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30.xml" ContentType="application/vnd.openxmlformats-officedocument.spreadsheetml.worksheet+xml"/>
  <Override PartName="/xl/charts/chart2.xml" ContentType="application/vnd.openxmlformats-officedocument.drawingml.char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docProps/custom.xml" ContentType="application/vnd.openxmlformats-officedocument.custom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worksheets/sheet19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sharedStrings.xml" ContentType="application/vnd.openxmlformats-officedocument.spreadsheetml.sharedStrings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ЭтаКнига" defaultThemeVersion="124226"/>
  <bookViews>
    <workbookView xWindow="-1215" yWindow="-90" windowWidth="15480" windowHeight="10695" tabRatio="900" firstSheet="2" activeTab="4"/>
  </bookViews>
  <sheets>
    <sheet name="Календарь" sheetId="12" r:id="rId1"/>
    <sheet name="Кадры_производство (2)" sheetId="31" r:id="rId2"/>
    <sheet name="Отчет по номерам КР.УЗЛ 1221 " sheetId="40" r:id="rId3"/>
    <sheet name="Отчет по номерам 1221" sheetId="19" r:id="rId4"/>
    <sheet name="Отчет по номерам 826" sheetId="45" r:id="rId5"/>
    <sheet name="Остатки_производство" sheetId="15" r:id="rId6"/>
    <sheet name="Произв_План" sheetId="42" r:id="rId7"/>
    <sheet name="Произв_Факт" sheetId="46" r:id="rId8"/>
    <sheet name="Отчет на дату полн" sheetId="44" r:id="rId9"/>
    <sheet name="Отчет на дату" sheetId="50" r:id="rId10"/>
    <sheet name="Отчет на дату сокр" sheetId="51" r:id="rId11"/>
    <sheet name="Сменный отчет" sheetId="43" r:id="rId12"/>
    <sheet name="Движение ТМЦ" sheetId="49" r:id="rId13"/>
    <sheet name="Движение ТМЦ (10109)" sheetId="48" r:id="rId14"/>
    <sheet name="График полный" sheetId="52" r:id="rId15"/>
    <sheet name="Лист2" sheetId="41" r:id="rId16"/>
    <sheet name="Производство_План" sheetId="3" state="hidden" r:id="rId17"/>
    <sheet name="Кадры_производство" sheetId="14" state="hidden" r:id="rId18"/>
    <sheet name="График_производство" sheetId="9" state="hidden" r:id="rId19"/>
    <sheet name="График_производство (2)" sheetId="37" r:id="rId20"/>
    <sheet name="График_производство (отчет общ)" sheetId="25" r:id="rId21"/>
    <sheet name="График_производство (Доп обор)" sheetId="27" state="hidden" r:id="rId22"/>
    <sheet name="Отчет по сдаче годовой" sheetId="24" r:id="rId23"/>
    <sheet name="Отчет по произв за  смену 1" sheetId="16" state="hidden" r:id="rId24"/>
    <sheet name="Отчет по произв за  смену 2" sheetId="17" state="hidden" r:id="rId25"/>
    <sheet name="Отчет по производству" sheetId="5" state="hidden" r:id="rId26"/>
    <sheet name="Отчет по производству накоп" sheetId="20" state="hidden" r:id="rId27"/>
    <sheet name="Отчет по производству накоп (2)" sheetId="36" state="hidden" r:id="rId28"/>
    <sheet name="Отчет по производству накоп (_)" sheetId="22" state="hidden" r:id="rId29"/>
    <sheet name="Лист1" sheetId="23" r:id="rId30"/>
  </sheets>
  <definedNames>
    <definedName name="_xlnm._FilterDatabase" localSheetId="3" hidden="1">'Отчет по номерам 1221'!$A$4:$T$4422</definedName>
    <definedName name="_xlnm._FilterDatabase" localSheetId="2" hidden="1">'Отчет по номерам КР.УЗЛ 1221 '!$A$2:$J$54</definedName>
    <definedName name="_xlnm.Print_Area" localSheetId="12">'Движение ТМЦ'!$A$2:$F$11</definedName>
    <definedName name="_xlnm.Print_Area" localSheetId="13">'Движение ТМЦ (10109)'!$A$2:$F$20</definedName>
    <definedName name="_xlnm.Print_Area" localSheetId="3">'Отчет по номерам 1221'!$A$1:$H$2504</definedName>
    <definedName name="_xlnm.Print_Area" localSheetId="4">'Отчет по номерам 826'!$A$1:$H$2504</definedName>
    <definedName name="_xlnm.Print_Area" localSheetId="28">'Отчет по производству накоп (_)'!$A$1:$W$34</definedName>
  </definedNames>
  <calcPr calcId="124519"/>
  <fileRecoveryPr autoRecover="0"/>
</workbook>
</file>

<file path=xl/calcChain.xml><?xml version="1.0" encoding="utf-8"?>
<calcChain xmlns="http://schemas.openxmlformats.org/spreadsheetml/2006/main">
  <c r="K36" i="15"/>
  <c r="K37" s="1"/>
  <c r="K38" s="1"/>
  <c r="K39" s="1"/>
  <c r="K40" s="1"/>
  <c r="K41" s="1"/>
  <c r="K42" s="1"/>
  <c r="K43" s="1"/>
  <c r="K44" s="1"/>
  <c r="K45" s="1"/>
  <c r="K46" s="1"/>
  <c r="K47" s="1"/>
  <c r="K48" s="1"/>
  <c r="K49" s="1"/>
  <c r="K50" s="1"/>
  <c r="K51" s="1"/>
  <c r="K52" s="1"/>
  <c r="K53" s="1"/>
  <c r="K54" s="1"/>
  <c r="K55" s="1"/>
  <c r="K56" s="1"/>
  <c r="K57" s="1"/>
  <c r="K58" s="1"/>
  <c r="K59" s="1"/>
  <c r="K60" s="1"/>
  <c r="K61" s="1"/>
  <c r="K62" s="1"/>
  <c r="K63" s="1"/>
  <c r="K64" s="1"/>
  <c r="K65" s="1"/>
  <c r="K66" s="1"/>
  <c r="K67" s="1"/>
  <c r="K68" s="1"/>
  <c r="K69" s="1"/>
  <c r="K70" s="1"/>
  <c r="K71" s="1"/>
  <c r="K72" s="1"/>
  <c r="K73" s="1"/>
  <c r="K74" s="1"/>
  <c r="K75" s="1"/>
  <c r="K76" s="1"/>
  <c r="K77" s="1"/>
  <c r="K78" s="1"/>
  <c r="K79" s="1"/>
  <c r="K80" s="1"/>
  <c r="K81" s="1"/>
  <c r="K82" s="1"/>
  <c r="K83" s="1"/>
  <c r="K84" s="1"/>
  <c r="K85" s="1"/>
  <c r="K86" s="1"/>
  <c r="K87" s="1"/>
  <c r="K88" s="1"/>
  <c r="K89" s="1"/>
  <c r="K90" s="1"/>
  <c r="K91" s="1"/>
  <c r="K92" s="1"/>
  <c r="K93" s="1"/>
  <c r="K94" s="1"/>
  <c r="K95" s="1"/>
  <c r="K96" s="1"/>
  <c r="K97" s="1"/>
  <c r="K98" s="1"/>
  <c r="K99" s="1"/>
  <c r="K100" s="1"/>
  <c r="K101" s="1"/>
  <c r="K102" s="1"/>
  <c r="K103" s="1"/>
  <c r="K104" s="1"/>
  <c r="K105" s="1"/>
  <c r="K106" s="1"/>
  <c r="K107" s="1"/>
  <c r="K108" s="1"/>
  <c r="K109" s="1"/>
  <c r="K110" s="1"/>
  <c r="K111" s="1"/>
  <c r="K112" s="1"/>
  <c r="K113" s="1"/>
  <c r="K114" s="1"/>
  <c r="K115" s="1"/>
  <c r="K116" s="1"/>
  <c r="K117" s="1"/>
  <c r="K118" s="1"/>
  <c r="K119" s="1"/>
  <c r="K120" s="1"/>
  <c r="K121" s="1"/>
  <c r="K122" s="1"/>
  <c r="K123" s="1"/>
  <c r="K124" s="1"/>
  <c r="K125" s="1"/>
  <c r="K126" s="1"/>
  <c r="K127" s="1"/>
  <c r="K128" s="1"/>
  <c r="K129" s="1"/>
  <c r="K130" s="1"/>
  <c r="K131" s="1"/>
  <c r="K132" s="1"/>
  <c r="K133" s="1"/>
  <c r="K134" s="1"/>
  <c r="K135" s="1"/>
  <c r="K136" s="1"/>
  <c r="K137" s="1"/>
  <c r="K138" s="1"/>
  <c r="K139" s="1"/>
  <c r="K140" s="1"/>
  <c r="K141" s="1"/>
  <c r="K142" s="1"/>
  <c r="K143" s="1"/>
  <c r="K144" s="1"/>
  <c r="K145" s="1"/>
  <c r="K146" s="1"/>
  <c r="K147" s="1"/>
  <c r="K148" s="1"/>
  <c r="K149" s="1"/>
  <c r="K150" s="1"/>
  <c r="K151" s="1"/>
  <c r="K152" s="1"/>
  <c r="K153" s="1"/>
  <c r="K154" s="1"/>
  <c r="K155" s="1"/>
  <c r="K156" s="1"/>
  <c r="K157" s="1"/>
  <c r="K158" s="1"/>
  <c r="K159" s="1"/>
  <c r="K160" s="1"/>
  <c r="K161" s="1"/>
  <c r="K162" s="1"/>
  <c r="K163" s="1"/>
  <c r="K164" s="1"/>
  <c r="K165" s="1"/>
  <c r="K166" s="1"/>
  <c r="K167" s="1"/>
  <c r="K168" s="1"/>
  <c r="K169" s="1"/>
  <c r="K170" s="1"/>
  <c r="K171" s="1"/>
  <c r="K172" s="1"/>
  <c r="K173" s="1"/>
  <c r="K174" s="1"/>
  <c r="K175" s="1"/>
  <c r="K176" s="1"/>
  <c r="K177" s="1"/>
  <c r="K178" s="1"/>
  <c r="K179" s="1"/>
  <c r="K180" s="1"/>
  <c r="K181" s="1"/>
  <c r="K182" s="1"/>
  <c r="K183" s="1"/>
  <c r="K184" s="1"/>
  <c r="K185" s="1"/>
  <c r="K186" s="1"/>
  <c r="K187" s="1"/>
  <c r="K188" s="1"/>
  <c r="K189" s="1"/>
  <c r="K190" s="1"/>
  <c r="K191" s="1"/>
  <c r="K192" s="1"/>
  <c r="K193" s="1"/>
  <c r="K194" s="1"/>
  <c r="K195" s="1"/>
  <c r="K196" s="1"/>
  <c r="K197" s="1"/>
  <c r="K198" s="1"/>
  <c r="K199" s="1"/>
  <c r="K200" s="1"/>
  <c r="K201" s="1"/>
  <c r="K202" s="1"/>
  <c r="K203" s="1"/>
  <c r="K204" s="1"/>
  <c r="K205" s="1"/>
  <c r="K206" s="1"/>
  <c r="K207" s="1"/>
  <c r="K208" s="1"/>
  <c r="K209" s="1"/>
  <c r="K210" s="1"/>
  <c r="K211" s="1"/>
  <c r="K212" s="1"/>
  <c r="K213" s="1"/>
  <c r="K214" s="1"/>
  <c r="K215" s="1"/>
  <c r="K216" s="1"/>
  <c r="K217" s="1"/>
  <c r="K218" s="1"/>
  <c r="K219" s="1"/>
  <c r="K220" s="1"/>
  <c r="K221" s="1"/>
  <c r="K222" s="1"/>
  <c r="K223" s="1"/>
  <c r="K224" s="1"/>
  <c r="K225" s="1"/>
  <c r="K226" s="1"/>
  <c r="K227" s="1"/>
  <c r="K228" s="1"/>
  <c r="K229" s="1"/>
  <c r="K230" s="1"/>
  <c r="K231" s="1"/>
  <c r="K232" s="1"/>
  <c r="K233" s="1"/>
  <c r="K234" s="1"/>
  <c r="K235" s="1"/>
  <c r="K236" s="1"/>
  <c r="K237" s="1"/>
  <c r="K238" s="1"/>
  <c r="K239" s="1"/>
  <c r="K240" s="1"/>
  <c r="K241" s="1"/>
  <c r="K242" s="1"/>
  <c r="K243" s="1"/>
  <c r="K244" s="1"/>
  <c r="K245" s="1"/>
  <c r="K246" s="1"/>
  <c r="K247" s="1"/>
  <c r="K248" s="1"/>
  <c r="K249" s="1"/>
  <c r="K250" s="1"/>
  <c r="K251" s="1"/>
  <c r="K252" s="1"/>
  <c r="K253" s="1"/>
  <c r="K254" s="1"/>
  <c r="K255" s="1"/>
  <c r="K256" s="1"/>
  <c r="K257" s="1"/>
  <c r="K258" s="1"/>
  <c r="K259" s="1"/>
  <c r="K260" s="1"/>
  <c r="K261" s="1"/>
  <c r="K262" s="1"/>
  <c r="K263" s="1"/>
  <c r="K264" s="1"/>
  <c r="K265" s="1"/>
  <c r="K266" s="1"/>
  <c r="K267" s="1"/>
  <c r="K268" s="1"/>
  <c r="K269" s="1"/>
  <c r="K270" s="1"/>
  <c r="K271" s="1"/>
  <c r="K272" s="1"/>
  <c r="K273" s="1"/>
  <c r="K274" s="1"/>
  <c r="K275" s="1"/>
  <c r="K276" s="1"/>
  <c r="K277" s="1"/>
  <c r="K278" s="1"/>
  <c r="K279" s="1"/>
  <c r="K280" s="1"/>
  <c r="K281" s="1"/>
  <c r="K282" s="1"/>
  <c r="K283" s="1"/>
  <c r="K284" s="1"/>
  <c r="K285" s="1"/>
  <c r="K286" s="1"/>
  <c r="K287" s="1"/>
  <c r="K288" s="1"/>
  <c r="K289" s="1"/>
  <c r="K290" s="1"/>
  <c r="K291" s="1"/>
  <c r="K292" s="1"/>
  <c r="K293" s="1"/>
  <c r="K294" s="1"/>
  <c r="K295" s="1"/>
  <c r="K296" s="1"/>
  <c r="K297" s="1"/>
  <c r="K298" s="1"/>
  <c r="K299" s="1"/>
  <c r="K300" s="1"/>
  <c r="K301" s="1"/>
  <c r="K302" s="1"/>
  <c r="K303" s="1"/>
  <c r="K304" s="1"/>
  <c r="K305" s="1"/>
  <c r="K306" s="1"/>
  <c r="K307" s="1"/>
  <c r="K308" s="1"/>
  <c r="K309" s="1"/>
  <c r="K310" s="1"/>
  <c r="K311" s="1"/>
  <c r="K312" s="1"/>
  <c r="K313" s="1"/>
  <c r="K314" s="1"/>
  <c r="K315" s="1"/>
  <c r="K316" s="1"/>
  <c r="K317" s="1"/>
  <c r="K318" s="1"/>
  <c r="K319" s="1"/>
  <c r="K320" s="1"/>
  <c r="K321" s="1"/>
  <c r="K322" s="1"/>
  <c r="K323" s="1"/>
  <c r="K324" s="1"/>
  <c r="K325" s="1"/>
  <c r="K326" s="1"/>
  <c r="K327" s="1"/>
  <c r="K328" s="1"/>
  <c r="K329" s="1"/>
  <c r="K330" s="1"/>
  <c r="K331" s="1"/>
  <c r="K332" s="1"/>
  <c r="K333" s="1"/>
  <c r="K334" s="1"/>
  <c r="K335" s="1"/>
  <c r="K336" s="1"/>
  <c r="K337" s="1"/>
  <c r="K338" s="1"/>
  <c r="K339" s="1"/>
  <c r="K340" s="1"/>
  <c r="K341" s="1"/>
  <c r="K342" s="1"/>
  <c r="K343" s="1"/>
  <c r="K344" s="1"/>
  <c r="K345" s="1"/>
  <c r="K346" s="1"/>
  <c r="K347" s="1"/>
  <c r="K348" s="1"/>
  <c r="K349" s="1"/>
  <c r="K350" s="1"/>
  <c r="K351" s="1"/>
  <c r="K352" s="1"/>
  <c r="K353" s="1"/>
  <c r="K354" s="1"/>
  <c r="K355" s="1"/>
  <c r="K356" s="1"/>
  <c r="K357" s="1"/>
  <c r="K358" s="1"/>
  <c r="K359" s="1"/>
  <c r="K360" s="1"/>
  <c r="K361" s="1"/>
  <c r="K362" s="1"/>
  <c r="K363" s="1"/>
  <c r="K364" s="1"/>
  <c r="K365" s="1"/>
  <c r="K366" s="1"/>
  <c r="K367" s="1"/>
  <c r="K368" s="1"/>
  <c r="K369" s="1"/>
  <c r="K370" s="1"/>
  <c r="K371" s="1"/>
  <c r="K22"/>
  <c r="K23" s="1"/>
  <c r="K24" s="1"/>
  <c r="K25" s="1"/>
  <c r="K26" s="1"/>
  <c r="K27" s="1"/>
  <c r="K28" s="1"/>
  <c r="K29" s="1"/>
  <c r="K30" s="1"/>
  <c r="K31" s="1"/>
  <c r="K32" s="1"/>
  <c r="K33" s="1"/>
  <c r="K34" s="1"/>
  <c r="K35" s="1"/>
  <c r="K7"/>
  <c r="K8" s="1"/>
  <c r="K9" s="1"/>
  <c r="K10" s="1"/>
  <c r="K11" s="1"/>
  <c r="K12" s="1"/>
  <c r="K13" s="1"/>
  <c r="K14" s="1"/>
  <c r="K15" s="1"/>
  <c r="K16" s="1"/>
  <c r="K17" s="1"/>
  <c r="K18" s="1"/>
  <c r="K19" s="1"/>
  <c r="K20" s="1"/>
  <c r="K21" s="1"/>
  <c r="K6"/>
  <c r="B22" i="45"/>
  <c r="B23" s="1"/>
  <c r="B24" s="1"/>
  <c r="B25" s="1"/>
  <c r="B26" s="1"/>
  <c r="B27" s="1"/>
  <c r="B28" s="1"/>
  <c r="B29" s="1"/>
  <c r="B30" s="1"/>
  <c r="B31" s="1"/>
  <c r="B32" s="1"/>
  <c r="B33" s="1"/>
  <c r="B34" s="1"/>
  <c r="B35" s="1"/>
  <c r="B36" s="1"/>
  <c r="B37" s="1"/>
  <c r="B38" s="1"/>
  <c r="B39" s="1"/>
  <c r="B40" s="1"/>
  <c r="B41" s="1"/>
  <c r="B42" s="1"/>
  <c r="B43" s="1"/>
  <c r="B44" s="1"/>
  <c r="B45" s="1"/>
  <c r="B46" s="1"/>
  <c r="B47" s="1"/>
  <c r="B48" s="1"/>
  <c r="B49" s="1"/>
  <c r="B50" s="1"/>
  <c r="B51" s="1"/>
  <c r="B52" s="1"/>
  <c r="B53" s="1"/>
  <c r="B54" s="1"/>
  <c r="B55" s="1"/>
  <c r="B56" s="1"/>
  <c r="B57" s="1"/>
  <c r="B58" s="1"/>
  <c r="B59" s="1"/>
  <c r="B60" s="1"/>
  <c r="B61" s="1"/>
  <c r="B62" s="1"/>
  <c r="B63" s="1"/>
  <c r="B64" s="1"/>
  <c r="B65" s="1"/>
  <c r="B66" s="1"/>
  <c r="B67" s="1"/>
  <c r="B68" s="1"/>
  <c r="B69" s="1"/>
  <c r="B70" s="1"/>
  <c r="B71" s="1"/>
  <c r="B72" s="1"/>
  <c r="B73" s="1"/>
  <c r="B74" s="1"/>
  <c r="B75" s="1"/>
  <c r="B76" s="1"/>
  <c r="B77" s="1"/>
  <c r="B78" s="1"/>
  <c r="B79" s="1"/>
  <c r="B80" s="1"/>
  <c r="B81" s="1"/>
  <c r="B82" s="1"/>
  <c r="B83" s="1"/>
  <c r="B84" s="1"/>
  <c r="B85" s="1"/>
  <c r="B86" s="1"/>
  <c r="B87" s="1"/>
  <c r="B88" s="1"/>
  <c r="B89" s="1"/>
  <c r="B90" s="1"/>
  <c r="B91" s="1"/>
  <c r="B92" s="1"/>
  <c r="B93" s="1"/>
  <c r="B94" s="1"/>
  <c r="B95" s="1"/>
  <c r="B96" s="1"/>
  <c r="B97" s="1"/>
  <c r="B98" s="1"/>
  <c r="B99" s="1"/>
  <c r="B100" s="1"/>
  <c r="B101" s="1"/>
  <c r="B102" s="1"/>
  <c r="B103" s="1"/>
  <c r="B104" s="1"/>
  <c r="B105" s="1"/>
  <c r="B106" s="1"/>
  <c r="B107" s="1"/>
  <c r="B108" s="1"/>
  <c r="B109" s="1"/>
  <c r="B110" s="1"/>
  <c r="B111" s="1"/>
  <c r="B112" s="1"/>
  <c r="B113" s="1"/>
  <c r="B114" s="1"/>
  <c r="B115" s="1"/>
  <c r="B116" s="1"/>
  <c r="B117" s="1"/>
  <c r="B118" s="1"/>
  <c r="B119" s="1"/>
  <c r="B120" s="1"/>
  <c r="B121" s="1"/>
  <c r="B122" s="1"/>
  <c r="B123" s="1"/>
  <c r="B124" s="1"/>
  <c r="B7"/>
  <c r="B8" s="1"/>
  <c r="B9" s="1"/>
  <c r="B10" s="1"/>
  <c r="B11" s="1"/>
  <c r="B12" s="1"/>
  <c r="B13" s="1"/>
  <c r="B14" s="1"/>
  <c r="B15" s="1"/>
  <c r="B16" s="1"/>
  <c r="B17" s="1"/>
  <c r="B18" s="1"/>
  <c r="B19" s="1"/>
  <c r="B20" s="1"/>
  <c r="B21" s="1"/>
  <c r="B6"/>
  <c r="AT62" i="46"/>
  <c r="O17" i="50"/>
  <c r="O17" i="44"/>
  <c r="B5" i="12"/>
  <c r="B2"/>
  <c r="B1" s="1"/>
  <c r="B18" s="1"/>
  <c r="B3" l="1"/>
  <c r="B10" s="1"/>
  <c r="B16" s="1"/>
  <c r="B14" l="1"/>
  <c r="B7"/>
  <c r="B8"/>
  <c r="B11"/>
  <c r="B6"/>
  <c r="B17" l="1"/>
  <c r="B19" s="1"/>
  <c r="B9"/>
  <c r="B13" s="1"/>
  <c r="B3935" i="19" l="1"/>
  <c r="B3936" s="1"/>
  <c r="B3937" s="1"/>
  <c r="B3938" s="1"/>
  <c r="B3939" s="1"/>
  <c r="B3940" s="1"/>
  <c r="B3941" s="1"/>
  <c r="B3942" s="1"/>
  <c r="B3943" s="1"/>
  <c r="B3944" s="1"/>
  <c r="B3945" s="1"/>
  <c r="B3946" s="1"/>
  <c r="B3947" s="1"/>
  <c r="B3948" s="1"/>
  <c r="B3949" s="1"/>
  <c r="B3950" s="1"/>
  <c r="B3951" s="1"/>
  <c r="B3952" s="1"/>
  <c r="B3953" s="1"/>
  <c r="B3954" s="1"/>
  <c r="B3955" s="1"/>
  <c r="B3956" s="1"/>
  <c r="B3957" s="1"/>
  <c r="B3958" s="1"/>
  <c r="B3959" s="1"/>
  <c r="B3960" s="1"/>
  <c r="B3961" s="1"/>
  <c r="B3962" s="1"/>
  <c r="B3963" s="1"/>
  <c r="B3964" s="1"/>
  <c r="B3965" s="1"/>
  <c r="B3966" s="1"/>
  <c r="B3967" s="1"/>
  <c r="B3968" s="1"/>
  <c r="B3969" s="1"/>
  <c r="B3970" s="1"/>
  <c r="B3971" s="1"/>
  <c r="B3972" s="1"/>
  <c r="B3973" s="1"/>
  <c r="B3974" s="1"/>
  <c r="B3975" s="1"/>
  <c r="B3976" s="1"/>
  <c r="B3977" s="1"/>
  <c r="B3978" s="1"/>
  <c r="B3979" s="1"/>
  <c r="B3980" s="1"/>
  <c r="B3981" s="1"/>
  <c r="B3982" s="1"/>
  <c r="B3983" s="1"/>
  <c r="B3984" s="1"/>
  <c r="B3985" s="1"/>
  <c r="B3986" s="1"/>
  <c r="B3987" s="1"/>
  <c r="B3988" s="1"/>
  <c r="B3989" s="1"/>
  <c r="B3990" s="1"/>
  <c r="B3991" s="1"/>
  <c r="B3992" s="1"/>
  <c r="B3993" s="1"/>
  <c r="B3994" s="1"/>
  <c r="B3995" s="1"/>
  <c r="B3996" s="1"/>
  <c r="B3997" s="1"/>
  <c r="B3998" s="1"/>
  <c r="B3999" s="1"/>
  <c r="B4000" s="1"/>
  <c r="B4001" s="1"/>
  <c r="B4002" s="1"/>
  <c r="B4003" s="1"/>
  <c r="B4004" s="1"/>
  <c r="B4005" s="1"/>
  <c r="B4006" s="1"/>
  <c r="B4007" s="1"/>
  <c r="B4008" s="1"/>
  <c r="B4009" s="1"/>
  <c r="B4010" s="1"/>
  <c r="B4011" s="1"/>
  <c r="B4012" s="1"/>
  <c r="B4013" s="1"/>
  <c r="B4014" s="1"/>
  <c r="B4015" s="1"/>
  <c r="B4016" s="1"/>
  <c r="B4017" s="1"/>
  <c r="B4018" s="1"/>
  <c r="B4019" s="1"/>
  <c r="B4020" s="1"/>
  <c r="B4021" s="1"/>
  <c r="B4022" s="1"/>
  <c r="B4023" s="1"/>
  <c r="B4024" s="1"/>
  <c r="B4025" s="1"/>
  <c r="B4026" s="1"/>
  <c r="B4027" s="1"/>
  <c r="B4028" s="1"/>
  <c r="B4029" s="1"/>
  <c r="B4030" s="1"/>
  <c r="B4031" s="1"/>
  <c r="B4032" s="1"/>
  <c r="B4033" s="1"/>
  <c r="B4034" s="1"/>
  <c r="B4035" s="1"/>
  <c r="B4036" s="1"/>
  <c r="B4037" s="1"/>
  <c r="B4038" s="1"/>
  <c r="B4039" s="1"/>
  <c r="B4040" s="1"/>
  <c r="B4041" s="1"/>
  <c r="B4042" s="1"/>
  <c r="B4043" s="1"/>
  <c r="B4044" s="1"/>
  <c r="B4045" s="1"/>
  <c r="B4046" s="1"/>
  <c r="B4047" s="1"/>
  <c r="B4048" s="1"/>
  <c r="B4049" s="1"/>
  <c r="B4050" s="1"/>
  <c r="B4051" s="1"/>
  <c r="B4052" s="1"/>
  <c r="B4053" s="1"/>
  <c r="B4054" s="1"/>
  <c r="B4055" s="1"/>
  <c r="B4056" s="1"/>
  <c r="B4057" s="1"/>
  <c r="B4058" s="1"/>
  <c r="B4059" s="1"/>
  <c r="B4060" s="1"/>
  <c r="B4061" s="1"/>
  <c r="B4062" s="1"/>
  <c r="B4063" s="1"/>
  <c r="B4064" s="1"/>
  <c r="B4065" s="1"/>
  <c r="B4066" s="1"/>
  <c r="B4067" s="1"/>
  <c r="B4068" s="1"/>
  <c r="B4069" s="1"/>
  <c r="B4070" s="1"/>
  <c r="B4071" s="1"/>
  <c r="B4072" s="1"/>
  <c r="B4073" s="1"/>
  <c r="B4074" s="1"/>
  <c r="B4075" s="1"/>
  <c r="B4076" s="1"/>
  <c r="B4077" s="1"/>
  <c r="B4078" s="1"/>
  <c r="B4079" s="1"/>
  <c r="B4080" s="1"/>
  <c r="B4081" s="1"/>
  <c r="B4082" s="1"/>
  <c r="B4083" s="1"/>
  <c r="B4084" s="1"/>
  <c r="B4085" s="1"/>
  <c r="B4086" s="1"/>
  <c r="B4087" s="1"/>
  <c r="B4088" s="1"/>
  <c r="B4089" s="1"/>
  <c r="B4090" s="1"/>
  <c r="B4091" s="1"/>
  <c r="B4092" s="1"/>
  <c r="B4093" s="1"/>
  <c r="B4094" s="1"/>
  <c r="B4095" s="1"/>
  <c r="B4096" s="1"/>
  <c r="B4097" s="1"/>
  <c r="B4098" s="1"/>
  <c r="B4099" s="1"/>
  <c r="B4100" s="1"/>
  <c r="B4101" s="1"/>
  <c r="B4102" s="1"/>
  <c r="B4103" s="1"/>
  <c r="B4104" s="1"/>
  <c r="B4105" s="1"/>
  <c r="B4106" s="1"/>
  <c r="B4107" s="1"/>
  <c r="B4108" s="1"/>
  <c r="B4109" s="1"/>
  <c r="B4110" s="1"/>
  <c r="B4111" s="1"/>
  <c r="B4112" s="1"/>
  <c r="B4113" s="1"/>
  <c r="B4114" s="1"/>
  <c r="B4115" s="1"/>
  <c r="B4116" s="1"/>
  <c r="B4117" s="1"/>
  <c r="B4118" s="1"/>
  <c r="B4119" s="1"/>
  <c r="B4120" s="1"/>
  <c r="B4121" s="1"/>
  <c r="B4122" s="1"/>
  <c r="B4123" s="1"/>
  <c r="B4124" s="1"/>
  <c r="B4125" s="1"/>
  <c r="B4126" s="1"/>
  <c r="B4127" s="1"/>
  <c r="B4128" s="1"/>
  <c r="B4129" s="1"/>
  <c r="B4130" s="1"/>
  <c r="B4131" s="1"/>
  <c r="B4132" s="1"/>
  <c r="B4133" s="1"/>
  <c r="B4134" s="1"/>
  <c r="B4135" s="1"/>
  <c r="B4136" s="1"/>
  <c r="B4137" s="1"/>
  <c r="B4138" s="1"/>
  <c r="B4139" s="1"/>
  <c r="B4140" s="1"/>
  <c r="B4141" s="1"/>
  <c r="B4142" s="1"/>
  <c r="B4143" s="1"/>
  <c r="B4144" s="1"/>
  <c r="B4145" s="1"/>
  <c r="B4146" s="1"/>
  <c r="B4147" s="1"/>
  <c r="B4148" s="1"/>
  <c r="B4149" s="1"/>
  <c r="B4150" s="1"/>
  <c r="B4151" s="1"/>
  <c r="B4152" s="1"/>
  <c r="B4153" s="1"/>
  <c r="B4154" s="1"/>
  <c r="B4155" s="1"/>
  <c r="B4156" s="1"/>
  <c r="B4157" s="1"/>
  <c r="B4158" s="1"/>
  <c r="B4159" s="1"/>
  <c r="B4160" s="1"/>
  <c r="B4161" s="1"/>
  <c r="B4162" s="1"/>
  <c r="B4163" s="1"/>
  <c r="B4164" s="1"/>
  <c r="B4165" s="1"/>
  <c r="B4166" s="1"/>
  <c r="B4167" s="1"/>
  <c r="B4168" s="1"/>
  <c r="B4169" s="1"/>
  <c r="B4170" s="1"/>
  <c r="B4171" s="1"/>
  <c r="B4172" s="1"/>
  <c r="B4173" s="1"/>
  <c r="B4174" s="1"/>
  <c r="B4175" s="1"/>
  <c r="B4176" s="1"/>
  <c r="B4177" s="1"/>
  <c r="B4178" s="1"/>
  <c r="B4179" s="1"/>
  <c r="B4180" s="1"/>
  <c r="B4181" s="1"/>
  <c r="B4182" s="1"/>
  <c r="B4183" s="1"/>
  <c r="B4184" s="1"/>
  <c r="B4185" s="1"/>
  <c r="B4186" s="1"/>
  <c r="B4187" s="1"/>
  <c r="B4188" s="1"/>
  <c r="B4189" s="1"/>
  <c r="B4190" s="1"/>
  <c r="B4191" s="1"/>
  <c r="B4192" s="1"/>
  <c r="B4193" s="1"/>
  <c r="B4194" s="1"/>
  <c r="B4195" s="1"/>
  <c r="B4196" s="1"/>
  <c r="B4197" s="1"/>
  <c r="B4198" s="1"/>
  <c r="B4199" s="1"/>
  <c r="B4200" s="1"/>
  <c r="B4201" s="1"/>
  <c r="B4202" s="1"/>
  <c r="B4203" s="1"/>
  <c r="B4204" s="1"/>
  <c r="B4205" s="1"/>
  <c r="B4206" s="1"/>
  <c r="B4207" s="1"/>
  <c r="B4208" s="1"/>
  <c r="B4209" s="1"/>
  <c r="B4210" s="1"/>
  <c r="B4211" s="1"/>
  <c r="B4212" s="1"/>
  <c r="B4213" s="1"/>
  <c r="B4214" s="1"/>
  <c r="B4215" s="1"/>
  <c r="B4216" s="1"/>
  <c r="B4217" s="1"/>
  <c r="B4218" s="1"/>
  <c r="B4219" s="1"/>
  <c r="B4220" s="1"/>
  <c r="B4221" s="1"/>
  <c r="B4222" s="1"/>
  <c r="B4223" s="1"/>
  <c r="B4224" s="1"/>
  <c r="B4225" s="1"/>
  <c r="B4226" s="1"/>
  <c r="B4227" s="1"/>
  <c r="B4228" s="1"/>
  <c r="B4229" s="1"/>
  <c r="B4230" s="1"/>
  <c r="B4231" s="1"/>
  <c r="B4232" s="1"/>
  <c r="B4233" s="1"/>
  <c r="B4234" s="1"/>
  <c r="B4235" s="1"/>
  <c r="B4236" s="1"/>
  <c r="B4237" s="1"/>
  <c r="B4238" s="1"/>
  <c r="B4239" s="1"/>
  <c r="B4240" s="1"/>
  <c r="B4241" s="1"/>
  <c r="B4242" s="1"/>
  <c r="B4243" s="1"/>
  <c r="B4244" s="1"/>
  <c r="B4245" s="1"/>
  <c r="B4246" s="1"/>
  <c r="B4247" s="1"/>
  <c r="B4248" s="1"/>
  <c r="B4249" s="1"/>
  <c r="B4250" s="1"/>
  <c r="B4251" s="1"/>
  <c r="B4252" s="1"/>
  <c r="B4253" s="1"/>
  <c r="B4254" s="1"/>
  <c r="B4255" s="1"/>
  <c r="B4256" s="1"/>
  <c r="B4257" s="1"/>
  <c r="B4258" s="1"/>
  <c r="B4259" s="1"/>
  <c r="B4260" s="1"/>
  <c r="B4261" s="1"/>
  <c r="B4262" s="1"/>
  <c r="B4263" s="1"/>
  <c r="B4264" s="1"/>
  <c r="B4265" s="1"/>
  <c r="B4266" s="1"/>
  <c r="B4267" s="1"/>
  <c r="B4268" s="1"/>
  <c r="B4269" s="1"/>
  <c r="B4270" s="1"/>
  <c r="B4271" s="1"/>
  <c r="B4272" s="1"/>
  <c r="B4273" s="1"/>
  <c r="B4274" s="1"/>
  <c r="B4275" s="1"/>
  <c r="B4276" s="1"/>
  <c r="B4277" s="1"/>
  <c r="B4278" s="1"/>
  <c r="B4279" s="1"/>
  <c r="B4280" s="1"/>
  <c r="B4281" s="1"/>
  <c r="B4282" s="1"/>
  <c r="B4283" s="1"/>
  <c r="B4284" s="1"/>
  <c r="B4285" s="1"/>
  <c r="B4286" s="1"/>
  <c r="B4287" s="1"/>
  <c r="B4288" s="1"/>
  <c r="B4289" s="1"/>
  <c r="B4290" s="1"/>
  <c r="B4291" s="1"/>
  <c r="B4292" s="1"/>
  <c r="B4293" s="1"/>
  <c r="B4294" s="1"/>
  <c r="B4295" s="1"/>
  <c r="B4296" s="1"/>
  <c r="B4297" s="1"/>
  <c r="B4298" s="1"/>
  <c r="B4299" s="1"/>
  <c r="B4300" s="1"/>
  <c r="B4301" s="1"/>
  <c r="B4302" s="1"/>
  <c r="B4303" s="1"/>
  <c r="B4304" s="1"/>
  <c r="B4305" s="1"/>
  <c r="B4306" s="1"/>
  <c r="B4307" s="1"/>
  <c r="B4308" s="1"/>
  <c r="B4309" s="1"/>
  <c r="B4310" s="1"/>
  <c r="B4311" s="1"/>
  <c r="B4312" s="1"/>
  <c r="B4313" s="1"/>
  <c r="B4314" s="1"/>
  <c r="B4315" s="1"/>
  <c r="B4316" s="1"/>
  <c r="B4317" s="1"/>
  <c r="B4318" s="1"/>
  <c r="B4319" s="1"/>
  <c r="B4320" s="1"/>
  <c r="B4321" s="1"/>
  <c r="B4322" s="1"/>
  <c r="B4323" s="1"/>
  <c r="B4324" s="1"/>
  <c r="B4325" s="1"/>
  <c r="B4326" s="1"/>
  <c r="B4327" s="1"/>
  <c r="B4328" s="1"/>
  <c r="B4329" s="1"/>
  <c r="B4330" s="1"/>
  <c r="B4331" s="1"/>
  <c r="B4332" s="1"/>
  <c r="B4333" s="1"/>
  <c r="B4334" s="1"/>
  <c r="B4335" s="1"/>
  <c r="B4336" s="1"/>
  <c r="B4337" s="1"/>
  <c r="B4338" s="1"/>
  <c r="B4339" s="1"/>
  <c r="B4340" s="1"/>
  <c r="B4341" s="1"/>
  <c r="B4342" s="1"/>
  <c r="B4343" s="1"/>
  <c r="B4344" s="1"/>
  <c r="B4345" s="1"/>
  <c r="B4346" s="1"/>
  <c r="B4347" s="1"/>
  <c r="B4348" s="1"/>
  <c r="B4349" s="1"/>
  <c r="B4350" s="1"/>
  <c r="B4351" s="1"/>
  <c r="B4352" s="1"/>
  <c r="B4353" s="1"/>
  <c r="B4354" s="1"/>
  <c r="B4355" s="1"/>
  <c r="B4356" s="1"/>
  <c r="B4357" s="1"/>
  <c r="B4358" s="1"/>
  <c r="B4359" s="1"/>
  <c r="B4360" s="1"/>
  <c r="B4361" s="1"/>
  <c r="B4362" s="1"/>
  <c r="B4363" s="1"/>
  <c r="B4364" s="1"/>
  <c r="B4365" s="1"/>
  <c r="B4366" s="1"/>
  <c r="B4367" s="1"/>
  <c r="B4368" s="1"/>
  <c r="B4369" s="1"/>
  <c r="B4370" s="1"/>
  <c r="B4371" s="1"/>
  <c r="B4372" s="1"/>
  <c r="B4373" s="1"/>
  <c r="B4374" s="1"/>
  <c r="B4375" s="1"/>
  <c r="B4376" s="1"/>
  <c r="B4377" s="1"/>
  <c r="B4378" s="1"/>
  <c r="B4379" s="1"/>
  <c r="B4380" s="1"/>
  <c r="B4381" s="1"/>
  <c r="B4382" s="1"/>
  <c r="B4383" s="1"/>
  <c r="B4384" s="1"/>
  <c r="B4385" s="1"/>
  <c r="B4386" s="1"/>
  <c r="B4387" s="1"/>
  <c r="B4388" s="1"/>
  <c r="B4389" s="1"/>
  <c r="B4390" s="1"/>
  <c r="B4391" s="1"/>
  <c r="B4392" s="1"/>
  <c r="B4393" s="1"/>
  <c r="B4394" s="1"/>
  <c r="B4395" s="1"/>
  <c r="B4396" s="1"/>
  <c r="B4397" s="1"/>
  <c r="B4398" s="1"/>
  <c r="B4399" s="1"/>
  <c r="B4400" s="1"/>
  <c r="B4401" s="1"/>
  <c r="B4402" s="1"/>
  <c r="B4403" s="1"/>
  <c r="B4404" s="1"/>
  <c r="B4405" s="1"/>
  <c r="B4406" s="1"/>
  <c r="B4407" s="1"/>
  <c r="B4408" s="1"/>
  <c r="B4409" s="1"/>
  <c r="B4410" s="1"/>
  <c r="B4411" s="1"/>
  <c r="B4412" s="1"/>
  <c r="B4413" s="1"/>
  <c r="B4414" s="1"/>
  <c r="B4415" s="1"/>
  <c r="B4416" s="1"/>
  <c r="B4417" s="1"/>
  <c r="B4418" s="1"/>
  <c r="B4419" s="1"/>
  <c r="B4420" s="1"/>
  <c r="B4421" s="1"/>
  <c r="B4422" s="1"/>
  <c r="A3935"/>
  <c r="A3936" s="1"/>
  <c r="A3937" s="1"/>
  <c r="A3938" s="1"/>
  <c r="A3939" s="1"/>
  <c r="A3940" s="1"/>
  <c r="A3941" s="1"/>
  <c r="A3942" s="1"/>
  <c r="A3943" s="1"/>
  <c r="A3944" s="1"/>
  <c r="A3945" s="1"/>
  <c r="A3946" s="1"/>
  <c r="A3947" s="1"/>
  <c r="A3948" s="1"/>
  <c r="A3949" s="1"/>
  <c r="A3950" s="1"/>
  <c r="A3951" s="1"/>
  <c r="A3952" s="1"/>
  <c r="A3953" s="1"/>
  <c r="A3954" s="1"/>
  <c r="A3955" s="1"/>
  <c r="A3956" s="1"/>
  <c r="A3957" s="1"/>
  <c r="A3958" s="1"/>
  <c r="A3959" s="1"/>
  <c r="A3960" s="1"/>
  <c r="A3961" s="1"/>
  <c r="A3962" s="1"/>
  <c r="A3963" s="1"/>
  <c r="A3964" s="1"/>
  <c r="A3965" s="1"/>
  <c r="A3966" s="1"/>
  <c r="A3967" s="1"/>
  <c r="A3968" s="1"/>
  <c r="A3969" s="1"/>
  <c r="A3970" s="1"/>
  <c r="A3971" s="1"/>
  <c r="A3972" s="1"/>
  <c r="A3973" s="1"/>
  <c r="A3974" s="1"/>
  <c r="A3975" s="1"/>
  <c r="A3976" s="1"/>
  <c r="A3977" s="1"/>
  <c r="A3978" s="1"/>
  <c r="A3979" s="1"/>
  <c r="A3980" s="1"/>
  <c r="A3981" s="1"/>
  <c r="A3982" s="1"/>
  <c r="A3983" s="1"/>
  <c r="A3984" s="1"/>
  <c r="A3985" s="1"/>
  <c r="A3986" s="1"/>
  <c r="A3987" s="1"/>
  <c r="A3988" s="1"/>
  <c r="A3989" s="1"/>
  <c r="A3990" s="1"/>
  <c r="A3991" s="1"/>
  <c r="A3992" s="1"/>
  <c r="A3993" s="1"/>
  <c r="A3994" s="1"/>
  <c r="A3995" s="1"/>
  <c r="A3996" s="1"/>
  <c r="A3997" s="1"/>
  <c r="A3998" s="1"/>
  <c r="A3999" s="1"/>
  <c r="A4000" s="1"/>
  <c r="A4001" s="1"/>
  <c r="A4002" s="1"/>
  <c r="A4003" s="1"/>
  <c r="A4004" s="1"/>
  <c r="A4005" s="1"/>
  <c r="A4006" s="1"/>
  <c r="A4007" s="1"/>
  <c r="A4008" s="1"/>
  <c r="A4009" s="1"/>
  <c r="A4010" s="1"/>
  <c r="A4011" s="1"/>
  <c r="A4012" s="1"/>
  <c r="A4013" s="1"/>
  <c r="A4014" s="1"/>
  <c r="A4015" s="1"/>
  <c r="A4016" s="1"/>
  <c r="A4017" s="1"/>
  <c r="A4018" s="1"/>
  <c r="A4019" s="1"/>
  <c r="A4020" s="1"/>
  <c r="A4021" s="1"/>
  <c r="A4022" s="1"/>
  <c r="A4023" s="1"/>
  <c r="A4024" s="1"/>
  <c r="A4025" s="1"/>
  <c r="A4026" s="1"/>
  <c r="A4027" s="1"/>
  <c r="A4028" s="1"/>
  <c r="A4029" s="1"/>
  <c r="A4030" s="1"/>
  <c r="A4031" s="1"/>
  <c r="A4032" s="1"/>
  <c r="A4033" s="1"/>
  <c r="A4034" s="1"/>
  <c r="A4035" s="1"/>
  <c r="A4036" s="1"/>
  <c r="A4037" s="1"/>
  <c r="A4038" s="1"/>
  <c r="A4039" s="1"/>
  <c r="A4040" s="1"/>
  <c r="A4041" s="1"/>
  <c r="A4042" s="1"/>
  <c r="A4043" s="1"/>
  <c r="A4044" s="1"/>
  <c r="A4045" s="1"/>
  <c r="A4046" s="1"/>
  <c r="A4047" s="1"/>
  <c r="A4048" s="1"/>
  <c r="A4049" s="1"/>
  <c r="A4050" s="1"/>
  <c r="A4051" s="1"/>
  <c r="A4052" s="1"/>
  <c r="A4053" s="1"/>
  <c r="A4054" s="1"/>
  <c r="A4055" s="1"/>
  <c r="A4056" s="1"/>
  <c r="A4057" s="1"/>
  <c r="A4058" s="1"/>
  <c r="A4059" s="1"/>
  <c r="A4060" s="1"/>
  <c r="A4061" s="1"/>
  <c r="A4062" s="1"/>
  <c r="A4063" s="1"/>
  <c r="A4064" s="1"/>
  <c r="A4065" s="1"/>
  <c r="A4066" s="1"/>
  <c r="A4067" s="1"/>
  <c r="A4068" s="1"/>
  <c r="A4069" s="1"/>
  <c r="A4070" s="1"/>
  <c r="A4071" s="1"/>
  <c r="A4072" s="1"/>
  <c r="A4073" s="1"/>
  <c r="A4074" s="1"/>
  <c r="A4075" s="1"/>
  <c r="A4076" s="1"/>
  <c r="A4077" s="1"/>
  <c r="A4078" s="1"/>
  <c r="A4079" s="1"/>
  <c r="A4080" s="1"/>
  <c r="A4081" s="1"/>
  <c r="A4082" s="1"/>
  <c r="A4083" s="1"/>
  <c r="A4084" s="1"/>
  <c r="A4085" s="1"/>
  <c r="A4086" s="1"/>
  <c r="A4087" s="1"/>
  <c r="A4088" s="1"/>
  <c r="A4089" s="1"/>
  <c r="A4090" s="1"/>
  <c r="A4091" s="1"/>
  <c r="A4092" s="1"/>
  <c r="A4093" s="1"/>
  <c r="A4094" s="1"/>
  <c r="A4095" s="1"/>
  <c r="A4096" s="1"/>
  <c r="A4097" s="1"/>
  <c r="A4098" s="1"/>
  <c r="A4099" s="1"/>
  <c r="A4100" s="1"/>
  <c r="A4101" s="1"/>
  <c r="A4102" s="1"/>
  <c r="A4103" s="1"/>
  <c r="A4104" s="1"/>
  <c r="A4105" s="1"/>
  <c r="A4106" s="1"/>
  <c r="A4107" s="1"/>
  <c r="A4108" s="1"/>
  <c r="A4109" s="1"/>
  <c r="A4110" s="1"/>
  <c r="A4111" s="1"/>
  <c r="A4112" s="1"/>
  <c r="A4113" s="1"/>
  <c r="A4114" s="1"/>
  <c r="A4115" s="1"/>
  <c r="A4116" s="1"/>
  <c r="A4117" s="1"/>
  <c r="A4118" s="1"/>
  <c r="A4119" s="1"/>
  <c r="A4120" s="1"/>
  <c r="A4121" s="1"/>
  <c r="A4122" s="1"/>
  <c r="A4123" s="1"/>
  <c r="A4124" s="1"/>
  <c r="A4125" s="1"/>
  <c r="A4126" s="1"/>
  <c r="A4127" s="1"/>
  <c r="A4128" s="1"/>
  <c r="A4129" s="1"/>
  <c r="A4130" s="1"/>
  <c r="A4131" s="1"/>
  <c r="A4132" s="1"/>
  <c r="A4133" s="1"/>
  <c r="A4134" s="1"/>
  <c r="A4135" s="1"/>
  <c r="A4136" s="1"/>
  <c r="A4137" s="1"/>
  <c r="A4138" s="1"/>
  <c r="A4139" s="1"/>
  <c r="A4140" s="1"/>
  <c r="A4141" s="1"/>
  <c r="A4142" s="1"/>
  <c r="A4143" s="1"/>
  <c r="A4144" s="1"/>
  <c r="A4145" s="1"/>
  <c r="A4146" s="1"/>
  <c r="A4147" s="1"/>
  <c r="A4148" s="1"/>
  <c r="A4149" s="1"/>
  <c r="A4150" s="1"/>
  <c r="A4151" s="1"/>
  <c r="A4152" s="1"/>
  <c r="A4153" s="1"/>
  <c r="A4154" s="1"/>
  <c r="A4155" s="1"/>
  <c r="A4156" s="1"/>
  <c r="A4157" s="1"/>
  <c r="A4158" s="1"/>
  <c r="A4159" s="1"/>
  <c r="A4160" s="1"/>
  <c r="A4161" s="1"/>
  <c r="A4162" s="1"/>
  <c r="A4163" s="1"/>
  <c r="A4164" s="1"/>
  <c r="A4165" s="1"/>
  <c r="A4166" s="1"/>
  <c r="A4167" s="1"/>
  <c r="A4168" s="1"/>
  <c r="A4169" s="1"/>
  <c r="A4170" s="1"/>
  <c r="A4171" s="1"/>
  <c r="A4172" s="1"/>
  <c r="A4173" s="1"/>
  <c r="A4174" s="1"/>
  <c r="A4175" s="1"/>
  <c r="A4176" s="1"/>
  <c r="A4177" s="1"/>
  <c r="A4178" s="1"/>
  <c r="A4179" s="1"/>
  <c r="A4180" s="1"/>
  <c r="A4181" s="1"/>
  <c r="A4182" s="1"/>
  <c r="A4183" s="1"/>
  <c r="A4184" s="1"/>
  <c r="A4185" s="1"/>
  <c r="A4186" s="1"/>
  <c r="A4187" s="1"/>
  <c r="A4188" s="1"/>
  <c r="A4189" s="1"/>
  <c r="A4190" s="1"/>
  <c r="A4191" s="1"/>
  <c r="A4192" s="1"/>
  <c r="A4193" s="1"/>
  <c r="A4194" s="1"/>
  <c r="A4195" s="1"/>
  <c r="A4196" s="1"/>
  <c r="A4197" s="1"/>
  <c r="A4198" s="1"/>
  <c r="A4199" s="1"/>
  <c r="A4200" s="1"/>
  <c r="A4201" s="1"/>
  <c r="A4202" s="1"/>
  <c r="A4203" s="1"/>
  <c r="A4204" s="1"/>
  <c r="A4205" s="1"/>
  <c r="A4206" s="1"/>
  <c r="A4207" s="1"/>
  <c r="A4208" s="1"/>
  <c r="A4209" s="1"/>
  <c r="A4210" s="1"/>
  <c r="A4211" s="1"/>
  <c r="A4212" s="1"/>
  <c r="A4213" s="1"/>
  <c r="A4214" s="1"/>
  <c r="A4215" s="1"/>
  <c r="A4216" s="1"/>
  <c r="A4217" s="1"/>
  <c r="A4218" s="1"/>
  <c r="A4219" s="1"/>
  <c r="A4220" s="1"/>
  <c r="A4221" s="1"/>
  <c r="A4222" s="1"/>
  <c r="A4223" s="1"/>
  <c r="A4224" s="1"/>
  <c r="A4225" s="1"/>
  <c r="A4226" s="1"/>
  <c r="A4227" s="1"/>
  <c r="A4228" s="1"/>
  <c r="A4229" s="1"/>
  <c r="A4230" s="1"/>
  <c r="A4231" s="1"/>
  <c r="A4232" s="1"/>
  <c r="A4233" s="1"/>
  <c r="A4234" s="1"/>
  <c r="A4235" s="1"/>
  <c r="A4236" s="1"/>
  <c r="A4237" s="1"/>
  <c r="A4238" s="1"/>
  <c r="A4239" s="1"/>
  <c r="A4240" s="1"/>
  <c r="A4241" s="1"/>
  <c r="A4242" s="1"/>
  <c r="A4243" s="1"/>
  <c r="A4244" s="1"/>
  <c r="A4245" s="1"/>
  <c r="A4246" s="1"/>
  <c r="A4247" s="1"/>
  <c r="A4248" s="1"/>
  <c r="A4249" s="1"/>
  <c r="A4250" s="1"/>
  <c r="A4251" s="1"/>
  <c r="A4252" s="1"/>
  <c r="A4253" s="1"/>
  <c r="A4254" s="1"/>
  <c r="A4255" s="1"/>
  <c r="A4256" s="1"/>
  <c r="A4257" s="1"/>
  <c r="A4258" s="1"/>
  <c r="A4259" s="1"/>
  <c r="A4260" s="1"/>
  <c r="A4261" s="1"/>
  <c r="A4262" s="1"/>
  <c r="A4263" s="1"/>
  <c r="A4264" s="1"/>
  <c r="A4265" s="1"/>
  <c r="A4266" s="1"/>
  <c r="A4267" s="1"/>
  <c r="A4268" s="1"/>
  <c r="A4269" s="1"/>
  <c r="A4270" s="1"/>
  <c r="A4271" s="1"/>
  <c r="A4272" s="1"/>
  <c r="A4273" s="1"/>
  <c r="A4274" s="1"/>
  <c r="A4275" s="1"/>
  <c r="A4276" s="1"/>
  <c r="A4277" s="1"/>
  <c r="A4278" s="1"/>
  <c r="A4279" s="1"/>
  <c r="A4280" s="1"/>
  <c r="A4281" s="1"/>
  <c r="A4282" s="1"/>
  <c r="A4283" s="1"/>
  <c r="A4284" s="1"/>
  <c r="A4285" s="1"/>
  <c r="A4286" s="1"/>
  <c r="A4287" s="1"/>
  <c r="A4288" s="1"/>
  <c r="A4289" s="1"/>
  <c r="A4290" s="1"/>
  <c r="A4291" s="1"/>
  <c r="A4292" s="1"/>
  <c r="A4293" s="1"/>
  <c r="A4294" s="1"/>
  <c r="A4295" s="1"/>
  <c r="A4296" s="1"/>
  <c r="A4297" s="1"/>
  <c r="A4298" s="1"/>
  <c r="A4299" s="1"/>
  <c r="A4300" s="1"/>
  <c r="A4301" s="1"/>
  <c r="A4302" s="1"/>
  <c r="A4303" s="1"/>
  <c r="A4304" s="1"/>
  <c r="A4305" s="1"/>
  <c r="A4306" s="1"/>
  <c r="A4307" s="1"/>
  <c r="A4308" s="1"/>
  <c r="A4309" s="1"/>
  <c r="A4310" s="1"/>
  <c r="A4311" s="1"/>
  <c r="A4312" s="1"/>
  <c r="A4313" s="1"/>
  <c r="A4314" s="1"/>
  <c r="A4315" s="1"/>
  <c r="A4316" s="1"/>
  <c r="A4317" s="1"/>
  <c r="A4318" s="1"/>
  <c r="A4319" s="1"/>
  <c r="A4320" s="1"/>
  <c r="A4321" s="1"/>
  <c r="A4322" s="1"/>
  <c r="A4323" s="1"/>
  <c r="A4324" s="1"/>
  <c r="A4325" s="1"/>
  <c r="A4326" s="1"/>
  <c r="A4327" s="1"/>
  <c r="A4328" s="1"/>
  <c r="A4329" s="1"/>
  <c r="A4330" s="1"/>
  <c r="A4331" s="1"/>
  <c r="A4332" s="1"/>
  <c r="A4333" s="1"/>
  <c r="A4334" s="1"/>
  <c r="A4335" s="1"/>
  <c r="A4336" s="1"/>
  <c r="A4337" s="1"/>
  <c r="A4338" s="1"/>
  <c r="A4339" s="1"/>
  <c r="A4340" s="1"/>
  <c r="A4341" s="1"/>
  <c r="A4342" s="1"/>
  <c r="A4343" s="1"/>
  <c r="A4344" s="1"/>
  <c r="A4345" s="1"/>
  <c r="A4346" s="1"/>
  <c r="A4347" s="1"/>
  <c r="A4348" s="1"/>
  <c r="A4349" s="1"/>
  <c r="A4350" s="1"/>
  <c r="A4351" s="1"/>
  <c r="A4352" s="1"/>
  <c r="A4353" s="1"/>
  <c r="A4354" s="1"/>
  <c r="A4355" s="1"/>
  <c r="A4356" s="1"/>
  <c r="A4357" s="1"/>
  <c r="A4358" s="1"/>
  <c r="A4359" s="1"/>
  <c r="A4360" s="1"/>
  <c r="A4361" s="1"/>
  <c r="A4362" s="1"/>
  <c r="A4363" s="1"/>
  <c r="A4364" s="1"/>
  <c r="A4365" s="1"/>
  <c r="A4366" s="1"/>
  <c r="A4367" s="1"/>
  <c r="A4368" s="1"/>
  <c r="A4369" s="1"/>
  <c r="A4370" s="1"/>
  <c r="A4371" s="1"/>
  <c r="A4372" s="1"/>
  <c r="A4373" s="1"/>
  <c r="A4374" s="1"/>
  <c r="A4375" s="1"/>
  <c r="A4376" s="1"/>
  <c r="A4377" s="1"/>
  <c r="A4378" s="1"/>
  <c r="A4379" s="1"/>
  <c r="A4380" s="1"/>
  <c r="A4381" s="1"/>
  <c r="A4382" s="1"/>
  <c r="A4383" s="1"/>
  <c r="A4384" s="1"/>
  <c r="A4385" s="1"/>
  <c r="A4386" s="1"/>
  <c r="A4387" s="1"/>
  <c r="A4388" s="1"/>
  <c r="A4389" s="1"/>
  <c r="A4390" s="1"/>
  <c r="A4391" s="1"/>
  <c r="A4392" s="1"/>
  <c r="A4393" s="1"/>
  <c r="A4394" s="1"/>
  <c r="A4395" s="1"/>
  <c r="A4396" s="1"/>
  <c r="A4397" s="1"/>
  <c r="A4398" s="1"/>
  <c r="A4399" s="1"/>
  <c r="A4400" s="1"/>
  <c r="A4401" s="1"/>
  <c r="A4402" s="1"/>
  <c r="A4403" s="1"/>
  <c r="A4404" s="1"/>
  <c r="A4405" s="1"/>
  <c r="A4406" s="1"/>
  <c r="A4407" s="1"/>
  <c r="A4408" s="1"/>
  <c r="A4409" s="1"/>
  <c r="A4410" s="1"/>
  <c r="A4411" s="1"/>
  <c r="A4412" s="1"/>
  <c r="A4413" s="1"/>
  <c r="A4414" s="1"/>
  <c r="A4415" s="1"/>
  <c r="A4416" s="1"/>
  <c r="A4417" s="1"/>
  <c r="A4418" s="1"/>
  <c r="A4419" s="1"/>
  <c r="A4420" s="1"/>
  <c r="A4421" s="1"/>
  <c r="A4422" s="1"/>
  <c r="CI5" i="42"/>
  <c r="CI6" s="1"/>
  <c r="CI7" s="1"/>
  <c r="CI8" s="1"/>
  <c r="CI9" s="1"/>
  <c r="CI10" s="1"/>
  <c r="CI11" s="1"/>
  <c r="CI12" s="1"/>
  <c r="CI13" s="1"/>
  <c r="CI14" s="1"/>
  <c r="CI15" s="1"/>
  <c r="CI16" s="1"/>
  <c r="CI17" s="1"/>
  <c r="CI18" s="1"/>
  <c r="CI19" s="1"/>
  <c r="CI20" s="1"/>
  <c r="CI21" s="1"/>
  <c r="CI22" s="1"/>
  <c r="CI23" s="1"/>
  <c r="CI24" s="1"/>
  <c r="CI25" s="1"/>
  <c r="CI26" s="1"/>
  <c r="CI27" s="1"/>
  <c r="CI28" s="1"/>
  <c r="CI29" s="1"/>
  <c r="CI30" s="1"/>
  <c r="CI31" s="1"/>
  <c r="CI32" s="1"/>
  <c r="CI33" s="1"/>
  <c r="CI34" s="1"/>
  <c r="CI35" s="1"/>
  <c r="CI36" s="1"/>
  <c r="CI37" s="1"/>
  <c r="CI38" s="1"/>
  <c r="CI39" s="1"/>
  <c r="CI40" s="1"/>
  <c r="CI41" s="1"/>
  <c r="CI42" s="1"/>
  <c r="CI43" s="1"/>
  <c r="CI44" s="1"/>
  <c r="CI45" s="1"/>
  <c r="CI46" s="1"/>
  <c r="CI47" s="1"/>
  <c r="CI48" s="1"/>
  <c r="CI49" s="1"/>
  <c r="CI50" s="1"/>
  <c r="CI51" s="1"/>
  <c r="CI52" s="1"/>
  <c r="CI53" s="1"/>
  <c r="CI54" s="1"/>
  <c r="CI55" s="1"/>
  <c r="CI56" s="1"/>
  <c r="CI57" s="1"/>
  <c r="CI58" s="1"/>
  <c r="CI59" s="1"/>
  <c r="CI60" s="1"/>
  <c r="CI61" s="1"/>
  <c r="CI62" s="1"/>
  <c r="CI63" s="1"/>
  <c r="CI64" s="1"/>
  <c r="CI65" s="1"/>
  <c r="CI66" s="1"/>
  <c r="CI67" s="1"/>
  <c r="CI68" s="1"/>
  <c r="CI69" s="1"/>
  <c r="CI70" s="1"/>
  <c r="CI71" s="1"/>
  <c r="CI72" s="1"/>
  <c r="CI73" s="1"/>
  <c r="CI74" s="1"/>
  <c r="CI75" s="1"/>
  <c r="CI76" s="1"/>
  <c r="CI77" s="1"/>
  <c r="CI78" s="1"/>
  <c r="CI79" s="1"/>
  <c r="CI80" s="1"/>
  <c r="CI81" s="1"/>
  <c r="CI82" s="1"/>
  <c r="CI83" s="1"/>
  <c r="CI84" s="1"/>
  <c r="CI85" s="1"/>
  <c r="CI86" s="1"/>
  <c r="CI87" s="1"/>
  <c r="CI88" s="1"/>
  <c r="CI89" s="1"/>
  <c r="CI90" s="1"/>
  <c r="CI91" s="1"/>
  <c r="CI92" s="1"/>
  <c r="CI93" s="1"/>
  <c r="CI94" s="1"/>
  <c r="CI95" s="1"/>
  <c r="CI96" s="1"/>
  <c r="CI97" s="1"/>
  <c r="CI98" s="1"/>
  <c r="CI99" s="1"/>
  <c r="CI100" s="1"/>
  <c r="CI101" s="1"/>
  <c r="CI102" s="1"/>
  <c r="CI103" s="1"/>
  <c r="CI104" s="1"/>
  <c r="CI105" s="1"/>
  <c r="CI106" s="1"/>
  <c r="CI107" s="1"/>
  <c r="CI108" s="1"/>
  <c r="CI109" s="1"/>
  <c r="CI110" s="1"/>
  <c r="CI111" s="1"/>
  <c r="CI112" s="1"/>
  <c r="CI113" s="1"/>
  <c r="CI114" s="1"/>
  <c r="CI115" s="1"/>
  <c r="CI116" s="1"/>
  <c r="CI117" s="1"/>
  <c r="CI118" s="1"/>
  <c r="CI119" s="1"/>
  <c r="CI120" s="1"/>
  <c r="CI121" s="1"/>
  <c r="CI122" s="1"/>
  <c r="CI123" s="1"/>
  <c r="CI124" s="1"/>
  <c r="CI125" s="1"/>
  <c r="CI126" s="1"/>
  <c r="CI127" s="1"/>
  <c r="CI128" s="1"/>
  <c r="CI129" s="1"/>
  <c r="CI130" s="1"/>
  <c r="CI131" s="1"/>
  <c r="CI132" s="1"/>
  <c r="CI133" s="1"/>
  <c r="CI134" s="1"/>
  <c r="CI135" s="1"/>
  <c r="CI136" s="1"/>
  <c r="CI137" s="1"/>
  <c r="CI138" s="1"/>
  <c r="CI139" s="1"/>
  <c r="CI140" s="1"/>
  <c r="CI141" s="1"/>
  <c r="CI142" s="1"/>
  <c r="CI143" s="1"/>
  <c r="CI144" s="1"/>
  <c r="CI145" s="1"/>
  <c r="CI146" s="1"/>
  <c r="CI147" s="1"/>
  <c r="CI148" s="1"/>
  <c r="CI149" s="1"/>
  <c r="CI150" s="1"/>
  <c r="CI151" s="1"/>
  <c r="CI152" s="1"/>
  <c r="CI153" s="1"/>
  <c r="CI154" s="1"/>
  <c r="CI155" s="1"/>
  <c r="CI156" s="1"/>
  <c r="CI157" s="1"/>
  <c r="CI158" s="1"/>
  <c r="CI159" s="1"/>
  <c r="CI160" s="1"/>
  <c r="CI161" s="1"/>
  <c r="CI162" s="1"/>
  <c r="CI163" s="1"/>
  <c r="CI164" s="1"/>
  <c r="CI165" s="1"/>
  <c r="CI166" s="1"/>
  <c r="CI167" s="1"/>
  <c r="CI168" s="1"/>
  <c r="CI169" s="1"/>
  <c r="CI170" s="1"/>
  <c r="CI171" s="1"/>
  <c r="CI172" s="1"/>
  <c r="CI173" s="1"/>
  <c r="CI174" s="1"/>
  <c r="CI175" s="1"/>
  <c r="CI176" s="1"/>
  <c r="CI177" s="1"/>
  <c r="CI178" s="1"/>
  <c r="CI179" s="1"/>
  <c r="CI180" s="1"/>
  <c r="CI181" s="1"/>
  <c r="CI182" s="1"/>
  <c r="CI183" s="1"/>
  <c r="CI184" s="1"/>
  <c r="CI185" s="1"/>
  <c r="CI186" s="1"/>
  <c r="CI187" s="1"/>
  <c r="CI188" s="1"/>
  <c r="CI189" s="1"/>
  <c r="CI190" s="1"/>
  <c r="CI191" s="1"/>
  <c r="CI192" s="1"/>
  <c r="CI193" s="1"/>
  <c r="CI194" s="1"/>
  <c r="CI195" s="1"/>
  <c r="CI196" s="1"/>
  <c r="CI197" s="1"/>
  <c r="CI198" s="1"/>
  <c r="CI199" s="1"/>
  <c r="CI200" s="1"/>
  <c r="CI201" s="1"/>
  <c r="CI202" s="1"/>
  <c r="CI203" s="1"/>
  <c r="CI204" s="1"/>
  <c r="CI205" s="1"/>
  <c r="CI206" s="1"/>
  <c r="CI207" s="1"/>
  <c r="CI208" s="1"/>
  <c r="CI209" s="1"/>
  <c r="CI210" s="1"/>
  <c r="CI211" s="1"/>
  <c r="CI212" s="1"/>
  <c r="CI213" s="1"/>
  <c r="CI214" s="1"/>
  <c r="CI215" s="1"/>
  <c r="CI216" s="1"/>
  <c r="CI217" s="1"/>
  <c r="CI218" s="1"/>
  <c r="CI219" s="1"/>
  <c r="CI220" s="1"/>
  <c r="CI221" s="1"/>
  <c r="CI222" s="1"/>
  <c r="CI223" s="1"/>
  <c r="CI224" s="1"/>
  <c r="CI225" s="1"/>
  <c r="CI226" s="1"/>
  <c r="CI227" s="1"/>
  <c r="CI228" s="1"/>
  <c r="CI229" s="1"/>
  <c r="CI230" s="1"/>
  <c r="CI231" s="1"/>
  <c r="CI232" s="1"/>
  <c r="CI233" s="1"/>
  <c r="CI234" s="1"/>
  <c r="CI235" s="1"/>
  <c r="CI236" s="1"/>
  <c r="CI237" s="1"/>
  <c r="CI238" s="1"/>
  <c r="CI239" s="1"/>
  <c r="CI240" s="1"/>
  <c r="CI241" s="1"/>
  <c r="CI242" s="1"/>
  <c r="CI243" s="1"/>
  <c r="CI244" s="1"/>
  <c r="CI245" s="1"/>
  <c r="CI246" s="1"/>
  <c r="CI247" s="1"/>
  <c r="CI248" s="1"/>
  <c r="CI249" s="1"/>
  <c r="CI250" s="1"/>
  <c r="CI251" s="1"/>
  <c r="CI252" s="1"/>
  <c r="CI253" s="1"/>
  <c r="CI254" s="1"/>
  <c r="CI255" s="1"/>
  <c r="CI256" s="1"/>
  <c r="CI257" s="1"/>
  <c r="CI258" s="1"/>
  <c r="CI259" s="1"/>
  <c r="CI260" s="1"/>
  <c r="CI261" s="1"/>
  <c r="CI262" s="1"/>
  <c r="CI263" s="1"/>
  <c r="CI264" s="1"/>
  <c r="CI265" s="1"/>
  <c r="CI266" s="1"/>
  <c r="CI267" s="1"/>
  <c r="CI268" s="1"/>
  <c r="CI269" s="1"/>
  <c r="CI270" s="1"/>
  <c r="CI271" s="1"/>
  <c r="CI272" s="1"/>
  <c r="CI273" s="1"/>
  <c r="CI274" s="1"/>
  <c r="CI275" s="1"/>
  <c r="CI276" s="1"/>
  <c r="CI277" s="1"/>
  <c r="CI278" s="1"/>
  <c r="CI279" s="1"/>
  <c r="CI280" s="1"/>
  <c r="CI281" s="1"/>
  <c r="CI282" s="1"/>
  <c r="CI283" s="1"/>
  <c r="CI284" s="1"/>
  <c r="CI285" s="1"/>
  <c r="CI286" s="1"/>
  <c r="CI287" s="1"/>
  <c r="CI288" s="1"/>
  <c r="CI289" s="1"/>
  <c r="CI290" s="1"/>
  <c r="CI291" s="1"/>
  <c r="CI292" s="1"/>
  <c r="CI293" s="1"/>
  <c r="CI294" s="1"/>
  <c r="CI295" s="1"/>
  <c r="CI296" s="1"/>
  <c r="CI297" s="1"/>
  <c r="CI298" s="1"/>
  <c r="CI299" s="1"/>
  <c r="CI300" s="1"/>
  <c r="CI301" s="1"/>
  <c r="CI302" s="1"/>
  <c r="CI303" s="1"/>
  <c r="CI304" s="1"/>
  <c r="CI305" s="1"/>
  <c r="CI306" s="1"/>
  <c r="CI307" s="1"/>
  <c r="CI308" s="1"/>
  <c r="CI309" s="1"/>
  <c r="CI310" s="1"/>
  <c r="CI311" s="1"/>
  <c r="CI312" s="1"/>
  <c r="CI313" s="1"/>
  <c r="CI314" s="1"/>
  <c r="CI315" s="1"/>
  <c r="CI316" s="1"/>
  <c r="CI317" s="1"/>
  <c r="CI318" s="1"/>
  <c r="CI319" s="1"/>
  <c r="CI320" s="1"/>
  <c r="CI321" s="1"/>
  <c r="CI322" s="1"/>
  <c r="CI323" s="1"/>
  <c r="CI324" s="1"/>
  <c r="CI325" s="1"/>
  <c r="CI326" s="1"/>
  <c r="CI327" s="1"/>
  <c r="CI328" s="1"/>
  <c r="CI329" s="1"/>
  <c r="CI330" s="1"/>
  <c r="CI331" s="1"/>
  <c r="CI332" s="1"/>
  <c r="CI333" s="1"/>
  <c r="CI334" s="1"/>
  <c r="CI335" s="1"/>
  <c r="CI336" s="1"/>
  <c r="CI337" s="1"/>
  <c r="CI338" s="1"/>
  <c r="CI339" s="1"/>
  <c r="CI340" s="1"/>
  <c r="CI341" s="1"/>
  <c r="CI342" s="1"/>
  <c r="CI343" s="1"/>
  <c r="CI344" s="1"/>
  <c r="CI345" s="1"/>
  <c r="CI346" s="1"/>
  <c r="CI347" s="1"/>
  <c r="CI348" s="1"/>
  <c r="CI349" s="1"/>
  <c r="CI350" s="1"/>
  <c r="CI351" s="1"/>
  <c r="CI352" s="1"/>
  <c r="CI353" s="1"/>
  <c r="CI354" s="1"/>
  <c r="CI355" s="1"/>
  <c r="CI356" s="1"/>
  <c r="CI357" s="1"/>
  <c r="CI358" s="1"/>
  <c r="CI359" s="1"/>
  <c r="CI360" s="1"/>
  <c r="CI361" s="1"/>
  <c r="CI362" s="1"/>
  <c r="CI363" s="1"/>
  <c r="CI364" s="1"/>
  <c r="CI365" s="1"/>
  <c r="CI366" s="1"/>
  <c r="CI367" s="1"/>
  <c r="CI368" s="1"/>
  <c r="CI369" s="1"/>
  <c r="CH5"/>
  <c r="CH6" s="1"/>
  <c r="CH7" s="1"/>
  <c r="CH8" s="1"/>
  <c r="CH9" s="1"/>
  <c r="CH10" s="1"/>
  <c r="CH11" s="1"/>
  <c r="CH12" s="1"/>
  <c r="CH13" s="1"/>
  <c r="CH14" s="1"/>
  <c r="CH15" s="1"/>
  <c r="CH16" s="1"/>
  <c r="CH17" s="1"/>
  <c r="CH18" s="1"/>
  <c r="CH19" s="1"/>
  <c r="CH20" s="1"/>
  <c r="CH21" s="1"/>
  <c r="CH22" s="1"/>
  <c r="CH23" s="1"/>
  <c r="CH24" s="1"/>
  <c r="CH25" s="1"/>
  <c r="CH26" s="1"/>
  <c r="CH27" s="1"/>
  <c r="CH28" s="1"/>
  <c r="CH29" s="1"/>
  <c r="CH30" s="1"/>
  <c r="CH31" s="1"/>
  <c r="CH32" s="1"/>
  <c r="CH33" s="1"/>
  <c r="CH34" s="1"/>
  <c r="CH35" s="1"/>
  <c r="CH36" s="1"/>
  <c r="CH37" s="1"/>
  <c r="CH38" s="1"/>
  <c r="CH39" s="1"/>
  <c r="CH40" s="1"/>
  <c r="CH41" s="1"/>
  <c r="CH42" s="1"/>
  <c r="CH43" s="1"/>
  <c r="CH44" s="1"/>
  <c r="CH45" s="1"/>
  <c r="CH46" s="1"/>
  <c r="CH47" s="1"/>
  <c r="CH48" s="1"/>
  <c r="CH49" s="1"/>
  <c r="CH50" s="1"/>
  <c r="CH51" s="1"/>
  <c r="CH52" s="1"/>
  <c r="CH53" s="1"/>
  <c r="CH54" s="1"/>
  <c r="CH55" s="1"/>
  <c r="CH56" s="1"/>
  <c r="CH57" s="1"/>
  <c r="CH58" s="1"/>
  <c r="CH59" s="1"/>
  <c r="CH60" s="1"/>
  <c r="CH61" s="1"/>
  <c r="CH62" s="1"/>
  <c r="CH63" s="1"/>
  <c r="CH64" s="1"/>
  <c r="CH65" s="1"/>
  <c r="CH66" s="1"/>
  <c r="CH67" s="1"/>
  <c r="CH68" s="1"/>
  <c r="CH69" s="1"/>
  <c r="CH70" s="1"/>
  <c r="CH71" s="1"/>
  <c r="CH72" s="1"/>
  <c r="CH73" s="1"/>
  <c r="CH74" s="1"/>
  <c r="CH75" s="1"/>
  <c r="CH76" s="1"/>
  <c r="CH77" s="1"/>
  <c r="CH78" s="1"/>
  <c r="CH79" s="1"/>
  <c r="CH80" s="1"/>
  <c r="CH81" s="1"/>
  <c r="CH82" s="1"/>
  <c r="CH83" s="1"/>
  <c r="CH84" s="1"/>
  <c r="CH85" s="1"/>
  <c r="CH86" s="1"/>
  <c r="CH87" s="1"/>
  <c r="CH88" s="1"/>
  <c r="CH89" s="1"/>
  <c r="CH90" s="1"/>
  <c r="CH91" s="1"/>
  <c r="CH92" s="1"/>
  <c r="CH93" s="1"/>
  <c r="CH94" s="1"/>
  <c r="CH95" s="1"/>
  <c r="CH96" s="1"/>
  <c r="CH97" s="1"/>
  <c r="CH98" s="1"/>
  <c r="CH99" s="1"/>
  <c r="CH100" s="1"/>
  <c r="CH101" s="1"/>
  <c r="CH102" s="1"/>
  <c r="CH103" s="1"/>
  <c r="CH104" s="1"/>
  <c r="CH105" s="1"/>
  <c r="CH106" s="1"/>
  <c r="CH107" s="1"/>
  <c r="CH108" s="1"/>
  <c r="CH109" s="1"/>
  <c r="CH110" s="1"/>
  <c r="CH111" s="1"/>
  <c r="CH112" s="1"/>
  <c r="CH113" s="1"/>
  <c r="CH114" s="1"/>
  <c r="CH115" s="1"/>
  <c r="CH116" s="1"/>
  <c r="CH117" s="1"/>
  <c r="CH118" s="1"/>
  <c r="CH119" s="1"/>
  <c r="CH120" s="1"/>
  <c r="CH121" s="1"/>
  <c r="CH122" s="1"/>
  <c r="CH123" s="1"/>
  <c r="CH124" s="1"/>
  <c r="CH125" s="1"/>
  <c r="CH126" s="1"/>
  <c r="CH127" s="1"/>
  <c r="CH128" s="1"/>
  <c r="CH129" s="1"/>
  <c r="CH130" s="1"/>
  <c r="CH131" s="1"/>
  <c r="CH132" s="1"/>
  <c r="CH133" s="1"/>
  <c r="CH134" s="1"/>
  <c r="CH135" s="1"/>
  <c r="CH136" s="1"/>
  <c r="CH137" s="1"/>
  <c r="CH138" s="1"/>
  <c r="CH139" s="1"/>
  <c r="CH140" s="1"/>
  <c r="CH141" s="1"/>
  <c r="CH142" s="1"/>
  <c r="CH143" s="1"/>
  <c r="CH144" s="1"/>
  <c r="CH145" s="1"/>
  <c r="CH146" s="1"/>
  <c r="CH147" s="1"/>
  <c r="CH148" s="1"/>
  <c r="CH149" s="1"/>
  <c r="CH150" s="1"/>
  <c r="CH151" s="1"/>
  <c r="CH152" s="1"/>
  <c r="CH153" s="1"/>
  <c r="CH154" s="1"/>
  <c r="CH155" s="1"/>
  <c r="CH156" s="1"/>
  <c r="CH157" s="1"/>
  <c r="CH158" s="1"/>
  <c r="CH159" s="1"/>
  <c r="CH160" s="1"/>
  <c r="CH161" s="1"/>
  <c r="CH162" s="1"/>
  <c r="CH163" s="1"/>
  <c r="CH164" s="1"/>
  <c r="CH165" s="1"/>
  <c r="CH166" s="1"/>
  <c r="CH167" s="1"/>
  <c r="CH168" s="1"/>
  <c r="CH169" s="1"/>
  <c r="CH170" s="1"/>
  <c r="CH171" s="1"/>
  <c r="CH172" s="1"/>
  <c r="CH173" s="1"/>
  <c r="CH174" s="1"/>
  <c r="CH175" s="1"/>
  <c r="CH176" s="1"/>
  <c r="CH177" s="1"/>
  <c r="CH178" s="1"/>
  <c r="CH179" s="1"/>
  <c r="CH180" s="1"/>
  <c r="CH181" s="1"/>
  <c r="CH182" s="1"/>
  <c r="CH183" s="1"/>
  <c r="CH184" s="1"/>
  <c r="CH185" s="1"/>
  <c r="CH186" s="1"/>
  <c r="CH187" s="1"/>
  <c r="CH188" s="1"/>
  <c r="CH189" s="1"/>
  <c r="CH190" s="1"/>
  <c r="CH191" s="1"/>
  <c r="CH192" s="1"/>
  <c r="CH193" s="1"/>
  <c r="CH194" s="1"/>
  <c r="CH195" s="1"/>
  <c r="CH196" s="1"/>
  <c r="CH197" s="1"/>
  <c r="CH198" s="1"/>
  <c r="CH199" s="1"/>
  <c r="CH200" s="1"/>
  <c r="CH201" s="1"/>
  <c r="CH202" s="1"/>
  <c r="CH203" s="1"/>
  <c r="CH204" s="1"/>
  <c r="CH205" s="1"/>
  <c r="CH206" s="1"/>
  <c r="CH207" s="1"/>
  <c r="CH208" s="1"/>
  <c r="CH209" s="1"/>
  <c r="CH210" s="1"/>
  <c r="CH211" s="1"/>
  <c r="CH212" s="1"/>
  <c r="CH213" s="1"/>
  <c r="CH214" s="1"/>
  <c r="CH215" s="1"/>
  <c r="CH216" s="1"/>
  <c r="CH217" s="1"/>
  <c r="CH218" s="1"/>
  <c r="CH219" s="1"/>
  <c r="CH220" s="1"/>
  <c r="CH221" s="1"/>
  <c r="CH222" s="1"/>
  <c r="CH223" s="1"/>
  <c r="CH224" s="1"/>
  <c r="CH225" s="1"/>
  <c r="CH226" s="1"/>
  <c r="CH227" s="1"/>
  <c r="CH228" s="1"/>
  <c r="CH229" s="1"/>
  <c r="CH230" s="1"/>
  <c r="CH231" s="1"/>
  <c r="CH232" s="1"/>
  <c r="CH233" s="1"/>
  <c r="CH234" s="1"/>
  <c r="CH235" s="1"/>
  <c r="CH236" s="1"/>
  <c r="CH237" s="1"/>
  <c r="CH238" s="1"/>
  <c r="CH239" s="1"/>
  <c r="CH240" s="1"/>
  <c r="CH241" s="1"/>
  <c r="CH242" s="1"/>
  <c r="CH243" s="1"/>
  <c r="CH244" s="1"/>
  <c r="CH245" s="1"/>
  <c r="CH246" s="1"/>
  <c r="CH247" s="1"/>
  <c r="CH248" s="1"/>
  <c r="CH249" s="1"/>
  <c r="CH250" s="1"/>
  <c r="CH251" s="1"/>
  <c r="CH252" s="1"/>
  <c r="CH253" s="1"/>
  <c r="CH254" s="1"/>
  <c r="CH255" s="1"/>
  <c r="CH256" s="1"/>
  <c r="CH257" s="1"/>
  <c r="CH258" s="1"/>
  <c r="CH259" s="1"/>
  <c r="CH260" s="1"/>
  <c r="CH261" s="1"/>
  <c r="CH262" s="1"/>
  <c r="CH263" s="1"/>
  <c r="CH264" s="1"/>
  <c r="CH265" s="1"/>
  <c r="CH266" s="1"/>
  <c r="CH267" s="1"/>
  <c r="CH268" s="1"/>
  <c r="CH269" s="1"/>
  <c r="CH270" s="1"/>
  <c r="CH271" s="1"/>
  <c r="CH272" s="1"/>
  <c r="CH273" s="1"/>
  <c r="CH274" s="1"/>
  <c r="CH275" s="1"/>
  <c r="CH276" s="1"/>
  <c r="CH277" s="1"/>
  <c r="CH278" s="1"/>
  <c r="CH279" s="1"/>
  <c r="CH280" s="1"/>
  <c r="CH281" s="1"/>
  <c r="CH282" s="1"/>
  <c r="CH283" s="1"/>
  <c r="CH284" s="1"/>
  <c r="CH285" s="1"/>
  <c r="CH286" s="1"/>
  <c r="CH287" s="1"/>
  <c r="CH288" s="1"/>
  <c r="CH289" s="1"/>
  <c r="CH290" s="1"/>
  <c r="CH291" s="1"/>
  <c r="CH292" s="1"/>
  <c r="CH293" s="1"/>
  <c r="CH294" s="1"/>
  <c r="CH295" s="1"/>
  <c r="CH296" s="1"/>
  <c r="CH297" s="1"/>
  <c r="CH298" s="1"/>
  <c r="CH299" s="1"/>
  <c r="CH300" s="1"/>
  <c r="CH301" s="1"/>
  <c r="CH302" s="1"/>
  <c r="CH303" s="1"/>
  <c r="CH304" s="1"/>
  <c r="CH305" s="1"/>
  <c r="CH306" s="1"/>
  <c r="CH307" s="1"/>
  <c r="CH308" s="1"/>
  <c r="CH309" s="1"/>
  <c r="CH310" s="1"/>
  <c r="CH311" s="1"/>
  <c r="CH312" s="1"/>
  <c r="CH313" s="1"/>
  <c r="CH314" s="1"/>
  <c r="CH315" s="1"/>
  <c r="CH316" s="1"/>
  <c r="CH317" s="1"/>
  <c r="CH318" s="1"/>
  <c r="CH319" s="1"/>
  <c r="CH320" s="1"/>
  <c r="CH321" s="1"/>
  <c r="CH322" s="1"/>
  <c r="CH323" s="1"/>
  <c r="CH324" s="1"/>
  <c r="CH325" s="1"/>
  <c r="CH326" s="1"/>
  <c r="CH327" s="1"/>
  <c r="CH328" s="1"/>
  <c r="CH329" s="1"/>
  <c r="CH330" s="1"/>
  <c r="CH331" s="1"/>
  <c r="CH332" s="1"/>
  <c r="CH333" s="1"/>
  <c r="CH334" s="1"/>
  <c r="CH335" s="1"/>
  <c r="CH336" s="1"/>
  <c r="CH337" s="1"/>
  <c r="CH338" s="1"/>
  <c r="CH339" s="1"/>
  <c r="CH340" s="1"/>
  <c r="CH341" s="1"/>
  <c r="CH342" s="1"/>
  <c r="CH343" s="1"/>
  <c r="CH344" s="1"/>
  <c r="CH345" s="1"/>
  <c r="CH346" s="1"/>
  <c r="CH347" s="1"/>
  <c r="CH348" s="1"/>
  <c r="CH349" s="1"/>
  <c r="CH350" s="1"/>
  <c r="CH351" s="1"/>
  <c r="CH352" s="1"/>
  <c r="CH353" s="1"/>
  <c r="CH354" s="1"/>
  <c r="CH355" s="1"/>
  <c r="CH356" s="1"/>
  <c r="CH357" s="1"/>
  <c r="CH358" s="1"/>
  <c r="CH359" s="1"/>
  <c r="CH360" s="1"/>
  <c r="CH361" s="1"/>
  <c r="CH362" s="1"/>
  <c r="CH363" s="1"/>
  <c r="CH364" s="1"/>
  <c r="CH365" s="1"/>
  <c r="CH366" s="1"/>
  <c r="CH367" s="1"/>
  <c r="CH368" s="1"/>
  <c r="CH369" s="1"/>
  <c r="CI5" i="46"/>
  <c r="CI6" s="1"/>
  <c r="CI7" s="1"/>
  <c r="CI8" s="1"/>
  <c r="CI9" s="1"/>
  <c r="CI10" s="1"/>
  <c r="CI11" s="1"/>
  <c r="CI12" s="1"/>
  <c r="CI13" s="1"/>
  <c r="CI14" s="1"/>
  <c r="CI15" s="1"/>
  <c r="CI16" s="1"/>
  <c r="CI17" s="1"/>
  <c r="CI18" s="1"/>
  <c r="CI19" s="1"/>
  <c r="CI20" s="1"/>
  <c r="CI21" s="1"/>
  <c r="CI22" s="1"/>
  <c r="CI23" s="1"/>
  <c r="CI24" s="1"/>
  <c r="CI25" s="1"/>
  <c r="CI26" s="1"/>
  <c r="CI27" s="1"/>
  <c r="CI28" s="1"/>
  <c r="CI29" s="1"/>
  <c r="CI30" s="1"/>
  <c r="CI31" s="1"/>
  <c r="CI32" s="1"/>
  <c r="CI33" s="1"/>
  <c r="CI34" s="1"/>
  <c r="CI35" s="1"/>
  <c r="CI36" s="1"/>
  <c r="CI37" s="1"/>
  <c r="CI38" s="1"/>
  <c r="CI39" s="1"/>
  <c r="CI40" s="1"/>
  <c r="CI41" s="1"/>
  <c r="CI42" s="1"/>
  <c r="CI43" s="1"/>
  <c r="CI44" s="1"/>
  <c r="CI45" s="1"/>
  <c r="CI46" s="1"/>
  <c r="CI47" s="1"/>
  <c r="CI48" s="1"/>
  <c r="CI49" s="1"/>
  <c r="CI50" s="1"/>
  <c r="CI51" s="1"/>
  <c r="CI52" s="1"/>
  <c r="CI53" s="1"/>
  <c r="CI54" s="1"/>
  <c r="CI55" s="1"/>
  <c r="CI56" s="1"/>
  <c r="CI57" s="1"/>
  <c r="CI58" s="1"/>
  <c r="CI59" s="1"/>
  <c r="CI60" s="1"/>
  <c r="CI61" s="1"/>
  <c r="CI62" s="1"/>
  <c r="CI63" s="1"/>
  <c r="CI64" s="1"/>
  <c r="CI65" s="1"/>
  <c r="CI66" s="1"/>
  <c r="CI67" s="1"/>
  <c r="CI68" s="1"/>
  <c r="CI69" s="1"/>
  <c r="CI70" s="1"/>
  <c r="CI71" s="1"/>
  <c r="CI72" s="1"/>
  <c r="CI73" s="1"/>
  <c r="CI74" s="1"/>
  <c r="CI75" s="1"/>
  <c r="CI76" s="1"/>
  <c r="CI77" s="1"/>
  <c r="CI78" s="1"/>
  <c r="CI79" s="1"/>
  <c r="CI80" s="1"/>
  <c r="CI81" s="1"/>
  <c r="CI82" s="1"/>
  <c r="CI83" s="1"/>
  <c r="CI84" s="1"/>
  <c r="CI85" s="1"/>
  <c r="CI86" s="1"/>
  <c r="CI87" s="1"/>
  <c r="CI88" s="1"/>
  <c r="CI89" s="1"/>
  <c r="CI90" s="1"/>
  <c r="CI91" s="1"/>
  <c r="CI92" s="1"/>
  <c r="CI93" s="1"/>
  <c r="CI94" s="1"/>
  <c r="CI95" s="1"/>
  <c r="CI96" s="1"/>
  <c r="CI97" s="1"/>
  <c r="CI98" s="1"/>
  <c r="CI99" s="1"/>
  <c r="CI100" s="1"/>
  <c r="CI101" s="1"/>
  <c r="CI102" s="1"/>
  <c r="CI103" s="1"/>
  <c r="CI104" s="1"/>
  <c r="CI105" s="1"/>
  <c r="CI106" s="1"/>
  <c r="CI107" s="1"/>
  <c r="CI108" s="1"/>
  <c r="CI109" s="1"/>
  <c r="CI110" s="1"/>
  <c r="CI111" s="1"/>
  <c r="CI112" s="1"/>
  <c r="CI113" s="1"/>
  <c r="CI114" s="1"/>
  <c r="CI115" s="1"/>
  <c r="CI116" s="1"/>
  <c r="CI117" s="1"/>
  <c r="CI118" s="1"/>
  <c r="CI119" s="1"/>
  <c r="CI120" s="1"/>
  <c r="CI121" s="1"/>
  <c r="CI122" s="1"/>
  <c r="CI123" s="1"/>
  <c r="CI124" s="1"/>
  <c r="CI125" s="1"/>
  <c r="CI126" s="1"/>
  <c r="CI127" s="1"/>
  <c r="CI128" s="1"/>
  <c r="CI129" s="1"/>
  <c r="CI130" s="1"/>
  <c r="CI131" s="1"/>
  <c r="CI132" s="1"/>
  <c r="CI133" s="1"/>
  <c r="CI134" s="1"/>
  <c r="CI135" s="1"/>
  <c r="CI136" s="1"/>
  <c r="CI137" s="1"/>
  <c r="CI138" s="1"/>
  <c r="CI139" s="1"/>
  <c r="CI140" s="1"/>
  <c r="CI141" s="1"/>
  <c r="CI142" s="1"/>
  <c r="CI143" s="1"/>
  <c r="CI144" s="1"/>
  <c r="CI145" s="1"/>
  <c r="CI146" s="1"/>
  <c r="CI147" s="1"/>
  <c r="CI148" s="1"/>
  <c r="CI149" s="1"/>
  <c r="CI150" s="1"/>
  <c r="CI151" s="1"/>
  <c r="CI152" s="1"/>
  <c r="CI153" s="1"/>
  <c r="CI154" s="1"/>
  <c r="CI155" s="1"/>
  <c r="CI156" s="1"/>
  <c r="CI157" s="1"/>
  <c r="CI158" s="1"/>
  <c r="CI159" s="1"/>
  <c r="CI160" s="1"/>
  <c r="CI161" s="1"/>
  <c r="CI162" s="1"/>
  <c r="CI163" s="1"/>
  <c r="CI164" s="1"/>
  <c r="CI165" s="1"/>
  <c r="CI166" s="1"/>
  <c r="CI167" s="1"/>
  <c r="CI168" s="1"/>
  <c r="CI169" s="1"/>
  <c r="CI170" s="1"/>
  <c r="CI171" s="1"/>
  <c r="CI172" s="1"/>
  <c r="CI173" s="1"/>
  <c r="CI174" s="1"/>
  <c r="CI175" s="1"/>
  <c r="CI176" s="1"/>
  <c r="CI177" s="1"/>
  <c r="CI178" s="1"/>
  <c r="CI179" s="1"/>
  <c r="CI180" s="1"/>
  <c r="CI181" s="1"/>
  <c r="CI182" s="1"/>
  <c r="CI183" s="1"/>
  <c r="CI184" s="1"/>
  <c r="CI185" s="1"/>
  <c r="CI186" s="1"/>
  <c r="CI187" s="1"/>
  <c r="CI188" s="1"/>
  <c r="CI189" s="1"/>
  <c r="CI190" s="1"/>
  <c r="CI191" s="1"/>
  <c r="CI192" s="1"/>
  <c r="CI193" s="1"/>
  <c r="CI194" s="1"/>
  <c r="CI195" s="1"/>
  <c r="CI196" s="1"/>
  <c r="CI197" s="1"/>
  <c r="CI198" s="1"/>
  <c r="CI199" s="1"/>
  <c r="CI200" s="1"/>
  <c r="CI201" s="1"/>
  <c r="CI202" s="1"/>
  <c r="CI203" s="1"/>
  <c r="CI204" s="1"/>
  <c r="CI205" s="1"/>
  <c r="CI206" s="1"/>
  <c r="CI207" s="1"/>
  <c r="CI208" s="1"/>
  <c r="CI209" s="1"/>
  <c r="CI210" s="1"/>
  <c r="CI211" s="1"/>
  <c r="CI212" s="1"/>
  <c r="CI213" s="1"/>
  <c r="CI214" s="1"/>
  <c r="CI215" s="1"/>
  <c r="CI216" s="1"/>
  <c r="CI217" s="1"/>
  <c r="CI218" s="1"/>
  <c r="CI219" s="1"/>
  <c r="CI220" s="1"/>
  <c r="CI221" s="1"/>
  <c r="CI222" s="1"/>
  <c r="CI223" s="1"/>
  <c r="CI224" s="1"/>
  <c r="CI225" s="1"/>
  <c r="CI226" s="1"/>
  <c r="CI227" s="1"/>
  <c r="CI228" s="1"/>
  <c r="CI229" s="1"/>
  <c r="CI230" s="1"/>
  <c r="CI231" s="1"/>
  <c r="CI232" s="1"/>
  <c r="CI233" s="1"/>
  <c r="CI234" s="1"/>
  <c r="CI235" s="1"/>
  <c r="CI236" s="1"/>
  <c r="CI237" s="1"/>
  <c r="CI238" s="1"/>
  <c r="CI239" s="1"/>
  <c r="CI240" s="1"/>
  <c r="CI241" s="1"/>
  <c r="CI242" s="1"/>
  <c r="CI243" s="1"/>
  <c r="CI244" s="1"/>
  <c r="CI245" s="1"/>
  <c r="CI246" s="1"/>
  <c r="CI247" s="1"/>
  <c r="CI248" s="1"/>
  <c r="CI249" s="1"/>
  <c r="CI250" s="1"/>
  <c r="CI251" s="1"/>
  <c r="CI252" s="1"/>
  <c r="CI253" s="1"/>
  <c r="CI254" s="1"/>
  <c r="CI255" s="1"/>
  <c r="CI256" s="1"/>
  <c r="CI257" s="1"/>
  <c r="CI258" s="1"/>
  <c r="CI259" s="1"/>
  <c r="CI260" s="1"/>
  <c r="CI261" s="1"/>
  <c r="CI262" s="1"/>
  <c r="CI263" s="1"/>
  <c r="CI264" s="1"/>
  <c r="CI265" s="1"/>
  <c r="CI266" s="1"/>
  <c r="CI267" s="1"/>
  <c r="CI268" s="1"/>
  <c r="CI269" s="1"/>
  <c r="CI270" s="1"/>
  <c r="CI271" s="1"/>
  <c r="CI272" s="1"/>
  <c r="CI273" s="1"/>
  <c r="CI274" s="1"/>
  <c r="CI275" s="1"/>
  <c r="CI276" s="1"/>
  <c r="CI277" s="1"/>
  <c r="CI278" s="1"/>
  <c r="CI279" s="1"/>
  <c r="CI280" s="1"/>
  <c r="CI281" s="1"/>
  <c r="CI282" s="1"/>
  <c r="CI283" s="1"/>
  <c r="CI284" s="1"/>
  <c r="CI285" s="1"/>
  <c r="CI286" s="1"/>
  <c r="CI287" s="1"/>
  <c r="CI288" s="1"/>
  <c r="CI289" s="1"/>
  <c r="CI290" s="1"/>
  <c r="CI291" s="1"/>
  <c r="CI292" s="1"/>
  <c r="CI293" s="1"/>
  <c r="CI294" s="1"/>
  <c r="CI295" s="1"/>
  <c r="CI296" s="1"/>
  <c r="CI297" s="1"/>
  <c r="CI298" s="1"/>
  <c r="CI299" s="1"/>
  <c r="CI300" s="1"/>
  <c r="CI301" s="1"/>
  <c r="CI302" s="1"/>
  <c r="CI303" s="1"/>
  <c r="CI304" s="1"/>
  <c r="CI305" s="1"/>
  <c r="CI306" s="1"/>
  <c r="CI307" s="1"/>
  <c r="CI308" s="1"/>
  <c r="CI309" s="1"/>
  <c r="CI310" s="1"/>
  <c r="CI311" s="1"/>
  <c r="CI312" s="1"/>
  <c r="CI313" s="1"/>
  <c r="CI314" s="1"/>
  <c r="CI315" s="1"/>
  <c r="CI316" s="1"/>
  <c r="CI317" s="1"/>
  <c r="CI318" s="1"/>
  <c r="CI319" s="1"/>
  <c r="CI320" s="1"/>
  <c r="CI321" s="1"/>
  <c r="CI322" s="1"/>
  <c r="CI323" s="1"/>
  <c r="CI324" s="1"/>
  <c r="CI325" s="1"/>
  <c r="CI326" s="1"/>
  <c r="CI327" s="1"/>
  <c r="CI328" s="1"/>
  <c r="CI329" s="1"/>
  <c r="CI330" s="1"/>
  <c r="CI331" s="1"/>
  <c r="CI332" s="1"/>
  <c r="CI333" s="1"/>
  <c r="CI334" s="1"/>
  <c r="CI335" s="1"/>
  <c r="CI336" s="1"/>
  <c r="CI337" s="1"/>
  <c r="CI338" s="1"/>
  <c r="CI339" s="1"/>
  <c r="CI340" s="1"/>
  <c r="CI341" s="1"/>
  <c r="CI342" s="1"/>
  <c r="CI343" s="1"/>
  <c r="CI344" s="1"/>
  <c r="CI345" s="1"/>
  <c r="CI346" s="1"/>
  <c r="CI347" s="1"/>
  <c r="CI348" s="1"/>
  <c r="CI349" s="1"/>
  <c r="CI350" s="1"/>
  <c r="CI351" s="1"/>
  <c r="CI352" s="1"/>
  <c r="CI353" s="1"/>
  <c r="CI354" s="1"/>
  <c r="CI355" s="1"/>
  <c r="CI356" s="1"/>
  <c r="CI357" s="1"/>
  <c r="CI358" s="1"/>
  <c r="CI359" s="1"/>
  <c r="CI360" s="1"/>
  <c r="CI361" s="1"/>
  <c r="CI362" s="1"/>
  <c r="CI363" s="1"/>
  <c r="CI364" s="1"/>
  <c r="CI365" s="1"/>
  <c r="CI366" s="1"/>
  <c r="CI367" s="1"/>
  <c r="CI368" s="1"/>
  <c r="CI369" s="1"/>
  <c r="CH5"/>
  <c r="CH6" s="1"/>
  <c r="CH7" s="1"/>
  <c r="CH8" s="1"/>
  <c r="CH9" s="1"/>
  <c r="CH10" s="1"/>
  <c r="CH11" s="1"/>
  <c r="CH12" s="1"/>
  <c r="CH13" s="1"/>
  <c r="CH14" s="1"/>
  <c r="CH15" s="1"/>
  <c r="CH16" s="1"/>
  <c r="CH17" s="1"/>
  <c r="CH18" s="1"/>
  <c r="CH19" s="1"/>
  <c r="CH20" s="1"/>
  <c r="CH21" s="1"/>
  <c r="CH22" s="1"/>
  <c r="CH23" s="1"/>
  <c r="CH24" s="1"/>
  <c r="CH25" s="1"/>
  <c r="CH26" s="1"/>
  <c r="CH27" s="1"/>
  <c r="CH28" s="1"/>
  <c r="CH29" s="1"/>
  <c r="CH30" s="1"/>
  <c r="CH31" s="1"/>
  <c r="CH32" s="1"/>
  <c r="CH33" s="1"/>
  <c r="CH34" s="1"/>
  <c r="CH35" s="1"/>
  <c r="CH36" s="1"/>
  <c r="CH37" s="1"/>
  <c r="CH38" s="1"/>
  <c r="CH39" s="1"/>
  <c r="CH40" s="1"/>
  <c r="CH41" s="1"/>
  <c r="CH42" s="1"/>
  <c r="CH43" s="1"/>
  <c r="CH44" s="1"/>
  <c r="CH45" s="1"/>
  <c r="CH46" s="1"/>
  <c r="CH47" s="1"/>
  <c r="CH48" s="1"/>
  <c r="CH49" s="1"/>
  <c r="CH50" s="1"/>
  <c r="CH51" s="1"/>
  <c r="CH52" s="1"/>
  <c r="CH53" s="1"/>
  <c r="CH54" s="1"/>
  <c r="CH55" s="1"/>
  <c r="CH56" s="1"/>
  <c r="CH57" s="1"/>
  <c r="CH58" s="1"/>
  <c r="CH59" s="1"/>
  <c r="CH60" s="1"/>
  <c r="CH61" s="1"/>
  <c r="CH62" s="1"/>
  <c r="CH63" s="1"/>
  <c r="CH64" s="1"/>
  <c r="CH65" s="1"/>
  <c r="CH66" s="1"/>
  <c r="CH67" s="1"/>
  <c r="CH68" s="1"/>
  <c r="CH69" s="1"/>
  <c r="CH70" s="1"/>
  <c r="CH71" s="1"/>
  <c r="CH72" s="1"/>
  <c r="CH73" s="1"/>
  <c r="CH74" s="1"/>
  <c r="CH75" s="1"/>
  <c r="CH76" s="1"/>
  <c r="CH77" s="1"/>
  <c r="CH78" s="1"/>
  <c r="CH79" s="1"/>
  <c r="CH80" s="1"/>
  <c r="CH81" s="1"/>
  <c r="CH82" s="1"/>
  <c r="CH83" s="1"/>
  <c r="CH84" s="1"/>
  <c r="CH85" s="1"/>
  <c r="CH86" s="1"/>
  <c r="CH87" s="1"/>
  <c r="CH88" s="1"/>
  <c r="CH89" s="1"/>
  <c r="CH90" s="1"/>
  <c r="CH91" s="1"/>
  <c r="CH92" s="1"/>
  <c r="CH93" s="1"/>
  <c r="CH94" s="1"/>
  <c r="CH95" s="1"/>
  <c r="CH96" s="1"/>
  <c r="CH97" s="1"/>
  <c r="CH98" s="1"/>
  <c r="CH99" s="1"/>
  <c r="CH100" s="1"/>
  <c r="CH101" s="1"/>
  <c r="CH102" s="1"/>
  <c r="CH103" s="1"/>
  <c r="CH104" s="1"/>
  <c r="CH105" s="1"/>
  <c r="CH106" s="1"/>
  <c r="CH107" s="1"/>
  <c r="CH108" s="1"/>
  <c r="CH109" s="1"/>
  <c r="CH110" s="1"/>
  <c r="CH111" s="1"/>
  <c r="CH112" s="1"/>
  <c r="CH113" s="1"/>
  <c r="CH114" s="1"/>
  <c r="CH115" s="1"/>
  <c r="CH116" s="1"/>
  <c r="CH117" s="1"/>
  <c r="CH118" s="1"/>
  <c r="CH119" s="1"/>
  <c r="CH120" s="1"/>
  <c r="CH121" s="1"/>
  <c r="CH122" s="1"/>
  <c r="CH123" s="1"/>
  <c r="CH124" s="1"/>
  <c r="CH125" s="1"/>
  <c r="CH126" s="1"/>
  <c r="CH127" s="1"/>
  <c r="CH128" s="1"/>
  <c r="CH129" s="1"/>
  <c r="CH130" s="1"/>
  <c r="CH131" s="1"/>
  <c r="CH132" s="1"/>
  <c r="CH133" s="1"/>
  <c r="CH134" s="1"/>
  <c r="CH135" s="1"/>
  <c r="CH136" s="1"/>
  <c r="CH137" s="1"/>
  <c r="CH138" s="1"/>
  <c r="CH139" s="1"/>
  <c r="CH140" s="1"/>
  <c r="CH141" s="1"/>
  <c r="CH142" s="1"/>
  <c r="CH143" s="1"/>
  <c r="CH144" s="1"/>
  <c r="CH145" s="1"/>
  <c r="CH146" s="1"/>
  <c r="CH147" s="1"/>
  <c r="CH148" s="1"/>
  <c r="CH149" s="1"/>
  <c r="CH150" s="1"/>
  <c r="CH151" s="1"/>
  <c r="CH152" s="1"/>
  <c r="CH153" s="1"/>
  <c r="CH154" s="1"/>
  <c r="CH155" s="1"/>
  <c r="CH156" s="1"/>
  <c r="CH157" s="1"/>
  <c r="CH158" s="1"/>
  <c r="CH159" s="1"/>
  <c r="CH160" s="1"/>
  <c r="CH161" s="1"/>
  <c r="CH162" s="1"/>
  <c r="CH163" s="1"/>
  <c r="CH164" s="1"/>
  <c r="CH165" s="1"/>
  <c r="CH166" s="1"/>
  <c r="CH167" s="1"/>
  <c r="CH168" s="1"/>
  <c r="CH169" s="1"/>
  <c r="CH170" s="1"/>
  <c r="CH171" s="1"/>
  <c r="CH172" s="1"/>
  <c r="CH173" s="1"/>
  <c r="CH174" s="1"/>
  <c r="CH175" s="1"/>
  <c r="CH176" s="1"/>
  <c r="CH177" s="1"/>
  <c r="CH178" s="1"/>
  <c r="CH179" s="1"/>
  <c r="CH180" s="1"/>
  <c r="CH181" s="1"/>
  <c r="CH182" s="1"/>
  <c r="CH183" s="1"/>
  <c r="CH184" s="1"/>
  <c r="CH185" s="1"/>
  <c r="CH186" s="1"/>
  <c r="CH187" s="1"/>
  <c r="CH188" s="1"/>
  <c r="CH189" s="1"/>
  <c r="CH190" s="1"/>
  <c r="CH191" s="1"/>
  <c r="CH192" s="1"/>
  <c r="CH193" s="1"/>
  <c r="CH194" s="1"/>
  <c r="CH195" s="1"/>
  <c r="CH196" s="1"/>
  <c r="CH197" s="1"/>
  <c r="CH198" s="1"/>
  <c r="CH199" s="1"/>
  <c r="CH200" s="1"/>
  <c r="CH201" s="1"/>
  <c r="CH202" s="1"/>
  <c r="CH203" s="1"/>
  <c r="CH204" s="1"/>
  <c r="CH205" s="1"/>
  <c r="CH206" s="1"/>
  <c r="CH207" s="1"/>
  <c r="CH208" s="1"/>
  <c r="CH209" s="1"/>
  <c r="CH210" s="1"/>
  <c r="CH211" s="1"/>
  <c r="CH212" s="1"/>
  <c r="CH213" s="1"/>
  <c r="CH214" s="1"/>
  <c r="CH215" s="1"/>
  <c r="CH216" s="1"/>
  <c r="CH217" s="1"/>
  <c r="CH218" s="1"/>
  <c r="CH219" s="1"/>
  <c r="CH220" s="1"/>
  <c r="CH221" s="1"/>
  <c r="CH222" s="1"/>
  <c r="CH223" s="1"/>
  <c r="CH224" s="1"/>
  <c r="CH225" s="1"/>
  <c r="CH226" s="1"/>
  <c r="CH227" s="1"/>
  <c r="CH228" s="1"/>
  <c r="CH229" s="1"/>
  <c r="CH230" s="1"/>
  <c r="CH231" s="1"/>
  <c r="CH232" s="1"/>
  <c r="CH233" s="1"/>
  <c r="CH234" s="1"/>
  <c r="CH235" s="1"/>
  <c r="CH236" s="1"/>
  <c r="CH237" s="1"/>
  <c r="CH238" s="1"/>
  <c r="CH239" s="1"/>
  <c r="CH240" s="1"/>
  <c r="CH241" s="1"/>
  <c r="CH242" s="1"/>
  <c r="CH243" s="1"/>
  <c r="CH244" s="1"/>
  <c r="CH245" s="1"/>
  <c r="CH246" s="1"/>
  <c r="CH247" s="1"/>
  <c r="CH248" s="1"/>
  <c r="CH249" s="1"/>
  <c r="CH250" s="1"/>
  <c r="CH251" s="1"/>
  <c r="CH252" s="1"/>
  <c r="CH253" s="1"/>
  <c r="CH254" s="1"/>
  <c r="CH255" s="1"/>
  <c r="CH256" s="1"/>
  <c r="CH257" s="1"/>
  <c r="CH258" s="1"/>
  <c r="CH259" s="1"/>
  <c r="CH260" s="1"/>
  <c r="CH261" s="1"/>
  <c r="CH262" s="1"/>
  <c r="CH263" s="1"/>
  <c r="CH264" s="1"/>
  <c r="CH265" s="1"/>
  <c r="CH266" s="1"/>
  <c r="CH267" s="1"/>
  <c r="CH268" s="1"/>
  <c r="CH269" s="1"/>
  <c r="CH270" s="1"/>
  <c r="CH271" s="1"/>
  <c r="CH272" s="1"/>
  <c r="CH273" s="1"/>
  <c r="CH274" s="1"/>
  <c r="CH275" s="1"/>
  <c r="CH276" s="1"/>
  <c r="CH277" s="1"/>
  <c r="CH278" s="1"/>
  <c r="CH279" s="1"/>
  <c r="CH280" s="1"/>
  <c r="CH281" s="1"/>
  <c r="CH282" s="1"/>
  <c r="CH283" s="1"/>
  <c r="CH284" s="1"/>
  <c r="CH285" s="1"/>
  <c r="CH286" s="1"/>
  <c r="CH287" s="1"/>
  <c r="CH288" s="1"/>
  <c r="CH289" s="1"/>
  <c r="CH290" s="1"/>
  <c r="CH291" s="1"/>
  <c r="CH292" s="1"/>
  <c r="CH293" s="1"/>
  <c r="CH294" s="1"/>
  <c r="CH295" s="1"/>
  <c r="CH296" s="1"/>
  <c r="CH297" s="1"/>
  <c r="CH298" s="1"/>
  <c r="CH299" s="1"/>
  <c r="CH300" s="1"/>
  <c r="CH301" s="1"/>
  <c r="CH302" s="1"/>
  <c r="CH303" s="1"/>
  <c r="CH304" s="1"/>
  <c r="CH305" s="1"/>
  <c r="CH306" s="1"/>
  <c r="CH307" s="1"/>
  <c r="CH308" s="1"/>
  <c r="CH309" s="1"/>
  <c r="CH310" s="1"/>
  <c r="CH311" s="1"/>
  <c r="CH312" s="1"/>
  <c r="CH313" s="1"/>
  <c r="CH314" s="1"/>
  <c r="CH315" s="1"/>
  <c r="CH316" s="1"/>
  <c r="CH317" s="1"/>
  <c r="CH318" s="1"/>
  <c r="CH319" s="1"/>
  <c r="CH320" s="1"/>
  <c r="CH321" s="1"/>
  <c r="CH322" s="1"/>
  <c r="CH323" s="1"/>
  <c r="CH324" s="1"/>
  <c r="CH325" s="1"/>
  <c r="CH326" s="1"/>
  <c r="CH327" s="1"/>
  <c r="CH328" s="1"/>
  <c r="CH329" s="1"/>
  <c r="CH330" s="1"/>
  <c r="CH331" s="1"/>
  <c r="CH332" s="1"/>
  <c r="CH333" s="1"/>
  <c r="CH334" s="1"/>
  <c r="CH335" s="1"/>
  <c r="CH336" s="1"/>
  <c r="CH337" s="1"/>
  <c r="CH338" s="1"/>
  <c r="CH339" s="1"/>
  <c r="CH340" s="1"/>
  <c r="CH341" s="1"/>
  <c r="CH342" s="1"/>
  <c r="CH343" s="1"/>
  <c r="CH344" s="1"/>
  <c r="CH345" s="1"/>
  <c r="CH346" s="1"/>
  <c r="CH347" s="1"/>
  <c r="CH348" s="1"/>
  <c r="CH349" s="1"/>
  <c r="CH350" s="1"/>
  <c r="CH351" s="1"/>
  <c r="CH352" s="1"/>
  <c r="CH353" s="1"/>
  <c r="CH354" s="1"/>
  <c r="CH355" s="1"/>
  <c r="CH356" s="1"/>
  <c r="CH357" s="1"/>
  <c r="CH358" s="1"/>
  <c r="CH359" s="1"/>
  <c r="CH360" s="1"/>
  <c r="CH361" s="1"/>
  <c r="CH362" s="1"/>
  <c r="CH363" s="1"/>
  <c r="CH364" s="1"/>
  <c r="CH365" s="1"/>
  <c r="CH366" s="1"/>
  <c r="CH367" s="1"/>
  <c r="CH368" s="1"/>
  <c r="CH369" s="1"/>
  <c r="CE5" i="42"/>
  <c r="CE6" s="1"/>
  <c r="CE7" s="1"/>
  <c r="CE8" s="1"/>
  <c r="CE9" s="1"/>
  <c r="CE10" s="1"/>
  <c r="CE11" s="1"/>
  <c r="CE12" s="1"/>
  <c r="CE13" s="1"/>
  <c r="CE14" s="1"/>
  <c r="CE15" s="1"/>
  <c r="CE16" s="1"/>
  <c r="CE17" s="1"/>
  <c r="CE18" s="1"/>
  <c r="CE19" s="1"/>
  <c r="CE20" s="1"/>
  <c r="CE21" s="1"/>
  <c r="CE22" s="1"/>
  <c r="CE23" s="1"/>
  <c r="CE24" s="1"/>
  <c r="CE25" s="1"/>
  <c r="CE26" s="1"/>
  <c r="CE27" s="1"/>
  <c r="CE28" s="1"/>
  <c r="CE29" s="1"/>
  <c r="CE30" s="1"/>
  <c r="CE31" s="1"/>
  <c r="CE32" s="1"/>
  <c r="CE33" s="1"/>
  <c r="CE34" s="1"/>
  <c r="CE35" s="1"/>
  <c r="CE36" s="1"/>
  <c r="CE37" s="1"/>
  <c r="CE38" s="1"/>
  <c r="CE39" s="1"/>
  <c r="CE40" s="1"/>
  <c r="CE41" s="1"/>
  <c r="CE42" s="1"/>
  <c r="CE43" s="1"/>
  <c r="CE44" s="1"/>
  <c r="CE45" s="1"/>
  <c r="CE46" s="1"/>
  <c r="CE47" s="1"/>
  <c r="CE48" s="1"/>
  <c r="CE49" s="1"/>
  <c r="CE50" s="1"/>
  <c r="CE51" s="1"/>
  <c r="CE52" s="1"/>
  <c r="CE53" s="1"/>
  <c r="CE54" s="1"/>
  <c r="CE55" s="1"/>
  <c r="CE56" s="1"/>
  <c r="CE57" s="1"/>
  <c r="CE58" s="1"/>
  <c r="CE59" s="1"/>
  <c r="CE60" s="1"/>
  <c r="CE61" s="1"/>
  <c r="CE62" s="1"/>
  <c r="CE63" s="1"/>
  <c r="CE64" s="1"/>
  <c r="CE65" s="1"/>
  <c r="CE66" s="1"/>
  <c r="CE67" s="1"/>
  <c r="CE68" s="1"/>
  <c r="CE69" s="1"/>
  <c r="CE70" s="1"/>
  <c r="CE71" s="1"/>
  <c r="CE72" s="1"/>
  <c r="CE73" s="1"/>
  <c r="CE74" s="1"/>
  <c r="CE75" s="1"/>
  <c r="CE76" s="1"/>
  <c r="CE77" s="1"/>
  <c r="CE78" s="1"/>
  <c r="CE79" s="1"/>
  <c r="CE80" s="1"/>
  <c r="CE81" s="1"/>
  <c r="CE82" s="1"/>
  <c r="CE83" s="1"/>
  <c r="CE84" s="1"/>
  <c r="CE85" s="1"/>
  <c r="CE86" s="1"/>
  <c r="CE87" s="1"/>
  <c r="CE88" s="1"/>
  <c r="CE89" s="1"/>
  <c r="CE90" s="1"/>
  <c r="CE91" s="1"/>
  <c r="CE92" s="1"/>
  <c r="CE93" s="1"/>
  <c r="CE94" s="1"/>
  <c r="CE95" s="1"/>
  <c r="CE96" s="1"/>
  <c r="CE97" s="1"/>
  <c r="CE98" s="1"/>
  <c r="CE99" s="1"/>
  <c r="CE100" s="1"/>
  <c r="CE101" s="1"/>
  <c r="CE102" s="1"/>
  <c r="CE103" s="1"/>
  <c r="CE104" s="1"/>
  <c r="CE105" s="1"/>
  <c r="CE106" s="1"/>
  <c r="CE107" s="1"/>
  <c r="CE108" s="1"/>
  <c r="CE109" s="1"/>
  <c r="CE110" s="1"/>
  <c r="CE111" s="1"/>
  <c r="CE112" s="1"/>
  <c r="CE113" s="1"/>
  <c r="CE114" s="1"/>
  <c r="CE115" s="1"/>
  <c r="CE116" s="1"/>
  <c r="CE117" s="1"/>
  <c r="CE118" s="1"/>
  <c r="CE119" s="1"/>
  <c r="CE120" s="1"/>
  <c r="CE121" s="1"/>
  <c r="CE122" s="1"/>
  <c r="CE123" s="1"/>
  <c r="CE124" s="1"/>
  <c r="CE125" s="1"/>
  <c r="CE126" s="1"/>
  <c r="CE127" s="1"/>
  <c r="CE128" s="1"/>
  <c r="CE129" s="1"/>
  <c r="CE130" s="1"/>
  <c r="CE131" s="1"/>
  <c r="CE132" s="1"/>
  <c r="CE133" s="1"/>
  <c r="CE134" s="1"/>
  <c r="CE135" s="1"/>
  <c r="CE136" s="1"/>
  <c r="CE137" s="1"/>
  <c r="CE138" s="1"/>
  <c r="CE139" s="1"/>
  <c r="CE140" s="1"/>
  <c r="CE141" s="1"/>
  <c r="CE142" s="1"/>
  <c r="CE143" s="1"/>
  <c r="CE144" s="1"/>
  <c r="CE145" s="1"/>
  <c r="CE146" s="1"/>
  <c r="CE147" s="1"/>
  <c r="CE148" s="1"/>
  <c r="CE149" s="1"/>
  <c r="CE150" s="1"/>
  <c r="CE151" s="1"/>
  <c r="CE152" s="1"/>
  <c r="CE153" s="1"/>
  <c r="CE154" s="1"/>
  <c r="CE155" s="1"/>
  <c r="CE156" s="1"/>
  <c r="CE157" s="1"/>
  <c r="CE158" s="1"/>
  <c r="CE159" s="1"/>
  <c r="CE160" s="1"/>
  <c r="CE161" s="1"/>
  <c r="CE162" s="1"/>
  <c r="CE163" s="1"/>
  <c r="CE164" s="1"/>
  <c r="CE165" s="1"/>
  <c r="CE166" s="1"/>
  <c r="CE167" s="1"/>
  <c r="CE168" s="1"/>
  <c r="CE169" s="1"/>
  <c r="CE170" s="1"/>
  <c r="CE171" s="1"/>
  <c r="CE172" s="1"/>
  <c r="CE173" s="1"/>
  <c r="CE174" s="1"/>
  <c r="CE175" s="1"/>
  <c r="CE176" s="1"/>
  <c r="CE177" s="1"/>
  <c r="CE178" s="1"/>
  <c r="CE179" s="1"/>
  <c r="CE180" s="1"/>
  <c r="CE181" s="1"/>
  <c r="CE182" s="1"/>
  <c r="CE183" s="1"/>
  <c r="CE184" s="1"/>
  <c r="CE185" s="1"/>
  <c r="CE186" s="1"/>
  <c r="CE187" s="1"/>
  <c r="CE188" s="1"/>
  <c r="CE189" s="1"/>
  <c r="CE190" s="1"/>
  <c r="CE191" s="1"/>
  <c r="CE192" s="1"/>
  <c r="CE193" s="1"/>
  <c r="CE194" s="1"/>
  <c r="CE195" s="1"/>
  <c r="CE196" s="1"/>
  <c r="CE197" s="1"/>
  <c r="CE198" s="1"/>
  <c r="CE199" s="1"/>
  <c r="CE200" s="1"/>
  <c r="CE201" s="1"/>
  <c r="CE202" s="1"/>
  <c r="CE203" s="1"/>
  <c r="CE204" s="1"/>
  <c r="CE205" s="1"/>
  <c r="CE206" s="1"/>
  <c r="CE207" s="1"/>
  <c r="CE208" s="1"/>
  <c r="CE209" s="1"/>
  <c r="CE210" s="1"/>
  <c r="CE211" s="1"/>
  <c r="CE212" s="1"/>
  <c r="CE213" s="1"/>
  <c r="CE214" s="1"/>
  <c r="CE215" s="1"/>
  <c r="CE216" s="1"/>
  <c r="CE217" s="1"/>
  <c r="CE218" s="1"/>
  <c r="CE219" s="1"/>
  <c r="CE220" s="1"/>
  <c r="CE221" s="1"/>
  <c r="CE222" s="1"/>
  <c r="CE223" s="1"/>
  <c r="CE224" s="1"/>
  <c r="CE225" s="1"/>
  <c r="CE226" s="1"/>
  <c r="CE227" s="1"/>
  <c r="CE228" s="1"/>
  <c r="CE229" s="1"/>
  <c r="CE230" s="1"/>
  <c r="CE231" s="1"/>
  <c r="CE232" s="1"/>
  <c r="CE233" s="1"/>
  <c r="CE234" s="1"/>
  <c r="CE235" s="1"/>
  <c r="CE236" s="1"/>
  <c r="CE237" s="1"/>
  <c r="CE238" s="1"/>
  <c r="CE239" s="1"/>
  <c r="CE240" s="1"/>
  <c r="CE241" s="1"/>
  <c r="CE242" s="1"/>
  <c r="CE243" s="1"/>
  <c r="CE244" s="1"/>
  <c r="CE245" s="1"/>
  <c r="CE246" s="1"/>
  <c r="CE247" s="1"/>
  <c r="CE248" s="1"/>
  <c r="CE249" s="1"/>
  <c r="CE250" s="1"/>
  <c r="CE251" s="1"/>
  <c r="CE252" s="1"/>
  <c r="CE253" s="1"/>
  <c r="CE254" s="1"/>
  <c r="CE255" s="1"/>
  <c r="CE256" s="1"/>
  <c r="CE257" s="1"/>
  <c r="CE258" s="1"/>
  <c r="CE259" s="1"/>
  <c r="CE260" s="1"/>
  <c r="CE261" s="1"/>
  <c r="CE262" s="1"/>
  <c r="CE263" s="1"/>
  <c r="CE264" s="1"/>
  <c r="CE265" s="1"/>
  <c r="CE266" s="1"/>
  <c r="CE267" s="1"/>
  <c r="CE268" s="1"/>
  <c r="CE269" s="1"/>
  <c r="CE270" s="1"/>
  <c r="CE271" s="1"/>
  <c r="CE272" s="1"/>
  <c r="CE273" s="1"/>
  <c r="CE274" s="1"/>
  <c r="CE275" s="1"/>
  <c r="CE276" s="1"/>
  <c r="CE277" s="1"/>
  <c r="CE278" s="1"/>
  <c r="CE279" s="1"/>
  <c r="CE280" s="1"/>
  <c r="CE281" s="1"/>
  <c r="CE282" s="1"/>
  <c r="CE283" s="1"/>
  <c r="CE284" s="1"/>
  <c r="CE285" s="1"/>
  <c r="CE286" s="1"/>
  <c r="CE287" s="1"/>
  <c r="CE288" s="1"/>
  <c r="CE289" s="1"/>
  <c r="CE290" s="1"/>
  <c r="CE291" s="1"/>
  <c r="CE292" s="1"/>
  <c r="CE293" s="1"/>
  <c r="CE294" s="1"/>
  <c r="CE295" s="1"/>
  <c r="CE296" s="1"/>
  <c r="CE297" s="1"/>
  <c r="CE298" s="1"/>
  <c r="CE299" s="1"/>
  <c r="CE300" s="1"/>
  <c r="CE301" s="1"/>
  <c r="CE302" s="1"/>
  <c r="CE303" s="1"/>
  <c r="CE304" s="1"/>
  <c r="CE305" s="1"/>
  <c r="CE306" s="1"/>
  <c r="CE307" s="1"/>
  <c r="CE308" s="1"/>
  <c r="CE309" s="1"/>
  <c r="CE310" s="1"/>
  <c r="CE311" s="1"/>
  <c r="CE312" s="1"/>
  <c r="CE313" s="1"/>
  <c r="CE314" s="1"/>
  <c r="CE315" s="1"/>
  <c r="CE316" s="1"/>
  <c r="CE317" s="1"/>
  <c r="CE318" s="1"/>
  <c r="CE319" s="1"/>
  <c r="CE320" s="1"/>
  <c r="CE321" s="1"/>
  <c r="CE322" s="1"/>
  <c r="CE323" s="1"/>
  <c r="CE324" s="1"/>
  <c r="CE325" s="1"/>
  <c r="CE326" s="1"/>
  <c r="CE327" s="1"/>
  <c r="CE328" s="1"/>
  <c r="CE329" s="1"/>
  <c r="CE330" s="1"/>
  <c r="CE331" s="1"/>
  <c r="CE332" s="1"/>
  <c r="CE333" s="1"/>
  <c r="CE334" s="1"/>
  <c r="CE335" s="1"/>
  <c r="CE336" s="1"/>
  <c r="CE337" s="1"/>
  <c r="CE338" s="1"/>
  <c r="CE339" s="1"/>
  <c r="CE340" s="1"/>
  <c r="CE341" s="1"/>
  <c r="CE342" s="1"/>
  <c r="CE343" s="1"/>
  <c r="CE344" s="1"/>
  <c r="CE345" s="1"/>
  <c r="CE346" s="1"/>
  <c r="CE347" s="1"/>
  <c r="CE348" s="1"/>
  <c r="CE349" s="1"/>
  <c r="CE350" s="1"/>
  <c r="CE351" s="1"/>
  <c r="CE352" s="1"/>
  <c r="CE353" s="1"/>
  <c r="CE354" s="1"/>
  <c r="CE355" s="1"/>
  <c r="CE356" s="1"/>
  <c r="CE357" s="1"/>
  <c r="CE358" s="1"/>
  <c r="CE359" s="1"/>
  <c r="CE360" s="1"/>
  <c r="CE361" s="1"/>
  <c r="CE362" s="1"/>
  <c r="CE363" s="1"/>
  <c r="CE364" s="1"/>
  <c r="CE365" s="1"/>
  <c r="CE366" s="1"/>
  <c r="CE367" s="1"/>
  <c r="CE368" s="1"/>
  <c r="CE369" s="1"/>
  <c r="CD5"/>
  <c r="CD6" s="1"/>
  <c r="CD7" s="1"/>
  <c r="CD8" s="1"/>
  <c r="CD9" s="1"/>
  <c r="CD10" s="1"/>
  <c r="CD11" s="1"/>
  <c r="CD12" s="1"/>
  <c r="CD13" s="1"/>
  <c r="CD14" s="1"/>
  <c r="CD15" s="1"/>
  <c r="CD16" s="1"/>
  <c r="CD17" s="1"/>
  <c r="CD18" s="1"/>
  <c r="CD19" s="1"/>
  <c r="CD20" s="1"/>
  <c r="CD21" s="1"/>
  <c r="CD22" s="1"/>
  <c r="CD23" s="1"/>
  <c r="CD24" s="1"/>
  <c r="CD25" s="1"/>
  <c r="CD26" s="1"/>
  <c r="CD27" s="1"/>
  <c r="CD28" s="1"/>
  <c r="CD29" s="1"/>
  <c r="CD30" s="1"/>
  <c r="CD31" s="1"/>
  <c r="CD32" s="1"/>
  <c r="CD33" s="1"/>
  <c r="CD34" s="1"/>
  <c r="CD35" s="1"/>
  <c r="CD36" s="1"/>
  <c r="CD37" s="1"/>
  <c r="CD38" s="1"/>
  <c r="CD39" s="1"/>
  <c r="CD40" s="1"/>
  <c r="CD41" s="1"/>
  <c r="CD42" s="1"/>
  <c r="CD43" s="1"/>
  <c r="CD44" s="1"/>
  <c r="CD45" s="1"/>
  <c r="CD46" s="1"/>
  <c r="CD47" s="1"/>
  <c r="CD48" s="1"/>
  <c r="CD49" s="1"/>
  <c r="CD50" s="1"/>
  <c r="CD51" s="1"/>
  <c r="CD52" s="1"/>
  <c r="CD53" s="1"/>
  <c r="CD54" s="1"/>
  <c r="CD55" s="1"/>
  <c r="CD56" s="1"/>
  <c r="CD57" s="1"/>
  <c r="CD58" s="1"/>
  <c r="CD59" s="1"/>
  <c r="CD60" s="1"/>
  <c r="CD61" s="1"/>
  <c r="CD62" s="1"/>
  <c r="CD63" s="1"/>
  <c r="CD64" s="1"/>
  <c r="CD65" s="1"/>
  <c r="CD66" s="1"/>
  <c r="CD67" s="1"/>
  <c r="CD68" s="1"/>
  <c r="CD69" s="1"/>
  <c r="CD70" s="1"/>
  <c r="CD71" s="1"/>
  <c r="CD72" s="1"/>
  <c r="CD73" s="1"/>
  <c r="CD74" s="1"/>
  <c r="CD75" s="1"/>
  <c r="CD76" s="1"/>
  <c r="CD77" s="1"/>
  <c r="CD78" s="1"/>
  <c r="CD79" s="1"/>
  <c r="CD80" s="1"/>
  <c r="CD81" s="1"/>
  <c r="CD82" s="1"/>
  <c r="CD83" s="1"/>
  <c r="CD84" s="1"/>
  <c r="CD85" s="1"/>
  <c r="CD86" s="1"/>
  <c r="CD87" s="1"/>
  <c r="CD88" s="1"/>
  <c r="CD89" s="1"/>
  <c r="CD90" s="1"/>
  <c r="CD91" s="1"/>
  <c r="CD92" s="1"/>
  <c r="CD93" s="1"/>
  <c r="CD94" s="1"/>
  <c r="CD95" s="1"/>
  <c r="CD96" s="1"/>
  <c r="CD97" s="1"/>
  <c r="CD98" s="1"/>
  <c r="CD99" s="1"/>
  <c r="CD100" s="1"/>
  <c r="CD101" s="1"/>
  <c r="CD102" s="1"/>
  <c r="CD103" s="1"/>
  <c r="CD104" s="1"/>
  <c r="CD105" s="1"/>
  <c r="CD106" s="1"/>
  <c r="CD107" s="1"/>
  <c r="CD108" s="1"/>
  <c r="CD109" s="1"/>
  <c r="CD110" s="1"/>
  <c r="CD111" s="1"/>
  <c r="CD112" s="1"/>
  <c r="CD113" s="1"/>
  <c r="CD114" s="1"/>
  <c r="CD115" s="1"/>
  <c r="CD116" s="1"/>
  <c r="CD117" s="1"/>
  <c r="CD118" s="1"/>
  <c r="CD119" s="1"/>
  <c r="CD120" s="1"/>
  <c r="CD121" s="1"/>
  <c r="CD122" s="1"/>
  <c r="CD123" s="1"/>
  <c r="CD124" s="1"/>
  <c r="CD125" s="1"/>
  <c r="CD126" s="1"/>
  <c r="CD127" s="1"/>
  <c r="CD128" s="1"/>
  <c r="CD129" s="1"/>
  <c r="CD130" s="1"/>
  <c r="CD131" s="1"/>
  <c r="CD132" s="1"/>
  <c r="CD133" s="1"/>
  <c r="CD134" s="1"/>
  <c r="CD135" s="1"/>
  <c r="CD136" s="1"/>
  <c r="CD137" s="1"/>
  <c r="CD138" s="1"/>
  <c r="CD139" s="1"/>
  <c r="CD140" s="1"/>
  <c r="CD141" s="1"/>
  <c r="CD142" s="1"/>
  <c r="CD143" s="1"/>
  <c r="CD144" s="1"/>
  <c r="CD145" s="1"/>
  <c r="CD146" s="1"/>
  <c r="CD147" s="1"/>
  <c r="CD148" s="1"/>
  <c r="CD149" s="1"/>
  <c r="CD150" s="1"/>
  <c r="CD151" s="1"/>
  <c r="CD152" s="1"/>
  <c r="CD153" s="1"/>
  <c r="CD154" s="1"/>
  <c r="CD155" s="1"/>
  <c r="CD156" s="1"/>
  <c r="CD157" s="1"/>
  <c r="CD158" s="1"/>
  <c r="CD159" s="1"/>
  <c r="CD160" s="1"/>
  <c r="CD161" s="1"/>
  <c r="CD162" s="1"/>
  <c r="CD163" s="1"/>
  <c r="CD164" s="1"/>
  <c r="CD165" s="1"/>
  <c r="CD166" s="1"/>
  <c r="CD167" s="1"/>
  <c r="CD168" s="1"/>
  <c r="CD169" s="1"/>
  <c r="CD170" s="1"/>
  <c r="CD171" s="1"/>
  <c r="CD172" s="1"/>
  <c r="CD173" s="1"/>
  <c r="CD174" s="1"/>
  <c r="CD175" s="1"/>
  <c r="CD176" s="1"/>
  <c r="CD177" s="1"/>
  <c r="CD178" s="1"/>
  <c r="CD179" s="1"/>
  <c r="CD180" s="1"/>
  <c r="CD181" s="1"/>
  <c r="CD182" s="1"/>
  <c r="CD183" s="1"/>
  <c r="CD184" s="1"/>
  <c r="CD185" s="1"/>
  <c r="CD186" s="1"/>
  <c r="CD187" s="1"/>
  <c r="CD188" s="1"/>
  <c r="CD189" s="1"/>
  <c r="CD190" s="1"/>
  <c r="CD191" s="1"/>
  <c r="CD192" s="1"/>
  <c r="CD193" s="1"/>
  <c r="CD194" s="1"/>
  <c r="CD195" s="1"/>
  <c r="CD196" s="1"/>
  <c r="CD197" s="1"/>
  <c r="CD198" s="1"/>
  <c r="CD199" s="1"/>
  <c r="CD200" s="1"/>
  <c r="CD201" s="1"/>
  <c r="CD202" s="1"/>
  <c r="CD203" s="1"/>
  <c r="CD204" s="1"/>
  <c r="CD205" s="1"/>
  <c r="CD206" s="1"/>
  <c r="CD207" s="1"/>
  <c r="CD208" s="1"/>
  <c r="CD209" s="1"/>
  <c r="CD210" s="1"/>
  <c r="CD211" s="1"/>
  <c r="CD212" s="1"/>
  <c r="CD213" s="1"/>
  <c r="CD214" s="1"/>
  <c r="CD215" s="1"/>
  <c r="CD216" s="1"/>
  <c r="CD217" s="1"/>
  <c r="CD218" s="1"/>
  <c r="CD219" s="1"/>
  <c r="CD220" s="1"/>
  <c r="CD221" s="1"/>
  <c r="CD222" s="1"/>
  <c r="CD223" s="1"/>
  <c r="CD224" s="1"/>
  <c r="CD225" s="1"/>
  <c r="CD226" s="1"/>
  <c r="CD227" s="1"/>
  <c r="CD228" s="1"/>
  <c r="CD229" s="1"/>
  <c r="CD230" s="1"/>
  <c r="CD231" s="1"/>
  <c r="CD232" s="1"/>
  <c r="CD233" s="1"/>
  <c r="CD234" s="1"/>
  <c r="CD235" s="1"/>
  <c r="CD236" s="1"/>
  <c r="CD237" s="1"/>
  <c r="CD238" s="1"/>
  <c r="CD239" s="1"/>
  <c r="CD240" s="1"/>
  <c r="CD241" s="1"/>
  <c r="CD242" s="1"/>
  <c r="CD243" s="1"/>
  <c r="CD244" s="1"/>
  <c r="CD245" s="1"/>
  <c r="CD246" s="1"/>
  <c r="CD247" s="1"/>
  <c r="CD248" s="1"/>
  <c r="CD249" s="1"/>
  <c r="CD250" s="1"/>
  <c r="CD251" s="1"/>
  <c r="CD252" s="1"/>
  <c r="CD253" s="1"/>
  <c r="CD254" s="1"/>
  <c r="CD255" s="1"/>
  <c r="CD256" s="1"/>
  <c r="CD257" s="1"/>
  <c r="CD258" s="1"/>
  <c r="CD259" s="1"/>
  <c r="CD260" s="1"/>
  <c r="CD261" s="1"/>
  <c r="CD262" s="1"/>
  <c r="CD263" s="1"/>
  <c r="CD264" s="1"/>
  <c r="CD265" s="1"/>
  <c r="CD266" s="1"/>
  <c r="CD267" s="1"/>
  <c r="CD268" s="1"/>
  <c r="CD269" s="1"/>
  <c r="CD270" s="1"/>
  <c r="CD271" s="1"/>
  <c r="CD272" s="1"/>
  <c r="CD273" s="1"/>
  <c r="CD274" s="1"/>
  <c r="CD275" s="1"/>
  <c r="CD276" s="1"/>
  <c r="CD277" s="1"/>
  <c r="CD278" s="1"/>
  <c r="CD279" s="1"/>
  <c r="CD280" s="1"/>
  <c r="CD281" s="1"/>
  <c r="CD282" s="1"/>
  <c r="CD283" s="1"/>
  <c r="CD284" s="1"/>
  <c r="CD285" s="1"/>
  <c r="CD286" s="1"/>
  <c r="CD287" s="1"/>
  <c r="CD288" s="1"/>
  <c r="CD289" s="1"/>
  <c r="CD290" s="1"/>
  <c r="CD291" s="1"/>
  <c r="CD292" s="1"/>
  <c r="CD293" s="1"/>
  <c r="CD294" s="1"/>
  <c r="CD295" s="1"/>
  <c r="CD296" s="1"/>
  <c r="CD297" s="1"/>
  <c r="CD298" s="1"/>
  <c r="CD299" s="1"/>
  <c r="CD300" s="1"/>
  <c r="CD301" s="1"/>
  <c r="CD302" s="1"/>
  <c r="CD303" s="1"/>
  <c r="CD304" s="1"/>
  <c r="CD305" s="1"/>
  <c r="CD306" s="1"/>
  <c r="CD307" s="1"/>
  <c r="CD308" s="1"/>
  <c r="CD309" s="1"/>
  <c r="CD310" s="1"/>
  <c r="CD311" s="1"/>
  <c r="CD312" s="1"/>
  <c r="CD313" s="1"/>
  <c r="CD314" s="1"/>
  <c r="CD315" s="1"/>
  <c r="CD316" s="1"/>
  <c r="CD317" s="1"/>
  <c r="CD318" s="1"/>
  <c r="CD319" s="1"/>
  <c r="CD320" s="1"/>
  <c r="CD321" s="1"/>
  <c r="CD322" s="1"/>
  <c r="CD323" s="1"/>
  <c r="CD324" s="1"/>
  <c r="CD325" s="1"/>
  <c r="CD326" s="1"/>
  <c r="CD327" s="1"/>
  <c r="CD328" s="1"/>
  <c r="CD329" s="1"/>
  <c r="CD330" s="1"/>
  <c r="CD331" s="1"/>
  <c r="CD332" s="1"/>
  <c r="CD333" s="1"/>
  <c r="CD334" s="1"/>
  <c r="CD335" s="1"/>
  <c r="CD336" s="1"/>
  <c r="CD337" s="1"/>
  <c r="CD338" s="1"/>
  <c r="CD339" s="1"/>
  <c r="CD340" s="1"/>
  <c r="CD341" s="1"/>
  <c r="CD342" s="1"/>
  <c r="CD343" s="1"/>
  <c r="CD344" s="1"/>
  <c r="CD345" s="1"/>
  <c r="CD346" s="1"/>
  <c r="CD347" s="1"/>
  <c r="CD348" s="1"/>
  <c r="CD349" s="1"/>
  <c r="CD350" s="1"/>
  <c r="CD351" s="1"/>
  <c r="CD352" s="1"/>
  <c r="CD353" s="1"/>
  <c r="CD354" s="1"/>
  <c r="CD355" s="1"/>
  <c r="CD356" s="1"/>
  <c r="CD357" s="1"/>
  <c r="CD358" s="1"/>
  <c r="CD359" s="1"/>
  <c r="CD360" s="1"/>
  <c r="CD361" s="1"/>
  <c r="CD362" s="1"/>
  <c r="CD363" s="1"/>
  <c r="CD364" s="1"/>
  <c r="CD365" s="1"/>
  <c r="CD366" s="1"/>
  <c r="CD367" s="1"/>
  <c r="CD368" s="1"/>
  <c r="CD369" s="1"/>
  <c r="CC5"/>
  <c r="CC6" s="1"/>
  <c r="CC7" s="1"/>
  <c r="CC8" s="1"/>
  <c r="CC9" s="1"/>
  <c r="CC10" s="1"/>
  <c r="CC11" s="1"/>
  <c r="CC12" s="1"/>
  <c r="CC13" s="1"/>
  <c r="CC14" s="1"/>
  <c r="CC15" s="1"/>
  <c r="CC16" s="1"/>
  <c r="CC17" s="1"/>
  <c r="CC18" s="1"/>
  <c r="CC19" s="1"/>
  <c r="CC20" s="1"/>
  <c r="CC21" s="1"/>
  <c r="CC22" s="1"/>
  <c r="CC23" s="1"/>
  <c r="CC24" s="1"/>
  <c r="CC25" s="1"/>
  <c r="CC26" s="1"/>
  <c r="CC27" s="1"/>
  <c r="CC28" s="1"/>
  <c r="CC29" s="1"/>
  <c r="CC30" s="1"/>
  <c r="CC31" s="1"/>
  <c r="CC32" s="1"/>
  <c r="CC33" s="1"/>
  <c r="CC34" s="1"/>
  <c r="CC35" s="1"/>
  <c r="CC36" s="1"/>
  <c r="CC37" s="1"/>
  <c r="CC38" s="1"/>
  <c r="CC39" s="1"/>
  <c r="CC40" s="1"/>
  <c r="CC41" s="1"/>
  <c r="CC42" s="1"/>
  <c r="CC43" s="1"/>
  <c r="CC44" s="1"/>
  <c r="CC45" s="1"/>
  <c r="CC46" s="1"/>
  <c r="CC47" s="1"/>
  <c r="CC48" s="1"/>
  <c r="CC49" s="1"/>
  <c r="CC50" s="1"/>
  <c r="CC51" s="1"/>
  <c r="CC52" s="1"/>
  <c r="CC53" s="1"/>
  <c r="CC54" s="1"/>
  <c r="CC55" s="1"/>
  <c r="CC56" s="1"/>
  <c r="CC57" s="1"/>
  <c r="CC58" s="1"/>
  <c r="CC59" s="1"/>
  <c r="CC60" s="1"/>
  <c r="CC61" s="1"/>
  <c r="CC62" s="1"/>
  <c r="CC63" s="1"/>
  <c r="CC64" s="1"/>
  <c r="CC65" s="1"/>
  <c r="CC66" s="1"/>
  <c r="CC67" s="1"/>
  <c r="CC68" s="1"/>
  <c r="CC69" s="1"/>
  <c r="CC70" s="1"/>
  <c r="CC71" s="1"/>
  <c r="CC72" s="1"/>
  <c r="CC73" s="1"/>
  <c r="CC74" s="1"/>
  <c r="CC75" s="1"/>
  <c r="CC76" s="1"/>
  <c r="CC77" s="1"/>
  <c r="CC78" s="1"/>
  <c r="CC79" s="1"/>
  <c r="CC80" s="1"/>
  <c r="CC81" s="1"/>
  <c r="CC82" s="1"/>
  <c r="CC83" s="1"/>
  <c r="CC84" s="1"/>
  <c r="CC85" s="1"/>
  <c r="CC86" s="1"/>
  <c r="CC87" s="1"/>
  <c r="CC88" s="1"/>
  <c r="CC89" s="1"/>
  <c r="CC90" s="1"/>
  <c r="CC91" s="1"/>
  <c r="CC92" s="1"/>
  <c r="CC93" s="1"/>
  <c r="CC94" s="1"/>
  <c r="CC95" s="1"/>
  <c r="CC96" s="1"/>
  <c r="CC97" s="1"/>
  <c r="CC98" s="1"/>
  <c r="CC99" s="1"/>
  <c r="CC100" s="1"/>
  <c r="CC101" s="1"/>
  <c r="CC102" s="1"/>
  <c r="CC103" s="1"/>
  <c r="CC104" s="1"/>
  <c r="CC105" s="1"/>
  <c r="CC106" s="1"/>
  <c r="CC107" s="1"/>
  <c r="CC108" s="1"/>
  <c r="CC109" s="1"/>
  <c r="CC110" s="1"/>
  <c r="CC111" s="1"/>
  <c r="CC112" s="1"/>
  <c r="CC113" s="1"/>
  <c r="CC114" s="1"/>
  <c r="CC115" s="1"/>
  <c r="CC116" s="1"/>
  <c r="CC117" s="1"/>
  <c r="CC118" s="1"/>
  <c r="CC119" s="1"/>
  <c r="CC120" s="1"/>
  <c r="CC121" s="1"/>
  <c r="CC122" s="1"/>
  <c r="CC123" s="1"/>
  <c r="CC124" s="1"/>
  <c r="CC125" s="1"/>
  <c r="CC126" s="1"/>
  <c r="CC127" s="1"/>
  <c r="CC128" s="1"/>
  <c r="CC129" s="1"/>
  <c r="CC130" s="1"/>
  <c r="CC131" s="1"/>
  <c r="CC132" s="1"/>
  <c r="CC133" s="1"/>
  <c r="CC134" s="1"/>
  <c r="CC135" s="1"/>
  <c r="CC136" s="1"/>
  <c r="CC137" s="1"/>
  <c r="CC138" s="1"/>
  <c r="CC139" s="1"/>
  <c r="CC140" s="1"/>
  <c r="CC141" s="1"/>
  <c r="CC142" s="1"/>
  <c r="CC143" s="1"/>
  <c r="CC144" s="1"/>
  <c r="CC145" s="1"/>
  <c r="CC146" s="1"/>
  <c r="CC147" s="1"/>
  <c r="CC148" s="1"/>
  <c r="CC149" s="1"/>
  <c r="CC150" s="1"/>
  <c r="CC151" s="1"/>
  <c r="CC152" s="1"/>
  <c r="CC153" s="1"/>
  <c r="CC154" s="1"/>
  <c r="CC155" s="1"/>
  <c r="CC156" s="1"/>
  <c r="CC157" s="1"/>
  <c r="CC158" s="1"/>
  <c r="CC159" s="1"/>
  <c r="CC160" s="1"/>
  <c r="CC161" s="1"/>
  <c r="CC162" s="1"/>
  <c r="CC163" s="1"/>
  <c r="CC164" s="1"/>
  <c r="CC165" s="1"/>
  <c r="CC166" s="1"/>
  <c r="CC167" s="1"/>
  <c r="CC168" s="1"/>
  <c r="CC169" s="1"/>
  <c r="CC170" s="1"/>
  <c r="CC171" s="1"/>
  <c r="CC172" s="1"/>
  <c r="CC173" s="1"/>
  <c r="CC174" s="1"/>
  <c r="CC175" s="1"/>
  <c r="CC176" s="1"/>
  <c r="CC177" s="1"/>
  <c r="CC178" s="1"/>
  <c r="CC179" s="1"/>
  <c r="CC180" s="1"/>
  <c r="CC181" s="1"/>
  <c r="CC182" s="1"/>
  <c r="CC183" s="1"/>
  <c r="CC184" s="1"/>
  <c r="CC185" s="1"/>
  <c r="CC186" s="1"/>
  <c r="CC187" s="1"/>
  <c r="CC188" s="1"/>
  <c r="CC189" s="1"/>
  <c r="CC190" s="1"/>
  <c r="CC191" s="1"/>
  <c r="CC192" s="1"/>
  <c r="CC193" s="1"/>
  <c r="CC194" s="1"/>
  <c r="CC195" s="1"/>
  <c r="CC196" s="1"/>
  <c r="CC197" s="1"/>
  <c r="CC198" s="1"/>
  <c r="CC199" s="1"/>
  <c r="CC200" s="1"/>
  <c r="CC201" s="1"/>
  <c r="CC202" s="1"/>
  <c r="CC203" s="1"/>
  <c r="CC204" s="1"/>
  <c r="CC205" s="1"/>
  <c r="CC206" s="1"/>
  <c r="CC207" s="1"/>
  <c r="CC208" s="1"/>
  <c r="CC209" s="1"/>
  <c r="CC210" s="1"/>
  <c r="CC211" s="1"/>
  <c r="CC212" s="1"/>
  <c r="CC213" s="1"/>
  <c r="CB5"/>
  <c r="CB6" s="1"/>
  <c r="CA5"/>
  <c r="CA6" s="1"/>
  <c r="CG5"/>
  <c r="CF5"/>
  <c r="CG4"/>
  <c r="CF4"/>
  <c r="CG4" i="46"/>
  <c r="CF4"/>
  <c r="CB6"/>
  <c r="CD6"/>
  <c r="CD7" s="1"/>
  <c r="CD8" s="1"/>
  <c r="CD9" s="1"/>
  <c r="CD10" s="1"/>
  <c r="CD11" s="1"/>
  <c r="CD12" s="1"/>
  <c r="CD13" s="1"/>
  <c r="CD14" s="1"/>
  <c r="CD15" s="1"/>
  <c r="CD16" s="1"/>
  <c r="CD17" s="1"/>
  <c r="CD18" s="1"/>
  <c r="CD19" s="1"/>
  <c r="CD20" s="1"/>
  <c r="CD21" s="1"/>
  <c r="CD22" s="1"/>
  <c r="CD23" s="1"/>
  <c r="CD24" s="1"/>
  <c r="CD25" s="1"/>
  <c r="CD26" s="1"/>
  <c r="CD27" s="1"/>
  <c r="CD28" s="1"/>
  <c r="CD29" s="1"/>
  <c r="CD30" s="1"/>
  <c r="CD31" s="1"/>
  <c r="CD32" s="1"/>
  <c r="CD33" s="1"/>
  <c r="CD34" s="1"/>
  <c r="CD35" s="1"/>
  <c r="CD36" s="1"/>
  <c r="CD37" s="1"/>
  <c r="CD38" s="1"/>
  <c r="CD39" s="1"/>
  <c r="CD40" s="1"/>
  <c r="CD41" s="1"/>
  <c r="CD42" s="1"/>
  <c r="CD43" s="1"/>
  <c r="CD44" s="1"/>
  <c r="CD45" s="1"/>
  <c r="CD46" s="1"/>
  <c r="CD47" s="1"/>
  <c r="CD48" s="1"/>
  <c r="CD49" s="1"/>
  <c r="CD50" s="1"/>
  <c r="CD51" s="1"/>
  <c r="CD52" s="1"/>
  <c r="CD53" s="1"/>
  <c r="CD54" s="1"/>
  <c r="CD55" s="1"/>
  <c r="CD56" s="1"/>
  <c r="CD57" s="1"/>
  <c r="CD58" s="1"/>
  <c r="CD59" s="1"/>
  <c r="CD60" s="1"/>
  <c r="CD61" s="1"/>
  <c r="CD62" s="1"/>
  <c r="CD63" s="1"/>
  <c r="CD64" s="1"/>
  <c r="CD65" s="1"/>
  <c r="CD66" s="1"/>
  <c r="CD67" s="1"/>
  <c r="CD68" s="1"/>
  <c r="CD69" s="1"/>
  <c r="CD70" s="1"/>
  <c r="CD71" s="1"/>
  <c r="CD72" s="1"/>
  <c r="CD73" s="1"/>
  <c r="CD74" s="1"/>
  <c r="CD75" s="1"/>
  <c r="CD76" s="1"/>
  <c r="CD77" s="1"/>
  <c r="CD78" s="1"/>
  <c r="CD79" s="1"/>
  <c r="CD80" s="1"/>
  <c r="CD81" s="1"/>
  <c r="CD82" s="1"/>
  <c r="CD83" s="1"/>
  <c r="CD84" s="1"/>
  <c r="CD85" s="1"/>
  <c r="CD86" s="1"/>
  <c r="CD87" s="1"/>
  <c r="CD88" s="1"/>
  <c r="CD89" s="1"/>
  <c r="CD90" s="1"/>
  <c r="CD91" s="1"/>
  <c r="CD92" s="1"/>
  <c r="CD93" s="1"/>
  <c r="CD94" s="1"/>
  <c r="CD95" s="1"/>
  <c r="CD96" s="1"/>
  <c r="CD97" s="1"/>
  <c r="CD98" s="1"/>
  <c r="CD99" s="1"/>
  <c r="CD100" s="1"/>
  <c r="CD101" s="1"/>
  <c r="CD102" s="1"/>
  <c r="CD103" s="1"/>
  <c r="CD104" s="1"/>
  <c r="CD105" s="1"/>
  <c r="CD106" s="1"/>
  <c r="CD107" s="1"/>
  <c r="CD108" s="1"/>
  <c r="CD109" s="1"/>
  <c r="CD110" s="1"/>
  <c r="CD111" s="1"/>
  <c r="CD112" s="1"/>
  <c r="CD113" s="1"/>
  <c r="CD114" s="1"/>
  <c r="CD115" s="1"/>
  <c r="CD116" s="1"/>
  <c r="CD117" s="1"/>
  <c r="CD118" s="1"/>
  <c r="CD119" s="1"/>
  <c r="CD120" s="1"/>
  <c r="CD121" s="1"/>
  <c r="CD122" s="1"/>
  <c r="CD123" s="1"/>
  <c r="CD124" s="1"/>
  <c r="CD125" s="1"/>
  <c r="CD126" s="1"/>
  <c r="CD127" s="1"/>
  <c r="CD128" s="1"/>
  <c r="CD129" s="1"/>
  <c r="CD130" s="1"/>
  <c r="CD131" s="1"/>
  <c r="CD132" s="1"/>
  <c r="CD133" s="1"/>
  <c r="CD134" s="1"/>
  <c r="CD135" s="1"/>
  <c r="CD136" s="1"/>
  <c r="CD137" s="1"/>
  <c r="CD138" s="1"/>
  <c r="CD139" s="1"/>
  <c r="CD140" s="1"/>
  <c r="CD141" s="1"/>
  <c r="CD142" s="1"/>
  <c r="CD143" s="1"/>
  <c r="CD144" s="1"/>
  <c r="CD145" s="1"/>
  <c r="CD146" s="1"/>
  <c r="CD147" s="1"/>
  <c r="CD148" s="1"/>
  <c r="CD149" s="1"/>
  <c r="CD150" s="1"/>
  <c r="CD151" s="1"/>
  <c r="CD152" s="1"/>
  <c r="CD153" s="1"/>
  <c r="CD154" s="1"/>
  <c r="CD155" s="1"/>
  <c r="CD156" s="1"/>
  <c r="CD157" s="1"/>
  <c r="CD158" s="1"/>
  <c r="CD159" s="1"/>
  <c r="CD160" s="1"/>
  <c r="CD161" s="1"/>
  <c r="CD162" s="1"/>
  <c r="CD163" s="1"/>
  <c r="CD164" s="1"/>
  <c r="CD165" s="1"/>
  <c r="CD166" s="1"/>
  <c r="CD167" s="1"/>
  <c r="CD168" s="1"/>
  <c r="CD169" s="1"/>
  <c r="CD170" s="1"/>
  <c r="CD171" s="1"/>
  <c r="CD172" s="1"/>
  <c r="CD173" s="1"/>
  <c r="CD174" s="1"/>
  <c r="CD175" s="1"/>
  <c r="CD176" s="1"/>
  <c r="CD177" s="1"/>
  <c r="CD178" s="1"/>
  <c r="CD179" s="1"/>
  <c r="CD180" s="1"/>
  <c r="CD181" s="1"/>
  <c r="CD182" s="1"/>
  <c r="CD183" s="1"/>
  <c r="CD184" s="1"/>
  <c r="CD185" s="1"/>
  <c r="CD186" s="1"/>
  <c r="CD187" s="1"/>
  <c r="CD188" s="1"/>
  <c r="CD189" s="1"/>
  <c r="CD190" s="1"/>
  <c r="CD191" s="1"/>
  <c r="CD192" s="1"/>
  <c r="CD193" s="1"/>
  <c r="CD194" s="1"/>
  <c r="CD195" s="1"/>
  <c r="CD196" s="1"/>
  <c r="CD197" s="1"/>
  <c r="CD198" s="1"/>
  <c r="CD199" s="1"/>
  <c r="CD200" s="1"/>
  <c r="CD201" s="1"/>
  <c r="CD202" s="1"/>
  <c r="CD203" s="1"/>
  <c r="CD204" s="1"/>
  <c r="CD205" s="1"/>
  <c r="CD206" s="1"/>
  <c r="CD207" s="1"/>
  <c r="CD208" s="1"/>
  <c r="CD209" s="1"/>
  <c r="CD210" s="1"/>
  <c r="CD211" s="1"/>
  <c r="CD212" s="1"/>
  <c r="CD213" s="1"/>
  <c r="CD214" s="1"/>
  <c r="CD215" s="1"/>
  <c r="CD216" s="1"/>
  <c r="CD217" s="1"/>
  <c r="CD218" s="1"/>
  <c r="CD219" s="1"/>
  <c r="CD220" s="1"/>
  <c r="CD221" s="1"/>
  <c r="CD222" s="1"/>
  <c r="CD223" s="1"/>
  <c r="CD224" s="1"/>
  <c r="CD225" s="1"/>
  <c r="CD226" s="1"/>
  <c r="CD227" s="1"/>
  <c r="CD228" s="1"/>
  <c r="CD229" s="1"/>
  <c r="CD230" s="1"/>
  <c r="CD231" s="1"/>
  <c r="CD232" s="1"/>
  <c r="CD233" s="1"/>
  <c r="CD234" s="1"/>
  <c r="CD235" s="1"/>
  <c r="CD236" s="1"/>
  <c r="CD237" s="1"/>
  <c r="CD238" s="1"/>
  <c r="CD239" s="1"/>
  <c r="CD240" s="1"/>
  <c r="CD241" s="1"/>
  <c r="CD242" s="1"/>
  <c r="CD243" s="1"/>
  <c r="CD244" s="1"/>
  <c r="CD245" s="1"/>
  <c r="CD246" s="1"/>
  <c r="CD247" s="1"/>
  <c r="CD248" s="1"/>
  <c r="CD249" s="1"/>
  <c r="CD250" s="1"/>
  <c r="CD251" s="1"/>
  <c r="CD252" s="1"/>
  <c r="CD253" s="1"/>
  <c r="CD254" s="1"/>
  <c r="CD255" s="1"/>
  <c r="CD256" s="1"/>
  <c r="CD257" s="1"/>
  <c r="CD258" s="1"/>
  <c r="CD259" s="1"/>
  <c r="CD260" s="1"/>
  <c r="CD261" s="1"/>
  <c r="CD262" s="1"/>
  <c r="CD263" s="1"/>
  <c r="CD264" s="1"/>
  <c r="CD265" s="1"/>
  <c r="CD266" s="1"/>
  <c r="CD267" s="1"/>
  <c r="CD268" s="1"/>
  <c r="CD269" s="1"/>
  <c r="CD270" s="1"/>
  <c r="CD271" s="1"/>
  <c r="CD272" s="1"/>
  <c r="CD273" s="1"/>
  <c r="CD274" s="1"/>
  <c r="CD275" s="1"/>
  <c r="CD276" s="1"/>
  <c r="CD277" s="1"/>
  <c r="CD278" s="1"/>
  <c r="CD279" s="1"/>
  <c r="CD280" s="1"/>
  <c r="CD281" s="1"/>
  <c r="CD282" s="1"/>
  <c r="CD283" s="1"/>
  <c r="CD284" s="1"/>
  <c r="CD285" s="1"/>
  <c r="CD286" s="1"/>
  <c r="CD287" s="1"/>
  <c r="CD288" s="1"/>
  <c r="CD289" s="1"/>
  <c r="CD290" s="1"/>
  <c r="CD291" s="1"/>
  <c r="CD292" s="1"/>
  <c r="CD293" s="1"/>
  <c r="CD294" s="1"/>
  <c r="CD295" s="1"/>
  <c r="CD296" s="1"/>
  <c r="CD297" s="1"/>
  <c r="CD298" s="1"/>
  <c r="CD299" s="1"/>
  <c r="CD300" s="1"/>
  <c r="CD301" s="1"/>
  <c r="CD302" s="1"/>
  <c r="CD303" s="1"/>
  <c r="CD304" s="1"/>
  <c r="CD305" s="1"/>
  <c r="CD306" s="1"/>
  <c r="CD307" s="1"/>
  <c r="CD308" s="1"/>
  <c r="CD309" s="1"/>
  <c r="CD310" s="1"/>
  <c r="CD311" s="1"/>
  <c r="CD312" s="1"/>
  <c r="CD313" s="1"/>
  <c r="CD314" s="1"/>
  <c r="CD315" s="1"/>
  <c r="CD316" s="1"/>
  <c r="CD317" s="1"/>
  <c r="CD318" s="1"/>
  <c r="CD319" s="1"/>
  <c r="CD320" s="1"/>
  <c r="CD321" s="1"/>
  <c r="CD322" s="1"/>
  <c r="CD323" s="1"/>
  <c r="CD324" s="1"/>
  <c r="CD325" s="1"/>
  <c r="CD326" s="1"/>
  <c r="CD327" s="1"/>
  <c r="CD328" s="1"/>
  <c r="CD329" s="1"/>
  <c r="CD330" s="1"/>
  <c r="CD331" s="1"/>
  <c r="CD332" s="1"/>
  <c r="CD333" s="1"/>
  <c r="CD334" s="1"/>
  <c r="CD335" s="1"/>
  <c r="CD336" s="1"/>
  <c r="CD337" s="1"/>
  <c r="CD338" s="1"/>
  <c r="CD339" s="1"/>
  <c r="CD340" s="1"/>
  <c r="CD341" s="1"/>
  <c r="CD342" s="1"/>
  <c r="CD343" s="1"/>
  <c r="CD344" s="1"/>
  <c r="CD345" s="1"/>
  <c r="CD346" s="1"/>
  <c r="CD347" s="1"/>
  <c r="CD348" s="1"/>
  <c r="CD349" s="1"/>
  <c r="CD350" s="1"/>
  <c r="CD351" s="1"/>
  <c r="CD352" s="1"/>
  <c r="CD353" s="1"/>
  <c r="CD354" s="1"/>
  <c r="CD355" s="1"/>
  <c r="CD356" s="1"/>
  <c r="CD357" s="1"/>
  <c r="CD358" s="1"/>
  <c r="CD359" s="1"/>
  <c r="CD360" s="1"/>
  <c r="CD361" s="1"/>
  <c r="CD362" s="1"/>
  <c r="CD363" s="1"/>
  <c r="CD364" s="1"/>
  <c r="CD365" s="1"/>
  <c r="CD366" s="1"/>
  <c r="CD367" s="1"/>
  <c r="CD368" s="1"/>
  <c r="CD369" s="1"/>
  <c r="CB7"/>
  <c r="CB8" s="1"/>
  <c r="CC5"/>
  <c r="CC6" s="1"/>
  <c r="CC7" s="1"/>
  <c r="CC8" s="1"/>
  <c r="CC9" s="1"/>
  <c r="CC10" s="1"/>
  <c r="CC11" s="1"/>
  <c r="CC12" s="1"/>
  <c r="CC13" s="1"/>
  <c r="CC14" s="1"/>
  <c r="CC15" s="1"/>
  <c r="CC16" s="1"/>
  <c r="CC17" s="1"/>
  <c r="CC18" s="1"/>
  <c r="CC19" s="1"/>
  <c r="CC20" s="1"/>
  <c r="CC21" s="1"/>
  <c r="CC22" s="1"/>
  <c r="CC23" s="1"/>
  <c r="CC24" s="1"/>
  <c r="CC25" s="1"/>
  <c r="CC26" s="1"/>
  <c r="CC27" s="1"/>
  <c r="CC28" s="1"/>
  <c r="CC29" s="1"/>
  <c r="CC30" s="1"/>
  <c r="CC31" s="1"/>
  <c r="CC32" s="1"/>
  <c r="CC33" s="1"/>
  <c r="CC34" s="1"/>
  <c r="CC35" s="1"/>
  <c r="CC36" s="1"/>
  <c r="CC37" s="1"/>
  <c r="CC38" s="1"/>
  <c r="CC39" s="1"/>
  <c r="CC40" s="1"/>
  <c r="CC41" s="1"/>
  <c r="CC42" s="1"/>
  <c r="CC43" s="1"/>
  <c r="CC44" s="1"/>
  <c r="CC45" s="1"/>
  <c r="CC46" s="1"/>
  <c r="CC47" s="1"/>
  <c r="CC48" s="1"/>
  <c r="CC49" s="1"/>
  <c r="CC50" s="1"/>
  <c r="CC51" s="1"/>
  <c r="CC52" s="1"/>
  <c r="CC53" s="1"/>
  <c r="CC54" s="1"/>
  <c r="CC55" s="1"/>
  <c r="CC56" s="1"/>
  <c r="CC57" s="1"/>
  <c r="CC58" s="1"/>
  <c r="CC59" s="1"/>
  <c r="CC60" s="1"/>
  <c r="CC61" s="1"/>
  <c r="CC62" s="1"/>
  <c r="CC63" s="1"/>
  <c r="CC64" s="1"/>
  <c r="CC65" s="1"/>
  <c r="CC66" s="1"/>
  <c r="CC67" s="1"/>
  <c r="CC68" s="1"/>
  <c r="CC69" s="1"/>
  <c r="CC70" s="1"/>
  <c r="CC71" s="1"/>
  <c r="CC72" s="1"/>
  <c r="CC73" s="1"/>
  <c r="CC74" s="1"/>
  <c r="CC75" s="1"/>
  <c r="CC76" s="1"/>
  <c r="CC77" s="1"/>
  <c r="CC78" s="1"/>
  <c r="CC79" s="1"/>
  <c r="CC80" s="1"/>
  <c r="CC81" s="1"/>
  <c r="CC82" s="1"/>
  <c r="CC83" s="1"/>
  <c r="CC84" s="1"/>
  <c r="CC85" s="1"/>
  <c r="CC86" s="1"/>
  <c r="CC87" s="1"/>
  <c r="CC88" s="1"/>
  <c r="CC89" s="1"/>
  <c r="CC90" s="1"/>
  <c r="CC91" s="1"/>
  <c r="CC92" s="1"/>
  <c r="CC93" s="1"/>
  <c r="CC94" s="1"/>
  <c r="CC95" s="1"/>
  <c r="CC96" s="1"/>
  <c r="CC97" s="1"/>
  <c r="CC98" s="1"/>
  <c r="CC99" s="1"/>
  <c r="CC100" s="1"/>
  <c r="CC101" s="1"/>
  <c r="CC102" s="1"/>
  <c r="CC103" s="1"/>
  <c r="CC104" s="1"/>
  <c r="CC105" s="1"/>
  <c r="CC106" s="1"/>
  <c r="CC107" s="1"/>
  <c r="CC108" s="1"/>
  <c r="CC109" s="1"/>
  <c r="CC110" s="1"/>
  <c r="CC111" s="1"/>
  <c r="CC112" s="1"/>
  <c r="CC113" s="1"/>
  <c r="CC114" s="1"/>
  <c r="CC115" s="1"/>
  <c r="CC116" s="1"/>
  <c r="CC117" s="1"/>
  <c r="CC118" s="1"/>
  <c r="CC119" s="1"/>
  <c r="CC120" s="1"/>
  <c r="CC121" s="1"/>
  <c r="CC122" s="1"/>
  <c r="CC123" s="1"/>
  <c r="CC124" s="1"/>
  <c r="CC125" s="1"/>
  <c r="CC126" s="1"/>
  <c r="CC127" s="1"/>
  <c r="CC128" s="1"/>
  <c r="CC129" s="1"/>
  <c r="CC130" s="1"/>
  <c r="CC131" s="1"/>
  <c r="CC132" s="1"/>
  <c r="CC133" s="1"/>
  <c r="CC134" s="1"/>
  <c r="CC135" s="1"/>
  <c r="CC136" s="1"/>
  <c r="CC137" s="1"/>
  <c r="CC138" s="1"/>
  <c r="CC139" s="1"/>
  <c r="CC140" s="1"/>
  <c r="CC141" s="1"/>
  <c r="CC142" s="1"/>
  <c r="CC143" s="1"/>
  <c r="CC144" s="1"/>
  <c r="CC145" s="1"/>
  <c r="CC146" s="1"/>
  <c r="CC147" s="1"/>
  <c r="CC148" s="1"/>
  <c r="CC149" s="1"/>
  <c r="CC150" s="1"/>
  <c r="CC151" s="1"/>
  <c r="CC152" s="1"/>
  <c r="CC153" s="1"/>
  <c r="CC154" s="1"/>
  <c r="CC155" s="1"/>
  <c r="CC156" s="1"/>
  <c r="CC157" s="1"/>
  <c r="CC158" s="1"/>
  <c r="CC159" s="1"/>
  <c r="CC160" s="1"/>
  <c r="CC161" s="1"/>
  <c r="CC162" s="1"/>
  <c r="CC163" s="1"/>
  <c r="CC164" s="1"/>
  <c r="CC165" s="1"/>
  <c r="CC166" s="1"/>
  <c r="CC167" s="1"/>
  <c r="CC168" s="1"/>
  <c r="CC169" s="1"/>
  <c r="CC170" s="1"/>
  <c r="CC171" s="1"/>
  <c r="CC172" s="1"/>
  <c r="CC173" s="1"/>
  <c r="CC174" s="1"/>
  <c r="CC175" s="1"/>
  <c r="CC176" s="1"/>
  <c r="CC177" s="1"/>
  <c r="CC178" s="1"/>
  <c r="CC179" s="1"/>
  <c r="CC180" s="1"/>
  <c r="CC181" s="1"/>
  <c r="CC182" s="1"/>
  <c r="CC183" s="1"/>
  <c r="CC184" s="1"/>
  <c r="CC185" s="1"/>
  <c r="CC186" s="1"/>
  <c r="CC187" s="1"/>
  <c r="CC188" s="1"/>
  <c r="CC189" s="1"/>
  <c r="CC190" s="1"/>
  <c r="CC191" s="1"/>
  <c r="CC192" s="1"/>
  <c r="CC193" s="1"/>
  <c r="CC194" s="1"/>
  <c r="CC195" s="1"/>
  <c r="CC196" s="1"/>
  <c r="CC197" s="1"/>
  <c r="CC198" s="1"/>
  <c r="CC199" s="1"/>
  <c r="CC200" s="1"/>
  <c r="CC201" s="1"/>
  <c r="CC202" s="1"/>
  <c r="CC203" s="1"/>
  <c r="CC204" s="1"/>
  <c r="CC205" s="1"/>
  <c r="CC206" s="1"/>
  <c r="CC207" s="1"/>
  <c r="CC208" s="1"/>
  <c r="CC209" s="1"/>
  <c r="CC210" s="1"/>
  <c r="CC211" s="1"/>
  <c r="CC212" s="1"/>
  <c r="CC213" s="1"/>
  <c r="CC214" s="1"/>
  <c r="CC215" s="1"/>
  <c r="CC216" s="1"/>
  <c r="CC217" s="1"/>
  <c r="CC218" s="1"/>
  <c r="CC219" s="1"/>
  <c r="CC220" s="1"/>
  <c r="CC221" s="1"/>
  <c r="CC222" s="1"/>
  <c r="CC223" s="1"/>
  <c r="CC224" s="1"/>
  <c r="CC225" s="1"/>
  <c r="CC226" s="1"/>
  <c r="CC227" s="1"/>
  <c r="CC228" s="1"/>
  <c r="CC229" s="1"/>
  <c r="CC230" s="1"/>
  <c r="CC231" s="1"/>
  <c r="CC232" s="1"/>
  <c r="CC233" s="1"/>
  <c r="CC234" s="1"/>
  <c r="CC235" s="1"/>
  <c r="CC236" s="1"/>
  <c r="CC237" s="1"/>
  <c r="CC238" s="1"/>
  <c r="CC239" s="1"/>
  <c r="CC240" s="1"/>
  <c r="CC241" s="1"/>
  <c r="CC242" s="1"/>
  <c r="CC243" s="1"/>
  <c r="CC244" s="1"/>
  <c r="CC245" s="1"/>
  <c r="CC246" s="1"/>
  <c r="CC247" s="1"/>
  <c r="CC248" s="1"/>
  <c r="CC249" s="1"/>
  <c r="CC250" s="1"/>
  <c r="CC251" s="1"/>
  <c r="CC252" s="1"/>
  <c r="CC253" s="1"/>
  <c r="CC254" s="1"/>
  <c r="CC255" s="1"/>
  <c r="CC256" s="1"/>
  <c r="CC257" s="1"/>
  <c r="CC258" s="1"/>
  <c r="CC259" s="1"/>
  <c r="CC260" s="1"/>
  <c r="CC261" s="1"/>
  <c r="CC262" s="1"/>
  <c r="CC263" s="1"/>
  <c r="CC264" s="1"/>
  <c r="CC265" s="1"/>
  <c r="CC266" s="1"/>
  <c r="CC267" s="1"/>
  <c r="CC268" s="1"/>
  <c r="CC269" s="1"/>
  <c r="CC270" s="1"/>
  <c r="CC271" s="1"/>
  <c r="CC272" s="1"/>
  <c r="CC273" s="1"/>
  <c r="CC274" s="1"/>
  <c r="CC275" s="1"/>
  <c r="CC276" s="1"/>
  <c r="CC277" s="1"/>
  <c r="CC278" s="1"/>
  <c r="CC279" s="1"/>
  <c r="CC280" s="1"/>
  <c r="CC281" s="1"/>
  <c r="CC282" s="1"/>
  <c r="CC283" s="1"/>
  <c r="CC284" s="1"/>
  <c r="CC285" s="1"/>
  <c r="CC286" s="1"/>
  <c r="CC287" s="1"/>
  <c r="CC288" s="1"/>
  <c r="CC289" s="1"/>
  <c r="CC290" s="1"/>
  <c r="CC291" s="1"/>
  <c r="CC292" s="1"/>
  <c r="CC293" s="1"/>
  <c r="CC294" s="1"/>
  <c r="CC295" s="1"/>
  <c r="CC296" s="1"/>
  <c r="CC297" s="1"/>
  <c r="CC298" s="1"/>
  <c r="CC299" s="1"/>
  <c r="CC300" s="1"/>
  <c r="CC301" s="1"/>
  <c r="CC302" s="1"/>
  <c r="CC303" s="1"/>
  <c r="CC304" s="1"/>
  <c r="CC305" s="1"/>
  <c r="CC306" s="1"/>
  <c r="CC307" s="1"/>
  <c r="CC308" s="1"/>
  <c r="CC309" s="1"/>
  <c r="CC310" s="1"/>
  <c r="CC311" s="1"/>
  <c r="CC312" s="1"/>
  <c r="CC313" s="1"/>
  <c r="CC314" s="1"/>
  <c r="CC315" s="1"/>
  <c r="CC316" s="1"/>
  <c r="CC317" s="1"/>
  <c r="CC318" s="1"/>
  <c r="CC319" s="1"/>
  <c r="CC320" s="1"/>
  <c r="CC321" s="1"/>
  <c r="CC322" s="1"/>
  <c r="CC323" s="1"/>
  <c r="CC324" s="1"/>
  <c r="CC325" s="1"/>
  <c r="CC326" s="1"/>
  <c r="CC327" s="1"/>
  <c r="CC328" s="1"/>
  <c r="CC329" s="1"/>
  <c r="CC330" s="1"/>
  <c r="CC331" s="1"/>
  <c r="CC332" s="1"/>
  <c r="CC333" s="1"/>
  <c r="CC334" s="1"/>
  <c r="CC335" s="1"/>
  <c r="CC336" s="1"/>
  <c r="CC337" s="1"/>
  <c r="CC338" s="1"/>
  <c r="CC339" s="1"/>
  <c r="CC340" s="1"/>
  <c r="CC341" s="1"/>
  <c r="CC342" s="1"/>
  <c r="CC343" s="1"/>
  <c r="CC344" s="1"/>
  <c r="CC345" s="1"/>
  <c r="CC346" s="1"/>
  <c r="CC347" s="1"/>
  <c r="CC348" s="1"/>
  <c r="CC349" s="1"/>
  <c r="CC350" s="1"/>
  <c r="CC351" s="1"/>
  <c r="CC352" s="1"/>
  <c r="CC353" s="1"/>
  <c r="CC354" s="1"/>
  <c r="CC355" s="1"/>
  <c r="CC356" s="1"/>
  <c r="CC357" s="1"/>
  <c r="CC358" s="1"/>
  <c r="CC359" s="1"/>
  <c r="CC360" s="1"/>
  <c r="CC361" s="1"/>
  <c r="CC362" s="1"/>
  <c r="CC363" s="1"/>
  <c r="CC364" s="1"/>
  <c r="CC365" s="1"/>
  <c r="CC366" s="1"/>
  <c r="CC367" s="1"/>
  <c r="CC368" s="1"/>
  <c r="CC369" s="1"/>
  <c r="CD5"/>
  <c r="CE5"/>
  <c r="CE6" s="1"/>
  <c r="CE7" s="1"/>
  <c r="CE8" s="1"/>
  <c r="CE9" s="1"/>
  <c r="CE10" s="1"/>
  <c r="CE11" s="1"/>
  <c r="CE12" s="1"/>
  <c r="CE13" s="1"/>
  <c r="CE14" s="1"/>
  <c r="CE15" s="1"/>
  <c r="CE16" s="1"/>
  <c r="CE17" s="1"/>
  <c r="CE18" s="1"/>
  <c r="CE19" s="1"/>
  <c r="CE20" s="1"/>
  <c r="CE21" s="1"/>
  <c r="CE22" s="1"/>
  <c r="CE23" s="1"/>
  <c r="CE24" s="1"/>
  <c r="CE25" s="1"/>
  <c r="CE26" s="1"/>
  <c r="CE27" s="1"/>
  <c r="CE28" s="1"/>
  <c r="CE29" s="1"/>
  <c r="CE30" s="1"/>
  <c r="CE31" s="1"/>
  <c r="CE32" s="1"/>
  <c r="CE33" s="1"/>
  <c r="CE34" s="1"/>
  <c r="CE35" s="1"/>
  <c r="CE36" s="1"/>
  <c r="CE37" s="1"/>
  <c r="CE38" s="1"/>
  <c r="CE39" s="1"/>
  <c r="CE40" s="1"/>
  <c r="CE41" s="1"/>
  <c r="CE42" s="1"/>
  <c r="CE43" s="1"/>
  <c r="CE44" s="1"/>
  <c r="CE45" s="1"/>
  <c r="CE46" s="1"/>
  <c r="CE47" s="1"/>
  <c r="CE48" s="1"/>
  <c r="CE49" s="1"/>
  <c r="CE50" s="1"/>
  <c r="CE51" s="1"/>
  <c r="CE52" s="1"/>
  <c r="CE53" s="1"/>
  <c r="CE54" s="1"/>
  <c r="CE55" s="1"/>
  <c r="CE56" s="1"/>
  <c r="CE57" s="1"/>
  <c r="CE58" s="1"/>
  <c r="CE59" s="1"/>
  <c r="CE60" s="1"/>
  <c r="CE61" s="1"/>
  <c r="CE62" s="1"/>
  <c r="CE63" s="1"/>
  <c r="CE64" s="1"/>
  <c r="CE65" s="1"/>
  <c r="CE66" s="1"/>
  <c r="CE67" s="1"/>
  <c r="CE68" s="1"/>
  <c r="CE69" s="1"/>
  <c r="CE70" s="1"/>
  <c r="CE71" s="1"/>
  <c r="CE72" s="1"/>
  <c r="CE73" s="1"/>
  <c r="CE74" s="1"/>
  <c r="CE75" s="1"/>
  <c r="CE76" s="1"/>
  <c r="CE77" s="1"/>
  <c r="CE78" s="1"/>
  <c r="CE79" s="1"/>
  <c r="CE80" s="1"/>
  <c r="CE81" s="1"/>
  <c r="CE82" s="1"/>
  <c r="CE83" s="1"/>
  <c r="CE84" s="1"/>
  <c r="CE85" s="1"/>
  <c r="CE86" s="1"/>
  <c r="CE87" s="1"/>
  <c r="CE88" s="1"/>
  <c r="CE89" s="1"/>
  <c r="CE90" s="1"/>
  <c r="CE91" s="1"/>
  <c r="CE92" s="1"/>
  <c r="CE93" s="1"/>
  <c r="CE94" s="1"/>
  <c r="CE95" s="1"/>
  <c r="CE96" s="1"/>
  <c r="CE97" s="1"/>
  <c r="CE98" s="1"/>
  <c r="CE99" s="1"/>
  <c r="CE100" s="1"/>
  <c r="CE101" s="1"/>
  <c r="CE102" s="1"/>
  <c r="CE103" s="1"/>
  <c r="CE104" s="1"/>
  <c r="CE105" s="1"/>
  <c r="CE106" s="1"/>
  <c r="CE107" s="1"/>
  <c r="CE108" s="1"/>
  <c r="CE109" s="1"/>
  <c r="CE110" s="1"/>
  <c r="CE111" s="1"/>
  <c r="CE112" s="1"/>
  <c r="CE113" s="1"/>
  <c r="CE114" s="1"/>
  <c r="CE115" s="1"/>
  <c r="CE116" s="1"/>
  <c r="CE117" s="1"/>
  <c r="CE118" s="1"/>
  <c r="CE119" s="1"/>
  <c r="CE120" s="1"/>
  <c r="CE121" s="1"/>
  <c r="CE122" s="1"/>
  <c r="CE123" s="1"/>
  <c r="CE124" s="1"/>
  <c r="CE125" s="1"/>
  <c r="CE126" s="1"/>
  <c r="CE127" s="1"/>
  <c r="CE128" s="1"/>
  <c r="CE129" s="1"/>
  <c r="CE130" s="1"/>
  <c r="CE131" s="1"/>
  <c r="CE132" s="1"/>
  <c r="CE133" s="1"/>
  <c r="CE134" s="1"/>
  <c r="CE135" s="1"/>
  <c r="CE136" s="1"/>
  <c r="CE137" s="1"/>
  <c r="CE138" s="1"/>
  <c r="CE139" s="1"/>
  <c r="CE140" s="1"/>
  <c r="CE141" s="1"/>
  <c r="CE142" s="1"/>
  <c r="CE143" s="1"/>
  <c r="CE144" s="1"/>
  <c r="CE145" s="1"/>
  <c r="CE146" s="1"/>
  <c r="CE147" s="1"/>
  <c r="CE148" s="1"/>
  <c r="CE149" s="1"/>
  <c r="CE150" s="1"/>
  <c r="CE151" s="1"/>
  <c r="CE152" s="1"/>
  <c r="CE153" s="1"/>
  <c r="CE154" s="1"/>
  <c r="CE155" s="1"/>
  <c r="CE156" s="1"/>
  <c r="CE157" s="1"/>
  <c r="CE158" s="1"/>
  <c r="CE159" s="1"/>
  <c r="CE160" s="1"/>
  <c r="CE161" s="1"/>
  <c r="CE162" s="1"/>
  <c r="CE163" s="1"/>
  <c r="CE164" s="1"/>
  <c r="CE165" s="1"/>
  <c r="CE166" s="1"/>
  <c r="CE167" s="1"/>
  <c r="CE168" s="1"/>
  <c r="CE169" s="1"/>
  <c r="CE170" s="1"/>
  <c r="CE171" s="1"/>
  <c r="CE172" s="1"/>
  <c r="CE173" s="1"/>
  <c r="CE174" s="1"/>
  <c r="CE175" s="1"/>
  <c r="CE176" s="1"/>
  <c r="CE177" s="1"/>
  <c r="CE178" s="1"/>
  <c r="CE179" s="1"/>
  <c r="CE180" s="1"/>
  <c r="CE181" s="1"/>
  <c r="CE182" s="1"/>
  <c r="CE183" s="1"/>
  <c r="CE184" s="1"/>
  <c r="CE185" s="1"/>
  <c r="CE186" s="1"/>
  <c r="CE187" s="1"/>
  <c r="CE188" s="1"/>
  <c r="CE189" s="1"/>
  <c r="CE190" s="1"/>
  <c r="CE191" s="1"/>
  <c r="CE192" s="1"/>
  <c r="CE193" s="1"/>
  <c r="CE194" s="1"/>
  <c r="CE195" s="1"/>
  <c r="CE196" s="1"/>
  <c r="CE197" s="1"/>
  <c r="CE198" s="1"/>
  <c r="CE199" s="1"/>
  <c r="CE200" s="1"/>
  <c r="CE201" s="1"/>
  <c r="CE202" s="1"/>
  <c r="CE203" s="1"/>
  <c r="CE204" s="1"/>
  <c r="CE205" s="1"/>
  <c r="CE206" s="1"/>
  <c r="CE207" s="1"/>
  <c r="CE208" s="1"/>
  <c r="CE209" s="1"/>
  <c r="CE210" s="1"/>
  <c r="CE211" s="1"/>
  <c r="CE212" s="1"/>
  <c r="CE213" s="1"/>
  <c r="CE214" s="1"/>
  <c r="CE215" s="1"/>
  <c r="CE216" s="1"/>
  <c r="CE217" s="1"/>
  <c r="CE218" s="1"/>
  <c r="CE219" s="1"/>
  <c r="CE220" s="1"/>
  <c r="CE221" s="1"/>
  <c r="CE222" s="1"/>
  <c r="CE223" s="1"/>
  <c r="CE224" s="1"/>
  <c r="CE225" s="1"/>
  <c r="CE226" s="1"/>
  <c r="CE227" s="1"/>
  <c r="CE228" s="1"/>
  <c r="CE229" s="1"/>
  <c r="CE230" s="1"/>
  <c r="CE231" s="1"/>
  <c r="CE232" s="1"/>
  <c r="CE233" s="1"/>
  <c r="CE234" s="1"/>
  <c r="CE235" s="1"/>
  <c r="CE236" s="1"/>
  <c r="CE237" s="1"/>
  <c r="CE238" s="1"/>
  <c r="CE239" s="1"/>
  <c r="CE240" s="1"/>
  <c r="CE241" s="1"/>
  <c r="CE242" s="1"/>
  <c r="CE243" s="1"/>
  <c r="CE244" s="1"/>
  <c r="CE245" s="1"/>
  <c r="CE246" s="1"/>
  <c r="CE247" s="1"/>
  <c r="CE248" s="1"/>
  <c r="CE249" s="1"/>
  <c r="CE250" s="1"/>
  <c r="CE251" s="1"/>
  <c r="CE252" s="1"/>
  <c r="CE253" s="1"/>
  <c r="CE254" s="1"/>
  <c r="CE255" s="1"/>
  <c r="CE256" s="1"/>
  <c r="CE257" s="1"/>
  <c r="CE258" s="1"/>
  <c r="CE259" s="1"/>
  <c r="CE260" s="1"/>
  <c r="CE261" s="1"/>
  <c r="CE262" s="1"/>
  <c r="CE263" s="1"/>
  <c r="CE264" s="1"/>
  <c r="CE265" s="1"/>
  <c r="CE266" s="1"/>
  <c r="CE267" s="1"/>
  <c r="CE268" s="1"/>
  <c r="CE269" s="1"/>
  <c r="CE270" s="1"/>
  <c r="CE271" s="1"/>
  <c r="CE272" s="1"/>
  <c r="CE273" s="1"/>
  <c r="CE274" s="1"/>
  <c r="CE275" s="1"/>
  <c r="CE276" s="1"/>
  <c r="CE277" s="1"/>
  <c r="CE278" s="1"/>
  <c r="CE279" s="1"/>
  <c r="CE280" s="1"/>
  <c r="CE281" s="1"/>
  <c r="CE282" s="1"/>
  <c r="CE283" s="1"/>
  <c r="CE284" s="1"/>
  <c r="CE285" s="1"/>
  <c r="CE286" s="1"/>
  <c r="CE287" s="1"/>
  <c r="CE288" s="1"/>
  <c r="CE289" s="1"/>
  <c r="CE290" s="1"/>
  <c r="CE291" s="1"/>
  <c r="CE292" s="1"/>
  <c r="CE293" s="1"/>
  <c r="CE294" s="1"/>
  <c r="CE295" s="1"/>
  <c r="CE296" s="1"/>
  <c r="CE297" s="1"/>
  <c r="CE298" s="1"/>
  <c r="CE299" s="1"/>
  <c r="CE300" s="1"/>
  <c r="CE301" s="1"/>
  <c r="CE302" s="1"/>
  <c r="CE303" s="1"/>
  <c r="CE304" s="1"/>
  <c r="CE305" s="1"/>
  <c r="CE306" s="1"/>
  <c r="CE307" s="1"/>
  <c r="CE308" s="1"/>
  <c r="CE309" s="1"/>
  <c r="CE310" s="1"/>
  <c r="CE311" s="1"/>
  <c r="CE312" s="1"/>
  <c r="CE313" s="1"/>
  <c r="CE314" s="1"/>
  <c r="CE315" s="1"/>
  <c r="CE316" s="1"/>
  <c r="CE317" s="1"/>
  <c r="CE318" s="1"/>
  <c r="CE319" s="1"/>
  <c r="CE320" s="1"/>
  <c r="CE321" s="1"/>
  <c r="CE322" s="1"/>
  <c r="CE323" s="1"/>
  <c r="CE324" s="1"/>
  <c r="CE325" s="1"/>
  <c r="CE326" s="1"/>
  <c r="CE327" s="1"/>
  <c r="CE328" s="1"/>
  <c r="CE329" s="1"/>
  <c r="CE330" s="1"/>
  <c r="CE331" s="1"/>
  <c r="CE332" s="1"/>
  <c r="CE333" s="1"/>
  <c r="CE334" s="1"/>
  <c r="CE335" s="1"/>
  <c r="CE336" s="1"/>
  <c r="CE337" s="1"/>
  <c r="CE338" s="1"/>
  <c r="CE339" s="1"/>
  <c r="CE340" s="1"/>
  <c r="CE341" s="1"/>
  <c r="CE342" s="1"/>
  <c r="CE343" s="1"/>
  <c r="CE344" s="1"/>
  <c r="CE345" s="1"/>
  <c r="CE346" s="1"/>
  <c r="CE347" s="1"/>
  <c r="CE348" s="1"/>
  <c r="CE349" s="1"/>
  <c r="CE350" s="1"/>
  <c r="CE351" s="1"/>
  <c r="CE352" s="1"/>
  <c r="CE353" s="1"/>
  <c r="CE354" s="1"/>
  <c r="CE355" s="1"/>
  <c r="CE356" s="1"/>
  <c r="CE357" s="1"/>
  <c r="CE358" s="1"/>
  <c r="CE359" s="1"/>
  <c r="CE360" s="1"/>
  <c r="CE361" s="1"/>
  <c r="CE362" s="1"/>
  <c r="CE363" s="1"/>
  <c r="CE364" s="1"/>
  <c r="CE365" s="1"/>
  <c r="CE366" s="1"/>
  <c r="CE367" s="1"/>
  <c r="CE368" s="1"/>
  <c r="CE369" s="1"/>
  <c r="CB5"/>
  <c r="CG5" s="1"/>
  <c r="CA5"/>
  <c r="CA6" s="1"/>
  <c r="AT5" i="42"/>
  <c r="AU5"/>
  <c r="AV5"/>
  <c r="AW5"/>
  <c r="AT6"/>
  <c r="AU6"/>
  <c r="AV6"/>
  <c r="AW6"/>
  <c r="AT7"/>
  <c r="AU7"/>
  <c r="AV7"/>
  <c r="AW7"/>
  <c r="AT8"/>
  <c r="AU8"/>
  <c r="AV8"/>
  <c r="AW8"/>
  <c r="AT9"/>
  <c r="AU9"/>
  <c r="AV9"/>
  <c r="AW9"/>
  <c r="AT10"/>
  <c r="AU10"/>
  <c r="AV10"/>
  <c r="AW10"/>
  <c r="AT11"/>
  <c r="AU11"/>
  <c r="AV11"/>
  <c r="AW11"/>
  <c r="AT12"/>
  <c r="AU12"/>
  <c r="AV12"/>
  <c r="AW12"/>
  <c r="AT13"/>
  <c r="AU13"/>
  <c r="AV13"/>
  <c r="AW13"/>
  <c r="AT14"/>
  <c r="AU14"/>
  <c r="AV14"/>
  <c r="AW14"/>
  <c r="AT15"/>
  <c r="AU15"/>
  <c r="AV15"/>
  <c r="AW15"/>
  <c r="AT16"/>
  <c r="AU16"/>
  <c r="AV16"/>
  <c r="AW16"/>
  <c r="AT17"/>
  <c r="AU17"/>
  <c r="AV17"/>
  <c r="AW17"/>
  <c r="AT18"/>
  <c r="AU18"/>
  <c r="AV18"/>
  <c r="AW18"/>
  <c r="AT19"/>
  <c r="AU19"/>
  <c r="AV19"/>
  <c r="AW19"/>
  <c r="AT20"/>
  <c r="AU20"/>
  <c r="AV20"/>
  <c r="AW20"/>
  <c r="AT21"/>
  <c r="AU21"/>
  <c r="AV21"/>
  <c r="AW21"/>
  <c r="AT22"/>
  <c r="AU22"/>
  <c r="AV22"/>
  <c r="AW22"/>
  <c r="AT23"/>
  <c r="AU23"/>
  <c r="AV23"/>
  <c r="AW23"/>
  <c r="AT24"/>
  <c r="AU24"/>
  <c r="AV24"/>
  <c r="AW24"/>
  <c r="AT25"/>
  <c r="AU25"/>
  <c r="AV25"/>
  <c r="AW25"/>
  <c r="AT26"/>
  <c r="AU26"/>
  <c r="AV26"/>
  <c r="AW26"/>
  <c r="AT27"/>
  <c r="AU27"/>
  <c r="AV27"/>
  <c r="AW27"/>
  <c r="AT28"/>
  <c r="AU28"/>
  <c r="AV28"/>
  <c r="AW28"/>
  <c r="AT29"/>
  <c r="AU29"/>
  <c r="AV29"/>
  <c r="AW29"/>
  <c r="AT30"/>
  <c r="AU30"/>
  <c r="AV30"/>
  <c r="AW30"/>
  <c r="AT31"/>
  <c r="AU31"/>
  <c r="AV31"/>
  <c r="AW31"/>
  <c r="AT32"/>
  <c r="AU32"/>
  <c r="AV32"/>
  <c r="AW32"/>
  <c r="AT33"/>
  <c r="AU33"/>
  <c r="AV33"/>
  <c r="AW33"/>
  <c r="AT34"/>
  <c r="AU34"/>
  <c r="AV34"/>
  <c r="AW34"/>
  <c r="AT35"/>
  <c r="AU35"/>
  <c r="AV35"/>
  <c r="AW35"/>
  <c r="AT36"/>
  <c r="AU36"/>
  <c r="AV36"/>
  <c r="AW36"/>
  <c r="AT37"/>
  <c r="AU37"/>
  <c r="AV37"/>
  <c r="AW37"/>
  <c r="AT38"/>
  <c r="AU38"/>
  <c r="AV38"/>
  <c r="AW38"/>
  <c r="AT39"/>
  <c r="AU39"/>
  <c r="AV39"/>
  <c r="AW39"/>
  <c r="AT40"/>
  <c r="AU40"/>
  <c r="AV40"/>
  <c r="AW40"/>
  <c r="AT41"/>
  <c r="AU41"/>
  <c r="AV41"/>
  <c r="AW41"/>
  <c r="AT42"/>
  <c r="AU42"/>
  <c r="AV42"/>
  <c r="AW42"/>
  <c r="AT43"/>
  <c r="AU43"/>
  <c r="AV43"/>
  <c r="AW43"/>
  <c r="AT44"/>
  <c r="AU44"/>
  <c r="AV44"/>
  <c r="AW44"/>
  <c r="AT45"/>
  <c r="AU45"/>
  <c r="AV45"/>
  <c r="AW45"/>
  <c r="AT46"/>
  <c r="AU46"/>
  <c r="AV46"/>
  <c r="AW46"/>
  <c r="AT47"/>
  <c r="AU47"/>
  <c r="AV47"/>
  <c r="AW47"/>
  <c r="AT48"/>
  <c r="AU48"/>
  <c r="AV48"/>
  <c r="AW48"/>
  <c r="AT49"/>
  <c r="AU49"/>
  <c r="AV49"/>
  <c r="AW49"/>
  <c r="AT50"/>
  <c r="AU50"/>
  <c r="AV50"/>
  <c r="AW50"/>
  <c r="AT51"/>
  <c r="AU51"/>
  <c r="AV51"/>
  <c r="AW51"/>
  <c r="AT52"/>
  <c r="AU52"/>
  <c r="AV52"/>
  <c r="AW52"/>
  <c r="AT53"/>
  <c r="AU53"/>
  <c r="AV53"/>
  <c r="AW53"/>
  <c r="AT54"/>
  <c r="AU54"/>
  <c r="AV54"/>
  <c r="AW54"/>
  <c r="AT55"/>
  <c r="AU55"/>
  <c r="AV55"/>
  <c r="AW55"/>
  <c r="AT56"/>
  <c r="AU56"/>
  <c r="AV56"/>
  <c r="AW56"/>
  <c r="AT57"/>
  <c r="AU57"/>
  <c r="AV57"/>
  <c r="AW57"/>
  <c r="AT58"/>
  <c r="AU58"/>
  <c r="AV58"/>
  <c r="AW58"/>
  <c r="AT59"/>
  <c r="AU59"/>
  <c r="AV59"/>
  <c r="AW59"/>
  <c r="AT60"/>
  <c r="AU60"/>
  <c r="AV60"/>
  <c r="AW60"/>
  <c r="AT61"/>
  <c r="AU61"/>
  <c r="AV61"/>
  <c r="AW61"/>
  <c r="AT62"/>
  <c r="AU62"/>
  <c r="AV62"/>
  <c r="AW62"/>
  <c r="AT63"/>
  <c r="AU63"/>
  <c r="AV63"/>
  <c r="AW63"/>
  <c r="AT64"/>
  <c r="AU64"/>
  <c r="AV64"/>
  <c r="AW64"/>
  <c r="AT65"/>
  <c r="AU65"/>
  <c r="AV65"/>
  <c r="AW65"/>
  <c r="AT66"/>
  <c r="AU66"/>
  <c r="AV66"/>
  <c r="AW66"/>
  <c r="AT67"/>
  <c r="AU67"/>
  <c r="AV67"/>
  <c r="AW67"/>
  <c r="AT68"/>
  <c r="AU68"/>
  <c r="AV68"/>
  <c r="AW68"/>
  <c r="AT69"/>
  <c r="AU69"/>
  <c r="AV69"/>
  <c r="AW69"/>
  <c r="AT70"/>
  <c r="AU70"/>
  <c r="AV70"/>
  <c r="AW70"/>
  <c r="AT71"/>
  <c r="AU71"/>
  <c r="AV71"/>
  <c r="AW71"/>
  <c r="AT72"/>
  <c r="AU72"/>
  <c r="AV72"/>
  <c r="AW72"/>
  <c r="AT73"/>
  <c r="AU73"/>
  <c r="AV73"/>
  <c r="AW73"/>
  <c r="AT74"/>
  <c r="AU74"/>
  <c r="AV74"/>
  <c r="AW74"/>
  <c r="AT75"/>
  <c r="AU75"/>
  <c r="AV75"/>
  <c r="AW75"/>
  <c r="AT76"/>
  <c r="AU76"/>
  <c r="AV76"/>
  <c r="AW76"/>
  <c r="AT77"/>
  <c r="AU77"/>
  <c r="AV77"/>
  <c r="AW77"/>
  <c r="AT78"/>
  <c r="AU78"/>
  <c r="AV78"/>
  <c r="AW78"/>
  <c r="AT79"/>
  <c r="AU79"/>
  <c r="AV79"/>
  <c r="AW79"/>
  <c r="AT80"/>
  <c r="AU80"/>
  <c r="AV80"/>
  <c r="AW80"/>
  <c r="AT81"/>
  <c r="AU81"/>
  <c r="AV81"/>
  <c r="AW81"/>
  <c r="AT82"/>
  <c r="AU82"/>
  <c r="AV82"/>
  <c r="AW82"/>
  <c r="AT83"/>
  <c r="AU83"/>
  <c r="AV83"/>
  <c r="AW83"/>
  <c r="AT84"/>
  <c r="AU84"/>
  <c r="AV84"/>
  <c r="AW84"/>
  <c r="AT85"/>
  <c r="AU85"/>
  <c r="AV85"/>
  <c r="AW85"/>
  <c r="AT86"/>
  <c r="AU86"/>
  <c r="AV86"/>
  <c r="AW86"/>
  <c r="AT87"/>
  <c r="AU87"/>
  <c r="AV87"/>
  <c r="AW87"/>
  <c r="AT88"/>
  <c r="AU88"/>
  <c r="AV88"/>
  <c r="AW88"/>
  <c r="AT89"/>
  <c r="AU89"/>
  <c r="AV89"/>
  <c r="AW89"/>
  <c r="AT90"/>
  <c r="AU90"/>
  <c r="AV90"/>
  <c r="AW90"/>
  <c r="AT91"/>
  <c r="AU91"/>
  <c r="AV91"/>
  <c r="AW91"/>
  <c r="AT92"/>
  <c r="AU92"/>
  <c r="AV92"/>
  <c r="AW92"/>
  <c r="AT93"/>
  <c r="AU93"/>
  <c r="AV93"/>
  <c r="AW93"/>
  <c r="AT94"/>
  <c r="AU94"/>
  <c r="AV94"/>
  <c r="AW94"/>
  <c r="AT95"/>
  <c r="AU95"/>
  <c r="AV95"/>
  <c r="AW95"/>
  <c r="AT96"/>
  <c r="AU96"/>
  <c r="AV96"/>
  <c r="AW96"/>
  <c r="AT97"/>
  <c r="AU97"/>
  <c r="AV97"/>
  <c r="AW97"/>
  <c r="AT98"/>
  <c r="AU98"/>
  <c r="AV98"/>
  <c r="AW98"/>
  <c r="AT99"/>
  <c r="AU99"/>
  <c r="AV99"/>
  <c r="AW99"/>
  <c r="AT100"/>
  <c r="AU100"/>
  <c r="AV100"/>
  <c r="AW100"/>
  <c r="AT101"/>
  <c r="AU101"/>
  <c r="AV101"/>
  <c r="AW101"/>
  <c r="AT102"/>
  <c r="AU102"/>
  <c r="AV102"/>
  <c r="AW102"/>
  <c r="AT103"/>
  <c r="AU103"/>
  <c r="AV103"/>
  <c r="AW103"/>
  <c r="AT104"/>
  <c r="AU104"/>
  <c r="AV104"/>
  <c r="AW104"/>
  <c r="AT105"/>
  <c r="AU105"/>
  <c r="AV105"/>
  <c r="AW105"/>
  <c r="AT106"/>
  <c r="AU106"/>
  <c r="AV106"/>
  <c r="AW106"/>
  <c r="AT107"/>
  <c r="AU107"/>
  <c r="AV107"/>
  <c r="AW107"/>
  <c r="AT108"/>
  <c r="AU108"/>
  <c r="AV108"/>
  <c r="AW108"/>
  <c r="AT109"/>
  <c r="AU109"/>
  <c r="AV109"/>
  <c r="AW109"/>
  <c r="AT110"/>
  <c r="AU110"/>
  <c r="AV110"/>
  <c r="AW110"/>
  <c r="AT111"/>
  <c r="AU111"/>
  <c r="AV111"/>
  <c r="AW111"/>
  <c r="AT112"/>
  <c r="AU112"/>
  <c r="AV112"/>
  <c r="AW112"/>
  <c r="AT113"/>
  <c r="AU113"/>
  <c r="AV113"/>
  <c r="AW113"/>
  <c r="AT114"/>
  <c r="AU114"/>
  <c r="AV114"/>
  <c r="AW114"/>
  <c r="AT115"/>
  <c r="AU115"/>
  <c r="AV115"/>
  <c r="AW115"/>
  <c r="AT116"/>
  <c r="AU116"/>
  <c r="AV116"/>
  <c r="AW116"/>
  <c r="AT117"/>
  <c r="AU117"/>
  <c r="AV117"/>
  <c r="AW117"/>
  <c r="AT118"/>
  <c r="AU118"/>
  <c r="AV118"/>
  <c r="AW118"/>
  <c r="AT119"/>
  <c r="AU119"/>
  <c r="AV119"/>
  <c r="AW119"/>
  <c r="AT120"/>
  <c r="AU120"/>
  <c r="AV120"/>
  <c r="AW120"/>
  <c r="AT121"/>
  <c r="AU121"/>
  <c r="AV121"/>
  <c r="AW121"/>
  <c r="AT122"/>
  <c r="AU122"/>
  <c r="AV122"/>
  <c r="AW122"/>
  <c r="AT123"/>
  <c r="AU123"/>
  <c r="AV123"/>
  <c r="AW123"/>
  <c r="AT124"/>
  <c r="AU124"/>
  <c r="AV124"/>
  <c r="AW124"/>
  <c r="AT125"/>
  <c r="AU125"/>
  <c r="AV125"/>
  <c r="AW125"/>
  <c r="AT126"/>
  <c r="AU126"/>
  <c r="AV126"/>
  <c r="AW126"/>
  <c r="AT127"/>
  <c r="AU127"/>
  <c r="AV127"/>
  <c r="AW127"/>
  <c r="AT128"/>
  <c r="AU128"/>
  <c r="AV128"/>
  <c r="AW128"/>
  <c r="AT129"/>
  <c r="AU129"/>
  <c r="AV129"/>
  <c r="AW129"/>
  <c r="AT130"/>
  <c r="AU130"/>
  <c r="AV130"/>
  <c r="AW130"/>
  <c r="AT131"/>
  <c r="AU131"/>
  <c r="AV131"/>
  <c r="AW131"/>
  <c r="AT132"/>
  <c r="AU132"/>
  <c r="AV132"/>
  <c r="AW132"/>
  <c r="AT133"/>
  <c r="AU133"/>
  <c r="AV133"/>
  <c r="AW133"/>
  <c r="AT134"/>
  <c r="AU134"/>
  <c r="AV134"/>
  <c r="AW134"/>
  <c r="AT135"/>
  <c r="AU135"/>
  <c r="AV135"/>
  <c r="AW135"/>
  <c r="AT136"/>
  <c r="AU136"/>
  <c r="AV136"/>
  <c r="AW136"/>
  <c r="AT137"/>
  <c r="AU137"/>
  <c r="AV137"/>
  <c r="AW137"/>
  <c r="AT138"/>
  <c r="AU138"/>
  <c r="AV138"/>
  <c r="AW138"/>
  <c r="AT139"/>
  <c r="AU139"/>
  <c r="AV139"/>
  <c r="AW139"/>
  <c r="AT140"/>
  <c r="AU140"/>
  <c r="AV140"/>
  <c r="AW140"/>
  <c r="AT141"/>
  <c r="AU141"/>
  <c r="AV141"/>
  <c r="AW141"/>
  <c r="AT142"/>
  <c r="AU142"/>
  <c r="AV142"/>
  <c r="AW142"/>
  <c r="AT143"/>
  <c r="AU143"/>
  <c r="AV143"/>
  <c r="AW143"/>
  <c r="AT144"/>
  <c r="AU144"/>
  <c r="AV144"/>
  <c r="AW144"/>
  <c r="AT145"/>
  <c r="AU145"/>
  <c r="AV145"/>
  <c r="AW145"/>
  <c r="AT146"/>
  <c r="AU146"/>
  <c r="AV146"/>
  <c r="AW146"/>
  <c r="AT147"/>
  <c r="AU147"/>
  <c r="AV147"/>
  <c r="AW147"/>
  <c r="AT148"/>
  <c r="AU148"/>
  <c r="AV148"/>
  <c r="AW148"/>
  <c r="AT149"/>
  <c r="AU149"/>
  <c r="AV149"/>
  <c r="AW149"/>
  <c r="AT150"/>
  <c r="AU150"/>
  <c r="AV150"/>
  <c r="AW150"/>
  <c r="AT151"/>
  <c r="AU151"/>
  <c r="AV151"/>
  <c r="AW151"/>
  <c r="AT152"/>
  <c r="AU152"/>
  <c r="AV152"/>
  <c r="AW152"/>
  <c r="AT153"/>
  <c r="AU153"/>
  <c r="AV153"/>
  <c r="AW153"/>
  <c r="AT154"/>
  <c r="AU154"/>
  <c r="AV154"/>
  <c r="AW154"/>
  <c r="AT155"/>
  <c r="AU155"/>
  <c r="AV155"/>
  <c r="AW155"/>
  <c r="AT156"/>
  <c r="AU156"/>
  <c r="AV156"/>
  <c r="AW156"/>
  <c r="AT157"/>
  <c r="AU157"/>
  <c r="AV157"/>
  <c r="AW157"/>
  <c r="AT158"/>
  <c r="AU158"/>
  <c r="AV158"/>
  <c r="AW158"/>
  <c r="AT159"/>
  <c r="AU159"/>
  <c r="AV159"/>
  <c r="AW159"/>
  <c r="AT160"/>
  <c r="AU160"/>
  <c r="AV160"/>
  <c r="AW160"/>
  <c r="AT161"/>
  <c r="AU161"/>
  <c r="AV161"/>
  <c r="AW161"/>
  <c r="AT162"/>
  <c r="AU162"/>
  <c r="AV162"/>
  <c r="AW162"/>
  <c r="AT163"/>
  <c r="AU163"/>
  <c r="AV163"/>
  <c r="AW163"/>
  <c r="AT164"/>
  <c r="AU164"/>
  <c r="AV164"/>
  <c r="AW164"/>
  <c r="AT165"/>
  <c r="AU165"/>
  <c r="AV165"/>
  <c r="AW165"/>
  <c r="AT166"/>
  <c r="AU166"/>
  <c r="AV166"/>
  <c r="AW166"/>
  <c r="AT167"/>
  <c r="AU167"/>
  <c r="AV167"/>
  <c r="AW167"/>
  <c r="AT168"/>
  <c r="AU168"/>
  <c r="AV168"/>
  <c r="AW168"/>
  <c r="AT169"/>
  <c r="AU169"/>
  <c r="AV169"/>
  <c r="AW169"/>
  <c r="AT170"/>
  <c r="AU170"/>
  <c r="AV170"/>
  <c r="AW170"/>
  <c r="AT171"/>
  <c r="AU171"/>
  <c r="AV171"/>
  <c r="AW171"/>
  <c r="AT172"/>
  <c r="AU172"/>
  <c r="AV172"/>
  <c r="AW172"/>
  <c r="AT173"/>
  <c r="AU173"/>
  <c r="AV173"/>
  <c r="AW173"/>
  <c r="AT174"/>
  <c r="AU174"/>
  <c r="AV174"/>
  <c r="AW174"/>
  <c r="AT175"/>
  <c r="AU175"/>
  <c r="AV175"/>
  <c r="AW175"/>
  <c r="AT176"/>
  <c r="AU176"/>
  <c r="AV176"/>
  <c r="AW176"/>
  <c r="AT177"/>
  <c r="AU177"/>
  <c r="AV177"/>
  <c r="AW177"/>
  <c r="AT178"/>
  <c r="AU178"/>
  <c r="AV178"/>
  <c r="AW178"/>
  <c r="AT179"/>
  <c r="AU179"/>
  <c r="AV179"/>
  <c r="AW179"/>
  <c r="AT180"/>
  <c r="AU180"/>
  <c r="AV180"/>
  <c r="AW180"/>
  <c r="AT181"/>
  <c r="AU181"/>
  <c r="AV181"/>
  <c r="AW181"/>
  <c r="AT182"/>
  <c r="AU182"/>
  <c r="AV182"/>
  <c r="AW182"/>
  <c r="AT183"/>
  <c r="AU183"/>
  <c r="AV183"/>
  <c r="AW183"/>
  <c r="AT184"/>
  <c r="AU184"/>
  <c r="AV184"/>
  <c r="AW184"/>
  <c r="AT185"/>
  <c r="AU185"/>
  <c r="AV185"/>
  <c r="AW185"/>
  <c r="AT186"/>
  <c r="AU186"/>
  <c r="AV186"/>
  <c r="AW186"/>
  <c r="AT187"/>
  <c r="AU187"/>
  <c r="AV187"/>
  <c r="AW187"/>
  <c r="AT188"/>
  <c r="AU188"/>
  <c r="AV188"/>
  <c r="AW188"/>
  <c r="AT189"/>
  <c r="AU189"/>
  <c r="AV189"/>
  <c r="AW189"/>
  <c r="AT190"/>
  <c r="AU190"/>
  <c r="AV190"/>
  <c r="AW190"/>
  <c r="AT191"/>
  <c r="AU191"/>
  <c r="AV191"/>
  <c r="AW191"/>
  <c r="AT192"/>
  <c r="AU192"/>
  <c r="AV192"/>
  <c r="AW192"/>
  <c r="AT193"/>
  <c r="AU193"/>
  <c r="AV193"/>
  <c r="AW193"/>
  <c r="AT194"/>
  <c r="AU194"/>
  <c r="AV194"/>
  <c r="AW194"/>
  <c r="AT195"/>
  <c r="AU195"/>
  <c r="AV195"/>
  <c r="AW195"/>
  <c r="AT196"/>
  <c r="AU196"/>
  <c r="AV196"/>
  <c r="AW196"/>
  <c r="AT197"/>
  <c r="AU197"/>
  <c r="AV197"/>
  <c r="AW197"/>
  <c r="AT198"/>
  <c r="AU198"/>
  <c r="AV198"/>
  <c r="AW198"/>
  <c r="AT199"/>
  <c r="AU199"/>
  <c r="AV199"/>
  <c r="AW199"/>
  <c r="AT200"/>
  <c r="AU200"/>
  <c r="AV200"/>
  <c r="AW200"/>
  <c r="AT201"/>
  <c r="AU201"/>
  <c r="AV201"/>
  <c r="AW201"/>
  <c r="AT202"/>
  <c r="AU202"/>
  <c r="AV202"/>
  <c r="AW202"/>
  <c r="AT203"/>
  <c r="AU203"/>
  <c r="AV203"/>
  <c r="AW203"/>
  <c r="AT204"/>
  <c r="AU204"/>
  <c r="AV204"/>
  <c r="AW204"/>
  <c r="AT205"/>
  <c r="AU205"/>
  <c r="AV205"/>
  <c r="AW205"/>
  <c r="AT206"/>
  <c r="AU206"/>
  <c r="AV206"/>
  <c r="AW206"/>
  <c r="AT207"/>
  <c r="AU207"/>
  <c r="AV207"/>
  <c r="AW207"/>
  <c r="AT208"/>
  <c r="AU208"/>
  <c r="AV208"/>
  <c r="AW208"/>
  <c r="AT209"/>
  <c r="AU209"/>
  <c r="AV209"/>
  <c r="AW209"/>
  <c r="AT210"/>
  <c r="AU210"/>
  <c r="AV210"/>
  <c r="AW210"/>
  <c r="AT211"/>
  <c r="AU211"/>
  <c r="AV211"/>
  <c r="AW211"/>
  <c r="AT212"/>
  <c r="AU212"/>
  <c r="AV212"/>
  <c r="AW212"/>
  <c r="AT213"/>
  <c r="AU213"/>
  <c r="AV213"/>
  <c r="AW213"/>
  <c r="AT214"/>
  <c r="AU214"/>
  <c r="AV214"/>
  <c r="AW214"/>
  <c r="AT215"/>
  <c r="AU215"/>
  <c r="AV215"/>
  <c r="AW215"/>
  <c r="AT216"/>
  <c r="AU216"/>
  <c r="AV216"/>
  <c r="AW216"/>
  <c r="AT217"/>
  <c r="AU217"/>
  <c r="AV217"/>
  <c r="AW217"/>
  <c r="AT218"/>
  <c r="AU218"/>
  <c r="AV218"/>
  <c r="AW218"/>
  <c r="AT219"/>
  <c r="AU219"/>
  <c r="AV219"/>
  <c r="AW219"/>
  <c r="AT220"/>
  <c r="AU220"/>
  <c r="AV220"/>
  <c r="AW220"/>
  <c r="AT221"/>
  <c r="AU221"/>
  <c r="AV221"/>
  <c r="AW221"/>
  <c r="AT222"/>
  <c r="AU222"/>
  <c r="AV222"/>
  <c r="AW222"/>
  <c r="AT223"/>
  <c r="AU223"/>
  <c r="AV223"/>
  <c r="AW223"/>
  <c r="AT224"/>
  <c r="AU224"/>
  <c r="AV224"/>
  <c r="AW224"/>
  <c r="AT225"/>
  <c r="AU225"/>
  <c r="AV225"/>
  <c r="AW225"/>
  <c r="AT226"/>
  <c r="AU226"/>
  <c r="AV226"/>
  <c r="AW226"/>
  <c r="AT227"/>
  <c r="AU227"/>
  <c r="AV227"/>
  <c r="AW227"/>
  <c r="AT228"/>
  <c r="AU228"/>
  <c r="AV228"/>
  <c r="AW228"/>
  <c r="AT229"/>
  <c r="AU229"/>
  <c r="AV229"/>
  <c r="AW229"/>
  <c r="AT230"/>
  <c r="AU230"/>
  <c r="AV230"/>
  <c r="AW230"/>
  <c r="AT231"/>
  <c r="AU231"/>
  <c r="AV231"/>
  <c r="AW231"/>
  <c r="AT232"/>
  <c r="AU232"/>
  <c r="AV232"/>
  <c r="AW232"/>
  <c r="AT233"/>
  <c r="AU233"/>
  <c r="AV233"/>
  <c r="AW233"/>
  <c r="AT234"/>
  <c r="AU234"/>
  <c r="AV234"/>
  <c r="AW234"/>
  <c r="AT235"/>
  <c r="AU235"/>
  <c r="AV235"/>
  <c r="AW235"/>
  <c r="AT236"/>
  <c r="AU236"/>
  <c r="AV236"/>
  <c r="AW236"/>
  <c r="AT237"/>
  <c r="AU237"/>
  <c r="AV237"/>
  <c r="AW237"/>
  <c r="AT238"/>
  <c r="AU238"/>
  <c r="AV238"/>
  <c r="AW238"/>
  <c r="AT239"/>
  <c r="AU239"/>
  <c r="AV239"/>
  <c r="AW239"/>
  <c r="AT240"/>
  <c r="AU240"/>
  <c r="AV240"/>
  <c r="AW240"/>
  <c r="AT241"/>
  <c r="AU241"/>
  <c r="AV241"/>
  <c r="AW241"/>
  <c r="AT242"/>
  <c r="AU242"/>
  <c r="AV242"/>
  <c r="AW242"/>
  <c r="AT243"/>
  <c r="AU243"/>
  <c r="AV243"/>
  <c r="AW243"/>
  <c r="AT244"/>
  <c r="AU244"/>
  <c r="AV244"/>
  <c r="AW244"/>
  <c r="AT245"/>
  <c r="AU245"/>
  <c r="AV245"/>
  <c r="AW245"/>
  <c r="AT246"/>
  <c r="AU246"/>
  <c r="AV246"/>
  <c r="AW246"/>
  <c r="AT247"/>
  <c r="AU247"/>
  <c r="AV247"/>
  <c r="AW247"/>
  <c r="AT248"/>
  <c r="AU248"/>
  <c r="AV248"/>
  <c r="AW248"/>
  <c r="AT249"/>
  <c r="AU249"/>
  <c r="AV249"/>
  <c r="AW249"/>
  <c r="AT250"/>
  <c r="AU250"/>
  <c r="AV250"/>
  <c r="AW250"/>
  <c r="AT251"/>
  <c r="AU251"/>
  <c r="AV251"/>
  <c r="AW251"/>
  <c r="AT252"/>
  <c r="AU252"/>
  <c r="AV252"/>
  <c r="AW252"/>
  <c r="AT253"/>
  <c r="AU253"/>
  <c r="AV253"/>
  <c r="AW253"/>
  <c r="AT254"/>
  <c r="AU254"/>
  <c r="AV254"/>
  <c r="AW254"/>
  <c r="AT255"/>
  <c r="AU255"/>
  <c r="AV255"/>
  <c r="AW255"/>
  <c r="AT256"/>
  <c r="AU256"/>
  <c r="AV256"/>
  <c r="AW256"/>
  <c r="AT257"/>
  <c r="AU257"/>
  <c r="AV257"/>
  <c r="AW257"/>
  <c r="AT258"/>
  <c r="AU258"/>
  <c r="AV258"/>
  <c r="AW258"/>
  <c r="AT259"/>
  <c r="AU259"/>
  <c r="AV259"/>
  <c r="AW259"/>
  <c r="AT260"/>
  <c r="AU260"/>
  <c r="AV260"/>
  <c r="AW260"/>
  <c r="AT261"/>
  <c r="AU261"/>
  <c r="AV261"/>
  <c r="AW261"/>
  <c r="AT262"/>
  <c r="AU262"/>
  <c r="AV262"/>
  <c r="AW262"/>
  <c r="AT263"/>
  <c r="AU263"/>
  <c r="AV263"/>
  <c r="AW263"/>
  <c r="AT264"/>
  <c r="AU264"/>
  <c r="AV264"/>
  <c r="AW264"/>
  <c r="AT265"/>
  <c r="AU265"/>
  <c r="AV265"/>
  <c r="AW265"/>
  <c r="AT266"/>
  <c r="AU266"/>
  <c r="AV266"/>
  <c r="AW266"/>
  <c r="AT267"/>
  <c r="AU267"/>
  <c r="AV267"/>
  <c r="AW267"/>
  <c r="AT268"/>
  <c r="AU268"/>
  <c r="AV268"/>
  <c r="AW268"/>
  <c r="AT269"/>
  <c r="AU269"/>
  <c r="AV269"/>
  <c r="AW269"/>
  <c r="AT270"/>
  <c r="AU270"/>
  <c r="AV270"/>
  <c r="AW270"/>
  <c r="AT271"/>
  <c r="AU271"/>
  <c r="AV271"/>
  <c r="AW271"/>
  <c r="AT272"/>
  <c r="AU272"/>
  <c r="AV272"/>
  <c r="AW272"/>
  <c r="AT273"/>
  <c r="AU273"/>
  <c r="AV273"/>
  <c r="AW273"/>
  <c r="AT274"/>
  <c r="AU274"/>
  <c r="AV274"/>
  <c r="AW274"/>
  <c r="AT275"/>
  <c r="AU275"/>
  <c r="AV275"/>
  <c r="AW275"/>
  <c r="AT276"/>
  <c r="AU276"/>
  <c r="AV276"/>
  <c r="AW276"/>
  <c r="AT277"/>
  <c r="AU277"/>
  <c r="AV277"/>
  <c r="AW277"/>
  <c r="AT278"/>
  <c r="AU278"/>
  <c r="AV278"/>
  <c r="AW278"/>
  <c r="AT279"/>
  <c r="AU279"/>
  <c r="AV279"/>
  <c r="AW279"/>
  <c r="AT280"/>
  <c r="AU280"/>
  <c r="AV280"/>
  <c r="AW280"/>
  <c r="AT281"/>
  <c r="AU281"/>
  <c r="AV281"/>
  <c r="AW281"/>
  <c r="AT282"/>
  <c r="AU282"/>
  <c r="AV282"/>
  <c r="AW282"/>
  <c r="AT283"/>
  <c r="AU283"/>
  <c r="AV283"/>
  <c r="AW283"/>
  <c r="AT284"/>
  <c r="AU284"/>
  <c r="AV284"/>
  <c r="AW284"/>
  <c r="AT285"/>
  <c r="AU285"/>
  <c r="AV285"/>
  <c r="AW285"/>
  <c r="AT286"/>
  <c r="AU286"/>
  <c r="AV286"/>
  <c r="AW286"/>
  <c r="AT287"/>
  <c r="AU287"/>
  <c r="AV287"/>
  <c r="AW287"/>
  <c r="AT288"/>
  <c r="AU288"/>
  <c r="AV288"/>
  <c r="AW288"/>
  <c r="AT289"/>
  <c r="AU289"/>
  <c r="AV289"/>
  <c r="AW289"/>
  <c r="AT290"/>
  <c r="AU290"/>
  <c r="AV290"/>
  <c r="AW290"/>
  <c r="AT291"/>
  <c r="AU291"/>
  <c r="AV291"/>
  <c r="AW291"/>
  <c r="AT292"/>
  <c r="AU292"/>
  <c r="AV292"/>
  <c r="AW292"/>
  <c r="AT293"/>
  <c r="AU293"/>
  <c r="AV293"/>
  <c r="AW293"/>
  <c r="AT294"/>
  <c r="AU294"/>
  <c r="AV294"/>
  <c r="AW294"/>
  <c r="AT295"/>
  <c r="AU295"/>
  <c r="AV295"/>
  <c r="AW295"/>
  <c r="AT296"/>
  <c r="AU296"/>
  <c r="AV296"/>
  <c r="AW296"/>
  <c r="AT297"/>
  <c r="AU297"/>
  <c r="AV297"/>
  <c r="AW297"/>
  <c r="AT298"/>
  <c r="AU298"/>
  <c r="AV298"/>
  <c r="AW298"/>
  <c r="AT299"/>
  <c r="AU299"/>
  <c r="AV299"/>
  <c r="AW299"/>
  <c r="AT300"/>
  <c r="AU300"/>
  <c r="AV300"/>
  <c r="AW300"/>
  <c r="AT301"/>
  <c r="AU301"/>
  <c r="AV301"/>
  <c r="AW301"/>
  <c r="AT302"/>
  <c r="AU302"/>
  <c r="AV302"/>
  <c r="AW302"/>
  <c r="AT303"/>
  <c r="AU303"/>
  <c r="AV303"/>
  <c r="AW303"/>
  <c r="AT304"/>
  <c r="AU304"/>
  <c r="AV304"/>
  <c r="AW304"/>
  <c r="AT305"/>
  <c r="AU305"/>
  <c r="AV305"/>
  <c r="AW305"/>
  <c r="AT306"/>
  <c r="AU306"/>
  <c r="AV306"/>
  <c r="AW306"/>
  <c r="AT307"/>
  <c r="AU307"/>
  <c r="AV307"/>
  <c r="AW307"/>
  <c r="AT308"/>
  <c r="AU308"/>
  <c r="AV308"/>
  <c r="AW308"/>
  <c r="AT309"/>
  <c r="AU309"/>
  <c r="AV309"/>
  <c r="AW309"/>
  <c r="AT310"/>
  <c r="AU310"/>
  <c r="AV310"/>
  <c r="AW310"/>
  <c r="AT311"/>
  <c r="AU311"/>
  <c r="AV311"/>
  <c r="AW311"/>
  <c r="AT312"/>
  <c r="AU312"/>
  <c r="AV312"/>
  <c r="AW312"/>
  <c r="AT313"/>
  <c r="AU313"/>
  <c r="AV313"/>
  <c r="AW313"/>
  <c r="AT314"/>
  <c r="AU314"/>
  <c r="AV314"/>
  <c r="AW314"/>
  <c r="AT315"/>
  <c r="AU315"/>
  <c r="AV315"/>
  <c r="AW315"/>
  <c r="AT316"/>
  <c r="AU316"/>
  <c r="AV316"/>
  <c r="AW316"/>
  <c r="AT317"/>
  <c r="AU317"/>
  <c r="AV317"/>
  <c r="AW317"/>
  <c r="AT318"/>
  <c r="AU318"/>
  <c r="AV318"/>
  <c r="AW318"/>
  <c r="AT319"/>
  <c r="AU319"/>
  <c r="AV319"/>
  <c r="AW319"/>
  <c r="AT320"/>
  <c r="AU320"/>
  <c r="AV320"/>
  <c r="AW320"/>
  <c r="AT321"/>
  <c r="AU321"/>
  <c r="AV321"/>
  <c r="AW321"/>
  <c r="AT322"/>
  <c r="AU322"/>
  <c r="AV322"/>
  <c r="AW322"/>
  <c r="AT323"/>
  <c r="AU323"/>
  <c r="AV323"/>
  <c r="AW323"/>
  <c r="AT324"/>
  <c r="AU324"/>
  <c r="AV324"/>
  <c r="AW324"/>
  <c r="AT325"/>
  <c r="AU325"/>
  <c r="AV325"/>
  <c r="AW325"/>
  <c r="AT326"/>
  <c r="AU326"/>
  <c r="AV326"/>
  <c r="AW326"/>
  <c r="AT327"/>
  <c r="AU327"/>
  <c r="AV327"/>
  <c r="AW327"/>
  <c r="AT328"/>
  <c r="AU328"/>
  <c r="AV328"/>
  <c r="AW328"/>
  <c r="AT329"/>
  <c r="AU329"/>
  <c r="AV329"/>
  <c r="AW329"/>
  <c r="AT330"/>
  <c r="AU330"/>
  <c r="AV330"/>
  <c r="AW330"/>
  <c r="AT331"/>
  <c r="AU331"/>
  <c r="AV331"/>
  <c r="AW331"/>
  <c r="AT332"/>
  <c r="AU332"/>
  <c r="AV332"/>
  <c r="AW332"/>
  <c r="AT333"/>
  <c r="AU333"/>
  <c r="AV333"/>
  <c r="AW333"/>
  <c r="AT334"/>
  <c r="AU334"/>
  <c r="AV334"/>
  <c r="AW334"/>
  <c r="AT335"/>
  <c r="AU335"/>
  <c r="AV335"/>
  <c r="AW335"/>
  <c r="AT336"/>
  <c r="AU336"/>
  <c r="AV336"/>
  <c r="AW336"/>
  <c r="AT337"/>
  <c r="AU337"/>
  <c r="AV337"/>
  <c r="AW337"/>
  <c r="AT338"/>
  <c r="AU338"/>
  <c r="AV338"/>
  <c r="AW338"/>
  <c r="AT339"/>
  <c r="AU339"/>
  <c r="AV339"/>
  <c r="AW339"/>
  <c r="AT340"/>
  <c r="AU340"/>
  <c r="AV340"/>
  <c r="AW340"/>
  <c r="AT341"/>
  <c r="AU341"/>
  <c r="AV341"/>
  <c r="AW341"/>
  <c r="AT342"/>
  <c r="AU342"/>
  <c r="AV342"/>
  <c r="AW342"/>
  <c r="AT343"/>
  <c r="AU343"/>
  <c r="AV343"/>
  <c r="AW343"/>
  <c r="AT344"/>
  <c r="AU344"/>
  <c r="AV344"/>
  <c r="AW344"/>
  <c r="AT345"/>
  <c r="AU345"/>
  <c r="AV345"/>
  <c r="AW345"/>
  <c r="AT346"/>
  <c r="AU346"/>
  <c r="AV346"/>
  <c r="AW346"/>
  <c r="AT347"/>
  <c r="AU347"/>
  <c r="AV347"/>
  <c r="AW347"/>
  <c r="AT348"/>
  <c r="AU348"/>
  <c r="AV348"/>
  <c r="AW348"/>
  <c r="AT349"/>
  <c r="AU349"/>
  <c r="AV349"/>
  <c r="AW349"/>
  <c r="AT350"/>
  <c r="AU350"/>
  <c r="AV350"/>
  <c r="AW350"/>
  <c r="AT351"/>
  <c r="AU351"/>
  <c r="AV351"/>
  <c r="AW351"/>
  <c r="AT352"/>
  <c r="AU352"/>
  <c r="AV352"/>
  <c r="AW352"/>
  <c r="AT353"/>
  <c r="AU353"/>
  <c r="AV353"/>
  <c r="AW353"/>
  <c r="AT354"/>
  <c r="AU354"/>
  <c r="AV354"/>
  <c r="AW354"/>
  <c r="AT355"/>
  <c r="AU355"/>
  <c r="AV355"/>
  <c r="AW355"/>
  <c r="AT356"/>
  <c r="AU356"/>
  <c r="AV356"/>
  <c r="AW356"/>
  <c r="AT357"/>
  <c r="AU357"/>
  <c r="AV357"/>
  <c r="AW357"/>
  <c r="AT358"/>
  <c r="AU358"/>
  <c r="AV358"/>
  <c r="AW358"/>
  <c r="AT359"/>
  <c r="AU359"/>
  <c r="AV359"/>
  <c r="AW359"/>
  <c r="AT360"/>
  <c r="AU360"/>
  <c r="AV360"/>
  <c r="AW360"/>
  <c r="AT361"/>
  <c r="AU361"/>
  <c r="AV361"/>
  <c r="AW361"/>
  <c r="AT362"/>
  <c r="AU362"/>
  <c r="AV362"/>
  <c r="AW362"/>
  <c r="AT363"/>
  <c r="AU363"/>
  <c r="AV363"/>
  <c r="AW363"/>
  <c r="AT364"/>
  <c r="AU364"/>
  <c r="AV364"/>
  <c r="AW364"/>
  <c r="AT365"/>
  <c r="AU365"/>
  <c r="AV365"/>
  <c r="AW365"/>
  <c r="AT366"/>
  <c r="AU366"/>
  <c r="AV366"/>
  <c r="AW366"/>
  <c r="AT367"/>
  <c r="AU367"/>
  <c r="AV367"/>
  <c r="AW367"/>
  <c r="AT368"/>
  <c r="AU368"/>
  <c r="AV368"/>
  <c r="AW368"/>
  <c r="AT369"/>
  <c r="AU369"/>
  <c r="AV369"/>
  <c r="AW369"/>
  <c r="AW4"/>
  <c r="AV4"/>
  <c r="AU4"/>
  <c r="AT4"/>
  <c r="BZ369"/>
  <c r="BY369"/>
  <c r="BZ368"/>
  <c r="BY368"/>
  <c r="BZ367"/>
  <c r="BY367"/>
  <c r="BZ366"/>
  <c r="BY366"/>
  <c r="BZ365"/>
  <c r="BY365"/>
  <c r="BZ364"/>
  <c r="BY364"/>
  <c r="BZ363"/>
  <c r="BY363"/>
  <c r="BZ362"/>
  <c r="BY362"/>
  <c r="BZ361"/>
  <c r="BY361"/>
  <c r="BZ360"/>
  <c r="BY360"/>
  <c r="BZ359"/>
  <c r="BY359"/>
  <c r="BZ358"/>
  <c r="BY358"/>
  <c r="BZ357"/>
  <c r="BY357"/>
  <c r="BZ356"/>
  <c r="BY356"/>
  <c r="BZ355"/>
  <c r="BY355"/>
  <c r="BZ354"/>
  <c r="BY354"/>
  <c r="BZ353"/>
  <c r="BY353"/>
  <c r="BZ352"/>
  <c r="BY352"/>
  <c r="BZ351"/>
  <c r="BY351"/>
  <c r="BZ350"/>
  <c r="BY350"/>
  <c r="BZ349"/>
  <c r="BY349"/>
  <c r="BZ348"/>
  <c r="BY348"/>
  <c r="BZ347"/>
  <c r="BY347"/>
  <c r="BZ346"/>
  <c r="BY346"/>
  <c r="BZ345"/>
  <c r="BY345"/>
  <c r="BZ344"/>
  <c r="BY344"/>
  <c r="BZ343"/>
  <c r="BY343"/>
  <c r="BZ342"/>
  <c r="BY342"/>
  <c r="BZ341"/>
  <c r="BY341"/>
  <c r="BZ340"/>
  <c r="BY340"/>
  <c r="BZ339"/>
  <c r="BY339"/>
  <c r="BZ338"/>
  <c r="BY338"/>
  <c r="BZ337"/>
  <c r="BY337"/>
  <c r="BZ336"/>
  <c r="BY336"/>
  <c r="BZ335"/>
  <c r="BY335"/>
  <c r="BZ334"/>
  <c r="BY334"/>
  <c r="BZ333"/>
  <c r="BY333"/>
  <c r="BZ332"/>
  <c r="BY332"/>
  <c r="BZ331"/>
  <c r="BY331"/>
  <c r="BZ330"/>
  <c r="BY330"/>
  <c r="BZ329"/>
  <c r="BY329"/>
  <c r="BZ328"/>
  <c r="BY328"/>
  <c r="BZ327"/>
  <c r="BY327"/>
  <c r="BZ326"/>
  <c r="BY326"/>
  <c r="BZ325"/>
  <c r="BY325"/>
  <c r="BZ324"/>
  <c r="BY324"/>
  <c r="BZ323"/>
  <c r="BY323"/>
  <c r="BZ322"/>
  <c r="BY322"/>
  <c r="BZ321"/>
  <c r="BY321"/>
  <c r="BZ320"/>
  <c r="BY320"/>
  <c r="BZ319"/>
  <c r="BY319"/>
  <c r="BZ318"/>
  <c r="BY318"/>
  <c r="BZ317"/>
  <c r="BY317"/>
  <c r="BZ316"/>
  <c r="BY316"/>
  <c r="BZ315"/>
  <c r="BY315"/>
  <c r="BZ314"/>
  <c r="BY314"/>
  <c r="BZ313"/>
  <c r="BY313"/>
  <c r="BZ312"/>
  <c r="BY312"/>
  <c r="BZ311"/>
  <c r="BY311"/>
  <c r="BZ310"/>
  <c r="BY310"/>
  <c r="BZ309"/>
  <c r="BY309"/>
  <c r="BZ308"/>
  <c r="BY308"/>
  <c r="BZ307"/>
  <c r="BY307"/>
  <c r="BZ306"/>
  <c r="BY306"/>
  <c r="BZ305"/>
  <c r="BY305"/>
  <c r="BZ304"/>
  <c r="BY304"/>
  <c r="BZ303"/>
  <c r="BY303"/>
  <c r="BZ302"/>
  <c r="BY302"/>
  <c r="BZ301"/>
  <c r="BY301"/>
  <c r="BZ300"/>
  <c r="BY300"/>
  <c r="BZ299"/>
  <c r="BY299"/>
  <c r="BZ298"/>
  <c r="BY298"/>
  <c r="BZ297"/>
  <c r="BY297"/>
  <c r="BZ296"/>
  <c r="BY296"/>
  <c r="BZ295"/>
  <c r="BY295"/>
  <c r="BZ294"/>
  <c r="BY294"/>
  <c r="BZ293"/>
  <c r="BY293"/>
  <c r="BZ292"/>
  <c r="BY292"/>
  <c r="BZ291"/>
  <c r="BY291"/>
  <c r="BZ290"/>
  <c r="BY290"/>
  <c r="BZ289"/>
  <c r="BY289"/>
  <c r="BZ288"/>
  <c r="BY288"/>
  <c r="BZ287"/>
  <c r="BY287"/>
  <c r="BZ286"/>
  <c r="BY286"/>
  <c r="BZ285"/>
  <c r="BY285"/>
  <c r="BZ284"/>
  <c r="BY284"/>
  <c r="BZ283"/>
  <c r="BY283"/>
  <c r="BZ282"/>
  <c r="BY282"/>
  <c r="BZ281"/>
  <c r="BY281"/>
  <c r="BZ280"/>
  <c r="BY280"/>
  <c r="BZ279"/>
  <c r="BY279"/>
  <c r="BZ278"/>
  <c r="BY278"/>
  <c r="BZ277"/>
  <c r="BY277"/>
  <c r="BZ276"/>
  <c r="BY276"/>
  <c r="BZ275"/>
  <c r="BY275"/>
  <c r="BZ274"/>
  <c r="BY274"/>
  <c r="BZ273"/>
  <c r="BY273"/>
  <c r="BZ272"/>
  <c r="BY272"/>
  <c r="BZ271"/>
  <c r="BY271"/>
  <c r="BZ270"/>
  <c r="BY270"/>
  <c r="BZ269"/>
  <c r="BY269"/>
  <c r="BZ268"/>
  <c r="BY268"/>
  <c r="BZ267"/>
  <c r="BY267"/>
  <c r="BZ266"/>
  <c r="BY266"/>
  <c r="BZ265"/>
  <c r="BY265"/>
  <c r="BZ264"/>
  <c r="BY264"/>
  <c r="BZ263"/>
  <c r="BY263"/>
  <c r="BZ262"/>
  <c r="BY262"/>
  <c r="BZ261"/>
  <c r="BY261"/>
  <c r="BZ260"/>
  <c r="BY260"/>
  <c r="BZ259"/>
  <c r="BY259"/>
  <c r="BZ258"/>
  <c r="BY258"/>
  <c r="BZ257"/>
  <c r="BY257"/>
  <c r="BZ256"/>
  <c r="BY256"/>
  <c r="BZ255"/>
  <c r="BY255"/>
  <c r="BZ254"/>
  <c r="BY254"/>
  <c r="BZ253"/>
  <c r="BY253"/>
  <c r="BZ252"/>
  <c r="BY252"/>
  <c r="BZ251"/>
  <c r="BY251"/>
  <c r="BZ250"/>
  <c r="BY250"/>
  <c r="BZ249"/>
  <c r="BY249"/>
  <c r="BZ248"/>
  <c r="BY248"/>
  <c r="BZ247"/>
  <c r="BY247"/>
  <c r="BZ246"/>
  <c r="BY246"/>
  <c r="BZ245"/>
  <c r="BY245"/>
  <c r="BZ244"/>
  <c r="BY244"/>
  <c r="BZ243"/>
  <c r="BY243"/>
  <c r="BZ242"/>
  <c r="BY242"/>
  <c r="BZ241"/>
  <c r="BY241"/>
  <c r="BZ240"/>
  <c r="BY240"/>
  <c r="BZ239"/>
  <c r="BY239"/>
  <c r="BZ238"/>
  <c r="BY238"/>
  <c r="BZ237"/>
  <c r="BY237"/>
  <c r="BZ236"/>
  <c r="BY236"/>
  <c r="BZ235"/>
  <c r="BY235"/>
  <c r="BZ234"/>
  <c r="BY234"/>
  <c r="BZ233"/>
  <c r="BY233"/>
  <c r="BZ232"/>
  <c r="BY232"/>
  <c r="BZ231"/>
  <c r="BY231"/>
  <c r="BZ230"/>
  <c r="BY230"/>
  <c r="BZ229"/>
  <c r="BY229"/>
  <c r="BZ228"/>
  <c r="BY228"/>
  <c r="BZ227"/>
  <c r="BY227"/>
  <c r="BZ226"/>
  <c r="BY226"/>
  <c r="BZ225"/>
  <c r="BY225"/>
  <c r="BZ224"/>
  <c r="BY224"/>
  <c r="BZ223"/>
  <c r="BY223"/>
  <c r="BZ222"/>
  <c r="BY222"/>
  <c r="BZ221"/>
  <c r="BY221"/>
  <c r="BZ220"/>
  <c r="BY220"/>
  <c r="BZ219"/>
  <c r="BY219"/>
  <c r="BZ218"/>
  <c r="BY218"/>
  <c r="BZ217"/>
  <c r="BY217"/>
  <c r="BZ216"/>
  <c r="BY216"/>
  <c r="BZ215"/>
  <c r="BY215"/>
  <c r="BZ214"/>
  <c r="BY214"/>
  <c r="BZ213"/>
  <c r="BY213"/>
  <c r="BZ212"/>
  <c r="BY212"/>
  <c r="BZ211"/>
  <c r="BY211"/>
  <c r="BZ210"/>
  <c r="BY210"/>
  <c r="BZ209"/>
  <c r="BY209"/>
  <c r="BZ208"/>
  <c r="BY208"/>
  <c r="BZ207"/>
  <c r="BY207"/>
  <c r="BZ206"/>
  <c r="BY206"/>
  <c r="BZ205"/>
  <c r="BY205"/>
  <c r="BZ204"/>
  <c r="BY204"/>
  <c r="BZ203"/>
  <c r="BY203"/>
  <c r="BZ202"/>
  <c r="BY202"/>
  <c r="BZ201"/>
  <c r="BY201"/>
  <c r="BZ200"/>
  <c r="BY200"/>
  <c r="BZ199"/>
  <c r="BY199"/>
  <c r="BZ198"/>
  <c r="BY198"/>
  <c r="BZ197"/>
  <c r="BY197"/>
  <c r="BZ196"/>
  <c r="BY196"/>
  <c r="BZ195"/>
  <c r="BY195"/>
  <c r="BZ194"/>
  <c r="BY194"/>
  <c r="BZ193"/>
  <c r="BY193"/>
  <c r="BZ192"/>
  <c r="BY192"/>
  <c r="BZ191"/>
  <c r="BY191"/>
  <c r="BZ190"/>
  <c r="BY190"/>
  <c r="BZ189"/>
  <c r="BY189"/>
  <c r="BZ188"/>
  <c r="BY188"/>
  <c r="BZ187"/>
  <c r="BY187"/>
  <c r="BZ186"/>
  <c r="BY186"/>
  <c r="BZ185"/>
  <c r="BY185"/>
  <c r="BZ184"/>
  <c r="BY184"/>
  <c r="BZ183"/>
  <c r="BY183"/>
  <c r="BZ182"/>
  <c r="BY182"/>
  <c r="BZ181"/>
  <c r="BY181"/>
  <c r="BZ180"/>
  <c r="BY180"/>
  <c r="BZ179"/>
  <c r="BY179"/>
  <c r="BZ178"/>
  <c r="BY178"/>
  <c r="BZ177"/>
  <c r="BY177"/>
  <c r="BZ176"/>
  <c r="BY176"/>
  <c r="BZ175"/>
  <c r="BY175"/>
  <c r="BZ174"/>
  <c r="BY174"/>
  <c r="BZ173"/>
  <c r="BY173"/>
  <c r="BZ172"/>
  <c r="BY172"/>
  <c r="BZ171"/>
  <c r="BY171"/>
  <c r="BZ170"/>
  <c r="BY170"/>
  <c r="BZ169"/>
  <c r="BY169"/>
  <c r="BZ168"/>
  <c r="BY168"/>
  <c r="BZ167"/>
  <c r="BY167"/>
  <c r="BZ166"/>
  <c r="BY166"/>
  <c r="BZ165"/>
  <c r="BY165"/>
  <c r="BZ164"/>
  <c r="BY164"/>
  <c r="BZ163"/>
  <c r="BY163"/>
  <c r="BZ162"/>
  <c r="BY162"/>
  <c r="BZ161"/>
  <c r="BY161"/>
  <c r="BZ160"/>
  <c r="BY160"/>
  <c r="BZ159"/>
  <c r="BY159"/>
  <c r="BZ158"/>
  <c r="BY158"/>
  <c r="BZ157"/>
  <c r="BY157"/>
  <c r="BZ156"/>
  <c r="BY156"/>
  <c r="BZ155"/>
  <c r="BY155"/>
  <c r="BZ154"/>
  <c r="BY154"/>
  <c r="BZ153"/>
  <c r="BY153"/>
  <c r="BZ152"/>
  <c r="BY152"/>
  <c r="BZ151"/>
  <c r="BY151"/>
  <c r="BZ150"/>
  <c r="BY150"/>
  <c r="BZ149"/>
  <c r="BY149"/>
  <c r="BZ148"/>
  <c r="BY148"/>
  <c r="BZ147"/>
  <c r="BY147"/>
  <c r="BZ146"/>
  <c r="BY146"/>
  <c r="BZ145"/>
  <c r="BY145"/>
  <c r="BZ144"/>
  <c r="BY144"/>
  <c r="BZ143"/>
  <c r="BY143"/>
  <c r="BZ142"/>
  <c r="BY142"/>
  <c r="BZ141"/>
  <c r="BY141"/>
  <c r="BZ140"/>
  <c r="BY140"/>
  <c r="BZ139"/>
  <c r="BY139"/>
  <c r="BZ138"/>
  <c r="BY138"/>
  <c r="BZ137"/>
  <c r="BY137"/>
  <c r="BZ136"/>
  <c r="BY136"/>
  <c r="BZ135"/>
  <c r="BY135"/>
  <c r="BZ134"/>
  <c r="BY134"/>
  <c r="BZ133"/>
  <c r="BY133"/>
  <c r="BZ132"/>
  <c r="BY132"/>
  <c r="BZ131"/>
  <c r="BY131"/>
  <c r="BZ130"/>
  <c r="BY130"/>
  <c r="BZ129"/>
  <c r="BY129"/>
  <c r="BZ128"/>
  <c r="BY128"/>
  <c r="BZ127"/>
  <c r="BY127"/>
  <c r="BZ126"/>
  <c r="BY126"/>
  <c r="BZ125"/>
  <c r="BY125"/>
  <c r="BZ124"/>
  <c r="BY124"/>
  <c r="BZ123"/>
  <c r="BY123"/>
  <c r="BZ122"/>
  <c r="BY122"/>
  <c r="BZ121"/>
  <c r="BY121"/>
  <c r="BZ120"/>
  <c r="BY120"/>
  <c r="BZ119"/>
  <c r="BY119"/>
  <c r="BZ118"/>
  <c r="BY118"/>
  <c r="BZ117"/>
  <c r="BY117"/>
  <c r="BZ116"/>
  <c r="BY116"/>
  <c r="BZ115"/>
  <c r="BY115"/>
  <c r="BZ114"/>
  <c r="BY114"/>
  <c r="BZ113"/>
  <c r="BY113"/>
  <c r="BZ112"/>
  <c r="BY112"/>
  <c r="BZ111"/>
  <c r="BY111"/>
  <c r="BZ110"/>
  <c r="BY110"/>
  <c r="BZ109"/>
  <c r="BY109"/>
  <c r="BZ108"/>
  <c r="BY108"/>
  <c r="BZ107"/>
  <c r="BY107"/>
  <c r="BZ106"/>
  <c r="BY106"/>
  <c r="BZ105"/>
  <c r="BY105"/>
  <c r="BZ104"/>
  <c r="BY104"/>
  <c r="BZ103"/>
  <c r="BY103"/>
  <c r="BZ102"/>
  <c r="BY102"/>
  <c r="BZ101"/>
  <c r="BY101"/>
  <c r="BZ100"/>
  <c r="BY100"/>
  <c r="BZ99"/>
  <c r="BY99"/>
  <c r="BZ98"/>
  <c r="BY98"/>
  <c r="BZ97"/>
  <c r="BY97"/>
  <c r="BZ96"/>
  <c r="BY96"/>
  <c r="BZ95"/>
  <c r="BY95"/>
  <c r="BZ94"/>
  <c r="BY94"/>
  <c r="BZ93"/>
  <c r="BY93"/>
  <c r="BZ92"/>
  <c r="BY92"/>
  <c r="BZ91"/>
  <c r="BY91"/>
  <c r="BZ90"/>
  <c r="BY90"/>
  <c r="BZ89"/>
  <c r="BY89"/>
  <c r="BZ88"/>
  <c r="BY88"/>
  <c r="BZ87"/>
  <c r="BY87"/>
  <c r="BZ86"/>
  <c r="BY86"/>
  <c r="BZ85"/>
  <c r="BY85"/>
  <c r="BZ84"/>
  <c r="BY84"/>
  <c r="BZ83"/>
  <c r="BY83"/>
  <c r="BZ82"/>
  <c r="BY82"/>
  <c r="BZ81"/>
  <c r="BY81"/>
  <c r="BZ80"/>
  <c r="BY80"/>
  <c r="BZ79"/>
  <c r="BY79"/>
  <c r="BZ78"/>
  <c r="BY78"/>
  <c r="BZ77"/>
  <c r="BY77"/>
  <c r="BZ76"/>
  <c r="BY76"/>
  <c r="BZ75"/>
  <c r="BY75"/>
  <c r="BZ74"/>
  <c r="BY74"/>
  <c r="BZ73"/>
  <c r="BY73"/>
  <c r="BZ72"/>
  <c r="BY72"/>
  <c r="BZ71"/>
  <c r="BY71"/>
  <c r="BZ70"/>
  <c r="BY70"/>
  <c r="BZ69"/>
  <c r="BY69"/>
  <c r="BZ68"/>
  <c r="BY68"/>
  <c r="BZ67"/>
  <c r="BY67"/>
  <c r="BZ66"/>
  <c r="BY66"/>
  <c r="BZ65"/>
  <c r="BY65"/>
  <c r="BZ64"/>
  <c r="BY64"/>
  <c r="BZ63"/>
  <c r="BY63"/>
  <c r="BZ62"/>
  <c r="BY62"/>
  <c r="BZ61"/>
  <c r="BY61"/>
  <c r="BZ60"/>
  <c r="BY60"/>
  <c r="BZ59"/>
  <c r="BY59"/>
  <c r="BZ58"/>
  <c r="BY58"/>
  <c r="BZ57"/>
  <c r="BY57"/>
  <c r="BZ56"/>
  <c r="BY56"/>
  <c r="BZ55"/>
  <c r="BY55"/>
  <c r="BZ54"/>
  <c r="BY54"/>
  <c r="BZ53"/>
  <c r="BY53"/>
  <c r="BZ52"/>
  <c r="BY52"/>
  <c r="BZ51"/>
  <c r="BY51"/>
  <c r="BZ50"/>
  <c r="BY50"/>
  <c r="BZ49"/>
  <c r="BY49"/>
  <c r="BZ48"/>
  <c r="BY48"/>
  <c r="BZ47"/>
  <c r="BY47"/>
  <c r="BZ46"/>
  <c r="BY46"/>
  <c r="BZ45"/>
  <c r="BY45"/>
  <c r="BZ44"/>
  <c r="BY44"/>
  <c r="BZ43"/>
  <c r="BY43"/>
  <c r="BZ42"/>
  <c r="BY42"/>
  <c r="BZ41"/>
  <c r="BY41"/>
  <c r="BZ40"/>
  <c r="BY40"/>
  <c r="BZ39"/>
  <c r="BY39"/>
  <c r="BZ38"/>
  <c r="BY38"/>
  <c r="BZ37"/>
  <c r="BY37"/>
  <c r="BZ36"/>
  <c r="BY36"/>
  <c r="BZ35"/>
  <c r="BY35"/>
  <c r="BZ34"/>
  <c r="BY34"/>
  <c r="BZ33"/>
  <c r="BY33"/>
  <c r="BZ32"/>
  <c r="BY32"/>
  <c r="BZ31"/>
  <c r="BY31"/>
  <c r="BZ30"/>
  <c r="BY30"/>
  <c r="BZ29"/>
  <c r="BY29"/>
  <c r="BZ28"/>
  <c r="BY28"/>
  <c r="BZ27"/>
  <c r="BY27"/>
  <c r="BZ26"/>
  <c r="BY26"/>
  <c r="BZ25"/>
  <c r="BY25"/>
  <c r="BZ24"/>
  <c r="BY24"/>
  <c r="BZ23"/>
  <c r="BY23"/>
  <c r="BZ22"/>
  <c r="BY22"/>
  <c r="BZ21"/>
  <c r="BY21"/>
  <c r="BZ20"/>
  <c r="BY20"/>
  <c r="BZ19"/>
  <c r="BY19"/>
  <c r="BZ18"/>
  <c r="BY18"/>
  <c r="BZ17"/>
  <c r="BY17"/>
  <c r="BZ16"/>
  <c r="BY16"/>
  <c r="BZ15"/>
  <c r="BY15"/>
  <c r="BZ14"/>
  <c r="BY14"/>
  <c r="BZ13"/>
  <c r="BY13"/>
  <c r="BZ12"/>
  <c r="BY12"/>
  <c r="BZ11"/>
  <c r="BY11"/>
  <c r="BZ10"/>
  <c r="BY10"/>
  <c r="BZ9"/>
  <c r="BY9"/>
  <c r="BZ8"/>
  <c r="BY8"/>
  <c r="BZ7"/>
  <c r="BY7"/>
  <c r="BZ6"/>
  <c r="BY6"/>
  <c r="BZ5"/>
  <c r="BY5"/>
  <c r="BZ4"/>
  <c r="BY4"/>
  <c r="AT5" i="46"/>
  <c r="AU5"/>
  <c r="AV5"/>
  <c r="AW5"/>
  <c r="AT6"/>
  <c r="AU6"/>
  <c r="AV6"/>
  <c r="AW6"/>
  <c r="AT7"/>
  <c r="AU7"/>
  <c r="AV7"/>
  <c r="AW7"/>
  <c r="AT8"/>
  <c r="AU8"/>
  <c r="AV8"/>
  <c r="AW8"/>
  <c r="AT9"/>
  <c r="AU9"/>
  <c r="AV9"/>
  <c r="AW9"/>
  <c r="AT10"/>
  <c r="AU10"/>
  <c r="AV10"/>
  <c r="AW10"/>
  <c r="AT11"/>
  <c r="AU11"/>
  <c r="AV11"/>
  <c r="AW11"/>
  <c r="AT12"/>
  <c r="AU12"/>
  <c r="AV12"/>
  <c r="AW12"/>
  <c r="AT13"/>
  <c r="AU13"/>
  <c r="AV13"/>
  <c r="AW13"/>
  <c r="AT14"/>
  <c r="AU14"/>
  <c r="AV14"/>
  <c r="AW14"/>
  <c r="AT15"/>
  <c r="AU15"/>
  <c r="AV15"/>
  <c r="AW15"/>
  <c r="AT16"/>
  <c r="AU16"/>
  <c r="AV16"/>
  <c r="AW16"/>
  <c r="AT17"/>
  <c r="AU17"/>
  <c r="AV17"/>
  <c r="AW17"/>
  <c r="AT18"/>
  <c r="AU18"/>
  <c r="AV18"/>
  <c r="AW18"/>
  <c r="AT19"/>
  <c r="AU19"/>
  <c r="AV19"/>
  <c r="AW19"/>
  <c r="AT20"/>
  <c r="AU20"/>
  <c r="AV20"/>
  <c r="AW20"/>
  <c r="AT21"/>
  <c r="AU21"/>
  <c r="AV21"/>
  <c r="AW21"/>
  <c r="AT22"/>
  <c r="AU22"/>
  <c r="AV22"/>
  <c r="AW22"/>
  <c r="AT23"/>
  <c r="AU23"/>
  <c r="AV23"/>
  <c r="AW23"/>
  <c r="AT24"/>
  <c r="AU24"/>
  <c r="AV24"/>
  <c r="AW24"/>
  <c r="AT25"/>
  <c r="AU25"/>
  <c r="AV25"/>
  <c r="AW25"/>
  <c r="AT26"/>
  <c r="AU26"/>
  <c r="AV26"/>
  <c r="AW26"/>
  <c r="AT27"/>
  <c r="AU27"/>
  <c r="AV27"/>
  <c r="AW27"/>
  <c r="AT28"/>
  <c r="AU28"/>
  <c r="AV28"/>
  <c r="AW28"/>
  <c r="AT29"/>
  <c r="AU29"/>
  <c r="AV29"/>
  <c r="AW29"/>
  <c r="AT30"/>
  <c r="AU30"/>
  <c r="AV30"/>
  <c r="AW30"/>
  <c r="AT31"/>
  <c r="AU31"/>
  <c r="AV31"/>
  <c r="AW31"/>
  <c r="AT32"/>
  <c r="AU32"/>
  <c r="AV32"/>
  <c r="AW32"/>
  <c r="AT33"/>
  <c r="AU33"/>
  <c r="AV33"/>
  <c r="AW33"/>
  <c r="AT34"/>
  <c r="AU34"/>
  <c r="AV34"/>
  <c r="AW34"/>
  <c r="AT35"/>
  <c r="AU35"/>
  <c r="AV35"/>
  <c r="AW35"/>
  <c r="AT36"/>
  <c r="AU36"/>
  <c r="AV36"/>
  <c r="AW36"/>
  <c r="AT37"/>
  <c r="AU37"/>
  <c r="AV37"/>
  <c r="AW37"/>
  <c r="AT38"/>
  <c r="AU38"/>
  <c r="AV38"/>
  <c r="AW38"/>
  <c r="AT39"/>
  <c r="AU39"/>
  <c r="AV39"/>
  <c r="AW39"/>
  <c r="AT40"/>
  <c r="AU40"/>
  <c r="AV40"/>
  <c r="AW40"/>
  <c r="AT41"/>
  <c r="AU41"/>
  <c r="AV41"/>
  <c r="AW41"/>
  <c r="AT42"/>
  <c r="AU42"/>
  <c r="AV42"/>
  <c r="AW42"/>
  <c r="AT43"/>
  <c r="AU43"/>
  <c r="AV43"/>
  <c r="AW43"/>
  <c r="AT44"/>
  <c r="AU44"/>
  <c r="AV44"/>
  <c r="AW44"/>
  <c r="AT45"/>
  <c r="AU45"/>
  <c r="AV45"/>
  <c r="AW45"/>
  <c r="AT46"/>
  <c r="AU46"/>
  <c r="AV46"/>
  <c r="AW46"/>
  <c r="AT47"/>
  <c r="AU47"/>
  <c r="AV47"/>
  <c r="AW47"/>
  <c r="AT48"/>
  <c r="AU48"/>
  <c r="AV48"/>
  <c r="AW48"/>
  <c r="AT49"/>
  <c r="AU49"/>
  <c r="AV49"/>
  <c r="AW49"/>
  <c r="AT50"/>
  <c r="AU50"/>
  <c r="AV50"/>
  <c r="AW50"/>
  <c r="AT51"/>
  <c r="AU51"/>
  <c r="AV51"/>
  <c r="AW51"/>
  <c r="AT52"/>
  <c r="AU52"/>
  <c r="AV52"/>
  <c r="AW52"/>
  <c r="AT53"/>
  <c r="AU53"/>
  <c r="AV53"/>
  <c r="AW53"/>
  <c r="AT54"/>
  <c r="AU54"/>
  <c r="AV54"/>
  <c r="AW54"/>
  <c r="AT55"/>
  <c r="AU55"/>
  <c r="AV55"/>
  <c r="AW55"/>
  <c r="AT56"/>
  <c r="AU56"/>
  <c r="AV56"/>
  <c r="AW56"/>
  <c r="AT57"/>
  <c r="AU57"/>
  <c r="AV57"/>
  <c r="AW57"/>
  <c r="AT58"/>
  <c r="AU58"/>
  <c r="AV58"/>
  <c r="AW58"/>
  <c r="AT59"/>
  <c r="AU59"/>
  <c r="AV59"/>
  <c r="AW59"/>
  <c r="AT60"/>
  <c r="AU60"/>
  <c r="AV60"/>
  <c r="AW60"/>
  <c r="AT61"/>
  <c r="AU61"/>
  <c r="AV61"/>
  <c r="AW61"/>
  <c r="AU62"/>
  <c r="AV62"/>
  <c r="AW62"/>
  <c r="AT63"/>
  <c r="AU63"/>
  <c r="AV63"/>
  <c r="AW63"/>
  <c r="AT64"/>
  <c r="AU64"/>
  <c r="AV64"/>
  <c r="AW64"/>
  <c r="AT65"/>
  <c r="AU65"/>
  <c r="AV65"/>
  <c r="AW65"/>
  <c r="AT66"/>
  <c r="AU66"/>
  <c r="AV66"/>
  <c r="AW66"/>
  <c r="AT67"/>
  <c r="AU67"/>
  <c r="AV67"/>
  <c r="AW67"/>
  <c r="AT68"/>
  <c r="AU68"/>
  <c r="AV68"/>
  <c r="AW68"/>
  <c r="AT69"/>
  <c r="AU69"/>
  <c r="AV69"/>
  <c r="AW69"/>
  <c r="AT70"/>
  <c r="AU70"/>
  <c r="AV70"/>
  <c r="AW70"/>
  <c r="AT71"/>
  <c r="AU71"/>
  <c r="AV71"/>
  <c r="AW71"/>
  <c r="AT72"/>
  <c r="AU72"/>
  <c r="AV72"/>
  <c r="AW72"/>
  <c r="AT73"/>
  <c r="AU73"/>
  <c r="AV73"/>
  <c r="AW73"/>
  <c r="AT74"/>
  <c r="AU74"/>
  <c r="AV74"/>
  <c r="AW74"/>
  <c r="AT75"/>
  <c r="AU75"/>
  <c r="AV75"/>
  <c r="AW75"/>
  <c r="AT76"/>
  <c r="AU76"/>
  <c r="AV76"/>
  <c r="AW76"/>
  <c r="AT77"/>
  <c r="AU77"/>
  <c r="AV77"/>
  <c r="AW77"/>
  <c r="AT78"/>
  <c r="AU78"/>
  <c r="AV78"/>
  <c r="AW78"/>
  <c r="AT79"/>
  <c r="AU79"/>
  <c r="AV79"/>
  <c r="AW79"/>
  <c r="AT80"/>
  <c r="AU80"/>
  <c r="AV80"/>
  <c r="AW80"/>
  <c r="AT81"/>
  <c r="AU81"/>
  <c r="AV81"/>
  <c r="AW81"/>
  <c r="AT82"/>
  <c r="AU82"/>
  <c r="AV82"/>
  <c r="AW82"/>
  <c r="AT83"/>
  <c r="AU83"/>
  <c r="AV83"/>
  <c r="AW83"/>
  <c r="AT84"/>
  <c r="AU84"/>
  <c r="AV84"/>
  <c r="AW84"/>
  <c r="AT85"/>
  <c r="AU85"/>
  <c r="AV85"/>
  <c r="AW85"/>
  <c r="AT86"/>
  <c r="AU86"/>
  <c r="AV86"/>
  <c r="AW86"/>
  <c r="AT87"/>
  <c r="AU87"/>
  <c r="AV87"/>
  <c r="AW87"/>
  <c r="AT88"/>
  <c r="AU88"/>
  <c r="AV88"/>
  <c r="AW88"/>
  <c r="AT89"/>
  <c r="AU89"/>
  <c r="AV89"/>
  <c r="AW89"/>
  <c r="AT90"/>
  <c r="AU90"/>
  <c r="AV90"/>
  <c r="AW90"/>
  <c r="AT91"/>
  <c r="AU91"/>
  <c r="AV91"/>
  <c r="AW91"/>
  <c r="AT92"/>
  <c r="AU92"/>
  <c r="AV92"/>
  <c r="AW92"/>
  <c r="AT93"/>
  <c r="AU93"/>
  <c r="AV93"/>
  <c r="AW93"/>
  <c r="AT94"/>
  <c r="AU94"/>
  <c r="AV94"/>
  <c r="AW94"/>
  <c r="AT95"/>
  <c r="AU95"/>
  <c r="AV95"/>
  <c r="AW95"/>
  <c r="AT96"/>
  <c r="AU96"/>
  <c r="AV96"/>
  <c r="AW96"/>
  <c r="AT97"/>
  <c r="AU97"/>
  <c r="AV97"/>
  <c r="AW97"/>
  <c r="AT98"/>
  <c r="AU98"/>
  <c r="AV98"/>
  <c r="AW98"/>
  <c r="AT99"/>
  <c r="AU99"/>
  <c r="AV99"/>
  <c r="AW99"/>
  <c r="AT100"/>
  <c r="AU100"/>
  <c r="AV100"/>
  <c r="AW100"/>
  <c r="AT101"/>
  <c r="AU101"/>
  <c r="AV101"/>
  <c r="AW101"/>
  <c r="AT102"/>
  <c r="AU102"/>
  <c r="AV102"/>
  <c r="AW102"/>
  <c r="AT103"/>
  <c r="AU103"/>
  <c r="AV103"/>
  <c r="AW103"/>
  <c r="AT104"/>
  <c r="AU104"/>
  <c r="AV104"/>
  <c r="AW104"/>
  <c r="AT105"/>
  <c r="AU105"/>
  <c r="AV105"/>
  <c r="AW105"/>
  <c r="AT106"/>
  <c r="AU106"/>
  <c r="AV106"/>
  <c r="AW106"/>
  <c r="AT107"/>
  <c r="AU107"/>
  <c r="AV107"/>
  <c r="AW107"/>
  <c r="AT108"/>
  <c r="AU108"/>
  <c r="AV108"/>
  <c r="AW108"/>
  <c r="AT109"/>
  <c r="AU109"/>
  <c r="AV109"/>
  <c r="AW109"/>
  <c r="AT110"/>
  <c r="AU110"/>
  <c r="AV110"/>
  <c r="AW110"/>
  <c r="AT111"/>
  <c r="AU111"/>
  <c r="AV111"/>
  <c r="AW111"/>
  <c r="AT112"/>
  <c r="AU112"/>
  <c r="AV112"/>
  <c r="AW112"/>
  <c r="AT113"/>
  <c r="AU113"/>
  <c r="AV113"/>
  <c r="AW113"/>
  <c r="AT114"/>
  <c r="AU114"/>
  <c r="AV114"/>
  <c r="AW114"/>
  <c r="AT115"/>
  <c r="AU115"/>
  <c r="AV115"/>
  <c r="AW115"/>
  <c r="AT116"/>
  <c r="AU116"/>
  <c r="AV116"/>
  <c r="AW116"/>
  <c r="AT117"/>
  <c r="AU117"/>
  <c r="AV117"/>
  <c r="AW117"/>
  <c r="AT118"/>
  <c r="AU118"/>
  <c r="AV118"/>
  <c r="AW118"/>
  <c r="AT119"/>
  <c r="AU119"/>
  <c r="AV119"/>
  <c r="AW119"/>
  <c r="AT120"/>
  <c r="AU120"/>
  <c r="AV120"/>
  <c r="AW120"/>
  <c r="AT121"/>
  <c r="AU121"/>
  <c r="AV121"/>
  <c r="AW121"/>
  <c r="AT122"/>
  <c r="AU122"/>
  <c r="AV122"/>
  <c r="AW122"/>
  <c r="AT123"/>
  <c r="AU123"/>
  <c r="AV123"/>
  <c r="AW123"/>
  <c r="AT124"/>
  <c r="AU124"/>
  <c r="AV124"/>
  <c r="AW124"/>
  <c r="AT125"/>
  <c r="AU125"/>
  <c r="AV125"/>
  <c r="AW125"/>
  <c r="AT126"/>
  <c r="AU126"/>
  <c r="AV126"/>
  <c r="AW126"/>
  <c r="AT127"/>
  <c r="AU127"/>
  <c r="AV127"/>
  <c r="AW127"/>
  <c r="AT128"/>
  <c r="AU128"/>
  <c r="AV128"/>
  <c r="AW128"/>
  <c r="AT129"/>
  <c r="AU129"/>
  <c r="AV129"/>
  <c r="AW129"/>
  <c r="AT130"/>
  <c r="AU130"/>
  <c r="AV130"/>
  <c r="AW130"/>
  <c r="AT131"/>
  <c r="AU131"/>
  <c r="AV131"/>
  <c r="AW131"/>
  <c r="AT132"/>
  <c r="AU132"/>
  <c r="AV132"/>
  <c r="AW132"/>
  <c r="AT133"/>
  <c r="AU133"/>
  <c r="AV133"/>
  <c r="AW133"/>
  <c r="AT134"/>
  <c r="AU134"/>
  <c r="AV134"/>
  <c r="AW134"/>
  <c r="AT135"/>
  <c r="AU135"/>
  <c r="AV135"/>
  <c r="AW135"/>
  <c r="AT136"/>
  <c r="AU136"/>
  <c r="AV136"/>
  <c r="AW136"/>
  <c r="AT137"/>
  <c r="AU137"/>
  <c r="AV137"/>
  <c r="AW137"/>
  <c r="AT138"/>
  <c r="AU138"/>
  <c r="AV138"/>
  <c r="AW138"/>
  <c r="AT139"/>
  <c r="AU139"/>
  <c r="AV139"/>
  <c r="AW139"/>
  <c r="AT140"/>
  <c r="AU140"/>
  <c r="AV140"/>
  <c r="AW140"/>
  <c r="AT141"/>
  <c r="AU141"/>
  <c r="AV141"/>
  <c r="AW141"/>
  <c r="AT142"/>
  <c r="AU142"/>
  <c r="AV142"/>
  <c r="AW142"/>
  <c r="AT143"/>
  <c r="AU143"/>
  <c r="AV143"/>
  <c r="AW143"/>
  <c r="AT144"/>
  <c r="AU144"/>
  <c r="AV144"/>
  <c r="AW144"/>
  <c r="AT145"/>
  <c r="AU145"/>
  <c r="AV145"/>
  <c r="AW145"/>
  <c r="AT146"/>
  <c r="AU146"/>
  <c r="AV146"/>
  <c r="AW146"/>
  <c r="AT147"/>
  <c r="AU147"/>
  <c r="AV147"/>
  <c r="AW147"/>
  <c r="AT148"/>
  <c r="AU148"/>
  <c r="AV148"/>
  <c r="AW148"/>
  <c r="AT149"/>
  <c r="AU149"/>
  <c r="AV149"/>
  <c r="AW149"/>
  <c r="AT150"/>
  <c r="AU150"/>
  <c r="AV150"/>
  <c r="AW150"/>
  <c r="AT151"/>
  <c r="AU151"/>
  <c r="AV151"/>
  <c r="AW151"/>
  <c r="AT152"/>
  <c r="AU152"/>
  <c r="AV152"/>
  <c r="AW152"/>
  <c r="AT153"/>
  <c r="AU153"/>
  <c r="AV153"/>
  <c r="AW153"/>
  <c r="AT154"/>
  <c r="AU154"/>
  <c r="AV154"/>
  <c r="AW154"/>
  <c r="AT155"/>
  <c r="AU155"/>
  <c r="AV155"/>
  <c r="AW155"/>
  <c r="AT156"/>
  <c r="AU156"/>
  <c r="AV156"/>
  <c r="AW156"/>
  <c r="AT157"/>
  <c r="AU157"/>
  <c r="AV157"/>
  <c r="AW157"/>
  <c r="AT158"/>
  <c r="AU158"/>
  <c r="AV158"/>
  <c r="AW158"/>
  <c r="AT159"/>
  <c r="AU159"/>
  <c r="AV159"/>
  <c r="AW159"/>
  <c r="AT160"/>
  <c r="AU160"/>
  <c r="AV160"/>
  <c r="AW160"/>
  <c r="AT161"/>
  <c r="AU161"/>
  <c r="AV161"/>
  <c r="AW161"/>
  <c r="AT162"/>
  <c r="AU162"/>
  <c r="AV162"/>
  <c r="AW162"/>
  <c r="AT163"/>
  <c r="AU163"/>
  <c r="AV163"/>
  <c r="AW163"/>
  <c r="AT164"/>
  <c r="AU164"/>
  <c r="AV164"/>
  <c r="AW164"/>
  <c r="AT165"/>
  <c r="AU165"/>
  <c r="AV165"/>
  <c r="AW165"/>
  <c r="AT166"/>
  <c r="AU166"/>
  <c r="AV166"/>
  <c r="AW166"/>
  <c r="AT167"/>
  <c r="AU167"/>
  <c r="AV167"/>
  <c r="AW167"/>
  <c r="AT168"/>
  <c r="AU168"/>
  <c r="AV168"/>
  <c r="AW168"/>
  <c r="AT169"/>
  <c r="AU169"/>
  <c r="AV169"/>
  <c r="AW169"/>
  <c r="AT170"/>
  <c r="AU170"/>
  <c r="AV170"/>
  <c r="AW170"/>
  <c r="AT171"/>
  <c r="AU171"/>
  <c r="AV171"/>
  <c r="AW171"/>
  <c r="AT172"/>
  <c r="AU172"/>
  <c r="AV172"/>
  <c r="AW172"/>
  <c r="AT173"/>
  <c r="AU173"/>
  <c r="AV173"/>
  <c r="AW173"/>
  <c r="AT174"/>
  <c r="AU174"/>
  <c r="AV174"/>
  <c r="AW174"/>
  <c r="AT175"/>
  <c r="AU175"/>
  <c r="AV175"/>
  <c r="AW175"/>
  <c r="AT176"/>
  <c r="AU176"/>
  <c r="AV176"/>
  <c r="AW176"/>
  <c r="AT177"/>
  <c r="AU177"/>
  <c r="AV177"/>
  <c r="AW177"/>
  <c r="AT178"/>
  <c r="AU178"/>
  <c r="AV178"/>
  <c r="AW178"/>
  <c r="AT179"/>
  <c r="AU179"/>
  <c r="AV179"/>
  <c r="AW179"/>
  <c r="AT180"/>
  <c r="AU180"/>
  <c r="AV180"/>
  <c r="AW180"/>
  <c r="AT181"/>
  <c r="AU181"/>
  <c r="AV181"/>
  <c r="AW181"/>
  <c r="AT182"/>
  <c r="AU182"/>
  <c r="AV182"/>
  <c r="AW182"/>
  <c r="AT183"/>
  <c r="AU183"/>
  <c r="AV183"/>
  <c r="AW183"/>
  <c r="AT184"/>
  <c r="AU184"/>
  <c r="AV184"/>
  <c r="AW184"/>
  <c r="AT185"/>
  <c r="AU185"/>
  <c r="AV185"/>
  <c r="AW185"/>
  <c r="AT186"/>
  <c r="AU186"/>
  <c r="AV186"/>
  <c r="AW186"/>
  <c r="AT187"/>
  <c r="AU187"/>
  <c r="AV187"/>
  <c r="AW187"/>
  <c r="AT188"/>
  <c r="AU188"/>
  <c r="AV188"/>
  <c r="AW188"/>
  <c r="AT189"/>
  <c r="AU189"/>
  <c r="AV189"/>
  <c r="AW189"/>
  <c r="AT190"/>
  <c r="AU190"/>
  <c r="AV190"/>
  <c r="AW190"/>
  <c r="AT191"/>
  <c r="AU191"/>
  <c r="AV191"/>
  <c r="AW191"/>
  <c r="AT192"/>
  <c r="AU192"/>
  <c r="AV192"/>
  <c r="AW192"/>
  <c r="AT193"/>
  <c r="AU193"/>
  <c r="AV193"/>
  <c r="AW193"/>
  <c r="AT194"/>
  <c r="AU194"/>
  <c r="AV194"/>
  <c r="AW194"/>
  <c r="AT195"/>
  <c r="AU195"/>
  <c r="AV195"/>
  <c r="AW195"/>
  <c r="AT196"/>
  <c r="AU196"/>
  <c r="AV196"/>
  <c r="AW196"/>
  <c r="AT197"/>
  <c r="AU197"/>
  <c r="AV197"/>
  <c r="AW197"/>
  <c r="AT198"/>
  <c r="AU198"/>
  <c r="AV198"/>
  <c r="AW198"/>
  <c r="AT199"/>
  <c r="AU199"/>
  <c r="AV199"/>
  <c r="AW199"/>
  <c r="AT200"/>
  <c r="AU200"/>
  <c r="AV200"/>
  <c r="AW200"/>
  <c r="AT201"/>
  <c r="AU201"/>
  <c r="AV201"/>
  <c r="AW201"/>
  <c r="AT202"/>
  <c r="AU202"/>
  <c r="AV202"/>
  <c r="AW202"/>
  <c r="AT203"/>
  <c r="AU203"/>
  <c r="AV203"/>
  <c r="AW203"/>
  <c r="AT204"/>
  <c r="AU204"/>
  <c r="AV204"/>
  <c r="AW204"/>
  <c r="AT205"/>
  <c r="AU205"/>
  <c r="AV205"/>
  <c r="AW205"/>
  <c r="AT206"/>
  <c r="AU206"/>
  <c r="AV206"/>
  <c r="AW206"/>
  <c r="AT207"/>
  <c r="AU207"/>
  <c r="AV207"/>
  <c r="AW207"/>
  <c r="AT208"/>
  <c r="AU208"/>
  <c r="AV208"/>
  <c r="AW208"/>
  <c r="AT209"/>
  <c r="AU209"/>
  <c r="AV209"/>
  <c r="AW209"/>
  <c r="AT210"/>
  <c r="AU210"/>
  <c r="AV210"/>
  <c r="AW210"/>
  <c r="AT211"/>
  <c r="AU211"/>
  <c r="AV211"/>
  <c r="AW211"/>
  <c r="AT212"/>
  <c r="AU212"/>
  <c r="AV212"/>
  <c r="AW212"/>
  <c r="AT213"/>
  <c r="AU213"/>
  <c r="AV213"/>
  <c r="AW213"/>
  <c r="AT214"/>
  <c r="AU214"/>
  <c r="AV214"/>
  <c r="AW214"/>
  <c r="AT215"/>
  <c r="AU215"/>
  <c r="AV215"/>
  <c r="AW215"/>
  <c r="AT216"/>
  <c r="AU216"/>
  <c r="AV216"/>
  <c r="AW216"/>
  <c r="AT217"/>
  <c r="AU217"/>
  <c r="AV217"/>
  <c r="AW217"/>
  <c r="AT218"/>
  <c r="AU218"/>
  <c r="AV218"/>
  <c r="AW218"/>
  <c r="AT219"/>
  <c r="AU219"/>
  <c r="AV219"/>
  <c r="AW219"/>
  <c r="AT220"/>
  <c r="AU220"/>
  <c r="AV220"/>
  <c r="AW220"/>
  <c r="AT221"/>
  <c r="AU221"/>
  <c r="AV221"/>
  <c r="AW221"/>
  <c r="AT222"/>
  <c r="AU222"/>
  <c r="AV222"/>
  <c r="AW222"/>
  <c r="AT223"/>
  <c r="AU223"/>
  <c r="AV223"/>
  <c r="AW223"/>
  <c r="AT224"/>
  <c r="AU224"/>
  <c r="AV224"/>
  <c r="AW224"/>
  <c r="AT225"/>
  <c r="AU225"/>
  <c r="AV225"/>
  <c r="AW225"/>
  <c r="AT226"/>
  <c r="AU226"/>
  <c r="AV226"/>
  <c r="AW226"/>
  <c r="AT227"/>
  <c r="AU227"/>
  <c r="AV227"/>
  <c r="AW227"/>
  <c r="AT228"/>
  <c r="AU228"/>
  <c r="AV228"/>
  <c r="AW228"/>
  <c r="AT229"/>
  <c r="AU229"/>
  <c r="AV229"/>
  <c r="AW229"/>
  <c r="AT230"/>
  <c r="AU230"/>
  <c r="AV230"/>
  <c r="AW230"/>
  <c r="AT231"/>
  <c r="AU231"/>
  <c r="AV231"/>
  <c r="AW231"/>
  <c r="AT232"/>
  <c r="AU232"/>
  <c r="AV232"/>
  <c r="AW232"/>
  <c r="AT233"/>
  <c r="AU233"/>
  <c r="AV233"/>
  <c r="AW233"/>
  <c r="AT234"/>
  <c r="AU234"/>
  <c r="AV234"/>
  <c r="AW234"/>
  <c r="AT235"/>
  <c r="AU235"/>
  <c r="AV235"/>
  <c r="AW235"/>
  <c r="AT236"/>
  <c r="AU236"/>
  <c r="AV236"/>
  <c r="AW236"/>
  <c r="AT237"/>
  <c r="AU237"/>
  <c r="AV237"/>
  <c r="AW237"/>
  <c r="AT238"/>
  <c r="AU238"/>
  <c r="AV238"/>
  <c r="AW238"/>
  <c r="AT239"/>
  <c r="AU239"/>
  <c r="AV239"/>
  <c r="AW239"/>
  <c r="AT240"/>
  <c r="AU240"/>
  <c r="AV240"/>
  <c r="AW240"/>
  <c r="AT241"/>
  <c r="AU241"/>
  <c r="AV241"/>
  <c r="AW241"/>
  <c r="AT242"/>
  <c r="AU242"/>
  <c r="AV242"/>
  <c r="AW242"/>
  <c r="AT243"/>
  <c r="AU243"/>
  <c r="AV243"/>
  <c r="AW243"/>
  <c r="AT244"/>
  <c r="AU244"/>
  <c r="AV244"/>
  <c r="AW244"/>
  <c r="AT245"/>
  <c r="AU245"/>
  <c r="AV245"/>
  <c r="AW245"/>
  <c r="AT246"/>
  <c r="AU246"/>
  <c r="AV246"/>
  <c r="AW246"/>
  <c r="AT247"/>
  <c r="AU247"/>
  <c r="AV247"/>
  <c r="AW247"/>
  <c r="AT248"/>
  <c r="AU248"/>
  <c r="AV248"/>
  <c r="AW248"/>
  <c r="AT249"/>
  <c r="AU249"/>
  <c r="AV249"/>
  <c r="AW249"/>
  <c r="AT250"/>
  <c r="AU250"/>
  <c r="AV250"/>
  <c r="AW250"/>
  <c r="AT251"/>
  <c r="AU251"/>
  <c r="AV251"/>
  <c r="AW251"/>
  <c r="AT252"/>
  <c r="AU252"/>
  <c r="AV252"/>
  <c r="AW252"/>
  <c r="AT253"/>
  <c r="AU253"/>
  <c r="AV253"/>
  <c r="AW253"/>
  <c r="AT254"/>
  <c r="AU254"/>
  <c r="AV254"/>
  <c r="AW254"/>
  <c r="AT255"/>
  <c r="AU255"/>
  <c r="AV255"/>
  <c r="AW255"/>
  <c r="AT256"/>
  <c r="AU256"/>
  <c r="AV256"/>
  <c r="AW256"/>
  <c r="AT257"/>
  <c r="AU257"/>
  <c r="AV257"/>
  <c r="AW257"/>
  <c r="AT258"/>
  <c r="AU258"/>
  <c r="AV258"/>
  <c r="AW258"/>
  <c r="AT259"/>
  <c r="AU259"/>
  <c r="AV259"/>
  <c r="AW259"/>
  <c r="AT260"/>
  <c r="AU260"/>
  <c r="AV260"/>
  <c r="AW260"/>
  <c r="AT261"/>
  <c r="AU261"/>
  <c r="AV261"/>
  <c r="AW261"/>
  <c r="AT262"/>
  <c r="AU262"/>
  <c r="AV262"/>
  <c r="AW262"/>
  <c r="AT263"/>
  <c r="AU263"/>
  <c r="AV263"/>
  <c r="AW263"/>
  <c r="AT264"/>
  <c r="AU264"/>
  <c r="AV264"/>
  <c r="AW264"/>
  <c r="AT265"/>
  <c r="AU265"/>
  <c r="AV265"/>
  <c r="AW265"/>
  <c r="AT266"/>
  <c r="AU266"/>
  <c r="AV266"/>
  <c r="AW266"/>
  <c r="AT267"/>
  <c r="AU267"/>
  <c r="AV267"/>
  <c r="AW267"/>
  <c r="AT268"/>
  <c r="AU268"/>
  <c r="AV268"/>
  <c r="AW268"/>
  <c r="AT269"/>
  <c r="AU269"/>
  <c r="AV269"/>
  <c r="AW269"/>
  <c r="AT270"/>
  <c r="AU270"/>
  <c r="AV270"/>
  <c r="AW270"/>
  <c r="AT271"/>
  <c r="AU271"/>
  <c r="AV271"/>
  <c r="AW271"/>
  <c r="AT272"/>
  <c r="AU272"/>
  <c r="AV272"/>
  <c r="AW272"/>
  <c r="AT273"/>
  <c r="AU273"/>
  <c r="AV273"/>
  <c r="AW273"/>
  <c r="AT274"/>
  <c r="AU274"/>
  <c r="AV274"/>
  <c r="AW274"/>
  <c r="AT275"/>
  <c r="AU275"/>
  <c r="AV275"/>
  <c r="AW275"/>
  <c r="AT276"/>
  <c r="AU276"/>
  <c r="AV276"/>
  <c r="AW276"/>
  <c r="AT277"/>
  <c r="AU277"/>
  <c r="AV277"/>
  <c r="AW277"/>
  <c r="AT278"/>
  <c r="AU278"/>
  <c r="AV278"/>
  <c r="AW278"/>
  <c r="AT279"/>
  <c r="AU279"/>
  <c r="AV279"/>
  <c r="AW279"/>
  <c r="AT280"/>
  <c r="AU280"/>
  <c r="AV280"/>
  <c r="AW280"/>
  <c r="AT281"/>
  <c r="AU281"/>
  <c r="AV281"/>
  <c r="AW281"/>
  <c r="AT282"/>
  <c r="AU282"/>
  <c r="AV282"/>
  <c r="AW282"/>
  <c r="AT283"/>
  <c r="AU283"/>
  <c r="AV283"/>
  <c r="AW283"/>
  <c r="AT284"/>
  <c r="AU284"/>
  <c r="AV284"/>
  <c r="AW284"/>
  <c r="AT285"/>
  <c r="AU285"/>
  <c r="AV285"/>
  <c r="AW285"/>
  <c r="AT286"/>
  <c r="AU286"/>
  <c r="AV286"/>
  <c r="AW286"/>
  <c r="AT287"/>
  <c r="AU287"/>
  <c r="AV287"/>
  <c r="AW287"/>
  <c r="AT288"/>
  <c r="AU288"/>
  <c r="AV288"/>
  <c r="AW288"/>
  <c r="AT289"/>
  <c r="AU289"/>
  <c r="AV289"/>
  <c r="AW289"/>
  <c r="AT290"/>
  <c r="AU290"/>
  <c r="AV290"/>
  <c r="AW290"/>
  <c r="AT291"/>
  <c r="AU291"/>
  <c r="AV291"/>
  <c r="AW291"/>
  <c r="AT292"/>
  <c r="AU292"/>
  <c r="AV292"/>
  <c r="AW292"/>
  <c r="AT293"/>
  <c r="AU293"/>
  <c r="AV293"/>
  <c r="AW293"/>
  <c r="AT294"/>
  <c r="AU294"/>
  <c r="AV294"/>
  <c r="AW294"/>
  <c r="AT295"/>
  <c r="AU295"/>
  <c r="AV295"/>
  <c r="AW295"/>
  <c r="AT296"/>
  <c r="AU296"/>
  <c r="AV296"/>
  <c r="AW296"/>
  <c r="AT297"/>
  <c r="AU297"/>
  <c r="AV297"/>
  <c r="AW297"/>
  <c r="AT298"/>
  <c r="AU298"/>
  <c r="AV298"/>
  <c r="AW298"/>
  <c r="AT299"/>
  <c r="AU299"/>
  <c r="AV299"/>
  <c r="AW299"/>
  <c r="AT300"/>
  <c r="AU300"/>
  <c r="AV300"/>
  <c r="AW300"/>
  <c r="AT301"/>
  <c r="AU301"/>
  <c r="AV301"/>
  <c r="AW301"/>
  <c r="AT302"/>
  <c r="AU302"/>
  <c r="AV302"/>
  <c r="AW302"/>
  <c r="AT303"/>
  <c r="AU303"/>
  <c r="AV303"/>
  <c r="AW303"/>
  <c r="AT304"/>
  <c r="AU304"/>
  <c r="AV304"/>
  <c r="AW304"/>
  <c r="AT305"/>
  <c r="AU305"/>
  <c r="AV305"/>
  <c r="AW305"/>
  <c r="AT306"/>
  <c r="AU306"/>
  <c r="AV306"/>
  <c r="AW306"/>
  <c r="AT307"/>
  <c r="AU307"/>
  <c r="AV307"/>
  <c r="AW307"/>
  <c r="AT308"/>
  <c r="AU308"/>
  <c r="AV308"/>
  <c r="AW308"/>
  <c r="AT309"/>
  <c r="AU309"/>
  <c r="AV309"/>
  <c r="AW309"/>
  <c r="AT310"/>
  <c r="AU310"/>
  <c r="AV310"/>
  <c r="AW310"/>
  <c r="AT311"/>
  <c r="AU311"/>
  <c r="AV311"/>
  <c r="AW311"/>
  <c r="AT312"/>
  <c r="AU312"/>
  <c r="AV312"/>
  <c r="AW312"/>
  <c r="AT313"/>
  <c r="AU313"/>
  <c r="AV313"/>
  <c r="AW313"/>
  <c r="AT314"/>
  <c r="AU314"/>
  <c r="AV314"/>
  <c r="AW314"/>
  <c r="AT315"/>
  <c r="AU315"/>
  <c r="AV315"/>
  <c r="AW315"/>
  <c r="AT316"/>
  <c r="AU316"/>
  <c r="AV316"/>
  <c r="AW316"/>
  <c r="AT317"/>
  <c r="AU317"/>
  <c r="AV317"/>
  <c r="AW317"/>
  <c r="AT318"/>
  <c r="AU318"/>
  <c r="AV318"/>
  <c r="AW318"/>
  <c r="AT319"/>
  <c r="AU319"/>
  <c r="AV319"/>
  <c r="AW319"/>
  <c r="AT320"/>
  <c r="AU320"/>
  <c r="AV320"/>
  <c r="AW320"/>
  <c r="AT321"/>
  <c r="AU321"/>
  <c r="AV321"/>
  <c r="AW321"/>
  <c r="AT322"/>
  <c r="AU322"/>
  <c r="AV322"/>
  <c r="AW322"/>
  <c r="AT323"/>
  <c r="AU323"/>
  <c r="AV323"/>
  <c r="AW323"/>
  <c r="AT324"/>
  <c r="AU324"/>
  <c r="AV324"/>
  <c r="AW324"/>
  <c r="AT325"/>
  <c r="AU325"/>
  <c r="AV325"/>
  <c r="AW325"/>
  <c r="AT326"/>
  <c r="AU326"/>
  <c r="AV326"/>
  <c r="AW326"/>
  <c r="AT327"/>
  <c r="AU327"/>
  <c r="AV327"/>
  <c r="AW327"/>
  <c r="AT328"/>
  <c r="AU328"/>
  <c r="AV328"/>
  <c r="AW328"/>
  <c r="AT329"/>
  <c r="AU329"/>
  <c r="AV329"/>
  <c r="AW329"/>
  <c r="AT330"/>
  <c r="AU330"/>
  <c r="AV330"/>
  <c r="AW330"/>
  <c r="AT331"/>
  <c r="AU331"/>
  <c r="AV331"/>
  <c r="AW331"/>
  <c r="AT332"/>
  <c r="AU332"/>
  <c r="AV332"/>
  <c r="AW332"/>
  <c r="AT333"/>
  <c r="AU333"/>
  <c r="AV333"/>
  <c r="AW333"/>
  <c r="AT334"/>
  <c r="AU334"/>
  <c r="AV334"/>
  <c r="AW334"/>
  <c r="AT335"/>
  <c r="AU335"/>
  <c r="AV335"/>
  <c r="AW335"/>
  <c r="AT336"/>
  <c r="AU336"/>
  <c r="AV336"/>
  <c r="AW336"/>
  <c r="AT337"/>
  <c r="AU337"/>
  <c r="AV337"/>
  <c r="AW337"/>
  <c r="AT338"/>
  <c r="AU338"/>
  <c r="AV338"/>
  <c r="AW338"/>
  <c r="AT339"/>
  <c r="AU339"/>
  <c r="AV339"/>
  <c r="AW339"/>
  <c r="AT340"/>
  <c r="AU340"/>
  <c r="AV340"/>
  <c r="AW340"/>
  <c r="AT341"/>
  <c r="AU341"/>
  <c r="AV341"/>
  <c r="AW341"/>
  <c r="AT342"/>
  <c r="AU342"/>
  <c r="AV342"/>
  <c r="AW342"/>
  <c r="AT343"/>
  <c r="AU343"/>
  <c r="AV343"/>
  <c r="AW343"/>
  <c r="AT344"/>
  <c r="AU344"/>
  <c r="AV344"/>
  <c r="AW344"/>
  <c r="AT345"/>
  <c r="AU345"/>
  <c r="AV345"/>
  <c r="AW345"/>
  <c r="AT346"/>
  <c r="AU346"/>
  <c r="AV346"/>
  <c r="AW346"/>
  <c r="AT347"/>
  <c r="AU347"/>
  <c r="AV347"/>
  <c r="AW347"/>
  <c r="AT348"/>
  <c r="AU348"/>
  <c r="AV348"/>
  <c r="AW348"/>
  <c r="AT349"/>
  <c r="AU349"/>
  <c r="AV349"/>
  <c r="AW349"/>
  <c r="AT350"/>
  <c r="AU350"/>
  <c r="AV350"/>
  <c r="AW350"/>
  <c r="AT351"/>
  <c r="AU351"/>
  <c r="AV351"/>
  <c r="AW351"/>
  <c r="AT352"/>
  <c r="AU352"/>
  <c r="AV352"/>
  <c r="AW352"/>
  <c r="AT353"/>
  <c r="AU353"/>
  <c r="AV353"/>
  <c r="AW353"/>
  <c r="AT354"/>
  <c r="AU354"/>
  <c r="AV354"/>
  <c r="AW354"/>
  <c r="AT355"/>
  <c r="AU355"/>
  <c r="AV355"/>
  <c r="AW355"/>
  <c r="AT356"/>
  <c r="AU356"/>
  <c r="AV356"/>
  <c r="AW356"/>
  <c r="AT357"/>
  <c r="AU357"/>
  <c r="AV357"/>
  <c r="AW357"/>
  <c r="AT358"/>
  <c r="AU358"/>
  <c r="AV358"/>
  <c r="AW358"/>
  <c r="AT359"/>
  <c r="AU359"/>
  <c r="AV359"/>
  <c r="AW359"/>
  <c r="AT360"/>
  <c r="AU360"/>
  <c r="AV360"/>
  <c r="AW360"/>
  <c r="AT361"/>
  <c r="AU361"/>
  <c r="AV361"/>
  <c r="AW361"/>
  <c r="AT362"/>
  <c r="AU362"/>
  <c r="AV362"/>
  <c r="AW362"/>
  <c r="AT363"/>
  <c r="AU363"/>
  <c r="AV363"/>
  <c r="AW363"/>
  <c r="AT364"/>
  <c r="AU364"/>
  <c r="AV364"/>
  <c r="AW364"/>
  <c r="AT365"/>
  <c r="AU365"/>
  <c r="AV365"/>
  <c r="AW365"/>
  <c r="AT366"/>
  <c r="AU366"/>
  <c r="AV366"/>
  <c r="AW366"/>
  <c r="AT367"/>
  <c r="AU367"/>
  <c r="AV367"/>
  <c r="AW367"/>
  <c r="AT368"/>
  <c r="AU368"/>
  <c r="AV368"/>
  <c r="AW368"/>
  <c r="AT369"/>
  <c r="AU369"/>
  <c r="AV369"/>
  <c r="AW369"/>
  <c r="AW4"/>
  <c r="AV4"/>
  <c r="AU4"/>
  <c r="AT4"/>
  <c r="BY5"/>
  <c r="BZ5"/>
  <c r="BY6"/>
  <c r="BZ6"/>
  <c r="BY7"/>
  <c r="BZ7"/>
  <c r="BY8"/>
  <c r="BZ8"/>
  <c r="BY9"/>
  <c r="BZ9"/>
  <c r="BY10"/>
  <c r="BZ10"/>
  <c r="BY11"/>
  <c r="BZ11"/>
  <c r="BY12"/>
  <c r="BZ12"/>
  <c r="BY13"/>
  <c r="BZ13"/>
  <c r="BY14"/>
  <c r="BZ14"/>
  <c r="BY15"/>
  <c r="BZ15"/>
  <c r="BY16"/>
  <c r="BZ16"/>
  <c r="BY17"/>
  <c r="BZ17"/>
  <c r="BY18"/>
  <c r="BZ18"/>
  <c r="BY19"/>
  <c r="BZ19"/>
  <c r="BY20"/>
  <c r="BZ20"/>
  <c r="BY21"/>
  <c r="BZ21"/>
  <c r="BY22"/>
  <c r="BZ22"/>
  <c r="BY23"/>
  <c r="BZ23"/>
  <c r="BY24"/>
  <c r="BZ24"/>
  <c r="BY25"/>
  <c r="BZ25"/>
  <c r="BY26"/>
  <c r="BZ26"/>
  <c r="BY27"/>
  <c r="BZ27"/>
  <c r="BY28"/>
  <c r="BZ28"/>
  <c r="BY29"/>
  <c r="BZ29"/>
  <c r="BY30"/>
  <c r="BZ30"/>
  <c r="BY31"/>
  <c r="BZ31"/>
  <c r="BY32"/>
  <c r="BZ32"/>
  <c r="BY33"/>
  <c r="BZ33"/>
  <c r="BY34"/>
  <c r="BZ34"/>
  <c r="BY35"/>
  <c r="BZ35"/>
  <c r="BY36"/>
  <c r="BZ36"/>
  <c r="BY37"/>
  <c r="BZ37"/>
  <c r="BY38"/>
  <c r="BZ38"/>
  <c r="BY39"/>
  <c r="BZ39"/>
  <c r="BY40"/>
  <c r="BZ40"/>
  <c r="BY41"/>
  <c r="BZ41"/>
  <c r="BY42"/>
  <c r="BZ42"/>
  <c r="BY43"/>
  <c r="BZ43"/>
  <c r="BY44"/>
  <c r="BZ44"/>
  <c r="BY45"/>
  <c r="BZ45"/>
  <c r="BY46"/>
  <c r="BZ46"/>
  <c r="BY47"/>
  <c r="BZ47"/>
  <c r="BY48"/>
  <c r="BZ48"/>
  <c r="BY49"/>
  <c r="BZ49"/>
  <c r="BY50"/>
  <c r="BZ50"/>
  <c r="BY51"/>
  <c r="BZ51"/>
  <c r="BY52"/>
  <c r="BZ52"/>
  <c r="BY53"/>
  <c r="BZ53"/>
  <c r="BY54"/>
  <c r="BZ54"/>
  <c r="BY55"/>
  <c r="BZ55"/>
  <c r="BY56"/>
  <c r="BZ56"/>
  <c r="BY57"/>
  <c r="BZ57"/>
  <c r="BY58"/>
  <c r="BZ58"/>
  <c r="BY59"/>
  <c r="BZ59"/>
  <c r="BY60"/>
  <c r="BZ60"/>
  <c r="BY61"/>
  <c r="BZ61"/>
  <c r="BY62"/>
  <c r="BZ62"/>
  <c r="BY63"/>
  <c r="BZ63"/>
  <c r="BY64"/>
  <c r="BZ64"/>
  <c r="BY65"/>
  <c r="BZ65"/>
  <c r="BY66"/>
  <c r="BZ66"/>
  <c r="BY67"/>
  <c r="BZ67"/>
  <c r="BY68"/>
  <c r="BZ68"/>
  <c r="BY69"/>
  <c r="BZ69"/>
  <c r="BY70"/>
  <c r="BZ70"/>
  <c r="BY71"/>
  <c r="BZ71"/>
  <c r="BY72"/>
  <c r="BZ72"/>
  <c r="BY73"/>
  <c r="BZ73"/>
  <c r="BY74"/>
  <c r="BZ74"/>
  <c r="BY75"/>
  <c r="BZ75"/>
  <c r="BY76"/>
  <c r="BZ76"/>
  <c r="BY77"/>
  <c r="BZ77"/>
  <c r="BY78"/>
  <c r="BZ78"/>
  <c r="BY79"/>
  <c r="BZ79"/>
  <c r="BY80"/>
  <c r="BZ80"/>
  <c r="BY81"/>
  <c r="BZ81"/>
  <c r="BY82"/>
  <c r="BZ82"/>
  <c r="BY83"/>
  <c r="BZ83"/>
  <c r="BY84"/>
  <c r="BZ84"/>
  <c r="BY85"/>
  <c r="BZ85"/>
  <c r="BY86"/>
  <c r="BZ86"/>
  <c r="BY87"/>
  <c r="BZ87"/>
  <c r="BY88"/>
  <c r="BZ88"/>
  <c r="BY89"/>
  <c r="BZ89"/>
  <c r="BY90"/>
  <c r="BZ90"/>
  <c r="BY91"/>
  <c r="BZ91"/>
  <c r="BY92"/>
  <c r="BZ92"/>
  <c r="BY93"/>
  <c r="BZ93"/>
  <c r="BY94"/>
  <c r="BZ94"/>
  <c r="BY95"/>
  <c r="BZ95"/>
  <c r="BY96"/>
  <c r="BZ96"/>
  <c r="BY97"/>
  <c r="BZ97"/>
  <c r="BY98"/>
  <c r="BZ98"/>
  <c r="BY99"/>
  <c r="BZ99"/>
  <c r="BY100"/>
  <c r="BZ100"/>
  <c r="BY101"/>
  <c r="BZ101"/>
  <c r="BY102"/>
  <c r="BZ102"/>
  <c r="BY103"/>
  <c r="BZ103"/>
  <c r="BY104"/>
  <c r="BZ104"/>
  <c r="BY105"/>
  <c r="BZ105"/>
  <c r="BY106"/>
  <c r="BZ106"/>
  <c r="BY107"/>
  <c r="BZ107"/>
  <c r="BY108"/>
  <c r="BZ108"/>
  <c r="BY109"/>
  <c r="BZ109"/>
  <c r="BY110"/>
  <c r="BZ110"/>
  <c r="BY111"/>
  <c r="BZ111"/>
  <c r="BY112"/>
  <c r="BZ112"/>
  <c r="BY113"/>
  <c r="BZ113"/>
  <c r="BY114"/>
  <c r="BZ114"/>
  <c r="BY115"/>
  <c r="BZ115"/>
  <c r="BY116"/>
  <c r="BZ116"/>
  <c r="BY117"/>
  <c r="BZ117"/>
  <c r="BY118"/>
  <c r="BZ118"/>
  <c r="BY119"/>
  <c r="BZ119"/>
  <c r="BY120"/>
  <c r="BZ120"/>
  <c r="BY121"/>
  <c r="BZ121"/>
  <c r="BY122"/>
  <c r="BZ122"/>
  <c r="BY123"/>
  <c r="BZ123"/>
  <c r="BY124"/>
  <c r="BZ124"/>
  <c r="BY125"/>
  <c r="BZ125"/>
  <c r="BY126"/>
  <c r="BZ126"/>
  <c r="BY127"/>
  <c r="BZ127"/>
  <c r="BY128"/>
  <c r="BZ128"/>
  <c r="BY129"/>
  <c r="BZ129"/>
  <c r="BY130"/>
  <c r="BZ130"/>
  <c r="BY131"/>
  <c r="BZ131"/>
  <c r="BY132"/>
  <c r="BZ132"/>
  <c r="BY133"/>
  <c r="BZ133"/>
  <c r="BY134"/>
  <c r="BZ134"/>
  <c r="BY135"/>
  <c r="BZ135"/>
  <c r="BY136"/>
  <c r="BZ136"/>
  <c r="BY137"/>
  <c r="BZ137"/>
  <c r="BY138"/>
  <c r="BZ138"/>
  <c r="BY139"/>
  <c r="BZ139"/>
  <c r="BY140"/>
  <c r="BZ140"/>
  <c r="BY141"/>
  <c r="BZ141"/>
  <c r="BY142"/>
  <c r="BZ142"/>
  <c r="BY143"/>
  <c r="BZ143"/>
  <c r="BY144"/>
  <c r="BZ144"/>
  <c r="BY145"/>
  <c r="BZ145"/>
  <c r="BY146"/>
  <c r="BZ146"/>
  <c r="BY147"/>
  <c r="BZ147"/>
  <c r="BY148"/>
  <c r="BZ148"/>
  <c r="BY149"/>
  <c r="BZ149"/>
  <c r="BY150"/>
  <c r="BZ150"/>
  <c r="BY151"/>
  <c r="BZ151"/>
  <c r="BY152"/>
  <c r="BZ152"/>
  <c r="BY153"/>
  <c r="BZ153"/>
  <c r="BY154"/>
  <c r="BZ154"/>
  <c r="BY155"/>
  <c r="BZ155"/>
  <c r="BY156"/>
  <c r="BZ156"/>
  <c r="BY157"/>
  <c r="BZ157"/>
  <c r="BY158"/>
  <c r="BZ158"/>
  <c r="BY159"/>
  <c r="BZ159"/>
  <c r="BY160"/>
  <c r="BZ160"/>
  <c r="BY161"/>
  <c r="BZ161"/>
  <c r="BY162"/>
  <c r="BZ162"/>
  <c r="BY163"/>
  <c r="BZ163"/>
  <c r="BY164"/>
  <c r="BZ164"/>
  <c r="BY165"/>
  <c r="BZ165"/>
  <c r="BY166"/>
  <c r="BZ166"/>
  <c r="BY167"/>
  <c r="BZ167"/>
  <c r="BY168"/>
  <c r="BZ168"/>
  <c r="BY169"/>
  <c r="BZ169"/>
  <c r="BY170"/>
  <c r="BZ170"/>
  <c r="BY171"/>
  <c r="BZ171"/>
  <c r="BY172"/>
  <c r="BZ172"/>
  <c r="BY173"/>
  <c r="BZ173"/>
  <c r="BY174"/>
  <c r="BZ174"/>
  <c r="BY175"/>
  <c r="BZ175"/>
  <c r="BY176"/>
  <c r="BZ176"/>
  <c r="BY177"/>
  <c r="BZ177"/>
  <c r="BY178"/>
  <c r="BZ178"/>
  <c r="BY179"/>
  <c r="BZ179"/>
  <c r="BY180"/>
  <c r="BZ180"/>
  <c r="BY181"/>
  <c r="BZ181"/>
  <c r="BY182"/>
  <c r="BZ182"/>
  <c r="BY183"/>
  <c r="BZ183"/>
  <c r="BY184"/>
  <c r="BZ184"/>
  <c r="BY185"/>
  <c r="BZ185"/>
  <c r="BY186"/>
  <c r="BZ186"/>
  <c r="BY187"/>
  <c r="BZ187"/>
  <c r="BY188"/>
  <c r="BZ188"/>
  <c r="BY189"/>
  <c r="BZ189"/>
  <c r="BY190"/>
  <c r="BZ190"/>
  <c r="BY191"/>
  <c r="BZ191"/>
  <c r="BY192"/>
  <c r="BZ192"/>
  <c r="BY193"/>
  <c r="BZ193"/>
  <c r="BY194"/>
  <c r="BZ194"/>
  <c r="BY195"/>
  <c r="BZ195"/>
  <c r="BY196"/>
  <c r="BZ196"/>
  <c r="BY197"/>
  <c r="BZ197"/>
  <c r="BY198"/>
  <c r="BZ198"/>
  <c r="BY199"/>
  <c r="BZ199"/>
  <c r="BY200"/>
  <c r="BZ200"/>
  <c r="BY201"/>
  <c r="BZ201"/>
  <c r="BY202"/>
  <c r="BZ202"/>
  <c r="BY203"/>
  <c r="BZ203"/>
  <c r="BY204"/>
  <c r="BZ204"/>
  <c r="BY205"/>
  <c r="BZ205"/>
  <c r="BY206"/>
  <c r="BZ206"/>
  <c r="BY207"/>
  <c r="BZ207"/>
  <c r="BY208"/>
  <c r="BZ208"/>
  <c r="BY209"/>
  <c r="BZ209"/>
  <c r="BY210"/>
  <c r="BZ210"/>
  <c r="BY211"/>
  <c r="BZ211"/>
  <c r="BY212"/>
  <c r="BZ212"/>
  <c r="BY213"/>
  <c r="BZ213"/>
  <c r="BY214"/>
  <c r="BZ214"/>
  <c r="BY215"/>
  <c r="BZ215"/>
  <c r="BY216"/>
  <c r="BZ216"/>
  <c r="BY217"/>
  <c r="BZ217"/>
  <c r="BY218"/>
  <c r="BZ218"/>
  <c r="BY219"/>
  <c r="BZ219"/>
  <c r="BY220"/>
  <c r="BZ220"/>
  <c r="BY221"/>
  <c r="BZ221"/>
  <c r="BY222"/>
  <c r="BZ222"/>
  <c r="BY223"/>
  <c r="BZ223"/>
  <c r="BY224"/>
  <c r="BZ224"/>
  <c r="BY225"/>
  <c r="BZ225"/>
  <c r="BY226"/>
  <c r="BZ226"/>
  <c r="BY227"/>
  <c r="BZ227"/>
  <c r="BY228"/>
  <c r="BZ228"/>
  <c r="BY229"/>
  <c r="BZ229"/>
  <c r="BY230"/>
  <c r="BZ230"/>
  <c r="BY231"/>
  <c r="BZ231"/>
  <c r="BY232"/>
  <c r="BZ232"/>
  <c r="BY233"/>
  <c r="BZ233"/>
  <c r="BY234"/>
  <c r="BZ234"/>
  <c r="BY235"/>
  <c r="BZ235"/>
  <c r="BY236"/>
  <c r="BZ236"/>
  <c r="BY237"/>
  <c r="BZ237"/>
  <c r="BY238"/>
  <c r="BZ238"/>
  <c r="BY239"/>
  <c r="BZ239"/>
  <c r="BY240"/>
  <c r="BZ240"/>
  <c r="BY241"/>
  <c r="BZ241"/>
  <c r="BY242"/>
  <c r="BZ242"/>
  <c r="BY243"/>
  <c r="BZ243"/>
  <c r="BY244"/>
  <c r="BZ244"/>
  <c r="BY245"/>
  <c r="BZ245"/>
  <c r="BY246"/>
  <c r="BZ246"/>
  <c r="BY247"/>
  <c r="BZ247"/>
  <c r="BY248"/>
  <c r="BZ248"/>
  <c r="BY249"/>
  <c r="BZ249"/>
  <c r="BY250"/>
  <c r="BZ250"/>
  <c r="BY251"/>
  <c r="BZ251"/>
  <c r="BY252"/>
  <c r="BZ252"/>
  <c r="BY253"/>
  <c r="BZ253"/>
  <c r="BY254"/>
  <c r="BZ254"/>
  <c r="BY255"/>
  <c r="BZ255"/>
  <c r="BY256"/>
  <c r="BZ256"/>
  <c r="BY257"/>
  <c r="BZ257"/>
  <c r="BY258"/>
  <c r="BZ258"/>
  <c r="BY259"/>
  <c r="BZ259"/>
  <c r="BY260"/>
  <c r="BZ260"/>
  <c r="BY261"/>
  <c r="BZ261"/>
  <c r="BY262"/>
  <c r="BZ262"/>
  <c r="BY263"/>
  <c r="BZ263"/>
  <c r="BY264"/>
  <c r="BZ264"/>
  <c r="BY265"/>
  <c r="BZ265"/>
  <c r="BY266"/>
  <c r="BZ266"/>
  <c r="BY267"/>
  <c r="BZ267"/>
  <c r="BY268"/>
  <c r="BZ268"/>
  <c r="BY269"/>
  <c r="BZ269"/>
  <c r="BY270"/>
  <c r="BZ270"/>
  <c r="BY271"/>
  <c r="BZ271"/>
  <c r="BY272"/>
  <c r="BZ272"/>
  <c r="BY273"/>
  <c r="BZ273"/>
  <c r="BY274"/>
  <c r="BZ274"/>
  <c r="BY275"/>
  <c r="BZ275"/>
  <c r="BY276"/>
  <c r="BZ276"/>
  <c r="BY277"/>
  <c r="BZ277"/>
  <c r="BY278"/>
  <c r="BZ278"/>
  <c r="BY279"/>
  <c r="BZ279"/>
  <c r="BY280"/>
  <c r="BZ280"/>
  <c r="BY281"/>
  <c r="BZ281"/>
  <c r="BY282"/>
  <c r="BZ282"/>
  <c r="BY283"/>
  <c r="BZ283"/>
  <c r="BY284"/>
  <c r="BZ284"/>
  <c r="BY285"/>
  <c r="BZ285"/>
  <c r="BY286"/>
  <c r="BZ286"/>
  <c r="BY287"/>
  <c r="BZ287"/>
  <c r="BY288"/>
  <c r="BZ288"/>
  <c r="BY289"/>
  <c r="BZ289"/>
  <c r="BY290"/>
  <c r="BZ290"/>
  <c r="BY291"/>
  <c r="BZ291"/>
  <c r="BY292"/>
  <c r="BZ292"/>
  <c r="BY293"/>
  <c r="BZ293"/>
  <c r="BY294"/>
  <c r="BZ294"/>
  <c r="BY295"/>
  <c r="BZ295"/>
  <c r="BY296"/>
  <c r="BZ296"/>
  <c r="BY297"/>
  <c r="BZ297"/>
  <c r="BY298"/>
  <c r="BZ298"/>
  <c r="BY299"/>
  <c r="BZ299"/>
  <c r="BY300"/>
  <c r="BZ300"/>
  <c r="BY301"/>
  <c r="BZ301"/>
  <c r="BY302"/>
  <c r="BZ302"/>
  <c r="BY303"/>
  <c r="BZ303"/>
  <c r="BY304"/>
  <c r="BZ304"/>
  <c r="BY305"/>
  <c r="BZ305"/>
  <c r="BY306"/>
  <c r="BZ306"/>
  <c r="BY307"/>
  <c r="BZ307"/>
  <c r="BY308"/>
  <c r="BZ308"/>
  <c r="BY309"/>
  <c r="BZ309"/>
  <c r="BY310"/>
  <c r="BZ310"/>
  <c r="BY311"/>
  <c r="BZ311"/>
  <c r="BY312"/>
  <c r="BZ312"/>
  <c r="BY313"/>
  <c r="BZ313"/>
  <c r="BY314"/>
  <c r="BZ314"/>
  <c r="BY315"/>
  <c r="BZ315"/>
  <c r="BY316"/>
  <c r="BZ316"/>
  <c r="BY317"/>
  <c r="BZ317"/>
  <c r="BY318"/>
  <c r="BZ318"/>
  <c r="BY319"/>
  <c r="BZ319"/>
  <c r="BY320"/>
  <c r="BZ320"/>
  <c r="BY321"/>
  <c r="BZ321"/>
  <c r="BY322"/>
  <c r="BZ322"/>
  <c r="BY323"/>
  <c r="BZ323"/>
  <c r="BY324"/>
  <c r="BZ324"/>
  <c r="BY325"/>
  <c r="BZ325"/>
  <c r="BY326"/>
  <c r="BZ326"/>
  <c r="BY327"/>
  <c r="BZ327"/>
  <c r="BY328"/>
  <c r="BZ328"/>
  <c r="BY329"/>
  <c r="BZ329"/>
  <c r="BY330"/>
  <c r="BZ330"/>
  <c r="BY331"/>
  <c r="BZ331"/>
  <c r="BY332"/>
  <c r="BZ332"/>
  <c r="BY333"/>
  <c r="BZ333"/>
  <c r="BY334"/>
  <c r="BZ334"/>
  <c r="BY335"/>
  <c r="BZ335"/>
  <c r="BY336"/>
  <c r="BZ336"/>
  <c r="BY337"/>
  <c r="BZ337"/>
  <c r="BY338"/>
  <c r="BZ338"/>
  <c r="BY339"/>
  <c r="BZ339"/>
  <c r="BY340"/>
  <c r="BZ340"/>
  <c r="BY341"/>
  <c r="BZ341"/>
  <c r="BY342"/>
  <c r="BZ342"/>
  <c r="BY343"/>
  <c r="BZ343"/>
  <c r="BY344"/>
  <c r="BZ344"/>
  <c r="BY345"/>
  <c r="BZ345"/>
  <c r="BY346"/>
  <c r="BZ346"/>
  <c r="BY347"/>
  <c r="BZ347"/>
  <c r="BY348"/>
  <c r="BZ348"/>
  <c r="BY349"/>
  <c r="BZ349"/>
  <c r="BY350"/>
  <c r="BZ350"/>
  <c r="BY351"/>
  <c r="BZ351"/>
  <c r="BY352"/>
  <c r="BZ352"/>
  <c r="BY353"/>
  <c r="BZ353"/>
  <c r="BY354"/>
  <c r="BZ354"/>
  <c r="BY355"/>
  <c r="BZ355"/>
  <c r="BY356"/>
  <c r="BZ356"/>
  <c r="BY357"/>
  <c r="BZ357"/>
  <c r="BY358"/>
  <c r="BZ358"/>
  <c r="BY359"/>
  <c r="BZ359"/>
  <c r="BY360"/>
  <c r="BZ360"/>
  <c r="BY361"/>
  <c r="BZ361"/>
  <c r="BY362"/>
  <c r="BZ362"/>
  <c r="BY363"/>
  <c r="BZ363"/>
  <c r="BY364"/>
  <c r="BZ364"/>
  <c r="BY365"/>
  <c r="BZ365"/>
  <c r="BY366"/>
  <c r="BZ366"/>
  <c r="BY367"/>
  <c r="BZ367"/>
  <c r="BY368"/>
  <c r="BZ368"/>
  <c r="BY369"/>
  <c r="BZ369"/>
  <c r="BZ4"/>
  <c r="BY4"/>
  <c r="C8" i="49"/>
  <c r="C10" s="1"/>
  <c r="B8"/>
  <c r="D19"/>
  <c r="C19"/>
  <c r="B19"/>
  <c r="B10"/>
  <c r="F6"/>
  <c r="F7" s="1"/>
  <c r="E6"/>
  <c r="E7" s="1"/>
  <c r="D19" i="48"/>
  <c r="D9"/>
  <c r="C9"/>
  <c r="B9"/>
  <c r="F6"/>
  <c r="F7" s="1"/>
  <c r="E6"/>
  <c r="E7" s="1"/>
  <c r="A369" i="46"/>
  <c r="A368"/>
  <c r="A367"/>
  <c r="A366"/>
  <c r="A365"/>
  <c r="A364"/>
  <c r="A363"/>
  <c r="A362"/>
  <c r="A361"/>
  <c r="A360"/>
  <c r="A359"/>
  <c r="A358"/>
  <c r="A357"/>
  <c r="A356"/>
  <c r="A355"/>
  <c r="A354"/>
  <c r="A353"/>
  <c r="A352"/>
  <c r="A351"/>
  <c r="A350"/>
  <c r="A349"/>
  <c r="A348"/>
  <c r="A347"/>
  <c r="A346"/>
  <c r="A345"/>
  <c r="A344"/>
  <c r="A343"/>
  <c r="A342"/>
  <c r="A341"/>
  <c r="A340"/>
  <c r="A339"/>
  <c r="A338"/>
  <c r="A337"/>
  <c r="A336"/>
  <c r="A335"/>
  <c r="A334"/>
  <c r="A333"/>
  <c r="A332"/>
  <c r="A331"/>
  <c r="A330"/>
  <c r="A329"/>
  <c r="A328"/>
  <c r="A327"/>
  <c r="A326"/>
  <c r="A325"/>
  <c r="A324"/>
  <c r="A323"/>
  <c r="A322"/>
  <c r="A321"/>
  <c r="A320"/>
  <c r="A319"/>
  <c r="A318"/>
  <c r="A317"/>
  <c r="A316"/>
  <c r="A315"/>
  <c r="A314"/>
  <c r="A313"/>
  <c r="A312"/>
  <c r="A311"/>
  <c r="A310"/>
  <c r="A309"/>
  <c r="A308"/>
  <c r="A307"/>
  <c r="A306"/>
  <c r="A305"/>
  <c r="A304"/>
  <c r="A303"/>
  <c r="A302"/>
  <c r="A301"/>
  <c r="A300"/>
  <c r="A299"/>
  <c r="A298"/>
  <c r="A297"/>
  <c r="A296"/>
  <c r="A295"/>
  <c r="A294"/>
  <c r="A293"/>
  <c r="A292"/>
  <c r="A291"/>
  <c r="A290"/>
  <c r="A289"/>
  <c r="A288"/>
  <c r="A287"/>
  <c r="A286"/>
  <c r="A285"/>
  <c r="A284"/>
  <c r="A283"/>
  <c r="A282"/>
  <c r="A281"/>
  <c r="A280"/>
  <c r="A279"/>
  <c r="A278"/>
  <c r="A277"/>
  <c r="A276"/>
  <c r="A275"/>
  <c r="A274"/>
  <c r="A273"/>
  <c r="A272"/>
  <c r="A271"/>
  <c r="A270"/>
  <c r="A269"/>
  <c r="A268"/>
  <c r="A267"/>
  <c r="A266"/>
  <c r="A265"/>
  <c r="A264"/>
  <c r="A263"/>
  <c r="A262"/>
  <c r="A261"/>
  <c r="A260"/>
  <c r="A259"/>
  <c r="A258"/>
  <c r="A257"/>
  <c r="A256"/>
  <c r="A255"/>
  <c r="A254"/>
  <c r="A253"/>
  <c r="A252"/>
  <c r="A251"/>
  <c r="A250"/>
  <c r="A249"/>
  <c r="A248"/>
  <c r="A247"/>
  <c r="A246"/>
  <c r="A245"/>
  <c r="A244"/>
  <c r="A243"/>
  <c r="A242"/>
  <c r="A241"/>
  <c r="A240"/>
  <c r="A239"/>
  <c r="A238"/>
  <c r="A237"/>
  <c r="A236"/>
  <c r="A235"/>
  <c r="A234"/>
  <c r="A233"/>
  <c r="A232"/>
  <c r="A231"/>
  <c r="A230"/>
  <c r="A229"/>
  <c r="A228"/>
  <c r="A227"/>
  <c r="A226"/>
  <c r="A225"/>
  <c r="A224"/>
  <c r="A223"/>
  <c r="A222"/>
  <c r="A221"/>
  <c r="A220"/>
  <c r="A219"/>
  <c r="A218"/>
  <c r="A217"/>
  <c r="A216"/>
  <c r="A215"/>
  <c r="A214"/>
  <c r="A213"/>
  <c r="A212"/>
  <c r="A211"/>
  <c r="A210"/>
  <c r="A209"/>
  <c r="A208"/>
  <c r="A207"/>
  <c r="A206"/>
  <c r="A205"/>
  <c r="A204"/>
  <c r="A203"/>
  <c r="A202"/>
  <c r="A201"/>
  <c r="A200"/>
  <c r="A199"/>
  <c r="A198"/>
  <c r="A197"/>
  <c r="A196"/>
  <c r="A195"/>
  <c r="A194"/>
  <c r="A193"/>
  <c r="A192"/>
  <c r="A191"/>
  <c r="A190"/>
  <c r="A189"/>
  <c r="A188"/>
  <c r="A187"/>
  <c r="A186"/>
  <c r="A185"/>
  <c r="A184"/>
  <c r="A183"/>
  <c r="A182"/>
  <c r="A181"/>
  <c r="A180"/>
  <c r="A179"/>
  <c r="A178"/>
  <c r="A177"/>
  <c r="A176"/>
  <c r="A175"/>
  <c r="A174"/>
  <c r="A173"/>
  <c r="A172"/>
  <c r="A171"/>
  <c r="A170"/>
  <c r="A169"/>
  <c r="A168"/>
  <c r="A167"/>
  <c r="A166"/>
  <c r="A165"/>
  <c r="A164"/>
  <c r="A163"/>
  <c r="A162"/>
  <c r="A161"/>
  <c r="A160"/>
  <c r="A159"/>
  <c r="A158"/>
  <c r="A157"/>
  <c r="A156"/>
  <c r="A155"/>
  <c r="A154"/>
  <c r="A153"/>
  <c r="A152"/>
  <c r="A151"/>
  <c r="A150"/>
  <c r="A149"/>
  <c r="A148"/>
  <c r="A147"/>
  <c r="A146"/>
  <c r="A145"/>
  <c r="A144"/>
  <c r="A143"/>
  <c r="A142"/>
  <c r="A141"/>
  <c r="A140"/>
  <c r="A139"/>
  <c r="A138"/>
  <c r="A137"/>
  <c r="A136"/>
  <c r="A135"/>
  <c r="A134"/>
  <c r="A133"/>
  <c r="A132"/>
  <c r="A131"/>
  <c r="A130"/>
  <c r="A129"/>
  <c r="A128"/>
  <c r="A127"/>
  <c r="A126"/>
  <c r="A125"/>
  <c r="A124"/>
  <c r="A123"/>
  <c r="A122"/>
  <c r="A121"/>
  <c r="A120"/>
  <c r="A119"/>
  <c r="A118"/>
  <c r="A117"/>
  <c r="A116"/>
  <c r="A115"/>
  <c r="A114"/>
  <c r="A113"/>
  <c r="A112"/>
  <c r="A111"/>
  <c r="A110"/>
  <c r="A109"/>
  <c r="A108"/>
  <c r="A107"/>
  <c r="A106"/>
  <c r="A105"/>
  <c r="A104"/>
  <c r="A103"/>
  <c r="A102"/>
  <c r="A101"/>
  <c r="A100"/>
  <c r="A99"/>
  <c r="A98"/>
  <c r="A97"/>
  <c r="A96"/>
  <c r="A95"/>
  <c r="A94"/>
  <c r="A93"/>
  <c r="A92"/>
  <c r="A91"/>
  <c r="A90"/>
  <c r="A89"/>
  <c r="A88"/>
  <c r="A87"/>
  <c r="A86"/>
  <c r="A85"/>
  <c r="A84"/>
  <c r="A83"/>
  <c r="A82"/>
  <c r="A81"/>
  <c r="A80"/>
  <c r="A79"/>
  <c r="A78"/>
  <c r="A77"/>
  <c r="A76"/>
  <c r="A75"/>
  <c r="A74"/>
  <c r="A73"/>
  <c r="A72"/>
  <c r="A71"/>
  <c r="A70"/>
  <c r="A69"/>
  <c r="A68"/>
  <c r="A67"/>
  <c r="A66"/>
  <c r="A65"/>
  <c r="A64"/>
  <c r="A63"/>
  <c r="A62"/>
  <c r="A61"/>
  <c r="A60"/>
  <c r="A59"/>
  <c r="A58"/>
  <c r="A57"/>
  <c r="A56"/>
  <c r="A55"/>
  <c r="A54"/>
  <c r="A53"/>
  <c r="A52"/>
  <c r="A51"/>
  <c r="A50"/>
  <c r="A49"/>
  <c r="A48"/>
  <c r="A47"/>
  <c r="A46"/>
  <c r="A45"/>
  <c r="A44"/>
  <c r="A43"/>
  <c r="A42"/>
  <c r="A41"/>
  <c r="A40"/>
  <c r="A39"/>
  <c r="A38"/>
  <c r="A37"/>
  <c r="A36"/>
  <c r="A35"/>
  <c r="A34"/>
  <c r="A33"/>
  <c r="A32"/>
  <c r="A31"/>
  <c r="A30"/>
  <c r="A29"/>
  <c r="A28"/>
  <c r="A27"/>
  <c r="A26"/>
  <c r="A25"/>
  <c r="A24"/>
  <c r="A23"/>
  <c r="A22"/>
  <c r="A21"/>
  <c r="A20"/>
  <c r="A19"/>
  <c r="A18"/>
  <c r="A17"/>
  <c r="A16"/>
  <c r="A15"/>
  <c r="A14"/>
  <c r="A13"/>
  <c r="A12"/>
  <c r="A11"/>
  <c r="A10"/>
  <c r="A9"/>
  <c r="A8"/>
  <c r="A7"/>
  <c r="A6"/>
  <c r="A5"/>
  <c r="A4"/>
  <c r="A5" i="42"/>
  <c r="A6"/>
  <c r="A7"/>
  <c r="A8"/>
  <c r="A9"/>
  <c r="A10"/>
  <c r="A11"/>
  <c r="A12"/>
  <c r="A13"/>
  <c r="A14"/>
  <c r="A15"/>
  <c r="A16"/>
  <c r="A17"/>
  <c r="A18"/>
  <c r="A19"/>
  <c r="A20"/>
  <c r="A21"/>
  <c r="A22"/>
  <c r="A23"/>
  <c r="A24"/>
  <c r="A25"/>
  <c r="A26"/>
  <c r="A27"/>
  <c r="A28"/>
  <c r="A29"/>
  <c r="A30"/>
  <c r="A31"/>
  <c r="A32"/>
  <c r="A33"/>
  <c r="A34"/>
  <c r="A35"/>
  <c r="A36"/>
  <c r="A37"/>
  <c r="A38"/>
  <c r="A39"/>
  <c r="A40"/>
  <c r="A41"/>
  <c r="A42"/>
  <c r="A43"/>
  <c r="A44"/>
  <c r="A45"/>
  <c r="A46"/>
  <c r="A47"/>
  <c r="A48"/>
  <c r="A49"/>
  <c r="A50"/>
  <c r="A51"/>
  <c r="A52"/>
  <c r="A53"/>
  <c r="A54"/>
  <c r="A55"/>
  <c r="A56"/>
  <c r="A57"/>
  <c r="A58"/>
  <c r="A59"/>
  <c r="A60"/>
  <c r="A61"/>
  <c r="A62"/>
  <c r="A63"/>
  <c r="A64"/>
  <c r="A65"/>
  <c r="A66"/>
  <c r="A67"/>
  <c r="A68"/>
  <c r="A69"/>
  <c r="A70"/>
  <c r="A71"/>
  <c r="A72"/>
  <c r="A73"/>
  <c r="A74"/>
  <c r="A75"/>
  <c r="A76"/>
  <c r="A77"/>
  <c r="A78"/>
  <c r="A79"/>
  <c r="A80"/>
  <c r="A81"/>
  <c r="A82"/>
  <c r="A83"/>
  <c r="A84"/>
  <c r="A85"/>
  <c r="A86"/>
  <c r="A87"/>
  <c r="A88"/>
  <c r="A89"/>
  <c r="A90"/>
  <c r="A91"/>
  <c r="A92"/>
  <c r="A93"/>
  <c r="A94"/>
  <c r="A95"/>
  <c r="A96"/>
  <c r="A97"/>
  <c r="A98"/>
  <c r="A99"/>
  <c r="A100"/>
  <c r="A101"/>
  <c r="A102"/>
  <c r="A103"/>
  <c r="A104"/>
  <c r="A105"/>
  <c r="A106"/>
  <c r="A107"/>
  <c r="A108"/>
  <c r="A109"/>
  <c r="A110"/>
  <c r="A111"/>
  <c r="A112"/>
  <c r="A113"/>
  <c r="A114"/>
  <c r="A115"/>
  <c r="A116"/>
  <c r="A117"/>
  <c r="A118"/>
  <c r="A119"/>
  <c r="A120"/>
  <c r="A121"/>
  <c r="A122"/>
  <c r="A123"/>
  <c r="A124"/>
  <c r="A125"/>
  <c r="A126"/>
  <c r="A127"/>
  <c r="A128"/>
  <c r="A129"/>
  <c r="A130"/>
  <c r="A131"/>
  <c r="A132"/>
  <c r="A133"/>
  <c r="A134"/>
  <c r="A135"/>
  <c r="A136"/>
  <c r="A137"/>
  <c r="A138"/>
  <c r="A139"/>
  <c r="A140"/>
  <c r="A141"/>
  <c r="A142"/>
  <c r="A143"/>
  <c r="A144"/>
  <c r="A145"/>
  <c r="A146"/>
  <c r="A147"/>
  <c r="A148"/>
  <c r="A149"/>
  <c r="A150"/>
  <c r="A151"/>
  <c r="A152"/>
  <c r="A153"/>
  <c r="A154"/>
  <c r="A155"/>
  <c r="A156"/>
  <c r="A157"/>
  <c r="A158"/>
  <c r="A159"/>
  <c r="A160"/>
  <c r="A161"/>
  <c r="A162"/>
  <c r="A163"/>
  <c r="A164"/>
  <c r="A165"/>
  <c r="A166"/>
  <c r="A167"/>
  <c r="A168"/>
  <c r="A169"/>
  <c r="A170"/>
  <c r="A171"/>
  <c r="A172"/>
  <c r="A173"/>
  <c r="A174"/>
  <c r="A175"/>
  <c r="A176"/>
  <c r="A177"/>
  <c r="A178"/>
  <c r="A179"/>
  <c r="A180"/>
  <c r="A181"/>
  <c r="A182"/>
  <c r="A183"/>
  <c r="A184"/>
  <c r="A185"/>
  <c r="A186"/>
  <c r="A187"/>
  <c r="A188"/>
  <c r="A189"/>
  <c r="A190"/>
  <c r="A191"/>
  <c r="A192"/>
  <c r="A193"/>
  <c r="A194"/>
  <c r="A195"/>
  <c r="A196"/>
  <c r="A197"/>
  <c r="A198"/>
  <c r="A199"/>
  <c r="A200"/>
  <c r="A201"/>
  <c r="A202"/>
  <c r="A203"/>
  <c r="A204"/>
  <c r="A205"/>
  <c r="A206"/>
  <c r="A207"/>
  <c r="A208"/>
  <c r="A209"/>
  <c r="A210"/>
  <c r="A211"/>
  <c r="A212"/>
  <c r="A213"/>
  <c r="A214"/>
  <c r="A215"/>
  <c r="A216"/>
  <c r="A217"/>
  <c r="A218"/>
  <c r="A219"/>
  <c r="A220"/>
  <c r="A221"/>
  <c r="A222"/>
  <c r="A223"/>
  <c r="A224"/>
  <c r="A225"/>
  <c r="A226"/>
  <c r="A227"/>
  <c r="A228"/>
  <c r="A229"/>
  <c r="A230"/>
  <c r="A231"/>
  <c r="A232"/>
  <c r="A233"/>
  <c r="A234"/>
  <c r="A235"/>
  <c r="A236"/>
  <c r="A237"/>
  <c r="A238"/>
  <c r="A239"/>
  <c r="A240"/>
  <c r="A241"/>
  <c r="A242"/>
  <c r="A243"/>
  <c r="A244"/>
  <c r="A245"/>
  <c r="A246"/>
  <c r="A247"/>
  <c r="A248"/>
  <c r="A249"/>
  <c r="A250"/>
  <c r="A251"/>
  <c r="A252"/>
  <c r="A253"/>
  <c r="A254"/>
  <c r="A255"/>
  <c r="A256"/>
  <c r="A257"/>
  <c r="A258"/>
  <c r="A259"/>
  <c r="A260"/>
  <c r="A261"/>
  <c r="A262"/>
  <c r="A263"/>
  <c r="A264"/>
  <c r="A265"/>
  <c r="A266"/>
  <c r="A267"/>
  <c r="A268"/>
  <c r="A269"/>
  <c r="A270"/>
  <c r="A271"/>
  <c r="A272"/>
  <c r="A273"/>
  <c r="A274"/>
  <c r="A275"/>
  <c r="A276"/>
  <c r="A277"/>
  <c r="A278"/>
  <c r="A279"/>
  <c r="A280"/>
  <c r="A281"/>
  <c r="A282"/>
  <c r="A283"/>
  <c r="A284"/>
  <c r="A285"/>
  <c r="A286"/>
  <c r="A287"/>
  <c r="A288"/>
  <c r="A289"/>
  <c r="A290"/>
  <c r="A291"/>
  <c r="A292"/>
  <c r="A293"/>
  <c r="A294"/>
  <c r="A295"/>
  <c r="A296"/>
  <c r="A297"/>
  <c r="A298"/>
  <c r="A299"/>
  <c r="A300"/>
  <c r="A301"/>
  <c r="A302"/>
  <c r="A303"/>
  <c r="A304"/>
  <c r="A305"/>
  <c r="A306"/>
  <c r="A307"/>
  <c r="A308"/>
  <c r="A309"/>
  <c r="A310"/>
  <c r="A311"/>
  <c r="A312"/>
  <c r="A313"/>
  <c r="A314"/>
  <c r="A315"/>
  <c r="A316"/>
  <c r="A317"/>
  <c r="A318"/>
  <c r="A319"/>
  <c r="A320"/>
  <c r="A321"/>
  <c r="A322"/>
  <c r="A323"/>
  <c r="A324"/>
  <c r="A325"/>
  <c r="A326"/>
  <c r="A327"/>
  <c r="A328"/>
  <c r="A329"/>
  <c r="A330"/>
  <c r="A331"/>
  <c r="A332"/>
  <c r="A333"/>
  <c r="A334"/>
  <c r="A335"/>
  <c r="A336"/>
  <c r="A337"/>
  <c r="A338"/>
  <c r="A339"/>
  <c r="A340"/>
  <c r="A341"/>
  <c r="A342"/>
  <c r="A343"/>
  <c r="A344"/>
  <c r="A345"/>
  <c r="A346"/>
  <c r="A347"/>
  <c r="A348"/>
  <c r="A349"/>
  <c r="A350"/>
  <c r="A351"/>
  <c r="A352"/>
  <c r="A353"/>
  <c r="A354"/>
  <c r="A355"/>
  <c r="A356"/>
  <c r="A357"/>
  <c r="A358"/>
  <c r="A359"/>
  <c r="A360"/>
  <c r="A361"/>
  <c r="A362"/>
  <c r="A363"/>
  <c r="A364"/>
  <c r="A365"/>
  <c r="A366"/>
  <c r="A367"/>
  <c r="A368"/>
  <c r="A369"/>
  <c r="A4"/>
  <c r="D8" i="49" l="1"/>
  <c r="D10" s="1"/>
  <c r="CG8" i="46"/>
  <c r="CG6"/>
  <c r="CA7"/>
  <c r="CF6"/>
  <c r="CF5"/>
  <c r="CB9"/>
  <c r="CG7"/>
  <c r="CB7" i="42"/>
  <c r="CG6"/>
  <c r="CA7"/>
  <c r="CF6"/>
  <c r="CC214"/>
  <c r="D53" i="40"/>
  <c r="D52"/>
  <c r="D51"/>
  <c r="D50"/>
  <c r="D49"/>
  <c r="D48"/>
  <c r="D47"/>
  <c r="D46"/>
  <c r="D45"/>
  <c r="D44"/>
  <c r="D43"/>
  <c r="D42"/>
  <c r="D41"/>
  <c r="D40"/>
  <c r="D39"/>
  <c r="D38"/>
  <c r="D37"/>
  <c r="D36"/>
  <c r="D35"/>
  <c r="D34"/>
  <c r="D33"/>
  <c r="D32"/>
  <c r="D31"/>
  <c r="D30"/>
  <c r="D29"/>
  <c r="D28"/>
  <c r="D27"/>
  <c r="CA8" i="46" l="1"/>
  <c r="CF7"/>
  <c r="CB10"/>
  <c r="CG9"/>
  <c r="CA8" i="42"/>
  <c r="CF7"/>
  <c r="CB8"/>
  <c r="CG7"/>
  <c r="CC215"/>
  <c r="A1" i="45"/>
  <c r="L58" i="36"/>
  <c r="B58"/>
  <c r="L57"/>
  <c r="B57"/>
  <c r="L56"/>
  <c r="B56"/>
  <c r="L55"/>
  <c r="B55"/>
  <c r="L54"/>
  <c r="B54"/>
  <c r="L53"/>
  <c r="B53"/>
  <c r="L52"/>
  <c r="B52"/>
  <c r="L51"/>
  <c r="B51"/>
  <c r="L50"/>
  <c r="B50"/>
  <c r="L49"/>
  <c r="B49"/>
  <c r="S45"/>
  <c r="R45"/>
  <c r="Q45"/>
  <c r="M45"/>
  <c r="L45"/>
  <c r="S44"/>
  <c r="R44"/>
  <c r="Q44"/>
  <c r="M44"/>
  <c r="L44"/>
  <c r="S43"/>
  <c r="R43"/>
  <c r="Q43"/>
  <c r="M43"/>
  <c r="L43"/>
  <c r="S42"/>
  <c r="R42"/>
  <c r="Q42"/>
  <c r="M42"/>
  <c r="L42"/>
  <c r="S41"/>
  <c r="R41"/>
  <c r="Q41"/>
  <c r="M41"/>
  <c r="L41"/>
  <c r="S40"/>
  <c r="R40"/>
  <c r="Q40"/>
  <c r="M40"/>
  <c r="L40"/>
  <c r="S39"/>
  <c r="R39"/>
  <c r="Q39"/>
  <c r="M39"/>
  <c r="L39"/>
  <c r="S38"/>
  <c r="R38"/>
  <c r="Q38"/>
  <c r="M38"/>
  <c r="L38"/>
  <c r="S37"/>
  <c r="R37"/>
  <c r="Q37"/>
  <c r="M37"/>
  <c r="L37"/>
  <c r="S36"/>
  <c r="R36"/>
  <c r="Q36"/>
  <c r="M36"/>
  <c r="L36"/>
  <c r="S35"/>
  <c r="R35"/>
  <c r="Q35"/>
  <c r="M35"/>
  <c r="L35"/>
  <c r="S34"/>
  <c r="R34"/>
  <c r="Q34"/>
  <c r="M34"/>
  <c r="L34"/>
  <c r="A66" i="31"/>
  <c r="A65"/>
  <c r="A64"/>
  <c r="A63"/>
  <c r="A62"/>
  <c r="A61"/>
  <c r="A60"/>
  <c r="A59"/>
  <c r="A58"/>
  <c r="A57"/>
  <c r="A56"/>
  <c r="A55"/>
  <c r="A54"/>
  <c r="A53"/>
  <c r="A52"/>
  <c r="A51"/>
  <c r="A50"/>
  <c r="A49"/>
  <c r="A48"/>
  <c r="A47"/>
  <c r="A46"/>
  <c r="A45"/>
  <c r="A44"/>
  <c r="A43"/>
  <c r="A42"/>
  <c r="A41"/>
  <c r="A40"/>
  <c r="A39"/>
  <c r="A38"/>
  <c r="A37"/>
  <c r="A36"/>
  <c r="A35"/>
  <c r="A34"/>
  <c r="A33"/>
  <c r="A32"/>
  <c r="A31"/>
  <c r="A30"/>
  <c r="A29"/>
  <c r="A28"/>
  <c r="A27"/>
  <c r="A26"/>
  <c r="A25"/>
  <c r="A24"/>
  <c r="A23"/>
  <c r="A22"/>
  <c r="A21"/>
  <c r="A20"/>
  <c r="A19"/>
  <c r="A18"/>
  <c r="A17"/>
  <c r="A16"/>
  <c r="A15"/>
  <c r="A14"/>
  <c r="A13"/>
  <c r="A12"/>
  <c r="A11"/>
  <c r="A10"/>
  <c r="A9"/>
  <c r="A8"/>
  <c r="A7"/>
  <c r="A6"/>
  <c r="O4" i="24"/>
  <c r="C50" i="25"/>
  <c r="C57"/>
  <c r="C29"/>
  <c r="C13"/>
  <c r="AH7" i="27"/>
  <c r="AG7"/>
  <c r="AF7"/>
  <c r="AE7"/>
  <c r="AD7"/>
  <c r="AC7"/>
  <c r="AB7"/>
  <c r="AA7"/>
  <c r="Z7"/>
  <c r="Y7"/>
  <c r="X7"/>
  <c r="W7"/>
  <c r="V7"/>
  <c r="U7"/>
  <c r="T7"/>
  <c r="S7"/>
  <c r="R7"/>
  <c r="Q7"/>
  <c r="P7"/>
  <c r="O7"/>
  <c r="N7"/>
  <c r="M7"/>
  <c r="L7"/>
  <c r="K7"/>
  <c r="J7"/>
  <c r="I7"/>
  <c r="H7"/>
  <c r="G7"/>
  <c r="F7"/>
  <c r="E7"/>
  <c r="D7"/>
  <c r="E23" i="9"/>
  <c r="F23"/>
  <c r="G23"/>
  <c r="H23"/>
  <c r="I23"/>
  <c r="J23"/>
  <c r="K23"/>
  <c r="L23"/>
  <c r="M23"/>
  <c r="N23"/>
  <c r="O23"/>
  <c r="P23"/>
  <c r="Q23"/>
  <c r="R23"/>
  <c r="S23"/>
  <c r="T23"/>
  <c r="U23"/>
  <c r="V23"/>
  <c r="W23"/>
  <c r="X23"/>
  <c r="Y23"/>
  <c r="Z23"/>
  <c r="AA23"/>
  <c r="AB23"/>
  <c r="AC23"/>
  <c r="AD23"/>
  <c r="AE23"/>
  <c r="AF23"/>
  <c r="AG23"/>
  <c r="AH23"/>
  <c r="CB11" i="46" l="1"/>
  <c r="CG10"/>
  <c r="CA9"/>
  <c r="CF8"/>
  <c r="CB9" i="42"/>
  <c r="CG8"/>
  <c r="CA9"/>
  <c r="CF8"/>
  <c r="CC216"/>
  <c r="N5" i="24"/>
  <c r="B1" i="52"/>
  <c r="D55" i="27"/>
  <c r="D10"/>
  <c r="E10" s="1"/>
  <c r="F10" s="1"/>
  <c r="G10" s="1"/>
  <c r="H10" s="1"/>
  <c r="I10" s="1"/>
  <c r="J10" s="1"/>
  <c r="K10" s="1"/>
  <c r="L10" s="1"/>
  <c r="M10" s="1"/>
  <c r="N10" s="1"/>
  <c r="O10" s="1"/>
  <c r="P10" s="1"/>
  <c r="Q10" s="1"/>
  <c r="R10" s="1"/>
  <c r="S10" s="1"/>
  <c r="T10" s="1"/>
  <c r="U10" s="1"/>
  <c r="V10" s="1"/>
  <c r="W10" s="1"/>
  <c r="X10" s="1"/>
  <c r="Y10" s="1"/>
  <c r="Z10" s="1"/>
  <c r="AA10" s="1"/>
  <c r="AB10" s="1"/>
  <c r="AC10" s="1"/>
  <c r="AD10" s="1"/>
  <c r="AE10" s="1"/>
  <c r="AF10" s="1"/>
  <c r="AG10" s="1"/>
  <c r="AH10" s="1"/>
  <c r="F55"/>
  <c r="H55"/>
  <c r="J55"/>
  <c r="L55"/>
  <c r="N55"/>
  <c r="P55"/>
  <c r="R55"/>
  <c r="T55"/>
  <c r="V55"/>
  <c r="X55"/>
  <c r="Z55"/>
  <c r="AB55"/>
  <c r="AD55"/>
  <c r="AF55"/>
  <c r="AH55"/>
  <c r="E55"/>
  <c r="G55"/>
  <c r="I55"/>
  <c r="K55"/>
  <c r="M55"/>
  <c r="O55"/>
  <c r="Q55"/>
  <c r="S55"/>
  <c r="U55"/>
  <c r="W55"/>
  <c r="Y55"/>
  <c r="AA55"/>
  <c r="AC55"/>
  <c r="AE55"/>
  <c r="AG55"/>
  <c r="CA10" i="46" l="1"/>
  <c r="CF9"/>
  <c r="CB12"/>
  <c r="CG11"/>
  <c r="CA10" i="42"/>
  <c r="CF9"/>
  <c r="CB10"/>
  <c r="CG9"/>
  <c r="B3" i="52"/>
  <c r="B2"/>
  <c r="B2" i="50"/>
  <c r="E45" s="1"/>
  <c r="B2" i="51"/>
  <c r="CC217" i="42"/>
  <c r="B1" i="37"/>
  <c r="B3" s="1"/>
  <c r="B2" i="44"/>
  <c r="A1" i="36"/>
  <c r="A60" s="1"/>
  <c r="B1" i="27"/>
  <c r="B2" s="1"/>
  <c r="L2" i="36"/>
  <c r="CB13" i="46" l="1"/>
  <c r="CG12"/>
  <c r="CA11"/>
  <c r="CF10"/>
  <c r="CB11" i="42"/>
  <c r="CG10"/>
  <c r="CA11"/>
  <c r="CF10"/>
  <c r="E46" i="50"/>
  <c r="F10"/>
  <c r="E23"/>
  <c r="E11"/>
  <c r="F22"/>
  <c r="F42"/>
  <c r="E33"/>
  <c r="D1"/>
  <c r="F15"/>
  <c r="F26"/>
  <c r="E36"/>
  <c r="D19"/>
  <c r="E27"/>
  <c r="E37"/>
  <c r="B1"/>
  <c r="E8"/>
  <c r="E14"/>
  <c r="F13"/>
  <c r="D20"/>
  <c r="F24"/>
  <c r="F28"/>
  <c r="D35"/>
  <c r="F37"/>
  <c r="F45"/>
  <c r="E20"/>
  <c r="E25"/>
  <c r="D36"/>
  <c r="E42"/>
  <c r="E1"/>
  <c r="F7"/>
  <c r="E10"/>
  <c r="E13"/>
  <c r="E15"/>
  <c r="E7"/>
  <c r="F8"/>
  <c r="F11"/>
  <c r="F14"/>
  <c r="E19"/>
  <c r="F20"/>
  <c r="F23"/>
  <c r="F25"/>
  <c r="F27"/>
  <c r="E32"/>
  <c r="F33"/>
  <c r="F35"/>
  <c r="D37"/>
  <c r="F41"/>
  <c r="F44"/>
  <c r="F46"/>
  <c r="F19"/>
  <c r="E22"/>
  <c r="E24"/>
  <c r="E26"/>
  <c r="E28"/>
  <c r="F32"/>
  <c r="E35"/>
  <c r="F36"/>
  <c r="E41"/>
  <c r="E43" s="1"/>
  <c r="E44"/>
  <c r="E47" s="1"/>
  <c r="G5" i="52"/>
  <c r="E27" i="51"/>
  <c r="E26"/>
  <c r="E25"/>
  <c r="E23"/>
  <c r="E22"/>
  <c r="E18"/>
  <c r="F17"/>
  <c r="D17"/>
  <c r="E16"/>
  <c r="E14"/>
  <c r="F13"/>
  <c r="F8"/>
  <c r="E7"/>
  <c r="D1"/>
  <c r="F27"/>
  <c r="F26"/>
  <c r="F25"/>
  <c r="F23"/>
  <c r="F22"/>
  <c r="F18"/>
  <c r="D18"/>
  <c r="E17"/>
  <c r="F16"/>
  <c r="D16"/>
  <c r="F14"/>
  <c r="E13"/>
  <c r="E8"/>
  <c r="F7"/>
  <c r="E1"/>
  <c r="B1"/>
  <c r="E1" i="44"/>
  <c r="D47"/>
  <c r="D1"/>
  <c r="F1" s="1"/>
  <c r="G1" s="1"/>
  <c r="H77" s="1"/>
  <c r="D46"/>
  <c r="D76"/>
  <c r="D77"/>
  <c r="D75"/>
  <c r="CC218" i="42"/>
  <c r="B2" i="37"/>
  <c r="D5" s="1"/>
  <c r="D16" s="1"/>
  <c r="D19" s="1"/>
  <c r="F86" i="44"/>
  <c r="E86"/>
  <c r="F85"/>
  <c r="E85"/>
  <c r="F84"/>
  <c r="E84"/>
  <c r="F82"/>
  <c r="E82"/>
  <c r="F81"/>
  <c r="E81"/>
  <c r="F77"/>
  <c r="E77"/>
  <c r="F76"/>
  <c r="E76"/>
  <c r="F73"/>
  <c r="E73"/>
  <c r="F75"/>
  <c r="E75"/>
  <c r="F72"/>
  <c r="E72"/>
  <c r="F68"/>
  <c r="E68"/>
  <c r="F67"/>
  <c r="E67"/>
  <c r="F66"/>
  <c r="E66"/>
  <c r="F65"/>
  <c r="E65"/>
  <c r="F64"/>
  <c r="E64"/>
  <c r="F63"/>
  <c r="E63"/>
  <c r="F62"/>
  <c r="E62"/>
  <c r="F60"/>
  <c r="E60"/>
  <c r="F59"/>
  <c r="E59"/>
  <c r="F58"/>
  <c r="E58"/>
  <c r="F57"/>
  <c r="E57"/>
  <c r="F56"/>
  <c r="E56"/>
  <c r="F55"/>
  <c r="E55"/>
  <c r="F54"/>
  <c r="E54"/>
  <c r="F53"/>
  <c r="E53"/>
  <c r="F52"/>
  <c r="E52"/>
  <c r="F51"/>
  <c r="E51"/>
  <c r="F50"/>
  <c r="E50"/>
  <c r="E49"/>
  <c r="F49"/>
  <c r="F47"/>
  <c r="E47"/>
  <c r="F46"/>
  <c r="E46"/>
  <c r="F45"/>
  <c r="E45"/>
  <c r="F44"/>
  <c r="E44"/>
  <c r="F43"/>
  <c r="E43"/>
  <c r="F42"/>
  <c r="E42"/>
  <c r="F41"/>
  <c r="E41"/>
  <c r="F40"/>
  <c r="E40"/>
  <c r="F39"/>
  <c r="E39"/>
  <c r="F38"/>
  <c r="E38"/>
  <c r="F37"/>
  <c r="E37"/>
  <c r="F36"/>
  <c r="E36"/>
  <c r="E35"/>
  <c r="F35"/>
  <c r="E34"/>
  <c r="F34"/>
  <c r="F33"/>
  <c r="E33"/>
  <c r="F32"/>
  <c r="E32"/>
  <c r="F31"/>
  <c r="E31"/>
  <c r="F30"/>
  <c r="E30"/>
  <c r="F29"/>
  <c r="E29"/>
  <c r="F28"/>
  <c r="E28"/>
  <c r="F27"/>
  <c r="E27"/>
  <c r="F26"/>
  <c r="E26"/>
  <c r="F25"/>
  <c r="E25"/>
  <c r="F24"/>
  <c r="E24"/>
  <c r="F23"/>
  <c r="E23"/>
  <c r="F22"/>
  <c r="E22"/>
  <c r="F21"/>
  <c r="E21"/>
  <c r="F20"/>
  <c r="E20"/>
  <c r="F19"/>
  <c r="E19"/>
  <c r="B3" i="27"/>
  <c r="D5" s="1"/>
  <c r="F15" i="44"/>
  <c r="E15"/>
  <c r="F14"/>
  <c r="E14"/>
  <c r="F13"/>
  <c r="E13"/>
  <c r="F11"/>
  <c r="E11"/>
  <c r="F10"/>
  <c r="B1"/>
  <c r="E10"/>
  <c r="E8"/>
  <c r="F8"/>
  <c r="E7"/>
  <c r="F7"/>
  <c r="B1" i="36"/>
  <c r="I8" i="44" l="1" a="1"/>
  <c r="I8" s="1"/>
  <c r="J8" a="1"/>
  <c r="J8" s="1"/>
  <c r="I8" i="50" a="1"/>
  <c r="I8" s="1"/>
  <c r="J8" a="1"/>
  <c r="J8" s="1"/>
  <c r="J8" i="51" a="1"/>
  <c r="J8" s="1"/>
  <c r="I8" a="1"/>
  <c r="I8" s="1"/>
  <c r="F43" i="50"/>
  <c r="E12"/>
  <c r="I46" a="1"/>
  <c r="I46" s="1"/>
  <c r="L46" s="1"/>
  <c r="I45" a="1"/>
  <c r="I45" s="1"/>
  <c r="L45" s="1"/>
  <c r="I44" a="1"/>
  <c r="I44" s="1"/>
  <c r="L44" s="1"/>
  <c r="I42" a="1"/>
  <c r="I42" s="1"/>
  <c r="L42" s="1"/>
  <c r="I41" a="1"/>
  <c r="I41" s="1"/>
  <c r="L41" s="1"/>
  <c r="I37" a="1"/>
  <c r="I37" s="1"/>
  <c r="L37" s="1"/>
  <c r="I36" a="1"/>
  <c r="I36" s="1"/>
  <c r="L36" s="1"/>
  <c r="I35" a="1"/>
  <c r="I35" s="1"/>
  <c r="I33" a="1"/>
  <c r="I33" s="1"/>
  <c r="L33" s="1"/>
  <c r="I32" a="1"/>
  <c r="I32" s="1"/>
  <c r="I28" a="1"/>
  <c r="I28" s="1"/>
  <c r="L28" s="1"/>
  <c r="I27" a="1"/>
  <c r="I27" s="1"/>
  <c r="L27" s="1"/>
  <c r="I26" a="1"/>
  <c r="I26" s="1"/>
  <c r="I25" a="1"/>
  <c r="I25" s="1"/>
  <c r="I24" a="1"/>
  <c r="I24" s="1"/>
  <c r="L24" s="1"/>
  <c r="I23" a="1"/>
  <c r="I23" s="1"/>
  <c r="L23" s="1"/>
  <c r="I22" a="1"/>
  <c r="I22" s="1"/>
  <c r="L22" s="1"/>
  <c r="I20" a="1"/>
  <c r="I20" s="1"/>
  <c r="I19" a="1"/>
  <c r="I19" s="1"/>
  <c r="I15" a="1"/>
  <c r="I15" s="1"/>
  <c r="L15" s="1"/>
  <c r="I14" a="1"/>
  <c r="I14" s="1"/>
  <c r="L14" s="1"/>
  <c r="I13" a="1"/>
  <c r="I13" s="1"/>
  <c r="I11" a="1"/>
  <c r="I11" s="1"/>
  <c r="L11" s="1"/>
  <c r="I10" a="1"/>
  <c r="I10" s="1"/>
  <c r="I7" a="1"/>
  <c r="I7" s="1"/>
  <c r="J46" a="1"/>
  <c r="J46" s="1"/>
  <c r="J45" a="1"/>
  <c r="J45" s="1"/>
  <c r="J44" a="1"/>
  <c r="J44" s="1"/>
  <c r="J42" a="1"/>
  <c r="J42" s="1"/>
  <c r="J41" a="1"/>
  <c r="J41" s="1"/>
  <c r="J37" a="1"/>
  <c r="J37" s="1"/>
  <c r="J36" a="1"/>
  <c r="J36" s="1"/>
  <c r="J35" a="1"/>
  <c r="J35" s="1"/>
  <c r="J33" a="1"/>
  <c r="J33" s="1"/>
  <c r="J32" a="1"/>
  <c r="J32" s="1"/>
  <c r="J28" a="1"/>
  <c r="J28" s="1"/>
  <c r="J27" a="1"/>
  <c r="J27" s="1"/>
  <c r="J26" a="1"/>
  <c r="J26" s="1"/>
  <c r="J25" a="1"/>
  <c r="J25" s="1"/>
  <c r="J24" a="1"/>
  <c r="J24" s="1"/>
  <c r="J23" a="1"/>
  <c r="J23" s="1"/>
  <c r="J22" a="1"/>
  <c r="J22" s="1"/>
  <c r="J20" a="1"/>
  <c r="J20" s="1"/>
  <c r="J19" a="1"/>
  <c r="J19" s="1"/>
  <c r="J15" a="1"/>
  <c r="J15" s="1"/>
  <c r="J14" a="1"/>
  <c r="J14" s="1"/>
  <c r="J13" a="1"/>
  <c r="J13" s="1"/>
  <c r="J11" a="1"/>
  <c r="J11" s="1"/>
  <c r="J10" a="1"/>
  <c r="J10" s="1"/>
  <c r="J7" a="1"/>
  <c r="J7" s="1"/>
  <c r="I86" i="44" a="1"/>
  <c r="I86" s="1"/>
  <c r="L86" s="1"/>
  <c r="I85" a="1"/>
  <c r="I85" s="1"/>
  <c r="L85" s="1"/>
  <c r="I84" a="1"/>
  <c r="I84" s="1"/>
  <c r="L84" s="1"/>
  <c r="I82" a="1"/>
  <c r="I82" s="1"/>
  <c r="L82" s="1"/>
  <c r="I81" a="1"/>
  <c r="I81" s="1"/>
  <c r="L81" s="1"/>
  <c r="I77" a="1"/>
  <c r="I77" s="1"/>
  <c r="L77" s="1"/>
  <c r="I76" a="1"/>
  <c r="I76" s="1"/>
  <c r="L76" s="1"/>
  <c r="I75" a="1"/>
  <c r="I75" s="1"/>
  <c r="I73" a="1"/>
  <c r="I73" s="1"/>
  <c r="L73" s="1"/>
  <c r="I72" a="1"/>
  <c r="I72" s="1"/>
  <c r="I68" a="1"/>
  <c r="I68" s="1"/>
  <c r="L68" s="1"/>
  <c r="I67" a="1"/>
  <c r="I67" s="1"/>
  <c r="L67" s="1"/>
  <c r="I66" a="1"/>
  <c r="I66" s="1"/>
  <c r="I65" a="1"/>
  <c r="I65" s="1"/>
  <c r="I64" a="1"/>
  <c r="I64" s="1"/>
  <c r="L64" s="1"/>
  <c r="I63" a="1"/>
  <c r="I63" s="1"/>
  <c r="L63" s="1"/>
  <c r="I62" a="1"/>
  <c r="I62" s="1"/>
  <c r="L62" s="1"/>
  <c r="I60" a="1"/>
  <c r="I60" s="1"/>
  <c r="I59" a="1"/>
  <c r="I59" s="1"/>
  <c r="I58" a="1"/>
  <c r="I58" s="1"/>
  <c r="I57" a="1"/>
  <c r="I57" s="1"/>
  <c r="I56" a="1"/>
  <c r="I56" s="1"/>
  <c r="I55" a="1"/>
  <c r="I55" s="1"/>
  <c r="I54" a="1"/>
  <c r="I54" s="1"/>
  <c r="I53" a="1"/>
  <c r="I53" s="1"/>
  <c r="I52" a="1"/>
  <c r="I52" s="1"/>
  <c r="I51" a="1"/>
  <c r="I51" s="1"/>
  <c r="I50" a="1"/>
  <c r="I50" s="1"/>
  <c r="I49" a="1"/>
  <c r="I49" s="1"/>
  <c r="I47" a="1"/>
  <c r="I47" s="1"/>
  <c r="I46" a="1"/>
  <c r="I46" s="1"/>
  <c r="I45" a="1"/>
  <c r="I45" s="1"/>
  <c r="I44" a="1"/>
  <c r="I44" s="1"/>
  <c r="I43" a="1"/>
  <c r="I43" s="1"/>
  <c r="I42" a="1"/>
  <c r="I42" s="1"/>
  <c r="I41" a="1"/>
  <c r="I41" s="1"/>
  <c r="I40" a="1"/>
  <c r="I40" s="1"/>
  <c r="I39" a="1"/>
  <c r="I39" s="1"/>
  <c r="I38" a="1"/>
  <c r="I38" s="1"/>
  <c r="I37" a="1"/>
  <c r="I37" s="1"/>
  <c r="I36" a="1"/>
  <c r="I36" s="1"/>
  <c r="I35" a="1"/>
  <c r="I35" s="1"/>
  <c r="I34" a="1"/>
  <c r="I34" s="1"/>
  <c r="I33" a="1"/>
  <c r="I33" s="1"/>
  <c r="I32" a="1"/>
  <c r="I32" s="1"/>
  <c r="I31" a="1"/>
  <c r="I31" s="1"/>
  <c r="I30" a="1"/>
  <c r="I30" s="1"/>
  <c r="I29" a="1"/>
  <c r="I29" s="1"/>
  <c r="I28" a="1"/>
  <c r="I28" s="1"/>
  <c r="I27" a="1"/>
  <c r="I27" s="1"/>
  <c r="I26" a="1"/>
  <c r="I26" s="1"/>
  <c r="I25" a="1"/>
  <c r="I25" s="1"/>
  <c r="I24" a="1"/>
  <c r="I24" s="1"/>
  <c r="I23" a="1"/>
  <c r="I23" s="1"/>
  <c r="I22" a="1"/>
  <c r="I22" s="1"/>
  <c r="I21" a="1"/>
  <c r="I21" s="1"/>
  <c r="I20" a="1"/>
  <c r="I20" s="1"/>
  <c r="I19" a="1"/>
  <c r="I19" s="1"/>
  <c r="I15" a="1"/>
  <c r="I15" s="1"/>
  <c r="L15" s="1"/>
  <c r="I14" a="1"/>
  <c r="I14" s="1"/>
  <c r="L14" s="1"/>
  <c r="I13" a="1"/>
  <c r="I13" s="1"/>
  <c r="I11" a="1"/>
  <c r="I11" s="1"/>
  <c r="L11" s="1"/>
  <c r="I10" a="1"/>
  <c r="I10" s="1"/>
  <c r="I7" a="1"/>
  <c r="I7" s="1"/>
  <c r="J86" a="1"/>
  <c r="J86" s="1"/>
  <c r="J85" a="1"/>
  <c r="J85" s="1"/>
  <c r="J84" a="1"/>
  <c r="J84" s="1"/>
  <c r="J82" a="1"/>
  <c r="J82" s="1"/>
  <c r="J81" a="1"/>
  <c r="J81" s="1"/>
  <c r="J77" a="1"/>
  <c r="J77" s="1"/>
  <c r="J76" a="1"/>
  <c r="J76" s="1"/>
  <c r="J75" a="1"/>
  <c r="J75" s="1"/>
  <c r="J73" a="1"/>
  <c r="J73" s="1"/>
  <c r="J72" a="1"/>
  <c r="J72" s="1"/>
  <c r="J68" a="1"/>
  <c r="J68" s="1"/>
  <c r="J67" a="1"/>
  <c r="J67" s="1"/>
  <c r="J66" a="1"/>
  <c r="J66" s="1"/>
  <c r="J65" a="1"/>
  <c r="J65" s="1"/>
  <c r="J64" a="1"/>
  <c r="J64" s="1"/>
  <c r="J63" a="1"/>
  <c r="J63" s="1"/>
  <c r="J62" a="1"/>
  <c r="J62" s="1"/>
  <c r="J60" a="1"/>
  <c r="J60" s="1"/>
  <c r="J59" a="1"/>
  <c r="J59" s="1"/>
  <c r="J58" a="1"/>
  <c r="J58" s="1"/>
  <c r="J57" a="1"/>
  <c r="J57" s="1"/>
  <c r="J56" a="1"/>
  <c r="J56" s="1"/>
  <c r="J55" a="1"/>
  <c r="J55" s="1"/>
  <c r="J54" a="1"/>
  <c r="J54" s="1"/>
  <c r="J53" a="1"/>
  <c r="J53" s="1"/>
  <c r="J52" a="1"/>
  <c r="J52" s="1"/>
  <c r="J51" a="1"/>
  <c r="J51" s="1"/>
  <c r="J50" a="1"/>
  <c r="J50" s="1"/>
  <c r="J49" a="1"/>
  <c r="J49" s="1"/>
  <c r="J47" a="1"/>
  <c r="J47" s="1"/>
  <c r="J46" a="1"/>
  <c r="J46" s="1"/>
  <c r="J45" a="1"/>
  <c r="J45" s="1"/>
  <c r="J44" a="1"/>
  <c r="J44" s="1"/>
  <c r="J43" a="1"/>
  <c r="J43" s="1"/>
  <c r="J42" a="1"/>
  <c r="J42" s="1"/>
  <c r="J41" a="1"/>
  <c r="J41" s="1"/>
  <c r="J40" a="1"/>
  <c r="J40" s="1"/>
  <c r="J39" a="1"/>
  <c r="J39" s="1"/>
  <c r="J38" a="1"/>
  <c r="J38" s="1"/>
  <c r="J37" a="1"/>
  <c r="J37" s="1"/>
  <c r="J36" a="1"/>
  <c r="J36" s="1"/>
  <c r="J35" a="1"/>
  <c r="J35" s="1"/>
  <c r="J34" a="1"/>
  <c r="J34" s="1"/>
  <c r="J33" a="1"/>
  <c r="J33" s="1"/>
  <c r="J32" a="1"/>
  <c r="J32" s="1"/>
  <c r="J31" a="1"/>
  <c r="J31" s="1"/>
  <c r="J30" a="1"/>
  <c r="J30" s="1"/>
  <c r="J29" a="1"/>
  <c r="J29" s="1"/>
  <c r="J28" a="1"/>
  <c r="J28" s="1"/>
  <c r="J27" a="1"/>
  <c r="J27" s="1"/>
  <c r="J26" a="1"/>
  <c r="J26" s="1"/>
  <c r="J25" a="1"/>
  <c r="J25" s="1"/>
  <c r="J24" a="1"/>
  <c r="J24" s="1"/>
  <c r="J23" a="1"/>
  <c r="J23" s="1"/>
  <c r="J22" a="1"/>
  <c r="J22" s="1"/>
  <c r="J21" a="1"/>
  <c r="J21" s="1"/>
  <c r="J20" a="1"/>
  <c r="J20" s="1"/>
  <c r="J19" a="1"/>
  <c r="J19" s="1"/>
  <c r="J15" a="1"/>
  <c r="J15" s="1"/>
  <c r="J14" a="1"/>
  <c r="J14" s="1"/>
  <c r="J13" a="1"/>
  <c r="J13" s="1"/>
  <c r="J11" a="1"/>
  <c r="J11" s="1"/>
  <c r="J10" a="1"/>
  <c r="J10" s="1"/>
  <c r="L8"/>
  <c r="J7" a="1"/>
  <c r="J7" s="1"/>
  <c r="I27" i="51" a="1"/>
  <c r="I27" s="1"/>
  <c r="L27" s="1"/>
  <c r="I26" a="1"/>
  <c r="I26" s="1"/>
  <c r="L26" s="1"/>
  <c r="I25" a="1"/>
  <c r="I25" s="1"/>
  <c r="L25" s="1"/>
  <c r="I23" a="1"/>
  <c r="I23" s="1"/>
  <c r="L23" s="1"/>
  <c r="I22" a="1"/>
  <c r="I22" s="1"/>
  <c r="L22" s="1"/>
  <c r="I18" a="1"/>
  <c r="I18" s="1"/>
  <c r="L18" s="1"/>
  <c r="I17" a="1"/>
  <c r="I17" s="1"/>
  <c r="L17" s="1"/>
  <c r="I16" a="1"/>
  <c r="I16" s="1"/>
  <c r="I14" a="1"/>
  <c r="I14" s="1"/>
  <c r="L14" s="1"/>
  <c r="I13" a="1"/>
  <c r="I13" s="1"/>
  <c r="L8"/>
  <c r="I7" a="1"/>
  <c r="I7" s="1"/>
  <c r="J27" a="1"/>
  <c r="J27" s="1"/>
  <c r="J26" a="1"/>
  <c r="J26" s="1"/>
  <c r="J25" a="1"/>
  <c r="J25" s="1"/>
  <c r="J23" a="1"/>
  <c r="J23" s="1"/>
  <c r="J22" a="1"/>
  <c r="J22" s="1"/>
  <c r="J18" a="1"/>
  <c r="J18" s="1"/>
  <c r="J17" a="1"/>
  <c r="J17" s="1"/>
  <c r="J16" a="1"/>
  <c r="J16" s="1"/>
  <c r="J14" a="1"/>
  <c r="J14" s="1"/>
  <c r="J13" a="1"/>
  <c r="J13" s="1"/>
  <c r="J7" a="1"/>
  <c r="J7" s="1"/>
  <c r="CA12" i="46"/>
  <c r="CF11"/>
  <c r="CB14"/>
  <c r="CG13"/>
  <c r="E9" i="50"/>
  <c r="CA12" i="42"/>
  <c r="CF11"/>
  <c r="CB12"/>
  <c r="CG11"/>
  <c r="F9" i="51"/>
  <c r="N41" i="50"/>
  <c r="O41" s="1"/>
  <c r="F123" i="52"/>
  <c r="F122"/>
  <c r="G123"/>
  <c r="G122"/>
  <c r="F118"/>
  <c r="F117"/>
  <c r="G118"/>
  <c r="G117"/>
  <c r="F113"/>
  <c r="F112"/>
  <c r="G113"/>
  <c r="G112"/>
  <c r="F103"/>
  <c r="F102"/>
  <c r="G103"/>
  <c r="G102"/>
  <c r="F73"/>
  <c r="F72"/>
  <c r="G73"/>
  <c r="G75" s="1"/>
  <c r="G72"/>
  <c r="F68"/>
  <c r="F67"/>
  <c r="G68"/>
  <c r="G70" s="1"/>
  <c r="G67"/>
  <c r="F63"/>
  <c r="G63"/>
  <c r="F62"/>
  <c r="G62"/>
  <c r="G91" s="1"/>
  <c r="G37" i="50"/>
  <c r="G53" i="52"/>
  <c r="G55" s="1"/>
  <c r="F53"/>
  <c r="F52"/>
  <c r="G52"/>
  <c r="F98"/>
  <c r="G98"/>
  <c r="G97"/>
  <c r="F97"/>
  <c r="F48"/>
  <c r="G48"/>
  <c r="N14" i="50"/>
  <c r="O14" s="1"/>
  <c r="N25"/>
  <c r="O25" s="1"/>
  <c r="N46"/>
  <c r="O46" s="1"/>
  <c r="F12"/>
  <c r="N11"/>
  <c r="O11" s="1"/>
  <c r="N20"/>
  <c r="O20" s="1"/>
  <c r="N35"/>
  <c r="O35" s="1"/>
  <c r="N19"/>
  <c r="N23"/>
  <c r="O23" s="1"/>
  <c r="N27"/>
  <c r="O27" s="1"/>
  <c r="N32"/>
  <c r="O32" s="1"/>
  <c r="N44"/>
  <c r="O44" s="1"/>
  <c r="G47" i="52"/>
  <c r="F47"/>
  <c r="F47" i="50"/>
  <c r="F1"/>
  <c r="G1" s="1"/>
  <c r="H8" s="1" a="1"/>
  <c r="F34"/>
  <c r="G19" s="1"/>
  <c r="E34"/>
  <c r="F38"/>
  <c r="G20" s="1"/>
  <c r="G36"/>
  <c r="F16"/>
  <c r="E16"/>
  <c r="E17" s="1"/>
  <c r="E38"/>
  <c r="F22" i="52"/>
  <c r="G22"/>
  <c r="I12" i="50"/>
  <c r="N10"/>
  <c r="O10" s="1"/>
  <c r="K11"/>
  <c r="N13"/>
  <c r="O13" s="1"/>
  <c r="K14"/>
  <c r="K15"/>
  <c r="N15"/>
  <c r="O15" s="1"/>
  <c r="N33"/>
  <c r="O33" s="1"/>
  <c r="K36"/>
  <c r="N37"/>
  <c r="O37" s="1"/>
  <c r="K20"/>
  <c r="N22"/>
  <c r="O22" s="1"/>
  <c r="K23"/>
  <c r="N24"/>
  <c r="O24" s="1"/>
  <c r="N26"/>
  <c r="K27"/>
  <c r="N28"/>
  <c r="O28" s="1"/>
  <c r="N36"/>
  <c r="O36" s="1"/>
  <c r="J43"/>
  <c r="N42"/>
  <c r="O42" s="1"/>
  <c r="J47"/>
  <c r="N45"/>
  <c r="O45" s="1"/>
  <c r="F21" i="52"/>
  <c r="G21"/>
  <c r="F7"/>
  <c r="G7"/>
  <c r="D38" i="50"/>
  <c r="G6" i="52"/>
  <c r="F6"/>
  <c r="H5"/>
  <c r="G35" i="50"/>
  <c r="E15" i="51"/>
  <c r="F19"/>
  <c r="G18"/>
  <c r="F24"/>
  <c r="F28"/>
  <c r="E28"/>
  <c r="F9" i="50"/>
  <c r="E24" i="51"/>
  <c r="E29" s="1"/>
  <c r="D19"/>
  <c r="G16"/>
  <c r="F1"/>
  <c r="G1" s="1"/>
  <c r="H8" s="1" a="1"/>
  <c r="F15"/>
  <c r="E19"/>
  <c r="N27"/>
  <c r="O27" s="1"/>
  <c r="N26"/>
  <c r="O26" s="1"/>
  <c r="N25"/>
  <c r="O25" s="1"/>
  <c r="N23"/>
  <c r="O23" s="1"/>
  <c r="N22"/>
  <c r="O22" s="1"/>
  <c r="N17"/>
  <c r="O17" s="1"/>
  <c r="N13"/>
  <c r="N18"/>
  <c r="O18" s="1"/>
  <c r="N16"/>
  <c r="O16" s="1"/>
  <c r="N14"/>
  <c r="O14" s="1"/>
  <c r="E9"/>
  <c r="G17"/>
  <c r="E48" i="50"/>
  <c r="F48"/>
  <c r="H75" i="44"/>
  <c r="H76"/>
  <c r="H46"/>
  <c r="H47"/>
  <c r="G76"/>
  <c r="G77"/>
  <c r="G75"/>
  <c r="D78"/>
  <c r="CC219" i="42"/>
  <c r="D24" i="37"/>
  <c r="D27" s="1"/>
  <c r="D74"/>
  <c r="D77" s="1"/>
  <c r="D6"/>
  <c r="D9" s="1"/>
  <c r="D46"/>
  <c r="D49" s="1"/>
  <c r="D59"/>
  <c r="D62" s="1"/>
  <c r="D15"/>
  <c r="D18" s="1"/>
  <c r="D20" s="1"/>
  <c r="D31"/>
  <c r="D34" s="1"/>
  <c r="D60"/>
  <c r="D63" s="1"/>
  <c r="D45"/>
  <c r="D48" s="1"/>
  <c r="D73"/>
  <c r="D76" s="1"/>
  <c r="N86" i="44"/>
  <c r="O86" s="1"/>
  <c r="N85"/>
  <c r="O85" s="1"/>
  <c r="N84"/>
  <c r="O84" s="1"/>
  <c r="N82"/>
  <c r="O82" s="1"/>
  <c r="N81"/>
  <c r="O81" s="1"/>
  <c r="D7" i="37"/>
  <c r="D25"/>
  <c r="D28" s="1"/>
  <c r="D32"/>
  <c r="D80" s="1"/>
  <c r="E5"/>
  <c r="E16" s="1"/>
  <c r="D39"/>
  <c r="D42" s="1"/>
  <c r="D53"/>
  <c r="D56" s="1"/>
  <c r="D67"/>
  <c r="D70" s="1"/>
  <c r="D38"/>
  <c r="D41" s="1"/>
  <c r="D52"/>
  <c r="D55" s="1"/>
  <c r="D66"/>
  <c r="D69" s="1"/>
  <c r="N77" i="44"/>
  <c r="O77" s="1"/>
  <c r="N76"/>
  <c r="O76" s="1"/>
  <c r="N73"/>
  <c r="O73" s="1"/>
  <c r="N75"/>
  <c r="O75" s="1"/>
  <c r="N72"/>
  <c r="N68"/>
  <c r="O68" s="1"/>
  <c r="N67"/>
  <c r="O67" s="1"/>
  <c r="N66"/>
  <c r="N65"/>
  <c r="N64"/>
  <c r="O64" s="1"/>
  <c r="N63"/>
  <c r="O63" s="1"/>
  <c r="N62"/>
  <c r="O62" s="1"/>
  <c r="N60"/>
  <c r="N59"/>
  <c r="N58"/>
  <c r="O58" s="1"/>
  <c r="N57"/>
  <c r="O57" s="1"/>
  <c r="N56"/>
  <c r="O56" s="1"/>
  <c r="N55"/>
  <c r="N54"/>
  <c r="N53"/>
  <c r="O53" s="1"/>
  <c r="N52"/>
  <c r="N51"/>
  <c r="N50"/>
  <c r="N49"/>
  <c r="O49" s="1"/>
  <c r="N47"/>
  <c r="O47" s="1"/>
  <c r="N46"/>
  <c r="N45"/>
  <c r="N44"/>
  <c r="O44" s="1"/>
  <c r="N43"/>
  <c r="N42"/>
  <c r="O42" s="1"/>
  <c r="N41"/>
  <c r="N40"/>
  <c r="O40" s="1"/>
  <c r="N39"/>
  <c r="N38"/>
  <c r="N37"/>
  <c r="N36"/>
  <c r="N35"/>
  <c r="N34"/>
  <c r="N33"/>
  <c r="O33" s="1"/>
  <c r="N32"/>
  <c r="N31"/>
  <c r="N30"/>
  <c r="N29"/>
  <c r="N28"/>
  <c r="N27"/>
  <c r="N26"/>
  <c r="N25"/>
  <c r="O25" s="1"/>
  <c r="N24"/>
  <c r="N23"/>
  <c r="N22"/>
  <c r="N21"/>
  <c r="E9"/>
  <c r="N20"/>
  <c r="N19"/>
  <c r="E12"/>
  <c r="D48" i="27"/>
  <c r="D51" s="1"/>
  <c r="D27"/>
  <c r="D30" s="1"/>
  <c r="D49"/>
  <c r="D52" s="1"/>
  <c r="D21"/>
  <c r="D24" s="1"/>
  <c r="D41"/>
  <c r="D44" s="1"/>
  <c r="D14"/>
  <c r="D17" s="1"/>
  <c r="D42"/>
  <c r="D45" s="1"/>
  <c r="D34"/>
  <c r="D37" s="1"/>
  <c r="D6"/>
  <c r="D8" s="1"/>
  <c r="D35"/>
  <c r="D38" s="1"/>
  <c r="D13"/>
  <c r="D16" s="1"/>
  <c r="E5"/>
  <c r="E48" s="1"/>
  <c r="D28"/>
  <c r="D31" s="1"/>
  <c r="D20"/>
  <c r="D22" s="1"/>
  <c r="N15" i="44"/>
  <c r="O15" s="1"/>
  <c r="N14"/>
  <c r="O14" s="1"/>
  <c r="N13"/>
  <c r="O13" s="1"/>
  <c r="N11"/>
  <c r="O11" s="1"/>
  <c r="F87"/>
  <c r="E87"/>
  <c r="E83"/>
  <c r="F83"/>
  <c r="F78"/>
  <c r="G47" s="1"/>
  <c r="E78"/>
  <c r="F74"/>
  <c r="F79" s="1"/>
  <c r="F12"/>
  <c r="E74"/>
  <c r="F16"/>
  <c r="E16"/>
  <c r="F9"/>
  <c r="N10"/>
  <c r="D75" i="37"/>
  <c r="D29"/>
  <c r="L16" i="51" l="1"/>
  <c r="L75" i="44"/>
  <c r="L35" i="50"/>
  <c r="L13" i="44"/>
  <c r="L40"/>
  <c r="L44"/>
  <c r="L25"/>
  <c r="L33"/>
  <c r="L47"/>
  <c r="L13" i="50"/>
  <c r="L20"/>
  <c r="O10" i="44"/>
  <c r="L8" i="50"/>
  <c r="O19"/>
  <c r="O46" i="44"/>
  <c r="O45"/>
  <c r="O26" i="50"/>
  <c r="O66" i="44"/>
  <c r="O65"/>
  <c r="O38"/>
  <c r="O37"/>
  <c r="O36"/>
  <c r="O35"/>
  <c r="O34"/>
  <c r="O32"/>
  <c r="O31"/>
  <c r="O30"/>
  <c r="O29"/>
  <c r="O28"/>
  <c r="O27"/>
  <c r="O26"/>
  <c r="O24"/>
  <c r="O23"/>
  <c r="O22"/>
  <c r="O21"/>
  <c r="O20"/>
  <c r="O19"/>
  <c r="O60"/>
  <c r="O59"/>
  <c r="O55"/>
  <c r="O54"/>
  <c r="O52"/>
  <c r="O51"/>
  <c r="O50"/>
  <c r="O72"/>
  <c r="O41"/>
  <c r="O39"/>
  <c r="O43"/>
  <c r="L42"/>
  <c r="L26" i="50"/>
  <c r="L66" i="44"/>
  <c r="L65"/>
  <c r="L25" i="50"/>
  <c r="E60" i="37"/>
  <c r="E63" s="1"/>
  <c r="E6"/>
  <c r="E9" s="1"/>
  <c r="F5"/>
  <c r="F66" s="1"/>
  <c r="O13" i="51"/>
  <c r="L13"/>
  <c r="L7"/>
  <c r="L32" i="50"/>
  <c r="G82" i="52"/>
  <c r="L19" i="50"/>
  <c r="L10"/>
  <c r="L7"/>
  <c r="D26" i="37"/>
  <c r="E31"/>
  <c r="E34" s="1"/>
  <c r="E59"/>
  <c r="E62" s="1"/>
  <c r="E24"/>
  <c r="E27" s="1"/>
  <c r="L7" i="44"/>
  <c r="L10"/>
  <c r="L20"/>
  <c r="L22"/>
  <c r="L24"/>
  <c r="L26"/>
  <c r="L28"/>
  <c r="L30"/>
  <c r="L32"/>
  <c r="L34"/>
  <c r="L36"/>
  <c r="L38"/>
  <c r="L46"/>
  <c r="J15" i="51"/>
  <c r="L19" i="44"/>
  <c r="L21"/>
  <c r="L23"/>
  <c r="L27"/>
  <c r="L29"/>
  <c r="L31"/>
  <c r="L35"/>
  <c r="L37"/>
  <c r="L39"/>
  <c r="L41"/>
  <c r="L43"/>
  <c r="L45"/>
  <c r="L49"/>
  <c r="L51"/>
  <c r="L53"/>
  <c r="L55"/>
  <c r="L57"/>
  <c r="L59"/>
  <c r="L50"/>
  <c r="L52"/>
  <c r="L54"/>
  <c r="L56"/>
  <c r="L58"/>
  <c r="L60"/>
  <c r="E46" i="37"/>
  <c r="E49" s="1"/>
  <c r="E74"/>
  <c r="E77" s="1"/>
  <c r="E7"/>
  <c r="E38"/>
  <c r="E41" s="1"/>
  <c r="E73"/>
  <c r="D22"/>
  <c r="L72" i="44"/>
  <c r="N34" i="50"/>
  <c r="CB15" i="46"/>
  <c r="CG14"/>
  <c r="CA13"/>
  <c r="CF12"/>
  <c r="CB13" i="42"/>
  <c r="CG12"/>
  <c r="CA13"/>
  <c r="CF12"/>
  <c r="K32" i="50"/>
  <c r="K26"/>
  <c r="K10"/>
  <c r="H19"/>
  <c r="H20"/>
  <c r="K19"/>
  <c r="I38"/>
  <c r="J34"/>
  <c r="K46"/>
  <c r="F39"/>
  <c r="H35"/>
  <c r="M35" s="1"/>
  <c r="H36"/>
  <c r="P36" s="1"/>
  <c r="K24"/>
  <c r="F17"/>
  <c r="N12"/>
  <c r="D43" i="37"/>
  <c r="E39"/>
  <c r="E42" s="1"/>
  <c r="E53"/>
  <c r="E56" s="1"/>
  <c r="E67"/>
  <c r="E70" s="1"/>
  <c r="E25"/>
  <c r="E28" s="1"/>
  <c r="E29" s="1"/>
  <c r="D33"/>
  <c r="E45"/>
  <c r="E48" s="1"/>
  <c r="E32"/>
  <c r="E52"/>
  <c r="E55" s="1"/>
  <c r="E57" s="1"/>
  <c r="E66"/>
  <c r="E69" s="1"/>
  <c r="E71" s="1"/>
  <c r="E15"/>
  <c r="E18" s="1"/>
  <c r="G88" i="52"/>
  <c r="G74"/>
  <c r="G76" s="1"/>
  <c r="G93"/>
  <c r="G69"/>
  <c r="G71" s="1"/>
  <c r="G92"/>
  <c r="G54"/>
  <c r="G56" s="1"/>
  <c r="G89"/>
  <c r="G90" s="1"/>
  <c r="D71" i="37"/>
  <c r="D17"/>
  <c r="D35"/>
  <c r="D36" s="1"/>
  <c r="G115" i="52"/>
  <c r="G130" s="1"/>
  <c r="G128"/>
  <c r="G114"/>
  <c r="G129" s="1"/>
  <c r="G131" s="1"/>
  <c r="G127"/>
  <c r="D8" i="37"/>
  <c r="D64"/>
  <c r="D50"/>
  <c r="D57"/>
  <c r="G83" i="52"/>
  <c r="G100"/>
  <c r="G110" s="1"/>
  <c r="G108"/>
  <c r="D47" i="37"/>
  <c r="D61"/>
  <c r="G99" i="52"/>
  <c r="G109" s="1"/>
  <c r="G107"/>
  <c r="J12" i="50"/>
  <c r="L12" s="1"/>
  <c r="I16"/>
  <c r="K28"/>
  <c r="J16"/>
  <c r="G65" i="52"/>
  <c r="G80" s="1"/>
  <c r="G78"/>
  <c r="G64"/>
  <c r="G66" s="1"/>
  <c r="G77"/>
  <c r="G50"/>
  <c r="G58"/>
  <c r="G49"/>
  <c r="G57"/>
  <c r="G24"/>
  <c r="G37"/>
  <c r="G39" s="1"/>
  <c r="G23"/>
  <c r="G25" s="1"/>
  <c r="G36"/>
  <c r="G38" s="1"/>
  <c r="K25" i="50"/>
  <c r="I47"/>
  <c r="L47" s="1"/>
  <c r="N43"/>
  <c r="O43" s="1"/>
  <c r="K41"/>
  <c r="N16"/>
  <c r="K13"/>
  <c r="K16" s="1"/>
  <c r="H37"/>
  <c r="M37" s="1"/>
  <c r="K45"/>
  <c r="K33"/>
  <c r="G38"/>
  <c r="K37"/>
  <c r="K35"/>
  <c r="K22"/>
  <c r="G9" i="52"/>
  <c r="G17"/>
  <c r="G8"/>
  <c r="G16"/>
  <c r="H123"/>
  <c r="H122"/>
  <c r="H118"/>
  <c r="H117"/>
  <c r="H113"/>
  <c r="H128" s="1"/>
  <c r="H112"/>
  <c r="H103"/>
  <c r="H102"/>
  <c r="H73"/>
  <c r="H75" s="1"/>
  <c r="H72"/>
  <c r="H68"/>
  <c r="H70" s="1"/>
  <c r="H67"/>
  <c r="H62"/>
  <c r="H63"/>
  <c r="H52"/>
  <c r="H53"/>
  <c r="H55" s="1"/>
  <c r="H98"/>
  <c r="J38" i="50"/>
  <c r="K42"/>
  <c r="K43" s="1"/>
  <c r="H97" i="52"/>
  <c r="I34" i="50"/>
  <c r="H48" i="52"/>
  <c r="E20" i="51"/>
  <c r="F29"/>
  <c r="D13" i="37"/>
  <c r="K44" i="50"/>
  <c r="I43"/>
  <c r="L43" s="1"/>
  <c r="N38"/>
  <c r="O38" s="1"/>
  <c r="D40" i="37"/>
  <c r="D68"/>
  <c r="D54"/>
  <c r="D10"/>
  <c r="D11" s="1"/>
  <c r="N47" i="50"/>
  <c r="O47" s="1"/>
  <c r="H47" i="52"/>
  <c r="E39" i="50"/>
  <c r="H21" i="52"/>
  <c r="H36" s="1"/>
  <c r="H22"/>
  <c r="H7"/>
  <c r="I5"/>
  <c r="H6"/>
  <c r="F20" i="51"/>
  <c r="J28"/>
  <c r="P77" i="44"/>
  <c r="J24" i="51"/>
  <c r="N19"/>
  <c r="N15"/>
  <c r="K18"/>
  <c r="I24"/>
  <c r="L24" s="1"/>
  <c r="K22"/>
  <c r="N24"/>
  <c r="O24" s="1"/>
  <c r="I28"/>
  <c r="L28" s="1"/>
  <c r="K25"/>
  <c r="N28"/>
  <c r="O28" s="1"/>
  <c r="K27"/>
  <c r="H17"/>
  <c r="H18"/>
  <c r="H16"/>
  <c r="J19"/>
  <c r="I15"/>
  <c r="K13"/>
  <c r="K17"/>
  <c r="K14"/>
  <c r="K16"/>
  <c r="I19"/>
  <c r="L19" s="1"/>
  <c r="K23"/>
  <c r="K26"/>
  <c r="G19"/>
  <c r="J48" i="50"/>
  <c r="K12"/>
  <c r="P76" i="44"/>
  <c r="P75"/>
  <c r="M75"/>
  <c r="H78"/>
  <c r="M77"/>
  <c r="M76"/>
  <c r="G46"/>
  <c r="G78"/>
  <c r="CC220" i="42"/>
  <c r="F17" i="44"/>
  <c r="D53" i="27"/>
  <c r="D43"/>
  <c r="D57"/>
  <c r="D56" s="1"/>
  <c r="D9"/>
  <c r="D11" s="1"/>
  <c r="E34"/>
  <c r="E37" s="1"/>
  <c r="D23"/>
  <c r="D25" s="1"/>
  <c r="E49"/>
  <c r="E52" s="1"/>
  <c r="E28"/>
  <c r="E31" s="1"/>
  <c r="F5"/>
  <c r="F49" s="1"/>
  <c r="F52" s="1"/>
  <c r="E41"/>
  <c r="E44" s="1"/>
  <c r="E6"/>
  <c r="E8" s="1"/>
  <c r="D32"/>
  <c r="D18"/>
  <c r="D46"/>
  <c r="D50"/>
  <c r="E51"/>
  <c r="D39"/>
  <c r="D15"/>
  <c r="E42"/>
  <c r="E45" s="1"/>
  <c r="E14"/>
  <c r="E17" s="1"/>
  <c r="E20"/>
  <c r="D36"/>
  <c r="D29"/>
  <c r="E35"/>
  <c r="E38" s="1"/>
  <c r="E13"/>
  <c r="E16" s="1"/>
  <c r="E27"/>
  <c r="E30" s="1"/>
  <c r="E32" s="1"/>
  <c r="E21"/>
  <c r="E24" s="1"/>
  <c r="K46" i="44"/>
  <c r="K44"/>
  <c r="K42"/>
  <c r="K40"/>
  <c r="K38"/>
  <c r="K36"/>
  <c r="K34"/>
  <c r="K32"/>
  <c r="K30"/>
  <c r="K28"/>
  <c r="K26"/>
  <c r="K24"/>
  <c r="K47"/>
  <c r="K45"/>
  <c r="K43"/>
  <c r="K41"/>
  <c r="K39"/>
  <c r="K37"/>
  <c r="K35"/>
  <c r="K33"/>
  <c r="K31"/>
  <c r="K29"/>
  <c r="K27"/>
  <c r="K25"/>
  <c r="E17"/>
  <c r="F88"/>
  <c r="E88"/>
  <c r="N87"/>
  <c r="O87" s="1"/>
  <c r="J87"/>
  <c r="I87"/>
  <c r="L87" s="1"/>
  <c r="I83"/>
  <c r="L83" s="1"/>
  <c r="N83"/>
  <c r="O83" s="1"/>
  <c r="J83"/>
  <c r="E79"/>
  <c r="N78"/>
  <c r="J78"/>
  <c r="I78"/>
  <c r="N74"/>
  <c r="I74"/>
  <c r="J74"/>
  <c r="J16"/>
  <c r="N16"/>
  <c r="I16"/>
  <c r="L16" s="1"/>
  <c r="N12"/>
  <c r="I12"/>
  <c r="J12"/>
  <c r="K86"/>
  <c r="K85"/>
  <c r="K81"/>
  <c r="K77"/>
  <c r="K75"/>
  <c r="K73"/>
  <c r="K67"/>
  <c r="K65"/>
  <c r="K63"/>
  <c r="K59"/>
  <c r="K57"/>
  <c r="K55"/>
  <c r="K53"/>
  <c r="K49"/>
  <c r="K50"/>
  <c r="K14"/>
  <c r="K10"/>
  <c r="K84"/>
  <c r="K82"/>
  <c r="K76"/>
  <c r="K72"/>
  <c r="K68"/>
  <c r="K66"/>
  <c r="K64"/>
  <c r="K62"/>
  <c r="K60"/>
  <c r="K58"/>
  <c r="K56"/>
  <c r="K54"/>
  <c r="K51"/>
  <c r="K52"/>
  <c r="K23"/>
  <c r="K22"/>
  <c r="K21"/>
  <c r="K20"/>
  <c r="K19"/>
  <c r="K15"/>
  <c r="K13"/>
  <c r="K11"/>
  <c r="D78" i="37"/>
  <c r="E76"/>
  <c r="G5"/>
  <c r="E8"/>
  <c r="E19"/>
  <c r="O16" i="44" l="1"/>
  <c r="L78"/>
  <c r="L38" i="50"/>
  <c r="O16"/>
  <c r="O78" i="44"/>
  <c r="O19" i="51"/>
  <c r="L16" i="50"/>
  <c r="G135" i="52"/>
  <c r="F52" i="37"/>
  <c r="F55" s="1"/>
  <c r="G133" i="52"/>
  <c r="G116"/>
  <c r="G94"/>
  <c r="G95" s="1"/>
  <c r="F6" i="37"/>
  <c r="F9" s="1"/>
  <c r="E40"/>
  <c r="F39"/>
  <c r="F42" s="1"/>
  <c r="F74"/>
  <c r="F77" s="1"/>
  <c r="F67"/>
  <c r="F25"/>
  <c r="F59"/>
  <c r="F62" s="1"/>
  <c r="F7"/>
  <c r="F24"/>
  <c r="F27" s="1"/>
  <c r="F16"/>
  <c r="F19" s="1"/>
  <c r="E43"/>
  <c r="H88" i="52"/>
  <c r="E75" i="37"/>
  <c r="E61"/>
  <c r="F45"/>
  <c r="F48" s="1"/>
  <c r="F53"/>
  <c r="F56" s="1"/>
  <c r="F31"/>
  <c r="F34" s="1"/>
  <c r="F15"/>
  <c r="F17" s="1"/>
  <c r="F73"/>
  <c r="F76" s="1"/>
  <c r="F38"/>
  <c r="F41" s="1"/>
  <c r="F46"/>
  <c r="F49" s="1"/>
  <c r="F60"/>
  <c r="F63" s="1"/>
  <c r="F32"/>
  <c r="L15" i="51"/>
  <c r="E64" i="37"/>
  <c r="J20" i="51"/>
  <c r="O15"/>
  <c r="I39" i="50"/>
  <c r="L34"/>
  <c r="P19"/>
  <c r="O34"/>
  <c r="O12"/>
  <c r="P46" i="44"/>
  <c r="O74"/>
  <c r="O12"/>
  <c r="L12"/>
  <c r="E80" i="37"/>
  <c r="L74" i="44"/>
  <c r="P35" i="50"/>
  <c r="CA14" i="46"/>
  <c r="CF13"/>
  <c r="CB16"/>
  <c r="CG15"/>
  <c r="K34" i="50"/>
  <c r="CA14" i="42"/>
  <c r="CF13"/>
  <c r="CB14"/>
  <c r="CG13"/>
  <c r="M19" i="50"/>
  <c r="E68" i="37"/>
  <c r="F70"/>
  <c r="M36" i="50"/>
  <c r="E47" i="37"/>
  <c r="K47" i="50"/>
  <c r="K48" s="1"/>
  <c r="J17"/>
  <c r="E33" i="37"/>
  <c r="F69"/>
  <c r="H82" i="52"/>
  <c r="E13" i="37"/>
  <c r="J39" i="50"/>
  <c r="H92" i="52"/>
  <c r="H93"/>
  <c r="E26" i="37"/>
  <c r="E22"/>
  <c r="F22" s="1"/>
  <c r="I17" i="50"/>
  <c r="L17" s="1"/>
  <c r="H38"/>
  <c r="P38" s="1"/>
  <c r="P37"/>
  <c r="E50" i="37"/>
  <c r="E54"/>
  <c r="F28"/>
  <c r="E17"/>
  <c r="H91" i="52"/>
  <c r="E20" i="37"/>
  <c r="H54" i="52"/>
  <c r="H56" s="1"/>
  <c r="H89"/>
  <c r="H69"/>
  <c r="H71" s="1"/>
  <c r="H74"/>
  <c r="H76" s="1"/>
  <c r="G79"/>
  <c r="G81" s="1"/>
  <c r="E35" i="37"/>
  <c r="E36" s="1"/>
  <c r="G132" i="52"/>
  <c r="H114"/>
  <c r="H129" s="1"/>
  <c r="H127"/>
  <c r="G134"/>
  <c r="H83"/>
  <c r="H115"/>
  <c r="H100"/>
  <c r="H110" s="1"/>
  <c r="H108"/>
  <c r="H133" s="1"/>
  <c r="H99"/>
  <c r="H109" s="1"/>
  <c r="H107"/>
  <c r="G101"/>
  <c r="G111"/>
  <c r="H101"/>
  <c r="G60"/>
  <c r="G85"/>
  <c r="G84"/>
  <c r="H77"/>
  <c r="H65"/>
  <c r="H80" s="1"/>
  <c r="H78"/>
  <c r="H64"/>
  <c r="H49"/>
  <c r="H57"/>
  <c r="H50"/>
  <c r="H58"/>
  <c r="G51"/>
  <c r="G59"/>
  <c r="G43"/>
  <c r="G44"/>
  <c r="G19"/>
  <c r="G42"/>
  <c r="G18"/>
  <c r="G20" s="1"/>
  <c r="G41"/>
  <c r="H24"/>
  <c r="H37"/>
  <c r="H39" s="1"/>
  <c r="G40"/>
  <c r="H38"/>
  <c r="H23"/>
  <c r="K38" i="50"/>
  <c r="H9" i="52"/>
  <c r="H17"/>
  <c r="G10"/>
  <c r="H8"/>
  <c r="H16"/>
  <c r="H41" s="1"/>
  <c r="I123"/>
  <c r="I122"/>
  <c r="I118"/>
  <c r="I117"/>
  <c r="I113"/>
  <c r="I112"/>
  <c r="I103"/>
  <c r="I102"/>
  <c r="I73"/>
  <c r="I75" s="1"/>
  <c r="I72"/>
  <c r="I68"/>
  <c r="I70" s="1"/>
  <c r="I67"/>
  <c r="I62"/>
  <c r="I63"/>
  <c r="I52"/>
  <c r="I53"/>
  <c r="I55" s="1"/>
  <c r="N48" i="50"/>
  <c r="O48" s="1"/>
  <c r="I48"/>
  <c r="L48" s="1"/>
  <c r="I98" i="52"/>
  <c r="M20" i="50"/>
  <c r="N39"/>
  <c r="P20"/>
  <c r="I97" i="52"/>
  <c r="E10" i="37"/>
  <c r="F10" s="1"/>
  <c r="I48" i="52"/>
  <c r="J29" i="51"/>
  <c r="I47" i="52"/>
  <c r="I21"/>
  <c r="I22"/>
  <c r="I7"/>
  <c r="J5"/>
  <c r="I6"/>
  <c r="K15" i="51"/>
  <c r="I20"/>
  <c r="L20" s="1"/>
  <c r="H19"/>
  <c r="M16"/>
  <c r="P16"/>
  <c r="I29"/>
  <c r="L29" s="1"/>
  <c r="K19"/>
  <c r="K24"/>
  <c r="M18"/>
  <c r="P18"/>
  <c r="P17"/>
  <c r="M17"/>
  <c r="N29"/>
  <c r="O29" s="1"/>
  <c r="N20"/>
  <c r="O20" s="1"/>
  <c r="K28"/>
  <c r="K17" i="50"/>
  <c r="P78" i="44"/>
  <c r="P47"/>
  <c r="M46"/>
  <c r="M47"/>
  <c r="M78"/>
  <c r="CC221" i="42"/>
  <c r="F57" i="27"/>
  <c r="F20"/>
  <c r="E23"/>
  <c r="E25" s="1"/>
  <c r="F6"/>
  <c r="F8" s="1"/>
  <c r="E43"/>
  <c r="F35"/>
  <c r="F38" s="1"/>
  <c r="F42"/>
  <c r="F45" s="1"/>
  <c r="G5"/>
  <c r="G48" s="1"/>
  <c r="F28"/>
  <c r="F31" s="1"/>
  <c r="E53"/>
  <c r="E46"/>
  <c r="E9"/>
  <c r="E11" s="1"/>
  <c r="E39"/>
  <c r="F34"/>
  <c r="F37" s="1"/>
  <c r="F48"/>
  <c r="F50" s="1"/>
  <c r="F21"/>
  <c r="F24" s="1"/>
  <c r="F27"/>
  <c r="F30" s="1"/>
  <c r="F14"/>
  <c r="F17" s="1"/>
  <c r="F13"/>
  <c r="F16" s="1"/>
  <c r="E57"/>
  <c r="E56" s="1"/>
  <c r="E50"/>
  <c r="F41"/>
  <c r="F44" s="1"/>
  <c r="E15"/>
  <c r="E18"/>
  <c r="E36"/>
  <c r="E29"/>
  <c r="E22"/>
  <c r="J88" i="44"/>
  <c r="I88"/>
  <c r="L88" s="1"/>
  <c r="N88"/>
  <c r="O88" s="1"/>
  <c r="K87"/>
  <c r="J79"/>
  <c r="K83"/>
  <c r="N79"/>
  <c r="I79"/>
  <c r="K78"/>
  <c r="K74"/>
  <c r="J17"/>
  <c r="I17"/>
  <c r="K16"/>
  <c r="K12"/>
  <c r="G66" i="37"/>
  <c r="G16"/>
  <c r="G59"/>
  <c r="G7"/>
  <c r="G73"/>
  <c r="G25"/>
  <c r="G60"/>
  <c r="G74"/>
  <c r="H5"/>
  <c r="H60" s="1"/>
  <c r="G32"/>
  <c r="G46"/>
  <c r="G45"/>
  <c r="G6"/>
  <c r="G15"/>
  <c r="G24"/>
  <c r="G31"/>
  <c r="G39"/>
  <c r="G53"/>
  <c r="G67"/>
  <c r="G38"/>
  <c r="G52"/>
  <c r="F68"/>
  <c r="E78"/>
  <c r="G9" l="1"/>
  <c r="G62"/>
  <c r="G69"/>
  <c r="F80"/>
  <c r="G80" s="1"/>
  <c r="G136" i="52"/>
  <c r="F13" i="37"/>
  <c r="G13" s="1"/>
  <c r="F26"/>
  <c r="G34"/>
  <c r="F8"/>
  <c r="F61"/>
  <c r="F75"/>
  <c r="F33"/>
  <c r="F11"/>
  <c r="F29"/>
  <c r="F57"/>
  <c r="F40"/>
  <c r="F64"/>
  <c r="G41"/>
  <c r="G56"/>
  <c r="F54"/>
  <c r="F18"/>
  <c r="O39" i="50"/>
  <c r="K39"/>
  <c r="H132" i="52"/>
  <c r="O79" i="44"/>
  <c r="G63" i="37"/>
  <c r="H63" s="1"/>
  <c r="H90" i="52"/>
  <c r="F47" i="37"/>
  <c r="M38" i="50"/>
  <c r="L39"/>
  <c r="L79" i="44"/>
  <c r="F35" i="37"/>
  <c r="F36" s="1"/>
  <c r="L17" i="44"/>
  <c r="G70" i="37"/>
  <c r="CB17" i="46"/>
  <c r="CG16"/>
  <c r="CA15"/>
  <c r="CF14"/>
  <c r="CB15" i="42"/>
  <c r="CG14"/>
  <c r="CA15"/>
  <c r="CF14"/>
  <c r="F71" i="37"/>
  <c r="H94" i="52"/>
  <c r="G28" i="37"/>
  <c r="I91" i="52"/>
  <c r="G61"/>
  <c r="I83"/>
  <c r="I88"/>
  <c r="I54"/>
  <c r="I56" s="1"/>
  <c r="I89"/>
  <c r="I69"/>
  <c r="I71" s="1"/>
  <c r="I92"/>
  <c r="I74"/>
  <c r="I76" s="1"/>
  <c r="I93"/>
  <c r="G49" i="37"/>
  <c r="F50"/>
  <c r="I114" i="52"/>
  <c r="I129" s="1"/>
  <c r="I127"/>
  <c r="H111"/>
  <c r="H134"/>
  <c r="I115"/>
  <c r="I130" s="1"/>
  <c r="I128"/>
  <c r="H116"/>
  <c r="H130"/>
  <c r="H131" s="1"/>
  <c r="I116"/>
  <c r="I99"/>
  <c r="I109" s="1"/>
  <c r="I107"/>
  <c r="I100"/>
  <c r="I110" s="1"/>
  <c r="I108"/>
  <c r="G86"/>
  <c r="I82"/>
  <c r="H60"/>
  <c r="H85"/>
  <c r="H59"/>
  <c r="H61" s="1"/>
  <c r="H84"/>
  <c r="H86" s="1"/>
  <c r="I64"/>
  <c r="I77"/>
  <c r="H66"/>
  <c r="H79"/>
  <c r="H81" s="1"/>
  <c r="I65"/>
  <c r="I80" s="1"/>
  <c r="I78"/>
  <c r="I50"/>
  <c r="I58"/>
  <c r="I49"/>
  <c r="I57"/>
  <c r="H51"/>
  <c r="H43"/>
  <c r="G45"/>
  <c r="H19"/>
  <c r="H42"/>
  <c r="H44"/>
  <c r="H45" s="1"/>
  <c r="H18"/>
  <c r="I24"/>
  <c r="I37"/>
  <c r="I39" s="1"/>
  <c r="I23"/>
  <c r="I36"/>
  <c r="I38" s="1"/>
  <c r="H40"/>
  <c r="H25"/>
  <c r="H10"/>
  <c r="I9"/>
  <c r="I17"/>
  <c r="I8"/>
  <c r="I16"/>
  <c r="J123"/>
  <c r="J122"/>
  <c r="J118"/>
  <c r="J117"/>
  <c r="J113"/>
  <c r="J112"/>
  <c r="J103"/>
  <c r="J102"/>
  <c r="J73"/>
  <c r="J75" s="1"/>
  <c r="J72"/>
  <c r="J68"/>
  <c r="J70" s="1"/>
  <c r="J67"/>
  <c r="J62"/>
  <c r="J63"/>
  <c r="J52"/>
  <c r="J53"/>
  <c r="J55" s="1"/>
  <c r="J98"/>
  <c r="J97"/>
  <c r="E11" i="37"/>
  <c r="J48" i="52"/>
  <c r="J47"/>
  <c r="J21"/>
  <c r="J22"/>
  <c r="J7"/>
  <c r="K5"/>
  <c r="J6"/>
  <c r="K29" i="51"/>
  <c r="K20"/>
  <c r="P19"/>
  <c r="M19"/>
  <c r="F78" i="37"/>
  <c r="F46" i="27"/>
  <c r="G35"/>
  <c r="G38" s="1"/>
  <c r="F9"/>
  <c r="F11" s="1"/>
  <c r="F56"/>
  <c r="CC222" i="42"/>
  <c r="F22" i="27"/>
  <c r="F32"/>
  <c r="G14"/>
  <c r="F23"/>
  <c r="F25" s="1"/>
  <c r="G49"/>
  <c r="G57" s="1"/>
  <c r="G56" s="1"/>
  <c r="F51"/>
  <c r="F53" s="1"/>
  <c r="G42"/>
  <c r="G45" s="1"/>
  <c r="G20"/>
  <c r="G27"/>
  <c r="G30" s="1"/>
  <c r="G28"/>
  <c r="G31" s="1"/>
  <c r="G34"/>
  <c r="H5"/>
  <c r="H48" s="1"/>
  <c r="G21"/>
  <c r="G24" s="1"/>
  <c r="G6"/>
  <c r="G8" s="1"/>
  <c r="G13"/>
  <c r="G15" s="1"/>
  <c r="G41"/>
  <c r="G44" s="1"/>
  <c r="F39"/>
  <c r="F36"/>
  <c r="F43"/>
  <c r="F29"/>
  <c r="F15"/>
  <c r="F18"/>
  <c r="G17"/>
  <c r="K88" i="44"/>
  <c r="G52" i="27"/>
  <c r="K79" i="44"/>
  <c r="G50" i="27"/>
  <c r="K17" i="44"/>
  <c r="H24" i="37"/>
  <c r="G76"/>
  <c r="G42"/>
  <c r="G10"/>
  <c r="G11" s="1"/>
  <c r="G18"/>
  <c r="G35"/>
  <c r="G36" s="1"/>
  <c r="H73"/>
  <c r="H16"/>
  <c r="G54"/>
  <c r="G22"/>
  <c r="F20"/>
  <c r="G40"/>
  <c r="G48"/>
  <c r="H6"/>
  <c r="H9" s="1"/>
  <c r="H45"/>
  <c r="I5"/>
  <c r="I53" s="1"/>
  <c r="H15"/>
  <c r="H31"/>
  <c r="H34" s="1"/>
  <c r="H46"/>
  <c r="H74"/>
  <c r="H59"/>
  <c r="H61" s="1"/>
  <c r="H66"/>
  <c r="H69" s="1"/>
  <c r="G77"/>
  <c r="G75"/>
  <c r="H7"/>
  <c r="H25"/>
  <c r="H28" s="1"/>
  <c r="H32"/>
  <c r="H39"/>
  <c r="H53"/>
  <c r="H56" s="1"/>
  <c r="H67"/>
  <c r="H70" s="1"/>
  <c r="H38"/>
  <c r="H52"/>
  <c r="G26"/>
  <c r="F43"/>
  <c r="G61"/>
  <c r="G27"/>
  <c r="G47"/>
  <c r="G8"/>
  <c r="G19"/>
  <c r="G17"/>
  <c r="G55"/>
  <c r="G57" s="1"/>
  <c r="G33"/>
  <c r="G68"/>
  <c r="J82" i="52" l="1"/>
  <c r="G71" i="37"/>
  <c r="G64"/>
  <c r="H41"/>
  <c r="G43"/>
  <c r="H95" i="52"/>
  <c r="H49" i="37"/>
  <c r="G50"/>
  <c r="H20" i="52"/>
  <c r="CA16" i="46"/>
  <c r="CF15"/>
  <c r="CB18"/>
  <c r="CG17"/>
  <c r="CA16" i="42"/>
  <c r="CF15"/>
  <c r="CB16"/>
  <c r="CG15"/>
  <c r="J91" i="52"/>
  <c r="I66"/>
  <c r="I79"/>
  <c r="I81" s="1"/>
  <c r="I94"/>
  <c r="J83"/>
  <c r="J88"/>
  <c r="J69"/>
  <c r="J71" s="1"/>
  <c r="J92"/>
  <c r="J74"/>
  <c r="J76" s="1"/>
  <c r="J93"/>
  <c r="J54"/>
  <c r="J56" s="1"/>
  <c r="J89"/>
  <c r="I90"/>
  <c r="I133"/>
  <c r="I132"/>
  <c r="I135"/>
  <c r="I134"/>
  <c r="J115"/>
  <c r="J130" s="1"/>
  <c r="J128"/>
  <c r="H135"/>
  <c r="H136" s="1"/>
  <c r="I131"/>
  <c r="J114"/>
  <c r="J129" s="1"/>
  <c r="J131" s="1"/>
  <c r="J127"/>
  <c r="J100"/>
  <c r="J110" s="1"/>
  <c r="J108"/>
  <c r="I111"/>
  <c r="J99"/>
  <c r="J109" s="1"/>
  <c r="J107"/>
  <c r="I101"/>
  <c r="I59"/>
  <c r="I84"/>
  <c r="I60"/>
  <c r="I85"/>
  <c r="J64"/>
  <c r="J77"/>
  <c r="J65"/>
  <c r="J80" s="1"/>
  <c r="J78"/>
  <c r="I51"/>
  <c r="J49"/>
  <c r="J57"/>
  <c r="J50"/>
  <c r="J58"/>
  <c r="I41"/>
  <c r="I44"/>
  <c r="I19"/>
  <c r="I42"/>
  <c r="I25"/>
  <c r="I43"/>
  <c r="I45" s="1"/>
  <c r="I18"/>
  <c r="I20" s="1"/>
  <c r="I40"/>
  <c r="J24"/>
  <c r="J37"/>
  <c r="J39" s="1"/>
  <c r="J23"/>
  <c r="J36"/>
  <c r="J38" s="1"/>
  <c r="I10"/>
  <c r="J9"/>
  <c r="J17"/>
  <c r="J8"/>
  <c r="J16"/>
  <c r="K123"/>
  <c r="K122"/>
  <c r="K118"/>
  <c r="K117"/>
  <c r="K113"/>
  <c r="K112"/>
  <c r="K103"/>
  <c r="K102"/>
  <c r="K73"/>
  <c r="K75" s="1"/>
  <c r="K72"/>
  <c r="K68"/>
  <c r="K70" s="1"/>
  <c r="K67"/>
  <c r="K62"/>
  <c r="K63"/>
  <c r="K52"/>
  <c r="K53"/>
  <c r="K55" s="1"/>
  <c r="K98"/>
  <c r="K97"/>
  <c r="K48"/>
  <c r="K47"/>
  <c r="K21"/>
  <c r="K22"/>
  <c r="K7"/>
  <c r="L5"/>
  <c r="K6"/>
  <c r="H75" i="37"/>
  <c r="G36" i="27"/>
  <c r="CC223" i="42"/>
  <c r="G20" i="37"/>
  <c r="G29" i="27"/>
  <c r="H49"/>
  <c r="H50" s="1"/>
  <c r="G16"/>
  <c r="G18" s="1"/>
  <c r="H42"/>
  <c r="H45" s="1"/>
  <c r="H27"/>
  <c r="H30" s="1"/>
  <c r="H57"/>
  <c r="H56" s="1"/>
  <c r="H34"/>
  <c r="H14"/>
  <c r="H17" s="1"/>
  <c r="H13"/>
  <c r="H16" s="1"/>
  <c r="H35"/>
  <c r="H38" s="1"/>
  <c r="G32"/>
  <c r="G46"/>
  <c r="G22"/>
  <c r="G23"/>
  <c r="G25" s="1"/>
  <c r="G51"/>
  <c r="H51" s="1"/>
  <c r="H20"/>
  <c r="H23" s="1"/>
  <c r="H28"/>
  <c r="H31" s="1"/>
  <c r="I5"/>
  <c r="I48" s="1"/>
  <c r="H41"/>
  <c r="H44" s="1"/>
  <c r="H21"/>
  <c r="H24" s="1"/>
  <c r="H6"/>
  <c r="H8" s="1"/>
  <c r="G43"/>
  <c r="G9"/>
  <c r="G11" s="1"/>
  <c r="G37"/>
  <c r="G39" s="1"/>
  <c r="H27" i="37"/>
  <c r="H29" s="1"/>
  <c r="H76"/>
  <c r="G78"/>
  <c r="H35"/>
  <c r="H10"/>
  <c r="H11" s="1"/>
  <c r="H42"/>
  <c r="H43" s="1"/>
  <c r="H18"/>
  <c r="H17"/>
  <c r="I73"/>
  <c r="I16"/>
  <c r="H22"/>
  <c r="H62"/>
  <c r="H64" s="1"/>
  <c r="H68"/>
  <c r="J5"/>
  <c r="J74" s="1"/>
  <c r="H54"/>
  <c r="H8"/>
  <c r="H48"/>
  <c r="I25"/>
  <c r="I28" s="1"/>
  <c r="I66"/>
  <c r="I69" s="1"/>
  <c r="I6"/>
  <c r="I9" s="1"/>
  <c r="I31"/>
  <c r="I34" s="1"/>
  <c r="I38"/>
  <c r="I41" s="1"/>
  <c r="H26"/>
  <c r="H40"/>
  <c r="H47"/>
  <c r="I39"/>
  <c r="I67"/>
  <c r="I70" s="1"/>
  <c r="I52"/>
  <c r="I54" s="1"/>
  <c r="G29"/>
  <c r="H36"/>
  <c r="H13"/>
  <c r="I56"/>
  <c r="H55"/>
  <c r="H57" s="1"/>
  <c r="H71"/>
  <c r="H77"/>
  <c r="H33"/>
  <c r="I7"/>
  <c r="I15"/>
  <c r="I24"/>
  <c r="I32"/>
  <c r="I46"/>
  <c r="I60"/>
  <c r="I63" s="1"/>
  <c r="I74"/>
  <c r="I45"/>
  <c r="I59"/>
  <c r="H80"/>
  <c r="H19"/>
  <c r="I49" l="1"/>
  <c r="H50"/>
  <c r="CB19" i="46"/>
  <c r="CG18"/>
  <c r="CA17"/>
  <c r="CF16"/>
  <c r="CB17" i="42"/>
  <c r="CG16"/>
  <c r="CA17"/>
  <c r="CF16"/>
  <c r="I61" i="52"/>
  <c r="J79"/>
  <c r="J81" s="1"/>
  <c r="K88"/>
  <c r="K91"/>
  <c r="J94"/>
  <c r="I95"/>
  <c r="K69"/>
  <c r="K71" s="1"/>
  <c r="K92"/>
  <c r="K74"/>
  <c r="K76" s="1"/>
  <c r="K93"/>
  <c r="K54"/>
  <c r="K56" s="1"/>
  <c r="K89"/>
  <c r="J90"/>
  <c r="J132"/>
  <c r="I136"/>
  <c r="J133"/>
  <c r="J134"/>
  <c r="J116"/>
  <c r="K115"/>
  <c r="K130" s="1"/>
  <c r="K128"/>
  <c r="K114"/>
  <c r="K129" s="1"/>
  <c r="K127"/>
  <c r="J135"/>
  <c r="J136" s="1"/>
  <c r="J101"/>
  <c r="K100"/>
  <c r="K110" s="1"/>
  <c r="K135" s="1"/>
  <c r="K108"/>
  <c r="K133" s="1"/>
  <c r="K99"/>
  <c r="K109" s="1"/>
  <c r="K107"/>
  <c r="J111"/>
  <c r="K82"/>
  <c r="K101"/>
  <c r="K83"/>
  <c r="J66"/>
  <c r="J60"/>
  <c r="J85"/>
  <c r="J59"/>
  <c r="J61" s="1"/>
  <c r="J84"/>
  <c r="J86" s="1"/>
  <c r="I86"/>
  <c r="K64"/>
  <c r="K77"/>
  <c r="K65"/>
  <c r="K80" s="1"/>
  <c r="K78"/>
  <c r="K50"/>
  <c r="K58"/>
  <c r="K49"/>
  <c r="K57"/>
  <c r="J51"/>
  <c r="J43"/>
  <c r="J44"/>
  <c r="J18"/>
  <c r="J41"/>
  <c r="J19"/>
  <c r="J42"/>
  <c r="J25"/>
  <c r="J40"/>
  <c r="K24"/>
  <c r="K37"/>
  <c r="K39" s="1"/>
  <c r="K23"/>
  <c r="K36"/>
  <c r="K38" s="1"/>
  <c r="K9"/>
  <c r="K17"/>
  <c r="J10"/>
  <c r="K8"/>
  <c r="K16"/>
  <c r="L123"/>
  <c r="L122"/>
  <c r="L118"/>
  <c r="L117"/>
  <c r="L113"/>
  <c r="L112"/>
  <c r="L103"/>
  <c r="L102"/>
  <c r="L73"/>
  <c r="L75" s="1"/>
  <c r="L72"/>
  <c r="L68"/>
  <c r="L70" s="1"/>
  <c r="L67"/>
  <c r="L62"/>
  <c r="L63"/>
  <c r="L52"/>
  <c r="L53"/>
  <c r="L55" s="1"/>
  <c r="L98"/>
  <c r="L97"/>
  <c r="L48"/>
  <c r="L47"/>
  <c r="L21"/>
  <c r="L22"/>
  <c r="L7"/>
  <c r="M5"/>
  <c r="L6"/>
  <c r="H78" i="37"/>
  <c r="H25" i="27"/>
  <c r="I20"/>
  <c r="I23" s="1"/>
  <c r="I42"/>
  <c r="I45" s="1"/>
  <c r="I49"/>
  <c r="I57" s="1"/>
  <c r="I56" s="1"/>
  <c r="CC224" i="42"/>
  <c r="I14" i="27"/>
  <c r="I17" s="1"/>
  <c r="H15"/>
  <c r="I27"/>
  <c r="I30" s="1"/>
  <c r="I41"/>
  <c r="I43" s="1"/>
  <c r="H22"/>
  <c r="I28"/>
  <c r="I31" s="1"/>
  <c r="I34"/>
  <c r="J5"/>
  <c r="J48" s="1"/>
  <c r="I21"/>
  <c r="I24" s="1"/>
  <c r="I6"/>
  <c r="I8" s="1"/>
  <c r="I13"/>
  <c r="I16" s="1"/>
  <c r="I18" s="1"/>
  <c r="H52"/>
  <c r="H53" s="1"/>
  <c r="I35"/>
  <c r="I38" s="1"/>
  <c r="H18"/>
  <c r="H36"/>
  <c r="H32"/>
  <c r="H29"/>
  <c r="I51"/>
  <c r="H46"/>
  <c r="G53"/>
  <c r="H43"/>
  <c r="H37"/>
  <c r="H39" s="1"/>
  <c r="H9"/>
  <c r="H11" s="1"/>
  <c r="I27" i="37"/>
  <c r="I29" s="1"/>
  <c r="I76"/>
  <c r="I35"/>
  <c r="I36" s="1"/>
  <c r="I42"/>
  <c r="I43" s="1"/>
  <c r="I62"/>
  <c r="I64" s="1"/>
  <c r="I10"/>
  <c r="I11" s="1"/>
  <c r="J66"/>
  <c r="J69" s="1"/>
  <c r="J16"/>
  <c r="I22"/>
  <c r="I55"/>
  <c r="I57" s="1"/>
  <c r="I19"/>
  <c r="I8"/>
  <c r="J25"/>
  <c r="J28" s="1"/>
  <c r="J7"/>
  <c r="J46"/>
  <c r="J49" s="1"/>
  <c r="J59"/>
  <c r="K5"/>
  <c r="K59" s="1"/>
  <c r="J32"/>
  <c r="J60"/>
  <c r="J63" s="1"/>
  <c r="J45"/>
  <c r="J73"/>
  <c r="J75" s="1"/>
  <c r="I26"/>
  <c r="I33"/>
  <c r="J6"/>
  <c r="J9" s="1"/>
  <c r="J15"/>
  <c r="J24"/>
  <c r="J31"/>
  <c r="J34" s="1"/>
  <c r="J39"/>
  <c r="J53"/>
  <c r="J56" s="1"/>
  <c r="J67"/>
  <c r="J70" s="1"/>
  <c r="J38"/>
  <c r="J41" s="1"/>
  <c r="J52"/>
  <c r="I77"/>
  <c r="I75"/>
  <c r="I68"/>
  <c r="I17"/>
  <c r="I47"/>
  <c r="I13"/>
  <c r="I80"/>
  <c r="I48"/>
  <c r="I50" s="1"/>
  <c r="I18"/>
  <c r="H20"/>
  <c r="I61"/>
  <c r="I40"/>
  <c r="I71"/>
  <c r="CA18" i="46" l="1"/>
  <c r="CF17"/>
  <c r="CB20"/>
  <c r="CG19"/>
  <c r="CA18" i="42"/>
  <c r="CF17"/>
  <c r="CB18"/>
  <c r="CG17"/>
  <c r="L91" i="52"/>
  <c r="L88"/>
  <c r="K94"/>
  <c r="K79"/>
  <c r="J95"/>
  <c r="K90"/>
  <c r="L54"/>
  <c r="L56" s="1"/>
  <c r="L89"/>
  <c r="L90" s="1"/>
  <c r="L69"/>
  <c r="L71" s="1"/>
  <c r="L92"/>
  <c r="L74"/>
  <c r="L76" s="1"/>
  <c r="L93"/>
  <c r="K116"/>
  <c r="K132"/>
  <c r="L114"/>
  <c r="L129" s="1"/>
  <c r="L127"/>
  <c r="K111"/>
  <c r="K134"/>
  <c r="K136" s="1"/>
  <c r="L115"/>
  <c r="L130" s="1"/>
  <c r="L128"/>
  <c r="K131"/>
  <c r="L99"/>
  <c r="L109" s="1"/>
  <c r="L107"/>
  <c r="L100"/>
  <c r="L110" s="1"/>
  <c r="L108"/>
  <c r="L83"/>
  <c r="L82"/>
  <c r="K60"/>
  <c r="K85"/>
  <c r="K59"/>
  <c r="K61" s="1"/>
  <c r="K84"/>
  <c r="K86" s="1"/>
  <c r="K81"/>
  <c r="L64"/>
  <c r="L79" s="1"/>
  <c r="L77"/>
  <c r="L65"/>
  <c r="L80" s="1"/>
  <c r="L78"/>
  <c r="K66"/>
  <c r="K51"/>
  <c r="L49"/>
  <c r="L57"/>
  <c r="L50"/>
  <c r="L58"/>
  <c r="J45"/>
  <c r="K18"/>
  <c r="K41"/>
  <c r="K43"/>
  <c r="K44"/>
  <c r="J20"/>
  <c r="K19"/>
  <c r="K42"/>
  <c r="K25"/>
  <c r="K40"/>
  <c r="L24"/>
  <c r="L37"/>
  <c r="L39" s="1"/>
  <c r="L23"/>
  <c r="L36"/>
  <c r="L38" s="1"/>
  <c r="L25"/>
  <c r="L9"/>
  <c r="L17"/>
  <c r="K10"/>
  <c r="L8"/>
  <c r="L16"/>
  <c r="M123"/>
  <c r="M122"/>
  <c r="M118"/>
  <c r="M117"/>
  <c r="M113"/>
  <c r="M112"/>
  <c r="M103"/>
  <c r="M102"/>
  <c r="M73"/>
  <c r="M75" s="1"/>
  <c r="M72"/>
  <c r="M68"/>
  <c r="M70" s="1"/>
  <c r="M67"/>
  <c r="M62"/>
  <c r="M63"/>
  <c r="M52"/>
  <c r="M53"/>
  <c r="M55" s="1"/>
  <c r="M98"/>
  <c r="M97"/>
  <c r="M48"/>
  <c r="M47"/>
  <c r="M21"/>
  <c r="M22"/>
  <c r="M7"/>
  <c r="N5"/>
  <c r="M6"/>
  <c r="J27" i="37"/>
  <c r="J62"/>
  <c r="J64" s="1"/>
  <c r="I78"/>
  <c r="J42"/>
  <c r="J43" s="1"/>
  <c r="I50" i="27"/>
  <c r="J20"/>
  <c r="J23" s="1"/>
  <c r="I36"/>
  <c r="I25"/>
  <c r="I32"/>
  <c r="J42"/>
  <c r="J45" s="1"/>
  <c r="J21"/>
  <c r="J24" s="1"/>
  <c r="CC225" i="42"/>
  <c r="I29" i="27"/>
  <c r="J27"/>
  <c r="J30" s="1"/>
  <c r="J14"/>
  <c r="J17" s="1"/>
  <c r="I52"/>
  <c r="I53" s="1"/>
  <c r="J6"/>
  <c r="J8" s="1"/>
  <c r="I44"/>
  <c r="I46" s="1"/>
  <c r="J51"/>
  <c r="J13"/>
  <c r="J16" s="1"/>
  <c r="J28"/>
  <c r="J31" s="1"/>
  <c r="K5"/>
  <c r="K49" s="1"/>
  <c r="K57" s="1"/>
  <c r="J49"/>
  <c r="J57" s="1"/>
  <c r="J56" s="1"/>
  <c r="J35"/>
  <c r="J38" s="1"/>
  <c r="I37"/>
  <c r="I39" s="1"/>
  <c r="J41"/>
  <c r="J43" s="1"/>
  <c r="J34"/>
  <c r="J37" s="1"/>
  <c r="I15"/>
  <c r="I22"/>
  <c r="I9"/>
  <c r="L5" i="37"/>
  <c r="L16" s="1"/>
  <c r="K45"/>
  <c r="K31"/>
  <c r="K34" s="1"/>
  <c r="J76"/>
  <c r="K15"/>
  <c r="K60"/>
  <c r="K63" s="1"/>
  <c r="K73"/>
  <c r="K6"/>
  <c r="K9" s="1"/>
  <c r="K24"/>
  <c r="K27" s="1"/>
  <c r="K46"/>
  <c r="K49" s="1"/>
  <c r="K74"/>
  <c r="J18"/>
  <c r="J55"/>
  <c r="J57" s="1"/>
  <c r="J48"/>
  <c r="J50" s="1"/>
  <c r="J35"/>
  <c r="J36" s="1"/>
  <c r="J10"/>
  <c r="J11" s="1"/>
  <c r="J47"/>
  <c r="J26"/>
  <c r="J22"/>
  <c r="K66"/>
  <c r="K69" s="1"/>
  <c r="K16"/>
  <c r="J77"/>
  <c r="I20"/>
  <c r="J19"/>
  <c r="J17"/>
  <c r="J61"/>
  <c r="J8"/>
  <c r="J13"/>
  <c r="J54"/>
  <c r="J33"/>
  <c r="J68"/>
  <c r="J40"/>
  <c r="K7"/>
  <c r="K25"/>
  <c r="K32"/>
  <c r="K39"/>
  <c r="K53"/>
  <c r="K56" s="1"/>
  <c r="K67"/>
  <c r="K70" s="1"/>
  <c r="K38"/>
  <c r="K41" s="1"/>
  <c r="K52"/>
  <c r="J80"/>
  <c r="J71"/>
  <c r="J29"/>
  <c r="CB21" i="46" l="1"/>
  <c r="CG20"/>
  <c r="CA19"/>
  <c r="CF18"/>
  <c r="CB19" i="42"/>
  <c r="CG18"/>
  <c r="CA19"/>
  <c r="CF18"/>
  <c r="M91" i="52"/>
  <c r="M88"/>
  <c r="K95"/>
  <c r="L94"/>
  <c r="L95" s="1"/>
  <c r="M54"/>
  <c r="M56" s="1"/>
  <c r="M89"/>
  <c r="M90" s="1"/>
  <c r="M69"/>
  <c r="M71" s="1"/>
  <c r="M92"/>
  <c r="M74"/>
  <c r="M93"/>
  <c r="L135"/>
  <c r="L134"/>
  <c r="L133"/>
  <c r="L132"/>
  <c r="M115"/>
  <c r="M130" s="1"/>
  <c r="M128"/>
  <c r="L131"/>
  <c r="M114"/>
  <c r="M129" s="1"/>
  <c r="M127"/>
  <c r="L116"/>
  <c r="M99"/>
  <c r="M109" s="1"/>
  <c r="M107"/>
  <c r="L111"/>
  <c r="M100"/>
  <c r="M110" s="1"/>
  <c r="M108"/>
  <c r="L101"/>
  <c r="M83"/>
  <c r="M82"/>
  <c r="L60"/>
  <c r="L85"/>
  <c r="L59"/>
  <c r="L61" s="1"/>
  <c r="L84"/>
  <c r="L86" s="1"/>
  <c r="L66"/>
  <c r="M65"/>
  <c r="M80" s="1"/>
  <c r="M78"/>
  <c r="L81"/>
  <c r="M64"/>
  <c r="M79" s="1"/>
  <c r="M77"/>
  <c r="M76"/>
  <c r="K20"/>
  <c r="M50"/>
  <c r="M58"/>
  <c r="M49"/>
  <c r="M57"/>
  <c r="L51"/>
  <c r="K45"/>
  <c r="L19"/>
  <c r="L42"/>
  <c r="L18"/>
  <c r="L20" s="1"/>
  <c r="L41"/>
  <c r="L43"/>
  <c r="L44"/>
  <c r="L40"/>
  <c r="M23"/>
  <c r="M36"/>
  <c r="M38" s="1"/>
  <c r="M24"/>
  <c r="M37"/>
  <c r="M39" s="1"/>
  <c r="M9"/>
  <c r="M17"/>
  <c r="L10"/>
  <c r="M8"/>
  <c r="M16"/>
  <c r="N123"/>
  <c r="N122"/>
  <c r="N118"/>
  <c r="N117"/>
  <c r="N113"/>
  <c r="N112"/>
  <c r="N103"/>
  <c r="N102"/>
  <c r="N73"/>
  <c r="N75" s="1"/>
  <c r="N72"/>
  <c r="N68"/>
  <c r="N70" s="1"/>
  <c r="N67"/>
  <c r="N62"/>
  <c r="N63"/>
  <c r="N52"/>
  <c r="N53"/>
  <c r="N55" s="1"/>
  <c r="N98"/>
  <c r="N97"/>
  <c r="N48"/>
  <c r="N47"/>
  <c r="L66" i="37"/>
  <c r="N21" i="52"/>
  <c r="N22"/>
  <c r="N7"/>
  <c r="O5"/>
  <c r="N6"/>
  <c r="K62" i="37"/>
  <c r="K42"/>
  <c r="K27" i="27"/>
  <c r="K30" s="1"/>
  <c r="K28"/>
  <c r="K31" s="1"/>
  <c r="K21"/>
  <c r="K24" s="1"/>
  <c r="K6"/>
  <c r="K8" s="1"/>
  <c r="L5"/>
  <c r="L48" s="1"/>
  <c r="J44"/>
  <c r="J46" s="1"/>
  <c r="K35"/>
  <c r="K38" s="1"/>
  <c r="K41"/>
  <c r="K13"/>
  <c r="K16" s="1"/>
  <c r="K48"/>
  <c r="K50" s="1"/>
  <c r="K34"/>
  <c r="K36" s="1"/>
  <c r="K14"/>
  <c r="K17" s="1"/>
  <c r="K20"/>
  <c r="K22" s="1"/>
  <c r="J32"/>
  <c r="J22"/>
  <c r="CC226" i="42"/>
  <c r="L41" i="27"/>
  <c r="J15"/>
  <c r="J29"/>
  <c r="J50"/>
  <c r="J52"/>
  <c r="K52" s="1"/>
  <c r="J18"/>
  <c r="J39"/>
  <c r="K42"/>
  <c r="K45" s="1"/>
  <c r="J36"/>
  <c r="K56"/>
  <c r="J25"/>
  <c r="I11"/>
  <c r="J9"/>
  <c r="L15" i="37"/>
  <c r="L17" s="1"/>
  <c r="L34" i="27"/>
  <c r="L53" i="37"/>
  <c r="L56" s="1"/>
  <c r="M5"/>
  <c r="M16" s="1"/>
  <c r="L31"/>
  <c r="L34" s="1"/>
  <c r="L38"/>
  <c r="L41" s="1"/>
  <c r="K47"/>
  <c r="K61"/>
  <c r="K48"/>
  <c r="K50" s="1"/>
  <c r="J78"/>
  <c r="L7"/>
  <c r="L24"/>
  <c r="L27" s="1"/>
  <c r="L39"/>
  <c r="L42" s="1"/>
  <c r="L67"/>
  <c r="L68" s="1"/>
  <c r="L52"/>
  <c r="K18"/>
  <c r="K77"/>
  <c r="K33"/>
  <c r="L6"/>
  <c r="L25"/>
  <c r="L32"/>
  <c r="L46"/>
  <c r="L49" s="1"/>
  <c r="L60"/>
  <c r="L63" s="1"/>
  <c r="L74"/>
  <c r="L45"/>
  <c r="L59"/>
  <c r="L62" s="1"/>
  <c r="L73"/>
  <c r="K17"/>
  <c r="J20"/>
  <c r="K76"/>
  <c r="K75"/>
  <c r="K55"/>
  <c r="K26"/>
  <c r="K64"/>
  <c r="K10"/>
  <c r="K11" s="1"/>
  <c r="K35"/>
  <c r="K36" s="1"/>
  <c r="K54"/>
  <c r="K28"/>
  <c r="K29" s="1"/>
  <c r="K22"/>
  <c r="K68"/>
  <c r="K43"/>
  <c r="K40"/>
  <c r="K8"/>
  <c r="K71"/>
  <c r="K19"/>
  <c r="K80"/>
  <c r="K13"/>
  <c r="L69"/>
  <c r="CA20" i="46" l="1"/>
  <c r="CF19"/>
  <c r="CB22"/>
  <c r="CG21"/>
  <c r="CA20" i="42"/>
  <c r="CF19"/>
  <c r="CB20"/>
  <c r="CG19"/>
  <c r="M135" i="52"/>
  <c r="N88"/>
  <c r="N91"/>
  <c r="M133"/>
  <c r="M94"/>
  <c r="M95" s="1"/>
  <c r="M131"/>
  <c r="L136"/>
  <c r="N54"/>
  <c r="N56" s="1"/>
  <c r="N89"/>
  <c r="N69"/>
  <c r="N71" s="1"/>
  <c r="N92"/>
  <c r="N74"/>
  <c r="N76" s="1"/>
  <c r="N93"/>
  <c r="M134"/>
  <c r="N82"/>
  <c r="M132"/>
  <c r="N115"/>
  <c r="N130" s="1"/>
  <c r="N128"/>
  <c r="N114"/>
  <c r="N129" s="1"/>
  <c r="N131" s="1"/>
  <c r="N127"/>
  <c r="M116"/>
  <c r="M101"/>
  <c r="N116"/>
  <c r="M111"/>
  <c r="N99"/>
  <c r="N109" s="1"/>
  <c r="N134" s="1"/>
  <c r="N107"/>
  <c r="N132" s="1"/>
  <c r="N100"/>
  <c r="N110" s="1"/>
  <c r="N135" s="1"/>
  <c r="N108"/>
  <c r="N133" s="1"/>
  <c r="N101"/>
  <c r="N83"/>
  <c r="M59"/>
  <c r="M84"/>
  <c r="M60"/>
  <c r="M85"/>
  <c r="M66"/>
  <c r="N65"/>
  <c r="N80" s="1"/>
  <c r="N78"/>
  <c r="N64"/>
  <c r="N79" s="1"/>
  <c r="N81" s="1"/>
  <c r="N77"/>
  <c r="M81"/>
  <c r="M51"/>
  <c r="N49"/>
  <c r="N57"/>
  <c r="N50"/>
  <c r="N58"/>
  <c r="L45"/>
  <c r="M18"/>
  <c r="M41"/>
  <c r="M19"/>
  <c r="M42"/>
  <c r="M44"/>
  <c r="M43"/>
  <c r="M25"/>
  <c r="M40"/>
  <c r="N24"/>
  <c r="N37"/>
  <c r="N39" s="1"/>
  <c r="N23"/>
  <c r="N36"/>
  <c r="N38" s="1"/>
  <c r="N25"/>
  <c r="M10"/>
  <c r="N9"/>
  <c r="N17"/>
  <c r="N8"/>
  <c r="N16"/>
  <c r="O123"/>
  <c r="O122"/>
  <c r="O118"/>
  <c r="O117"/>
  <c r="O113"/>
  <c r="O112"/>
  <c r="O103"/>
  <c r="O102"/>
  <c r="O73"/>
  <c r="O75" s="1"/>
  <c r="O72"/>
  <c r="O68"/>
  <c r="O70" s="1"/>
  <c r="O67"/>
  <c r="O62"/>
  <c r="O63"/>
  <c r="O52"/>
  <c r="O53"/>
  <c r="O55" s="1"/>
  <c r="O98"/>
  <c r="O97"/>
  <c r="O48"/>
  <c r="O47"/>
  <c r="O21"/>
  <c r="O22"/>
  <c r="O7"/>
  <c r="L14" i="27"/>
  <c r="L27"/>
  <c r="L30" s="1"/>
  <c r="P5" i="52"/>
  <c r="O6"/>
  <c r="L42" i="27"/>
  <c r="L45" s="1"/>
  <c r="L6"/>
  <c r="L8" s="1"/>
  <c r="L17"/>
  <c r="K37"/>
  <c r="K39" s="1"/>
  <c r="L77" i="37"/>
  <c r="L55"/>
  <c r="L57" s="1"/>
  <c r="L8"/>
  <c r="K23" i="27"/>
  <c r="K25" s="1"/>
  <c r="L20"/>
  <c r="L28"/>
  <c r="L31" s="1"/>
  <c r="M5"/>
  <c r="M49" s="1"/>
  <c r="M57" s="1"/>
  <c r="L49"/>
  <c r="L50" s="1"/>
  <c r="L35"/>
  <c r="L38" s="1"/>
  <c r="L13"/>
  <c r="L16" s="1"/>
  <c r="L43"/>
  <c r="K29"/>
  <c r="K44"/>
  <c r="L44" s="1"/>
  <c r="L21"/>
  <c r="L24" s="1"/>
  <c r="L33" i="37"/>
  <c r="K18" i="27"/>
  <c r="K51"/>
  <c r="K53" s="1"/>
  <c r="K15"/>
  <c r="K43"/>
  <c r="K32"/>
  <c r="L13" i="37"/>
  <c r="CC227" i="42"/>
  <c r="L18" i="37"/>
  <c r="J53" i="27"/>
  <c r="J11"/>
  <c r="K9"/>
  <c r="K11" s="1"/>
  <c r="M25" i="37"/>
  <c r="L54"/>
  <c r="M74"/>
  <c r="L40"/>
  <c r="M46"/>
  <c r="M49" s="1"/>
  <c r="M59"/>
  <c r="M62" s="1"/>
  <c r="M6"/>
  <c r="M32"/>
  <c r="M60"/>
  <c r="M63" s="1"/>
  <c r="M45"/>
  <c r="M73"/>
  <c r="N5"/>
  <c r="N16" s="1"/>
  <c r="M7"/>
  <c r="M15"/>
  <c r="M17" s="1"/>
  <c r="M24"/>
  <c r="M27" s="1"/>
  <c r="M31"/>
  <c r="M34" s="1"/>
  <c r="M39"/>
  <c r="M42" s="1"/>
  <c r="M53"/>
  <c r="M56" s="1"/>
  <c r="M67"/>
  <c r="M38"/>
  <c r="M41" s="1"/>
  <c r="M52"/>
  <c r="M66"/>
  <c r="M69" s="1"/>
  <c r="L9"/>
  <c r="L35"/>
  <c r="L36" s="1"/>
  <c r="K57"/>
  <c r="L70"/>
  <c r="L71" s="1"/>
  <c r="L80"/>
  <c r="L28"/>
  <c r="L29" s="1"/>
  <c r="L75"/>
  <c r="L22"/>
  <c r="L26"/>
  <c r="L48"/>
  <c r="L50" s="1"/>
  <c r="K20"/>
  <c r="K78"/>
  <c r="L47"/>
  <c r="L61"/>
  <c r="L76"/>
  <c r="L64"/>
  <c r="L10"/>
  <c r="L43"/>
  <c r="L19"/>
  <c r="M19" s="1"/>
  <c r="CB23" i="46" l="1"/>
  <c r="CG22"/>
  <c r="CA21"/>
  <c r="CF20"/>
  <c r="CB21" i="42"/>
  <c r="CG20"/>
  <c r="CA21"/>
  <c r="CF20"/>
  <c r="M136" i="52"/>
  <c r="N90"/>
  <c r="N94"/>
  <c r="O69"/>
  <c r="O71" s="1"/>
  <c r="O92"/>
  <c r="O74"/>
  <c r="O93"/>
  <c r="O54"/>
  <c r="O56" s="1"/>
  <c r="O89"/>
  <c r="O88"/>
  <c r="O91"/>
  <c r="O94" s="1"/>
  <c r="O114"/>
  <c r="O129" s="1"/>
  <c r="O127"/>
  <c r="N136"/>
  <c r="O115"/>
  <c r="O130" s="1"/>
  <c r="O128"/>
  <c r="O99"/>
  <c r="O109" s="1"/>
  <c r="O107"/>
  <c r="N111"/>
  <c r="O100"/>
  <c r="O110" s="1"/>
  <c r="O108"/>
  <c r="N51"/>
  <c r="M61"/>
  <c r="O83"/>
  <c r="O82"/>
  <c r="N60"/>
  <c r="N85"/>
  <c r="N59"/>
  <c r="N61" s="1"/>
  <c r="N84"/>
  <c r="N86" s="1"/>
  <c r="M86"/>
  <c r="O65"/>
  <c r="O80" s="1"/>
  <c r="O78"/>
  <c r="O64"/>
  <c r="O77"/>
  <c r="N66"/>
  <c r="O76"/>
  <c r="O50"/>
  <c r="O58"/>
  <c r="O49"/>
  <c r="O57"/>
  <c r="N43"/>
  <c r="N44"/>
  <c r="M20"/>
  <c r="N18"/>
  <c r="N41"/>
  <c r="N19"/>
  <c r="N42"/>
  <c r="M45"/>
  <c r="N40"/>
  <c r="O23"/>
  <c r="O36"/>
  <c r="O38" s="1"/>
  <c r="O24"/>
  <c r="O37"/>
  <c r="O39" s="1"/>
  <c r="O25"/>
  <c r="O9"/>
  <c r="O17"/>
  <c r="N10"/>
  <c r="O8"/>
  <c r="O16"/>
  <c r="P123"/>
  <c r="P122"/>
  <c r="P118"/>
  <c r="P117"/>
  <c r="P113"/>
  <c r="P112"/>
  <c r="P103"/>
  <c r="P102"/>
  <c r="P73"/>
  <c r="P75" s="1"/>
  <c r="P72"/>
  <c r="P68"/>
  <c r="P70" s="1"/>
  <c r="P67"/>
  <c r="P62"/>
  <c r="P63"/>
  <c r="P52"/>
  <c r="P53"/>
  <c r="P55" s="1"/>
  <c r="P98"/>
  <c r="P97"/>
  <c r="P48"/>
  <c r="P47"/>
  <c r="P21"/>
  <c r="P22"/>
  <c r="P7"/>
  <c r="Q5"/>
  <c r="P6"/>
  <c r="L29" i="27"/>
  <c r="M55" i="37"/>
  <c r="M57" s="1"/>
  <c r="L37" i="27"/>
  <c r="L15"/>
  <c r="M77" i="37"/>
  <c r="M35" i="27"/>
  <c r="M38" s="1"/>
  <c r="L78" i="37"/>
  <c r="M13" i="27"/>
  <c r="M16" s="1"/>
  <c r="M34"/>
  <c r="L18"/>
  <c r="M41"/>
  <c r="M44" s="1"/>
  <c r="L36"/>
  <c r="L52"/>
  <c r="M52" s="1"/>
  <c r="L22"/>
  <c r="L39"/>
  <c r="M21"/>
  <c r="M24" s="1"/>
  <c r="M27"/>
  <c r="M30" s="1"/>
  <c r="M6"/>
  <c r="M8" s="1"/>
  <c r="M48"/>
  <c r="M50" s="1"/>
  <c r="L51"/>
  <c r="M20"/>
  <c r="M14"/>
  <c r="M17" s="1"/>
  <c r="L57"/>
  <c r="L56" s="1"/>
  <c r="M56" s="1"/>
  <c r="L23"/>
  <c r="L25" s="1"/>
  <c r="M28"/>
  <c r="M31" s="1"/>
  <c r="N5"/>
  <c r="N6" s="1"/>
  <c r="N8" s="1"/>
  <c r="M42"/>
  <c r="N49"/>
  <c r="N57" s="1"/>
  <c r="N31" i="37"/>
  <c r="N34" s="1"/>
  <c r="M10"/>
  <c r="M13"/>
  <c r="L46" i="27"/>
  <c r="M22" i="37"/>
  <c r="M75"/>
  <c r="K46" i="27"/>
  <c r="L32"/>
  <c r="CC228" i="42"/>
  <c r="L9" i="27"/>
  <c r="L11" s="1"/>
  <c r="M33" i="37"/>
  <c r="N38"/>
  <c r="N41" s="1"/>
  <c r="M9"/>
  <c r="M47"/>
  <c r="M26"/>
  <c r="M61"/>
  <c r="M18"/>
  <c r="M20" s="1"/>
  <c r="N15"/>
  <c r="N17" s="1"/>
  <c r="N53"/>
  <c r="N56" s="1"/>
  <c r="N66"/>
  <c r="N69" s="1"/>
  <c r="M80"/>
  <c r="M8"/>
  <c r="M48"/>
  <c r="M50" s="1"/>
  <c r="N7"/>
  <c r="N24"/>
  <c r="N27" s="1"/>
  <c r="N39"/>
  <c r="N42" s="1"/>
  <c r="N67"/>
  <c r="N52"/>
  <c r="M28"/>
  <c r="M29" s="1"/>
  <c r="L11"/>
  <c r="M35"/>
  <c r="M36" s="1"/>
  <c r="M68"/>
  <c r="M40"/>
  <c r="M54"/>
  <c r="O5"/>
  <c r="O16" s="1"/>
  <c r="N6"/>
  <c r="N25"/>
  <c r="N32"/>
  <c r="N46"/>
  <c r="N49" s="1"/>
  <c r="N60"/>
  <c r="N63" s="1"/>
  <c r="N74"/>
  <c r="N77" s="1"/>
  <c r="N45"/>
  <c r="N59"/>
  <c r="N62" s="1"/>
  <c r="N73"/>
  <c r="M70"/>
  <c r="M71" s="1"/>
  <c r="M76"/>
  <c r="M64"/>
  <c r="M43"/>
  <c r="L20"/>
  <c r="N19"/>
  <c r="CA22" i="46" l="1"/>
  <c r="CF21"/>
  <c r="CB24"/>
  <c r="CG23"/>
  <c r="CA22" i="42"/>
  <c r="CF21"/>
  <c r="CB22"/>
  <c r="CG21"/>
  <c r="N95" i="52"/>
  <c r="P88"/>
  <c r="P91"/>
  <c r="O79"/>
  <c r="O81" s="1"/>
  <c r="P54"/>
  <c r="P56" s="1"/>
  <c r="P89"/>
  <c r="P90" s="1"/>
  <c r="P69"/>
  <c r="P71" s="1"/>
  <c r="P92"/>
  <c r="P74"/>
  <c r="P76" s="1"/>
  <c r="P93"/>
  <c r="O90"/>
  <c r="O95" s="1"/>
  <c r="P82"/>
  <c r="O101"/>
  <c r="O133"/>
  <c r="O134"/>
  <c r="P83"/>
  <c r="O135"/>
  <c r="O136" s="1"/>
  <c r="O132"/>
  <c r="O131"/>
  <c r="P114"/>
  <c r="P129" s="1"/>
  <c r="P127"/>
  <c r="P115"/>
  <c r="P130" s="1"/>
  <c r="P128"/>
  <c r="O116"/>
  <c r="O111"/>
  <c r="P99"/>
  <c r="P109" s="1"/>
  <c r="P107"/>
  <c r="P132" s="1"/>
  <c r="P100"/>
  <c r="P110" s="1"/>
  <c r="P108"/>
  <c r="P133" s="1"/>
  <c r="P101"/>
  <c r="O60"/>
  <c r="O85"/>
  <c r="O59"/>
  <c r="O61" s="1"/>
  <c r="O84"/>
  <c r="O86" s="1"/>
  <c r="O66"/>
  <c r="P65"/>
  <c r="P80" s="1"/>
  <c r="P78"/>
  <c r="P64"/>
  <c r="P77"/>
  <c r="O51"/>
  <c r="P50"/>
  <c r="P58"/>
  <c r="P49"/>
  <c r="P51" s="1"/>
  <c r="P57"/>
  <c r="N45"/>
  <c r="O44"/>
  <c r="O43"/>
  <c r="O19"/>
  <c r="O42"/>
  <c r="N20"/>
  <c r="O18"/>
  <c r="O41"/>
  <c r="O40"/>
  <c r="P24"/>
  <c r="P37"/>
  <c r="P39" s="1"/>
  <c r="P23"/>
  <c r="P36"/>
  <c r="P38" s="1"/>
  <c r="P25"/>
  <c r="P9"/>
  <c r="P17"/>
  <c r="O10"/>
  <c r="P8"/>
  <c r="P16"/>
  <c r="Q123"/>
  <c r="Q122"/>
  <c r="Q118"/>
  <c r="Q117"/>
  <c r="Q113"/>
  <c r="Q112"/>
  <c r="Q103"/>
  <c r="Q102"/>
  <c r="Q73"/>
  <c r="Q75" s="1"/>
  <c r="Q72"/>
  <c r="Q68"/>
  <c r="Q70" s="1"/>
  <c r="Q67"/>
  <c r="Q62"/>
  <c r="Q63"/>
  <c r="Q52"/>
  <c r="Q53"/>
  <c r="Q55" s="1"/>
  <c r="Q98"/>
  <c r="Q97"/>
  <c r="Q48"/>
  <c r="Q47"/>
  <c r="Q21"/>
  <c r="Q22"/>
  <c r="Q7"/>
  <c r="R5"/>
  <c r="Q6"/>
  <c r="N35" i="37"/>
  <c r="N36" s="1"/>
  <c r="N54"/>
  <c r="M18" i="27"/>
  <c r="M15"/>
  <c r="M36"/>
  <c r="M78" i="37"/>
  <c r="M37" i="27"/>
  <c r="M39" s="1"/>
  <c r="M43"/>
  <c r="L53"/>
  <c r="N10" i="37"/>
  <c r="M29" i="27"/>
  <c r="N14"/>
  <c r="N17" s="1"/>
  <c r="N34"/>
  <c r="N37" s="1"/>
  <c r="N13"/>
  <c r="N16" s="1"/>
  <c r="N18" s="1"/>
  <c r="M45"/>
  <c r="M46" s="1"/>
  <c r="M22"/>
  <c r="M51"/>
  <c r="M53" s="1"/>
  <c r="N42"/>
  <c r="M23"/>
  <c r="M25" s="1"/>
  <c r="M9"/>
  <c r="M11" s="1"/>
  <c r="N52"/>
  <c r="N20"/>
  <c r="N28"/>
  <c r="N31" s="1"/>
  <c r="O5"/>
  <c r="O48" s="1"/>
  <c r="N41"/>
  <c r="N44" s="1"/>
  <c r="N21"/>
  <c r="N24" s="1"/>
  <c r="N27"/>
  <c r="N29" s="1"/>
  <c r="N48"/>
  <c r="N35"/>
  <c r="N38" s="1"/>
  <c r="M11" i="37"/>
  <c r="M32" i="27"/>
  <c r="CC229" i="42"/>
  <c r="O46" i="37"/>
  <c r="O49" s="1"/>
  <c r="O59"/>
  <c r="O62" s="1"/>
  <c r="N22"/>
  <c r="N56" i="27"/>
  <c r="O25" i="37"/>
  <c r="O74"/>
  <c r="O77" s="1"/>
  <c r="N55"/>
  <c r="N57" s="1"/>
  <c r="P5"/>
  <c r="P16" s="1"/>
  <c r="O6"/>
  <c r="O32"/>
  <c r="O60"/>
  <c r="O63" s="1"/>
  <c r="O45"/>
  <c r="O73"/>
  <c r="N9"/>
  <c r="O7"/>
  <c r="O15"/>
  <c r="O17" s="1"/>
  <c r="O24"/>
  <c r="O27" s="1"/>
  <c r="O31"/>
  <c r="O34" s="1"/>
  <c r="O39"/>
  <c r="O42" s="1"/>
  <c r="O53"/>
  <c r="O56" s="1"/>
  <c r="O67"/>
  <c r="O38"/>
  <c r="O41" s="1"/>
  <c r="O52"/>
  <c r="O66"/>
  <c r="O69" s="1"/>
  <c r="N48"/>
  <c r="N50" s="1"/>
  <c r="N40"/>
  <c r="N18"/>
  <c r="N70"/>
  <c r="N71" s="1"/>
  <c r="N76"/>
  <c r="N78" s="1"/>
  <c r="N8"/>
  <c r="N13"/>
  <c r="N75"/>
  <c r="N47"/>
  <c r="N28"/>
  <c r="N26"/>
  <c r="N68"/>
  <c r="N61"/>
  <c r="N80"/>
  <c r="N33"/>
  <c r="N64"/>
  <c r="N43"/>
  <c r="O19"/>
  <c r="CB25" i="46" l="1"/>
  <c r="CG24"/>
  <c r="CA23"/>
  <c r="CF22"/>
  <c r="CB23" i="42"/>
  <c r="CG22"/>
  <c r="CA23"/>
  <c r="CF22"/>
  <c r="O34" i="27"/>
  <c r="N15"/>
  <c r="Q88" i="52"/>
  <c r="Q91"/>
  <c r="P79"/>
  <c r="P81" s="1"/>
  <c r="P94"/>
  <c r="P66"/>
  <c r="P95"/>
  <c r="Q54"/>
  <c r="Q56" s="1"/>
  <c r="Q89"/>
  <c r="Q69"/>
  <c r="Q71" s="1"/>
  <c r="Q92"/>
  <c r="Q74"/>
  <c r="Q76" s="1"/>
  <c r="Q93"/>
  <c r="Q114"/>
  <c r="Q129" s="1"/>
  <c r="Q127"/>
  <c r="P131"/>
  <c r="Q115"/>
  <c r="Q130" s="1"/>
  <c r="Q128"/>
  <c r="P135"/>
  <c r="P134"/>
  <c r="P116"/>
  <c r="Q82"/>
  <c r="Q83"/>
  <c r="Q100"/>
  <c r="Q110" s="1"/>
  <c r="Q108"/>
  <c r="P111"/>
  <c r="Q99"/>
  <c r="Q109" s="1"/>
  <c r="Q107"/>
  <c r="P59"/>
  <c r="P84"/>
  <c r="P60"/>
  <c r="P85"/>
  <c r="Q64"/>
  <c r="Q77"/>
  <c r="Q65"/>
  <c r="Q80" s="1"/>
  <c r="Q78"/>
  <c r="O20"/>
  <c r="Q49"/>
  <c r="Q57"/>
  <c r="Q50"/>
  <c r="Q58"/>
  <c r="O45"/>
  <c r="P19"/>
  <c r="P42"/>
  <c r="P18"/>
  <c r="P41"/>
  <c r="P43"/>
  <c r="P44"/>
  <c r="P40"/>
  <c r="Q23"/>
  <c r="Q36"/>
  <c r="Q38" s="1"/>
  <c r="Q24"/>
  <c r="Q37"/>
  <c r="Q39" s="1"/>
  <c r="Q25"/>
  <c r="P20"/>
  <c r="Q9"/>
  <c r="Q17"/>
  <c r="P10"/>
  <c r="Q8"/>
  <c r="Q16"/>
  <c r="R123"/>
  <c r="R122"/>
  <c r="R118"/>
  <c r="R117"/>
  <c r="R113"/>
  <c r="R112"/>
  <c r="R103"/>
  <c r="R102"/>
  <c r="R73"/>
  <c r="R75" s="1"/>
  <c r="R72"/>
  <c r="R68"/>
  <c r="R70" s="1"/>
  <c r="R67"/>
  <c r="R62"/>
  <c r="R63"/>
  <c r="R52"/>
  <c r="R53"/>
  <c r="R55" s="1"/>
  <c r="R98"/>
  <c r="R97"/>
  <c r="R48"/>
  <c r="O35" i="37"/>
  <c r="R47" i="52"/>
  <c r="O18" i="37"/>
  <c r="O20" s="1"/>
  <c r="N30" i="27"/>
  <c r="N32" s="1"/>
  <c r="R21" i="52"/>
  <c r="R22"/>
  <c r="R7"/>
  <c r="S5"/>
  <c r="R6"/>
  <c r="N11" i="37"/>
  <c r="N45" i="27"/>
  <c r="N46" s="1"/>
  <c r="O27"/>
  <c r="O30" s="1"/>
  <c r="P31" i="37"/>
  <c r="P34" s="1"/>
  <c r="N23" i="27"/>
  <c r="N25" s="1"/>
  <c r="O47" i="37"/>
  <c r="N43" i="27"/>
  <c r="O10" i="37"/>
  <c r="N9" i="27"/>
  <c r="N11" s="1"/>
  <c r="O28"/>
  <c r="O31" s="1"/>
  <c r="P5"/>
  <c r="P14" s="1"/>
  <c r="O49"/>
  <c r="O50" s="1"/>
  <c r="O35"/>
  <c r="O38" s="1"/>
  <c r="O80" i="37"/>
  <c r="O55"/>
  <c r="O57" s="1"/>
  <c r="N39" i="27"/>
  <c r="O42"/>
  <c r="O14"/>
  <c r="O17" s="1"/>
  <c r="O20"/>
  <c r="O23" s="1"/>
  <c r="O21"/>
  <c r="O24" s="1"/>
  <c r="O6"/>
  <c r="O8" s="1"/>
  <c r="O13"/>
  <c r="O16" s="1"/>
  <c r="O18" s="1"/>
  <c r="N22"/>
  <c r="O41"/>
  <c r="O44" s="1"/>
  <c r="N36"/>
  <c r="N51"/>
  <c r="N50"/>
  <c r="O37"/>
  <c r="N20" i="37"/>
  <c r="CC230" i="42"/>
  <c r="O75" i="37"/>
  <c r="O22"/>
  <c r="O61"/>
  <c r="P38"/>
  <c r="P41" s="1"/>
  <c r="O26"/>
  <c r="P15"/>
  <c r="P17" s="1"/>
  <c r="P53"/>
  <c r="P56" s="1"/>
  <c r="P66"/>
  <c r="P69" s="1"/>
  <c r="O28"/>
  <c r="O29" s="1"/>
  <c r="O9"/>
  <c r="P7"/>
  <c r="P24"/>
  <c r="P27" s="1"/>
  <c r="P39"/>
  <c r="P42" s="1"/>
  <c r="P67"/>
  <c r="P52"/>
  <c r="O8"/>
  <c r="O33"/>
  <c r="Q5"/>
  <c r="Q16" s="1"/>
  <c r="P6"/>
  <c r="P8" s="1"/>
  <c r="P25"/>
  <c r="P32"/>
  <c r="P46"/>
  <c r="P49" s="1"/>
  <c r="P60"/>
  <c r="P63" s="1"/>
  <c r="P74"/>
  <c r="P45"/>
  <c r="P59"/>
  <c r="P62" s="1"/>
  <c r="P73"/>
  <c r="O40"/>
  <c r="N29"/>
  <c r="O13"/>
  <c r="O48"/>
  <c r="O50" s="1"/>
  <c r="O54"/>
  <c r="O70"/>
  <c r="O68"/>
  <c r="O76"/>
  <c r="O78" s="1"/>
  <c r="O43"/>
  <c r="O64"/>
  <c r="O36"/>
  <c r="P19"/>
  <c r="R82" i="52" l="1"/>
  <c r="CA24" i="46"/>
  <c r="CF23"/>
  <c r="CB26"/>
  <c r="CG25"/>
  <c r="CA24" i="42"/>
  <c r="CF23"/>
  <c r="CB24"/>
  <c r="CG23"/>
  <c r="Q51" i="52"/>
  <c r="R88"/>
  <c r="R91"/>
  <c r="Q90"/>
  <c r="Q79"/>
  <c r="Q81" s="1"/>
  <c r="Q94"/>
  <c r="Q95" s="1"/>
  <c r="R54"/>
  <c r="R89"/>
  <c r="R90" s="1"/>
  <c r="R69"/>
  <c r="R92"/>
  <c r="R74"/>
  <c r="R76" s="1"/>
  <c r="R93"/>
  <c r="Q132"/>
  <c r="Q135"/>
  <c r="Q134"/>
  <c r="Q133"/>
  <c r="Q116"/>
  <c r="P136"/>
  <c r="Q131"/>
  <c r="R115"/>
  <c r="R130" s="1"/>
  <c r="R128"/>
  <c r="R114"/>
  <c r="R129" s="1"/>
  <c r="R131" s="1"/>
  <c r="R127"/>
  <c r="Q101"/>
  <c r="Q111"/>
  <c r="R83"/>
  <c r="R100"/>
  <c r="R110" s="1"/>
  <c r="R108"/>
  <c r="R99"/>
  <c r="R109" s="1"/>
  <c r="R107"/>
  <c r="R101"/>
  <c r="Q60"/>
  <c r="Q85"/>
  <c r="Q59"/>
  <c r="Q84"/>
  <c r="Q86" s="1"/>
  <c r="P61"/>
  <c r="P86"/>
  <c r="R65"/>
  <c r="R80" s="1"/>
  <c r="R78"/>
  <c r="R64"/>
  <c r="R77"/>
  <c r="Q66"/>
  <c r="R71"/>
  <c r="Q61"/>
  <c r="R49"/>
  <c r="R57"/>
  <c r="R50"/>
  <c r="R58"/>
  <c r="R56"/>
  <c r="P45"/>
  <c r="Q19"/>
  <c r="Q42"/>
  <c r="Q18"/>
  <c r="Q41"/>
  <c r="Q44"/>
  <c r="Q43"/>
  <c r="Q40"/>
  <c r="R24"/>
  <c r="R37"/>
  <c r="R39" s="1"/>
  <c r="R23"/>
  <c r="R36"/>
  <c r="R38" s="1"/>
  <c r="R25"/>
  <c r="Q20"/>
  <c r="Q10"/>
  <c r="R9"/>
  <c r="R17"/>
  <c r="R8"/>
  <c r="R16"/>
  <c r="S123"/>
  <c r="S122"/>
  <c r="S118"/>
  <c r="S117"/>
  <c r="S113"/>
  <c r="S112"/>
  <c r="S103"/>
  <c r="S102"/>
  <c r="S73"/>
  <c r="S75" s="1"/>
  <c r="S72"/>
  <c r="S68"/>
  <c r="S70" s="1"/>
  <c r="S67"/>
  <c r="S62"/>
  <c r="S63"/>
  <c r="S52"/>
  <c r="S53"/>
  <c r="S55" s="1"/>
  <c r="S98"/>
  <c r="P54" i="37"/>
  <c r="S97" i="52"/>
  <c r="S48"/>
  <c r="P13" i="27"/>
  <c r="P15" s="1"/>
  <c r="P35" i="37"/>
  <c r="P36" s="1"/>
  <c r="S47" i="52"/>
  <c r="O39" i="27"/>
  <c r="P41"/>
  <c r="P44" s="1"/>
  <c r="P21"/>
  <c r="O36"/>
  <c r="S21" i="52"/>
  <c r="S22"/>
  <c r="S7"/>
  <c r="T5"/>
  <c r="S6"/>
  <c r="O22" i="27"/>
  <c r="P10" i="37"/>
  <c r="P16" i="27"/>
  <c r="P13" i="37"/>
  <c r="O11"/>
  <c r="P24" i="27"/>
  <c r="O25"/>
  <c r="O45"/>
  <c r="O46" s="1"/>
  <c r="O15"/>
  <c r="O29"/>
  <c r="P27"/>
  <c r="P30" s="1"/>
  <c r="P35"/>
  <c r="P38" s="1"/>
  <c r="P6"/>
  <c r="P8" s="1"/>
  <c r="O43"/>
  <c r="O9"/>
  <c r="O11" s="1"/>
  <c r="O32"/>
  <c r="P34"/>
  <c r="P42"/>
  <c r="P17"/>
  <c r="P49"/>
  <c r="P20"/>
  <c r="P23" s="1"/>
  <c r="Q5"/>
  <c r="P48"/>
  <c r="P28"/>
  <c r="P31" s="1"/>
  <c r="O52"/>
  <c r="O57"/>
  <c r="O56" s="1"/>
  <c r="N53"/>
  <c r="O51"/>
  <c r="CC231" i="42"/>
  <c r="P55" i="37"/>
  <c r="P57" s="1"/>
  <c r="P33"/>
  <c r="P28"/>
  <c r="P29" s="1"/>
  <c r="P9"/>
  <c r="Q38"/>
  <c r="Q41" s="1"/>
  <c r="P75"/>
  <c r="P40"/>
  <c r="P68"/>
  <c r="P18"/>
  <c r="P20" s="1"/>
  <c r="Q25"/>
  <c r="Q53"/>
  <c r="Q56" s="1"/>
  <c r="Q66"/>
  <c r="Q69" s="1"/>
  <c r="P77"/>
  <c r="Q6"/>
  <c r="Q32"/>
  <c r="Q35" s="1"/>
  <c r="Q39"/>
  <c r="Q42" s="1"/>
  <c r="Q67"/>
  <c r="Q52"/>
  <c r="P70"/>
  <c r="P71" s="1"/>
  <c r="P61"/>
  <c r="P80"/>
  <c r="P26"/>
  <c r="P47"/>
  <c r="R5"/>
  <c r="R16" s="1"/>
  <c r="Q7"/>
  <c r="Q15"/>
  <c r="Q24"/>
  <c r="Q31"/>
  <c r="Q46"/>
  <c r="Q49" s="1"/>
  <c r="Q60"/>
  <c r="Q63" s="1"/>
  <c r="Q74"/>
  <c r="Q45"/>
  <c r="Q59"/>
  <c r="Q62" s="1"/>
  <c r="Q73"/>
  <c r="P22"/>
  <c r="P76"/>
  <c r="P48"/>
  <c r="P50" s="1"/>
  <c r="O71"/>
  <c r="P43"/>
  <c r="P64"/>
  <c r="Q19"/>
  <c r="S82" i="52" l="1"/>
  <c r="CB27" i="46"/>
  <c r="CG26"/>
  <c r="CA25"/>
  <c r="CF24"/>
  <c r="CB25" i="42"/>
  <c r="CG24"/>
  <c r="CA25"/>
  <c r="CF24"/>
  <c r="R79" i="52"/>
  <c r="R81" s="1"/>
  <c r="R94"/>
  <c r="R95" s="1"/>
  <c r="S83"/>
  <c r="S88"/>
  <c r="S69"/>
  <c r="S92"/>
  <c r="S74"/>
  <c r="S76" s="1"/>
  <c r="S93"/>
  <c r="S54"/>
  <c r="S89"/>
  <c r="S91"/>
  <c r="Q136"/>
  <c r="R135"/>
  <c r="R132"/>
  <c r="R133"/>
  <c r="S115"/>
  <c r="S130" s="1"/>
  <c r="S128"/>
  <c r="R111"/>
  <c r="R134"/>
  <c r="R136" s="1"/>
  <c r="S114"/>
  <c r="S129" s="1"/>
  <c r="S131" s="1"/>
  <c r="S127"/>
  <c r="R116"/>
  <c r="S99"/>
  <c r="S109" s="1"/>
  <c r="S107"/>
  <c r="S100"/>
  <c r="S110" s="1"/>
  <c r="S108"/>
  <c r="S101"/>
  <c r="R60"/>
  <c r="R85"/>
  <c r="R59"/>
  <c r="R61" s="1"/>
  <c r="R84"/>
  <c r="R86" s="1"/>
  <c r="S64"/>
  <c r="S77"/>
  <c r="R66"/>
  <c r="S65"/>
  <c r="S80" s="1"/>
  <c r="S78"/>
  <c r="S71"/>
  <c r="R51"/>
  <c r="S49"/>
  <c r="S57"/>
  <c r="S50"/>
  <c r="S51" s="1"/>
  <c r="S58"/>
  <c r="S56"/>
  <c r="R44"/>
  <c r="Q45"/>
  <c r="R18"/>
  <c r="R41"/>
  <c r="R19"/>
  <c r="R42"/>
  <c r="R43"/>
  <c r="R45" s="1"/>
  <c r="R40"/>
  <c r="S24"/>
  <c r="S37"/>
  <c r="S39" s="1"/>
  <c r="S23"/>
  <c r="S36"/>
  <c r="S38" s="1"/>
  <c r="S25"/>
  <c r="R10"/>
  <c r="S9"/>
  <c r="S17"/>
  <c r="S8"/>
  <c r="S16"/>
  <c r="T123"/>
  <c r="T122"/>
  <c r="T118"/>
  <c r="T117"/>
  <c r="T113"/>
  <c r="T112"/>
  <c r="T103"/>
  <c r="T102"/>
  <c r="T73"/>
  <c r="T75" s="1"/>
  <c r="T72"/>
  <c r="T68"/>
  <c r="T70" s="1"/>
  <c r="T67"/>
  <c r="T62"/>
  <c r="T63"/>
  <c r="T52"/>
  <c r="T53"/>
  <c r="T55" s="1"/>
  <c r="T98"/>
  <c r="T97"/>
  <c r="T48"/>
  <c r="P11" i="37"/>
  <c r="T47" i="52"/>
  <c r="T21"/>
  <c r="T22"/>
  <c r="T7"/>
  <c r="U5"/>
  <c r="T6"/>
  <c r="Q10" i="37"/>
  <c r="P25" i="27"/>
  <c r="P18"/>
  <c r="P9"/>
  <c r="P11" s="1"/>
  <c r="P29"/>
  <c r="P32"/>
  <c r="P36"/>
  <c r="Q33" i="37"/>
  <c r="Q18"/>
  <c r="Q20" s="1"/>
  <c r="Q55"/>
  <c r="P50" i="27"/>
  <c r="P37"/>
  <c r="P39" s="1"/>
  <c r="P43"/>
  <c r="P45"/>
  <c r="P46" s="1"/>
  <c r="Q22" i="37"/>
  <c r="Q26"/>
  <c r="Q9"/>
  <c r="Q11" s="1"/>
  <c r="Q49" i="27"/>
  <c r="Q35"/>
  <c r="Q38" s="1"/>
  <c r="Q21"/>
  <c r="Q24" s="1"/>
  <c r="Q41"/>
  <c r="Q27"/>
  <c r="Q13"/>
  <c r="Q6"/>
  <c r="Q48"/>
  <c r="Q42"/>
  <c r="Q45" s="1"/>
  <c r="Q28"/>
  <c r="Q31" s="1"/>
  <c r="Q14"/>
  <c r="Q17" s="1"/>
  <c r="Q34"/>
  <c r="Q20"/>
  <c r="R5"/>
  <c r="P57"/>
  <c r="P56" s="1"/>
  <c r="P52"/>
  <c r="P22"/>
  <c r="P51"/>
  <c r="O53"/>
  <c r="Q70" i="37"/>
  <c r="Q71" s="1"/>
  <c r="CC232" i="42"/>
  <c r="Q43" i="37"/>
  <c r="Q27"/>
  <c r="R25"/>
  <c r="Q28"/>
  <c r="Q8"/>
  <c r="Q68"/>
  <c r="Q77"/>
  <c r="P78"/>
  <c r="R74"/>
  <c r="Q13"/>
  <c r="Q61"/>
  <c r="Q80"/>
  <c r="Q54"/>
  <c r="Q75"/>
  <c r="Q40"/>
  <c r="Q47"/>
  <c r="Q17"/>
  <c r="Q34"/>
  <c r="Q36" s="1"/>
  <c r="R46"/>
  <c r="R49" s="1"/>
  <c r="R59"/>
  <c r="R62" s="1"/>
  <c r="R6"/>
  <c r="R32"/>
  <c r="R35" s="1"/>
  <c r="R60"/>
  <c r="R63" s="1"/>
  <c r="R45"/>
  <c r="R73"/>
  <c r="Q76"/>
  <c r="Q48"/>
  <c r="Q50" s="1"/>
  <c r="Q57"/>
  <c r="S5"/>
  <c r="S16" s="1"/>
  <c r="R7"/>
  <c r="R15"/>
  <c r="R17" s="1"/>
  <c r="R24"/>
  <c r="R31"/>
  <c r="R39"/>
  <c r="R42" s="1"/>
  <c r="R53"/>
  <c r="R56" s="1"/>
  <c r="R67"/>
  <c r="R38"/>
  <c r="R52"/>
  <c r="R55" s="1"/>
  <c r="R66"/>
  <c r="Q64"/>
  <c r="R19"/>
  <c r="BP285" i="3"/>
  <c r="BO285"/>
  <c r="BN285"/>
  <c r="BM285"/>
  <c r="BL285"/>
  <c r="BK285"/>
  <c r="BJ285"/>
  <c r="BI285"/>
  <c r="BH285"/>
  <c r="BG285"/>
  <c r="BF285"/>
  <c r="BE285"/>
  <c r="BD285"/>
  <c r="BC285"/>
  <c r="BB285"/>
  <c r="BA285"/>
  <c r="AZ285"/>
  <c r="AY285"/>
  <c r="AX285"/>
  <c r="AW285"/>
  <c r="AV285"/>
  <c r="AU285"/>
  <c r="BP284"/>
  <c r="BO284"/>
  <c r="BN284"/>
  <c r="BM284"/>
  <c r="BL284"/>
  <c r="BK284"/>
  <c r="BJ284"/>
  <c r="BI284"/>
  <c r="BH284"/>
  <c r="BG284"/>
  <c r="BF284"/>
  <c r="BE284"/>
  <c r="BD284"/>
  <c r="BC284"/>
  <c r="BB284"/>
  <c r="BA284"/>
  <c r="AZ284"/>
  <c r="AY284"/>
  <c r="AX284"/>
  <c r="AW284"/>
  <c r="AV284"/>
  <c r="AU284"/>
  <c r="BP283"/>
  <c r="BO283"/>
  <c r="BN283"/>
  <c r="BM283"/>
  <c r="BL283"/>
  <c r="BK283"/>
  <c r="BJ283"/>
  <c r="BI283"/>
  <c r="BH283"/>
  <c r="BG283"/>
  <c r="BF283"/>
  <c r="BE283"/>
  <c r="BD283"/>
  <c r="BC283"/>
  <c r="BB283"/>
  <c r="BA283"/>
  <c r="AZ283"/>
  <c r="AY283"/>
  <c r="AX283"/>
  <c r="AW283"/>
  <c r="AV283"/>
  <c r="AU283"/>
  <c r="T82" i="52" l="1"/>
  <c r="CA26" i="46"/>
  <c r="CF25"/>
  <c r="CB28"/>
  <c r="CG27"/>
  <c r="CA26" i="42"/>
  <c r="CF25"/>
  <c r="CB26"/>
  <c r="CG25"/>
  <c r="S79" i="52"/>
  <c r="S81" s="1"/>
  <c r="T88"/>
  <c r="T91"/>
  <c r="T54"/>
  <c r="T89"/>
  <c r="T69"/>
  <c r="T71" s="1"/>
  <c r="T92"/>
  <c r="T74"/>
  <c r="T76" s="1"/>
  <c r="T93"/>
  <c r="S90"/>
  <c r="S94"/>
  <c r="S133"/>
  <c r="S132"/>
  <c r="S135"/>
  <c r="S134"/>
  <c r="S116"/>
  <c r="T114"/>
  <c r="T129" s="1"/>
  <c r="T127"/>
  <c r="T115"/>
  <c r="T130" s="1"/>
  <c r="T128"/>
  <c r="T99"/>
  <c r="T109" s="1"/>
  <c r="T107"/>
  <c r="S111"/>
  <c r="T100"/>
  <c r="T110" s="1"/>
  <c r="T108"/>
  <c r="S66"/>
  <c r="S60"/>
  <c r="S85"/>
  <c r="S59"/>
  <c r="S61" s="1"/>
  <c r="S84"/>
  <c r="S86" s="1"/>
  <c r="T83"/>
  <c r="T64"/>
  <c r="T77"/>
  <c r="T65"/>
  <c r="T80" s="1"/>
  <c r="T78"/>
  <c r="T49"/>
  <c r="T57"/>
  <c r="T50"/>
  <c r="T58"/>
  <c r="T56"/>
  <c r="S43"/>
  <c r="S44"/>
  <c r="R20"/>
  <c r="S18"/>
  <c r="S41"/>
  <c r="S19"/>
  <c r="S42"/>
  <c r="S40"/>
  <c r="T23"/>
  <c r="T36"/>
  <c r="T38" s="1"/>
  <c r="T24"/>
  <c r="T37"/>
  <c r="T39" s="1"/>
  <c r="T25"/>
  <c r="S10"/>
  <c r="T9"/>
  <c r="T17"/>
  <c r="T8"/>
  <c r="T16"/>
  <c r="U123"/>
  <c r="U122"/>
  <c r="U118"/>
  <c r="U117"/>
  <c r="U113"/>
  <c r="U112"/>
  <c r="U103"/>
  <c r="U102"/>
  <c r="U73"/>
  <c r="U75" s="1"/>
  <c r="U72"/>
  <c r="U68"/>
  <c r="U70" s="1"/>
  <c r="U67"/>
  <c r="U62"/>
  <c r="U63"/>
  <c r="R77" i="37"/>
  <c r="U52" i="52"/>
  <c r="U53"/>
  <c r="U55" s="1"/>
  <c r="U98"/>
  <c r="U97"/>
  <c r="U48"/>
  <c r="R10" i="37"/>
  <c r="R47"/>
  <c r="U47" i="52"/>
  <c r="Q50" i="27"/>
  <c r="Q29" i="37"/>
  <c r="U21" i="52"/>
  <c r="U22"/>
  <c r="U7"/>
  <c r="V5"/>
  <c r="U6"/>
  <c r="R9" i="37"/>
  <c r="Q78"/>
  <c r="Q36" i="27"/>
  <c r="Q37"/>
  <c r="Q39" s="1"/>
  <c r="Q16"/>
  <c r="Q18" s="1"/>
  <c r="Q15"/>
  <c r="Q44"/>
  <c r="Q46" s="1"/>
  <c r="Q43"/>
  <c r="R48"/>
  <c r="R34"/>
  <c r="R20"/>
  <c r="R42"/>
  <c r="R45" s="1"/>
  <c r="R28"/>
  <c r="R31" s="1"/>
  <c r="R14"/>
  <c r="R17" s="1"/>
  <c r="S5"/>
  <c r="R49"/>
  <c r="R41"/>
  <c r="R27"/>
  <c r="R13"/>
  <c r="R35"/>
  <c r="R38" s="1"/>
  <c r="R21"/>
  <c r="R24" s="1"/>
  <c r="R6"/>
  <c r="Q22"/>
  <c r="Q23"/>
  <c r="Q25" s="1"/>
  <c r="Q9"/>
  <c r="Q11" s="1"/>
  <c r="Q8"/>
  <c r="Q30"/>
  <c r="Q32" s="1"/>
  <c r="Q29"/>
  <c r="Q57"/>
  <c r="Q56" s="1"/>
  <c r="Q52"/>
  <c r="Q51"/>
  <c r="P53"/>
  <c r="R33" i="37"/>
  <c r="R70"/>
  <c r="S24"/>
  <c r="S67"/>
  <c r="S70" s="1"/>
  <c r="CC233" i="42"/>
  <c r="R18" i="37"/>
  <c r="R20" s="1"/>
  <c r="S7"/>
  <c r="S39"/>
  <c r="S42" s="1"/>
  <c r="S52"/>
  <c r="S55" s="1"/>
  <c r="R27"/>
  <c r="R22"/>
  <c r="R26"/>
  <c r="R61"/>
  <c r="R80"/>
  <c r="R28"/>
  <c r="R40"/>
  <c r="R68"/>
  <c r="R75"/>
  <c r="R69"/>
  <c r="R41"/>
  <c r="R43" s="1"/>
  <c r="S15"/>
  <c r="S17" s="1"/>
  <c r="S31"/>
  <c r="S53"/>
  <c r="S56" s="1"/>
  <c r="S38"/>
  <c r="S66"/>
  <c r="S69" s="1"/>
  <c r="R13"/>
  <c r="R54"/>
  <c r="T5"/>
  <c r="T16" s="1"/>
  <c r="S6"/>
  <c r="S25"/>
  <c r="S32"/>
  <c r="S35" s="1"/>
  <c r="S46"/>
  <c r="S49" s="1"/>
  <c r="S60"/>
  <c r="S63" s="1"/>
  <c r="S74"/>
  <c r="S45"/>
  <c r="S59"/>
  <c r="S62" s="1"/>
  <c r="S73"/>
  <c r="R57"/>
  <c r="R76"/>
  <c r="R78" s="1"/>
  <c r="R8"/>
  <c r="R48"/>
  <c r="R50" s="1"/>
  <c r="R34"/>
  <c r="R36" s="1"/>
  <c r="R64"/>
  <c r="S19"/>
  <c r="CB29" i="46" l="1"/>
  <c r="CG28"/>
  <c r="CA27"/>
  <c r="CF26"/>
  <c r="CB27" i="42"/>
  <c r="CG26"/>
  <c r="CA27"/>
  <c r="CF26"/>
  <c r="T90" i="52"/>
  <c r="T66"/>
  <c r="S136"/>
  <c r="S95"/>
  <c r="T94"/>
  <c r="T95" s="1"/>
  <c r="U91"/>
  <c r="T79"/>
  <c r="T81" s="1"/>
  <c r="U83"/>
  <c r="U88"/>
  <c r="U54"/>
  <c r="U56" s="1"/>
  <c r="U89"/>
  <c r="U69"/>
  <c r="U71" s="1"/>
  <c r="U92"/>
  <c r="U74"/>
  <c r="U93"/>
  <c r="T135"/>
  <c r="T132"/>
  <c r="T133"/>
  <c r="T134"/>
  <c r="T116"/>
  <c r="U82"/>
  <c r="T131"/>
  <c r="U115"/>
  <c r="U130" s="1"/>
  <c r="U128"/>
  <c r="U114"/>
  <c r="U129" s="1"/>
  <c r="U131" s="1"/>
  <c r="U127"/>
  <c r="T101"/>
  <c r="T111"/>
  <c r="U100"/>
  <c r="U110" s="1"/>
  <c r="U135" s="1"/>
  <c r="U108"/>
  <c r="U133" s="1"/>
  <c r="U99"/>
  <c r="U109" s="1"/>
  <c r="U107"/>
  <c r="U132" s="1"/>
  <c r="U101"/>
  <c r="T60"/>
  <c r="T85"/>
  <c r="T59"/>
  <c r="T61" s="1"/>
  <c r="T84"/>
  <c r="T86" s="1"/>
  <c r="U65"/>
  <c r="U80" s="1"/>
  <c r="U78"/>
  <c r="U64"/>
  <c r="U79" s="1"/>
  <c r="U77"/>
  <c r="U76"/>
  <c r="T51"/>
  <c r="U50"/>
  <c r="U58"/>
  <c r="U49"/>
  <c r="U51" s="1"/>
  <c r="U57"/>
  <c r="T44"/>
  <c r="T43"/>
  <c r="S45"/>
  <c r="T18"/>
  <c r="T41"/>
  <c r="T19"/>
  <c r="T42"/>
  <c r="S20"/>
  <c r="T40"/>
  <c r="U23"/>
  <c r="U36"/>
  <c r="U38" s="1"/>
  <c r="U24"/>
  <c r="U37"/>
  <c r="U39" s="1"/>
  <c r="U25"/>
  <c r="T10"/>
  <c r="U9"/>
  <c r="U17"/>
  <c r="U8"/>
  <c r="U16"/>
  <c r="V123"/>
  <c r="V122"/>
  <c r="V118"/>
  <c r="V117"/>
  <c r="V113"/>
  <c r="V112"/>
  <c r="V103"/>
  <c r="V102"/>
  <c r="V73"/>
  <c r="V75" s="1"/>
  <c r="V72"/>
  <c r="V68"/>
  <c r="V70" s="1"/>
  <c r="V67"/>
  <c r="V62"/>
  <c r="V63"/>
  <c r="V52"/>
  <c r="V53"/>
  <c r="V55" s="1"/>
  <c r="V98"/>
  <c r="V97"/>
  <c r="V48"/>
  <c r="R11" i="37"/>
  <c r="S10"/>
  <c r="V47" i="52"/>
  <c r="S9" i="37"/>
  <c r="V21" i="52"/>
  <c r="V22"/>
  <c r="V7"/>
  <c r="W5"/>
  <c r="V6"/>
  <c r="S40" i="37"/>
  <c r="R9" i="27"/>
  <c r="R11" s="1"/>
  <c r="R8"/>
  <c r="R29"/>
  <c r="R30"/>
  <c r="R32" s="1"/>
  <c r="R57"/>
  <c r="R56" s="1"/>
  <c r="R52"/>
  <c r="R37"/>
  <c r="R39" s="1"/>
  <c r="R36"/>
  <c r="R15"/>
  <c r="R16"/>
  <c r="R18" s="1"/>
  <c r="R43"/>
  <c r="R44"/>
  <c r="R46" s="1"/>
  <c r="S49"/>
  <c r="S35"/>
  <c r="S38" s="1"/>
  <c r="S21"/>
  <c r="S24" s="1"/>
  <c r="S41"/>
  <c r="S27"/>
  <c r="S13"/>
  <c r="S6"/>
  <c r="S48"/>
  <c r="S42"/>
  <c r="S45" s="1"/>
  <c r="S28"/>
  <c r="S31" s="1"/>
  <c r="S14"/>
  <c r="S17" s="1"/>
  <c r="S34"/>
  <c r="S20"/>
  <c r="T5"/>
  <c r="R23"/>
  <c r="R25" s="1"/>
  <c r="R22"/>
  <c r="R50"/>
  <c r="R71" i="37"/>
  <c r="Q53" i="27"/>
  <c r="R51"/>
  <c r="S27" i="37"/>
  <c r="S18"/>
  <c r="S20" s="1"/>
  <c r="T32"/>
  <c r="T35" s="1"/>
  <c r="S76"/>
  <c r="S71"/>
  <c r="S68"/>
  <c r="R29"/>
  <c r="S48"/>
  <c r="S50" s="1"/>
  <c r="S57"/>
  <c r="S8"/>
  <c r="CC234" i="42"/>
  <c r="S41" i="37"/>
  <c r="S43" s="1"/>
  <c r="T45"/>
  <c r="T6"/>
  <c r="T9" s="1"/>
  <c r="T60"/>
  <c r="T63" s="1"/>
  <c r="T73"/>
  <c r="S54"/>
  <c r="S28"/>
  <c r="S64"/>
  <c r="S11"/>
  <c r="S80"/>
  <c r="S13"/>
  <c r="S26"/>
  <c r="S77"/>
  <c r="T25"/>
  <c r="T46"/>
  <c r="T49" s="1"/>
  <c r="T74"/>
  <c r="T59"/>
  <c r="S61"/>
  <c r="S75"/>
  <c r="S33"/>
  <c r="S47"/>
  <c r="U5"/>
  <c r="U16" s="1"/>
  <c r="T7"/>
  <c r="T10" s="1"/>
  <c r="T15"/>
  <c r="T17" s="1"/>
  <c r="T24"/>
  <c r="T31"/>
  <c r="T33" s="1"/>
  <c r="T39"/>
  <c r="T42" s="1"/>
  <c r="T53"/>
  <c r="T56" s="1"/>
  <c r="T67"/>
  <c r="T70" s="1"/>
  <c r="T38"/>
  <c r="T52"/>
  <c r="T55" s="1"/>
  <c r="T66"/>
  <c r="T69" s="1"/>
  <c r="S22"/>
  <c r="S34"/>
  <c r="S36" s="1"/>
  <c r="T19"/>
  <c r="AH23" i="25"/>
  <c r="AG23"/>
  <c r="AF23"/>
  <c r="AE23"/>
  <c r="AD23"/>
  <c r="AC23"/>
  <c r="AB23"/>
  <c r="AA23"/>
  <c r="Z23"/>
  <c r="Y23"/>
  <c r="X23"/>
  <c r="W23"/>
  <c r="V23"/>
  <c r="U23"/>
  <c r="T23"/>
  <c r="S23"/>
  <c r="R23"/>
  <c r="Q23"/>
  <c r="P23"/>
  <c r="O23"/>
  <c r="N23"/>
  <c r="M23"/>
  <c r="L23"/>
  <c r="K23"/>
  <c r="J23"/>
  <c r="I23"/>
  <c r="H23"/>
  <c r="G23"/>
  <c r="F23"/>
  <c r="E23"/>
  <c r="D23"/>
  <c r="AH22"/>
  <c r="AG22"/>
  <c r="AF22"/>
  <c r="AE22"/>
  <c r="AD22"/>
  <c r="AC22"/>
  <c r="AB22"/>
  <c r="AA22"/>
  <c r="Z22"/>
  <c r="Y22"/>
  <c r="X22"/>
  <c r="W22"/>
  <c r="V22"/>
  <c r="U22"/>
  <c r="T22"/>
  <c r="S22"/>
  <c r="R22"/>
  <c r="Q22"/>
  <c r="P22"/>
  <c r="O22"/>
  <c r="N22"/>
  <c r="M22"/>
  <c r="L22"/>
  <c r="K22"/>
  <c r="J22"/>
  <c r="I22"/>
  <c r="H22"/>
  <c r="G22"/>
  <c r="F22"/>
  <c r="E22"/>
  <c r="B1"/>
  <c r="B2" s="1"/>
  <c r="H72" i="9"/>
  <c r="F72"/>
  <c r="D23"/>
  <c r="D72" s="1"/>
  <c r="AH72"/>
  <c r="AG72"/>
  <c r="AF72"/>
  <c r="AE72"/>
  <c r="AD72"/>
  <c r="AC72"/>
  <c r="AB72"/>
  <c r="AA72"/>
  <c r="Z72"/>
  <c r="Y72"/>
  <c r="X72"/>
  <c r="W72"/>
  <c r="V72"/>
  <c r="U72"/>
  <c r="T72"/>
  <c r="S72"/>
  <c r="R72"/>
  <c r="Q72"/>
  <c r="P72"/>
  <c r="O72"/>
  <c r="N72"/>
  <c r="M72"/>
  <c r="L72"/>
  <c r="K72"/>
  <c r="J72"/>
  <c r="I72"/>
  <c r="G72"/>
  <c r="E72"/>
  <c r="C11" i="12"/>
  <c r="Q23" i="22"/>
  <c r="O23"/>
  <c r="N23"/>
  <c r="AA23"/>
  <c r="Y23"/>
  <c r="X23"/>
  <c r="BP282" i="3"/>
  <c r="BO282"/>
  <c r="BN282"/>
  <c r="BM282"/>
  <c r="BL282"/>
  <c r="BK282"/>
  <c r="BJ282"/>
  <c r="BI282"/>
  <c r="BH282"/>
  <c r="BG282"/>
  <c r="BF282"/>
  <c r="BE282"/>
  <c r="BD282"/>
  <c r="BC282"/>
  <c r="BB282"/>
  <c r="BA282"/>
  <c r="AZ282"/>
  <c r="AY282"/>
  <c r="AX282"/>
  <c r="AW282"/>
  <c r="AV282"/>
  <c r="AU282"/>
  <c r="BP281"/>
  <c r="BO281"/>
  <c r="BN281"/>
  <c r="BM281"/>
  <c r="BL281"/>
  <c r="BK281"/>
  <c r="BJ281"/>
  <c r="BI281"/>
  <c r="BH281"/>
  <c r="BG281"/>
  <c r="BF281"/>
  <c r="BE281"/>
  <c r="BD281"/>
  <c r="BC281"/>
  <c r="BB281"/>
  <c r="BA281"/>
  <c r="AZ281"/>
  <c r="AY281"/>
  <c r="AX281"/>
  <c r="AW281"/>
  <c r="AV281"/>
  <c r="AU281"/>
  <c r="BP278"/>
  <c r="BO278"/>
  <c r="BN278"/>
  <c r="BM278"/>
  <c r="BL278"/>
  <c r="BK278"/>
  <c r="BJ278"/>
  <c r="BI278"/>
  <c r="BH278"/>
  <c r="BG278"/>
  <c r="BF278"/>
  <c r="BE278"/>
  <c r="BD278"/>
  <c r="BC278"/>
  <c r="BB278"/>
  <c r="BA278"/>
  <c r="AZ278"/>
  <c r="AY278"/>
  <c r="AX278"/>
  <c r="AW278"/>
  <c r="AV278"/>
  <c r="AU278"/>
  <c r="BP277"/>
  <c r="BO277"/>
  <c r="BN277"/>
  <c r="BM277"/>
  <c r="BL277"/>
  <c r="BK277"/>
  <c r="BJ277"/>
  <c r="BI277"/>
  <c r="BH277"/>
  <c r="BG277"/>
  <c r="BF277"/>
  <c r="BE277"/>
  <c r="BD277"/>
  <c r="BC277"/>
  <c r="BB277"/>
  <c r="BA277"/>
  <c r="AZ277"/>
  <c r="AY277"/>
  <c r="AX277"/>
  <c r="AW277"/>
  <c r="AV277"/>
  <c r="AU277"/>
  <c r="BP276"/>
  <c r="BO276"/>
  <c r="BN276"/>
  <c r="BM276"/>
  <c r="BL276"/>
  <c r="BK276"/>
  <c r="BJ276"/>
  <c r="BI276"/>
  <c r="BH276"/>
  <c r="BG276"/>
  <c r="BF276"/>
  <c r="BE276"/>
  <c r="BD276"/>
  <c r="BC276"/>
  <c r="BB276"/>
  <c r="BA276"/>
  <c r="AZ276"/>
  <c r="AY276"/>
  <c r="AX276"/>
  <c r="AW276"/>
  <c r="AV276"/>
  <c r="AU276"/>
  <c r="BP275"/>
  <c r="BO275"/>
  <c r="BN275"/>
  <c r="BM275"/>
  <c r="BL275"/>
  <c r="BK275"/>
  <c r="BJ275"/>
  <c r="BI275"/>
  <c r="BH275"/>
  <c r="BG275"/>
  <c r="BF275"/>
  <c r="BE275"/>
  <c r="BD275"/>
  <c r="BC275"/>
  <c r="BB275"/>
  <c r="BA275"/>
  <c r="AZ275"/>
  <c r="AY275"/>
  <c r="AX275"/>
  <c r="AW275"/>
  <c r="AV275"/>
  <c r="AU275"/>
  <c r="BP274"/>
  <c r="BO274"/>
  <c r="BN274"/>
  <c r="BM274"/>
  <c r="BL274"/>
  <c r="BK274"/>
  <c r="BJ274"/>
  <c r="BI274"/>
  <c r="BH274"/>
  <c r="BG274"/>
  <c r="BF274"/>
  <c r="BE274"/>
  <c r="BD274"/>
  <c r="BC274"/>
  <c r="BB274"/>
  <c r="BA274"/>
  <c r="AZ274"/>
  <c r="AY274"/>
  <c r="AX274"/>
  <c r="AW274"/>
  <c r="AV274"/>
  <c r="AU274"/>
  <c r="BP271"/>
  <c r="BO271"/>
  <c r="BN271"/>
  <c r="BM271"/>
  <c r="BL271"/>
  <c r="BK271"/>
  <c r="BJ271"/>
  <c r="BI271"/>
  <c r="BH271"/>
  <c r="BG271"/>
  <c r="BF271"/>
  <c r="BE271"/>
  <c r="BD271"/>
  <c r="BC271"/>
  <c r="BB271"/>
  <c r="BA271"/>
  <c r="AZ271"/>
  <c r="AY271"/>
  <c r="AX271"/>
  <c r="AW271"/>
  <c r="AV271"/>
  <c r="AU271"/>
  <c r="BP270"/>
  <c r="BO270"/>
  <c r="BN270"/>
  <c r="BM270"/>
  <c r="BL270"/>
  <c r="BK270"/>
  <c r="BJ270"/>
  <c r="BI270"/>
  <c r="BH270"/>
  <c r="BG270"/>
  <c r="BF270"/>
  <c r="BE270"/>
  <c r="BD270"/>
  <c r="BC270"/>
  <c r="BB270"/>
  <c r="BA270"/>
  <c r="AZ270"/>
  <c r="AY270"/>
  <c r="AX270"/>
  <c r="AW270"/>
  <c r="AV270"/>
  <c r="AU270"/>
  <c r="BP269"/>
  <c r="BO269"/>
  <c r="BN269"/>
  <c r="BM269"/>
  <c r="BL269"/>
  <c r="BK269"/>
  <c r="BJ269"/>
  <c r="BI269"/>
  <c r="BH269"/>
  <c r="BG269"/>
  <c r="BF269"/>
  <c r="BE269"/>
  <c r="BD269"/>
  <c r="BC269"/>
  <c r="BB269"/>
  <c r="BA269"/>
  <c r="AZ269"/>
  <c r="AY269"/>
  <c r="AX269"/>
  <c r="AW269"/>
  <c r="AV269"/>
  <c r="AU269"/>
  <c r="BP268"/>
  <c r="BO268"/>
  <c r="BN268"/>
  <c r="BM268"/>
  <c r="BL268"/>
  <c r="BK268"/>
  <c r="BJ268"/>
  <c r="BI268"/>
  <c r="BH268"/>
  <c r="BG268"/>
  <c r="BF268"/>
  <c r="BE268"/>
  <c r="BD268"/>
  <c r="BC268"/>
  <c r="BB268"/>
  <c r="BA268"/>
  <c r="AZ268"/>
  <c r="AY268"/>
  <c r="AX268"/>
  <c r="AW268"/>
  <c r="AV268"/>
  <c r="AU268"/>
  <c r="BP267"/>
  <c r="BO267"/>
  <c r="BN267"/>
  <c r="BM267"/>
  <c r="BL267"/>
  <c r="BK267"/>
  <c r="BJ267"/>
  <c r="BI267"/>
  <c r="BH267"/>
  <c r="BG267"/>
  <c r="BF267"/>
  <c r="BE267"/>
  <c r="BD267"/>
  <c r="BC267"/>
  <c r="BB267"/>
  <c r="BA267"/>
  <c r="AZ267"/>
  <c r="AY267"/>
  <c r="AX267"/>
  <c r="AW267"/>
  <c r="AV267"/>
  <c r="AU267"/>
  <c r="BP264"/>
  <c r="BO264"/>
  <c r="BN264"/>
  <c r="BM264"/>
  <c r="BL264"/>
  <c r="BK264"/>
  <c r="BJ264"/>
  <c r="BI264"/>
  <c r="BH264"/>
  <c r="BG264"/>
  <c r="BF264"/>
  <c r="BE264"/>
  <c r="BD264"/>
  <c r="BC264"/>
  <c r="BB264"/>
  <c r="BA264"/>
  <c r="AZ264"/>
  <c r="AY264"/>
  <c r="AX264"/>
  <c r="AW264"/>
  <c r="AV264"/>
  <c r="AU264"/>
  <c r="BP263"/>
  <c r="BO263"/>
  <c r="BN263"/>
  <c r="BM263"/>
  <c r="BL263"/>
  <c r="BK263"/>
  <c r="BJ263"/>
  <c r="BI263"/>
  <c r="BH263"/>
  <c r="BG263"/>
  <c r="BF263"/>
  <c r="BE263"/>
  <c r="BD263"/>
  <c r="BC263"/>
  <c r="BB263"/>
  <c r="BA263"/>
  <c r="AZ263"/>
  <c r="AY263"/>
  <c r="AX263"/>
  <c r="AW263"/>
  <c r="AV263"/>
  <c r="AU263"/>
  <c r="BP262"/>
  <c r="BO262"/>
  <c r="BN262"/>
  <c r="BM262"/>
  <c r="BL262"/>
  <c r="BK262"/>
  <c r="BJ262"/>
  <c r="BI262"/>
  <c r="BH262"/>
  <c r="BG262"/>
  <c r="BF262"/>
  <c r="BE262"/>
  <c r="BD262"/>
  <c r="BC262"/>
  <c r="BB262"/>
  <c r="BA262"/>
  <c r="AZ262"/>
  <c r="AY262"/>
  <c r="AX262"/>
  <c r="AW262"/>
  <c r="AV262"/>
  <c r="AU262"/>
  <c r="BP261"/>
  <c r="BO261"/>
  <c r="BN261"/>
  <c r="BM261"/>
  <c r="BL261"/>
  <c r="BK261"/>
  <c r="BJ261"/>
  <c r="BI261"/>
  <c r="BH261"/>
  <c r="BG261"/>
  <c r="BF261"/>
  <c r="BE261"/>
  <c r="BD261"/>
  <c r="BC261"/>
  <c r="BB261"/>
  <c r="BA261"/>
  <c r="AZ261"/>
  <c r="AY261"/>
  <c r="AX261"/>
  <c r="AW261"/>
  <c r="AV261"/>
  <c r="AU261"/>
  <c r="BP260"/>
  <c r="BO260"/>
  <c r="BN260"/>
  <c r="BM260"/>
  <c r="BL260"/>
  <c r="BK260"/>
  <c r="BJ260"/>
  <c r="BI260"/>
  <c r="BH260"/>
  <c r="BG260"/>
  <c r="BF260"/>
  <c r="BE260"/>
  <c r="BD260"/>
  <c r="BC260"/>
  <c r="BB260"/>
  <c r="BA260"/>
  <c r="AZ260"/>
  <c r="AY260"/>
  <c r="AX260"/>
  <c r="AW260"/>
  <c r="AV260"/>
  <c r="AU260"/>
  <c r="BP256"/>
  <c r="BO256"/>
  <c r="BN256"/>
  <c r="BM256"/>
  <c r="BL256"/>
  <c r="BK256"/>
  <c r="BJ256"/>
  <c r="BI256"/>
  <c r="BH256"/>
  <c r="BG256"/>
  <c r="BF256"/>
  <c r="BE256"/>
  <c r="BD256"/>
  <c r="BC256"/>
  <c r="BB256"/>
  <c r="BA256"/>
  <c r="AZ256"/>
  <c r="AY256"/>
  <c r="AX256"/>
  <c r="AW256"/>
  <c r="AV256"/>
  <c r="AU256"/>
  <c r="BP257"/>
  <c r="BO257"/>
  <c r="BN257"/>
  <c r="BM257"/>
  <c r="BL257"/>
  <c r="BK257"/>
  <c r="BJ257"/>
  <c r="BI257"/>
  <c r="BH257"/>
  <c r="BG257"/>
  <c r="BF257"/>
  <c r="BE257"/>
  <c r="BD257"/>
  <c r="BC257"/>
  <c r="BB257"/>
  <c r="BA257"/>
  <c r="AZ257"/>
  <c r="AY257"/>
  <c r="AX257"/>
  <c r="AW257"/>
  <c r="AV257"/>
  <c r="AU257"/>
  <c r="BP255"/>
  <c r="BO255"/>
  <c r="BN255"/>
  <c r="BM255"/>
  <c r="BL255"/>
  <c r="BK255"/>
  <c r="BJ255"/>
  <c r="BI255"/>
  <c r="BH255"/>
  <c r="BG255"/>
  <c r="BF255"/>
  <c r="BE255"/>
  <c r="BD255"/>
  <c r="BC255"/>
  <c r="BB255"/>
  <c r="BA255"/>
  <c r="AZ255"/>
  <c r="AY255"/>
  <c r="AX255"/>
  <c r="AW255"/>
  <c r="AV255"/>
  <c r="AU255"/>
  <c r="BP254"/>
  <c r="BO254"/>
  <c r="BN254"/>
  <c r="BM254"/>
  <c r="BL254"/>
  <c r="BK254"/>
  <c r="BJ254"/>
  <c r="BI254"/>
  <c r="BH254"/>
  <c r="BG254"/>
  <c r="BF254"/>
  <c r="BE254"/>
  <c r="BD254"/>
  <c r="BC254"/>
  <c r="BB254"/>
  <c r="BA254"/>
  <c r="AZ254"/>
  <c r="AY254"/>
  <c r="AX254"/>
  <c r="AW254"/>
  <c r="AV254"/>
  <c r="AU254"/>
  <c r="BP253"/>
  <c r="BO253"/>
  <c r="BN253"/>
  <c r="BM253"/>
  <c r="BL253"/>
  <c r="BK253"/>
  <c r="BJ253"/>
  <c r="BI253"/>
  <c r="BH253"/>
  <c r="BG253"/>
  <c r="BF253"/>
  <c r="BE253"/>
  <c r="BD253"/>
  <c r="BC253"/>
  <c r="BB253"/>
  <c r="BA253"/>
  <c r="AZ253"/>
  <c r="AY253"/>
  <c r="AX253"/>
  <c r="AW253"/>
  <c r="AV253"/>
  <c r="AU253"/>
  <c r="P21" i="24"/>
  <c r="P18"/>
  <c r="P11"/>
  <c r="P14"/>
  <c r="CA28" i="46" l="1"/>
  <c r="CF27"/>
  <c r="CB30"/>
  <c r="CG29"/>
  <c r="CA28" i="42"/>
  <c r="CF27"/>
  <c r="CB28"/>
  <c r="CG27"/>
  <c r="V91" i="52"/>
  <c r="V88"/>
  <c r="U94"/>
  <c r="V69"/>
  <c r="V71" s="1"/>
  <c r="V92"/>
  <c r="V74"/>
  <c r="V93"/>
  <c r="V54"/>
  <c r="V56" s="1"/>
  <c r="V89"/>
  <c r="U90"/>
  <c r="T136"/>
  <c r="V83"/>
  <c r="V115"/>
  <c r="V130" s="1"/>
  <c r="V128"/>
  <c r="V114"/>
  <c r="V129" s="1"/>
  <c r="V131" s="1"/>
  <c r="V127"/>
  <c r="U111"/>
  <c r="U134"/>
  <c r="U136" s="1"/>
  <c r="U116"/>
  <c r="U66"/>
  <c r="V82"/>
  <c r="V100"/>
  <c r="V110" s="1"/>
  <c r="V108"/>
  <c r="V99"/>
  <c r="V109" s="1"/>
  <c r="V107"/>
  <c r="V101"/>
  <c r="U59"/>
  <c r="U84"/>
  <c r="U60"/>
  <c r="U85"/>
  <c r="V65"/>
  <c r="V80" s="1"/>
  <c r="V78"/>
  <c r="V64"/>
  <c r="V77"/>
  <c r="U81"/>
  <c r="V76"/>
  <c r="V50"/>
  <c r="V58"/>
  <c r="V49"/>
  <c r="V51" s="1"/>
  <c r="V57"/>
  <c r="T45"/>
  <c r="U18"/>
  <c r="U41"/>
  <c r="U19"/>
  <c r="U42"/>
  <c r="U44"/>
  <c r="U43"/>
  <c r="T20"/>
  <c r="U40"/>
  <c r="V23"/>
  <c r="V36"/>
  <c r="V38" s="1"/>
  <c r="V24"/>
  <c r="V37"/>
  <c r="V39" s="1"/>
  <c r="V25"/>
  <c r="V9"/>
  <c r="V17"/>
  <c r="U10"/>
  <c r="V8"/>
  <c r="V16"/>
  <c r="W123"/>
  <c r="W122"/>
  <c r="W118"/>
  <c r="W117"/>
  <c r="W113"/>
  <c r="W112"/>
  <c r="W103"/>
  <c r="W102"/>
  <c r="W73"/>
  <c r="W75" s="1"/>
  <c r="W72"/>
  <c r="W68"/>
  <c r="W70" s="1"/>
  <c r="W67"/>
  <c r="W62"/>
  <c r="W63"/>
  <c r="W52"/>
  <c r="W53"/>
  <c r="W55" s="1"/>
  <c r="W98"/>
  <c r="W97"/>
  <c r="W48"/>
  <c r="W47"/>
  <c r="W21"/>
  <c r="W22"/>
  <c r="W7"/>
  <c r="X5"/>
  <c r="W6"/>
  <c r="T22" i="37"/>
  <c r="T26"/>
  <c r="S29"/>
  <c r="T41"/>
  <c r="T43" s="1"/>
  <c r="T48"/>
  <c r="T50" s="1"/>
  <c r="S50" i="27"/>
  <c r="T76" i="37"/>
  <c r="S36" i="27"/>
  <c r="S37"/>
  <c r="S39" s="1"/>
  <c r="S16"/>
  <c r="S18" s="1"/>
  <c r="S15"/>
  <c r="S44"/>
  <c r="S46" s="1"/>
  <c r="S43"/>
  <c r="T48"/>
  <c r="T34"/>
  <c r="T20"/>
  <c r="T42"/>
  <c r="T45" s="1"/>
  <c r="T28"/>
  <c r="T31" s="1"/>
  <c r="T14"/>
  <c r="T17" s="1"/>
  <c r="U5"/>
  <c r="T49"/>
  <c r="T41"/>
  <c r="T27"/>
  <c r="T13"/>
  <c r="T35"/>
  <c r="T38" s="1"/>
  <c r="T21"/>
  <c r="T24" s="1"/>
  <c r="T6"/>
  <c r="S22"/>
  <c r="S23"/>
  <c r="S25" s="1"/>
  <c r="S9"/>
  <c r="S11" s="1"/>
  <c r="S8"/>
  <c r="S30"/>
  <c r="S32" s="1"/>
  <c r="S29"/>
  <c r="S52"/>
  <c r="S57"/>
  <c r="S56" s="1"/>
  <c r="S51"/>
  <c r="R53"/>
  <c r="T27" i="37"/>
  <c r="T71"/>
  <c r="T61"/>
  <c r="U25"/>
  <c r="S78"/>
  <c r="U74"/>
  <c r="T34"/>
  <c r="T36" s="1"/>
  <c r="U46"/>
  <c r="U49" s="1"/>
  <c r="U59"/>
  <c r="T18"/>
  <c r="T20" s="1"/>
  <c r="V5"/>
  <c r="V16" s="1"/>
  <c r="U6"/>
  <c r="U9" s="1"/>
  <c r="U32"/>
  <c r="U35" s="1"/>
  <c r="U60"/>
  <c r="U63" s="1"/>
  <c r="U45"/>
  <c r="U73"/>
  <c r="CC235" i="42"/>
  <c r="T77" i="37"/>
  <c r="T75"/>
  <c r="T8"/>
  <c r="T57"/>
  <c r="T62"/>
  <c r="T64" s="1"/>
  <c r="U7"/>
  <c r="U10" s="1"/>
  <c r="U15"/>
  <c r="U18" s="1"/>
  <c r="U24"/>
  <c r="U31"/>
  <c r="U39"/>
  <c r="U42" s="1"/>
  <c r="U53"/>
  <c r="U56" s="1"/>
  <c r="U67"/>
  <c r="U70" s="1"/>
  <c r="U38"/>
  <c r="U52"/>
  <c r="U55" s="1"/>
  <c r="U66"/>
  <c r="U69" s="1"/>
  <c r="T54"/>
  <c r="T40"/>
  <c r="T80"/>
  <c r="T68"/>
  <c r="T11"/>
  <c r="T47"/>
  <c r="T28"/>
  <c r="T13"/>
  <c r="U19"/>
  <c r="W24" i="25"/>
  <c r="AA24"/>
  <c r="B3"/>
  <c r="D5" s="1"/>
  <c r="G24"/>
  <c r="K24"/>
  <c r="O24"/>
  <c r="Q24"/>
  <c r="S24"/>
  <c r="E24"/>
  <c r="I24"/>
  <c r="M24"/>
  <c r="D26"/>
  <c r="AE24"/>
  <c r="F24"/>
  <c r="H24"/>
  <c r="J24"/>
  <c r="L24"/>
  <c r="N24"/>
  <c r="P24"/>
  <c r="R24"/>
  <c r="T24"/>
  <c r="V24"/>
  <c r="X24"/>
  <c r="Z24"/>
  <c r="AB24"/>
  <c r="AD24"/>
  <c r="AF24"/>
  <c r="AH24"/>
  <c r="U24"/>
  <c r="Y24"/>
  <c r="AC24"/>
  <c r="AG24"/>
  <c r="D26" i="9"/>
  <c r="P7" i="24"/>
  <c r="L38" i="22"/>
  <c r="M38"/>
  <c r="U38"/>
  <c r="V38"/>
  <c r="W38"/>
  <c r="L39"/>
  <c r="M39"/>
  <c r="U39"/>
  <c r="V39"/>
  <c r="W39"/>
  <c r="L40"/>
  <c r="M40"/>
  <c r="U40"/>
  <c r="V40"/>
  <c r="W40"/>
  <c r="L41"/>
  <c r="M41"/>
  <c r="U41"/>
  <c r="V41"/>
  <c r="W41"/>
  <c r="L42"/>
  <c r="M42"/>
  <c r="U42"/>
  <c r="V42"/>
  <c r="W42"/>
  <c r="L43"/>
  <c r="M43"/>
  <c r="U43"/>
  <c r="V43"/>
  <c r="W43"/>
  <c r="L44"/>
  <c r="M44"/>
  <c r="U44"/>
  <c r="V44"/>
  <c r="W44"/>
  <c r="L45"/>
  <c r="M45"/>
  <c r="U45"/>
  <c r="V45"/>
  <c r="W45"/>
  <c r="L46"/>
  <c r="M46"/>
  <c r="U46"/>
  <c r="V46"/>
  <c r="W46"/>
  <c r="L47"/>
  <c r="M47"/>
  <c r="U47"/>
  <c r="V47"/>
  <c r="W47"/>
  <c r="L48"/>
  <c r="M48"/>
  <c r="U48"/>
  <c r="V48"/>
  <c r="W48"/>
  <c r="L49"/>
  <c r="M49"/>
  <c r="U49"/>
  <c r="V49"/>
  <c r="W49"/>
  <c r="B53"/>
  <c r="L53"/>
  <c r="B54"/>
  <c r="L54"/>
  <c r="B55"/>
  <c r="L55"/>
  <c r="B56"/>
  <c r="L56"/>
  <c r="B57"/>
  <c r="L57"/>
  <c r="B58"/>
  <c r="L58"/>
  <c r="B59"/>
  <c r="L59"/>
  <c r="B60"/>
  <c r="L60"/>
  <c r="B61"/>
  <c r="L61"/>
  <c r="B62"/>
  <c r="L62"/>
  <c r="L34" i="20"/>
  <c r="M34"/>
  <c r="Q34"/>
  <c r="R34"/>
  <c r="S34"/>
  <c r="L35"/>
  <c r="M35"/>
  <c r="Q35"/>
  <c r="R35"/>
  <c r="S35"/>
  <c r="L36"/>
  <c r="M36"/>
  <c r="Q36"/>
  <c r="R36"/>
  <c r="S36"/>
  <c r="L37"/>
  <c r="M37"/>
  <c r="Q37"/>
  <c r="R37"/>
  <c r="S37"/>
  <c r="L38"/>
  <c r="M38"/>
  <c r="Q38"/>
  <c r="R38"/>
  <c r="S38"/>
  <c r="L39"/>
  <c r="M39"/>
  <c r="Q39"/>
  <c r="R39"/>
  <c r="S39"/>
  <c r="L40"/>
  <c r="M40"/>
  <c r="Q40"/>
  <c r="R40"/>
  <c r="S40"/>
  <c r="L41"/>
  <c r="M41"/>
  <c r="Q41"/>
  <c r="R41"/>
  <c r="S41"/>
  <c r="L42"/>
  <c r="M42"/>
  <c r="Q42"/>
  <c r="R42"/>
  <c r="S42"/>
  <c r="L43"/>
  <c r="M43"/>
  <c r="Q43"/>
  <c r="R43"/>
  <c r="S43"/>
  <c r="L44"/>
  <c r="M44"/>
  <c r="Q44"/>
  <c r="R44"/>
  <c r="S44"/>
  <c r="L45"/>
  <c r="M45"/>
  <c r="Q45"/>
  <c r="R45"/>
  <c r="S45"/>
  <c r="B49"/>
  <c r="L49"/>
  <c r="B50"/>
  <c r="L50"/>
  <c r="B51"/>
  <c r="L51"/>
  <c r="B52"/>
  <c r="L52"/>
  <c r="B53"/>
  <c r="L53"/>
  <c r="B54"/>
  <c r="L54"/>
  <c r="B55"/>
  <c r="L55"/>
  <c r="B56"/>
  <c r="L56"/>
  <c r="B57"/>
  <c r="L57"/>
  <c r="B58"/>
  <c r="L58"/>
  <c r="D6" i="5"/>
  <c r="F6"/>
  <c r="D8"/>
  <c r="F8"/>
  <c r="D10"/>
  <c r="D11"/>
  <c r="D12"/>
  <c r="D13"/>
  <c r="D14"/>
  <c r="D15"/>
  <c r="D16"/>
  <c r="H18"/>
  <c r="D18" s="1"/>
  <c r="J18"/>
  <c r="M18"/>
  <c r="F18" s="1"/>
  <c r="I33"/>
  <c r="J33"/>
  <c r="K33"/>
  <c r="L33"/>
  <c r="M33"/>
  <c r="N33"/>
  <c r="O33"/>
  <c r="P33"/>
  <c r="I34"/>
  <c r="J34"/>
  <c r="K34"/>
  <c r="L34"/>
  <c r="M34"/>
  <c r="N34"/>
  <c r="O34"/>
  <c r="P34"/>
  <c r="I35"/>
  <c r="J35"/>
  <c r="K35"/>
  <c r="L35"/>
  <c r="M35"/>
  <c r="N35"/>
  <c r="O35"/>
  <c r="P35"/>
  <c r="I36"/>
  <c r="J36"/>
  <c r="K36"/>
  <c r="L36"/>
  <c r="M36"/>
  <c r="N36"/>
  <c r="O36"/>
  <c r="P36"/>
  <c r="I37"/>
  <c r="J37"/>
  <c r="K37"/>
  <c r="L37"/>
  <c r="M37"/>
  <c r="N37"/>
  <c r="O37"/>
  <c r="P37"/>
  <c r="I38"/>
  <c r="J38"/>
  <c r="K38"/>
  <c r="L38"/>
  <c r="M38"/>
  <c r="N38"/>
  <c r="O38"/>
  <c r="P38"/>
  <c r="I39"/>
  <c r="J39"/>
  <c r="K39"/>
  <c r="L39"/>
  <c r="M39"/>
  <c r="N39"/>
  <c r="O39"/>
  <c r="P39"/>
  <c r="I40"/>
  <c r="J40"/>
  <c r="K40"/>
  <c r="L40"/>
  <c r="M40"/>
  <c r="N40"/>
  <c r="O40"/>
  <c r="P40"/>
  <c r="I41"/>
  <c r="J41"/>
  <c r="K41"/>
  <c r="L41"/>
  <c r="M41"/>
  <c r="N41"/>
  <c r="O41"/>
  <c r="P41"/>
  <c r="I42"/>
  <c r="J42"/>
  <c r="K42"/>
  <c r="L42"/>
  <c r="M42"/>
  <c r="N42"/>
  <c r="O42"/>
  <c r="P42"/>
  <c r="I43"/>
  <c r="J43"/>
  <c r="K43"/>
  <c r="L43"/>
  <c r="M43"/>
  <c r="N43"/>
  <c r="O43"/>
  <c r="P43"/>
  <c r="I44"/>
  <c r="J44"/>
  <c r="K44"/>
  <c r="L44"/>
  <c r="M44"/>
  <c r="N44"/>
  <c r="O44"/>
  <c r="P44"/>
  <c r="B48"/>
  <c r="I48"/>
  <c r="B49"/>
  <c r="I49"/>
  <c r="B50"/>
  <c r="I50"/>
  <c r="B51"/>
  <c r="I51"/>
  <c r="B52"/>
  <c r="I52"/>
  <c r="B53"/>
  <c r="I53"/>
  <c r="B54"/>
  <c r="I54"/>
  <c r="B55"/>
  <c r="I55"/>
  <c r="B56"/>
  <c r="I56"/>
  <c r="B57"/>
  <c r="I57"/>
  <c r="B6" i="15"/>
  <c r="G6"/>
  <c r="G7" s="1"/>
  <c r="G8" s="1"/>
  <c r="G9" s="1"/>
  <c r="G10" s="1"/>
  <c r="G11" s="1"/>
  <c r="G12" s="1"/>
  <c r="G13" s="1"/>
  <c r="G14" s="1"/>
  <c r="G15" s="1"/>
  <c r="G16" s="1"/>
  <c r="G17" s="1"/>
  <c r="G18" s="1"/>
  <c r="G19" s="1"/>
  <c r="G20" s="1"/>
  <c r="G21" s="1"/>
  <c r="G22" s="1"/>
  <c r="G23" s="1"/>
  <c r="G24" s="1"/>
  <c r="G25" s="1"/>
  <c r="G26" s="1"/>
  <c r="G27" s="1"/>
  <c r="G28" s="1"/>
  <c r="G29" s="1"/>
  <c r="G30" s="1"/>
  <c r="G31" s="1"/>
  <c r="G32" s="1"/>
  <c r="G33" s="1"/>
  <c r="G34" s="1"/>
  <c r="G35" s="1"/>
  <c r="G36" s="1"/>
  <c r="B7"/>
  <c r="B8"/>
  <c r="B9"/>
  <c r="B10"/>
  <c r="B11"/>
  <c r="B12"/>
  <c r="B13"/>
  <c r="B14"/>
  <c r="B15"/>
  <c r="B16"/>
  <c r="B17"/>
  <c r="B18"/>
  <c r="B19"/>
  <c r="B20"/>
  <c r="B21"/>
  <c r="B22"/>
  <c r="B23"/>
  <c r="B24"/>
  <c r="B25"/>
  <c r="B26"/>
  <c r="B27"/>
  <c r="B28"/>
  <c r="B29"/>
  <c r="B30"/>
  <c r="B31"/>
  <c r="B32"/>
  <c r="B33"/>
  <c r="B34"/>
  <c r="B35"/>
  <c r="B36"/>
  <c r="B37"/>
  <c r="B38"/>
  <c r="B39"/>
  <c r="B40"/>
  <c r="B41"/>
  <c r="B42"/>
  <c r="B43"/>
  <c r="B44"/>
  <c r="B45"/>
  <c r="B46"/>
  <c r="B47"/>
  <c r="B48"/>
  <c r="B49"/>
  <c r="B50"/>
  <c r="B51"/>
  <c r="B52"/>
  <c r="B53"/>
  <c r="B54"/>
  <c r="B55"/>
  <c r="B56"/>
  <c r="B57"/>
  <c r="B58"/>
  <c r="B59"/>
  <c r="B60"/>
  <c r="B61"/>
  <c r="B62"/>
  <c r="B63"/>
  <c r="B64"/>
  <c r="B65"/>
  <c r="B66"/>
  <c r="B67"/>
  <c r="B68"/>
  <c r="B69"/>
  <c r="B70"/>
  <c r="B71"/>
  <c r="B72"/>
  <c r="B73"/>
  <c r="B74"/>
  <c r="B75"/>
  <c r="B76"/>
  <c r="B77"/>
  <c r="B78"/>
  <c r="B79"/>
  <c r="B80"/>
  <c r="B81"/>
  <c r="B82"/>
  <c r="B83"/>
  <c r="B84"/>
  <c r="B85"/>
  <c r="B86"/>
  <c r="B87"/>
  <c r="B88"/>
  <c r="B89"/>
  <c r="B90"/>
  <c r="B91"/>
  <c r="B92"/>
  <c r="B93"/>
  <c r="B94"/>
  <c r="B95"/>
  <c r="B96"/>
  <c r="B97"/>
  <c r="B98"/>
  <c r="B99"/>
  <c r="B100"/>
  <c r="B101"/>
  <c r="B102"/>
  <c r="B103"/>
  <c r="B104"/>
  <c r="B105"/>
  <c r="B106"/>
  <c r="B107"/>
  <c r="B108"/>
  <c r="B109"/>
  <c r="B110"/>
  <c r="B111"/>
  <c r="B112"/>
  <c r="B113"/>
  <c r="B114"/>
  <c r="B115"/>
  <c r="B116"/>
  <c r="B117"/>
  <c r="B118"/>
  <c r="B119"/>
  <c r="B120"/>
  <c r="B121"/>
  <c r="B122"/>
  <c r="B123"/>
  <c r="B124"/>
  <c r="B125"/>
  <c r="B126"/>
  <c r="B127"/>
  <c r="B128"/>
  <c r="B129"/>
  <c r="B130"/>
  <c r="B131"/>
  <c r="B132"/>
  <c r="B133"/>
  <c r="B134"/>
  <c r="B135"/>
  <c r="B136"/>
  <c r="B137"/>
  <c r="B138"/>
  <c r="B139"/>
  <c r="B140"/>
  <c r="B141"/>
  <c r="B142"/>
  <c r="B143"/>
  <c r="B144"/>
  <c r="B145"/>
  <c r="B146"/>
  <c r="B147"/>
  <c r="B148"/>
  <c r="B149"/>
  <c r="B150"/>
  <c r="B151"/>
  <c r="B152"/>
  <c r="B153"/>
  <c r="B154"/>
  <c r="B155"/>
  <c r="B156"/>
  <c r="B157"/>
  <c r="B158"/>
  <c r="B159"/>
  <c r="B160"/>
  <c r="B161"/>
  <c r="B162"/>
  <c r="B163"/>
  <c r="B164"/>
  <c r="B165"/>
  <c r="B166"/>
  <c r="B167"/>
  <c r="B168"/>
  <c r="B169"/>
  <c r="B170"/>
  <c r="B171"/>
  <c r="B172"/>
  <c r="B173"/>
  <c r="B174"/>
  <c r="B175"/>
  <c r="B176"/>
  <c r="B177"/>
  <c r="B178"/>
  <c r="B179"/>
  <c r="B180"/>
  <c r="B181"/>
  <c r="B182"/>
  <c r="B183"/>
  <c r="B184"/>
  <c r="B185"/>
  <c r="B186"/>
  <c r="B187"/>
  <c r="B188"/>
  <c r="B189"/>
  <c r="B190"/>
  <c r="B191"/>
  <c r="B192"/>
  <c r="B193"/>
  <c r="B194"/>
  <c r="B195"/>
  <c r="B196"/>
  <c r="B197"/>
  <c r="B198"/>
  <c r="B199"/>
  <c r="B200"/>
  <c r="B201"/>
  <c r="B202"/>
  <c r="B203"/>
  <c r="B204"/>
  <c r="B205"/>
  <c r="B206"/>
  <c r="B207"/>
  <c r="B208"/>
  <c r="B209"/>
  <c r="B210"/>
  <c r="B211"/>
  <c r="B212"/>
  <c r="B213"/>
  <c r="B214"/>
  <c r="B215"/>
  <c r="B216"/>
  <c r="B217"/>
  <c r="B218"/>
  <c r="B219"/>
  <c r="B220"/>
  <c r="B221"/>
  <c r="B222"/>
  <c r="B223"/>
  <c r="B224"/>
  <c r="B225"/>
  <c r="B226"/>
  <c r="B227"/>
  <c r="B228"/>
  <c r="B229"/>
  <c r="B230"/>
  <c r="B231"/>
  <c r="B232"/>
  <c r="B233"/>
  <c r="B234"/>
  <c r="B235"/>
  <c r="B236"/>
  <c r="B237"/>
  <c r="B238"/>
  <c r="B239"/>
  <c r="B240"/>
  <c r="B241"/>
  <c r="B242"/>
  <c r="B243"/>
  <c r="B244"/>
  <c r="B245"/>
  <c r="B246"/>
  <c r="B247"/>
  <c r="B248"/>
  <c r="B249"/>
  <c r="B250"/>
  <c r="B251"/>
  <c r="B252"/>
  <c r="B253"/>
  <c r="B254"/>
  <c r="B255"/>
  <c r="B256"/>
  <c r="B257"/>
  <c r="B258"/>
  <c r="B259"/>
  <c r="B260"/>
  <c r="B261"/>
  <c r="B262"/>
  <c r="B263"/>
  <c r="B264"/>
  <c r="B265"/>
  <c r="B266"/>
  <c r="B267"/>
  <c r="B268"/>
  <c r="B269"/>
  <c r="B270"/>
  <c r="B271"/>
  <c r="B272"/>
  <c r="B273"/>
  <c r="B274"/>
  <c r="B275"/>
  <c r="B276"/>
  <c r="B277"/>
  <c r="B278"/>
  <c r="B279"/>
  <c r="B280"/>
  <c r="B281"/>
  <c r="B282"/>
  <c r="B283"/>
  <c r="B284"/>
  <c r="B285"/>
  <c r="B286"/>
  <c r="B287"/>
  <c r="B288"/>
  <c r="B289"/>
  <c r="B290"/>
  <c r="B291"/>
  <c r="B292"/>
  <c r="B293"/>
  <c r="B294"/>
  <c r="B295"/>
  <c r="B296"/>
  <c r="B297"/>
  <c r="B298"/>
  <c r="B299"/>
  <c r="B300"/>
  <c r="B301"/>
  <c r="B302"/>
  <c r="B303"/>
  <c r="B304"/>
  <c r="B305"/>
  <c r="B306"/>
  <c r="B307"/>
  <c r="B308"/>
  <c r="B309"/>
  <c r="B310"/>
  <c r="B311"/>
  <c r="B312"/>
  <c r="B313"/>
  <c r="B314"/>
  <c r="B315"/>
  <c r="B316"/>
  <c r="B317"/>
  <c r="B318"/>
  <c r="B319"/>
  <c r="B320"/>
  <c r="B321"/>
  <c r="B322"/>
  <c r="B323"/>
  <c r="B324"/>
  <c r="B325"/>
  <c r="B326"/>
  <c r="B327"/>
  <c r="B328"/>
  <c r="B329"/>
  <c r="B330"/>
  <c r="B331"/>
  <c r="B332"/>
  <c r="B333"/>
  <c r="B334"/>
  <c r="B335"/>
  <c r="B336"/>
  <c r="B337"/>
  <c r="B338"/>
  <c r="B339"/>
  <c r="B340"/>
  <c r="B341"/>
  <c r="B342"/>
  <c r="B343"/>
  <c r="B344"/>
  <c r="B345"/>
  <c r="B346"/>
  <c r="B347"/>
  <c r="B348"/>
  <c r="B349"/>
  <c r="B350"/>
  <c r="B351"/>
  <c r="B352"/>
  <c r="B353"/>
  <c r="B354"/>
  <c r="B355"/>
  <c r="B356"/>
  <c r="B357"/>
  <c r="B358"/>
  <c r="B359"/>
  <c r="B360"/>
  <c r="B361"/>
  <c r="B362"/>
  <c r="B363"/>
  <c r="B364"/>
  <c r="B365"/>
  <c r="B366"/>
  <c r="B367"/>
  <c r="B368"/>
  <c r="B369"/>
  <c r="B370"/>
  <c r="B371"/>
  <c r="A8" i="14"/>
  <c r="A9"/>
  <c r="A10"/>
  <c r="A11"/>
  <c r="A12"/>
  <c r="A13"/>
  <c r="A14"/>
  <c r="A15"/>
  <c r="A16"/>
  <c r="A17"/>
  <c r="A18"/>
  <c r="A19"/>
  <c r="A20"/>
  <c r="A21"/>
  <c r="A22"/>
  <c r="A23"/>
  <c r="A24"/>
  <c r="A25"/>
  <c r="A26"/>
  <c r="A27"/>
  <c r="A28"/>
  <c r="A29"/>
  <c r="A30"/>
  <c r="A31"/>
  <c r="A32"/>
  <c r="A33"/>
  <c r="A34"/>
  <c r="A35"/>
  <c r="A36"/>
  <c r="A37"/>
  <c r="A38"/>
  <c r="A39"/>
  <c r="A40"/>
  <c r="A41"/>
  <c r="A42"/>
  <c r="A43"/>
  <c r="A44"/>
  <c r="A45"/>
  <c r="A46"/>
  <c r="A47"/>
  <c r="A48"/>
  <c r="A49"/>
  <c r="A50"/>
  <c r="A51"/>
  <c r="A52"/>
  <c r="A53"/>
  <c r="A54"/>
  <c r="A55"/>
  <c r="A56"/>
  <c r="A57"/>
  <c r="A58"/>
  <c r="A59"/>
  <c r="A60"/>
  <c r="A61"/>
  <c r="A62"/>
  <c r="A63"/>
  <c r="A64"/>
  <c r="A65"/>
  <c r="A66"/>
  <c r="A67"/>
  <c r="A68"/>
  <c r="A69"/>
  <c r="A70"/>
  <c r="A71"/>
  <c r="A72"/>
  <c r="A73"/>
  <c r="A74"/>
  <c r="A75"/>
  <c r="A76"/>
  <c r="A77"/>
  <c r="A78"/>
  <c r="A79"/>
  <c r="A80"/>
  <c r="A81"/>
  <c r="A82"/>
  <c r="A83"/>
  <c r="A84"/>
  <c r="A85"/>
  <c r="A86"/>
  <c r="A87"/>
  <c r="A88"/>
  <c r="A89"/>
  <c r="A90"/>
  <c r="A91"/>
  <c r="A92"/>
  <c r="A93"/>
  <c r="A94"/>
  <c r="A95"/>
  <c r="A96"/>
  <c r="A97"/>
  <c r="A98"/>
  <c r="A99"/>
  <c r="A100"/>
  <c r="A101"/>
  <c r="A102"/>
  <c r="A103"/>
  <c r="A104"/>
  <c r="A105"/>
  <c r="A106"/>
  <c r="A107"/>
  <c r="A108"/>
  <c r="A109"/>
  <c r="A110"/>
  <c r="A111"/>
  <c r="A112"/>
  <c r="A113"/>
  <c r="A114"/>
  <c r="A115"/>
  <c r="A116"/>
  <c r="A117"/>
  <c r="A118"/>
  <c r="A119"/>
  <c r="A120"/>
  <c r="A121"/>
  <c r="A122"/>
  <c r="A123"/>
  <c r="A124"/>
  <c r="A125"/>
  <c r="A126"/>
  <c r="A127"/>
  <c r="A128"/>
  <c r="A129"/>
  <c r="A130"/>
  <c r="A131"/>
  <c r="A132"/>
  <c r="A133"/>
  <c r="A134"/>
  <c r="A135"/>
  <c r="A136"/>
  <c r="A137"/>
  <c r="A138"/>
  <c r="A139"/>
  <c r="A140"/>
  <c r="A141"/>
  <c r="A142"/>
  <c r="A143"/>
  <c r="A144"/>
  <c r="A145"/>
  <c r="A146"/>
  <c r="A147"/>
  <c r="A148"/>
  <c r="A149"/>
  <c r="A150"/>
  <c r="A151"/>
  <c r="A152"/>
  <c r="A153"/>
  <c r="A154"/>
  <c r="A155"/>
  <c r="A156"/>
  <c r="A157"/>
  <c r="A158"/>
  <c r="A159"/>
  <c r="A160"/>
  <c r="A161"/>
  <c r="A162"/>
  <c r="A163"/>
  <c r="A164"/>
  <c r="A165"/>
  <c r="A166"/>
  <c r="A167"/>
  <c r="A168"/>
  <c r="A169"/>
  <c r="A170"/>
  <c r="A171"/>
  <c r="A172"/>
  <c r="A173"/>
  <c r="A174"/>
  <c r="A175"/>
  <c r="A176"/>
  <c r="A177"/>
  <c r="A178"/>
  <c r="A179"/>
  <c r="A180"/>
  <c r="A181"/>
  <c r="A182"/>
  <c r="A183"/>
  <c r="A184"/>
  <c r="A185"/>
  <c r="A186"/>
  <c r="A187"/>
  <c r="A188"/>
  <c r="A189"/>
  <c r="A190"/>
  <c r="A191"/>
  <c r="A192"/>
  <c r="A193"/>
  <c r="A194"/>
  <c r="A195"/>
  <c r="A196"/>
  <c r="A197"/>
  <c r="A198"/>
  <c r="A199"/>
  <c r="A200"/>
  <c r="A201"/>
  <c r="A202"/>
  <c r="A203"/>
  <c r="A204"/>
  <c r="A205"/>
  <c r="A206"/>
  <c r="A207"/>
  <c r="A208"/>
  <c r="A209"/>
  <c r="A210"/>
  <c r="A211"/>
  <c r="A212"/>
  <c r="A213"/>
  <c r="A214"/>
  <c r="A215"/>
  <c r="A216"/>
  <c r="A217"/>
  <c r="A218"/>
  <c r="A219"/>
  <c r="A220"/>
  <c r="A221"/>
  <c r="A222"/>
  <c r="A223"/>
  <c r="A224"/>
  <c r="A225"/>
  <c r="A226"/>
  <c r="A227"/>
  <c r="A228"/>
  <c r="A229"/>
  <c r="A230"/>
  <c r="A231"/>
  <c r="A232"/>
  <c r="A233"/>
  <c r="A234"/>
  <c r="A235"/>
  <c r="A236"/>
  <c r="A237"/>
  <c r="A238"/>
  <c r="A239"/>
  <c r="A240"/>
  <c r="A241"/>
  <c r="A242"/>
  <c r="A243"/>
  <c r="A244"/>
  <c r="A245"/>
  <c r="A246"/>
  <c r="A247"/>
  <c r="A248"/>
  <c r="A249"/>
  <c r="A250"/>
  <c r="A251"/>
  <c r="A252"/>
  <c r="A253"/>
  <c r="A254"/>
  <c r="A255"/>
  <c r="A256"/>
  <c r="A257"/>
  <c r="A258"/>
  <c r="A259"/>
  <c r="A260"/>
  <c r="A261"/>
  <c r="A262"/>
  <c r="A263"/>
  <c r="A264"/>
  <c r="A265"/>
  <c r="A266"/>
  <c r="A267"/>
  <c r="A268"/>
  <c r="A269"/>
  <c r="A270"/>
  <c r="A271"/>
  <c r="A272"/>
  <c r="A273"/>
  <c r="A274"/>
  <c r="A275"/>
  <c r="A276"/>
  <c r="A277"/>
  <c r="A278"/>
  <c r="A279"/>
  <c r="A280"/>
  <c r="A281"/>
  <c r="A282"/>
  <c r="A283"/>
  <c r="A284"/>
  <c r="A285"/>
  <c r="A286"/>
  <c r="A287"/>
  <c r="A288"/>
  <c r="A289"/>
  <c r="A290"/>
  <c r="A291"/>
  <c r="A292"/>
  <c r="A293"/>
  <c r="A294"/>
  <c r="A295"/>
  <c r="A296"/>
  <c r="A297"/>
  <c r="A298"/>
  <c r="A299"/>
  <c r="A300"/>
  <c r="A301"/>
  <c r="A302"/>
  <c r="A303"/>
  <c r="A304"/>
  <c r="A305"/>
  <c r="A306"/>
  <c r="A307"/>
  <c r="A308"/>
  <c r="A309"/>
  <c r="A310"/>
  <c r="A311"/>
  <c r="A312"/>
  <c r="A313"/>
  <c r="A314"/>
  <c r="A315"/>
  <c r="A316"/>
  <c r="A317"/>
  <c r="A318"/>
  <c r="A319"/>
  <c r="A320"/>
  <c r="A321"/>
  <c r="A322"/>
  <c r="A323"/>
  <c r="A324"/>
  <c r="A325"/>
  <c r="A326"/>
  <c r="A327"/>
  <c r="A328"/>
  <c r="A329"/>
  <c r="A330"/>
  <c r="A331"/>
  <c r="A332"/>
  <c r="A333"/>
  <c r="A334"/>
  <c r="A335"/>
  <c r="A336"/>
  <c r="A337"/>
  <c r="A338"/>
  <c r="A339"/>
  <c r="A340"/>
  <c r="A341"/>
  <c r="A342"/>
  <c r="A343"/>
  <c r="A344"/>
  <c r="A345"/>
  <c r="A346"/>
  <c r="A347"/>
  <c r="A348"/>
  <c r="A349"/>
  <c r="A350"/>
  <c r="A351"/>
  <c r="A352"/>
  <c r="A353"/>
  <c r="A354"/>
  <c r="A355"/>
  <c r="A356"/>
  <c r="A357"/>
  <c r="A358"/>
  <c r="A359"/>
  <c r="A360"/>
  <c r="A361"/>
  <c r="A362"/>
  <c r="A363"/>
  <c r="A364"/>
  <c r="A365"/>
  <c r="A366"/>
  <c r="A367"/>
  <c r="A368"/>
  <c r="A369"/>
  <c r="A370"/>
  <c r="A371"/>
  <c r="A372"/>
  <c r="A373"/>
  <c r="A9" i="3"/>
  <c r="AU9"/>
  <c r="AV9"/>
  <c r="AW9"/>
  <c r="AX9"/>
  <c r="AY9"/>
  <c r="AZ9"/>
  <c r="BA9"/>
  <c r="BB9"/>
  <c r="BC9"/>
  <c r="BD9"/>
  <c r="BE9"/>
  <c r="BF9"/>
  <c r="BG9"/>
  <c r="BH9"/>
  <c r="BI9"/>
  <c r="BJ9"/>
  <c r="BK9"/>
  <c r="BL9"/>
  <c r="BM9"/>
  <c r="BN9"/>
  <c r="BO9"/>
  <c r="BP9"/>
  <c r="A10"/>
  <c r="AU10"/>
  <c r="AV10"/>
  <c r="AW10"/>
  <c r="AX10"/>
  <c r="AY10"/>
  <c r="AZ10"/>
  <c r="BA10"/>
  <c r="BB10"/>
  <c r="BC10"/>
  <c r="BD10"/>
  <c r="BE10"/>
  <c r="BF10"/>
  <c r="BG10"/>
  <c r="BH10"/>
  <c r="BI10"/>
  <c r="BJ10"/>
  <c r="BK10"/>
  <c r="BL10"/>
  <c r="BM10"/>
  <c r="BN10"/>
  <c r="BO10"/>
  <c r="BP10"/>
  <c r="A11"/>
  <c r="AU11"/>
  <c r="AV11"/>
  <c r="AW11"/>
  <c r="AX11"/>
  <c r="AY11"/>
  <c r="AZ11"/>
  <c r="BA11"/>
  <c r="BB11"/>
  <c r="BC11"/>
  <c r="BD11"/>
  <c r="BE11"/>
  <c r="BF11"/>
  <c r="BG11"/>
  <c r="BH11"/>
  <c r="BI11"/>
  <c r="BJ11"/>
  <c r="BK11"/>
  <c r="BL11"/>
  <c r="BM11"/>
  <c r="BN11"/>
  <c r="BO11"/>
  <c r="BP11"/>
  <c r="A12"/>
  <c r="AU12"/>
  <c r="AV12"/>
  <c r="AW12"/>
  <c r="AX12"/>
  <c r="AY12"/>
  <c r="AZ12"/>
  <c r="BA12"/>
  <c r="BB12"/>
  <c r="BC12"/>
  <c r="BD12"/>
  <c r="BE12"/>
  <c r="BF12"/>
  <c r="BG12"/>
  <c r="BH12"/>
  <c r="BI12"/>
  <c r="BJ12"/>
  <c r="BK12"/>
  <c r="BL12"/>
  <c r="BM12"/>
  <c r="BN12"/>
  <c r="BO12"/>
  <c r="BP12"/>
  <c r="A13"/>
  <c r="AU13"/>
  <c r="AV13"/>
  <c r="AW13"/>
  <c r="AX13"/>
  <c r="AY13"/>
  <c r="AZ13"/>
  <c r="BA13"/>
  <c r="BB13"/>
  <c r="BC13"/>
  <c r="BD13"/>
  <c r="BE13"/>
  <c r="BF13"/>
  <c r="BG13"/>
  <c r="BH13"/>
  <c r="BI13"/>
  <c r="BJ13"/>
  <c r="BK13"/>
  <c r="BL13"/>
  <c r="BM13"/>
  <c r="BN13"/>
  <c r="BO13"/>
  <c r="BP13"/>
  <c r="A14"/>
  <c r="AU14"/>
  <c r="AV14"/>
  <c r="AW14"/>
  <c r="AX14"/>
  <c r="AY14"/>
  <c r="AZ14"/>
  <c r="BA14"/>
  <c r="BB14"/>
  <c r="BC14"/>
  <c r="BD14"/>
  <c r="BE14"/>
  <c r="BF14"/>
  <c r="BG14"/>
  <c r="BH14"/>
  <c r="BI14"/>
  <c r="BJ14"/>
  <c r="BK14"/>
  <c r="BL14"/>
  <c r="BM14"/>
  <c r="BN14"/>
  <c r="BO14"/>
  <c r="BP14"/>
  <c r="A15"/>
  <c r="AU15"/>
  <c r="AV15"/>
  <c r="AW15"/>
  <c r="AX15"/>
  <c r="AY15"/>
  <c r="AZ15"/>
  <c r="BA15"/>
  <c r="BB15"/>
  <c r="BC15"/>
  <c r="BD15"/>
  <c r="BE15"/>
  <c r="BF15"/>
  <c r="BG15"/>
  <c r="BH15"/>
  <c r="BI15"/>
  <c r="BJ15"/>
  <c r="BK15"/>
  <c r="BL15"/>
  <c r="BM15"/>
  <c r="BN15"/>
  <c r="BO15"/>
  <c r="BP15"/>
  <c r="A16"/>
  <c r="AU16"/>
  <c r="AV16"/>
  <c r="AW16"/>
  <c r="AX16"/>
  <c r="AY16"/>
  <c r="AZ16"/>
  <c r="BA16"/>
  <c r="BB16"/>
  <c r="BC16"/>
  <c r="BD16"/>
  <c r="BE16"/>
  <c r="BF16"/>
  <c r="BG16"/>
  <c r="BH16"/>
  <c r="BI16"/>
  <c r="BJ16"/>
  <c r="BK16"/>
  <c r="BL16"/>
  <c r="BM16"/>
  <c r="BN16"/>
  <c r="BO16"/>
  <c r="BP16"/>
  <c r="A17"/>
  <c r="AU17"/>
  <c r="AV17"/>
  <c r="AW17"/>
  <c r="AX17"/>
  <c r="AY17"/>
  <c r="AZ17"/>
  <c r="BA17"/>
  <c r="BB17"/>
  <c r="BC17"/>
  <c r="BD17"/>
  <c r="BE17"/>
  <c r="BF17"/>
  <c r="BG17"/>
  <c r="BH17"/>
  <c r="BI17"/>
  <c r="BJ17"/>
  <c r="BK17"/>
  <c r="BL17"/>
  <c r="BM17"/>
  <c r="BN17"/>
  <c r="BO17"/>
  <c r="BP17"/>
  <c r="A18"/>
  <c r="AU18"/>
  <c r="AV18"/>
  <c r="AW18"/>
  <c r="AX18"/>
  <c r="AY18"/>
  <c r="AZ18"/>
  <c r="BA18"/>
  <c r="BB18"/>
  <c r="BC18"/>
  <c r="BD18"/>
  <c r="BE18"/>
  <c r="BF18"/>
  <c r="BG18"/>
  <c r="BH18"/>
  <c r="BI18"/>
  <c r="BJ18"/>
  <c r="BK18"/>
  <c r="BL18"/>
  <c r="BM18"/>
  <c r="BN18"/>
  <c r="BO18"/>
  <c r="BP18"/>
  <c r="A19"/>
  <c r="AU19"/>
  <c r="AV19"/>
  <c r="AW19"/>
  <c r="AX19"/>
  <c r="AY19"/>
  <c r="AZ19"/>
  <c r="BA19"/>
  <c r="BB19"/>
  <c r="BC19"/>
  <c r="BD19"/>
  <c r="BE19"/>
  <c r="BF19"/>
  <c r="BG19"/>
  <c r="BH19"/>
  <c r="BI19"/>
  <c r="BJ19"/>
  <c r="BK19"/>
  <c r="BL19"/>
  <c r="BM19"/>
  <c r="BN19"/>
  <c r="BO19"/>
  <c r="BP19"/>
  <c r="A20"/>
  <c r="AU20"/>
  <c r="AV20"/>
  <c r="AW20"/>
  <c r="AX20"/>
  <c r="AY20"/>
  <c r="AZ20"/>
  <c r="BA20"/>
  <c r="BB20"/>
  <c r="BC20"/>
  <c r="BD20"/>
  <c r="BE20"/>
  <c r="BF20"/>
  <c r="BG20"/>
  <c r="BH20"/>
  <c r="BI20"/>
  <c r="BJ20"/>
  <c r="BK20"/>
  <c r="BL20"/>
  <c r="BM20"/>
  <c r="BN20"/>
  <c r="BO20"/>
  <c r="BP20"/>
  <c r="A21"/>
  <c r="AU21"/>
  <c r="AV21"/>
  <c r="AW21"/>
  <c r="AX21"/>
  <c r="AY21"/>
  <c r="AZ21"/>
  <c r="BA21"/>
  <c r="BB21"/>
  <c r="BC21"/>
  <c r="BD21"/>
  <c r="BE21"/>
  <c r="BF21"/>
  <c r="BG21"/>
  <c r="BH21"/>
  <c r="BI21"/>
  <c r="BJ21"/>
  <c r="BK21"/>
  <c r="BL21"/>
  <c r="BM21"/>
  <c r="BN21"/>
  <c r="BO21"/>
  <c r="BP21"/>
  <c r="A22"/>
  <c r="AU22"/>
  <c r="AV22"/>
  <c r="AW22"/>
  <c r="AX22"/>
  <c r="AY22"/>
  <c r="AZ22"/>
  <c r="BA22"/>
  <c r="BB22"/>
  <c r="BC22"/>
  <c r="BD22"/>
  <c r="BE22"/>
  <c r="BF22"/>
  <c r="BG22"/>
  <c r="BH22"/>
  <c r="BI22"/>
  <c r="BJ22"/>
  <c r="BK22"/>
  <c r="BL22"/>
  <c r="BM22"/>
  <c r="BN22"/>
  <c r="BO22"/>
  <c r="BP22"/>
  <c r="A23"/>
  <c r="AU23"/>
  <c r="AV23"/>
  <c r="AW23"/>
  <c r="AX23"/>
  <c r="AY23"/>
  <c r="AZ23"/>
  <c r="BA23"/>
  <c r="BB23"/>
  <c r="BC23"/>
  <c r="BD23"/>
  <c r="BE23"/>
  <c r="BF23"/>
  <c r="BG23"/>
  <c r="BH23"/>
  <c r="BI23"/>
  <c r="BJ23"/>
  <c r="BK23"/>
  <c r="BL23"/>
  <c r="BM23"/>
  <c r="BN23"/>
  <c r="BO23"/>
  <c r="BP23"/>
  <c r="A24"/>
  <c r="AU24"/>
  <c r="AV24"/>
  <c r="AW24"/>
  <c r="AX24"/>
  <c r="AY24"/>
  <c r="AZ24"/>
  <c r="BA24"/>
  <c r="BB24"/>
  <c r="BC24"/>
  <c r="BD24"/>
  <c r="BE24"/>
  <c r="BF24"/>
  <c r="BG24"/>
  <c r="BH24"/>
  <c r="BI24"/>
  <c r="BJ24"/>
  <c r="BK24"/>
  <c r="BL24"/>
  <c r="BM24"/>
  <c r="BN24"/>
  <c r="BO24"/>
  <c r="BP24"/>
  <c r="A25"/>
  <c r="AU25"/>
  <c r="AV25"/>
  <c r="AW25"/>
  <c r="AX25"/>
  <c r="AY25"/>
  <c r="AZ25"/>
  <c r="BA25"/>
  <c r="BB25"/>
  <c r="BC25"/>
  <c r="BD25"/>
  <c r="BE25"/>
  <c r="BF25"/>
  <c r="BG25"/>
  <c r="BH25"/>
  <c r="BI25"/>
  <c r="BJ25"/>
  <c r="BK25"/>
  <c r="BL25"/>
  <c r="BM25"/>
  <c r="BN25"/>
  <c r="BO25"/>
  <c r="BP25"/>
  <c r="A26"/>
  <c r="AU26"/>
  <c r="AV26"/>
  <c r="AW26"/>
  <c r="AX26"/>
  <c r="AY26"/>
  <c r="AZ26"/>
  <c r="BA26"/>
  <c r="BB26"/>
  <c r="BC26"/>
  <c r="BD26"/>
  <c r="BE26"/>
  <c r="BF26"/>
  <c r="BG26"/>
  <c r="BH26"/>
  <c r="BI26"/>
  <c r="BJ26"/>
  <c r="BK26"/>
  <c r="BL26"/>
  <c r="BM26"/>
  <c r="BN26"/>
  <c r="BO26"/>
  <c r="BP26"/>
  <c r="A27"/>
  <c r="AU27"/>
  <c r="AV27"/>
  <c r="AW27"/>
  <c r="AX27"/>
  <c r="AY27"/>
  <c r="AZ27"/>
  <c r="BA27"/>
  <c r="BB27"/>
  <c r="BC27"/>
  <c r="BD27"/>
  <c r="BE27"/>
  <c r="BF27"/>
  <c r="BG27"/>
  <c r="BH27"/>
  <c r="BI27"/>
  <c r="BJ27"/>
  <c r="BK27"/>
  <c r="BL27"/>
  <c r="BM27"/>
  <c r="BN27"/>
  <c r="BO27"/>
  <c r="BP27"/>
  <c r="A28"/>
  <c r="AU28"/>
  <c r="AV28"/>
  <c r="AW28"/>
  <c r="AX28"/>
  <c r="AY28"/>
  <c r="AZ28"/>
  <c r="BA28"/>
  <c r="BB28"/>
  <c r="BC28"/>
  <c r="BD28"/>
  <c r="BE28"/>
  <c r="BF28"/>
  <c r="BG28"/>
  <c r="BH28"/>
  <c r="BI28"/>
  <c r="BJ28"/>
  <c r="BK28"/>
  <c r="BL28"/>
  <c r="BM28"/>
  <c r="BN28"/>
  <c r="BO28"/>
  <c r="BP28"/>
  <c r="A29"/>
  <c r="AU29"/>
  <c r="AV29"/>
  <c r="AW29"/>
  <c r="AX29"/>
  <c r="AY29"/>
  <c r="AZ29"/>
  <c r="BA29"/>
  <c r="BB29"/>
  <c r="BC29"/>
  <c r="BD29"/>
  <c r="BE29"/>
  <c r="BF29"/>
  <c r="BG29"/>
  <c r="BH29"/>
  <c r="BI29"/>
  <c r="BJ29"/>
  <c r="BK29"/>
  <c r="BL29"/>
  <c r="BM29"/>
  <c r="BN29"/>
  <c r="BO29"/>
  <c r="BP29"/>
  <c r="A30"/>
  <c r="AU30"/>
  <c r="AV30"/>
  <c r="AW30"/>
  <c r="AX30"/>
  <c r="AY30"/>
  <c r="AZ30"/>
  <c r="BA30"/>
  <c r="BB30"/>
  <c r="BC30"/>
  <c r="BD30"/>
  <c r="BE30"/>
  <c r="BF30"/>
  <c r="BG30"/>
  <c r="BH30"/>
  <c r="BI30"/>
  <c r="BJ30"/>
  <c r="BK30"/>
  <c r="BL30"/>
  <c r="BM30"/>
  <c r="BN30"/>
  <c r="BO30"/>
  <c r="BP30"/>
  <c r="A31"/>
  <c r="AU31"/>
  <c r="AV31"/>
  <c r="AW31"/>
  <c r="AX31"/>
  <c r="AY31"/>
  <c r="AZ31"/>
  <c r="BA31"/>
  <c r="BB31"/>
  <c r="BC31"/>
  <c r="BD31"/>
  <c r="BE31"/>
  <c r="BF31"/>
  <c r="BG31"/>
  <c r="BH31"/>
  <c r="BI31"/>
  <c r="BJ31"/>
  <c r="BK31"/>
  <c r="BL31"/>
  <c r="BM31"/>
  <c r="BN31"/>
  <c r="BO31"/>
  <c r="BP31"/>
  <c r="A32"/>
  <c r="AU32"/>
  <c r="AV32"/>
  <c r="AW32"/>
  <c r="AX32"/>
  <c r="AY32"/>
  <c r="AZ32"/>
  <c r="BA32"/>
  <c r="BB32"/>
  <c r="BC32"/>
  <c r="BD32"/>
  <c r="BE32"/>
  <c r="BF32"/>
  <c r="BG32"/>
  <c r="BH32"/>
  <c r="BI32"/>
  <c r="BJ32"/>
  <c r="BK32"/>
  <c r="BL32"/>
  <c r="BM32"/>
  <c r="BN32"/>
  <c r="BO32"/>
  <c r="BP32"/>
  <c r="A33"/>
  <c r="AU33"/>
  <c r="AV33"/>
  <c r="AW33"/>
  <c r="AX33"/>
  <c r="AY33"/>
  <c r="AZ33"/>
  <c r="BA33"/>
  <c r="BB33"/>
  <c r="BC33"/>
  <c r="BD33"/>
  <c r="BE33"/>
  <c r="BF33"/>
  <c r="BG33"/>
  <c r="BH33"/>
  <c r="BI33"/>
  <c r="BJ33"/>
  <c r="BK33"/>
  <c r="BL33"/>
  <c r="BM33"/>
  <c r="BN33"/>
  <c r="BO33"/>
  <c r="BP33"/>
  <c r="A34"/>
  <c r="AU34"/>
  <c r="AV34"/>
  <c r="AW34"/>
  <c r="AX34"/>
  <c r="AY34"/>
  <c r="AZ34"/>
  <c r="BA34"/>
  <c r="BB34"/>
  <c r="BC34"/>
  <c r="BD34"/>
  <c r="BE34"/>
  <c r="BF34"/>
  <c r="BG34"/>
  <c r="BH34"/>
  <c r="BI34"/>
  <c r="BJ34"/>
  <c r="BK34"/>
  <c r="BL34"/>
  <c r="BM34"/>
  <c r="BN34"/>
  <c r="BO34"/>
  <c r="BP34"/>
  <c r="A35"/>
  <c r="AU35"/>
  <c r="AV35"/>
  <c r="AW35"/>
  <c r="AX35"/>
  <c r="AY35"/>
  <c r="AZ35"/>
  <c r="BA35"/>
  <c r="BB35"/>
  <c r="BC35"/>
  <c r="BD35"/>
  <c r="BE35"/>
  <c r="BF35"/>
  <c r="BG35"/>
  <c r="BH35"/>
  <c r="BI35"/>
  <c r="BJ35"/>
  <c r="BK35"/>
  <c r="BL35"/>
  <c r="BM35"/>
  <c r="BN35"/>
  <c r="BO35"/>
  <c r="BP35"/>
  <c r="A36"/>
  <c r="AU36"/>
  <c r="AV36"/>
  <c r="AW36"/>
  <c r="AX36"/>
  <c r="AY36"/>
  <c r="AZ36"/>
  <c r="BA36"/>
  <c r="BB36"/>
  <c r="BC36"/>
  <c r="BD36"/>
  <c r="BE36"/>
  <c r="BF36"/>
  <c r="BG36"/>
  <c r="BH36"/>
  <c r="BI36"/>
  <c r="BJ36"/>
  <c r="BK36"/>
  <c r="BL36"/>
  <c r="BM36"/>
  <c r="BN36"/>
  <c r="BO36"/>
  <c r="BP36"/>
  <c r="A37"/>
  <c r="AU37"/>
  <c r="AV37"/>
  <c r="AW37"/>
  <c r="AX37"/>
  <c r="AY37"/>
  <c r="AZ37"/>
  <c r="BA37"/>
  <c r="BB37"/>
  <c r="BC37"/>
  <c r="BD37"/>
  <c r="BE37"/>
  <c r="BF37"/>
  <c r="BG37"/>
  <c r="BH37"/>
  <c r="BI37"/>
  <c r="BJ37"/>
  <c r="BK37"/>
  <c r="BL37"/>
  <c r="BM37"/>
  <c r="BN37"/>
  <c r="BO37"/>
  <c r="BP37"/>
  <c r="A38"/>
  <c r="AU38"/>
  <c r="AV38"/>
  <c r="AW38"/>
  <c r="AX38"/>
  <c r="AY38"/>
  <c r="AZ38"/>
  <c r="BA38"/>
  <c r="BB38"/>
  <c r="BC38"/>
  <c r="BD38"/>
  <c r="BE38"/>
  <c r="BF38"/>
  <c r="BG38"/>
  <c r="BH38"/>
  <c r="BI38"/>
  <c r="BJ38"/>
  <c r="BK38"/>
  <c r="BL38"/>
  <c r="BM38"/>
  <c r="BN38"/>
  <c r="BO38"/>
  <c r="BP38"/>
  <c r="A39"/>
  <c r="AU39"/>
  <c r="AV39"/>
  <c r="AW39"/>
  <c r="AX39"/>
  <c r="AY39"/>
  <c r="AZ39"/>
  <c r="BA39"/>
  <c r="BB39"/>
  <c r="BC39"/>
  <c r="BD39"/>
  <c r="BE39"/>
  <c r="BF39"/>
  <c r="BG39"/>
  <c r="BH39"/>
  <c r="BI39"/>
  <c r="BJ39"/>
  <c r="BK39"/>
  <c r="BL39"/>
  <c r="BM39"/>
  <c r="BN39"/>
  <c r="BO39"/>
  <c r="BP39"/>
  <c r="A40"/>
  <c r="AU40"/>
  <c r="AV40"/>
  <c r="AW40"/>
  <c r="AX40"/>
  <c r="AY40"/>
  <c r="AZ40"/>
  <c r="BA40"/>
  <c r="BB40"/>
  <c r="BC40"/>
  <c r="BD40"/>
  <c r="BE40"/>
  <c r="BF40"/>
  <c r="BG40"/>
  <c r="BH40"/>
  <c r="BI40"/>
  <c r="BJ40"/>
  <c r="BK40"/>
  <c r="BL40"/>
  <c r="BM40"/>
  <c r="BN40"/>
  <c r="BO40"/>
  <c r="BP40"/>
  <c r="A41"/>
  <c r="AU41"/>
  <c r="AV41"/>
  <c r="AW41"/>
  <c r="AX41"/>
  <c r="AY41"/>
  <c r="AZ41"/>
  <c r="BA41"/>
  <c r="BB41"/>
  <c r="BC41"/>
  <c r="BD41"/>
  <c r="BE41"/>
  <c r="BF41"/>
  <c r="BG41"/>
  <c r="BH41"/>
  <c r="BI41"/>
  <c r="BJ41"/>
  <c r="BK41"/>
  <c r="BL41"/>
  <c r="BM41"/>
  <c r="BN41"/>
  <c r="BO41"/>
  <c r="BP41"/>
  <c r="A42"/>
  <c r="AU42"/>
  <c r="AV42"/>
  <c r="AW42"/>
  <c r="AX42"/>
  <c r="AY42"/>
  <c r="AZ42"/>
  <c r="BA42"/>
  <c r="BB42"/>
  <c r="BC42"/>
  <c r="BD42"/>
  <c r="BE42"/>
  <c r="BF42"/>
  <c r="BG42"/>
  <c r="BH42"/>
  <c r="BI42"/>
  <c r="BJ42"/>
  <c r="BK42"/>
  <c r="BL42"/>
  <c r="BM42"/>
  <c r="BN42"/>
  <c r="BO42"/>
  <c r="BP42"/>
  <c r="A43"/>
  <c r="AU43"/>
  <c r="AV43"/>
  <c r="AW43"/>
  <c r="AX43"/>
  <c r="AY43"/>
  <c r="AZ43"/>
  <c r="BA43"/>
  <c r="BB43"/>
  <c r="BC43"/>
  <c r="BD43"/>
  <c r="BE43"/>
  <c r="BF43"/>
  <c r="BG43"/>
  <c r="BH43"/>
  <c r="BI43"/>
  <c r="BJ43"/>
  <c r="BK43"/>
  <c r="BL43"/>
  <c r="BM43"/>
  <c r="BN43"/>
  <c r="BO43"/>
  <c r="BP43"/>
  <c r="A44"/>
  <c r="AU44"/>
  <c r="AV44"/>
  <c r="AW44"/>
  <c r="AX44"/>
  <c r="AY44"/>
  <c r="AZ44"/>
  <c r="BA44"/>
  <c r="BB44"/>
  <c r="BC44"/>
  <c r="BD44"/>
  <c r="BE44"/>
  <c r="BF44"/>
  <c r="BG44"/>
  <c r="BH44"/>
  <c r="BI44"/>
  <c r="BJ44"/>
  <c r="BK44"/>
  <c r="BL44"/>
  <c r="BM44"/>
  <c r="BN44"/>
  <c r="BO44"/>
  <c r="BP44"/>
  <c r="A45"/>
  <c r="AU45"/>
  <c r="AV45"/>
  <c r="AW45"/>
  <c r="AX45"/>
  <c r="AY45"/>
  <c r="AZ45"/>
  <c r="BA45"/>
  <c r="BB45"/>
  <c r="BC45"/>
  <c r="BD45"/>
  <c r="BE45"/>
  <c r="BF45"/>
  <c r="BG45"/>
  <c r="BH45"/>
  <c r="BI45"/>
  <c r="BJ45"/>
  <c r="BK45"/>
  <c r="BL45"/>
  <c r="BM45"/>
  <c r="BN45"/>
  <c r="BO45"/>
  <c r="BP45"/>
  <c r="A46"/>
  <c r="AU46"/>
  <c r="AV46"/>
  <c r="AW46"/>
  <c r="AX46"/>
  <c r="AY46"/>
  <c r="AZ46"/>
  <c r="BA46"/>
  <c r="BB46"/>
  <c r="BC46"/>
  <c r="BD46"/>
  <c r="BE46"/>
  <c r="BF46"/>
  <c r="BG46"/>
  <c r="BH46"/>
  <c r="BI46"/>
  <c r="BJ46"/>
  <c r="BK46"/>
  <c r="BL46"/>
  <c r="BM46"/>
  <c r="BN46"/>
  <c r="BO46"/>
  <c r="BP46"/>
  <c r="A47"/>
  <c r="AU47"/>
  <c r="AV47"/>
  <c r="AW47"/>
  <c r="AX47"/>
  <c r="AY47"/>
  <c r="AZ47"/>
  <c r="BA47"/>
  <c r="BB47"/>
  <c r="BC47"/>
  <c r="BD47"/>
  <c r="BE47"/>
  <c r="BF47"/>
  <c r="BG47"/>
  <c r="BH47"/>
  <c r="BI47"/>
  <c r="BJ47"/>
  <c r="BK47"/>
  <c r="BL47"/>
  <c r="BM47"/>
  <c r="BN47"/>
  <c r="BO47"/>
  <c r="BP47"/>
  <c r="A48"/>
  <c r="AU48"/>
  <c r="AV48"/>
  <c r="AW48"/>
  <c r="AX48"/>
  <c r="AY48"/>
  <c r="AZ48"/>
  <c r="BA48"/>
  <c r="BB48"/>
  <c r="BC48"/>
  <c r="BD48"/>
  <c r="BE48"/>
  <c r="BF48"/>
  <c r="BG48"/>
  <c r="BH48"/>
  <c r="BI48"/>
  <c r="BJ48"/>
  <c r="BK48"/>
  <c r="BL48"/>
  <c r="BM48"/>
  <c r="BN48"/>
  <c r="BO48"/>
  <c r="BP48"/>
  <c r="A49"/>
  <c r="AU49"/>
  <c r="AV49"/>
  <c r="AW49"/>
  <c r="AX49"/>
  <c r="AY49"/>
  <c r="AZ49"/>
  <c r="BA49"/>
  <c r="BB49"/>
  <c r="BC49"/>
  <c r="BD49"/>
  <c r="BE49"/>
  <c r="BF49"/>
  <c r="BG49"/>
  <c r="BH49"/>
  <c r="BI49"/>
  <c r="BJ49"/>
  <c r="BK49"/>
  <c r="BL49"/>
  <c r="BM49"/>
  <c r="BN49"/>
  <c r="BO49"/>
  <c r="BP49"/>
  <c r="A50"/>
  <c r="AU50"/>
  <c r="AV50"/>
  <c r="AW50"/>
  <c r="AX50"/>
  <c r="AY50"/>
  <c r="AZ50"/>
  <c r="BA50"/>
  <c r="BB50"/>
  <c r="BC50"/>
  <c r="BD50"/>
  <c r="BE50"/>
  <c r="BF50"/>
  <c r="BG50"/>
  <c r="BH50"/>
  <c r="BI50"/>
  <c r="BJ50"/>
  <c r="BK50"/>
  <c r="BL50"/>
  <c r="BM50"/>
  <c r="BN50"/>
  <c r="BO50"/>
  <c r="BP50"/>
  <c r="A51"/>
  <c r="AU51"/>
  <c r="AV51"/>
  <c r="AW51"/>
  <c r="AX51"/>
  <c r="AY51"/>
  <c r="AZ51"/>
  <c r="BA51"/>
  <c r="BB51"/>
  <c r="BC51"/>
  <c r="BD51"/>
  <c r="BE51"/>
  <c r="BF51"/>
  <c r="BG51"/>
  <c r="BH51"/>
  <c r="BI51"/>
  <c r="BJ51"/>
  <c r="BK51"/>
  <c r="BL51"/>
  <c r="BM51"/>
  <c r="BN51"/>
  <c r="BO51"/>
  <c r="BP51"/>
  <c r="A52"/>
  <c r="AU52"/>
  <c r="AV52"/>
  <c r="AW52"/>
  <c r="AX52"/>
  <c r="AY52"/>
  <c r="AZ52"/>
  <c r="BA52"/>
  <c r="BB52"/>
  <c r="BC52"/>
  <c r="BD52"/>
  <c r="BE52"/>
  <c r="BF52"/>
  <c r="BG52"/>
  <c r="BH52"/>
  <c r="BI52"/>
  <c r="BJ52"/>
  <c r="BK52"/>
  <c r="BL52"/>
  <c r="BM52"/>
  <c r="BN52"/>
  <c r="BO52"/>
  <c r="BP52"/>
  <c r="A53"/>
  <c r="AU53"/>
  <c r="AV53"/>
  <c r="AW53"/>
  <c r="AX53"/>
  <c r="AY53"/>
  <c r="AZ53"/>
  <c r="BA53"/>
  <c r="BB53"/>
  <c r="BC53"/>
  <c r="BD53"/>
  <c r="BE53"/>
  <c r="BF53"/>
  <c r="BG53"/>
  <c r="BH53"/>
  <c r="BI53"/>
  <c r="BJ53"/>
  <c r="BK53"/>
  <c r="BL53"/>
  <c r="BM53"/>
  <c r="BN53"/>
  <c r="BO53"/>
  <c r="BP53"/>
  <c r="A54"/>
  <c r="AU54"/>
  <c r="AV54"/>
  <c r="AW54"/>
  <c r="AX54"/>
  <c r="AY54"/>
  <c r="AZ54"/>
  <c r="BA54"/>
  <c r="BB54"/>
  <c r="BC54"/>
  <c r="BD54"/>
  <c r="BE54"/>
  <c r="BF54"/>
  <c r="BG54"/>
  <c r="BH54"/>
  <c r="BI54"/>
  <c r="BJ54"/>
  <c r="BK54"/>
  <c r="BL54"/>
  <c r="BM54"/>
  <c r="BN54"/>
  <c r="BO54"/>
  <c r="BP54"/>
  <c r="A55"/>
  <c r="AU55"/>
  <c r="AV55"/>
  <c r="AW55"/>
  <c r="AX55"/>
  <c r="AY55"/>
  <c r="AZ55"/>
  <c r="BA55"/>
  <c r="BB55"/>
  <c r="BC55"/>
  <c r="BD55"/>
  <c r="BE55"/>
  <c r="BF55"/>
  <c r="BG55"/>
  <c r="BH55"/>
  <c r="BI55"/>
  <c r="BJ55"/>
  <c r="BK55"/>
  <c r="BL55"/>
  <c r="BM55"/>
  <c r="BN55"/>
  <c r="BO55"/>
  <c r="BP55"/>
  <c r="A56"/>
  <c r="AU56"/>
  <c r="AV56"/>
  <c r="AW56"/>
  <c r="AX56"/>
  <c r="AY56"/>
  <c r="AZ56"/>
  <c r="BA56"/>
  <c r="BB56"/>
  <c r="BC56"/>
  <c r="BD56"/>
  <c r="BE56"/>
  <c r="BF56"/>
  <c r="BG56"/>
  <c r="BH56"/>
  <c r="BI56"/>
  <c r="BJ56"/>
  <c r="BK56"/>
  <c r="BL56"/>
  <c r="BM56"/>
  <c r="BN56"/>
  <c r="BO56"/>
  <c r="BP56"/>
  <c r="A57"/>
  <c r="AU57"/>
  <c r="AV57"/>
  <c r="AW57"/>
  <c r="AX57"/>
  <c r="AY57"/>
  <c r="AZ57"/>
  <c r="BA57"/>
  <c r="BB57"/>
  <c r="BC57"/>
  <c r="BD57"/>
  <c r="BE57"/>
  <c r="BF57"/>
  <c r="BG57"/>
  <c r="BH57"/>
  <c r="BI57"/>
  <c r="BJ57"/>
  <c r="BK57"/>
  <c r="BL57"/>
  <c r="BM57"/>
  <c r="BN57"/>
  <c r="BO57"/>
  <c r="BP57"/>
  <c r="A58"/>
  <c r="AU58"/>
  <c r="AV58"/>
  <c r="AW58"/>
  <c r="AX58"/>
  <c r="AY58"/>
  <c r="AZ58"/>
  <c r="BA58"/>
  <c r="BB58"/>
  <c r="BC58"/>
  <c r="BD58"/>
  <c r="BE58"/>
  <c r="BF58"/>
  <c r="BG58"/>
  <c r="BH58"/>
  <c r="BI58"/>
  <c r="BJ58"/>
  <c r="BK58"/>
  <c r="BL58"/>
  <c r="BM58"/>
  <c r="BN58"/>
  <c r="BO58"/>
  <c r="BP58"/>
  <c r="A59"/>
  <c r="AU59"/>
  <c r="AV59"/>
  <c r="AW59"/>
  <c r="AX59"/>
  <c r="AY59"/>
  <c r="AZ59"/>
  <c r="BA59"/>
  <c r="BB59"/>
  <c r="BC59"/>
  <c r="BD59"/>
  <c r="BE59"/>
  <c r="BF59"/>
  <c r="BG59"/>
  <c r="BH59"/>
  <c r="BI59"/>
  <c r="BJ59"/>
  <c r="BK59"/>
  <c r="BL59"/>
  <c r="BM59"/>
  <c r="BN59"/>
  <c r="BO59"/>
  <c r="BP59"/>
  <c r="A60"/>
  <c r="AU60"/>
  <c r="AV60"/>
  <c r="AW60"/>
  <c r="AX60"/>
  <c r="AY60"/>
  <c r="AZ60"/>
  <c r="BA60"/>
  <c r="BB60"/>
  <c r="BC60"/>
  <c r="BD60"/>
  <c r="BE60"/>
  <c r="BF60"/>
  <c r="BG60"/>
  <c r="BH60"/>
  <c r="BI60"/>
  <c r="BJ60"/>
  <c r="BK60"/>
  <c r="BL60"/>
  <c r="BM60"/>
  <c r="BN60"/>
  <c r="BO60"/>
  <c r="BP60"/>
  <c r="A61"/>
  <c r="AU61"/>
  <c r="AV61"/>
  <c r="AW61"/>
  <c r="AX61"/>
  <c r="AY61"/>
  <c r="AZ61"/>
  <c r="BA61"/>
  <c r="BB61"/>
  <c r="BC61"/>
  <c r="BD61"/>
  <c r="BE61"/>
  <c r="BF61"/>
  <c r="BG61"/>
  <c r="BH61"/>
  <c r="BI61"/>
  <c r="BJ61"/>
  <c r="BK61"/>
  <c r="BL61"/>
  <c r="BM61"/>
  <c r="BN61"/>
  <c r="BO61"/>
  <c r="BP61"/>
  <c r="A62"/>
  <c r="AU62"/>
  <c r="AV62"/>
  <c r="AW62"/>
  <c r="AX62"/>
  <c r="AY62"/>
  <c r="AZ62"/>
  <c r="BA62"/>
  <c r="BB62"/>
  <c r="BC62"/>
  <c r="BD62"/>
  <c r="BE62"/>
  <c r="BF62"/>
  <c r="BG62"/>
  <c r="BH62"/>
  <c r="BI62"/>
  <c r="BJ62"/>
  <c r="BK62"/>
  <c r="BL62"/>
  <c r="BM62"/>
  <c r="BN62"/>
  <c r="BO62"/>
  <c r="BP62"/>
  <c r="A63"/>
  <c r="AU63"/>
  <c r="AV63"/>
  <c r="AW63"/>
  <c r="AX63"/>
  <c r="AY63"/>
  <c r="AZ63"/>
  <c r="BA63"/>
  <c r="BB63"/>
  <c r="BC63"/>
  <c r="BD63"/>
  <c r="BE63"/>
  <c r="BF63"/>
  <c r="BG63"/>
  <c r="BH63"/>
  <c r="BI63"/>
  <c r="BJ63"/>
  <c r="BK63"/>
  <c r="BL63"/>
  <c r="BM63"/>
  <c r="BN63"/>
  <c r="BO63"/>
  <c r="BP63"/>
  <c r="A64"/>
  <c r="AU64"/>
  <c r="AV64"/>
  <c r="AW64"/>
  <c r="AX64"/>
  <c r="AY64"/>
  <c r="AZ64"/>
  <c r="BA64"/>
  <c r="BB64"/>
  <c r="BC64"/>
  <c r="BD64"/>
  <c r="BE64"/>
  <c r="BF64"/>
  <c r="BG64"/>
  <c r="BH64"/>
  <c r="BI64"/>
  <c r="BJ64"/>
  <c r="BK64"/>
  <c r="BL64"/>
  <c r="BM64"/>
  <c r="BN64"/>
  <c r="BO64"/>
  <c r="BP64"/>
  <c r="A65"/>
  <c r="AU65"/>
  <c r="AV65"/>
  <c r="AW65"/>
  <c r="AX65"/>
  <c r="AY65"/>
  <c r="AZ65"/>
  <c r="BA65"/>
  <c r="BB65"/>
  <c r="BC65"/>
  <c r="BD65"/>
  <c r="BE65"/>
  <c r="BF65"/>
  <c r="BG65"/>
  <c r="BH65"/>
  <c r="BI65"/>
  <c r="BJ65"/>
  <c r="BK65"/>
  <c r="BL65"/>
  <c r="BM65"/>
  <c r="BN65"/>
  <c r="BO65"/>
  <c r="BP65"/>
  <c r="A66"/>
  <c r="AU66"/>
  <c r="AV66"/>
  <c r="AW66"/>
  <c r="AX66"/>
  <c r="AY66"/>
  <c r="AZ66"/>
  <c r="BA66"/>
  <c r="BB66"/>
  <c r="BC66"/>
  <c r="BD66"/>
  <c r="BE66"/>
  <c r="BF66"/>
  <c r="BG66"/>
  <c r="BH66"/>
  <c r="BI66"/>
  <c r="BJ66"/>
  <c r="BK66"/>
  <c r="BL66"/>
  <c r="BM66"/>
  <c r="BN66"/>
  <c r="BO66"/>
  <c r="BP66"/>
  <c r="A67"/>
  <c r="AU67"/>
  <c r="AV67"/>
  <c r="AW67"/>
  <c r="AX67"/>
  <c r="AY67"/>
  <c r="AZ67"/>
  <c r="BA67"/>
  <c r="BB67"/>
  <c r="BC67"/>
  <c r="BD67"/>
  <c r="BE67"/>
  <c r="BF67"/>
  <c r="BG67"/>
  <c r="BH67"/>
  <c r="BI67"/>
  <c r="BJ67"/>
  <c r="BK67"/>
  <c r="BL67"/>
  <c r="BM67"/>
  <c r="BN67"/>
  <c r="BO67"/>
  <c r="BP67"/>
  <c r="A68"/>
  <c r="AU68"/>
  <c r="AV68"/>
  <c r="AW68"/>
  <c r="AX68"/>
  <c r="AY68"/>
  <c r="AZ68"/>
  <c r="BA68"/>
  <c r="BB68"/>
  <c r="BC68"/>
  <c r="BD68"/>
  <c r="BE68"/>
  <c r="BF68"/>
  <c r="BG68"/>
  <c r="BH68"/>
  <c r="BI68"/>
  <c r="BJ68"/>
  <c r="BK68"/>
  <c r="BL68"/>
  <c r="BM68"/>
  <c r="BN68"/>
  <c r="BO68"/>
  <c r="BP68"/>
  <c r="A69"/>
  <c r="AU69"/>
  <c r="AV69"/>
  <c r="AW69"/>
  <c r="AX69"/>
  <c r="AY69"/>
  <c r="AZ69"/>
  <c r="BA69"/>
  <c r="BB69"/>
  <c r="BC69"/>
  <c r="BD69"/>
  <c r="BE69"/>
  <c r="BF69"/>
  <c r="BG69"/>
  <c r="BH69"/>
  <c r="BI69"/>
  <c r="BJ69"/>
  <c r="BK69"/>
  <c r="BL69"/>
  <c r="BM69"/>
  <c r="BN69"/>
  <c r="BO69"/>
  <c r="BP69"/>
  <c r="A70"/>
  <c r="AU70"/>
  <c r="AV70"/>
  <c r="AW70"/>
  <c r="AX70"/>
  <c r="AY70"/>
  <c r="AZ70"/>
  <c r="BA70"/>
  <c r="BB70"/>
  <c r="BC70"/>
  <c r="BD70"/>
  <c r="BE70"/>
  <c r="BF70"/>
  <c r="BG70"/>
  <c r="BH70"/>
  <c r="BI70"/>
  <c r="BJ70"/>
  <c r="BK70"/>
  <c r="BL70"/>
  <c r="BM70"/>
  <c r="BN70"/>
  <c r="BO70"/>
  <c r="BP70"/>
  <c r="A71"/>
  <c r="AU71"/>
  <c r="AV71"/>
  <c r="AW71"/>
  <c r="AX71"/>
  <c r="AY71"/>
  <c r="AZ71"/>
  <c r="BA71"/>
  <c r="BB71"/>
  <c r="BC71"/>
  <c r="BD71"/>
  <c r="BE71"/>
  <c r="BF71"/>
  <c r="BG71"/>
  <c r="BH71"/>
  <c r="BI71"/>
  <c r="BJ71"/>
  <c r="BK71"/>
  <c r="BL71"/>
  <c r="BM71"/>
  <c r="BN71"/>
  <c r="BO71"/>
  <c r="BP71"/>
  <c r="A72"/>
  <c r="AU72"/>
  <c r="AV72"/>
  <c r="AW72"/>
  <c r="AX72"/>
  <c r="AY72"/>
  <c r="AZ72"/>
  <c r="BA72"/>
  <c r="BB72"/>
  <c r="BC72"/>
  <c r="BD72"/>
  <c r="BE72"/>
  <c r="BF72"/>
  <c r="BG72"/>
  <c r="BH72"/>
  <c r="BI72"/>
  <c r="BJ72"/>
  <c r="BK72"/>
  <c r="BL72"/>
  <c r="BM72"/>
  <c r="BN72"/>
  <c r="BO72"/>
  <c r="BP72"/>
  <c r="A73"/>
  <c r="AU73"/>
  <c r="AV73"/>
  <c r="AW73"/>
  <c r="AX73"/>
  <c r="AY73"/>
  <c r="AZ73"/>
  <c r="BA73"/>
  <c r="BB73"/>
  <c r="BC73"/>
  <c r="BD73"/>
  <c r="BE73"/>
  <c r="BF73"/>
  <c r="BG73"/>
  <c r="BH73"/>
  <c r="BI73"/>
  <c r="BJ73"/>
  <c r="BK73"/>
  <c r="BL73"/>
  <c r="BM73"/>
  <c r="BN73"/>
  <c r="BO73"/>
  <c r="BP73"/>
  <c r="A74"/>
  <c r="AU74"/>
  <c r="AV74"/>
  <c r="AW74"/>
  <c r="AX74"/>
  <c r="AY74"/>
  <c r="AZ74"/>
  <c r="BA74"/>
  <c r="BB74"/>
  <c r="BC74"/>
  <c r="BD74"/>
  <c r="BE74"/>
  <c r="BF74"/>
  <c r="BG74"/>
  <c r="BH74"/>
  <c r="BI74"/>
  <c r="BJ74"/>
  <c r="BK74"/>
  <c r="BL74"/>
  <c r="BM74"/>
  <c r="BN74"/>
  <c r="BO74"/>
  <c r="BP74"/>
  <c r="A75"/>
  <c r="AU75"/>
  <c r="AV75"/>
  <c r="AW75"/>
  <c r="AX75"/>
  <c r="AY75"/>
  <c r="AZ75"/>
  <c r="BA75"/>
  <c r="BB75"/>
  <c r="BC75"/>
  <c r="BD75"/>
  <c r="BE75"/>
  <c r="BF75"/>
  <c r="BG75"/>
  <c r="BH75"/>
  <c r="BI75"/>
  <c r="BJ75"/>
  <c r="BK75"/>
  <c r="BL75"/>
  <c r="BM75"/>
  <c r="BN75"/>
  <c r="BO75"/>
  <c r="BP75"/>
  <c r="A76"/>
  <c r="AU76"/>
  <c r="AV76"/>
  <c r="AW76"/>
  <c r="AX76"/>
  <c r="AY76"/>
  <c r="AZ76"/>
  <c r="BA76"/>
  <c r="BB76"/>
  <c r="BC76"/>
  <c r="BD76"/>
  <c r="BE76"/>
  <c r="BF76"/>
  <c r="BG76"/>
  <c r="BH76"/>
  <c r="BI76"/>
  <c r="BJ76"/>
  <c r="BK76"/>
  <c r="BL76"/>
  <c r="BM76"/>
  <c r="BN76"/>
  <c r="BO76"/>
  <c r="BP76"/>
  <c r="A77"/>
  <c r="AU77"/>
  <c r="AV77"/>
  <c r="AW77"/>
  <c r="AX77"/>
  <c r="AY77"/>
  <c r="AZ77"/>
  <c r="BA77"/>
  <c r="BB77"/>
  <c r="BC77"/>
  <c r="BD77"/>
  <c r="BE77"/>
  <c r="BF77"/>
  <c r="BG77"/>
  <c r="BH77"/>
  <c r="BI77"/>
  <c r="BJ77"/>
  <c r="BK77"/>
  <c r="BL77"/>
  <c r="BM77"/>
  <c r="BN77"/>
  <c r="BO77"/>
  <c r="BP77"/>
  <c r="A78"/>
  <c r="AU78"/>
  <c r="AV78"/>
  <c r="AW78"/>
  <c r="AX78"/>
  <c r="AY78"/>
  <c r="AZ78"/>
  <c r="BA78"/>
  <c r="BB78"/>
  <c r="BC78"/>
  <c r="BD78"/>
  <c r="BE78"/>
  <c r="BF78"/>
  <c r="BG78"/>
  <c r="BH78"/>
  <c r="BI78"/>
  <c r="BJ78"/>
  <c r="BK78"/>
  <c r="BL78"/>
  <c r="BM78"/>
  <c r="BN78"/>
  <c r="BO78"/>
  <c r="BP78"/>
  <c r="A79"/>
  <c r="AU79"/>
  <c r="AV79"/>
  <c r="AW79"/>
  <c r="AX79"/>
  <c r="AY79"/>
  <c r="AZ79"/>
  <c r="BA79"/>
  <c r="BB79"/>
  <c r="BC79"/>
  <c r="BD79"/>
  <c r="BE79"/>
  <c r="BF79"/>
  <c r="BG79"/>
  <c r="BH79"/>
  <c r="BI79"/>
  <c r="BJ79"/>
  <c r="BK79"/>
  <c r="BL79"/>
  <c r="BM79"/>
  <c r="BN79"/>
  <c r="BO79"/>
  <c r="BP79"/>
  <c r="A80"/>
  <c r="AU80"/>
  <c r="AV80"/>
  <c r="AW80"/>
  <c r="AX80"/>
  <c r="AY80"/>
  <c r="AZ80"/>
  <c r="BA80"/>
  <c r="BB80"/>
  <c r="BC80"/>
  <c r="BD80"/>
  <c r="BE80"/>
  <c r="BF80"/>
  <c r="BG80"/>
  <c r="BH80"/>
  <c r="BI80"/>
  <c r="BJ80"/>
  <c r="BK80"/>
  <c r="BL80"/>
  <c r="BM80"/>
  <c r="BN80"/>
  <c r="BO80"/>
  <c r="BP80"/>
  <c r="A81"/>
  <c r="AU81"/>
  <c r="AV81"/>
  <c r="AW81"/>
  <c r="AX81"/>
  <c r="AY81"/>
  <c r="AZ81"/>
  <c r="BA81"/>
  <c r="BB81"/>
  <c r="BC81"/>
  <c r="BD81"/>
  <c r="BE81"/>
  <c r="BF81"/>
  <c r="BG81"/>
  <c r="BH81"/>
  <c r="BI81"/>
  <c r="BJ81"/>
  <c r="BK81"/>
  <c r="BL81"/>
  <c r="BM81"/>
  <c r="BN81"/>
  <c r="BO81"/>
  <c r="BP81"/>
  <c r="A82"/>
  <c r="AU82"/>
  <c r="AV82"/>
  <c r="AW82"/>
  <c r="AX82"/>
  <c r="AY82"/>
  <c r="AZ82"/>
  <c r="BA82"/>
  <c r="BB82"/>
  <c r="BC82"/>
  <c r="BD82"/>
  <c r="BE82"/>
  <c r="BF82"/>
  <c r="BG82"/>
  <c r="BH82"/>
  <c r="BI82"/>
  <c r="BJ82"/>
  <c r="BK82"/>
  <c r="BL82"/>
  <c r="BM82"/>
  <c r="BN82"/>
  <c r="BO82"/>
  <c r="BP82"/>
  <c r="A83"/>
  <c r="AU83"/>
  <c r="AV83"/>
  <c r="AW83"/>
  <c r="AX83"/>
  <c r="AY83"/>
  <c r="AZ83"/>
  <c r="BA83"/>
  <c r="BB83"/>
  <c r="BC83"/>
  <c r="BD83"/>
  <c r="BE83"/>
  <c r="BF83"/>
  <c r="BG83"/>
  <c r="BH83"/>
  <c r="BI83"/>
  <c r="BJ83"/>
  <c r="BK83"/>
  <c r="BL83"/>
  <c r="BM83"/>
  <c r="BN83"/>
  <c r="BO83"/>
  <c r="BP83"/>
  <c r="A84"/>
  <c r="AU84"/>
  <c r="AV84"/>
  <c r="AW84"/>
  <c r="AX84"/>
  <c r="AY84"/>
  <c r="AZ84"/>
  <c r="BA84"/>
  <c r="BB84"/>
  <c r="BC84"/>
  <c r="BD84"/>
  <c r="BE84"/>
  <c r="BF84"/>
  <c r="BG84"/>
  <c r="BH84"/>
  <c r="BI84"/>
  <c r="BJ84"/>
  <c r="BK84"/>
  <c r="BL84"/>
  <c r="BM84"/>
  <c r="BN84"/>
  <c r="BO84"/>
  <c r="BP84"/>
  <c r="A85"/>
  <c r="AU85"/>
  <c r="AV85"/>
  <c r="AW85"/>
  <c r="AX85"/>
  <c r="AY85"/>
  <c r="AZ85"/>
  <c r="BA85"/>
  <c r="BB85"/>
  <c r="BC85"/>
  <c r="BD85"/>
  <c r="BE85"/>
  <c r="BF85"/>
  <c r="BG85"/>
  <c r="BH85"/>
  <c r="BI85"/>
  <c r="BJ85"/>
  <c r="BK85"/>
  <c r="BL85"/>
  <c r="BM85"/>
  <c r="BN85"/>
  <c r="BO85"/>
  <c r="BP85"/>
  <c r="A86"/>
  <c r="AU86"/>
  <c r="AV86"/>
  <c r="AW86"/>
  <c r="AX86"/>
  <c r="AY86"/>
  <c r="AZ86"/>
  <c r="BA86"/>
  <c r="BB86"/>
  <c r="BC86"/>
  <c r="BD86"/>
  <c r="BE86"/>
  <c r="BF86"/>
  <c r="BG86"/>
  <c r="BH86"/>
  <c r="BI86"/>
  <c r="BJ86"/>
  <c r="BK86"/>
  <c r="BL86"/>
  <c r="BM86"/>
  <c r="BN86"/>
  <c r="BO86"/>
  <c r="BP86"/>
  <c r="A87"/>
  <c r="AU87"/>
  <c r="AV87"/>
  <c r="AW87"/>
  <c r="AX87"/>
  <c r="AY87"/>
  <c r="AZ87"/>
  <c r="BA87"/>
  <c r="BB87"/>
  <c r="BC87"/>
  <c r="BD87"/>
  <c r="BE87"/>
  <c r="BF87"/>
  <c r="BG87"/>
  <c r="BH87"/>
  <c r="BI87"/>
  <c r="BJ87"/>
  <c r="BK87"/>
  <c r="BL87"/>
  <c r="BM87"/>
  <c r="BN87"/>
  <c r="BO87"/>
  <c r="BP87"/>
  <c r="A88"/>
  <c r="AU88"/>
  <c r="AV88"/>
  <c r="AW88"/>
  <c r="AX88"/>
  <c r="AY88"/>
  <c r="AZ88"/>
  <c r="BA88"/>
  <c r="BB88"/>
  <c r="BC88"/>
  <c r="BD88"/>
  <c r="BE88"/>
  <c r="BF88"/>
  <c r="BG88"/>
  <c r="BH88"/>
  <c r="BI88"/>
  <c r="BJ88"/>
  <c r="BK88"/>
  <c r="BL88"/>
  <c r="BM88"/>
  <c r="BN88"/>
  <c r="BO88"/>
  <c r="BP88"/>
  <c r="A89"/>
  <c r="AU89"/>
  <c r="AV89"/>
  <c r="AW89"/>
  <c r="AX89"/>
  <c r="AY89"/>
  <c r="AZ89"/>
  <c r="BA89"/>
  <c r="BB89"/>
  <c r="BC89"/>
  <c r="BD89"/>
  <c r="BE89"/>
  <c r="BF89"/>
  <c r="BG89"/>
  <c r="BH89"/>
  <c r="BI89"/>
  <c r="BJ89"/>
  <c r="BK89"/>
  <c r="BL89"/>
  <c r="BM89"/>
  <c r="BN89"/>
  <c r="BO89"/>
  <c r="BP89"/>
  <c r="A90"/>
  <c r="AU90"/>
  <c r="AV90"/>
  <c r="AW90"/>
  <c r="AX90"/>
  <c r="AY90"/>
  <c r="AZ90"/>
  <c r="BA90"/>
  <c r="BB90"/>
  <c r="BC90"/>
  <c r="BD90"/>
  <c r="BE90"/>
  <c r="BF90"/>
  <c r="BG90"/>
  <c r="BH90"/>
  <c r="BI90"/>
  <c r="BJ90"/>
  <c r="BK90"/>
  <c r="BL90"/>
  <c r="BM90"/>
  <c r="BN90"/>
  <c r="BO90"/>
  <c r="BP90"/>
  <c r="A91"/>
  <c r="AU91"/>
  <c r="AV91"/>
  <c r="AW91"/>
  <c r="AX91"/>
  <c r="AY91"/>
  <c r="AZ91"/>
  <c r="BA91"/>
  <c r="BB91"/>
  <c r="BC91"/>
  <c r="BD91"/>
  <c r="BE91"/>
  <c r="BF91"/>
  <c r="BG91"/>
  <c r="BH91"/>
  <c r="BI91"/>
  <c r="BJ91"/>
  <c r="BK91"/>
  <c r="BL91"/>
  <c r="BM91"/>
  <c r="BN91"/>
  <c r="BO91"/>
  <c r="BP91"/>
  <c r="A92"/>
  <c r="AU92"/>
  <c r="AV92"/>
  <c r="AW92"/>
  <c r="AX92"/>
  <c r="AY92"/>
  <c r="AZ92"/>
  <c r="BA92"/>
  <c r="BB92"/>
  <c r="BC92"/>
  <c r="BD92"/>
  <c r="BE92"/>
  <c r="BF92"/>
  <c r="BG92"/>
  <c r="BH92"/>
  <c r="BI92"/>
  <c r="BJ92"/>
  <c r="BK92"/>
  <c r="BL92"/>
  <c r="BM92"/>
  <c r="BN92"/>
  <c r="BO92"/>
  <c r="BP92"/>
  <c r="A93"/>
  <c r="AU93"/>
  <c r="AV93"/>
  <c r="AW93"/>
  <c r="AX93"/>
  <c r="AY93"/>
  <c r="AZ93"/>
  <c r="BA93"/>
  <c r="BB93"/>
  <c r="BC93"/>
  <c r="BD93"/>
  <c r="BE93"/>
  <c r="BF93"/>
  <c r="BG93"/>
  <c r="BH93"/>
  <c r="BI93"/>
  <c r="BJ93"/>
  <c r="BK93"/>
  <c r="BL93"/>
  <c r="BM93"/>
  <c r="BN93"/>
  <c r="BO93"/>
  <c r="BP93"/>
  <c r="A94"/>
  <c r="AU94"/>
  <c r="AV94"/>
  <c r="AW94"/>
  <c r="AX94"/>
  <c r="AY94"/>
  <c r="AZ94"/>
  <c r="BA94"/>
  <c r="BB94"/>
  <c r="BC94"/>
  <c r="BD94"/>
  <c r="BE94"/>
  <c r="BF94"/>
  <c r="BG94"/>
  <c r="BH94"/>
  <c r="BI94"/>
  <c r="BJ94"/>
  <c r="BK94"/>
  <c r="BL94"/>
  <c r="BM94"/>
  <c r="BN94"/>
  <c r="BO94"/>
  <c r="BP94"/>
  <c r="A95"/>
  <c r="AU95"/>
  <c r="AV95"/>
  <c r="AW95"/>
  <c r="AX95"/>
  <c r="AY95"/>
  <c r="AZ95"/>
  <c r="BA95"/>
  <c r="BB95"/>
  <c r="BC95"/>
  <c r="BD95"/>
  <c r="BE95"/>
  <c r="BF95"/>
  <c r="BG95"/>
  <c r="BH95"/>
  <c r="BI95"/>
  <c r="BJ95"/>
  <c r="BK95"/>
  <c r="BL95"/>
  <c r="BM95"/>
  <c r="BN95"/>
  <c r="BO95"/>
  <c r="BP95"/>
  <c r="A96"/>
  <c r="AU96"/>
  <c r="AV96"/>
  <c r="AW96"/>
  <c r="AX96"/>
  <c r="AY96"/>
  <c r="AZ96"/>
  <c r="BA96"/>
  <c r="BB96"/>
  <c r="BC96"/>
  <c r="BD96"/>
  <c r="BE96"/>
  <c r="BF96"/>
  <c r="BG96"/>
  <c r="BH96"/>
  <c r="BI96"/>
  <c r="BJ96"/>
  <c r="BK96"/>
  <c r="BL96"/>
  <c r="BM96"/>
  <c r="BN96"/>
  <c r="BO96"/>
  <c r="BP96"/>
  <c r="A97"/>
  <c r="AU97"/>
  <c r="AV97"/>
  <c r="AW97"/>
  <c r="AX97"/>
  <c r="AY97"/>
  <c r="AZ97"/>
  <c r="BA97"/>
  <c r="BB97"/>
  <c r="BC97"/>
  <c r="BD97"/>
  <c r="BE97"/>
  <c r="BF97"/>
  <c r="BG97"/>
  <c r="BH97"/>
  <c r="BI97"/>
  <c r="BJ97"/>
  <c r="BK97"/>
  <c r="BL97"/>
  <c r="BM97"/>
  <c r="BN97"/>
  <c r="BO97"/>
  <c r="BP97"/>
  <c r="A98"/>
  <c r="AU98"/>
  <c r="AV98"/>
  <c r="AW98"/>
  <c r="AX98"/>
  <c r="AY98"/>
  <c r="AZ98"/>
  <c r="BA98"/>
  <c r="BB98"/>
  <c r="BC98"/>
  <c r="BD98"/>
  <c r="BE98"/>
  <c r="BF98"/>
  <c r="BG98"/>
  <c r="BH98"/>
  <c r="BI98"/>
  <c r="BJ98"/>
  <c r="BK98"/>
  <c r="BL98"/>
  <c r="BM98"/>
  <c r="BN98"/>
  <c r="BO98"/>
  <c r="BP98"/>
  <c r="A99"/>
  <c r="AU99"/>
  <c r="AV99"/>
  <c r="AW99"/>
  <c r="AX99"/>
  <c r="AY99"/>
  <c r="AZ99"/>
  <c r="BA99"/>
  <c r="BB99"/>
  <c r="BC99"/>
  <c r="BD99"/>
  <c r="BE99"/>
  <c r="BF99"/>
  <c r="BG99"/>
  <c r="BH99"/>
  <c r="BI99"/>
  <c r="BJ99"/>
  <c r="BK99"/>
  <c r="BL99"/>
  <c r="BM99"/>
  <c r="BN99"/>
  <c r="BO99"/>
  <c r="BP99"/>
  <c r="A100"/>
  <c r="AU100"/>
  <c r="AV100"/>
  <c r="AW100"/>
  <c r="AX100"/>
  <c r="AY100"/>
  <c r="AZ100"/>
  <c r="BA100"/>
  <c r="BB100"/>
  <c r="BC100"/>
  <c r="BD100"/>
  <c r="BE100"/>
  <c r="BF100"/>
  <c r="BG100"/>
  <c r="BH100"/>
  <c r="BI100"/>
  <c r="BJ100"/>
  <c r="BK100"/>
  <c r="BL100"/>
  <c r="BM100"/>
  <c r="BN100"/>
  <c r="BO100"/>
  <c r="BP100"/>
  <c r="A101"/>
  <c r="AU101"/>
  <c r="AV101"/>
  <c r="AW101"/>
  <c r="AX101"/>
  <c r="AY101"/>
  <c r="AZ101"/>
  <c r="BA101"/>
  <c r="BB101"/>
  <c r="BC101"/>
  <c r="BD101"/>
  <c r="BE101"/>
  <c r="BF101"/>
  <c r="BG101"/>
  <c r="BH101"/>
  <c r="BI101"/>
  <c r="BJ101"/>
  <c r="BK101"/>
  <c r="BL101"/>
  <c r="BM101"/>
  <c r="BN101"/>
  <c r="BO101"/>
  <c r="BP101"/>
  <c r="A102"/>
  <c r="AU102"/>
  <c r="AV102"/>
  <c r="AW102"/>
  <c r="AX102"/>
  <c r="AY102"/>
  <c r="AZ102"/>
  <c r="BA102"/>
  <c r="BB102"/>
  <c r="BC102"/>
  <c r="BD102"/>
  <c r="BE102"/>
  <c r="BF102"/>
  <c r="BG102"/>
  <c r="BH102"/>
  <c r="BI102"/>
  <c r="BJ102"/>
  <c r="BK102"/>
  <c r="BL102"/>
  <c r="BM102"/>
  <c r="BN102"/>
  <c r="BO102"/>
  <c r="BP102"/>
  <c r="A103"/>
  <c r="AU103"/>
  <c r="AV103"/>
  <c r="AW103"/>
  <c r="AX103"/>
  <c r="AY103"/>
  <c r="AZ103"/>
  <c r="BA103"/>
  <c r="BB103"/>
  <c r="BC103"/>
  <c r="BD103"/>
  <c r="BE103"/>
  <c r="BF103"/>
  <c r="BG103"/>
  <c r="BH103"/>
  <c r="BI103"/>
  <c r="BJ103"/>
  <c r="BK103"/>
  <c r="BL103"/>
  <c r="BM103"/>
  <c r="BN103"/>
  <c r="BO103"/>
  <c r="BP103"/>
  <c r="A104"/>
  <c r="AU104"/>
  <c r="AV104"/>
  <c r="AW104"/>
  <c r="AX104"/>
  <c r="AY104"/>
  <c r="AZ104"/>
  <c r="BA104"/>
  <c r="BB104"/>
  <c r="BC104"/>
  <c r="BD104"/>
  <c r="BE104"/>
  <c r="BF104"/>
  <c r="BG104"/>
  <c r="BH104"/>
  <c r="BI104"/>
  <c r="BJ104"/>
  <c r="BK104"/>
  <c r="BL104"/>
  <c r="BM104"/>
  <c r="BN104"/>
  <c r="BO104"/>
  <c r="BP104"/>
  <c r="A105"/>
  <c r="AU105"/>
  <c r="AV105"/>
  <c r="AW105"/>
  <c r="AX105"/>
  <c r="AY105"/>
  <c r="AZ105"/>
  <c r="BA105"/>
  <c r="BB105"/>
  <c r="BC105"/>
  <c r="BD105"/>
  <c r="BE105"/>
  <c r="BF105"/>
  <c r="BG105"/>
  <c r="BH105"/>
  <c r="BI105"/>
  <c r="BJ105"/>
  <c r="BK105"/>
  <c r="BL105"/>
  <c r="BM105"/>
  <c r="BN105"/>
  <c r="BO105"/>
  <c r="BP105"/>
  <c r="A106"/>
  <c r="AU106"/>
  <c r="AV106"/>
  <c r="AW106"/>
  <c r="AX106"/>
  <c r="AY106"/>
  <c r="AZ106"/>
  <c r="BA106"/>
  <c r="BB106"/>
  <c r="BC106"/>
  <c r="BD106"/>
  <c r="BE106"/>
  <c r="BF106"/>
  <c r="BG106"/>
  <c r="BH106"/>
  <c r="BI106"/>
  <c r="BJ106"/>
  <c r="BK106"/>
  <c r="BL106"/>
  <c r="BM106"/>
  <c r="BN106"/>
  <c r="BO106"/>
  <c r="BP106"/>
  <c r="A107"/>
  <c r="AU107"/>
  <c r="AV107"/>
  <c r="AW107"/>
  <c r="AX107"/>
  <c r="AY107"/>
  <c r="AZ107"/>
  <c r="BA107"/>
  <c r="BB107"/>
  <c r="BC107"/>
  <c r="BD107"/>
  <c r="BE107"/>
  <c r="BF107"/>
  <c r="BG107"/>
  <c r="BH107"/>
  <c r="BI107"/>
  <c r="BJ107"/>
  <c r="BK107"/>
  <c r="BL107"/>
  <c r="BM107"/>
  <c r="BN107"/>
  <c r="BO107"/>
  <c r="BP107"/>
  <c r="A108"/>
  <c r="AU108"/>
  <c r="AV108"/>
  <c r="AW108"/>
  <c r="AX108"/>
  <c r="AY108"/>
  <c r="AZ108"/>
  <c r="BA108"/>
  <c r="BB108"/>
  <c r="BC108"/>
  <c r="BD108"/>
  <c r="BE108"/>
  <c r="BF108"/>
  <c r="BG108"/>
  <c r="BH108"/>
  <c r="BI108"/>
  <c r="BJ108"/>
  <c r="BK108"/>
  <c r="BL108"/>
  <c r="BM108"/>
  <c r="BN108"/>
  <c r="BO108"/>
  <c r="BP108"/>
  <c r="A109"/>
  <c r="AU109"/>
  <c r="AV109"/>
  <c r="AW109"/>
  <c r="AX109"/>
  <c r="AY109"/>
  <c r="AZ109"/>
  <c r="BA109"/>
  <c r="BB109"/>
  <c r="BC109"/>
  <c r="BD109"/>
  <c r="BE109"/>
  <c r="BF109"/>
  <c r="BG109"/>
  <c r="BH109"/>
  <c r="BI109"/>
  <c r="BJ109"/>
  <c r="BK109"/>
  <c r="BL109"/>
  <c r="BM109"/>
  <c r="BN109"/>
  <c r="BO109"/>
  <c r="BP109"/>
  <c r="A110"/>
  <c r="AU110"/>
  <c r="AV110"/>
  <c r="AW110"/>
  <c r="AX110"/>
  <c r="AY110"/>
  <c r="AZ110"/>
  <c r="BA110"/>
  <c r="BB110"/>
  <c r="BC110"/>
  <c r="BD110"/>
  <c r="BE110"/>
  <c r="BF110"/>
  <c r="BG110"/>
  <c r="BH110"/>
  <c r="BI110"/>
  <c r="BJ110"/>
  <c r="BK110"/>
  <c r="BL110"/>
  <c r="BM110"/>
  <c r="BN110"/>
  <c r="BO110"/>
  <c r="BP110"/>
  <c r="A111"/>
  <c r="AU111"/>
  <c r="AV111"/>
  <c r="AW111"/>
  <c r="AX111"/>
  <c r="AY111"/>
  <c r="AZ111"/>
  <c r="BA111"/>
  <c r="BB111"/>
  <c r="BC111"/>
  <c r="BD111"/>
  <c r="BE111"/>
  <c r="BF111"/>
  <c r="BG111"/>
  <c r="BH111"/>
  <c r="BI111"/>
  <c r="BJ111"/>
  <c r="BK111"/>
  <c r="BL111"/>
  <c r="BM111"/>
  <c r="BN111"/>
  <c r="BO111"/>
  <c r="BP111"/>
  <c r="A112"/>
  <c r="AU112"/>
  <c r="AV112"/>
  <c r="AW112"/>
  <c r="AX112"/>
  <c r="AY112"/>
  <c r="AZ112"/>
  <c r="BA112"/>
  <c r="BB112"/>
  <c r="BC112"/>
  <c r="BD112"/>
  <c r="BE112"/>
  <c r="BF112"/>
  <c r="BG112"/>
  <c r="BH112"/>
  <c r="BI112"/>
  <c r="BJ112"/>
  <c r="BK112"/>
  <c r="BL112"/>
  <c r="BM112"/>
  <c r="BN112"/>
  <c r="BO112"/>
  <c r="BP112"/>
  <c r="A113"/>
  <c r="AU113"/>
  <c r="AV113"/>
  <c r="AW113"/>
  <c r="AX113"/>
  <c r="AY113"/>
  <c r="AZ113"/>
  <c r="BA113"/>
  <c r="BB113"/>
  <c r="BC113"/>
  <c r="BD113"/>
  <c r="BE113"/>
  <c r="BF113"/>
  <c r="BG113"/>
  <c r="BH113"/>
  <c r="BI113"/>
  <c r="BJ113"/>
  <c r="BK113"/>
  <c r="BL113"/>
  <c r="BM113"/>
  <c r="BN113"/>
  <c r="BO113"/>
  <c r="BP113"/>
  <c r="A114"/>
  <c r="AU114"/>
  <c r="AV114"/>
  <c r="AW114"/>
  <c r="AX114"/>
  <c r="AY114"/>
  <c r="AZ114"/>
  <c r="BA114"/>
  <c r="BB114"/>
  <c r="BC114"/>
  <c r="BD114"/>
  <c r="BE114"/>
  <c r="BF114"/>
  <c r="BG114"/>
  <c r="BH114"/>
  <c r="BI114"/>
  <c r="BJ114"/>
  <c r="BK114"/>
  <c r="BL114"/>
  <c r="BM114"/>
  <c r="BN114"/>
  <c r="BO114"/>
  <c r="BP114"/>
  <c r="A115"/>
  <c r="AU115"/>
  <c r="AV115"/>
  <c r="AW115"/>
  <c r="AX115"/>
  <c r="AY115"/>
  <c r="AZ115"/>
  <c r="BA115"/>
  <c r="BB115"/>
  <c r="BC115"/>
  <c r="BD115"/>
  <c r="BE115"/>
  <c r="BF115"/>
  <c r="BG115"/>
  <c r="BH115"/>
  <c r="BI115"/>
  <c r="BJ115"/>
  <c r="BK115"/>
  <c r="BL115"/>
  <c r="BM115"/>
  <c r="BN115"/>
  <c r="BO115"/>
  <c r="BP115"/>
  <c r="A116"/>
  <c r="AU116"/>
  <c r="AV116"/>
  <c r="AW116"/>
  <c r="AX116"/>
  <c r="AY116"/>
  <c r="AZ116"/>
  <c r="BA116"/>
  <c r="BB116"/>
  <c r="BC116"/>
  <c r="BD116"/>
  <c r="BE116"/>
  <c r="BF116"/>
  <c r="BG116"/>
  <c r="BH116"/>
  <c r="BI116"/>
  <c r="BJ116"/>
  <c r="BK116"/>
  <c r="BL116"/>
  <c r="BM116"/>
  <c r="BN116"/>
  <c r="BO116"/>
  <c r="BP116"/>
  <c r="A117"/>
  <c r="AU117"/>
  <c r="AV117"/>
  <c r="AW117"/>
  <c r="AX117"/>
  <c r="AY117"/>
  <c r="AZ117"/>
  <c r="BA117"/>
  <c r="BB117"/>
  <c r="BC117"/>
  <c r="BD117"/>
  <c r="BE117"/>
  <c r="BF117"/>
  <c r="BG117"/>
  <c r="BH117"/>
  <c r="BI117"/>
  <c r="BJ117"/>
  <c r="BK117"/>
  <c r="BL117"/>
  <c r="BM117"/>
  <c r="BN117"/>
  <c r="BO117"/>
  <c r="BP117"/>
  <c r="A118"/>
  <c r="AU118"/>
  <c r="AV118"/>
  <c r="AW118"/>
  <c r="AX118"/>
  <c r="AY118"/>
  <c r="AZ118"/>
  <c r="BA118"/>
  <c r="BB118"/>
  <c r="BC118"/>
  <c r="BD118"/>
  <c r="BE118"/>
  <c r="BF118"/>
  <c r="BG118"/>
  <c r="BH118"/>
  <c r="BI118"/>
  <c r="BJ118"/>
  <c r="BK118"/>
  <c r="BL118"/>
  <c r="BM118"/>
  <c r="BN118"/>
  <c r="BO118"/>
  <c r="BP118"/>
  <c r="A119"/>
  <c r="AU119"/>
  <c r="AV119"/>
  <c r="AW119"/>
  <c r="AX119"/>
  <c r="AY119"/>
  <c r="AZ119"/>
  <c r="BA119"/>
  <c r="BB119"/>
  <c r="BC119"/>
  <c r="BD119"/>
  <c r="BE119"/>
  <c r="BF119"/>
  <c r="BG119"/>
  <c r="BH119"/>
  <c r="BI119"/>
  <c r="BJ119"/>
  <c r="BK119"/>
  <c r="BL119"/>
  <c r="BM119"/>
  <c r="BN119"/>
  <c r="BO119"/>
  <c r="BP119"/>
  <c r="A120"/>
  <c r="AU120"/>
  <c r="AV120"/>
  <c r="AW120"/>
  <c r="AX120"/>
  <c r="AY120"/>
  <c r="AZ120"/>
  <c r="BA120"/>
  <c r="BB120"/>
  <c r="BC120"/>
  <c r="BD120"/>
  <c r="BE120"/>
  <c r="BF120"/>
  <c r="BG120"/>
  <c r="BH120"/>
  <c r="BI120"/>
  <c r="BJ120"/>
  <c r="BK120"/>
  <c r="BL120"/>
  <c r="BM120"/>
  <c r="BN120"/>
  <c r="BO120"/>
  <c r="BP120"/>
  <c r="A121"/>
  <c r="AU121"/>
  <c r="AV121"/>
  <c r="AW121"/>
  <c r="AX121"/>
  <c r="AY121"/>
  <c r="AZ121"/>
  <c r="BA121"/>
  <c r="BB121"/>
  <c r="BC121"/>
  <c r="BD121"/>
  <c r="BE121"/>
  <c r="BF121"/>
  <c r="BG121"/>
  <c r="BH121"/>
  <c r="BI121"/>
  <c r="BJ121"/>
  <c r="BK121"/>
  <c r="BL121"/>
  <c r="BM121"/>
  <c r="BN121"/>
  <c r="BO121"/>
  <c r="BP121"/>
  <c r="A122"/>
  <c r="AU122"/>
  <c r="AV122"/>
  <c r="AW122"/>
  <c r="AX122"/>
  <c r="AY122"/>
  <c r="AZ122"/>
  <c r="BA122"/>
  <c r="BB122"/>
  <c r="BC122"/>
  <c r="BD122"/>
  <c r="BE122"/>
  <c r="BF122"/>
  <c r="BG122"/>
  <c r="BH122"/>
  <c r="BI122"/>
  <c r="BJ122"/>
  <c r="BK122"/>
  <c r="BL122"/>
  <c r="BM122"/>
  <c r="BN122"/>
  <c r="BO122"/>
  <c r="BP122"/>
  <c r="A123"/>
  <c r="AU123"/>
  <c r="AV123"/>
  <c r="AW123"/>
  <c r="AX123"/>
  <c r="AY123"/>
  <c r="AZ123"/>
  <c r="BA123"/>
  <c r="BB123"/>
  <c r="BC123"/>
  <c r="BD123"/>
  <c r="BE123"/>
  <c r="BF123"/>
  <c r="BG123"/>
  <c r="BH123"/>
  <c r="BI123"/>
  <c r="BJ123"/>
  <c r="BK123"/>
  <c r="BL123"/>
  <c r="BM123"/>
  <c r="BN123"/>
  <c r="BO123"/>
  <c r="BP123"/>
  <c r="A124"/>
  <c r="AU124"/>
  <c r="AV124"/>
  <c r="AW124"/>
  <c r="AX124"/>
  <c r="AY124"/>
  <c r="AZ124"/>
  <c r="BA124"/>
  <c r="BB124"/>
  <c r="BC124"/>
  <c r="BD124"/>
  <c r="BE124"/>
  <c r="BF124"/>
  <c r="BG124"/>
  <c r="BH124"/>
  <c r="BI124"/>
  <c r="BJ124"/>
  <c r="BK124"/>
  <c r="BL124"/>
  <c r="BM124"/>
  <c r="BN124"/>
  <c r="BO124"/>
  <c r="BP124"/>
  <c r="A125"/>
  <c r="AU125"/>
  <c r="AV125"/>
  <c r="AW125"/>
  <c r="AX125"/>
  <c r="AY125"/>
  <c r="AZ125"/>
  <c r="BA125"/>
  <c r="BB125"/>
  <c r="BC125"/>
  <c r="BD125"/>
  <c r="BE125"/>
  <c r="BF125"/>
  <c r="BG125"/>
  <c r="BH125"/>
  <c r="BI125"/>
  <c r="BJ125"/>
  <c r="BK125"/>
  <c r="BL125"/>
  <c r="BM125"/>
  <c r="BN125"/>
  <c r="BO125"/>
  <c r="BP125"/>
  <c r="A126"/>
  <c r="AU126"/>
  <c r="AV126"/>
  <c r="AW126"/>
  <c r="AX126"/>
  <c r="AY126"/>
  <c r="AZ126"/>
  <c r="BA126"/>
  <c r="BB126"/>
  <c r="BC126"/>
  <c r="BD126"/>
  <c r="BE126"/>
  <c r="BF126"/>
  <c r="BG126"/>
  <c r="BH126"/>
  <c r="BI126"/>
  <c r="BJ126"/>
  <c r="BK126"/>
  <c r="BL126"/>
  <c r="BM126"/>
  <c r="BN126"/>
  <c r="BO126"/>
  <c r="BP126"/>
  <c r="A127"/>
  <c r="AU127"/>
  <c r="AV127"/>
  <c r="AW127"/>
  <c r="AX127"/>
  <c r="AY127"/>
  <c r="AZ127"/>
  <c r="BA127"/>
  <c r="BB127"/>
  <c r="BC127"/>
  <c r="BD127"/>
  <c r="BE127"/>
  <c r="BF127"/>
  <c r="BG127"/>
  <c r="BH127"/>
  <c r="BI127"/>
  <c r="BJ127"/>
  <c r="BK127"/>
  <c r="BL127"/>
  <c r="BM127"/>
  <c r="BN127"/>
  <c r="BO127"/>
  <c r="BP127"/>
  <c r="A128"/>
  <c r="AU128"/>
  <c r="AV128"/>
  <c r="AW128"/>
  <c r="AX128"/>
  <c r="AY128"/>
  <c r="AZ128"/>
  <c r="BA128"/>
  <c r="BB128"/>
  <c r="BC128"/>
  <c r="BD128"/>
  <c r="BE128"/>
  <c r="BF128"/>
  <c r="BG128"/>
  <c r="BH128"/>
  <c r="BI128"/>
  <c r="BJ128"/>
  <c r="BK128"/>
  <c r="BL128"/>
  <c r="BM128"/>
  <c r="BN128"/>
  <c r="BO128"/>
  <c r="BP128"/>
  <c r="A129"/>
  <c r="AU129"/>
  <c r="AV129"/>
  <c r="AW129"/>
  <c r="AX129"/>
  <c r="AY129"/>
  <c r="AZ129"/>
  <c r="BA129"/>
  <c r="BB129"/>
  <c r="BC129"/>
  <c r="BD129"/>
  <c r="BE129"/>
  <c r="BF129"/>
  <c r="BG129"/>
  <c r="BH129"/>
  <c r="BI129"/>
  <c r="BJ129"/>
  <c r="BK129"/>
  <c r="BL129"/>
  <c r="BM129"/>
  <c r="BN129"/>
  <c r="BO129"/>
  <c r="BP129"/>
  <c r="A130"/>
  <c r="AU130"/>
  <c r="AV130"/>
  <c r="AW130"/>
  <c r="AX130"/>
  <c r="AY130"/>
  <c r="AZ130"/>
  <c r="BA130"/>
  <c r="BB130"/>
  <c r="BC130"/>
  <c r="BD130"/>
  <c r="BE130"/>
  <c r="BF130"/>
  <c r="BG130"/>
  <c r="BH130"/>
  <c r="BI130"/>
  <c r="BJ130"/>
  <c r="BK130"/>
  <c r="BL130"/>
  <c r="BM130"/>
  <c r="BN130"/>
  <c r="BO130"/>
  <c r="BP130"/>
  <c r="A131"/>
  <c r="AU131"/>
  <c r="AV131"/>
  <c r="AW131"/>
  <c r="AX131"/>
  <c r="AY131"/>
  <c r="AZ131"/>
  <c r="BA131"/>
  <c r="BB131"/>
  <c r="BC131"/>
  <c r="BD131"/>
  <c r="BE131"/>
  <c r="BF131"/>
  <c r="BG131"/>
  <c r="BH131"/>
  <c r="BI131"/>
  <c r="BJ131"/>
  <c r="BK131"/>
  <c r="BL131"/>
  <c r="BM131"/>
  <c r="BN131"/>
  <c r="BO131"/>
  <c r="BP131"/>
  <c r="A132"/>
  <c r="AU132"/>
  <c r="AV132"/>
  <c r="AW132"/>
  <c r="AX132"/>
  <c r="AY132"/>
  <c r="AZ132"/>
  <c r="BA132"/>
  <c r="BB132"/>
  <c r="BC132"/>
  <c r="BD132"/>
  <c r="BE132"/>
  <c r="BF132"/>
  <c r="BG132"/>
  <c r="BH132"/>
  <c r="BI132"/>
  <c r="BJ132"/>
  <c r="BK132"/>
  <c r="BL132"/>
  <c r="BM132"/>
  <c r="BN132"/>
  <c r="BO132"/>
  <c r="BP132"/>
  <c r="A133"/>
  <c r="AU133"/>
  <c r="AV133"/>
  <c r="AW133"/>
  <c r="AX133"/>
  <c r="AY133"/>
  <c r="AZ133"/>
  <c r="BA133"/>
  <c r="BB133"/>
  <c r="BC133"/>
  <c r="BD133"/>
  <c r="BE133"/>
  <c r="BF133"/>
  <c r="BG133"/>
  <c r="BH133"/>
  <c r="BI133"/>
  <c r="BJ133"/>
  <c r="BK133"/>
  <c r="BL133"/>
  <c r="BM133"/>
  <c r="BN133"/>
  <c r="BO133"/>
  <c r="BP133"/>
  <c r="A134"/>
  <c r="AU134"/>
  <c r="AV134"/>
  <c r="AW134"/>
  <c r="AX134"/>
  <c r="AY134"/>
  <c r="AZ134"/>
  <c r="BA134"/>
  <c r="BB134"/>
  <c r="BC134"/>
  <c r="BD134"/>
  <c r="BE134"/>
  <c r="BF134"/>
  <c r="BG134"/>
  <c r="BH134"/>
  <c r="BI134"/>
  <c r="BJ134"/>
  <c r="BK134"/>
  <c r="BL134"/>
  <c r="BM134"/>
  <c r="BN134"/>
  <c r="BO134"/>
  <c r="BP134"/>
  <c r="A135"/>
  <c r="AU135"/>
  <c r="AV135"/>
  <c r="AW135"/>
  <c r="AX135"/>
  <c r="AY135"/>
  <c r="AZ135"/>
  <c r="BA135"/>
  <c r="BB135"/>
  <c r="BC135"/>
  <c r="BD135"/>
  <c r="BE135"/>
  <c r="BF135"/>
  <c r="BG135"/>
  <c r="BH135"/>
  <c r="BI135"/>
  <c r="BJ135"/>
  <c r="BK135"/>
  <c r="BL135"/>
  <c r="BM135"/>
  <c r="BN135"/>
  <c r="BO135"/>
  <c r="BP135"/>
  <c r="A136"/>
  <c r="AU136"/>
  <c r="AV136"/>
  <c r="AW136"/>
  <c r="AX136"/>
  <c r="AY136"/>
  <c r="AZ136"/>
  <c r="BA136"/>
  <c r="BB136"/>
  <c r="BC136"/>
  <c r="BD136"/>
  <c r="BE136"/>
  <c r="BF136"/>
  <c r="BG136"/>
  <c r="BH136"/>
  <c r="BI136"/>
  <c r="BJ136"/>
  <c r="BK136"/>
  <c r="BL136"/>
  <c r="BM136"/>
  <c r="BN136"/>
  <c r="BO136"/>
  <c r="BP136"/>
  <c r="A137"/>
  <c r="AU137"/>
  <c r="AV137"/>
  <c r="AW137"/>
  <c r="AX137"/>
  <c r="AY137"/>
  <c r="AZ137"/>
  <c r="BA137"/>
  <c r="BB137"/>
  <c r="BC137"/>
  <c r="BD137"/>
  <c r="BE137"/>
  <c r="BF137"/>
  <c r="BG137"/>
  <c r="BH137"/>
  <c r="BI137"/>
  <c r="BJ137"/>
  <c r="BK137"/>
  <c r="BL137"/>
  <c r="BM137"/>
  <c r="BN137"/>
  <c r="BO137"/>
  <c r="BP137"/>
  <c r="A138"/>
  <c r="AU138"/>
  <c r="AV138"/>
  <c r="AW138"/>
  <c r="AX138"/>
  <c r="AY138"/>
  <c r="AZ138"/>
  <c r="BA138"/>
  <c r="BB138"/>
  <c r="BC138"/>
  <c r="BD138"/>
  <c r="BE138"/>
  <c r="BF138"/>
  <c r="BG138"/>
  <c r="BH138"/>
  <c r="BI138"/>
  <c r="BJ138"/>
  <c r="BK138"/>
  <c r="BL138"/>
  <c r="BM138"/>
  <c r="BN138"/>
  <c r="BO138"/>
  <c r="BP138"/>
  <c r="A139"/>
  <c r="AU139"/>
  <c r="AV139"/>
  <c r="AW139"/>
  <c r="AX139"/>
  <c r="AY139"/>
  <c r="AZ139"/>
  <c r="BA139"/>
  <c r="BB139"/>
  <c r="BC139"/>
  <c r="BD139"/>
  <c r="BE139"/>
  <c r="BF139"/>
  <c r="BG139"/>
  <c r="BH139"/>
  <c r="BI139"/>
  <c r="BJ139"/>
  <c r="BK139"/>
  <c r="BL139"/>
  <c r="BM139"/>
  <c r="BN139"/>
  <c r="BO139"/>
  <c r="BP139"/>
  <c r="A140"/>
  <c r="AU140"/>
  <c r="AV140"/>
  <c r="AW140"/>
  <c r="AX140"/>
  <c r="AY140"/>
  <c r="AZ140"/>
  <c r="BA140"/>
  <c r="BB140"/>
  <c r="BC140"/>
  <c r="BD140"/>
  <c r="BE140"/>
  <c r="BF140"/>
  <c r="BG140"/>
  <c r="BH140"/>
  <c r="BI140"/>
  <c r="BJ140"/>
  <c r="BK140"/>
  <c r="BL140"/>
  <c r="BM140"/>
  <c r="BN140"/>
  <c r="BO140"/>
  <c r="BP140"/>
  <c r="A141"/>
  <c r="AU141"/>
  <c r="AV141"/>
  <c r="AW141"/>
  <c r="AX141"/>
  <c r="AY141"/>
  <c r="AZ141"/>
  <c r="BA141"/>
  <c r="BB141"/>
  <c r="BC141"/>
  <c r="BD141"/>
  <c r="BE141"/>
  <c r="BF141"/>
  <c r="BG141"/>
  <c r="BH141"/>
  <c r="BI141"/>
  <c r="BJ141"/>
  <c r="BK141"/>
  <c r="BL141"/>
  <c r="BM141"/>
  <c r="BN141"/>
  <c r="BO141"/>
  <c r="BP141"/>
  <c r="A142"/>
  <c r="AU142"/>
  <c r="AV142"/>
  <c r="AW142"/>
  <c r="AX142"/>
  <c r="AY142"/>
  <c r="AZ142"/>
  <c r="BA142"/>
  <c r="BB142"/>
  <c r="BC142"/>
  <c r="BD142"/>
  <c r="BE142"/>
  <c r="BF142"/>
  <c r="BG142"/>
  <c r="BH142"/>
  <c r="BI142"/>
  <c r="BJ142"/>
  <c r="BK142"/>
  <c r="BL142"/>
  <c r="BM142"/>
  <c r="BN142"/>
  <c r="BO142"/>
  <c r="BP142"/>
  <c r="A143"/>
  <c r="AU143"/>
  <c r="AV143"/>
  <c r="AW143"/>
  <c r="AX143"/>
  <c r="AY143"/>
  <c r="AZ143"/>
  <c r="BA143"/>
  <c r="BB143"/>
  <c r="BC143"/>
  <c r="BD143"/>
  <c r="BE143"/>
  <c r="BF143"/>
  <c r="BG143"/>
  <c r="BH143"/>
  <c r="BI143"/>
  <c r="BJ143"/>
  <c r="BK143"/>
  <c r="BL143"/>
  <c r="BM143"/>
  <c r="BN143"/>
  <c r="BO143"/>
  <c r="BP143"/>
  <c r="A144"/>
  <c r="AU144"/>
  <c r="AV144"/>
  <c r="AW144"/>
  <c r="AX144"/>
  <c r="AY144"/>
  <c r="AZ144"/>
  <c r="BA144"/>
  <c r="BB144"/>
  <c r="BC144"/>
  <c r="BD144"/>
  <c r="BE144"/>
  <c r="BF144"/>
  <c r="BG144"/>
  <c r="BH144"/>
  <c r="BI144"/>
  <c r="BJ144"/>
  <c r="BK144"/>
  <c r="BL144"/>
  <c r="BM144"/>
  <c r="BN144"/>
  <c r="BO144"/>
  <c r="BP144"/>
  <c r="A145"/>
  <c r="AU145"/>
  <c r="AV145"/>
  <c r="AW145"/>
  <c r="AX145"/>
  <c r="AY145"/>
  <c r="AZ145"/>
  <c r="BA145"/>
  <c r="BB145"/>
  <c r="BC145"/>
  <c r="BD145"/>
  <c r="BE145"/>
  <c r="BF145"/>
  <c r="BG145"/>
  <c r="BH145"/>
  <c r="BI145"/>
  <c r="BJ145"/>
  <c r="BK145"/>
  <c r="BL145"/>
  <c r="BM145"/>
  <c r="BN145"/>
  <c r="BO145"/>
  <c r="BP145"/>
  <c r="A146"/>
  <c r="AU146"/>
  <c r="AV146"/>
  <c r="AW146"/>
  <c r="AX146"/>
  <c r="AY146"/>
  <c r="AZ146"/>
  <c r="BA146"/>
  <c r="BB146"/>
  <c r="BC146"/>
  <c r="BD146"/>
  <c r="BE146"/>
  <c r="BF146"/>
  <c r="BG146"/>
  <c r="BH146"/>
  <c r="BI146"/>
  <c r="BJ146"/>
  <c r="BK146"/>
  <c r="BL146"/>
  <c r="BM146"/>
  <c r="BN146"/>
  <c r="BO146"/>
  <c r="BP146"/>
  <c r="A147"/>
  <c r="AU147"/>
  <c r="AV147"/>
  <c r="AW147"/>
  <c r="AX147"/>
  <c r="AY147"/>
  <c r="AZ147"/>
  <c r="BA147"/>
  <c r="BB147"/>
  <c r="BC147"/>
  <c r="BD147"/>
  <c r="BE147"/>
  <c r="BF147"/>
  <c r="BG147"/>
  <c r="BH147"/>
  <c r="BI147"/>
  <c r="BJ147"/>
  <c r="BK147"/>
  <c r="BL147"/>
  <c r="BM147"/>
  <c r="BN147"/>
  <c r="BO147"/>
  <c r="BP147"/>
  <c r="A148"/>
  <c r="AU148"/>
  <c r="AV148"/>
  <c r="AW148"/>
  <c r="AX148"/>
  <c r="AY148"/>
  <c r="AZ148"/>
  <c r="BA148"/>
  <c r="BB148"/>
  <c r="BC148"/>
  <c r="BD148"/>
  <c r="BE148"/>
  <c r="BF148"/>
  <c r="BG148"/>
  <c r="BH148"/>
  <c r="BI148"/>
  <c r="BJ148"/>
  <c r="BK148"/>
  <c r="BL148"/>
  <c r="BM148"/>
  <c r="BN148"/>
  <c r="BO148"/>
  <c r="BP148"/>
  <c r="A149"/>
  <c r="AU149"/>
  <c r="AV149"/>
  <c r="AW149"/>
  <c r="AX149"/>
  <c r="AY149"/>
  <c r="AZ149"/>
  <c r="BA149"/>
  <c r="BB149"/>
  <c r="BC149"/>
  <c r="BD149"/>
  <c r="BE149"/>
  <c r="BF149"/>
  <c r="BG149"/>
  <c r="BH149"/>
  <c r="BI149"/>
  <c r="BJ149"/>
  <c r="BK149"/>
  <c r="BL149"/>
  <c r="BM149"/>
  <c r="BN149"/>
  <c r="BO149"/>
  <c r="BP149"/>
  <c r="A150"/>
  <c r="AU150"/>
  <c r="AV150"/>
  <c r="AW150"/>
  <c r="AX150"/>
  <c r="AY150"/>
  <c r="AZ150"/>
  <c r="BA150"/>
  <c r="BB150"/>
  <c r="BC150"/>
  <c r="BD150"/>
  <c r="BE150"/>
  <c r="BF150"/>
  <c r="BG150"/>
  <c r="BH150"/>
  <c r="BI150"/>
  <c r="BJ150"/>
  <c r="BK150"/>
  <c r="BL150"/>
  <c r="BM150"/>
  <c r="BN150"/>
  <c r="BO150"/>
  <c r="BP150"/>
  <c r="A151"/>
  <c r="AU151"/>
  <c r="AV151"/>
  <c r="AW151"/>
  <c r="AX151"/>
  <c r="AY151"/>
  <c r="AZ151"/>
  <c r="BA151"/>
  <c r="BB151"/>
  <c r="BC151"/>
  <c r="BD151"/>
  <c r="BE151"/>
  <c r="BF151"/>
  <c r="BG151"/>
  <c r="BH151"/>
  <c r="BI151"/>
  <c r="BJ151"/>
  <c r="BK151"/>
  <c r="BL151"/>
  <c r="BM151"/>
  <c r="BN151"/>
  <c r="BO151"/>
  <c r="BP151"/>
  <c r="A152"/>
  <c r="AU152"/>
  <c r="AV152"/>
  <c r="AW152"/>
  <c r="AX152"/>
  <c r="AY152"/>
  <c r="AZ152"/>
  <c r="BA152"/>
  <c r="BB152"/>
  <c r="BC152"/>
  <c r="BD152"/>
  <c r="BE152"/>
  <c r="BF152"/>
  <c r="BG152"/>
  <c r="BH152"/>
  <c r="BI152"/>
  <c r="BJ152"/>
  <c r="BK152"/>
  <c r="BL152"/>
  <c r="BM152"/>
  <c r="BN152"/>
  <c r="BO152"/>
  <c r="BP152"/>
  <c r="A153"/>
  <c r="AU153"/>
  <c r="AV153"/>
  <c r="AW153"/>
  <c r="AX153"/>
  <c r="AY153"/>
  <c r="AZ153"/>
  <c r="BA153"/>
  <c r="BB153"/>
  <c r="BC153"/>
  <c r="BD153"/>
  <c r="BE153"/>
  <c r="BF153"/>
  <c r="BG153"/>
  <c r="BH153"/>
  <c r="BI153"/>
  <c r="BJ153"/>
  <c r="BK153"/>
  <c r="BL153"/>
  <c r="BM153"/>
  <c r="BN153"/>
  <c r="BO153"/>
  <c r="BP153"/>
  <c r="A154"/>
  <c r="AU154"/>
  <c r="AV154"/>
  <c r="AW154"/>
  <c r="AX154"/>
  <c r="AY154"/>
  <c r="AZ154"/>
  <c r="BA154"/>
  <c r="BB154"/>
  <c r="BC154"/>
  <c r="BD154"/>
  <c r="BE154"/>
  <c r="BF154"/>
  <c r="BG154"/>
  <c r="BH154"/>
  <c r="BI154"/>
  <c r="BJ154"/>
  <c r="BK154"/>
  <c r="BL154"/>
  <c r="BM154"/>
  <c r="BN154"/>
  <c r="BO154"/>
  <c r="BP154"/>
  <c r="A155"/>
  <c r="AU155"/>
  <c r="AV155"/>
  <c r="AW155"/>
  <c r="AX155"/>
  <c r="AY155"/>
  <c r="AZ155"/>
  <c r="BA155"/>
  <c r="BB155"/>
  <c r="BC155"/>
  <c r="BD155"/>
  <c r="BE155"/>
  <c r="BF155"/>
  <c r="BG155"/>
  <c r="BH155"/>
  <c r="BI155"/>
  <c r="BJ155"/>
  <c r="BK155"/>
  <c r="BL155"/>
  <c r="BM155"/>
  <c r="BN155"/>
  <c r="BO155"/>
  <c r="BP155"/>
  <c r="A156"/>
  <c r="AU156"/>
  <c r="AV156"/>
  <c r="AW156"/>
  <c r="AX156"/>
  <c r="AY156"/>
  <c r="AZ156"/>
  <c r="BA156"/>
  <c r="BB156"/>
  <c r="BC156"/>
  <c r="BD156"/>
  <c r="BE156"/>
  <c r="BF156"/>
  <c r="BG156"/>
  <c r="BH156"/>
  <c r="BI156"/>
  <c r="BJ156"/>
  <c r="BK156"/>
  <c r="BL156"/>
  <c r="BM156"/>
  <c r="BN156"/>
  <c r="BO156"/>
  <c r="BP156"/>
  <c r="A157"/>
  <c r="AU157"/>
  <c r="AV157"/>
  <c r="AW157"/>
  <c r="AX157"/>
  <c r="AY157"/>
  <c r="AZ157"/>
  <c r="BA157"/>
  <c r="BB157"/>
  <c r="BC157"/>
  <c r="BD157"/>
  <c r="BE157"/>
  <c r="BF157"/>
  <c r="BG157"/>
  <c r="BH157"/>
  <c r="BI157"/>
  <c r="BJ157"/>
  <c r="BK157"/>
  <c r="BL157"/>
  <c r="BM157"/>
  <c r="BN157"/>
  <c r="BO157"/>
  <c r="BP157"/>
  <c r="A158"/>
  <c r="AU158"/>
  <c r="AV158"/>
  <c r="AW158"/>
  <c r="AX158"/>
  <c r="AY158"/>
  <c r="AZ158"/>
  <c r="BA158"/>
  <c r="BB158"/>
  <c r="BC158"/>
  <c r="BD158"/>
  <c r="BE158"/>
  <c r="BF158"/>
  <c r="BG158"/>
  <c r="BH158"/>
  <c r="BI158"/>
  <c r="BJ158"/>
  <c r="BK158"/>
  <c r="BL158"/>
  <c r="BM158"/>
  <c r="BN158"/>
  <c r="BO158"/>
  <c r="BP158"/>
  <c r="A159"/>
  <c r="AU159"/>
  <c r="AV159"/>
  <c r="AW159"/>
  <c r="AX159"/>
  <c r="AY159"/>
  <c r="AZ159"/>
  <c r="BA159"/>
  <c r="BB159"/>
  <c r="BC159"/>
  <c r="BD159"/>
  <c r="BE159"/>
  <c r="BF159"/>
  <c r="BG159"/>
  <c r="BH159"/>
  <c r="BI159"/>
  <c r="BJ159"/>
  <c r="BK159"/>
  <c r="BL159"/>
  <c r="BM159"/>
  <c r="BN159"/>
  <c r="BO159"/>
  <c r="BP159"/>
  <c r="A160"/>
  <c r="AU160"/>
  <c r="AV160"/>
  <c r="AW160"/>
  <c r="AX160"/>
  <c r="AY160"/>
  <c r="AZ160"/>
  <c r="BA160"/>
  <c r="BB160"/>
  <c r="BC160"/>
  <c r="BD160"/>
  <c r="BE160"/>
  <c r="BF160"/>
  <c r="BG160"/>
  <c r="BH160"/>
  <c r="BI160"/>
  <c r="BJ160"/>
  <c r="BK160"/>
  <c r="BL160"/>
  <c r="BM160"/>
  <c r="BN160"/>
  <c r="BO160"/>
  <c r="BP160"/>
  <c r="A161"/>
  <c r="AU161"/>
  <c r="AV161"/>
  <c r="AW161"/>
  <c r="AX161"/>
  <c r="AY161"/>
  <c r="AZ161"/>
  <c r="BA161"/>
  <c r="BB161"/>
  <c r="BC161"/>
  <c r="BD161"/>
  <c r="BE161"/>
  <c r="BF161"/>
  <c r="BG161"/>
  <c r="BH161"/>
  <c r="BI161"/>
  <c r="BJ161"/>
  <c r="BK161"/>
  <c r="BL161"/>
  <c r="BM161"/>
  <c r="BN161"/>
  <c r="BO161"/>
  <c r="BP161"/>
  <c r="A162"/>
  <c r="AU162"/>
  <c r="AV162"/>
  <c r="AW162"/>
  <c r="AX162"/>
  <c r="AY162"/>
  <c r="AZ162"/>
  <c r="BA162"/>
  <c r="BB162"/>
  <c r="BC162"/>
  <c r="BD162"/>
  <c r="BE162"/>
  <c r="BF162"/>
  <c r="BG162"/>
  <c r="BH162"/>
  <c r="BI162"/>
  <c r="BJ162"/>
  <c r="BK162"/>
  <c r="BL162"/>
  <c r="BM162"/>
  <c r="BN162"/>
  <c r="BO162"/>
  <c r="BP162"/>
  <c r="A163"/>
  <c r="AU163"/>
  <c r="AV163"/>
  <c r="AW163"/>
  <c r="AX163"/>
  <c r="AY163"/>
  <c r="AZ163"/>
  <c r="BA163"/>
  <c r="BB163"/>
  <c r="BC163"/>
  <c r="BD163"/>
  <c r="BE163"/>
  <c r="BF163"/>
  <c r="BG163"/>
  <c r="BH163"/>
  <c r="BI163"/>
  <c r="BJ163"/>
  <c r="BK163"/>
  <c r="BL163"/>
  <c r="BM163"/>
  <c r="BN163"/>
  <c r="BO163"/>
  <c r="BP163"/>
  <c r="A164"/>
  <c r="AU164"/>
  <c r="AV164"/>
  <c r="AW164"/>
  <c r="AX164"/>
  <c r="AY164"/>
  <c r="AZ164"/>
  <c r="BA164"/>
  <c r="BB164"/>
  <c r="BC164"/>
  <c r="BD164"/>
  <c r="BE164"/>
  <c r="BF164"/>
  <c r="BG164"/>
  <c r="BH164"/>
  <c r="BI164"/>
  <c r="BJ164"/>
  <c r="BK164"/>
  <c r="BL164"/>
  <c r="BM164"/>
  <c r="BN164"/>
  <c r="BO164"/>
  <c r="BP164"/>
  <c r="A165"/>
  <c r="AU165"/>
  <c r="AV165"/>
  <c r="AW165"/>
  <c r="AX165"/>
  <c r="AY165"/>
  <c r="AZ165"/>
  <c r="BA165"/>
  <c r="BB165"/>
  <c r="BC165"/>
  <c r="BD165"/>
  <c r="BE165"/>
  <c r="BF165"/>
  <c r="BG165"/>
  <c r="BH165"/>
  <c r="BI165"/>
  <c r="BJ165"/>
  <c r="BK165"/>
  <c r="BL165"/>
  <c r="BM165"/>
  <c r="BN165"/>
  <c r="BO165"/>
  <c r="BP165"/>
  <c r="A166"/>
  <c r="AU166"/>
  <c r="AV166"/>
  <c r="AW166"/>
  <c r="AX166"/>
  <c r="AY166"/>
  <c r="AZ166"/>
  <c r="BA166"/>
  <c r="BB166"/>
  <c r="BC166"/>
  <c r="BD166"/>
  <c r="BE166"/>
  <c r="BF166"/>
  <c r="BG166"/>
  <c r="BH166"/>
  <c r="BI166"/>
  <c r="BJ166"/>
  <c r="BK166"/>
  <c r="BL166"/>
  <c r="BM166"/>
  <c r="BN166"/>
  <c r="BO166"/>
  <c r="BP166"/>
  <c r="A167"/>
  <c r="AU167"/>
  <c r="AV167"/>
  <c r="AW167"/>
  <c r="AX167"/>
  <c r="AY167"/>
  <c r="AZ167"/>
  <c r="BA167"/>
  <c r="BB167"/>
  <c r="BC167"/>
  <c r="BD167"/>
  <c r="BE167"/>
  <c r="BF167"/>
  <c r="BG167"/>
  <c r="BH167"/>
  <c r="BI167"/>
  <c r="BJ167"/>
  <c r="BK167"/>
  <c r="BL167"/>
  <c r="BM167"/>
  <c r="BN167"/>
  <c r="BO167"/>
  <c r="BP167"/>
  <c r="A168"/>
  <c r="AU168"/>
  <c r="AV168"/>
  <c r="AW168"/>
  <c r="AX168"/>
  <c r="AY168"/>
  <c r="AZ168"/>
  <c r="BA168"/>
  <c r="BB168"/>
  <c r="BC168"/>
  <c r="BD168"/>
  <c r="BE168"/>
  <c r="BF168"/>
  <c r="BG168"/>
  <c r="BH168"/>
  <c r="BI168"/>
  <c r="BJ168"/>
  <c r="BK168"/>
  <c r="BL168"/>
  <c r="BM168"/>
  <c r="BN168"/>
  <c r="BO168"/>
  <c r="BP168"/>
  <c r="A169"/>
  <c r="AU169"/>
  <c r="AV169"/>
  <c r="AW169"/>
  <c r="AX169"/>
  <c r="AY169"/>
  <c r="AZ169"/>
  <c r="BA169"/>
  <c r="BB169"/>
  <c r="BC169"/>
  <c r="BD169"/>
  <c r="BE169"/>
  <c r="BF169"/>
  <c r="BG169"/>
  <c r="BH169"/>
  <c r="BI169"/>
  <c r="BJ169"/>
  <c r="BK169"/>
  <c r="BL169"/>
  <c r="BM169"/>
  <c r="BN169"/>
  <c r="BO169"/>
  <c r="BP169"/>
  <c r="A170"/>
  <c r="AU170"/>
  <c r="AV170"/>
  <c r="AW170"/>
  <c r="AX170"/>
  <c r="AY170"/>
  <c r="AZ170"/>
  <c r="BA170"/>
  <c r="BB170"/>
  <c r="BC170"/>
  <c r="BD170"/>
  <c r="BE170"/>
  <c r="BF170"/>
  <c r="BG170"/>
  <c r="BH170"/>
  <c r="BI170"/>
  <c r="BJ170"/>
  <c r="BK170"/>
  <c r="BL170"/>
  <c r="BM170"/>
  <c r="BN170"/>
  <c r="BO170"/>
  <c r="BP170"/>
  <c r="A171"/>
  <c r="AU171"/>
  <c r="AV171"/>
  <c r="AW171"/>
  <c r="AX171"/>
  <c r="AY171"/>
  <c r="AZ171"/>
  <c r="BA171"/>
  <c r="BB171"/>
  <c r="BC171"/>
  <c r="BD171"/>
  <c r="BE171"/>
  <c r="BF171"/>
  <c r="BG171"/>
  <c r="BH171"/>
  <c r="BI171"/>
  <c r="BJ171"/>
  <c r="BK171"/>
  <c r="BL171"/>
  <c r="BM171"/>
  <c r="BN171"/>
  <c r="BO171"/>
  <c r="BP171"/>
  <c r="A172"/>
  <c r="AU172"/>
  <c r="AV172"/>
  <c r="AW172"/>
  <c r="AX172"/>
  <c r="AY172"/>
  <c r="AZ172"/>
  <c r="BA172"/>
  <c r="BB172"/>
  <c r="BC172"/>
  <c r="BD172"/>
  <c r="BE172"/>
  <c r="BF172"/>
  <c r="BG172"/>
  <c r="BH172"/>
  <c r="BI172"/>
  <c r="BJ172"/>
  <c r="BK172"/>
  <c r="BL172"/>
  <c r="BM172"/>
  <c r="BN172"/>
  <c r="BO172"/>
  <c r="BP172"/>
  <c r="A173"/>
  <c r="AU173"/>
  <c r="AV173"/>
  <c r="AW173"/>
  <c r="AX173"/>
  <c r="AY173"/>
  <c r="AZ173"/>
  <c r="BA173"/>
  <c r="BB173"/>
  <c r="BC173"/>
  <c r="BD173"/>
  <c r="BE173"/>
  <c r="BF173"/>
  <c r="BG173"/>
  <c r="BH173"/>
  <c r="BI173"/>
  <c r="BJ173"/>
  <c r="BK173"/>
  <c r="BL173"/>
  <c r="BM173"/>
  <c r="BN173"/>
  <c r="BO173"/>
  <c r="BP173"/>
  <c r="A174"/>
  <c r="AU174"/>
  <c r="AV174"/>
  <c r="AW174"/>
  <c r="AX174"/>
  <c r="AY174"/>
  <c r="AZ174"/>
  <c r="BA174"/>
  <c r="BB174"/>
  <c r="BC174"/>
  <c r="BD174"/>
  <c r="BE174"/>
  <c r="BF174"/>
  <c r="BG174"/>
  <c r="BH174"/>
  <c r="BI174"/>
  <c r="BJ174"/>
  <c r="BK174"/>
  <c r="BL174"/>
  <c r="BM174"/>
  <c r="BN174"/>
  <c r="BO174"/>
  <c r="BP174"/>
  <c r="A175"/>
  <c r="AU175"/>
  <c r="AV175"/>
  <c r="AW175"/>
  <c r="AX175"/>
  <c r="AY175"/>
  <c r="AZ175"/>
  <c r="BA175"/>
  <c r="BB175"/>
  <c r="BC175"/>
  <c r="BD175"/>
  <c r="BE175"/>
  <c r="BF175"/>
  <c r="BG175"/>
  <c r="BH175"/>
  <c r="BI175"/>
  <c r="BJ175"/>
  <c r="BK175"/>
  <c r="BL175"/>
  <c r="BM175"/>
  <c r="BN175"/>
  <c r="BO175"/>
  <c r="BP175"/>
  <c r="A176"/>
  <c r="AU176"/>
  <c r="AV176"/>
  <c r="AW176"/>
  <c r="AX176"/>
  <c r="AY176"/>
  <c r="AZ176"/>
  <c r="BA176"/>
  <c r="BB176"/>
  <c r="BC176"/>
  <c r="BD176"/>
  <c r="BE176"/>
  <c r="BF176"/>
  <c r="BG176"/>
  <c r="BH176"/>
  <c r="BI176"/>
  <c r="BJ176"/>
  <c r="BK176"/>
  <c r="BL176"/>
  <c r="BM176"/>
  <c r="BN176"/>
  <c r="BO176"/>
  <c r="BP176"/>
  <c r="A177"/>
  <c r="AU177"/>
  <c r="AV177"/>
  <c r="AW177"/>
  <c r="AX177"/>
  <c r="AY177"/>
  <c r="AZ177"/>
  <c r="BA177"/>
  <c r="BB177"/>
  <c r="BC177"/>
  <c r="BD177"/>
  <c r="BE177"/>
  <c r="BF177"/>
  <c r="BG177"/>
  <c r="BH177"/>
  <c r="BI177"/>
  <c r="BJ177"/>
  <c r="BK177"/>
  <c r="BL177"/>
  <c r="BM177"/>
  <c r="BN177"/>
  <c r="BO177"/>
  <c r="BP177"/>
  <c r="A178"/>
  <c r="AU178"/>
  <c r="AV178"/>
  <c r="AW178"/>
  <c r="AX178"/>
  <c r="AY178"/>
  <c r="AZ178"/>
  <c r="BA178"/>
  <c r="BB178"/>
  <c r="BC178"/>
  <c r="BD178"/>
  <c r="BE178"/>
  <c r="BF178"/>
  <c r="BG178"/>
  <c r="BH178"/>
  <c r="BI178"/>
  <c r="BJ178"/>
  <c r="BK178"/>
  <c r="BL178"/>
  <c r="BM178"/>
  <c r="BN178"/>
  <c r="BO178"/>
  <c r="BP178"/>
  <c r="A179"/>
  <c r="AU179"/>
  <c r="AV179"/>
  <c r="AW179"/>
  <c r="AX179"/>
  <c r="AY179"/>
  <c r="AZ179"/>
  <c r="BA179"/>
  <c r="BB179"/>
  <c r="BC179"/>
  <c r="BD179"/>
  <c r="BE179"/>
  <c r="BF179"/>
  <c r="BG179"/>
  <c r="BH179"/>
  <c r="BI179"/>
  <c r="BJ179"/>
  <c r="BK179"/>
  <c r="BL179"/>
  <c r="BM179"/>
  <c r="BN179"/>
  <c r="BO179"/>
  <c r="BP179"/>
  <c r="A180"/>
  <c r="AU180"/>
  <c r="AV180"/>
  <c r="AW180"/>
  <c r="AX180"/>
  <c r="AY180"/>
  <c r="AZ180"/>
  <c r="BA180"/>
  <c r="BB180"/>
  <c r="BC180"/>
  <c r="BD180"/>
  <c r="BE180"/>
  <c r="BF180"/>
  <c r="BG180"/>
  <c r="BH180"/>
  <c r="BI180"/>
  <c r="BJ180"/>
  <c r="BK180"/>
  <c r="BL180"/>
  <c r="BM180"/>
  <c r="BN180"/>
  <c r="BO180"/>
  <c r="BP180"/>
  <c r="A181"/>
  <c r="AU181"/>
  <c r="AV181"/>
  <c r="AW181"/>
  <c r="AX181"/>
  <c r="AY181"/>
  <c r="AZ181"/>
  <c r="BA181"/>
  <c r="BB181"/>
  <c r="BC181"/>
  <c r="BD181"/>
  <c r="BE181"/>
  <c r="BF181"/>
  <c r="BG181"/>
  <c r="BH181"/>
  <c r="BI181"/>
  <c r="BJ181"/>
  <c r="BK181"/>
  <c r="BL181"/>
  <c r="BM181"/>
  <c r="BN181"/>
  <c r="BO181"/>
  <c r="BP181"/>
  <c r="A182"/>
  <c r="AU182"/>
  <c r="AV182"/>
  <c r="AW182"/>
  <c r="AX182"/>
  <c r="AY182"/>
  <c r="AZ182"/>
  <c r="BA182"/>
  <c r="BB182"/>
  <c r="BC182"/>
  <c r="BD182"/>
  <c r="BE182"/>
  <c r="BF182"/>
  <c r="BG182"/>
  <c r="BH182"/>
  <c r="BI182"/>
  <c r="BJ182"/>
  <c r="BK182"/>
  <c r="BL182"/>
  <c r="BM182"/>
  <c r="BN182"/>
  <c r="BO182"/>
  <c r="BP182"/>
  <c r="A183"/>
  <c r="AU183"/>
  <c r="AV183"/>
  <c r="AW183"/>
  <c r="AX183"/>
  <c r="AY183"/>
  <c r="AZ183"/>
  <c r="BA183"/>
  <c r="BB183"/>
  <c r="BC183"/>
  <c r="BD183"/>
  <c r="BE183"/>
  <c r="BF183"/>
  <c r="BG183"/>
  <c r="BH183"/>
  <c r="BI183"/>
  <c r="BJ183"/>
  <c r="BK183"/>
  <c r="BL183"/>
  <c r="BM183"/>
  <c r="BN183"/>
  <c r="BO183"/>
  <c r="BP183"/>
  <c r="A184"/>
  <c r="AU184"/>
  <c r="AV184"/>
  <c r="AW184"/>
  <c r="AX184"/>
  <c r="AY184"/>
  <c r="AZ184"/>
  <c r="BA184"/>
  <c r="BB184"/>
  <c r="BC184"/>
  <c r="BD184"/>
  <c r="BE184"/>
  <c r="BF184"/>
  <c r="BG184"/>
  <c r="BH184"/>
  <c r="BI184"/>
  <c r="BJ184"/>
  <c r="BK184"/>
  <c r="BL184"/>
  <c r="BM184"/>
  <c r="BN184"/>
  <c r="BO184"/>
  <c r="BP184"/>
  <c r="A185"/>
  <c r="AU185"/>
  <c r="AV185"/>
  <c r="AW185"/>
  <c r="AX185"/>
  <c r="AY185"/>
  <c r="AZ185"/>
  <c r="BA185"/>
  <c r="BB185"/>
  <c r="BC185"/>
  <c r="BD185"/>
  <c r="BE185"/>
  <c r="BF185"/>
  <c r="BG185"/>
  <c r="BH185"/>
  <c r="BI185"/>
  <c r="BJ185"/>
  <c r="BK185"/>
  <c r="BL185"/>
  <c r="BM185"/>
  <c r="BN185"/>
  <c r="BO185"/>
  <c r="BP185"/>
  <c r="A186"/>
  <c r="AU186"/>
  <c r="AV186"/>
  <c r="AW186"/>
  <c r="AX186"/>
  <c r="AY186"/>
  <c r="AZ186"/>
  <c r="BA186"/>
  <c r="BB186"/>
  <c r="BC186"/>
  <c r="BD186"/>
  <c r="BE186"/>
  <c r="BF186"/>
  <c r="BG186"/>
  <c r="BH186"/>
  <c r="BI186"/>
  <c r="BJ186"/>
  <c r="BK186"/>
  <c r="BL186"/>
  <c r="BM186"/>
  <c r="BN186"/>
  <c r="BO186"/>
  <c r="BP186"/>
  <c r="A187"/>
  <c r="AU187"/>
  <c r="AV187"/>
  <c r="AW187"/>
  <c r="AX187"/>
  <c r="AY187"/>
  <c r="AZ187"/>
  <c r="BA187"/>
  <c r="BB187"/>
  <c r="BC187"/>
  <c r="BD187"/>
  <c r="BE187"/>
  <c r="BF187"/>
  <c r="BG187"/>
  <c r="BH187"/>
  <c r="BI187"/>
  <c r="BJ187"/>
  <c r="BK187"/>
  <c r="BL187"/>
  <c r="BM187"/>
  <c r="BN187"/>
  <c r="BO187"/>
  <c r="BP187"/>
  <c r="A188"/>
  <c r="AU188"/>
  <c r="AV188"/>
  <c r="AW188"/>
  <c r="AX188"/>
  <c r="AY188"/>
  <c r="AZ188"/>
  <c r="BA188"/>
  <c r="BB188"/>
  <c r="BC188"/>
  <c r="BD188"/>
  <c r="BE188"/>
  <c r="BF188"/>
  <c r="BG188"/>
  <c r="BH188"/>
  <c r="BI188"/>
  <c r="BJ188"/>
  <c r="BK188"/>
  <c r="BL188"/>
  <c r="BM188"/>
  <c r="BN188"/>
  <c r="BO188"/>
  <c r="BP188"/>
  <c r="A189"/>
  <c r="AU189"/>
  <c r="AV189"/>
  <c r="AW189"/>
  <c r="AX189"/>
  <c r="AY189"/>
  <c r="AZ189"/>
  <c r="BA189"/>
  <c r="BB189"/>
  <c r="BC189"/>
  <c r="BD189"/>
  <c r="BE189"/>
  <c r="BF189"/>
  <c r="BG189"/>
  <c r="BH189"/>
  <c r="BI189"/>
  <c r="BJ189"/>
  <c r="BK189"/>
  <c r="BL189"/>
  <c r="BM189"/>
  <c r="BN189"/>
  <c r="BO189"/>
  <c r="BP189"/>
  <c r="A190"/>
  <c r="AU190"/>
  <c r="AV190"/>
  <c r="AW190"/>
  <c r="AX190"/>
  <c r="AY190"/>
  <c r="AZ190"/>
  <c r="BA190"/>
  <c r="BB190"/>
  <c r="BC190"/>
  <c r="BD190"/>
  <c r="BE190"/>
  <c r="BF190"/>
  <c r="BG190"/>
  <c r="BH190"/>
  <c r="BI190"/>
  <c r="BJ190"/>
  <c r="BK190"/>
  <c r="BL190"/>
  <c r="BM190"/>
  <c r="BN190"/>
  <c r="BO190"/>
  <c r="BP190"/>
  <c r="A191"/>
  <c r="A192"/>
  <c r="A193"/>
  <c r="A194"/>
  <c r="A195"/>
  <c r="AU195"/>
  <c r="AV195"/>
  <c r="AW195"/>
  <c r="AX195"/>
  <c r="AY195"/>
  <c r="AZ195"/>
  <c r="BA195"/>
  <c r="BB195"/>
  <c r="BC195"/>
  <c r="BD195"/>
  <c r="BE195"/>
  <c r="BF195"/>
  <c r="BG195"/>
  <c r="BH195"/>
  <c r="BI195"/>
  <c r="BJ195"/>
  <c r="BK195"/>
  <c r="BL195"/>
  <c r="BM195"/>
  <c r="BN195"/>
  <c r="BO195"/>
  <c r="BP195"/>
  <c r="A196"/>
  <c r="AU196"/>
  <c r="AV196"/>
  <c r="AW196"/>
  <c r="AX196"/>
  <c r="AY196"/>
  <c r="AZ196"/>
  <c r="BA196"/>
  <c r="BB196"/>
  <c r="BC196"/>
  <c r="BD196"/>
  <c r="BE196"/>
  <c r="BF196"/>
  <c r="BG196"/>
  <c r="BH196"/>
  <c r="BI196"/>
  <c r="BJ196"/>
  <c r="BK196"/>
  <c r="BL196"/>
  <c r="BM196"/>
  <c r="BN196"/>
  <c r="BO196"/>
  <c r="BP196"/>
  <c r="A197"/>
  <c r="A198"/>
  <c r="A199"/>
  <c r="A200"/>
  <c r="A201"/>
  <c r="A202"/>
  <c r="AU202"/>
  <c r="AV202"/>
  <c r="AW202"/>
  <c r="AX202"/>
  <c r="AY202"/>
  <c r="AZ202"/>
  <c r="BA202"/>
  <c r="BB202"/>
  <c r="BC202"/>
  <c r="BD202"/>
  <c r="BE202"/>
  <c r="BF202"/>
  <c r="BG202"/>
  <c r="BH202"/>
  <c r="BI202"/>
  <c r="BJ202"/>
  <c r="BK202"/>
  <c r="BL202"/>
  <c r="BM202"/>
  <c r="BN202"/>
  <c r="BO202"/>
  <c r="BP202"/>
  <c r="A203"/>
  <c r="AU203"/>
  <c r="AV203"/>
  <c r="AW203"/>
  <c r="AX203"/>
  <c r="AY203"/>
  <c r="AZ203"/>
  <c r="BA203"/>
  <c r="BB203"/>
  <c r="BC203"/>
  <c r="BD203"/>
  <c r="BE203"/>
  <c r="BF203"/>
  <c r="BG203"/>
  <c r="BH203"/>
  <c r="BI203"/>
  <c r="BJ203"/>
  <c r="BK203"/>
  <c r="BL203"/>
  <c r="BM203"/>
  <c r="BN203"/>
  <c r="BO203"/>
  <c r="BP203"/>
  <c r="A204"/>
  <c r="A205"/>
  <c r="A206"/>
  <c r="A207"/>
  <c r="A208"/>
  <c r="A209"/>
  <c r="AU209"/>
  <c r="AV209"/>
  <c r="AW209"/>
  <c r="AX209"/>
  <c r="AY209"/>
  <c r="AZ209"/>
  <c r="BA209"/>
  <c r="BB209"/>
  <c r="BC209"/>
  <c r="BD209"/>
  <c r="BE209"/>
  <c r="BF209"/>
  <c r="BG209"/>
  <c r="BH209"/>
  <c r="BI209"/>
  <c r="BJ209"/>
  <c r="BK209"/>
  <c r="BL209"/>
  <c r="BM209"/>
  <c r="BN209"/>
  <c r="BO209"/>
  <c r="BP209"/>
  <c r="A210"/>
  <c r="AU210"/>
  <c r="AV210"/>
  <c r="AW210"/>
  <c r="AX210"/>
  <c r="AY210"/>
  <c r="AZ210"/>
  <c r="BA210"/>
  <c r="BB210"/>
  <c r="BC210"/>
  <c r="BD210"/>
  <c r="BE210"/>
  <c r="BF210"/>
  <c r="BG210"/>
  <c r="BH210"/>
  <c r="BI210"/>
  <c r="BJ210"/>
  <c r="BK210"/>
  <c r="BL210"/>
  <c r="BM210"/>
  <c r="BN210"/>
  <c r="BO210"/>
  <c r="BP210"/>
  <c r="A211"/>
  <c r="A212"/>
  <c r="A213"/>
  <c r="A214"/>
  <c r="A215"/>
  <c r="A216"/>
  <c r="AU216"/>
  <c r="AV216"/>
  <c r="AW216"/>
  <c r="AX216"/>
  <c r="AY216"/>
  <c r="AZ216"/>
  <c r="BA216"/>
  <c r="BB216"/>
  <c r="BC216"/>
  <c r="BD216"/>
  <c r="BE216"/>
  <c r="BF216"/>
  <c r="BG216"/>
  <c r="BH216"/>
  <c r="BI216"/>
  <c r="BJ216"/>
  <c r="BK216"/>
  <c r="BL216"/>
  <c r="BM216"/>
  <c r="BN216"/>
  <c r="BO216"/>
  <c r="BP216"/>
  <c r="A217"/>
  <c r="AU217"/>
  <c r="AV217"/>
  <c r="AW217"/>
  <c r="AX217"/>
  <c r="AY217"/>
  <c r="AZ217"/>
  <c r="BA217"/>
  <c r="BB217"/>
  <c r="BC217"/>
  <c r="BD217"/>
  <c r="BE217"/>
  <c r="BF217"/>
  <c r="BG217"/>
  <c r="BH217"/>
  <c r="BI217"/>
  <c r="BJ217"/>
  <c r="BK217"/>
  <c r="BL217"/>
  <c r="BM217"/>
  <c r="BN217"/>
  <c r="BO217"/>
  <c r="BP217"/>
  <c r="A218"/>
  <c r="A219"/>
  <c r="A220"/>
  <c r="A221"/>
  <c r="A222"/>
  <c r="A223"/>
  <c r="AU223"/>
  <c r="AV223"/>
  <c r="AW223"/>
  <c r="AX223"/>
  <c r="AY223"/>
  <c r="AZ223"/>
  <c r="BA223"/>
  <c r="BB223"/>
  <c r="BC223"/>
  <c r="BD223"/>
  <c r="BE223"/>
  <c r="BF223"/>
  <c r="BG223"/>
  <c r="BH223"/>
  <c r="BI223"/>
  <c r="BJ223"/>
  <c r="BK223"/>
  <c r="BL223"/>
  <c r="BM223"/>
  <c r="BN223"/>
  <c r="BO223"/>
  <c r="BP223"/>
  <c r="A224"/>
  <c r="AU224"/>
  <c r="AV224"/>
  <c r="AW224"/>
  <c r="AX224"/>
  <c r="AY224"/>
  <c r="AZ224"/>
  <c r="BA224"/>
  <c r="BB224"/>
  <c r="BC224"/>
  <c r="BD224"/>
  <c r="BE224"/>
  <c r="BF224"/>
  <c r="BG224"/>
  <c r="BH224"/>
  <c r="BI224"/>
  <c r="BJ224"/>
  <c r="BK224"/>
  <c r="BL224"/>
  <c r="BM224"/>
  <c r="BN224"/>
  <c r="BO224"/>
  <c r="BP224"/>
  <c r="A225"/>
  <c r="AU225"/>
  <c r="AV225"/>
  <c r="AW225"/>
  <c r="AX225"/>
  <c r="AY225"/>
  <c r="AZ225"/>
  <c r="BA225"/>
  <c r="BB225"/>
  <c r="BC225"/>
  <c r="BD225"/>
  <c r="BE225"/>
  <c r="BF225"/>
  <c r="BG225"/>
  <c r="BH225"/>
  <c r="BI225"/>
  <c r="BJ225"/>
  <c r="BK225"/>
  <c r="BL225"/>
  <c r="BM225"/>
  <c r="BN225"/>
  <c r="BO225"/>
  <c r="BP225"/>
  <c r="A226"/>
  <c r="AU226"/>
  <c r="AV226"/>
  <c r="AW226"/>
  <c r="AX226"/>
  <c r="AY226"/>
  <c r="AZ226"/>
  <c r="BA226"/>
  <c r="BB226"/>
  <c r="BC226"/>
  <c r="BD226"/>
  <c r="BE226"/>
  <c r="BF226"/>
  <c r="BG226"/>
  <c r="BH226"/>
  <c r="BI226"/>
  <c r="BJ226"/>
  <c r="BK226"/>
  <c r="BL226"/>
  <c r="BM226"/>
  <c r="BN226"/>
  <c r="BO226"/>
  <c r="BP226"/>
  <c r="A227"/>
  <c r="AU227"/>
  <c r="AV227"/>
  <c r="AW227"/>
  <c r="AX227"/>
  <c r="AY227"/>
  <c r="AZ227"/>
  <c r="BA227"/>
  <c r="BB227"/>
  <c r="BC227"/>
  <c r="BD227"/>
  <c r="BE227"/>
  <c r="BF227"/>
  <c r="BG227"/>
  <c r="BH227"/>
  <c r="BI227"/>
  <c r="BJ227"/>
  <c r="BK227"/>
  <c r="BL227"/>
  <c r="BM227"/>
  <c r="BN227"/>
  <c r="BO227"/>
  <c r="BP227"/>
  <c r="A228"/>
  <c r="AU228"/>
  <c r="AV228"/>
  <c r="AW228"/>
  <c r="AX228"/>
  <c r="AY228"/>
  <c r="AZ228"/>
  <c r="BA228"/>
  <c r="BB228"/>
  <c r="BC228"/>
  <c r="BD228"/>
  <c r="BE228"/>
  <c r="BF228"/>
  <c r="BG228"/>
  <c r="BH228"/>
  <c r="BI228"/>
  <c r="BJ228"/>
  <c r="BK228"/>
  <c r="BL228"/>
  <c r="BM228"/>
  <c r="BN228"/>
  <c r="BO228"/>
  <c r="BP228"/>
  <c r="A229"/>
  <c r="AU229"/>
  <c r="AV229"/>
  <c r="AW229"/>
  <c r="AX229"/>
  <c r="AY229"/>
  <c r="AZ229"/>
  <c r="BA229"/>
  <c r="BB229"/>
  <c r="BC229"/>
  <c r="BD229"/>
  <c r="BE229"/>
  <c r="BF229"/>
  <c r="BG229"/>
  <c r="BH229"/>
  <c r="BI229"/>
  <c r="BJ229"/>
  <c r="BK229"/>
  <c r="BL229"/>
  <c r="BM229"/>
  <c r="BN229"/>
  <c r="BO229"/>
  <c r="BP229"/>
  <c r="A230"/>
  <c r="AU230"/>
  <c r="AV230"/>
  <c r="AW230"/>
  <c r="AX230"/>
  <c r="AY230"/>
  <c r="AZ230"/>
  <c r="BA230"/>
  <c r="BB230"/>
  <c r="BC230"/>
  <c r="BD230"/>
  <c r="BE230"/>
  <c r="BF230"/>
  <c r="BG230"/>
  <c r="BH230"/>
  <c r="BI230"/>
  <c r="BJ230"/>
  <c r="BK230"/>
  <c r="BL230"/>
  <c r="BM230"/>
  <c r="BN230"/>
  <c r="BO230"/>
  <c r="BP230"/>
  <c r="A231"/>
  <c r="AU231"/>
  <c r="AV231"/>
  <c r="AW231"/>
  <c r="AX231"/>
  <c r="AY231"/>
  <c r="AZ231"/>
  <c r="BA231"/>
  <c r="BB231"/>
  <c r="BC231"/>
  <c r="BD231"/>
  <c r="BE231"/>
  <c r="BF231"/>
  <c r="BG231"/>
  <c r="BH231"/>
  <c r="BI231"/>
  <c r="BJ231"/>
  <c r="BK231"/>
  <c r="BL231"/>
  <c r="BM231"/>
  <c r="BN231"/>
  <c r="BO231"/>
  <c r="BP231"/>
  <c r="A232"/>
  <c r="AU232"/>
  <c r="AV232"/>
  <c r="AW232"/>
  <c r="AX232"/>
  <c r="AY232"/>
  <c r="AZ232"/>
  <c r="BA232"/>
  <c r="BB232"/>
  <c r="BC232"/>
  <c r="BD232"/>
  <c r="BE232"/>
  <c r="BF232"/>
  <c r="BG232"/>
  <c r="BH232"/>
  <c r="BI232"/>
  <c r="BJ232"/>
  <c r="BK232"/>
  <c r="BL232"/>
  <c r="BM232"/>
  <c r="BN232"/>
  <c r="BO232"/>
  <c r="BP232"/>
  <c r="A233"/>
  <c r="AU233"/>
  <c r="AV233"/>
  <c r="AW233"/>
  <c r="AX233"/>
  <c r="AY233"/>
  <c r="AZ233"/>
  <c r="BA233"/>
  <c r="BB233"/>
  <c r="BC233"/>
  <c r="BD233"/>
  <c r="BE233"/>
  <c r="BF233"/>
  <c r="BG233"/>
  <c r="BH233"/>
  <c r="BI233"/>
  <c r="BJ233"/>
  <c r="BK233"/>
  <c r="BL233"/>
  <c r="BM233"/>
  <c r="BN233"/>
  <c r="BO233"/>
  <c r="BP233"/>
  <c r="A234"/>
  <c r="AU234"/>
  <c r="AV234"/>
  <c r="AW234"/>
  <c r="AX234"/>
  <c r="AY234"/>
  <c r="AZ234"/>
  <c r="BA234"/>
  <c r="BB234"/>
  <c r="BC234"/>
  <c r="BD234"/>
  <c r="BE234"/>
  <c r="BF234"/>
  <c r="BG234"/>
  <c r="BH234"/>
  <c r="BI234"/>
  <c r="BJ234"/>
  <c r="BK234"/>
  <c r="BL234"/>
  <c r="BM234"/>
  <c r="BN234"/>
  <c r="BO234"/>
  <c r="BP234"/>
  <c r="A235"/>
  <c r="AU235"/>
  <c r="AV235"/>
  <c r="AW235"/>
  <c r="AX235"/>
  <c r="AY235"/>
  <c r="AZ235"/>
  <c r="BA235"/>
  <c r="BB235"/>
  <c r="BC235"/>
  <c r="BD235"/>
  <c r="BE235"/>
  <c r="BF235"/>
  <c r="BG235"/>
  <c r="BH235"/>
  <c r="BI235"/>
  <c r="BJ235"/>
  <c r="BK235"/>
  <c r="BL235"/>
  <c r="BM235"/>
  <c r="BN235"/>
  <c r="BO235"/>
  <c r="BP235"/>
  <c r="A236"/>
  <c r="AU236"/>
  <c r="AV236"/>
  <c r="AW236"/>
  <c r="AX236"/>
  <c r="AY236"/>
  <c r="AZ236"/>
  <c r="BA236"/>
  <c r="BB236"/>
  <c r="BC236"/>
  <c r="BD236"/>
  <c r="BE236"/>
  <c r="BF236"/>
  <c r="BG236"/>
  <c r="BH236"/>
  <c r="BI236"/>
  <c r="BJ236"/>
  <c r="BK236"/>
  <c r="BL236"/>
  <c r="BM236"/>
  <c r="BN236"/>
  <c r="BO236"/>
  <c r="BP236"/>
  <c r="A237"/>
  <c r="AU237"/>
  <c r="AV237"/>
  <c r="AW237"/>
  <c r="AX237"/>
  <c r="AY237"/>
  <c r="AZ237"/>
  <c r="BA237"/>
  <c r="BB237"/>
  <c r="BC237"/>
  <c r="BD237"/>
  <c r="BE237"/>
  <c r="BF237"/>
  <c r="BG237"/>
  <c r="BH237"/>
  <c r="BI237"/>
  <c r="BJ237"/>
  <c r="BK237"/>
  <c r="BL237"/>
  <c r="BM237"/>
  <c r="BN237"/>
  <c r="BO237"/>
  <c r="BP237"/>
  <c r="A238"/>
  <c r="AU238"/>
  <c r="AV238"/>
  <c r="AW238"/>
  <c r="AX238"/>
  <c r="AY238"/>
  <c r="AZ238"/>
  <c r="BA238"/>
  <c r="BB238"/>
  <c r="BC238"/>
  <c r="BD238"/>
  <c r="BE238"/>
  <c r="BF238"/>
  <c r="BG238"/>
  <c r="BH238"/>
  <c r="BI238"/>
  <c r="BJ238"/>
  <c r="BK238"/>
  <c r="BL238"/>
  <c r="BM238"/>
  <c r="BN238"/>
  <c r="BO238"/>
  <c r="BP238"/>
  <c r="A239"/>
  <c r="AU239"/>
  <c r="AV239"/>
  <c r="AW239"/>
  <c r="AX239"/>
  <c r="AY239"/>
  <c r="AZ239"/>
  <c r="BA239"/>
  <c r="BB239"/>
  <c r="BC239"/>
  <c r="BD239"/>
  <c r="BE239"/>
  <c r="BF239"/>
  <c r="BG239"/>
  <c r="BH239"/>
  <c r="BI239"/>
  <c r="BJ239"/>
  <c r="BK239"/>
  <c r="BL239"/>
  <c r="BM239"/>
  <c r="BN239"/>
  <c r="BO239"/>
  <c r="BP239"/>
  <c r="A240"/>
  <c r="AU240"/>
  <c r="AV240"/>
  <c r="AW240"/>
  <c r="AX240"/>
  <c r="AY240"/>
  <c r="AZ240"/>
  <c r="BA240"/>
  <c r="BB240"/>
  <c r="BC240"/>
  <c r="BD240"/>
  <c r="BE240"/>
  <c r="BF240"/>
  <c r="BG240"/>
  <c r="BH240"/>
  <c r="BI240"/>
  <c r="BJ240"/>
  <c r="BK240"/>
  <c r="BL240"/>
  <c r="BM240"/>
  <c r="BN240"/>
  <c r="BO240"/>
  <c r="BP240"/>
  <c r="A241"/>
  <c r="AU241"/>
  <c r="AV241"/>
  <c r="AW241"/>
  <c r="AX241"/>
  <c r="AY241"/>
  <c r="AZ241"/>
  <c r="BA241"/>
  <c r="BB241"/>
  <c r="BC241"/>
  <c r="BD241"/>
  <c r="BE241"/>
  <c r="BF241"/>
  <c r="BG241"/>
  <c r="BH241"/>
  <c r="BI241"/>
  <c r="BJ241"/>
  <c r="BK241"/>
  <c r="BL241"/>
  <c r="BM241"/>
  <c r="BN241"/>
  <c r="BO241"/>
  <c r="BP241"/>
  <c r="A242"/>
  <c r="AU242"/>
  <c r="AV242"/>
  <c r="AW242"/>
  <c r="AX242"/>
  <c r="AY242"/>
  <c r="AZ242"/>
  <c r="BA242"/>
  <c r="BB242"/>
  <c r="BC242"/>
  <c r="BD242"/>
  <c r="BE242"/>
  <c r="BF242"/>
  <c r="BG242"/>
  <c r="BH242"/>
  <c r="BI242"/>
  <c r="BJ242"/>
  <c r="BK242"/>
  <c r="BL242"/>
  <c r="BM242"/>
  <c r="BN242"/>
  <c r="BO242"/>
  <c r="BP242"/>
  <c r="A243"/>
  <c r="AU243"/>
  <c r="AV243"/>
  <c r="AW243"/>
  <c r="AX243"/>
  <c r="AY243"/>
  <c r="AZ243"/>
  <c r="BA243"/>
  <c r="BB243"/>
  <c r="BC243"/>
  <c r="BD243"/>
  <c r="BE243"/>
  <c r="BF243"/>
  <c r="BG243"/>
  <c r="BH243"/>
  <c r="BI243"/>
  <c r="BJ243"/>
  <c r="BK243"/>
  <c r="BL243"/>
  <c r="BM243"/>
  <c r="BN243"/>
  <c r="BO243"/>
  <c r="BP243"/>
  <c r="A244"/>
  <c r="AU244"/>
  <c r="AV244"/>
  <c r="AW244"/>
  <c r="AX244"/>
  <c r="AY244"/>
  <c r="AZ244"/>
  <c r="BA244"/>
  <c r="BB244"/>
  <c r="BC244"/>
  <c r="BD244"/>
  <c r="BE244"/>
  <c r="BF244"/>
  <c r="BG244"/>
  <c r="BH244"/>
  <c r="BI244"/>
  <c r="BJ244"/>
  <c r="BK244"/>
  <c r="BL244"/>
  <c r="BM244"/>
  <c r="BN244"/>
  <c r="BO244"/>
  <c r="BP244"/>
  <c r="A245"/>
  <c r="AU245"/>
  <c r="AV245"/>
  <c r="AW245"/>
  <c r="AX245"/>
  <c r="AY245"/>
  <c r="AZ245"/>
  <c r="BA245"/>
  <c r="BB245"/>
  <c r="BC245"/>
  <c r="BD245"/>
  <c r="BE245"/>
  <c r="BF245"/>
  <c r="BG245"/>
  <c r="BH245"/>
  <c r="BI245"/>
  <c r="BJ245"/>
  <c r="BK245"/>
  <c r="BL245"/>
  <c r="BM245"/>
  <c r="BN245"/>
  <c r="BO245"/>
  <c r="BP245"/>
  <c r="A246"/>
  <c r="AU246"/>
  <c r="AV246"/>
  <c r="AW246"/>
  <c r="AX246"/>
  <c r="AY246"/>
  <c r="AZ246"/>
  <c r="BA246"/>
  <c r="BB246"/>
  <c r="BC246"/>
  <c r="BD246"/>
  <c r="BE246"/>
  <c r="BF246"/>
  <c r="BG246"/>
  <c r="BH246"/>
  <c r="BI246"/>
  <c r="BJ246"/>
  <c r="BK246"/>
  <c r="BL246"/>
  <c r="BM246"/>
  <c r="BN246"/>
  <c r="BO246"/>
  <c r="BP246"/>
  <c r="A247"/>
  <c r="AU247"/>
  <c r="AV247"/>
  <c r="AW247"/>
  <c r="AX247"/>
  <c r="AY247"/>
  <c r="AZ247"/>
  <c r="BA247"/>
  <c r="BB247"/>
  <c r="BC247"/>
  <c r="BD247"/>
  <c r="BE247"/>
  <c r="BF247"/>
  <c r="BG247"/>
  <c r="BH247"/>
  <c r="BI247"/>
  <c r="BJ247"/>
  <c r="BK247"/>
  <c r="BL247"/>
  <c r="BM247"/>
  <c r="BN247"/>
  <c r="BO247"/>
  <c r="BP247"/>
  <c r="A248"/>
  <c r="AU248"/>
  <c r="AV248"/>
  <c r="AW248"/>
  <c r="AX248"/>
  <c r="AY248"/>
  <c r="AZ248"/>
  <c r="BA248"/>
  <c r="BB248"/>
  <c r="BC248"/>
  <c r="BD248"/>
  <c r="BE248"/>
  <c r="BF248"/>
  <c r="BG248"/>
  <c r="BH248"/>
  <c r="BI248"/>
  <c r="BJ248"/>
  <c r="BK248"/>
  <c r="BL248"/>
  <c r="BM248"/>
  <c r="BN248"/>
  <c r="BO248"/>
  <c r="BP248"/>
  <c r="A249"/>
  <c r="AU249"/>
  <c r="AV249"/>
  <c r="AW249"/>
  <c r="AX249"/>
  <c r="AY249"/>
  <c r="AZ249"/>
  <c r="BA249"/>
  <c r="BB249"/>
  <c r="BC249"/>
  <c r="BD249"/>
  <c r="BE249"/>
  <c r="BF249"/>
  <c r="BG249"/>
  <c r="BH249"/>
  <c r="BI249"/>
  <c r="BJ249"/>
  <c r="BK249"/>
  <c r="BL249"/>
  <c r="BM249"/>
  <c r="BN249"/>
  <c r="BO249"/>
  <c r="BP249"/>
  <c r="A250"/>
  <c r="AU250"/>
  <c r="AV250"/>
  <c r="AW250"/>
  <c r="AX250"/>
  <c r="AY250"/>
  <c r="AZ250"/>
  <c r="BA250"/>
  <c r="BB250"/>
  <c r="BC250"/>
  <c r="BD250"/>
  <c r="BE250"/>
  <c r="BF250"/>
  <c r="BG250"/>
  <c r="BH250"/>
  <c r="BI250"/>
  <c r="BJ250"/>
  <c r="BK250"/>
  <c r="BL250"/>
  <c r="BM250"/>
  <c r="BN250"/>
  <c r="BO250"/>
  <c r="BP250"/>
  <c r="A251"/>
  <c r="AU251"/>
  <c r="AV251"/>
  <c r="AW251"/>
  <c r="AX251"/>
  <c r="AY251"/>
  <c r="AZ251"/>
  <c r="BA251"/>
  <c r="BB251"/>
  <c r="BC251"/>
  <c r="BD251"/>
  <c r="BE251"/>
  <c r="BF251"/>
  <c r="BG251"/>
  <c r="BH251"/>
  <c r="BI251"/>
  <c r="BJ251"/>
  <c r="BK251"/>
  <c r="BL251"/>
  <c r="BM251"/>
  <c r="BN251"/>
  <c r="BO251"/>
  <c r="BP251"/>
  <c r="A252"/>
  <c r="AU252"/>
  <c r="AV252"/>
  <c r="AW252"/>
  <c r="AX252"/>
  <c r="AY252"/>
  <c r="AZ252"/>
  <c r="BA252"/>
  <c r="BB252"/>
  <c r="BC252"/>
  <c r="BD252"/>
  <c r="BE252"/>
  <c r="BF252"/>
  <c r="BG252"/>
  <c r="BH252"/>
  <c r="BI252"/>
  <c r="BJ252"/>
  <c r="BK252"/>
  <c r="BL252"/>
  <c r="BM252"/>
  <c r="BN252"/>
  <c r="BO252"/>
  <c r="BP252"/>
  <c r="A253"/>
  <c r="A254"/>
  <c r="A255"/>
  <c r="A256"/>
  <c r="A257"/>
  <c r="A258"/>
  <c r="AU258"/>
  <c r="AV258"/>
  <c r="AW258"/>
  <c r="AX258"/>
  <c r="AY258"/>
  <c r="AZ258"/>
  <c r="BA258"/>
  <c r="BB258"/>
  <c r="BC258"/>
  <c r="BD258"/>
  <c r="BE258"/>
  <c r="BF258"/>
  <c r="BG258"/>
  <c r="BH258"/>
  <c r="BI258"/>
  <c r="BJ258"/>
  <c r="BK258"/>
  <c r="BL258"/>
  <c r="BM258"/>
  <c r="BN258"/>
  <c r="BO258"/>
  <c r="BP258"/>
  <c r="A259"/>
  <c r="AU259"/>
  <c r="AV259"/>
  <c r="AW259"/>
  <c r="AX259"/>
  <c r="AY259"/>
  <c r="AZ259"/>
  <c r="BA259"/>
  <c r="BB259"/>
  <c r="BC259"/>
  <c r="BD259"/>
  <c r="BE259"/>
  <c r="BF259"/>
  <c r="BG259"/>
  <c r="BH259"/>
  <c r="BI259"/>
  <c r="BJ259"/>
  <c r="BK259"/>
  <c r="BL259"/>
  <c r="BM259"/>
  <c r="BN259"/>
  <c r="BO259"/>
  <c r="BP259"/>
  <c r="A260"/>
  <c r="A261"/>
  <c r="A262"/>
  <c r="A263"/>
  <c r="A264"/>
  <c r="A265"/>
  <c r="AU265"/>
  <c r="AV265"/>
  <c r="AW265"/>
  <c r="AX265"/>
  <c r="AY265"/>
  <c r="AZ265"/>
  <c r="BA265"/>
  <c r="BB265"/>
  <c r="BC265"/>
  <c r="BD265"/>
  <c r="BE265"/>
  <c r="BF265"/>
  <c r="BG265"/>
  <c r="BH265"/>
  <c r="BI265"/>
  <c r="BJ265"/>
  <c r="BK265"/>
  <c r="BL265"/>
  <c r="BM265"/>
  <c r="BN265"/>
  <c r="BO265"/>
  <c r="BP265"/>
  <c r="A266"/>
  <c r="AU266"/>
  <c r="AV266"/>
  <c r="AW266"/>
  <c r="AX266"/>
  <c r="AY266"/>
  <c r="AZ266"/>
  <c r="BA266"/>
  <c r="BB266"/>
  <c r="BC266"/>
  <c r="BD266"/>
  <c r="BE266"/>
  <c r="BF266"/>
  <c r="BG266"/>
  <c r="BH266"/>
  <c r="BI266"/>
  <c r="BJ266"/>
  <c r="BK266"/>
  <c r="BL266"/>
  <c r="BM266"/>
  <c r="BN266"/>
  <c r="BO266"/>
  <c r="BP266"/>
  <c r="A267"/>
  <c r="A268"/>
  <c r="A269"/>
  <c r="A270"/>
  <c r="A271"/>
  <c r="A272"/>
  <c r="AU272"/>
  <c r="AV272"/>
  <c r="AW272"/>
  <c r="AX272"/>
  <c r="AY272"/>
  <c r="AZ272"/>
  <c r="BA272"/>
  <c r="BB272"/>
  <c r="BC272"/>
  <c r="BD272"/>
  <c r="BE272"/>
  <c r="BF272"/>
  <c r="BG272"/>
  <c r="BH272"/>
  <c r="BI272"/>
  <c r="BJ272"/>
  <c r="BK272"/>
  <c r="BL272"/>
  <c r="BM272"/>
  <c r="BN272"/>
  <c r="BO272"/>
  <c r="BP272"/>
  <c r="A273"/>
  <c r="AU273"/>
  <c r="AV273"/>
  <c r="AW273"/>
  <c r="AX273"/>
  <c r="AY273"/>
  <c r="AZ273"/>
  <c r="BA273"/>
  <c r="BB273"/>
  <c r="BC273"/>
  <c r="BD273"/>
  <c r="BE273"/>
  <c r="BF273"/>
  <c r="BG273"/>
  <c r="BH273"/>
  <c r="BI273"/>
  <c r="BJ273"/>
  <c r="BK273"/>
  <c r="BL273"/>
  <c r="BM273"/>
  <c r="BN273"/>
  <c r="BO273"/>
  <c r="BP273"/>
  <c r="A274"/>
  <c r="A275"/>
  <c r="A276"/>
  <c r="A277"/>
  <c r="A278"/>
  <c r="A279"/>
  <c r="AU279"/>
  <c r="AV279"/>
  <c r="AW279"/>
  <c r="AX279"/>
  <c r="AY279"/>
  <c r="AZ279"/>
  <c r="BA279"/>
  <c r="BB279"/>
  <c r="BC279"/>
  <c r="BD279"/>
  <c r="BE279"/>
  <c r="BF279"/>
  <c r="BG279"/>
  <c r="BH279"/>
  <c r="BI279"/>
  <c r="BJ279"/>
  <c r="BK279"/>
  <c r="BL279"/>
  <c r="BM279"/>
  <c r="BN279"/>
  <c r="BO279"/>
  <c r="BP279"/>
  <c r="A280"/>
  <c r="AU280"/>
  <c r="AV280"/>
  <c r="AW280"/>
  <c r="AX280"/>
  <c r="AY280"/>
  <c r="AZ280"/>
  <c r="BA280"/>
  <c r="BB280"/>
  <c r="BC280"/>
  <c r="BD280"/>
  <c r="BE280"/>
  <c r="BF280"/>
  <c r="BG280"/>
  <c r="BH280"/>
  <c r="BI280"/>
  <c r="BJ280"/>
  <c r="BK280"/>
  <c r="BL280"/>
  <c r="BM280"/>
  <c r="BN280"/>
  <c r="BO280"/>
  <c r="BP280"/>
  <c r="A281"/>
  <c r="A282"/>
  <c r="A283"/>
  <c r="A284"/>
  <c r="A285"/>
  <c r="A286"/>
  <c r="AU286"/>
  <c r="AV286"/>
  <c r="AW286"/>
  <c r="AX286"/>
  <c r="AY286"/>
  <c r="AZ286"/>
  <c r="BA286"/>
  <c r="BB286"/>
  <c r="BC286"/>
  <c r="BD286"/>
  <c r="BE286"/>
  <c r="BF286"/>
  <c r="BG286"/>
  <c r="BH286"/>
  <c r="BI286"/>
  <c r="BJ286"/>
  <c r="BK286"/>
  <c r="BL286"/>
  <c r="BM286"/>
  <c r="BN286"/>
  <c r="BO286"/>
  <c r="BP286"/>
  <c r="A287"/>
  <c r="AU287"/>
  <c r="AV287"/>
  <c r="AW287"/>
  <c r="AX287"/>
  <c r="AY287"/>
  <c r="AZ287"/>
  <c r="BA287"/>
  <c r="BB287"/>
  <c r="BC287"/>
  <c r="BD287"/>
  <c r="BE287"/>
  <c r="BF287"/>
  <c r="BG287"/>
  <c r="BH287"/>
  <c r="BI287"/>
  <c r="BJ287"/>
  <c r="BK287"/>
  <c r="BL287"/>
  <c r="BM287"/>
  <c r="BN287"/>
  <c r="BO287"/>
  <c r="BP287"/>
  <c r="A288"/>
  <c r="AU288"/>
  <c r="AV288"/>
  <c r="AW288"/>
  <c r="AX288"/>
  <c r="AY288"/>
  <c r="AZ288"/>
  <c r="BA288"/>
  <c r="BB288"/>
  <c r="BC288"/>
  <c r="BD288"/>
  <c r="BE288"/>
  <c r="BF288"/>
  <c r="BG288"/>
  <c r="BH288"/>
  <c r="BI288"/>
  <c r="BJ288"/>
  <c r="BK288"/>
  <c r="BL288"/>
  <c r="BM288"/>
  <c r="BN288"/>
  <c r="BO288"/>
  <c r="BP288"/>
  <c r="A289"/>
  <c r="AU289"/>
  <c r="AV289"/>
  <c r="AW289"/>
  <c r="AX289"/>
  <c r="AY289"/>
  <c r="AZ289"/>
  <c r="BA289"/>
  <c r="BB289"/>
  <c r="BC289"/>
  <c r="BD289"/>
  <c r="BE289"/>
  <c r="BF289"/>
  <c r="BG289"/>
  <c r="BH289"/>
  <c r="BI289"/>
  <c r="BJ289"/>
  <c r="BK289"/>
  <c r="BL289"/>
  <c r="BM289"/>
  <c r="BN289"/>
  <c r="BO289"/>
  <c r="BP289"/>
  <c r="A290"/>
  <c r="AU290"/>
  <c r="AV290"/>
  <c r="AW290"/>
  <c r="AX290"/>
  <c r="AY290"/>
  <c r="AZ290"/>
  <c r="BA290"/>
  <c r="BB290"/>
  <c r="BC290"/>
  <c r="BD290"/>
  <c r="BE290"/>
  <c r="BF290"/>
  <c r="BG290"/>
  <c r="BH290"/>
  <c r="BI290"/>
  <c r="BJ290"/>
  <c r="BK290"/>
  <c r="BL290"/>
  <c r="BM290"/>
  <c r="BN290"/>
  <c r="BO290"/>
  <c r="BP290"/>
  <c r="A291"/>
  <c r="AU291"/>
  <c r="AV291"/>
  <c r="AW291"/>
  <c r="AX291"/>
  <c r="AY291"/>
  <c r="AZ291"/>
  <c r="BA291"/>
  <c r="BB291"/>
  <c r="BC291"/>
  <c r="BD291"/>
  <c r="BE291"/>
  <c r="BF291"/>
  <c r="BG291"/>
  <c r="BH291"/>
  <c r="BI291"/>
  <c r="BJ291"/>
  <c r="BK291"/>
  <c r="BL291"/>
  <c r="BM291"/>
  <c r="BN291"/>
  <c r="BO291"/>
  <c r="BP291"/>
  <c r="A292"/>
  <c r="AU292"/>
  <c r="AV292"/>
  <c r="AW292"/>
  <c r="AX292"/>
  <c r="AY292"/>
  <c r="AZ292"/>
  <c r="BA292"/>
  <c r="BB292"/>
  <c r="BC292"/>
  <c r="BD292"/>
  <c r="BE292"/>
  <c r="BF292"/>
  <c r="BG292"/>
  <c r="BH292"/>
  <c r="BI292"/>
  <c r="BJ292"/>
  <c r="BK292"/>
  <c r="BL292"/>
  <c r="BM292"/>
  <c r="BN292"/>
  <c r="BO292"/>
  <c r="BP292"/>
  <c r="A293"/>
  <c r="AU293"/>
  <c r="AV293"/>
  <c r="AW293"/>
  <c r="AX293"/>
  <c r="AY293"/>
  <c r="AZ293"/>
  <c r="BA293"/>
  <c r="BB293"/>
  <c r="BC293"/>
  <c r="BD293"/>
  <c r="BE293"/>
  <c r="BF293"/>
  <c r="BG293"/>
  <c r="BH293"/>
  <c r="BI293"/>
  <c r="BJ293"/>
  <c r="BK293"/>
  <c r="BL293"/>
  <c r="BM293"/>
  <c r="BN293"/>
  <c r="BO293"/>
  <c r="BP293"/>
  <c r="A294"/>
  <c r="AU294"/>
  <c r="AV294"/>
  <c r="AW294"/>
  <c r="AX294"/>
  <c r="AY294"/>
  <c r="AZ294"/>
  <c r="BA294"/>
  <c r="BB294"/>
  <c r="BC294"/>
  <c r="BD294"/>
  <c r="BE294"/>
  <c r="BF294"/>
  <c r="BG294"/>
  <c r="BH294"/>
  <c r="BI294"/>
  <c r="BJ294"/>
  <c r="BK294"/>
  <c r="BL294"/>
  <c r="BM294"/>
  <c r="BN294"/>
  <c r="BO294"/>
  <c r="BP294"/>
  <c r="A295"/>
  <c r="AU295"/>
  <c r="AV295"/>
  <c r="AW295"/>
  <c r="AX295"/>
  <c r="AY295"/>
  <c r="AZ295"/>
  <c r="BA295"/>
  <c r="BB295"/>
  <c r="BC295"/>
  <c r="BD295"/>
  <c r="BE295"/>
  <c r="BF295"/>
  <c r="BG295"/>
  <c r="BH295"/>
  <c r="BI295"/>
  <c r="BJ295"/>
  <c r="BK295"/>
  <c r="BL295"/>
  <c r="BM295"/>
  <c r="BN295"/>
  <c r="BO295"/>
  <c r="BP295"/>
  <c r="A296"/>
  <c r="AU296"/>
  <c r="AV296"/>
  <c r="AW296"/>
  <c r="AX296"/>
  <c r="AY296"/>
  <c r="AZ296"/>
  <c r="BA296"/>
  <c r="BB296"/>
  <c r="BC296"/>
  <c r="BD296"/>
  <c r="BE296"/>
  <c r="BF296"/>
  <c r="BG296"/>
  <c r="BH296"/>
  <c r="BI296"/>
  <c r="BJ296"/>
  <c r="BK296"/>
  <c r="BL296"/>
  <c r="BM296"/>
  <c r="BN296"/>
  <c r="BO296"/>
  <c r="BP296"/>
  <c r="A297"/>
  <c r="AU297"/>
  <c r="AV297"/>
  <c r="AW297"/>
  <c r="AX297"/>
  <c r="AY297"/>
  <c r="AZ297"/>
  <c r="BA297"/>
  <c r="BB297"/>
  <c r="BC297"/>
  <c r="BD297"/>
  <c r="BE297"/>
  <c r="BF297"/>
  <c r="BG297"/>
  <c r="BH297"/>
  <c r="BI297"/>
  <c r="BJ297"/>
  <c r="BK297"/>
  <c r="BL297"/>
  <c r="BM297"/>
  <c r="BN297"/>
  <c r="BO297"/>
  <c r="BP297"/>
  <c r="A298"/>
  <c r="AU298"/>
  <c r="AV298"/>
  <c r="AW298"/>
  <c r="AX298"/>
  <c r="AY298"/>
  <c r="AZ298"/>
  <c r="BA298"/>
  <c r="BB298"/>
  <c r="BC298"/>
  <c r="BD298"/>
  <c r="BE298"/>
  <c r="BF298"/>
  <c r="BG298"/>
  <c r="BH298"/>
  <c r="BI298"/>
  <c r="BJ298"/>
  <c r="BK298"/>
  <c r="BL298"/>
  <c r="BM298"/>
  <c r="BN298"/>
  <c r="BO298"/>
  <c r="BP298"/>
  <c r="A299"/>
  <c r="AU299"/>
  <c r="AV299"/>
  <c r="AW299"/>
  <c r="AX299"/>
  <c r="AY299"/>
  <c r="AZ299"/>
  <c r="BA299"/>
  <c r="BB299"/>
  <c r="BC299"/>
  <c r="BD299"/>
  <c r="BE299"/>
  <c r="BF299"/>
  <c r="BG299"/>
  <c r="BH299"/>
  <c r="BI299"/>
  <c r="BJ299"/>
  <c r="BK299"/>
  <c r="BL299"/>
  <c r="BM299"/>
  <c r="BN299"/>
  <c r="BO299"/>
  <c r="BP299"/>
  <c r="A300"/>
  <c r="AU300"/>
  <c r="AV300"/>
  <c r="AW300"/>
  <c r="AX300"/>
  <c r="AY300"/>
  <c r="AZ300"/>
  <c r="BA300"/>
  <c r="BB300"/>
  <c r="BC300"/>
  <c r="BD300"/>
  <c r="BE300"/>
  <c r="BF300"/>
  <c r="BG300"/>
  <c r="BH300"/>
  <c r="BI300"/>
  <c r="BJ300"/>
  <c r="BK300"/>
  <c r="BL300"/>
  <c r="BM300"/>
  <c r="BN300"/>
  <c r="BO300"/>
  <c r="BP300"/>
  <c r="A301"/>
  <c r="AU301"/>
  <c r="AV301"/>
  <c r="AW301"/>
  <c r="AX301"/>
  <c r="AY301"/>
  <c r="AZ301"/>
  <c r="BA301"/>
  <c r="BB301"/>
  <c r="BC301"/>
  <c r="BD301"/>
  <c r="BE301"/>
  <c r="BF301"/>
  <c r="BG301"/>
  <c r="BH301"/>
  <c r="BI301"/>
  <c r="BJ301"/>
  <c r="BK301"/>
  <c r="BL301"/>
  <c r="BM301"/>
  <c r="BN301"/>
  <c r="BO301"/>
  <c r="BP301"/>
  <c r="A302"/>
  <c r="AU302"/>
  <c r="AV302"/>
  <c r="AW302"/>
  <c r="AX302"/>
  <c r="AY302"/>
  <c r="AZ302"/>
  <c r="BA302"/>
  <c r="BB302"/>
  <c r="BC302"/>
  <c r="BD302"/>
  <c r="BE302"/>
  <c r="BF302"/>
  <c r="BG302"/>
  <c r="BH302"/>
  <c r="BI302"/>
  <c r="BJ302"/>
  <c r="BK302"/>
  <c r="BL302"/>
  <c r="BM302"/>
  <c r="BN302"/>
  <c r="BO302"/>
  <c r="BP302"/>
  <c r="A303"/>
  <c r="AU303"/>
  <c r="AV303"/>
  <c r="AW303"/>
  <c r="AX303"/>
  <c r="AY303"/>
  <c r="AZ303"/>
  <c r="BA303"/>
  <c r="BB303"/>
  <c r="BC303"/>
  <c r="BD303"/>
  <c r="BE303"/>
  <c r="BF303"/>
  <c r="BG303"/>
  <c r="BH303"/>
  <c r="BI303"/>
  <c r="BJ303"/>
  <c r="BK303"/>
  <c r="BL303"/>
  <c r="BM303"/>
  <c r="BN303"/>
  <c r="BO303"/>
  <c r="BP303"/>
  <c r="A304"/>
  <c r="AU304"/>
  <c r="AV304"/>
  <c r="AW304"/>
  <c r="AX304"/>
  <c r="AY304"/>
  <c r="AZ304"/>
  <c r="BA304"/>
  <c r="BB304"/>
  <c r="BC304"/>
  <c r="BD304"/>
  <c r="BE304"/>
  <c r="BF304"/>
  <c r="BG304"/>
  <c r="BH304"/>
  <c r="BI304"/>
  <c r="BJ304"/>
  <c r="BK304"/>
  <c r="BL304"/>
  <c r="BM304"/>
  <c r="BN304"/>
  <c r="BO304"/>
  <c r="BP304"/>
  <c r="A305"/>
  <c r="AU305"/>
  <c r="AV305"/>
  <c r="AW305"/>
  <c r="AX305"/>
  <c r="AY305"/>
  <c r="AZ305"/>
  <c r="BA305"/>
  <c r="BB305"/>
  <c r="BC305"/>
  <c r="BD305"/>
  <c r="BE305"/>
  <c r="BF305"/>
  <c r="BG305"/>
  <c r="BH305"/>
  <c r="BI305"/>
  <c r="BJ305"/>
  <c r="BK305"/>
  <c r="BL305"/>
  <c r="BM305"/>
  <c r="BN305"/>
  <c r="BO305"/>
  <c r="BP305"/>
  <c r="A306"/>
  <c r="AU306"/>
  <c r="AV306"/>
  <c r="AW306"/>
  <c r="AX306"/>
  <c r="AY306"/>
  <c r="AZ306"/>
  <c r="BA306"/>
  <c r="BB306"/>
  <c r="BC306"/>
  <c r="BD306"/>
  <c r="BE306"/>
  <c r="BF306"/>
  <c r="BG306"/>
  <c r="BH306"/>
  <c r="BI306"/>
  <c r="BJ306"/>
  <c r="BK306"/>
  <c r="BL306"/>
  <c r="BM306"/>
  <c r="BN306"/>
  <c r="BO306"/>
  <c r="BP306"/>
  <c r="A307"/>
  <c r="AU307"/>
  <c r="AV307"/>
  <c r="AW307"/>
  <c r="AX307"/>
  <c r="AY307"/>
  <c r="AZ307"/>
  <c r="BA307"/>
  <c r="BB307"/>
  <c r="BC307"/>
  <c r="BD307"/>
  <c r="BE307"/>
  <c r="BF307"/>
  <c r="BG307"/>
  <c r="BH307"/>
  <c r="BI307"/>
  <c r="BJ307"/>
  <c r="BK307"/>
  <c r="BL307"/>
  <c r="BM307"/>
  <c r="BN307"/>
  <c r="BO307"/>
  <c r="BP307"/>
  <c r="A308"/>
  <c r="AU308"/>
  <c r="AV308"/>
  <c r="AW308"/>
  <c r="AX308"/>
  <c r="AY308"/>
  <c r="AZ308"/>
  <c r="BA308"/>
  <c r="BB308"/>
  <c r="BC308"/>
  <c r="BD308"/>
  <c r="BE308"/>
  <c r="BF308"/>
  <c r="BG308"/>
  <c r="BH308"/>
  <c r="BI308"/>
  <c r="BJ308"/>
  <c r="BK308"/>
  <c r="BL308"/>
  <c r="BM308"/>
  <c r="BN308"/>
  <c r="BO308"/>
  <c r="BP308"/>
  <c r="A309"/>
  <c r="AU309"/>
  <c r="AV309"/>
  <c r="AW309"/>
  <c r="AX309"/>
  <c r="AY309"/>
  <c r="AZ309"/>
  <c r="BA309"/>
  <c r="BB309"/>
  <c r="BC309"/>
  <c r="BD309"/>
  <c r="BE309"/>
  <c r="BF309"/>
  <c r="BG309"/>
  <c r="BH309"/>
  <c r="BI309"/>
  <c r="BJ309"/>
  <c r="BK309"/>
  <c r="BL309"/>
  <c r="BM309"/>
  <c r="BN309"/>
  <c r="BO309"/>
  <c r="BP309"/>
  <c r="A310"/>
  <c r="AU310"/>
  <c r="AV310"/>
  <c r="AW310"/>
  <c r="AX310"/>
  <c r="AY310"/>
  <c r="AZ310"/>
  <c r="BA310"/>
  <c r="BB310"/>
  <c r="BC310"/>
  <c r="BD310"/>
  <c r="BE310"/>
  <c r="BF310"/>
  <c r="BG310"/>
  <c r="BH310"/>
  <c r="BI310"/>
  <c r="BJ310"/>
  <c r="BK310"/>
  <c r="BL310"/>
  <c r="BM310"/>
  <c r="BN310"/>
  <c r="BO310"/>
  <c r="BP310"/>
  <c r="A311"/>
  <c r="AU311"/>
  <c r="AV311"/>
  <c r="AW311"/>
  <c r="AX311"/>
  <c r="AY311"/>
  <c r="AZ311"/>
  <c r="BA311"/>
  <c r="BB311"/>
  <c r="BC311"/>
  <c r="BD311"/>
  <c r="BE311"/>
  <c r="BF311"/>
  <c r="BG311"/>
  <c r="BH311"/>
  <c r="BI311"/>
  <c r="BJ311"/>
  <c r="BK311"/>
  <c r="BL311"/>
  <c r="BM311"/>
  <c r="BN311"/>
  <c r="BO311"/>
  <c r="BP311"/>
  <c r="A312"/>
  <c r="AU312"/>
  <c r="AV312"/>
  <c r="AW312"/>
  <c r="AX312"/>
  <c r="AY312"/>
  <c r="AZ312"/>
  <c r="BA312"/>
  <c r="BB312"/>
  <c r="BC312"/>
  <c r="BD312"/>
  <c r="BE312"/>
  <c r="BF312"/>
  <c r="BG312"/>
  <c r="BH312"/>
  <c r="BI312"/>
  <c r="BJ312"/>
  <c r="BK312"/>
  <c r="BL312"/>
  <c r="BM312"/>
  <c r="BN312"/>
  <c r="BO312"/>
  <c r="BP312"/>
  <c r="A313"/>
  <c r="AU313"/>
  <c r="AV313"/>
  <c r="AW313"/>
  <c r="AX313"/>
  <c r="AY313"/>
  <c r="AZ313"/>
  <c r="BA313"/>
  <c r="BB313"/>
  <c r="BC313"/>
  <c r="BD313"/>
  <c r="BE313"/>
  <c r="BF313"/>
  <c r="BG313"/>
  <c r="BH313"/>
  <c r="BI313"/>
  <c r="BJ313"/>
  <c r="BK313"/>
  <c r="BL313"/>
  <c r="BM313"/>
  <c r="BN313"/>
  <c r="BO313"/>
  <c r="BP313"/>
  <c r="A314"/>
  <c r="AU314"/>
  <c r="AV314"/>
  <c r="AW314"/>
  <c r="AX314"/>
  <c r="AY314"/>
  <c r="AZ314"/>
  <c r="BA314"/>
  <c r="BB314"/>
  <c r="BC314"/>
  <c r="BD314"/>
  <c r="BE314"/>
  <c r="BF314"/>
  <c r="BG314"/>
  <c r="BH314"/>
  <c r="BI314"/>
  <c r="BJ314"/>
  <c r="BK314"/>
  <c r="BL314"/>
  <c r="BM314"/>
  <c r="BN314"/>
  <c r="BO314"/>
  <c r="BP314"/>
  <c r="A315"/>
  <c r="AU315"/>
  <c r="AV315"/>
  <c r="AW315"/>
  <c r="AX315"/>
  <c r="AY315"/>
  <c r="AZ315"/>
  <c r="BA315"/>
  <c r="BB315"/>
  <c r="BC315"/>
  <c r="BD315"/>
  <c r="BE315"/>
  <c r="BF315"/>
  <c r="BG315"/>
  <c r="BH315"/>
  <c r="BI315"/>
  <c r="BJ315"/>
  <c r="BK315"/>
  <c r="BL315"/>
  <c r="BM315"/>
  <c r="BN315"/>
  <c r="BO315"/>
  <c r="BP315"/>
  <c r="A316"/>
  <c r="AU316"/>
  <c r="AV316"/>
  <c r="AW316"/>
  <c r="AX316"/>
  <c r="AY316"/>
  <c r="AZ316"/>
  <c r="BA316"/>
  <c r="BB316"/>
  <c r="BC316"/>
  <c r="BD316"/>
  <c r="BE316"/>
  <c r="BF316"/>
  <c r="BG316"/>
  <c r="BH316"/>
  <c r="BI316"/>
  <c r="BJ316"/>
  <c r="BK316"/>
  <c r="BL316"/>
  <c r="BM316"/>
  <c r="BN316"/>
  <c r="BO316"/>
  <c r="BP316"/>
  <c r="A317"/>
  <c r="AU317"/>
  <c r="AV317"/>
  <c r="AW317"/>
  <c r="AX317"/>
  <c r="AY317"/>
  <c r="AZ317"/>
  <c r="BA317"/>
  <c r="BB317"/>
  <c r="BC317"/>
  <c r="BD317"/>
  <c r="BE317"/>
  <c r="BF317"/>
  <c r="BG317"/>
  <c r="BH317"/>
  <c r="BI317"/>
  <c r="BJ317"/>
  <c r="BK317"/>
  <c r="BL317"/>
  <c r="BM317"/>
  <c r="BN317"/>
  <c r="BO317"/>
  <c r="BP317"/>
  <c r="A318"/>
  <c r="AU318"/>
  <c r="AV318"/>
  <c r="AW318"/>
  <c r="AX318"/>
  <c r="AY318"/>
  <c r="AZ318"/>
  <c r="BA318"/>
  <c r="BB318"/>
  <c r="BC318"/>
  <c r="BD318"/>
  <c r="BE318"/>
  <c r="BF318"/>
  <c r="BG318"/>
  <c r="BH318"/>
  <c r="BI318"/>
  <c r="BJ318"/>
  <c r="BK318"/>
  <c r="BL318"/>
  <c r="BM318"/>
  <c r="BN318"/>
  <c r="BO318"/>
  <c r="BP318"/>
  <c r="A319"/>
  <c r="AU319"/>
  <c r="AV319"/>
  <c r="AW319"/>
  <c r="AX319"/>
  <c r="AY319"/>
  <c r="AZ319"/>
  <c r="BA319"/>
  <c r="BB319"/>
  <c r="BC319"/>
  <c r="BD319"/>
  <c r="BE319"/>
  <c r="BF319"/>
  <c r="BG319"/>
  <c r="BH319"/>
  <c r="BI319"/>
  <c r="BJ319"/>
  <c r="BK319"/>
  <c r="BL319"/>
  <c r="BM319"/>
  <c r="BN319"/>
  <c r="BO319"/>
  <c r="BP319"/>
  <c r="A320"/>
  <c r="AU320"/>
  <c r="AV320"/>
  <c r="AW320"/>
  <c r="AX320"/>
  <c r="AY320"/>
  <c r="AZ320"/>
  <c r="BA320"/>
  <c r="BB320"/>
  <c r="BC320"/>
  <c r="BD320"/>
  <c r="BE320"/>
  <c r="BF320"/>
  <c r="BG320"/>
  <c r="BH320"/>
  <c r="BI320"/>
  <c r="BJ320"/>
  <c r="BK320"/>
  <c r="BL320"/>
  <c r="BM320"/>
  <c r="BN320"/>
  <c r="BO320"/>
  <c r="BP320"/>
  <c r="A321"/>
  <c r="AU321"/>
  <c r="AV321"/>
  <c r="AW321"/>
  <c r="AX321"/>
  <c r="AY321"/>
  <c r="AZ321"/>
  <c r="BA321"/>
  <c r="BB321"/>
  <c r="BC321"/>
  <c r="BD321"/>
  <c r="BE321"/>
  <c r="BF321"/>
  <c r="BG321"/>
  <c r="BH321"/>
  <c r="BI321"/>
  <c r="BJ321"/>
  <c r="BK321"/>
  <c r="BL321"/>
  <c r="BM321"/>
  <c r="BN321"/>
  <c r="BO321"/>
  <c r="BP321"/>
  <c r="A322"/>
  <c r="AU322"/>
  <c r="AV322"/>
  <c r="AW322"/>
  <c r="AX322"/>
  <c r="AY322"/>
  <c r="AZ322"/>
  <c r="BA322"/>
  <c r="BB322"/>
  <c r="BC322"/>
  <c r="BD322"/>
  <c r="BE322"/>
  <c r="BF322"/>
  <c r="BG322"/>
  <c r="BH322"/>
  <c r="BI322"/>
  <c r="BJ322"/>
  <c r="BK322"/>
  <c r="BL322"/>
  <c r="BM322"/>
  <c r="BN322"/>
  <c r="BO322"/>
  <c r="BP322"/>
  <c r="A323"/>
  <c r="AU323"/>
  <c r="AV323"/>
  <c r="AW323"/>
  <c r="AX323"/>
  <c r="AY323"/>
  <c r="AZ323"/>
  <c r="BA323"/>
  <c r="BB323"/>
  <c r="BC323"/>
  <c r="BD323"/>
  <c r="BE323"/>
  <c r="BF323"/>
  <c r="BG323"/>
  <c r="BH323"/>
  <c r="BI323"/>
  <c r="BJ323"/>
  <c r="BK323"/>
  <c r="BL323"/>
  <c r="BM323"/>
  <c r="BN323"/>
  <c r="BO323"/>
  <c r="BP323"/>
  <c r="A324"/>
  <c r="AU324"/>
  <c r="AV324"/>
  <c r="AW324"/>
  <c r="AX324"/>
  <c r="AY324"/>
  <c r="AZ324"/>
  <c r="BA324"/>
  <c r="BB324"/>
  <c r="BC324"/>
  <c r="BD324"/>
  <c r="BE324"/>
  <c r="BF324"/>
  <c r="BG324"/>
  <c r="BH324"/>
  <c r="BI324"/>
  <c r="BJ324"/>
  <c r="BK324"/>
  <c r="BL324"/>
  <c r="BM324"/>
  <c r="BN324"/>
  <c r="BO324"/>
  <c r="BP324"/>
  <c r="A325"/>
  <c r="AU325"/>
  <c r="AV325"/>
  <c r="AW325"/>
  <c r="AX325"/>
  <c r="AY325"/>
  <c r="AZ325"/>
  <c r="BA325"/>
  <c r="BB325"/>
  <c r="BC325"/>
  <c r="BD325"/>
  <c r="BE325"/>
  <c r="BF325"/>
  <c r="BG325"/>
  <c r="BH325"/>
  <c r="BI325"/>
  <c r="BJ325"/>
  <c r="BK325"/>
  <c r="BL325"/>
  <c r="BM325"/>
  <c r="BN325"/>
  <c r="BO325"/>
  <c r="BP325"/>
  <c r="A326"/>
  <c r="AU326"/>
  <c r="AV326"/>
  <c r="AW326"/>
  <c r="AX326"/>
  <c r="AY326"/>
  <c r="AZ326"/>
  <c r="BA326"/>
  <c r="BB326"/>
  <c r="BC326"/>
  <c r="BD326"/>
  <c r="BE326"/>
  <c r="BF326"/>
  <c r="BG326"/>
  <c r="BH326"/>
  <c r="BI326"/>
  <c r="BJ326"/>
  <c r="BK326"/>
  <c r="BL326"/>
  <c r="BM326"/>
  <c r="BN326"/>
  <c r="BO326"/>
  <c r="BP326"/>
  <c r="A327"/>
  <c r="AU327"/>
  <c r="AV327"/>
  <c r="AW327"/>
  <c r="AX327"/>
  <c r="AY327"/>
  <c r="AZ327"/>
  <c r="BA327"/>
  <c r="BB327"/>
  <c r="BC327"/>
  <c r="BD327"/>
  <c r="BE327"/>
  <c r="BF327"/>
  <c r="BG327"/>
  <c r="BH327"/>
  <c r="BI327"/>
  <c r="BJ327"/>
  <c r="BK327"/>
  <c r="BL327"/>
  <c r="BM327"/>
  <c r="BN327"/>
  <c r="BO327"/>
  <c r="BP327"/>
  <c r="A328"/>
  <c r="AU328"/>
  <c r="AV328"/>
  <c r="AW328"/>
  <c r="AX328"/>
  <c r="AY328"/>
  <c r="AZ328"/>
  <c r="BA328"/>
  <c r="BB328"/>
  <c r="BC328"/>
  <c r="BD328"/>
  <c r="BE328"/>
  <c r="BF328"/>
  <c r="BG328"/>
  <c r="BH328"/>
  <c r="BI328"/>
  <c r="BJ328"/>
  <c r="BK328"/>
  <c r="BL328"/>
  <c r="BM328"/>
  <c r="BN328"/>
  <c r="BO328"/>
  <c r="BP328"/>
  <c r="A329"/>
  <c r="AU329"/>
  <c r="AV329"/>
  <c r="AW329"/>
  <c r="AX329"/>
  <c r="AY329"/>
  <c r="AZ329"/>
  <c r="BA329"/>
  <c r="BB329"/>
  <c r="BC329"/>
  <c r="BD329"/>
  <c r="BE329"/>
  <c r="BF329"/>
  <c r="BG329"/>
  <c r="BH329"/>
  <c r="BI329"/>
  <c r="BJ329"/>
  <c r="BK329"/>
  <c r="BL329"/>
  <c r="BM329"/>
  <c r="BN329"/>
  <c r="BO329"/>
  <c r="BP329"/>
  <c r="A330"/>
  <c r="AU330"/>
  <c r="AV330"/>
  <c r="AW330"/>
  <c r="AX330"/>
  <c r="AY330"/>
  <c r="AZ330"/>
  <c r="BA330"/>
  <c r="BB330"/>
  <c r="BC330"/>
  <c r="BD330"/>
  <c r="BE330"/>
  <c r="BF330"/>
  <c r="BG330"/>
  <c r="BH330"/>
  <c r="BI330"/>
  <c r="BJ330"/>
  <c r="BK330"/>
  <c r="BL330"/>
  <c r="BM330"/>
  <c r="BN330"/>
  <c r="BO330"/>
  <c r="BP330"/>
  <c r="A331"/>
  <c r="AU331"/>
  <c r="AV331"/>
  <c r="AW331"/>
  <c r="AX331"/>
  <c r="AY331"/>
  <c r="AZ331"/>
  <c r="BA331"/>
  <c r="BB331"/>
  <c r="BC331"/>
  <c r="BD331"/>
  <c r="BE331"/>
  <c r="BF331"/>
  <c r="BG331"/>
  <c r="BH331"/>
  <c r="BI331"/>
  <c r="BJ331"/>
  <c r="BK331"/>
  <c r="BL331"/>
  <c r="BM331"/>
  <c r="BN331"/>
  <c r="BO331"/>
  <c r="BP331"/>
  <c r="A332"/>
  <c r="AU332"/>
  <c r="AV332"/>
  <c r="AW332"/>
  <c r="AX332"/>
  <c r="AY332"/>
  <c r="AZ332"/>
  <c r="BA332"/>
  <c r="BB332"/>
  <c r="BC332"/>
  <c r="BD332"/>
  <c r="BE332"/>
  <c r="BF332"/>
  <c r="BG332"/>
  <c r="BH332"/>
  <c r="BI332"/>
  <c r="BJ332"/>
  <c r="BK332"/>
  <c r="BL332"/>
  <c r="BM332"/>
  <c r="BN332"/>
  <c r="BO332"/>
  <c r="BP332"/>
  <c r="A333"/>
  <c r="AU333"/>
  <c r="AV333"/>
  <c r="AW333"/>
  <c r="AX333"/>
  <c r="AY333"/>
  <c r="AZ333"/>
  <c r="BA333"/>
  <c r="BB333"/>
  <c r="BC333"/>
  <c r="BD333"/>
  <c r="BE333"/>
  <c r="BF333"/>
  <c r="BG333"/>
  <c r="BH333"/>
  <c r="BI333"/>
  <c r="BJ333"/>
  <c r="BK333"/>
  <c r="BL333"/>
  <c r="BM333"/>
  <c r="BN333"/>
  <c r="BO333"/>
  <c r="BP333"/>
  <c r="A334"/>
  <c r="AU334"/>
  <c r="AV334"/>
  <c r="AW334"/>
  <c r="AX334"/>
  <c r="AY334"/>
  <c r="AZ334"/>
  <c r="BA334"/>
  <c r="BB334"/>
  <c r="BC334"/>
  <c r="BD334"/>
  <c r="BE334"/>
  <c r="BF334"/>
  <c r="BG334"/>
  <c r="BH334"/>
  <c r="BI334"/>
  <c r="BJ334"/>
  <c r="BK334"/>
  <c r="BL334"/>
  <c r="BM334"/>
  <c r="BN334"/>
  <c r="BO334"/>
  <c r="BP334"/>
  <c r="A335"/>
  <c r="AU335"/>
  <c r="AV335"/>
  <c r="AW335"/>
  <c r="AX335"/>
  <c r="AY335"/>
  <c r="AZ335"/>
  <c r="BA335"/>
  <c r="BB335"/>
  <c r="BC335"/>
  <c r="BD335"/>
  <c r="BE335"/>
  <c r="BF335"/>
  <c r="BG335"/>
  <c r="BH335"/>
  <c r="BI335"/>
  <c r="BJ335"/>
  <c r="BK335"/>
  <c r="BL335"/>
  <c r="BM335"/>
  <c r="BN335"/>
  <c r="BO335"/>
  <c r="BP335"/>
  <c r="A336"/>
  <c r="AU336"/>
  <c r="AV336"/>
  <c r="AW336"/>
  <c r="AX336"/>
  <c r="AY336"/>
  <c r="AZ336"/>
  <c r="BA336"/>
  <c r="BB336"/>
  <c r="BC336"/>
  <c r="BD336"/>
  <c r="BE336"/>
  <c r="BF336"/>
  <c r="BG336"/>
  <c r="BH336"/>
  <c r="BI336"/>
  <c r="BJ336"/>
  <c r="BK336"/>
  <c r="BL336"/>
  <c r="BM336"/>
  <c r="BN336"/>
  <c r="BO336"/>
  <c r="BP336"/>
  <c r="A337"/>
  <c r="AU337"/>
  <c r="AV337"/>
  <c r="AW337"/>
  <c r="AX337"/>
  <c r="AY337"/>
  <c r="AZ337"/>
  <c r="BA337"/>
  <c r="BB337"/>
  <c r="BC337"/>
  <c r="BD337"/>
  <c r="BE337"/>
  <c r="BF337"/>
  <c r="BG337"/>
  <c r="BH337"/>
  <c r="BI337"/>
  <c r="BJ337"/>
  <c r="BK337"/>
  <c r="BL337"/>
  <c r="BM337"/>
  <c r="BN337"/>
  <c r="BO337"/>
  <c r="BP337"/>
  <c r="A338"/>
  <c r="AU338"/>
  <c r="AV338"/>
  <c r="AW338"/>
  <c r="AX338"/>
  <c r="AY338"/>
  <c r="AZ338"/>
  <c r="BA338"/>
  <c r="BB338"/>
  <c r="BC338"/>
  <c r="BD338"/>
  <c r="BE338"/>
  <c r="BF338"/>
  <c r="BG338"/>
  <c r="BH338"/>
  <c r="BI338"/>
  <c r="BJ338"/>
  <c r="BK338"/>
  <c r="BL338"/>
  <c r="BM338"/>
  <c r="BN338"/>
  <c r="BO338"/>
  <c r="BP338"/>
  <c r="A339"/>
  <c r="AU339"/>
  <c r="AV339"/>
  <c r="AW339"/>
  <c r="AX339"/>
  <c r="AY339"/>
  <c r="AZ339"/>
  <c r="BA339"/>
  <c r="BB339"/>
  <c r="BC339"/>
  <c r="BD339"/>
  <c r="BE339"/>
  <c r="BF339"/>
  <c r="BG339"/>
  <c r="BH339"/>
  <c r="BI339"/>
  <c r="BJ339"/>
  <c r="BK339"/>
  <c r="BL339"/>
  <c r="BM339"/>
  <c r="BN339"/>
  <c r="BO339"/>
  <c r="BP339"/>
  <c r="A340"/>
  <c r="AU340"/>
  <c r="AV340"/>
  <c r="AW340"/>
  <c r="AX340"/>
  <c r="AY340"/>
  <c r="AZ340"/>
  <c r="BA340"/>
  <c r="BB340"/>
  <c r="BC340"/>
  <c r="BD340"/>
  <c r="BE340"/>
  <c r="BF340"/>
  <c r="BG340"/>
  <c r="BH340"/>
  <c r="BI340"/>
  <c r="BJ340"/>
  <c r="BK340"/>
  <c r="BL340"/>
  <c r="BM340"/>
  <c r="BN340"/>
  <c r="BO340"/>
  <c r="BP340"/>
  <c r="A341"/>
  <c r="AU341"/>
  <c r="AV341"/>
  <c r="AW341"/>
  <c r="AX341"/>
  <c r="AY341"/>
  <c r="AZ341"/>
  <c r="BA341"/>
  <c r="BB341"/>
  <c r="BC341"/>
  <c r="BD341"/>
  <c r="BE341"/>
  <c r="BF341"/>
  <c r="BG341"/>
  <c r="BH341"/>
  <c r="BI341"/>
  <c r="BJ341"/>
  <c r="BK341"/>
  <c r="BL341"/>
  <c r="BM341"/>
  <c r="BN341"/>
  <c r="BO341"/>
  <c r="BP341"/>
  <c r="A342"/>
  <c r="AU342"/>
  <c r="AV342"/>
  <c r="AW342"/>
  <c r="AX342"/>
  <c r="AY342"/>
  <c r="AZ342"/>
  <c r="BA342"/>
  <c r="BB342"/>
  <c r="BC342"/>
  <c r="BD342"/>
  <c r="BE342"/>
  <c r="BF342"/>
  <c r="BG342"/>
  <c r="BH342"/>
  <c r="BI342"/>
  <c r="BJ342"/>
  <c r="BK342"/>
  <c r="BL342"/>
  <c r="BM342"/>
  <c r="BN342"/>
  <c r="BO342"/>
  <c r="BP342"/>
  <c r="A343"/>
  <c r="AU343"/>
  <c r="AV343"/>
  <c r="AW343"/>
  <c r="AX343"/>
  <c r="AY343"/>
  <c r="AZ343"/>
  <c r="BA343"/>
  <c r="BB343"/>
  <c r="BC343"/>
  <c r="BD343"/>
  <c r="BE343"/>
  <c r="BF343"/>
  <c r="BG343"/>
  <c r="BH343"/>
  <c r="BI343"/>
  <c r="BJ343"/>
  <c r="BK343"/>
  <c r="BL343"/>
  <c r="BM343"/>
  <c r="BN343"/>
  <c r="BO343"/>
  <c r="BP343"/>
  <c r="A344"/>
  <c r="AU344"/>
  <c r="AV344"/>
  <c r="AW344"/>
  <c r="AX344"/>
  <c r="AY344"/>
  <c r="AZ344"/>
  <c r="BA344"/>
  <c r="BB344"/>
  <c r="BC344"/>
  <c r="BD344"/>
  <c r="BE344"/>
  <c r="BF344"/>
  <c r="BG344"/>
  <c r="BH344"/>
  <c r="BI344"/>
  <c r="BJ344"/>
  <c r="BK344"/>
  <c r="BL344"/>
  <c r="BM344"/>
  <c r="BN344"/>
  <c r="BO344"/>
  <c r="BP344"/>
  <c r="A345"/>
  <c r="AU345"/>
  <c r="AV345"/>
  <c r="AW345"/>
  <c r="AX345"/>
  <c r="AY345"/>
  <c r="AZ345"/>
  <c r="BA345"/>
  <c r="BB345"/>
  <c r="BC345"/>
  <c r="BD345"/>
  <c r="BE345"/>
  <c r="BF345"/>
  <c r="BG345"/>
  <c r="BH345"/>
  <c r="BI345"/>
  <c r="BJ345"/>
  <c r="BK345"/>
  <c r="BL345"/>
  <c r="BM345"/>
  <c r="BN345"/>
  <c r="BO345"/>
  <c r="BP345"/>
  <c r="A346"/>
  <c r="AU346"/>
  <c r="AV346"/>
  <c r="AW346"/>
  <c r="AX346"/>
  <c r="AY346"/>
  <c r="AZ346"/>
  <c r="BA346"/>
  <c r="BB346"/>
  <c r="BC346"/>
  <c r="BD346"/>
  <c r="BE346"/>
  <c r="BF346"/>
  <c r="BG346"/>
  <c r="BH346"/>
  <c r="BI346"/>
  <c r="BJ346"/>
  <c r="BK346"/>
  <c r="BL346"/>
  <c r="BM346"/>
  <c r="BN346"/>
  <c r="BO346"/>
  <c r="BP346"/>
  <c r="A347"/>
  <c r="AU347"/>
  <c r="AV347"/>
  <c r="AW347"/>
  <c r="AX347"/>
  <c r="AY347"/>
  <c r="AZ347"/>
  <c r="BA347"/>
  <c r="BB347"/>
  <c r="BC347"/>
  <c r="BD347"/>
  <c r="BE347"/>
  <c r="BF347"/>
  <c r="BG347"/>
  <c r="BH347"/>
  <c r="BI347"/>
  <c r="BJ347"/>
  <c r="BK347"/>
  <c r="BL347"/>
  <c r="BM347"/>
  <c r="BN347"/>
  <c r="BO347"/>
  <c r="BP347"/>
  <c r="A348"/>
  <c r="AU348"/>
  <c r="AV348"/>
  <c r="AW348"/>
  <c r="AX348"/>
  <c r="AY348"/>
  <c r="AZ348"/>
  <c r="BA348"/>
  <c r="BB348"/>
  <c r="BC348"/>
  <c r="BD348"/>
  <c r="BE348"/>
  <c r="BF348"/>
  <c r="BG348"/>
  <c r="BH348"/>
  <c r="BI348"/>
  <c r="BJ348"/>
  <c r="BK348"/>
  <c r="BL348"/>
  <c r="BM348"/>
  <c r="BN348"/>
  <c r="BO348"/>
  <c r="BP348"/>
  <c r="A349"/>
  <c r="AU349"/>
  <c r="AV349"/>
  <c r="AW349"/>
  <c r="AX349"/>
  <c r="AY349"/>
  <c r="AZ349"/>
  <c r="BA349"/>
  <c r="BB349"/>
  <c r="BC349"/>
  <c r="BD349"/>
  <c r="BE349"/>
  <c r="BF349"/>
  <c r="BG349"/>
  <c r="BH349"/>
  <c r="BI349"/>
  <c r="BJ349"/>
  <c r="BK349"/>
  <c r="BL349"/>
  <c r="BM349"/>
  <c r="BN349"/>
  <c r="BO349"/>
  <c r="BP349"/>
  <c r="A350"/>
  <c r="AU350"/>
  <c r="AV350"/>
  <c r="AW350"/>
  <c r="AX350"/>
  <c r="AY350"/>
  <c r="AZ350"/>
  <c r="BA350"/>
  <c r="BB350"/>
  <c r="BC350"/>
  <c r="BD350"/>
  <c r="BE350"/>
  <c r="BF350"/>
  <c r="BG350"/>
  <c r="BH350"/>
  <c r="BI350"/>
  <c r="BJ350"/>
  <c r="BK350"/>
  <c r="BL350"/>
  <c r="BM350"/>
  <c r="BN350"/>
  <c r="BO350"/>
  <c r="BP350"/>
  <c r="A351"/>
  <c r="AU351"/>
  <c r="AV351"/>
  <c r="AW351"/>
  <c r="AX351"/>
  <c r="AY351"/>
  <c r="AZ351"/>
  <c r="BA351"/>
  <c r="BB351"/>
  <c r="BC351"/>
  <c r="BD351"/>
  <c r="BE351"/>
  <c r="BF351"/>
  <c r="BG351"/>
  <c r="BH351"/>
  <c r="BI351"/>
  <c r="BJ351"/>
  <c r="BK351"/>
  <c r="BL351"/>
  <c r="BM351"/>
  <c r="BN351"/>
  <c r="BO351"/>
  <c r="BP351"/>
  <c r="A352"/>
  <c r="AU352"/>
  <c r="AV352"/>
  <c r="AW352"/>
  <c r="AX352"/>
  <c r="AY352"/>
  <c r="AZ352"/>
  <c r="BA352"/>
  <c r="BB352"/>
  <c r="BC352"/>
  <c r="BD352"/>
  <c r="BE352"/>
  <c r="BF352"/>
  <c r="BG352"/>
  <c r="BH352"/>
  <c r="BI352"/>
  <c r="BJ352"/>
  <c r="BK352"/>
  <c r="BL352"/>
  <c r="BM352"/>
  <c r="BN352"/>
  <c r="BO352"/>
  <c r="BP352"/>
  <c r="A353"/>
  <c r="AU353"/>
  <c r="AV353"/>
  <c r="AW353"/>
  <c r="AX353"/>
  <c r="AY353"/>
  <c r="AZ353"/>
  <c r="BA353"/>
  <c r="BB353"/>
  <c r="BC353"/>
  <c r="BD353"/>
  <c r="BE353"/>
  <c r="BF353"/>
  <c r="BG353"/>
  <c r="BH353"/>
  <c r="BI353"/>
  <c r="BJ353"/>
  <c r="BK353"/>
  <c r="BL353"/>
  <c r="BM353"/>
  <c r="BN353"/>
  <c r="BO353"/>
  <c r="BP353"/>
  <c r="A354"/>
  <c r="AU354"/>
  <c r="AV354"/>
  <c r="AW354"/>
  <c r="AX354"/>
  <c r="AY354"/>
  <c r="AZ354"/>
  <c r="BA354"/>
  <c r="BB354"/>
  <c r="BC354"/>
  <c r="BD354"/>
  <c r="BE354"/>
  <c r="BF354"/>
  <c r="BG354"/>
  <c r="BH354"/>
  <c r="BI354"/>
  <c r="BJ354"/>
  <c r="BK354"/>
  <c r="BL354"/>
  <c r="BM354"/>
  <c r="BN354"/>
  <c r="BO354"/>
  <c r="BP354"/>
  <c r="A355"/>
  <c r="AU355"/>
  <c r="AV355"/>
  <c r="AW355"/>
  <c r="AX355"/>
  <c r="AY355"/>
  <c r="AZ355"/>
  <c r="BA355"/>
  <c r="BB355"/>
  <c r="BC355"/>
  <c r="BD355"/>
  <c r="BE355"/>
  <c r="BF355"/>
  <c r="BG355"/>
  <c r="BH355"/>
  <c r="BI355"/>
  <c r="BJ355"/>
  <c r="BK355"/>
  <c r="BL355"/>
  <c r="BM355"/>
  <c r="BN355"/>
  <c r="BO355"/>
  <c r="BP355"/>
  <c r="A356"/>
  <c r="AU356"/>
  <c r="AV356"/>
  <c r="AW356"/>
  <c r="AX356"/>
  <c r="AY356"/>
  <c r="AZ356"/>
  <c r="BA356"/>
  <c r="BB356"/>
  <c r="BC356"/>
  <c r="BD356"/>
  <c r="BE356"/>
  <c r="BF356"/>
  <c r="BG356"/>
  <c r="BH356"/>
  <c r="BI356"/>
  <c r="BJ356"/>
  <c r="BK356"/>
  <c r="BL356"/>
  <c r="BM356"/>
  <c r="BN356"/>
  <c r="BO356"/>
  <c r="BP356"/>
  <c r="A357"/>
  <c r="AU357"/>
  <c r="AV357"/>
  <c r="AW357"/>
  <c r="AX357"/>
  <c r="AY357"/>
  <c r="AZ357"/>
  <c r="BA357"/>
  <c r="BB357"/>
  <c r="BC357"/>
  <c r="BD357"/>
  <c r="BE357"/>
  <c r="BF357"/>
  <c r="BG357"/>
  <c r="BH357"/>
  <c r="BI357"/>
  <c r="BJ357"/>
  <c r="BK357"/>
  <c r="BL357"/>
  <c r="BM357"/>
  <c r="BN357"/>
  <c r="BO357"/>
  <c r="BP357"/>
  <c r="A358"/>
  <c r="AU358"/>
  <c r="AV358"/>
  <c r="AW358"/>
  <c r="AX358"/>
  <c r="AY358"/>
  <c r="AZ358"/>
  <c r="BA358"/>
  <c r="BB358"/>
  <c r="BC358"/>
  <c r="BD358"/>
  <c r="BE358"/>
  <c r="BF358"/>
  <c r="BG358"/>
  <c r="BH358"/>
  <c r="BI358"/>
  <c r="BJ358"/>
  <c r="BK358"/>
  <c r="BL358"/>
  <c r="BM358"/>
  <c r="BN358"/>
  <c r="BO358"/>
  <c r="BP358"/>
  <c r="A359"/>
  <c r="AU359"/>
  <c r="AV359"/>
  <c r="AW359"/>
  <c r="AX359"/>
  <c r="AY359"/>
  <c r="AZ359"/>
  <c r="BA359"/>
  <c r="BB359"/>
  <c r="BC359"/>
  <c r="BD359"/>
  <c r="BE359"/>
  <c r="BF359"/>
  <c r="BG359"/>
  <c r="BH359"/>
  <c r="BI359"/>
  <c r="BJ359"/>
  <c r="BK359"/>
  <c r="BL359"/>
  <c r="BM359"/>
  <c r="BN359"/>
  <c r="BO359"/>
  <c r="BP359"/>
  <c r="A360"/>
  <c r="AU360"/>
  <c r="AV360"/>
  <c r="AW360"/>
  <c r="AX360"/>
  <c r="AY360"/>
  <c r="AZ360"/>
  <c r="BA360"/>
  <c r="BB360"/>
  <c r="BC360"/>
  <c r="BD360"/>
  <c r="BE360"/>
  <c r="BF360"/>
  <c r="BG360"/>
  <c r="BH360"/>
  <c r="BI360"/>
  <c r="BJ360"/>
  <c r="BK360"/>
  <c r="BL360"/>
  <c r="BM360"/>
  <c r="BN360"/>
  <c r="BO360"/>
  <c r="BP360"/>
  <c r="A361"/>
  <c r="AU361"/>
  <c r="AV361"/>
  <c r="AW361"/>
  <c r="AX361"/>
  <c r="AY361"/>
  <c r="AZ361"/>
  <c r="BA361"/>
  <c r="BB361"/>
  <c r="BC361"/>
  <c r="BD361"/>
  <c r="BE361"/>
  <c r="BF361"/>
  <c r="BG361"/>
  <c r="BH361"/>
  <c r="BI361"/>
  <c r="BJ361"/>
  <c r="BK361"/>
  <c r="BL361"/>
  <c r="BM361"/>
  <c r="BN361"/>
  <c r="BO361"/>
  <c r="BP361"/>
  <c r="A362"/>
  <c r="AU362"/>
  <c r="AV362"/>
  <c r="AW362"/>
  <c r="AX362"/>
  <c r="AY362"/>
  <c r="AZ362"/>
  <c r="BA362"/>
  <c r="BB362"/>
  <c r="BC362"/>
  <c r="BD362"/>
  <c r="BE362"/>
  <c r="BF362"/>
  <c r="BG362"/>
  <c r="BH362"/>
  <c r="BI362"/>
  <c r="BJ362"/>
  <c r="BK362"/>
  <c r="BL362"/>
  <c r="BM362"/>
  <c r="BN362"/>
  <c r="BO362"/>
  <c r="BP362"/>
  <c r="A363"/>
  <c r="AU363"/>
  <c r="AV363"/>
  <c r="AW363"/>
  <c r="AX363"/>
  <c r="AY363"/>
  <c r="AZ363"/>
  <c r="BA363"/>
  <c r="BB363"/>
  <c r="BC363"/>
  <c r="BD363"/>
  <c r="BE363"/>
  <c r="BF363"/>
  <c r="BG363"/>
  <c r="BH363"/>
  <c r="BI363"/>
  <c r="BJ363"/>
  <c r="BK363"/>
  <c r="BL363"/>
  <c r="BM363"/>
  <c r="BN363"/>
  <c r="BO363"/>
  <c r="BP363"/>
  <c r="A364"/>
  <c r="AU364"/>
  <c r="AV364"/>
  <c r="AW364"/>
  <c r="AX364"/>
  <c r="AY364"/>
  <c r="AZ364"/>
  <c r="BA364"/>
  <c r="BB364"/>
  <c r="BC364"/>
  <c r="BD364"/>
  <c r="BE364"/>
  <c r="BF364"/>
  <c r="BG364"/>
  <c r="BH364"/>
  <c r="BI364"/>
  <c r="BJ364"/>
  <c r="BK364"/>
  <c r="BL364"/>
  <c r="BM364"/>
  <c r="BN364"/>
  <c r="BO364"/>
  <c r="BP364"/>
  <c r="A365"/>
  <c r="AU365"/>
  <c r="AV365"/>
  <c r="AW365"/>
  <c r="AX365"/>
  <c r="AY365"/>
  <c r="AZ365"/>
  <c r="BA365"/>
  <c r="BB365"/>
  <c r="BC365"/>
  <c r="BD365"/>
  <c r="BE365"/>
  <c r="BF365"/>
  <c r="BG365"/>
  <c r="BH365"/>
  <c r="BI365"/>
  <c r="BJ365"/>
  <c r="BK365"/>
  <c r="BL365"/>
  <c r="BM365"/>
  <c r="BN365"/>
  <c r="BO365"/>
  <c r="BP365"/>
  <c r="A366"/>
  <c r="AU366"/>
  <c r="AV366"/>
  <c r="AW366"/>
  <c r="AX366"/>
  <c r="AY366"/>
  <c r="AZ366"/>
  <c r="BA366"/>
  <c r="BB366"/>
  <c r="BC366"/>
  <c r="BD366"/>
  <c r="BE366"/>
  <c r="BF366"/>
  <c r="BG366"/>
  <c r="BH366"/>
  <c r="BI366"/>
  <c r="BJ366"/>
  <c r="BK366"/>
  <c r="BL366"/>
  <c r="BM366"/>
  <c r="BN366"/>
  <c r="BO366"/>
  <c r="BP366"/>
  <c r="A367"/>
  <c r="AU367"/>
  <c r="AV367"/>
  <c r="AW367"/>
  <c r="AX367"/>
  <c r="AY367"/>
  <c r="AZ367"/>
  <c r="BA367"/>
  <c r="BB367"/>
  <c r="BC367"/>
  <c r="BD367"/>
  <c r="BE367"/>
  <c r="BF367"/>
  <c r="BG367"/>
  <c r="BH367"/>
  <c r="BI367"/>
  <c r="BJ367"/>
  <c r="BK367"/>
  <c r="BL367"/>
  <c r="BM367"/>
  <c r="BN367"/>
  <c r="BO367"/>
  <c r="BP367"/>
  <c r="A368"/>
  <c r="AU368"/>
  <c r="AV368"/>
  <c r="AW368"/>
  <c r="AX368"/>
  <c r="AY368"/>
  <c r="AZ368"/>
  <c r="BA368"/>
  <c r="BB368"/>
  <c r="BC368"/>
  <c r="BD368"/>
  <c r="BE368"/>
  <c r="BF368"/>
  <c r="BG368"/>
  <c r="BH368"/>
  <c r="BI368"/>
  <c r="BJ368"/>
  <c r="BK368"/>
  <c r="BL368"/>
  <c r="BM368"/>
  <c r="BN368"/>
  <c r="BO368"/>
  <c r="BP368"/>
  <c r="A369"/>
  <c r="AU369"/>
  <c r="AV369"/>
  <c r="AW369"/>
  <c r="AX369"/>
  <c r="AY369"/>
  <c r="AZ369"/>
  <c r="BA369"/>
  <c r="BB369"/>
  <c r="BC369"/>
  <c r="BD369"/>
  <c r="BE369"/>
  <c r="BF369"/>
  <c r="BG369"/>
  <c r="BH369"/>
  <c r="BI369"/>
  <c r="BJ369"/>
  <c r="BK369"/>
  <c r="BL369"/>
  <c r="BM369"/>
  <c r="BN369"/>
  <c r="BO369"/>
  <c r="BP369"/>
  <c r="A370"/>
  <c r="AU370"/>
  <c r="AV370"/>
  <c r="AW370"/>
  <c r="AX370"/>
  <c r="AY370"/>
  <c r="AZ370"/>
  <c r="BA370"/>
  <c r="BB370"/>
  <c r="BC370"/>
  <c r="BD370"/>
  <c r="BE370"/>
  <c r="BF370"/>
  <c r="BG370"/>
  <c r="BH370"/>
  <c r="BI370"/>
  <c r="BJ370"/>
  <c r="BK370"/>
  <c r="BL370"/>
  <c r="BM370"/>
  <c r="BN370"/>
  <c r="BO370"/>
  <c r="BP370"/>
  <c r="A371"/>
  <c r="AU371"/>
  <c r="AV371"/>
  <c r="AW371"/>
  <c r="AX371"/>
  <c r="AY371"/>
  <c r="AZ371"/>
  <c r="BA371"/>
  <c r="BB371"/>
  <c r="BC371"/>
  <c r="BD371"/>
  <c r="BE371"/>
  <c r="BF371"/>
  <c r="BG371"/>
  <c r="BH371"/>
  <c r="BI371"/>
  <c r="BJ371"/>
  <c r="BK371"/>
  <c r="BL371"/>
  <c r="BM371"/>
  <c r="BN371"/>
  <c r="BO371"/>
  <c r="BP371"/>
  <c r="A372"/>
  <c r="AU372"/>
  <c r="AV372"/>
  <c r="AW372"/>
  <c r="AX372"/>
  <c r="AY372"/>
  <c r="AZ372"/>
  <c r="BA372"/>
  <c r="BB372"/>
  <c r="BC372"/>
  <c r="BD372"/>
  <c r="BE372"/>
  <c r="BF372"/>
  <c r="BG372"/>
  <c r="BH372"/>
  <c r="BI372"/>
  <c r="BJ372"/>
  <c r="BK372"/>
  <c r="BL372"/>
  <c r="BM372"/>
  <c r="BN372"/>
  <c r="BO372"/>
  <c r="BP372"/>
  <c r="A373"/>
  <c r="AU373"/>
  <c r="AV373"/>
  <c r="AW373"/>
  <c r="AX373"/>
  <c r="AY373"/>
  <c r="AZ373"/>
  <c r="BA373"/>
  <c r="BB373"/>
  <c r="BC373"/>
  <c r="BD373"/>
  <c r="BE373"/>
  <c r="BF373"/>
  <c r="BG373"/>
  <c r="BH373"/>
  <c r="BI373"/>
  <c r="BJ373"/>
  <c r="BK373"/>
  <c r="BL373"/>
  <c r="BM373"/>
  <c r="BN373"/>
  <c r="BO373"/>
  <c r="BP373"/>
  <c r="A374"/>
  <c r="AU374"/>
  <c r="AV374"/>
  <c r="AW374"/>
  <c r="AX374"/>
  <c r="AY374"/>
  <c r="AZ374"/>
  <c r="BA374"/>
  <c r="BB374"/>
  <c r="BC374"/>
  <c r="BD374"/>
  <c r="BE374"/>
  <c r="BF374"/>
  <c r="BG374"/>
  <c r="BH374"/>
  <c r="BI374"/>
  <c r="BJ374"/>
  <c r="BK374"/>
  <c r="BL374"/>
  <c r="BM374"/>
  <c r="BN374"/>
  <c r="BO374"/>
  <c r="BP374"/>
  <c r="A1" i="22"/>
  <c r="B1" s="1"/>
  <c r="L6"/>
  <c r="A1" i="20"/>
  <c r="B1" s="1"/>
  <c r="L2"/>
  <c r="I2" i="5"/>
  <c r="B1" i="9"/>
  <c r="B3" s="1"/>
  <c r="A1" i="5"/>
  <c r="K6" s="1"/>
  <c r="A1" i="17"/>
  <c r="D40" s="1"/>
  <c r="E16"/>
  <c r="M17" i="5" s="1"/>
  <c r="F17" s="1"/>
  <c r="E18" i="17"/>
  <c r="M19" i="5" s="1"/>
  <c r="F19" s="1"/>
  <c r="E19" i="17"/>
  <c r="M20" i="5" s="1"/>
  <c r="F20" s="1"/>
  <c r="E20" i="17"/>
  <c r="M21" i="5" s="1"/>
  <c r="F21" s="1"/>
  <c r="E21" i="17"/>
  <c r="M22" i="5" s="1"/>
  <c r="F22" s="1"/>
  <c r="E22" i="17"/>
  <c r="M23" i="5" s="1"/>
  <c r="F23" s="1"/>
  <c r="E23" i="17"/>
  <c r="M24" i="5" s="1"/>
  <c r="F24" s="1"/>
  <c r="E24" i="17"/>
  <c r="M25" i="5" s="1"/>
  <c r="F25" s="1"/>
  <c r="E25" i="17"/>
  <c r="M26" i="5" s="1"/>
  <c r="F26" s="1"/>
  <c r="E26" i="17"/>
  <c r="M27" i="5" s="1"/>
  <c r="F27" s="1"/>
  <c r="E27" i="17"/>
  <c r="M28" i="5" s="1"/>
  <c r="F28" s="1"/>
  <c r="E28" i="17"/>
  <c r="M29" i="5" s="1"/>
  <c r="F29" s="1"/>
  <c r="A1" i="16"/>
  <c r="B5" s="1"/>
  <c r="E16"/>
  <c r="C16" i="17" s="1"/>
  <c r="E18" i="16"/>
  <c r="J19" i="5" s="1"/>
  <c r="E19" i="16"/>
  <c r="C19" i="17" s="1"/>
  <c r="E20" i="16"/>
  <c r="J21" i="5" s="1"/>
  <c r="E21" i="16"/>
  <c r="C21" i="17" s="1"/>
  <c r="E22" i="16"/>
  <c r="J23" i="5" s="1"/>
  <c r="E23" i="16"/>
  <c r="C23" i="17" s="1"/>
  <c r="E24" i="16"/>
  <c r="J25" i="5" s="1"/>
  <c r="E25" i="16"/>
  <c r="C25" i="17" s="1"/>
  <c r="E26" i="16"/>
  <c r="J27" i="5" s="1"/>
  <c r="E27" i="16"/>
  <c r="C27" i="17" s="1"/>
  <c r="E28" i="16"/>
  <c r="J29" i="5" s="1"/>
  <c r="J5" i="24"/>
  <c r="K4"/>
  <c r="K5"/>
  <c r="K6"/>
  <c r="N7" i="50" l="1"/>
  <c r="O7" s="1"/>
  <c r="N8"/>
  <c r="O8" s="1"/>
  <c r="N8" i="51"/>
  <c r="O8" s="1"/>
  <c r="N7"/>
  <c r="O7" s="1"/>
  <c r="N7" i="44"/>
  <c r="O7" s="1"/>
  <c r="N8"/>
  <c r="O8" s="1"/>
  <c r="CB31" i="46"/>
  <c r="CG30"/>
  <c r="CA29"/>
  <c r="CF28"/>
  <c r="K8" i="50"/>
  <c r="H7" i="44"/>
  <c r="H7" i="50"/>
  <c r="H7" i="51"/>
  <c r="CB29" i="42"/>
  <c r="CG28"/>
  <c r="CA29"/>
  <c r="CF28"/>
  <c r="W91" i="52"/>
  <c r="V79"/>
  <c r="V81" s="1"/>
  <c r="V90"/>
  <c r="W88"/>
  <c r="U95"/>
  <c r="V94"/>
  <c r="V135"/>
  <c r="W69"/>
  <c r="W71" s="1"/>
  <c r="W92"/>
  <c r="W74"/>
  <c r="W76" s="1"/>
  <c r="W93"/>
  <c r="W54"/>
  <c r="W56" s="1"/>
  <c r="W89"/>
  <c r="V132"/>
  <c r="V133"/>
  <c r="W114"/>
  <c r="W129" s="1"/>
  <c r="W127"/>
  <c r="V111"/>
  <c r="V134"/>
  <c r="V136" s="1"/>
  <c r="W115"/>
  <c r="W130" s="1"/>
  <c r="W128"/>
  <c r="V116"/>
  <c r="W99"/>
  <c r="W109" s="1"/>
  <c r="W107"/>
  <c r="W100"/>
  <c r="W110" s="1"/>
  <c r="W108"/>
  <c r="W101"/>
  <c r="W82"/>
  <c r="W83"/>
  <c r="U61"/>
  <c r="V59"/>
  <c r="V84"/>
  <c r="V60"/>
  <c r="V85"/>
  <c r="U86"/>
  <c r="V66"/>
  <c r="W65"/>
  <c r="W80" s="1"/>
  <c r="W78"/>
  <c r="W64"/>
  <c r="W66" s="1"/>
  <c r="W77"/>
  <c r="W49"/>
  <c r="W57"/>
  <c r="W50"/>
  <c r="W58"/>
  <c r="V19"/>
  <c r="V42"/>
  <c r="V44"/>
  <c r="V43"/>
  <c r="U20"/>
  <c r="V18"/>
  <c r="V41"/>
  <c r="U45"/>
  <c r="V40"/>
  <c r="W24"/>
  <c r="W37"/>
  <c r="W39" s="1"/>
  <c r="W23"/>
  <c r="W36"/>
  <c r="W38" s="1"/>
  <c r="W25"/>
  <c r="W9"/>
  <c r="W17"/>
  <c r="V10"/>
  <c r="W8"/>
  <c r="W16"/>
  <c r="X123"/>
  <c r="X122"/>
  <c r="X118"/>
  <c r="X117"/>
  <c r="X113"/>
  <c r="X112"/>
  <c r="X103"/>
  <c r="X102"/>
  <c r="X73"/>
  <c r="X75" s="1"/>
  <c r="X72"/>
  <c r="X68"/>
  <c r="X70" s="1"/>
  <c r="X67"/>
  <c r="X62"/>
  <c r="X63"/>
  <c r="X52"/>
  <c r="X53"/>
  <c r="X55" s="1"/>
  <c r="X98"/>
  <c r="X97"/>
  <c r="X48"/>
  <c r="X47"/>
  <c r="U33" i="37"/>
  <c r="X21" i="52"/>
  <c r="X22"/>
  <c r="U76" i="37"/>
  <c r="X7" i="52"/>
  <c r="Y5"/>
  <c r="X6"/>
  <c r="U41" i="37"/>
  <c r="U22"/>
  <c r="U80"/>
  <c r="V73"/>
  <c r="U48"/>
  <c r="T29"/>
  <c r="T8" i="27"/>
  <c r="T9"/>
  <c r="T11" s="1"/>
  <c r="T30"/>
  <c r="T32" s="1"/>
  <c r="T29"/>
  <c r="T52"/>
  <c r="T57"/>
  <c r="T56" s="1"/>
  <c r="T36"/>
  <c r="T37"/>
  <c r="T39" s="1"/>
  <c r="T16"/>
  <c r="T18" s="1"/>
  <c r="T15"/>
  <c r="T44"/>
  <c r="T46" s="1"/>
  <c r="T43"/>
  <c r="U48"/>
  <c r="U42"/>
  <c r="U45" s="1"/>
  <c r="U28"/>
  <c r="U31" s="1"/>
  <c r="U14"/>
  <c r="U17" s="1"/>
  <c r="U34"/>
  <c r="U20"/>
  <c r="V5"/>
  <c r="U35"/>
  <c r="U38" s="1"/>
  <c r="U27"/>
  <c r="U6"/>
  <c r="U49"/>
  <c r="U21"/>
  <c r="U24" s="1"/>
  <c r="U41"/>
  <c r="U13"/>
  <c r="T22"/>
  <c r="T23"/>
  <c r="T25" s="1"/>
  <c r="T50"/>
  <c r="T51"/>
  <c r="S53"/>
  <c r="U47" i="37"/>
  <c r="V6"/>
  <c r="V9" s="1"/>
  <c r="V60"/>
  <c r="V32"/>
  <c r="V35" s="1"/>
  <c r="V45"/>
  <c r="U26"/>
  <c r="U77"/>
  <c r="U27"/>
  <c r="U8"/>
  <c r="U50"/>
  <c r="U17"/>
  <c r="U54"/>
  <c r="V25"/>
  <c r="V46"/>
  <c r="V49" s="1"/>
  <c r="V74"/>
  <c r="V59"/>
  <c r="U40"/>
  <c r="U34"/>
  <c r="U36" s="1"/>
  <c r="W5"/>
  <c r="W16" s="1"/>
  <c r="V7"/>
  <c r="V10" s="1"/>
  <c r="V15"/>
  <c r="V18" s="1"/>
  <c r="V24"/>
  <c r="V27" s="1"/>
  <c r="V31"/>
  <c r="V39"/>
  <c r="V42" s="1"/>
  <c r="V53"/>
  <c r="V56" s="1"/>
  <c r="V67"/>
  <c r="V38"/>
  <c r="V52"/>
  <c r="V55" s="1"/>
  <c r="V66"/>
  <c r="V69" s="1"/>
  <c r="T78"/>
  <c r="U75"/>
  <c r="U68"/>
  <c r="U11"/>
  <c r="U61"/>
  <c r="V63"/>
  <c r="U13"/>
  <c r="CC236" i="42"/>
  <c r="U43" i="37"/>
  <c r="U71"/>
  <c r="U62"/>
  <c r="U64" s="1"/>
  <c r="U57"/>
  <c r="V70"/>
  <c r="U28"/>
  <c r="R30" i="36" a="1"/>
  <c r="R30" s="1"/>
  <c r="O11"/>
  <c r="O13"/>
  <c r="R14" a="1"/>
  <c r="R14" s="1"/>
  <c r="R17" a="1"/>
  <c r="R17" s="1"/>
  <c r="O21"/>
  <c r="R22" a="1"/>
  <c r="R22" s="1"/>
  <c r="O24"/>
  <c r="R25" a="1"/>
  <c r="R25" s="1"/>
  <c r="O28"/>
  <c r="O29"/>
  <c r="L7" a="1"/>
  <c r="L7" s="1"/>
  <c r="I9"/>
  <c r="L11" a="1"/>
  <c r="L11" s="1"/>
  <c r="I12"/>
  <c r="L13" a="1"/>
  <c r="L13" s="1"/>
  <c r="I14"/>
  <c r="L15" a="1"/>
  <c r="L15" s="1"/>
  <c r="I16"/>
  <c r="L17" a="1"/>
  <c r="L17" s="1"/>
  <c r="I18"/>
  <c r="L20" a="1"/>
  <c r="L20" s="1"/>
  <c r="I21"/>
  <c r="L22" a="1"/>
  <c r="L22" s="1"/>
  <c r="I23"/>
  <c r="L24" a="1"/>
  <c r="L24" s="1"/>
  <c r="I25"/>
  <c r="L26" a="1"/>
  <c r="L26" s="1"/>
  <c r="I27"/>
  <c r="L28" a="1"/>
  <c r="L28" s="1"/>
  <c r="I29"/>
  <c r="L30" a="1"/>
  <c r="L30" s="1"/>
  <c r="R7" a="1"/>
  <c r="R7" s="1"/>
  <c r="O9"/>
  <c r="O12"/>
  <c r="O14"/>
  <c r="R15" a="1"/>
  <c r="R15" s="1"/>
  <c r="O20"/>
  <c r="R21" a="1"/>
  <c r="R21" s="1"/>
  <c r="O25"/>
  <c r="R26" a="1"/>
  <c r="R26" s="1"/>
  <c r="R29" a="1"/>
  <c r="R29" s="1"/>
  <c r="O7"/>
  <c r="O15"/>
  <c r="R16" a="1"/>
  <c r="R16" s="1"/>
  <c r="O18"/>
  <c r="R20" a="1"/>
  <c r="R20" s="1"/>
  <c r="O23"/>
  <c r="O26"/>
  <c r="R27" a="1"/>
  <c r="R27" s="1"/>
  <c r="R28" a="1"/>
  <c r="R28" s="1"/>
  <c r="I7"/>
  <c r="L9" a="1"/>
  <c r="L9" s="1"/>
  <c r="I11"/>
  <c r="L12" a="1"/>
  <c r="L12" s="1"/>
  <c r="I13"/>
  <c r="L14" a="1"/>
  <c r="L14" s="1"/>
  <c r="I15"/>
  <c r="L16" a="1"/>
  <c r="L16" s="1"/>
  <c r="I17"/>
  <c r="L18" a="1"/>
  <c r="L18" s="1"/>
  <c r="I20"/>
  <c r="L21" a="1"/>
  <c r="L21" s="1"/>
  <c r="I22"/>
  <c r="L23" a="1"/>
  <c r="L23" s="1"/>
  <c r="I24"/>
  <c r="L25" a="1"/>
  <c r="L25" s="1"/>
  <c r="I26"/>
  <c r="L27" a="1"/>
  <c r="L27" s="1"/>
  <c r="I28"/>
  <c r="L29" a="1"/>
  <c r="L29" s="1"/>
  <c r="I30"/>
  <c r="R9" a="1"/>
  <c r="R9" s="1"/>
  <c r="R11" a="1"/>
  <c r="R11" s="1"/>
  <c r="R12" a="1"/>
  <c r="R12" s="1"/>
  <c r="R13" a="1"/>
  <c r="R13" s="1"/>
  <c r="O16"/>
  <c r="O17"/>
  <c r="R18" a="1"/>
  <c r="R18" s="1"/>
  <c r="O22"/>
  <c r="R23" a="1"/>
  <c r="R23" s="1"/>
  <c r="R24" a="1"/>
  <c r="R24" s="1"/>
  <c r="O27"/>
  <c r="O30"/>
  <c r="K16" a="1"/>
  <c r="K16" s="1"/>
  <c r="K20" a="1"/>
  <c r="K20" s="1"/>
  <c r="K27" a="1"/>
  <c r="K27" s="1"/>
  <c r="H7"/>
  <c r="H11"/>
  <c r="H13"/>
  <c r="H15"/>
  <c r="H17"/>
  <c r="H20"/>
  <c r="H22"/>
  <c r="H24"/>
  <c r="H26"/>
  <c r="H28"/>
  <c r="H30"/>
  <c r="Q9" a="1"/>
  <c r="Q9" s="1"/>
  <c r="Q12" a="1"/>
  <c r="Q12" s="1"/>
  <c r="Q14" a="1"/>
  <c r="Q14" s="1"/>
  <c r="Q16" a="1"/>
  <c r="Q16" s="1"/>
  <c r="Q18" a="1"/>
  <c r="Q18" s="1"/>
  <c r="Q21" a="1"/>
  <c r="Q21" s="1"/>
  <c r="Q23" a="1"/>
  <c r="Q23" s="1"/>
  <c r="Q25" a="1"/>
  <c r="Q25" s="1"/>
  <c r="Q27" a="1"/>
  <c r="Q27" s="1"/>
  <c r="Q29" a="1"/>
  <c r="Q29" s="1"/>
  <c r="N7"/>
  <c r="N11"/>
  <c r="N13"/>
  <c r="N15"/>
  <c r="N17"/>
  <c r="N20"/>
  <c r="N22"/>
  <c r="N24"/>
  <c r="N26"/>
  <c r="N28"/>
  <c r="N30"/>
  <c r="K11" a="1"/>
  <c r="K11" s="1"/>
  <c r="K13" a="1"/>
  <c r="K13" s="1"/>
  <c r="K17" a="1"/>
  <c r="K17" s="1"/>
  <c r="K18" a="1"/>
  <c r="K18" s="1"/>
  <c r="E18" s="1"/>
  <c r="K23" a="1"/>
  <c r="K23" s="1"/>
  <c r="K12" a="1"/>
  <c r="K12" s="1"/>
  <c r="K14" a="1"/>
  <c r="K14" s="1"/>
  <c r="K22" a="1"/>
  <c r="K22" s="1"/>
  <c r="K25" a="1"/>
  <c r="K25" s="1"/>
  <c r="E25" s="1"/>
  <c r="K30" a="1"/>
  <c r="K30" s="1"/>
  <c r="H9"/>
  <c r="H12"/>
  <c r="H14"/>
  <c r="H16"/>
  <c r="H18"/>
  <c r="H21"/>
  <c r="H23"/>
  <c r="H25"/>
  <c r="H27"/>
  <c r="H29"/>
  <c r="Q7" a="1"/>
  <c r="Q7" s="1"/>
  <c r="Q11" a="1"/>
  <c r="Q11" s="1"/>
  <c r="Q13" a="1"/>
  <c r="Q13" s="1"/>
  <c r="Q15" a="1"/>
  <c r="Q15" s="1"/>
  <c r="Q17" a="1"/>
  <c r="Q17" s="1"/>
  <c r="Q20" a="1"/>
  <c r="Q20" s="1"/>
  <c r="Q22" a="1"/>
  <c r="Q22" s="1"/>
  <c r="Q24" a="1"/>
  <c r="Q24" s="1"/>
  <c r="Q26" a="1"/>
  <c r="Q26" s="1"/>
  <c r="Q28" a="1"/>
  <c r="Q28" s="1"/>
  <c r="Q30" a="1"/>
  <c r="Q30" s="1"/>
  <c r="N9"/>
  <c r="N12"/>
  <c r="N14"/>
  <c r="N16"/>
  <c r="N18"/>
  <c r="N21"/>
  <c r="N23"/>
  <c r="N25"/>
  <c r="N27"/>
  <c r="N29"/>
  <c r="K7" a="1"/>
  <c r="K7" s="1"/>
  <c r="K9" a="1"/>
  <c r="K9" s="1"/>
  <c r="K15" a="1"/>
  <c r="K15" s="1"/>
  <c r="E15" s="1"/>
  <c r="K21" a="1"/>
  <c r="K21" s="1"/>
  <c r="E21" s="1"/>
  <c r="K26" a="1"/>
  <c r="K26" s="1"/>
  <c r="K29" a="1"/>
  <c r="K29" s="1"/>
  <c r="E29" s="1"/>
  <c r="K24" a="1"/>
  <c r="K24" s="1"/>
  <c r="E24" s="1"/>
  <c r="K28" a="1"/>
  <c r="K28" s="1"/>
  <c r="W32" i="37"/>
  <c r="U20"/>
  <c r="V19"/>
  <c r="V75"/>
  <c r="V8"/>
  <c r="V77"/>
  <c r="B26" i="17"/>
  <c r="A60" i="20"/>
  <c r="G11" i="5"/>
  <c r="I20"/>
  <c r="G28"/>
  <c r="C41" i="16"/>
  <c r="G41" i="5"/>
  <c r="H42" i="36"/>
  <c r="B17" i="16"/>
  <c r="A2" i="20"/>
  <c r="A2" i="36"/>
  <c r="I28" i="5"/>
  <c r="I13"/>
  <c r="B18" i="17"/>
  <c r="L19" i="5"/>
  <c r="D34" i="16"/>
  <c r="F35" i="5" s="1"/>
  <c r="D25" i="16"/>
  <c r="D15" i="25"/>
  <c r="D6"/>
  <c r="A58" i="17"/>
  <c r="C34"/>
  <c r="C32"/>
  <c r="C40"/>
  <c r="D34"/>
  <c r="H40" i="22" s="1"/>
  <c r="D38" i="17"/>
  <c r="G39" i="5" s="1"/>
  <c r="D42" i="17"/>
  <c r="G43" i="5" s="1"/>
  <c r="D36" i="17"/>
  <c r="H38" i="20" s="1"/>
  <c r="C36" i="17"/>
  <c r="J26" i="5"/>
  <c r="D53" i="25"/>
  <c r="D56" s="1"/>
  <c r="D43"/>
  <c r="D52"/>
  <c r="D31"/>
  <c r="D44"/>
  <c r="D22"/>
  <c r="D7"/>
  <c r="E5"/>
  <c r="D16"/>
  <c r="D40" s="1"/>
  <c r="D32"/>
  <c r="D29" s="1"/>
  <c r="E26"/>
  <c r="B2" i="9"/>
  <c r="D5" s="1"/>
  <c r="D79" s="1"/>
  <c r="D82" s="1"/>
  <c r="D41" i="17"/>
  <c r="G42" i="5" s="1"/>
  <c r="D39" i="17"/>
  <c r="H41" i="20" s="1"/>
  <c r="D37" i="17"/>
  <c r="H43" i="22" s="1"/>
  <c r="D35" i="17"/>
  <c r="H37" i="20" s="1"/>
  <c r="D33" i="17"/>
  <c r="G34" i="5" s="1"/>
  <c r="C42" i="17"/>
  <c r="C38"/>
  <c r="J20" i="5"/>
  <c r="E26" i="9"/>
  <c r="J17" i="5"/>
  <c r="J22"/>
  <c r="J28"/>
  <c r="D10" i="17"/>
  <c r="I24" i="5"/>
  <c r="I17"/>
  <c r="I8"/>
  <c r="B22" i="17"/>
  <c r="B11"/>
  <c r="G24" i="5"/>
  <c r="G15"/>
  <c r="D42" i="16"/>
  <c r="F43" i="5" s="1"/>
  <c r="D11" i="16"/>
  <c r="C33"/>
  <c r="D21"/>
  <c r="B10"/>
  <c r="J24" i="5"/>
  <c r="D14" i="17"/>
  <c r="K29" i="5"/>
  <c r="I26"/>
  <c r="I22"/>
  <c r="K18"/>
  <c r="I15"/>
  <c r="I11"/>
  <c r="B28" i="17"/>
  <c r="B24"/>
  <c r="B20"/>
  <c r="B15"/>
  <c r="B5"/>
  <c r="G26" i="5"/>
  <c r="G22"/>
  <c r="G17"/>
  <c r="G13"/>
  <c r="G8"/>
  <c r="D38" i="16"/>
  <c r="F39" i="5" s="1"/>
  <c r="D15" i="16"/>
  <c r="D5"/>
  <c r="C37"/>
  <c r="D27"/>
  <c r="D23"/>
  <c r="D19"/>
  <c r="B14"/>
  <c r="C18" i="17"/>
  <c r="A64" i="22"/>
  <c r="D17" i="17"/>
  <c r="D12"/>
  <c r="D7"/>
  <c r="G29" i="5"/>
  <c r="I27"/>
  <c r="I25"/>
  <c r="I23"/>
  <c r="I21"/>
  <c r="K19"/>
  <c r="G18"/>
  <c r="I16"/>
  <c r="I14"/>
  <c r="I12"/>
  <c r="I10"/>
  <c r="I6"/>
  <c r="B27" i="17"/>
  <c r="B25"/>
  <c r="B23"/>
  <c r="B21"/>
  <c r="B19"/>
  <c r="D16"/>
  <c r="B13"/>
  <c r="B9"/>
  <c r="L29" i="5"/>
  <c r="G27"/>
  <c r="G25"/>
  <c r="G23"/>
  <c r="G21"/>
  <c r="L18"/>
  <c r="G16"/>
  <c r="G14"/>
  <c r="G12"/>
  <c r="G10"/>
  <c r="G6"/>
  <c r="C6" s="1"/>
  <c r="D40" i="16"/>
  <c r="G42" i="36" s="1"/>
  <c r="D36" i="16"/>
  <c r="D32"/>
  <c r="D13"/>
  <c r="D9"/>
  <c r="C43"/>
  <c r="C39"/>
  <c r="C35"/>
  <c r="D28"/>
  <c r="D26"/>
  <c r="D24"/>
  <c r="D22"/>
  <c r="D20"/>
  <c r="D18"/>
  <c r="B16"/>
  <c r="B12"/>
  <c r="B7"/>
  <c r="C22" i="17"/>
  <c r="K7" i="20" a="1"/>
  <c r="K7" s="1"/>
  <c r="N7"/>
  <c r="H9"/>
  <c r="L9" a="1"/>
  <c r="L9" s="1"/>
  <c r="Q9" a="1"/>
  <c r="Q9" s="1"/>
  <c r="H11"/>
  <c r="L11" a="1"/>
  <c r="L11" s="1"/>
  <c r="R11" a="1"/>
  <c r="R11" s="1"/>
  <c r="O12"/>
  <c r="H13"/>
  <c r="L13" a="1"/>
  <c r="L13" s="1"/>
  <c r="R13" a="1"/>
  <c r="R13" s="1"/>
  <c r="O14"/>
  <c r="H15"/>
  <c r="L15" a="1"/>
  <c r="L15" s="1"/>
  <c r="R15" a="1"/>
  <c r="R15" s="1"/>
  <c r="O16"/>
  <c r="H17"/>
  <c r="L17" a="1"/>
  <c r="L17" s="1"/>
  <c r="R17" a="1"/>
  <c r="R17" s="1"/>
  <c r="O18"/>
  <c r="H20"/>
  <c r="L20" a="1"/>
  <c r="L20" s="1"/>
  <c r="R20" a="1"/>
  <c r="R20" s="1"/>
  <c r="O21"/>
  <c r="O22"/>
  <c r="H23"/>
  <c r="L23" a="1"/>
  <c r="L23" s="1"/>
  <c r="R23" a="1"/>
  <c r="R23" s="1"/>
  <c r="O24"/>
  <c r="H25"/>
  <c r="L25" a="1"/>
  <c r="L25" s="1"/>
  <c r="R25" a="1"/>
  <c r="R25" s="1"/>
  <c r="O26"/>
  <c r="H27"/>
  <c r="L27" a="1"/>
  <c r="L27" s="1"/>
  <c r="R27" a="1"/>
  <c r="R27" s="1"/>
  <c r="O28"/>
  <c r="H29"/>
  <c r="L29" a="1"/>
  <c r="L29" s="1"/>
  <c r="I7"/>
  <c r="R7" a="1"/>
  <c r="R7" s="1"/>
  <c r="O9"/>
  <c r="O11"/>
  <c r="H12"/>
  <c r="L12" a="1"/>
  <c r="L12" s="1"/>
  <c r="R12" a="1"/>
  <c r="R12" s="1"/>
  <c r="O13"/>
  <c r="H14"/>
  <c r="L14" a="1"/>
  <c r="L14" s="1"/>
  <c r="R14" a="1"/>
  <c r="R14" s="1"/>
  <c r="O15"/>
  <c r="H16"/>
  <c r="L16" a="1"/>
  <c r="L16" s="1"/>
  <c r="R16" a="1"/>
  <c r="R16" s="1"/>
  <c r="O17"/>
  <c r="H18"/>
  <c r="L18" a="1"/>
  <c r="L18" s="1"/>
  <c r="R18" a="1"/>
  <c r="R18" s="1"/>
  <c r="O20"/>
  <c r="H21"/>
  <c r="L21" a="1"/>
  <c r="L21" s="1"/>
  <c r="Q21" a="1"/>
  <c r="Q21" s="1"/>
  <c r="H22"/>
  <c r="L22" a="1"/>
  <c r="L22" s="1"/>
  <c r="R22" a="1"/>
  <c r="R22" s="1"/>
  <c r="O23"/>
  <c r="H24"/>
  <c r="L24" a="1"/>
  <c r="L24" s="1"/>
  <c r="R24" a="1"/>
  <c r="R24" s="1"/>
  <c r="O25"/>
  <c r="H26"/>
  <c r="L26" a="1"/>
  <c r="L26" s="1"/>
  <c r="R26" a="1"/>
  <c r="R26" s="1"/>
  <c r="O27"/>
  <c r="H28"/>
  <c r="L28" a="1"/>
  <c r="L28" s="1"/>
  <c r="R28" a="1"/>
  <c r="R28" s="1"/>
  <c r="O29"/>
  <c r="H30"/>
  <c r="L30" a="1"/>
  <c r="L30" s="1"/>
  <c r="Q30" a="1"/>
  <c r="Q30" s="1"/>
  <c r="R29" a="1"/>
  <c r="R29" s="1"/>
  <c r="O30"/>
  <c r="I20"/>
  <c r="N24"/>
  <c r="B24" s="1"/>
  <c r="Q25" a="1"/>
  <c r="Q25" s="1"/>
  <c r="I27"/>
  <c r="K28" a="1"/>
  <c r="K28" s="1"/>
  <c r="I29"/>
  <c r="K30" a="1"/>
  <c r="K30" s="1"/>
  <c r="R30" a="1"/>
  <c r="R30" s="1"/>
  <c r="H7"/>
  <c r="L7" a="1"/>
  <c r="L7" s="1"/>
  <c r="F7" s="1"/>
  <c r="Q7" a="1"/>
  <c r="Q7" s="1"/>
  <c r="K9" a="1"/>
  <c r="K9" s="1"/>
  <c r="N9"/>
  <c r="R9" a="1"/>
  <c r="R9" s="1"/>
  <c r="K11" a="1"/>
  <c r="K11" s="1"/>
  <c r="N11"/>
  <c r="B11" s="1"/>
  <c r="I12"/>
  <c r="J12" s="1"/>
  <c r="Q12" a="1"/>
  <c r="Q12" s="1"/>
  <c r="K13" a="1"/>
  <c r="K13" s="1"/>
  <c r="N13"/>
  <c r="I14"/>
  <c r="C14" s="1"/>
  <c r="Q14" a="1"/>
  <c r="Q14" s="1"/>
  <c r="K15" a="1"/>
  <c r="K15" s="1"/>
  <c r="M15" s="1"/>
  <c r="N15"/>
  <c r="B15" s="1"/>
  <c r="I16"/>
  <c r="J16" s="1"/>
  <c r="Q16" a="1"/>
  <c r="Q16" s="1"/>
  <c r="K17" a="1"/>
  <c r="K17" s="1"/>
  <c r="N17"/>
  <c r="I18"/>
  <c r="J18" s="1"/>
  <c r="Q18" a="1"/>
  <c r="Q18" s="1"/>
  <c r="K20" a="1"/>
  <c r="K20" s="1"/>
  <c r="M20" s="1"/>
  <c r="N20"/>
  <c r="I21"/>
  <c r="J21" s="1"/>
  <c r="I22"/>
  <c r="C22" s="1"/>
  <c r="Q22" a="1"/>
  <c r="Q22" s="1"/>
  <c r="K23" a="1"/>
  <c r="K23" s="1"/>
  <c r="N23"/>
  <c r="B23" s="1"/>
  <c r="I24"/>
  <c r="C24" s="1"/>
  <c r="Q24" a="1"/>
  <c r="Q24" s="1"/>
  <c r="K25" a="1"/>
  <c r="K25" s="1"/>
  <c r="M25" s="1"/>
  <c r="N25"/>
  <c r="I26"/>
  <c r="C26" s="1"/>
  <c r="Q26" a="1"/>
  <c r="Q26" s="1"/>
  <c r="K27" a="1"/>
  <c r="K27" s="1"/>
  <c r="N27"/>
  <c r="I28"/>
  <c r="J28" s="1"/>
  <c r="Q28" a="1"/>
  <c r="Q28" s="1"/>
  <c r="K29" a="1"/>
  <c r="K29" s="1"/>
  <c r="M29" s="1"/>
  <c r="N29"/>
  <c r="O7"/>
  <c r="P7" s="1"/>
  <c r="I9"/>
  <c r="J9" s="1"/>
  <c r="I11"/>
  <c r="C11" s="1"/>
  <c r="Q11" a="1"/>
  <c r="Q11" s="1"/>
  <c r="K12" a="1"/>
  <c r="K12" s="1"/>
  <c r="E12" s="1"/>
  <c r="N12"/>
  <c r="P12" s="1"/>
  <c r="I13"/>
  <c r="J13" s="1"/>
  <c r="Q13" a="1"/>
  <c r="Q13" s="1"/>
  <c r="E13" s="1"/>
  <c r="K14" a="1"/>
  <c r="K14" s="1"/>
  <c r="E14" s="1"/>
  <c r="N14"/>
  <c r="B14" s="1"/>
  <c r="D14" s="1"/>
  <c r="I15"/>
  <c r="J15" s="1"/>
  <c r="Q15" a="1"/>
  <c r="Q15" s="1"/>
  <c r="E15" s="1"/>
  <c r="K16" a="1"/>
  <c r="K16" s="1"/>
  <c r="E16" s="1"/>
  <c r="N16"/>
  <c r="P16" s="1"/>
  <c r="I17"/>
  <c r="J17" s="1"/>
  <c r="Q17" a="1"/>
  <c r="Q17" s="1"/>
  <c r="K18" a="1"/>
  <c r="K18" s="1"/>
  <c r="E18" s="1"/>
  <c r="N18"/>
  <c r="P18" s="1"/>
  <c r="Q20" a="1"/>
  <c r="Q20" s="1"/>
  <c r="S20" s="1"/>
  <c r="K21" a="1"/>
  <c r="K21" s="1"/>
  <c r="E21" s="1"/>
  <c r="N21"/>
  <c r="R21" a="1"/>
  <c r="R21" s="1"/>
  <c r="K22" a="1"/>
  <c r="K22" s="1"/>
  <c r="N22"/>
  <c r="I23"/>
  <c r="Q23" a="1"/>
  <c r="Q23" s="1"/>
  <c r="K24" a="1"/>
  <c r="K24" s="1"/>
  <c r="I25"/>
  <c r="J25" s="1"/>
  <c r="K26" a="1"/>
  <c r="K26" s="1"/>
  <c r="N26"/>
  <c r="Q27" a="1"/>
  <c r="Q27" s="1"/>
  <c r="E27" s="1"/>
  <c r="N28"/>
  <c r="Q29" a="1"/>
  <c r="Q29" s="1"/>
  <c r="N30"/>
  <c r="I30"/>
  <c r="C30" s="1"/>
  <c r="K11" i="22" a="1"/>
  <c r="K11" s="1"/>
  <c r="K13" a="1"/>
  <c r="K13" s="1"/>
  <c r="K15" a="1"/>
  <c r="K15" s="1"/>
  <c r="K16" a="1"/>
  <c r="K16" s="1"/>
  <c r="K17" a="1"/>
  <c r="K17" s="1"/>
  <c r="K18" a="1"/>
  <c r="K18" s="1"/>
  <c r="K19" a="1"/>
  <c r="K19" s="1"/>
  <c r="K20" a="1"/>
  <c r="K20" s="1"/>
  <c r="K21" a="1"/>
  <c r="K21" s="1"/>
  <c r="K22" a="1"/>
  <c r="K22" s="1"/>
  <c r="K24" a="1"/>
  <c r="K24" s="1"/>
  <c r="K25" a="1"/>
  <c r="K25" s="1"/>
  <c r="K26" a="1"/>
  <c r="K26" s="1"/>
  <c r="K27" a="1"/>
  <c r="K27" s="1"/>
  <c r="K28" a="1"/>
  <c r="K28" s="1"/>
  <c r="K29" a="1"/>
  <c r="K29" s="1"/>
  <c r="K30" a="1"/>
  <c r="K30" s="1"/>
  <c r="K31" a="1"/>
  <c r="K31" s="1"/>
  <c r="K32" a="1"/>
  <c r="K32" s="1"/>
  <c r="K33" a="1"/>
  <c r="K33" s="1"/>
  <c r="K34" a="1"/>
  <c r="K34" s="1"/>
  <c r="U11" a="1"/>
  <c r="U11" s="1"/>
  <c r="U13" a="1"/>
  <c r="U13" s="1"/>
  <c r="U15" a="1"/>
  <c r="U15" s="1"/>
  <c r="U16" a="1"/>
  <c r="U16" s="1"/>
  <c r="U17" a="1"/>
  <c r="U17" s="1"/>
  <c r="U18" a="1"/>
  <c r="U18" s="1"/>
  <c r="U19" a="1"/>
  <c r="U19" s="1"/>
  <c r="U20" a="1"/>
  <c r="U20" s="1"/>
  <c r="U21" a="1"/>
  <c r="U21" s="1"/>
  <c r="U22" a="1"/>
  <c r="U22" s="1"/>
  <c r="U24" a="1"/>
  <c r="U24" s="1"/>
  <c r="U25" a="1"/>
  <c r="U25" s="1"/>
  <c r="U26" a="1"/>
  <c r="U26" s="1"/>
  <c r="U27" a="1"/>
  <c r="U27" s="1"/>
  <c r="U28" a="1"/>
  <c r="U28" s="1"/>
  <c r="U29" a="1"/>
  <c r="U29" s="1"/>
  <c r="U30" a="1"/>
  <c r="U30" s="1"/>
  <c r="U31" a="1"/>
  <c r="U31" s="1"/>
  <c r="U32" a="1"/>
  <c r="U32" s="1"/>
  <c r="U33" a="1"/>
  <c r="U33" s="1"/>
  <c r="U34" a="1"/>
  <c r="U34" s="1"/>
  <c r="S19"/>
  <c r="S25"/>
  <c r="H11"/>
  <c r="H13"/>
  <c r="H15"/>
  <c r="H16"/>
  <c r="H17"/>
  <c r="H18"/>
  <c r="H19"/>
  <c r="H20"/>
  <c r="H21"/>
  <c r="H22"/>
  <c r="H24"/>
  <c r="H25"/>
  <c r="H26"/>
  <c r="H27"/>
  <c r="H28"/>
  <c r="H29"/>
  <c r="H30"/>
  <c r="H31"/>
  <c r="H32"/>
  <c r="H33"/>
  <c r="H34"/>
  <c r="R11"/>
  <c r="R13"/>
  <c r="R15"/>
  <c r="R16"/>
  <c r="R17"/>
  <c r="R18"/>
  <c r="R19"/>
  <c r="R20"/>
  <c r="R21"/>
  <c r="R22"/>
  <c r="R24"/>
  <c r="R25"/>
  <c r="R26"/>
  <c r="R27"/>
  <c r="R28"/>
  <c r="R29"/>
  <c r="R30"/>
  <c r="R31"/>
  <c r="R32"/>
  <c r="R33"/>
  <c r="R34"/>
  <c r="S21"/>
  <c r="D15" i="17"/>
  <c r="D13"/>
  <c r="D11"/>
  <c r="D9"/>
  <c r="D5"/>
  <c r="I29" i="5"/>
  <c r="K28"/>
  <c r="K27"/>
  <c r="K26"/>
  <c r="K25"/>
  <c r="K24"/>
  <c r="K23"/>
  <c r="K22"/>
  <c r="K21"/>
  <c r="K20"/>
  <c r="G20"/>
  <c r="I19"/>
  <c r="I18"/>
  <c r="K17"/>
  <c r="L16"/>
  <c r="L15"/>
  <c r="L14"/>
  <c r="L13"/>
  <c r="L12"/>
  <c r="L11"/>
  <c r="L10"/>
  <c r="L8"/>
  <c r="L6"/>
  <c r="D28" i="17"/>
  <c r="D27"/>
  <c r="D26"/>
  <c r="D25"/>
  <c r="D24"/>
  <c r="D23"/>
  <c r="D22"/>
  <c r="D21"/>
  <c r="D20"/>
  <c r="D19"/>
  <c r="D18"/>
  <c r="B17"/>
  <c r="B16"/>
  <c r="B14"/>
  <c r="B12"/>
  <c r="B10"/>
  <c r="B7"/>
  <c r="A59" i="5"/>
  <c r="L28"/>
  <c r="E28" s="1"/>
  <c r="L27"/>
  <c r="L26"/>
  <c r="L25"/>
  <c r="L24"/>
  <c r="L23"/>
  <c r="L22"/>
  <c r="L21"/>
  <c r="L20"/>
  <c r="E20" s="1"/>
  <c r="G19"/>
  <c r="L17"/>
  <c r="K16"/>
  <c r="K15"/>
  <c r="K14"/>
  <c r="K13"/>
  <c r="K12"/>
  <c r="K11"/>
  <c r="K10"/>
  <c r="K8"/>
  <c r="D43" i="16"/>
  <c r="G45" i="36" s="1"/>
  <c r="D41" i="16"/>
  <c r="G43" i="36" s="1"/>
  <c r="D39" i="16"/>
  <c r="G41" i="36" s="1"/>
  <c r="D37" i="16"/>
  <c r="G39" i="36" s="1"/>
  <c r="D35" i="16"/>
  <c r="G37" i="36" s="1"/>
  <c r="D33" i="16"/>
  <c r="G35" i="36" s="1"/>
  <c r="D17" i="16"/>
  <c r="D14"/>
  <c r="D12"/>
  <c r="D10"/>
  <c r="D7"/>
  <c r="A58"/>
  <c r="C42"/>
  <c r="C40"/>
  <c r="C38"/>
  <c r="C36"/>
  <c r="C34"/>
  <c r="C32"/>
  <c r="B28"/>
  <c r="B27"/>
  <c r="B26"/>
  <c r="B25"/>
  <c r="B24"/>
  <c r="B23"/>
  <c r="B22"/>
  <c r="B21"/>
  <c r="B20"/>
  <c r="B19"/>
  <c r="B18"/>
  <c r="D16"/>
  <c r="B15"/>
  <c r="B13"/>
  <c r="B11"/>
  <c r="B9"/>
  <c r="C20" i="17"/>
  <c r="C26"/>
  <c r="J6" i="24"/>
  <c r="J10" s="1"/>
  <c r="S15" i="22"/>
  <c r="S17"/>
  <c r="S27"/>
  <c r="S31"/>
  <c r="S29"/>
  <c r="S33"/>
  <c r="E5" i="9"/>
  <c r="E7" s="1"/>
  <c r="D7"/>
  <c r="D10" s="1"/>
  <c r="V19" i="22" a="1"/>
  <c r="V19" s="1"/>
  <c r="V27" a="1"/>
  <c r="V27" s="1"/>
  <c r="H42" i="20"/>
  <c r="H46" i="22"/>
  <c r="C24" i="17"/>
  <c r="C28"/>
  <c r="V17" i="22" a="1"/>
  <c r="V17" s="1"/>
  <c r="V21" a="1"/>
  <c r="V21" s="1"/>
  <c r="V25" a="1"/>
  <c r="V25" s="1"/>
  <c r="V29" a="1"/>
  <c r="V29" s="1"/>
  <c r="V33" a="1"/>
  <c r="V33" s="1"/>
  <c r="V15" a="1"/>
  <c r="V15" s="1"/>
  <c r="V31" a="1"/>
  <c r="V31" s="1"/>
  <c r="K10" i="24"/>
  <c r="K20"/>
  <c r="K23"/>
  <c r="K17"/>
  <c r="K9"/>
  <c r="K22"/>
  <c r="K16"/>
  <c r="K19"/>
  <c r="K8"/>
  <c r="K15"/>
  <c r="J9"/>
  <c r="J22"/>
  <c r="J16"/>
  <c r="J19"/>
  <c r="K13"/>
  <c r="J12"/>
  <c r="K12"/>
  <c r="A2" i="5"/>
  <c r="A6" i="22"/>
  <c r="G40"/>
  <c r="C33" i="17"/>
  <c r="C35"/>
  <c r="C37"/>
  <c r="C39"/>
  <c r="C41"/>
  <c r="C43"/>
  <c r="D32"/>
  <c r="H34" i="36" s="1"/>
  <c r="D43" i="17"/>
  <c r="H45" i="36" s="1"/>
  <c r="D5" i="24"/>
  <c r="F5"/>
  <c r="H5"/>
  <c r="L5"/>
  <c r="D6"/>
  <c r="F6"/>
  <c r="H6"/>
  <c r="L6"/>
  <c r="E5"/>
  <c r="I5"/>
  <c r="O5"/>
  <c r="G6"/>
  <c r="M6"/>
  <c r="G5"/>
  <c r="M5"/>
  <c r="E6"/>
  <c r="I6"/>
  <c r="O6"/>
  <c r="E4"/>
  <c r="G4"/>
  <c r="I4"/>
  <c r="L4"/>
  <c r="D4"/>
  <c r="D15" s="1"/>
  <c r="H4"/>
  <c r="M4"/>
  <c r="F4"/>
  <c r="J4"/>
  <c r="G37" i="15"/>
  <c r="G38" s="1"/>
  <c r="G39" s="1"/>
  <c r="G40" s="1"/>
  <c r="G41" s="1"/>
  <c r="G42" s="1"/>
  <c r="G43" s="1"/>
  <c r="G44" s="1"/>
  <c r="G45" s="1"/>
  <c r="G46" s="1"/>
  <c r="G47" s="1"/>
  <c r="G48" s="1"/>
  <c r="G38" i="5" l="1"/>
  <c r="H43" i="20"/>
  <c r="M7" i="50"/>
  <c r="P7"/>
  <c r="K8" i="44"/>
  <c r="I9"/>
  <c r="K7"/>
  <c r="N9"/>
  <c r="N9" i="51"/>
  <c r="K7"/>
  <c r="I9"/>
  <c r="N9" i="50"/>
  <c r="P7" i="44"/>
  <c r="M7"/>
  <c r="K8" i="51"/>
  <c r="CA30" i="46"/>
  <c r="CF29"/>
  <c r="CB32"/>
  <c r="CG31"/>
  <c r="I9" i="50"/>
  <c r="K7"/>
  <c r="K9" s="1"/>
  <c r="J9" i="44"/>
  <c r="J9" i="51"/>
  <c r="J9" i="50"/>
  <c r="CA30" i="42"/>
  <c r="CF29"/>
  <c r="CB30"/>
  <c r="CG29"/>
  <c r="X91" i="52"/>
  <c r="G49" i="15"/>
  <c r="G50" s="1"/>
  <c r="G51" s="1"/>
  <c r="G52" s="1"/>
  <c r="G53" s="1"/>
  <c r="G54" s="1"/>
  <c r="G55" s="1"/>
  <c r="G56" s="1"/>
  <c r="G57" s="1"/>
  <c r="G58" s="1"/>
  <c r="G59" s="1"/>
  <c r="G60" s="1"/>
  <c r="G61" s="1"/>
  <c r="G62" s="1"/>
  <c r="G63" s="1"/>
  <c r="G64" s="1"/>
  <c r="G65" s="1"/>
  <c r="G66" s="1"/>
  <c r="G67" s="1"/>
  <c r="G68" s="1"/>
  <c r="G69" s="1"/>
  <c r="G70" s="1"/>
  <c r="G71" s="1"/>
  <c r="G72" s="1"/>
  <c r="G73" s="1"/>
  <c r="G74" s="1"/>
  <c r="G75" s="1"/>
  <c r="G76" s="1"/>
  <c r="G77" s="1"/>
  <c r="G78" s="1"/>
  <c r="G79" s="1"/>
  <c r="G80" s="1"/>
  <c r="G81" s="1"/>
  <c r="G82" s="1"/>
  <c r="G83" s="1"/>
  <c r="G84" s="1"/>
  <c r="G85" s="1"/>
  <c r="G86" s="1"/>
  <c r="G87" s="1"/>
  <c r="G88" s="1"/>
  <c r="G89" s="1"/>
  <c r="G90" s="1"/>
  <c r="G91" s="1"/>
  <c r="G92" s="1"/>
  <c r="G93" s="1"/>
  <c r="G94" s="1"/>
  <c r="G95" s="1"/>
  <c r="G96" s="1"/>
  <c r="G97" s="1"/>
  <c r="G98" s="1"/>
  <c r="G99" s="1"/>
  <c r="G100" s="1"/>
  <c r="G101" s="1"/>
  <c r="G102" s="1"/>
  <c r="G103" s="1"/>
  <c r="G104" s="1"/>
  <c r="G105" s="1"/>
  <c r="G106" s="1"/>
  <c r="G107" s="1"/>
  <c r="G108" s="1"/>
  <c r="G109" s="1"/>
  <c r="G110" s="1"/>
  <c r="G111" s="1"/>
  <c r="G112" s="1"/>
  <c r="G113" s="1"/>
  <c r="G114" s="1"/>
  <c r="G115" s="1"/>
  <c r="G116" s="1"/>
  <c r="G117" s="1"/>
  <c r="G118" s="1"/>
  <c r="G119" s="1"/>
  <c r="G120" s="1"/>
  <c r="G121" s="1"/>
  <c r="G122" s="1"/>
  <c r="G123" s="1"/>
  <c r="G124" s="1"/>
  <c r="G125" s="1"/>
  <c r="G126" s="1"/>
  <c r="G127" s="1"/>
  <c r="G128" s="1"/>
  <c r="G129" s="1"/>
  <c r="G130" s="1"/>
  <c r="G131" s="1"/>
  <c r="G132" s="1"/>
  <c r="G133" s="1"/>
  <c r="G134" s="1"/>
  <c r="G135" s="1"/>
  <c r="G136" s="1"/>
  <c r="G137" s="1"/>
  <c r="G138" s="1"/>
  <c r="G139" s="1"/>
  <c r="G140" s="1"/>
  <c r="G141" s="1"/>
  <c r="G142" s="1"/>
  <c r="G143" s="1"/>
  <c r="G144" s="1"/>
  <c r="G145" s="1"/>
  <c r="G146" s="1"/>
  <c r="G147" s="1"/>
  <c r="G148" s="1"/>
  <c r="G149" s="1"/>
  <c r="G150" s="1"/>
  <c r="G151" s="1"/>
  <c r="G152" s="1"/>
  <c r="G153" s="1"/>
  <c r="G154" s="1"/>
  <c r="G155" s="1"/>
  <c r="G156" s="1"/>
  <c r="G157" s="1"/>
  <c r="G158" s="1"/>
  <c r="G159" s="1"/>
  <c r="G160" s="1"/>
  <c r="G161" s="1"/>
  <c r="G162" s="1"/>
  <c r="G163" s="1"/>
  <c r="G164" s="1"/>
  <c r="G165" s="1"/>
  <c r="G166" s="1"/>
  <c r="G167" s="1"/>
  <c r="G168" s="1"/>
  <c r="G169" s="1"/>
  <c r="G170" s="1"/>
  <c r="G171" s="1"/>
  <c r="G172" s="1"/>
  <c r="G173" s="1"/>
  <c r="G174" s="1"/>
  <c r="G175" s="1"/>
  <c r="G176" s="1"/>
  <c r="G177" s="1"/>
  <c r="G178" s="1"/>
  <c r="G179" s="1"/>
  <c r="G180" s="1"/>
  <c r="G181" s="1"/>
  <c r="G182" s="1"/>
  <c r="G183" s="1"/>
  <c r="G184" s="1"/>
  <c r="G185" s="1"/>
  <c r="G186" s="1"/>
  <c r="G187" s="1"/>
  <c r="G188" s="1"/>
  <c r="G189" s="1"/>
  <c r="G190" s="1"/>
  <c r="G191" s="1"/>
  <c r="G192" s="1"/>
  <c r="G193" s="1"/>
  <c r="G194" s="1"/>
  <c r="G195" s="1"/>
  <c r="G196" s="1"/>
  <c r="G197" s="1"/>
  <c r="G198" s="1"/>
  <c r="G199" s="1"/>
  <c r="G200" s="1"/>
  <c r="G201" s="1"/>
  <c r="G202" s="1"/>
  <c r="G203" s="1"/>
  <c r="G204" s="1"/>
  <c r="G205" s="1"/>
  <c r="G206" s="1"/>
  <c r="G207" s="1"/>
  <c r="G208" s="1"/>
  <c r="G209" s="1"/>
  <c r="G210" s="1"/>
  <c r="G211" s="1"/>
  <c r="G212" s="1"/>
  <c r="G213" s="1"/>
  <c r="G214" s="1"/>
  <c r="G215" s="1"/>
  <c r="G216" s="1"/>
  <c r="G217" s="1"/>
  <c r="G218" s="1"/>
  <c r="D7" i="51"/>
  <c r="D7" i="44"/>
  <c r="D7" i="50"/>
  <c r="V61" i="37"/>
  <c r="H48" i="22"/>
  <c r="H39"/>
  <c r="W45" i="37"/>
  <c r="V95" i="52"/>
  <c r="S30" i="20"/>
  <c r="G48" i="22"/>
  <c r="X88" i="52"/>
  <c r="W79"/>
  <c r="W81" s="1"/>
  <c r="W90"/>
  <c r="W133"/>
  <c r="W132"/>
  <c r="W94"/>
  <c r="X54"/>
  <c r="X56" s="1"/>
  <c r="X89"/>
  <c r="X69"/>
  <c r="X71" s="1"/>
  <c r="X92"/>
  <c r="X74"/>
  <c r="X76" s="1"/>
  <c r="X93"/>
  <c r="X82"/>
  <c r="W135"/>
  <c r="W134"/>
  <c r="X114"/>
  <c r="X129" s="1"/>
  <c r="X127"/>
  <c r="W131"/>
  <c r="X115"/>
  <c r="X130" s="1"/>
  <c r="X128"/>
  <c r="W116"/>
  <c r="M27" i="20"/>
  <c r="C12" i="5"/>
  <c r="C16"/>
  <c r="E21"/>
  <c r="E25"/>
  <c r="E10"/>
  <c r="E14"/>
  <c r="C21"/>
  <c r="C25"/>
  <c r="E29"/>
  <c r="X99" i="52"/>
  <c r="X109" s="1"/>
  <c r="X134" s="1"/>
  <c r="X107"/>
  <c r="W111"/>
  <c r="X100"/>
  <c r="X110" s="1"/>
  <c r="X108"/>
  <c r="X83"/>
  <c r="W60"/>
  <c r="W85"/>
  <c r="W59"/>
  <c r="W61" s="1"/>
  <c r="W84"/>
  <c r="W86" s="1"/>
  <c r="V86"/>
  <c r="V61"/>
  <c r="X65"/>
  <c r="X80" s="1"/>
  <c r="X78"/>
  <c r="X64"/>
  <c r="X66" s="1"/>
  <c r="X77"/>
  <c r="F18" i="20"/>
  <c r="G18" s="1"/>
  <c r="F11"/>
  <c r="H42" i="22"/>
  <c r="C13" i="5"/>
  <c r="C15"/>
  <c r="E22"/>
  <c r="E24"/>
  <c r="E8"/>
  <c r="C22"/>
  <c r="X49" i="52"/>
  <c r="X57"/>
  <c r="X50"/>
  <c r="X58"/>
  <c r="W51"/>
  <c r="W35" i="37"/>
  <c r="S30" i="36"/>
  <c r="V20" i="52"/>
  <c r="V45"/>
  <c r="W43"/>
  <c r="W44"/>
  <c r="W19"/>
  <c r="W42"/>
  <c r="W18"/>
  <c r="W20" s="1"/>
  <c r="W41"/>
  <c r="W40"/>
  <c r="X24"/>
  <c r="X37"/>
  <c r="X39" s="1"/>
  <c r="X23"/>
  <c r="X25" s="1"/>
  <c r="X36"/>
  <c r="X38" s="1"/>
  <c r="X9"/>
  <c r="X17"/>
  <c r="W10"/>
  <c r="X8"/>
  <c r="X16"/>
  <c r="Y123"/>
  <c r="Y122"/>
  <c r="Y118"/>
  <c r="Y117"/>
  <c r="Y113"/>
  <c r="Y112"/>
  <c r="U78" i="37"/>
  <c r="V48"/>
  <c r="W48" s="1"/>
  <c r="Y103" i="52"/>
  <c r="Y102"/>
  <c r="C13" i="20"/>
  <c r="Y73" i="52"/>
  <c r="Y75" s="1"/>
  <c r="Y72"/>
  <c r="Y68"/>
  <c r="Y70" s="1"/>
  <c r="Y67"/>
  <c r="Y62"/>
  <c r="Y63"/>
  <c r="F16" i="20"/>
  <c r="G16" s="1"/>
  <c r="S14"/>
  <c r="V76" i="37"/>
  <c r="V78" s="1"/>
  <c r="Y52" i="52"/>
  <c r="Y53"/>
  <c r="Y55" s="1"/>
  <c r="V40" i="37"/>
  <c r="V50"/>
  <c r="G44" i="22"/>
  <c r="G36" i="5"/>
  <c r="G40"/>
  <c r="H44" i="22"/>
  <c r="V54" i="37"/>
  <c r="W6"/>
  <c r="W9" s="1"/>
  <c r="W60"/>
  <c r="W63" s="1"/>
  <c r="W73"/>
  <c r="Y98" i="52"/>
  <c r="V34" i="37"/>
  <c r="V36" s="1"/>
  <c r="V80"/>
  <c r="V26"/>
  <c r="V47"/>
  <c r="M7" i="20"/>
  <c r="V68" i="37"/>
  <c r="V17"/>
  <c r="W25"/>
  <c r="W46"/>
  <c r="W49" s="1"/>
  <c r="W74"/>
  <c r="W77" s="1"/>
  <c r="W59"/>
  <c r="Y97" i="52"/>
  <c r="Y48"/>
  <c r="Y47"/>
  <c r="Y21"/>
  <c r="Y22"/>
  <c r="Y7"/>
  <c r="Z5"/>
  <c r="Y6"/>
  <c r="V41" i="37"/>
  <c r="V43" s="1"/>
  <c r="U43" i="27"/>
  <c r="U44"/>
  <c r="U46" s="1"/>
  <c r="U52"/>
  <c r="U57"/>
  <c r="U56" s="1"/>
  <c r="U29"/>
  <c r="U30"/>
  <c r="U32" s="1"/>
  <c r="V49"/>
  <c r="V41"/>
  <c r="V27"/>
  <c r="V13"/>
  <c r="V35"/>
  <c r="V38" s="1"/>
  <c r="V21"/>
  <c r="V24" s="1"/>
  <c r="V6"/>
  <c r="V48"/>
  <c r="V34"/>
  <c r="V20"/>
  <c r="V42"/>
  <c r="V45" s="1"/>
  <c r="V28"/>
  <c r="V31" s="1"/>
  <c r="V14"/>
  <c r="V17" s="1"/>
  <c r="W5"/>
  <c r="U37"/>
  <c r="U39" s="1"/>
  <c r="U36"/>
  <c r="U50"/>
  <c r="U15"/>
  <c r="U16"/>
  <c r="U18" s="1"/>
  <c r="U8"/>
  <c r="U9"/>
  <c r="U11" s="1"/>
  <c r="U23"/>
  <c r="U25" s="1"/>
  <c r="U22"/>
  <c r="U51"/>
  <c r="T53"/>
  <c r="V22" i="37"/>
  <c r="V11"/>
  <c r="V28"/>
  <c r="V29" s="1"/>
  <c r="V13"/>
  <c r="V33"/>
  <c r="F28" i="20"/>
  <c r="P20"/>
  <c r="F29"/>
  <c r="F27"/>
  <c r="G27" s="1"/>
  <c r="F25"/>
  <c r="F23"/>
  <c r="F17"/>
  <c r="F13"/>
  <c r="G13" s="1"/>
  <c r="F9"/>
  <c r="V71" i="37"/>
  <c r="J24" i="20"/>
  <c r="J22"/>
  <c r="D80" i="9"/>
  <c r="D81" s="1"/>
  <c r="C28" i="20"/>
  <c r="C8" i="5"/>
  <c r="C11"/>
  <c r="E17"/>
  <c r="E26"/>
  <c r="E11"/>
  <c r="E13"/>
  <c r="C17"/>
  <c r="E19"/>
  <c r="C24"/>
  <c r="C26"/>
  <c r="C28"/>
  <c r="V57" i="37"/>
  <c r="V62"/>
  <c r="V64" s="1"/>
  <c r="X5"/>
  <c r="X16" s="1"/>
  <c r="W7"/>
  <c r="W10" s="1"/>
  <c r="W15"/>
  <c r="W18" s="1"/>
  <c r="W24"/>
  <c r="W27" s="1"/>
  <c r="W31"/>
  <c r="W39"/>
  <c r="W42" s="1"/>
  <c r="W53"/>
  <c r="W56" s="1"/>
  <c r="W67"/>
  <c r="W70" s="1"/>
  <c r="W38"/>
  <c r="W52"/>
  <c r="W55" s="1"/>
  <c r="W66"/>
  <c r="W69" s="1"/>
  <c r="P24" i="20"/>
  <c r="M12"/>
  <c r="J26"/>
  <c r="CC237" i="42"/>
  <c r="U29" i="37"/>
  <c r="F22" i="20"/>
  <c r="C29"/>
  <c r="C27"/>
  <c r="S12"/>
  <c r="B27"/>
  <c r="E11"/>
  <c r="C18"/>
  <c r="S7"/>
  <c r="E30"/>
  <c r="F26"/>
  <c r="F24"/>
  <c r="F30"/>
  <c r="F14"/>
  <c r="G14" s="1"/>
  <c r="F12"/>
  <c r="G12" s="1"/>
  <c r="F20"/>
  <c r="F15"/>
  <c r="G15" s="1"/>
  <c r="M28"/>
  <c r="S18"/>
  <c r="S25"/>
  <c r="M17"/>
  <c r="M13"/>
  <c r="M11"/>
  <c r="E7"/>
  <c r="G7" s="1"/>
  <c r="S15"/>
  <c r="C9"/>
  <c r="M30"/>
  <c r="J14"/>
  <c r="C21"/>
  <c r="C12"/>
  <c r="C10" i="5"/>
  <c r="C14"/>
  <c r="C19"/>
  <c r="E23"/>
  <c r="E27"/>
  <c r="E6"/>
  <c r="E12"/>
  <c r="E16"/>
  <c r="E18"/>
  <c r="C23"/>
  <c r="C27"/>
  <c r="G46" i="22"/>
  <c r="E9" i="36"/>
  <c r="B28" i="20"/>
  <c r="W29" i="22"/>
  <c r="B16" i="20"/>
  <c r="M24"/>
  <c r="J23"/>
  <c r="M18"/>
  <c r="C17"/>
  <c r="S27"/>
  <c r="E12" i="36"/>
  <c r="E7"/>
  <c r="E26"/>
  <c r="C29" i="5"/>
  <c r="E28" i="36"/>
  <c r="E14"/>
  <c r="E23"/>
  <c r="S29" i="20"/>
  <c r="M26"/>
  <c r="M22"/>
  <c r="B21"/>
  <c r="E25"/>
  <c r="E30" i="22"/>
  <c r="E28"/>
  <c r="F29" i="36"/>
  <c r="G29" s="1"/>
  <c r="M29"/>
  <c r="M27"/>
  <c r="F27"/>
  <c r="M25"/>
  <c r="F25"/>
  <c r="G25" s="1"/>
  <c r="M23"/>
  <c r="F23"/>
  <c r="M21"/>
  <c r="F21"/>
  <c r="G21" s="1"/>
  <c r="M18"/>
  <c r="F18"/>
  <c r="G18" s="1"/>
  <c r="M16"/>
  <c r="F16"/>
  <c r="M14"/>
  <c r="F14"/>
  <c r="M12"/>
  <c r="F12"/>
  <c r="M9"/>
  <c r="F9"/>
  <c r="J29"/>
  <c r="C29"/>
  <c r="J27"/>
  <c r="C27"/>
  <c r="J25"/>
  <c r="C25"/>
  <c r="J23"/>
  <c r="C23"/>
  <c r="J21"/>
  <c r="C21"/>
  <c r="J18"/>
  <c r="C18"/>
  <c r="J16"/>
  <c r="C16"/>
  <c r="J14"/>
  <c r="C14"/>
  <c r="J12"/>
  <c r="C12"/>
  <c r="J9"/>
  <c r="C9"/>
  <c r="B29"/>
  <c r="B25"/>
  <c r="B21"/>
  <c r="B16"/>
  <c r="B12"/>
  <c r="E30"/>
  <c r="E22"/>
  <c r="E17"/>
  <c r="E11"/>
  <c r="B30"/>
  <c r="B26"/>
  <c r="B22"/>
  <c r="B17"/>
  <c r="B13"/>
  <c r="B7"/>
  <c r="E20"/>
  <c r="P27"/>
  <c r="S23"/>
  <c r="S18"/>
  <c r="P16"/>
  <c r="S12"/>
  <c r="S9"/>
  <c r="S28"/>
  <c r="P26"/>
  <c r="S20"/>
  <c r="S16"/>
  <c r="P7"/>
  <c r="S26"/>
  <c r="S21"/>
  <c r="S15"/>
  <c r="P12"/>
  <c r="S7"/>
  <c r="P29"/>
  <c r="S25"/>
  <c r="S22"/>
  <c r="S17"/>
  <c r="P13"/>
  <c r="J30"/>
  <c r="C30"/>
  <c r="J28"/>
  <c r="C28"/>
  <c r="C26"/>
  <c r="J26"/>
  <c r="C24"/>
  <c r="J24"/>
  <c r="C22"/>
  <c r="D22" s="1"/>
  <c r="J22"/>
  <c r="C20"/>
  <c r="J20"/>
  <c r="C17"/>
  <c r="J17"/>
  <c r="C15"/>
  <c r="J15"/>
  <c r="C13"/>
  <c r="D13" s="1"/>
  <c r="J13"/>
  <c r="C11"/>
  <c r="J11"/>
  <c r="C7"/>
  <c r="J7"/>
  <c r="F30"/>
  <c r="G30" s="1"/>
  <c r="M30"/>
  <c r="F28"/>
  <c r="M28"/>
  <c r="F26"/>
  <c r="M26"/>
  <c r="F24"/>
  <c r="G24" s="1"/>
  <c r="M24"/>
  <c r="F22"/>
  <c r="M22"/>
  <c r="F20"/>
  <c r="G20" s="1"/>
  <c r="M20"/>
  <c r="F17"/>
  <c r="G17" s="1"/>
  <c r="M17"/>
  <c r="F15"/>
  <c r="G15" s="1"/>
  <c r="M15"/>
  <c r="F13"/>
  <c r="M13"/>
  <c r="F11"/>
  <c r="M11"/>
  <c r="F7"/>
  <c r="M7"/>
  <c r="B27"/>
  <c r="B23"/>
  <c r="B18"/>
  <c r="B14"/>
  <c r="B9"/>
  <c r="E13"/>
  <c r="B28"/>
  <c r="B24"/>
  <c r="B20"/>
  <c r="B15"/>
  <c r="B11"/>
  <c r="E27"/>
  <c r="E16"/>
  <c r="P30"/>
  <c r="S24"/>
  <c r="P22"/>
  <c r="P17"/>
  <c r="S13"/>
  <c r="S11"/>
  <c r="S27"/>
  <c r="P23"/>
  <c r="P18"/>
  <c r="P15"/>
  <c r="S29"/>
  <c r="P25"/>
  <c r="P20"/>
  <c r="P14"/>
  <c r="P9"/>
  <c r="P28"/>
  <c r="P24"/>
  <c r="P21"/>
  <c r="S14"/>
  <c r="P11"/>
  <c r="E29" i="20"/>
  <c r="J11"/>
  <c r="J30"/>
  <c r="C7"/>
  <c r="M14"/>
  <c r="P30"/>
  <c r="B26"/>
  <c r="D26" s="1"/>
  <c r="P21"/>
  <c r="W15" i="22"/>
  <c r="W17"/>
  <c r="M16" i="20"/>
  <c r="C15"/>
  <c r="D15" s="1"/>
  <c r="G35" i="5"/>
  <c r="E23" i="20"/>
  <c r="V20" i="37"/>
  <c r="W19"/>
  <c r="C18" i="5"/>
  <c r="E25" i="22"/>
  <c r="E22"/>
  <c r="E20"/>
  <c r="E18"/>
  <c r="E13"/>
  <c r="G38"/>
  <c r="G34" i="36"/>
  <c r="G44" i="20"/>
  <c r="G44" i="36"/>
  <c r="H41" i="22"/>
  <c r="H37" i="36"/>
  <c r="H45" i="22"/>
  <c r="H41" i="36"/>
  <c r="H44" i="20"/>
  <c r="H44" i="36"/>
  <c r="H36" i="20"/>
  <c r="H36" i="36"/>
  <c r="G36" i="20"/>
  <c r="G36" i="36"/>
  <c r="F37" i="5"/>
  <c r="G38" i="36"/>
  <c r="G40" i="20"/>
  <c r="G40" i="36"/>
  <c r="H35" i="20"/>
  <c r="H35" i="36"/>
  <c r="H39" i="20"/>
  <c r="H39" i="36"/>
  <c r="H47" i="22"/>
  <c r="H43" i="36"/>
  <c r="G37" i="5"/>
  <c r="H38" i="36"/>
  <c r="H40" i="20"/>
  <c r="H40" i="36"/>
  <c r="J20" i="20"/>
  <c r="B22" i="22"/>
  <c r="D6" i="9"/>
  <c r="D9" s="1"/>
  <c r="D15"/>
  <c r="D18" s="1"/>
  <c r="E15"/>
  <c r="E6"/>
  <c r="E8" s="1"/>
  <c r="E6" i="25"/>
  <c r="E15"/>
  <c r="E17" i="22"/>
  <c r="E22" i="20"/>
  <c r="J13" i="24"/>
  <c r="S23" i="20"/>
  <c r="B18"/>
  <c r="S11"/>
  <c r="C16"/>
  <c r="E9"/>
  <c r="B7"/>
  <c r="S9"/>
  <c r="E22" i="9"/>
  <c r="E24" s="1"/>
  <c r="E89"/>
  <c r="E36"/>
  <c r="E50"/>
  <c r="E64"/>
  <c r="E65"/>
  <c r="E58"/>
  <c r="E51"/>
  <c r="E44"/>
  <c r="E37"/>
  <c r="E30"/>
  <c r="E29"/>
  <c r="E88"/>
  <c r="E43"/>
  <c r="E57"/>
  <c r="D16"/>
  <c r="D19" s="1"/>
  <c r="D29"/>
  <c r="D32" s="1"/>
  <c r="D88"/>
  <c r="D91" s="1"/>
  <c r="D43"/>
  <c r="D46" s="1"/>
  <c r="D57"/>
  <c r="D60" s="1"/>
  <c r="D65"/>
  <c r="D51"/>
  <c r="D54" s="1"/>
  <c r="D37"/>
  <c r="D40" s="1"/>
  <c r="D58"/>
  <c r="D30"/>
  <c r="D22"/>
  <c r="D24" s="1"/>
  <c r="D89"/>
  <c r="D92" s="1"/>
  <c r="D36"/>
  <c r="D39" s="1"/>
  <c r="D50"/>
  <c r="D53" s="1"/>
  <c r="D64"/>
  <c r="D67" s="1"/>
  <c r="D44"/>
  <c r="S16" i="22"/>
  <c r="Y16" s="1"/>
  <c r="S28"/>
  <c r="AA28" s="1"/>
  <c r="S30"/>
  <c r="AA30" s="1"/>
  <c r="J23" i="24"/>
  <c r="W27" i="22"/>
  <c r="J27" i="20"/>
  <c r="J20" i="24"/>
  <c r="F26" i="25"/>
  <c r="D9"/>
  <c r="D8"/>
  <c r="E52"/>
  <c r="E44"/>
  <c r="E53"/>
  <c r="E56" s="1"/>
  <c r="E43"/>
  <c r="E16"/>
  <c r="E40" s="1"/>
  <c r="F5"/>
  <c r="E7"/>
  <c r="D17"/>
  <c r="D18"/>
  <c r="D33"/>
  <c r="D34"/>
  <c r="D45"/>
  <c r="D46"/>
  <c r="D35"/>
  <c r="D39"/>
  <c r="D19"/>
  <c r="D13"/>
  <c r="D10"/>
  <c r="D24"/>
  <c r="D25"/>
  <c r="D50"/>
  <c r="D47"/>
  <c r="D55"/>
  <c r="D57" s="1"/>
  <c r="D54"/>
  <c r="F26" i="9"/>
  <c r="E79"/>
  <c r="E82" s="1"/>
  <c r="E80"/>
  <c r="F21" i="20"/>
  <c r="G21" s="1"/>
  <c r="M21"/>
  <c r="E15" i="5"/>
  <c r="C23" i="20"/>
  <c r="D23" s="1"/>
  <c r="S21"/>
  <c r="P28"/>
  <c r="P22"/>
  <c r="S17"/>
  <c r="S13"/>
  <c r="E16" i="9"/>
  <c r="E21" i="22"/>
  <c r="E15"/>
  <c r="G38" i="20"/>
  <c r="G42" i="22"/>
  <c r="G34" i="20"/>
  <c r="F33" i="5"/>
  <c r="G42" i="20"/>
  <c r="F41" i="5"/>
  <c r="D24" i="20"/>
  <c r="B33" i="22"/>
  <c r="B31"/>
  <c r="B27"/>
  <c r="S16" i="20"/>
  <c r="AA29" i="22"/>
  <c r="X29"/>
  <c r="Y29"/>
  <c r="T33"/>
  <c r="AA33"/>
  <c r="X33"/>
  <c r="Y33"/>
  <c r="AA31"/>
  <c r="X31"/>
  <c r="Y31"/>
  <c r="AA17"/>
  <c r="X17"/>
  <c r="Y17"/>
  <c r="AA21"/>
  <c r="X21"/>
  <c r="Y21"/>
  <c r="AA19"/>
  <c r="X19"/>
  <c r="Y19"/>
  <c r="T27"/>
  <c r="AA27"/>
  <c r="X27"/>
  <c r="Y27"/>
  <c r="T15"/>
  <c r="AA15"/>
  <c r="X15"/>
  <c r="Y15"/>
  <c r="AA25"/>
  <c r="X25"/>
  <c r="Y25"/>
  <c r="E27"/>
  <c r="W21"/>
  <c r="W19"/>
  <c r="T17"/>
  <c r="T21"/>
  <c r="B29"/>
  <c r="B25"/>
  <c r="B34"/>
  <c r="B32"/>
  <c r="B30"/>
  <c r="B28"/>
  <c r="B26"/>
  <c r="B24"/>
  <c r="B21"/>
  <c r="B19"/>
  <c r="B17"/>
  <c r="B15"/>
  <c r="B11"/>
  <c r="T19"/>
  <c r="E33"/>
  <c r="E31"/>
  <c r="E29"/>
  <c r="E34"/>
  <c r="E32"/>
  <c r="E24"/>
  <c r="G37" i="20"/>
  <c r="F36" i="5"/>
  <c r="G41" i="22"/>
  <c r="G41" i="20"/>
  <c r="G45" i="22"/>
  <c r="F40" i="5"/>
  <c r="F44"/>
  <c r="G45" i="20"/>
  <c r="G49" i="22"/>
  <c r="S26"/>
  <c r="I13"/>
  <c r="Q13" s="1"/>
  <c r="S34"/>
  <c r="S18"/>
  <c r="S20"/>
  <c r="S32"/>
  <c r="S24"/>
  <c r="S11"/>
  <c r="S13"/>
  <c r="E28" i="20"/>
  <c r="P29"/>
  <c r="P27"/>
  <c r="P25"/>
  <c r="P23"/>
  <c r="B12"/>
  <c r="P9"/>
  <c r="J7"/>
  <c r="B29"/>
  <c r="B25"/>
  <c r="P14"/>
  <c r="B9"/>
  <c r="C19" i="16"/>
  <c r="H20" i="5" s="1"/>
  <c r="D20" s="1"/>
  <c r="C26" i="16"/>
  <c r="H27" i="5" s="1"/>
  <c r="D27" s="1"/>
  <c r="C28" i="16"/>
  <c r="H29" i="5" s="1"/>
  <c r="D29" s="1"/>
  <c r="C22" i="16"/>
  <c r="H23" i="5" s="1"/>
  <c r="D23" s="1"/>
  <c r="C25" i="16"/>
  <c r="H26" i="5" s="1"/>
  <c r="D26" s="1"/>
  <c r="C24" i="16"/>
  <c r="H25" i="5" s="1"/>
  <c r="D25" s="1"/>
  <c r="C27" i="16"/>
  <c r="H28" i="5" s="1"/>
  <c r="D28" s="1"/>
  <c r="C21" i="16"/>
  <c r="H22" i="5" s="1"/>
  <c r="D22" s="1"/>
  <c r="C20" i="16"/>
  <c r="H21" i="5" s="1"/>
  <c r="D21" s="1"/>
  <c r="C16" i="16"/>
  <c r="H17" i="5" s="1"/>
  <c r="D17" s="1"/>
  <c r="C18" i="16"/>
  <c r="H19" i="5" s="1"/>
  <c r="D19" s="1"/>
  <c r="C23" i="16"/>
  <c r="H24" i="5" s="1"/>
  <c r="D24" s="1"/>
  <c r="G39" i="22"/>
  <c r="F34" i="5"/>
  <c r="G35" i="20"/>
  <c r="G43" i="22"/>
  <c r="F38" i="5"/>
  <c r="G39" i="20"/>
  <c r="G47" i="22"/>
  <c r="F42" i="5"/>
  <c r="G43" i="20"/>
  <c r="V24" i="22" a="1"/>
  <c r="V24" s="1"/>
  <c r="W24" s="1"/>
  <c r="V16" a="1"/>
  <c r="V16" s="1"/>
  <c r="W16" s="1"/>
  <c r="J17" i="24"/>
  <c r="W31" i="22"/>
  <c r="W33"/>
  <c r="W25"/>
  <c r="E17" i="20"/>
  <c r="P26"/>
  <c r="B30"/>
  <c r="D30" s="1"/>
  <c r="C25"/>
  <c r="T29" i="22"/>
  <c r="S22"/>
  <c r="T31"/>
  <c r="C20" i="5"/>
  <c r="B20" i="22"/>
  <c r="B18"/>
  <c r="B16"/>
  <c r="B13"/>
  <c r="T25"/>
  <c r="E26"/>
  <c r="E19"/>
  <c r="E11"/>
  <c r="E16"/>
  <c r="E26" i="20"/>
  <c r="E24"/>
  <c r="E20"/>
  <c r="J29"/>
  <c r="S28"/>
  <c r="S26"/>
  <c r="S24"/>
  <c r="S22"/>
  <c r="B22"/>
  <c r="D22" s="1"/>
  <c r="C20"/>
  <c r="P17"/>
  <c r="P15"/>
  <c r="P13"/>
  <c r="P11"/>
  <c r="M23"/>
  <c r="B20"/>
  <c r="B17"/>
  <c r="B13"/>
  <c r="M9"/>
  <c r="D11"/>
  <c r="F5" i="9"/>
  <c r="O8" i="24"/>
  <c r="O15"/>
  <c r="F8"/>
  <c r="F15"/>
  <c r="H8"/>
  <c r="H15"/>
  <c r="N8"/>
  <c r="N15"/>
  <c r="I8"/>
  <c r="I15"/>
  <c r="E8"/>
  <c r="E15"/>
  <c r="O20"/>
  <c r="O23"/>
  <c r="O17"/>
  <c r="E20"/>
  <c r="E23"/>
  <c r="E17"/>
  <c r="G22"/>
  <c r="G16"/>
  <c r="G19"/>
  <c r="G20"/>
  <c r="G23"/>
  <c r="G17"/>
  <c r="I22"/>
  <c r="I16"/>
  <c r="I19"/>
  <c r="N23"/>
  <c r="N17"/>
  <c r="N20"/>
  <c r="H23"/>
  <c r="H17"/>
  <c r="H20"/>
  <c r="D20"/>
  <c r="D23"/>
  <c r="D17"/>
  <c r="L22"/>
  <c r="L16"/>
  <c r="L19"/>
  <c r="F22"/>
  <c r="F16"/>
  <c r="F19"/>
  <c r="J8"/>
  <c r="J15"/>
  <c r="M8"/>
  <c r="M15"/>
  <c r="L8"/>
  <c r="L15"/>
  <c r="G8"/>
  <c r="G15"/>
  <c r="I20"/>
  <c r="I23"/>
  <c r="I17"/>
  <c r="M22"/>
  <c r="M16"/>
  <c r="M19"/>
  <c r="M20"/>
  <c r="M23"/>
  <c r="M17"/>
  <c r="O22"/>
  <c r="O16"/>
  <c r="O19"/>
  <c r="E22"/>
  <c r="E16"/>
  <c r="E19"/>
  <c r="L23"/>
  <c r="L17"/>
  <c r="L20"/>
  <c r="F23"/>
  <c r="F17"/>
  <c r="F20"/>
  <c r="N22"/>
  <c r="N16"/>
  <c r="N19"/>
  <c r="H22"/>
  <c r="H16"/>
  <c r="H19"/>
  <c r="D22"/>
  <c r="D16"/>
  <c r="D19"/>
  <c r="P4"/>
  <c r="D8"/>
  <c r="I10"/>
  <c r="I13"/>
  <c r="M9"/>
  <c r="M12"/>
  <c r="M10"/>
  <c r="M13"/>
  <c r="O9"/>
  <c r="O12"/>
  <c r="E9"/>
  <c r="E12"/>
  <c r="L10"/>
  <c r="L13"/>
  <c r="F10"/>
  <c r="F13"/>
  <c r="N9"/>
  <c r="N12"/>
  <c r="H9"/>
  <c r="H12"/>
  <c r="P5"/>
  <c r="D12"/>
  <c r="D9"/>
  <c r="O10"/>
  <c r="O13"/>
  <c r="E10"/>
  <c r="E13"/>
  <c r="G9"/>
  <c r="G12"/>
  <c r="G10"/>
  <c r="G13"/>
  <c r="I9"/>
  <c r="I12"/>
  <c r="N10"/>
  <c r="N13"/>
  <c r="H10"/>
  <c r="H13"/>
  <c r="P6"/>
  <c r="D13"/>
  <c r="D10"/>
  <c r="L9"/>
  <c r="L12"/>
  <c r="F9"/>
  <c r="F12"/>
  <c r="A1" i="19"/>
  <c r="L33" i="22" a="1"/>
  <c r="L33" s="1"/>
  <c r="L29" a="1"/>
  <c r="L29" s="1"/>
  <c r="L25" a="1"/>
  <c r="L25" s="1"/>
  <c r="L21" a="1"/>
  <c r="L21" s="1"/>
  <c r="L17" a="1"/>
  <c r="L17" s="1"/>
  <c r="L13" a="1"/>
  <c r="L13" s="1"/>
  <c r="L34" a="1"/>
  <c r="L34" s="1"/>
  <c r="L32" a="1"/>
  <c r="L32" s="1"/>
  <c r="L30" a="1"/>
  <c r="L30" s="1"/>
  <c r="L28" a="1"/>
  <c r="L28" s="1"/>
  <c r="L26" a="1"/>
  <c r="L26" s="1"/>
  <c r="L24" a="1"/>
  <c r="L24" s="1"/>
  <c r="L22" a="1"/>
  <c r="L22" s="1"/>
  <c r="L20" a="1"/>
  <c r="L20" s="1"/>
  <c r="L18" a="1"/>
  <c r="L18" s="1"/>
  <c r="L16" a="1"/>
  <c r="L16" s="1"/>
  <c r="L11" a="1"/>
  <c r="L11" s="1"/>
  <c r="G219" i="15"/>
  <c r="G220" s="1"/>
  <c r="G221" s="1"/>
  <c r="G222" s="1"/>
  <c r="G223" s="1"/>
  <c r="G224" s="1"/>
  <c r="G225" s="1"/>
  <c r="G226" s="1"/>
  <c r="G227" s="1"/>
  <c r="G228" s="1"/>
  <c r="G229" s="1"/>
  <c r="G230" s="1"/>
  <c r="G231" s="1"/>
  <c r="G232" s="1"/>
  <c r="G233" s="1"/>
  <c r="G234" s="1"/>
  <c r="G235" s="1"/>
  <c r="G236" s="1"/>
  <c r="G237" s="1"/>
  <c r="G238" s="1"/>
  <c r="G239" s="1"/>
  <c r="G240" s="1"/>
  <c r="G241" s="1"/>
  <c r="G242" s="1"/>
  <c r="G243" s="1"/>
  <c r="V13" i="22" a="1"/>
  <c r="V13" s="1"/>
  <c r="W13" s="1"/>
  <c r="V32" a="1"/>
  <c r="V32" s="1"/>
  <c r="W32" s="1"/>
  <c r="I17"/>
  <c r="I21"/>
  <c r="I25"/>
  <c r="I29"/>
  <c r="I33"/>
  <c r="I16"/>
  <c r="I20"/>
  <c r="I24"/>
  <c r="I28"/>
  <c r="I32"/>
  <c r="G44" i="5"/>
  <c r="H45" i="20"/>
  <c r="H49" i="22"/>
  <c r="E10" i="9"/>
  <c r="V34" i="22" a="1"/>
  <c r="V34" s="1"/>
  <c r="W34" s="1"/>
  <c r="V18" a="1"/>
  <c r="V18" s="1"/>
  <c r="W18" s="1"/>
  <c r="V26" a="1"/>
  <c r="V26" s="1"/>
  <c r="W26" s="1"/>
  <c r="V20" a="1"/>
  <c r="V20" s="1"/>
  <c r="W20" s="1"/>
  <c r="V28" a="1"/>
  <c r="V28" s="1"/>
  <c r="W28" s="1"/>
  <c r="V11" a="1"/>
  <c r="V11" s="1"/>
  <c r="W11" s="1"/>
  <c r="L31" a="1"/>
  <c r="L31" s="1"/>
  <c r="L27" a="1"/>
  <c r="L27" s="1"/>
  <c r="L19" a="1"/>
  <c r="L19" s="1"/>
  <c r="L15" a="1"/>
  <c r="L15" s="1"/>
  <c r="V30" a="1"/>
  <c r="V30" s="1"/>
  <c r="W30" s="1"/>
  <c r="I15"/>
  <c r="I19"/>
  <c r="I27"/>
  <c r="I31"/>
  <c r="I11"/>
  <c r="I18"/>
  <c r="I22"/>
  <c r="I26"/>
  <c r="I30"/>
  <c r="I34"/>
  <c r="G33" i="5"/>
  <c r="H38" i="22"/>
  <c r="H34" i="20"/>
  <c r="V22" i="22" a="1"/>
  <c r="V22" s="1"/>
  <c r="W22" s="1"/>
  <c r="H8" i="50" l="1"/>
  <c r="H8" i="51"/>
  <c r="H9" s="1"/>
  <c r="H8" i="44"/>
  <c r="Y91" i="52"/>
  <c r="G7" i="44"/>
  <c r="G7" i="50"/>
  <c r="G7" i="51" s="1"/>
  <c r="M7"/>
  <c r="P7"/>
  <c r="O9"/>
  <c r="L9"/>
  <c r="L9" i="50"/>
  <c r="O9"/>
  <c r="O9" i="44"/>
  <c r="L9"/>
  <c r="K9"/>
  <c r="K9" i="51"/>
  <c r="CB33" i="46"/>
  <c r="CG32"/>
  <c r="CA31"/>
  <c r="CF30"/>
  <c r="CB31" i="42"/>
  <c r="CG30"/>
  <c r="CA31"/>
  <c r="CF30"/>
  <c r="X90" i="52"/>
  <c r="W95"/>
  <c r="X79"/>
  <c r="X81" s="1"/>
  <c r="Y88"/>
  <c r="X94"/>
  <c r="X95" s="1"/>
  <c r="Y54"/>
  <c r="Y56" s="1"/>
  <c r="Y89"/>
  <c r="Y69"/>
  <c r="Y71" s="1"/>
  <c r="Y92"/>
  <c r="Y74"/>
  <c r="Y93"/>
  <c r="W136"/>
  <c r="X135"/>
  <c r="X132"/>
  <c r="X116"/>
  <c r="X133"/>
  <c r="Y114"/>
  <c r="Y129" s="1"/>
  <c r="Y127"/>
  <c r="X136"/>
  <c r="X131"/>
  <c r="Y115"/>
  <c r="Y130" s="1"/>
  <c r="Y128"/>
  <c r="Y116"/>
  <c r="X101"/>
  <c r="Y99"/>
  <c r="Y109" s="1"/>
  <c r="Y134" s="1"/>
  <c r="Y107"/>
  <c r="Y132" s="1"/>
  <c r="Y100"/>
  <c r="Y110" s="1"/>
  <c r="Y135" s="1"/>
  <c r="Y108"/>
  <c r="Y133" s="1"/>
  <c r="X111"/>
  <c r="Y82"/>
  <c r="Y101"/>
  <c r="G11" i="20"/>
  <c r="Y83" i="52"/>
  <c r="X59"/>
  <c r="X84"/>
  <c r="X60"/>
  <c r="X85"/>
  <c r="Y64"/>
  <c r="Y79" s="1"/>
  <c r="Y77"/>
  <c r="Y65"/>
  <c r="Y80" s="1"/>
  <c r="Y78"/>
  <c r="Y76"/>
  <c r="X51"/>
  <c r="Y49"/>
  <c r="Y57"/>
  <c r="Y50"/>
  <c r="Y58"/>
  <c r="W45"/>
  <c r="X19"/>
  <c r="X42"/>
  <c r="X43"/>
  <c r="X44"/>
  <c r="X18"/>
  <c r="X41"/>
  <c r="X40"/>
  <c r="Y23"/>
  <c r="Y36"/>
  <c r="Y38" s="1"/>
  <c r="Y24"/>
  <c r="Y37"/>
  <c r="Y39" s="1"/>
  <c r="Y25"/>
  <c r="X20"/>
  <c r="W75" i="37"/>
  <c r="X10" i="52"/>
  <c r="Y9"/>
  <c r="Y17"/>
  <c r="Y8"/>
  <c r="Y16"/>
  <c r="Z123"/>
  <c r="Z122"/>
  <c r="W61" i="37"/>
  <c r="Z118" i="52"/>
  <c r="Z117"/>
  <c r="W76" i="37"/>
  <c r="Z113" i="52"/>
  <c r="Z112"/>
  <c r="Z103"/>
  <c r="Z102"/>
  <c r="Z73"/>
  <c r="Z75" s="1"/>
  <c r="Z72"/>
  <c r="D13" i="20"/>
  <c r="W47" i="37"/>
  <c r="Z68" i="52"/>
  <c r="Z70" s="1"/>
  <c r="Z67"/>
  <c r="Z62"/>
  <c r="Z63"/>
  <c r="W80" i="37"/>
  <c r="Z52" i="52"/>
  <c r="Z53"/>
  <c r="Z55" s="1"/>
  <c r="W34" i="37"/>
  <c r="W36" s="1"/>
  <c r="W22"/>
  <c r="Z98" i="52"/>
  <c r="W50" i="37"/>
  <c r="Z97" i="52"/>
  <c r="Z48"/>
  <c r="Z47"/>
  <c r="G17" i="20"/>
  <c r="G29"/>
  <c r="Z21" i="52"/>
  <c r="Z22"/>
  <c r="Z7"/>
  <c r="AA5"/>
  <c r="Z6"/>
  <c r="W28" i="37"/>
  <c r="W29" s="1"/>
  <c r="W41"/>
  <c r="W43" s="1"/>
  <c r="X32"/>
  <c r="X35" s="1"/>
  <c r="G26" i="36"/>
  <c r="G28"/>
  <c r="G25" i="20"/>
  <c r="W62" i="37"/>
  <c r="W64" s="1"/>
  <c r="G9" i="36"/>
  <c r="G14"/>
  <c r="W17" i="37"/>
  <c r="G26" i="20"/>
  <c r="D29"/>
  <c r="X6" i="37"/>
  <c r="X9" s="1"/>
  <c r="X60"/>
  <c r="X63" s="1"/>
  <c r="X52"/>
  <c r="X55" s="1"/>
  <c r="V50" i="27"/>
  <c r="W33" i="37"/>
  <c r="Y5"/>
  <c r="Y16" s="1"/>
  <c r="X25"/>
  <c r="X28" s="1"/>
  <c r="X46"/>
  <c r="X49" s="1"/>
  <c r="X74"/>
  <c r="X77" s="1"/>
  <c r="X38"/>
  <c r="X66"/>
  <c r="X69" s="1"/>
  <c r="V37" i="27"/>
  <c r="V39" s="1"/>
  <c r="V36"/>
  <c r="V8"/>
  <c r="V9"/>
  <c r="V11" s="1"/>
  <c r="V30"/>
  <c r="V32" s="1"/>
  <c r="V29"/>
  <c r="V52"/>
  <c r="V57"/>
  <c r="V56" s="1"/>
  <c r="W49"/>
  <c r="W35"/>
  <c r="W38" s="1"/>
  <c r="W21"/>
  <c r="W24" s="1"/>
  <c r="W41"/>
  <c r="W27"/>
  <c r="W13"/>
  <c r="W6"/>
  <c r="W48"/>
  <c r="W42"/>
  <c r="W45" s="1"/>
  <c r="W28"/>
  <c r="W31" s="1"/>
  <c r="W14"/>
  <c r="W17" s="1"/>
  <c r="W34"/>
  <c r="W20"/>
  <c r="X5"/>
  <c r="V23"/>
  <c r="V25" s="1"/>
  <c r="V22"/>
  <c r="V16"/>
  <c r="V18" s="1"/>
  <c r="V15"/>
  <c r="V44"/>
  <c r="V46" s="1"/>
  <c r="V43"/>
  <c r="W13" i="37"/>
  <c r="G28" i="20"/>
  <c r="G9"/>
  <c r="W57" i="37"/>
  <c r="X7"/>
  <c r="X10" s="1"/>
  <c r="X15"/>
  <c r="X17" s="1"/>
  <c r="X24"/>
  <c r="X31"/>
  <c r="X34" s="1"/>
  <c r="X39"/>
  <c r="X53"/>
  <c r="X56" s="1"/>
  <c r="X67"/>
  <c r="X70" s="1"/>
  <c r="X45"/>
  <c r="X48" s="1"/>
  <c r="X59"/>
  <c r="X73"/>
  <c r="D28" i="20"/>
  <c r="D83" i="9"/>
  <c r="D84" s="1"/>
  <c r="W26" i="37"/>
  <c r="W8"/>
  <c r="W71"/>
  <c r="G23" i="20"/>
  <c r="W54" i="37"/>
  <c r="D13" i="9"/>
  <c r="E13" s="1"/>
  <c r="W40" i="37"/>
  <c r="W11"/>
  <c r="W68"/>
  <c r="U53" i="27"/>
  <c r="V51"/>
  <c r="CC238" i="42"/>
  <c r="G20" i="20"/>
  <c r="D9"/>
  <c r="D12"/>
  <c r="D27"/>
  <c r="G24"/>
  <c r="D18"/>
  <c r="G22"/>
  <c r="G30"/>
  <c r="D7"/>
  <c r="D16"/>
  <c r="D21"/>
  <c r="D17"/>
  <c r="D8" i="9"/>
  <c r="D86"/>
  <c r="E86" s="1"/>
  <c r="G12" i="36"/>
  <c r="D17" i="9"/>
  <c r="G7" i="36"/>
  <c r="G23"/>
  <c r="D30"/>
  <c r="G11"/>
  <c r="G22"/>
  <c r="D7"/>
  <c r="D17"/>
  <c r="D26"/>
  <c r="G13"/>
  <c r="D11"/>
  <c r="D15"/>
  <c r="D20"/>
  <c r="D24"/>
  <c r="D28"/>
  <c r="D9"/>
  <c r="D12"/>
  <c r="D14"/>
  <c r="D16"/>
  <c r="D18"/>
  <c r="D21"/>
  <c r="D23"/>
  <c r="D25"/>
  <c r="D27"/>
  <c r="D29"/>
  <c r="G16"/>
  <c r="G27"/>
  <c r="E18" i="9"/>
  <c r="E91"/>
  <c r="J13" i="22"/>
  <c r="Y28"/>
  <c r="D71" i="9"/>
  <c r="D75" s="1"/>
  <c r="W78" i="37"/>
  <c r="W20"/>
  <c r="X19"/>
  <c r="T16" i="22"/>
  <c r="E40" i="9"/>
  <c r="D90"/>
  <c r="D41"/>
  <c r="E92"/>
  <c r="D25"/>
  <c r="E25" s="1"/>
  <c r="D38"/>
  <c r="X28" i="22"/>
  <c r="T28"/>
  <c r="F6" i="9"/>
  <c r="F15"/>
  <c r="F15" i="25"/>
  <c r="F6"/>
  <c r="D93" i="9"/>
  <c r="E81"/>
  <c r="E17"/>
  <c r="F29"/>
  <c r="F88"/>
  <c r="F43"/>
  <c r="F57"/>
  <c r="F22"/>
  <c r="F24" s="1"/>
  <c r="F89"/>
  <c r="F36"/>
  <c r="F50"/>
  <c r="F64"/>
  <c r="F65"/>
  <c r="F58"/>
  <c r="F51"/>
  <c r="F44"/>
  <c r="F37"/>
  <c r="F30"/>
  <c r="X16" i="22"/>
  <c r="AA16"/>
  <c r="X30"/>
  <c r="Y30"/>
  <c r="T30"/>
  <c r="D25" i="20"/>
  <c r="E38" i="9"/>
  <c r="D52"/>
  <c r="D36" i="25"/>
  <c r="D27"/>
  <c r="E25"/>
  <c r="F53"/>
  <c r="F56" s="1"/>
  <c r="F43"/>
  <c r="F44"/>
  <c r="F7"/>
  <c r="F52"/>
  <c r="F16"/>
  <c r="F40" s="1"/>
  <c r="G5"/>
  <c r="E19"/>
  <c r="E54"/>
  <c r="E55"/>
  <c r="E57" s="1"/>
  <c r="E18"/>
  <c r="E17"/>
  <c r="E8"/>
  <c r="E9"/>
  <c r="E46"/>
  <c r="E45"/>
  <c r="G26"/>
  <c r="D48"/>
  <c r="D20"/>
  <c r="E10"/>
  <c r="D11"/>
  <c r="E50"/>
  <c r="E13"/>
  <c r="D41"/>
  <c r="E47"/>
  <c r="E54" i="9"/>
  <c r="D74"/>
  <c r="D73" s="1"/>
  <c r="D68"/>
  <c r="D69" s="1"/>
  <c r="D66"/>
  <c r="G26"/>
  <c r="D55"/>
  <c r="E53"/>
  <c r="E19"/>
  <c r="E71"/>
  <c r="E75" s="1"/>
  <c r="D20"/>
  <c r="E39"/>
  <c r="E90"/>
  <c r="O34" i="22"/>
  <c r="Q34"/>
  <c r="N34"/>
  <c r="O26"/>
  <c r="Q26"/>
  <c r="N26"/>
  <c r="O18"/>
  <c r="Q18"/>
  <c r="N18"/>
  <c r="Q31"/>
  <c r="N31"/>
  <c r="O31"/>
  <c r="Q19"/>
  <c r="N19"/>
  <c r="O19"/>
  <c r="Q15"/>
  <c r="N15"/>
  <c r="O15"/>
  <c r="O32"/>
  <c r="Q32"/>
  <c r="N32"/>
  <c r="O28"/>
  <c r="Q28"/>
  <c r="N28"/>
  <c r="O24"/>
  <c r="Q24"/>
  <c r="N24"/>
  <c r="O20"/>
  <c r="Q20"/>
  <c r="N20"/>
  <c r="O16"/>
  <c r="Q16"/>
  <c r="N16"/>
  <c r="Q33"/>
  <c r="N33"/>
  <c r="O33"/>
  <c r="Q29"/>
  <c r="N29"/>
  <c r="O29"/>
  <c r="Q25"/>
  <c r="N25"/>
  <c r="O25"/>
  <c r="Q21"/>
  <c r="N21"/>
  <c r="O21"/>
  <c r="Q17"/>
  <c r="N17"/>
  <c r="O17"/>
  <c r="T22"/>
  <c r="Y22"/>
  <c r="AA22"/>
  <c r="X22"/>
  <c r="T13"/>
  <c r="Y13"/>
  <c r="AA13"/>
  <c r="X13"/>
  <c r="T24"/>
  <c r="Y24"/>
  <c r="AA24"/>
  <c r="X24"/>
  <c r="T20"/>
  <c r="Y20"/>
  <c r="AA20"/>
  <c r="X20"/>
  <c r="T34"/>
  <c r="Y34"/>
  <c r="AA34"/>
  <c r="X34"/>
  <c r="T26"/>
  <c r="Y26"/>
  <c r="AA26"/>
  <c r="X26"/>
  <c r="O30"/>
  <c r="Q30"/>
  <c r="N30"/>
  <c r="O22"/>
  <c r="Q22"/>
  <c r="N22"/>
  <c r="Q11"/>
  <c r="N11"/>
  <c r="O11"/>
  <c r="Q27"/>
  <c r="N27"/>
  <c r="O27"/>
  <c r="T11"/>
  <c r="AA11"/>
  <c r="X11"/>
  <c r="Y11"/>
  <c r="T32"/>
  <c r="Y32"/>
  <c r="AA32"/>
  <c r="X32"/>
  <c r="T18"/>
  <c r="Y18"/>
  <c r="AA18"/>
  <c r="X18"/>
  <c r="C13"/>
  <c r="D13" s="1"/>
  <c r="O13"/>
  <c r="N13"/>
  <c r="D20" i="20"/>
  <c r="F16" i="9"/>
  <c r="F80"/>
  <c r="F79"/>
  <c r="F82" s="1"/>
  <c r="G5"/>
  <c r="F7"/>
  <c r="D11"/>
  <c r="E9"/>
  <c r="E11" s="1"/>
  <c r="P23" i="24"/>
  <c r="P17"/>
  <c r="P20"/>
  <c r="P22"/>
  <c r="P16"/>
  <c r="P19"/>
  <c r="P8"/>
  <c r="P15"/>
  <c r="P9"/>
  <c r="P12"/>
  <c r="P10"/>
  <c r="P13"/>
  <c r="C34" i="22"/>
  <c r="D34" s="1"/>
  <c r="J34"/>
  <c r="J26"/>
  <c r="C26"/>
  <c r="D26" s="1"/>
  <c r="C18"/>
  <c r="D18" s="1"/>
  <c r="J18"/>
  <c r="C31"/>
  <c r="D31" s="1"/>
  <c r="J31"/>
  <c r="J19"/>
  <c r="C19"/>
  <c r="D19" s="1"/>
  <c r="C15"/>
  <c r="D15" s="1"/>
  <c r="J15"/>
  <c r="M15"/>
  <c r="F15"/>
  <c r="G15" s="1"/>
  <c r="M27"/>
  <c r="F27"/>
  <c r="G27" s="1"/>
  <c r="C32"/>
  <c r="D32" s="1"/>
  <c r="J32"/>
  <c r="J24"/>
  <c r="C24"/>
  <c r="D24" s="1"/>
  <c r="C16"/>
  <c r="D16" s="1"/>
  <c r="J16"/>
  <c r="J29"/>
  <c r="C29"/>
  <c r="D29" s="1"/>
  <c r="C21"/>
  <c r="D21" s="1"/>
  <c r="J21"/>
  <c r="F11"/>
  <c r="G11" s="1"/>
  <c r="M11"/>
  <c r="F16"/>
  <c r="G16" s="1"/>
  <c r="M16"/>
  <c r="F18"/>
  <c r="G18" s="1"/>
  <c r="M18"/>
  <c r="F20"/>
  <c r="G20" s="1"/>
  <c r="M20"/>
  <c r="F22"/>
  <c r="G22" s="1"/>
  <c r="M22"/>
  <c r="M24"/>
  <c r="F24"/>
  <c r="G24" s="1"/>
  <c r="F26"/>
  <c r="G26" s="1"/>
  <c r="M26"/>
  <c r="F28"/>
  <c r="G28" s="1"/>
  <c r="M28"/>
  <c r="F30"/>
  <c r="G30" s="1"/>
  <c r="M30"/>
  <c r="M32"/>
  <c r="F32"/>
  <c r="G32" s="1"/>
  <c r="F34"/>
  <c r="G34" s="1"/>
  <c r="M34"/>
  <c r="F13"/>
  <c r="G13" s="1"/>
  <c r="M13"/>
  <c r="M21"/>
  <c r="F21"/>
  <c r="G21" s="1"/>
  <c r="F25"/>
  <c r="G25" s="1"/>
  <c r="M25"/>
  <c r="F29"/>
  <c r="G29" s="1"/>
  <c r="M29"/>
  <c r="F33"/>
  <c r="G33" s="1"/>
  <c r="M33"/>
  <c r="J30"/>
  <c r="C30"/>
  <c r="D30" s="1"/>
  <c r="C22"/>
  <c r="D22" s="1"/>
  <c r="J22"/>
  <c r="C11"/>
  <c r="D11" s="1"/>
  <c r="J11"/>
  <c r="C27"/>
  <c r="D27" s="1"/>
  <c r="J27"/>
  <c r="F19"/>
  <c r="G19" s="1"/>
  <c r="M19"/>
  <c r="M31"/>
  <c r="F31"/>
  <c r="G31" s="1"/>
  <c r="J28"/>
  <c r="C28"/>
  <c r="D28" s="1"/>
  <c r="J20"/>
  <c r="C20"/>
  <c r="D20" s="1"/>
  <c r="J33"/>
  <c r="C33"/>
  <c r="D33" s="1"/>
  <c r="J25"/>
  <c r="C25"/>
  <c r="D25" s="1"/>
  <c r="C17"/>
  <c r="D17" s="1"/>
  <c r="J17"/>
  <c r="G244" i="15"/>
  <c r="M17" i="22"/>
  <c r="F17"/>
  <c r="G17" s="1"/>
  <c r="H9" i="44" l="1"/>
  <c r="P8"/>
  <c r="P9" s="1"/>
  <c r="M8"/>
  <c r="M9" s="1"/>
  <c r="M8" i="50"/>
  <c r="H9"/>
  <c r="P8"/>
  <c r="D8" i="51"/>
  <c r="D9" s="1"/>
  <c r="D8" i="50"/>
  <c r="D8" i="44"/>
  <c r="CA32" i="46"/>
  <c r="CF31"/>
  <c r="CB34"/>
  <c r="CG33"/>
  <c r="CA32" i="42"/>
  <c r="CF31"/>
  <c r="CB32"/>
  <c r="CG31"/>
  <c r="Y51" i="52"/>
  <c r="Y66"/>
  <c r="Z91"/>
  <c r="Y94"/>
  <c r="Y90"/>
  <c r="Z54"/>
  <c r="Z56" s="1"/>
  <c r="Z89"/>
  <c r="Z69"/>
  <c r="Z71" s="1"/>
  <c r="Z92"/>
  <c r="Z74"/>
  <c r="Z76" s="1"/>
  <c r="Z93"/>
  <c r="Z88"/>
  <c r="Z94"/>
  <c r="Z83"/>
  <c r="Z114"/>
  <c r="Z129" s="1"/>
  <c r="Z127"/>
  <c r="Y136"/>
  <c r="Y131"/>
  <c r="Z115"/>
  <c r="Z130" s="1"/>
  <c r="Z128"/>
  <c r="Z116"/>
  <c r="Z82"/>
  <c r="Z99"/>
  <c r="Z109" s="1"/>
  <c r="Z134" s="1"/>
  <c r="Z107"/>
  <c r="Z132" s="1"/>
  <c r="Z100"/>
  <c r="Z110" s="1"/>
  <c r="Z135" s="1"/>
  <c r="Z108"/>
  <c r="Z133" s="1"/>
  <c r="Y111"/>
  <c r="X61"/>
  <c r="Y60"/>
  <c r="Y85"/>
  <c r="Y59"/>
  <c r="Y61" s="1"/>
  <c r="Y84"/>
  <c r="Y86" s="1"/>
  <c r="X86"/>
  <c r="Z65"/>
  <c r="Z80" s="1"/>
  <c r="Z78"/>
  <c r="Y81"/>
  <c r="Z64"/>
  <c r="Z77"/>
  <c r="Z50"/>
  <c r="Z58"/>
  <c r="Z49"/>
  <c r="Z57"/>
  <c r="X45"/>
  <c r="Y18"/>
  <c r="Y41"/>
  <c r="Y19"/>
  <c r="Y42"/>
  <c r="Y44"/>
  <c r="Y43"/>
  <c r="Y40"/>
  <c r="Z24"/>
  <c r="Z37"/>
  <c r="Z39" s="1"/>
  <c r="Z23"/>
  <c r="Z36"/>
  <c r="Z38" s="1"/>
  <c r="Z25"/>
  <c r="Z9"/>
  <c r="Z17"/>
  <c r="Y10"/>
  <c r="Z8"/>
  <c r="Z16"/>
  <c r="AA123"/>
  <c r="AA122"/>
  <c r="AA118"/>
  <c r="AA117"/>
  <c r="AA113"/>
  <c r="AA112"/>
  <c r="AA103"/>
  <c r="AA102"/>
  <c r="AA73"/>
  <c r="AA75" s="1"/>
  <c r="AA72"/>
  <c r="AA68"/>
  <c r="AA70" s="1"/>
  <c r="AA67"/>
  <c r="AA62"/>
  <c r="AA63"/>
  <c r="AA52"/>
  <c r="AA53"/>
  <c r="AA55" s="1"/>
  <c r="AA98"/>
  <c r="AA97"/>
  <c r="AA48"/>
  <c r="AA47"/>
  <c r="Y6" i="37"/>
  <c r="Y9" s="1"/>
  <c r="Y24"/>
  <c r="AA21" i="52"/>
  <c r="AA22"/>
  <c r="AA7"/>
  <c r="Y67" i="37"/>
  <c r="Y39"/>
  <c r="Y52"/>
  <c r="Y55" s="1"/>
  <c r="AB5" i="52"/>
  <c r="AA6"/>
  <c r="X41" i="37"/>
  <c r="Z5"/>
  <c r="Z16" s="1"/>
  <c r="Y31"/>
  <c r="Y34" s="1"/>
  <c r="Y53"/>
  <c r="Y38"/>
  <c r="Y41" s="1"/>
  <c r="Y66"/>
  <c r="Y68" s="1"/>
  <c r="X80"/>
  <c r="X50"/>
  <c r="X36"/>
  <c r="X61"/>
  <c r="X26"/>
  <c r="Y7"/>
  <c r="Y10" s="1"/>
  <c r="Y15"/>
  <c r="Y17" s="1"/>
  <c r="Y25"/>
  <c r="Y32"/>
  <c r="Y35" s="1"/>
  <c r="Y46"/>
  <c r="Y49" s="1"/>
  <c r="Y60"/>
  <c r="Y63" s="1"/>
  <c r="Y74"/>
  <c r="Y77" s="1"/>
  <c r="Y45"/>
  <c r="Y48" s="1"/>
  <c r="Y59"/>
  <c r="Y73"/>
  <c r="X40"/>
  <c r="X13"/>
  <c r="X27"/>
  <c r="X29" s="1"/>
  <c r="X8"/>
  <c r="X62"/>
  <c r="X64" s="1"/>
  <c r="X54"/>
  <c r="E83" i="9"/>
  <c r="E84" s="1"/>
  <c r="D27"/>
  <c r="Y28" i="37"/>
  <c r="X22"/>
  <c r="X42"/>
  <c r="X75"/>
  <c r="W50" i="27"/>
  <c r="X76" i="37"/>
  <c r="X47"/>
  <c r="X18"/>
  <c r="X20" s="1"/>
  <c r="X33"/>
  <c r="W23" i="27"/>
  <c r="W25" s="1"/>
  <c r="W22"/>
  <c r="W8"/>
  <c r="W9"/>
  <c r="W11" s="1"/>
  <c r="W29"/>
  <c r="W30"/>
  <c r="W32" s="1"/>
  <c r="W57"/>
  <c r="W56" s="1"/>
  <c r="W52"/>
  <c r="X57" i="37"/>
  <c r="Y56"/>
  <c r="X49" i="27"/>
  <c r="X41"/>
  <c r="X27"/>
  <c r="X13"/>
  <c r="X35"/>
  <c r="X38" s="1"/>
  <c r="X21"/>
  <c r="X24" s="1"/>
  <c r="X6"/>
  <c r="X48"/>
  <c r="X34"/>
  <c r="X20"/>
  <c r="X42"/>
  <c r="X45" s="1"/>
  <c r="X28"/>
  <c r="X31" s="1"/>
  <c r="X14"/>
  <c r="X17" s="1"/>
  <c r="Y5"/>
  <c r="W37"/>
  <c r="W39" s="1"/>
  <c r="W36"/>
  <c r="W15"/>
  <c r="W16"/>
  <c r="W18" s="1"/>
  <c r="W43"/>
  <c r="W44"/>
  <c r="W46" s="1"/>
  <c r="X71" i="37"/>
  <c r="Y70"/>
  <c r="X68"/>
  <c r="X11"/>
  <c r="V53" i="27"/>
  <c r="W51"/>
  <c r="CC239" i="42"/>
  <c r="E20" i="9"/>
  <c r="E93"/>
  <c r="Z66" i="37"/>
  <c r="Y19"/>
  <c r="Y27"/>
  <c r="F92" i="9"/>
  <c r="F40"/>
  <c r="G6" i="25"/>
  <c r="G15"/>
  <c r="G15" i="9"/>
  <c r="G6"/>
  <c r="D76"/>
  <c r="G22"/>
  <c r="G24" s="1"/>
  <c r="G89"/>
  <c r="G92" s="1"/>
  <c r="G36"/>
  <c r="G50"/>
  <c r="G64"/>
  <c r="G65"/>
  <c r="G58"/>
  <c r="G51"/>
  <c r="G44"/>
  <c r="G37"/>
  <c r="G30"/>
  <c r="G29"/>
  <c r="G88"/>
  <c r="G43"/>
  <c r="G57"/>
  <c r="E20" i="25"/>
  <c r="F9" i="9"/>
  <c r="F50" i="25"/>
  <c r="F13"/>
  <c r="E52" i="9"/>
  <c r="F9" i="25"/>
  <c r="F8"/>
  <c r="F55"/>
  <c r="F57" s="1"/>
  <c r="F54"/>
  <c r="F17"/>
  <c r="F18"/>
  <c r="F45"/>
  <c r="F46"/>
  <c r="E27"/>
  <c r="F25"/>
  <c r="E32"/>
  <c r="E31"/>
  <c r="E29" s="1"/>
  <c r="H26"/>
  <c r="G52"/>
  <c r="G44"/>
  <c r="G16"/>
  <c r="G40" s="1"/>
  <c r="H5"/>
  <c r="G53"/>
  <c r="G56" s="1"/>
  <c r="G43"/>
  <c r="G7"/>
  <c r="F19"/>
  <c r="E48"/>
  <c r="E11"/>
  <c r="F10"/>
  <c r="F47"/>
  <c r="F54" i="9"/>
  <c r="E74"/>
  <c r="E73" s="1"/>
  <c r="H26"/>
  <c r="E55"/>
  <c r="F38"/>
  <c r="F19"/>
  <c r="F71"/>
  <c r="F75" s="1"/>
  <c r="E67"/>
  <c r="F53"/>
  <c r="E41"/>
  <c r="F39"/>
  <c r="D33"/>
  <c r="D31"/>
  <c r="E33"/>
  <c r="E27"/>
  <c r="F25"/>
  <c r="F81"/>
  <c r="F8"/>
  <c r="F86"/>
  <c r="F90"/>
  <c r="F91"/>
  <c r="F18"/>
  <c r="F17"/>
  <c r="H5"/>
  <c r="G79"/>
  <c r="G82" s="1"/>
  <c r="G7"/>
  <c r="G16"/>
  <c r="G80"/>
  <c r="F10"/>
  <c r="F13"/>
  <c r="G245" i="15"/>
  <c r="G246" s="1"/>
  <c r="G8" i="44" l="1"/>
  <c r="G9" s="1"/>
  <c r="D9"/>
  <c r="G8" i="50"/>
  <c r="D9"/>
  <c r="P8" i="51"/>
  <c r="P9" s="1"/>
  <c r="P9" i="50"/>
  <c r="M8" i="51"/>
  <c r="M9" s="1"/>
  <c r="M9" i="50"/>
  <c r="CB35" i="46"/>
  <c r="CG34"/>
  <c r="H73" i="44"/>
  <c r="H33" i="50"/>
  <c r="H14" i="51"/>
  <c r="CA33" i="46"/>
  <c r="CF32"/>
  <c r="CB33" i="42"/>
  <c r="CG32"/>
  <c r="CA33"/>
  <c r="CF32"/>
  <c r="Z79" i="52"/>
  <c r="Y95"/>
  <c r="AA91"/>
  <c r="AA82"/>
  <c r="AA88"/>
  <c r="Z90"/>
  <c r="Z95" s="1"/>
  <c r="AA54"/>
  <c r="AA56" s="1"/>
  <c r="AA89"/>
  <c r="AA69"/>
  <c r="AA71" s="1"/>
  <c r="AA92"/>
  <c r="AA74"/>
  <c r="AA76" s="1"/>
  <c r="AA93"/>
  <c r="AA115"/>
  <c r="AA130" s="1"/>
  <c r="AA128"/>
  <c r="Z136"/>
  <c r="Z131"/>
  <c r="AA114"/>
  <c r="AA129" s="1"/>
  <c r="AA131" s="1"/>
  <c r="AA127"/>
  <c r="AA83"/>
  <c r="AA99"/>
  <c r="AA109" s="1"/>
  <c r="AA107"/>
  <c r="Z111"/>
  <c r="AA100"/>
  <c r="AA110" s="1"/>
  <c r="AA135" s="1"/>
  <c r="AA108"/>
  <c r="AA133" s="1"/>
  <c r="Z101"/>
  <c r="Z60"/>
  <c r="Z85"/>
  <c r="Z59"/>
  <c r="Z61" s="1"/>
  <c r="Z84"/>
  <c r="Z86" s="1"/>
  <c r="Z66"/>
  <c r="Z81"/>
  <c r="AA64"/>
  <c r="AA77"/>
  <c r="AA65"/>
  <c r="AA80" s="1"/>
  <c r="AA78"/>
  <c r="Z51"/>
  <c r="AA49"/>
  <c r="AA57"/>
  <c r="AA50"/>
  <c r="AA58"/>
  <c r="Z18"/>
  <c r="Z41"/>
  <c r="Y20"/>
  <c r="Z19"/>
  <c r="Z42"/>
  <c r="Z43"/>
  <c r="Z44"/>
  <c r="Y45"/>
  <c r="Z40"/>
  <c r="AA24"/>
  <c r="AA37"/>
  <c r="AA39" s="1"/>
  <c r="AA23"/>
  <c r="AA36"/>
  <c r="AA38" s="1"/>
  <c r="AA25"/>
  <c r="AA9"/>
  <c r="AA17"/>
  <c r="Z10"/>
  <c r="AA8"/>
  <c r="AA16"/>
  <c r="AB123"/>
  <c r="AB122"/>
  <c r="AB118"/>
  <c r="AB117"/>
  <c r="AB113"/>
  <c r="AB112"/>
  <c r="Z15" i="37"/>
  <c r="Z17" s="1"/>
  <c r="AB103" i="52"/>
  <c r="AB102"/>
  <c r="AB73"/>
  <c r="AB75" s="1"/>
  <c r="AB72"/>
  <c r="AB68"/>
  <c r="AB70" s="1"/>
  <c r="AB67"/>
  <c r="Y69" i="37"/>
  <c r="Z69" s="1"/>
  <c r="Z53"/>
  <c r="Z56" s="1"/>
  <c r="AB62" i="52"/>
  <c r="AB63"/>
  <c r="AB52"/>
  <c r="AB53"/>
  <c r="AB55" s="1"/>
  <c r="AB98"/>
  <c r="AB97"/>
  <c r="Y8" i="37"/>
  <c r="Z31"/>
  <c r="Z34" s="1"/>
  <c r="Z38"/>
  <c r="Z41" s="1"/>
  <c r="AB48" i="52"/>
  <c r="Y40" i="37"/>
  <c r="F83" i="9"/>
  <c r="F84" s="1"/>
  <c r="Y57" i="37"/>
  <c r="Z7"/>
  <c r="Z10" s="1"/>
  <c r="Z24"/>
  <c r="Z27" s="1"/>
  <c r="Z39"/>
  <c r="Z67"/>
  <c r="Z68" s="1"/>
  <c r="Z52"/>
  <c r="Z54" s="1"/>
  <c r="Y47"/>
  <c r="Y62"/>
  <c r="Y22"/>
  <c r="Y54"/>
  <c r="Y26"/>
  <c r="AA5"/>
  <c r="AA16" s="1"/>
  <c r="Z6"/>
  <c r="Z9" s="1"/>
  <c r="Z25"/>
  <c r="Z28" s="1"/>
  <c r="Z32"/>
  <c r="Z35" s="1"/>
  <c r="Z46"/>
  <c r="Z49" s="1"/>
  <c r="Z60"/>
  <c r="Z63" s="1"/>
  <c r="Z74"/>
  <c r="Z45"/>
  <c r="Z48" s="1"/>
  <c r="Z59"/>
  <c r="Z62" s="1"/>
  <c r="Z73"/>
  <c r="AB47" i="52"/>
  <c r="X43" i="37"/>
  <c r="AB21" i="52"/>
  <c r="AB22"/>
  <c r="AB7"/>
  <c r="AC5"/>
  <c r="AB6"/>
  <c r="Y13" i="37"/>
  <c r="Y75"/>
  <c r="Y61"/>
  <c r="Y33"/>
  <c r="Z70"/>
  <c r="Y76"/>
  <c r="Y78" s="1"/>
  <c r="Y50"/>
  <c r="X78"/>
  <c r="Y29"/>
  <c r="Y64"/>
  <c r="Y36"/>
  <c r="Y80"/>
  <c r="Y11"/>
  <c r="Y42"/>
  <c r="Y71"/>
  <c r="Y43"/>
  <c r="Y18"/>
  <c r="Z42"/>
  <c r="X50" i="27"/>
  <c r="F93" i="9"/>
  <c r="X37" i="27"/>
  <c r="X39" s="1"/>
  <c r="X36"/>
  <c r="X9"/>
  <c r="X11" s="1"/>
  <c r="X8"/>
  <c r="X29"/>
  <c r="X30"/>
  <c r="X32" s="1"/>
  <c r="X57"/>
  <c r="X56" s="1"/>
  <c r="X52"/>
  <c r="Y49"/>
  <c r="Y35"/>
  <c r="Y38" s="1"/>
  <c r="Y21"/>
  <c r="Y24" s="1"/>
  <c r="Y41"/>
  <c r="Y27"/>
  <c r="Y13"/>
  <c r="Y6"/>
  <c r="Y48"/>
  <c r="Y42"/>
  <c r="Y45" s="1"/>
  <c r="Y28"/>
  <c r="Y31" s="1"/>
  <c r="Y14"/>
  <c r="Y17" s="1"/>
  <c r="Y34"/>
  <c r="Y20"/>
  <c r="Z5"/>
  <c r="X23"/>
  <c r="X25" s="1"/>
  <c r="X22"/>
  <c r="X16"/>
  <c r="X18" s="1"/>
  <c r="X15"/>
  <c r="X43"/>
  <c r="X44"/>
  <c r="X46" s="1"/>
  <c r="X51"/>
  <c r="W53"/>
  <c r="CC240" i="42"/>
  <c r="G40" i="9"/>
  <c r="Z19" i="37"/>
  <c r="H6" i="9"/>
  <c r="H15"/>
  <c r="H15" i="25"/>
  <c r="H6"/>
  <c r="F11" i="9"/>
  <c r="H29"/>
  <c r="H88"/>
  <c r="H43"/>
  <c r="H57"/>
  <c r="H22"/>
  <c r="H24" s="1"/>
  <c r="H89"/>
  <c r="H92" s="1"/>
  <c r="H36"/>
  <c r="H50"/>
  <c r="H64"/>
  <c r="H65"/>
  <c r="H58"/>
  <c r="H51"/>
  <c r="H44"/>
  <c r="H37"/>
  <c r="H30"/>
  <c r="F20"/>
  <c r="F55"/>
  <c r="E68"/>
  <c r="E69" s="1"/>
  <c r="G50" i="25"/>
  <c r="E66" i="9"/>
  <c r="F52"/>
  <c r="F48" i="25"/>
  <c r="G18"/>
  <c r="G17"/>
  <c r="G46"/>
  <c r="G45"/>
  <c r="H53"/>
  <c r="H56" s="1"/>
  <c r="H43"/>
  <c r="H52"/>
  <c r="H7"/>
  <c r="H44"/>
  <c r="I5"/>
  <c r="H16"/>
  <c r="H40" s="1"/>
  <c r="G19"/>
  <c r="G54"/>
  <c r="G55"/>
  <c r="G57" s="1"/>
  <c r="E34"/>
  <c r="E33"/>
  <c r="F27"/>
  <c r="G25"/>
  <c r="F31"/>
  <c r="F29" s="1"/>
  <c r="F32"/>
  <c r="G8"/>
  <c r="G9"/>
  <c r="I26"/>
  <c r="E39"/>
  <c r="E35"/>
  <c r="F20"/>
  <c r="G13"/>
  <c r="G10"/>
  <c r="G47"/>
  <c r="F11"/>
  <c r="G54" i="9"/>
  <c r="G53"/>
  <c r="I26"/>
  <c r="F67"/>
  <c r="G38"/>
  <c r="D34"/>
  <c r="F33"/>
  <c r="G19"/>
  <c r="G71"/>
  <c r="G75" s="1"/>
  <c r="F27"/>
  <c r="G25"/>
  <c r="E32"/>
  <c r="E34" s="1"/>
  <c r="E31"/>
  <c r="F41"/>
  <c r="G39"/>
  <c r="E76"/>
  <c r="G10"/>
  <c r="G86"/>
  <c r="G247" i="15"/>
  <c r="G90" i="9"/>
  <c r="G91"/>
  <c r="G93" s="1"/>
  <c r="G8"/>
  <c r="G9"/>
  <c r="G17"/>
  <c r="G18"/>
  <c r="H79"/>
  <c r="H82" s="1"/>
  <c r="H7"/>
  <c r="I5"/>
  <c r="H80"/>
  <c r="H16"/>
  <c r="G13"/>
  <c r="G81"/>
  <c r="G8" i="51" l="1"/>
  <c r="G9" s="1"/>
  <c r="G9" i="50"/>
  <c r="AB91" i="52"/>
  <c r="M14" i="51"/>
  <c r="P14"/>
  <c r="P73" i="44"/>
  <c r="M73"/>
  <c r="CB36" i="46"/>
  <c r="CG35"/>
  <c r="CA34"/>
  <c r="CF33"/>
  <c r="M33" i="50"/>
  <c r="P33"/>
  <c r="CA34" i="42"/>
  <c r="CF33"/>
  <c r="CB34"/>
  <c r="CG33"/>
  <c r="AA66" i="52"/>
  <c r="AA90"/>
  <c r="AA79"/>
  <c r="AA94"/>
  <c r="AA95" s="1"/>
  <c r="AB54"/>
  <c r="AB56" s="1"/>
  <c r="AB89"/>
  <c r="AB83"/>
  <c r="AB88"/>
  <c r="AB69"/>
  <c r="AB71" s="1"/>
  <c r="AB92"/>
  <c r="AB74"/>
  <c r="AB76" s="1"/>
  <c r="AB93"/>
  <c r="AA132"/>
  <c r="AA134"/>
  <c r="AA136" s="1"/>
  <c r="AB115"/>
  <c r="AB130" s="1"/>
  <c r="AB128"/>
  <c r="AB114"/>
  <c r="AB129" s="1"/>
  <c r="AB131" s="1"/>
  <c r="AB127"/>
  <c r="AA116"/>
  <c r="AA101"/>
  <c r="AB116"/>
  <c r="AA111"/>
  <c r="AB100"/>
  <c r="AB110" s="1"/>
  <c r="AB135" s="1"/>
  <c r="AB108"/>
  <c r="AB133" s="1"/>
  <c r="AB99"/>
  <c r="AB109" s="1"/>
  <c r="AB107"/>
  <c r="AB132" s="1"/>
  <c r="AB101"/>
  <c r="AA60"/>
  <c r="AA85"/>
  <c r="AA59"/>
  <c r="AA61" s="1"/>
  <c r="AA84"/>
  <c r="AA86" s="1"/>
  <c r="AB82"/>
  <c r="AB64"/>
  <c r="AB79" s="1"/>
  <c r="AB77"/>
  <c r="AA81"/>
  <c r="AB65"/>
  <c r="AB80" s="1"/>
  <c r="AB78"/>
  <c r="Z20"/>
  <c r="AB49"/>
  <c r="AB57"/>
  <c r="AB50"/>
  <c r="AB58"/>
  <c r="AA51"/>
  <c r="AA43"/>
  <c r="Z45"/>
  <c r="AA44"/>
  <c r="AA45" s="1"/>
  <c r="AA19"/>
  <c r="AA42"/>
  <c r="AA18"/>
  <c r="AA41"/>
  <c r="AA40"/>
  <c r="AB23"/>
  <c r="AB36"/>
  <c r="AB38" s="1"/>
  <c r="AB24"/>
  <c r="AB37"/>
  <c r="AB39" s="1"/>
  <c r="AB25"/>
  <c r="AA20"/>
  <c r="Z26" i="37"/>
  <c r="AA25"/>
  <c r="AA28" s="1"/>
  <c r="AA10" i="52"/>
  <c r="AB9"/>
  <c r="AB17"/>
  <c r="G83" i="9"/>
  <c r="G84" s="1"/>
  <c r="AA74" i="37"/>
  <c r="AB8" i="52"/>
  <c r="AB16"/>
  <c r="Z40" i="37"/>
  <c r="Z55"/>
  <c r="Z57" s="1"/>
  <c r="AA46"/>
  <c r="AA49" s="1"/>
  <c r="AA59"/>
  <c r="AA62" s="1"/>
  <c r="Z18"/>
  <c r="Z20" s="1"/>
  <c r="AC123" i="52"/>
  <c r="AC122"/>
  <c r="AC118"/>
  <c r="AC117"/>
  <c r="AC113"/>
  <c r="AC112"/>
  <c r="AB5" i="37"/>
  <c r="AB16" s="1"/>
  <c r="AA6"/>
  <c r="AA9" s="1"/>
  <c r="AA32"/>
  <c r="AA60"/>
  <c r="AA45"/>
  <c r="AA48" s="1"/>
  <c r="AA73"/>
  <c r="AC103" i="52"/>
  <c r="AC102"/>
  <c r="AC73"/>
  <c r="AC75" s="1"/>
  <c r="AC72"/>
  <c r="AC68"/>
  <c r="AC70" s="1"/>
  <c r="AC67"/>
  <c r="AC62"/>
  <c r="AC63"/>
  <c r="Z8" i="37"/>
  <c r="AC52" i="52"/>
  <c r="AC53"/>
  <c r="AC55" s="1"/>
  <c r="AC98"/>
  <c r="AC97"/>
  <c r="Z33" i="37"/>
  <c r="AC48" i="52"/>
  <c r="AC88" s="1"/>
  <c r="Z50" i="37"/>
  <c r="Z76"/>
  <c r="Z22"/>
  <c r="Z36"/>
  <c r="Z80"/>
  <c r="Z13"/>
  <c r="Z61"/>
  <c r="Z75"/>
  <c r="Z29"/>
  <c r="Z77"/>
  <c r="AA77" s="1"/>
  <c r="Z47"/>
  <c r="AA7"/>
  <c r="AA15"/>
  <c r="AA17" s="1"/>
  <c r="AA24"/>
  <c r="AA31"/>
  <c r="AA34" s="1"/>
  <c r="AA39"/>
  <c r="AA42" s="1"/>
  <c r="AA53"/>
  <c r="AA56" s="1"/>
  <c r="AA67"/>
  <c r="AA70" s="1"/>
  <c r="AA38"/>
  <c r="AA41" s="1"/>
  <c r="AA52"/>
  <c r="AA55" s="1"/>
  <c r="AA66"/>
  <c r="AA69" s="1"/>
  <c r="AC47" i="52"/>
  <c r="AA63" i="37"/>
  <c r="AC21" i="52"/>
  <c r="AC22"/>
  <c r="AC7"/>
  <c r="AD5"/>
  <c r="AC6"/>
  <c r="Z43" i="37"/>
  <c r="AA35"/>
  <c r="Z11"/>
  <c r="Z64"/>
  <c r="Z71"/>
  <c r="Y20"/>
  <c r="H40" i="9"/>
  <c r="Y50" i="27"/>
  <c r="Y23"/>
  <c r="Y25" s="1"/>
  <c r="Y22"/>
  <c r="Y8"/>
  <c r="Y9"/>
  <c r="Y11" s="1"/>
  <c r="Y29"/>
  <c r="Y30"/>
  <c r="Y32" s="1"/>
  <c r="Y52"/>
  <c r="Y57"/>
  <c r="Y56" s="1"/>
  <c r="Z49"/>
  <c r="Z41"/>
  <c r="Z27"/>
  <c r="Z13"/>
  <c r="Z35"/>
  <c r="Z38" s="1"/>
  <c r="Z21"/>
  <c r="Z24" s="1"/>
  <c r="Z6"/>
  <c r="Z48"/>
  <c r="Z34"/>
  <c r="Z20"/>
  <c r="Z42"/>
  <c r="Z45" s="1"/>
  <c r="Z28"/>
  <c r="Z31" s="1"/>
  <c r="Z14"/>
  <c r="Z17" s="1"/>
  <c r="AA5"/>
  <c r="Y37"/>
  <c r="Y39" s="1"/>
  <c r="Y36"/>
  <c r="Y15"/>
  <c r="Y16"/>
  <c r="Y18" s="1"/>
  <c r="Y43"/>
  <c r="Y44"/>
  <c r="Y46" s="1"/>
  <c r="Y51"/>
  <c r="X53"/>
  <c r="CC241" i="42"/>
  <c r="AB66" i="37"/>
  <c r="H83" i="9"/>
  <c r="H84" s="1"/>
  <c r="AA19" i="37"/>
  <c r="I15" i="9"/>
  <c r="I6"/>
  <c r="I6" i="25"/>
  <c r="I15"/>
  <c r="I22" i="9"/>
  <c r="I24" s="1"/>
  <c r="I89"/>
  <c r="I92" s="1"/>
  <c r="I36"/>
  <c r="I50"/>
  <c r="I64"/>
  <c r="I65"/>
  <c r="I58"/>
  <c r="I51"/>
  <c r="I44"/>
  <c r="I37"/>
  <c r="I30"/>
  <c r="I29"/>
  <c r="I88"/>
  <c r="I43"/>
  <c r="I57"/>
  <c r="F66"/>
  <c r="H38"/>
  <c r="H13" i="25"/>
  <c r="G52" i="9"/>
  <c r="J26" i="25"/>
  <c r="F33"/>
  <c r="F34"/>
  <c r="H9"/>
  <c r="H8"/>
  <c r="H17"/>
  <c r="H18"/>
  <c r="H45"/>
  <c r="H46"/>
  <c r="E41"/>
  <c r="G32"/>
  <c r="G31"/>
  <c r="G29" s="1"/>
  <c r="F39"/>
  <c r="F41" s="1"/>
  <c r="F35"/>
  <c r="G27"/>
  <c r="H25"/>
  <c r="H19"/>
  <c r="I52"/>
  <c r="I44"/>
  <c r="I53"/>
  <c r="I56" s="1"/>
  <c r="I43"/>
  <c r="I16"/>
  <c r="I40" s="1"/>
  <c r="J5"/>
  <c r="I7"/>
  <c r="H55"/>
  <c r="H57" s="1"/>
  <c r="H54"/>
  <c r="E36"/>
  <c r="H47"/>
  <c r="H50"/>
  <c r="G11"/>
  <c r="H10"/>
  <c r="G48"/>
  <c r="G20"/>
  <c r="G74" i="9"/>
  <c r="G76" s="1"/>
  <c r="F68"/>
  <c r="F69" s="1"/>
  <c r="J26"/>
  <c r="H53"/>
  <c r="H54"/>
  <c r="G55"/>
  <c r="F74"/>
  <c r="F73" s="1"/>
  <c r="G33"/>
  <c r="G67"/>
  <c r="D47"/>
  <c r="E47" s="1"/>
  <c r="D45"/>
  <c r="H19"/>
  <c r="H71"/>
  <c r="H75" s="1"/>
  <c r="G41"/>
  <c r="H39"/>
  <c r="G27"/>
  <c r="H25"/>
  <c r="F31"/>
  <c r="F32"/>
  <c r="F34" s="1"/>
  <c r="E46"/>
  <c r="E45"/>
  <c r="G20"/>
  <c r="G11"/>
  <c r="H10"/>
  <c r="G248" i="15"/>
  <c r="G249" s="1"/>
  <c r="H13" i="9"/>
  <c r="H8"/>
  <c r="H9"/>
  <c r="H11" s="1"/>
  <c r="H17"/>
  <c r="H18"/>
  <c r="H20" s="1"/>
  <c r="H81"/>
  <c r="H86"/>
  <c r="H90"/>
  <c r="H91"/>
  <c r="H93" s="1"/>
  <c r="I7"/>
  <c r="I79"/>
  <c r="I82" s="1"/>
  <c r="I16"/>
  <c r="J5"/>
  <c r="I80"/>
  <c r="AC82" i="52" l="1"/>
  <c r="CA35" i="46"/>
  <c r="CF34"/>
  <c r="H72" i="44"/>
  <c r="H13" i="51"/>
  <c r="H32" i="50"/>
  <c r="CB37" i="46"/>
  <c r="CG36"/>
  <c r="CB35" i="42"/>
  <c r="CG34"/>
  <c r="CA35"/>
  <c r="CF34"/>
  <c r="AC91" i="52"/>
  <c r="AB94"/>
  <c r="AB90"/>
  <c r="AC54"/>
  <c r="AC89"/>
  <c r="AC90" s="1"/>
  <c r="AC69"/>
  <c r="AC71" s="1"/>
  <c r="AC92"/>
  <c r="AC74"/>
  <c r="AC93"/>
  <c r="AA50" i="37"/>
  <c r="AC115" i="52"/>
  <c r="AC130" s="1"/>
  <c r="AC128"/>
  <c r="AB111"/>
  <c r="AB134"/>
  <c r="AB136" s="1"/>
  <c r="AC114"/>
  <c r="AC129" s="1"/>
  <c r="AC131" s="1"/>
  <c r="AC127"/>
  <c r="AC116"/>
  <c r="AC99"/>
  <c r="AC109" s="1"/>
  <c r="AC107"/>
  <c r="AC100"/>
  <c r="AC110" s="1"/>
  <c r="AC108"/>
  <c r="AC101"/>
  <c r="AA76" i="37"/>
  <c r="AC83" i="52"/>
  <c r="AB66"/>
  <c r="AB60"/>
  <c r="AB85"/>
  <c r="AB59"/>
  <c r="AB61" s="1"/>
  <c r="AB84"/>
  <c r="AB86" s="1"/>
  <c r="AB53" i="37"/>
  <c r="AB56" s="1"/>
  <c r="AB81" i="52"/>
  <c r="AC64"/>
  <c r="AC79" s="1"/>
  <c r="AC77"/>
  <c r="AC65"/>
  <c r="AC80" s="1"/>
  <c r="AC78"/>
  <c r="AC76"/>
  <c r="AC49"/>
  <c r="AC57"/>
  <c r="AC50"/>
  <c r="AC58"/>
  <c r="AB51"/>
  <c r="AB15" i="37"/>
  <c r="AB17" s="1"/>
  <c r="AB38"/>
  <c r="AB41" s="1"/>
  <c r="AC56" i="52"/>
  <c r="AB18"/>
  <c r="AB41"/>
  <c r="AB19"/>
  <c r="AB42"/>
  <c r="AB44"/>
  <c r="AB43"/>
  <c r="AB40"/>
  <c r="AC24"/>
  <c r="AC37"/>
  <c r="AC39" s="1"/>
  <c r="AC23"/>
  <c r="AC36"/>
  <c r="AC38" s="1"/>
  <c r="AC25"/>
  <c r="AA18" i="37"/>
  <c r="AA20" s="1"/>
  <c r="AA26"/>
  <c r="AA47"/>
  <c r="Z78"/>
  <c r="AA61"/>
  <c r="AA75"/>
  <c r="AC9" i="52"/>
  <c r="AC17"/>
  <c r="AB10"/>
  <c r="AA68" i="37"/>
  <c r="AB7"/>
  <c r="AB24"/>
  <c r="AB32"/>
  <c r="AB35" s="1"/>
  <c r="AB39"/>
  <c r="AB42" s="1"/>
  <c r="AB67"/>
  <c r="AB70" s="1"/>
  <c r="AB52"/>
  <c r="AA22"/>
  <c r="AC8" i="52"/>
  <c r="AC16"/>
  <c r="AA8" i="37"/>
  <c r="AA80"/>
  <c r="AA27"/>
  <c r="AA29" s="1"/>
  <c r="AA40"/>
  <c r="AA54"/>
  <c r="AA33"/>
  <c r="AC5"/>
  <c r="AC16" s="1"/>
  <c r="AB6"/>
  <c r="AB9" s="1"/>
  <c r="AB25"/>
  <c r="AB28" s="1"/>
  <c r="AB31"/>
  <c r="AB33" s="1"/>
  <c r="AB46"/>
  <c r="AB49" s="1"/>
  <c r="AB60"/>
  <c r="AB63" s="1"/>
  <c r="AB74"/>
  <c r="AB77" s="1"/>
  <c r="AB45"/>
  <c r="AB48" s="1"/>
  <c r="AB59"/>
  <c r="AB62" s="1"/>
  <c r="AB73"/>
  <c r="AB76" s="1"/>
  <c r="I40" i="9"/>
  <c r="AD123" i="52"/>
  <c r="AD122"/>
  <c r="AD118"/>
  <c r="AD117"/>
  <c r="AA36" i="37"/>
  <c r="AA10"/>
  <c r="AA11" s="1"/>
  <c r="AD113" i="52"/>
  <c r="AD112"/>
  <c r="AD103"/>
  <c r="AD102"/>
  <c r="AD73"/>
  <c r="AD75" s="1"/>
  <c r="AD72"/>
  <c r="AD68"/>
  <c r="AD70" s="1"/>
  <c r="AD67"/>
  <c r="AD62"/>
  <c r="AD63"/>
  <c r="AD52"/>
  <c r="AD53"/>
  <c r="AD55" s="1"/>
  <c r="AD98"/>
  <c r="AD97"/>
  <c r="AD48"/>
  <c r="AA57" i="37"/>
  <c r="AA13"/>
  <c r="AA43"/>
  <c r="AA71"/>
  <c r="AA64"/>
  <c r="Z50" i="27"/>
  <c r="AD47" i="52"/>
  <c r="AE5"/>
  <c r="AD6"/>
  <c r="Z36" i="27"/>
  <c r="Z37"/>
  <c r="Z39" s="1"/>
  <c r="Z8"/>
  <c r="Z9"/>
  <c r="Z11" s="1"/>
  <c r="Z30"/>
  <c r="Z32" s="1"/>
  <c r="Z29"/>
  <c r="Z52"/>
  <c r="Z57"/>
  <c r="Z56" s="1"/>
  <c r="AA48"/>
  <c r="AA42"/>
  <c r="AA45" s="1"/>
  <c r="AA28"/>
  <c r="AA31" s="1"/>
  <c r="AA14"/>
  <c r="AA17" s="1"/>
  <c r="AA34"/>
  <c r="AA20"/>
  <c r="AB5"/>
  <c r="AA49"/>
  <c r="AA35"/>
  <c r="AA38" s="1"/>
  <c r="AA21"/>
  <c r="AA24" s="1"/>
  <c r="AA41"/>
  <c r="AA27"/>
  <c r="AA13"/>
  <c r="AA6"/>
  <c r="Z22"/>
  <c r="Z23"/>
  <c r="Z25" s="1"/>
  <c r="Z16"/>
  <c r="Z18" s="1"/>
  <c r="Z15"/>
  <c r="Z44"/>
  <c r="Z46" s="1"/>
  <c r="Z43"/>
  <c r="Y53"/>
  <c r="Z51"/>
  <c r="CC242" i="42"/>
  <c r="I83" i="9"/>
  <c r="I84" s="1"/>
  <c r="AA78" i="37"/>
  <c r="AB19"/>
  <c r="AB8"/>
  <c r="AB69"/>
  <c r="J6" i="9"/>
  <c r="J15"/>
  <c r="J15" i="25"/>
  <c r="J6"/>
  <c r="J29" i="9"/>
  <c r="J88"/>
  <c r="J43"/>
  <c r="J57"/>
  <c r="J22"/>
  <c r="J24" s="1"/>
  <c r="J89"/>
  <c r="J92" s="1"/>
  <c r="J36"/>
  <c r="J50"/>
  <c r="J64"/>
  <c r="J65"/>
  <c r="J58"/>
  <c r="J51"/>
  <c r="J44"/>
  <c r="J37"/>
  <c r="J30"/>
  <c r="G68"/>
  <c r="G69" s="1"/>
  <c r="I13" i="25"/>
  <c r="I10" i="9"/>
  <c r="H52"/>
  <c r="I38"/>
  <c r="G66"/>
  <c r="I10" i="25"/>
  <c r="H11"/>
  <c r="J53"/>
  <c r="J56" s="1"/>
  <c r="J43"/>
  <c r="J44"/>
  <c r="J52"/>
  <c r="J7"/>
  <c r="J16"/>
  <c r="J40" s="1"/>
  <c r="K5"/>
  <c r="I19"/>
  <c r="I54"/>
  <c r="I55"/>
  <c r="I57" s="1"/>
  <c r="G39"/>
  <c r="G41" s="1"/>
  <c r="G35"/>
  <c r="I18"/>
  <c r="I17"/>
  <c r="I8"/>
  <c r="I9"/>
  <c r="I46"/>
  <c r="I45"/>
  <c r="H27"/>
  <c r="I25"/>
  <c r="H31"/>
  <c r="H29" s="1"/>
  <c r="H32"/>
  <c r="G34"/>
  <c r="G33"/>
  <c r="K26"/>
  <c r="I50"/>
  <c r="I47"/>
  <c r="H48"/>
  <c r="H20"/>
  <c r="F36"/>
  <c r="H67" i="9"/>
  <c r="H74"/>
  <c r="G73"/>
  <c r="H55"/>
  <c r="F76"/>
  <c r="K26"/>
  <c r="I54"/>
  <c r="I53"/>
  <c r="E48"/>
  <c r="H27"/>
  <c r="I25"/>
  <c r="H41"/>
  <c r="I39"/>
  <c r="D48"/>
  <c r="G32"/>
  <c r="G34" s="1"/>
  <c r="G31"/>
  <c r="F47"/>
  <c r="I19"/>
  <c r="I71"/>
  <c r="I75" s="1"/>
  <c r="H33"/>
  <c r="F45"/>
  <c r="F46"/>
  <c r="G250" i="15"/>
  <c r="I17" i="9"/>
  <c r="I18"/>
  <c r="I81"/>
  <c r="J80"/>
  <c r="J16"/>
  <c r="J79"/>
  <c r="K5"/>
  <c r="J7"/>
  <c r="I9"/>
  <c r="I8"/>
  <c r="I90"/>
  <c r="I91"/>
  <c r="I93" s="1"/>
  <c r="I13"/>
  <c r="I86"/>
  <c r="M32" i="50" l="1"/>
  <c r="P32"/>
  <c r="H34"/>
  <c r="P72" i="44"/>
  <c r="H74"/>
  <c r="M72"/>
  <c r="CA36" i="46"/>
  <c r="CF35"/>
  <c r="CB38"/>
  <c r="CG37"/>
  <c r="P13" i="51"/>
  <c r="H15"/>
  <c r="M13"/>
  <c r="AC60" i="37"/>
  <c r="CA36" i="42"/>
  <c r="CF35"/>
  <c r="CB36"/>
  <c r="CG35"/>
  <c r="AB34" i="37"/>
  <c r="AC66" i="52"/>
  <c r="AB95"/>
  <c r="AD88"/>
  <c r="AD91"/>
  <c r="AC94"/>
  <c r="AC95" s="1"/>
  <c r="AD54"/>
  <c r="AD56" s="1"/>
  <c r="AD89"/>
  <c r="AD90" s="1"/>
  <c r="AD69"/>
  <c r="AD92"/>
  <c r="AD74"/>
  <c r="AD93"/>
  <c r="AC6" i="37"/>
  <c r="AC9" s="1"/>
  <c r="AC73"/>
  <c r="AC76" s="1"/>
  <c r="AB22"/>
  <c r="AB43"/>
  <c r="AB68"/>
  <c r="AB13"/>
  <c r="AB54"/>
  <c r="AC133" i="52"/>
  <c r="AC132"/>
  <c r="AD115"/>
  <c r="AD130" s="1"/>
  <c r="AD128"/>
  <c r="AD114"/>
  <c r="AD129" s="1"/>
  <c r="AD131" s="1"/>
  <c r="AD127"/>
  <c r="AB18" i="37"/>
  <c r="AB20" s="1"/>
  <c r="AC32"/>
  <c r="AC35" s="1"/>
  <c r="AC45"/>
  <c r="AC48" s="1"/>
  <c r="AC135" i="52"/>
  <c r="AC134"/>
  <c r="AD83"/>
  <c r="AD116"/>
  <c r="AD99"/>
  <c r="AD109" s="1"/>
  <c r="AD107"/>
  <c r="AC111"/>
  <c r="AD100"/>
  <c r="AD110" s="1"/>
  <c r="AD135" s="1"/>
  <c r="AD108"/>
  <c r="AD133" s="1"/>
  <c r="AB80" i="37"/>
  <c r="AB27"/>
  <c r="AB29" s="1"/>
  <c r="J40" i="9"/>
  <c r="AB55" i="37"/>
  <c r="AB57" s="1"/>
  <c r="AB50"/>
  <c r="AD5"/>
  <c r="AD16" s="1"/>
  <c r="AC25"/>
  <c r="AC28" s="1"/>
  <c r="AC46"/>
  <c r="AC49" s="1"/>
  <c r="AC74"/>
  <c r="AC75" s="1"/>
  <c r="AC59"/>
  <c r="AD82" i="52"/>
  <c r="AB40" i="37"/>
  <c r="AC60" i="52"/>
  <c r="AC85"/>
  <c r="AC59"/>
  <c r="AC61" s="1"/>
  <c r="AC84"/>
  <c r="AC86" s="1"/>
  <c r="AB61" i="37"/>
  <c r="AB26"/>
  <c r="AB75"/>
  <c r="AB47"/>
  <c r="AC7"/>
  <c r="AC15"/>
  <c r="AC17" s="1"/>
  <c r="AC24"/>
  <c r="AC26" s="1"/>
  <c r="AC31"/>
  <c r="AC34" s="1"/>
  <c r="AC39"/>
  <c r="AC42" s="1"/>
  <c r="AC53"/>
  <c r="AC56" s="1"/>
  <c r="AC67"/>
  <c r="AC70" s="1"/>
  <c r="AC38"/>
  <c r="AC41" s="1"/>
  <c r="AC52"/>
  <c r="AC66"/>
  <c r="AC69" s="1"/>
  <c r="AD64" i="52"/>
  <c r="AD77"/>
  <c r="AC81"/>
  <c r="AD65"/>
  <c r="AD80" s="1"/>
  <c r="AD78"/>
  <c r="AD76"/>
  <c r="AC51"/>
  <c r="AD71"/>
  <c r="AD50"/>
  <c r="AD58"/>
  <c r="AD49"/>
  <c r="AD51" s="1"/>
  <c r="AD57"/>
  <c r="AC19"/>
  <c r="AC42"/>
  <c r="AB20"/>
  <c r="AC18"/>
  <c r="AC41"/>
  <c r="AC43"/>
  <c r="AC44"/>
  <c r="AB45"/>
  <c r="AC40"/>
  <c r="AB36" i="37"/>
  <c r="AC10" i="52"/>
  <c r="AD8"/>
  <c r="AD16"/>
  <c r="AB64" i="37"/>
  <c r="AC63"/>
  <c r="AE123" i="52"/>
  <c r="AE122"/>
  <c r="AE118"/>
  <c r="AE117"/>
  <c r="AB10" i="37"/>
  <c r="AE113" i="52"/>
  <c r="AE112"/>
  <c r="AE103"/>
  <c r="AE102"/>
  <c r="AE73"/>
  <c r="AE75" s="1"/>
  <c r="AE72"/>
  <c r="AE68"/>
  <c r="AE70" s="1"/>
  <c r="AE67"/>
  <c r="AE62"/>
  <c r="AE63"/>
  <c r="AE52"/>
  <c r="AE53"/>
  <c r="AE55" s="1"/>
  <c r="AE98"/>
  <c r="AE97"/>
  <c r="AE48"/>
  <c r="AE47"/>
  <c r="AE21"/>
  <c r="AE36" s="1"/>
  <c r="AE22"/>
  <c r="AE37" s="1"/>
  <c r="AD7"/>
  <c r="AE7"/>
  <c r="AE17" s="1"/>
  <c r="AF5"/>
  <c r="AE6"/>
  <c r="AB71" i="37"/>
  <c r="AA16" i="27"/>
  <c r="AA18" s="1"/>
  <c r="AA15"/>
  <c r="AA44"/>
  <c r="AA46" s="1"/>
  <c r="AA43"/>
  <c r="AB48"/>
  <c r="AB34"/>
  <c r="AB20"/>
  <c r="AB42"/>
  <c r="AB45" s="1"/>
  <c r="AB28"/>
  <c r="AB31" s="1"/>
  <c r="AB14"/>
  <c r="AB17" s="1"/>
  <c r="AC5"/>
  <c r="AB49"/>
  <c r="AB41"/>
  <c r="AB27"/>
  <c r="AB13"/>
  <c r="AB35"/>
  <c r="AB38" s="1"/>
  <c r="AB21"/>
  <c r="AB24" s="1"/>
  <c r="AB6"/>
  <c r="AA36"/>
  <c r="AA37"/>
  <c r="AA39" s="1"/>
  <c r="AA50"/>
  <c r="AA9"/>
  <c r="AA11" s="1"/>
  <c r="AA8"/>
  <c r="AA30"/>
  <c r="AA32" s="1"/>
  <c r="AA29"/>
  <c r="AA52"/>
  <c r="AA57"/>
  <c r="AA56" s="1"/>
  <c r="AA22"/>
  <c r="AA23"/>
  <c r="AA25" s="1"/>
  <c r="Z53"/>
  <c r="AA51"/>
  <c r="CC243" i="42"/>
  <c r="J83" i="9"/>
  <c r="AC19" i="37"/>
  <c r="AB78"/>
  <c r="I11" i="9"/>
  <c r="J10"/>
  <c r="K6" i="25"/>
  <c r="K15"/>
  <c r="K15" i="9"/>
  <c r="K6"/>
  <c r="I11" i="25"/>
  <c r="K22" i="9"/>
  <c r="K24" s="1"/>
  <c r="K89"/>
  <c r="K92" s="1"/>
  <c r="K36"/>
  <c r="K50"/>
  <c r="K64"/>
  <c r="K65"/>
  <c r="K58"/>
  <c r="K51"/>
  <c r="K44"/>
  <c r="K37"/>
  <c r="K30"/>
  <c r="K29"/>
  <c r="K88"/>
  <c r="K43"/>
  <c r="K57"/>
  <c r="J10" i="25"/>
  <c r="H68" i="9"/>
  <c r="H69" s="1"/>
  <c r="I20" i="25"/>
  <c r="H66" i="9"/>
  <c r="G36" i="25"/>
  <c r="J50"/>
  <c r="I48"/>
  <c r="I20" i="9"/>
  <c r="J38"/>
  <c r="G47"/>
  <c r="H73"/>
  <c r="H33" i="25"/>
  <c r="H34"/>
  <c r="J9"/>
  <c r="J8"/>
  <c r="J55"/>
  <c r="J57" s="1"/>
  <c r="J54"/>
  <c r="J45"/>
  <c r="J46"/>
  <c r="I32"/>
  <c r="I31"/>
  <c r="I29" s="1"/>
  <c r="L26"/>
  <c r="H35"/>
  <c r="H39"/>
  <c r="H41" s="1"/>
  <c r="I27"/>
  <c r="J25"/>
  <c r="K52"/>
  <c r="K44"/>
  <c r="K53"/>
  <c r="K56" s="1"/>
  <c r="K43"/>
  <c r="K16"/>
  <c r="K40" s="1"/>
  <c r="L5"/>
  <c r="K7"/>
  <c r="J19"/>
  <c r="J17"/>
  <c r="J18"/>
  <c r="J13"/>
  <c r="J47"/>
  <c r="I74" i="9"/>
  <c r="I73" s="1"/>
  <c r="I67"/>
  <c r="J54"/>
  <c r="L26"/>
  <c r="I52"/>
  <c r="F48"/>
  <c r="H76"/>
  <c r="I55"/>
  <c r="J19"/>
  <c r="J71"/>
  <c r="J75" s="1"/>
  <c r="E60"/>
  <c r="E59"/>
  <c r="I41"/>
  <c r="J39"/>
  <c r="I27"/>
  <c r="J25"/>
  <c r="G46"/>
  <c r="G45"/>
  <c r="H31"/>
  <c r="H32"/>
  <c r="H34" s="1"/>
  <c r="J53"/>
  <c r="I33"/>
  <c r="D61"/>
  <c r="D62" s="1"/>
  <c r="D59"/>
  <c r="J81"/>
  <c r="J82"/>
  <c r="G251" i="15"/>
  <c r="J86" i="9"/>
  <c r="J13"/>
  <c r="J18"/>
  <c r="J17"/>
  <c r="K16"/>
  <c r="K80"/>
  <c r="L5"/>
  <c r="K79"/>
  <c r="K7"/>
  <c r="J9"/>
  <c r="J8"/>
  <c r="J90"/>
  <c r="J91"/>
  <c r="J93" s="1"/>
  <c r="AC77" i="37" l="1"/>
  <c r="AD7"/>
  <c r="AD45"/>
  <c r="AD48" s="1"/>
  <c r="AC50"/>
  <c r="K40" i="9"/>
  <c r="AC8" i="37"/>
  <c r="AD24"/>
  <c r="AD60"/>
  <c r="AD63" s="1"/>
  <c r="AD73"/>
  <c r="AD76" s="1"/>
  <c r="AC61"/>
  <c r="CB39" i="46"/>
  <c r="CG38"/>
  <c r="CA37"/>
  <c r="CF36"/>
  <c r="P74" i="44"/>
  <c r="H79"/>
  <c r="M74"/>
  <c r="P34" i="50"/>
  <c r="H39"/>
  <c r="M34"/>
  <c r="P15" i="51"/>
  <c r="M15"/>
  <c r="H20"/>
  <c r="CB37" i="42"/>
  <c r="CG36"/>
  <c r="CA37"/>
  <c r="CF36"/>
  <c r="AE42" i="52"/>
  <c r="AC43" i="37"/>
  <c r="AC27"/>
  <c r="AC62"/>
  <c r="AC64" s="1"/>
  <c r="AD15"/>
  <c r="AD17" s="1"/>
  <c r="AD31"/>
  <c r="AD34" s="1"/>
  <c r="AD46"/>
  <c r="AD49" s="1"/>
  <c r="AD74"/>
  <c r="AD75" s="1"/>
  <c r="AD59"/>
  <c r="AD61" s="1"/>
  <c r="AC13"/>
  <c r="AC10"/>
  <c r="AC47"/>
  <c r="AC18"/>
  <c r="AC20" s="1"/>
  <c r="AC55"/>
  <c r="AC57" s="1"/>
  <c r="AC33"/>
  <c r="AE5"/>
  <c r="AE16" s="1"/>
  <c r="AD6"/>
  <c r="AD8" s="1"/>
  <c r="AD25"/>
  <c r="AD28" s="1"/>
  <c r="AD32"/>
  <c r="AD39"/>
  <c r="AD42" s="1"/>
  <c r="AD53"/>
  <c r="AD56" s="1"/>
  <c r="AD67"/>
  <c r="AD70" s="1"/>
  <c r="AD38"/>
  <c r="AD41" s="1"/>
  <c r="AD52"/>
  <c r="AD55" s="1"/>
  <c r="AD66"/>
  <c r="AD69" s="1"/>
  <c r="AC80"/>
  <c r="AD79" i="52"/>
  <c r="AD81" s="1"/>
  <c r="AE88"/>
  <c r="AE91"/>
  <c r="AD94"/>
  <c r="AD95" s="1"/>
  <c r="AE69"/>
  <c r="AE92"/>
  <c r="AE74"/>
  <c r="AE76" s="1"/>
  <c r="AE93"/>
  <c r="AE54"/>
  <c r="AE56" s="1"/>
  <c r="AE89"/>
  <c r="AE90" s="1"/>
  <c r="AD134"/>
  <c r="AD136" s="1"/>
  <c r="AE82"/>
  <c r="AD132"/>
  <c r="AC136"/>
  <c r="AD35" i="37"/>
  <c r="AE114" i="52"/>
  <c r="AE129" s="1"/>
  <c r="AE127"/>
  <c r="AE115"/>
  <c r="AE130" s="1"/>
  <c r="AE128"/>
  <c r="AD101"/>
  <c r="AD111"/>
  <c r="AE99"/>
  <c r="AE109" s="1"/>
  <c r="AE107"/>
  <c r="AE100"/>
  <c r="AE110" s="1"/>
  <c r="AE108"/>
  <c r="AC71" i="37"/>
  <c r="AC68"/>
  <c r="AC40"/>
  <c r="AC29"/>
  <c r="AC54"/>
  <c r="AC22"/>
  <c r="AE83" i="52"/>
  <c r="AD66"/>
  <c r="AD59"/>
  <c r="AD84"/>
  <c r="AD60"/>
  <c r="AD85"/>
  <c r="AE64"/>
  <c r="AE77"/>
  <c r="AE65"/>
  <c r="AE80" s="1"/>
  <c r="AE78"/>
  <c r="AC36" i="37"/>
  <c r="AE71" i="52"/>
  <c r="AE49"/>
  <c r="AE57"/>
  <c r="AE50"/>
  <c r="AE58"/>
  <c r="AC20"/>
  <c r="AD18"/>
  <c r="AC45"/>
  <c r="AD9"/>
  <c r="AD10" s="1"/>
  <c r="AD17"/>
  <c r="AE8"/>
  <c r="AE16"/>
  <c r="AE9"/>
  <c r="AE10" s="1"/>
  <c r="AF123"/>
  <c r="AF122"/>
  <c r="AB11" i="37"/>
  <c r="AF118" i="52"/>
  <c r="AF117"/>
  <c r="AC11" i="37"/>
  <c r="AF113" i="52"/>
  <c r="AF112"/>
  <c r="AF103"/>
  <c r="AF102"/>
  <c r="AF73"/>
  <c r="AF75" s="1"/>
  <c r="AF72"/>
  <c r="AF68"/>
  <c r="AF70" s="1"/>
  <c r="AF67"/>
  <c r="AF62"/>
  <c r="AF63"/>
  <c r="AF52"/>
  <c r="AF53"/>
  <c r="AF55" s="1"/>
  <c r="AF98"/>
  <c r="AF97"/>
  <c r="AF48"/>
  <c r="AF47"/>
  <c r="AF21"/>
  <c r="AF36" s="1"/>
  <c r="AF22"/>
  <c r="AF37" s="1"/>
  <c r="AF7"/>
  <c r="AF17" s="1"/>
  <c r="AG5"/>
  <c r="AF6"/>
  <c r="J11" i="9"/>
  <c r="J84"/>
  <c r="K82"/>
  <c r="G48"/>
  <c r="AB50" i="27"/>
  <c r="AB16"/>
  <c r="AB18" s="1"/>
  <c r="AB15"/>
  <c r="AB44"/>
  <c r="AB46" s="1"/>
  <c r="AB43"/>
  <c r="AC48"/>
  <c r="AC42"/>
  <c r="AC45" s="1"/>
  <c r="AC28"/>
  <c r="AC31" s="1"/>
  <c r="AC14"/>
  <c r="AC17" s="1"/>
  <c r="AC34"/>
  <c r="AC20"/>
  <c r="AD5"/>
  <c r="AC49"/>
  <c r="AC35"/>
  <c r="AC38" s="1"/>
  <c r="AC21"/>
  <c r="AC24" s="1"/>
  <c r="AC41"/>
  <c r="AC27"/>
  <c r="AC13"/>
  <c r="AC6"/>
  <c r="AB22"/>
  <c r="AB23"/>
  <c r="AB25" s="1"/>
  <c r="AB8"/>
  <c r="AB9"/>
  <c r="AB11" s="1"/>
  <c r="AB30"/>
  <c r="AB32" s="1"/>
  <c r="AB29"/>
  <c r="AB52"/>
  <c r="AB57"/>
  <c r="AB56" s="1"/>
  <c r="AB36"/>
  <c r="AB37"/>
  <c r="AB39" s="1"/>
  <c r="J20" i="25"/>
  <c r="AA53" i="27"/>
  <c r="AB51"/>
  <c r="CC244" i="42"/>
  <c r="K83" i="9"/>
  <c r="K10"/>
  <c r="AE73" i="37"/>
  <c r="AD10"/>
  <c r="AE39"/>
  <c r="AE42" s="1"/>
  <c r="AD19"/>
  <c r="AD26"/>
  <c r="AC78"/>
  <c r="L15" i="25"/>
  <c r="L6"/>
  <c r="L6" i="9"/>
  <c r="L15"/>
  <c r="L29"/>
  <c r="L88"/>
  <c r="L43"/>
  <c r="L57"/>
  <c r="L22"/>
  <c r="L24" s="1"/>
  <c r="L89"/>
  <c r="L92" s="1"/>
  <c r="L36"/>
  <c r="L50"/>
  <c r="L64"/>
  <c r="L65"/>
  <c r="L58"/>
  <c r="L51"/>
  <c r="L44"/>
  <c r="L37"/>
  <c r="L40" s="1"/>
  <c r="L30"/>
  <c r="K10" i="25"/>
  <c r="J11"/>
  <c r="H47" i="9"/>
  <c r="I47" s="1"/>
  <c r="E61"/>
  <c r="F61" s="1"/>
  <c r="G61" s="1"/>
  <c r="I68"/>
  <c r="I69" s="1"/>
  <c r="K38"/>
  <c r="I66"/>
  <c r="J20"/>
  <c r="J55"/>
  <c r="I76"/>
  <c r="J52"/>
  <c r="K13" i="25"/>
  <c r="J48"/>
  <c r="K18"/>
  <c r="K17"/>
  <c r="L53"/>
  <c r="L56" s="1"/>
  <c r="L43"/>
  <c r="L52"/>
  <c r="L44"/>
  <c r="L7"/>
  <c r="M5"/>
  <c r="L16"/>
  <c r="L40" s="1"/>
  <c r="K19"/>
  <c r="K54"/>
  <c r="K55"/>
  <c r="K57" s="1"/>
  <c r="I34"/>
  <c r="I33"/>
  <c r="J31"/>
  <c r="J29" s="1"/>
  <c r="J32"/>
  <c r="K8"/>
  <c r="K9"/>
  <c r="K46"/>
  <c r="K45"/>
  <c r="J27"/>
  <c r="K25"/>
  <c r="M26"/>
  <c r="I39"/>
  <c r="I41" s="1"/>
  <c r="I35"/>
  <c r="H36"/>
  <c r="K50"/>
  <c r="K47"/>
  <c r="M26" i="9"/>
  <c r="K54"/>
  <c r="K53"/>
  <c r="J67"/>
  <c r="J74"/>
  <c r="K19"/>
  <c r="K71"/>
  <c r="K75" s="1"/>
  <c r="J27"/>
  <c r="K25"/>
  <c r="J41"/>
  <c r="K39"/>
  <c r="G59"/>
  <c r="I32"/>
  <c r="I34" s="1"/>
  <c r="I31"/>
  <c r="F59"/>
  <c r="F60"/>
  <c r="H45"/>
  <c r="H46"/>
  <c r="J33"/>
  <c r="G252" i="15"/>
  <c r="G253" s="1"/>
  <c r="G254" s="1"/>
  <c r="G255" s="1"/>
  <c r="G256" s="1"/>
  <c r="G257" s="1"/>
  <c r="G258" s="1"/>
  <c r="K86" i="9"/>
  <c r="K13"/>
  <c r="K17"/>
  <c r="K18"/>
  <c r="K9"/>
  <c r="K8"/>
  <c r="L79"/>
  <c r="L7"/>
  <c r="M5"/>
  <c r="L80"/>
  <c r="L16"/>
  <c r="K90"/>
  <c r="K91"/>
  <c r="K93" s="1"/>
  <c r="K81"/>
  <c r="AD9" i="37" l="1"/>
  <c r="AD18"/>
  <c r="AD47"/>
  <c r="AE7"/>
  <c r="AE24"/>
  <c r="AE67"/>
  <c r="AE45"/>
  <c r="AE48" s="1"/>
  <c r="AD27"/>
  <c r="AD29" s="1"/>
  <c r="AD22"/>
  <c r="AD33"/>
  <c r="AD62"/>
  <c r="AD64" s="1"/>
  <c r="AD68"/>
  <c r="AD54"/>
  <c r="AD50"/>
  <c r="AD13"/>
  <c r="AD36"/>
  <c r="AD77"/>
  <c r="AD78" s="1"/>
  <c r="AD40"/>
  <c r="AE15"/>
  <c r="AE31"/>
  <c r="AE53"/>
  <c r="AE56" s="1"/>
  <c r="AE59"/>
  <c r="M20" i="51"/>
  <c r="P20"/>
  <c r="P39" i="50"/>
  <c r="M39"/>
  <c r="CA38" i="46"/>
  <c r="CF37"/>
  <c r="CB40"/>
  <c r="CG39"/>
  <c r="P79" i="44"/>
  <c r="M79"/>
  <c r="CA38" i="42"/>
  <c r="CF37"/>
  <c r="CB38"/>
  <c r="CG37"/>
  <c r="AD80" i="37"/>
  <c r="AD57"/>
  <c r="AE101" i="52"/>
  <c r="AE70" i="37"/>
  <c r="AD71"/>
  <c r="AD43"/>
  <c r="AF5"/>
  <c r="AF16" s="1"/>
  <c r="AE6"/>
  <c r="AE25"/>
  <c r="AE28" s="1"/>
  <c r="AE32"/>
  <c r="AE35" s="1"/>
  <c r="AE46"/>
  <c r="AE49" s="1"/>
  <c r="AE60"/>
  <c r="AE63" s="1"/>
  <c r="AE74"/>
  <c r="AE38"/>
  <c r="AE40" s="1"/>
  <c r="AE52"/>
  <c r="AE66"/>
  <c r="AE79" i="52"/>
  <c r="AE81" s="1"/>
  <c r="AF91"/>
  <c r="AF88"/>
  <c r="AE135"/>
  <c r="AE134"/>
  <c r="AE116"/>
  <c r="AE133"/>
  <c r="AE132"/>
  <c r="AE94"/>
  <c r="AE95" s="1"/>
  <c r="AF69"/>
  <c r="AF71" s="1"/>
  <c r="AF92"/>
  <c r="AF74"/>
  <c r="AF76" s="1"/>
  <c r="AF93"/>
  <c r="AF54"/>
  <c r="AF56" s="1"/>
  <c r="AF89"/>
  <c r="AF90" s="1"/>
  <c r="AF114"/>
  <c r="AF129" s="1"/>
  <c r="AF127"/>
  <c r="AE131"/>
  <c r="AF115"/>
  <c r="AF130" s="1"/>
  <c r="AF128"/>
  <c r="AF99"/>
  <c r="AF109" s="1"/>
  <c r="AF107"/>
  <c r="AE111"/>
  <c r="AF100"/>
  <c r="AF110" s="1"/>
  <c r="AF108"/>
  <c r="AF82"/>
  <c r="AE60"/>
  <c r="AE85"/>
  <c r="AE59"/>
  <c r="AE61" s="1"/>
  <c r="AE84"/>
  <c r="AE86" s="1"/>
  <c r="AD61"/>
  <c r="AF83"/>
  <c r="AD86"/>
  <c r="AF65"/>
  <c r="AF80" s="1"/>
  <c r="AF78"/>
  <c r="AF64"/>
  <c r="AF77"/>
  <c r="AE66"/>
  <c r="AF42"/>
  <c r="AF50"/>
  <c r="AF58"/>
  <c r="AF49"/>
  <c r="AF57"/>
  <c r="AE51"/>
  <c r="AE18"/>
  <c r="AE41"/>
  <c r="AD19"/>
  <c r="AE19" s="1"/>
  <c r="AF19" s="1"/>
  <c r="AF8"/>
  <c r="AF16"/>
  <c r="AF9"/>
  <c r="AF10" s="1"/>
  <c r="AG123"/>
  <c r="AG122"/>
  <c r="AG118"/>
  <c r="AG117"/>
  <c r="AG113"/>
  <c r="AG112"/>
  <c r="AG103"/>
  <c r="AG102"/>
  <c r="AG73"/>
  <c r="AG75" s="1"/>
  <c r="AG72"/>
  <c r="AG68"/>
  <c r="AG70" s="1"/>
  <c r="AG67"/>
  <c r="AG62"/>
  <c r="AG63"/>
  <c r="AG52"/>
  <c r="AG53"/>
  <c r="AG55" s="1"/>
  <c r="AG98"/>
  <c r="AG97"/>
  <c r="AG48"/>
  <c r="AG47"/>
  <c r="AG21"/>
  <c r="AG36" s="1"/>
  <c r="AG22"/>
  <c r="AG37" s="1"/>
  <c r="AG7"/>
  <c r="AG17" s="1"/>
  <c r="AH5"/>
  <c r="AG6"/>
  <c r="L83" i="9"/>
  <c r="L82"/>
  <c r="K11"/>
  <c r="K84"/>
  <c r="AC15" i="27"/>
  <c r="AC16"/>
  <c r="AC18" s="1"/>
  <c r="AC43"/>
  <c r="AC44"/>
  <c r="AC46" s="1"/>
  <c r="AD49"/>
  <c r="AD41"/>
  <c r="AD27"/>
  <c r="AD13"/>
  <c r="AD35"/>
  <c r="AD38" s="1"/>
  <c r="AD21"/>
  <c r="AD24" s="1"/>
  <c r="AD6"/>
  <c r="AD48"/>
  <c r="AD34"/>
  <c r="AD20"/>
  <c r="AD42"/>
  <c r="AD45" s="1"/>
  <c r="AD28"/>
  <c r="AD31" s="1"/>
  <c r="AD14"/>
  <c r="AD17" s="1"/>
  <c r="AE5"/>
  <c r="AC37"/>
  <c r="AC39" s="1"/>
  <c r="AC36"/>
  <c r="AC50"/>
  <c r="AC8"/>
  <c r="AC9"/>
  <c r="AC11" s="1"/>
  <c r="AC29"/>
  <c r="AC30"/>
  <c r="AC32" s="1"/>
  <c r="AC52"/>
  <c r="AC57"/>
  <c r="AC56" s="1"/>
  <c r="AC23"/>
  <c r="AC25" s="1"/>
  <c r="AC22"/>
  <c r="AB53"/>
  <c r="AC51"/>
  <c r="CC245" i="42"/>
  <c r="L10" i="9"/>
  <c r="L10" i="25"/>
  <c r="E62" i="9"/>
  <c r="AE22" i="37"/>
  <c r="AD11"/>
  <c r="AE10"/>
  <c r="AF73"/>
  <c r="AD20"/>
  <c r="AE19"/>
  <c r="AE34"/>
  <c r="AE36" s="1"/>
  <c r="AE69"/>
  <c r="AE8"/>
  <c r="AE17"/>
  <c r="AE41"/>
  <c r="AE43" s="1"/>
  <c r="AE62"/>
  <c r="AE76"/>
  <c r="AE27"/>
  <c r="M6" i="25"/>
  <c r="M15"/>
  <c r="M15" i="9"/>
  <c r="M6"/>
  <c r="M22"/>
  <c r="M24" s="1"/>
  <c r="M89"/>
  <c r="M92" s="1"/>
  <c r="M36"/>
  <c r="M50"/>
  <c r="M64"/>
  <c r="M65"/>
  <c r="M58"/>
  <c r="M51"/>
  <c r="M44"/>
  <c r="M37"/>
  <c r="M40" s="1"/>
  <c r="M30"/>
  <c r="M29"/>
  <c r="M88"/>
  <c r="M43"/>
  <c r="M57"/>
  <c r="K11" i="25"/>
  <c r="H48" i="9"/>
  <c r="L50" i="25"/>
  <c r="K20" i="9"/>
  <c r="J73"/>
  <c r="J76"/>
  <c r="J68"/>
  <c r="J69" s="1"/>
  <c r="F62"/>
  <c r="J66"/>
  <c r="N26" i="25"/>
  <c r="J33"/>
  <c r="J34"/>
  <c r="L19"/>
  <c r="L45"/>
  <c r="L46"/>
  <c r="K32"/>
  <c r="K31"/>
  <c r="K29" s="1"/>
  <c r="K27"/>
  <c r="L25"/>
  <c r="J39"/>
  <c r="J41" s="1"/>
  <c r="J35"/>
  <c r="L9"/>
  <c r="L8"/>
  <c r="M52"/>
  <c r="M44"/>
  <c r="M53"/>
  <c r="M56" s="1"/>
  <c r="M43"/>
  <c r="M16"/>
  <c r="M40" s="1"/>
  <c r="N5"/>
  <c r="M7"/>
  <c r="L17"/>
  <c r="L18"/>
  <c r="L55"/>
  <c r="L57" s="1"/>
  <c r="L54"/>
  <c r="K48"/>
  <c r="I36"/>
  <c r="L47"/>
  <c r="L13"/>
  <c r="K20"/>
  <c r="J47" i="9"/>
  <c r="N26"/>
  <c r="K52"/>
  <c r="K55"/>
  <c r="L38"/>
  <c r="L53"/>
  <c r="L54"/>
  <c r="J31"/>
  <c r="J32"/>
  <c r="J34" s="1"/>
  <c r="K41"/>
  <c r="L39"/>
  <c r="K27"/>
  <c r="L25"/>
  <c r="I46"/>
  <c r="I48" s="1"/>
  <c r="I45"/>
  <c r="H61"/>
  <c r="L19"/>
  <c r="L71"/>
  <c r="L75" s="1"/>
  <c r="K67"/>
  <c r="H59"/>
  <c r="K33"/>
  <c r="G60"/>
  <c r="G62" s="1"/>
  <c r="G259" i="15"/>
  <c r="L91" i="9"/>
  <c r="L93" s="1"/>
  <c r="L90"/>
  <c r="L8"/>
  <c r="L9"/>
  <c r="M80"/>
  <c r="M16"/>
  <c r="M79"/>
  <c r="M7"/>
  <c r="N5"/>
  <c r="L13"/>
  <c r="L86"/>
  <c r="L17"/>
  <c r="L18"/>
  <c r="L81"/>
  <c r="AE18" i="37" l="1"/>
  <c r="AE20" s="1"/>
  <c r="AE9"/>
  <c r="AE13"/>
  <c r="AE61"/>
  <c r="AF15"/>
  <c r="AF17" s="1"/>
  <c r="AE68"/>
  <c r="AE54"/>
  <c r="AE77"/>
  <c r="AE78" s="1"/>
  <c r="AE64"/>
  <c r="AE33"/>
  <c r="CB41" i="46"/>
  <c r="CG40"/>
  <c r="CA39"/>
  <c r="CF38"/>
  <c r="CB39" i="42"/>
  <c r="CG38"/>
  <c r="CA39"/>
  <c r="CF38"/>
  <c r="AF60" i="37"/>
  <c r="AF63" s="1"/>
  <c r="AE26"/>
  <c r="AE71"/>
  <c r="AE55"/>
  <c r="AE57" s="1"/>
  <c r="AF31"/>
  <c r="AF34" s="1"/>
  <c r="AF45"/>
  <c r="AF48" s="1"/>
  <c r="M83" i="9"/>
  <c r="AE50" i="37"/>
  <c r="AG5"/>
  <c r="AG16" s="1"/>
  <c r="AF7"/>
  <c r="AF10" s="1"/>
  <c r="AF24"/>
  <c r="AF27" s="1"/>
  <c r="AF46"/>
  <c r="AF49" s="1"/>
  <c r="AF74"/>
  <c r="AF75" s="1"/>
  <c r="AF59"/>
  <c r="AF62" s="1"/>
  <c r="AE80"/>
  <c r="AE29"/>
  <c r="AE75"/>
  <c r="AE47"/>
  <c r="AF6"/>
  <c r="AF25"/>
  <c r="AF28" s="1"/>
  <c r="AF32"/>
  <c r="AF35" s="1"/>
  <c r="AF39"/>
  <c r="AF42" s="1"/>
  <c r="AF53"/>
  <c r="AF56" s="1"/>
  <c r="AF67"/>
  <c r="AF70" s="1"/>
  <c r="AF38"/>
  <c r="AF52"/>
  <c r="AF66"/>
  <c r="AF69" s="1"/>
  <c r="AG88" i="52"/>
  <c r="AG91"/>
  <c r="AF135"/>
  <c r="AF133"/>
  <c r="AF94"/>
  <c r="AF116"/>
  <c r="AE136"/>
  <c r="AF79"/>
  <c r="AF81" s="1"/>
  <c r="AG54"/>
  <c r="AG56" s="1"/>
  <c r="AG89"/>
  <c r="AF95"/>
  <c r="AG69"/>
  <c r="AG92"/>
  <c r="AG74"/>
  <c r="AG93"/>
  <c r="AF132"/>
  <c r="AF134"/>
  <c r="AG115"/>
  <c r="AG130" s="1"/>
  <c r="AG128"/>
  <c r="AF131"/>
  <c r="AG114"/>
  <c r="AG129" s="1"/>
  <c r="AG127"/>
  <c r="AF136"/>
  <c r="AG83"/>
  <c r="AF111"/>
  <c r="AF101"/>
  <c r="AG100"/>
  <c r="AG110" s="1"/>
  <c r="AG108"/>
  <c r="AG99"/>
  <c r="AG109" s="1"/>
  <c r="AG107"/>
  <c r="AG132" s="1"/>
  <c r="AG101"/>
  <c r="AF60"/>
  <c r="AF85"/>
  <c r="AG82"/>
  <c r="AF59"/>
  <c r="AF84"/>
  <c r="AF66"/>
  <c r="AG65"/>
  <c r="AG80" s="1"/>
  <c r="AG78"/>
  <c r="AG64"/>
  <c r="AG79" s="1"/>
  <c r="AG81" s="1"/>
  <c r="AG77"/>
  <c r="AG76"/>
  <c r="AF51"/>
  <c r="AG71"/>
  <c r="AG50"/>
  <c r="AG58"/>
  <c r="AG49"/>
  <c r="AG57"/>
  <c r="AG42"/>
  <c r="AD20"/>
  <c r="AE20"/>
  <c r="AF18"/>
  <c r="AF20" s="1"/>
  <c r="AF41"/>
  <c r="AG19"/>
  <c r="AG8"/>
  <c r="AG16"/>
  <c r="AG9"/>
  <c r="AG10" s="1"/>
  <c r="AH123"/>
  <c r="AH122"/>
  <c r="AH118"/>
  <c r="AH117"/>
  <c r="AH113"/>
  <c r="AH112"/>
  <c r="AH103"/>
  <c r="AH102"/>
  <c r="AH73"/>
  <c r="AH75" s="1"/>
  <c r="AH72"/>
  <c r="AH68"/>
  <c r="AH70" s="1"/>
  <c r="AH67"/>
  <c r="AH62"/>
  <c r="AH63"/>
  <c r="AH52"/>
  <c r="AH53"/>
  <c r="AH55" s="1"/>
  <c r="AH98"/>
  <c r="AH97"/>
  <c r="AH48"/>
  <c r="AH22"/>
  <c r="AH37" s="1"/>
  <c r="AH47"/>
  <c r="AH21"/>
  <c r="AH36" s="1"/>
  <c r="AD21"/>
  <c r="AH7"/>
  <c r="AH17" s="1"/>
  <c r="AI5"/>
  <c r="AH6"/>
  <c r="L84" i="9"/>
  <c r="AD50" i="27"/>
  <c r="M10" i="25"/>
  <c r="L11"/>
  <c r="AD37" i="27"/>
  <c r="AD39" s="1"/>
  <c r="AD36"/>
  <c r="AD8"/>
  <c r="AD9"/>
  <c r="AD11" s="1"/>
  <c r="AD29"/>
  <c r="AD30"/>
  <c r="AD32" s="1"/>
  <c r="AD57"/>
  <c r="AD56" s="1"/>
  <c r="AD52"/>
  <c r="AE49"/>
  <c r="AE35"/>
  <c r="AE38" s="1"/>
  <c r="AE21"/>
  <c r="AE24" s="1"/>
  <c r="AE41"/>
  <c r="AE27"/>
  <c r="AE13"/>
  <c r="AE6"/>
  <c r="AE48"/>
  <c r="AE42"/>
  <c r="AE45" s="1"/>
  <c r="AE28"/>
  <c r="AE31" s="1"/>
  <c r="AE14"/>
  <c r="AE17" s="1"/>
  <c r="AE34"/>
  <c r="AE20"/>
  <c r="AF5"/>
  <c r="AD23"/>
  <c r="AD25" s="1"/>
  <c r="AD22"/>
  <c r="AD15"/>
  <c r="AD16"/>
  <c r="AD18" s="1"/>
  <c r="AD43"/>
  <c r="AD44"/>
  <c r="AD46" s="1"/>
  <c r="AC53"/>
  <c r="AD51"/>
  <c r="CC246" i="42"/>
  <c r="M10" i="9"/>
  <c r="L11"/>
  <c r="AE11" i="37"/>
  <c r="AG73"/>
  <c r="AG60"/>
  <c r="AG63" s="1"/>
  <c r="AG6"/>
  <c r="AF19"/>
  <c r="AF76"/>
  <c r="AF18"/>
  <c r="AF41"/>
  <c r="N6" i="9"/>
  <c r="N15"/>
  <c r="N15" i="25"/>
  <c r="N6"/>
  <c r="N29" i="9"/>
  <c r="N88"/>
  <c r="N43"/>
  <c r="N57"/>
  <c r="N22"/>
  <c r="N24" s="1"/>
  <c r="N89"/>
  <c r="N92" s="1"/>
  <c r="N36"/>
  <c r="N50"/>
  <c r="N64"/>
  <c r="N65"/>
  <c r="N58"/>
  <c r="N51"/>
  <c r="N44"/>
  <c r="N37"/>
  <c r="N40" s="1"/>
  <c r="N30"/>
  <c r="K68"/>
  <c r="K69" s="1"/>
  <c r="L20" i="25"/>
  <c r="L20" i="9"/>
  <c r="L52"/>
  <c r="L55"/>
  <c r="I61"/>
  <c r="N53" i="25"/>
  <c r="N56" s="1"/>
  <c r="N43"/>
  <c r="N44"/>
  <c r="N7"/>
  <c r="N52"/>
  <c r="N16"/>
  <c r="N40" s="1"/>
  <c r="O5"/>
  <c r="M19"/>
  <c r="M54"/>
  <c r="M55"/>
  <c r="M57" s="1"/>
  <c r="K39"/>
  <c r="K41" s="1"/>
  <c r="K35"/>
  <c r="M18"/>
  <c r="M17"/>
  <c r="M8"/>
  <c r="M9"/>
  <c r="M46"/>
  <c r="M45"/>
  <c r="L27"/>
  <c r="M25"/>
  <c r="L31"/>
  <c r="L29" s="1"/>
  <c r="L32"/>
  <c r="K34"/>
  <c r="K33"/>
  <c r="O26"/>
  <c r="M13"/>
  <c r="M50"/>
  <c r="M47"/>
  <c r="L48"/>
  <c r="J36"/>
  <c r="O26" i="9"/>
  <c r="M54"/>
  <c r="K47"/>
  <c r="L67"/>
  <c r="K74"/>
  <c r="K66"/>
  <c r="M38"/>
  <c r="M19"/>
  <c r="M71"/>
  <c r="M75" s="1"/>
  <c r="K32"/>
  <c r="K34" s="1"/>
  <c r="K31"/>
  <c r="I59"/>
  <c r="J45"/>
  <c r="J46"/>
  <c r="J48" s="1"/>
  <c r="L33"/>
  <c r="L27"/>
  <c r="M25"/>
  <c r="L41"/>
  <c r="M39"/>
  <c r="H60"/>
  <c r="H62" s="1"/>
  <c r="M81"/>
  <c r="G260" i="15"/>
  <c r="M82" i="9"/>
  <c r="M86"/>
  <c r="M13"/>
  <c r="N80"/>
  <c r="N83" s="1"/>
  <c r="N79"/>
  <c r="N16"/>
  <c r="N7"/>
  <c r="O5"/>
  <c r="M17"/>
  <c r="M18"/>
  <c r="M8"/>
  <c r="M9"/>
  <c r="M91"/>
  <c r="M93" s="1"/>
  <c r="M90"/>
  <c r="AF54" i="37" l="1"/>
  <c r="AG32"/>
  <c r="AG35" s="1"/>
  <c r="AG45"/>
  <c r="AH82" i="52"/>
  <c r="AF9" i="37"/>
  <c r="AF11" s="1"/>
  <c r="AF26"/>
  <c r="AF50"/>
  <c r="AF8"/>
  <c r="AF33"/>
  <c r="AF68"/>
  <c r="AF64"/>
  <c r="AG25"/>
  <c r="AG28" s="1"/>
  <c r="AG46"/>
  <c r="AG47" s="1"/>
  <c r="AG74"/>
  <c r="AG59"/>
  <c r="AG62" s="1"/>
  <c r="AG64" s="1"/>
  <c r="CA40" i="46"/>
  <c r="CF39"/>
  <c r="CB42"/>
  <c r="CG41"/>
  <c r="CA40" i="42"/>
  <c r="CF39"/>
  <c r="CB40"/>
  <c r="CG39"/>
  <c r="AH42" i="52"/>
  <c r="AF61" i="37"/>
  <c r="AF40"/>
  <c r="AF13"/>
  <c r="AF47"/>
  <c r="AG49"/>
  <c r="AF55"/>
  <c r="AF57" s="1"/>
  <c r="AF80"/>
  <c r="AF29"/>
  <c r="M84" i="9"/>
  <c r="AF36" i="37"/>
  <c r="AF77"/>
  <c r="AF78" s="1"/>
  <c r="AF71"/>
  <c r="AF43"/>
  <c r="AH5"/>
  <c r="AH16" s="1"/>
  <c r="AG7"/>
  <c r="AG10" s="1"/>
  <c r="AG15"/>
  <c r="AG18" s="1"/>
  <c r="AG24"/>
  <c r="AG27" s="1"/>
  <c r="AG31"/>
  <c r="AG33" s="1"/>
  <c r="AG39"/>
  <c r="AG42" s="1"/>
  <c r="AG53"/>
  <c r="AG56" s="1"/>
  <c r="AG67"/>
  <c r="AG70" s="1"/>
  <c r="AG38"/>
  <c r="AG41" s="1"/>
  <c r="AG52"/>
  <c r="AG66"/>
  <c r="AG69" s="1"/>
  <c r="AF22"/>
  <c r="AH91" i="52"/>
  <c r="AG90"/>
  <c r="AH88"/>
  <c r="AG94"/>
  <c r="AG95" s="1"/>
  <c r="AH54"/>
  <c r="AH56" s="1"/>
  <c r="AH89"/>
  <c r="AH69"/>
  <c r="AH71" s="1"/>
  <c r="AH92"/>
  <c r="AH74"/>
  <c r="AH76" s="1"/>
  <c r="AH93"/>
  <c r="AG135"/>
  <c r="AG133"/>
  <c r="AF61"/>
  <c r="AG116"/>
  <c r="AH114"/>
  <c r="AH129" s="1"/>
  <c r="AH127"/>
  <c r="AG111"/>
  <c r="AG134"/>
  <c r="AH115"/>
  <c r="AH130" s="1"/>
  <c r="AH128"/>
  <c r="AG131"/>
  <c r="AH83"/>
  <c r="AH99"/>
  <c r="AH109" s="1"/>
  <c r="AH107"/>
  <c r="AH100"/>
  <c r="AH110" s="1"/>
  <c r="AH108"/>
  <c r="AF86"/>
  <c r="AG59"/>
  <c r="AG84"/>
  <c r="AG60"/>
  <c r="AG85"/>
  <c r="AG66"/>
  <c r="AH65"/>
  <c r="AH80" s="1"/>
  <c r="AH78"/>
  <c r="AH64"/>
  <c r="AH66" s="1"/>
  <c r="AH77"/>
  <c r="AH49"/>
  <c r="AH57"/>
  <c r="AH50"/>
  <c r="AH58"/>
  <c r="AG51"/>
  <c r="AG18"/>
  <c r="AG20" s="1"/>
  <c r="AG41"/>
  <c r="AD23"/>
  <c r="AD36"/>
  <c r="AE23"/>
  <c r="AH19"/>
  <c r="AH8"/>
  <c r="AH16"/>
  <c r="AH9"/>
  <c r="AH10" s="1"/>
  <c r="AI123"/>
  <c r="AI122"/>
  <c r="AI118"/>
  <c r="AI117"/>
  <c r="AI113"/>
  <c r="AI112"/>
  <c r="AI103"/>
  <c r="AI102"/>
  <c r="AI73"/>
  <c r="AI75" s="1"/>
  <c r="AI72"/>
  <c r="AI68"/>
  <c r="AI70" s="1"/>
  <c r="AI67"/>
  <c r="AI62"/>
  <c r="AI63"/>
  <c r="AI52"/>
  <c r="AI53"/>
  <c r="AI55" s="1"/>
  <c r="AI98"/>
  <c r="AI97"/>
  <c r="AI48"/>
  <c r="AI47"/>
  <c r="AI21"/>
  <c r="AI36" s="1"/>
  <c r="AD22"/>
  <c r="AI22"/>
  <c r="AI37" s="1"/>
  <c r="AI7"/>
  <c r="AI17" s="1"/>
  <c r="AJ5"/>
  <c r="AI6"/>
  <c r="N10" i="9"/>
  <c r="M11" i="25"/>
  <c r="N10"/>
  <c r="AE50" i="27"/>
  <c r="AE23"/>
  <c r="AE25" s="1"/>
  <c r="AE22"/>
  <c r="AE9"/>
  <c r="AE11" s="1"/>
  <c r="AE8"/>
  <c r="AE29"/>
  <c r="AE30"/>
  <c r="AE32" s="1"/>
  <c r="AE57"/>
  <c r="AE56" s="1"/>
  <c r="AE52"/>
  <c r="AF49"/>
  <c r="AF41"/>
  <c r="AF27"/>
  <c r="AF13"/>
  <c r="AF35"/>
  <c r="AF38" s="1"/>
  <c r="AF21"/>
  <c r="AF24" s="1"/>
  <c r="AF6"/>
  <c r="AF48"/>
  <c r="AF34"/>
  <c r="AF20"/>
  <c r="AF42"/>
  <c r="AF45" s="1"/>
  <c r="AF28"/>
  <c r="AF31" s="1"/>
  <c r="AF14"/>
  <c r="AF17" s="1"/>
  <c r="AG5"/>
  <c r="AE37"/>
  <c r="AE39" s="1"/>
  <c r="AE36"/>
  <c r="AE15"/>
  <c r="AE16"/>
  <c r="AE18" s="1"/>
  <c r="AE43"/>
  <c r="AE44"/>
  <c r="AE46" s="1"/>
  <c r="AD53"/>
  <c r="AE51"/>
  <c r="M11" i="9"/>
  <c r="CC247" i="42"/>
  <c r="AH59" i="37"/>
  <c r="AF20"/>
  <c r="AG19"/>
  <c r="AG17"/>
  <c r="AG48"/>
  <c r="AG75"/>
  <c r="AG76"/>
  <c r="O15" i="9"/>
  <c r="O6"/>
  <c r="O6" i="25"/>
  <c r="O15"/>
  <c r="L68" i="9"/>
  <c r="M68" s="1"/>
  <c r="O22"/>
  <c r="O24" s="1"/>
  <c r="O89"/>
  <c r="O92" s="1"/>
  <c r="O36"/>
  <c r="O50"/>
  <c r="O64"/>
  <c r="O65"/>
  <c r="O58"/>
  <c r="O51"/>
  <c r="O44"/>
  <c r="O37"/>
  <c r="O40" s="1"/>
  <c r="O30"/>
  <c r="O29"/>
  <c r="O88"/>
  <c r="O43"/>
  <c r="O57"/>
  <c r="J61"/>
  <c r="K61" s="1"/>
  <c r="L74"/>
  <c r="L76" s="1"/>
  <c r="M20"/>
  <c r="M20" i="25"/>
  <c r="N50"/>
  <c r="M48"/>
  <c r="N13"/>
  <c r="L66" i="9"/>
  <c r="K36" i="25"/>
  <c r="L33"/>
  <c r="L34"/>
  <c r="N9"/>
  <c r="N8"/>
  <c r="N55"/>
  <c r="N57" s="1"/>
  <c r="N54"/>
  <c r="N17"/>
  <c r="N18"/>
  <c r="N45"/>
  <c r="N46"/>
  <c r="M32"/>
  <c r="M31"/>
  <c r="M29" s="1"/>
  <c r="P26"/>
  <c r="L35"/>
  <c r="L39"/>
  <c r="L41" s="1"/>
  <c r="M27"/>
  <c r="N25"/>
  <c r="O52"/>
  <c r="O44"/>
  <c r="O16"/>
  <c r="O40" s="1"/>
  <c r="P5"/>
  <c r="O53"/>
  <c r="O56" s="1"/>
  <c r="O43"/>
  <c r="O7"/>
  <c r="N19"/>
  <c r="N47"/>
  <c r="K73" i="9"/>
  <c r="K76"/>
  <c r="M52"/>
  <c r="M53"/>
  <c r="M55" s="1"/>
  <c r="P26"/>
  <c r="N38"/>
  <c r="M67"/>
  <c r="N54"/>
  <c r="N19"/>
  <c r="N71"/>
  <c r="N75" s="1"/>
  <c r="J59"/>
  <c r="L31"/>
  <c r="L32"/>
  <c r="L34" s="1"/>
  <c r="K46"/>
  <c r="K48" s="1"/>
  <c r="K45"/>
  <c r="M41"/>
  <c r="N39"/>
  <c r="M27"/>
  <c r="N25"/>
  <c r="L47"/>
  <c r="M33"/>
  <c r="I60"/>
  <c r="I62" s="1"/>
  <c r="N82"/>
  <c r="G261" i="15"/>
  <c r="N81" i="9"/>
  <c r="N86"/>
  <c r="N13"/>
  <c r="O7"/>
  <c r="O79"/>
  <c r="O80"/>
  <c r="O83" s="1"/>
  <c r="P5"/>
  <c r="O16"/>
  <c r="N90"/>
  <c r="N91"/>
  <c r="N93" s="1"/>
  <c r="N8"/>
  <c r="N9"/>
  <c r="N17"/>
  <c r="N18"/>
  <c r="N84"/>
  <c r="AH46" i="37" l="1"/>
  <c r="AG9"/>
  <c r="AG61"/>
  <c r="AG8"/>
  <c r="AG80"/>
  <c r="AG55"/>
  <c r="AG57" s="1"/>
  <c r="AH15"/>
  <c r="AH18" s="1"/>
  <c r="AH25"/>
  <c r="AH28" s="1"/>
  <c r="AH74"/>
  <c r="AG29"/>
  <c r="AH49"/>
  <c r="AG22"/>
  <c r="AG26"/>
  <c r="AG77"/>
  <c r="AG13"/>
  <c r="AG50"/>
  <c r="N11" i="25"/>
  <c r="CB43" i="46"/>
  <c r="CG42"/>
  <c r="CA41"/>
  <c r="CF40"/>
  <c r="CB41" i="42"/>
  <c r="CG40"/>
  <c r="CA41"/>
  <c r="CF40"/>
  <c r="AG40" i="37"/>
  <c r="AG68"/>
  <c r="AG54"/>
  <c r="AG34"/>
  <c r="AG36" s="1"/>
  <c r="AH7"/>
  <c r="AH10" s="1"/>
  <c r="AH32"/>
  <c r="AH35" s="1"/>
  <c r="AH60"/>
  <c r="AH63" s="1"/>
  <c r="AH45"/>
  <c r="AH47" s="1"/>
  <c r="AH73"/>
  <c r="AH76" s="1"/>
  <c r="AG71"/>
  <c r="AG43"/>
  <c r="AH6"/>
  <c r="AH24"/>
  <c r="AH27" s="1"/>
  <c r="AH29" s="1"/>
  <c r="AH31"/>
  <c r="AH39"/>
  <c r="AH42" s="1"/>
  <c r="AH53"/>
  <c r="AH56" s="1"/>
  <c r="AH67"/>
  <c r="AH70" s="1"/>
  <c r="AH38"/>
  <c r="AH41" s="1"/>
  <c r="AH52"/>
  <c r="AH66"/>
  <c r="AH69" s="1"/>
  <c r="AH90" i="52"/>
  <c r="AI91"/>
  <c r="AH94"/>
  <c r="AH51"/>
  <c r="AH79"/>
  <c r="AH81" s="1"/>
  <c r="AI83"/>
  <c r="AI88"/>
  <c r="AI54"/>
  <c r="AI56" s="1"/>
  <c r="AI89"/>
  <c r="AI69"/>
  <c r="AI71" s="1"/>
  <c r="AI92"/>
  <c r="AI74"/>
  <c r="AI93"/>
  <c r="AG136"/>
  <c r="AH135"/>
  <c r="AH134"/>
  <c r="AH116"/>
  <c r="AI115"/>
  <c r="AI130" s="1"/>
  <c r="AI128"/>
  <c r="AH133"/>
  <c r="AH132"/>
  <c r="AH131"/>
  <c r="AI114"/>
  <c r="AI129" s="1"/>
  <c r="AI127"/>
  <c r="AI100"/>
  <c r="AI110" s="1"/>
  <c r="AI108"/>
  <c r="AH111"/>
  <c r="AI99"/>
  <c r="AI109" s="1"/>
  <c r="AI107"/>
  <c r="AI82"/>
  <c r="AH101"/>
  <c r="AH60"/>
  <c r="AH85"/>
  <c r="AH59"/>
  <c r="AH61" s="1"/>
  <c r="AH84"/>
  <c r="AH86" s="1"/>
  <c r="AG61"/>
  <c r="AG86"/>
  <c r="AI65"/>
  <c r="AI80" s="1"/>
  <c r="AI78"/>
  <c r="AI64"/>
  <c r="AI79" s="1"/>
  <c r="AI77"/>
  <c r="AI76"/>
  <c r="AI50"/>
  <c r="AI58"/>
  <c r="AI49"/>
  <c r="AI57"/>
  <c r="AI42"/>
  <c r="AH18"/>
  <c r="AH20" s="1"/>
  <c r="AH41"/>
  <c r="AD38"/>
  <c r="AD43" s="1"/>
  <c r="AD41"/>
  <c r="AD24"/>
  <c r="AD25" s="1"/>
  <c r="AD37"/>
  <c r="AE38"/>
  <c r="AE43" s="1"/>
  <c r="AF23"/>
  <c r="AI19"/>
  <c r="AI8"/>
  <c r="AI16"/>
  <c r="AI9"/>
  <c r="AI10" s="1"/>
  <c r="AJ123"/>
  <c r="AJ122"/>
  <c r="AJ118"/>
  <c r="AJ117"/>
  <c r="AJ113"/>
  <c r="AJ112"/>
  <c r="AJ103"/>
  <c r="AJ102"/>
  <c r="AJ73"/>
  <c r="AJ75" s="1"/>
  <c r="AJ72"/>
  <c r="AJ68"/>
  <c r="AJ70" s="1"/>
  <c r="AJ67"/>
  <c r="AJ62"/>
  <c r="AJ63"/>
  <c r="AJ52"/>
  <c r="AJ53"/>
  <c r="AJ55" s="1"/>
  <c r="AJ98"/>
  <c r="AJ97"/>
  <c r="AJ48"/>
  <c r="AJ47"/>
  <c r="N11" i="9"/>
  <c r="O10"/>
  <c r="AJ21" i="52"/>
  <c r="AJ36" s="1"/>
  <c r="AJ22"/>
  <c r="AJ37" s="1"/>
  <c r="AJ7"/>
  <c r="AJ17" s="1"/>
  <c r="AK5"/>
  <c r="AJ6"/>
  <c r="O10" i="25"/>
  <c r="AF50" i="27"/>
  <c r="AG11" i="37"/>
  <c r="AF36" i="27"/>
  <c r="AF37"/>
  <c r="AF39" s="1"/>
  <c r="AF8"/>
  <c r="AF9"/>
  <c r="AF11" s="1"/>
  <c r="AF29"/>
  <c r="AF30"/>
  <c r="AF32" s="1"/>
  <c r="AF57"/>
  <c r="AF56" s="1"/>
  <c r="AF52"/>
  <c r="AG48"/>
  <c r="AG42"/>
  <c r="AG45" s="1"/>
  <c r="AG28"/>
  <c r="AG31" s="1"/>
  <c r="AG14"/>
  <c r="AG17" s="1"/>
  <c r="AG34"/>
  <c r="AG20"/>
  <c r="AH5"/>
  <c r="AG49"/>
  <c r="AG35"/>
  <c r="AG38" s="1"/>
  <c r="AG21"/>
  <c r="AG24" s="1"/>
  <c r="AG41"/>
  <c r="AG27"/>
  <c r="AG13"/>
  <c r="AG6"/>
  <c r="AF22"/>
  <c r="AF23"/>
  <c r="AF25" s="1"/>
  <c r="AF15"/>
  <c r="AF16"/>
  <c r="AF18" s="1"/>
  <c r="AF43"/>
  <c r="AF44"/>
  <c r="AF46" s="1"/>
  <c r="L69" i="9"/>
  <c r="AE53" i="27"/>
  <c r="AF51"/>
  <c r="CC248" i="42"/>
  <c r="AH17" i="37"/>
  <c r="AH19"/>
  <c r="AH62"/>
  <c r="AG78"/>
  <c r="AG20"/>
  <c r="AH55"/>
  <c r="P15" i="25"/>
  <c r="P6"/>
  <c r="P6" i="9"/>
  <c r="P15"/>
  <c r="P29"/>
  <c r="P88"/>
  <c r="P43"/>
  <c r="P57"/>
  <c r="P22"/>
  <c r="P24" s="1"/>
  <c r="P89"/>
  <c r="P92" s="1"/>
  <c r="P36"/>
  <c r="P50"/>
  <c r="P64"/>
  <c r="P65"/>
  <c r="P58"/>
  <c r="P51"/>
  <c r="P44"/>
  <c r="P37"/>
  <c r="P40" s="1"/>
  <c r="P30"/>
  <c r="N20"/>
  <c r="L73"/>
  <c r="M74"/>
  <c r="M76" s="1"/>
  <c r="O50" i="25"/>
  <c r="M66" i="9"/>
  <c r="N48" i="25"/>
  <c r="O82" i="9"/>
  <c r="O84" s="1"/>
  <c r="O18" i="25"/>
  <c r="O17"/>
  <c r="O46"/>
  <c r="O45"/>
  <c r="P53"/>
  <c r="P56" s="1"/>
  <c r="P43"/>
  <c r="P52"/>
  <c r="P7"/>
  <c r="P44"/>
  <c r="Q5"/>
  <c r="P16"/>
  <c r="P40" s="1"/>
  <c r="O19"/>
  <c r="O54"/>
  <c r="O55"/>
  <c r="O57" s="1"/>
  <c r="M34"/>
  <c r="M33"/>
  <c r="N31"/>
  <c r="N29" s="1"/>
  <c r="N32"/>
  <c r="O8"/>
  <c r="O9"/>
  <c r="N27"/>
  <c r="O25"/>
  <c r="Q26"/>
  <c r="M39"/>
  <c r="M41" s="1"/>
  <c r="M35"/>
  <c r="N20"/>
  <c r="L36"/>
  <c r="O13"/>
  <c r="O47"/>
  <c r="N68" i="9"/>
  <c r="Q26"/>
  <c r="O54"/>
  <c r="M47"/>
  <c r="L61"/>
  <c r="N52"/>
  <c r="N53"/>
  <c r="N55" s="1"/>
  <c r="M69"/>
  <c r="O38"/>
  <c r="O19"/>
  <c r="O71"/>
  <c r="O75" s="1"/>
  <c r="N27"/>
  <c r="O25"/>
  <c r="N41"/>
  <c r="O39"/>
  <c r="K59"/>
  <c r="J60"/>
  <c r="J62" s="1"/>
  <c r="M32"/>
  <c r="M34" s="1"/>
  <c r="M31"/>
  <c r="L45"/>
  <c r="L46"/>
  <c r="L48" s="1"/>
  <c r="N67"/>
  <c r="N33"/>
  <c r="G262" i="15"/>
  <c r="G263" s="1"/>
  <c r="G264" s="1"/>
  <c r="O86" i="9"/>
  <c r="O13"/>
  <c r="O18"/>
  <c r="O17"/>
  <c r="P80"/>
  <c r="P83" s="1"/>
  <c r="Q5"/>
  <c r="P79"/>
  <c r="P7"/>
  <c r="P16"/>
  <c r="O9"/>
  <c r="O8"/>
  <c r="O81"/>
  <c r="O91"/>
  <c r="O93" s="1"/>
  <c r="O90"/>
  <c r="AH9" i="37" l="1"/>
  <c r="AH8"/>
  <c r="AH26"/>
  <c r="AH77"/>
  <c r="AH22"/>
  <c r="AH95" i="52"/>
  <c r="AH48" i="37"/>
  <c r="AH50" s="1"/>
  <c r="AI81" i="52"/>
  <c r="AH61" i="37"/>
  <c r="AH13"/>
  <c r="AH75"/>
  <c r="AH71"/>
  <c r="AH80"/>
  <c r="CA42" i="46"/>
  <c r="CF41"/>
  <c r="CB44"/>
  <c r="CG43"/>
  <c r="CA42" i="42"/>
  <c r="CF41"/>
  <c r="CB42"/>
  <c r="CG41"/>
  <c r="AH33" i="37"/>
  <c r="O11" i="25"/>
  <c r="P10"/>
  <c r="AH57" i="37"/>
  <c r="AH34"/>
  <c r="AH36" s="1"/>
  <c r="AH64"/>
  <c r="AH40"/>
  <c r="AH68"/>
  <c r="AH43"/>
  <c r="AH11"/>
  <c r="AH54"/>
  <c r="AJ82" i="52"/>
  <c r="AI66"/>
  <c r="AI94"/>
  <c r="AJ54"/>
  <c r="AJ89"/>
  <c r="AJ88"/>
  <c r="AJ91"/>
  <c r="AJ69"/>
  <c r="AJ71" s="1"/>
  <c r="AJ92"/>
  <c r="AJ74"/>
  <c r="AJ76" s="1"/>
  <c r="AJ93"/>
  <c r="AI90"/>
  <c r="AI133"/>
  <c r="AH136"/>
  <c r="AI132"/>
  <c r="AI135"/>
  <c r="AI131"/>
  <c r="AI134"/>
  <c r="AI136" s="1"/>
  <c r="AI116"/>
  <c r="AJ114"/>
  <c r="AJ129" s="1"/>
  <c r="AJ127"/>
  <c r="AJ115"/>
  <c r="AJ130" s="1"/>
  <c r="AJ128"/>
  <c r="AJ116"/>
  <c r="O11" i="9"/>
  <c r="P10"/>
  <c r="AI101" i="52"/>
  <c r="AI111"/>
  <c r="AJ99"/>
  <c r="AJ109" s="1"/>
  <c r="AJ107"/>
  <c r="AJ100"/>
  <c r="AJ110" s="1"/>
  <c r="AJ108"/>
  <c r="AJ101"/>
  <c r="AJ83"/>
  <c r="AI59"/>
  <c r="AI84"/>
  <c r="AI60"/>
  <c r="AI61" s="1"/>
  <c r="AI85"/>
  <c r="AJ64"/>
  <c r="AJ77"/>
  <c r="AJ65"/>
  <c r="AJ80" s="1"/>
  <c r="AJ78"/>
  <c r="AI51"/>
  <c r="AJ50"/>
  <c r="AJ58"/>
  <c r="AJ49"/>
  <c r="AJ51" s="1"/>
  <c r="AJ57"/>
  <c r="AJ56"/>
  <c r="AJ42"/>
  <c r="AD39"/>
  <c r="AE39" s="1"/>
  <c r="AF39" s="1"/>
  <c r="AG39" s="1"/>
  <c r="AH39" s="1"/>
  <c r="AI39" s="1"/>
  <c r="AJ39" s="1"/>
  <c r="AD42"/>
  <c r="AI18"/>
  <c r="AI20" s="1"/>
  <c r="AI41"/>
  <c r="AE24"/>
  <c r="AF38"/>
  <c r="AF43" s="1"/>
  <c r="AG23"/>
  <c r="AJ19"/>
  <c r="AJ8"/>
  <c r="AJ16"/>
  <c r="AJ9"/>
  <c r="AJ10" s="1"/>
  <c r="AK123"/>
  <c r="AK122"/>
  <c r="AK118"/>
  <c r="AK117"/>
  <c r="AK113"/>
  <c r="AK112"/>
  <c r="AK103"/>
  <c r="AK102"/>
  <c r="AK73"/>
  <c r="AK75" s="1"/>
  <c r="AK72"/>
  <c r="AK68"/>
  <c r="AK70" s="1"/>
  <c r="AK67"/>
  <c r="AK62"/>
  <c r="AK63"/>
  <c r="AK52"/>
  <c r="AK53"/>
  <c r="AK55" s="1"/>
  <c r="AK98"/>
  <c r="AK97"/>
  <c r="AK48"/>
  <c r="AK22"/>
  <c r="AK37" s="1"/>
  <c r="AK47"/>
  <c r="AK7"/>
  <c r="AK17" s="1"/>
  <c r="AK21"/>
  <c r="AK36" s="1"/>
  <c r="AK6"/>
  <c r="AG15" i="27"/>
  <c r="AG16"/>
  <c r="AG18" s="1"/>
  <c r="AG43"/>
  <c r="AG44"/>
  <c r="AG46" s="1"/>
  <c r="AH49"/>
  <c r="AH41"/>
  <c r="AH27"/>
  <c r="AH13"/>
  <c r="AH35"/>
  <c r="AH38" s="1"/>
  <c r="AH21"/>
  <c r="AH24" s="1"/>
  <c r="AH6"/>
  <c r="AH48"/>
  <c r="AH34"/>
  <c r="AH20"/>
  <c r="AH42"/>
  <c r="AH45" s="1"/>
  <c r="AH28"/>
  <c r="AH31" s="1"/>
  <c r="AH14"/>
  <c r="AH17" s="1"/>
  <c r="AG36"/>
  <c r="AG37"/>
  <c r="AG39" s="1"/>
  <c r="AG50"/>
  <c r="AG8"/>
  <c r="AG9"/>
  <c r="AG11" s="1"/>
  <c r="AG29"/>
  <c r="AG30"/>
  <c r="AG32" s="1"/>
  <c r="AG52"/>
  <c r="AG57"/>
  <c r="AG56" s="1"/>
  <c r="AG22"/>
  <c r="AG23"/>
  <c r="AG25" s="1"/>
  <c r="AF53"/>
  <c r="AG51"/>
  <c r="CC249" i="42"/>
  <c r="AH20" i="37"/>
  <c r="AH78"/>
  <c r="Q15" i="9"/>
  <c r="Q6"/>
  <c r="Q6" i="25"/>
  <c r="Q15"/>
  <c r="Q22" i="9"/>
  <c r="Q24" s="1"/>
  <c r="Q89"/>
  <c r="Q92" s="1"/>
  <c r="Q36"/>
  <c r="Q50"/>
  <c r="Q64"/>
  <c r="Q65"/>
  <c r="Q58"/>
  <c r="Q51"/>
  <c r="Q44"/>
  <c r="Q37"/>
  <c r="Q40" s="1"/>
  <c r="Q30"/>
  <c r="Q29"/>
  <c r="Q88"/>
  <c r="Q43"/>
  <c r="Q57"/>
  <c r="M73"/>
  <c r="N74"/>
  <c r="P13" i="25"/>
  <c r="N69" i="9"/>
  <c r="O20"/>
  <c r="N66"/>
  <c r="P47" i="25"/>
  <c r="R26"/>
  <c r="N33"/>
  <c r="N34"/>
  <c r="P19"/>
  <c r="P17"/>
  <c r="P18"/>
  <c r="P20" s="1"/>
  <c r="P45"/>
  <c r="P46"/>
  <c r="P48" s="1"/>
  <c r="O32"/>
  <c r="O31"/>
  <c r="O29" s="1"/>
  <c r="O27"/>
  <c r="P25"/>
  <c r="N39"/>
  <c r="N41" s="1"/>
  <c r="N35"/>
  <c r="P9"/>
  <c r="P11" s="1"/>
  <c r="P8"/>
  <c r="Q52"/>
  <c r="Q44"/>
  <c r="Q47" s="1"/>
  <c r="Q53"/>
  <c r="Q56" s="1"/>
  <c r="Q43"/>
  <c r="Q16"/>
  <c r="Q40" s="1"/>
  <c r="R5"/>
  <c r="Q7"/>
  <c r="Q10" s="1"/>
  <c r="P55"/>
  <c r="P57" s="1"/>
  <c r="P54"/>
  <c r="M36"/>
  <c r="P50"/>
  <c r="O48"/>
  <c r="O20"/>
  <c r="M61" i="9"/>
  <c r="O68"/>
  <c r="O67"/>
  <c r="N47"/>
  <c r="O52"/>
  <c r="O53"/>
  <c r="O55" s="1"/>
  <c r="R26"/>
  <c r="P38"/>
  <c r="P54"/>
  <c r="K60"/>
  <c r="K62" s="1"/>
  <c r="O41"/>
  <c r="P39"/>
  <c r="O27"/>
  <c r="P25"/>
  <c r="M46"/>
  <c r="M48" s="1"/>
  <c r="M45"/>
  <c r="P19"/>
  <c r="P71"/>
  <c r="P75" s="1"/>
  <c r="N31"/>
  <c r="N32"/>
  <c r="N34" s="1"/>
  <c r="L59"/>
  <c r="O33"/>
  <c r="G265" i="15"/>
  <c r="P81" i="9"/>
  <c r="P82"/>
  <c r="P84" s="1"/>
  <c r="P86"/>
  <c r="P91"/>
  <c r="P93" s="1"/>
  <c r="P90"/>
  <c r="P8"/>
  <c r="P9"/>
  <c r="P17"/>
  <c r="P18"/>
  <c r="Q80"/>
  <c r="Q83" s="1"/>
  <c r="R5"/>
  <c r="Q79"/>
  <c r="Q16"/>
  <c r="Q7"/>
  <c r="P13"/>
  <c r="AK82" i="52" l="1"/>
  <c r="Q10" i="9"/>
  <c r="CB45" i="46"/>
  <c r="CG44"/>
  <c r="CA43"/>
  <c r="CF42"/>
  <c r="CB43" i="42"/>
  <c r="CG42"/>
  <c r="CA43"/>
  <c r="CF42"/>
  <c r="AK42" i="52"/>
  <c r="AK91"/>
  <c r="AJ66"/>
  <c r="P11" i="9"/>
  <c r="AJ79" i="52"/>
  <c r="AJ81" s="1"/>
  <c r="AJ133"/>
  <c r="AJ132"/>
  <c r="AJ135"/>
  <c r="AJ134"/>
  <c r="AI95"/>
  <c r="AJ90"/>
  <c r="AK83"/>
  <c r="AK88"/>
  <c r="AK54"/>
  <c r="AK56" s="1"/>
  <c r="AK89"/>
  <c r="AK69"/>
  <c r="AK71" s="1"/>
  <c r="AK92"/>
  <c r="AK74"/>
  <c r="AK76" s="1"/>
  <c r="AK93"/>
  <c r="AJ94"/>
  <c r="AK115"/>
  <c r="AK130" s="1"/>
  <c r="AK128"/>
  <c r="AJ131"/>
  <c r="AK114"/>
  <c r="AK129" s="1"/>
  <c r="AK127"/>
  <c r="AK99"/>
  <c r="AK109" s="1"/>
  <c r="AK107"/>
  <c r="AJ111"/>
  <c r="AK100"/>
  <c r="AK110" s="1"/>
  <c r="AK108"/>
  <c r="AJ59"/>
  <c r="AJ84"/>
  <c r="AJ60"/>
  <c r="AJ85"/>
  <c r="AI86"/>
  <c r="AK65"/>
  <c r="AK80" s="1"/>
  <c r="AK78"/>
  <c r="AK64"/>
  <c r="AK77"/>
  <c r="AK49"/>
  <c r="AK57"/>
  <c r="AK50"/>
  <c r="AK58"/>
  <c r="AE40"/>
  <c r="AD44"/>
  <c r="AD45" s="1"/>
  <c r="AJ18"/>
  <c r="AJ20" s="1"/>
  <c r="AJ41"/>
  <c r="AF24"/>
  <c r="AE44"/>
  <c r="AE45" s="1"/>
  <c r="AE25"/>
  <c r="AD40"/>
  <c r="AK39"/>
  <c r="AG38"/>
  <c r="AG43" s="1"/>
  <c r="AF40"/>
  <c r="AH23"/>
  <c r="AK19"/>
  <c r="AK8"/>
  <c r="AK16"/>
  <c r="AK9"/>
  <c r="AK10" s="1"/>
  <c r="AH50" i="27"/>
  <c r="AH36"/>
  <c r="AH37"/>
  <c r="AH39" s="1"/>
  <c r="AH9"/>
  <c r="AH11" s="1"/>
  <c r="AH8"/>
  <c r="AH30"/>
  <c r="AH32" s="1"/>
  <c r="AH29"/>
  <c r="AH52"/>
  <c r="AH57"/>
  <c r="AH56" s="1"/>
  <c r="AH22"/>
  <c r="AH23"/>
  <c r="AH25" s="1"/>
  <c r="AH16"/>
  <c r="AH18" s="1"/>
  <c r="AH15"/>
  <c r="AH44"/>
  <c r="AH46" s="1"/>
  <c r="AH43"/>
  <c r="AG53"/>
  <c r="AH51"/>
  <c r="CC250" i="42"/>
  <c r="R6" i="9"/>
  <c r="R15"/>
  <c r="R15" i="25"/>
  <c r="R6"/>
  <c r="Q82" i="9"/>
  <c r="Q84" s="1"/>
  <c r="R29"/>
  <c r="R88"/>
  <c r="R43"/>
  <c r="R57"/>
  <c r="R22"/>
  <c r="R24" s="1"/>
  <c r="R89"/>
  <c r="R92" s="1"/>
  <c r="R36"/>
  <c r="R50"/>
  <c r="R64"/>
  <c r="R65"/>
  <c r="R58"/>
  <c r="R51"/>
  <c r="R44"/>
  <c r="R37"/>
  <c r="R40" s="1"/>
  <c r="R30"/>
  <c r="N73"/>
  <c r="N76"/>
  <c r="P20"/>
  <c r="O74"/>
  <c r="O76" s="1"/>
  <c r="Q50" i="25"/>
  <c r="O66" i="9"/>
  <c r="L60"/>
  <c r="L62" s="1"/>
  <c r="R53" i="25"/>
  <c r="R56" s="1"/>
  <c r="R43"/>
  <c r="R44"/>
  <c r="R47" s="1"/>
  <c r="R52"/>
  <c r="R7"/>
  <c r="R10" s="1"/>
  <c r="R16"/>
  <c r="R40" s="1"/>
  <c r="S5"/>
  <c r="Q19"/>
  <c r="Q54"/>
  <c r="Q55"/>
  <c r="Q57" s="1"/>
  <c r="O39"/>
  <c r="O41" s="1"/>
  <c r="O35"/>
  <c r="Q18"/>
  <c r="Q17"/>
  <c r="Q8"/>
  <c r="Q9"/>
  <c r="Q11" s="1"/>
  <c r="Q46"/>
  <c r="Q48" s="1"/>
  <c r="Q45"/>
  <c r="P27"/>
  <c r="Q25"/>
  <c r="P31"/>
  <c r="P29" s="1"/>
  <c r="P32"/>
  <c r="O34"/>
  <c r="O33"/>
  <c r="S26"/>
  <c r="Q13"/>
  <c r="N36"/>
  <c r="Q54" i="9"/>
  <c r="O47"/>
  <c r="N61"/>
  <c r="P52"/>
  <c r="P53"/>
  <c r="P55" s="1"/>
  <c r="S26"/>
  <c r="P67"/>
  <c r="P74"/>
  <c r="Q38"/>
  <c r="Q19"/>
  <c r="Q71"/>
  <c r="Q75" s="1"/>
  <c r="O32"/>
  <c r="O34" s="1"/>
  <c r="O31"/>
  <c r="M59"/>
  <c r="P33"/>
  <c r="P27"/>
  <c r="Q25"/>
  <c r="P41"/>
  <c r="Q39"/>
  <c r="N45"/>
  <c r="N46"/>
  <c r="N48" s="1"/>
  <c r="O69"/>
  <c r="G266" i="15"/>
  <c r="G267" s="1"/>
  <c r="G268" s="1"/>
  <c r="G269" s="1"/>
  <c r="G270" s="1"/>
  <c r="Q81" i="9"/>
  <c r="Q86"/>
  <c r="Q13"/>
  <c r="Q17"/>
  <c r="Q18"/>
  <c r="S5"/>
  <c r="R7"/>
  <c r="R16"/>
  <c r="R80"/>
  <c r="R83" s="1"/>
  <c r="R79"/>
  <c r="Q9"/>
  <c r="Q8"/>
  <c r="Q90"/>
  <c r="Q91"/>
  <c r="Q93" s="1"/>
  <c r="Q11" l="1"/>
  <c r="R10"/>
  <c r="CA44" i="46"/>
  <c r="CF43"/>
  <c r="CB46"/>
  <c r="CG45"/>
  <c r="CA44" i="42"/>
  <c r="CF43"/>
  <c r="CB44"/>
  <c r="CG43"/>
  <c r="AK79" i="52"/>
  <c r="AK81" s="1"/>
  <c r="AJ136"/>
  <c r="AK133"/>
  <c r="AJ95"/>
  <c r="AK134"/>
  <c r="AK94"/>
  <c r="AK90"/>
  <c r="AK135"/>
  <c r="AK132"/>
  <c r="AK116"/>
  <c r="AK131"/>
  <c r="AK111"/>
  <c r="AK101"/>
  <c r="AK66"/>
  <c r="AK84"/>
  <c r="AJ61"/>
  <c r="AK60"/>
  <c r="AK85"/>
  <c r="AJ86"/>
  <c r="AK51"/>
  <c r="AK59"/>
  <c r="AK18"/>
  <c r="AK20" s="1"/>
  <c r="AK41"/>
  <c r="AG24"/>
  <c r="AF44"/>
  <c r="AF45" s="1"/>
  <c r="AF25"/>
  <c r="AG40"/>
  <c r="AH38"/>
  <c r="AH43" s="1"/>
  <c r="AI23"/>
  <c r="AH53" i="27"/>
  <c r="CC251" i="42"/>
  <c r="M60" i="9"/>
  <c r="M62" s="1"/>
  <c r="S15"/>
  <c r="S6"/>
  <c r="S6" i="25"/>
  <c r="S15"/>
  <c r="R82" i="9"/>
  <c r="R84" s="1"/>
  <c r="S22"/>
  <c r="S24" s="1"/>
  <c r="S89"/>
  <c r="S92" s="1"/>
  <c r="S36"/>
  <c r="S50"/>
  <c r="S64"/>
  <c r="S65"/>
  <c r="S58"/>
  <c r="S51"/>
  <c r="S44"/>
  <c r="S37"/>
  <c r="S40" s="1"/>
  <c r="S30"/>
  <c r="S29"/>
  <c r="S88"/>
  <c r="S43"/>
  <c r="S57"/>
  <c r="O73"/>
  <c r="P73" s="1"/>
  <c r="R38"/>
  <c r="R50" i="25"/>
  <c r="R13"/>
  <c r="Q20" i="9"/>
  <c r="Q20" i="25"/>
  <c r="O36"/>
  <c r="P33"/>
  <c r="P34"/>
  <c r="R9"/>
  <c r="R11" s="1"/>
  <c r="R8"/>
  <c r="R55"/>
  <c r="R57" s="1"/>
  <c r="R54"/>
  <c r="R45"/>
  <c r="R46"/>
  <c r="R48" s="1"/>
  <c r="Q32"/>
  <c r="Q31"/>
  <c r="Q29" s="1"/>
  <c r="T26"/>
  <c r="P35"/>
  <c r="P39"/>
  <c r="P41" s="1"/>
  <c r="Q27"/>
  <c r="R25"/>
  <c r="S52"/>
  <c r="S44"/>
  <c r="S47" s="1"/>
  <c r="S53"/>
  <c r="S56" s="1"/>
  <c r="S43"/>
  <c r="S16"/>
  <c r="S40" s="1"/>
  <c r="T5"/>
  <c r="S7"/>
  <c r="S10" s="1"/>
  <c r="R19"/>
  <c r="R17"/>
  <c r="R18"/>
  <c r="P76" i="9"/>
  <c r="T26"/>
  <c r="Q67"/>
  <c r="P47"/>
  <c r="O61"/>
  <c r="R54"/>
  <c r="Q53"/>
  <c r="Q55" s="1"/>
  <c r="Q52"/>
  <c r="P66"/>
  <c r="P68"/>
  <c r="P69" s="1"/>
  <c r="R19"/>
  <c r="R71"/>
  <c r="R75" s="1"/>
  <c r="Q41"/>
  <c r="R39"/>
  <c r="Q27"/>
  <c r="R25"/>
  <c r="O46"/>
  <c r="O48" s="1"/>
  <c r="O45"/>
  <c r="P31"/>
  <c r="P32"/>
  <c r="P34" s="1"/>
  <c r="N59"/>
  <c r="N60"/>
  <c r="N62" s="1"/>
  <c r="Q33"/>
  <c r="G271" i="15"/>
  <c r="R81" i="9"/>
  <c r="R13"/>
  <c r="R90"/>
  <c r="R91"/>
  <c r="R93" s="1"/>
  <c r="R8"/>
  <c r="R9"/>
  <c r="R11" s="1"/>
  <c r="R17"/>
  <c r="R18"/>
  <c r="S79"/>
  <c r="S7"/>
  <c r="S10" s="1"/>
  <c r="S80"/>
  <c r="S83" s="1"/>
  <c r="S16"/>
  <c r="T5"/>
  <c r="R86"/>
  <c r="CB47" i="46" l="1"/>
  <c r="CG46"/>
  <c r="CA45"/>
  <c r="CF44"/>
  <c r="CB45" i="42"/>
  <c r="CG44"/>
  <c r="CA45"/>
  <c r="CF44"/>
  <c r="AK136" i="52"/>
  <c r="AK95"/>
  <c r="R20" i="25"/>
  <c r="AK61" i="52"/>
  <c r="AK86"/>
  <c r="AH24"/>
  <c r="AG44"/>
  <c r="AG45" s="1"/>
  <c r="AG25"/>
  <c r="AI38"/>
  <c r="AI43" s="1"/>
  <c r="AH40"/>
  <c r="AJ23"/>
  <c r="CC252" i="42"/>
  <c r="T6" i="9"/>
  <c r="T15"/>
  <c r="T15" i="25"/>
  <c r="T6"/>
  <c r="S82" i="9"/>
  <c r="S84" s="1"/>
  <c r="T29"/>
  <c r="T88"/>
  <c r="T43"/>
  <c r="T57"/>
  <c r="T22"/>
  <c r="T24" s="1"/>
  <c r="T89"/>
  <c r="T92" s="1"/>
  <c r="T36"/>
  <c r="T50"/>
  <c r="T64"/>
  <c r="T65"/>
  <c r="T58"/>
  <c r="T51"/>
  <c r="T44"/>
  <c r="T37"/>
  <c r="T30"/>
  <c r="R20"/>
  <c r="S50" i="25"/>
  <c r="S38" i="9"/>
  <c r="S18" i="25"/>
  <c r="S17"/>
  <c r="T53"/>
  <c r="T56" s="1"/>
  <c r="T43"/>
  <c r="T52"/>
  <c r="T44"/>
  <c r="T47" s="1"/>
  <c r="T7"/>
  <c r="T10" s="1"/>
  <c r="U5"/>
  <c r="T16"/>
  <c r="T40" s="1"/>
  <c r="S19"/>
  <c r="S54"/>
  <c r="S55"/>
  <c r="S57" s="1"/>
  <c r="Q34"/>
  <c r="Q33"/>
  <c r="R31"/>
  <c r="R29" s="1"/>
  <c r="R32"/>
  <c r="S8"/>
  <c r="S9"/>
  <c r="S11" s="1"/>
  <c r="S46"/>
  <c r="S48" s="1"/>
  <c r="S45"/>
  <c r="R27"/>
  <c r="S25"/>
  <c r="U26"/>
  <c r="Q39"/>
  <c r="Q41" s="1"/>
  <c r="Q35"/>
  <c r="P36"/>
  <c r="S13"/>
  <c r="Q47" i="9"/>
  <c r="R53"/>
  <c r="R55" s="1"/>
  <c r="R52"/>
  <c r="Q68"/>
  <c r="Q69" s="1"/>
  <c r="Q74"/>
  <c r="P61"/>
  <c r="T40"/>
  <c r="U26"/>
  <c r="S54"/>
  <c r="Q66"/>
  <c r="S19"/>
  <c r="S71"/>
  <c r="S75" s="1"/>
  <c r="P45"/>
  <c r="P46"/>
  <c r="P48" s="1"/>
  <c r="R33"/>
  <c r="Q32"/>
  <c r="Q34" s="1"/>
  <c r="Q31"/>
  <c r="O60"/>
  <c r="O62" s="1"/>
  <c r="O59"/>
  <c r="R27"/>
  <c r="S25"/>
  <c r="R41"/>
  <c r="S39"/>
  <c r="R67"/>
  <c r="G272" i="15"/>
  <c r="S86" i="9"/>
  <c r="S13"/>
  <c r="S17"/>
  <c r="S18"/>
  <c r="T7"/>
  <c r="T10" s="1"/>
  <c r="U5"/>
  <c r="T79"/>
  <c r="T16"/>
  <c r="T80"/>
  <c r="T83" s="1"/>
  <c r="S90"/>
  <c r="S91"/>
  <c r="S93" s="1"/>
  <c r="S8"/>
  <c r="S9"/>
  <c r="S11" s="1"/>
  <c r="S81"/>
  <c r="CA46" i="46" l="1"/>
  <c r="CF45"/>
  <c r="CB48"/>
  <c r="CG47"/>
  <c r="CA46" i="42"/>
  <c r="CF45"/>
  <c r="CB46"/>
  <c r="CG45"/>
  <c r="AH44" i="52"/>
  <c r="AH45" s="1"/>
  <c r="AI24"/>
  <c r="AH25"/>
  <c r="AI40"/>
  <c r="AJ38"/>
  <c r="AJ43" s="1"/>
  <c r="AK23"/>
  <c r="CC253" i="42"/>
  <c r="U15" i="9"/>
  <c r="U6"/>
  <c r="U6" i="25"/>
  <c r="U15"/>
  <c r="T82" i="9"/>
  <c r="T84" s="1"/>
  <c r="U22"/>
  <c r="U24" s="1"/>
  <c r="U89"/>
  <c r="U92" s="1"/>
  <c r="U36"/>
  <c r="U50"/>
  <c r="U64"/>
  <c r="U65"/>
  <c r="U58"/>
  <c r="U51"/>
  <c r="U44"/>
  <c r="U37"/>
  <c r="U40" s="1"/>
  <c r="U30"/>
  <c r="U29"/>
  <c r="U88"/>
  <c r="U43"/>
  <c r="U57"/>
  <c r="T13" i="25"/>
  <c r="S20" i="9"/>
  <c r="G273" i="15"/>
  <c r="V26" i="25"/>
  <c r="R33"/>
  <c r="R34"/>
  <c r="T19"/>
  <c r="T45"/>
  <c r="T46"/>
  <c r="T48" s="1"/>
  <c r="S32"/>
  <c r="S31"/>
  <c r="S29" s="1"/>
  <c r="S27"/>
  <c r="T25"/>
  <c r="R39"/>
  <c r="R41" s="1"/>
  <c r="R35"/>
  <c r="T9"/>
  <c r="T11" s="1"/>
  <c r="T8"/>
  <c r="U52"/>
  <c r="U44"/>
  <c r="U47" s="1"/>
  <c r="U53"/>
  <c r="U56" s="1"/>
  <c r="U43"/>
  <c r="U16"/>
  <c r="U40" s="1"/>
  <c r="V5"/>
  <c r="U7"/>
  <c r="U10" s="1"/>
  <c r="T17"/>
  <c r="T18"/>
  <c r="T55"/>
  <c r="T57" s="1"/>
  <c r="T54"/>
  <c r="Q36"/>
  <c r="T50"/>
  <c r="S20"/>
  <c r="Q61" i="9"/>
  <c r="T54"/>
  <c r="S53"/>
  <c r="S55" s="1"/>
  <c r="S52"/>
  <c r="V26"/>
  <c r="T38"/>
  <c r="R66"/>
  <c r="R47"/>
  <c r="S67"/>
  <c r="R74"/>
  <c r="R68"/>
  <c r="R69" s="1"/>
  <c r="Q73"/>
  <c r="Q76"/>
  <c r="T19"/>
  <c r="T71"/>
  <c r="T75" s="1"/>
  <c r="P59"/>
  <c r="P60"/>
  <c r="P62" s="1"/>
  <c r="Q46"/>
  <c r="Q48" s="1"/>
  <c r="Q45"/>
  <c r="S41"/>
  <c r="T39"/>
  <c r="S27"/>
  <c r="T25"/>
  <c r="R31"/>
  <c r="R32"/>
  <c r="R34" s="1"/>
  <c r="S33"/>
  <c r="T13"/>
  <c r="T8"/>
  <c r="T9"/>
  <c r="T11" s="1"/>
  <c r="T91"/>
  <c r="T93" s="1"/>
  <c r="T90"/>
  <c r="T18"/>
  <c r="T17"/>
  <c r="U7"/>
  <c r="U10" s="1"/>
  <c r="V5"/>
  <c r="U79"/>
  <c r="U80"/>
  <c r="U83" s="1"/>
  <c r="U16"/>
  <c r="T81"/>
  <c r="T86"/>
  <c r="CB49" i="46" l="1"/>
  <c r="CG48"/>
  <c r="CA47"/>
  <c r="CF46"/>
  <c r="CB47" i="42"/>
  <c r="CG46"/>
  <c r="CA47"/>
  <c r="CF46"/>
  <c r="AI44" i="52"/>
  <c r="AI45" s="1"/>
  <c r="AJ24"/>
  <c r="AI25"/>
  <c r="AK38"/>
  <c r="AK40" s="1"/>
  <c r="AJ40"/>
  <c r="CC254" i="42"/>
  <c r="U82" i="9"/>
  <c r="U84" s="1"/>
  <c r="T20" i="25"/>
  <c r="V6" i="9"/>
  <c r="V15"/>
  <c r="V15" i="25"/>
  <c r="V6"/>
  <c r="V29" i="9"/>
  <c r="V88"/>
  <c r="V43"/>
  <c r="V57"/>
  <c r="V22"/>
  <c r="V24" s="1"/>
  <c r="V89"/>
  <c r="V92" s="1"/>
  <c r="V36"/>
  <c r="V50"/>
  <c r="V64"/>
  <c r="V65"/>
  <c r="V58"/>
  <c r="V51"/>
  <c r="V44"/>
  <c r="V37"/>
  <c r="V40" s="1"/>
  <c r="V30"/>
  <c r="G274" i="15"/>
  <c r="T20" i="9"/>
  <c r="V53" i="25"/>
  <c r="V56" s="1"/>
  <c r="V43"/>
  <c r="V44"/>
  <c r="V47" s="1"/>
  <c r="V7"/>
  <c r="V10" s="1"/>
  <c r="V52"/>
  <c r="V16"/>
  <c r="V40" s="1"/>
  <c r="W5"/>
  <c r="U19"/>
  <c r="U54"/>
  <c r="U55"/>
  <c r="U57" s="1"/>
  <c r="S39"/>
  <c r="S41" s="1"/>
  <c r="S35"/>
  <c r="U18"/>
  <c r="U17"/>
  <c r="U8"/>
  <c r="U9"/>
  <c r="U11" s="1"/>
  <c r="U46"/>
  <c r="U48" s="1"/>
  <c r="U45"/>
  <c r="T27"/>
  <c r="U25"/>
  <c r="T31"/>
  <c r="T29" s="1"/>
  <c r="T32"/>
  <c r="S34"/>
  <c r="S33"/>
  <c r="W26"/>
  <c r="U50"/>
  <c r="U13"/>
  <c r="R36"/>
  <c r="S68" i="9"/>
  <c r="S69" s="1"/>
  <c r="S74"/>
  <c r="W26"/>
  <c r="U54"/>
  <c r="T53"/>
  <c r="T55" s="1"/>
  <c r="T52"/>
  <c r="R61"/>
  <c r="R73"/>
  <c r="R76"/>
  <c r="S47"/>
  <c r="S66"/>
  <c r="U38"/>
  <c r="T27"/>
  <c r="U25"/>
  <c r="T41"/>
  <c r="U39"/>
  <c r="U19"/>
  <c r="U71"/>
  <c r="U75" s="1"/>
  <c r="S32"/>
  <c r="S34" s="1"/>
  <c r="S31"/>
  <c r="Q60"/>
  <c r="Q62" s="1"/>
  <c r="Q59"/>
  <c r="R45"/>
  <c r="R46"/>
  <c r="R48" s="1"/>
  <c r="T33"/>
  <c r="U86"/>
  <c r="U13"/>
  <c r="U8"/>
  <c r="U9"/>
  <c r="U11" s="1"/>
  <c r="U81"/>
  <c r="U18"/>
  <c r="U20" s="1"/>
  <c r="U17"/>
  <c r="V80"/>
  <c r="V83" s="1"/>
  <c r="W5"/>
  <c r="V79"/>
  <c r="V7"/>
  <c r="V10" s="1"/>
  <c r="V16"/>
  <c r="U91"/>
  <c r="U93" s="1"/>
  <c r="U90"/>
  <c r="CA48" i="46" l="1"/>
  <c r="CF47"/>
  <c r="CB50"/>
  <c r="CG49"/>
  <c r="CA48" i="42"/>
  <c r="CF47"/>
  <c r="CB48"/>
  <c r="CG47"/>
  <c r="AJ44" i="52"/>
  <c r="AJ45" s="1"/>
  <c r="AK24"/>
  <c r="AJ25"/>
  <c r="AK43"/>
  <c r="CC255" i="42"/>
  <c r="V82" i="9"/>
  <c r="V84" s="1"/>
  <c r="W15"/>
  <c r="W6"/>
  <c r="W6" i="25"/>
  <c r="W15"/>
  <c r="W22" i="9"/>
  <c r="W24" s="1"/>
  <c r="W89"/>
  <c r="W92" s="1"/>
  <c r="W36"/>
  <c r="W50"/>
  <c r="W64"/>
  <c r="W65"/>
  <c r="W58"/>
  <c r="W51"/>
  <c r="W44"/>
  <c r="W37"/>
  <c r="W30"/>
  <c r="W29"/>
  <c r="W88"/>
  <c r="W43"/>
  <c r="W57"/>
  <c r="G275" i="15"/>
  <c r="T66" i="9"/>
  <c r="V50" i="25"/>
  <c r="V13"/>
  <c r="S36"/>
  <c r="U20"/>
  <c r="T33"/>
  <c r="T34"/>
  <c r="V9"/>
  <c r="V11" s="1"/>
  <c r="V8"/>
  <c r="V55"/>
  <c r="V57" s="1"/>
  <c r="V54"/>
  <c r="V17"/>
  <c r="V18"/>
  <c r="V45"/>
  <c r="V46"/>
  <c r="V48" s="1"/>
  <c r="U32"/>
  <c r="U31"/>
  <c r="U29" s="1"/>
  <c r="X26"/>
  <c r="T35"/>
  <c r="T39"/>
  <c r="T41" s="1"/>
  <c r="U27"/>
  <c r="V25"/>
  <c r="W52"/>
  <c r="W44"/>
  <c r="W47" s="1"/>
  <c r="W16"/>
  <c r="W40" s="1"/>
  <c r="X5"/>
  <c r="W53"/>
  <c r="W56" s="1"/>
  <c r="W43"/>
  <c r="W7"/>
  <c r="W10" s="1"/>
  <c r="V19"/>
  <c r="S61" i="9"/>
  <c r="T68"/>
  <c r="T74"/>
  <c r="U53"/>
  <c r="U55" s="1"/>
  <c r="U52"/>
  <c r="W40"/>
  <c r="X26"/>
  <c r="T67"/>
  <c r="V38"/>
  <c r="T47"/>
  <c r="V54"/>
  <c r="S73"/>
  <c r="S76"/>
  <c r="V19"/>
  <c r="V71"/>
  <c r="V75" s="1"/>
  <c r="T31"/>
  <c r="T32"/>
  <c r="T34" s="1"/>
  <c r="U41"/>
  <c r="V39"/>
  <c r="U27"/>
  <c r="V25"/>
  <c r="S46"/>
  <c r="S48" s="1"/>
  <c r="S45"/>
  <c r="U33"/>
  <c r="R59"/>
  <c r="R60"/>
  <c r="R62" s="1"/>
  <c r="V81"/>
  <c r="V13"/>
  <c r="V8"/>
  <c r="V9"/>
  <c r="V11" s="1"/>
  <c r="V18"/>
  <c r="V17"/>
  <c r="V91"/>
  <c r="V93" s="1"/>
  <c r="V90"/>
  <c r="W7"/>
  <c r="W10" s="1"/>
  <c r="W16"/>
  <c r="W80"/>
  <c r="W83" s="1"/>
  <c r="X5"/>
  <c r="W79"/>
  <c r="V86"/>
  <c r="CB51" i="46" l="1"/>
  <c r="CG50"/>
  <c r="CA49"/>
  <c r="CF48"/>
  <c r="CB49" i="42"/>
  <c r="CG48"/>
  <c r="CA49"/>
  <c r="CF48"/>
  <c r="AK44" i="52"/>
  <c r="AK25"/>
  <c r="AK45"/>
  <c r="CC256" i="42"/>
  <c r="X6" i="9"/>
  <c r="X15"/>
  <c r="X15" i="25"/>
  <c r="X6"/>
  <c r="X29" i="9"/>
  <c r="X88"/>
  <c r="X43"/>
  <c r="X57"/>
  <c r="X22"/>
  <c r="X24" s="1"/>
  <c r="X89"/>
  <c r="X92" s="1"/>
  <c r="X36"/>
  <c r="X50"/>
  <c r="X64"/>
  <c r="X65"/>
  <c r="X58"/>
  <c r="X51"/>
  <c r="X44"/>
  <c r="X37"/>
  <c r="X40" s="1"/>
  <c r="X30"/>
  <c r="G276" i="15"/>
  <c r="G277" s="1"/>
  <c r="G278" s="1"/>
  <c r="V20" i="9"/>
  <c r="W50" i="25"/>
  <c r="U66" i="9"/>
  <c r="U67"/>
  <c r="V67" s="1"/>
  <c r="W8" i="25"/>
  <c r="W9"/>
  <c r="W11" s="1"/>
  <c r="V27"/>
  <c r="W25"/>
  <c r="Y26"/>
  <c r="U39"/>
  <c r="U41" s="1"/>
  <c r="U35"/>
  <c r="V31"/>
  <c r="V29" s="1"/>
  <c r="V32"/>
  <c r="W18"/>
  <c r="W17"/>
  <c r="W46"/>
  <c r="W48" s="1"/>
  <c r="W45"/>
  <c r="X53"/>
  <c r="X56" s="1"/>
  <c r="X43"/>
  <c r="X52"/>
  <c r="X7"/>
  <c r="X10" s="1"/>
  <c r="X44"/>
  <c r="X47" s="1"/>
  <c r="Y5"/>
  <c r="X16"/>
  <c r="X40" s="1"/>
  <c r="W19"/>
  <c r="W54"/>
  <c r="W55"/>
  <c r="W57" s="1"/>
  <c r="U34"/>
  <c r="U33"/>
  <c r="W13"/>
  <c r="V20"/>
  <c r="T36"/>
  <c r="T61" i="9"/>
  <c r="W54"/>
  <c r="Y26"/>
  <c r="U47"/>
  <c r="V52"/>
  <c r="V53"/>
  <c r="V55" s="1"/>
  <c r="U74"/>
  <c r="U68"/>
  <c r="T73"/>
  <c r="T76"/>
  <c r="T69"/>
  <c r="W38"/>
  <c r="S60"/>
  <c r="S62" s="1"/>
  <c r="S59"/>
  <c r="U32"/>
  <c r="U34" s="1"/>
  <c r="U31"/>
  <c r="T45"/>
  <c r="T46"/>
  <c r="T48" s="1"/>
  <c r="V27"/>
  <c r="W25"/>
  <c r="V41"/>
  <c r="W39"/>
  <c r="W19"/>
  <c r="W71"/>
  <c r="W75" s="1"/>
  <c r="V33"/>
  <c r="W81"/>
  <c r="W86"/>
  <c r="W13"/>
  <c r="Y5"/>
  <c r="X7"/>
  <c r="X10" s="1"/>
  <c r="X79"/>
  <c r="X16"/>
  <c r="X80"/>
  <c r="X83" s="1"/>
  <c r="W82"/>
  <c r="W84" s="1"/>
  <c r="W8"/>
  <c r="W9"/>
  <c r="W11" s="1"/>
  <c r="W90"/>
  <c r="W91"/>
  <c r="W93" s="1"/>
  <c r="W18"/>
  <c r="W17"/>
  <c r="CA50" i="46" l="1"/>
  <c r="CF49"/>
  <c r="CB52"/>
  <c r="CG51"/>
  <c r="CA50" i="42"/>
  <c r="CF49"/>
  <c r="CB50"/>
  <c r="CG49"/>
  <c r="CC257"/>
  <c r="U36" i="25"/>
  <c r="Y15" i="9"/>
  <c r="Y6"/>
  <c r="Y6" i="25"/>
  <c r="Y15"/>
  <c r="Y22" i="9"/>
  <c r="Y24" s="1"/>
  <c r="Y89"/>
  <c r="Y92" s="1"/>
  <c r="Y36"/>
  <c r="Y50"/>
  <c r="Y64"/>
  <c r="Y65"/>
  <c r="Y58"/>
  <c r="Y51"/>
  <c r="Y44"/>
  <c r="Y37"/>
  <c r="Y30"/>
  <c r="Y29"/>
  <c r="Y88"/>
  <c r="Y43"/>
  <c r="Y57"/>
  <c r="W20"/>
  <c r="U69"/>
  <c r="G279" i="15"/>
  <c r="X50" i="25"/>
  <c r="X9"/>
  <c r="X11" s="1"/>
  <c r="X8"/>
  <c r="X17"/>
  <c r="X18"/>
  <c r="X45"/>
  <c r="X46"/>
  <c r="X48" s="1"/>
  <c r="V39"/>
  <c r="V41" s="1"/>
  <c r="V35"/>
  <c r="Z26"/>
  <c r="X13"/>
  <c r="X19"/>
  <c r="Y52"/>
  <c r="Y44"/>
  <c r="Y47" s="1"/>
  <c r="Y53"/>
  <c r="Y56" s="1"/>
  <c r="Y43"/>
  <c r="Y16"/>
  <c r="Y40" s="1"/>
  <c r="Z5"/>
  <c r="Y7"/>
  <c r="Y10" s="1"/>
  <c r="X55"/>
  <c r="X57" s="1"/>
  <c r="X54"/>
  <c r="V33"/>
  <c r="V34"/>
  <c r="W32"/>
  <c r="W31"/>
  <c r="W29" s="1"/>
  <c r="W27"/>
  <c r="X25"/>
  <c r="W20"/>
  <c r="U61" i="9"/>
  <c r="V47"/>
  <c r="U73"/>
  <c r="U76"/>
  <c r="X54"/>
  <c r="W52"/>
  <c r="W53"/>
  <c r="W55" s="1"/>
  <c r="Y40"/>
  <c r="Z26"/>
  <c r="W67"/>
  <c r="X38"/>
  <c r="V66"/>
  <c r="V74"/>
  <c r="V68"/>
  <c r="V69" s="1"/>
  <c r="X19"/>
  <c r="X71"/>
  <c r="X75" s="1"/>
  <c r="V31"/>
  <c r="V32"/>
  <c r="V34" s="1"/>
  <c r="W33"/>
  <c r="T59"/>
  <c r="T60"/>
  <c r="T62" s="1"/>
  <c r="U46"/>
  <c r="U48" s="1"/>
  <c r="U45"/>
  <c r="W41"/>
  <c r="X39"/>
  <c r="W27"/>
  <c r="X25"/>
  <c r="X82"/>
  <c r="X84" s="1"/>
  <c r="X86"/>
  <c r="X13"/>
  <c r="X9"/>
  <c r="X11" s="1"/>
  <c r="X8"/>
  <c r="X90"/>
  <c r="X91"/>
  <c r="X93" s="1"/>
  <c r="X17"/>
  <c r="X18"/>
  <c r="Z5"/>
  <c r="Y80"/>
  <c r="Y83" s="1"/>
  <c r="Y7"/>
  <c r="Y10" s="1"/>
  <c r="Y79"/>
  <c r="Y16"/>
  <c r="X81"/>
  <c r="CB53" i="46" l="1"/>
  <c r="CG52"/>
  <c r="CA51"/>
  <c r="CF50"/>
  <c r="CB51" i="42"/>
  <c r="CG50"/>
  <c r="CA51"/>
  <c r="CF50"/>
  <c r="CC258"/>
  <c r="Z6" i="9"/>
  <c r="Z15"/>
  <c r="Z15" i="25"/>
  <c r="Z6"/>
  <c r="Z29" i="9"/>
  <c r="Z88"/>
  <c r="Z43"/>
  <c r="Z57"/>
  <c r="Z22"/>
  <c r="Z24" s="1"/>
  <c r="Z89"/>
  <c r="Z92" s="1"/>
  <c r="Z36"/>
  <c r="Z50"/>
  <c r="Z64"/>
  <c r="Z65"/>
  <c r="Z58"/>
  <c r="Z51"/>
  <c r="Z44"/>
  <c r="Z37"/>
  <c r="Z40" s="1"/>
  <c r="Z30"/>
  <c r="G280" i="15"/>
  <c r="X20" i="9"/>
  <c r="V36" i="25"/>
  <c r="Y38" i="9"/>
  <c r="Y82"/>
  <c r="Y84" s="1"/>
  <c r="W39" i="25"/>
  <c r="W41" s="1"/>
  <c r="W35"/>
  <c r="Y18"/>
  <c r="Y17"/>
  <c r="Y8"/>
  <c r="Y9"/>
  <c r="Y11" s="1"/>
  <c r="Y46"/>
  <c r="Y48" s="1"/>
  <c r="Y45"/>
  <c r="AA26"/>
  <c r="Y13"/>
  <c r="X27"/>
  <c r="Y25"/>
  <c r="X31"/>
  <c r="X29" s="1"/>
  <c r="X32"/>
  <c r="W34"/>
  <c r="W33"/>
  <c r="Z53"/>
  <c r="Z56" s="1"/>
  <c r="Z43"/>
  <c r="Z44"/>
  <c r="Z47" s="1"/>
  <c r="Z52"/>
  <c r="Z7"/>
  <c r="Z10" s="1"/>
  <c r="Z16"/>
  <c r="Z40" s="1"/>
  <c r="AA5"/>
  <c r="Y19"/>
  <c r="Y54"/>
  <c r="Y55"/>
  <c r="Y57" s="1"/>
  <c r="Y50"/>
  <c r="X20"/>
  <c r="V61" i="9"/>
  <c r="W47"/>
  <c r="V73"/>
  <c r="V76"/>
  <c r="AA26"/>
  <c r="Y54"/>
  <c r="X53"/>
  <c r="X55" s="1"/>
  <c r="X52"/>
  <c r="W66"/>
  <c r="W68"/>
  <c r="W69" s="1"/>
  <c r="W74"/>
  <c r="V45"/>
  <c r="V46"/>
  <c r="V48" s="1"/>
  <c r="W32"/>
  <c r="W34" s="1"/>
  <c r="W31"/>
  <c r="U60"/>
  <c r="U62" s="1"/>
  <c r="U59"/>
  <c r="X67"/>
  <c r="Y19"/>
  <c r="Y71"/>
  <c r="Y75" s="1"/>
  <c r="X27"/>
  <c r="Y25"/>
  <c r="X41"/>
  <c r="Y39"/>
  <c r="X33"/>
  <c r="Y81"/>
  <c r="Y86"/>
  <c r="Y13"/>
  <c r="Y17"/>
  <c r="Y18"/>
  <c r="Y90"/>
  <c r="Y91"/>
  <c r="Y93" s="1"/>
  <c r="Y9"/>
  <c r="Y11" s="1"/>
  <c r="Y8"/>
  <c r="Z7"/>
  <c r="Z10" s="1"/>
  <c r="AA5"/>
  <c r="Z79"/>
  <c r="Z16"/>
  <c r="Z80"/>
  <c r="Z83" s="1"/>
  <c r="CA52" i="46" l="1"/>
  <c r="CF51"/>
  <c r="CB54"/>
  <c r="CG53"/>
  <c r="CA52" i="42"/>
  <c r="CF51"/>
  <c r="CB52"/>
  <c r="CG51"/>
  <c r="CC259"/>
  <c r="Z82" i="9"/>
  <c r="Z84" s="1"/>
  <c r="AA15"/>
  <c r="AA6"/>
  <c r="AA6" i="25"/>
  <c r="AA15"/>
  <c r="AA22" i="9"/>
  <c r="AA24" s="1"/>
  <c r="AA89"/>
  <c r="AA36"/>
  <c r="AA50"/>
  <c r="AA64"/>
  <c r="AA65"/>
  <c r="AA58"/>
  <c r="AA51"/>
  <c r="AA44"/>
  <c r="AA37"/>
  <c r="AA30"/>
  <c r="AA29"/>
  <c r="AA88"/>
  <c r="AA43"/>
  <c r="AA57"/>
  <c r="G281" i="15"/>
  <c r="Y20" i="9"/>
  <c r="W36" i="25"/>
  <c r="Z50"/>
  <c r="AA52"/>
  <c r="AA44"/>
  <c r="AA47" s="1"/>
  <c r="AA53"/>
  <c r="AA56" s="1"/>
  <c r="AA43"/>
  <c r="AA16"/>
  <c r="AA40" s="1"/>
  <c r="AB5"/>
  <c r="AA7"/>
  <c r="AA10" s="1"/>
  <c r="Z19"/>
  <c r="Z17"/>
  <c r="Z18"/>
  <c r="X33"/>
  <c r="X34"/>
  <c r="Y20"/>
  <c r="Z9"/>
  <c r="Z11" s="1"/>
  <c r="Z8"/>
  <c r="Z55"/>
  <c r="Z57" s="1"/>
  <c r="Z54"/>
  <c r="Z45"/>
  <c r="Z46"/>
  <c r="Z48" s="1"/>
  <c r="X35"/>
  <c r="X39"/>
  <c r="X41" s="1"/>
  <c r="Y27"/>
  <c r="Z25"/>
  <c r="Y32"/>
  <c r="Y31"/>
  <c r="Y29" s="1"/>
  <c r="AB26"/>
  <c r="Z13"/>
  <c r="Y67" i="9"/>
  <c r="X68"/>
  <c r="X69" s="1"/>
  <c r="X74"/>
  <c r="W73"/>
  <c r="W76"/>
  <c r="Y53"/>
  <c r="Y55" s="1"/>
  <c r="Y52"/>
  <c r="AA40"/>
  <c r="AB26"/>
  <c r="Z38"/>
  <c r="X66"/>
  <c r="Z54"/>
  <c r="Z19"/>
  <c r="Z71"/>
  <c r="Z75" s="1"/>
  <c r="X31"/>
  <c r="X32"/>
  <c r="X34" s="1"/>
  <c r="W61"/>
  <c r="Y33"/>
  <c r="X47"/>
  <c r="W46"/>
  <c r="W48" s="1"/>
  <c r="W45"/>
  <c r="V59"/>
  <c r="V60"/>
  <c r="V62" s="1"/>
  <c r="Y41"/>
  <c r="Z39"/>
  <c r="Y27"/>
  <c r="Z25"/>
  <c r="Z13"/>
  <c r="Z18"/>
  <c r="Z20" s="1"/>
  <c r="Z17"/>
  <c r="Z8"/>
  <c r="Z9"/>
  <c r="Z11" s="1"/>
  <c r="AB5"/>
  <c r="AA16"/>
  <c r="AA80"/>
  <c r="AA83" s="1"/>
  <c r="AA92"/>
  <c r="AA79"/>
  <c r="AA7"/>
  <c r="AA10" s="1"/>
  <c r="Z86"/>
  <c r="Z90"/>
  <c r="Z91"/>
  <c r="Z93" s="1"/>
  <c r="Z81"/>
  <c r="CB55" i="46" l="1"/>
  <c r="CG54"/>
  <c r="CA53"/>
  <c r="CF52"/>
  <c r="CB53" i="42"/>
  <c r="CG52"/>
  <c r="CA53"/>
  <c r="CF52"/>
  <c r="Z20" i="25"/>
  <c r="CC260" i="42"/>
  <c r="AB6" i="9"/>
  <c r="AB15"/>
  <c r="AB15" i="25"/>
  <c r="AB6"/>
  <c r="AB29" i="9"/>
  <c r="AB88"/>
  <c r="AB43"/>
  <c r="AB57"/>
  <c r="AB22"/>
  <c r="AB24" s="1"/>
  <c r="AB89"/>
  <c r="AB92" s="1"/>
  <c r="AB36"/>
  <c r="AB50"/>
  <c r="AB64"/>
  <c r="AB65"/>
  <c r="AB58"/>
  <c r="AB51"/>
  <c r="AB44"/>
  <c r="AB37"/>
  <c r="AB40" s="1"/>
  <c r="AB30"/>
  <c r="G282" i="15"/>
  <c r="G283" s="1"/>
  <c r="G284" s="1"/>
  <c r="AA50" i="25"/>
  <c r="AA13"/>
  <c r="Y34"/>
  <c r="Y33"/>
  <c r="Z27"/>
  <c r="AA25"/>
  <c r="Z31"/>
  <c r="Z29" s="1"/>
  <c r="Z32"/>
  <c r="AA18"/>
  <c r="AA17"/>
  <c r="AB53"/>
  <c r="AB56" s="1"/>
  <c r="AB43"/>
  <c r="AB52"/>
  <c r="AB44"/>
  <c r="AB47" s="1"/>
  <c r="AB7"/>
  <c r="AB10" s="1"/>
  <c r="AC5"/>
  <c r="AB16"/>
  <c r="AA19"/>
  <c r="AA54"/>
  <c r="AA55"/>
  <c r="AA57" s="1"/>
  <c r="X36"/>
  <c r="AC26"/>
  <c r="Y39"/>
  <c r="Y41" s="1"/>
  <c r="Y35"/>
  <c r="AA8"/>
  <c r="AA9"/>
  <c r="AA11" s="1"/>
  <c r="AA46"/>
  <c r="AA48" s="1"/>
  <c r="AA45"/>
  <c r="AC26" i="9"/>
  <c r="AA54"/>
  <c r="Y74"/>
  <c r="Y68"/>
  <c r="Y69" s="1"/>
  <c r="X61"/>
  <c r="Y47"/>
  <c r="Z52"/>
  <c r="Z53"/>
  <c r="Z55" s="1"/>
  <c r="X73"/>
  <c r="X76"/>
  <c r="AA38"/>
  <c r="Y66"/>
  <c r="X45"/>
  <c r="X46"/>
  <c r="X48" s="1"/>
  <c r="Y32"/>
  <c r="Y34" s="1"/>
  <c r="Y31"/>
  <c r="W60"/>
  <c r="W62" s="1"/>
  <c r="W59"/>
  <c r="AA19"/>
  <c r="AA71"/>
  <c r="AA75" s="1"/>
  <c r="Z27"/>
  <c r="AA25"/>
  <c r="Z41"/>
  <c r="AA39"/>
  <c r="Z33"/>
  <c r="AA81"/>
  <c r="AA82"/>
  <c r="AA84" s="1"/>
  <c r="AA86"/>
  <c r="AA91"/>
  <c r="AA93" s="1"/>
  <c r="AA90"/>
  <c r="AA9"/>
  <c r="AA11" s="1"/>
  <c r="AA8"/>
  <c r="AB80"/>
  <c r="AB83" s="1"/>
  <c r="AC5"/>
  <c r="AB16"/>
  <c r="AB79"/>
  <c r="AB7"/>
  <c r="AB10" s="1"/>
  <c r="AA13"/>
  <c r="AA18"/>
  <c r="AA17"/>
  <c r="CA54" i="46" l="1"/>
  <c r="CF53"/>
  <c r="CB56"/>
  <c r="CG55"/>
  <c r="CA54" i="42"/>
  <c r="CF53"/>
  <c r="CB54"/>
  <c r="CG53"/>
  <c r="CC261"/>
  <c r="AC15" i="9"/>
  <c r="AC6"/>
  <c r="AC6" i="25"/>
  <c r="AC15"/>
  <c r="G285" i="15"/>
  <c r="AB82" i="9"/>
  <c r="AB84" s="1"/>
  <c r="AC22"/>
  <c r="AC24" s="1"/>
  <c r="AC89"/>
  <c r="AC92" s="1"/>
  <c r="AC36"/>
  <c r="AC50"/>
  <c r="AC64"/>
  <c r="AC65"/>
  <c r="AC58"/>
  <c r="AC51"/>
  <c r="AC44"/>
  <c r="AC37"/>
  <c r="AC40" s="1"/>
  <c r="AC30"/>
  <c r="AC29"/>
  <c r="AC88"/>
  <c r="AC43"/>
  <c r="AC57"/>
  <c r="AB13" i="25"/>
  <c r="AB40"/>
  <c r="AB50"/>
  <c r="AA20" i="9"/>
  <c r="AB38"/>
  <c r="Z66"/>
  <c r="Z67"/>
  <c r="AA67" s="1"/>
  <c r="AB9" i="25"/>
  <c r="AB11" s="1"/>
  <c r="AB8"/>
  <c r="AC52"/>
  <c r="AC44"/>
  <c r="AC47" s="1"/>
  <c r="AC53"/>
  <c r="AC56" s="1"/>
  <c r="AC43"/>
  <c r="AC16"/>
  <c r="AC40" s="1"/>
  <c r="AD5"/>
  <c r="AC7"/>
  <c r="AC10" s="1"/>
  <c r="AB17"/>
  <c r="AB18"/>
  <c r="AB55"/>
  <c r="AB57" s="1"/>
  <c r="AB54"/>
  <c r="Z33"/>
  <c r="Z34"/>
  <c r="AA32"/>
  <c r="AA31"/>
  <c r="AA29" s="1"/>
  <c r="AA20"/>
  <c r="Y36"/>
  <c r="AD26"/>
  <c r="AB19"/>
  <c r="AB45"/>
  <c r="AB46"/>
  <c r="AB48" s="1"/>
  <c r="Z39"/>
  <c r="Z41" s="1"/>
  <c r="Z35"/>
  <c r="AA27"/>
  <c r="AB25"/>
  <c r="Y61" i="9"/>
  <c r="AA52"/>
  <c r="AA53"/>
  <c r="AA55" s="1"/>
  <c r="AD26"/>
  <c r="Z47"/>
  <c r="Y73"/>
  <c r="Y76"/>
  <c r="AB54"/>
  <c r="Z74"/>
  <c r="Z68"/>
  <c r="AB19"/>
  <c r="AB71"/>
  <c r="AB75" s="1"/>
  <c r="Z31"/>
  <c r="Z32"/>
  <c r="Z34" s="1"/>
  <c r="AA33"/>
  <c r="Y46"/>
  <c r="Y48" s="1"/>
  <c r="Y45"/>
  <c r="X59"/>
  <c r="X60"/>
  <c r="X62" s="1"/>
  <c r="AA41"/>
  <c r="AB39"/>
  <c r="AA27"/>
  <c r="AB25"/>
  <c r="AB81"/>
  <c r="AB13"/>
  <c r="AC80"/>
  <c r="AC83" s="1"/>
  <c r="AD5"/>
  <c r="AC16"/>
  <c r="AC7"/>
  <c r="AC10" s="1"/>
  <c r="AC79"/>
  <c r="AB9"/>
  <c r="AB11" s="1"/>
  <c r="AB8"/>
  <c r="AB18"/>
  <c r="AB20" s="1"/>
  <c r="AB17"/>
  <c r="AB91"/>
  <c r="AB93" s="1"/>
  <c r="AB90"/>
  <c r="AB86"/>
  <c r="CB57" i="46" l="1"/>
  <c r="CG56"/>
  <c r="CA55"/>
  <c r="CF54"/>
  <c r="CB55" i="42"/>
  <c r="CG54"/>
  <c r="CA55"/>
  <c r="CF54"/>
  <c r="CC262"/>
  <c r="Z69" i="9"/>
  <c r="AD6"/>
  <c r="AD15"/>
  <c r="AD15" i="25"/>
  <c r="AD6"/>
  <c r="G286" i="15"/>
  <c r="AD29" i="9"/>
  <c r="AD88"/>
  <c r="AD43"/>
  <c r="AD57"/>
  <c r="AD22"/>
  <c r="AD24" s="1"/>
  <c r="AD89"/>
  <c r="AD36"/>
  <c r="AD50"/>
  <c r="AD64"/>
  <c r="AD65"/>
  <c r="AD58"/>
  <c r="AD51"/>
  <c r="AD44"/>
  <c r="AD37"/>
  <c r="AD40" s="1"/>
  <c r="AD30"/>
  <c r="AC13" i="25"/>
  <c r="AA66" i="9"/>
  <c r="AC50" i="25"/>
  <c r="AB27"/>
  <c r="AC25"/>
  <c r="AA34"/>
  <c r="AA33"/>
  <c r="AD53"/>
  <c r="AD56" s="1"/>
  <c r="AD43"/>
  <c r="AD44"/>
  <c r="AD47" s="1"/>
  <c r="AD7"/>
  <c r="AD10" s="1"/>
  <c r="AD52"/>
  <c r="AD16"/>
  <c r="AD40" s="1"/>
  <c r="AE5"/>
  <c r="AC19"/>
  <c r="AC54"/>
  <c r="AC55"/>
  <c r="AC57" s="1"/>
  <c r="Z36"/>
  <c r="AB20"/>
  <c r="AE26"/>
  <c r="AA39"/>
  <c r="AA41" s="1"/>
  <c r="AA35"/>
  <c r="AC18"/>
  <c r="AC17"/>
  <c r="AC8"/>
  <c r="AC9"/>
  <c r="AC11" s="1"/>
  <c r="AC46"/>
  <c r="AC48" s="1"/>
  <c r="AC45"/>
  <c r="AB31"/>
  <c r="AB29" s="1"/>
  <c r="AB32"/>
  <c r="Z61" i="9"/>
  <c r="AE26"/>
  <c r="AC54"/>
  <c r="AB67"/>
  <c r="AA47"/>
  <c r="Z73"/>
  <c r="Z76"/>
  <c r="AB53"/>
  <c r="AB55" s="1"/>
  <c r="AB52"/>
  <c r="AA68"/>
  <c r="AA69" s="1"/>
  <c r="AA74"/>
  <c r="AC38"/>
  <c r="Z45"/>
  <c r="Z46"/>
  <c r="Z48" s="1"/>
  <c r="AA32"/>
  <c r="AA34" s="1"/>
  <c r="AA31"/>
  <c r="Y60"/>
  <c r="Y62" s="1"/>
  <c r="Y59"/>
  <c r="AC19"/>
  <c r="AC71"/>
  <c r="AC75" s="1"/>
  <c r="AB27"/>
  <c r="AC25"/>
  <c r="AB41"/>
  <c r="AC39"/>
  <c r="AB33"/>
  <c r="AC81"/>
  <c r="AC86"/>
  <c r="AC13"/>
  <c r="AC8"/>
  <c r="AC9"/>
  <c r="AC11" s="1"/>
  <c r="AC17"/>
  <c r="AC18"/>
  <c r="AC91"/>
  <c r="AC93" s="1"/>
  <c r="AC90"/>
  <c r="AD92"/>
  <c r="AD80"/>
  <c r="AD83" s="1"/>
  <c r="AD16"/>
  <c r="AD7"/>
  <c r="AD10" s="1"/>
  <c r="AE5"/>
  <c r="AD79"/>
  <c r="AC82"/>
  <c r="AC84" s="1"/>
  <c r="CA56" i="46" l="1"/>
  <c r="CF55"/>
  <c r="CB58"/>
  <c r="CG57"/>
  <c r="CA56" i="42"/>
  <c r="CF55"/>
  <c r="CB56"/>
  <c r="CG55"/>
  <c r="CC263"/>
  <c r="AE15" i="9"/>
  <c r="AE6"/>
  <c r="AE6" i="25"/>
  <c r="AE15"/>
  <c r="G287" i="15"/>
  <c r="AE22" i="9"/>
  <c r="AE24" s="1"/>
  <c r="AE89"/>
  <c r="AE92" s="1"/>
  <c r="AE36"/>
  <c r="AE50"/>
  <c r="AE64"/>
  <c r="AE65"/>
  <c r="AE58"/>
  <c r="AE51"/>
  <c r="AE44"/>
  <c r="AE37"/>
  <c r="AE30"/>
  <c r="AE29"/>
  <c r="AE88"/>
  <c r="AE43"/>
  <c r="AE57"/>
  <c r="AD13" i="25"/>
  <c r="AC20"/>
  <c r="AC20" i="9"/>
  <c r="AD50" i="25"/>
  <c r="AC33" i="9"/>
  <c r="AB35" i="25"/>
  <c r="AB39"/>
  <c r="AB41" s="1"/>
  <c r="AB33"/>
  <c r="AB34"/>
  <c r="AF26"/>
  <c r="AE52"/>
  <c r="AE44"/>
  <c r="AE47" s="1"/>
  <c r="AE16"/>
  <c r="AE40" s="1"/>
  <c r="AF5"/>
  <c r="AE53"/>
  <c r="AE56" s="1"/>
  <c r="AE43"/>
  <c r="AE7"/>
  <c r="AE10" s="1"/>
  <c r="AD19"/>
  <c r="AC32"/>
  <c r="AC31"/>
  <c r="AC29" s="1"/>
  <c r="AA36"/>
  <c r="AD9"/>
  <c r="AD11" s="1"/>
  <c r="AD8"/>
  <c r="AD55"/>
  <c r="AD57" s="1"/>
  <c r="AD54"/>
  <c r="AD17"/>
  <c r="AD18"/>
  <c r="AD45"/>
  <c r="AD46"/>
  <c r="AD48" s="1"/>
  <c r="AC27"/>
  <c r="AD25"/>
  <c r="AA61" i="9"/>
  <c r="AA73"/>
  <c r="AA76"/>
  <c r="AC67"/>
  <c r="AB47"/>
  <c r="AC52"/>
  <c r="AC53"/>
  <c r="AC55" s="1"/>
  <c r="AE40"/>
  <c r="AF26"/>
  <c r="AB66"/>
  <c r="AD38"/>
  <c r="AB74"/>
  <c r="AB68"/>
  <c r="AB69" s="1"/>
  <c r="AD54"/>
  <c r="AB31"/>
  <c r="AB32"/>
  <c r="AB34" s="1"/>
  <c r="AD19"/>
  <c r="AD71"/>
  <c r="AD75" s="1"/>
  <c r="AA46"/>
  <c r="AA48" s="1"/>
  <c r="AA45"/>
  <c r="Z59"/>
  <c r="Z60"/>
  <c r="Z62" s="1"/>
  <c r="AC41"/>
  <c r="AD39"/>
  <c r="AC27"/>
  <c r="AD25"/>
  <c r="AD81"/>
  <c r="AD13"/>
  <c r="AE80"/>
  <c r="AE83" s="1"/>
  <c r="AE79"/>
  <c r="AF5"/>
  <c r="AE7"/>
  <c r="AE10" s="1"/>
  <c r="AE16"/>
  <c r="AD90"/>
  <c r="AD91"/>
  <c r="AD93" s="1"/>
  <c r="AD17"/>
  <c r="AD18"/>
  <c r="AD86"/>
  <c r="AD8"/>
  <c r="AD9"/>
  <c r="AD11" s="1"/>
  <c r="AD82"/>
  <c r="CB59" i="46" l="1"/>
  <c r="CG58"/>
  <c r="D33" i="50"/>
  <c r="G33" s="1"/>
  <c r="D73" i="44"/>
  <c r="G73" s="1"/>
  <c r="D14" i="51"/>
  <c r="G14" s="1"/>
  <c r="CA57" i="46"/>
  <c r="CF56"/>
  <c r="CB57" i="42"/>
  <c r="CG56"/>
  <c r="CA57"/>
  <c r="CF56"/>
  <c r="CC264"/>
  <c r="AF15" i="25"/>
  <c r="AF6"/>
  <c r="AF6" i="9"/>
  <c r="AF15"/>
  <c r="G288" i="15"/>
  <c r="G289" s="1"/>
  <c r="G290" s="1"/>
  <c r="G291" s="1"/>
  <c r="G292" s="1"/>
  <c r="G293" s="1"/>
  <c r="AF29" i="9"/>
  <c r="AF88"/>
  <c r="AF43"/>
  <c r="AF57"/>
  <c r="AF22"/>
  <c r="AF24" s="1"/>
  <c r="AF89"/>
  <c r="AF92" s="1"/>
  <c r="AF36"/>
  <c r="AF50"/>
  <c r="AF64"/>
  <c r="AF65"/>
  <c r="AF58"/>
  <c r="AF51"/>
  <c r="AF44"/>
  <c r="AF37"/>
  <c r="AF30"/>
  <c r="AE82"/>
  <c r="AE84" s="1"/>
  <c r="AE50" i="25"/>
  <c r="AD20" i="9"/>
  <c r="AD20" i="25"/>
  <c r="AE13"/>
  <c r="AB36"/>
  <c r="AC39"/>
  <c r="AC41" s="1"/>
  <c r="AC35"/>
  <c r="AE8"/>
  <c r="AE9"/>
  <c r="AE11" s="1"/>
  <c r="AG26"/>
  <c r="AD27"/>
  <c r="AE25"/>
  <c r="AD31"/>
  <c r="AD29" s="1"/>
  <c r="AD32"/>
  <c r="AC34"/>
  <c r="AC36" s="1"/>
  <c r="AC33"/>
  <c r="AE18"/>
  <c r="AE17"/>
  <c r="AE46"/>
  <c r="AE48" s="1"/>
  <c r="AE45"/>
  <c r="AF53"/>
  <c r="AF56" s="1"/>
  <c r="AF43"/>
  <c r="AF52"/>
  <c r="AF7"/>
  <c r="AF10" s="1"/>
  <c r="AF44"/>
  <c r="AF47" s="1"/>
  <c r="AG5"/>
  <c r="AF16"/>
  <c r="AF40" s="1"/>
  <c r="AE19"/>
  <c r="AE54"/>
  <c r="AE55"/>
  <c r="AE57" s="1"/>
  <c r="AE54" i="9"/>
  <c r="AC68"/>
  <c r="AC69" s="1"/>
  <c r="AC74"/>
  <c r="AD53"/>
  <c r="AD55" s="1"/>
  <c r="AD52"/>
  <c r="AB73"/>
  <c r="AB76"/>
  <c r="AF40"/>
  <c r="AG26"/>
  <c r="AB61"/>
  <c r="AC47"/>
  <c r="AE38"/>
  <c r="AC66"/>
  <c r="AB45"/>
  <c r="AB46"/>
  <c r="AB48" s="1"/>
  <c r="AD33"/>
  <c r="AC32"/>
  <c r="AC34" s="1"/>
  <c r="AC31"/>
  <c r="AA60"/>
  <c r="AA62" s="1"/>
  <c r="AA59"/>
  <c r="AE19"/>
  <c r="AE71"/>
  <c r="AE75" s="1"/>
  <c r="AD27"/>
  <c r="AE25"/>
  <c r="AD41"/>
  <c r="AE39"/>
  <c r="AE81"/>
  <c r="AD84"/>
  <c r="AE86"/>
  <c r="AE17"/>
  <c r="AE18"/>
  <c r="AE91"/>
  <c r="AE93" s="1"/>
  <c r="AE90"/>
  <c r="AE9"/>
  <c r="AE11" s="1"/>
  <c r="AE8"/>
  <c r="AF7"/>
  <c r="AF10" s="1"/>
  <c r="AG5"/>
  <c r="AF80"/>
  <c r="AF83" s="1"/>
  <c r="AF16"/>
  <c r="AF79"/>
  <c r="AF82" s="1"/>
  <c r="AE13"/>
  <c r="CB60" i="46" l="1"/>
  <c r="CG59"/>
  <c r="CA58"/>
  <c r="CF57"/>
  <c r="CA58" i="42"/>
  <c r="CF57"/>
  <c r="CB58"/>
  <c r="CG57"/>
  <c r="CC265"/>
  <c r="G294" i="15"/>
  <c r="AG15" i="9"/>
  <c r="AG6"/>
  <c r="AG6" i="25"/>
  <c r="AG15"/>
  <c r="AG22" i="9"/>
  <c r="AG24" s="1"/>
  <c r="AG89"/>
  <c r="AG92" s="1"/>
  <c r="AG36"/>
  <c r="AG50"/>
  <c r="AG64"/>
  <c r="AG65"/>
  <c r="AG58"/>
  <c r="AG51"/>
  <c r="AG44"/>
  <c r="AG37"/>
  <c r="AG40" s="1"/>
  <c r="AG30"/>
  <c r="AG29"/>
  <c r="AG88"/>
  <c r="AG43"/>
  <c r="AG57"/>
  <c r="AF50" i="25"/>
  <c r="AE20" i="9"/>
  <c r="AD66"/>
  <c r="AF19" i="25"/>
  <c r="AF17"/>
  <c r="AF18"/>
  <c r="AF45"/>
  <c r="AF46"/>
  <c r="AF48" s="1"/>
  <c r="AD39"/>
  <c r="AD41" s="1"/>
  <c r="AD35"/>
  <c r="AE27"/>
  <c r="AF25"/>
  <c r="AH26"/>
  <c r="AF9"/>
  <c r="AF11" s="1"/>
  <c r="AF8"/>
  <c r="AG52"/>
  <c r="AG44"/>
  <c r="AG47" s="1"/>
  <c r="AG53"/>
  <c r="AG56" s="1"/>
  <c r="AG43"/>
  <c r="AG16"/>
  <c r="AG40" s="1"/>
  <c r="AH5"/>
  <c r="AG7"/>
  <c r="AG10" s="1"/>
  <c r="AF55"/>
  <c r="AF57" s="1"/>
  <c r="AF54"/>
  <c r="AD33"/>
  <c r="AD34"/>
  <c r="AD36" s="1"/>
  <c r="AE32"/>
  <c r="AE31"/>
  <c r="AE29" s="1"/>
  <c r="AE20"/>
  <c r="AF13"/>
  <c r="AC61" i="9"/>
  <c r="AF54"/>
  <c r="AC73"/>
  <c r="AC76"/>
  <c r="AE52"/>
  <c r="AE53"/>
  <c r="AE55" s="1"/>
  <c r="AD47"/>
  <c r="AD74"/>
  <c r="AD68"/>
  <c r="AH26"/>
  <c r="AD67"/>
  <c r="AF38"/>
  <c r="AE33"/>
  <c r="AF19"/>
  <c r="AF71"/>
  <c r="AF75" s="1"/>
  <c r="AC46"/>
  <c r="AC48" s="1"/>
  <c r="AC45"/>
  <c r="AB59"/>
  <c r="AB60"/>
  <c r="AB62" s="1"/>
  <c r="AE41"/>
  <c r="AF39"/>
  <c r="AE27"/>
  <c r="AF25"/>
  <c r="AD31"/>
  <c r="AD32"/>
  <c r="AD34" s="1"/>
  <c r="AF91"/>
  <c r="AF93" s="1"/>
  <c r="AF90"/>
  <c r="AF86"/>
  <c r="AF8"/>
  <c r="AF9"/>
  <c r="AF11" s="1"/>
  <c r="AF17"/>
  <c r="AF18"/>
  <c r="AF20" s="1"/>
  <c r="AG16"/>
  <c r="AG80"/>
  <c r="AG83" s="1"/>
  <c r="AG79"/>
  <c r="AG82" s="1"/>
  <c r="AH5"/>
  <c r="AG7"/>
  <c r="AG10" s="1"/>
  <c r="AF13"/>
  <c r="AF81"/>
  <c r="AF84"/>
  <c r="CA59" i="46" l="1"/>
  <c r="CF58"/>
  <c r="CB61"/>
  <c r="CG60"/>
  <c r="CB59" i="42"/>
  <c r="CG58"/>
  <c r="CA59"/>
  <c r="CF58"/>
  <c r="CC266"/>
  <c r="AF20" i="25"/>
  <c r="G295" i="15"/>
  <c r="G296" s="1"/>
  <c r="G297" s="1"/>
  <c r="G298" s="1"/>
  <c r="G299" s="1"/>
  <c r="G300" s="1"/>
  <c r="G301" s="1"/>
  <c r="G302" s="1"/>
  <c r="AH6" i="9"/>
  <c r="AH15"/>
  <c r="AH15" i="25"/>
  <c r="AH6"/>
  <c r="AH29" i="9"/>
  <c r="AH88"/>
  <c r="AH43"/>
  <c r="AH57"/>
  <c r="AH22"/>
  <c r="AH24" s="1"/>
  <c r="AH89"/>
  <c r="AH92" s="1"/>
  <c r="AH36"/>
  <c r="AH50"/>
  <c r="AH64"/>
  <c r="AH65"/>
  <c r="AH58"/>
  <c r="AH51"/>
  <c r="AH44"/>
  <c r="AH37"/>
  <c r="AH40" s="1"/>
  <c r="AH30"/>
  <c r="AG13" i="25"/>
  <c r="AD69" i="9"/>
  <c r="AG38"/>
  <c r="AF31" i="25"/>
  <c r="AF29" s="1"/>
  <c r="AF32"/>
  <c r="AE34"/>
  <c r="AE33"/>
  <c r="AH53"/>
  <c r="AH56" s="1"/>
  <c r="AH43"/>
  <c r="AH44"/>
  <c r="AH47" s="1"/>
  <c r="AH52"/>
  <c r="AH7"/>
  <c r="AH10" s="1"/>
  <c r="AH16"/>
  <c r="AH40" s="1"/>
  <c r="AG19"/>
  <c r="AG54"/>
  <c r="AG55"/>
  <c r="AG57" s="1"/>
  <c r="AE39"/>
  <c r="AE41" s="1"/>
  <c r="AE35"/>
  <c r="AG18"/>
  <c r="AG17"/>
  <c r="AG8"/>
  <c r="AG9"/>
  <c r="AG11" s="1"/>
  <c r="AG46"/>
  <c r="AG48" s="1"/>
  <c r="AG45"/>
  <c r="AF27"/>
  <c r="AG25"/>
  <c r="AG50"/>
  <c r="AD61" i="9"/>
  <c r="AE68"/>
  <c r="AE74"/>
  <c r="AE47"/>
  <c r="AG54"/>
  <c r="AD73"/>
  <c r="AD76"/>
  <c r="AF53"/>
  <c r="AF55" s="1"/>
  <c r="AF52"/>
  <c r="AE67"/>
  <c r="AE66"/>
  <c r="AF27"/>
  <c r="AG25"/>
  <c r="AF41"/>
  <c r="AG39"/>
  <c r="AE32"/>
  <c r="AE34" s="1"/>
  <c r="AE31"/>
  <c r="AC60"/>
  <c r="AC62" s="1"/>
  <c r="AC59"/>
  <c r="AG19"/>
  <c r="AG71"/>
  <c r="AG75" s="1"/>
  <c r="AF33"/>
  <c r="AD45"/>
  <c r="AD46"/>
  <c r="AD48" s="1"/>
  <c r="AG81"/>
  <c r="AG90"/>
  <c r="AG91"/>
  <c r="AG93" s="1"/>
  <c r="AH80"/>
  <c r="AH83" s="1"/>
  <c r="AH79"/>
  <c r="AH82" s="1"/>
  <c r="AH7"/>
  <c r="AH10" s="1"/>
  <c r="AH16"/>
  <c r="AG86"/>
  <c r="AG13"/>
  <c r="AG18"/>
  <c r="AG17"/>
  <c r="AG9"/>
  <c r="AG11" s="1"/>
  <c r="AG8"/>
  <c r="AG84"/>
  <c r="CA60" i="46" l="1"/>
  <c r="CF59"/>
  <c r="CB62"/>
  <c r="CG61"/>
  <c r="CA60" i="42"/>
  <c r="CF59"/>
  <c r="CB60"/>
  <c r="CG59"/>
  <c r="CC267"/>
  <c r="G303" i="15"/>
  <c r="AE69" i="9"/>
  <c r="AG20" i="25"/>
  <c r="AH50"/>
  <c r="AF67" i="9"/>
  <c r="AH13" i="25"/>
  <c r="AG20" i="9"/>
  <c r="AG32" i="25"/>
  <c r="AG31"/>
  <c r="AG29" s="1"/>
  <c r="AH19"/>
  <c r="AH17"/>
  <c r="AH18"/>
  <c r="AH20" s="1"/>
  <c r="AF33"/>
  <c r="AF34"/>
  <c r="AE36"/>
  <c r="AG27"/>
  <c r="AH25"/>
  <c r="AH27" s="1"/>
  <c r="AH9"/>
  <c r="AH11" s="1"/>
  <c r="AH8"/>
  <c r="AH55"/>
  <c r="AH57" s="1"/>
  <c r="AH54"/>
  <c r="AH45"/>
  <c r="AH46"/>
  <c r="AH48" s="1"/>
  <c r="AF35"/>
  <c r="AF39"/>
  <c r="AF41" s="1"/>
  <c r="AE61" i="9"/>
  <c r="AG53"/>
  <c r="AG55" s="1"/>
  <c r="AG52"/>
  <c r="AG67"/>
  <c r="AH38"/>
  <c r="AF66"/>
  <c r="AH54"/>
  <c r="AF74"/>
  <c r="AF68"/>
  <c r="AE73"/>
  <c r="AE76"/>
  <c r="AH19"/>
  <c r="AH71"/>
  <c r="AH75" s="1"/>
  <c r="AF31"/>
  <c r="AF32"/>
  <c r="AF34" s="1"/>
  <c r="AG33"/>
  <c r="AD59"/>
  <c r="AD60"/>
  <c r="AD62" s="1"/>
  <c r="AG41"/>
  <c r="AH39"/>
  <c r="AH41" s="1"/>
  <c r="AG27"/>
  <c r="AH25"/>
  <c r="AH27" s="1"/>
  <c r="AE46"/>
  <c r="AE48" s="1"/>
  <c r="AE45"/>
  <c r="AF47"/>
  <c r="AH84"/>
  <c r="AH86"/>
  <c r="AH13"/>
  <c r="AH9"/>
  <c r="AH11" s="1"/>
  <c r="AH8"/>
  <c r="AH17"/>
  <c r="AH18"/>
  <c r="AH90"/>
  <c r="AH91"/>
  <c r="AH93" s="1"/>
  <c r="AH81"/>
  <c r="D13" i="51" l="1"/>
  <c r="D32" i="50"/>
  <c r="D72" i="44"/>
  <c r="CB63" i="46"/>
  <c r="CG62"/>
  <c r="CA61"/>
  <c r="CF60"/>
  <c r="CB61" i="42"/>
  <c r="CG60"/>
  <c r="CA61"/>
  <c r="CF60"/>
  <c r="CC268"/>
  <c r="E7" i="5"/>
  <c r="I7" s="1"/>
  <c r="G304" i="15"/>
  <c r="G305" s="1"/>
  <c r="G306" s="1"/>
  <c r="G307" s="1"/>
  <c r="G308" s="1"/>
  <c r="G309" s="1"/>
  <c r="AF69" i="9"/>
  <c r="AH20"/>
  <c r="AH31" i="25"/>
  <c r="AH29" s="1"/>
  <c r="AH32"/>
  <c r="AG39"/>
  <c r="AG41" s="1"/>
  <c r="AG35"/>
  <c r="AG34"/>
  <c r="AG33"/>
  <c r="AF36"/>
  <c r="AF61" i="9"/>
  <c r="AG74"/>
  <c r="AG68"/>
  <c r="AG69" s="1"/>
  <c r="AG47"/>
  <c r="AF73"/>
  <c r="AF76"/>
  <c r="AH53"/>
  <c r="AH55" s="1"/>
  <c r="AH52"/>
  <c r="AG66"/>
  <c r="AG32"/>
  <c r="AG34" s="1"/>
  <c r="AG31"/>
  <c r="AE60"/>
  <c r="AE62" s="1"/>
  <c r="AE59"/>
  <c r="AH67"/>
  <c r="AF45"/>
  <c r="AF46"/>
  <c r="AF48" s="1"/>
  <c r="AH33"/>
  <c r="D6" i="16"/>
  <c r="D6" i="17"/>
  <c r="D74" i="44" l="1"/>
  <c r="D79" s="1"/>
  <c r="G72"/>
  <c r="G74" s="1"/>
  <c r="G79" s="1"/>
  <c r="D15" i="51"/>
  <c r="D20" s="1"/>
  <c r="G13"/>
  <c r="G15" s="1"/>
  <c r="G20" s="1"/>
  <c r="D34" i="50"/>
  <c r="D39" s="1"/>
  <c r="G32"/>
  <c r="G34" s="1"/>
  <c r="G39" s="1"/>
  <c r="CA62" i="46"/>
  <c r="CF61"/>
  <c r="CB64"/>
  <c r="CG63"/>
  <c r="CA62" i="42"/>
  <c r="CF61"/>
  <c r="CB62"/>
  <c r="CG61"/>
  <c r="CC269"/>
  <c r="L7" i="5"/>
  <c r="G310" i="15"/>
  <c r="AG36" i="25"/>
  <c r="AH66" i="9"/>
  <c r="AH33" i="25"/>
  <c r="AH34"/>
  <c r="AH39"/>
  <c r="AH41" s="1"/>
  <c r="AH35"/>
  <c r="AG61" i="9"/>
  <c r="AH47"/>
  <c r="AH74"/>
  <c r="AH68"/>
  <c r="AH69" s="1"/>
  <c r="AG73"/>
  <c r="AG76"/>
  <c r="AH31"/>
  <c r="AH32"/>
  <c r="AH34" s="1"/>
  <c r="AG46"/>
  <c r="AG48" s="1"/>
  <c r="AG45"/>
  <c r="AF59"/>
  <c r="AF60"/>
  <c r="AF62" s="1"/>
  <c r="CB65" i="46" l="1"/>
  <c r="CG64"/>
  <c r="CA63"/>
  <c r="CF62"/>
  <c r="CB63" i="42"/>
  <c r="CG62"/>
  <c r="CA63"/>
  <c r="CF62"/>
  <c r="CC270"/>
  <c r="G311" i="15"/>
  <c r="G312" s="1"/>
  <c r="G313" s="1"/>
  <c r="G314" s="1"/>
  <c r="G315" s="1"/>
  <c r="G316" s="1"/>
  <c r="AH36" i="25"/>
  <c r="AH61" i="9"/>
  <c r="AH73"/>
  <c r="AH76"/>
  <c r="AG60"/>
  <c r="AG62" s="1"/>
  <c r="AG59"/>
  <c r="AH45"/>
  <c r="AH46"/>
  <c r="AH48" s="1"/>
  <c r="CA64" i="46" l="1"/>
  <c r="CF63"/>
  <c r="CB66"/>
  <c r="CG65"/>
  <c r="CA64" i="42"/>
  <c r="CF63"/>
  <c r="CB64"/>
  <c r="CG63"/>
  <c r="CC271"/>
  <c r="G317" i="15"/>
  <c r="AH59" i="9"/>
  <c r="AH60"/>
  <c r="AH62" s="1"/>
  <c r="CB67" i="46" l="1"/>
  <c r="CG66"/>
  <c r="CA65"/>
  <c r="CF64"/>
  <c r="CB65" i="42"/>
  <c r="CG64"/>
  <c r="CA65"/>
  <c r="CF64"/>
  <c r="CC272"/>
  <c r="G318" i="15"/>
  <c r="G319" s="1"/>
  <c r="G320" s="1"/>
  <c r="CA66" i="46" l="1"/>
  <c r="CF65"/>
  <c r="CB68"/>
  <c r="CG67"/>
  <c r="CA66" i="42"/>
  <c r="CF65"/>
  <c r="CB66"/>
  <c r="CG65"/>
  <c r="CC273"/>
  <c r="G321" i="15"/>
  <c r="CB69" i="46" l="1"/>
  <c r="CG68"/>
  <c r="CA67"/>
  <c r="CF66"/>
  <c r="CB67" i="42"/>
  <c r="CG66"/>
  <c r="CA67"/>
  <c r="CF66"/>
  <c r="CC274"/>
  <c r="G322" i="15"/>
  <c r="G323" s="1"/>
  <c r="CA68" i="46" l="1"/>
  <c r="CF67"/>
  <c r="CB70"/>
  <c r="CG69"/>
  <c r="CA68" i="42"/>
  <c r="CF67"/>
  <c r="CB68"/>
  <c r="CG67"/>
  <c r="CC275"/>
  <c r="G324" i="15"/>
  <c r="CB71" i="46" l="1"/>
  <c r="CG70"/>
  <c r="CA69"/>
  <c r="CF68"/>
  <c r="CB69" i="42"/>
  <c r="CG68"/>
  <c r="CA69"/>
  <c r="CF68"/>
  <c r="CC276"/>
  <c r="G325" i="15"/>
  <c r="G326" s="1"/>
  <c r="G327" s="1"/>
  <c r="CA70" i="46" l="1"/>
  <c r="CF69"/>
  <c r="CB72"/>
  <c r="CG71"/>
  <c r="CA70" i="42"/>
  <c r="CF69"/>
  <c r="CB70"/>
  <c r="CG69"/>
  <c r="CC277"/>
  <c r="G328" i="15"/>
  <c r="CB73" i="46" l="1"/>
  <c r="CG72"/>
  <c r="CA71"/>
  <c r="CF70"/>
  <c r="CB71" i="42"/>
  <c r="CG70"/>
  <c r="CA71"/>
  <c r="CF70"/>
  <c r="CC278"/>
  <c r="G329" i="15"/>
  <c r="G330" s="1"/>
  <c r="CA72" i="46" l="1"/>
  <c r="CF71"/>
  <c r="CB74"/>
  <c r="CG73"/>
  <c r="CA72" i="42"/>
  <c r="CF71"/>
  <c r="CB72"/>
  <c r="CG71"/>
  <c r="CC279"/>
  <c r="G331" i="15"/>
  <c r="CB75" i="46" l="1"/>
  <c r="CG74"/>
  <c r="CA73"/>
  <c r="CF72"/>
  <c r="CB73" i="42"/>
  <c r="CG72"/>
  <c r="CA73"/>
  <c r="CF72"/>
  <c r="CC280"/>
  <c r="G332" i="15"/>
  <c r="G333" s="1"/>
  <c r="G334" s="1"/>
  <c r="G335" s="1"/>
  <c r="G336" s="1"/>
  <c r="G337" s="1"/>
  <c r="G338" s="1"/>
  <c r="G339" s="1"/>
  <c r="G340" s="1"/>
  <c r="CA74" i="46" l="1"/>
  <c r="CF73"/>
  <c r="CB76"/>
  <c r="CG75"/>
  <c r="CA74" i="42"/>
  <c r="CF73"/>
  <c r="CB74"/>
  <c r="CG73"/>
  <c r="CC281"/>
  <c r="G341" i="15"/>
  <c r="G342" s="1"/>
  <c r="G343" s="1"/>
  <c r="G344" s="1"/>
  <c r="CB77" i="46" l="1"/>
  <c r="CG76"/>
  <c r="CA75"/>
  <c r="CF74"/>
  <c r="CB75" i="42"/>
  <c r="CG74"/>
  <c r="CA75"/>
  <c r="CF74"/>
  <c r="CC282"/>
  <c r="G345" i="15"/>
  <c r="G346" s="1"/>
  <c r="G347" s="1"/>
  <c r="G348" s="1"/>
  <c r="CA76" i="46" l="1"/>
  <c r="CF75"/>
  <c r="CB78"/>
  <c r="CG77"/>
  <c r="CA76" i="42"/>
  <c r="CF75"/>
  <c r="CB76"/>
  <c r="CG75"/>
  <c r="CC283"/>
  <c r="G349" i="15"/>
  <c r="CB79" i="46" l="1"/>
  <c r="CG78"/>
  <c r="CA77"/>
  <c r="CF76"/>
  <c r="CB77" i="42"/>
  <c r="CG76"/>
  <c r="CA77"/>
  <c r="CF76"/>
  <c r="CC284"/>
  <c r="G350" i="15"/>
  <c r="G351" s="1"/>
  <c r="G352" s="1"/>
  <c r="G353" s="1"/>
  <c r="G354" s="1"/>
  <c r="CA78" i="46" l="1"/>
  <c r="CF77"/>
  <c r="CB80"/>
  <c r="CG79"/>
  <c r="CA78" i="42"/>
  <c r="CF77"/>
  <c r="CB78"/>
  <c r="CG77"/>
  <c r="CC285"/>
  <c r="G355" i="15"/>
  <c r="CB81" i="46" l="1"/>
  <c r="CG80"/>
  <c r="CA79"/>
  <c r="CF78"/>
  <c r="CB79" i="42"/>
  <c r="CG78"/>
  <c r="CA79"/>
  <c r="CF78"/>
  <c r="CC286"/>
  <c r="G356" i="15"/>
  <c r="G357" s="1"/>
  <c r="CA80" i="46" l="1"/>
  <c r="CF79"/>
  <c r="CB82"/>
  <c r="CG81"/>
  <c r="CA80" i="42"/>
  <c r="CF79"/>
  <c r="CB80"/>
  <c r="CG79"/>
  <c r="CC287"/>
  <c r="G358" i="15"/>
  <c r="CB83" i="46" l="1"/>
  <c r="CG82"/>
  <c r="CA81"/>
  <c r="CF80"/>
  <c r="CB81" i="42"/>
  <c r="CG80"/>
  <c r="CA81"/>
  <c r="CF80"/>
  <c r="CC288"/>
  <c r="G359" i="15"/>
  <c r="G360" s="1"/>
  <c r="G361" s="1"/>
  <c r="G362" s="1"/>
  <c r="G363" s="1"/>
  <c r="G364" s="1"/>
  <c r="G365" s="1"/>
  <c r="G366" s="1"/>
  <c r="G367" s="1"/>
  <c r="G368" s="1"/>
  <c r="G369" s="1"/>
  <c r="G370" s="1"/>
  <c r="G371" s="1"/>
  <c r="CA82" i="46" l="1"/>
  <c r="CF81"/>
  <c r="CB84"/>
  <c r="CG83"/>
  <c r="CA82" i="42"/>
  <c r="CF81"/>
  <c r="CB82"/>
  <c r="CG81"/>
  <c r="CC289"/>
  <c r="CB85" i="46" l="1"/>
  <c r="CG84"/>
  <c r="CA83"/>
  <c r="CF82"/>
  <c r="CB83" i="42"/>
  <c r="CG82"/>
  <c r="CA83"/>
  <c r="CF82"/>
  <c r="CC290"/>
  <c r="CA84" i="46" l="1"/>
  <c r="CF83"/>
  <c r="CB86"/>
  <c r="CG85"/>
  <c r="CA84" i="42"/>
  <c r="CF83"/>
  <c r="CB84"/>
  <c r="CG83"/>
  <c r="CC291"/>
  <c r="CB87" i="46" l="1"/>
  <c r="CG86"/>
  <c r="CA85"/>
  <c r="CF84"/>
  <c r="CB85" i="42"/>
  <c r="CG84"/>
  <c r="CA85"/>
  <c r="CF84"/>
  <c r="CC292"/>
  <c r="CA86" i="46" l="1"/>
  <c r="CF85"/>
  <c r="CB88"/>
  <c r="CG87"/>
  <c r="CA86" i="42"/>
  <c r="CF85"/>
  <c r="CB86"/>
  <c r="CG85"/>
  <c r="CC293"/>
  <c r="CB89" i="46" l="1"/>
  <c r="CG88"/>
  <c r="CA87"/>
  <c r="CF86"/>
  <c r="CB87" i="42"/>
  <c r="CG86"/>
  <c r="CA87"/>
  <c r="CF86"/>
  <c r="CC294"/>
  <c r="CA88" i="46" l="1"/>
  <c r="CF87"/>
  <c r="CB90"/>
  <c r="CG89"/>
  <c r="CA88" i="42"/>
  <c r="CF87"/>
  <c r="CB88"/>
  <c r="CG87"/>
  <c r="CC295"/>
  <c r="CB91" i="46" l="1"/>
  <c r="CG90"/>
  <c r="CA89"/>
  <c r="CF88"/>
  <c r="CB89" i="42"/>
  <c r="CG88"/>
  <c r="CA89"/>
  <c r="CF88"/>
  <c r="CC296"/>
  <c r="CA90" i="46" l="1"/>
  <c r="CF89"/>
  <c r="CB92"/>
  <c r="CG91"/>
  <c r="CA90" i="42"/>
  <c r="CF89"/>
  <c r="CB90"/>
  <c r="CG89"/>
  <c r="CC297"/>
  <c r="CB93" i="46" l="1"/>
  <c r="CG92"/>
  <c r="CA91"/>
  <c r="CF90"/>
  <c r="CB91" i="42"/>
  <c r="CG90"/>
  <c r="CA91"/>
  <c r="CF90"/>
  <c r="CC298"/>
  <c r="CA92" i="46" l="1"/>
  <c r="CF91"/>
  <c r="CB94"/>
  <c r="CG93"/>
  <c r="CA92" i="42"/>
  <c r="CF91"/>
  <c r="CB92"/>
  <c r="CG91"/>
  <c r="CC299"/>
  <c r="CB95" i="46" l="1"/>
  <c r="CG94"/>
  <c r="CA93"/>
  <c r="CF92"/>
  <c r="CB93" i="42"/>
  <c r="CG92"/>
  <c r="CA93"/>
  <c r="CF92"/>
  <c r="CC300"/>
  <c r="CA94" i="46" l="1"/>
  <c r="CF93"/>
  <c r="CB96"/>
  <c r="CG95"/>
  <c r="CA94" i="42"/>
  <c r="CF93"/>
  <c r="CB94"/>
  <c r="CG93"/>
  <c r="CC301"/>
  <c r="CB97" i="46" l="1"/>
  <c r="CG96"/>
  <c r="CA95"/>
  <c r="CF94"/>
  <c r="CB95" i="42"/>
  <c r="CG94"/>
  <c r="CA95"/>
  <c r="CF94"/>
  <c r="CC302"/>
  <c r="CA96" i="46" l="1"/>
  <c r="CF95"/>
  <c r="CB98"/>
  <c r="CG97"/>
  <c r="CA96" i="42"/>
  <c r="CF95"/>
  <c r="CB96"/>
  <c r="CG95"/>
  <c r="CC303"/>
  <c r="CB99" i="46" l="1"/>
  <c r="CG98"/>
  <c r="CA97"/>
  <c r="CF96"/>
  <c r="CB97" i="42"/>
  <c r="CG96"/>
  <c r="CA97"/>
  <c r="CF96"/>
  <c r="CC304"/>
  <c r="CA98" i="46" l="1"/>
  <c r="CF97"/>
  <c r="CB100"/>
  <c r="CG99"/>
  <c r="CA98" i="42"/>
  <c r="CF97"/>
  <c r="CB98"/>
  <c r="CG97"/>
  <c r="CC305"/>
  <c r="CB101" i="46" l="1"/>
  <c r="CG100"/>
  <c r="CA99"/>
  <c r="CF98"/>
  <c r="CB99" i="42"/>
  <c r="CG98"/>
  <c r="CA99"/>
  <c r="CF98"/>
  <c r="CC306"/>
  <c r="CA100" i="46" l="1"/>
  <c r="CF99"/>
  <c r="CB102"/>
  <c r="CG101"/>
  <c r="CA100" i="42"/>
  <c r="CF99"/>
  <c r="CB100"/>
  <c r="CG99"/>
  <c r="CC307"/>
  <c r="CB103" i="46" l="1"/>
  <c r="CG102"/>
  <c r="CA101"/>
  <c r="CF100"/>
  <c r="CB101" i="42"/>
  <c r="CG100"/>
  <c r="CA101"/>
  <c r="CF100"/>
  <c r="CC308"/>
  <c r="CA102" i="46" l="1"/>
  <c r="CF101"/>
  <c r="CB104"/>
  <c r="CG103"/>
  <c r="CA102" i="42"/>
  <c r="CF101"/>
  <c r="CB102"/>
  <c r="CG101"/>
  <c r="CC309"/>
  <c r="CB105" i="46" l="1"/>
  <c r="CG104"/>
  <c r="CA103"/>
  <c r="CF102"/>
  <c r="CB103" i="42"/>
  <c r="CG102"/>
  <c r="CA103"/>
  <c r="CF102"/>
  <c r="CC310"/>
  <c r="CA104" i="46" l="1"/>
  <c r="CF103"/>
  <c r="CB106"/>
  <c r="CG105"/>
  <c r="CA104" i="42"/>
  <c r="CF103"/>
  <c r="CB104"/>
  <c r="CG103"/>
  <c r="CC311"/>
  <c r="CB107" i="46" l="1"/>
  <c r="CG106"/>
  <c r="CA105"/>
  <c r="CF104"/>
  <c r="CB105" i="42"/>
  <c r="CG104"/>
  <c r="CA105"/>
  <c r="CF104"/>
  <c r="CC312"/>
  <c r="CA106" i="46" l="1"/>
  <c r="CF105"/>
  <c r="CB108"/>
  <c r="CG107"/>
  <c r="CA106" i="42"/>
  <c r="CF105"/>
  <c r="CB106"/>
  <c r="CG105"/>
  <c r="CC313"/>
  <c r="CB109" i="46" l="1"/>
  <c r="CG108"/>
  <c r="CA107"/>
  <c r="CF106"/>
  <c r="CB107" i="42"/>
  <c r="CG106"/>
  <c r="CA107"/>
  <c r="CF106"/>
  <c r="CC314"/>
  <c r="CA108" i="46" l="1"/>
  <c r="CF107"/>
  <c r="CB110"/>
  <c r="CG109"/>
  <c r="CA108" i="42"/>
  <c r="CF107"/>
  <c r="CB108"/>
  <c r="CG107"/>
  <c r="CC315"/>
  <c r="CB111" i="46" l="1"/>
  <c r="CG110"/>
  <c r="CA109"/>
  <c r="CF108"/>
  <c r="CB109" i="42"/>
  <c r="CG108"/>
  <c r="CA109"/>
  <c r="CF108"/>
  <c r="CC316"/>
  <c r="CA110" i="46" l="1"/>
  <c r="CF109"/>
  <c r="CB112"/>
  <c r="CG111"/>
  <c r="CA110" i="42"/>
  <c r="CF109"/>
  <c r="CG109"/>
  <c r="CB110"/>
  <c r="CC317"/>
  <c r="CB113" i="46" l="1"/>
  <c r="CG112"/>
  <c r="CA111"/>
  <c r="CF110"/>
  <c r="CA111" i="42"/>
  <c r="CF110"/>
  <c r="CB111"/>
  <c r="CG110"/>
  <c r="CC318"/>
  <c r="CA112" i="46" l="1"/>
  <c r="CF111"/>
  <c r="CB114"/>
  <c r="CG113"/>
  <c r="CB112" i="42"/>
  <c r="CG111"/>
  <c r="CA112"/>
  <c r="CF111"/>
  <c r="CC319"/>
  <c r="CB115" i="46" l="1"/>
  <c r="CG114"/>
  <c r="CA113"/>
  <c r="CF112"/>
  <c r="CA113" i="42"/>
  <c r="CF112"/>
  <c r="CB113"/>
  <c r="CG112"/>
  <c r="CC320"/>
  <c r="CA114" i="46" l="1"/>
  <c r="CF113"/>
  <c r="CB116"/>
  <c r="CG115"/>
  <c r="CB114" i="42"/>
  <c r="CG113"/>
  <c r="CA114"/>
  <c r="CF113"/>
  <c r="CC321"/>
  <c r="CB117" i="46" l="1"/>
  <c r="CG116"/>
  <c r="CA115"/>
  <c r="CF114"/>
  <c r="CA115" i="42"/>
  <c r="CF114"/>
  <c r="CB115"/>
  <c r="CG114"/>
  <c r="CC322"/>
  <c r="CA116" i="46" l="1"/>
  <c r="CF115"/>
  <c r="CB118"/>
  <c r="CG117"/>
  <c r="CB116" i="42"/>
  <c r="CG115"/>
  <c r="CA116"/>
  <c r="CF115"/>
  <c r="CC323"/>
  <c r="CB119" i="46" l="1"/>
  <c r="CG118"/>
  <c r="CA117"/>
  <c r="CF116"/>
  <c r="CA117" i="42"/>
  <c r="CF116"/>
  <c r="CB117"/>
  <c r="CG116"/>
  <c r="CC324"/>
  <c r="CA118" i="46" l="1"/>
  <c r="CF117"/>
  <c r="CB120"/>
  <c r="CG119"/>
  <c r="CB118" i="42"/>
  <c r="CG117"/>
  <c r="CA118"/>
  <c r="CF117"/>
  <c r="CC325"/>
  <c r="CB121" i="46" l="1"/>
  <c r="CG120"/>
  <c r="CA119"/>
  <c r="CF118"/>
  <c r="CA119" i="42"/>
  <c r="CF118"/>
  <c r="CB119"/>
  <c r="CG118"/>
  <c r="CC326"/>
  <c r="CA120" i="46" l="1"/>
  <c r="CF119"/>
  <c r="CB122"/>
  <c r="CG121"/>
  <c r="CB120" i="42"/>
  <c r="CG119"/>
  <c r="CA120"/>
  <c r="CF119"/>
  <c r="CC327"/>
  <c r="CB123" i="46" l="1"/>
  <c r="CG122"/>
  <c r="CA121"/>
  <c r="CF120"/>
  <c r="CA121" i="42"/>
  <c r="CF120"/>
  <c r="CB121"/>
  <c r="CG120"/>
  <c r="CC328"/>
  <c r="CA122" i="46" l="1"/>
  <c r="CF121"/>
  <c r="CB124"/>
  <c r="CG123"/>
  <c r="CB122" i="42"/>
  <c r="CG121"/>
  <c r="CA122"/>
  <c r="CF121"/>
  <c r="CC329"/>
  <c r="CB125" i="46" l="1"/>
  <c r="CG124"/>
  <c r="CA123"/>
  <c r="CF122"/>
  <c r="CA123" i="42"/>
  <c r="CF122"/>
  <c r="CB123"/>
  <c r="CG122"/>
  <c r="CC330"/>
  <c r="CA124" i="46" l="1"/>
  <c r="CF123"/>
  <c r="CB126"/>
  <c r="CG125"/>
  <c r="CB124" i="42"/>
  <c r="CG123"/>
  <c r="CA124"/>
  <c r="CF123"/>
  <c r="CC331"/>
  <c r="CB127" i="46" l="1"/>
  <c r="CG126"/>
  <c r="CA125"/>
  <c r="CF124"/>
  <c r="CA125" i="42"/>
  <c r="CF124"/>
  <c r="CB125"/>
  <c r="CG124"/>
  <c r="CC332"/>
  <c r="CA126" i="46" l="1"/>
  <c r="CF125"/>
  <c r="CB128"/>
  <c r="CG127"/>
  <c r="CB126" i="42"/>
  <c r="CG125"/>
  <c r="CA126"/>
  <c r="CF125"/>
  <c r="CC333"/>
  <c r="CB129" i="46" l="1"/>
  <c r="CG128"/>
  <c r="CA127"/>
  <c r="CF126"/>
  <c r="CA127" i="42"/>
  <c r="CF126"/>
  <c r="CB127"/>
  <c r="CG126"/>
  <c r="CC334"/>
  <c r="CA128" i="46" l="1"/>
  <c r="CF127"/>
  <c r="CB130"/>
  <c r="CG129"/>
  <c r="CB128" i="42"/>
  <c r="CG127"/>
  <c r="CA128"/>
  <c r="CF127"/>
  <c r="CC335"/>
  <c r="CB131" i="46" l="1"/>
  <c r="CG130"/>
  <c r="CA129"/>
  <c r="CF128"/>
  <c r="CA129" i="42"/>
  <c r="CF128"/>
  <c r="CB129"/>
  <c r="CG128"/>
  <c r="CC336"/>
  <c r="CA130" i="46" l="1"/>
  <c r="CF129"/>
  <c r="CB132"/>
  <c r="CG131"/>
  <c r="CB130" i="42"/>
  <c r="CG129"/>
  <c r="CA130"/>
  <c r="CF129"/>
  <c r="CC337"/>
  <c r="CB133" i="46" l="1"/>
  <c r="CG132"/>
  <c r="CA131"/>
  <c r="CF130"/>
  <c r="CA131" i="42"/>
  <c r="CF130"/>
  <c r="CB131"/>
  <c r="CG130"/>
  <c r="CC338"/>
  <c r="CA132" i="46" l="1"/>
  <c r="CF131"/>
  <c r="CB134"/>
  <c r="CG133"/>
  <c r="CB132" i="42"/>
  <c r="CG131"/>
  <c r="CA132"/>
  <c r="CF131"/>
  <c r="CC339"/>
  <c r="CB135" i="46" l="1"/>
  <c r="CG134"/>
  <c r="CA133"/>
  <c r="CF132"/>
  <c r="CA133" i="42"/>
  <c r="CF132"/>
  <c r="CB133"/>
  <c r="CG132"/>
  <c r="CC340"/>
  <c r="CA134" i="46" l="1"/>
  <c r="CF133"/>
  <c r="CB136"/>
  <c r="CG135"/>
  <c r="CB134" i="42"/>
  <c r="CG133"/>
  <c r="CA134"/>
  <c r="CF133"/>
  <c r="CC341"/>
  <c r="CB137" i="46" l="1"/>
  <c r="CG136"/>
  <c r="CA135"/>
  <c r="CF134"/>
  <c r="CA135" i="42"/>
  <c r="CF134"/>
  <c r="CB135"/>
  <c r="CG134"/>
  <c r="CC342"/>
  <c r="CA136" i="46" l="1"/>
  <c r="CF135"/>
  <c r="CB138"/>
  <c r="CG137"/>
  <c r="CB136" i="42"/>
  <c r="CG135"/>
  <c r="CA136"/>
  <c r="CF135"/>
  <c r="CC343"/>
  <c r="CB139" i="46" l="1"/>
  <c r="CG138"/>
  <c r="CA137"/>
  <c r="CF136"/>
  <c r="CA137" i="42"/>
  <c r="CF136"/>
  <c r="CB137"/>
  <c r="CG136"/>
  <c r="CC344"/>
  <c r="CA138" i="46" l="1"/>
  <c r="CF137"/>
  <c r="CB140"/>
  <c r="CG139"/>
  <c r="CB138" i="42"/>
  <c r="CG137"/>
  <c r="CA138"/>
  <c r="CF137"/>
  <c r="CC345"/>
  <c r="CB141" i="46" l="1"/>
  <c r="CG140"/>
  <c r="CA139"/>
  <c r="CF138"/>
  <c r="CA139" i="42"/>
  <c r="CF138"/>
  <c r="CB139"/>
  <c r="CG138"/>
  <c r="CC346"/>
  <c r="CA140" i="46" l="1"/>
  <c r="CF139"/>
  <c r="CB142"/>
  <c r="CG141"/>
  <c r="CB140" i="42"/>
  <c r="CG139"/>
  <c r="CA140"/>
  <c r="CF139"/>
  <c r="CC347"/>
  <c r="CB143" i="46" l="1"/>
  <c r="CG142"/>
  <c r="CA141"/>
  <c r="CF140"/>
  <c r="CA141" i="42"/>
  <c r="CF140"/>
  <c r="CB141"/>
  <c r="CG140"/>
  <c r="CC348"/>
  <c r="CA142" i="46" l="1"/>
  <c r="CF141"/>
  <c r="CB144"/>
  <c r="CG143"/>
  <c r="CB142" i="42"/>
  <c r="CG141"/>
  <c r="CA142"/>
  <c r="CF141"/>
  <c r="CC349"/>
  <c r="CB145" i="46" l="1"/>
  <c r="CG144"/>
  <c r="CA143"/>
  <c r="CF142"/>
  <c r="CA143" i="42"/>
  <c r="CF142"/>
  <c r="CB143"/>
  <c r="CG142"/>
  <c r="CC350"/>
  <c r="CA144" i="46" l="1"/>
  <c r="CF143"/>
  <c r="CB146"/>
  <c r="CG145"/>
  <c r="CB144" i="42"/>
  <c r="CG143"/>
  <c r="CA144"/>
  <c r="CF143"/>
  <c r="CC351"/>
  <c r="CB147" i="46" l="1"/>
  <c r="CG146"/>
  <c r="CA145"/>
  <c r="CF144"/>
  <c r="CA145" i="42"/>
  <c r="CF144"/>
  <c r="CB145"/>
  <c r="CG144"/>
  <c r="CC352"/>
  <c r="CA146" i="46" l="1"/>
  <c r="CF145"/>
  <c r="CB148"/>
  <c r="CG147"/>
  <c r="CB146" i="42"/>
  <c r="CG145"/>
  <c r="CA146"/>
  <c r="CF145"/>
  <c r="CC353"/>
  <c r="CB149" i="46" l="1"/>
  <c r="CG148"/>
  <c r="CA147"/>
  <c r="CF146"/>
  <c r="CA147" i="42"/>
  <c r="CF146"/>
  <c r="CB147"/>
  <c r="CG146"/>
  <c r="CC354"/>
  <c r="CA148" i="46" l="1"/>
  <c r="CF147"/>
  <c r="CB150"/>
  <c r="CG149"/>
  <c r="CB148" i="42"/>
  <c r="CG147"/>
  <c r="CA148"/>
  <c r="CF147"/>
  <c r="CC355"/>
  <c r="CB151" i="46" l="1"/>
  <c r="CG150"/>
  <c r="CA149"/>
  <c r="CF148"/>
  <c r="CA149" i="42"/>
  <c r="CF148"/>
  <c r="CB149"/>
  <c r="CG148"/>
  <c r="CC356"/>
  <c r="CA150" i="46" l="1"/>
  <c r="CF149"/>
  <c r="CB152"/>
  <c r="CG151"/>
  <c r="CB150" i="42"/>
  <c r="CG149"/>
  <c r="CA150"/>
  <c r="CF149"/>
  <c r="CC357"/>
  <c r="CB153" i="46" l="1"/>
  <c r="CG152"/>
  <c r="CA151"/>
  <c r="CF150"/>
  <c r="CA151" i="42"/>
  <c r="CF150"/>
  <c r="CB151"/>
  <c r="CG150"/>
  <c r="CC358"/>
  <c r="CA152" i="46" l="1"/>
  <c r="CF151"/>
  <c r="CB154"/>
  <c r="CG153"/>
  <c r="CB152" i="42"/>
  <c r="CG151"/>
  <c r="CA152"/>
  <c r="CF151"/>
  <c r="CC359"/>
  <c r="CB155" i="46" l="1"/>
  <c r="CG154"/>
  <c r="CA153"/>
  <c r="CF152"/>
  <c r="CA153" i="42"/>
  <c r="CF152"/>
  <c r="CB153"/>
  <c r="CG152"/>
  <c r="CC360"/>
  <c r="CA154" i="46" l="1"/>
  <c r="CF153"/>
  <c r="CB156"/>
  <c r="CG155"/>
  <c r="CB154" i="42"/>
  <c r="CG153"/>
  <c r="CA154"/>
  <c r="CF153"/>
  <c r="CC361"/>
  <c r="CB157" i="46" l="1"/>
  <c r="CG156"/>
  <c r="CA155"/>
  <c r="CF154"/>
  <c r="CA155" i="42"/>
  <c r="CF154"/>
  <c r="CB155"/>
  <c r="CG154"/>
  <c r="CC362"/>
  <c r="CA156" i="46" l="1"/>
  <c r="CF155"/>
  <c r="CB158"/>
  <c r="CG157"/>
  <c r="CB156" i="42"/>
  <c r="CG155"/>
  <c r="CA156"/>
  <c r="CF155"/>
  <c r="CC363"/>
  <c r="CB159" i="46" l="1"/>
  <c r="CG158"/>
  <c r="CA157"/>
  <c r="CF156"/>
  <c r="CA157" i="42"/>
  <c r="CF156"/>
  <c r="CB157"/>
  <c r="CG156"/>
  <c r="CC364"/>
  <c r="CA158" i="46" l="1"/>
  <c r="CF157"/>
  <c r="CB160"/>
  <c r="CG159"/>
  <c r="CB158" i="42"/>
  <c r="CG157"/>
  <c r="CA158"/>
  <c r="CF157"/>
  <c r="CC365"/>
  <c r="CB161" i="46" l="1"/>
  <c r="CG160"/>
  <c r="CA159"/>
  <c r="CF158"/>
  <c r="CA159" i="42"/>
  <c r="CF158"/>
  <c r="CB159"/>
  <c r="CG158"/>
  <c r="CC366"/>
  <c r="CA160" i="46" l="1"/>
  <c r="CF159"/>
  <c r="CB162"/>
  <c r="CG161"/>
  <c r="CB160" i="42"/>
  <c r="CG159"/>
  <c r="CA160"/>
  <c r="CF159"/>
  <c r="CC367"/>
  <c r="CB163" i="46" l="1"/>
  <c r="CG162"/>
  <c r="CA161"/>
  <c r="CF160"/>
  <c r="CA161" i="42"/>
  <c r="CF160"/>
  <c r="CB161"/>
  <c r="CG160"/>
  <c r="CC368"/>
  <c r="CF161" i="46" l="1"/>
  <c r="CA162"/>
  <c r="CB164"/>
  <c r="CG163"/>
  <c r="CB162" i="42"/>
  <c r="CG161"/>
  <c r="CA162"/>
  <c r="CF161"/>
  <c r="CC369"/>
  <c r="CB165" i="46" l="1"/>
  <c r="CG164"/>
  <c r="CA163"/>
  <c r="CF162"/>
  <c r="CA163" i="42"/>
  <c r="CF162"/>
  <c r="CB163"/>
  <c r="CG162"/>
  <c r="CA164" i="46" l="1"/>
  <c r="CF163"/>
  <c r="CB166"/>
  <c r="CG165"/>
  <c r="CB164" i="42"/>
  <c r="CG163"/>
  <c r="CA164"/>
  <c r="CF163"/>
  <c r="CB167" i="46" l="1"/>
  <c r="CG166"/>
  <c r="CF164"/>
  <c r="CA165"/>
  <c r="CA165" i="42"/>
  <c r="CF164"/>
  <c r="CB165"/>
  <c r="CG164"/>
  <c r="CB168" i="46" l="1"/>
  <c r="CG167"/>
  <c r="CF165"/>
  <c r="CA166"/>
  <c r="CB166" i="42"/>
  <c r="CG165"/>
  <c r="CA166"/>
  <c r="CF165"/>
  <c r="CB169" i="46" l="1"/>
  <c r="CG168"/>
  <c r="CF166"/>
  <c r="CA167"/>
  <c r="CA167" i="42"/>
  <c r="CF166"/>
  <c r="CB167"/>
  <c r="CG166"/>
  <c r="CB170" i="46" l="1"/>
  <c r="CG169"/>
  <c r="CF167"/>
  <c r="CA168"/>
  <c r="CB168" i="42"/>
  <c r="CG167"/>
  <c r="CA168"/>
  <c r="CF167"/>
  <c r="CB171" i="46" l="1"/>
  <c r="CG170"/>
  <c r="CF168"/>
  <c r="CA169"/>
  <c r="CA169" i="42"/>
  <c r="CF168"/>
  <c r="CB169"/>
  <c r="CG168"/>
  <c r="CB172" i="46" l="1"/>
  <c r="CG171"/>
  <c r="CA170"/>
  <c r="CF169"/>
  <c r="CB170" i="42"/>
  <c r="CG169"/>
  <c r="CA170"/>
  <c r="CF169"/>
  <c r="CA171" i="46" l="1"/>
  <c r="CF170"/>
  <c r="CB173"/>
  <c r="CG172"/>
  <c r="CA171" i="42"/>
  <c r="CF170"/>
  <c r="CB171"/>
  <c r="CG170"/>
  <c r="CB174" i="46" l="1"/>
  <c r="CG173"/>
  <c r="CF171"/>
  <c r="CA172"/>
  <c r="CB172" i="42"/>
  <c r="CG171"/>
  <c r="CA172"/>
  <c r="CF171"/>
  <c r="CB175" i="46" l="1"/>
  <c r="CG174"/>
  <c r="CF172"/>
  <c r="CA173"/>
  <c r="CA173" i="42"/>
  <c r="CF172"/>
  <c r="CB173"/>
  <c r="CG172"/>
  <c r="CB176" i="46" l="1"/>
  <c r="CG175"/>
  <c r="CF173"/>
  <c r="CA174"/>
  <c r="CB174" i="42"/>
  <c r="CG173"/>
  <c r="CA174"/>
  <c r="CF173"/>
  <c r="CB177" i="46" l="1"/>
  <c r="CG176"/>
  <c r="CF174"/>
  <c r="CA175"/>
  <c r="CA175" i="42"/>
  <c r="CF174"/>
  <c r="CB175"/>
  <c r="CG174"/>
  <c r="CB178" i="46" l="1"/>
  <c r="CG177"/>
  <c r="CF175"/>
  <c r="CA176"/>
  <c r="CB176" i="42"/>
  <c r="CG175"/>
  <c r="CA176"/>
  <c r="CF175"/>
  <c r="CB179" i="46" l="1"/>
  <c r="CG178"/>
  <c r="CF176"/>
  <c r="CA177"/>
  <c r="CA177" i="42"/>
  <c r="CF176"/>
  <c r="CB177"/>
  <c r="CG176"/>
  <c r="CB180" i="46" l="1"/>
  <c r="CG179"/>
  <c r="CF177"/>
  <c r="CA178"/>
  <c r="CB178" i="42"/>
  <c r="CG177"/>
  <c r="CA178"/>
  <c r="CF177"/>
  <c r="CB181" i="46" l="1"/>
  <c r="CG180"/>
  <c r="CF178"/>
  <c r="CA179"/>
  <c r="CA179" i="42"/>
  <c r="CF178"/>
  <c r="CB179"/>
  <c r="CG178"/>
  <c r="CB182" i="46" l="1"/>
  <c r="CG181"/>
  <c r="CF179"/>
  <c r="CA180"/>
  <c r="CB180" i="42"/>
  <c r="CG179"/>
  <c r="CA180"/>
  <c r="CF179"/>
  <c r="CB183" i="46" l="1"/>
  <c r="CG182"/>
  <c r="CF180"/>
  <c r="CA181"/>
  <c r="CA181" i="42"/>
  <c r="CF180"/>
  <c r="CB181"/>
  <c r="CG180"/>
  <c r="CB184" i="46" l="1"/>
  <c r="CG183"/>
  <c r="CF181"/>
  <c r="CA182"/>
  <c r="CB182" i="42"/>
  <c r="CG181"/>
  <c r="CA182"/>
  <c r="CF181"/>
  <c r="CB185" i="46" l="1"/>
  <c r="CG184"/>
  <c r="CF182"/>
  <c r="CA183"/>
  <c r="CA183" i="42"/>
  <c r="CF182"/>
  <c r="CB183"/>
  <c r="CG182"/>
  <c r="CB186" i="46" l="1"/>
  <c r="CG185"/>
  <c r="CF183"/>
  <c r="CA184"/>
  <c r="CB184" i="42"/>
  <c r="CG183"/>
  <c r="CA184"/>
  <c r="CF183"/>
  <c r="CB187" i="46" l="1"/>
  <c r="CG186"/>
  <c r="CF184"/>
  <c r="CA185"/>
  <c r="CA185" i="42"/>
  <c r="CF184"/>
  <c r="CB185"/>
  <c r="CG184"/>
  <c r="CB188" i="46" l="1"/>
  <c r="CG187"/>
  <c r="CF185"/>
  <c r="CA186"/>
  <c r="CB186" i="42"/>
  <c r="CG185"/>
  <c r="CA186"/>
  <c r="CF185"/>
  <c r="CB189" i="46" l="1"/>
  <c r="CG188"/>
  <c r="CF186"/>
  <c r="CA187"/>
  <c r="CA187" i="42"/>
  <c r="CF186"/>
  <c r="CB187"/>
  <c r="CG186"/>
  <c r="CB190" i="46" l="1"/>
  <c r="CG189"/>
  <c r="CA188"/>
  <c r="CF187"/>
  <c r="CB188" i="42"/>
  <c r="CG187"/>
  <c r="CA188"/>
  <c r="CF187"/>
  <c r="CA189" i="46" l="1"/>
  <c r="CF188"/>
  <c r="CB191"/>
  <c r="CG190"/>
  <c r="CA189" i="42"/>
  <c r="CF188"/>
  <c r="CB189"/>
  <c r="CG188"/>
  <c r="CB192" i="46" l="1"/>
  <c r="CG191"/>
  <c r="CF189"/>
  <c r="CA190"/>
  <c r="CB190" i="42"/>
  <c r="CG189"/>
  <c r="CA190"/>
  <c r="CF189"/>
  <c r="CB193" i="46" l="1"/>
  <c r="CG192"/>
  <c r="CA191"/>
  <c r="CF190"/>
  <c r="CA191" i="42"/>
  <c r="CF190"/>
  <c r="CB191"/>
  <c r="CG190"/>
  <c r="CF191" i="46" l="1"/>
  <c r="CA192"/>
  <c r="CB194"/>
  <c r="CG193"/>
  <c r="CB192" i="42"/>
  <c r="CG191"/>
  <c r="CA192"/>
  <c r="CF191"/>
  <c r="CB195" i="46" l="1"/>
  <c r="CG194"/>
  <c r="CA193"/>
  <c r="CF192"/>
  <c r="CA193" i="42"/>
  <c r="CF192"/>
  <c r="CB193"/>
  <c r="CG192"/>
  <c r="CF193" i="46" l="1"/>
  <c r="CA194"/>
  <c r="CB196"/>
  <c r="CG195"/>
  <c r="CB194" i="42"/>
  <c r="CG193"/>
  <c r="CA194"/>
  <c r="CF193"/>
  <c r="CB197" i="46" l="1"/>
  <c r="CG196"/>
  <c r="CA195"/>
  <c r="CF194"/>
  <c r="CA195" i="42"/>
  <c r="CF194"/>
  <c r="CB195"/>
  <c r="CG194"/>
  <c r="CF195" i="46" l="1"/>
  <c r="CA196"/>
  <c r="CB198"/>
  <c r="CG197"/>
  <c r="CB196" i="42"/>
  <c r="CG195"/>
  <c r="CA196"/>
  <c r="CF195"/>
  <c r="CB199" i="46" l="1"/>
  <c r="CG198"/>
  <c r="CF196"/>
  <c r="CA197"/>
  <c r="CA197" i="42"/>
  <c r="CF196"/>
  <c r="CB197"/>
  <c r="CG196"/>
  <c r="CB200" i="46" l="1"/>
  <c r="CG199"/>
  <c r="CF197"/>
  <c r="CA198"/>
  <c r="CB198" i="42"/>
  <c r="CG197"/>
  <c r="CA198"/>
  <c r="CF197"/>
  <c r="CB201" i="46" l="1"/>
  <c r="CG200"/>
  <c r="CF198"/>
  <c r="CA199"/>
  <c r="CA199" i="42"/>
  <c r="CF198"/>
  <c r="CB199"/>
  <c r="CG198"/>
  <c r="CB202" i="46" l="1"/>
  <c r="CG201"/>
  <c r="CF199"/>
  <c r="CA200"/>
  <c r="CB200" i="42"/>
  <c r="CG199"/>
  <c r="CA200"/>
  <c r="CF199"/>
  <c r="CB203" i="46" l="1"/>
  <c r="CG202"/>
  <c r="CF200"/>
  <c r="CA201"/>
  <c r="CA201" i="42"/>
  <c r="CF200"/>
  <c r="CB201"/>
  <c r="CG200"/>
  <c r="CB204" i="46" l="1"/>
  <c r="CG203"/>
  <c r="CF201"/>
  <c r="CA202"/>
  <c r="CB202" i="42"/>
  <c r="CG201"/>
  <c r="CA202"/>
  <c r="CF201"/>
  <c r="CB205" i="46" l="1"/>
  <c r="CG204"/>
  <c r="CF202"/>
  <c r="CA203"/>
  <c r="CA203" i="42"/>
  <c r="CF202"/>
  <c r="CB203"/>
  <c r="CG202"/>
  <c r="CB206" i="46" l="1"/>
  <c r="CG205"/>
  <c r="CF203"/>
  <c r="CA204"/>
  <c r="CB204" i="42"/>
  <c r="CG203"/>
  <c r="CA204"/>
  <c r="CF203"/>
  <c r="CB207" i="46" l="1"/>
  <c r="CG206"/>
  <c r="CF204"/>
  <c r="CA205"/>
  <c r="CA205" i="42"/>
  <c r="CF204"/>
  <c r="CB205"/>
  <c r="CG204"/>
  <c r="CB208" i="46" l="1"/>
  <c r="CG207"/>
  <c r="CF205"/>
  <c r="CA206"/>
  <c r="CB206" i="42"/>
  <c r="CG205"/>
  <c r="CA206"/>
  <c r="CF205"/>
  <c r="CB209" i="46" l="1"/>
  <c r="CG208"/>
  <c r="CF206"/>
  <c r="CA207"/>
  <c r="CA207" i="42"/>
  <c r="CF206"/>
  <c r="CB207"/>
  <c r="CG206"/>
  <c r="CB210" i="46" l="1"/>
  <c r="CG209"/>
  <c r="CF207"/>
  <c r="CA208"/>
  <c r="CB208" i="42"/>
  <c r="CG207"/>
  <c r="CA208"/>
  <c r="CF207"/>
  <c r="CB211" i="46" l="1"/>
  <c r="CG210"/>
  <c r="CF208"/>
  <c r="CA209"/>
  <c r="CA209" i="42"/>
  <c r="CF208"/>
  <c r="CB209"/>
  <c r="CG208"/>
  <c r="CB212" i="46" l="1"/>
  <c r="CG211"/>
  <c r="CF209"/>
  <c r="CA210"/>
  <c r="CB210" i="42"/>
  <c r="CG209"/>
  <c r="CA210"/>
  <c r="CF209"/>
  <c r="CB213" i="46" l="1"/>
  <c r="CG212"/>
  <c r="CF210"/>
  <c r="CA211"/>
  <c r="CA211" i="42"/>
  <c r="CF210"/>
  <c r="CB211"/>
  <c r="CG210"/>
  <c r="CB214" i="46" l="1"/>
  <c r="CG213"/>
  <c r="CF211"/>
  <c r="CA212"/>
  <c r="CB212" i="42"/>
  <c r="CG211"/>
  <c r="CA212"/>
  <c r="CF211"/>
  <c r="CB215" i="46" l="1"/>
  <c r="CG214"/>
  <c r="CF212"/>
  <c r="CA213"/>
  <c r="CA213" i="42"/>
  <c r="CF212"/>
  <c r="CB213"/>
  <c r="CG212"/>
  <c r="CB216" i="46" l="1"/>
  <c r="CG215"/>
  <c r="CF213"/>
  <c r="CA214"/>
  <c r="CB214" i="42"/>
  <c r="CG213"/>
  <c r="CA214"/>
  <c r="CF213"/>
  <c r="CB217" i="46" l="1"/>
  <c r="CG216"/>
  <c r="CA215"/>
  <c r="CF214"/>
  <c r="CA215" i="42"/>
  <c r="CF214"/>
  <c r="CG214"/>
  <c r="CB215"/>
  <c r="CF215" i="46" l="1"/>
  <c r="CA216"/>
  <c r="CB218"/>
  <c r="CG217"/>
  <c r="CB216" i="42"/>
  <c r="CG215"/>
  <c r="CA216"/>
  <c r="CF215"/>
  <c r="CB219" i="46" l="1"/>
  <c r="CG218"/>
  <c r="CA217"/>
  <c r="CF216"/>
  <c r="CA217" i="42"/>
  <c r="CF216"/>
  <c r="CG216"/>
  <c r="CB217"/>
  <c r="CF217" i="46" l="1"/>
  <c r="CA218"/>
  <c r="CB220"/>
  <c r="CG219"/>
  <c r="CG217" i="42"/>
  <c r="CB218"/>
  <c r="CA218"/>
  <c r="CF217"/>
  <c r="CB221" i="46" l="1"/>
  <c r="CG220"/>
  <c r="CF218"/>
  <c r="CA219"/>
  <c r="CA219" i="42"/>
  <c r="CF218"/>
  <c r="CB219"/>
  <c r="CG218"/>
  <c r="CB222" i="46" l="1"/>
  <c r="CG221"/>
  <c r="CF219"/>
  <c r="CA220"/>
  <c r="CB220" i="42"/>
  <c r="CG219"/>
  <c r="CA220"/>
  <c r="CF219"/>
  <c r="CB223" i="46" l="1"/>
  <c r="CG222"/>
  <c r="CF220"/>
  <c r="CA221"/>
  <c r="CA221" i="42"/>
  <c r="CF220"/>
  <c r="CG220"/>
  <c r="CB221"/>
  <c r="CB224" i="46" l="1"/>
  <c r="CG223"/>
  <c r="CF221"/>
  <c r="CA222"/>
  <c r="CB222" i="42"/>
  <c r="CG221"/>
  <c r="CA222"/>
  <c r="CF221"/>
  <c r="CB225" i="46" l="1"/>
  <c r="CG224"/>
  <c r="CF222"/>
  <c r="CA223"/>
  <c r="CA223" i="42"/>
  <c r="CF222"/>
  <c r="CB223"/>
  <c r="CG222"/>
  <c r="CB226" i="46" l="1"/>
  <c r="CG225"/>
  <c r="CF223"/>
  <c r="CA224"/>
  <c r="CG223" i="42"/>
  <c r="CB224"/>
  <c r="CA224"/>
  <c r="CF223"/>
  <c r="CB227" i="46" l="1"/>
  <c r="CG226"/>
  <c r="CF224"/>
  <c r="CA225"/>
  <c r="CA225" i="42"/>
  <c r="CF224"/>
  <c r="CB225"/>
  <c r="CG224"/>
  <c r="CB228" i="46" l="1"/>
  <c r="CG227"/>
  <c r="CA226"/>
  <c r="CF225"/>
  <c r="CB226" i="42"/>
  <c r="CG225"/>
  <c r="CA226"/>
  <c r="CF225"/>
  <c r="CF226" i="46" l="1"/>
  <c r="CA227"/>
  <c r="CB229"/>
  <c r="CG228"/>
  <c r="CA227" i="42"/>
  <c r="CF226"/>
  <c r="CB227"/>
  <c r="CG226"/>
  <c r="CB230" i="46" l="1"/>
  <c r="CG229"/>
  <c r="CF227"/>
  <c r="CA228"/>
  <c r="CG227" i="42"/>
  <c r="CB228"/>
  <c r="CA228"/>
  <c r="CF227"/>
  <c r="CB231" i="46" l="1"/>
  <c r="CG230"/>
  <c r="CF228"/>
  <c r="CA229"/>
  <c r="CA229" i="42"/>
  <c r="CF228"/>
  <c r="CB229"/>
  <c r="CG228"/>
  <c r="CB232" i="46" l="1"/>
  <c r="CG231"/>
  <c r="CF229"/>
  <c r="CA230"/>
  <c r="CG229" i="42"/>
  <c r="CB230"/>
  <c r="CA230"/>
  <c r="CF229"/>
  <c r="CB233" i="46" l="1"/>
  <c r="CG232"/>
  <c r="CF230"/>
  <c r="CA231"/>
  <c r="CA231" i="42"/>
  <c r="CF230"/>
  <c r="CB231"/>
  <c r="CG230"/>
  <c r="CB234" i="46" l="1"/>
  <c r="CG233"/>
  <c r="CF231"/>
  <c r="CA232"/>
  <c r="CG231" i="42"/>
  <c r="CB232"/>
  <c r="CA232"/>
  <c r="CF231"/>
  <c r="CB235" i="46" l="1"/>
  <c r="CG234"/>
  <c r="CF232"/>
  <c r="CA233"/>
  <c r="CA233" i="42"/>
  <c r="CF232"/>
  <c r="CB233"/>
  <c r="CG232"/>
  <c r="CB236" i="46" l="1"/>
  <c r="CG235"/>
  <c r="CF233"/>
  <c r="CA234"/>
  <c r="CB234" i="42"/>
  <c r="CG233"/>
  <c r="CA234"/>
  <c r="CF233"/>
  <c r="CB237" i="46" l="1"/>
  <c r="CG236"/>
  <c r="CF234"/>
  <c r="CA235"/>
  <c r="CA235" i="42"/>
  <c r="CF234"/>
  <c r="CG234"/>
  <c r="CB235"/>
  <c r="CB238" i="46" l="1"/>
  <c r="CG237"/>
  <c r="CF235"/>
  <c r="CA236"/>
  <c r="CB236" i="42"/>
  <c r="CG235"/>
  <c r="CA236"/>
  <c r="CF235"/>
  <c r="CB239" i="46" l="1"/>
  <c r="CG238"/>
  <c r="CF236"/>
  <c r="CA237"/>
  <c r="CA237" i="42"/>
  <c r="CF236"/>
  <c r="CG236"/>
  <c r="CB237"/>
  <c r="CB240" i="46" l="1"/>
  <c r="CG239"/>
  <c r="CF237"/>
  <c r="CA238"/>
  <c r="CA238" i="42"/>
  <c r="CF237"/>
  <c r="CG237"/>
  <c r="CB238"/>
  <c r="CB241" i="46" l="1"/>
  <c r="CG240"/>
  <c r="CF238"/>
  <c r="CA239"/>
  <c r="CA239" i="42"/>
  <c r="CF238"/>
  <c r="CB239"/>
  <c r="CG238"/>
  <c r="CB242" i="46" l="1"/>
  <c r="CG241"/>
  <c r="CF239"/>
  <c r="CA240"/>
  <c r="CG239" i="42"/>
  <c r="CB240"/>
  <c r="CA240"/>
  <c r="CF239"/>
  <c r="CB243" i="46" l="1"/>
  <c r="CG242"/>
  <c r="CF240"/>
  <c r="CA241"/>
  <c r="CA241" i="42"/>
  <c r="CF240"/>
  <c r="CB241"/>
  <c r="CG240"/>
  <c r="CB244" i="46" l="1"/>
  <c r="CG243"/>
  <c r="CF241"/>
  <c r="CA242"/>
  <c r="CB242" i="42"/>
  <c r="CG241"/>
  <c r="CA242"/>
  <c r="CF241"/>
  <c r="CB245" i="46" l="1"/>
  <c r="CG244"/>
  <c r="CF242"/>
  <c r="CA243"/>
  <c r="CA243" i="42"/>
  <c r="CF242"/>
  <c r="CB243"/>
  <c r="CG242"/>
  <c r="CB246" i="46" l="1"/>
  <c r="CG245"/>
  <c r="CF243"/>
  <c r="CA244"/>
  <c r="CB244" i="42"/>
  <c r="CG243"/>
  <c r="CA244"/>
  <c r="CF243"/>
  <c r="CB247" i="46" l="1"/>
  <c r="CG246"/>
  <c r="CF244"/>
  <c r="CA245"/>
  <c r="CA245" i="42"/>
  <c r="CF244"/>
  <c r="CB245"/>
  <c r="CG244"/>
  <c r="CB248" i="46" l="1"/>
  <c r="CG247"/>
  <c r="CF245"/>
  <c r="CA246"/>
  <c r="CG245" i="42"/>
  <c r="CB246"/>
  <c r="CA246"/>
  <c r="CF245"/>
  <c r="CB249" i="46" l="1"/>
  <c r="CG248"/>
  <c r="CF246"/>
  <c r="CA247"/>
  <c r="CA247" i="42"/>
  <c r="CF246"/>
  <c r="CG246"/>
  <c r="CB247"/>
  <c r="CB250" i="46" l="1"/>
  <c r="CG249"/>
  <c r="CF247"/>
  <c r="CA248"/>
  <c r="CB248" i="42"/>
  <c r="CG247"/>
  <c r="CA248"/>
  <c r="CF247"/>
  <c r="CB251" i="46" l="1"/>
  <c r="CG250"/>
  <c r="CF248"/>
  <c r="CA249"/>
  <c r="CA249" i="42"/>
  <c r="CF248"/>
  <c r="CB249"/>
  <c r="CG248"/>
  <c r="CB252" i="46" l="1"/>
  <c r="CG251"/>
  <c r="CF249"/>
  <c r="CA250"/>
  <c r="CG249" i="42"/>
  <c r="CB250"/>
  <c r="CA250"/>
  <c r="CF249"/>
  <c r="CB253" i="46" l="1"/>
  <c r="CG252"/>
  <c r="CF250"/>
  <c r="CA251"/>
  <c r="CA251" i="42"/>
  <c r="CF250"/>
  <c r="CG250"/>
  <c r="CB251"/>
  <c r="CB254" i="46" l="1"/>
  <c r="CG253"/>
  <c r="CF251"/>
  <c r="CA252"/>
  <c r="CB252" i="42"/>
  <c r="CG251"/>
  <c r="CA252"/>
  <c r="CF251"/>
  <c r="CB255" i="46" l="1"/>
  <c r="CG254"/>
  <c r="CF252"/>
  <c r="CA253"/>
  <c r="CA253" i="42"/>
  <c r="CF252"/>
  <c r="CB253"/>
  <c r="CG252"/>
  <c r="CB256" i="46" l="1"/>
  <c r="CG255"/>
  <c r="CF253"/>
  <c r="CA254"/>
  <c r="CG253" i="42"/>
  <c r="CB254"/>
  <c r="CA254"/>
  <c r="CF253"/>
  <c r="CB257" i="46" l="1"/>
  <c r="CG256"/>
  <c r="CF254"/>
  <c r="CA255"/>
  <c r="CA255" i="42"/>
  <c r="CF254"/>
  <c r="CG254"/>
  <c r="CB255"/>
  <c r="CB258" i="46" l="1"/>
  <c r="CG257"/>
  <c r="CF255"/>
  <c r="CA256"/>
  <c r="CG255" i="42"/>
  <c r="CB256"/>
  <c r="CA256"/>
  <c r="CF255"/>
  <c r="CB259" i="46" l="1"/>
  <c r="CG258"/>
  <c r="CF256"/>
  <c r="CA257"/>
  <c r="CA257" i="42"/>
  <c r="CF256"/>
  <c r="CG256"/>
  <c r="CB257"/>
  <c r="CB260" i="46" l="1"/>
  <c r="CG259"/>
  <c r="CF257"/>
  <c r="CA258"/>
  <c r="CA258" i="42"/>
  <c r="CF257"/>
  <c r="CB258"/>
  <c r="CG257"/>
  <c r="CB261" i="46" l="1"/>
  <c r="CG260"/>
  <c r="CF258"/>
  <c r="CA259"/>
  <c r="CB259" i="42"/>
  <c r="CG258"/>
  <c r="CA259"/>
  <c r="CF258"/>
  <c r="CB262" i="46" l="1"/>
  <c r="CG261"/>
  <c r="CF259"/>
  <c r="CA260"/>
  <c r="CA260" i="42"/>
  <c r="CF259"/>
  <c r="CG259"/>
  <c r="CB260"/>
  <c r="CB263" i="46" l="1"/>
  <c r="CG262"/>
  <c r="CF260"/>
  <c r="CA261"/>
  <c r="CG260" i="42"/>
  <c r="CB261"/>
  <c r="CA261"/>
  <c r="CF260"/>
  <c r="CB264" i="46" l="1"/>
  <c r="CG263"/>
  <c r="CF261"/>
  <c r="CA262"/>
  <c r="CA262" i="42"/>
  <c r="CF261"/>
  <c r="CB262"/>
  <c r="CG261"/>
  <c r="CB265" i="46" l="1"/>
  <c r="CG264"/>
  <c r="CF262"/>
  <c r="CA263"/>
  <c r="CB263" i="42"/>
  <c r="CG262"/>
  <c r="CA263"/>
  <c r="CF262"/>
  <c r="CB266" i="46" l="1"/>
  <c r="CG265"/>
  <c r="CF263"/>
  <c r="CA264"/>
  <c r="CA264" i="42"/>
  <c r="CF263"/>
  <c r="CG263"/>
  <c r="CB264"/>
  <c r="CB267" i="46" l="1"/>
  <c r="CG266"/>
  <c r="CF264"/>
  <c r="CA265"/>
  <c r="CB265" i="42"/>
  <c r="CG264"/>
  <c r="CA265"/>
  <c r="CF264"/>
  <c r="CB268" i="46" l="1"/>
  <c r="CG267"/>
  <c r="CF265"/>
  <c r="CA266"/>
  <c r="CA266" i="42"/>
  <c r="CF265"/>
  <c r="CB266"/>
  <c r="CG265"/>
  <c r="CB269" i="46" l="1"/>
  <c r="CG268"/>
  <c r="CA267"/>
  <c r="CF266"/>
  <c r="CB267" i="42"/>
  <c r="CG266"/>
  <c r="CA267"/>
  <c r="CF266"/>
  <c r="CF267" i="46" l="1"/>
  <c r="CA268"/>
  <c r="CB270"/>
  <c r="CG269"/>
  <c r="CA268" i="42"/>
  <c r="CF267"/>
  <c r="CG267"/>
  <c r="CB268"/>
  <c r="CB271" i="46" l="1"/>
  <c r="CG270"/>
  <c r="CF268"/>
  <c r="CA269"/>
  <c r="CB269" i="42"/>
  <c r="CG268"/>
  <c r="CA269"/>
  <c r="CF268"/>
  <c r="CB272" i="46" l="1"/>
  <c r="CG271"/>
  <c r="CF269"/>
  <c r="CA270"/>
  <c r="CA270" i="42"/>
  <c r="CF269"/>
  <c r="CB270"/>
  <c r="CG269"/>
  <c r="CB273" i="46" l="1"/>
  <c r="CG272"/>
  <c r="CF270"/>
  <c r="CA271"/>
  <c r="CB271" i="42"/>
  <c r="CG270"/>
  <c r="CA271"/>
  <c r="CF270"/>
  <c r="CB274" i="46" l="1"/>
  <c r="CG273"/>
  <c r="CF271"/>
  <c r="CA272"/>
  <c r="CA272" i="42"/>
  <c r="CF271"/>
  <c r="CG271"/>
  <c r="CB272"/>
  <c r="CB275" i="46" l="1"/>
  <c r="CG274"/>
  <c r="CF272"/>
  <c r="CA273"/>
  <c r="CB273" i="42"/>
  <c r="CG272"/>
  <c r="CA273"/>
  <c r="CF272"/>
  <c r="CB276" i="46" l="1"/>
  <c r="CG275"/>
  <c r="CF273"/>
  <c r="CA274"/>
  <c r="CA274" i="42"/>
  <c r="CF273"/>
  <c r="CB274"/>
  <c r="CG273"/>
  <c r="CB277" i="46" l="1"/>
  <c r="CG276"/>
  <c r="CF274"/>
  <c r="CA275"/>
  <c r="CB275" i="42"/>
  <c r="CG274"/>
  <c r="CA275"/>
  <c r="CF274"/>
  <c r="CB278" i="46" l="1"/>
  <c r="CG277"/>
  <c r="CF275"/>
  <c r="CA276"/>
  <c r="CA276" i="42"/>
  <c r="CF275"/>
  <c r="CG275"/>
  <c r="CB276"/>
  <c r="CB279" i="46" l="1"/>
  <c r="CG278"/>
  <c r="CF276"/>
  <c r="CA277"/>
  <c r="CA277" i="42"/>
  <c r="CF276"/>
  <c r="CB277"/>
  <c r="CG276"/>
  <c r="CB280" i="46" l="1"/>
  <c r="CG279"/>
  <c r="CF277"/>
  <c r="CA278"/>
  <c r="CB278" i="42"/>
  <c r="CG277"/>
  <c r="CA278"/>
  <c r="CF277"/>
  <c r="CB281" i="46" l="1"/>
  <c r="CG280"/>
  <c r="CF278"/>
  <c r="CA279"/>
  <c r="CA279" i="42"/>
  <c r="CF278"/>
  <c r="CB279"/>
  <c r="CG278"/>
  <c r="CB282" i="46" l="1"/>
  <c r="CG281"/>
  <c r="CF279"/>
  <c r="CA280"/>
  <c r="CG279" i="42"/>
  <c r="CB280"/>
  <c r="CA280"/>
  <c r="CF279"/>
  <c r="CB283" i="46" l="1"/>
  <c r="CG282"/>
  <c r="CF280"/>
  <c r="CA281"/>
  <c r="CA281" i="42"/>
  <c r="CF280"/>
  <c r="CG280"/>
  <c r="CB281"/>
  <c r="CB284" i="46" l="1"/>
  <c r="CG283"/>
  <c r="CF281"/>
  <c r="CA282"/>
  <c r="CB282" i="42"/>
  <c r="CG281"/>
  <c r="CA282"/>
  <c r="CF281"/>
  <c r="CB285" i="46" l="1"/>
  <c r="CG284"/>
  <c r="CF282"/>
  <c r="CA283"/>
  <c r="CA283" i="42"/>
  <c r="CF282"/>
  <c r="CB283"/>
  <c r="CG282"/>
  <c r="CB286" i="46" l="1"/>
  <c r="CG285"/>
  <c r="CF283"/>
  <c r="CA284"/>
  <c r="CG283" i="42"/>
  <c r="CB284"/>
  <c r="CA284"/>
  <c r="CF283"/>
  <c r="CB287" i="46" l="1"/>
  <c r="CG286"/>
  <c r="CF284"/>
  <c r="CA285"/>
  <c r="CA285" i="42"/>
  <c r="CF284"/>
  <c r="CG284"/>
  <c r="CB285"/>
  <c r="CB288" i="46" l="1"/>
  <c r="CG287"/>
  <c r="CF285"/>
  <c r="CA286"/>
  <c r="CG285" i="42"/>
  <c r="CB286"/>
  <c r="CA286"/>
  <c r="CF285"/>
  <c r="CB289" i="46" l="1"/>
  <c r="CG288"/>
  <c r="CF286"/>
  <c r="CA287"/>
  <c r="CA287" i="42"/>
  <c r="CF286"/>
  <c r="CG286"/>
  <c r="CB287"/>
  <c r="CB290" i="46" l="1"/>
  <c r="CG289"/>
  <c r="CF287"/>
  <c r="CA288"/>
  <c r="CB288" i="42"/>
  <c r="CG287"/>
  <c r="CA288"/>
  <c r="CF287"/>
  <c r="CB291" i="46" l="1"/>
  <c r="CG290"/>
  <c r="CF288"/>
  <c r="CA289"/>
  <c r="CA289" i="42"/>
  <c r="CF288"/>
  <c r="CB289"/>
  <c r="CG288"/>
  <c r="CB292" i="46" l="1"/>
  <c r="CG291"/>
  <c r="CF289"/>
  <c r="CA290"/>
  <c r="CB290" i="42"/>
  <c r="CG289"/>
  <c r="CA290"/>
  <c r="CF289"/>
  <c r="CB293" i="46" l="1"/>
  <c r="CG292"/>
  <c r="CF290"/>
  <c r="CA291"/>
  <c r="CA291" i="42"/>
  <c r="CF290"/>
  <c r="CB291"/>
  <c r="CG290"/>
  <c r="CB294" i="46" l="1"/>
  <c r="CG293"/>
  <c r="CF291"/>
  <c r="CA292"/>
  <c r="CB292" i="42"/>
  <c r="CG291"/>
  <c r="CA292"/>
  <c r="CF291"/>
  <c r="CB295" i="46" l="1"/>
  <c r="CG294"/>
  <c r="CF292"/>
  <c r="CA293"/>
  <c r="CA293" i="42"/>
  <c r="CF292"/>
  <c r="CB293"/>
  <c r="CG292"/>
  <c r="CB296" i="46" l="1"/>
  <c r="CG295"/>
  <c r="CF293"/>
  <c r="CA294"/>
  <c r="CB294" i="42"/>
  <c r="CG293"/>
  <c r="CA294"/>
  <c r="CF293"/>
  <c r="CB297" i="46" l="1"/>
  <c r="CG296"/>
  <c r="CF294"/>
  <c r="CA295"/>
  <c r="CB295" i="42"/>
  <c r="CG294"/>
  <c r="CA295"/>
  <c r="CF294"/>
  <c r="CB298" i="46" l="1"/>
  <c r="CG297"/>
  <c r="CF295"/>
  <c r="CA296"/>
  <c r="CA296" i="42"/>
  <c r="CF295"/>
  <c r="CB296"/>
  <c r="CG295"/>
  <c r="CB299" i="46" l="1"/>
  <c r="CG298"/>
  <c r="CF296"/>
  <c r="CA297"/>
  <c r="CB297" i="42"/>
  <c r="CG296"/>
  <c r="CA297"/>
  <c r="CF296"/>
  <c r="CF297" i="46" l="1"/>
  <c r="CA298"/>
  <c r="CB300"/>
  <c r="CG299"/>
  <c r="CA298" i="42"/>
  <c r="CF297"/>
  <c r="CG297"/>
  <c r="CB298"/>
  <c r="CB301" i="46" l="1"/>
  <c r="CG300"/>
  <c r="CF298"/>
  <c r="CA299"/>
  <c r="CA299" i="42"/>
  <c r="CF298"/>
  <c r="CG298"/>
  <c r="CB299"/>
  <c r="CB302" i="46" l="1"/>
  <c r="CG301"/>
  <c r="CF299"/>
  <c r="CA300"/>
  <c r="CB300" i="42"/>
  <c r="CG299"/>
  <c r="CA300"/>
  <c r="CF299"/>
  <c r="CB303" i="46" l="1"/>
  <c r="CG302"/>
  <c r="CF300"/>
  <c r="CA301"/>
  <c r="CA301" i="42"/>
  <c r="CF300"/>
  <c r="CB301"/>
  <c r="CG300"/>
  <c r="CB304" i="46" l="1"/>
  <c r="CG303"/>
  <c r="CA302"/>
  <c r="CF301"/>
  <c r="CB302" i="42"/>
  <c r="CG301"/>
  <c r="CA302"/>
  <c r="CF301"/>
  <c r="CF302" i="46" l="1"/>
  <c r="CA303"/>
  <c r="CB305"/>
  <c r="CG304"/>
  <c r="CA303" i="42"/>
  <c r="CF302"/>
  <c r="CB303"/>
  <c r="CG302"/>
  <c r="CB306" i="46" l="1"/>
  <c r="CG305"/>
  <c r="CF303"/>
  <c r="CA304"/>
  <c r="CB304" i="42"/>
  <c r="CG303"/>
  <c r="CA304"/>
  <c r="CF303"/>
  <c r="CB307" i="46" l="1"/>
  <c r="CG306"/>
  <c r="CF304"/>
  <c r="CA305"/>
  <c r="CA305" i="42"/>
  <c r="CF304"/>
  <c r="CB305"/>
  <c r="CG304"/>
  <c r="CB308" i="46" l="1"/>
  <c r="CG307"/>
  <c r="CF305"/>
  <c r="CA306"/>
  <c r="CB306" i="42"/>
  <c r="CG305"/>
  <c r="CA306"/>
  <c r="CF305"/>
  <c r="CB309" i="46" l="1"/>
  <c r="CG308"/>
  <c r="CA307"/>
  <c r="CF306"/>
  <c r="CA307" i="42"/>
  <c r="CF306"/>
  <c r="CB307"/>
  <c r="CG306"/>
  <c r="CF307" i="46" l="1"/>
  <c r="CA308"/>
  <c r="CB310"/>
  <c r="CG309"/>
  <c r="CB308" i="42"/>
  <c r="CG307"/>
  <c r="CA308"/>
  <c r="CF307"/>
  <c r="CB311" i="46" l="1"/>
  <c r="CG310"/>
  <c r="CF308"/>
  <c r="CA309"/>
  <c r="CA309" i="42"/>
  <c r="CF308"/>
  <c r="CB309"/>
  <c r="CG308"/>
  <c r="CB312" i="46" l="1"/>
  <c r="CG311"/>
  <c r="CF309"/>
  <c r="CA310"/>
  <c r="CB310" i="42"/>
  <c r="CG309"/>
  <c r="CA310"/>
  <c r="CF309"/>
  <c r="CB313" i="46" l="1"/>
  <c r="CG312"/>
  <c r="CF310"/>
  <c r="CA311"/>
  <c r="CA311" i="42"/>
  <c r="CF310"/>
  <c r="CB311"/>
  <c r="CG310"/>
  <c r="CB314" i="46" l="1"/>
  <c r="CG313"/>
  <c r="CF311"/>
  <c r="CA312"/>
  <c r="CB312" i="42"/>
  <c r="CG311"/>
  <c r="CA312"/>
  <c r="CF311"/>
  <c r="CB315" i="46" l="1"/>
  <c r="CG314"/>
  <c r="CF312"/>
  <c r="CA313"/>
  <c r="CB313" i="42"/>
  <c r="CG312"/>
  <c r="CA313"/>
  <c r="CF312"/>
  <c r="CF313" i="46" l="1"/>
  <c r="CA314"/>
  <c r="CB316"/>
  <c r="CG315"/>
  <c r="CA314" i="42"/>
  <c r="CF313"/>
  <c r="CB314"/>
  <c r="CG313"/>
  <c r="CB317" i="46" l="1"/>
  <c r="CG316"/>
  <c r="CF314"/>
  <c r="CA315"/>
  <c r="CB315" i="42"/>
  <c r="CG314"/>
  <c r="CA315"/>
  <c r="CF314"/>
  <c r="CB318" i="46" l="1"/>
  <c r="CG317"/>
  <c r="CF315"/>
  <c r="CA316"/>
  <c r="CA316" i="42"/>
  <c r="CF315"/>
  <c r="CB316"/>
  <c r="CG315"/>
  <c r="CB319" i="46" l="1"/>
  <c r="CG318"/>
  <c r="CF316"/>
  <c r="CA317"/>
  <c r="CB317" i="42"/>
  <c r="CG316"/>
  <c r="CA317"/>
  <c r="CF316"/>
  <c r="CB320" i="46" l="1"/>
  <c r="CG319"/>
  <c r="CF317"/>
  <c r="CA318"/>
  <c r="CA318" i="42"/>
  <c r="CF317"/>
  <c r="CB318"/>
  <c r="CG317"/>
  <c r="CB321" i="46" l="1"/>
  <c r="CG320"/>
  <c r="CF318"/>
  <c r="CA319"/>
  <c r="CB319" i="42"/>
  <c r="CG318"/>
  <c r="CA319"/>
  <c r="CF318"/>
  <c r="CB322" i="46" l="1"/>
  <c r="CG321"/>
  <c r="CA320"/>
  <c r="CF319"/>
  <c r="CA320" i="42"/>
  <c r="CF319"/>
  <c r="CG319"/>
  <c r="CB320"/>
  <c r="CF320" i="46" l="1"/>
  <c r="CA321"/>
  <c r="CB323"/>
  <c r="CG322"/>
  <c r="CA321" i="42"/>
  <c r="CF320"/>
  <c r="CG320"/>
  <c r="CB321"/>
  <c r="CB324" i="46" l="1"/>
  <c r="CG323"/>
  <c r="CF321"/>
  <c r="CA322"/>
  <c r="CB322" i="42"/>
  <c r="CG321"/>
  <c r="CA322"/>
  <c r="CF321"/>
  <c r="CB325" i="46" l="1"/>
  <c r="CG324"/>
  <c r="CF322"/>
  <c r="CA323"/>
  <c r="CA323" i="42"/>
  <c r="CF322"/>
  <c r="CB323"/>
  <c r="CG322"/>
  <c r="CB326" i="46" l="1"/>
  <c r="CG325"/>
  <c r="CA324"/>
  <c r="CF323"/>
  <c r="CB324" i="42"/>
  <c r="CG323"/>
  <c r="CA324"/>
  <c r="CF323"/>
  <c r="CA325" i="46" l="1"/>
  <c r="CF324"/>
  <c r="CB327"/>
  <c r="CG326"/>
  <c r="CA325" i="42"/>
  <c r="CF324"/>
  <c r="CB325"/>
  <c r="CG324"/>
  <c r="CB328" i="46" l="1"/>
  <c r="CG327"/>
  <c r="CF325"/>
  <c r="CA326"/>
  <c r="CG325" i="42"/>
  <c r="CB326"/>
  <c r="CA326"/>
  <c r="CF325"/>
  <c r="CB329" i="46" l="1"/>
  <c r="CG328"/>
  <c r="CA327"/>
  <c r="CF326"/>
  <c r="CA327" i="42"/>
  <c r="CF326"/>
  <c r="CB327"/>
  <c r="CG326"/>
  <c r="CF327" i="46" l="1"/>
  <c r="CA328"/>
  <c r="CB330"/>
  <c r="CG329"/>
  <c r="CB328" i="42"/>
  <c r="CG327"/>
  <c r="CA328"/>
  <c r="CF327"/>
  <c r="CB331" i="46" l="1"/>
  <c r="CG330"/>
  <c r="CA329"/>
  <c r="CF328"/>
  <c r="CA329" i="42"/>
  <c r="CF328"/>
  <c r="CB329"/>
  <c r="CG328"/>
  <c r="CA330" i="46" l="1"/>
  <c r="CF329"/>
  <c r="CB332"/>
  <c r="CG331"/>
  <c r="CG329" i="42"/>
  <c r="CB330"/>
  <c r="CA330"/>
  <c r="CF329"/>
  <c r="CB333" i="46" l="1"/>
  <c r="CG332"/>
  <c r="CF330"/>
  <c r="CA331"/>
  <c r="CA331" i="42"/>
  <c r="CF330"/>
  <c r="CG330"/>
  <c r="CB331"/>
  <c r="CB334" i="46" l="1"/>
  <c r="CG333"/>
  <c r="CA332"/>
  <c r="CF331"/>
  <c r="CA332" i="42"/>
  <c r="CF331"/>
  <c r="CG331"/>
  <c r="CB332"/>
  <c r="CA333" i="46" l="1"/>
  <c r="CF332"/>
  <c r="CB335"/>
  <c r="CG334"/>
  <c r="CB333" i="42"/>
  <c r="CG332"/>
  <c r="CA333"/>
  <c r="CF332"/>
  <c r="CB336" i="46" l="1"/>
  <c r="CG335"/>
  <c r="CA334"/>
  <c r="CF333"/>
  <c r="CA334" i="42"/>
  <c r="CF333"/>
  <c r="CB334"/>
  <c r="CG333"/>
  <c r="CF334" i="46" l="1"/>
  <c r="CA335"/>
  <c r="CB337"/>
  <c r="CG336"/>
  <c r="CB335" i="42"/>
  <c r="CG334"/>
  <c r="CA335"/>
  <c r="CF334"/>
  <c r="CB338" i="46" l="1"/>
  <c r="CG337"/>
  <c r="CF335"/>
  <c r="CA336"/>
  <c r="CA336" i="42"/>
  <c r="CF335"/>
  <c r="CB336"/>
  <c r="CG335"/>
  <c r="CB339" i="46" l="1"/>
  <c r="CG338"/>
  <c r="CA337"/>
  <c r="CF336"/>
  <c r="CB337" i="42"/>
  <c r="CG336"/>
  <c r="CA337"/>
  <c r="CF336"/>
  <c r="CA338" i="46" l="1"/>
  <c r="CF337"/>
  <c r="CB340"/>
  <c r="CG339"/>
  <c r="CA338" i="42"/>
  <c r="CF337"/>
  <c r="CB338"/>
  <c r="CG337"/>
  <c r="CB341" i="46" l="1"/>
  <c r="CG340"/>
  <c r="CA339"/>
  <c r="CF338"/>
  <c r="CB339" i="42"/>
  <c r="CG338"/>
  <c r="CA339"/>
  <c r="CF338"/>
  <c r="CA340" i="46" l="1"/>
  <c r="CF339"/>
  <c r="CB342"/>
  <c r="CG341"/>
  <c r="CA340" i="42"/>
  <c r="CF339"/>
  <c r="CB340"/>
  <c r="CG339"/>
  <c r="CB343" i="46" l="1"/>
  <c r="CG342"/>
  <c r="CA341"/>
  <c r="CF340"/>
  <c r="CB341" i="42"/>
  <c r="CG340"/>
  <c r="CA341"/>
  <c r="CF340"/>
  <c r="CA342" i="46" l="1"/>
  <c r="CF341"/>
  <c r="CB344"/>
  <c r="CG343"/>
  <c r="CA342" i="42"/>
  <c r="CF341"/>
  <c r="CG341"/>
  <c r="CB342"/>
  <c r="CB345" i="46" l="1"/>
  <c r="CG344"/>
  <c r="CA343"/>
  <c r="CF342"/>
  <c r="CG342" i="42"/>
  <c r="CB343"/>
  <c r="CA343"/>
  <c r="CF342"/>
  <c r="CF343" i="46" l="1"/>
  <c r="CA344"/>
  <c r="CB346"/>
  <c r="CG345"/>
  <c r="CA344" i="42"/>
  <c r="CF343"/>
  <c r="CG343"/>
  <c r="CB344"/>
  <c r="CB347" i="46" l="1"/>
  <c r="CG346"/>
  <c r="CF344"/>
  <c r="CA345"/>
  <c r="CA345" i="42"/>
  <c r="CF344"/>
  <c r="CG344"/>
  <c r="CB345"/>
  <c r="CB348" i="46" l="1"/>
  <c r="CG347"/>
  <c r="CA346"/>
  <c r="CF345"/>
  <c r="CG345" i="42"/>
  <c r="CB346"/>
  <c r="CA346"/>
  <c r="CF345"/>
  <c r="CF346" i="46" l="1"/>
  <c r="CA347"/>
  <c r="CB349"/>
  <c r="CG348"/>
  <c r="CA347" i="42"/>
  <c r="CF346"/>
  <c r="CG346"/>
  <c r="CB347"/>
  <c r="CB350" i="46" l="1"/>
  <c r="CG349"/>
  <c r="CA348"/>
  <c r="CF347"/>
  <c r="CG347" i="42"/>
  <c r="CB348"/>
  <c r="CA348"/>
  <c r="CF347"/>
  <c r="CF348" i="46" l="1"/>
  <c r="CA349"/>
  <c r="CB351"/>
  <c r="CG350"/>
  <c r="CA349" i="42"/>
  <c r="CF348"/>
  <c r="CG348"/>
  <c r="CB349"/>
  <c r="CB352" i="46" l="1"/>
  <c r="CG351"/>
  <c r="CF349"/>
  <c r="CA350"/>
  <c r="CA350" i="42"/>
  <c r="CF349"/>
  <c r="CG349"/>
  <c r="CB350"/>
  <c r="CB353" i="46" l="1"/>
  <c r="CG352"/>
  <c r="CF350"/>
  <c r="CA351"/>
  <c r="CG350" i="42"/>
  <c r="CB351"/>
  <c r="CA351"/>
  <c r="CF350"/>
  <c r="CB354" i="46" l="1"/>
  <c r="CG353"/>
  <c r="CF351"/>
  <c r="CA352"/>
  <c r="CA352" i="42"/>
  <c r="CF351"/>
  <c r="CG351"/>
  <c r="CB352"/>
  <c r="CB355" i="46" l="1"/>
  <c r="CG354"/>
  <c r="CA353"/>
  <c r="CF352"/>
  <c r="CG352" i="42"/>
  <c r="CB353"/>
  <c r="CA353"/>
  <c r="CF352"/>
  <c r="CF353" i="46" l="1"/>
  <c r="CA354"/>
  <c r="CB356"/>
  <c r="CG355"/>
  <c r="CA354" i="42"/>
  <c r="CF353"/>
  <c r="CG353"/>
  <c r="CB354"/>
  <c r="CB357" i="46" l="1"/>
  <c r="CG356"/>
  <c r="CA355"/>
  <c r="CF354"/>
  <c r="CA355" i="42"/>
  <c r="CF354"/>
  <c r="CG354"/>
  <c r="CB355"/>
  <c r="CA356" i="46" l="1"/>
  <c r="CF355"/>
  <c r="CB358"/>
  <c r="CG357"/>
  <c r="CB356" i="42"/>
  <c r="CG355"/>
  <c r="CA356"/>
  <c r="CF355"/>
  <c r="CB359" i="46" l="1"/>
  <c r="CG358"/>
  <c r="CA357"/>
  <c r="CF356"/>
  <c r="CA357" i="42"/>
  <c r="CF356"/>
  <c r="CB357"/>
  <c r="CG356"/>
  <c r="CF357" i="46" l="1"/>
  <c r="CA358"/>
  <c r="CB360"/>
  <c r="CG359"/>
  <c r="CB358" i="42"/>
  <c r="CG357"/>
  <c r="CA358"/>
  <c r="CF357"/>
  <c r="CB361" i="46" l="1"/>
  <c r="CG360"/>
  <c r="CF358"/>
  <c r="CA359"/>
  <c r="CA359" i="42"/>
  <c r="CF358"/>
  <c r="CB359"/>
  <c r="CG358"/>
  <c r="CB362" i="46" l="1"/>
  <c r="CG361"/>
  <c r="CF359"/>
  <c r="CA360"/>
  <c r="CB360" i="42"/>
  <c r="CG359"/>
  <c r="CA360"/>
  <c r="CF359"/>
  <c r="CB363" i="46" l="1"/>
  <c r="CG362"/>
  <c r="CA361"/>
  <c r="CF360"/>
  <c r="CA361" i="42"/>
  <c r="CF360"/>
  <c r="CB361"/>
  <c r="CG360"/>
  <c r="CA362" i="46" l="1"/>
  <c r="CF361"/>
  <c r="CB364"/>
  <c r="CG363"/>
  <c r="CG361" i="42"/>
  <c r="CB362"/>
  <c r="CA362"/>
  <c r="CF361"/>
  <c r="CB365" i="46" l="1"/>
  <c r="CG364"/>
  <c r="CF362"/>
  <c r="CA363"/>
  <c r="CA363" i="42"/>
  <c r="CF362"/>
  <c r="CG362"/>
  <c r="CB363"/>
  <c r="CB366" i="46" l="1"/>
  <c r="CG365"/>
  <c r="CA364"/>
  <c r="CF363"/>
  <c r="CB364" i="42"/>
  <c r="CG363"/>
  <c r="CA364"/>
  <c r="CF363"/>
  <c r="CA365" i="46" l="1"/>
  <c r="CF364"/>
  <c r="CB367"/>
  <c r="CG366"/>
  <c r="CA365" i="42"/>
  <c r="CF364"/>
  <c r="CB365"/>
  <c r="CG364"/>
  <c r="CB368" i="46" l="1"/>
  <c r="CG367"/>
  <c r="CF365"/>
  <c r="CA366"/>
  <c r="CB366" i="42"/>
  <c r="CG365"/>
  <c r="CA366"/>
  <c r="CF365"/>
  <c r="CB369" i="46" l="1"/>
  <c r="CG369" s="1"/>
  <c r="CG368"/>
  <c r="CF366"/>
  <c r="CA367"/>
  <c r="CA367" i="42"/>
  <c r="CF366"/>
  <c r="CB367"/>
  <c r="CG366"/>
  <c r="CF367" i="46" l="1"/>
  <c r="CA368"/>
  <c r="CB368" i="42"/>
  <c r="CG367"/>
  <c r="CA368"/>
  <c r="CF367"/>
  <c r="CA369" i="46" l="1"/>
  <c r="CF369" s="1"/>
  <c r="CF368"/>
  <c r="CA369" i="42"/>
  <c r="CF369" s="1"/>
  <c r="CF368"/>
  <c r="CB369"/>
  <c r="CG369" s="1"/>
  <c r="CG368"/>
</calcChain>
</file>

<file path=xl/comments1.xml><?xml version="1.0" encoding="utf-8"?>
<comments xmlns="http://schemas.openxmlformats.org/spreadsheetml/2006/main">
  <authors>
    <author>Серебров</author>
  </authors>
  <commentList>
    <comment ref="N6" authorId="0">
      <text>
        <r>
          <rPr>
            <b/>
            <sz val="9"/>
            <color indexed="81"/>
            <rFont val="Tahoma"/>
            <family val="2"/>
            <charset val="204"/>
          </rPr>
          <t>Серебров:</t>
        </r>
        <r>
          <rPr>
            <sz val="9"/>
            <color indexed="81"/>
            <rFont val="Tahoma"/>
            <family val="2"/>
            <charset val="204"/>
          </rPr>
          <t xml:space="preserve">
отправлено СГП</t>
        </r>
      </text>
    </comment>
    <comment ref="O6" authorId="0">
      <text>
        <r>
          <rPr>
            <b/>
            <sz val="9"/>
            <color indexed="81"/>
            <rFont val="Tahoma"/>
            <family val="2"/>
            <charset val="204"/>
          </rPr>
          <t>Серебров:</t>
        </r>
        <r>
          <rPr>
            <sz val="9"/>
            <color indexed="81"/>
            <rFont val="Tahoma"/>
            <family val="2"/>
            <charset val="204"/>
          </rPr>
          <t xml:space="preserve">
отправлено СГП</t>
        </r>
      </text>
    </comment>
  </commentList>
</comments>
</file>

<file path=xl/sharedStrings.xml><?xml version="1.0" encoding="utf-8"?>
<sst xmlns="http://schemas.openxmlformats.org/spreadsheetml/2006/main" count="8310" uniqueCount="3362">
  <si>
    <t>Производство</t>
  </si>
  <si>
    <t>Кадры</t>
  </si>
  <si>
    <t>Качество</t>
  </si>
  <si>
    <t>План</t>
  </si>
  <si>
    <t>Факт</t>
  </si>
  <si>
    <t>Причина, в случае отклонения</t>
  </si>
  <si>
    <t>Пост</t>
  </si>
  <si>
    <t>Кол-во рабочих по ТП</t>
  </si>
  <si>
    <t>Наименование дефекта</t>
  </si>
  <si>
    <t>Кол-во дефектов</t>
  </si>
  <si>
    <t>Отправлено на товарный двор</t>
  </si>
  <si>
    <t>Пост №1</t>
  </si>
  <si>
    <t>Сошло с конвейера</t>
  </si>
  <si>
    <t>Пост №2</t>
  </si>
  <si>
    <t>Пост №3</t>
  </si>
  <si>
    <t>Прошло по посту №1</t>
  </si>
  <si>
    <t>Пост №4</t>
  </si>
  <si>
    <t>Прошло по посту №2</t>
  </si>
  <si>
    <t>Пост №5</t>
  </si>
  <si>
    <t>Прошло по посту №3</t>
  </si>
  <si>
    <t>Пост №6</t>
  </si>
  <si>
    <t>Прошло по посту №4</t>
  </si>
  <si>
    <t>Пост №7</t>
  </si>
  <si>
    <t>Прошло по посту №5</t>
  </si>
  <si>
    <t>Пост №8</t>
  </si>
  <si>
    <t>Прошло по посту №6</t>
  </si>
  <si>
    <t>Пост №9</t>
  </si>
  <si>
    <t>Прошло по посту №7</t>
  </si>
  <si>
    <t>Комплектовщики</t>
  </si>
  <si>
    <t>Прошло по посту №8</t>
  </si>
  <si>
    <t>Доводчики</t>
  </si>
  <si>
    <t>Обкатчики</t>
  </si>
  <si>
    <t>9.1.Подсборка топливного бака</t>
  </si>
  <si>
    <t>9.2.Подсборка ограждения карданного вала</t>
  </si>
  <si>
    <t>9.3.Подсборка экрана облицовки</t>
  </si>
  <si>
    <t>9.4.Подсборка пневмобаллона</t>
  </si>
  <si>
    <t>9.5.Подсборка рулевой колонки</t>
  </si>
  <si>
    <t>9.6.Подсборка подножки</t>
  </si>
  <si>
    <t>9.7.Подсборка водяного радиатора</t>
  </si>
  <si>
    <t>9.8.Подсборки облицовки</t>
  </si>
  <si>
    <t>9.9.Подготовка корпуса г/системы</t>
  </si>
  <si>
    <t>9.10.Подсборка кожуха вентилятора</t>
  </si>
  <si>
    <t>9.11.Сборка полика с педалью</t>
  </si>
  <si>
    <t>Плановый задел (НЗП)</t>
  </si>
  <si>
    <t>Вх. Остаток (НЗП)</t>
  </si>
  <si>
    <t>Исх. Остаток (НЗП)</t>
  </si>
  <si>
    <t>Всего</t>
  </si>
  <si>
    <t>Мастер 1-вой смены</t>
  </si>
  <si>
    <t>Начальник цеха</t>
  </si>
  <si>
    <t>Начальник службы качества</t>
  </si>
  <si>
    <t>Дата</t>
  </si>
  <si>
    <t>Вх.остаток</t>
  </si>
  <si>
    <t>Остатки</t>
  </si>
  <si>
    <t>Тракторокомплекты</t>
  </si>
  <si>
    <t>Приход</t>
  </si>
  <si>
    <t>Склад</t>
  </si>
  <si>
    <t>Выдача</t>
  </si>
  <si>
    <t>Остаток</t>
  </si>
  <si>
    <t>Вх.остаток в цеху</t>
  </si>
  <si>
    <t>Остаток  в подсборке</t>
  </si>
  <si>
    <t>Остаток не использованный</t>
  </si>
  <si>
    <t>2-ая смена</t>
  </si>
  <si>
    <t>1-ая смена</t>
  </si>
  <si>
    <t>Числится 1-ая смена</t>
  </si>
  <si>
    <t>Факт 1-ая смена</t>
  </si>
  <si>
    <t>Факт 2-ая смена</t>
  </si>
  <si>
    <t>Сход с конвейера</t>
  </si>
  <si>
    <t>Количество на доводке</t>
  </si>
  <si>
    <t>Отклонение</t>
  </si>
  <si>
    <t>План нарастающим итогом</t>
  </si>
  <si>
    <t>Факт нарастающим итогом</t>
  </si>
  <si>
    <t>Отклонение нарастающим итогом</t>
  </si>
  <si>
    <t>Итого</t>
  </si>
  <si>
    <t>Числится 2-ая смена</t>
  </si>
  <si>
    <t>Текущая дата</t>
  </si>
  <si>
    <t>Дата расчета</t>
  </si>
  <si>
    <t>Расчет в ручную</t>
  </si>
  <si>
    <t>Смена №1</t>
  </si>
  <si>
    <t>Смена №2</t>
  </si>
  <si>
    <t>Выполнение</t>
  </si>
  <si>
    <t>Приход со склада в цех</t>
  </si>
  <si>
    <t>Использовано в производство</t>
  </si>
  <si>
    <t>Дата отчетов</t>
  </si>
  <si>
    <t>Вх. остаток</t>
  </si>
  <si>
    <t>Сдано на сбыт</t>
  </si>
  <si>
    <t>На окраске</t>
  </si>
  <si>
    <t>Окраска</t>
  </si>
  <si>
    <t>Сдача на сбыт</t>
  </si>
  <si>
    <t>Подача на окраску</t>
  </si>
  <si>
    <t>Зам начальника цеха</t>
  </si>
  <si>
    <t xml:space="preserve">Отчет по производству тракторов за </t>
  </si>
  <si>
    <t>Номера изделий</t>
  </si>
  <si>
    <t>Доводка</t>
  </si>
  <si>
    <t>Сбыт</t>
  </si>
  <si>
    <t>Товарный двор</t>
  </si>
  <si>
    <t>№ изделия</t>
  </si>
  <si>
    <t>№ п.п.</t>
  </si>
  <si>
    <t>Номера тракторов</t>
  </si>
  <si>
    <t>с</t>
  </si>
  <si>
    <t>по</t>
  </si>
  <si>
    <t>На доводке</t>
  </si>
  <si>
    <t>Дата отчетов вручную</t>
  </si>
  <si>
    <t>день</t>
  </si>
  <si>
    <t>месяц</t>
  </si>
  <si>
    <t>год</t>
  </si>
  <si>
    <t>день недели</t>
  </si>
  <si>
    <t>номер недели</t>
  </si>
  <si>
    <t>индекс</t>
  </si>
  <si>
    <t>год сокращенный</t>
  </si>
  <si>
    <t>Мастер</t>
  </si>
  <si>
    <t>Мастер:</t>
  </si>
  <si>
    <t>Кол-во рабочих по ТП 2-ая смена</t>
  </si>
  <si>
    <t>Кол-во рабочих по ТП 1-ая смена</t>
  </si>
  <si>
    <t>ПСИ</t>
  </si>
  <si>
    <t>Реализован</t>
  </si>
  <si>
    <t>Филичкин</t>
  </si>
  <si>
    <t>Принято на окраску</t>
  </si>
  <si>
    <t>предыдущая рабочая дата</t>
  </si>
  <si>
    <t>ИП Глава КФХ Корнилова Н.А.</t>
  </si>
  <si>
    <t>ООО "ТД МТЗ-ЕлАз"</t>
  </si>
  <si>
    <t>ОАО "Росагролизинг"</t>
  </si>
  <si>
    <t>ИП Завражнов</t>
  </si>
  <si>
    <t>ООО "ТД МТЗ-Ставрополь"</t>
  </si>
  <si>
    <t>ЗАО "ТД МТЗ"</t>
  </si>
  <si>
    <t>ЗАО "ТД МТЗ Северо-Запад"</t>
  </si>
  <si>
    <t>11.112.07</t>
  </si>
  <si>
    <t>ООО "ТД МТЗ-Краснодар"</t>
  </si>
  <si>
    <t>ООО "ТД МТЗ-Сибирь"</t>
  </si>
  <si>
    <t>начало месяца текущего</t>
  </si>
  <si>
    <t>Конец месяца предыдущего</t>
  </si>
  <si>
    <t>Отработано рабочих дней</t>
  </si>
  <si>
    <t>Исполнение</t>
  </si>
  <si>
    <t>ЗАО "ТД МТЗ-Краснодар"</t>
  </si>
  <si>
    <t>ООО "ТД МТЗ-Северо-Запад"</t>
  </si>
  <si>
    <t>ЗАО "ТД Минск. Тракт.завода"</t>
  </si>
  <si>
    <t>ООО "ТД МТЗ Северо-запад"</t>
  </si>
  <si>
    <t>Филичкин В.М.</t>
  </si>
  <si>
    <t>Мякишев Ю.А.</t>
  </si>
  <si>
    <t>ООО "ТД МТЗ Северо-Запад"</t>
  </si>
  <si>
    <t>Кудряшов</t>
  </si>
  <si>
    <t>Отправлено товарный двор</t>
  </si>
  <si>
    <t>План схода с конвейера</t>
  </si>
  <si>
    <t>Двигатель</t>
  </si>
  <si>
    <t>ТНВД</t>
  </si>
  <si>
    <t>Турбокомпрессор</t>
  </si>
  <si>
    <t>Трансмиссия</t>
  </si>
  <si>
    <t>Мост передний</t>
  </si>
  <si>
    <t>Кабина</t>
  </si>
  <si>
    <t>КПП</t>
  </si>
  <si>
    <t>Корпус гидросистемы</t>
  </si>
  <si>
    <t>Рулевая колонка</t>
  </si>
  <si>
    <t>Гидроподъемник</t>
  </si>
  <si>
    <t>Радиатор</t>
  </si>
  <si>
    <t>Колеса</t>
  </si>
  <si>
    <t>Номера комплектующих</t>
  </si>
  <si>
    <t>Рабочих дней</t>
  </si>
  <si>
    <t>Отработано дней</t>
  </si>
  <si>
    <t>Выработка по сходу с конвейера</t>
  </si>
  <si>
    <t>Выработка по отправке на товарный двор</t>
  </si>
  <si>
    <t>Планируемая выработка</t>
  </si>
  <si>
    <t>Отработано часов</t>
  </si>
  <si>
    <t>Рабочих часов</t>
  </si>
  <si>
    <t>Отработано часов всеми рабочими</t>
  </si>
  <si>
    <t>ООО "ТД МТЗ-Северо-запад"</t>
  </si>
  <si>
    <t>всего по дням</t>
  </si>
  <si>
    <t>всего по часам</t>
  </si>
  <si>
    <t>отработано часов всеми</t>
  </si>
  <si>
    <t>кудряшов</t>
  </si>
  <si>
    <t>филичкин</t>
  </si>
  <si>
    <t>ООО "Сарэкс-ТД"</t>
  </si>
  <si>
    <t>ОАО "Сарэкс"</t>
  </si>
  <si>
    <t>ОАО "Сарэкс-ТД"</t>
  </si>
  <si>
    <t>Отправлено на участок установки дополнительного оборудования</t>
  </si>
  <si>
    <t>Установка передних спаренных колес</t>
  </si>
  <si>
    <t>Установка задних спаренных колес</t>
  </si>
  <si>
    <t>Установка устройства облегчающего запуск</t>
  </si>
  <si>
    <t>Установка капотных кондиционеров</t>
  </si>
  <si>
    <t>Установка накрышных кондиционеров</t>
  </si>
  <si>
    <t>Сдано на окраску с участка установки дополнительного оборудования</t>
  </si>
  <si>
    <t>Итоги</t>
  </si>
  <si>
    <t>Отправлено на установку допоборудования</t>
  </si>
  <si>
    <t>Остаток на участке допоборудования</t>
  </si>
  <si>
    <t>Отправлено на окраску с участка допоборудования</t>
  </si>
  <si>
    <t>Отправлено на окраску</t>
  </si>
  <si>
    <t>Итого отправлено на окраску</t>
  </si>
  <si>
    <t>Ед. изм.</t>
  </si>
  <si>
    <t>шт.</t>
  </si>
  <si>
    <t>шт./день</t>
  </si>
  <si>
    <t>час</t>
  </si>
  <si>
    <t>шт./час</t>
  </si>
  <si>
    <t>Выработка в час по отправке на товарный двор с учетом общего отработанного времени</t>
  </si>
  <si>
    <t>Выработка в час по сходу с конвейера с учетом общего отработанного времени</t>
  </si>
  <si>
    <t>Кол-во на УУДО</t>
  </si>
  <si>
    <t>Итог</t>
  </si>
  <si>
    <t>Остаток на сбыте</t>
  </si>
  <si>
    <t>348112-05</t>
  </si>
  <si>
    <t>34820-05</t>
  </si>
  <si>
    <t>348128-05</t>
  </si>
  <si>
    <t>348122-05</t>
  </si>
  <si>
    <t>34881-05</t>
  </si>
  <si>
    <t>34852-05</t>
  </si>
  <si>
    <t>34839-05</t>
  </si>
  <si>
    <t>348103-05</t>
  </si>
  <si>
    <t>3581-05</t>
  </si>
  <si>
    <t>348134-05</t>
  </si>
  <si>
    <t>34888-05</t>
  </si>
  <si>
    <t>348102-05</t>
  </si>
  <si>
    <t>348113-05</t>
  </si>
  <si>
    <t>348106-05</t>
  </si>
  <si>
    <t>348114-05</t>
  </si>
  <si>
    <t>348133-05</t>
  </si>
  <si>
    <t>348124-05</t>
  </si>
  <si>
    <t>348142-05</t>
  </si>
  <si>
    <t>318129-05</t>
  </si>
  <si>
    <t>29855-05</t>
  </si>
  <si>
    <t>33891-05</t>
  </si>
  <si>
    <t>30871-05</t>
  </si>
  <si>
    <t>348123-05</t>
  </si>
  <si>
    <t>348116-05116296</t>
  </si>
  <si>
    <t>348121-05</t>
  </si>
  <si>
    <t>348101-05</t>
  </si>
  <si>
    <t>348127-05</t>
  </si>
  <si>
    <t>348118-05</t>
  </si>
  <si>
    <t>348129-05</t>
  </si>
  <si>
    <t>34892-05</t>
  </si>
  <si>
    <t>34841-05</t>
  </si>
  <si>
    <t>34851-02</t>
  </si>
  <si>
    <t>34830-05</t>
  </si>
  <si>
    <t>34833-05</t>
  </si>
  <si>
    <t>34819-05</t>
  </si>
  <si>
    <t>34836-15</t>
  </si>
  <si>
    <t>34831-05    116544</t>
  </si>
  <si>
    <t>34838-05</t>
  </si>
  <si>
    <t>288149-05</t>
  </si>
  <si>
    <t>348145-05     116414</t>
  </si>
  <si>
    <t>358152-05</t>
  </si>
  <si>
    <t>358109-05</t>
  </si>
  <si>
    <t>358112-05</t>
  </si>
  <si>
    <t>35894-05</t>
  </si>
  <si>
    <t>358136-05</t>
  </si>
  <si>
    <t>35887-05</t>
  </si>
  <si>
    <t>35891-05</t>
  </si>
  <si>
    <t>288139-05</t>
  </si>
  <si>
    <t>288116-05</t>
  </si>
  <si>
    <t>288104-05</t>
  </si>
  <si>
    <t>35857-05</t>
  </si>
  <si>
    <t>35835-05</t>
  </si>
  <si>
    <t>358141-05</t>
  </si>
  <si>
    <t>358117-05</t>
  </si>
  <si>
    <t>348138-05</t>
  </si>
  <si>
    <t>358133-05</t>
  </si>
  <si>
    <t>368107-05</t>
  </si>
  <si>
    <t>358151-05</t>
  </si>
  <si>
    <t>35899-05</t>
  </si>
  <si>
    <t>358129-05</t>
  </si>
  <si>
    <t>35889-05</t>
  </si>
  <si>
    <t>358111-05     116028</t>
  </si>
  <si>
    <t>348117-05</t>
  </si>
  <si>
    <t>358130-05</t>
  </si>
  <si>
    <t>358163-05</t>
  </si>
  <si>
    <t>358188-05</t>
  </si>
  <si>
    <t>358189-05</t>
  </si>
  <si>
    <t>358100-05</t>
  </si>
  <si>
    <t>358154-05</t>
  </si>
  <si>
    <t>358156-05</t>
  </si>
  <si>
    <t>358116-05</t>
  </si>
  <si>
    <t>358125-05</t>
  </si>
  <si>
    <t>358114-05</t>
  </si>
  <si>
    <t>358118-05</t>
  </si>
  <si>
    <t>358132-05</t>
  </si>
  <si>
    <t>34842-05</t>
  </si>
  <si>
    <t>35873-05</t>
  </si>
  <si>
    <t>35833-05    116030</t>
  </si>
  <si>
    <t>358134-05</t>
  </si>
  <si>
    <t>358127-05</t>
  </si>
  <si>
    <t>338150-05</t>
  </si>
  <si>
    <t>358124-05116459</t>
  </si>
  <si>
    <t>358142-05</t>
  </si>
  <si>
    <t>348119-05</t>
  </si>
  <si>
    <t>35821-05</t>
  </si>
  <si>
    <t>35826-05</t>
  </si>
  <si>
    <t>348136-05</t>
  </si>
  <si>
    <t>35813-05</t>
  </si>
  <si>
    <t>36821-05</t>
  </si>
  <si>
    <t>36816-05</t>
  </si>
  <si>
    <t>358174-05</t>
  </si>
  <si>
    <t>358169-05</t>
  </si>
  <si>
    <t>358179-05</t>
  </si>
  <si>
    <t>358131-05</t>
  </si>
  <si>
    <t>358126-05</t>
  </si>
  <si>
    <t>36823-05</t>
  </si>
  <si>
    <t>36887-05</t>
  </si>
  <si>
    <t>36881-05</t>
  </si>
  <si>
    <t>36812-05</t>
  </si>
  <si>
    <t>36872-05</t>
  </si>
  <si>
    <t>36818-05</t>
  </si>
  <si>
    <t>358143-05</t>
  </si>
  <si>
    <t>36845-05</t>
  </si>
  <si>
    <t>368120-05</t>
  </si>
  <si>
    <t>36869-05</t>
  </si>
  <si>
    <t>36857-05</t>
  </si>
  <si>
    <t>36893-05</t>
  </si>
  <si>
    <t>368115-05</t>
  </si>
  <si>
    <t>36873-05</t>
  </si>
  <si>
    <t>358106-05</t>
  </si>
  <si>
    <t>36851-05</t>
  </si>
  <si>
    <t>35884-05</t>
  </si>
  <si>
    <t>35825-05</t>
  </si>
  <si>
    <t>35831-05</t>
  </si>
  <si>
    <t>35829-05</t>
  </si>
  <si>
    <t>358121-05</t>
  </si>
  <si>
    <t>358164-05</t>
  </si>
  <si>
    <t>358168-05</t>
  </si>
  <si>
    <t>358167-05</t>
  </si>
  <si>
    <t>35820-05</t>
  </si>
  <si>
    <t>348132-05</t>
  </si>
  <si>
    <t>348137-05</t>
  </si>
  <si>
    <t>34825-05</t>
  </si>
  <si>
    <t>36896-05</t>
  </si>
  <si>
    <t>35898-05</t>
  </si>
  <si>
    <t>358165-05</t>
  </si>
  <si>
    <t>368139-05</t>
  </si>
  <si>
    <t>368153-05117503</t>
  </si>
  <si>
    <t>36853-05</t>
  </si>
  <si>
    <t>368113-05</t>
  </si>
  <si>
    <t>ЗАО  "БелМТЗцентр"</t>
  </si>
  <si>
    <t>ООО "ТД-Сарэкс"</t>
  </si>
  <si>
    <t>17837-05</t>
  </si>
  <si>
    <t>17887-05</t>
  </si>
  <si>
    <t>08822-05026258</t>
  </si>
  <si>
    <t>14834-05</t>
  </si>
  <si>
    <t>13836-05</t>
  </si>
  <si>
    <t>08846-05</t>
  </si>
  <si>
    <t>28735-05</t>
  </si>
  <si>
    <t>21838-05</t>
  </si>
  <si>
    <t>22817-05</t>
  </si>
  <si>
    <t>10814-05</t>
  </si>
  <si>
    <t>21830-05</t>
  </si>
  <si>
    <t>23860-05</t>
  </si>
  <si>
    <t>22878-05</t>
  </si>
  <si>
    <t>4776-05</t>
  </si>
  <si>
    <t>22865-05</t>
  </si>
  <si>
    <t>328109-05</t>
  </si>
  <si>
    <t>318130-05</t>
  </si>
  <si>
    <t>318131-05</t>
  </si>
  <si>
    <t>32886-05</t>
  </si>
  <si>
    <t>32816-05</t>
  </si>
  <si>
    <t>32888-05</t>
  </si>
  <si>
    <t>32872-05</t>
  </si>
  <si>
    <t>32814-05</t>
  </si>
  <si>
    <t>328132-05</t>
  </si>
  <si>
    <t>308156-05</t>
  </si>
  <si>
    <t>32893-05</t>
  </si>
  <si>
    <t>32879-05</t>
  </si>
  <si>
    <t>32815-05</t>
  </si>
  <si>
    <t>32887-05</t>
  </si>
  <si>
    <t>328149-05</t>
  </si>
  <si>
    <t>328181-05</t>
  </si>
  <si>
    <t>328177-05</t>
  </si>
  <si>
    <t>328174-05</t>
  </si>
  <si>
    <t>32832-05</t>
  </si>
  <si>
    <t>32826-05</t>
  </si>
  <si>
    <t>328148-05</t>
  </si>
  <si>
    <t>328153-05</t>
  </si>
  <si>
    <t>328164-05</t>
  </si>
  <si>
    <t>32843-05</t>
  </si>
  <si>
    <t>32859-05</t>
  </si>
  <si>
    <t>32855-05</t>
  </si>
  <si>
    <t>32861-05</t>
  </si>
  <si>
    <t>32857-05</t>
  </si>
  <si>
    <t>32852-05</t>
  </si>
  <si>
    <t>32856-05</t>
  </si>
  <si>
    <t>32895-05</t>
  </si>
  <si>
    <t>318139-05</t>
  </si>
  <si>
    <t>328183-05</t>
  </si>
  <si>
    <t>328166-05</t>
  </si>
  <si>
    <t>328167-05</t>
  </si>
  <si>
    <t>328169-05</t>
  </si>
  <si>
    <t>328159-05</t>
  </si>
  <si>
    <t>328172-05</t>
  </si>
  <si>
    <t>328143-05</t>
  </si>
  <si>
    <t>328179-05</t>
  </si>
  <si>
    <t>32836-05</t>
  </si>
  <si>
    <t>32837-05</t>
  </si>
  <si>
    <t>32866-05</t>
  </si>
  <si>
    <t>32833-05</t>
  </si>
  <si>
    <t>328129-05</t>
  </si>
  <si>
    <t>328162-05</t>
  </si>
  <si>
    <t>328180-05</t>
  </si>
  <si>
    <t>328161-05</t>
  </si>
  <si>
    <t>328160-05</t>
  </si>
  <si>
    <t>328158-05</t>
  </si>
  <si>
    <t>328186-05</t>
  </si>
  <si>
    <t>328170-05</t>
  </si>
  <si>
    <t>328111-05</t>
  </si>
  <si>
    <t>328144-05</t>
  </si>
  <si>
    <t>328184-05</t>
  </si>
  <si>
    <t>318134-05</t>
  </si>
  <si>
    <t>18137-05</t>
  </si>
  <si>
    <t>318127-05</t>
  </si>
  <si>
    <t>32899-05</t>
  </si>
  <si>
    <t>32884-05</t>
  </si>
  <si>
    <t>32892-05</t>
  </si>
  <si>
    <t>328121-05</t>
  </si>
  <si>
    <t>28873-05</t>
  </si>
  <si>
    <t>32894-05</t>
  </si>
  <si>
    <t>33836-05</t>
  </si>
  <si>
    <t>33844-05</t>
  </si>
  <si>
    <t>33845-05</t>
  </si>
  <si>
    <t>33824-05</t>
  </si>
  <si>
    <t>32896-05</t>
  </si>
  <si>
    <t>328120-05</t>
  </si>
  <si>
    <t>328110-05</t>
  </si>
  <si>
    <t>328122-05</t>
  </si>
  <si>
    <t>32885-05</t>
  </si>
  <si>
    <t>33843-05</t>
  </si>
  <si>
    <t>33846-05</t>
  </si>
  <si>
    <t>328165-05</t>
  </si>
  <si>
    <t>33881-05</t>
  </si>
  <si>
    <t>33850-05</t>
  </si>
  <si>
    <t>33896-05</t>
  </si>
  <si>
    <t>33890-05</t>
  </si>
  <si>
    <t>30820-05</t>
  </si>
  <si>
    <t>33841-05</t>
  </si>
  <si>
    <t>33838-05</t>
  </si>
  <si>
    <t>328125-05</t>
  </si>
  <si>
    <t>32883-05</t>
  </si>
  <si>
    <t>328108-05</t>
  </si>
  <si>
    <t>33895-05</t>
  </si>
  <si>
    <t>33858-05</t>
  </si>
  <si>
    <t>33892-05</t>
  </si>
  <si>
    <t>33856-05</t>
  </si>
  <si>
    <t>33872-05</t>
  </si>
  <si>
    <t>33852-05</t>
  </si>
  <si>
    <t>33889-05</t>
  </si>
  <si>
    <t>33873-05</t>
  </si>
  <si>
    <t>33868-05</t>
  </si>
  <si>
    <t>33865-05</t>
  </si>
  <si>
    <t>33893-05</t>
  </si>
  <si>
    <t>33864-05</t>
  </si>
  <si>
    <t>328190-05</t>
  </si>
  <si>
    <t>33855-05</t>
  </si>
  <si>
    <t>318722-05</t>
  </si>
  <si>
    <t>31885-05</t>
  </si>
  <si>
    <t>318132-02</t>
  </si>
  <si>
    <t>318133-05</t>
  </si>
  <si>
    <t>33833-05</t>
  </si>
  <si>
    <t>33831-05</t>
  </si>
  <si>
    <t>33834-05</t>
  </si>
  <si>
    <t>28763-05</t>
  </si>
  <si>
    <t>33840-05</t>
  </si>
  <si>
    <t>33832-05</t>
  </si>
  <si>
    <t>34849-05</t>
  </si>
  <si>
    <t>34843-05</t>
  </si>
  <si>
    <t>33839-05</t>
  </si>
  <si>
    <t>208105-05</t>
  </si>
  <si>
    <t>21823-05</t>
  </si>
  <si>
    <t>2388-05</t>
  </si>
  <si>
    <t>22896-05</t>
  </si>
  <si>
    <t>34832-05</t>
  </si>
  <si>
    <t>34837-005</t>
  </si>
  <si>
    <t>34821-05</t>
  </si>
  <si>
    <t>34847-05</t>
  </si>
  <si>
    <t>34846-05</t>
  </si>
  <si>
    <t>34824-05</t>
  </si>
  <si>
    <t>34834-05</t>
  </si>
  <si>
    <t>10852-05</t>
  </si>
  <si>
    <t>20883-05</t>
  </si>
  <si>
    <t>20872-05</t>
  </si>
  <si>
    <t>2185-05</t>
  </si>
  <si>
    <t>32871-05</t>
  </si>
  <si>
    <t>33820-05</t>
  </si>
  <si>
    <t>34845-05</t>
  </si>
  <si>
    <t>34850-05</t>
  </si>
  <si>
    <t>34835-05</t>
  </si>
  <si>
    <t>34827-05</t>
  </si>
  <si>
    <t>34828-005</t>
  </si>
  <si>
    <t>34848-05</t>
  </si>
  <si>
    <t>34860-05</t>
  </si>
  <si>
    <t>348104-05</t>
  </si>
  <si>
    <t>34877-05</t>
  </si>
  <si>
    <t>348100-05</t>
  </si>
  <si>
    <t>348107-05</t>
  </si>
  <si>
    <t>34861-05</t>
  </si>
  <si>
    <t>34857-05</t>
  </si>
  <si>
    <t>34863-05</t>
  </si>
  <si>
    <t>34862-05</t>
  </si>
  <si>
    <t>34829-05</t>
  </si>
  <si>
    <t>34893-05</t>
  </si>
  <si>
    <t>348105-05</t>
  </si>
  <si>
    <t>29861-05</t>
  </si>
  <si>
    <t>29892-05</t>
  </si>
  <si>
    <t>29888-05</t>
  </si>
  <si>
    <t>348141-05</t>
  </si>
  <si>
    <t>348135-05</t>
  </si>
  <si>
    <t>3583-05</t>
  </si>
  <si>
    <t>35822-05</t>
  </si>
  <si>
    <t>31872-05</t>
  </si>
  <si>
    <t>33894-05</t>
  </si>
  <si>
    <t>33869-05</t>
  </si>
  <si>
    <t>38882-05</t>
  </si>
  <si>
    <t>3585-05</t>
  </si>
  <si>
    <t>3589-05</t>
  </si>
  <si>
    <t>348115-05</t>
  </si>
  <si>
    <t>3582-05</t>
  </si>
  <si>
    <t>348139-05</t>
  </si>
  <si>
    <t>35819-05</t>
  </si>
  <si>
    <t>35838-05</t>
  </si>
  <si>
    <t>348143-05</t>
  </si>
  <si>
    <t>35818-05</t>
  </si>
  <si>
    <t>348144-05</t>
  </si>
  <si>
    <t>30825-05</t>
  </si>
  <si>
    <t>35880-05</t>
  </si>
  <si>
    <t>29846-05</t>
  </si>
  <si>
    <t>348110-05</t>
  </si>
  <si>
    <t>358148-05</t>
  </si>
  <si>
    <t>358113-05</t>
  </si>
  <si>
    <t>358123-05</t>
  </si>
  <si>
    <t>358155-05</t>
  </si>
  <si>
    <t>35888-05</t>
  </si>
  <si>
    <t>358149-05</t>
  </si>
  <si>
    <t>35890-05</t>
  </si>
  <si>
    <t>358139-05</t>
  </si>
  <si>
    <t>358138-05</t>
  </si>
  <si>
    <t>358153-05</t>
  </si>
  <si>
    <t>358101-05</t>
  </si>
  <si>
    <t>36834-05</t>
  </si>
  <si>
    <t>368142-05</t>
  </si>
  <si>
    <t>3587-05</t>
  </si>
  <si>
    <t>3584-05</t>
  </si>
  <si>
    <t>35843-05</t>
  </si>
  <si>
    <t>35871-05</t>
  </si>
  <si>
    <t>36827-05</t>
  </si>
  <si>
    <t>368119-05</t>
  </si>
  <si>
    <t>36861-05</t>
  </si>
  <si>
    <t>368152-05</t>
  </si>
  <si>
    <t>36867-05</t>
  </si>
  <si>
    <t>368117-05</t>
  </si>
  <si>
    <t>36865-05</t>
  </si>
  <si>
    <t>36894-05</t>
  </si>
  <si>
    <t>368118-05</t>
  </si>
  <si>
    <t>358102-05     118634</t>
  </si>
  <si>
    <t>368137-05</t>
  </si>
  <si>
    <t>358145-05</t>
  </si>
  <si>
    <t>358160-05</t>
  </si>
  <si>
    <t>368140-05</t>
  </si>
  <si>
    <t>36830-05</t>
  </si>
  <si>
    <t>36825-05</t>
  </si>
  <si>
    <t>36820-05</t>
  </si>
  <si>
    <t>36870-05</t>
  </si>
  <si>
    <t>36826-05</t>
  </si>
  <si>
    <t>36813-05</t>
  </si>
  <si>
    <t>36864-05</t>
  </si>
  <si>
    <t>36843-05</t>
  </si>
  <si>
    <t>3687-05</t>
  </si>
  <si>
    <t>368122-05</t>
  </si>
  <si>
    <t>368123-05</t>
  </si>
  <si>
    <t>368116-050</t>
  </si>
  <si>
    <t>368150-05</t>
  </si>
  <si>
    <t>358135-05</t>
  </si>
  <si>
    <t>3686-05</t>
  </si>
  <si>
    <t>368110-05</t>
  </si>
  <si>
    <t>36832-05</t>
  </si>
  <si>
    <t>328128-05</t>
  </si>
  <si>
    <t>3689-05</t>
  </si>
  <si>
    <t>358181-05</t>
  </si>
  <si>
    <t>358166-05</t>
  </si>
  <si>
    <t>358178-05</t>
  </si>
  <si>
    <t>358104-05</t>
  </si>
  <si>
    <t>36871-05</t>
  </si>
  <si>
    <t>36829-05</t>
  </si>
  <si>
    <t>36824-05</t>
  </si>
  <si>
    <t>36831-05119259</t>
  </si>
  <si>
    <t>36828-05</t>
  </si>
  <si>
    <t>368134-05</t>
  </si>
  <si>
    <t>368135-05</t>
  </si>
  <si>
    <t>368132-05</t>
  </si>
  <si>
    <t>368131-05</t>
  </si>
  <si>
    <t>36855-05</t>
  </si>
  <si>
    <t>368133-05</t>
  </si>
  <si>
    <t>368141-05</t>
  </si>
  <si>
    <t>368105-05</t>
  </si>
  <si>
    <t>36819-05</t>
  </si>
  <si>
    <t>37853-05</t>
  </si>
  <si>
    <t>37848-05</t>
  </si>
  <si>
    <t>37854-05</t>
  </si>
  <si>
    <t>33854-05</t>
  </si>
  <si>
    <t>368121-05</t>
  </si>
  <si>
    <t>3681-05</t>
  </si>
  <si>
    <t>37894-05</t>
  </si>
  <si>
    <t>36879-05</t>
  </si>
  <si>
    <t>37824-05</t>
  </si>
  <si>
    <t>378103-05</t>
  </si>
  <si>
    <t>37881-05</t>
  </si>
  <si>
    <t>37899-05</t>
  </si>
  <si>
    <t>36814-05</t>
  </si>
  <si>
    <t>37882-05</t>
  </si>
  <si>
    <t>37832-05</t>
  </si>
  <si>
    <t>37856-05</t>
  </si>
  <si>
    <t>36833-05</t>
  </si>
  <si>
    <t>368114-05</t>
  </si>
  <si>
    <t>37892-05</t>
  </si>
  <si>
    <t>37870-05</t>
  </si>
  <si>
    <t>37875-05</t>
  </si>
  <si>
    <t>37865-05</t>
  </si>
  <si>
    <t>37863-05</t>
  </si>
  <si>
    <t>37826-05</t>
  </si>
  <si>
    <t>37891-05</t>
  </si>
  <si>
    <t>378147-05</t>
  </si>
  <si>
    <t>36876-05</t>
  </si>
  <si>
    <t>378141-05</t>
  </si>
  <si>
    <t>378144-05</t>
  </si>
  <si>
    <t>378133-05</t>
  </si>
  <si>
    <t>378148-05</t>
  </si>
  <si>
    <t>378140-05</t>
  </si>
  <si>
    <t>378116-05</t>
  </si>
  <si>
    <t>378139-05</t>
  </si>
  <si>
    <t>378138-05</t>
  </si>
  <si>
    <t>37879-05</t>
  </si>
  <si>
    <t>378127-05</t>
  </si>
  <si>
    <t>378132-05</t>
  </si>
  <si>
    <t>37876-05</t>
  </si>
  <si>
    <t>37896-05</t>
  </si>
  <si>
    <t>37869-05119252</t>
  </si>
  <si>
    <t>37893-05</t>
  </si>
  <si>
    <t>36878-05</t>
  </si>
  <si>
    <t>37872-05</t>
  </si>
  <si>
    <t>378134-05</t>
  </si>
  <si>
    <t>378121-05</t>
  </si>
  <si>
    <t>378112-05</t>
  </si>
  <si>
    <t>378135-05</t>
  </si>
  <si>
    <t>378126-05</t>
  </si>
  <si>
    <t>37840-05</t>
  </si>
  <si>
    <t>378119-05</t>
  </si>
  <si>
    <t>378136-05</t>
  </si>
  <si>
    <t>378129-05</t>
  </si>
  <si>
    <t>378128-05</t>
  </si>
  <si>
    <t>378142-05</t>
  </si>
  <si>
    <t>378137-05</t>
  </si>
  <si>
    <t>378131-05</t>
  </si>
  <si>
    <t>37828-05</t>
  </si>
  <si>
    <t>378120-05</t>
  </si>
  <si>
    <t>37849-05</t>
  </si>
  <si>
    <t>378106-05</t>
  </si>
  <si>
    <t>378111-05</t>
  </si>
  <si>
    <t>36895-05</t>
  </si>
  <si>
    <t>378145-05</t>
  </si>
  <si>
    <t>378113-05</t>
  </si>
  <si>
    <t>378149-05</t>
  </si>
  <si>
    <t>378110-05</t>
  </si>
  <si>
    <t>378101-05</t>
  </si>
  <si>
    <t>378102-05</t>
  </si>
  <si>
    <t>37897-05</t>
  </si>
  <si>
    <t>378107-05</t>
  </si>
  <si>
    <t>378109-05</t>
  </si>
  <si>
    <t>36875-05</t>
  </si>
  <si>
    <t>35882-05</t>
  </si>
  <si>
    <t>38826-05</t>
  </si>
  <si>
    <t>38831-05</t>
  </si>
  <si>
    <t>288155-05</t>
  </si>
  <si>
    <t>288153-05</t>
  </si>
  <si>
    <t>288150-05</t>
  </si>
  <si>
    <t>28862-05</t>
  </si>
  <si>
    <t>38863-05</t>
  </si>
  <si>
    <t>38857-05</t>
  </si>
  <si>
    <t>38864-05</t>
  </si>
  <si>
    <t>38862-05</t>
  </si>
  <si>
    <t>288100-05</t>
  </si>
  <si>
    <t>288140-05</t>
  </si>
  <si>
    <t>288137-05</t>
  </si>
  <si>
    <t>288112-05</t>
  </si>
  <si>
    <t>37878-05</t>
  </si>
  <si>
    <t>378125-05</t>
  </si>
  <si>
    <t>378150-05</t>
  </si>
  <si>
    <t>378130-05</t>
  </si>
  <si>
    <t>358170-05</t>
  </si>
  <si>
    <t>38868-05</t>
  </si>
  <si>
    <t>38858-05</t>
  </si>
  <si>
    <t>38898-05</t>
  </si>
  <si>
    <t>368108-05</t>
  </si>
  <si>
    <t>368106-05</t>
  </si>
  <si>
    <t>38820-05</t>
  </si>
  <si>
    <t>36835-05</t>
  </si>
  <si>
    <t>36874-05</t>
  </si>
  <si>
    <t>368100-05118617</t>
  </si>
  <si>
    <t>38819-05</t>
  </si>
  <si>
    <t>38861-05</t>
  </si>
  <si>
    <t>38859-05</t>
  </si>
  <si>
    <t>38856-05</t>
  </si>
  <si>
    <t>38879-05</t>
  </si>
  <si>
    <t>328115-05</t>
  </si>
  <si>
    <t>38867-05</t>
  </si>
  <si>
    <t>38855-05</t>
  </si>
  <si>
    <t>38848-05</t>
  </si>
  <si>
    <t>38828-05</t>
  </si>
  <si>
    <t>38860-05</t>
  </si>
  <si>
    <t>38866-05</t>
  </si>
  <si>
    <t>38865-05</t>
  </si>
  <si>
    <t>38835-05</t>
  </si>
  <si>
    <t>38844-05</t>
  </si>
  <si>
    <t>38842-05</t>
  </si>
  <si>
    <t>38836-05</t>
  </si>
  <si>
    <t>30829-05</t>
  </si>
  <si>
    <t>308100-05</t>
  </si>
  <si>
    <t>308102-05</t>
  </si>
  <si>
    <t>30893-05</t>
  </si>
  <si>
    <t>308125-05</t>
  </si>
  <si>
    <t>308140-50</t>
  </si>
  <si>
    <t>308139-05</t>
  </si>
  <si>
    <t>308120-05</t>
  </si>
  <si>
    <t>3886-05</t>
  </si>
  <si>
    <t>388110-05</t>
  </si>
  <si>
    <t>37821-05</t>
  </si>
  <si>
    <t>36838-05</t>
  </si>
  <si>
    <t>28817-05</t>
  </si>
  <si>
    <t>2887-05</t>
  </si>
  <si>
    <t>25748-05</t>
  </si>
  <si>
    <t>28854-05</t>
  </si>
  <si>
    <t>39898-05</t>
  </si>
  <si>
    <t>37852-05</t>
  </si>
  <si>
    <t>39897-05</t>
  </si>
  <si>
    <t>368144-05</t>
  </si>
  <si>
    <t>368143-05</t>
  </si>
  <si>
    <t>39894-05</t>
  </si>
  <si>
    <t>39889-05</t>
  </si>
  <si>
    <t>37812-05</t>
  </si>
  <si>
    <t>28832-05</t>
  </si>
  <si>
    <t>28827-05</t>
  </si>
  <si>
    <t>28865-05</t>
  </si>
  <si>
    <t>27827-05</t>
  </si>
  <si>
    <t>27834-05</t>
  </si>
  <si>
    <t>39896-05</t>
  </si>
  <si>
    <t>39860-05</t>
  </si>
  <si>
    <t>27844-05</t>
  </si>
  <si>
    <t>39895-05</t>
  </si>
  <si>
    <t>378146-05</t>
  </si>
  <si>
    <t>38872-05</t>
  </si>
  <si>
    <t>38852-05</t>
  </si>
  <si>
    <t>3787-05</t>
  </si>
  <si>
    <t>38874-05</t>
  </si>
  <si>
    <t>39855-05</t>
  </si>
  <si>
    <t>39899-05</t>
  </si>
  <si>
    <t>39816-05</t>
  </si>
  <si>
    <t>378151-05</t>
  </si>
  <si>
    <t>3682-05</t>
  </si>
  <si>
    <t>368127-05</t>
  </si>
  <si>
    <t>358103-05</t>
  </si>
  <si>
    <t>3683-05</t>
  </si>
  <si>
    <t>368101-05</t>
  </si>
  <si>
    <t>37862-05</t>
  </si>
  <si>
    <t>37860-05</t>
  </si>
  <si>
    <t>37831-05</t>
  </si>
  <si>
    <t>388106-05</t>
  </si>
  <si>
    <t>38822-05</t>
  </si>
  <si>
    <t>38816-05</t>
  </si>
  <si>
    <t>3883-05</t>
  </si>
  <si>
    <t>37842-05</t>
  </si>
  <si>
    <t>398107-05</t>
  </si>
  <si>
    <t>37819-05</t>
  </si>
  <si>
    <t>39856-05</t>
  </si>
  <si>
    <t>37817-05</t>
  </si>
  <si>
    <t>3885-05</t>
  </si>
  <si>
    <t>39818-05</t>
  </si>
  <si>
    <t>3884-05</t>
  </si>
  <si>
    <t>388108-05</t>
  </si>
  <si>
    <t>38873-05</t>
  </si>
  <si>
    <t>358171-05</t>
  </si>
  <si>
    <t>388105-05</t>
  </si>
  <si>
    <t>398100-05</t>
  </si>
  <si>
    <t>398138-05</t>
  </si>
  <si>
    <t>40816-05</t>
  </si>
  <si>
    <t>398156-05</t>
  </si>
  <si>
    <t>398146-05</t>
  </si>
  <si>
    <t>398112-05</t>
  </si>
  <si>
    <t>39836-05</t>
  </si>
  <si>
    <t>39843-05</t>
  </si>
  <si>
    <t>39842-05</t>
  </si>
  <si>
    <t>39838-05</t>
  </si>
  <si>
    <t>39863-05</t>
  </si>
  <si>
    <t>39858-05</t>
  </si>
  <si>
    <t>38815-05</t>
  </si>
  <si>
    <t>398153-05</t>
  </si>
  <si>
    <t>398144-05</t>
  </si>
  <si>
    <t>39827-05</t>
  </si>
  <si>
    <t>38811-05</t>
  </si>
  <si>
    <t>378108-05</t>
  </si>
  <si>
    <t>398258-05</t>
  </si>
  <si>
    <t>398157-05</t>
  </si>
  <si>
    <t>398151-05</t>
  </si>
  <si>
    <t>398150-05</t>
  </si>
  <si>
    <t>388101-05</t>
  </si>
  <si>
    <t>388109-05</t>
  </si>
  <si>
    <t>388103-05</t>
  </si>
  <si>
    <t>3881-05</t>
  </si>
  <si>
    <t>38829-05</t>
  </si>
  <si>
    <t>39824-05</t>
  </si>
  <si>
    <t>398108-05</t>
  </si>
  <si>
    <t>38883-05</t>
  </si>
  <si>
    <t>398117-05</t>
  </si>
  <si>
    <t>40848-05</t>
  </si>
  <si>
    <t>40859-05</t>
  </si>
  <si>
    <t>40856-05</t>
  </si>
  <si>
    <t>40887-05</t>
  </si>
  <si>
    <t>40849-05</t>
  </si>
  <si>
    <t>4081-05</t>
  </si>
  <si>
    <t>40865-05</t>
  </si>
  <si>
    <t>40890-05</t>
  </si>
  <si>
    <t>40815-05</t>
  </si>
  <si>
    <t>40847-05</t>
  </si>
  <si>
    <t>40880-05</t>
  </si>
  <si>
    <t>39893-05</t>
  </si>
  <si>
    <t>38869-05</t>
  </si>
  <si>
    <t>39830-05</t>
  </si>
  <si>
    <t>398147-05</t>
  </si>
  <si>
    <t>398103-05</t>
  </si>
  <si>
    <t>39825-05</t>
  </si>
  <si>
    <t>39844-05</t>
  </si>
  <si>
    <t>40857-05</t>
  </si>
  <si>
    <t>40891-05</t>
  </si>
  <si>
    <t>40886-05</t>
  </si>
  <si>
    <t>ГУП РМ Развитие села</t>
  </si>
  <si>
    <t>ООО "ТД МТЗ"</t>
  </si>
  <si>
    <t>25879-05</t>
  </si>
  <si>
    <t>25894-05</t>
  </si>
  <si>
    <t>25891-05</t>
  </si>
  <si>
    <t>26812-05</t>
  </si>
  <si>
    <t>26813-05</t>
  </si>
  <si>
    <t>26814-05</t>
  </si>
  <si>
    <t>26816-05</t>
  </si>
  <si>
    <t>258100-05</t>
  </si>
  <si>
    <t>258123-05</t>
  </si>
  <si>
    <t>26815-05</t>
  </si>
  <si>
    <t>26822-05</t>
  </si>
  <si>
    <t>258118-05</t>
  </si>
  <si>
    <t>258121-05</t>
  </si>
  <si>
    <t>258119-05</t>
  </si>
  <si>
    <t>2687-05</t>
  </si>
  <si>
    <t>2685-05</t>
  </si>
  <si>
    <t>2688-05</t>
  </si>
  <si>
    <t>258120-05</t>
  </si>
  <si>
    <t>25889-05</t>
  </si>
  <si>
    <t>258122-05</t>
  </si>
  <si>
    <t>2684-05</t>
  </si>
  <si>
    <t>26823-05</t>
  </si>
  <si>
    <t>26820-05</t>
  </si>
  <si>
    <t>25892-05</t>
  </si>
  <si>
    <t>2681-05</t>
  </si>
  <si>
    <t>258105-05</t>
  </si>
  <si>
    <t>258125-05</t>
  </si>
  <si>
    <t>26844-05</t>
  </si>
  <si>
    <t>21821-05</t>
  </si>
  <si>
    <t>26829-05</t>
  </si>
  <si>
    <t>26864-05</t>
  </si>
  <si>
    <t>2682-05</t>
  </si>
  <si>
    <t>2683-05</t>
  </si>
  <si>
    <t>258124-05</t>
  </si>
  <si>
    <t>2686-05</t>
  </si>
  <si>
    <t>26866-05</t>
  </si>
  <si>
    <t>26887-05</t>
  </si>
  <si>
    <t>26891-05</t>
  </si>
  <si>
    <t>26833-05</t>
  </si>
  <si>
    <t>35733-05</t>
  </si>
  <si>
    <t>26892-05</t>
  </si>
  <si>
    <t>26855-05</t>
  </si>
  <si>
    <t>26832-05</t>
  </si>
  <si>
    <t>268102-05</t>
  </si>
  <si>
    <t>26897-05</t>
  </si>
  <si>
    <t>268105-05</t>
  </si>
  <si>
    <t>26893-05</t>
  </si>
  <si>
    <t>20868-05</t>
  </si>
  <si>
    <t>26896-05</t>
  </si>
  <si>
    <t>26827-05</t>
  </si>
  <si>
    <t>26889-05</t>
  </si>
  <si>
    <t>2689-05</t>
  </si>
  <si>
    <t>26819-05</t>
  </si>
  <si>
    <t>26821-05</t>
  </si>
  <si>
    <t>268103-05</t>
  </si>
  <si>
    <t>26899-05</t>
  </si>
  <si>
    <t>268101-05</t>
  </si>
  <si>
    <t>26898-05</t>
  </si>
  <si>
    <t>26835-05</t>
  </si>
  <si>
    <t>268100-05</t>
  </si>
  <si>
    <t>26885-05</t>
  </si>
  <si>
    <t>26888-05</t>
  </si>
  <si>
    <t>26895-05</t>
  </si>
  <si>
    <t>26894-05</t>
  </si>
  <si>
    <t>26884-05</t>
  </si>
  <si>
    <t>26834-05</t>
  </si>
  <si>
    <t>26886-05</t>
  </si>
  <si>
    <t>26890-05</t>
  </si>
  <si>
    <t>268109-05</t>
  </si>
  <si>
    <t>24870-05</t>
  </si>
  <si>
    <t>24863-05</t>
  </si>
  <si>
    <t>24865-05</t>
  </si>
  <si>
    <t>24828-05</t>
  </si>
  <si>
    <t>26883-05</t>
  </si>
  <si>
    <t>26858-05</t>
  </si>
  <si>
    <t>26817-05</t>
  </si>
  <si>
    <t>26880-05</t>
  </si>
  <si>
    <t>26876-05</t>
  </si>
  <si>
    <t>1844-05</t>
  </si>
  <si>
    <t>22843-05</t>
  </si>
  <si>
    <t>26828-05</t>
  </si>
  <si>
    <t>14884-05</t>
  </si>
  <si>
    <t>258111-05</t>
  </si>
  <si>
    <t>1984-05</t>
  </si>
  <si>
    <t>24827-05</t>
  </si>
  <si>
    <t>25865-05</t>
  </si>
  <si>
    <t>25883-05</t>
  </si>
  <si>
    <t>25885-05</t>
  </si>
  <si>
    <t>25887-05</t>
  </si>
  <si>
    <t>25886-05</t>
  </si>
  <si>
    <t>26836-05</t>
  </si>
  <si>
    <t>26882-05</t>
  </si>
  <si>
    <t>22718-05</t>
  </si>
  <si>
    <t>1850-05</t>
  </si>
  <si>
    <t>26830-05</t>
  </si>
  <si>
    <t>26861-05</t>
  </si>
  <si>
    <t>26842-05</t>
  </si>
  <si>
    <t>22815-05</t>
  </si>
  <si>
    <t>17853-05</t>
  </si>
  <si>
    <t>298134-05</t>
  </si>
  <si>
    <t>29882-05</t>
  </si>
  <si>
    <t>29875-05</t>
  </si>
  <si>
    <t>288127-05</t>
  </si>
  <si>
    <t>29827-05</t>
  </si>
  <si>
    <t>29822-05</t>
  </si>
  <si>
    <t>288109-05</t>
  </si>
  <si>
    <t>288123-05</t>
  </si>
  <si>
    <t>288136-05</t>
  </si>
  <si>
    <t>29854-05</t>
  </si>
  <si>
    <t>29819-05</t>
  </si>
  <si>
    <t>29833-05</t>
  </si>
  <si>
    <t>29831-05</t>
  </si>
  <si>
    <t>30844-05</t>
  </si>
  <si>
    <t>30839-05</t>
  </si>
  <si>
    <t>30827-05</t>
  </si>
  <si>
    <t>30859-05</t>
  </si>
  <si>
    <t>30875-05</t>
  </si>
  <si>
    <t>30843-05</t>
  </si>
  <si>
    <t>30833-05</t>
  </si>
  <si>
    <t>30835-05</t>
  </si>
  <si>
    <t>30862-05</t>
  </si>
  <si>
    <t>30852-05</t>
  </si>
  <si>
    <t>30876-05</t>
  </si>
  <si>
    <t>30830-05</t>
  </si>
  <si>
    <t>28899-05</t>
  </si>
  <si>
    <t>288154-05</t>
  </si>
  <si>
    <t>288156-05</t>
  </si>
  <si>
    <t>288138-05</t>
  </si>
  <si>
    <t>288142-05</t>
  </si>
  <si>
    <t>28876-05</t>
  </si>
  <si>
    <t>288151-05</t>
  </si>
  <si>
    <t>28856-05</t>
  </si>
  <si>
    <t>288-05</t>
  </si>
  <si>
    <t>28836-05</t>
  </si>
  <si>
    <t>28824-05</t>
  </si>
  <si>
    <t>288146-05</t>
  </si>
  <si>
    <t>288103-05</t>
  </si>
  <si>
    <t>29866-05</t>
  </si>
  <si>
    <t>30837-05</t>
  </si>
  <si>
    <t>30849-05</t>
  </si>
  <si>
    <t>30841-05</t>
  </si>
  <si>
    <t>30885-05</t>
  </si>
  <si>
    <t>30855-05</t>
  </si>
  <si>
    <t>308104-05</t>
  </si>
  <si>
    <t>30882-05</t>
  </si>
  <si>
    <t>30867-05</t>
  </si>
  <si>
    <t>30884-05</t>
  </si>
  <si>
    <t>30860-05</t>
  </si>
  <si>
    <t>30864-05</t>
  </si>
  <si>
    <t>30873-05</t>
  </si>
  <si>
    <t>30890-05</t>
  </si>
  <si>
    <t>30834-05</t>
  </si>
  <si>
    <t>30886-05</t>
  </si>
  <si>
    <t>30816-05</t>
  </si>
  <si>
    <t>30894-05</t>
  </si>
  <si>
    <t>30865-05</t>
  </si>
  <si>
    <t>30872-05</t>
  </si>
  <si>
    <t>30895-05</t>
  </si>
  <si>
    <t>30851-05</t>
  </si>
  <si>
    <t>30896-05</t>
  </si>
  <si>
    <t>30848-05</t>
  </si>
  <si>
    <t>30889-05</t>
  </si>
  <si>
    <t>30870-05</t>
  </si>
  <si>
    <t>308131-05</t>
  </si>
  <si>
    <t>308129-05</t>
  </si>
  <si>
    <t>308130-05</t>
  </si>
  <si>
    <t>308127-05</t>
  </si>
  <si>
    <t>308143-05</t>
  </si>
  <si>
    <t>308145-05</t>
  </si>
  <si>
    <t>308136-05</t>
  </si>
  <si>
    <t>30861-05</t>
  </si>
  <si>
    <t>308154-05</t>
  </si>
  <si>
    <t>308146-05</t>
  </si>
  <si>
    <t>308123-05</t>
  </si>
  <si>
    <t>308122-05</t>
  </si>
  <si>
    <t>308111-05</t>
  </si>
  <si>
    <t>30863-05</t>
  </si>
  <si>
    <t>30888-05</t>
  </si>
  <si>
    <t>30819-05</t>
  </si>
  <si>
    <t>30881-05</t>
  </si>
  <si>
    <t>328123-05</t>
  </si>
  <si>
    <t>308109-05</t>
  </si>
  <si>
    <t>308112-05</t>
  </si>
  <si>
    <t>30850-05</t>
  </si>
  <si>
    <t>30832-05</t>
  </si>
  <si>
    <t>30836-05</t>
  </si>
  <si>
    <t>30877-05</t>
  </si>
  <si>
    <t>308126-05</t>
  </si>
  <si>
    <t>308121-05</t>
  </si>
  <si>
    <t>308132-05</t>
  </si>
  <si>
    <t>308135-05</t>
  </si>
  <si>
    <t>308114-05</t>
  </si>
  <si>
    <t>308117-05</t>
  </si>
  <si>
    <t>30858-05</t>
  </si>
  <si>
    <t>308116-05</t>
  </si>
  <si>
    <t>308142-05</t>
  </si>
  <si>
    <t>308118-05</t>
  </si>
  <si>
    <t>308138-05</t>
  </si>
  <si>
    <t>308119-05</t>
  </si>
  <si>
    <t>31845-05</t>
  </si>
  <si>
    <t>3189-05</t>
  </si>
  <si>
    <t>31836-05</t>
  </si>
  <si>
    <t>3187-05</t>
  </si>
  <si>
    <t>308113-05</t>
  </si>
  <si>
    <t>308115-05</t>
  </si>
  <si>
    <t>30810-05</t>
  </si>
  <si>
    <t>30838-05</t>
  </si>
  <si>
    <t>30831-05</t>
  </si>
  <si>
    <t>308108-05</t>
  </si>
  <si>
    <t>30898-05</t>
  </si>
  <si>
    <t>31851-05</t>
  </si>
  <si>
    <t>31867-05</t>
  </si>
  <si>
    <t>31837-05</t>
  </si>
  <si>
    <t>31830-05</t>
  </si>
  <si>
    <t>31887-05</t>
  </si>
  <si>
    <t>31876-05</t>
  </si>
  <si>
    <t>318103-05</t>
  </si>
  <si>
    <t>318100-05</t>
  </si>
  <si>
    <t>318104-05</t>
  </si>
  <si>
    <t>31888-05</t>
  </si>
  <si>
    <t>318109-05</t>
  </si>
  <si>
    <t>318113-05</t>
  </si>
  <si>
    <t>31826-05</t>
  </si>
  <si>
    <t>31860-05</t>
  </si>
  <si>
    <t>31877-05</t>
  </si>
  <si>
    <t>31829-05</t>
  </si>
  <si>
    <t>31834-05</t>
  </si>
  <si>
    <t>318108-05</t>
  </si>
  <si>
    <t>318891-05</t>
  </si>
  <si>
    <t>31893-05</t>
  </si>
  <si>
    <t>31878-05</t>
  </si>
  <si>
    <t>31882-05</t>
  </si>
  <si>
    <t>31866-05</t>
  </si>
  <si>
    <t>3180-05</t>
  </si>
  <si>
    <t>29816-05</t>
  </si>
  <si>
    <t>29837-05</t>
  </si>
  <si>
    <t>29858-05</t>
  </si>
  <si>
    <t>29862-05</t>
  </si>
  <si>
    <t>31875-05</t>
  </si>
  <si>
    <t>31874-05</t>
  </si>
  <si>
    <t>318125-05</t>
  </si>
  <si>
    <t>31881-05</t>
  </si>
  <si>
    <t>318123-05</t>
  </si>
  <si>
    <t>318136-05</t>
  </si>
  <si>
    <t>318120-05</t>
  </si>
  <si>
    <t>31865-05</t>
  </si>
  <si>
    <t>31890-05</t>
  </si>
  <si>
    <t>31871-05</t>
  </si>
  <si>
    <t>318112-05</t>
  </si>
  <si>
    <t>31884-05</t>
  </si>
  <si>
    <t>318102-05</t>
  </si>
  <si>
    <t>318105-05</t>
  </si>
  <si>
    <t>31880-05</t>
  </si>
  <si>
    <t>31879-05</t>
  </si>
  <si>
    <t>32846-05</t>
  </si>
  <si>
    <t>32854-05</t>
  </si>
  <si>
    <t>32835-05</t>
  </si>
  <si>
    <t>32848-05</t>
  </si>
  <si>
    <t>32853-05</t>
  </si>
  <si>
    <t>32863-05</t>
  </si>
  <si>
    <t>32841-05</t>
  </si>
  <si>
    <t>32825-05</t>
  </si>
  <si>
    <t>32828-05</t>
  </si>
  <si>
    <t>32839-05</t>
  </si>
  <si>
    <t>32834-05</t>
  </si>
  <si>
    <t>32851-05</t>
  </si>
  <si>
    <t>32844-05</t>
  </si>
  <si>
    <t>32842-05</t>
  </si>
  <si>
    <t>32824-05</t>
  </si>
  <si>
    <t>32829-05</t>
  </si>
  <si>
    <t>32840-05</t>
  </si>
  <si>
    <t>08827-05</t>
  </si>
  <si>
    <t>31838-05113825</t>
  </si>
  <si>
    <t>38810-05</t>
  </si>
  <si>
    <t>38825-05</t>
  </si>
  <si>
    <t>388107-05</t>
  </si>
  <si>
    <t>398105-05</t>
  </si>
  <si>
    <t>398104-05</t>
  </si>
  <si>
    <t>39852-05</t>
  </si>
  <si>
    <t>398106-05</t>
  </si>
  <si>
    <t>39869-05</t>
  </si>
  <si>
    <t>398111-05</t>
  </si>
  <si>
    <t>398152-05</t>
  </si>
  <si>
    <t>4082-05</t>
  </si>
  <si>
    <t>39851-05</t>
  </si>
  <si>
    <t>39817-05</t>
  </si>
  <si>
    <t>40869-05</t>
  </si>
  <si>
    <t>40831-05</t>
  </si>
  <si>
    <t>40855-05</t>
  </si>
  <si>
    <t>40864-05</t>
  </si>
  <si>
    <t>4084-05</t>
  </si>
  <si>
    <t>4085-05</t>
  </si>
  <si>
    <t>398155-05</t>
  </si>
  <si>
    <t>40813-05</t>
  </si>
  <si>
    <t>37813-05</t>
  </si>
  <si>
    <t>39857-05</t>
  </si>
  <si>
    <t>34868-05</t>
  </si>
  <si>
    <t>39850-05</t>
  </si>
  <si>
    <t>40860-05</t>
  </si>
  <si>
    <t>40875-05</t>
  </si>
  <si>
    <t>40862-05</t>
  </si>
  <si>
    <t>40878-05</t>
  </si>
  <si>
    <t>40870-05</t>
  </si>
  <si>
    <t>40850-05</t>
  </si>
  <si>
    <t>40885-05</t>
  </si>
  <si>
    <t>40871-05</t>
  </si>
  <si>
    <t>39853-05</t>
  </si>
  <si>
    <t>39847-05</t>
  </si>
  <si>
    <t>39831-05</t>
  </si>
  <si>
    <t>408126-05</t>
  </si>
  <si>
    <t>408131-05</t>
  </si>
  <si>
    <t>408127-05</t>
  </si>
  <si>
    <t>39839-05</t>
  </si>
  <si>
    <t>39877-05</t>
  </si>
  <si>
    <t>39880-05</t>
  </si>
  <si>
    <t>40863-05</t>
  </si>
  <si>
    <t>40835-05</t>
  </si>
  <si>
    <t>408132-05</t>
  </si>
  <si>
    <t>39829-05</t>
  </si>
  <si>
    <t>3784-05</t>
  </si>
  <si>
    <t>37814-05</t>
  </si>
  <si>
    <t>408128-05</t>
  </si>
  <si>
    <t>41869-05</t>
  </si>
  <si>
    <t>41857-05</t>
  </si>
  <si>
    <t>37825-05</t>
  </si>
  <si>
    <t>37820-05</t>
  </si>
  <si>
    <t>40879-05</t>
  </si>
  <si>
    <t>408129-05</t>
  </si>
  <si>
    <t>408124-05</t>
  </si>
  <si>
    <t>368138-05</t>
  </si>
  <si>
    <t>Отправлено на СГП</t>
  </si>
  <si>
    <t>Прошло по посту № Т1</t>
  </si>
  <si>
    <t>Прошло по посту №9</t>
  </si>
  <si>
    <t>Прошло по посту № Т2</t>
  </si>
  <si>
    <t>Прошло по посту №10</t>
  </si>
  <si>
    <t>Прошло по посту №11</t>
  </si>
  <si>
    <t>Прошло по посту №12</t>
  </si>
  <si>
    <t>Прошло по посту №14</t>
  </si>
  <si>
    <t>Консервация</t>
  </si>
  <si>
    <t>Сборка кабин</t>
  </si>
  <si>
    <t>Сборка капотов</t>
  </si>
  <si>
    <t>Сдано на СГП с участка установки дополнительного оборудования</t>
  </si>
  <si>
    <t>На сбыте</t>
  </si>
  <si>
    <t>Отгружено со сбыта</t>
  </si>
  <si>
    <t>Количество на участке доп оборудования</t>
  </si>
  <si>
    <t>48105-05</t>
  </si>
  <si>
    <t>481-05</t>
  </si>
  <si>
    <t>4828-05</t>
  </si>
  <si>
    <t>4892-05</t>
  </si>
  <si>
    <t>4889-05</t>
  </si>
  <si>
    <t>4891-05</t>
  </si>
  <si>
    <t>4893-05</t>
  </si>
  <si>
    <t>48143-05</t>
  </si>
  <si>
    <t>48138-05</t>
  </si>
  <si>
    <t>489-05</t>
  </si>
  <si>
    <t>48134-05</t>
  </si>
  <si>
    <t>48148-05</t>
  </si>
  <si>
    <t>4830-05</t>
  </si>
  <si>
    <t>485-05</t>
  </si>
  <si>
    <t>4895-05</t>
  </si>
  <si>
    <t>48133-05</t>
  </si>
  <si>
    <t>51727-05</t>
  </si>
  <si>
    <t>497143-05</t>
  </si>
  <si>
    <t>51728-05</t>
  </si>
  <si>
    <t>49739-05</t>
  </si>
  <si>
    <t>4885-05</t>
  </si>
  <si>
    <t>4896-05</t>
  </si>
  <si>
    <t>48150-05</t>
  </si>
  <si>
    <t>48151-05</t>
  </si>
  <si>
    <t>31724-05</t>
  </si>
  <si>
    <t>49798-05</t>
  </si>
  <si>
    <t>49749-05</t>
  </si>
  <si>
    <t>497183-05</t>
  </si>
  <si>
    <t>50711-05</t>
  </si>
  <si>
    <t>51764-05</t>
  </si>
  <si>
    <t>30776-05</t>
  </si>
  <si>
    <t>49746-05</t>
  </si>
  <si>
    <t>507129-05</t>
  </si>
  <si>
    <t>507164-05</t>
  </si>
  <si>
    <t>49794-05</t>
  </si>
  <si>
    <t>1816-05</t>
  </si>
  <si>
    <t>1815-05</t>
  </si>
  <si>
    <t>28775-05</t>
  </si>
  <si>
    <t>1824-05</t>
  </si>
  <si>
    <t>49750-05</t>
  </si>
  <si>
    <t>497149-05</t>
  </si>
  <si>
    <t>497140-05</t>
  </si>
  <si>
    <t>497138-05</t>
  </si>
  <si>
    <t>4975-05</t>
  </si>
  <si>
    <t>467195-05</t>
  </si>
  <si>
    <t>49716-05</t>
  </si>
  <si>
    <t>50741-05</t>
  </si>
  <si>
    <t>49756-05</t>
  </si>
  <si>
    <t>507143-05</t>
  </si>
  <si>
    <t>467157-05</t>
  </si>
  <si>
    <t>51763-05</t>
  </si>
  <si>
    <t>497136-05</t>
  </si>
  <si>
    <t>497182-05</t>
  </si>
  <si>
    <t>497161-05</t>
  </si>
  <si>
    <t>497137-05</t>
  </si>
  <si>
    <t>1818-05</t>
  </si>
  <si>
    <t>49723-05</t>
  </si>
  <si>
    <t>50710-05</t>
  </si>
  <si>
    <t>49792-05</t>
  </si>
  <si>
    <t>6845-05</t>
  </si>
  <si>
    <t>6837-05</t>
  </si>
  <si>
    <t>6856-05</t>
  </si>
  <si>
    <t>6851-05</t>
  </si>
  <si>
    <t>6832-05</t>
  </si>
  <si>
    <t>6848-05</t>
  </si>
  <si>
    <t>6827-05</t>
  </si>
  <si>
    <t>6830-05</t>
  </si>
  <si>
    <t>6846-05</t>
  </si>
  <si>
    <t>6855-05</t>
  </si>
  <si>
    <t>6841-05</t>
  </si>
  <si>
    <t>6852-05</t>
  </si>
  <si>
    <t>6828-05</t>
  </si>
  <si>
    <t>6842-05</t>
  </si>
  <si>
    <t>6849-05</t>
  </si>
  <si>
    <t>6839-05</t>
  </si>
  <si>
    <t>6834-05</t>
  </si>
  <si>
    <t>6844-05</t>
  </si>
  <si>
    <t>6853-05</t>
  </si>
  <si>
    <t>6838-05</t>
  </si>
  <si>
    <t>6835-05</t>
  </si>
  <si>
    <t>6833-05</t>
  </si>
  <si>
    <t>6843-05</t>
  </si>
  <si>
    <t>6850-05</t>
  </si>
  <si>
    <t>6854-05</t>
  </si>
  <si>
    <t>6821-05</t>
  </si>
  <si>
    <t>6847-05</t>
  </si>
  <si>
    <t>6825-05</t>
  </si>
  <si>
    <t>47728-05</t>
  </si>
  <si>
    <t>47734-05</t>
  </si>
  <si>
    <t>477131-05</t>
  </si>
  <si>
    <t>347116-05</t>
  </si>
  <si>
    <t>507123-05</t>
  </si>
  <si>
    <t>49742-05</t>
  </si>
  <si>
    <t>497142-05</t>
  </si>
  <si>
    <t>088103-05</t>
  </si>
  <si>
    <t>088115-05</t>
  </si>
  <si>
    <t>07865-05</t>
  </si>
  <si>
    <t>07850-05</t>
  </si>
  <si>
    <t>088116-0585108</t>
  </si>
  <si>
    <t>088891-05</t>
  </si>
  <si>
    <t>0882-05</t>
  </si>
  <si>
    <t>08874-05</t>
  </si>
  <si>
    <t>07833-05</t>
  </si>
  <si>
    <t>088121-05</t>
  </si>
  <si>
    <t>088123-05</t>
  </si>
  <si>
    <t>50777-05</t>
  </si>
  <si>
    <t>49786-05</t>
  </si>
  <si>
    <t>4771-05</t>
  </si>
  <si>
    <t>50736-05</t>
  </si>
  <si>
    <t>4772-05</t>
  </si>
  <si>
    <t>497111-05</t>
  </si>
  <si>
    <t>49732-05</t>
  </si>
  <si>
    <t>507122-05</t>
  </si>
  <si>
    <t>497103-05</t>
  </si>
  <si>
    <t>49789-05</t>
  </si>
  <si>
    <t>507153-05</t>
  </si>
  <si>
    <t>507130-05</t>
  </si>
  <si>
    <t>497133-05</t>
  </si>
  <si>
    <t>497157-05</t>
  </si>
  <si>
    <t>507128-05</t>
  </si>
  <si>
    <t>507119-05</t>
  </si>
  <si>
    <t>497145-05</t>
  </si>
  <si>
    <t>50729-05</t>
  </si>
  <si>
    <t>497125-05</t>
  </si>
  <si>
    <t>46721-05</t>
  </si>
  <si>
    <t>477147-05</t>
  </si>
  <si>
    <t>09845-05</t>
  </si>
  <si>
    <t>467161-05</t>
  </si>
  <si>
    <t>467176-05</t>
  </si>
  <si>
    <t>47759-05</t>
  </si>
  <si>
    <t>497129-05</t>
  </si>
  <si>
    <t>5072-05</t>
  </si>
  <si>
    <t>507133-05</t>
  </si>
  <si>
    <t>497102-05</t>
  </si>
  <si>
    <t>497127-05</t>
  </si>
  <si>
    <t>467170-05</t>
  </si>
  <si>
    <t>507117-05</t>
  </si>
  <si>
    <t>497114-05</t>
  </si>
  <si>
    <t>497116-05</t>
  </si>
  <si>
    <t>46731-05</t>
  </si>
  <si>
    <t>068173-05</t>
  </si>
  <si>
    <t>08871-05</t>
  </si>
  <si>
    <t>068196-05</t>
  </si>
  <si>
    <t>08875-05</t>
  </si>
  <si>
    <t>088107-05</t>
  </si>
  <si>
    <t>08869-05</t>
  </si>
  <si>
    <t>08865-05</t>
  </si>
  <si>
    <t>088122-05</t>
  </si>
  <si>
    <t>467179-05</t>
  </si>
  <si>
    <t>497134-05</t>
  </si>
  <si>
    <t>507118-05</t>
  </si>
  <si>
    <t>497130-05</t>
  </si>
  <si>
    <t>47721-05</t>
  </si>
  <si>
    <t>507120-05</t>
  </si>
  <si>
    <t>467134-05</t>
  </si>
  <si>
    <t>497162-0577153</t>
  </si>
  <si>
    <t>08393-05</t>
  </si>
  <si>
    <t>088119-05</t>
  </si>
  <si>
    <t>08877-05</t>
  </si>
  <si>
    <t>088102-05</t>
  </si>
  <si>
    <t>088131-05</t>
  </si>
  <si>
    <t>088108-05</t>
  </si>
  <si>
    <t>088132-05</t>
  </si>
  <si>
    <t>46716-05</t>
  </si>
  <si>
    <t>088113-05</t>
  </si>
  <si>
    <t>50717-05</t>
  </si>
  <si>
    <t>47713-05</t>
  </si>
  <si>
    <t>497166-05</t>
  </si>
  <si>
    <t>5074-05</t>
  </si>
  <si>
    <t>50732-05</t>
  </si>
  <si>
    <t>5073-05</t>
  </si>
  <si>
    <t>50751-05</t>
  </si>
  <si>
    <t>068182-05</t>
  </si>
  <si>
    <t>068156-05</t>
  </si>
  <si>
    <t>068174-05</t>
  </si>
  <si>
    <t>068145-05</t>
  </si>
  <si>
    <t>08878-05</t>
  </si>
  <si>
    <t>06883-05</t>
  </si>
  <si>
    <t>08883-05</t>
  </si>
  <si>
    <t>08888-05</t>
  </si>
  <si>
    <t>08880-05</t>
  </si>
  <si>
    <t>068200-05</t>
  </si>
  <si>
    <t>068105-05</t>
  </si>
  <si>
    <t>068136-05</t>
  </si>
  <si>
    <t>41796-05</t>
  </si>
  <si>
    <t>4474-05</t>
  </si>
  <si>
    <t>42786-05</t>
  </si>
  <si>
    <t>44722-05</t>
  </si>
  <si>
    <t>43710-05</t>
  </si>
  <si>
    <t>41754-05</t>
  </si>
  <si>
    <t>41770-05</t>
  </si>
  <si>
    <t>088137-05</t>
  </si>
  <si>
    <t>07871-05</t>
  </si>
  <si>
    <t>09846-05</t>
  </si>
  <si>
    <t>08829-05</t>
  </si>
  <si>
    <t>07889-05</t>
  </si>
  <si>
    <t>09888-05</t>
  </si>
  <si>
    <t>088145-05</t>
  </si>
  <si>
    <t>07843-05</t>
  </si>
  <si>
    <t>1084-05</t>
  </si>
  <si>
    <t>07873-05</t>
  </si>
  <si>
    <t>09862-05</t>
  </si>
  <si>
    <t>08873-05</t>
  </si>
  <si>
    <t>088136-05</t>
  </si>
  <si>
    <t>08835-05</t>
  </si>
  <si>
    <t>098191-05</t>
  </si>
  <si>
    <t>07844-05</t>
  </si>
  <si>
    <t>08872-05</t>
  </si>
  <si>
    <t>07834-05</t>
  </si>
  <si>
    <t>07842-05</t>
  </si>
  <si>
    <t>1085-05</t>
  </si>
  <si>
    <t>098193-05</t>
  </si>
  <si>
    <t>09895-05</t>
  </si>
  <si>
    <t>08838-05</t>
  </si>
  <si>
    <t>0782-05</t>
  </si>
  <si>
    <t>08840-05</t>
  </si>
  <si>
    <t>09831-05</t>
  </si>
  <si>
    <t>07825-05</t>
  </si>
  <si>
    <t>088118-05</t>
  </si>
  <si>
    <t>088114-05</t>
  </si>
  <si>
    <t>068129-05</t>
  </si>
  <si>
    <t>09881-05</t>
  </si>
  <si>
    <t>08837-05</t>
  </si>
  <si>
    <t>08826-05</t>
  </si>
  <si>
    <t>098115-05</t>
  </si>
  <si>
    <t>0987-05</t>
  </si>
  <si>
    <t>098192-05</t>
  </si>
  <si>
    <t>08868-05</t>
  </si>
  <si>
    <t>08830-05</t>
  </si>
  <si>
    <t>098190-05</t>
  </si>
  <si>
    <t>098103-05</t>
  </si>
  <si>
    <t>09878-05</t>
  </si>
  <si>
    <t>08821-05</t>
  </si>
  <si>
    <t>08850-05</t>
  </si>
  <si>
    <t>088150-05</t>
  </si>
  <si>
    <t>08894-05</t>
  </si>
  <si>
    <t>08847-05</t>
  </si>
  <si>
    <t>04842-05</t>
  </si>
  <si>
    <t>07858-05</t>
  </si>
  <si>
    <t>10827-05</t>
  </si>
  <si>
    <t>098102-05</t>
  </si>
  <si>
    <t>09864-05</t>
  </si>
  <si>
    <t>098119-05</t>
  </si>
  <si>
    <t>068163-05</t>
  </si>
  <si>
    <t>09859-05</t>
  </si>
  <si>
    <t>088152-05</t>
  </si>
  <si>
    <t>09811-05</t>
  </si>
  <si>
    <t>09892-05</t>
  </si>
  <si>
    <t>09899-05</t>
  </si>
  <si>
    <t>088151-05</t>
  </si>
  <si>
    <t>098100-05</t>
  </si>
  <si>
    <t>30727-05</t>
  </si>
  <si>
    <t>09863-05</t>
  </si>
  <si>
    <t>09896-05</t>
  </si>
  <si>
    <t>09897-05</t>
  </si>
  <si>
    <t>09898-05</t>
  </si>
  <si>
    <t>09873-05</t>
  </si>
  <si>
    <t>088129-05</t>
  </si>
  <si>
    <t>07856-05</t>
  </si>
  <si>
    <t>088148-05</t>
  </si>
  <si>
    <t>09886-05</t>
  </si>
  <si>
    <t>098101-05</t>
  </si>
  <si>
    <t>0984-05</t>
  </si>
  <si>
    <t>09825-05</t>
  </si>
  <si>
    <t>088154-05</t>
  </si>
  <si>
    <t>09844-05</t>
  </si>
  <si>
    <t>068203-05</t>
  </si>
  <si>
    <t>068204-05</t>
  </si>
  <si>
    <t>06884-05</t>
  </si>
  <si>
    <t>068195-05</t>
  </si>
  <si>
    <t>068112-05</t>
  </si>
  <si>
    <t>06840-05</t>
  </si>
  <si>
    <t>068141-05</t>
  </si>
  <si>
    <t>09861-05</t>
  </si>
  <si>
    <t>09893-05</t>
  </si>
  <si>
    <t>07832-05</t>
  </si>
  <si>
    <t>09848-05</t>
  </si>
  <si>
    <t>088134-05</t>
  </si>
  <si>
    <t>098178-05</t>
  </si>
  <si>
    <t>03853-05</t>
  </si>
  <si>
    <t>098188-05</t>
  </si>
  <si>
    <t>07851-05</t>
  </si>
  <si>
    <t>098125-05</t>
  </si>
  <si>
    <t>10839-05</t>
  </si>
  <si>
    <t>07827-05</t>
  </si>
  <si>
    <t>11823-05</t>
  </si>
  <si>
    <t>098134-05</t>
  </si>
  <si>
    <t>10836-05</t>
  </si>
  <si>
    <t>0783-05</t>
  </si>
  <si>
    <t>06896-05</t>
  </si>
  <si>
    <t>068202-05</t>
  </si>
  <si>
    <t>048124-05</t>
  </si>
  <si>
    <t>068116-05</t>
  </si>
  <si>
    <t>068130-05</t>
  </si>
  <si>
    <t>10824-05</t>
  </si>
  <si>
    <t>10831-05</t>
  </si>
  <si>
    <t>11810-05</t>
  </si>
  <si>
    <t>297118-05</t>
  </si>
  <si>
    <t>098182-05</t>
  </si>
  <si>
    <t>10840-05</t>
  </si>
  <si>
    <t>07841-05</t>
  </si>
  <si>
    <t>10837-05</t>
  </si>
  <si>
    <t>068128-05</t>
  </si>
  <si>
    <t>10830-05</t>
  </si>
  <si>
    <t>10834-05</t>
  </si>
  <si>
    <t>07813-05</t>
  </si>
  <si>
    <t>1189-05</t>
  </si>
  <si>
    <t>11836-05</t>
  </si>
  <si>
    <t>11878-05</t>
  </si>
  <si>
    <t>068143-05</t>
  </si>
  <si>
    <t>06886-05</t>
  </si>
  <si>
    <t>068119-05</t>
  </si>
  <si>
    <t>31716-05</t>
  </si>
  <si>
    <t>11848-05</t>
  </si>
  <si>
    <t>11864-05</t>
  </si>
  <si>
    <t>11871-05</t>
  </si>
  <si>
    <t>07853-05</t>
  </si>
  <si>
    <t>098189-05</t>
  </si>
  <si>
    <t>07845-05</t>
  </si>
  <si>
    <t>068153-05</t>
  </si>
  <si>
    <t>048132-05</t>
  </si>
  <si>
    <t>098194-05</t>
  </si>
  <si>
    <t>11814-05</t>
  </si>
  <si>
    <t>10838-05</t>
  </si>
  <si>
    <t>06872-05</t>
  </si>
  <si>
    <t>11851-05</t>
  </si>
  <si>
    <t>11861-05</t>
  </si>
  <si>
    <t>11862-05</t>
  </si>
  <si>
    <t>068137-05</t>
  </si>
  <si>
    <t>068109-05</t>
  </si>
  <si>
    <t>068102-05</t>
  </si>
  <si>
    <t>068205-05</t>
  </si>
  <si>
    <t>11879-05</t>
  </si>
  <si>
    <t>11882-05</t>
  </si>
  <si>
    <t>11881-05</t>
  </si>
  <si>
    <t>1281-05</t>
  </si>
  <si>
    <t>088100-05</t>
  </si>
  <si>
    <t>068154-05</t>
  </si>
  <si>
    <t>07852-05</t>
  </si>
  <si>
    <t>068155-05</t>
  </si>
  <si>
    <t>098185-05</t>
  </si>
  <si>
    <t>11877-05</t>
  </si>
  <si>
    <t>068132-05</t>
  </si>
  <si>
    <t>11852-05</t>
  </si>
  <si>
    <t>12825-05</t>
  </si>
  <si>
    <t>12818-05</t>
  </si>
  <si>
    <t>12823-05</t>
  </si>
  <si>
    <t>12814-05</t>
  </si>
  <si>
    <t>12831-05</t>
  </si>
  <si>
    <t>12844-05</t>
  </si>
  <si>
    <t>12845-05</t>
  </si>
  <si>
    <t>2677-05</t>
  </si>
  <si>
    <t>068164-05</t>
  </si>
  <si>
    <t>048126-05</t>
  </si>
  <si>
    <t>11841-05</t>
  </si>
  <si>
    <t>11850-05</t>
  </si>
  <si>
    <t>11812-05</t>
  </si>
  <si>
    <t>12824-05</t>
  </si>
  <si>
    <t>12821-05</t>
  </si>
  <si>
    <t>12822-05</t>
  </si>
  <si>
    <t>12828-05</t>
  </si>
  <si>
    <t>11847-05</t>
  </si>
  <si>
    <t>12817-05</t>
  </si>
  <si>
    <t>71883-0591765</t>
  </si>
  <si>
    <t>12827-05</t>
  </si>
  <si>
    <t>11854-05</t>
  </si>
  <si>
    <t>12832-05</t>
  </si>
  <si>
    <t>06865-05</t>
  </si>
  <si>
    <t>11843-05</t>
  </si>
  <si>
    <t>12826-05</t>
  </si>
  <si>
    <t>12816-05</t>
  </si>
  <si>
    <t>287151-05</t>
  </si>
  <si>
    <t>29751-05</t>
  </si>
  <si>
    <t>08864-05</t>
  </si>
  <si>
    <t>068165-05</t>
  </si>
  <si>
    <t>10842-05</t>
  </si>
  <si>
    <t>10858-05</t>
  </si>
  <si>
    <t>08824-05</t>
  </si>
  <si>
    <t>098180-05</t>
  </si>
  <si>
    <t>2977-05</t>
  </si>
  <si>
    <t>08841-05</t>
  </si>
  <si>
    <t>11865-05</t>
  </si>
  <si>
    <t>11874-05</t>
  </si>
  <si>
    <t>07810-05</t>
  </si>
  <si>
    <t>07831-05</t>
  </si>
  <si>
    <t>06866-05</t>
  </si>
  <si>
    <t>09815-05</t>
  </si>
  <si>
    <t>12881-05</t>
  </si>
  <si>
    <t>1283-05</t>
  </si>
  <si>
    <t>128126-05</t>
  </si>
  <si>
    <t>12861-05</t>
  </si>
  <si>
    <t>098173-05</t>
  </si>
  <si>
    <t>11875-05</t>
  </si>
  <si>
    <t>1289-05</t>
  </si>
  <si>
    <t>12833-05</t>
  </si>
  <si>
    <t>128100-05</t>
  </si>
  <si>
    <t>1484-05</t>
  </si>
  <si>
    <t>1386-05</t>
  </si>
  <si>
    <t>13811-05</t>
  </si>
  <si>
    <t>13817-05</t>
  </si>
  <si>
    <t>12813-05</t>
  </si>
  <si>
    <t>128121-05</t>
  </si>
  <si>
    <t>12862-05</t>
  </si>
  <si>
    <t>14849-05</t>
  </si>
  <si>
    <t>14854-05</t>
  </si>
  <si>
    <t>128116-05</t>
  </si>
  <si>
    <t>14855-05</t>
  </si>
  <si>
    <t>12838-05</t>
  </si>
  <si>
    <t>12888-05</t>
  </si>
  <si>
    <t>128146-05</t>
  </si>
  <si>
    <t>12898-05</t>
  </si>
  <si>
    <t>1385-05</t>
  </si>
  <si>
    <t>09882-05</t>
  </si>
  <si>
    <t>13823-05</t>
  </si>
  <si>
    <t>11857-05</t>
  </si>
  <si>
    <t>06871-05</t>
  </si>
  <si>
    <t>1382-05</t>
  </si>
  <si>
    <t>11813-05</t>
  </si>
  <si>
    <t>12819-05</t>
  </si>
  <si>
    <t>128119-05</t>
  </si>
  <si>
    <t>128150-05</t>
  </si>
  <si>
    <t>128129-05</t>
  </si>
  <si>
    <t>14830-05</t>
  </si>
  <si>
    <t>128123-05</t>
  </si>
  <si>
    <t>14826-05</t>
  </si>
  <si>
    <t>148118-05</t>
  </si>
  <si>
    <t>148106-05</t>
  </si>
  <si>
    <t>12815-05</t>
  </si>
  <si>
    <t>17840-05</t>
  </si>
  <si>
    <t>43844-05</t>
  </si>
  <si>
    <t>13848-05</t>
  </si>
  <si>
    <t>1182-05</t>
  </si>
  <si>
    <t>07830-05</t>
  </si>
  <si>
    <t>12839-05</t>
  </si>
  <si>
    <t>098149-05</t>
  </si>
  <si>
    <t>12885-05</t>
  </si>
  <si>
    <t>12843-05</t>
  </si>
  <si>
    <t>13858-05</t>
  </si>
  <si>
    <t>14829-05</t>
  </si>
  <si>
    <t>9830-05</t>
  </si>
  <si>
    <t>15816-05</t>
  </si>
  <si>
    <t>148104-05</t>
  </si>
  <si>
    <t>15815-05</t>
  </si>
  <si>
    <t>148116-05</t>
  </si>
  <si>
    <t>64846-05</t>
  </si>
  <si>
    <t>14828-05</t>
  </si>
  <si>
    <t>68134-05</t>
  </si>
  <si>
    <t>15822-05</t>
  </si>
  <si>
    <t>14876-05</t>
  </si>
  <si>
    <t>14851-05</t>
  </si>
  <si>
    <t>14824-05</t>
  </si>
  <si>
    <t>14872-05</t>
  </si>
  <si>
    <t>13857-05</t>
  </si>
  <si>
    <t>128137-05</t>
  </si>
  <si>
    <t>14885-05</t>
  </si>
  <si>
    <t>14847-05</t>
  </si>
  <si>
    <t>148107-05</t>
  </si>
  <si>
    <t>13851-05</t>
  </si>
  <si>
    <t>14842-05</t>
  </si>
  <si>
    <t>7835-05</t>
  </si>
  <si>
    <t>128122-05</t>
  </si>
  <si>
    <t>148111-05</t>
  </si>
  <si>
    <t>09828-05</t>
  </si>
  <si>
    <t>13846-05</t>
  </si>
  <si>
    <t>128134-05</t>
  </si>
  <si>
    <t>13832-05</t>
  </si>
  <si>
    <t>13847-05</t>
  </si>
  <si>
    <t>13839-05</t>
  </si>
  <si>
    <t>068166-05</t>
  </si>
  <si>
    <t>15829-05</t>
  </si>
  <si>
    <t>09822-05</t>
  </si>
  <si>
    <t>98111-05</t>
  </si>
  <si>
    <t>14827-05</t>
  </si>
  <si>
    <t>1587-05</t>
  </si>
  <si>
    <t>14809-05</t>
  </si>
  <si>
    <t>98120-05</t>
  </si>
  <si>
    <t>98143-05</t>
  </si>
  <si>
    <t>14860-05</t>
  </si>
  <si>
    <t>12850-05</t>
  </si>
  <si>
    <t>98168-05</t>
  </si>
  <si>
    <t>98163-05</t>
  </si>
  <si>
    <t>128138-05</t>
  </si>
  <si>
    <t>98169-05</t>
  </si>
  <si>
    <t>12863-05</t>
  </si>
  <si>
    <t>9820-05</t>
  </si>
  <si>
    <t>16876-05</t>
  </si>
  <si>
    <t>16881-05</t>
  </si>
  <si>
    <t>16882-05</t>
  </si>
  <si>
    <t>14874-05</t>
  </si>
  <si>
    <t>16895-05</t>
  </si>
  <si>
    <t>15825-05</t>
  </si>
  <si>
    <t>16898-05</t>
  </si>
  <si>
    <t>148122-05</t>
  </si>
  <si>
    <t>168102-05</t>
  </si>
  <si>
    <t>16899-05</t>
  </si>
  <si>
    <t>1687-05</t>
  </si>
  <si>
    <t>15865-05</t>
  </si>
  <si>
    <t>9858-05</t>
  </si>
  <si>
    <t>15871-05</t>
  </si>
  <si>
    <t>14882-05</t>
  </si>
  <si>
    <t>16893-05</t>
  </si>
  <si>
    <t>16856-05</t>
  </si>
  <si>
    <t>16834-05</t>
  </si>
  <si>
    <t>16818-05</t>
  </si>
  <si>
    <t>16844-05</t>
  </si>
  <si>
    <t>16858-05</t>
  </si>
  <si>
    <t>16836-05</t>
  </si>
  <si>
    <t>16837-05</t>
  </si>
  <si>
    <t>1789-05</t>
  </si>
  <si>
    <t>16841-05</t>
  </si>
  <si>
    <t>16890-05</t>
  </si>
  <si>
    <t>98121-05</t>
  </si>
  <si>
    <t>16838-05</t>
  </si>
  <si>
    <t>16839-05</t>
  </si>
  <si>
    <t>16835-05</t>
  </si>
  <si>
    <t>16874-05</t>
  </si>
  <si>
    <t>168101-05</t>
  </si>
  <si>
    <t>148136-05</t>
  </si>
  <si>
    <t>17884-05</t>
  </si>
  <si>
    <t>17864-05</t>
  </si>
  <si>
    <t>16864-05</t>
  </si>
  <si>
    <t>15818-05</t>
  </si>
  <si>
    <t>35749-05</t>
  </si>
  <si>
    <t>16897-05</t>
  </si>
  <si>
    <t>16896-05</t>
  </si>
  <si>
    <t>16869-05</t>
  </si>
  <si>
    <t>16878-05</t>
  </si>
  <si>
    <t>3576-05</t>
  </si>
  <si>
    <t>16880-05</t>
  </si>
  <si>
    <t>16867-05</t>
  </si>
  <si>
    <t>16872-05</t>
  </si>
  <si>
    <t>16816-05</t>
  </si>
  <si>
    <t>16870-05</t>
  </si>
  <si>
    <t>14850-05</t>
  </si>
  <si>
    <t>15834-05</t>
  </si>
  <si>
    <t>17854-05</t>
  </si>
  <si>
    <t>14871-05</t>
  </si>
  <si>
    <t>17885-05</t>
  </si>
  <si>
    <t>16865-05</t>
  </si>
  <si>
    <t>1782-05</t>
  </si>
  <si>
    <t>16883-05</t>
  </si>
  <si>
    <t>16891-05</t>
  </si>
  <si>
    <t>16871-05</t>
  </si>
  <si>
    <t>16851-05</t>
  </si>
  <si>
    <t>17870-05</t>
  </si>
  <si>
    <t>1784-05</t>
  </si>
  <si>
    <t>17869-05</t>
  </si>
  <si>
    <t>17821-05</t>
  </si>
  <si>
    <t>17820-05</t>
  </si>
  <si>
    <t>17835-05</t>
  </si>
  <si>
    <t>1786-05</t>
  </si>
  <si>
    <t>17819-05</t>
  </si>
  <si>
    <t>17862-05</t>
  </si>
  <si>
    <t>16873-05</t>
  </si>
  <si>
    <t>128139-05</t>
  </si>
  <si>
    <t>17817-05</t>
  </si>
  <si>
    <t>17876-05</t>
  </si>
  <si>
    <t>17883-05</t>
  </si>
  <si>
    <t>16849-05</t>
  </si>
  <si>
    <t>14858-05</t>
  </si>
  <si>
    <t>17812-05</t>
  </si>
  <si>
    <t>15838-05</t>
  </si>
  <si>
    <t>17834-05</t>
  </si>
  <si>
    <t>17865-05</t>
  </si>
  <si>
    <t>16855-05</t>
  </si>
  <si>
    <t>16862-05</t>
  </si>
  <si>
    <t>16863-05</t>
  </si>
  <si>
    <t>88135-05</t>
  </si>
  <si>
    <t>16868-05</t>
  </si>
  <si>
    <t>16830-05</t>
  </si>
  <si>
    <t>16829-05</t>
  </si>
  <si>
    <t>16811-05</t>
  </si>
  <si>
    <t>16889-05</t>
  </si>
  <si>
    <t>7867-05</t>
  </si>
  <si>
    <t>3854-05</t>
  </si>
  <si>
    <t>1681-05</t>
  </si>
  <si>
    <t>17831-05</t>
  </si>
  <si>
    <t>16848-05</t>
  </si>
  <si>
    <t>17832-05</t>
  </si>
  <si>
    <t>17881-05</t>
  </si>
  <si>
    <t>17829-05</t>
  </si>
  <si>
    <t>17811-05</t>
  </si>
  <si>
    <t>17839-05</t>
  </si>
  <si>
    <t>17833-05</t>
  </si>
  <si>
    <t>17880-05</t>
  </si>
  <si>
    <t>17882-05</t>
  </si>
  <si>
    <t>17830-05</t>
  </si>
  <si>
    <t>17838-05</t>
  </si>
  <si>
    <t>1783-05</t>
  </si>
  <si>
    <t>16840-05</t>
  </si>
  <si>
    <t>16843-05</t>
  </si>
  <si>
    <t>16879-05</t>
  </si>
  <si>
    <t>16842-05</t>
  </si>
  <si>
    <t>16828-05</t>
  </si>
  <si>
    <t>17836-05</t>
  </si>
  <si>
    <t>17828-05</t>
  </si>
  <si>
    <t>17886-05</t>
  </si>
  <si>
    <t>17867-05</t>
  </si>
  <si>
    <t>16885-05</t>
  </si>
  <si>
    <t>16886-05</t>
  </si>
  <si>
    <t>16887-05</t>
  </si>
  <si>
    <t>16888-05</t>
  </si>
  <si>
    <t>13834-05</t>
  </si>
  <si>
    <t>88144-05</t>
  </si>
  <si>
    <t>13856-05</t>
  </si>
  <si>
    <t>14837-05</t>
  </si>
  <si>
    <t>12847-05</t>
  </si>
  <si>
    <t>17823-05</t>
  </si>
  <si>
    <t>1582-05</t>
  </si>
  <si>
    <t>17816-05</t>
  </si>
  <si>
    <t>18816-05</t>
  </si>
  <si>
    <t>18814-05</t>
  </si>
  <si>
    <t>68177-05</t>
  </si>
  <si>
    <t>17847-05</t>
  </si>
  <si>
    <t>12852-05</t>
  </si>
  <si>
    <t>17856-05</t>
  </si>
  <si>
    <t>14890-05</t>
  </si>
  <si>
    <t>18813-05</t>
  </si>
  <si>
    <t>18810-05</t>
  </si>
  <si>
    <t>18811-05</t>
  </si>
  <si>
    <t>16852-05</t>
  </si>
  <si>
    <t>17825-05</t>
  </si>
  <si>
    <t>1583-05</t>
  </si>
  <si>
    <t>885-05</t>
  </si>
  <si>
    <t>14859-05</t>
  </si>
  <si>
    <t>14852-05</t>
  </si>
  <si>
    <t>128142-05</t>
  </si>
  <si>
    <t>128148-05</t>
  </si>
  <si>
    <t>14867-05</t>
  </si>
  <si>
    <t>18812-05</t>
  </si>
  <si>
    <t>14863-05</t>
  </si>
  <si>
    <t>7821-05</t>
  </si>
  <si>
    <t>12811-05</t>
  </si>
  <si>
    <t>46798-05</t>
  </si>
  <si>
    <t>8848-05</t>
  </si>
  <si>
    <t>46799-05</t>
  </si>
  <si>
    <t>46785-05</t>
  </si>
  <si>
    <t>18815-05</t>
  </si>
  <si>
    <t>14853-05</t>
  </si>
  <si>
    <t>98139-05</t>
  </si>
  <si>
    <t>13852-05</t>
  </si>
  <si>
    <t>128127-05</t>
  </si>
  <si>
    <t>10832-05</t>
  </si>
  <si>
    <t>12869-05</t>
  </si>
  <si>
    <t>12858-05</t>
  </si>
  <si>
    <t>128107-05</t>
  </si>
  <si>
    <t>17822-05</t>
  </si>
  <si>
    <t>14836-05</t>
  </si>
  <si>
    <t>148126-05</t>
  </si>
  <si>
    <t>128128-05</t>
  </si>
  <si>
    <t>11827-05</t>
  </si>
  <si>
    <t>12846-05</t>
  </si>
  <si>
    <t>12891-05</t>
  </si>
  <si>
    <t>7881-05</t>
  </si>
  <si>
    <t>7868-05</t>
  </si>
  <si>
    <t>11834-05</t>
  </si>
  <si>
    <t>1985-05</t>
  </si>
  <si>
    <t>12876-05</t>
  </si>
  <si>
    <t>9860-05</t>
  </si>
  <si>
    <t>11832-05</t>
  </si>
  <si>
    <t>1982-05</t>
  </si>
  <si>
    <t>14817-05</t>
  </si>
  <si>
    <t>7824-05</t>
  </si>
  <si>
    <t>14823-05</t>
  </si>
  <si>
    <t>14819-05</t>
  </si>
  <si>
    <t>17852-05</t>
  </si>
  <si>
    <t>10849-05</t>
  </si>
  <si>
    <t>128118-05</t>
  </si>
  <si>
    <t>10848-05</t>
  </si>
  <si>
    <t>14875-05</t>
  </si>
  <si>
    <t>14868-05</t>
  </si>
  <si>
    <t>14870-05</t>
  </si>
  <si>
    <t>14865-05</t>
  </si>
  <si>
    <t>1489-05</t>
  </si>
  <si>
    <t>1983-05</t>
  </si>
  <si>
    <t>17851-05</t>
  </si>
  <si>
    <t>14812-05</t>
  </si>
  <si>
    <t>1931-05</t>
  </si>
  <si>
    <t>14811-05</t>
  </si>
  <si>
    <t>12859-05</t>
  </si>
  <si>
    <t>28794-05</t>
  </si>
  <si>
    <t>12887-05</t>
  </si>
  <si>
    <t>48113-05</t>
  </si>
  <si>
    <t>12874-05</t>
  </si>
  <si>
    <t>17850-05</t>
  </si>
  <si>
    <t>12866-05</t>
  </si>
  <si>
    <t>17861-05</t>
  </si>
  <si>
    <t>287150-05</t>
  </si>
  <si>
    <t>07892-05</t>
  </si>
  <si>
    <t>08866-05</t>
  </si>
  <si>
    <t>07857-05</t>
  </si>
  <si>
    <t>09835-05</t>
  </si>
  <si>
    <t>46792-05</t>
  </si>
  <si>
    <t>44765-05</t>
  </si>
  <si>
    <t>46753-05</t>
  </si>
  <si>
    <t>1486-05</t>
  </si>
  <si>
    <t>12865-05</t>
  </si>
  <si>
    <t>09849-05</t>
  </si>
  <si>
    <t>07848-05</t>
  </si>
  <si>
    <t>20876-05</t>
  </si>
  <si>
    <t>08831-05</t>
  </si>
  <si>
    <t>20880-05</t>
  </si>
  <si>
    <t>07861-05</t>
  </si>
  <si>
    <t>20896-05</t>
  </si>
  <si>
    <t>14892-05</t>
  </si>
  <si>
    <t>14835-05</t>
  </si>
  <si>
    <t>208100-05</t>
  </si>
  <si>
    <t>168103-05</t>
  </si>
  <si>
    <t>16854-05</t>
  </si>
  <si>
    <t>20898-05</t>
  </si>
  <si>
    <t>20857-05</t>
  </si>
  <si>
    <t>1987-05</t>
  </si>
  <si>
    <t>20823-05</t>
  </si>
  <si>
    <t>20815-05</t>
  </si>
  <si>
    <t>10821-05</t>
  </si>
  <si>
    <t>20877-05</t>
  </si>
  <si>
    <t>208113-05</t>
  </si>
  <si>
    <t>0785-05</t>
  </si>
  <si>
    <t>22850-05</t>
  </si>
  <si>
    <t>20848-05</t>
  </si>
  <si>
    <t>20888-05</t>
  </si>
  <si>
    <t>20818-05</t>
  </si>
  <si>
    <t>20834-05</t>
  </si>
  <si>
    <t>208115-05</t>
  </si>
  <si>
    <t>20850-05</t>
  </si>
  <si>
    <t>11830-05</t>
  </si>
  <si>
    <t>07875-05</t>
  </si>
  <si>
    <t>20847-05</t>
  </si>
  <si>
    <t>20828-05</t>
  </si>
  <si>
    <t>09868-05</t>
  </si>
  <si>
    <t>20860-05</t>
  </si>
  <si>
    <t>20821-05</t>
  </si>
  <si>
    <t>20853-05</t>
  </si>
  <si>
    <t>148144-05</t>
  </si>
  <si>
    <t>20817-05</t>
  </si>
  <si>
    <t>20878-05</t>
  </si>
  <si>
    <t>20897-05</t>
  </si>
  <si>
    <t>17893-05</t>
  </si>
  <si>
    <t>20849-05</t>
  </si>
  <si>
    <t>19813-05</t>
  </si>
  <si>
    <t>20833-05</t>
  </si>
  <si>
    <t>20841-05</t>
  </si>
  <si>
    <t>208101-05</t>
  </si>
  <si>
    <t>20839-05</t>
  </si>
  <si>
    <t>088139-05</t>
  </si>
  <si>
    <t>08842-05</t>
  </si>
  <si>
    <t>08849-05</t>
  </si>
  <si>
    <t>29780-05</t>
  </si>
  <si>
    <t>12841-05</t>
  </si>
  <si>
    <t>12892-05</t>
  </si>
  <si>
    <t>12840-05</t>
  </si>
  <si>
    <t>477130-05</t>
  </si>
  <si>
    <t>45710-05</t>
  </si>
  <si>
    <t>467102-05</t>
  </si>
  <si>
    <t>46766-05</t>
  </si>
  <si>
    <t>46765-05</t>
  </si>
  <si>
    <t>46767-05</t>
  </si>
  <si>
    <t>46791-05</t>
  </si>
  <si>
    <t>417140-05</t>
  </si>
  <si>
    <t>21835-05</t>
  </si>
  <si>
    <t>21824-05</t>
  </si>
  <si>
    <t>21872-05</t>
  </si>
  <si>
    <t>21812-05</t>
  </si>
  <si>
    <t>21818-05</t>
  </si>
  <si>
    <t>21883-05</t>
  </si>
  <si>
    <t>21875-05</t>
  </si>
  <si>
    <t>21873-05</t>
  </si>
  <si>
    <t>088126-05</t>
  </si>
  <si>
    <t>19814-05</t>
  </si>
  <si>
    <t>20827-05</t>
  </si>
  <si>
    <t>28770-05</t>
  </si>
  <si>
    <t>20825-05</t>
  </si>
  <si>
    <t>34762-05</t>
  </si>
  <si>
    <t>34711-05</t>
  </si>
  <si>
    <t>37720-05</t>
  </si>
  <si>
    <t>347118-05</t>
  </si>
  <si>
    <t>37712-05</t>
  </si>
  <si>
    <t>41744-05</t>
  </si>
  <si>
    <t>9852-05</t>
  </si>
  <si>
    <t>26724-05</t>
  </si>
  <si>
    <t>48715-05</t>
  </si>
  <si>
    <t>11866-05</t>
  </si>
  <si>
    <t>98106-05</t>
  </si>
  <si>
    <t>128132-05</t>
  </si>
  <si>
    <t>98126-05</t>
  </si>
  <si>
    <t>128104-05</t>
  </si>
  <si>
    <t>128133-05</t>
  </si>
  <si>
    <t>128135-05</t>
  </si>
  <si>
    <t>128106-05</t>
  </si>
  <si>
    <t>98142-05</t>
  </si>
  <si>
    <t>128101-05</t>
  </si>
  <si>
    <t>98157-05</t>
  </si>
  <si>
    <t>68169-05</t>
  </si>
  <si>
    <t>98150-05</t>
  </si>
  <si>
    <t>12893-05</t>
  </si>
  <si>
    <t>12830-05</t>
  </si>
  <si>
    <t>12886-05</t>
  </si>
  <si>
    <t>12883-05</t>
  </si>
  <si>
    <t>98141-05</t>
  </si>
  <si>
    <t>12896-05</t>
  </si>
  <si>
    <t>98122-05</t>
  </si>
  <si>
    <t>98166-05</t>
  </si>
  <si>
    <t>8863-05</t>
  </si>
  <si>
    <t>30726-05</t>
  </si>
  <si>
    <t>9855-05</t>
  </si>
  <si>
    <t>88105-05</t>
  </si>
  <si>
    <t>68167-05</t>
  </si>
  <si>
    <t>6868-05</t>
  </si>
  <si>
    <t>11859-05</t>
  </si>
  <si>
    <t>88124-05</t>
  </si>
  <si>
    <t>11076-05</t>
  </si>
  <si>
    <t>11819-05</t>
  </si>
  <si>
    <t>98135-05</t>
  </si>
  <si>
    <t>11873-05</t>
  </si>
  <si>
    <t>13812-05</t>
  </si>
  <si>
    <t>1287-05</t>
  </si>
  <si>
    <t>12810-05</t>
  </si>
  <si>
    <t>13820-05</t>
  </si>
  <si>
    <t>98151-05</t>
  </si>
  <si>
    <t>12855-05</t>
  </si>
  <si>
    <t>13821-05</t>
  </si>
  <si>
    <t>13824-05</t>
  </si>
  <si>
    <t>98167-05</t>
  </si>
  <si>
    <t>128149-05</t>
  </si>
  <si>
    <t>12890-05</t>
  </si>
  <si>
    <t>128140-05</t>
  </si>
  <si>
    <t>1381-05</t>
  </si>
  <si>
    <t>1282-05</t>
  </si>
  <si>
    <t>9829-05</t>
  </si>
  <si>
    <t>98118-05</t>
  </si>
  <si>
    <t>13822-05</t>
  </si>
  <si>
    <t>12895-05</t>
  </si>
  <si>
    <t>128109-05</t>
  </si>
  <si>
    <t>98123-05</t>
  </si>
  <si>
    <t>98187-05</t>
  </si>
  <si>
    <t>128103-05</t>
  </si>
  <si>
    <t>128125-05</t>
  </si>
  <si>
    <t>98116-05</t>
  </si>
  <si>
    <t>12897-05</t>
  </si>
  <si>
    <t>128145-05</t>
  </si>
  <si>
    <t>12877-05</t>
  </si>
  <si>
    <t>7812-05</t>
  </si>
  <si>
    <t>7838-05</t>
  </si>
  <si>
    <t>98156-05</t>
  </si>
  <si>
    <t>12854-05</t>
  </si>
  <si>
    <t>12856-05</t>
  </si>
  <si>
    <t>128102-05</t>
  </si>
  <si>
    <t>98155-05</t>
  </si>
  <si>
    <t>12829-05</t>
  </si>
  <si>
    <t>12894-05</t>
  </si>
  <si>
    <t>11816-05</t>
  </si>
  <si>
    <t>98158-05</t>
  </si>
  <si>
    <t>12857-05</t>
  </si>
  <si>
    <t>12882-05</t>
  </si>
  <si>
    <t>288124-05</t>
  </si>
  <si>
    <t>28871-05</t>
  </si>
  <si>
    <t>28957-05</t>
  </si>
  <si>
    <t>29835-05</t>
  </si>
  <si>
    <t>29829-05</t>
  </si>
  <si>
    <t>29852-05</t>
  </si>
  <si>
    <t>29836-05</t>
  </si>
  <si>
    <t>29856-05</t>
  </si>
  <si>
    <t>29820-05</t>
  </si>
  <si>
    <t>29853-05</t>
  </si>
  <si>
    <t>29824-05</t>
  </si>
  <si>
    <t>29832-05</t>
  </si>
  <si>
    <t>29811-05</t>
  </si>
  <si>
    <t>29826-05</t>
  </si>
  <si>
    <t>29839-05</t>
  </si>
  <si>
    <t>2987-05</t>
  </si>
  <si>
    <t>29818-05</t>
  </si>
  <si>
    <t>2988-05</t>
  </si>
  <si>
    <t>29812-05</t>
  </si>
  <si>
    <t>29815-05</t>
  </si>
  <si>
    <t>2983-05</t>
  </si>
  <si>
    <t>29864-05</t>
  </si>
  <si>
    <t>29813-05</t>
  </si>
  <si>
    <t>29814-05</t>
  </si>
  <si>
    <t>2986-05</t>
  </si>
  <si>
    <t>29834-05</t>
  </si>
  <si>
    <t>29845-05</t>
  </si>
  <si>
    <t>29890-05</t>
  </si>
  <si>
    <t>29865-05</t>
  </si>
  <si>
    <t>2982-05</t>
  </si>
  <si>
    <t>20862-05</t>
  </si>
  <si>
    <t>2188-05</t>
  </si>
  <si>
    <t>2186-05</t>
  </si>
  <si>
    <t>20856-05</t>
  </si>
  <si>
    <t>2989-05</t>
  </si>
  <si>
    <t>29810-05</t>
  </si>
  <si>
    <t>29893-05</t>
  </si>
  <si>
    <t>29889-05</t>
  </si>
  <si>
    <t>29828-05</t>
  </si>
  <si>
    <t>29887-05</t>
  </si>
  <si>
    <t>288167-05</t>
  </si>
  <si>
    <t>2981-05</t>
  </si>
  <si>
    <t>2985-05</t>
  </si>
  <si>
    <t>29896-05</t>
  </si>
  <si>
    <t>298108-05</t>
  </si>
  <si>
    <t>29885-05</t>
  </si>
  <si>
    <t>29881-05</t>
  </si>
  <si>
    <t>298110-05</t>
  </si>
  <si>
    <t>29877-05</t>
  </si>
  <si>
    <t>288160-05</t>
  </si>
  <si>
    <t>29830-05</t>
  </si>
  <si>
    <t>29874-05</t>
  </si>
  <si>
    <t>288161-05</t>
  </si>
  <si>
    <t>29860-05</t>
  </si>
  <si>
    <t>3089-05</t>
  </si>
  <si>
    <t>30811-05</t>
  </si>
  <si>
    <t>298145-05</t>
  </si>
  <si>
    <t>3088-05</t>
  </si>
  <si>
    <t>298136-05</t>
  </si>
  <si>
    <t>298132-05</t>
  </si>
  <si>
    <t>298201-05</t>
  </si>
  <si>
    <t>298142-05</t>
  </si>
  <si>
    <t>298146-05</t>
  </si>
  <si>
    <t>298133-05</t>
  </si>
  <si>
    <t>3084-05</t>
  </si>
  <si>
    <t>298128-05</t>
  </si>
  <si>
    <t>30812-05</t>
  </si>
  <si>
    <t>298140-05</t>
  </si>
  <si>
    <t>298118-05</t>
  </si>
  <si>
    <t>3086-05</t>
  </si>
  <si>
    <t>3087-05</t>
  </si>
  <si>
    <t>298143-05</t>
  </si>
  <si>
    <t>298135-05</t>
  </si>
  <si>
    <t>3085-05</t>
  </si>
  <si>
    <t>29863-05</t>
  </si>
  <si>
    <t>29878-05</t>
  </si>
  <si>
    <t>29859-05</t>
  </si>
  <si>
    <t>298141-05</t>
  </si>
  <si>
    <t>288166-05</t>
  </si>
  <si>
    <t>288172-05</t>
  </si>
  <si>
    <t>298129-05</t>
  </si>
  <si>
    <t>298104-05</t>
  </si>
  <si>
    <t>29999-05</t>
  </si>
  <si>
    <t>288163-05</t>
  </si>
  <si>
    <t>29844-05</t>
  </si>
  <si>
    <t>2984-05</t>
  </si>
  <si>
    <t>29895-05</t>
  </si>
  <si>
    <t>068207-05</t>
  </si>
  <si>
    <t>06836-05</t>
  </si>
  <si>
    <t>0688199-05</t>
  </si>
  <si>
    <t>06826-05</t>
  </si>
  <si>
    <t>068176-05</t>
  </si>
  <si>
    <t>068188-05</t>
  </si>
  <si>
    <t>68210-05</t>
  </si>
  <si>
    <t>68189-05</t>
  </si>
  <si>
    <t>068206-05</t>
  </si>
  <si>
    <t>68160-05</t>
  </si>
  <si>
    <t>68209-05</t>
  </si>
  <si>
    <t>33736-05</t>
  </si>
  <si>
    <t>507121-05</t>
  </si>
  <si>
    <t>47768-05</t>
  </si>
  <si>
    <t>47714-05</t>
  </si>
  <si>
    <t>068185-05</t>
  </si>
  <si>
    <t>68208-05</t>
  </si>
  <si>
    <t>068192-05</t>
  </si>
  <si>
    <t>068175-05</t>
  </si>
  <si>
    <t>068180-05</t>
  </si>
  <si>
    <t>068172-05</t>
  </si>
  <si>
    <t>068170-05</t>
  </si>
  <si>
    <t>068181-05</t>
  </si>
  <si>
    <t>068187-05</t>
  </si>
  <si>
    <t>068171-05</t>
  </si>
  <si>
    <t>068184-05</t>
  </si>
  <si>
    <t>34773-05</t>
  </si>
  <si>
    <t>45712-05</t>
  </si>
  <si>
    <t>46795-05</t>
  </si>
  <si>
    <t>45736-05</t>
  </si>
  <si>
    <t>46768-05</t>
  </si>
  <si>
    <t>47735-05</t>
  </si>
  <si>
    <t>46775-05</t>
  </si>
  <si>
    <t>467120-05</t>
  </si>
  <si>
    <t>68198-05</t>
  </si>
  <si>
    <t>068157-05</t>
  </si>
  <si>
    <t>47715-05</t>
  </si>
  <si>
    <t>467119-05</t>
  </si>
  <si>
    <t>467116-05</t>
  </si>
  <si>
    <t>47731-05</t>
  </si>
  <si>
    <t>068201-05</t>
  </si>
  <si>
    <t>068193-05</t>
  </si>
  <si>
    <t>068178-05</t>
  </si>
  <si>
    <t>068191-05</t>
  </si>
  <si>
    <t>45723-05</t>
  </si>
  <si>
    <t>4872-05</t>
  </si>
  <si>
    <t>477132-05</t>
  </si>
  <si>
    <t>467141-05</t>
  </si>
  <si>
    <t>46783-05</t>
  </si>
  <si>
    <t>46757-05</t>
  </si>
  <si>
    <t>44767-05</t>
  </si>
  <si>
    <t>117126-05</t>
  </si>
  <si>
    <t>48720-05</t>
  </si>
  <si>
    <t>41753-05</t>
  </si>
  <si>
    <t>41780-05</t>
  </si>
  <si>
    <t>42787-05</t>
  </si>
  <si>
    <t>41756-05</t>
  </si>
  <si>
    <t>42770-05</t>
  </si>
  <si>
    <t>42773-05</t>
  </si>
  <si>
    <t>46752-05</t>
  </si>
  <si>
    <t>42780-05</t>
  </si>
  <si>
    <t>08886-05</t>
  </si>
  <si>
    <t>08890-05</t>
  </si>
  <si>
    <t>08882-05</t>
  </si>
  <si>
    <t>08887-05</t>
  </si>
  <si>
    <t>4376-05</t>
  </si>
  <si>
    <t>08881-05</t>
  </si>
  <si>
    <t>08892-05</t>
  </si>
  <si>
    <t>068179-05</t>
  </si>
  <si>
    <t>08897-05</t>
  </si>
  <si>
    <t>08891-05</t>
  </si>
  <si>
    <t>08870-05</t>
  </si>
  <si>
    <t>068123-05</t>
  </si>
  <si>
    <t>08893-05</t>
  </si>
  <si>
    <t>068194-05</t>
  </si>
  <si>
    <t>08876-05</t>
  </si>
  <si>
    <t>08885-05</t>
  </si>
  <si>
    <t>08884-05</t>
  </si>
  <si>
    <t>08833-05</t>
  </si>
  <si>
    <t>068190-05</t>
  </si>
  <si>
    <t>07849-05</t>
  </si>
  <si>
    <t>08879-05</t>
  </si>
  <si>
    <t>068197-05</t>
  </si>
  <si>
    <t>07884-05</t>
  </si>
  <si>
    <t>088133-05</t>
  </si>
  <si>
    <t>088109-05</t>
  </si>
  <si>
    <t>088117-05</t>
  </si>
  <si>
    <t>088101-05</t>
  </si>
  <si>
    <t>088104-05</t>
  </si>
  <si>
    <t>088120-05</t>
  </si>
  <si>
    <t>088110-05</t>
  </si>
  <si>
    <t>088125-05</t>
  </si>
  <si>
    <t>07355-05</t>
  </si>
  <si>
    <t>098162-05</t>
  </si>
  <si>
    <t>06878-05</t>
  </si>
  <si>
    <t>098161-05</t>
  </si>
  <si>
    <t>15828-05</t>
  </si>
  <si>
    <t>098176-05</t>
  </si>
  <si>
    <t>14864-05</t>
  </si>
  <si>
    <t>098170-05</t>
  </si>
  <si>
    <t>098175-05</t>
  </si>
  <si>
    <t>14862-05</t>
  </si>
  <si>
    <t>14879-05</t>
  </si>
  <si>
    <t>09836-05</t>
  </si>
  <si>
    <t>14861-05</t>
  </si>
  <si>
    <t>098165-05</t>
  </si>
  <si>
    <t>09814-05</t>
  </si>
  <si>
    <t>15814-05</t>
  </si>
  <si>
    <t>128147-05</t>
  </si>
  <si>
    <t>098117-05</t>
  </si>
  <si>
    <t>12860-05</t>
  </si>
  <si>
    <t>15859-05</t>
  </si>
  <si>
    <t>13855-05</t>
  </si>
  <si>
    <t>098128-05</t>
  </si>
  <si>
    <t>098107-05</t>
  </si>
  <si>
    <t>15852-05</t>
  </si>
  <si>
    <t>15837-05</t>
  </si>
  <si>
    <t>15842-05</t>
  </si>
  <si>
    <t>15851-05</t>
  </si>
  <si>
    <t>15863-05</t>
  </si>
  <si>
    <t>15864-05</t>
  </si>
  <si>
    <t>09812-05</t>
  </si>
  <si>
    <t>09841-05</t>
  </si>
  <si>
    <t>09840-05</t>
  </si>
  <si>
    <t>15860-05</t>
  </si>
  <si>
    <t>09816-05</t>
  </si>
  <si>
    <t>15811-05</t>
  </si>
  <si>
    <t>13829-05</t>
  </si>
  <si>
    <t>1188-05</t>
  </si>
  <si>
    <t>128131-05</t>
  </si>
  <si>
    <t>12889-05</t>
  </si>
  <si>
    <t>1285-05</t>
  </si>
  <si>
    <t>15858-05</t>
  </si>
  <si>
    <t>148129-05</t>
  </si>
  <si>
    <t>14894-05</t>
  </si>
  <si>
    <t>15824-05</t>
  </si>
  <si>
    <t>09847-05</t>
  </si>
  <si>
    <t>15823-05</t>
  </si>
  <si>
    <t>15862-05</t>
  </si>
  <si>
    <t>09885-05</t>
  </si>
  <si>
    <t>14832-05</t>
  </si>
  <si>
    <t>12899-05</t>
  </si>
  <si>
    <t>098159-05</t>
  </si>
  <si>
    <t>09838-05</t>
  </si>
  <si>
    <t>15861-05</t>
  </si>
  <si>
    <t>11820-05</t>
  </si>
  <si>
    <t>1383-05</t>
  </si>
  <si>
    <t>10835-05</t>
  </si>
  <si>
    <t>098112-05</t>
  </si>
  <si>
    <t>128105-05</t>
  </si>
  <si>
    <t>148137-05</t>
  </si>
  <si>
    <t>16815-05</t>
  </si>
  <si>
    <t>16812-05</t>
  </si>
  <si>
    <t>15848-05</t>
  </si>
  <si>
    <t>16813-05</t>
  </si>
  <si>
    <t>11839-05</t>
  </si>
  <si>
    <t>15869-05</t>
  </si>
  <si>
    <t>16814-05</t>
  </si>
  <si>
    <t>098108-05</t>
  </si>
  <si>
    <t>098130-05</t>
  </si>
  <si>
    <t>11824-05</t>
  </si>
  <si>
    <t>10833-05</t>
  </si>
  <si>
    <t>1685-05</t>
  </si>
  <si>
    <t>15846-05</t>
  </si>
  <si>
    <t>15350-05</t>
  </si>
  <si>
    <t>09871-05</t>
  </si>
  <si>
    <t>15843-05</t>
  </si>
  <si>
    <t>1686-05</t>
  </si>
  <si>
    <t>15821-05</t>
  </si>
  <si>
    <t>15844-05</t>
  </si>
  <si>
    <t>1688-05</t>
  </si>
  <si>
    <t>148142-05</t>
  </si>
  <si>
    <t>15866-05</t>
  </si>
  <si>
    <t>15872-05</t>
  </si>
  <si>
    <t>15870-05</t>
  </si>
  <si>
    <t>148125-05</t>
  </si>
  <si>
    <t>15873-05</t>
  </si>
  <si>
    <t>09870-05</t>
  </si>
  <si>
    <t>088138-05</t>
  </si>
  <si>
    <t>09839-05</t>
  </si>
  <si>
    <t>08836-05</t>
  </si>
  <si>
    <t>29724-05</t>
  </si>
  <si>
    <t>46750-05</t>
  </si>
  <si>
    <t>47736-05</t>
  </si>
  <si>
    <t>088142-05</t>
  </si>
  <si>
    <t>11872-05</t>
  </si>
  <si>
    <t>23753-05</t>
  </si>
  <si>
    <t>09875-05</t>
  </si>
  <si>
    <t>35734-05</t>
  </si>
  <si>
    <t>16884-05</t>
  </si>
  <si>
    <t>16877-05</t>
  </si>
  <si>
    <t>1988-05</t>
  </si>
  <si>
    <t>09817-05</t>
  </si>
  <si>
    <t>14818-05</t>
  </si>
  <si>
    <t>17894-05</t>
  </si>
  <si>
    <t>20836-05</t>
  </si>
  <si>
    <t>13843-05</t>
  </si>
  <si>
    <t>22812-05</t>
  </si>
  <si>
    <t>0989-05</t>
  </si>
  <si>
    <t>088140-05</t>
  </si>
  <si>
    <t>2281-05</t>
  </si>
  <si>
    <t>21891-05</t>
  </si>
  <si>
    <t>2283-05</t>
  </si>
  <si>
    <t>21819-05</t>
  </si>
  <si>
    <t>07893-05</t>
  </si>
  <si>
    <t>08867-05</t>
  </si>
  <si>
    <t>2288-05</t>
  </si>
  <si>
    <t>22811-05</t>
  </si>
  <si>
    <t>22810-05</t>
  </si>
  <si>
    <t>20838-05</t>
  </si>
  <si>
    <t>07836-05</t>
  </si>
  <si>
    <t>20837-05</t>
  </si>
  <si>
    <t>20831-05</t>
  </si>
  <si>
    <t>21885-05</t>
  </si>
  <si>
    <t>21877-05</t>
  </si>
  <si>
    <t>10853-05</t>
  </si>
  <si>
    <t>21876-05</t>
  </si>
  <si>
    <t>19815-05</t>
  </si>
  <si>
    <t>20851-05</t>
  </si>
  <si>
    <t>2085-05</t>
  </si>
  <si>
    <t>20830-05</t>
  </si>
  <si>
    <t>14815-05</t>
  </si>
  <si>
    <t>20844-05</t>
  </si>
  <si>
    <t>20846-05</t>
  </si>
  <si>
    <t>21825-05</t>
  </si>
  <si>
    <t>21871-05</t>
  </si>
  <si>
    <t>21867-05</t>
  </si>
  <si>
    <t>21817-05</t>
  </si>
  <si>
    <t>15817-05</t>
  </si>
  <si>
    <t>07829-05</t>
  </si>
  <si>
    <t>19818-05</t>
  </si>
  <si>
    <t>2081-05</t>
  </si>
  <si>
    <t>21813-05</t>
  </si>
  <si>
    <t>21840-05</t>
  </si>
  <si>
    <t>21839-05</t>
  </si>
  <si>
    <t>22838-05</t>
  </si>
  <si>
    <t>22835-05</t>
  </si>
  <si>
    <t>11825-05</t>
  </si>
  <si>
    <t>11821-05103630</t>
  </si>
  <si>
    <t>22819-05</t>
  </si>
  <si>
    <t>21879-05</t>
  </si>
  <si>
    <t>22840-05</t>
  </si>
  <si>
    <t>208103-05</t>
  </si>
  <si>
    <t>2285-05</t>
  </si>
  <si>
    <t>10812-05</t>
  </si>
  <si>
    <t>10847-05</t>
  </si>
  <si>
    <t>20835-05</t>
  </si>
  <si>
    <t>2284-05</t>
  </si>
  <si>
    <t>20826-05</t>
  </si>
  <si>
    <t>20890-05</t>
  </si>
  <si>
    <t>22827-05</t>
  </si>
  <si>
    <t>10822-05</t>
  </si>
  <si>
    <t>21878-05</t>
  </si>
  <si>
    <t>22857-05</t>
  </si>
  <si>
    <t>19817-05</t>
  </si>
  <si>
    <t>208102-05</t>
  </si>
  <si>
    <t>12848-05</t>
  </si>
  <si>
    <t>07818-05</t>
  </si>
  <si>
    <t>20873-05</t>
  </si>
  <si>
    <t>21822-05</t>
  </si>
  <si>
    <t>20874-05</t>
  </si>
  <si>
    <t>21815-05</t>
  </si>
  <si>
    <t>208114-05</t>
  </si>
  <si>
    <t>21826-05</t>
  </si>
  <si>
    <t>20854-05</t>
  </si>
  <si>
    <t>20879-05</t>
  </si>
  <si>
    <t>22861-05</t>
  </si>
  <si>
    <t>2189-05</t>
  </si>
  <si>
    <t>22874-05</t>
  </si>
  <si>
    <t>20816-05</t>
  </si>
  <si>
    <t>21829-05</t>
  </si>
  <si>
    <t>22864-05</t>
  </si>
  <si>
    <t>10811-05</t>
  </si>
  <si>
    <t>10819-05</t>
  </si>
  <si>
    <t>22847-05</t>
  </si>
  <si>
    <t>22869-05</t>
  </si>
  <si>
    <t>22875-05</t>
  </si>
  <si>
    <t>20869-05</t>
  </si>
  <si>
    <t>21886-05</t>
  </si>
  <si>
    <t>21870-05</t>
  </si>
  <si>
    <t>21890-05</t>
  </si>
  <si>
    <t>22891-05</t>
  </si>
  <si>
    <t>21868-05</t>
  </si>
  <si>
    <t>20870-05</t>
  </si>
  <si>
    <t>22876-05</t>
  </si>
  <si>
    <t>2181-05</t>
  </si>
  <si>
    <t>22897-05</t>
  </si>
  <si>
    <t>2384-05</t>
  </si>
  <si>
    <t>22867-05</t>
  </si>
  <si>
    <t>23819-05</t>
  </si>
  <si>
    <t>228103-05</t>
  </si>
  <si>
    <t>23818-05</t>
  </si>
  <si>
    <t>23820-05</t>
  </si>
  <si>
    <t>20865-05</t>
  </si>
  <si>
    <t>228108-05</t>
  </si>
  <si>
    <t>23817-05</t>
  </si>
  <si>
    <t>0786-05</t>
  </si>
  <si>
    <t>2383-05</t>
  </si>
  <si>
    <t>20864-05</t>
  </si>
  <si>
    <t>22892-05</t>
  </si>
  <si>
    <t>23868-05</t>
  </si>
  <si>
    <t>23811-05</t>
  </si>
  <si>
    <t>22895-05</t>
  </si>
  <si>
    <t>23859-05</t>
  </si>
  <si>
    <t>23866-05</t>
  </si>
  <si>
    <t>23864-05</t>
  </si>
  <si>
    <t>23858-05</t>
  </si>
  <si>
    <t>23856-05</t>
  </si>
  <si>
    <t>23875-05</t>
  </si>
  <si>
    <t>23876-05</t>
  </si>
  <si>
    <t>23880-05</t>
  </si>
  <si>
    <t>23883-05</t>
  </si>
  <si>
    <t>23887-05</t>
  </si>
  <si>
    <t>21108-05</t>
  </si>
  <si>
    <t>23851-05</t>
  </si>
  <si>
    <t>23861-05</t>
  </si>
  <si>
    <t>23849-05</t>
  </si>
  <si>
    <t>23870-05</t>
  </si>
  <si>
    <t>088147-05</t>
  </si>
  <si>
    <t>15853-05</t>
  </si>
  <si>
    <t>14898-05</t>
  </si>
  <si>
    <t>23878-05</t>
  </si>
  <si>
    <t>23840-05</t>
  </si>
  <si>
    <t>23841-05</t>
  </si>
  <si>
    <t>23844-05</t>
  </si>
  <si>
    <t>23885-05</t>
  </si>
  <si>
    <t>23871-05</t>
  </si>
  <si>
    <t>23848-05</t>
  </si>
  <si>
    <t>2381-05</t>
  </si>
  <si>
    <t>23881-05</t>
  </si>
  <si>
    <t>23839-05</t>
  </si>
  <si>
    <t>24819-05</t>
  </si>
  <si>
    <t>24816-05</t>
  </si>
  <si>
    <t>24813-05</t>
  </si>
  <si>
    <t>23836-05</t>
  </si>
  <si>
    <t>23873-05</t>
  </si>
  <si>
    <t>23879-05</t>
  </si>
  <si>
    <t>23843-05</t>
  </si>
  <si>
    <t>228106-05</t>
  </si>
  <si>
    <t>22879-05</t>
  </si>
  <si>
    <t>2387-05</t>
  </si>
  <si>
    <t>2385-05</t>
  </si>
  <si>
    <t>13833-05</t>
  </si>
  <si>
    <t>20899-05</t>
  </si>
  <si>
    <t>23865-05</t>
  </si>
  <si>
    <t>23867-05</t>
  </si>
  <si>
    <t>23846-05</t>
  </si>
  <si>
    <t>23837-05</t>
  </si>
  <si>
    <t>22898-05</t>
  </si>
  <si>
    <t>2386-05</t>
  </si>
  <si>
    <t>20866-05</t>
  </si>
  <si>
    <t>2389-05</t>
  </si>
  <si>
    <t>10820-05</t>
  </si>
  <si>
    <t>21832-05</t>
  </si>
  <si>
    <t>10818-05</t>
  </si>
  <si>
    <t>2286-05</t>
  </si>
  <si>
    <t>14895-05</t>
  </si>
  <si>
    <t>23855-05</t>
  </si>
  <si>
    <t>23838-05</t>
  </si>
  <si>
    <t>21884-05</t>
  </si>
  <si>
    <t>22862-05</t>
  </si>
  <si>
    <t>23872-05</t>
  </si>
  <si>
    <t>23886-05</t>
  </si>
  <si>
    <t>23832-05</t>
  </si>
  <si>
    <t>23862-05</t>
  </si>
  <si>
    <t>23842-05</t>
  </si>
  <si>
    <t>148139-05</t>
  </si>
  <si>
    <t>23869-05</t>
  </si>
  <si>
    <t>148135-05</t>
  </si>
  <si>
    <t>2487-05</t>
  </si>
  <si>
    <t>24817-05</t>
  </si>
  <si>
    <t>24818-05</t>
  </si>
  <si>
    <t>13711-05</t>
  </si>
  <si>
    <t>228104-05</t>
  </si>
  <si>
    <t>20861-05</t>
  </si>
  <si>
    <t>22868-05</t>
  </si>
  <si>
    <t>23810-05</t>
  </si>
  <si>
    <t>12873-05</t>
  </si>
  <si>
    <t>22866-05</t>
  </si>
  <si>
    <t>22877-05</t>
  </si>
  <si>
    <t>23877-05</t>
  </si>
  <si>
    <t>23889-05</t>
  </si>
  <si>
    <t>23874-05</t>
  </si>
  <si>
    <t>23884-05</t>
  </si>
  <si>
    <t>20885-05</t>
  </si>
  <si>
    <t>24811-05</t>
  </si>
  <si>
    <t>23882-05</t>
  </si>
  <si>
    <t>23845-05</t>
  </si>
  <si>
    <t>2486-05</t>
  </si>
  <si>
    <t>15812-05</t>
  </si>
  <si>
    <t>2485-05</t>
  </si>
  <si>
    <t>24833-05</t>
  </si>
  <si>
    <t>24814-05</t>
  </si>
  <si>
    <t>2488-05</t>
  </si>
  <si>
    <t>2484-05</t>
  </si>
  <si>
    <t>148138-05</t>
  </si>
  <si>
    <t>24815-05</t>
  </si>
  <si>
    <t>287109-05</t>
  </si>
  <si>
    <t>287131-05</t>
  </si>
  <si>
    <t>24812-05</t>
  </si>
  <si>
    <t>17873-05</t>
  </si>
  <si>
    <t>24855-05</t>
  </si>
  <si>
    <t>24861-05</t>
  </si>
  <si>
    <t>24862-05</t>
  </si>
  <si>
    <t>2483-05</t>
  </si>
  <si>
    <t>2489-05</t>
  </si>
  <si>
    <t>14897-05</t>
  </si>
  <si>
    <t>148130-05</t>
  </si>
  <si>
    <t>24860-05</t>
  </si>
  <si>
    <t>24854-05</t>
  </si>
  <si>
    <t>24856-05</t>
  </si>
  <si>
    <t>24859-05</t>
  </si>
  <si>
    <t>24834-05</t>
  </si>
  <si>
    <t>287124-05</t>
  </si>
  <si>
    <t>2482-05</t>
  </si>
  <si>
    <t>24836-05</t>
  </si>
  <si>
    <t>22889-05</t>
  </si>
  <si>
    <t>098129-05</t>
  </si>
  <si>
    <t>23888-05</t>
  </si>
  <si>
    <t>50758-05</t>
  </si>
  <si>
    <t>24853-05</t>
  </si>
  <si>
    <t>22825-05</t>
  </si>
  <si>
    <t>23847-05</t>
  </si>
  <si>
    <t>23863-05</t>
  </si>
  <si>
    <t>24857-05</t>
  </si>
  <si>
    <t>2481-05</t>
  </si>
  <si>
    <t>24866-05</t>
  </si>
  <si>
    <t>24871-05</t>
  </si>
  <si>
    <t>24858-05</t>
  </si>
  <si>
    <t>24873-05</t>
  </si>
  <si>
    <t>25836-05</t>
  </si>
  <si>
    <t>25858-05</t>
  </si>
  <si>
    <t>25863-05</t>
  </si>
  <si>
    <t>25860-05</t>
  </si>
  <si>
    <t>24867-05</t>
  </si>
  <si>
    <t>24872-05</t>
  </si>
  <si>
    <t>24869-05</t>
  </si>
  <si>
    <t>24868-05</t>
  </si>
  <si>
    <t>25867-05</t>
  </si>
  <si>
    <t>25862-05</t>
  </si>
  <si>
    <t>25866-05</t>
  </si>
  <si>
    <t>25861-05</t>
  </si>
  <si>
    <t>25854-05</t>
  </si>
  <si>
    <t>25868-05</t>
  </si>
  <si>
    <t>25837-05</t>
  </si>
  <si>
    <t>25857-05</t>
  </si>
  <si>
    <t>20875-05</t>
  </si>
  <si>
    <t>25864-05</t>
  </si>
  <si>
    <t>25829-05</t>
  </si>
  <si>
    <t>25869-05</t>
  </si>
  <si>
    <t>15841-05</t>
  </si>
  <si>
    <t>2581-05</t>
  </si>
  <si>
    <t>07823-05</t>
  </si>
  <si>
    <t>13849-05</t>
  </si>
  <si>
    <t>25848-05</t>
  </si>
  <si>
    <t>25835-05</t>
  </si>
  <si>
    <t>25844-05</t>
  </si>
  <si>
    <t>25895-05</t>
  </si>
  <si>
    <t>25843-05</t>
  </si>
  <si>
    <t>25888-05</t>
  </si>
  <si>
    <t>25831-05</t>
  </si>
  <si>
    <t>25826-05</t>
  </si>
  <si>
    <t>25884-05</t>
  </si>
  <si>
    <t>25880-05</t>
  </si>
  <si>
    <t>25893-05</t>
  </si>
  <si>
    <t>25881-05</t>
  </si>
  <si>
    <t>25842-05</t>
  </si>
  <si>
    <t>25882-05</t>
  </si>
  <si>
    <t>25841-05</t>
  </si>
  <si>
    <t>25890-05</t>
  </si>
  <si>
    <t>258104-05</t>
  </si>
  <si>
    <t>258103-05</t>
  </si>
  <si>
    <t>25846-05</t>
  </si>
  <si>
    <t>25850-05</t>
  </si>
  <si>
    <t>258112-05</t>
  </si>
  <si>
    <t>25851-05</t>
  </si>
  <si>
    <t>25859-05</t>
  </si>
  <si>
    <t>25870-05</t>
  </si>
  <si>
    <t>25852-05</t>
  </si>
  <si>
    <t>2289-05</t>
  </si>
  <si>
    <t>07839-05</t>
  </si>
  <si>
    <t>26848-05</t>
  </si>
  <si>
    <t>13842-05</t>
  </si>
  <si>
    <t>26856-05</t>
  </si>
  <si>
    <t>26843-05</t>
  </si>
  <si>
    <t>24852-05</t>
  </si>
  <si>
    <t>24864-05</t>
  </si>
  <si>
    <t>22848-05</t>
  </si>
  <si>
    <t>24842-05</t>
  </si>
  <si>
    <t>26857-05</t>
  </si>
  <si>
    <t>26851-05</t>
  </si>
  <si>
    <t>26853-05</t>
  </si>
  <si>
    <t>26854-05</t>
  </si>
  <si>
    <t>27835-05</t>
  </si>
  <si>
    <t>27846-05</t>
  </si>
  <si>
    <t>27825-05</t>
  </si>
  <si>
    <t>27824-05</t>
  </si>
  <si>
    <t>268161-05</t>
  </si>
  <si>
    <t>27842-05</t>
  </si>
  <si>
    <t>27830-05</t>
  </si>
  <si>
    <t>27820-05</t>
  </si>
  <si>
    <t>24840-05</t>
  </si>
  <si>
    <t>27848-05</t>
  </si>
  <si>
    <t>27845-05</t>
  </si>
  <si>
    <t>27847-05</t>
  </si>
  <si>
    <t>27843-05</t>
  </si>
  <si>
    <t>27836-05</t>
  </si>
  <si>
    <t>28839-05</t>
  </si>
  <si>
    <t>28815-05</t>
  </si>
  <si>
    <t>217138-05</t>
  </si>
  <si>
    <t>28868-05</t>
  </si>
  <si>
    <t>268136-05</t>
  </si>
  <si>
    <t>268132-05</t>
  </si>
  <si>
    <t>28842-05</t>
  </si>
  <si>
    <t>28818-05</t>
  </si>
  <si>
    <t>28846-05</t>
  </si>
  <si>
    <t>28855-05</t>
  </si>
  <si>
    <t>27840-05</t>
  </si>
  <si>
    <t>27832-05</t>
  </si>
  <si>
    <t>27822-05</t>
  </si>
  <si>
    <t>27829-05</t>
  </si>
  <si>
    <t>268164-05</t>
  </si>
  <si>
    <t>27828-05</t>
  </si>
  <si>
    <t>27833-05</t>
  </si>
  <si>
    <t>27839-05</t>
  </si>
  <si>
    <t>28814-05</t>
  </si>
  <si>
    <t>27826-05</t>
  </si>
  <si>
    <t>28816-05</t>
  </si>
  <si>
    <t>288119-05</t>
  </si>
  <si>
    <t>288117-05</t>
  </si>
  <si>
    <t>288118-05</t>
  </si>
  <si>
    <t>28874-05</t>
  </si>
  <si>
    <t>28838-05</t>
  </si>
  <si>
    <t>28845-05</t>
  </si>
  <si>
    <t>28843-05</t>
  </si>
  <si>
    <t>28857-05</t>
  </si>
  <si>
    <t>28813-05</t>
  </si>
  <si>
    <t>268166-05</t>
  </si>
  <si>
    <t>27841-05</t>
  </si>
  <si>
    <t>2886-05</t>
  </si>
  <si>
    <t>28812-05</t>
  </si>
  <si>
    <t>28810-05</t>
  </si>
  <si>
    <t>28826-05</t>
  </si>
  <si>
    <t>28860-05</t>
  </si>
  <si>
    <t>28864-05</t>
  </si>
  <si>
    <t>288111-05</t>
  </si>
  <si>
    <t>28896-05</t>
  </si>
  <si>
    <t>288101-05</t>
  </si>
  <si>
    <t>288110-05</t>
  </si>
  <si>
    <t>28829-05</t>
  </si>
  <si>
    <t>2274-05</t>
  </si>
  <si>
    <t>2882-05</t>
  </si>
  <si>
    <t>288113-05</t>
  </si>
  <si>
    <t>2889-05</t>
  </si>
  <si>
    <t>288120-05</t>
  </si>
  <si>
    <t>288108-05</t>
  </si>
  <si>
    <t>288107-05</t>
  </si>
  <si>
    <t>28870-05</t>
  </si>
  <si>
    <t>27838-05</t>
  </si>
  <si>
    <t>27823-05</t>
  </si>
  <si>
    <t>27831-05</t>
  </si>
  <si>
    <t>27821-05</t>
  </si>
  <si>
    <t>28820-05</t>
  </si>
  <si>
    <t>27819-05</t>
  </si>
  <si>
    <t>2287-05</t>
  </si>
  <si>
    <t>288157-05</t>
  </si>
  <si>
    <t>308107-05</t>
  </si>
  <si>
    <t>308105-05</t>
  </si>
  <si>
    <t>30899-05</t>
  </si>
  <si>
    <t>308106-05</t>
  </si>
  <si>
    <t>308101-05</t>
  </si>
  <si>
    <t>29817-05</t>
  </si>
  <si>
    <t>29868-05</t>
  </si>
  <si>
    <t>308165-05</t>
  </si>
  <si>
    <t>308162-05</t>
  </si>
  <si>
    <t>31868-05</t>
  </si>
  <si>
    <t>31827-05</t>
  </si>
  <si>
    <t>32865-05</t>
  </si>
  <si>
    <t>308110-05</t>
  </si>
  <si>
    <t>30814-05</t>
  </si>
  <si>
    <t>29891-05</t>
  </si>
  <si>
    <t>29898-05</t>
  </si>
  <si>
    <t>30856-05</t>
  </si>
  <si>
    <t>30869-05</t>
  </si>
  <si>
    <t>30883-05</t>
  </si>
  <si>
    <t>30846-05</t>
  </si>
  <si>
    <t>30845-05</t>
  </si>
  <si>
    <t>30878-05</t>
  </si>
  <si>
    <t>30842-05</t>
  </si>
  <si>
    <t>30874-05</t>
  </si>
  <si>
    <t>30847-05</t>
  </si>
  <si>
    <t>308149-05</t>
  </si>
  <si>
    <t>31835-05</t>
  </si>
  <si>
    <t>31824-05</t>
  </si>
  <si>
    <t>31839-05</t>
  </si>
  <si>
    <t>31838-05</t>
  </si>
  <si>
    <t>31849-05</t>
  </si>
  <si>
    <t>31828-05</t>
  </si>
  <si>
    <t>31840-05</t>
  </si>
  <si>
    <t>31847-05</t>
  </si>
  <si>
    <t>31841-05</t>
  </si>
  <si>
    <t>31848-05</t>
  </si>
  <si>
    <t>31850-05</t>
  </si>
  <si>
    <t>507166-05</t>
  </si>
  <si>
    <t>49784-05</t>
  </si>
  <si>
    <t>49765-05</t>
  </si>
  <si>
    <t>50770-05</t>
  </si>
  <si>
    <t>49788-05</t>
  </si>
  <si>
    <t>497139-05</t>
  </si>
  <si>
    <t>47749-05</t>
  </si>
  <si>
    <t>50724-05</t>
  </si>
  <si>
    <t>467123-05</t>
  </si>
  <si>
    <t>50718-05</t>
  </si>
  <si>
    <t>497181-05</t>
  </si>
  <si>
    <t>49737-05</t>
  </si>
  <si>
    <t>50738-05</t>
  </si>
  <si>
    <t>4873-05</t>
  </si>
  <si>
    <t>497146-05</t>
  </si>
  <si>
    <t>27713-05</t>
  </si>
  <si>
    <t>29734-05</t>
  </si>
  <si>
    <t>417112-05</t>
  </si>
  <si>
    <t>467184-05</t>
  </si>
  <si>
    <t>467171-05</t>
  </si>
  <si>
    <t>41755-05</t>
  </si>
  <si>
    <t>Сборка колес</t>
  </si>
  <si>
    <t>Ремонт колес</t>
  </si>
  <si>
    <t xml:space="preserve">                              </t>
  </si>
  <si>
    <t>31785-05</t>
  </si>
  <si>
    <t>31789-05</t>
  </si>
  <si>
    <t>28777-05</t>
  </si>
  <si>
    <t>31796-05</t>
  </si>
  <si>
    <t>31780-05</t>
  </si>
  <si>
    <t>31793-05</t>
  </si>
  <si>
    <t>34713-05</t>
  </si>
  <si>
    <t>33718-05</t>
  </si>
  <si>
    <t>37792-05</t>
  </si>
  <si>
    <t>317102-05</t>
  </si>
  <si>
    <t>34756-05</t>
  </si>
  <si>
    <t>34747-05</t>
  </si>
  <si>
    <t>34710-05</t>
  </si>
  <si>
    <t>34716-05</t>
  </si>
  <si>
    <t>31784-05</t>
  </si>
  <si>
    <t>35761-05</t>
  </si>
  <si>
    <t>3472-05</t>
  </si>
  <si>
    <t>34759-05</t>
  </si>
  <si>
    <t>34714-05</t>
  </si>
  <si>
    <t>31791-05</t>
  </si>
  <si>
    <t>34763-05</t>
  </si>
  <si>
    <t>34729-05</t>
  </si>
  <si>
    <t>31798-05</t>
  </si>
  <si>
    <t>30757-05</t>
  </si>
  <si>
    <t>34719-05</t>
  </si>
  <si>
    <t>34740-05</t>
  </si>
  <si>
    <t>31778-05</t>
  </si>
  <si>
    <t>31768-05</t>
  </si>
  <si>
    <t>34745-05</t>
  </si>
  <si>
    <t>34755-05</t>
  </si>
  <si>
    <t>34748-05</t>
  </si>
  <si>
    <t>31788-05</t>
  </si>
  <si>
    <t>34733-05</t>
  </si>
  <si>
    <t>34724-05</t>
  </si>
  <si>
    <t>31774-05</t>
  </si>
  <si>
    <t>31772-05</t>
  </si>
  <si>
    <t>2506-05</t>
  </si>
  <si>
    <t>37714-05</t>
  </si>
  <si>
    <t>36760-05</t>
  </si>
  <si>
    <t>37717-05</t>
  </si>
  <si>
    <t>27728-05</t>
  </si>
  <si>
    <t>38719-05</t>
  </si>
  <si>
    <t>36767-05</t>
  </si>
  <si>
    <t>44748-05</t>
  </si>
  <si>
    <t>44769-05</t>
  </si>
  <si>
    <t>45738-05</t>
  </si>
  <si>
    <t>45722-05</t>
  </si>
  <si>
    <t>42794-05</t>
  </si>
  <si>
    <t>46733-05</t>
  </si>
  <si>
    <t>4578-05</t>
  </si>
  <si>
    <t>447102-05</t>
  </si>
  <si>
    <t>41727-05</t>
  </si>
  <si>
    <t>447103-05</t>
  </si>
  <si>
    <t>4574-05</t>
  </si>
  <si>
    <t>44751-05</t>
  </si>
  <si>
    <t>46764-05</t>
  </si>
  <si>
    <t>447106-05</t>
  </si>
  <si>
    <t>44744-05</t>
  </si>
  <si>
    <t>44750-05</t>
  </si>
  <si>
    <t>4571-05</t>
  </si>
  <si>
    <t>41734-05</t>
  </si>
  <si>
    <t>42791-05</t>
  </si>
  <si>
    <t>46734-05</t>
  </si>
  <si>
    <t>44721-05</t>
  </si>
  <si>
    <t>44723-05</t>
  </si>
  <si>
    <t>44717-05</t>
  </si>
  <si>
    <t>287115-05</t>
  </si>
  <si>
    <t>41728-05</t>
  </si>
  <si>
    <t>41788-05</t>
  </si>
  <si>
    <t>45746-05</t>
  </si>
  <si>
    <t>44739-05</t>
  </si>
  <si>
    <t>34799-05</t>
  </si>
  <si>
    <t>477133-05</t>
  </si>
  <si>
    <t>48714-05</t>
  </si>
  <si>
    <t>48716-05</t>
  </si>
  <si>
    <t>48717-05</t>
  </si>
  <si>
    <t>44713-05</t>
  </si>
  <si>
    <t>41745-05</t>
  </si>
  <si>
    <t>4877-05</t>
  </si>
  <si>
    <t>46758-05</t>
  </si>
  <si>
    <t>48713-05</t>
  </si>
  <si>
    <t>41750-05</t>
  </si>
  <si>
    <t>467194-05</t>
  </si>
  <si>
    <t>4373-05</t>
  </si>
  <si>
    <t>42778-05</t>
  </si>
  <si>
    <t>46759-05</t>
  </si>
  <si>
    <t>467117-05</t>
  </si>
  <si>
    <t>46789-05</t>
  </si>
  <si>
    <t>467101-05</t>
  </si>
  <si>
    <t>4576-05</t>
  </si>
  <si>
    <t>46778-05</t>
  </si>
  <si>
    <t>27718-05</t>
  </si>
  <si>
    <t>47717-05</t>
  </si>
  <si>
    <t>4777-05</t>
  </si>
  <si>
    <t>46743-05</t>
  </si>
  <si>
    <t>46782-05</t>
  </si>
  <si>
    <t>34769-05</t>
  </si>
  <si>
    <t>49731-05</t>
  </si>
  <si>
    <t>49780-05</t>
  </si>
  <si>
    <t>477146-05</t>
  </si>
  <si>
    <t>477120-05</t>
  </si>
  <si>
    <t>467178-05</t>
  </si>
  <si>
    <t>49754-05</t>
  </si>
  <si>
    <t>45742-05</t>
  </si>
  <si>
    <t>48730-05</t>
  </si>
  <si>
    <t>48745-05</t>
  </si>
  <si>
    <t>49777-05</t>
  </si>
  <si>
    <t>4977-05</t>
  </si>
  <si>
    <t>4974-05</t>
  </si>
  <si>
    <t>47716-05</t>
  </si>
  <si>
    <t>47769-05</t>
  </si>
  <si>
    <t>49711-05</t>
  </si>
  <si>
    <t>29719-05</t>
  </si>
  <si>
    <t>477145-05</t>
  </si>
  <si>
    <t>447120-05</t>
  </si>
  <si>
    <t>49720-05</t>
  </si>
  <si>
    <t>467189-05</t>
  </si>
  <si>
    <t>49715-05</t>
  </si>
  <si>
    <t>467168-05</t>
  </si>
  <si>
    <t>27712-05</t>
  </si>
  <si>
    <t>477126-05</t>
  </si>
  <si>
    <t>49778-05</t>
  </si>
  <si>
    <t>47737-05</t>
  </si>
  <si>
    <t>47123-05</t>
  </si>
  <si>
    <t>47733-05</t>
  </si>
  <si>
    <t>4876-05</t>
  </si>
  <si>
    <t>47718-05</t>
  </si>
  <si>
    <t>49763-05</t>
  </si>
  <si>
    <t>497112-05</t>
  </si>
  <si>
    <t>48741-05</t>
  </si>
  <si>
    <t>49733-05</t>
  </si>
  <si>
    <t>467175-05</t>
  </si>
  <si>
    <t>46796-05</t>
  </si>
  <si>
    <t>497109-05</t>
  </si>
  <si>
    <t>497174-05</t>
  </si>
  <si>
    <t>50772-05</t>
  </si>
  <si>
    <t>49758-05</t>
  </si>
  <si>
    <t>2372-05</t>
  </si>
  <si>
    <t>50721-07</t>
  </si>
  <si>
    <t>50722-05</t>
  </si>
  <si>
    <t>497120-05</t>
  </si>
  <si>
    <t>50730-05</t>
  </si>
  <si>
    <t>507160-05</t>
  </si>
  <si>
    <t>477112-05</t>
  </si>
  <si>
    <t>49740-05</t>
  </si>
  <si>
    <t>497104-05</t>
  </si>
  <si>
    <t>49717-05</t>
  </si>
  <si>
    <t>467129-05</t>
  </si>
  <si>
    <t>51725-05</t>
  </si>
  <si>
    <t>507138-05</t>
  </si>
  <si>
    <t>497158-05</t>
  </si>
  <si>
    <t>507159-05</t>
  </si>
  <si>
    <t>185-05</t>
  </si>
  <si>
    <t>1821-05</t>
  </si>
  <si>
    <t>186-05</t>
  </si>
  <si>
    <t>1826-05</t>
  </si>
  <si>
    <t>1810-05</t>
  </si>
  <si>
    <t>1814-05</t>
  </si>
  <si>
    <t>1822-05</t>
  </si>
  <si>
    <t>1813-05</t>
  </si>
  <si>
    <t>50757-05</t>
  </si>
  <si>
    <t>497156-05</t>
  </si>
  <si>
    <t>497163-05</t>
  </si>
  <si>
    <t>50725-05</t>
  </si>
  <si>
    <t>49741-05</t>
  </si>
  <si>
    <t>49781-05</t>
  </si>
  <si>
    <t>467183-05</t>
  </si>
  <si>
    <t>49718-05</t>
  </si>
  <si>
    <t>497475-05</t>
  </si>
  <si>
    <t>49728-05</t>
  </si>
  <si>
    <t>507140-05</t>
  </si>
  <si>
    <t>507139-05</t>
  </si>
  <si>
    <t>507154-05</t>
  </si>
  <si>
    <t>51759-05</t>
  </si>
  <si>
    <t>27738-05</t>
  </si>
  <si>
    <t>49753-05</t>
  </si>
  <si>
    <t>4773-05</t>
  </si>
  <si>
    <t>477141-05</t>
  </si>
  <si>
    <t>47710-05</t>
  </si>
  <si>
    <t>46735-05</t>
  </si>
  <si>
    <t>49768-05</t>
  </si>
  <si>
    <t>4971-05</t>
  </si>
  <si>
    <t>467181-05</t>
  </si>
  <si>
    <t>49744-05</t>
  </si>
  <si>
    <t>507161-05</t>
  </si>
  <si>
    <t>49755-05</t>
  </si>
  <si>
    <t>507156-05</t>
  </si>
  <si>
    <t>49774-05</t>
  </si>
  <si>
    <t>507170-05</t>
  </si>
  <si>
    <t>49736-05</t>
  </si>
  <si>
    <t>49748-05</t>
  </si>
  <si>
    <t>1840-05</t>
  </si>
  <si>
    <t>1843-05</t>
  </si>
  <si>
    <t>184-05</t>
  </si>
  <si>
    <t>1823-05</t>
  </si>
  <si>
    <t>1849-05</t>
  </si>
  <si>
    <t>1837-05</t>
  </si>
  <si>
    <t>188-05</t>
  </si>
  <si>
    <t>1811-05</t>
  </si>
  <si>
    <t>50761-05</t>
  </si>
  <si>
    <t>49730-05</t>
  </si>
  <si>
    <t>1874-05</t>
  </si>
  <si>
    <t>35725-05</t>
  </si>
  <si>
    <t>1872-05</t>
  </si>
  <si>
    <t>1871-05</t>
  </si>
  <si>
    <t>49729-05</t>
  </si>
  <si>
    <t>1877-05</t>
  </si>
  <si>
    <t>1862-05</t>
  </si>
  <si>
    <t>50782-05</t>
  </si>
  <si>
    <t>49743-05</t>
  </si>
  <si>
    <t>49795-05</t>
  </si>
  <si>
    <t>507157-05</t>
  </si>
  <si>
    <t>507162-05</t>
  </si>
  <si>
    <t>1875-05</t>
  </si>
  <si>
    <t>50787-05</t>
  </si>
  <si>
    <t>50793-05</t>
  </si>
  <si>
    <t>1869-05</t>
  </si>
  <si>
    <t>3789-05</t>
  </si>
  <si>
    <t>40881-05</t>
  </si>
  <si>
    <t>37866-05</t>
  </si>
  <si>
    <t>378105-05</t>
  </si>
  <si>
    <t>37880-05</t>
  </si>
  <si>
    <t>37877-05</t>
  </si>
  <si>
    <t>408118-05</t>
  </si>
  <si>
    <t>408122-05</t>
  </si>
  <si>
    <t>408120-05</t>
  </si>
  <si>
    <t>408125-05</t>
  </si>
  <si>
    <t>41862-05</t>
  </si>
  <si>
    <t>41851-05</t>
  </si>
  <si>
    <t>41856-05</t>
  </si>
  <si>
    <t>41845-05</t>
  </si>
  <si>
    <t>41840-05</t>
  </si>
  <si>
    <t>41850-05</t>
  </si>
  <si>
    <t>39859-05</t>
  </si>
  <si>
    <t>41841-05</t>
  </si>
  <si>
    <t>41846-05</t>
  </si>
  <si>
    <t>41847-05</t>
  </si>
  <si>
    <t>408150-05</t>
  </si>
  <si>
    <t>41849-05</t>
  </si>
  <si>
    <t>40827-05</t>
  </si>
  <si>
    <t>41867-05</t>
  </si>
  <si>
    <t>398143-05</t>
  </si>
  <si>
    <t>408142-05</t>
  </si>
  <si>
    <t>398141-05</t>
  </si>
  <si>
    <t>41839-05</t>
  </si>
  <si>
    <t>41848-05</t>
  </si>
  <si>
    <t>40888-05</t>
  </si>
  <si>
    <t>42844-05</t>
  </si>
  <si>
    <t>288164-05</t>
  </si>
  <si>
    <t>29894-05</t>
  </si>
  <si>
    <t>29884-05</t>
  </si>
  <si>
    <t>42827-05</t>
  </si>
  <si>
    <t>42869-05</t>
  </si>
  <si>
    <t>438133-05</t>
  </si>
  <si>
    <t>42856-05</t>
  </si>
  <si>
    <t>438147-05</t>
  </si>
  <si>
    <t>42855-05</t>
  </si>
  <si>
    <t>438136-05</t>
  </si>
  <si>
    <t>39835-05</t>
  </si>
  <si>
    <t>40854-05</t>
  </si>
  <si>
    <t>40884-05</t>
  </si>
  <si>
    <t>40882-05</t>
  </si>
  <si>
    <t>40876-05</t>
  </si>
  <si>
    <t>40867-05</t>
  </si>
  <si>
    <t>398102-05</t>
  </si>
  <si>
    <t>4083-05</t>
  </si>
  <si>
    <t>428141-05</t>
  </si>
  <si>
    <t>428132-05</t>
  </si>
  <si>
    <t>428140-05</t>
  </si>
  <si>
    <t>428143-05</t>
  </si>
  <si>
    <t>35867-05</t>
  </si>
  <si>
    <t>35879-05</t>
  </si>
  <si>
    <t>35870-05</t>
  </si>
  <si>
    <t>37818-05</t>
  </si>
  <si>
    <t>37855-05</t>
  </si>
  <si>
    <t>37829-05</t>
  </si>
  <si>
    <t>37857-05</t>
  </si>
  <si>
    <t>438143-05</t>
  </si>
  <si>
    <t>438150-05</t>
  </si>
  <si>
    <t>41827-05</t>
  </si>
  <si>
    <t>44860-05</t>
  </si>
  <si>
    <t>358180-05</t>
  </si>
  <si>
    <t>348111-05</t>
  </si>
  <si>
    <t>358192-05</t>
  </si>
  <si>
    <t>358120-05</t>
  </si>
  <si>
    <t>408121-05</t>
  </si>
  <si>
    <t>40861-05</t>
  </si>
  <si>
    <t>41854-05</t>
  </si>
  <si>
    <t>41870-05</t>
  </si>
  <si>
    <t>2883-05</t>
  </si>
  <si>
    <t>28828-05</t>
  </si>
  <si>
    <t>288102-05</t>
  </si>
  <si>
    <t>28875-05</t>
  </si>
  <si>
    <t>7837-05</t>
  </si>
  <si>
    <t>10851-05</t>
  </si>
  <si>
    <t>2282-05</t>
  </si>
  <si>
    <t>1183-05</t>
  </si>
  <si>
    <t>288105-05</t>
  </si>
  <si>
    <t>28898-05</t>
  </si>
  <si>
    <t>28811-05</t>
  </si>
  <si>
    <t>28825-05</t>
  </si>
  <si>
    <t>35815-05</t>
  </si>
  <si>
    <t>38812-05</t>
  </si>
  <si>
    <t>3887-05</t>
  </si>
  <si>
    <t>3888-05</t>
  </si>
  <si>
    <t>38823-05</t>
  </si>
  <si>
    <t>38897-05</t>
  </si>
  <si>
    <t>388111-05</t>
  </si>
  <si>
    <t>38887-05</t>
  </si>
  <si>
    <t>388100-05</t>
  </si>
  <si>
    <t>38814-05</t>
  </si>
  <si>
    <t>38821-05</t>
  </si>
  <si>
    <t>38817-05</t>
  </si>
  <si>
    <t>25855-05</t>
  </si>
  <si>
    <t>25856-05</t>
  </si>
  <si>
    <t>25849-05</t>
  </si>
  <si>
    <t>25838-05</t>
  </si>
  <si>
    <t>22818-05</t>
  </si>
  <si>
    <t>22816-05</t>
  </si>
  <si>
    <t>10813-05</t>
  </si>
  <si>
    <t>10816-05</t>
  </si>
  <si>
    <t>308133-05</t>
  </si>
  <si>
    <t>308141-05</t>
  </si>
  <si>
    <t>308124-05</t>
  </si>
  <si>
    <t>308134-05</t>
  </si>
  <si>
    <t>46854-05</t>
  </si>
  <si>
    <t>46857-05</t>
  </si>
  <si>
    <t>46844-05</t>
  </si>
  <si>
    <t>46853-05</t>
  </si>
  <si>
    <t>46859-05</t>
  </si>
  <si>
    <t>46823-05</t>
  </si>
  <si>
    <t>46827-05</t>
  </si>
  <si>
    <t>46843-05</t>
  </si>
  <si>
    <t>43895-05</t>
  </si>
  <si>
    <t>438100-05</t>
  </si>
  <si>
    <t>43898-05</t>
  </si>
  <si>
    <t>43892-05</t>
  </si>
  <si>
    <t>438209-05</t>
  </si>
  <si>
    <t>44884-05</t>
  </si>
  <si>
    <t>438204-05</t>
  </si>
  <si>
    <t>45819-05</t>
  </si>
  <si>
    <t>46858-05</t>
  </si>
  <si>
    <t>46862-05</t>
  </si>
  <si>
    <t>46841-05</t>
  </si>
  <si>
    <t>46842-05</t>
  </si>
  <si>
    <t>46840-05</t>
  </si>
  <si>
    <t>358183-05</t>
  </si>
  <si>
    <t>46852-05</t>
  </si>
  <si>
    <t>46849-05</t>
  </si>
  <si>
    <t>46861-05</t>
  </si>
  <si>
    <t>46860-05</t>
  </si>
  <si>
    <t>46810-05</t>
  </si>
  <si>
    <t>46848-05</t>
  </si>
  <si>
    <t>46846-05</t>
  </si>
  <si>
    <t>46950-05</t>
  </si>
  <si>
    <t>46845-05</t>
  </si>
  <si>
    <t>46855-05</t>
  </si>
  <si>
    <t>45814-05</t>
  </si>
  <si>
    <t>4581-05</t>
  </si>
  <si>
    <t>45812-05</t>
  </si>
  <si>
    <t>45813-05</t>
  </si>
  <si>
    <t>45818-05</t>
  </si>
  <si>
    <t>45816-05</t>
  </si>
  <si>
    <t>45826-05</t>
  </si>
  <si>
    <t>4588-05</t>
  </si>
  <si>
    <t>43893-05</t>
  </si>
  <si>
    <t>438139-05</t>
  </si>
  <si>
    <t>43883-05</t>
  </si>
  <si>
    <t>43899-05</t>
  </si>
  <si>
    <t>30892-05</t>
  </si>
  <si>
    <t>30857-05</t>
  </si>
  <si>
    <t>30891-05</t>
  </si>
  <si>
    <t>30840-05</t>
  </si>
  <si>
    <t>46878-05</t>
  </si>
  <si>
    <t>46884-05</t>
  </si>
  <si>
    <t>4683-05</t>
  </si>
  <si>
    <t>38899-05</t>
  </si>
  <si>
    <t>388102-05</t>
  </si>
  <si>
    <t>38885-05</t>
  </si>
  <si>
    <t>38877-05</t>
  </si>
  <si>
    <t>36815-05</t>
  </si>
  <si>
    <t>37811-05</t>
  </si>
  <si>
    <t>37816-05</t>
  </si>
  <si>
    <t>37810-05</t>
  </si>
  <si>
    <t>41838-05</t>
  </si>
  <si>
    <t>41844-05</t>
  </si>
  <si>
    <t>41837-05</t>
  </si>
  <si>
    <t>37838-05</t>
  </si>
  <si>
    <t>438127-05</t>
  </si>
  <si>
    <t>438141-05</t>
  </si>
  <si>
    <t>45843-05</t>
  </si>
  <si>
    <t>438126-05</t>
  </si>
  <si>
    <t>438211-05</t>
  </si>
  <si>
    <t>438195-05</t>
  </si>
  <si>
    <t>438210-05</t>
  </si>
  <si>
    <t>438187-05</t>
  </si>
  <si>
    <t>36862-05</t>
  </si>
  <si>
    <t>43854-05</t>
  </si>
  <si>
    <t>4388-05</t>
  </si>
  <si>
    <t>43848-05</t>
  </si>
  <si>
    <t>46890-05</t>
  </si>
  <si>
    <t>46829-05</t>
  </si>
  <si>
    <t>46833-05</t>
  </si>
  <si>
    <t>46880-05</t>
  </si>
  <si>
    <t>42896-05</t>
  </si>
  <si>
    <t>438146-05</t>
  </si>
  <si>
    <t>428121-05</t>
  </si>
  <si>
    <t>438142-05</t>
  </si>
  <si>
    <t>46830-05</t>
  </si>
  <si>
    <t>46817-05</t>
  </si>
  <si>
    <t>46881-05</t>
  </si>
  <si>
    <t>46835-05</t>
  </si>
  <si>
    <t>45815-05</t>
  </si>
  <si>
    <t>468125-05</t>
  </si>
  <si>
    <t>438145-05</t>
  </si>
  <si>
    <t>468121-05</t>
  </si>
  <si>
    <t>45834-05</t>
  </si>
  <si>
    <t>45835-05</t>
  </si>
  <si>
    <t>45844-05</t>
  </si>
  <si>
    <t>46883-05</t>
  </si>
  <si>
    <t>№ п/п</t>
  </si>
  <si>
    <t xml:space="preserve">  Номер трактора</t>
  </si>
  <si>
    <t>Дата отгрузки</t>
  </si>
  <si>
    <t>Дата прихода</t>
  </si>
  <si>
    <t>Дата сдачи</t>
  </si>
  <si>
    <t>Дата отгрузки с ОАО "Сарэкс"</t>
  </si>
  <si>
    <t>Куда отправлен</t>
  </si>
  <si>
    <t>Сентябрь 2007г.</t>
  </si>
  <si>
    <t>ЕЛАЗ</t>
  </si>
  <si>
    <t>Тамбов</t>
  </si>
  <si>
    <t>Казань</t>
  </si>
  <si>
    <t>Елабуга</t>
  </si>
  <si>
    <t>Ставрополь</t>
  </si>
  <si>
    <t>Ростов</t>
  </si>
  <si>
    <t>Липецк</t>
  </si>
  <si>
    <t>ЕДАЗ</t>
  </si>
  <si>
    <t>Итого:</t>
  </si>
  <si>
    <t>Октябрь 2007г.</t>
  </si>
  <si>
    <t>Ессентуки</t>
  </si>
  <si>
    <t>21.11.2007г</t>
  </si>
  <si>
    <t>Ижевск</t>
  </si>
  <si>
    <t>Саранск</t>
  </si>
  <si>
    <t>Волгоград</t>
  </si>
  <si>
    <t>Белгород</t>
  </si>
  <si>
    <t>.</t>
  </si>
  <si>
    <t>Оренбург</t>
  </si>
  <si>
    <t>Алтай</t>
  </si>
  <si>
    <t>Барнаул</t>
  </si>
  <si>
    <t>Тула</t>
  </si>
  <si>
    <t>Воронеж</t>
  </si>
  <si>
    <t>Саратов</t>
  </si>
  <si>
    <t>Ершов</t>
  </si>
  <si>
    <t>Вятка</t>
  </si>
  <si>
    <t>Киров</t>
  </si>
  <si>
    <t>Ульяновск</t>
  </si>
  <si>
    <t>Волжский</t>
  </si>
  <si>
    <t>Элиста</t>
  </si>
  <si>
    <t>Темников</t>
  </si>
  <si>
    <t>Коммунар</t>
  </si>
  <si>
    <t>Москва</t>
  </si>
  <si>
    <t>Волжск</t>
  </si>
  <si>
    <t>Азов</t>
  </si>
  <si>
    <t>Итог:</t>
  </si>
  <si>
    <t>Ноябрь 2007г.</t>
  </si>
  <si>
    <t>Пенза</t>
  </si>
  <si>
    <t>Кострома</t>
  </si>
  <si>
    <t>Вологда</t>
  </si>
  <si>
    <t>Орёл</t>
  </si>
  <si>
    <t>В.Луки</t>
  </si>
  <si>
    <t>Калуга</t>
  </si>
  <si>
    <t>Краснодар</t>
  </si>
  <si>
    <t>Борисоглебск</t>
  </si>
  <si>
    <t>Минский тракторный завод</t>
  </si>
  <si>
    <t>Новосибирск</t>
  </si>
  <si>
    <t>Самара</t>
  </si>
  <si>
    <r>
      <t>Декабрь 2007г</t>
    </r>
    <r>
      <rPr>
        <sz val="10"/>
        <rFont val="Arial Cyr"/>
        <charset val="204"/>
      </rPr>
      <t>.</t>
    </r>
  </si>
  <si>
    <t>Уфа</t>
  </si>
  <si>
    <t>Иваново</t>
  </si>
  <si>
    <t>Балашиха</t>
  </si>
  <si>
    <t>Январь 2008г.</t>
  </si>
  <si>
    <t>ЛБР</t>
  </si>
  <si>
    <t>Починки</t>
  </si>
  <si>
    <t>Камыши</t>
  </si>
  <si>
    <t>Екатеринбург</t>
  </si>
  <si>
    <t>Ст.Оскол</t>
  </si>
  <si>
    <t>Камышин</t>
  </si>
  <si>
    <t>Челябинск</t>
  </si>
  <si>
    <t>Лобаски</t>
  </si>
  <si>
    <t>Псков</t>
  </si>
  <si>
    <t>Смоленск</t>
  </si>
  <si>
    <t>за февраль 2008г.</t>
  </si>
  <si>
    <t>за март 2008г.</t>
  </si>
  <si>
    <t>за апрель 2008г.</t>
  </si>
  <si>
    <t>май 2008г.</t>
  </si>
  <si>
    <t>июль 2008г.</t>
  </si>
  <si>
    <t>сянтябрь 2008г.</t>
  </si>
  <si>
    <t>Модель</t>
  </si>
  <si>
    <t>Пост1</t>
  </si>
  <si>
    <t>Пост2</t>
  </si>
  <si>
    <t>Пост3</t>
  </si>
  <si>
    <t>Пост4</t>
  </si>
  <si>
    <t>Пост5</t>
  </si>
  <si>
    <t>Пост6</t>
  </si>
  <si>
    <t>Пост7</t>
  </si>
  <si>
    <t>Пост8</t>
  </si>
  <si>
    <t>Пост9</t>
  </si>
  <si>
    <t>Пост10</t>
  </si>
  <si>
    <t>Пост11</t>
  </si>
  <si>
    <t>Пост12</t>
  </si>
  <si>
    <t>Пост13</t>
  </si>
  <si>
    <t>Пост14</t>
  </si>
  <si>
    <t>Пост15</t>
  </si>
  <si>
    <t>Пост16</t>
  </si>
  <si>
    <t>Пост17</t>
  </si>
  <si>
    <t>T1</t>
  </si>
  <si>
    <t>Прошло</t>
  </si>
  <si>
    <t>T2</t>
  </si>
  <si>
    <t>Эстакада</t>
  </si>
  <si>
    <t>Грузы</t>
  </si>
  <si>
    <t>Тормозной стенд</t>
  </si>
  <si>
    <t>Маскировка</t>
  </si>
  <si>
    <t>Сушка</t>
  </si>
  <si>
    <t>Демаскировка</t>
  </si>
  <si>
    <t>Юбочные изделия</t>
  </si>
  <si>
    <t>ОТК</t>
  </si>
  <si>
    <t>Всего за день</t>
  </si>
  <si>
    <t>Остаток на конвейере</t>
  </si>
  <si>
    <t>трактор</t>
  </si>
  <si>
    <t>погрузчик</t>
  </si>
  <si>
    <t>экскаватор погрузчик</t>
  </si>
  <si>
    <t>Осталось</t>
  </si>
  <si>
    <t>Подсборка</t>
  </si>
  <si>
    <t>Отгружено на сбыт</t>
  </si>
  <si>
    <t>Отгружено для производства экскаваторов</t>
  </si>
  <si>
    <t>Прошло по посту</t>
  </si>
  <si>
    <t>Исходящий остаток</t>
  </si>
  <si>
    <t>Отправлено на ремонт</t>
  </si>
  <si>
    <r>
      <t>T1</t>
    </r>
    <r>
      <rPr>
        <sz val="8"/>
        <rFont val="Arial CYR"/>
        <charset val="204"/>
      </rPr>
      <t xml:space="preserve"> (испытание грузами)</t>
    </r>
  </si>
  <si>
    <r>
      <t xml:space="preserve">Пост10 </t>
    </r>
    <r>
      <rPr>
        <sz val="8"/>
        <rFont val="Arial CYR"/>
        <charset val="204"/>
      </rPr>
      <t>(эстакада)</t>
    </r>
  </si>
  <si>
    <r>
      <t xml:space="preserve">T2 </t>
    </r>
    <r>
      <rPr>
        <sz val="8"/>
        <rFont val="Arial CYR"/>
        <charset val="204"/>
      </rPr>
      <t>(тормозной стенд)</t>
    </r>
  </si>
  <si>
    <r>
      <t xml:space="preserve">Пост11 </t>
    </r>
    <r>
      <rPr>
        <sz val="8"/>
        <rFont val="Arial CYR"/>
        <charset val="204"/>
      </rPr>
      <t>(маскировка)</t>
    </r>
  </si>
  <si>
    <r>
      <t xml:space="preserve">Пост12 </t>
    </r>
    <r>
      <rPr>
        <sz val="8"/>
        <rFont val="Arial CYR"/>
        <charset val="204"/>
      </rPr>
      <t>(окраска)</t>
    </r>
  </si>
  <si>
    <r>
      <t xml:space="preserve">Пост13 </t>
    </r>
    <r>
      <rPr>
        <sz val="8"/>
        <rFont val="Arial CYR"/>
        <charset val="204"/>
      </rPr>
      <t>(сушка)</t>
    </r>
  </si>
  <si>
    <r>
      <t xml:space="preserve">Пост14 </t>
    </r>
    <r>
      <rPr>
        <sz val="8"/>
        <rFont val="Arial CYR"/>
        <charset val="204"/>
      </rPr>
      <t>(демаскировка)</t>
    </r>
  </si>
  <si>
    <t>Сборка</t>
  </si>
  <si>
    <t>Всего за день собрано</t>
  </si>
  <si>
    <t>Всего за день отгружено</t>
  </si>
  <si>
    <t>Даты прохождения техники Беларус-826</t>
  </si>
  <si>
    <t>Даты прохождения техники Беларус-1221</t>
  </si>
  <si>
    <t>Ремонт</t>
  </si>
  <si>
    <t>Дополнительное оборудование</t>
  </si>
  <si>
    <t>Дополнительные работы</t>
  </si>
  <si>
    <t>Пост Т1</t>
  </si>
  <si>
    <t>Пост №10</t>
  </si>
  <si>
    <t>Пост Т2</t>
  </si>
  <si>
    <t>Пост №11</t>
  </si>
  <si>
    <t>Пост №12</t>
  </si>
  <si>
    <t>Пост №13</t>
  </si>
  <si>
    <t>Пост №14</t>
  </si>
  <si>
    <t>Пост №15</t>
  </si>
  <si>
    <t>Пост №16</t>
  </si>
  <si>
    <t>Числится в смене</t>
  </si>
  <si>
    <t>Факт в смене</t>
  </si>
  <si>
    <t>Пост №17 (ОТК)</t>
  </si>
  <si>
    <t>Итого 1221</t>
  </si>
  <si>
    <t>экскаватор</t>
  </si>
  <si>
    <t>Итого 826</t>
  </si>
  <si>
    <t>Ремонт тракторов</t>
  </si>
  <si>
    <t>Сдача 1221</t>
  </si>
  <si>
    <t>Сдача 826</t>
  </si>
  <si>
    <t>Отгружено 1221</t>
  </si>
  <si>
    <t>Отгружено 826</t>
  </si>
  <si>
    <t>Производство 1221</t>
  </si>
  <si>
    <t>Производство 826</t>
  </si>
  <si>
    <t>День</t>
  </si>
  <si>
    <t>На текущую дату</t>
  </si>
  <si>
    <t>План месяца</t>
  </si>
  <si>
    <t>Ожидаемый остаток</t>
  </si>
  <si>
    <t>Всего тракторокомплектов</t>
  </si>
  <si>
    <t>Прошло моделей</t>
  </si>
  <si>
    <t>Реализовано</t>
  </si>
  <si>
    <t>Исх.остаток</t>
  </si>
  <si>
    <t>Движение ТМЦ (Беларус-1221)</t>
  </si>
  <si>
    <t>Поступление ТК</t>
  </si>
  <si>
    <t>Собрано тракторов</t>
  </si>
  <si>
    <t>Отгружено тракторов</t>
  </si>
  <si>
    <t>Остаток ТК</t>
  </si>
  <si>
    <t>Остаток тракторов</t>
  </si>
  <si>
    <t>2007 г.</t>
  </si>
  <si>
    <t>2008 г.</t>
  </si>
  <si>
    <t>2009 г.</t>
  </si>
  <si>
    <t>Остаток тракторов на складе на 01.01.09 г.</t>
  </si>
  <si>
    <t>Стоянка</t>
  </si>
  <si>
    <t>Готовые к отгрузке</t>
  </si>
  <si>
    <t>АЕС (ответ.хранение)</t>
  </si>
  <si>
    <t>НЗП</t>
  </si>
  <si>
    <t>Завод</t>
  </si>
  <si>
    <t>Движение ТМЦ (Беларус-826)</t>
  </si>
  <si>
    <t>2010 г.</t>
  </si>
  <si>
    <t>ОТК остатки</t>
  </si>
  <si>
    <t>сборка</t>
  </si>
  <si>
    <t>сдача</t>
  </si>
  <si>
    <t>дополнительное оборудование</t>
  </si>
  <si>
    <t>доп работы</t>
  </si>
  <si>
    <t>приемка на склад готовой продукции</t>
  </si>
  <si>
    <t>Отгрузка потребителю</t>
  </si>
  <si>
    <t>итого</t>
  </si>
  <si>
    <t>экскаватор-погрузчик</t>
  </si>
  <si>
    <t>Сдача на СГП</t>
  </si>
  <si>
    <t xml:space="preserve">Поступление </t>
  </si>
  <si>
    <t>НЗП на производстве</t>
  </si>
  <si>
    <t>Комплектация</t>
  </si>
  <si>
    <t>экскаватор - погрузчик</t>
  </si>
  <si>
    <t>Поступило</t>
  </si>
  <si>
    <t>Израсходовано</t>
  </si>
  <si>
    <t>Исх. Остаток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</si>
  <si>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</si>
  <si>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М.Ю. Кудряшов</t>
  </si>
  <si>
    <t>В.В. Демин</t>
  </si>
  <si>
    <t>В.В. Власов</t>
  </si>
  <si>
    <t>Ст.контролер-испытатель</t>
  </si>
  <si>
    <t>Д.В. Безбородов</t>
  </si>
  <si>
    <t xml:space="preserve"> </t>
  </si>
  <si>
    <t>Отправлено (сдача)</t>
  </si>
  <si>
    <t>Сдано на СГП по приемо-сдаточным актам</t>
  </si>
  <si>
    <t>Ст.кладовщик</t>
  </si>
  <si>
    <t>С.В. Мухоморова</t>
  </si>
</sst>
</file>

<file path=xl/styles.xml><?xml version="1.0" encoding="utf-8"?>
<styleSheet xmlns="http://schemas.openxmlformats.org/spreadsheetml/2006/main">
  <numFmts count="8">
    <numFmt numFmtId="41" formatCode="_-* #,##0_р_._-;\-* #,##0_р_._-;_-* &quot;-&quot;_р_._-;_-@_-"/>
    <numFmt numFmtId="43" formatCode="_-* #,##0.00_р_._-;\-* #,##0.00_р_._-;_-* &quot;-&quot;??_р_._-;_-@_-"/>
    <numFmt numFmtId="164" formatCode="[$-FC19]d\ mmmm\ yyyy\ &quot;г.&quot;"/>
    <numFmt numFmtId="165" formatCode="dd/mm/yy;@"/>
    <numFmt numFmtId="166" formatCode="[$-F800]dddd\,\ mmmm\ dd\,\ yyyy"/>
    <numFmt numFmtId="167" formatCode="0_ ;[Red]\-0\ "/>
    <numFmt numFmtId="168" formatCode="#,##0.0000"/>
    <numFmt numFmtId="169" formatCode="#,##0.00_ ;\-#,##0.00\ "/>
  </numFmts>
  <fonts count="18">
    <font>
      <sz val="10"/>
      <name val="Arial Cyr"/>
      <charset val="204"/>
    </font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8"/>
      <name val="Arial CYR"/>
      <charset val="204"/>
    </font>
    <font>
      <b/>
      <sz val="10"/>
      <name val="Arial Cyr"/>
      <charset val="204"/>
    </font>
    <font>
      <b/>
      <sz val="9"/>
      <name val="Arial Cyr"/>
      <charset val="204"/>
    </font>
    <font>
      <sz val="10"/>
      <color indexed="10"/>
      <name val="Arial Cyr"/>
      <charset val="204"/>
    </font>
    <font>
      <sz val="9"/>
      <color indexed="81"/>
      <name val="Tahoma"/>
      <family val="2"/>
      <charset val="204"/>
    </font>
    <font>
      <b/>
      <sz val="9"/>
      <color indexed="81"/>
      <name val="Tahoma"/>
      <family val="2"/>
      <charset val="204"/>
    </font>
    <font>
      <sz val="10"/>
      <color rgb="FFFF0000"/>
      <name val="Arial Cyr"/>
      <charset val="204"/>
    </font>
    <font>
      <b/>
      <sz val="10"/>
      <name val="Arial Cyr"/>
      <family val="2"/>
      <charset val="204"/>
    </font>
    <font>
      <b/>
      <i/>
      <sz val="10"/>
      <name val="Arial Cyr"/>
      <family val="2"/>
      <charset val="204"/>
    </font>
    <font>
      <sz val="10"/>
      <color indexed="53"/>
      <name val="Arial Cyr"/>
      <family val="2"/>
      <charset val="204"/>
    </font>
    <font>
      <b/>
      <i/>
      <sz val="12"/>
      <name val="Arial Cyr"/>
      <charset val="204"/>
    </font>
    <font>
      <b/>
      <i/>
      <sz val="10"/>
      <name val="Arial Cyr"/>
      <charset val="204"/>
    </font>
    <font>
      <b/>
      <sz val="10"/>
      <color rgb="FFFF0000"/>
      <name val="Arial Cyr"/>
      <charset val="204"/>
    </font>
    <font>
      <b/>
      <sz val="12"/>
      <color theme="1"/>
      <name val="Calibri"/>
      <family val="2"/>
      <charset val="204"/>
      <scheme val="minor"/>
    </font>
    <font>
      <sz val="6"/>
      <name val="Arial CYR"/>
      <charset val="204"/>
    </font>
  </fonts>
  <fills count="5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45"/>
        <bgColor indexed="64"/>
      </patternFill>
    </fill>
  </fills>
  <borders count="18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 diagonalDown="1"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 diagonalUp="1"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 diagonalDown="1"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 diagonalUp="1" diagonalDown="1">
      <left style="thin">
        <color indexed="64"/>
      </left>
      <right style="medium">
        <color indexed="64"/>
      </right>
      <top/>
      <bottom style="thin">
        <color indexed="64"/>
      </bottom>
      <diagonal style="thin">
        <color indexed="64"/>
      </diagonal>
    </border>
    <border diagonalUp="1" diagonalDown="1"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hair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thin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/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hair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4">
    <xf numFmtId="0" fontId="0" fillId="0" borderId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1" fillId="0" borderId="0"/>
  </cellStyleXfs>
  <cellXfs count="802">
    <xf numFmtId="0" fontId="0" fillId="0" borderId="0" xfId="0"/>
    <xf numFmtId="14" fontId="0" fillId="0" borderId="0" xfId="0" applyNumberFormat="1"/>
    <xf numFmtId="0" fontId="4" fillId="0" borderId="0" xfId="0" applyFont="1" applyAlignment="1">
      <alignment wrapText="1"/>
    </xf>
    <xf numFmtId="0" fontId="0" fillId="0" borderId="0" xfId="0" applyAlignment="1">
      <alignment wrapText="1"/>
    </xf>
    <xf numFmtId="0" fontId="4" fillId="0" borderId="0" xfId="0" applyFont="1" applyAlignment="1">
      <alignment horizontal="left"/>
    </xf>
    <xf numFmtId="0" fontId="0" fillId="0" borderId="0" xfId="0" applyAlignment="1">
      <alignment horizontal="center" wrapText="1"/>
    </xf>
    <xf numFmtId="0" fontId="0" fillId="0" borderId="0" xfId="0" applyAlignment="1">
      <alignment horizontal="center"/>
    </xf>
    <xf numFmtId="0" fontId="4" fillId="0" borderId="0" xfId="0" applyFont="1"/>
    <xf numFmtId="0" fontId="0" fillId="0" borderId="1" xfId="0" applyBorder="1"/>
    <xf numFmtId="0" fontId="0" fillId="0" borderId="1" xfId="0" applyBorder="1" applyAlignment="1">
      <alignment horizontal="left"/>
    </xf>
    <xf numFmtId="0" fontId="0" fillId="0" borderId="1" xfId="0" applyBorder="1" applyAlignment="1">
      <alignment horizontal="center" wrapText="1"/>
    </xf>
    <xf numFmtId="0" fontId="0" fillId="0" borderId="0" xfId="0" applyAlignment="1">
      <alignment horizontal="left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wrapText="1"/>
    </xf>
    <xf numFmtId="0" fontId="0" fillId="0" borderId="3" xfId="0" applyBorder="1" applyAlignment="1">
      <alignment wrapText="1"/>
    </xf>
    <xf numFmtId="0" fontId="0" fillId="0" borderId="4" xfId="0" applyBorder="1" applyAlignment="1">
      <alignment wrapText="1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0" xfId="0" applyBorder="1" applyAlignment="1">
      <alignment wrapText="1"/>
    </xf>
    <xf numFmtId="0" fontId="0" fillId="0" borderId="0" xfId="0" applyBorder="1"/>
    <xf numFmtId="0" fontId="0" fillId="0" borderId="1" xfId="0" applyBorder="1" applyAlignment="1">
      <alignment horizontal="center" vertical="center"/>
    </xf>
    <xf numFmtId="16" fontId="0" fillId="0" borderId="0" xfId="0" applyNumberFormat="1"/>
    <xf numFmtId="0" fontId="0" fillId="0" borderId="1" xfId="0" applyFill="1" applyBorder="1" applyAlignment="1">
      <alignment horizontal="left"/>
    </xf>
    <xf numFmtId="0" fontId="0" fillId="0" borderId="0" xfId="0" applyAlignment="1">
      <alignment vertical="center"/>
    </xf>
    <xf numFmtId="0" fontId="0" fillId="0" borderId="0" xfId="0" applyBorder="1" applyAlignment="1">
      <alignment horizontal="center" vertical="center" wrapText="1"/>
    </xf>
    <xf numFmtId="41" fontId="0" fillId="0" borderId="8" xfId="2" applyNumberFormat="1" applyFont="1" applyBorder="1" applyAlignment="1">
      <alignment wrapText="1"/>
    </xf>
    <xf numFmtId="41" fontId="0" fillId="0" borderId="9" xfId="2" applyNumberFormat="1" applyFont="1" applyBorder="1"/>
    <xf numFmtId="41" fontId="0" fillId="0" borderId="10" xfId="2" applyNumberFormat="1" applyFont="1" applyBorder="1"/>
    <xf numFmtId="41" fontId="0" fillId="0" borderId="11" xfId="2" applyNumberFormat="1" applyFont="1" applyBorder="1"/>
    <xf numFmtId="41" fontId="0" fillId="0" borderId="12" xfId="2" applyNumberFormat="1" applyFont="1" applyBorder="1" applyProtection="1">
      <protection locked="0"/>
    </xf>
    <xf numFmtId="41" fontId="0" fillId="0" borderId="12" xfId="2" applyNumberFormat="1" applyFont="1" applyBorder="1"/>
    <xf numFmtId="41" fontId="0" fillId="0" borderId="13" xfId="2" applyNumberFormat="1" applyFont="1" applyBorder="1" applyAlignment="1">
      <alignment wrapText="1"/>
    </xf>
    <xf numFmtId="41" fontId="0" fillId="0" borderId="13" xfId="2" applyNumberFormat="1" applyFont="1" applyBorder="1"/>
    <xf numFmtId="41" fontId="0" fillId="0" borderId="1" xfId="2" applyNumberFormat="1" applyFont="1" applyBorder="1" applyProtection="1">
      <protection locked="0"/>
    </xf>
    <xf numFmtId="41" fontId="0" fillId="0" borderId="1" xfId="2" applyNumberFormat="1" applyFont="1" applyBorder="1"/>
    <xf numFmtId="41" fontId="0" fillId="0" borderId="14" xfId="2" applyNumberFormat="1" applyFont="1" applyBorder="1"/>
    <xf numFmtId="41" fontId="0" fillId="0" borderId="8" xfId="2" applyNumberFormat="1" applyFont="1" applyBorder="1"/>
    <xf numFmtId="41" fontId="0" fillId="0" borderId="15" xfId="2" applyNumberFormat="1" applyFont="1" applyBorder="1"/>
    <xf numFmtId="41" fontId="0" fillId="0" borderId="6" xfId="2" applyNumberFormat="1" applyFont="1" applyBorder="1" applyAlignment="1">
      <alignment wrapText="1"/>
    </xf>
    <xf numFmtId="41" fontId="0" fillId="0" borderId="5" xfId="2" applyNumberFormat="1" applyFont="1" applyBorder="1"/>
    <xf numFmtId="41" fontId="0" fillId="0" borderId="7" xfId="2" applyNumberFormat="1" applyFont="1" applyBorder="1"/>
    <xf numFmtId="41" fontId="0" fillId="0" borderId="6" xfId="2" applyNumberFormat="1" applyFont="1" applyBorder="1"/>
    <xf numFmtId="41" fontId="0" fillId="0" borderId="16" xfId="2" applyNumberFormat="1" applyFont="1" applyBorder="1"/>
    <xf numFmtId="0" fontId="4" fillId="0" borderId="0" xfId="0" applyFont="1" applyFill="1" applyBorder="1" applyAlignment="1">
      <alignment horizontal="left"/>
    </xf>
    <xf numFmtId="0" fontId="0" fillId="0" borderId="0" xfId="0" applyAlignment="1"/>
    <xf numFmtId="0" fontId="0" fillId="0" borderId="1" xfId="0" applyBorder="1" applyAlignment="1"/>
    <xf numFmtId="165" fontId="0" fillId="0" borderId="1" xfId="0" applyNumberFormat="1" applyBorder="1" applyAlignment="1">
      <alignment vertical="center" textRotation="90"/>
    </xf>
    <xf numFmtId="0" fontId="0" fillId="0" borderId="1" xfId="0" applyBorder="1" applyAlignment="1">
      <alignment wrapText="1"/>
    </xf>
    <xf numFmtId="166" fontId="0" fillId="0" borderId="0" xfId="0" applyNumberFormat="1"/>
    <xf numFmtId="164" fontId="0" fillId="0" borderId="0" xfId="0" applyNumberFormat="1"/>
    <xf numFmtId="0" fontId="3" fillId="0" borderId="1" xfId="0" applyFont="1" applyBorder="1" applyAlignment="1">
      <alignment horizontal="center" vertical="center" textRotation="90" wrapText="1"/>
    </xf>
    <xf numFmtId="0" fontId="0" fillId="0" borderId="1" xfId="0" applyBorder="1" applyAlignment="1">
      <alignment vertical="center"/>
    </xf>
    <xf numFmtId="0" fontId="3" fillId="0" borderId="0" xfId="0" applyFont="1" applyBorder="1" applyAlignment="1">
      <alignment horizontal="center" vertical="center" textRotation="90" wrapText="1"/>
    </xf>
    <xf numFmtId="0" fontId="0" fillId="0" borderId="1" xfId="0" applyBorder="1" applyAlignment="1">
      <alignment textRotation="90"/>
    </xf>
    <xf numFmtId="0" fontId="0" fillId="0" borderId="17" xfId="0" applyFill="1" applyBorder="1" applyAlignment="1">
      <alignment wrapText="1"/>
    </xf>
    <xf numFmtId="0" fontId="0" fillId="0" borderId="17" xfId="0" applyBorder="1" applyAlignment="1">
      <alignment wrapText="1"/>
    </xf>
    <xf numFmtId="167" fontId="0" fillId="0" borderId="1" xfId="0" applyNumberFormat="1" applyBorder="1"/>
    <xf numFmtId="167" fontId="0" fillId="0" borderId="1" xfId="0" applyNumberFormat="1" applyBorder="1" applyAlignment="1"/>
    <xf numFmtId="167" fontId="0" fillId="0" borderId="0" xfId="0" applyNumberFormat="1" applyBorder="1"/>
    <xf numFmtId="167" fontId="0" fillId="0" borderId="0" xfId="0" applyNumberFormat="1" applyBorder="1" applyAlignment="1"/>
    <xf numFmtId="167" fontId="0" fillId="0" borderId="1" xfId="0" applyNumberFormat="1" applyBorder="1" applyAlignment="1">
      <alignment vertical="center"/>
    </xf>
    <xf numFmtId="167" fontId="0" fillId="0" borderId="0" xfId="0" applyNumberFormat="1"/>
    <xf numFmtId="167" fontId="0" fillId="0" borderId="0" xfId="0" applyNumberFormat="1" applyAlignment="1"/>
    <xf numFmtId="164" fontId="3" fillId="0" borderId="0" xfId="0" applyNumberFormat="1" applyFont="1" applyAlignment="1">
      <alignment horizontal="left" vertical="top"/>
    </xf>
    <xf numFmtId="41" fontId="0" fillId="0" borderId="9" xfId="2" applyNumberFormat="1" applyFont="1" applyBorder="1" applyProtection="1">
      <protection locked="0"/>
    </xf>
    <xf numFmtId="0" fontId="0" fillId="0" borderId="18" xfId="0" applyBorder="1"/>
    <xf numFmtId="0" fontId="0" fillId="0" borderId="19" xfId="0" applyBorder="1" applyAlignment="1">
      <alignment horizontal="center" vertical="center" wrapText="1"/>
    </xf>
    <xf numFmtId="41" fontId="0" fillId="0" borderId="20" xfId="2" applyNumberFormat="1" applyFont="1" applyBorder="1" applyProtection="1">
      <protection locked="0"/>
    </xf>
    <xf numFmtId="41" fontId="0" fillId="0" borderId="21" xfId="2" applyNumberFormat="1" applyFont="1" applyBorder="1"/>
    <xf numFmtId="41" fontId="0" fillId="0" borderId="22" xfId="2" applyNumberFormat="1" applyFont="1" applyBorder="1"/>
    <xf numFmtId="41" fontId="0" fillId="0" borderId="23" xfId="2" applyNumberFormat="1" applyFont="1" applyBorder="1"/>
    <xf numFmtId="41" fontId="0" fillId="0" borderId="25" xfId="2" applyNumberFormat="1" applyFont="1" applyBorder="1"/>
    <xf numFmtId="41" fontId="0" fillId="0" borderId="25" xfId="2" applyNumberFormat="1" applyFont="1" applyBorder="1" applyAlignment="1">
      <alignment wrapText="1"/>
    </xf>
    <xf numFmtId="41" fontId="0" fillId="0" borderId="20" xfId="2" applyNumberFormat="1" applyFont="1" applyBorder="1"/>
    <xf numFmtId="41" fontId="0" fillId="0" borderId="26" xfId="2" applyNumberFormat="1" applyFont="1" applyBorder="1"/>
    <xf numFmtId="14" fontId="0" fillId="0" borderId="0" xfId="0" applyNumberFormat="1" applyAlignment="1">
      <alignment horizontal="right"/>
    </xf>
    <xf numFmtId="0" fontId="0" fillId="0" borderId="6" xfId="0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41" fontId="0" fillId="0" borderId="28" xfId="2" applyNumberFormat="1" applyFont="1" applyBorder="1"/>
    <xf numFmtId="41" fontId="0" fillId="0" borderId="29" xfId="2" applyNumberFormat="1" applyFont="1" applyBorder="1"/>
    <xf numFmtId="0" fontId="0" fillId="0" borderId="1" xfId="0" applyBorder="1" applyAlignment="1">
      <alignment vertical="center" wrapText="1"/>
    </xf>
    <xf numFmtId="14" fontId="0" fillId="2" borderId="0" xfId="0" applyNumberFormat="1" applyFill="1" applyProtection="1">
      <protection locked="0"/>
    </xf>
    <xf numFmtId="0" fontId="0" fillId="0" borderId="0" xfId="0" applyBorder="1" applyAlignment="1" applyProtection="1">
      <alignment wrapText="1"/>
      <protection locked="0"/>
    </xf>
    <xf numFmtId="0" fontId="0" fillId="0" borderId="0" xfId="0" applyProtection="1">
      <protection locked="0"/>
    </xf>
    <xf numFmtId="0" fontId="0" fillId="0" borderId="1" xfId="0" applyBorder="1" applyProtection="1">
      <protection locked="0"/>
    </xf>
    <xf numFmtId="165" fontId="0" fillId="0" borderId="1" xfId="0" applyNumberFormat="1" applyBorder="1" applyProtection="1">
      <protection locked="0"/>
    </xf>
    <xf numFmtId="167" fontId="0" fillId="0" borderId="1" xfId="0" applyNumberFormat="1" applyBorder="1" applyAlignment="1" applyProtection="1">
      <alignment vertical="center"/>
      <protection locked="0"/>
    </xf>
    <xf numFmtId="0" fontId="0" fillId="0" borderId="8" xfId="0" applyBorder="1" applyProtection="1">
      <protection locked="0"/>
    </xf>
    <xf numFmtId="0" fontId="0" fillId="0" borderId="22" xfId="0" applyBorder="1" applyProtection="1">
      <protection locked="0"/>
    </xf>
    <xf numFmtId="0" fontId="0" fillId="0" borderId="13" xfId="0" applyBorder="1" applyProtection="1">
      <protection locked="0"/>
    </xf>
    <xf numFmtId="0" fontId="0" fillId="0" borderId="15" xfId="0" applyBorder="1" applyProtection="1">
      <protection locked="0"/>
    </xf>
    <xf numFmtId="0" fontId="0" fillId="0" borderId="6" xfId="0" applyBorder="1" applyProtection="1">
      <protection locked="0"/>
    </xf>
    <xf numFmtId="0" fontId="0" fillId="0" borderId="19" xfId="0" applyBorder="1" applyProtection="1">
      <protection locked="0"/>
    </xf>
    <xf numFmtId="0" fontId="0" fillId="0" borderId="1" xfId="0" applyBorder="1" applyAlignment="1" applyProtection="1">
      <alignment horizontal="left" wrapText="1"/>
      <protection locked="0"/>
    </xf>
    <xf numFmtId="0" fontId="0" fillId="0" borderId="1" xfId="0" applyBorder="1" applyAlignment="1" applyProtection="1">
      <alignment horizontal="left"/>
      <protection locked="0"/>
    </xf>
    <xf numFmtId="0" fontId="0" fillId="0" borderId="1" xfId="0" applyBorder="1" applyAlignment="1" applyProtection="1">
      <alignment horizontal="center"/>
      <protection locked="0"/>
    </xf>
    <xf numFmtId="0" fontId="0" fillId="0" borderId="10" xfId="0" applyBorder="1" applyProtection="1">
      <protection locked="0"/>
    </xf>
    <xf numFmtId="0" fontId="0" fillId="0" borderId="14" xfId="0" applyBorder="1" applyProtection="1">
      <protection locked="0"/>
    </xf>
    <xf numFmtId="0" fontId="0" fillId="0" borderId="7" xfId="0" applyBorder="1" applyProtection="1">
      <protection locked="0"/>
    </xf>
    <xf numFmtId="41" fontId="0" fillId="0" borderId="14" xfId="2" applyNumberFormat="1" applyFont="1" applyBorder="1" applyProtection="1">
      <protection locked="0"/>
    </xf>
    <xf numFmtId="41" fontId="0" fillId="0" borderId="7" xfId="2" applyNumberFormat="1" applyFont="1" applyBorder="1" applyProtection="1">
      <protection locked="0"/>
    </xf>
    <xf numFmtId="0" fontId="0" fillId="0" borderId="1" xfId="0" applyBorder="1" applyProtection="1"/>
    <xf numFmtId="41" fontId="0" fillId="0" borderId="1" xfId="2" applyNumberFormat="1" applyFont="1" applyBorder="1" applyAlignment="1" applyProtection="1">
      <alignment horizontal="left" wrapText="1"/>
      <protection locked="0"/>
    </xf>
    <xf numFmtId="14" fontId="0" fillId="0" borderId="1" xfId="0" applyNumberFormat="1" applyBorder="1" applyProtection="1">
      <protection locked="0"/>
    </xf>
    <xf numFmtId="41" fontId="0" fillId="0" borderId="15" xfId="2" applyNumberFormat="1" applyFont="1" applyBorder="1" applyProtection="1"/>
    <xf numFmtId="41" fontId="0" fillId="0" borderId="7" xfId="2" applyNumberFormat="1" applyFont="1" applyBorder="1" applyProtection="1"/>
    <xf numFmtId="41" fontId="0" fillId="0" borderId="1" xfId="2" applyNumberFormat="1" applyFont="1" applyBorder="1" applyProtection="1"/>
    <xf numFmtId="41" fontId="0" fillId="0" borderId="14" xfId="2" applyNumberFormat="1" applyFont="1" applyBorder="1" applyProtection="1"/>
    <xf numFmtId="43" fontId="0" fillId="0" borderId="1" xfId="2" applyFont="1" applyBorder="1" applyAlignment="1">
      <alignment horizontal="center" vertical="center"/>
    </xf>
    <xf numFmtId="43" fontId="0" fillId="0" borderId="1" xfId="2" applyFont="1" applyBorder="1" applyAlignment="1">
      <alignment horizontal="center" vertical="center" wrapText="1"/>
    </xf>
    <xf numFmtId="43" fontId="0" fillId="0" borderId="0" xfId="2" applyFont="1" applyAlignment="1" applyProtection="1">
      <alignment vertical="center"/>
      <protection locked="0"/>
    </xf>
    <xf numFmtId="43" fontId="0" fillId="0" borderId="0" xfId="2" applyFont="1" applyBorder="1" applyAlignment="1" applyProtection="1">
      <alignment horizontal="center" vertical="center" wrapText="1"/>
      <protection locked="0"/>
    </xf>
    <xf numFmtId="43" fontId="0" fillId="0" borderId="0" xfId="2" applyFont="1" applyProtection="1">
      <protection locked="0"/>
    </xf>
    <xf numFmtId="43" fontId="0" fillId="0" borderId="0" xfId="2" applyFont="1"/>
    <xf numFmtId="16" fontId="0" fillId="0" borderId="1" xfId="0" applyNumberFormat="1" applyBorder="1" applyProtection="1">
      <protection locked="0"/>
    </xf>
    <xf numFmtId="0" fontId="0" fillId="0" borderId="1" xfId="0" applyBorder="1" applyAlignment="1" applyProtection="1">
      <alignment wrapText="1"/>
      <protection locked="0"/>
    </xf>
    <xf numFmtId="0" fontId="0" fillId="0" borderId="15" xfId="0" applyBorder="1" applyAlignment="1">
      <alignment horizontal="center" vertical="center" wrapText="1"/>
    </xf>
    <xf numFmtId="164" fontId="5" fillId="0" borderId="0" xfId="0" applyNumberFormat="1" applyFont="1"/>
    <xf numFmtId="41" fontId="0" fillId="0" borderId="5" xfId="2" applyNumberFormat="1" applyFont="1" applyBorder="1" applyProtection="1">
      <protection locked="0"/>
    </xf>
    <xf numFmtId="41" fontId="0" fillId="0" borderId="11" xfId="2" applyNumberFormat="1" applyFont="1" applyBorder="1" applyAlignment="1">
      <alignment wrapText="1"/>
    </xf>
    <xf numFmtId="0" fontId="0" fillId="0" borderId="0" xfId="0" applyBorder="1" applyAlignment="1">
      <alignment horizontal="center"/>
    </xf>
    <xf numFmtId="41" fontId="0" fillId="0" borderId="13" xfId="2" applyNumberFormat="1" applyFont="1" applyBorder="1" applyProtection="1">
      <protection locked="0"/>
    </xf>
    <xf numFmtId="41" fontId="0" fillId="0" borderId="30" xfId="2" applyNumberFormat="1" applyFont="1" applyBorder="1"/>
    <xf numFmtId="9" fontId="0" fillId="0" borderId="12" xfId="1" applyFont="1" applyBorder="1" applyProtection="1">
      <protection locked="0"/>
    </xf>
    <xf numFmtId="9" fontId="0" fillId="0" borderId="9" xfId="1" applyFont="1" applyBorder="1" applyProtection="1">
      <protection locked="0"/>
    </xf>
    <xf numFmtId="9" fontId="0" fillId="0" borderId="1" xfId="1" applyFont="1" applyBorder="1" applyProtection="1">
      <protection locked="0"/>
    </xf>
    <xf numFmtId="9" fontId="0" fillId="0" borderId="5" xfId="1" applyFont="1" applyBorder="1" applyProtection="1">
      <protection locked="0"/>
    </xf>
    <xf numFmtId="41" fontId="0" fillId="0" borderId="31" xfId="2" applyNumberFormat="1" applyFont="1" applyBorder="1"/>
    <xf numFmtId="14" fontId="0" fillId="0" borderId="0" xfId="0" applyNumberFormat="1" applyProtection="1">
      <protection locked="0"/>
    </xf>
    <xf numFmtId="43" fontId="0" fillId="0" borderId="1" xfId="2" applyFont="1" applyBorder="1"/>
    <xf numFmtId="0" fontId="0" fillId="0" borderId="1" xfId="0" applyFill="1" applyBorder="1" applyAlignment="1">
      <alignment horizontal="center" vertical="center" wrapText="1"/>
    </xf>
    <xf numFmtId="0" fontId="0" fillId="0" borderId="1" xfId="0" applyNumberFormat="1" applyBorder="1" applyProtection="1">
      <protection locked="0"/>
    </xf>
    <xf numFmtId="0" fontId="0" fillId="0" borderId="33" xfId="0" applyBorder="1"/>
    <xf numFmtId="0" fontId="0" fillId="0" borderId="1" xfId="0" applyBorder="1" applyProtection="1">
      <protection locked="0"/>
    </xf>
    <xf numFmtId="43" fontId="0" fillId="0" borderId="1" xfId="0" applyNumberFormat="1" applyBorder="1"/>
    <xf numFmtId="43" fontId="0" fillId="0" borderId="12" xfId="2" applyFont="1" applyBorder="1"/>
    <xf numFmtId="43" fontId="0" fillId="0" borderId="5" xfId="2" applyFont="1" applyBorder="1"/>
    <xf numFmtId="0" fontId="0" fillId="0" borderId="12" xfId="0" applyBorder="1"/>
    <xf numFmtId="17" fontId="0" fillId="0" borderId="5" xfId="0" applyNumberFormat="1" applyBorder="1"/>
    <xf numFmtId="43" fontId="0" fillId="0" borderId="5" xfId="0" applyNumberFormat="1" applyBorder="1"/>
    <xf numFmtId="17" fontId="0" fillId="0" borderId="39" xfId="0" applyNumberFormat="1" applyBorder="1"/>
    <xf numFmtId="43" fontId="0" fillId="0" borderId="41" xfId="2" applyFont="1" applyBorder="1"/>
    <xf numFmtId="43" fontId="0" fillId="0" borderId="27" xfId="2" applyFont="1" applyBorder="1"/>
    <xf numFmtId="43" fontId="0" fillId="0" borderId="39" xfId="2" applyFont="1" applyBorder="1"/>
    <xf numFmtId="0" fontId="0" fillId="0" borderId="41" xfId="0" applyBorder="1"/>
    <xf numFmtId="43" fontId="0" fillId="0" borderId="27" xfId="0" applyNumberFormat="1" applyBorder="1"/>
    <xf numFmtId="43" fontId="0" fillId="0" borderId="39" xfId="0" applyNumberFormat="1" applyBorder="1"/>
    <xf numFmtId="0" fontId="0" fillId="0" borderId="36" xfId="0" applyBorder="1"/>
    <xf numFmtId="0" fontId="0" fillId="0" borderId="2" xfId="0" applyBorder="1"/>
    <xf numFmtId="0" fontId="0" fillId="0" borderId="3" xfId="0" applyBorder="1"/>
    <xf numFmtId="0" fontId="0" fillId="0" borderId="36" xfId="0" applyFill="1" applyBorder="1"/>
    <xf numFmtId="0" fontId="0" fillId="0" borderId="2" xfId="0" applyFill="1" applyBorder="1"/>
    <xf numFmtId="0" fontId="0" fillId="0" borderId="3" xfId="0" applyFill="1" applyBorder="1"/>
    <xf numFmtId="17" fontId="0" fillId="0" borderId="19" xfId="0" applyNumberFormat="1" applyBorder="1"/>
    <xf numFmtId="43" fontId="0" fillId="0" borderId="15" xfId="2" applyFont="1" applyBorder="1"/>
    <xf numFmtId="43" fontId="0" fillId="0" borderId="15" xfId="0" applyNumberFormat="1" applyBorder="1"/>
    <xf numFmtId="43" fontId="0" fillId="0" borderId="19" xfId="0" applyNumberFormat="1" applyBorder="1"/>
    <xf numFmtId="43" fontId="0" fillId="0" borderId="36" xfId="0" applyNumberFormat="1" applyBorder="1"/>
    <xf numFmtId="43" fontId="0" fillId="0" borderId="2" xfId="0" applyNumberFormat="1" applyBorder="1"/>
    <xf numFmtId="43" fontId="0" fillId="0" borderId="3" xfId="0" applyNumberFormat="1" applyBorder="1"/>
    <xf numFmtId="168" fontId="0" fillId="0" borderId="27" xfId="0" applyNumberFormat="1" applyBorder="1"/>
    <xf numFmtId="168" fontId="0" fillId="0" borderId="1" xfId="0" applyNumberFormat="1" applyBorder="1"/>
    <xf numFmtId="168" fontId="0" fillId="0" borderId="15" xfId="0" applyNumberFormat="1" applyBorder="1"/>
    <xf numFmtId="168" fontId="0" fillId="0" borderId="2" xfId="0" applyNumberFormat="1" applyBorder="1"/>
    <xf numFmtId="168" fontId="0" fillId="0" borderId="39" xfId="0" applyNumberFormat="1" applyBorder="1"/>
    <xf numFmtId="168" fontId="0" fillId="0" borderId="5" xfId="0" applyNumberFormat="1" applyBorder="1"/>
    <xf numFmtId="168" fontId="0" fillId="0" borderId="19" xfId="0" applyNumberFormat="1" applyBorder="1"/>
    <xf numFmtId="168" fontId="0" fillId="0" borderId="3" xfId="0" applyNumberFormat="1" applyBorder="1"/>
    <xf numFmtId="3" fontId="0" fillId="0" borderId="41" xfId="0" applyNumberFormat="1" applyBorder="1"/>
    <xf numFmtId="3" fontId="0" fillId="0" borderId="12" xfId="0" applyNumberFormat="1" applyBorder="1"/>
    <xf numFmtId="3" fontId="0" fillId="0" borderId="33" xfId="0" applyNumberFormat="1" applyBorder="1"/>
    <xf numFmtId="3" fontId="0" fillId="0" borderId="36" xfId="0" applyNumberFormat="1" applyBorder="1"/>
    <xf numFmtId="0" fontId="0" fillId="0" borderId="1" xfId="0" applyBorder="1" applyProtection="1">
      <protection locked="0"/>
    </xf>
    <xf numFmtId="0" fontId="0" fillId="0" borderId="1" xfId="0" applyBorder="1" applyProtection="1">
      <protection locked="0"/>
    </xf>
    <xf numFmtId="0" fontId="0" fillId="0" borderId="0" xfId="0"/>
    <xf numFmtId="0" fontId="0" fillId="0" borderId="1" xfId="0" applyBorder="1" applyProtection="1">
      <protection locked="0"/>
    </xf>
    <xf numFmtId="0" fontId="0" fillId="0" borderId="1" xfId="0" applyBorder="1" applyProtection="1">
      <protection locked="0"/>
    </xf>
    <xf numFmtId="0" fontId="0" fillId="0" borderId="18" xfId="0" applyBorder="1"/>
    <xf numFmtId="0" fontId="0" fillId="0" borderId="0" xfId="0"/>
    <xf numFmtId="169" fontId="0" fillId="0" borderId="18" xfId="0" applyNumberFormat="1" applyBorder="1"/>
    <xf numFmtId="0" fontId="0" fillId="0" borderId="45" xfId="0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0" fillId="0" borderId="18" xfId="0" applyNumberFormat="1" applyBorder="1"/>
    <xf numFmtId="0" fontId="0" fillId="0" borderId="0" xfId="0"/>
    <xf numFmtId="0" fontId="0" fillId="0" borderId="1" xfId="0" applyBorder="1" applyProtection="1">
      <protection locked="0"/>
    </xf>
    <xf numFmtId="0" fontId="0" fillId="0" borderId="1" xfId="0" applyBorder="1" applyProtection="1">
      <protection locked="0"/>
    </xf>
    <xf numFmtId="0" fontId="0" fillId="0" borderId="1" xfId="0" applyBorder="1" applyProtection="1">
      <protection locked="0"/>
    </xf>
    <xf numFmtId="0" fontId="0" fillId="0" borderId="1" xfId="0" applyBorder="1" applyProtection="1">
      <protection locked="0"/>
    </xf>
    <xf numFmtId="0" fontId="0" fillId="0" borderId="1" xfId="0" applyBorder="1" applyProtection="1">
      <protection locked="0"/>
    </xf>
    <xf numFmtId="0" fontId="0" fillId="0" borderId="1" xfId="0" applyBorder="1" applyProtection="1">
      <protection locked="0"/>
    </xf>
    <xf numFmtId="0" fontId="0" fillId="0" borderId="1" xfId="0" applyBorder="1" applyProtection="1">
      <protection locked="0"/>
    </xf>
    <xf numFmtId="0" fontId="0" fillId="0" borderId="1" xfId="0" applyBorder="1" applyProtection="1">
      <protection locked="0"/>
    </xf>
    <xf numFmtId="0" fontId="0" fillId="0" borderId="1" xfId="0" applyBorder="1" applyProtection="1">
      <protection locked="0"/>
    </xf>
    <xf numFmtId="0" fontId="0" fillId="0" borderId="1" xfId="0" applyBorder="1" applyProtection="1">
      <protection locked="0"/>
    </xf>
    <xf numFmtId="0" fontId="0" fillId="0" borderId="1" xfId="0" applyBorder="1" applyProtection="1">
      <protection locked="0"/>
    </xf>
    <xf numFmtId="0" fontId="0" fillId="0" borderId="1" xfId="0" applyBorder="1" applyProtection="1">
      <protection locked="0"/>
    </xf>
    <xf numFmtId="0" fontId="0" fillId="0" borderId="1" xfId="0" applyBorder="1" applyProtection="1">
      <protection locked="0"/>
    </xf>
    <xf numFmtId="0" fontId="0" fillId="0" borderId="1" xfId="0" applyBorder="1" applyProtection="1">
      <protection locked="0"/>
    </xf>
    <xf numFmtId="0" fontId="0" fillId="0" borderId="1" xfId="0" applyBorder="1" applyProtection="1">
      <protection locked="0"/>
    </xf>
    <xf numFmtId="0" fontId="0" fillId="0" borderId="1" xfId="0" applyBorder="1" applyProtection="1">
      <protection locked="0"/>
    </xf>
    <xf numFmtId="0" fontId="0" fillId="0" borderId="1" xfId="0" applyBorder="1" applyProtection="1">
      <protection locked="0"/>
    </xf>
    <xf numFmtId="0" fontId="0" fillId="0" borderId="1" xfId="0" applyBorder="1" applyProtection="1">
      <protection locked="0"/>
    </xf>
    <xf numFmtId="0" fontId="0" fillId="0" borderId="24" xfId="0" applyBorder="1"/>
    <xf numFmtId="0" fontId="0" fillId="0" borderId="1" xfId="0" applyBorder="1" applyAlignment="1">
      <alignment horizontal="center" vertical="center" wrapText="1"/>
    </xf>
    <xf numFmtId="0" fontId="0" fillId="0" borderId="1" xfId="0" applyBorder="1"/>
    <xf numFmtId="0" fontId="0" fillId="0" borderId="0" xfId="0"/>
    <xf numFmtId="0" fontId="0" fillId="0" borderId="0" xfId="0" applyBorder="1" applyAlignment="1"/>
    <xf numFmtId="0" fontId="0" fillId="0" borderId="38" xfId="0" applyBorder="1"/>
    <xf numFmtId="0" fontId="0" fillId="0" borderId="46" xfId="0" applyBorder="1"/>
    <xf numFmtId="0" fontId="0" fillId="0" borderId="38" xfId="0" applyFill="1" applyBorder="1"/>
    <xf numFmtId="0" fontId="0" fillId="0" borderId="24" xfId="0" applyFill="1" applyBorder="1"/>
    <xf numFmtId="0" fontId="0" fillId="0" borderId="46" xfId="0" applyFill="1" applyBorder="1"/>
    <xf numFmtId="0" fontId="0" fillId="0" borderId="1" xfId="0" applyBorder="1" applyProtection="1">
      <protection locked="0"/>
    </xf>
    <xf numFmtId="0" fontId="0" fillId="0" borderId="1" xfId="0" applyBorder="1" applyProtection="1">
      <protection locked="0"/>
    </xf>
    <xf numFmtId="0" fontId="0" fillId="0" borderId="0" xfId="0"/>
    <xf numFmtId="0" fontId="0" fillId="0" borderId="1" xfId="0" applyBorder="1" applyProtection="1">
      <protection locked="0"/>
    </xf>
    <xf numFmtId="0" fontId="3" fillId="0" borderId="0" xfId="0" applyFont="1" applyBorder="1" applyAlignment="1">
      <alignment vertical="center" textRotation="90" wrapText="1"/>
    </xf>
    <xf numFmtId="0" fontId="0" fillId="0" borderId="24" xfId="0" applyBorder="1" applyAlignment="1"/>
    <xf numFmtId="167" fontId="0" fillId="0" borderId="24" xfId="0" applyNumberFormat="1" applyBorder="1" applyAlignment="1"/>
    <xf numFmtId="0" fontId="3" fillId="0" borderId="1" xfId="0" applyFont="1" applyBorder="1" applyAlignment="1">
      <alignment vertical="center" textRotation="90" wrapText="1"/>
    </xf>
    <xf numFmtId="0" fontId="0" fillId="0" borderId="1" xfId="0" applyBorder="1" applyProtection="1">
      <protection locked="0"/>
    </xf>
    <xf numFmtId="0" fontId="3" fillId="0" borderId="9" xfId="0" applyFont="1" applyBorder="1" applyAlignment="1">
      <alignment horizontal="center" vertical="center" textRotation="90" wrapText="1"/>
    </xf>
    <xf numFmtId="0" fontId="0" fillId="0" borderId="0" xfId="0"/>
    <xf numFmtId="0" fontId="0" fillId="0" borderId="1" xfId="0" applyBorder="1" applyProtection="1">
      <protection locked="0"/>
    </xf>
    <xf numFmtId="0" fontId="0" fillId="0" borderId="1" xfId="0" applyBorder="1" applyProtection="1">
      <protection locked="0"/>
    </xf>
    <xf numFmtId="0" fontId="0" fillId="0" borderId="1" xfId="0" applyBorder="1" applyProtection="1">
      <protection locked="0"/>
    </xf>
    <xf numFmtId="0" fontId="0" fillId="0" borderId="1" xfId="0" applyBorder="1" applyProtection="1">
      <protection locked="0"/>
    </xf>
    <xf numFmtId="0" fontId="0" fillId="0" borderId="1" xfId="0" applyBorder="1" applyProtection="1">
      <protection locked="0"/>
    </xf>
    <xf numFmtId="0" fontId="2" fillId="0" borderId="1" xfId="0" applyFont="1" applyBorder="1"/>
    <xf numFmtId="0" fontId="6" fillId="0" borderId="1" xfId="0" applyFont="1" applyBorder="1"/>
    <xf numFmtId="0" fontId="0" fillId="0" borderId="1" xfId="0" applyBorder="1" applyProtection="1">
      <protection locked="0"/>
    </xf>
    <xf numFmtId="0" fontId="0" fillId="0" borderId="1" xfId="0" applyBorder="1" applyProtection="1">
      <protection locked="0"/>
    </xf>
    <xf numFmtId="14" fontId="0" fillId="0" borderId="15" xfId="0" applyNumberFormat="1" applyBorder="1" applyProtection="1">
      <protection locked="0"/>
    </xf>
    <xf numFmtId="0" fontId="0" fillId="0" borderId="1" xfId="0" applyBorder="1" applyProtection="1">
      <protection locked="0"/>
    </xf>
    <xf numFmtId="0" fontId="0" fillId="0" borderId="1" xfId="0" applyBorder="1" applyProtection="1">
      <protection locked="0"/>
    </xf>
    <xf numFmtId="0" fontId="0" fillId="0" borderId="1" xfId="0" applyBorder="1" applyProtection="1">
      <protection locked="0"/>
    </xf>
    <xf numFmtId="0" fontId="0" fillId="0" borderId="1" xfId="0" applyBorder="1" applyProtection="1">
      <protection locked="0"/>
    </xf>
    <xf numFmtId="0" fontId="0" fillId="0" borderId="1" xfId="0" applyBorder="1" applyProtection="1">
      <protection locked="0"/>
    </xf>
    <xf numFmtId="0" fontId="0" fillId="0" borderId="18" xfId="0" applyBorder="1"/>
    <xf numFmtId="0" fontId="0" fillId="0" borderId="1" xfId="0" applyBorder="1" applyAlignment="1">
      <alignment horizontal="center" vertical="center" wrapText="1"/>
    </xf>
    <xf numFmtId="0" fontId="0" fillId="0" borderId="0" xfId="0"/>
    <xf numFmtId="0" fontId="0" fillId="0" borderId="1" xfId="0" applyBorder="1" applyAlignment="1" applyProtection="1">
      <alignment wrapText="1"/>
      <protection locked="0"/>
    </xf>
    <xf numFmtId="0" fontId="0" fillId="0" borderId="6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164" fontId="5" fillId="0" borderId="0" xfId="0" applyNumberFormat="1" applyFont="1"/>
    <xf numFmtId="0" fontId="0" fillId="0" borderId="15" xfId="0" applyBorder="1" applyAlignment="1">
      <alignment horizontal="center" vertical="center" wrapText="1"/>
    </xf>
    <xf numFmtId="0" fontId="0" fillId="0" borderId="0" xfId="0" applyFill="1" applyBorder="1" applyAlignment="1">
      <alignment wrapText="1"/>
    </xf>
    <xf numFmtId="0" fontId="0" fillId="0" borderId="0" xfId="0" applyBorder="1" applyAlignment="1">
      <alignment horizontal="left"/>
    </xf>
    <xf numFmtId="43" fontId="0" fillId="3" borderId="5" xfId="2" applyFont="1" applyFill="1" applyBorder="1"/>
    <xf numFmtId="43" fontId="0" fillId="3" borderId="19" xfId="2" applyFont="1" applyFill="1" applyBorder="1"/>
    <xf numFmtId="0" fontId="0" fillId="0" borderId="0" xfId="0"/>
    <xf numFmtId="14" fontId="0" fillId="0" borderId="0" xfId="0" applyNumberFormat="1" applyProtection="1"/>
    <xf numFmtId="0" fontId="0" fillId="0" borderId="1" xfId="0" applyBorder="1" applyProtection="1">
      <protection locked="0"/>
    </xf>
    <xf numFmtId="0" fontId="0" fillId="0" borderId="1" xfId="0" applyBorder="1" applyProtection="1">
      <protection locked="0"/>
    </xf>
    <xf numFmtId="0" fontId="0" fillId="0" borderId="1" xfId="0" applyBorder="1" applyProtection="1">
      <protection locked="0"/>
    </xf>
    <xf numFmtId="0" fontId="0" fillId="0" borderId="1" xfId="0" applyBorder="1" applyProtection="1">
      <protection locked="0"/>
    </xf>
    <xf numFmtId="0" fontId="0" fillId="0" borderId="1" xfId="0" applyBorder="1" applyProtection="1">
      <protection locked="0"/>
    </xf>
    <xf numFmtId="0" fontId="0" fillId="0" borderId="1" xfId="0" applyBorder="1" applyProtection="1">
      <protection locked="0"/>
    </xf>
    <xf numFmtId="0" fontId="0" fillId="0" borderId="1" xfId="0" applyBorder="1" applyProtection="1">
      <protection locked="0"/>
    </xf>
    <xf numFmtId="0" fontId="0" fillId="0" borderId="1" xfId="0" applyBorder="1" applyProtection="1">
      <protection locked="0"/>
    </xf>
    <xf numFmtId="0" fontId="0" fillId="0" borderId="1" xfId="0" applyBorder="1" applyProtection="1">
      <protection locked="0"/>
    </xf>
    <xf numFmtId="0" fontId="0" fillId="0" borderId="1" xfId="0" applyBorder="1" applyProtection="1">
      <protection locked="0"/>
    </xf>
    <xf numFmtId="0" fontId="0" fillId="0" borderId="1" xfId="0" applyBorder="1" applyProtection="1">
      <protection locked="0"/>
    </xf>
    <xf numFmtId="0" fontId="0" fillId="0" borderId="1" xfId="0" applyBorder="1" applyProtection="1">
      <protection locked="0"/>
    </xf>
    <xf numFmtId="0" fontId="0" fillId="0" borderId="1" xfId="0" applyBorder="1" applyProtection="1">
      <protection locked="0"/>
    </xf>
    <xf numFmtId="0" fontId="0" fillId="0" borderId="1" xfId="0" applyBorder="1" applyProtection="1">
      <protection locked="0"/>
    </xf>
    <xf numFmtId="0" fontId="0" fillId="0" borderId="1" xfId="0" applyBorder="1" applyProtection="1">
      <protection locked="0"/>
    </xf>
    <xf numFmtId="0" fontId="0" fillId="0" borderId="1" xfId="0" applyBorder="1" applyProtection="1">
      <protection locked="0"/>
    </xf>
    <xf numFmtId="0" fontId="0" fillId="0" borderId="1" xfId="0" applyBorder="1" applyProtection="1">
      <protection locked="0"/>
    </xf>
    <xf numFmtId="0" fontId="0" fillId="0" borderId="1" xfId="0" applyBorder="1" applyProtection="1">
      <protection locked="0"/>
    </xf>
    <xf numFmtId="0" fontId="0" fillId="0" borderId="1" xfId="0" applyBorder="1" applyProtection="1">
      <protection locked="0"/>
    </xf>
    <xf numFmtId="0" fontId="0" fillId="0" borderId="1" xfId="0" applyBorder="1" applyProtection="1">
      <protection locked="0"/>
    </xf>
    <xf numFmtId="165" fontId="9" fillId="0" borderId="1" xfId="0" applyNumberFormat="1" applyFont="1" applyBorder="1" applyProtection="1">
      <protection locked="0"/>
    </xf>
    <xf numFmtId="165" fontId="9" fillId="0" borderId="1" xfId="0" applyNumberFormat="1" applyFont="1" applyFill="1" applyBorder="1" applyProtection="1">
      <protection locked="0"/>
    </xf>
    <xf numFmtId="14" fontId="9" fillId="0" borderId="1" xfId="0" applyNumberFormat="1" applyFont="1" applyBorder="1" applyProtection="1">
      <protection locked="0"/>
    </xf>
    <xf numFmtId="14" fontId="9" fillId="0" borderId="1" xfId="0" applyNumberFormat="1" applyFont="1" applyFill="1" applyBorder="1" applyProtection="1">
      <protection locked="0"/>
    </xf>
    <xf numFmtId="0" fontId="0" fillId="0" borderId="1" xfId="0" applyBorder="1" applyProtection="1">
      <protection locked="0"/>
    </xf>
    <xf numFmtId="0" fontId="9" fillId="0" borderId="1" xfId="0" applyFont="1" applyBorder="1" applyProtection="1">
      <protection locked="0"/>
    </xf>
    <xf numFmtId="0" fontId="9" fillId="0" borderId="1" xfId="0" applyFont="1" applyBorder="1"/>
    <xf numFmtId="0" fontId="9" fillId="0" borderId="0" xfId="0" applyFont="1"/>
    <xf numFmtId="0" fontId="0" fillId="0" borderId="1" xfId="0" applyBorder="1" applyProtection="1">
      <protection locked="0"/>
    </xf>
    <xf numFmtId="0" fontId="0" fillId="0" borderId="1" xfId="0" applyBorder="1" applyProtection="1">
      <protection locked="0"/>
    </xf>
    <xf numFmtId="0" fontId="0" fillId="0" borderId="1" xfId="0" applyBorder="1" applyProtection="1">
      <protection locked="0"/>
    </xf>
    <xf numFmtId="43" fontId="9" fillId="0" borderId="0" xfId="2" applyFont="1" applyProtection="1">
      <protection locked="0"/>
    </xf>
    <xf numFmtId="0" fontId="0" fillId="0" borderId="0" xfId="0"/>
    <xf numFmtId="0" fontId="10" fillId="0" borderId="11" xfId="0" applyFont="1" applyBorder="1" applyAlignment="1">
      <alignment wrapText="1"/>
    </xf>
    <xf numFmtId="0" fontId="10" fillId="0" borderId="41" xfId="0" applyFont="1" applyBorder="1" applyAlignment="1">
      <alignment horizontal="center" wrapText="1"/>
    </xf>
    <xf numFmtId="0" fontId="10" fillId="0" borderId="12" xfId="0" applyFont="1" applyBorder="1" applyAlignment="1">
      <alignment horizontal="center" wrapText="1"/>
    </xf>
    <xf numFmtId="0" fontId="10" fillId="0" borderId="42" xfId="0" applyFont="1" applyBorder="1" applyAlignment="1">
      <alignment horizontal="center" wrapText="1"/>
    </xf>
    <xf numFmtId="0" fontId="0" fillId="0" borderId="52" xfId="0" applyBorder="1"/>
    <xf numFmtId="0" fontId="0" fillId="0" borderId="53" xfId="0" applyBorder="1"/>
    <xf numFmtId="0" fontId="11" fillId="0" borderId="32" xfId="0" applyFont="1" applyBorder="1"/>
    <xf numFmtId="0" fontId="11" fillId="0" borderId="53" xfId="0" applyFont="1" applyBorder="1"/>
    <xf numFmtId="0" fontId="0" fillId="0" borderId="32" xfId="0" applyBorder="1" applyAlignment="1">
      <alignment wrapText="1"/>
    </xf>
    <xf numFmtId="0" fontId="0" fillId="0" borderId="49" xfId="0" applyBorder="1"/>
    <xf numFmtId="0" fontId="2" fillId="0" borderId="11" xfId="0" applyFont="1" applyBorder="1"/>
    <xf numFmtId="0" fontId="2" fillId="0" borderId="41" xfId="0" applyFont="1" applyBorder="1"/>
    <xf numFmtId="14" fontId="2" fillId="0" borderId="12" xfId="0" applyNumberFormat="1" applyFont="1" applyBorder="1"/>
    <xf numFmtId="14" fontId="2" fillId="0" borderId="41" xfId="0" applyNumberFormat="1" applyFont="1" applyBorder="1"/>
    <xf numFmtId="0" fontId="2" fillId="0" borderId="42" xfId="0" applyFont="1" applyBorder="1"/>
    <xf numFmtId="0" fontId="2" fillId="0" borderId="13" xfId="0" applyFont="1" applyBorder="1"/>
    <xf numFmtId="0" fontId="2" fillId="0" borderId="27" xfId="0" applyFont="1" applyBorder="1"/>
    <xf numFmtId="14" fontId="2" fillId="0" borderId="1" xfId="0" applyNumberFormat="1" applyFont="1" applyBorder="1"/>
    <xf numFmtId="14" fontId="2" fillId="0" borderId="27" xfId="0" applyNumberFormat="1" applyFont="1" applyBorder="1"/>
    <xf numFmtId="0" fontId="2" fillId="0" borderId="35" xfId="0" applyFont="1" applyBorder="1"/>
    <xf numFmtId="0" fontId="2" fillId="0" borderId="52" xfId="0" applyFont="1" applyBorder="1"/>
    <xf numFmtId="0" fontId="2" fillId="0" borderId="53" xfId="0" applyFont="1" applyBorder="1"/>
    <xf numFmtId="14" fontId="2" fillId="0" borderId="53" xfId="0" applyNumberFormat="1" applyFont="1" applyBorder="1"/>
    <xf numFmtId="14" fontId="2" fillId="0" borderId="32" xfId="0" applyNumberFormat="1" applyFont="1" applyBorder="1"/>
    <xf numFmtId="0" fontId="2" fillId="0" borderId="49" xfId="0" applyFont="1" applyBorder="1"/>
    <xf numFmtId="14" fontId="2" fillId="0" borderId="31" xfId="0" applyNumberFormat="1" applyFont="1" applyBorder="1"/>
    <xf numFmtId="0" fontId="2" fillId="0" borderId="30" xfId="0" applyFont="1" applyBorder="1"/>
    <xf numFmtId="0" fontId="2" fillId="0" borderId="54" xfId="0" applyFont="1" applyBorder="1"/>
    <xf numFmtId="14" fontId="2" fillId="0" borderId="54" xfId="0" applyNumberFormat="1" applyFont="1" applyBorder="1"/>
    <xf numFmtId="0" fontId="2" fillId="0" borderId="55" xfId="0" applyFont="1" applyBorder="1"/>
    <xf numFmtId="0" fontId="12" fillId="0" borderId="0" xfId="0" applyFont="1"/>
    <xf numFmtId="0" fontId="2" fillId="0" borderId="8" xfId="0" applyFont="1" applyBorder="1"/>
    <xf numFmtId="0" fontId="2" fillId="0" borderId="40" xfId="0" applyFont="1" applyBorder="1"/>
    <xf numFmtId="14" fontId="2" fillId="0" borderId="9" xfId="0" applyNumberFormat="1" applyFont="1" applyBorder="1"/>
    <xf numFmtId="14" fontId="2" fillId="0" borderId="40" xfId="0" applyNumberFormat="1" applyFont="1" applyBorder="1"/>
    <xf numFmtId="0" fontId="2" fillId="0" borderId="56" xfId="0" applyFont="1" applyBorder="1"/>
    <xf numFmtId="0" fontId="2" fillId="0" borderId="14" xfId="0" applyFont="1" applyBorder="1"/>
    <xf numFmtId="0" fontId="2" fillId="0" borderId="31" xfId="0" applyFont="1" applyBorder="1"/>
    <xf numFmtId="0" fontId="2" fillId="0" borderId="57" xfId="0" applyFont="1" applyBorder="1"/>
    <xf numFmtId="0" fontId="2" fillId="0" borderId="58" xfId="0" applyFont="1" applyBorder="1"/>
    <xf numFmtId="0" fontId="2" fillId="0" borderId="6" xfId="0" applyFont="1" applyBorder="1"/>
    <xf numFmtId="0" fontId="2" fillId="0" borderId="39" xfId="0" applyFont="1" applyBorder="1"/>
    <xf numFmtId="14" fontId="2" fillId="0" borderId="5" xfId="0" applyNumberFormat="1" applyFont="1" applyBorder="1"/>
    <xf numFmtId="14" fontId="2" fillId="0" borderId="39" xfId="0" applyNumberFormat="1" applyFont="1" applyBorder="1"/>
    <xf numFmtId="0" fontId="2" fillId="0" borderId="50" xfId="0" applyFont="1" applyBorder="1"/>
    <xf numFmtId="0" fontId="2" fillId="0" borderId="32" xfId="0" applyFont="1" applyBorder="1"/>
    <xf numFmtId="0" fontId="13" fillId="0" borderId="53" xfId="0" applyFont="1" applyBorder="1"/>
    <xf numFmtId="0" fontId="14" fillId="0" borderId="5" xfId="0" applyFont="1" applyBorder="1"/>
    <xf numFmtId="0" fontId="2" fillId="0" borderId="5" xfId="0" applyFont="1" applyBorder="1"/>
    <xf numFmtId="0" fontId="2" fillId="0" borderId="46" xfId="0" applyFont="1" applyBorder="1"/>
    <xf numFmtId="0" fontId="0" fillId="0" borderId="45" xfId="0" applyBorder="1"/>
    <xf numFmtId="16" fontId="2" fillId="0" borderId="27" xfId="0" applyNumberFormat="1" applyFont="1" applyBorder="1" applyAlignment="1">
      <alignment horizontal="right"/>
    </xf>
    <xf numFmtId="0" fontId="0" fillId="0" borderId="35" xfId="0" applyBorder="1"/>
    <xf numFmtId="14" fontId="2" fillId="0" borderId="1" xfId="0" applyNumberFormat="1" applyFont="1" applyFill="1" applyBorder="1"/>
    <xf numFmtId="0" fontId="0" fillId="0" borderId="0" xfId="0" applyFill="1"/>
    <xf numFmtId="14" fontId="2" fillId="0" borderId="0" xfId="0" applyNumberFormat="1" applyFont="1" applyFill="1" applyBorder="1"/>
    <xf numFmtId="0" fontId="2" fillId="0" borderId="9" xfId="0" applyFont="1" applyBorder="1"/>
    <xf numFmtId="0" fontId="13" fillId="0" borderId="27" xfId="0" applyFont="1" applyBorder="1"/>
    <xf numFmtId="0" fontId="14" fillId="0" borderId="31" xfId="0" applyFont="1" applyBorder="1"/>
    <xf numFmtId="0" fontId="2" fillId="0" borderId="12" xfId="0" applyFont="1" applyBorder="1"/>
    <xf numFmtId="14" fontId="0" fillId="0" borderId="0" xfId="0" applyNumberFormat="1" applyFill="1" applyBorder="1"/>
    <xf numFmtId="14" fontId="2" fillId="4" borderId="27" xfId="0" applyNumberFormat="1" applyFont="1" applyFill="1" applyBorder="1"/>
    <xf numFmtId="14" fontId="2" fillId="4" borderId="1" xfId="0" applyNumberFormat="1" applyFont="1" applyFill="1" applyBorder="1"/>
    <xf numFmtId="0" fontId="4" fillId="0" borderId="31" xfId="0" applyFont="1" applyBorder="1"/>
    <xf numFmtId="14" fontId="2" fillId="2" borderId="1" xfId="0" applyNumberFormat="1" applyFont="1" applyFill="1" applyBorder="1"/>
    <xf numFmtId="14" fontId="2" fillId="0" borderId="59" xfId="0" applyNumberFormat="1" applyFont="1" applyBorder="1"/>
    <xf numFmtId="14" fontId="2" fillId="0" borderId="60" xfId="0" applyNumberFormat="1" applyFont="1" applyBorder="1"/>
    <xf numFmtId="0" fontId="0" fillId="0" borderId="15" xfId="0" applyBorder="1"/>
    <xf numFmtId="14" fontId="14" fillId="0" borderId="32" xfId="0" applyNumberFormat="1" applyFont="1" applyBorder="1"/>
    <xf numFmtId="0" fontId="2" fillId="0" borderId="61" xfId="0" applyFont="1" applyBorder="1"/>
    <xf numFmtId="0" fontId="13" fillId="0" borderId="40" xfId="0" applyFont="1" applyBorder="1"/>
    <xf numFmtId="0" fontId="0" fillId="0" borderId="0" xfId="0"/>
    <xf numFmtId="0" fontId="0" fillId="0" borderId="0" xfId="0" applyAlignment="1">
      <alignment horizontal="left"/>
    </xf>
    <xf numFmtId="0" fontId="0" fillId="0" borderId="0" xfId="0"/>
    <xf numFmtId="0" fontId="0" fillId="0" borderId="0" xfId="0" applyAlignment="1">
      <alignment horizontal="left" vertical="center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0" fontId="0" fillId="0" borderId="1" xfId="0" applyBorder="1" applyProtection="1">
      <protection locked="0"/>
    </xf>
    <xf numFmtId="0" fontId="0" fillId="0" borderId="0" xfId="0"/>
    <xf numFmtId="0" fontId="0" fillId="0" borderId="0" xfId="0"/>
    <xf numFmtId="0" fontId="15" fillId="0" borderId="0" xfId="0" applyFont="1" applyBorder="1" applyAlignment="1">
      <alignment horizontal="right" vertical="center" wrapText="1"/>
    </xf>
    <xf numFmtId="0" fontId="0" fillId="0" borderId="1" xfId="0" applyBorder="1" applyAlignment="1">
      <alignment horizontal="left" vertical="center" wrapText="1"/>
    </xf>
    <xf numFmtId="0" fontId="0" fillId="0" borderId="11" xfId="0" applyBorder="1" applyAlignment="1">
      <alignment horizontal="left"/>
    </xf>
    <xf numFmtId="0" fontId="0" fillId="0" borderId="13" xfId="0" applyBorder="1" applyAlignment="1">
      <alignment horizontal="left"/>
    </xf>
    <xf numFmtId="0" fontId="0" fillId="0" borderId="67" xfId="0" applyBorder="1"/>
    <xf numFmtId="0" fontId="0" fillId="0" borderId="68" xfId="0" applyBorder="1"/>
    <xf numFmtId="0" fontId="0" fillId="0" borderId="70" xfId="0" applyBorder="1"/>
    <xf numFmtId="0" fontId="0" fillId="0" borderId="71" xfId="0" applyBorder="1"/>
    <xf numFmtId="0" fontId="0" fillId="0" borderId="73" xfId="0" applyBorder="1"/>
    <xf numFmtId="0" fontId="0" fillId="0" borderId="74" xfId="0" applyBorder="1"/>
    <xf numFmtId="0" fontId="0" fillId="0" borderId="70" xfId="0" applyBorder="1" applyAlignment="1">
      <alignment horizontal="center"/>
    </xf>
    <xf numFmtId="0" fontId="0" fillId="0" borderId="71" xfId="0" applyBorder="1" applyAlignment="1">
      <alignment horizontal="center"/>
    </xf>
    <xf numFmtId="0" fontId="0" fillId="0" borderId="80" xfId="0" applyBorder="1"/>
    <xf numFmtId="0" fontId="0" fillId="0" borderId="78" xfId="0" applyBorder="1"/>
    <xf numFmtId="0" fontId="0" fillId="0" borderId="79" xfId="0" applyBorder="1"/>
    <xf numFmtId="0" fontId="0" fillId="0" borderId="69" xfId="0" applyBorder="1" applyAlignment="1">
      <alignment horizontal="center"/>
    </xf>
    <xf numFmtId="0" fontId="0" fillId="0" borderId="72" xfId="0" applyBorder="1"/>
    <xf numFmtId="0" fontId="0" fillId="0" borderId="66" xfId="0" applyBorder="1"/>
    <xf numFmtId="0" fontId="0" fillId="0" borderId="69" xfId="0" applyBorder="1"/>
    <xf numFmtId="0" fontId="0" fillId="0" borderId="84" xfId="0" applyBorder="1"/>
    <xf numFmtId="0" fontId="0" fillId="0" borderId="82" xfId="0" applyBorder="1"/>
    <xf numFmtId="0" fontId="0" fillId="0" borderId="83" xfId="0" applyBorder="1"/>
    <xf numFmtId="0" fontId="0" fillId="0" borderId="91" xfId="0" applyBorder="1"/>
    <xf numFmtId="0" fontId="0" fillId="0" borderId="92" xfId="0" applyBorder="1"/>
    <xf numFmtId="0" fontId="0" fillId="0" borderId="87" xfId="0" applyBorder="1"/>
    <xf numFmtId="0" fontId="0" fillId="0" borderId="88" xfId="0" applyBorder="1"/>
    <xf numFmtId="0" fontId="0" fillId="0" borderId="89" xfId="0" applyBorder="1"/>
    <xf numFmtId="0" fontId="0" fillId="0" borderId="90" xfId="0" applyBorder="1"/>
    <xf numFmtId="0" fontId="0" fillId="0" borderId="81" xfId="0" applyBorder="1"/>
    <xf numFmtId="0" fontId="0" fillId="0" borderId="77" xfId="0" applyBorder="1"/>
    <xf numFmtId="0" fontId="0" fillId="0" borderId="85" xfId="0" applyBorder="1"/>
    <xf numFmtId="0" fontId="0" fillId="0" borderId="86" xfId="0" applyBorder="1"/>
    <xf numFmtId="0" fontId="0" fillId="0" borderId="63" xfId="0" applyBorder="1"/>
    <xf numFmtId="0" fontId="0" fillId="0" borderId="64" xfId="0" applyBorder="1"/>
    <xf numFmtId="0" fontId="0" fillId="0" borderId="65" xfId="0" applyBorder="1"/>
    <xf numFmtId="0" fontId="0" fillId="0" borderId="96" xfId="0" applyBorder="1"/>
    <xf numFmtId="0" fontId="0" fillId="0" borderId="97" xfId="0" applyBorder="1"/>
    <xf numFmtId="0" fontId="0" fillId="0" borderId="98" xfId="0" applyBorder="1"/>
    <xf numFmtId="0" fontId="0" fillId="0" borderId="99" xfId="0" applyBorder="1"/>
    <xf numFmtId="0" fontId="0" fillId="0" borderId="93" xfId="0" applyBorder="1"/>
    <xf numFmtId="0" fontId="0" fillId="0" borderId="94" xfId="0" applyBorder="1"/>
    <xf numFmtId="0" fontId="0" fillId="0" borderId="95" xfId="0" applyBorder="1"/>
    <xf numFmtId="0" fontId="0" fillId="0" borderId="103" xfId="0" applyBorder="1"/>
    <xf numFmtId="0" fontId="0" fillId="0" borderId="104" xfId="0" applyBorder="1"/>
    <xf numFmtId="0" fontId="0" fillId="0" borderId="105" xfId="0" applyBorder="1"/>
    <xf numFmtId="0" fontId="0" fillId="0" borderId="106" xfId="0" applyBorder="1"/>
    <xf numFmtId="0" fontId="0" fillId="0" borderId="100" xfId="0" applyBorder="1"/>
    <xf numFmtId="0" fontId="0" fillId="0" borderId="101" xfId="0" applyBorder="1"/>
    <xf numFmtId="0" fontId="0" fillId="0" borderId="102" xfId="0" applyBorder="1"/>
    <xf numFmtId="0" fontId="0" fillId="0" borderId="111" xfId="0" applyBorder="1"/>
    <xf numFmtId="0" fontId="0" fillId="0" borderId="112" xfId="0" applyBorder="1"/>
    <xf numFmtId="0" fontId="0" fillId="0" borderId="113" xfId="0" applyBorder="1"/>
    <xf numFmtId="0" fontId="0" fillId="0" borderId="114" xfId="0" applyBorder="1"/>
    <xf numFmtId="0" fontId="0" fillId="0" borderId="108" xfId="0" applyBorder="1"/>
    <xf numFmtId="0" fontId="0" fillId="0" borderId="109" xfId="0" applyBorder="1"/>
    <xf numFmtId="0" fontId="0" fillId="0" borderId="110" xfId="0" applyBorder="1"/>
    <xf numFmtId="0" fontId="0" fillId="0" borderId="118" xfId="0" applyBorder="1"/>
    <xf numFmtId="0" fontId="0" fillId="0" borderId="119" xfId="0" applyBorder="1"/>
    <xf numFmtId="0" fontId="0" fillId="0" borderId="120" xfId="0" applyBorder="1"/>
    <xf numFmtId="0" fontId="0" fillId="0" borderId="121" xfId="0" applyBorder="1"/>
    <xf numFmtId="0" fontId="0" fillId="0" borderId="115" xfId="0" applyBorder="1"/>
    <xf numFmtId="0" fontId="0" fillId="0" borderId="116" xfId="0" applyBorder="1"/>
    <xf numFmtId="0" fontId="0" fillId="0" borderId="117" xfId="0" applyBorder="1"/>
    <xf numFmtId="0" fontId="0" fillId="0" borderId="125" xfId="0" applyBorder="1"/>
    <xf numFmtId="0" fontId="0" fillId="0" borderId="126" xfId="0" applyBorder="1"/>
    <xf numFmtId="0" fontId="0" fillId="0" borderId="127" xfId="0" applyBorder="1"/>
    <xf numFmtId="0" fontId="0" fillId="0" borderId="128" xfId="0" applyBorder="1"/>
    <xf numFmtId="0" fontId="0" fillId="0" borderId="122" xfId="0" applyBorder="1"/>
    <xf numFmtId="0" fontId="0" fillId="0" borderId="123" xfId="0" applyBorder="1"/>
    <xf numFmtId="0" fontId="0" fillId="0" borderId="124" xfId="0" applyBorder="1"/>
    <xf numFmtId="0" fontId="0" fillId="0" borderId="132" xfId="0" applyBorder="1"/>
    <xf numFmtId="0" fontId="0" fillId="0" borderId="133" xfId="0" applyBorder="1"/>
    <xf numFmtId="0" fontId="0" fillId="0" borderId="134" xfId="0" applyBorder="1"/>
    <xf numFmtId="0" fontId="0" fillId="0" borderId="135" xfId="0" applyBorder="1"/>
    <xf numFmtId="0" fontId="0" fillId="0" borderId="129" xfId="0" applyBorder="1"/>
    <xf numFmtId="0" fontId="0" fillId="0" borderId="130" xfId="0" applyBorder="1"/>
    <xf numFmtId="0" fontId="0" fillId="0" borderId="131" xfId="0" applyBorder="1"/>
    <xf numFmtId="0" fontId="0" fillId="0" borderId="136" xfId="0" applyBorder="1" applyAlignment="1">
      <alignment horizontal="left"/>
    </xf>
    <xf numFmtId="0" fontId="0" fillId="0" borderId="76" xfId="0" applyBorder="1" applyAlignment="1">
      <alignment horizontal="left"/>
    </xf>
    <xf numFmtId="0" fontId="0" fillId="0" borderId="140" xfId="0" applyBorder="1" applyAlignment="1">
      <alignment horizontal="left"/>
    </xf>
    <xf numFmtId="0" fontId="0" fillId="0" borderId="141" xfId="0" applyBorder="1" applyAlignment="1">
      <alignment horizontal="left"/>
    </xf>
    <xf numFmtId="0" fontId="0" fillId="0" borderId="142" xfId="0" applyBorder="1" applyAlignment="1">
      <alignment horizontal="left"/>
    </xf>
    <xf numFmtId="0" fontId="0" fillId="0" borderId="107" xfId="0" applyBorder="1" applyAlignment="1">
      <alignment horizontal="left"/>
    </xf>
    <xf numFmtId="0" fontId="0" fillId="0" borderId="137" xfId="0" applyBorder="1" applyAlignment="1">
      <alignment horizontal="left"/>
    </xf>
    <xf numFmtId="0" fontId="0" fillId="0" borderId="51" xfId="0" applyBorder="1" applyAlignment="1">
      <alignment horizontal="left"/>
    </xf>
    <xf numFmtId="0" fontId="0" fillId="0" borderId="148" xfId="0" applyBorder="1"/>
    <xf numFmtId="0" fontId="0" fillId="0" borderId="150" xfId="0" applyBorder="1"/>
    <xf numFmtId="0" fontId="0" fillId="0" borderId="151" xfId="0" applyBorder="1"/>
    <xf numFmtId="0" fontId="0" fillId="0" borderId="152" xfId="0" applyBorder="1"/>
    <xf numFmtId="0" fontId="0" fillId="0" borderId="138" xfId="0" applyBorder="1"/>
    <xf numFmtId="0" fontId="0" fillId="0" borderId="153" xfId="0" applyBorder="1"/>
    <xf numFmtId="0" fontId="0" fillId="0" borderId="149" xfId="0" applyBorder="1"/>
    <xf numFmtId="0" fontId="0" fillId="0" borderId="35" xfId="0" applyBorder="1" applyAlignment="1">
      <alignment horizontal="left"/>
    </xf>
    <xf numFmtId="0" fontId="0" fillId="0" borderId="52" xfId="0" applyBorder="1" applyAlignment="1">
      <alignment horizontal="left"/>
    </xf>
    <xf numFmtId="0" fontId="0" fillId="0" borderId="16" xfId="0" applyBorder="1" applyAlignment="1">
      <alignment horizontal="left"/>
    </xf>
    <xf numFmtId="0" fontId="0" fillId="0" borderId="154" xfId="0" applyBorder="1"/>
    <xf numFmtId="0" fontId="0" fillId="0" borderId="156" xfId="0" applyBorder="1"/>
    <xf numFmtId="0" fontId="0" fillId="0" borderId="157" xfId="0" applyBorder="1"/>
    <xf numFmtId="0" fontId="0" fillId="0" borderId="158" xfId="0" applyBorder="1"/>
    <xf numFmtId="0" fontId="0" fillId="0" borderId="139" xfId="0" applyBorder="1"/>
    <xf numFmtId="0" fontId="0" fillId="0" borderId="159" xfId="0" applyBorder="1"/>
    <xf numFmtId="0" fontId="0" fillId="0" borderId="155" xfId="0" applyBorder="1"/>
    <xf numFmtId="0" fontId="0" fillId="0" borderId="160" xfId="0" applyBorder="1" applyAlignment="1">
      <alignment horizontal="left"/>
    </xf>
    <xf numFmtId="0" fontId="0" fillId="0" borderId="143" xfId="0" applyBorder="1" applyAlignment="1">
      <alignment horizontal="left"/>
    </xf>
    <xf numFmtId="0" fontId="0" fillId="0" borderId="42" xfId="0" applyBorder="1" applyAlignment="1">
      <alignment horizontal="left"/>
    </xf>
    <xf numFmtId="0" fontId="0" fillId="0" borderId="163" xfId="0" applyBorder="1"/>
    <xf numFmtId="0" fontId="0" fillId="0" borderId="164" xfId="0" applyBorder="1"/>
    <xf numFmtId="0" fontId="0" fillId="0" borderId="165" xfId="0" applyBorder="1"/>
    <xf numFmtId="0" fontId="0" fillId="0" borderId="162" xfId="0" applyBorder="1"/>
    <xf numFmtId="0" fontId="0" fillId="0" borderId="161" xfId="0" applyBorder="1"/>
    <xf numFmtId="0" fontId="0" fillId="0" borderId="166" xfId="0" applyBorder="1"/>
    <xf numFmtId="0" fontId="0" fillId="0" borderId="167" xfId="0" applyBorder="1"/>
    <xf numFmtId="0" fontId="0" fillId="0" borderId="6" xfId="0" applyBorder="1" applyAlignment="1">
      <alignment horizontal="left"/>
    </xf>
    <xf numFmtId="0" fontId="0" fillId="0" borderId="168" xfId="0" applyBorder="1"/>
    <xf numFmtId="0" fontId="0" fillId="0" borderId="170" xfId="0" applyBorder="1"/>
    <xf numFmtId="0" fontId="0" fillId="0" borderId="171" xfId="0" applyBorder="1"/>
    <xf numFmtId="0" fontId="0" fillId="0" borderId="172" xfId="0" applyBorder="1"/>
    <xf numFmtId="0" fontId="0" fillId="0" borderId="173" xfId="0" applyBorder="1"/>
    <xf numFmtId="0" fontId="0" fillId="0" borderId="174" xfId="0" applyBorder="1"/>
    <xf numFmtId="0" fontId="0" fillId="0" borderId="169" xfId="0" applyBorder="1"/>
    <xf numFmtId="0" fontId="0" fillId="0" borderId="1" xfId="0" applyBorder="1"/>
    <xf numFmtId="0" fontId="0" fillId="0" borderId="11" xfId="0" applyBorder="1" applyAlignment="1">
      <alignment horizontal="center" vertical="center"/>
    </xf>
    <xf numFmtId="0" fontId="0" fillId="0" borderId="13" xfId="0" applyFill="1" applyBorder="1" applyAlignment="1">
      <alignment horizontal="left"/>
    </xf>
    <xf numFmtId="0" fontId="0" fillId="0" borderId="12" xfId="0" applyBorder="1" applyAlignment="1">
      <alignment horizontal="center" wrapText="1"/>
    </xf>
    <xf numFmtId="0" fontId="0" fillId="0" borderId="5" xfId="0" applyBorder="1" applyAlignment="1">
      <alignment horizontal="center" wrapText="1"/>
    </xf>
    <xf numFmtId="0" fontId="0" fillId="0" borderId="5" xfId="0" applyBorder="1" applyProtection="1">
      <protection locked="0"/>
    </xf>
    <xf numFmtId="0" fontId="0" fillId="0" borderId="0" xfId="0" applyBorder="1" applyAlignment="1">
      <alignment horizontal="left" vertical="center" wrapText="1"/>
    </xf>
    <xf numFmtId="0" fontId="0" fillId="0" borderId="13" xfId="0" applyBorder="1" applyAlignment="1" applyProtection="1">
      <alignment horizontal="left" wrapText="1"/>
      <protection locked="0"/>
    </xf>
    <xf numFmtId="0" fontId="0" fillId="0" borderId="6" xfId="0" applyBorder="1" applyAlignment="1" applyProtection="1">
      <alignment horizontal="left" wrapText="1"/>
      <protection locked="0"/>
    </xf>
    <xf numFmtId="0" fontId="0" fillId="0" borderId="5" xfId="0" applyBorder="1" applyAlignment="1" applyProtection="1">
      <alignment horizontal="left"/>
      <protection locked="0"/>
    </xf>
    <xf numFmtId="14" fontId="0" fillId="0" borderId="1" xfId="0" applyNumberFormat="1" applyBorder="1" applyAlignment="1">
      <alignment horizontal="right"/>
    </xf>
    <xf numFmtId="16" fontId="0" fillId="0" borderId="1" xfId="0" applyNumberFormat="1" applyBorder="1"/>
    <xf numFmtId="0" fontId="0" fillId="0" borderId="0" xfId="0" applyAlignment="1">
      <alignment horizontal="left"/>
    </xf>
    <xf numFmtId="0" fontId="0" fillId="0" borderId="0" xfId="0"/>
    <xf numFmtId="0" fontId="1" fillId="0" borderId="0" xfId="3"/>
    <xf numFmtId="0" fontId="1" fillId="0" borderId="1" xfId="3" applyBorder="1"/>
    <xf numFmtId="0" fontId="0" fillId="0" borderId="0" xfId="0" applyAlignment="1">
      <alignment horizontal="left" vertical="center" wrapText="1"/>
    </xf>
    <xf numFmtId="0" fontId="0" fillId="0" borderId="1" xfId="0" applyFill="1" applyBorder="1" applyAlignment="1">
      <alignment horizontal="left" vertical="center" wrapText="1"/>
    </xf>
    <xf numFmtId="0" fontId="17" fillId="0" borderId="0" xfId="0" applyFont="1" applyAlignment="1">
      <alignment textRotation="90" wrapText="1"/>
    </xf>
    <xf numFmtId="0" fontId="0" fillId="0" borderId="0" xfId="0" applyFill="1" applyBorder="1"/>
    <xf numFmtId="0" fontId="0" fillId="0" borderId="11" xfId="0" applyBorder="1" applyAlignment="1">
      <alignment horizontal="left" vertical="center"/>
    </xf>
    <xf numFmtId="0" fontId="0" fillId="0" borderId="12" xfId="0" applyBorder="1" applyAlignment="1">
      <alignment horizontal="left"/>
    </xf>
    <xf numFmtId="0" fontId="0" fillId="0" borderId="13" xfId="0" applyBorder="1" applyAlignment="1">
      <alignment horizontal="left" vertical="center"/>
    </xf>
    <xf numFmtId="0" fontId="0" fillId="0" borderId="6" xfId="0" applyBorder="1" applyAlignment="1">
      <alignment horizontal="left" vertical="center"/>
    </xf>
    <xf numFmtId="0" fontId="0" fillId="0" borderId="5" xfId="0" applyBorder="1" applyAlignment="1">
      <alignment horizontal="left"/>
    </xf>
    <xf numFmtId="0" fontId="0" fillId="0" borderId="1" xfId="0" applyBorder="1"/>
    <xf numFmtId="0" fontId="0" fillId="0" borderId="1" xfId="0" applyBorder="1" applyProtection="1">
      <protection locked="0"/>
    </xf>
    <xf numFmtId="0" fontId="0" fillId="0" borderId="0" xfId="0" applyAlignment="1">
      <alignment horizontal="left"/>
    </xf>
    <xf numFmtId="0" fontId="0" fillId="0" borderId="0" xfId="0"/>
    <xf numFmtId="0" fontId="0" fillId="0" borderId="1" xfId="0" applyBorder="1"/>
    <xf numFmtId="0" fontId="0" fillId="0" borderId="15" xfId="0" applyBorder="1"/>
    <xf numFmtId="0" fontId="0" fillId="0" borderId="18" xfId="0" applyBorder="1" applyAlignment="1">
      <alignment horizontal="left" vertical="center"/>
    </xf>
    <xf numFmtId="0" fontId="0" fillId="0" borderId="1" xfId="0" applyBorder="1"/>
    <xf numFmtId="0" fontId="0" fillId="0" borderId="1" xfId="0" applyBorder="1" applyProtection="1">
      <protection locked="0"/>
    </xf>
    <xf numFmtId="0" fontId="0" fillId="0" borderId="1" xfId="0" applyBorder="1"/>
    <xf numFmtId="0" fontId="0" fillId="0" borderId="1" xfId="0" applyBorder="1" applyProtection="1">
      <protection locked="0"/>
    </xf>
    <xf numFmtId="0" fontId="0" fillId="0" borderId="1" xfId="0" applyBorder="1"/>
    <xf numFmtId="0" fontId="0" fillId="0" borderId="15" xfId="0" applyBorder="1" applyProtection="1">
      <protection locked="0"/>
    </xf>
    <xf numFmtId="0" fontId="0" fillId="0" borderId="14" xfId="0" applyBorder="1"/>
    <xf numFmtId="0" fontId="0" fillId="0" borderId="5" xfId="0" applyBorder="1"/>
    <xf numFmtId="0" fontId="0" fillId="0" borderId="7" xfId="0" applyBorder="1"/>
    <xf numFmtId="0" fontId="0" fillId="0" borderId="1" xfId="0" applyBorder="1" applyProtection="1">
      <protection locked="0"/>
    </xf>
    <xf numFmtId="0" fontId="0" fillId="0" borderId="0" xfId="0" applyAlignment="1">
      <alignment horizontal="left"/>
    </xf>
    <xf numFmtId="0" fontId="0" fillId="0" borderId="0" xfId="0"/>
    <xf numFmtId="0" fontId="0" fillId="0" borderId="18" xfId="0" applyBorder="1" applyAlignment="1">
      <alignment horizontal="left"/>
    </xf>
    <xf numFmtId="0" fontId="0" fillId="0" borderId="27" xfId="0" applyBorder="1" applyAlignment="1">
      <alignment horizontal="left" vertical="center"/>
    </xf>
    <xf numFmtId="0" fontId="0" fillId="0" borderId="1" xfId="0" applyBorder="1"/>
    <xf numFmtId="0" fontId="0" fillId="0" borderId="27" xfId="0" applyFill="1" applyBorder="1" applyAlignment="1">
      <alignment horizontal="left" vertical="center"/>
    </xf>
    <xf numFmtId="0" fontId="0" fillId="0" borderId="27" xfId="0" applyBorder="1" applyAlignment="1">
      <alignment horizontal="left"/>
    </xf>
    <xf numFmtId="0" fontId="0" fillId="0" borderId="5" xfId="0" applyBorder="1"/>
    <xf numFmtId="0" fontId="0" fillId="0" borderId="14" xfId="0" applyBorder="1"/>
    <xf numFmtId="0" fontId="0" fillId="0" borderId="7" xfId="0" applyBorder="1"/>
    <xf numFmtId="0" fontId="0" fillId="0" borderId="15" xfId="0" applyBorder="1"/>
    <xf numFmtId="0" fontId="0" fillId="0" borderId="19" xfId="0" applyBorder="1"/>
    <xf numFmtId="0" fontId="0" fillId="0" borderId="11" xfId="0" applyBorder="1"/>
    <xf numFmtId="0" fontId="0" fillId="0" borderId="33" xfId="0" applyBorder="1"/>
    <xf numFmtId="0" fontId="0" fillId="0" borderId="23" xfId="0" applyBorder="1"/>
    <xf numFmtId="0" fontId="0" fillId="0" borderId="0" xfId="0" applyProtection="1"/>
    <xf numFmtId="0" fontId="0" fillId="0" borderId="0" xfId="0" applyAlignment="1" applyProtection="1">
      <alignment horizontal="right"/>
    </xf>
    <xf numFmtId="14" fontId="0" fillId="0" borderId="0" xfId="0" applyNumberFormat="1" applyAlignment="1" applyProtection="1">
      <alignment horizontal="right"/>
    </xf>
    <xf numFmtId="16" fontId="0" fillId="0" borderId="0" xfId="0" applyNumberFormat="1" applyProtection="1"/>
    <xf numFmtId="0" fontId="0" fillId="0" borderId="39" xfId="0" applyBorder="1" applyAlignment="1">
      <alignment horizontal="left"/>
    </xf>
    <xf numFmtId="0" fontId="0" fillId="0" borderId="32" xfId="0" applyBorder="1"/>
    <xf numFmtId="0" fontId="0" fillId="3" borderId="143" xfId="0" applyFill="1" applyBorder="1"/>
    <xf numFmtId="0" fontId="0" fillId="3" borderId="176" xfId="0" applyFill="1" applyBorder="1"/>
    <xf numFmtId="0" fontId="0" fillId="3" borderId="177" xfId="0" applyFill="1" applyBorder="1"/>
    <xf numFmtId="14" fontId="0" fillId="0" borderId="11" xfId="0" applyNumberFormat="1" applyBorder="1"/>
    <xf numFmtId="0" fontId="0" fillId="0" borderId="6" xfId="0" applyBorder="1"/>
    <xf numFmtId="0" fontId="0" fillId="0" borderId="58" xfId="0" applyBorder="1"/>
    <xf numFmtId="0" fontId="0" fillId="0" borderId="39" xfId="0" applyBorder="1"/>
    <xf numFmtId="0" fontId="0" fillId="0" borderId="27" xfId="0" applyBorder="1"/>
    <xf numFmtId="0" fontId="0" fillId="3" borderId="178" xfId="0" applyFill="1" applyBorder="1"/>
    <xf numFmtId="0" fontId="0" fillId="3" borderId="179" xfId="0" applyFill="1" applyBorder="1"/>
    <xf numFmtId="0" fontId="0" fillId="0" borderId="13" xfId="0" applyBorder="1"/>
    <xf numFmtId="9" fontId="0" fillId="0" borderId="32" xfId="1" applyFont="1" applyBorder="1"/>
    <xf numFmtId="9" fontId="0" fillId="0" borderId="12" xfId="1" applyFont="1" applyBorder="1"/>
    <xf numFmtId="9" fontId="0" fillId="0" borderId="1" xfId="1" applyFont="1" applyBorder="1"/>
    <xf numFmtId="9" fontId="0" fillId="0" borderId="5" xfId="1" applyFont="1" applyBorder="1"/>
    <xf numFmtId="9" fontId="0" fillId="3" borderId="176" xfId="1" applyFont="1" applyFill="1" applyBorder="1"/>
    <xf numFmtId="0" fontId="0" fillId="0" borderId="41" xfId="0" applyBorder="1" applyAlignment="1">
      <alignment horizontal="left" vertical="center"/>
    </xf>
    <xf numFmtId="0" fontId="0" fillId="0" borderId="41" xfId="0" applyBorder="1" applyAlignment="1">
      <alignment horizontal="left"/>
    </xf>
    <xf numFmtId="0" fontId="0" fillId="0" borderId="23" xfId="0" applyBorder="1" applyAlignment="1">
      <alignment horizontal="left"/>
    </xf>
    <xf numFmtId="0" fontId="0" fillId="0" borderId="14" xfId="0" applyBorder="1" applyAlignment="1">
      <alignment horizontal="left"/>
    </xf>
    <xf numFmtId="0" fontId="0" fillId="0" borderId="7" xfId="0" applyBorder="1" applyAlignment="1">
      <alignment horizontal="left"/>
    </xf>
    <xf numFmtId="0" fontId="0" fillId="0" borderId="1" xfId="0" applyBorder="1"/>
    <xf numFmtId="0" fontId="0" fillId="0" borderId="1" xfId="0" applyBorder="1" applyProtection="1">
      <protection locked="0"/>
    </xf>
    <xf numFmtId="0" fontId="0" fillId="0" borderId="27" xfId="0" applyBorder="1" applyProtection="1">
      <protection locked="0"/>
    </xf>
    <xf numFmtId="0" fontId="0" fillId="0" borderId="1" xfId="0" applyBorder="1" applyProtection="1">
      <protection locked="0"/>
    </xf>
    <xf numFmtId="0" fontId="0" fillId="0" borderId="1" xfId="0" applyBorder="1"/>
    <xf numFmtId="0" fontId="0" fillId="0" borderId="1" xfId="0" applyBorder="1"/>
    <xf numFmtId="0" fontId="0" fillId="0" borderId="27" xfId="0" applyBorder="1" applyProtection="1">
      <protection locked="0"/>
    </xf>
    <xf numFmtId="0" fontId="0" fillId="0" borderId="1" xfId="0" applyBorder="1"/>
    <xf numFmtId="0" fontId="0" fillId="0" borderId="1" xfId="0" applyBorder="1" applyProtection="1">
      <protection locked="0"/>
    </xf>
    <xf numFmtId="14" fontId="0" fillId="0" borderId="27" xfId="0" applyNumberFormat="1" applyBorder="1" applyProtection="1">
      <protection locked="0"/>
    </xf>
    <xf numFmtId="0" fontId="0" fillId="0" borderId="1" xfId="0" applyBorder="1"/>
    <xf numFmtId="0" fontId="0" fillId="0" borderId="1" xfId="0" applyBorder="1"/>
    <xf numFmtId="0" fontId="0" fillId="0" borderId="1" xfId="0" applyBorder="1"/>
    <xf numFmtId="0" fontId="0" fillId="0" borderId="1" xfId="0" applyBorder="1" applyProtection="1">
      <protection locked="0"/>
    </xf>
    <xf numFmtId="0" fontId="0" fillId="0" borderId="0" xfId="0"/>
    <xf numFmtId="0" fontId="0" fillId="0" borderId="62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5" xfId="0" applyBorder="1" applyAlignment="1">
      <alignment horizontal="left" vertical="center" wrapText="1"/>
    </xf>
    <xf numFmtId="0" fontId="0" fillId="0" borderId="27" xfId="0" applyBorder="1" applyAlignment="1">
      <alignment horizontal="left" vertical="center" wrapText="1"/>
    </xf>
    <xf numFmtId="0" fontId="0" fillId="0" borderId="1" xfId="0" applyBorder="1" applyAlignment="1">
      <alignment horizontal="left" vertical="center" wrapText="1"/>
    </xf>
    <xf numFmtId="0" fontId="0" fillId="0" borderId="24" xfId="0" applyBorder="1" applyAlignment="1">
      <alignment horizontal="left" vertical="center" wrapText="1"/>
    </xf>
    <xf numFmtId="0" fontId="0" fillId="0" borderId="15" xfId="0" applyBorder="1" applyAlignment="1">
      <alignment horizontal="center"/>
    </xf>
    <xf numFmtId="0" fontId="0" fillId="0" borderId="24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30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34" xfId="0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41" xfId="0" applyBorder="1" applyAlignment="1">
      <alignment horizontal="left" vertical="center" wrapText="1"/>
    </xf>
    <xf numFmtId="0" fontId="0" fillId="0" borderId="39" xfId="0" applyBorder="1" applyAlignment="1">
      <alignment horizontal="left" vertical="center" wrapText="1"/>
    </xf>
    <xf numFmtId="0" fontId="0" fillId="0" borderId="12" xfId="0" applyBorder="1" applyAlignment="1">
      <alignment horizontal="left" vertical="center" wrapText="1"/>
    </xf>
    <xf numFmtId="0" fontId="0" fillId="0" borderId="5" xfId="0" applyBorder="1" applyAlignment="1">
      <alignment horizontal="left" vertical="center" wrapText="1"/>
    </xf>
    <xf numFmtId="0" fontId="0" fillId="0" borderId="23" xfId="0" applyBorder="1" applyAlignment="1">
      <alignment horizontal="left" vertical="center" wrapText="1"/>
    </xf>
    <xf numFmtId="0" fontId="0" fillId="0" borderId="7" xfId="0" applyBorder="1" applyAlignment="1">
      <alignment horizontal="left" vertical="center" wrapText="1"/>
    </xf>
    <xf numFmtId="0" fontId="0" fillId="0" borderId="175" xfId="0" applyBorder="1" applyAlignment="1">
      <alignment horizontal="left"/>
    </xf>
    <xf numFmtId="0" fontId="0" fillId="0" borderId="50" xfId="0" applyBorder="1" applyAlignment="1">
      <alignment horizontal="left"/>
    </xf>
    <xf numFmtId="0" fontId="0" fillId="0" borderId="11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38" xfId="0" applyBorder="1" applyAlignment="1">
      <alignment horizontal="center"/>
    </xf>
    <xf numFmtId="0" fontId="0" fillId="0" borderId="37" xfId="0" applyBorder="1" applyAlignment="1">
      <alignment horizontal="center"/>
    </xf>
    <xf numFmtId="0" fontId="0" fillId="0" borderId="42" xfId="0" applyBorder="1" applyAlignment="1">
      <alignment horizontal="center"/>
    </xf>
    <xf numFmtId="0" fontId="0" fillId="0" borderId="13" xfId="0" applyBorder="1"/>
    <xf numFmtId="0" fontId="0" fillId="0" borderId="14" xfId="0" applyBorder="1"/>
    <xf numFmtId="0" fontId="0" fillId="0" borderId="13" xfId="0" applyBorder="1" applyAlignment="1">
      <alignment horizontal="center" vertical="center"/>
    </xf>
    <xf numFmtId="0" fontId="0" fillId="0" borderId="6" xfId="0" applyBorder="1"/>
    <xf numFmtId="0" fontId="0" fillId="0" borderId="7" xfId="0" applyBorder="1"/>
    <xf numFmtId="0" fontId="0" fillId="0" borderId="11" xfId="0" applyBorder="1" applyAlignment="1">
      <alignment horizontal="center" vertical="center"/>
    </xf>
    <xf numFmtId="0" fontId="0" fillId="0" borderId="37" xfId="0" applyBorder="1" applyAlignment="1">
      <alignment horizontal="left" vertical="center"/>
    </xf>
    <xf numFmtId="0" fontId="0" fillId="0" borderId="42" xfId="0" applyBorder="1" applyAlignment="1">
      <alignment horizontal="left" vertical="center"/>
    </xf>
    <xf numFmtId="0" fontId="0" fillId="0" borderId="34" xfId="0" applyFill="1" applyBorder="1" applyAlignment="1">
      <alignment horizontal="left" vertical="center"/>
    </xf>
    <xf numFmtId="0" fontId="0" fillId="0" borderId="35" xfId="0" applyFill="1" applyBorder="1" applyAlignment="1">
      <alignment horizontal="left" vertical="center"/>
    </xf>
    <xf numFmtId="0" fontId="0" fillId="0" borderId="51" xfId="0" applyBorder="1" applyAlignment="1">
      <alignment horizontal="center" vertical="center"/>
    </xf>
    <xf numFmtId="0" fontId="17" fillId="0" borderId="0" xfId="0" applyFont="1" applyBorder="1" applyAlignment="1">
      <alignment horizontal="center" textRotation="90" wrapText="1"/>
    </xf>
    <xf numFmtId="0" fontId="0" fillId="0" borderId="30" xfId="0" applyBorder="1" applyAlignment="1">
      <alignment horizontal="left" vertical="center"/>
    </xf>
    <xf numFmtId="0" fontId="0" fillId="0" borderId="8" xfId="0" applyBorder="1" applyAlignment="1">
      <alignment horizontal="left" vertical="center"/>
    </xf>
    <xf numFmtId="0" fontId="0" fillId="0" borderId="15" xfId="0" applyBorder="1"/>
    <xf numFmtId="0" fontId="0" fillId="0" borderId="24" xfId="0" applyBorder="1"/>
    <xf numFmtId="0" fontId="0" fillId="0" borderId="35" xfId="0" applyBorder="1"/>
    <xf numFmtId="0" fontId="0" fillId="0" borderId="15" xfId="0" applyBorder="1" applyProtection="1">
      <protection locked="0"/>
    </xf>
    <xf numFmtId="0" fontId="0" fillId="0" borderId="24" xfId="0" applyBorder="1" applyProtection="1">
      <protection locked="0"/>
    </xf>
    <xf numFmtId="0" fontId="0" fillId="0" borderId="35" xfId="0" applyBorder="1" applyProtection="1">
      <protection locked="0"/>
    </xf>
    <xf numFmtId="0" fontId="0" fillId="0" borderId="27" xfId="0" applyBorder="1" applyProtection="1">
      <protection locked="0"/>
    </xf>
    <xf numFmtId="0" fontId="0" fillId="0" borderId="15" xfId="0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0" fillId="0" borderId="19" xfId="0" applyBorder="1"/>
    <xf numFmtId="0" fontId="0" fillId="0" borderId="46" xfId="0" applyBorder="1"/>
    <xf numFmtId="0" fontId="0" fillId="0" borderId="50" xfId="0" applyBorder="1"/>
    <xf numFmtId="0" fontId="0" fillId="0" borderId="33" xfId="0" applyBorder="1" applyAlignment="1">
      <alignment horizontal="center" vertical="center" wrapText="1"/>
    </xf>
    <xf numFmtId="0" fontId="0" fillId="0" borderId="38" xfId="0" applyBorder="1" applyAlignment="1">
      <alignment horizontal="center" vertical="center" wrapText="1"/>
    </xf>
    <xf numFmtId="0" fontId="0" fillId="0" borderId="41" xfId="0" applyBorder="1" applyAlignment="1">
      <alignment horizontal="center" vertical="center" wrapText="1"/>
    </xf>
    <xf numFmtId="0" fontId="0" fillId="0" borderId="42" xfId="0" applyBorder="1" applyAlignment="1">
      <alignment horizontal="center" vertical="center" wrapText="1"/>
    </xf>
    <xf numFmtId="0" fontId="0" fillId="0" borderId="37" xfId="0" applyBorder="1" applyAlignment="1">
      <alignment wrapText="1"/>
    </xf>
    <xf numFmtId="0" fontId="0" fillId="0" borderId="41" xfId="0" applyBorder="1" applyAlignment="1">
      <alignment wrapText="1"/>
    </xf>
    <xf numFmtId="0" fontId="0" fillId="0" borderId="33" xfId="0" applyBorder="1" applyAlignment="1">
      <alignment wrapText="1"/>
    </xf>
    <xf numFmtId="0" fontId="0" fillId="0" borderId="38" xfId="0" applyBorder="1" applyAlignment="1">
      <alignment wrapText="1"/>
    </xf>
    <xf numFmtId="0" fontId="0" fillId="0" borderId="12" xfId="0" applyBorder="1" applyAlignment="1">
      <alignment horizontal="center" wrapText="1"/>
    </xf>
    <xf numFmtId="0" fontId="0" fillId="0" borderId="23" xfId="0" applyBorder="1" applyAlignment="1">
      <alignment horizontal="center" wrapText="1"/>
    </xf>
    <xf numFmtId="0" fontId="0" fillId="0" borderId="19" xfId="0" applyBorder="1" applyAlignment="1">
      <alignment horizontal="left" vertical="center"/>
    </xf>
    <xf numFmtId="0" fontId="0" fillId="0" borderId="46" xfId="0" applyBorder="1" applyAlignment="1">
      <alignment horizontal="left" vertical="center"/>
    </xf>
    <xf numFmtId="0" fontId="0" fillId="0" borderId="39" xfId="0" applyBorder="1" applyAlignment="1">
      <alignment horizontal="left" vertical="center"/>
    </xf>
    <xf numFmtId="0" fontId="0" fillId="0" borderId="1" xfId="0" applyBorder="1" applyProtection="1"/>
    <xf numFmtId="0" fontId="0" fillId="0" borderId="14" xfId="0" applyBorder="1" applyProtection="1"/>
    <xf numFmtId="0" fontId="0" fillId="0" borderId="5" xfId="0" applyBorder="1" applyProtection="1"/>
    <xf numFmtId="0" fontId="0" fillId="0" borderId="7" xfId="0" applyBorder="1" applyProtection="1"/>
    <xf numFmtId="0" fontId="0" fillId="0" borderId="63" xfId="0" applyBorder="1" applyAlignment="1">
      <alignment horizontal="left" vertical="center"/>
    </xf>
    <xf numFmtId="0" fontId="0" fillId="0" borderId="86" xfId="0" applyBorder="1" applyAlignment="1">
      <alignment horizontal="left" vertical="center"/>
    </xf>
    <xf numFmtId="0" fontId="0" fillId="0" borderId="66" xfId="0" applyBorder="1" applyAlignment="1">
      <alignment horizontal="left" vertical="center"/>
    </xf>
    <xf numFmtId="0" fontId="0" fillId="0" borderId="88" xfId="0" applyBorder="1" applyAlignment="1">
      <alignment horizontal="left" vertical="center"/>
    </xf>
    <xf numFmtId="0" fontId="0" fillId="0" borderId="108" xfId="0" applyBorder="1" applyAlignment="1">
      <alignment horizontal="left" vertical="center"/>
    </xf>
    <xf numFmtId="0" fontId="0" fillId="0" borderId="114" xfId="0" applyBorder="1" applyAlignment="1">
      <alignment horizontal="left" vertical="center"/>
    </xf>
    <xf numFmtId="0" fontId="0" fillId="0" borderId="161" xfId="0" applyBorder="1" applyAlignment="1">
      <alignment horizontal="left" vertical="center"/>
    </xf>
    <xf numFmtId="0" fontId="0" fillId="0" borderId="162" xfId="0" applyBorder="1" applyAlignment="1">
      <alignment horizontal="left" vertical="center"/>
    </xf>
    <xf numFmtId="0" fontId="0" fillId="0" borderId="96" xfId="0" applyBorder="1" applyAlignment="1">
      <alignment horizontal="left" vertical="center"/>
    </xf>
    <xf numFmtId="0" fontId="0" fillId="0" borderId="95" xfId="0" applyBorder="1" applyAlignment="1">
      <alignment horizontal="left" vertical="center"/>
    </xf>
    <xf numFmtId="0" fontId="0" fillId="0" borderId="154" xfId="0" applyBorder="1" applyAlignment="1">
      <alignment horizontal="left" vertical="center"/>
    </xf>
    <xf numFmtId="0" fontId="0" fillId="0" borderId="155" xfId="0" applyBorder="1" applyAlignment="1">
      <alignment horizontal="left" vertical="center"/>
    </xf>
    <xf numFmtId="0" fontId="0" fillId="0" borderId="168" xfId="0" applyBorder="1" applyAlignment="1">
      <alignment horizontal="left" vertical="center"/>
    </xf>
    <xf numFmtId="0" fontId="0" fillId="0" borderId="169" xfId="0" applyBorder="1" applyAlignment="1">
      <alignment horizontal="left" vertical="center"/>
    </xf>
    <xf numFmtId="0" fontId="0" fillId="0" borderId="69" xfId="0" applyBorder="1" applyAlignment="1">
      <alignment horizontal="left" vertical="center"/>
    </xf>
    <xf numFmtId="0" fontId="0" fillId="0" borderId="90" xfId="0" applyBorder="1" applyAlignment="1">
      <alignment horizontal="left" vertical="center"/>
    </xf>
    <xf numFmtId="0" fontId="0" fillId="0" borderId="129" xfId="0" applyBorder="1" applyAlignment="1">
      <alignment horizontal="left" vertical="center"/>
    </xf>
    <xf numFmtId="0" fontId="0" fillId="0" borderId="135" xfId="0" applyBorder="1" applyAlignment="1">
      <alignment horizontal="left" vertical="center"/>
    </xf>
    <xf numFmtId="0" fontId="0" fillId="0" borderId="51" xfId="0" applyBorder="1" applyAlignment="1">
      <alignment horizontal="left" vertical="center" wrapText="1"/>
    </xf>
    <xf numFmtId="0" fontId="0" fillId="0" borderId="52" xfId="0" applyBorder="1" applyAlignment="1">
      <alignment horizontal="left" vertical="center" wrapText="1"/>
    </xf>
    <xf numFmtId="0" fontId="0" fillId="0" borderId="16" xfId="0" applyBorder="1" applyAlignment="1">
      <alignment horizontal="left" vertical="center" wrapText="1"/>
    </xf>
    <xf numFmtId="0" fontId="0" fillId="0" borderId="146" xfId="0" applyBorder="1" applyAlignment="1">
      <alignment horizontal="left" vertical="center"/>
    </xf>
    <xf numFmtId="0" fontId="0" fillId="0" borderId="136" xfId="0" applyBorder="1" applyAlignment="1">
      <alignment horizontal="left" vertical="center"/>
    </xf>
    <xf numFmtId="0" fontId="0" fillId="0" borderId="147" xfId="0" applyBorder="1" applyAlignment="1">
      <alignment horizontal="left" vertical="center"/>
    </xf>
    <xf numFmtId="0" fontId="0" fillId="0" borderId="137" xfId="0" applyBorder="1" applyAlignment="1">
      <alignment horizontal="left" vertical="center"/>
    </xf>
    <xf numFmtId="0" fontId="0" fillId="0" borderId="144" xfId="0" applyBorder="1" applyAlignment="1">
      <alignment horizontal="left" vertical="center"/>
    </xf>
    <xf numFmtId="0" fontId="0" fillId="0" borderId="75" xfId="0" applyBorder="1" applyAlignment="1">
      <alignment horizontal="left" vertical="center"/>
    </xf>
    <xf numFmtId="0" fontId="0" fillId="0" borderId="76" xfId="0" applyBorder="1" applyAlignment="1">
      <alignment horizontal="left" vertical="center"/>
    </xf>
    <xf numFmtId="0" fontId="0" fillId="0" borderId="145" xfId="0" applyBorder="1" applyAlignment="1">
      <alignment horizontal="left" vertical="center"/>
    </xf>
    <xf numFmtId="0" fontId="0" fillId="0" borderId="148" xfId="0" applyBorder="1" applyAlignment="1">
      <alignment horizontal="left" vertical="center"/>
    </xf>
    <xf numFmtId="0" fontId="0" fillId="0" borderId="149" xfId="0" applyBorder="1" applyAlignment="1">
      <alignment horizontal="left" vertical="center"/>
    </xf>
    <xf numFmtId="0" fontId="0" fillId="0" borderId="63" xfId="0" applyBorder="1" applyAlignment="1">
      <alignment horizontal="left"/>
    </xf>
    <xf numFmtId="0" fontId="0" fillId="0" borderId="64" xfId="0" applyBorder="1" applyAlignment="1">
      <alignment horizontal="left"/>
    </xf>
    <xf numFmtId="0" fontId="0" fillId="0" borderId="65" xfId="0" applyBorder="1" applyAlignment="1">
      <alignment horizontal="left"/>
    </xf>
    <xf numFmtId="0" fontId="0" fillId="0" borderId="67" xfId="0" applyBorder="1" applyAlignment="1">
      <alignment horizontal="center"/>
    </xf>
    <xf numFmtId="0" fontId="0" fillId="0" borderId="68" xfId="0" applyBorder="1" applyAlignment="1">
      <alignment horizontal="center"/>
    </xf>
    <xf numFmtId="0" fontId="0" fillId="0" borderId="63" xfId="0" applyBorder="1" applyAlignment="1">
      <alignment horizontal="center"/>
    </xf>
    <xf numFmtId="0" fontId="0" fillId="0" borderId="64" xfId="0" applyBorder="1" applyAlignment="1">
      <alignment horizontal="center"/>
    </xf>
    <xf numFmtId="0" fontId="0" fillId="0" borderId="65" xfId="0" applyBorder="1" applyAlignment="1">
      <alignment horizontal="center"/>
    </xf>
    <xf numFmtId="0" fontId="0" fillId="0" borderId="81" xfId="0" applyBorder="1" applyAlignment="1">
      <alignment horizontal="center"/>
    </xf>
    <xf numFmtId="0" fontId="0" fillId="0" borderId="77" xfId="0" applyBorder="1" applyAlignment="1">
      <alignment horizontal="center"/>
    </xf>
    <xf numFmtId="0" fontId="0" fillId="0" borderId="85" xfId="0" applyBorder="1" applyAlignment="1">
      <alignment horizontal="center"/>
    </xf>
    <xf numFmtId="0" fontId="0" fillId="0" borderId="86" xfId="0" applyBorder="1" applyAlignment="1">
      <alignment horizontal="center"/>
    </xf>
    <xf numFmtId="0" fontId="0" fillId="0" borderId="78" xfId="0" applyBorder="1" applyAlignment="1">
      <alignment horizontal="center" vertical="center"/>
    </xf>
    <xf numFmtId="0" fontId="0" fillId="0" borderId="79" xfId="0" applyBorder="1" applyAlignment="1">
      <alignment horizontal="center" vertical="center"/>
    </xf>
    <xf numFmtId="0" fontId="0" fillId="0" borderId="87" xfId="0" applyBorder="1" applyAlignment="1">
      <alignment horizontal="center" vertical="center"/>
    </xf>
    <xf numFmtId="0" fontId="0" fillId="0" borderId="89" xfId="0" applyBorder="1" applyAlignment="1">
      <alignment horizontal="center" vertical="center"/>
    </xf>
    <xf numFmtId="0" fontId="0" fillId="0" borderId="88" xfId="0" applyBorder="1" applyAlignment="1">
      <alignment horizontal="center" vertical="center"/>
    </xf>
    <xf numFmtId="0" fontId="0" fillId="0" borderId="90" xfId="0" applyBorder="1" applyAlignment="1">
      <alignment horizontal="center" vertical="center"/>
    </xf>
    <xf numFmtId="0" fontId="0" fillId="0" borderId="82" xfId="0" applyBorder="1" applyAlignment="1">
      <alignment horizontal="center" vertical="center"/>
    </xf>
    <xf numFmtId="0" fontId="0" fillId="0" borderId="83" xfId="0" applyBorder="1" applyAlignment="1">
      <alignment horizontal="center" vertical="center"/>
    </xf>
    <xf numFmtId="0" fontId="0" fillId="0" borderId="66" xfId="0" applyBorder="1" applyAlignment="1">
      <alignment horizontal="center"/>
    </xf>
    <xf numFmtId="0" fontId="0" fillId="0" borderId="69" xfId="0" applyBorder="1" applyAlignment="1">
      <alignment horizontal="left"/>
    </xf>
    <xf numFmtId="0" fontId="0" fillId="0" borderId="70" xfId="0" applyBorder="1" applyAlignment="1">
      <alignment horizontal="left"/>
    </xf>
    <xf numFmtId="0" fontId="0" fillId="0" borderId="71" xfId="0" applyBorder="1" applyAlignment="1">
      <alignment horizontal="left"/>
    </xf>
    <xf numFmtId="0" fontId="0" fillId="0" borderId="100" xfId="0" applyBorder="1" applyAlignment="1">
      <alignment horizontal="left" vertical="center"/>
    </xf>
    <xf numFmtId="0" fontId="0" fillId="0" borderId="106" xfId="0" applyBorder="1" applyAlignment="1">
      <alignment horizontal="left" vertical="center"/>
    </xf>
    <xf numFmtId="0" fontId="0" fillId="0" borderId="64" xfId="0" applyBorder="1" applyAlignment="1">
      <alignment horizontal="center" vertical="center"/>
    </xf>
    <xf numFmtId="0" fontId="0" fillId="0" borderId="65" xfId="0" applyBorder="1" applyAlignment="1">
      <alignment horizontal="center" vertical="center"/>
    </xf>
    <xf numFmtId="0" fontId="0" fillId="0" borderId="67" xfId="0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0" fillId="0" borderId="70" xfId="0" applyBorder="1" applyAlignment="1">
      <alignment horizontal="center" vertical="center"/>
    </xf>
    <xf numFmtId="0" fontId="0" fillId="0" borderId="71" xfId="0" applyBorder="1" applyAlignment="1">
      <alignment horizontal="center" vertical="center"/>
    </xf>
    <xf numFmtId="0" fontId="0" fillId="0" borderId="115" xfId="0" applyBorder="1" applyAlignment="1">
      <alignment horizontal="left" vertical="center"/>
    </xf>
    <xf numFmtId="0" fontId="0" fillId="0" borderId="121" xfId="0" applyBorder="1" applyAlignment="1">
      <alignment horizontal="left" vertical="center"/>
    </xf>
    <xf numFmtId="0" fontId="0" fillId="0" borderId="122" xfId="0" applyBorder="1" applyAlignment="1">
      <alignment horizontal="left" vertical="center"/>
    </xf>
    <xf numFmtId="0" fontId="0" fillId="0" borderId="128" xfId="0" applyBorder="1" applyAlignment="1">
      <alignment horizontal="left" vertical="center"/>
    </xf>
    <xf numFmtId="0" fontId="0" fillId="0" borderId="12" xfId="0" applyBorder="1" applyAlignment="1">
      <alignment wrapText="1"/>
    </xf>
    <xf numFmtId="0" fontId="0" fillId="0" borderId="23" xfId="0" applyBorder="1" applyAlignment="1">
      <alignment wrapText="1"/>
    </xf>
    <xf numFmtId="0" fontId="0" fillId="0" borderId="129" xfId="0" applyBorder="1" applyAlignment="1">
      <alignment horizontal="left" vertical="center" wrapText="1"/>
    </xf>
    <xf numFmtId="0" fontId="0" fillId="0" borderId="130" xfId="0" applyBorder="1" applyAlignment="1">
      <alignment horizontal="left" vertical="center" wrapText="1"/>
    </xf>
    <xf numFmtId="0" fontId="0" fillId="0" borderId="131" xfId="0" applyBorder="1" applyAlignment="1">
      <alignment horizontal="left" vertical="center" wrapText="1"/>
    </xf>
    <xf numFmtId="0" fontId="0" fillId="0" borderId="63" xfId="0" applyBorder="1" applyAlignment="1">
      <alignment horizontal="left" vertical="center" wrapText="1"/>
    </xf>
    <xf numFmtId="0" fontId="0" fillId="0" borderId="64" xfId="0" applyBorder="1" applyAlignment="1">
      <alignment horizontal="left" vertical="center" wrapText="1"/>
    </xf>
    <xf numFmtId="0" fontId="0" fillId="0" borderId="65" xfId="0" applyBorder="1" applyAlignment="1">
      <alignment horizontal="left" vertical="center" wrapText="1"/>
    </xf>
    <xf numFmtId="0" fontId="0" fillId="0" borderId="69" xfId="0" applyBorder="1" applyAlignment="1">
      <alignment horizontal="left" vertical="center" wrapText="1"/>
    </xf>
    <xf numFmtId="0" fontId="0" fillId="0" borderId="70" xfId="0" applyBorder="1" applyAlignment="1">
      <alignment horizontal="left" vertical="center" wrapText="1"/>
    </xf>
    <xf numFmtId="0" fontId="0" fillId="0" borderId="71" xfId="0" applyBorder="1" applyAlignment="1">
      <alignment horizontal="left" vertical="center" wrapText="1"/>
    </xf>
    <xf numFmtId="0" fontId="0" fillId="0" borderId="115" xfId="0" applyBorder="1" applyAlignment="1">
      <alignment horizontal="left" vertical="center" wrapText="1"/>
    </xf>
    <xf numFmtId="0" fontId="0" fillId="0" borderId="121" xfId="0" applyBorder="1" applyAlignment="1">
      <alignment horizontal="left" vertical="center" wrapText="1"/>
    </xf>
    <xf numFmtId="0" fontId="0" fillId="0" borderId="66" xfId="0" applyBorder="1" applyAlignment="1">
      <alignment horizontal="left" vertical="center" wrapText="1"/>
    </xf>
    <xf numFmtId="0" fontId="0" fillId="0" borderId="88" xfId="0" applyBorder="1" applyAlignment="1">
      <alignment horizontal="left" vertical="center" wrapText="1"/>
    </xf>
    <xf numFmtId="0" fontId="0" fillId="0" borderId="90" xfId="0" applyBorder="1" applyAlignment="1">
      <alignment horizontal="left" vertical="center" wrapText="1"/>
    </xf>
    <xf numFmtId="0" fontId="0" fillId="0" borderId="1" xfId="0" applyBorder="1"/>
    <xf numFmtId="0" fontId="0" fillId="0" borderId="5" xfId="0" applyBorder="1"/>
    <xf numFmtId="0" fontId="16" fillId="0" borderId="0" xfId="3" applyFont="1" applyAlignment="1">
      <alignment horizontal="center"/>
    </xf>
    <xf numFmtId="0" fontId="1" fillId="0" borderId="31" xfId="3" applyBorder="1" applyAlignment="1">
      <alignment vertical="center"/>
    </xf>
    <xf numFmtId="0" fontId="1" fillId="0" borderId="32" xfId="3" applyBorder="1" applyAlignment="1">
      <alignment vertical="center"/>
    </xf>
    <xf numFmtId="0" fontId="1" fillId="0" borderId="9" xfId="3" applyBorder="1" applyAlignment="1">
      <alignment vertical="center"/>
    </xf>
    <xf numFmtId="0" fontId="1" fillId="0" borderId="1" xfId="3" applyBorder="1"/>
    <xf numFmtId="0" fontId="3" fillId="0" borderId="31" xfId="0" applyFont="1" applyBorder="1" applyAlignment="1">
      <alignment horizontal="center" vertical="center" textRotation="90" wrapText="1"/>
    </xf>
    <xf numFmtId="0" fontId="3" fillId="0" borderId="32" xfId="0" applyFont="1" applyBorder="1" applyAlignment="1">
      <alignment horizontal="center" vertical="center" textRotation="90" wrapText="1"/>
    </xf>
    <xf numFmtId="0" fontId="3" fillId="0" borderId="9" xfId="0" applyFont="1" applyBorder="1" applyAlignment="1">
      <alignment horizontal="center" vertical="center" textRotation="90" wrapText="1"/>
    </xf>
    <xf numFmtId="0" fontId="0" fillId="0" borderId="43" xfId="0" applyBorder="1" applyAlignment="1">
      <alignment horizontal="center"/>
    </xf>
    <xf numFmtId="0" fontId="0" fillId="0" borderId="44" xfId="0" applyBorder="1" applyAlignment="1">
      <alignment horizontal="center"/>
    </xf>
    <xf numFmtId="0" fontId="0" fillId="0" borderId="47" xfId="0" applyBorder="1" applyAlignment="1">
      <alignment horizontal="center"/>
    </xf>
    <xf numFmtId="0" fontId="0" fillId="0" borderId="48" xfId="0" applyBorder="1" applyAlignment="1">
      <alignment horizontal="center"/>
    </xf>
    <xf numFmtId="0" fontId="0" fillId="0" borderId="18" xfId="0" applyBorder="1" applyProtection="1">
      <protection locked="0"/>
    </xf>
    <xf numFmtId="0" fontId="0" fillId="0" borderId="13" xfId="0" applyBorder="1" applyAlignment="1" applyProtection="1">
      <alignment wrapText="1"/>
      <protection locked="0"/>
    </xf>
    <xf numFmtId="0" fontId="0" fillId="0" borderId="1" xfId="0" applyBorder="1" applyAlignment="1" applyProtection="1">
      <alignment wrapText="1"/>
      <protection locked="0"/>
    </xf>
    <xf numFmtId="0" fontId="0" fillId="0" borderId="14" xfId="0" applyBorder="1" applyAlignment="1" applyProtection="1">
      <alignment wrapText="1"/>
      <protection locked="0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23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8" xfId="0" applyBorder="1" applyAlignment="1" applyProtection="1">
      <alignment wrapText="1"/>
      <protection locked="0"/>
    </xf>
    <xf numFmtId="0" fontId="0" fillId="0" borderId="9" xfId="0" applyBorder="1" applyAlignment="1" applyProtection="1">
      <alignment wrapText="1"/>
      <protection locked="0"/>
    </xf>
    <xf numFmtId="0" fontId="0" fillId="0" borderId="10" xfId="0" applyBorder="1" applyAlignment="1" applyProtection="1">
      <alignment wrapText="1"/>
      <protection locked="0"/>
    </xf>
    <xf numFmtId="0" fontId="0" fillId="0" borderId="11" xfId="0" applyBorder="1"/>
    <xf numFmtId="0" fontId="0" fillId="0" borderId="33" xfId="0" applyBorder="1"/>
    <xf numFmtId="0" fontId="0" fillId="0" borderId="34" xfId="0" applyBorder="1" applyAlignment="1" applyProtection="1">
      <alignment wrapText="1"/>
      <protection locked="0"/>
    </xf>
    <xf numFmtId="0" fontId="0" fillId="0" borderId="24" xfId="0" applyBorder="1" applyAlignment="1" applyProtection="1">
      <alignment wrapText="1"/>
      <protection locked="0"/>
    </xf>
    <xf numFmtId="0" fontId="0" fillId="0" borderId="35" xfId="0" applyBorder="1" applyAlignment="1" applyProtection="1">
      <alignment wrapText="1"/>
      <protection locked="0"/>
    </xf>
    <xf numFmtId="0" fontId="0" fillId="0" borderId="0" xfId="0" applyBorder="1" applyAlignment="1">
      <alignment horizontal="left" wrapText="1"/>
    </xf>
    <xf numFmtId="0" fontId="0" fillId="0" borderId="1" xfId="0" applyBorder="1" applyProtection="1">
      <protection locked="0"/>
    </xf>
    <xf numFmtId="14" fontId="0" fillId="0" borderId="1" xfId="0" applyNumberFormat="1" applyBorder="1" applyAlignment="1">
      <alignment horizontal="center" vertical="center"/>
    </xf>
    <xf numFmtId="0" fontId="4" fillId="0" borderId="36" xfId="0" applyFont="1" applyBorder="1" applyAlignment="1">
      <alignment horizontal="center" wrapText="1"/>
    </xf>
    <xf numFmtId="0" fontId="4" fillId="0" borderId="3" xfId="0" applyFont="1" applyBorder="1" applyAlignment="1">
      <alignment horizontal="center" wrapText="1"/>
    </xf>
    <xf numFmtId="0" fontId="0" fillId="0" borderId="6" xfId="0" applyBorder="1" applyAlignment="1" applyProtection="1">
      <alignment wrapText="1"/>
      <protection locked="0"/>
    </xf>
    <xf numFmtId="0" fontId="0" fillId="0" borderId="5" xfId="0" applyBorder="1" applyAlignment="1" applyProtection="1">
      <alignment wrapText="1"/>
      <protection locked="0"/>
    </xf>
    <xf numFmtId="0" fontId="0" fillId="0" borderId="7" xfId="0" applyBorder="1" applyAlignment="1" applyProtection="1">
      <alignment wrapText="1"/>
      <protection locked="0"/>
    </xf>
    <xf numFmtId="0" fontId="0" fillId="0" borderId="1" xfId="0" applyBorder="1" applyAlignment="1">
      <alignment wrapText="1"/>
    </xf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horizontal="left"/>
    </xf>
    <xf numFmtId="0" fontId="0" fillId="0" borderId="0" xfId="0"/>
    <xf numFmtId="0" fontId="0" fillId="0" borderId="27" xfId="0" applyBorder="1" applyAlignment="1" applyProtection="1">
      <alignment wrapText="1"/>
      <protection locked="0"/>
    </xf>
    <xf numFmtId="0" fontId="0" fillId="0" borderId="39" xfId="0" applyBorder="1" applyAlignment="1" applyProtection="1">
      <alignment wrapText="1"/>
      <protection locked="0"/>
    </xf>
    <xf numFmtId="0" fontId="0" fillId="0" borderId="40" xfId="0" applyBorder="1" applyAlignment="1" applyProtection="1">
      <alignment wrapText="1"/>
      <protection locked="0"/>
    </xf>
    <xf numFmtId="0" fontId="0" fillId="0" borderId="23" xfId="0" applyBorder="1"/>
    <xf numFmtId="0" fontId="0" fillId="0" borderId="39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0" fillId="0" borderId="24" xfId="0" applyBorder="1" applyAlignment="1">
      <alignment horizontal="center" vertical="center" wrapText="1"/>
    </xf>
    <xf numFmtId="0" fontId="0" fillId="0" borderId="27" xfId="0" applyBorder="1" applyAlignment="1">
      <alignment horizontal="center" vertical="center" wrapText="1"/>
    </xf>
    <xf numFmtId="164" fontId="5" fillId="0" borderId="0" xfId="0" applyNumberFormat="1" applyFont="1"/>
    <xf numFmtId="0" fontId="0" fillId="0" borderId="12" xfId="0" applyBorder="1" applyAlignment="1">
      <alignment horizontal="center"/>
    </xf>
    <xf numFmtId="0" fontId="0" fillId="0" borderId="33" xfId="0" applyBorder="1" applyAlignment="1">
      <alignment horizontal="center"/>
    </xf>
    <xf numFmtId="0" fontId="0" fillId="0" borderId="23" xfId="0" applyBorder="1" applyAlignment="1">
      <alignment horizontal="center"/>
    </xf>
    <xf numFmtId="0" fontId="4" fillId="0" borderId="17" xfId="0" applyFont="1" applyBorder="1" applyAlignment="1">
      <alignment horizontal="center" wrapText="1"/>
    </xf>
    <xf numFmtId="0" fontId="0" fillId="0" borderId="14" xfId="0" applyBorder="1" applyAlignment="1">
      <alignment horizontal="center"/>
    </xf>
  </cellXfs>
  <cellStyles count="4">
    <cellStyle name="Обычный" xfId="0" builtinId="0"/>
    <cellStyle name="Обычный 2" xfId="3"/>
    <cellStyle name="Процентный" xfId="1" builtinId="5"/>
    <cellStyle name="Финансовый" xfId="2" builtinId="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ru-RU"/>
  <c:chart>
    <c:plotArea>
      <c:layout/>
      <c:lineChart>
        <c:grouping val="standard"/>
        <c:ser>
          <c:idx val="7"/>
          <c:order val="0"/>
          <c:tx>
            <c:strRef>
              <c:f>'Отчет по сдаче годовой'!$B$12</c:f>
              <c:strCache>
                <c:ptCount val="1"/>
                <c:pt idx="0">
                  <c:v>Выработка по сходу с конвейера</c:v>
                </c:pt>
              </c:strCache>
            </c:strRef>
          </c:tx>
          <c:marker>
            <c:symbol val="none"/>
          </c:marker>
          <c:cat>
            <c:multiLvlStrRef>
              <c:f>'Отчет по сдаче годовой'!$D$2:$O$3</c:f>
              <c:multiLvlStrCache>
                <c:ptCount val="12"/>
                <c:lvl>
                  <c:pt idx="0">
                    <c:v>янв.08</c:v>
                  </c:pt>
                  <c:pt idx="1">
                    <c:v>фев.08</c:v>
                  </c:pt>
                  <c:pt idx="2">
                    <c:v>мар.08</c:v>
                  </c:pt>
                  <c:pt idx="3">
                    <c:v>апр.08</c:v>
                  </c:pt>
                  <c:pt idx="4">
                    <c:v>май.08</c:v>
                  </c:pt>
                  <c:pt idx="5">
                    <c:v>июн.08</c:v>
                  </c:pt>
                  <c:pt idx="6">
                    <c:v>июл.08</c:v>
                  </c:pt>
                  <c:pt idx="7">
                    <c:v>авг.08</c:v>
                  </c:pt>
                  <c:pt idx="8">
                    <c:v>сен.08</c:v>
                  </c:pt>
                  <c:pt idx="9">
                    <c:v>окт.08</c:v>
                  </c:pt>
                  <c:pt idx="10">
                    <c:v>ноя.08</c:v>
                  </c:pt>
                  <c:pt idx="11">
                    <c:v>дек.08</c:v>
                  </c:pt>
                </c:lvl>
                <c:lvl>
                  <c:pt idx="0">
                    <c:v>108</c:v>
                  </c:pt>
                  <c:pt idx="1">
                    <c:v>208</c:v>
                  </c:pt>
                  <c:pt idx="2">
                    <c:v>308</c:v>
                  </c:pt>
                  <c:pt idx="3">
                    <c:v>408</c:v>
                  </c:pt>
                  <c:pt idx="4">
                    <c:v>508</c:v>
                  </c:pt>
                  <c:pt idx="5">
                    <c:v>608</c:v>
                  </c:pt>
                  <c:pt idx="6">
                    <c:v>708</c:v>
                  </c:pt>
                  <c:pt idx="7">
                    <c:v>808</c:v>
                  </c:pt>
                  <c:pt idx="8">
                    <c:v>908</c:v>
                  </c:pt>
                  <c:pt idx="9">
                    <c:v>1008</c:v>
                  </c:pt>
                  <c:pt idx="10">
                    <c:v>1108</c:v>
                  </c:pt>
                  <c:pt idx="11">
                    <c:v>1208</c:v>
                  </c:pt>
                </c:lvl>
              </c:multiLvlStrCache>
            </c:multiLvlStrRef>
          </c:cat>
          <c:val>
            <c:numRef>
              <c:f>'Отчет по сдаче годовой'!$D$12:$O$12</c:f>
              <c:numCache>
                <c:formatCode>_-* #,##0.00_р_._-;\-* #,##0.00_р_._-;_-* "-"??_р_._-;_-@_-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</c:ser>
        <c:ser>
          <c:idx val="8"/>
          <c:order val="1"/>
          <c:tx>
            <c:strRef>
              <c:f>'Отчет по сдаче годовой'!$B$13</c:f>
              <c:strCache>
                <c:ptCount val="1"/>
                <c:pt idx="0">
                  <c:v>Выработка по отправке на товарный двор</c:v>
                </c:pt>
              </c:strCache>
            </c:strRef>
          </c:tx>
          <c:marker>
            <c:symbol val="none"/>
          </c:marker>
          <c:cat>
            <c:multiLvlStrRef>
              <c:f>'Отчет по сдаче годовой'!$D$2:$O$3</c:f>
              <c:multiLvlStrCache>
                <c:ptCount val="12"/>
                <c:lvl>
                  <c:pt idx="0">
                    <c:v>янв.08</c:v>
                  </c:pt>
                  <c:pt idx="1">
                    <c:v>фев.08</c:v>
                  </c:pt>
                  <c:pt idx="2">
                    <c:v>мар.08</c:v>
                  </c:pt>
                  <c:pt idx="3">
                    <c:v>апр.08</c:v>
                  </c:pt>
                  <c:pt idx="4">
                    <c:v>май.08</c:v>
                  </c:pt>
                  <c:pt idx="5">
                    <c:v>июн.08</c:v>
                  </c:pt>
                  <c:pt idx="6">
                    <c:v>июл.08</c:v>
                  </c:pt>
                  <c:pt idx="7">
                    <c:v>авг.08</c:v>
                  </c:pt>
                  <c:pt idx="8">
                    <c:v>сен.08</c:v>
                  </c:pt>
                  <c:pt idx="9">
                    <c:v>окт.08</c:v>
                  </c:pt>
                  <c:pt idx="10">
                    <c:v>ноя.08</c:v>
                  </c:pt>
                  <c:pt idx="11">
                    <c:v>дек.08</c:v>
                  </c:pt>
                </c:lvl>
                <c:lvl>
                  <c:pt idx="0">
                    <c:v>108</c:v>
                  </c:pt>
                  <c:pt idx="1">
                    <c:v>208</c:v>
                  </c:pt>
                  <c:pt idx="2">
                    <c:v>308</c:v>
                  </c:pt>
                  <c:pt idx="3">
                    <c:v>408</c:v>
                  </c:pt>
                  <c:pt idx="4">
                    <c:v>508</c:v>
                  </c:pt>
                  <c:pt idx="5">
                    <c:v>608</c:v>
                  </c:pt>
                  <c:pt idx="6">
                    <c:v>708</c:v>
                  </c:pt>
                  <c:pt idx="7">
                    <c:v>808</c:v>
                  </c:pt>
                  <c:pt idx="8">
                    <c:v>908</c:v>
                  </c:pt>
                  <c:pt idx="9">
                    <c:v>1008</c:v>
                  </c:pt>
                  <c:pt idx="10">
                    <c:v>1108</c:v>
                  </c:pt>
                  <c:pt idx="11">
                    <c:v>1208</c:v>
                  </c:pt>
                </c:lvl>
              </c:multiLvlStrCache>
            </c:multiLvlStrRef>
          </c:cat>
          <c:val>
            <c:numRef>
              <c:f>'Отчет по сдаче годовой'!$D$13:$O$13</c:f>
              <c:numCache>
                <c:formatCode>_-* #,##0.00_р_._-;\-* #,##0.00_р_._-;_-* "-"??_р_._-;_-@_-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10.157894736842104</c:v>
                </c:pt>
                <c:pt idx="11">
                  <c:v>0</c:v>
                </c:pt>
              </c:numCache>
            </c:numRef>
          </c:val>
        </c:ser>
        <c:marker val="1"/>
        <c:axId val="63423232"/>
        <c:axId val="63424768"/>
      </c:lineChart>
      <c:catAx>
        <c:axId val="63423232"/>
        <c:scaling>
          <c:orientation val="minMax"/>
        </c:scaling>
        <c:axPos val="b"/>
        <c:tickLblPos val="nextTo"/>
        <c:crossAx val="63424768"/>
        <c:crosses val="autoZero"/>
        <c:auto val="1"/>
        <c:lblAlgn val="ctr"/>
        <c:lblOffset val="100"/>
      </c:catAx>
      <c:valAx>
        <c:axId val="63424768"/>
        <c:scaling>
          <c:orientation val="minMax"/>
        </c:scaling>
        <c:axPos val="l"/>
        <c:majorGridlines/>
        <c:numFmt formatCode="_-* #,##0.00_р_._-;\-* #,##0.00_р_._-;_-* &quot;-&quot;??_р_._-;_-@_-" sourceLinked="1"/>
        <c:tickLblPos val="nextTo"/>
        <c:crossAx val="63423232"/>
        <c:crosses val="autoZero"/>
        <c:crossBetween val="between"/>
      </c:valAx>
    </c:plotArea>
    <c:legend>
      <c:legendPos val="r"/>
    </c:legend>
    <c:plotVisOnly val="1"/>
  </c:chart>
  <c:printSettings>
    <c:headerFooter/>
    <c:pageMargins b="0.75000000000001465" l="0.70000000000000062" r="0.70000000000000062" t="0.75000000000001465" header="0.30000000000000032" footer="0.30000000000000032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ru-RU"/>
  <c:chart>
    <c:plotArea>
      <c:layout/>
      <c:lineChart>
        <c:grouping val="standard"/>
        <c:ser>
          <c:idx val="7"/>
          <c:order val="0"/>
          <c:tx>
            <c:strRef>
              <c:f>'Отчет по сдаче годовой'!$B$22</c:f>
              <c:strCache>
                <c:ptCount val="1"/>
                <c:pt idx="0">
                  <c:v>Выработка в час по сходу с конвейера с учетом общего отработанного времени</c:v>
                </c:pt>
              </c:strCache>
            </c:strRef>
          </c:tx>
          <c:marker>
            <c:symbol val="none"/>
          </c:marker>
          <c:cat>
            <c:multiLvlStrRef>
              <c:f>'Отчет по сдаче годовой'!$D$2:$O$3</c:f>
              <c:multiLvlStrCache>
                <c:ptCount val="12"/>
                <c:lvl>
                  <c:pt idx="0">
                    <c:v>янв.08</c:v>
                  </c:pt>
                  <c:pt idx="1">
                    <c:v>фев.08</c:v>
                  </c:pt>
                  <c:pt idx="2">
                    <c:v>мар.08</c:v>
                  </c:pt>
                  <c:pt idx="3">
                    <c:v>апр.08</c:v>
                  </c:pt>
                  <c:pt idx="4">
                    <c:v>май.08</c:v>
                  </c:pt>
                  <c:pt idx="5">
                    <c:v>июн.08</c:v>
                  </c:pt>
                  <c:pt idx="6">
                    <c:v>июл.08</c:v>
                  </c:pt>
                  <c:pt idx="7">
                    <c:v>авг.08</c:v>
                  </c:pt>
                  <c:pt idx="8">
                    <c:v>сен.08</c:v>
                  </c:pt>
                  <c:pt idx="9">
                    <c:v>окт.08</c:v>
                  </c:pt>
                  <c:pt idx="10">
                    <c:v>ноя.08</c:v>
                  </c:pt>
                  <c:pt idx="11">
                    <c:v>дек.08</c:v>
                  </c:pt>
                </c:lvl>
                <c:lvl>
                  <c:pt idx="0">
                    <c:v>108</c:v>
                  </c:pt>
                  <c:pt idx="1">
                    <c:v>208</c:v>
                  </c:pt>
                  <c:pt idx="2">
                    <c:v>308</c:v>
                  </c:pt>
                  <c:pt idx="3">
                    <c:v>408</c:v>
                  </c:pt>
                  <c:pt idx="4">
                    <c:v>508</c:v>
                  </c:pt>
                  <c:pt idx="5">
                    <c:v>608</c:v>
                  </c:pt>
                  <c:pt idx="6">
                    <c:v>708</c:v>
                  </c:pt>
                  <c:pt idx="7">
                    <c:v>808</c:v>
                  </c:pt>
                  <c:pt idx="8">
                    <c:v>908</c:v>
                  </c:pt>
                  <c:pt idx="9">
                    <c:v>1008</c:v>
                  </c:pt>
                  <c:pt idx="10">
                    <c:v>1108</c:v>
                  </c:pt>
                  <c:pt idx="11">
                    <c:v>1208</c:v>
                  </c:pt>
                </c:lvl>
              </c:multiLvlStrCache>
            </c:multiLvlStrRef>
          </c:cat>
          <c:val>
            <c:numRef>
              <c:f>'Отчет по сдаче годовой'!$D$22:$O$22</c:f>
              <c:numCache>
                <c:formatCode>#,##0.0000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</c:ser>
        <c:ser>
          <c:idx val="8"/>
          <c:order val="1"/>
          <c:tx>
            <c:strRef>
              <c:f>'Отчет по сдаче годовой'!$B$23</c:f>
              <c:strCache>
                <c:ptCount val="1"/>
                <c:pt idx="0">
                  <c:v>Выработка в час по отправке на товарный двор с учетом общего отработанного времени</c:v>
                </c:pt>
              </c:strCache>
            </c:strRef>
          </c:tx>
          <c:marker>
            <c:symbol val="none"/>
          </c:marker>
          <c:cat>
            <c:multiLvlStrRef>
              <c:f>'Отчет по сдаче годовой'!$D$2:$O$3</c:f>
              <c:multiLvlStrCache>
                <c:ptCount val="12"/>
                <c:lvl>
                  <c:pt idx="0">
                    <c:v>янв.08</c:v>
                  </c:pt>
                  <c:pt idx="1">
                    <c:v>фев.08</c:v>
                  </c:pt>
                  <c:pt idx="2">
                    <c:v>мар.08</c:v>
                  </c:pt>
                  <c:pt idx="3">
                    <c:v>апр.08</c:v>
                  </c:pt>
                  <c:pt idx="4">
                    <c:v>май.08</c:v>
                  </c:pt>
                  <c:pt idx="5">
                    <c:v>июн.08</c:v>
                  </c:pt>
                  <c:pt idx="6">
                    <c:v>июл.08</c:v>
                  </c:pt>
                  <c:pt idx="7">
                    <c:v>авг.08</c:v>
                  </c:pt>
                  <c:pt idx="8">
                    <c:v>сен.08</c:v>
                  </c:pt>
                  <c:pt idx="9">
                    <c:v>окт.08</c:v>
                  </c:pt>
                  <c:pt idx="10">
                    <c:v>ноя.08</c:v>
                  </c:pt>
                  <c:pt idx="11">
                    <c:v>дек.08</c:v>
                  </c:pt>
                </c:lvl>
                <c:lvl>
                  <c:pt idx="0">
                    <c:v>108</c:v>
                  </c:pt>
                  <c:pt idx="1">
                    <c:v>208</c:v>
                  </c:pt>
                  <c:pt idx="2">
                    <c:v>308</c:v>
                  </c:pt>
                  <c:pt idx="3">
                    <c:v>408</c:v>
                  </c:pt>
                  <c:pt idx="4">
                    <c:v>508</c:v>
                  </c:pt>
                  <c:pt idx="5">
                    <c:v>608</c:v>
                  </c:pt>
                  <c:pt idx="6">
                    <c:v>708</c:v>
                  </c:pt>
                  <c:pt idx="7">
                    <c:v>808</c:v>
                  </c:pt>
                  <c:pt idx="8">
                    <c:v>908</c:v>
                  </c:pt>
                  <c:pt idx="9">
                    <c:v>1008</c:v>
                  </c:pt>
                  <c:pt idx="10">
                    <c:v>1108</c:v>
                  </c:pt>
                  <c:pt idx="11">
                    <c:v>1208</c:v>
                  </c:pt>
                </c:lvl>
              </c:multiLvlStrCache>
            </c:multiLvlStrRef>
          </c:cat>
          <c:val>
            <c:numRef>
              <c:f>'Отчет по сдаче годовой'!$D$23:$O$23</c:f>
              <c:numCache>
                <c:formatCode>#,##0.0000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1.8897483599334183E-2</c:v>
                </c:pt>
                <c:pt idx="11">
                  <c:v>0</c:v>
                </c:pt>
              </c:numCache>
            </c:numRef>
          </c:val>
        </c:ser>
        <c:marker val="1"/>
        <c:axId val="62605568"/>
        <c:axId val="62611456"/>
      </c:lineChart>
      <c:catAx>
        <c:axId val="62605568"/>
        <c:scaling>
          <c:orientation val="minMax"/>
        </c:scaling>
        <c:axPos val="b"/>
        <c:tickLblPos val="nextTo"/>
        <c:crossAx val="62611456"/>
        <c:crosses val="autoZero"/>
        <c:auto val="1"/>
        <c:lblAlgn val="ctr"/>
        <c:lblOffset val="100"/>
      </c:catAx>
      <c:valAx>
        <c:axId val="62611456"/>
        <c:scaling>
          <c:orientation val="minMax"/>
        </c:scaling>
        <c:axPos val="l"/>
        <c:majorGridlines/>
        <c:numFmt formatCode="#,##0.0000" sourceLinked="1"/>
        <c:tickLblPos val="nextTo"/>
        <c:crossAx val="62605568"/>
        <c:crosses val="autoZero"/>
        <c:crossBetween val="between"/>
      </c:valAx>
    </c:plotArea>
    <c:legend>
      <c:legendPos val="r"/>
    </c:legend>
    <c:plotVisOnly val="1"/>
  </c:chart>
  <c:printSettings>
    <c:headerFooter/>
    <c:pageMargins b="0.75000000000001465" l="0.70000000000000062" r="0.70000000000000062" t="0.75000000000001465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23</xdr:row>
      <xdr:rowOff>142875</xdr:rowOff>
    </xdr:from>
    <xdr:to>
      <xdr:col>7</xdr:col>
      <xdr:colOff>542925</xdr:colOff>
      <xdr:row>40</xdr:row>
      <xdr:rowOff>133350</xdr:rowOff>
    </xdr:to>
    <xdr:graphicFrame macro="">
      <xdr:nvGraphicFramePr>
        <xdr:cNvPr id="2" name="Диаграмма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9</xdr:col>
      <xdr:colOff>0</xdr:colOff>
      <xdr:row>24</xdr:row>
      <xdr:rowOff>0</xdr:rowOff>
    </xdr:from>
    <xdr:to>
      <xdr:col>16</xdr:col>
      <xdr:colOff>190500</xdr:colOff>
      <xdr:row>40</xdr:row>
      <xdr:rowOff>152400</xdr:rowOff>
    </xdr:to>
    <xdr:graphicFrame macro="">
      <xdr:nvGraphicFramePr>
        <xdr:cNvPr id="3" name="Диаграмма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2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6.bin"/><Relationship Id="rId4" Type="http://schemas.openxmlformats.org/officeDocument/2006/relationships/comments" Target="../comments1.xml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Лист1"/>
  <dimension ref="A1:I25"/>
  <sheetViews>
    <sheetView workbookViewId="0">
      <selection activeCell="D5" sqref="D5"/>
    </sheetView>
  </sheetViews>
  <sheetFormatPr defaultRowHeight="12.75"/>
  <cols>
    <col min="1" max="1" width="19.140625" customWidth="1"/>
    <col min="2" max="2" width="15.140625" customWidth="1"/>
  </cols>
  <sheetData>
    <row r="1" spans="1:9">
      <c r="A1" s="546" t="s">
        <v>82</v>
      </c>
      <c r="B1" s="254">
        <f ca="1">IF(WEEKDAY(B2,2)=1,B2-3,B2-1)</f>
        <v>39888</v>
      </c>
      <c r="C1" s="546"/>
      <c r="D1" s="546"/>
      <c r="E1" s="546"/>
      <c r="F1" s="546"/>
      <c r="G1" s="546"/>
      <c r="H1" s="546"/>
      <c r="I1" s="546"/>
    </row>
    <row r="2" spans="1:9">
      <c r="A2" s="546" t="s">
        <v>74</v>
      </c>
      <c r="B2" s="254">
        <f ca="1">TODAY()</f>
        <v>39889</v>
      </c>
      <c r="C2" s="546"/>
      <c r="D2" s="546"/>
      <c r="E2" s="546"/>
      <c r="F2" s="546"/>
      <c r="G2" s="546"/>
      <c r="H2" s="546"/>
      <c r="I2" s="546"/>
    </row>
    <row r="3" spans="1:9">
      <c r="A3" s="546" t="s">
        <v>75</v>
      </c>
      <c r="B3" s="254">
        <f ca="1">IF(B4=0,B1,B5)</f>
        <v>39888</v>
      </c>
      <c r="C3" s="546"/>
      <c r="D3" s="546"/>
      <c r="E3" s="546"/>
      <c r="F3" s="546"/>
      <c r="G3" s="546"/>
      <c r="H3" s="546"/>
      <c r="I3" s="546"/>
    </row>
    <row r="4" spans="1:9">
      <c r="A4" s="546" t="s">
        <v>76</v>
      </c>
      <c r="B4" s="83"/>
      <c r="C4" s="546"/>
      <c r="D4" s="546"/>
      <c r="E4" s="546"/>
      <c r="F4" s="546"/>
      <c r="G4" s="546"/>
      <c r="H4" s="546"/>
      <c r="I4" s="546"/>
    </row>
    <row r="5" spans="1:9">
      <c r="A5" s="546" t="s">
        <v>101</v>
      </c>
      <c r="B5" s="254">
        <f>IF(WEEKDAY(B4,2)=1,B4-3,B4-1)</f>
        <v>-1</v>
      </c>
      <c r="C5" s="546"/>
      <c r="D5" s="546"/>
      <c r="E5" s="546"/>
      <c r="F5" s="546"/>
      <c r="G5" s="546"/>
      <c r="H5" s="546"/>
      <c r="I5" s="546"/>
    </row>
    <row r="6" spans="1:9">
      <c r="A6" s="546" t="s">
        <v>102</v>
      </c>
      <c r="B6" s="546">
        <f ca="1">DAY(B3)</f>
        <v>16</v>
      </c>
      <c r="C6" s="546"/>
      <c r="D6" s="546"/>
      <c r="E6" s="546"/>
      <c r="F6" s="546"/>
      <c r="G6" s="546"/>
      <c r="H6" s="546"/>
      <c r="I6" s="546"/>
    </row>
    <row r="7" spans="1:9">
      <c r="A7" s="546" t="s">
        <v>103</v>
      </c>
      <c r="B7" s="546">
        <f ca="1">MONTH(B3)</f>
        <v>3</v>
      </c>
      <c r="C7" s="546"/>
      <c r="D7" s="546"/>
      <c r="E7" s="546"/>
      <c r="F7" s="546"/>
      <c r="G7" s="546"/>
      <c r="H7" s="546"/>
      <c r="I7" s="546"/>
    </row>
    <row r="8" spans="1:9">
      <c r="A8" s="546" t="s">
        <v>104</v>
      </c>
      <c r="B8" s="546">
        <f ca="1">YEAR(B3)</f>
        <v>2009</v>
      </c>
      <c r="C8" s="546"/>
      <c r="D8" s="546"/>
      <c r="E8" s="546"/>
      <c r="F8" s="546"/>
      <c r="G8" s="546"/>
      <c r="H8" s="546"/>
      <c r="I8" s="546"/>
    </row>
    <row r="9" spans="1:9">
      <c r="A9" s="546" t="s">
        <v>108</v>
      </c>
      <c r="B9" s="547" t="str">
        <f ca="1">RIGHT(B8,2)</f>
        <v>09</v>
      </c>
      <c r="C9" s="546"/>
      <c r="D9" s="546"/>
      <c r="E9" s="546"/>
      <c r="F9" s="546"/>
      <c r="G9" s="546"/>
      <c r="H9" s="546"/>
      <c r="I9" s="546"/>
    </row>
    <row r="10" spans="1:9">
      <c r="A10" s="546" t="s">
        <v>105</v>
      </c>
      <c r="B10" s="546">
        <f ca="1">WEEKDAY(B3,2)</f>
        <v>1</v>
      </c>
      <c r="C10" s="546"/>
      <c r="D10" s="546"/>
      <c r="E10" s="546"/>
      <c r="F10" s="546"/>
      <c r="G10" s="546"/>
      <c r="H10" s="546"/>
      <c r="I10" s="546"/>
    </row>
    <row r="11" spans="1:9">
      <c r="A11" s="546" t="s">
        <v>106</v>
      </c>
      <c r="B11" s="546">
        <f ca="1">WEEKNUM(B3)</f>
        <v>12</v>
      </c>
      <c r="C11" s="546">
        <f ca="1">WEEKNUM(B3,1)</f>
        <v>12</v>
      </c>
      <c r="D11" s="546"/>
      <c r="E11" s="546"/>
      <c r="F11" s="546"/>
      <c r="G11" s="546"/>
      <c r="H11" s="546"/>
      <c r="I11" s="546"/>
    </row>
    <row r="12" spans="1:9">
      <c r="A12" s="546"/>
      <c r="B12" s="546"/>
      <c r="C12" s="546"/>
      <c r="D12" s="546"/>
      <c r="E12" s="546"/>
      <c r="F12" s="546"/>
      <c r="G12" s="546"/>
      <c r="H12" s="546"/>
      <c r="I12" s="546"/>
    </row>
    <row r="13" spans="1:9">
      <c r="A13" s="546" t="s">
        <v>107</v>
      </c>
      <c r="B13" s="547" t="str">
        <f ca="1">B7&amp;B9</f>
        <v>309</v>
      </c>
      <c r="C13" s="546"/>
      <c r="D13" s="546"/>
      <c r="E13" s="546"/>
      <c r="F13" s="546"/>
      <c r="G13" s="546"/>
      <c r="H13" s="546"/>
      <c r="I13" s="546"/>
    </row>
    <row r="14" spans="1:9">
      <c r="A14" s="546"/>
      <c r="B14" s="548" t="str">
        <f ca="1">MONTH(B3)&amp;RIGHT(YEAR(B3),2)</f>
        <v>309</v>
      </c>
      <c r="C14" s="546"/>
      <c r="D14" s="546"/>
      <c r="E14" s="546"/>
      <c r="F14" s="546"/>
      <c r="G14" s="546"/>
      <c r="H14" s="546"/>
      <c r="I14" s="546"/>
    </row>
    <row r="15" spans="1:9">
      <c r="A15" s="546"/>
      <c r="B15" s="546"/>
      <c r="C15" s="546"/>
      <c r="D15" s="546"/>
      <c r="E15" s="546"/>
      <c r="F15" s="546"/>
      <c r="G15" s="546"/>
      <c r="H15" s="546"/>
      <c r="I15" s="546"/>
    </row>
    <row r="16" spans="1:9">
      <c r="A16" s="546" t="s">
        <v>117</v>
      </c>
      <c r="B16" s="254">
        <f ca="1">IF(B10=6,B3-2,IF(B10=7,B3-3,B3-1))</f>
        <v>39887</v>
      </c>
      <c r="C16" s="546"/>
      <c r="D16" s="546"/>
      <c r="E16" s="546"/>
      <c r="F16" s="546"/>
      <c r="G16" s="546"/>
      <c r="H16" s="546"/>
      <c r="I16" s="546"/>
    </row>
    <row r="17" spans="1:9">
      <c r="A17" s="546" t="s">
        <v>128</v>
      </c>
      <c r="B17" s="254">
        <f ca="1">DATE(B8,B7,1)</f>
        <v>39873</v>
      </c>
      <c r="C17" s="546"/>
      <c r="D17" s="546"/>
      <c r="E17" s="546"/>
      <c r="F17" s="546"/>
      <c r="G17" s="546"/>
      <c r="H17" s="546"/>
      <c r="I17" s="546"/>
    </row>
    <row r="18" spans="1:9">
      <c r="A18" s="546" t="s">
        <v>129</v>
      </c>
      <c r="B18" s="254">
        <f ca="1">$B$1-DAY($B$1)</f>
        <v>39872</v>
      </c>
      <c r="C18" s="546"/>
      <c r="D18" s="546"/>
      <c r="E18" s="546"/>
      <c r="F18" s="546"/>
      <c r="G18" s="546"/>
      <c r="H18" s="546"/>
      <c r="I18" s="546"/>
    </row>
    <row r="19" spans="1:9">
      <c r="A19" s="546" t="s">
        <v>130</v>
      </c>
      <c r="B19" s="546">
        <f ca="1">NETWORKDAYS(B17,B3)</f>
        <v>11</v>
      </c>
      <c r="C19" s="546"/>
      <c r="D19" s="546"/>
      <c r="E19" s="546"/>
      <c r="F19" s="546"/>
      <c r="G19" s="546"/>
      <c r="H19" s="546"/>
      <c r="I19" s="546"/>
    </row>
    <row r="20" spans="1:9">
      <c r="A20" s="546"/>
      <c r="B20" s="546"/>
      <c r="C20" s="546"/>
      <c r="D20" s="546"/>
      <c r="E20" s="546"/>
      <c r="F20" s="546"/>
      <c r="G20" s="546"/>
      <c r="H20" s="546"/>
      <c r="I20" s="546"/>
    </row>
    <row r="21" spans="1:9">
      <c r="A21" s="546"/>
      <c r="B21" s="546"/>
      <c r="C21" s="546"/>
      <c r="D21" s="546"/>
      <c r="E21" s="546"/>
      <c r="F21" s="546"/>
      <c r="G21" s="546"/>
      <c r="H21" s="549">
        <v>39778</v>
      </c>
      <c r="I21" s="546"/>
    </row>
    <row r="22" spans="1:9">
      <c r="A22" s="546"/>
      <c r="B22" s="546"/>
      <c r="C22" s="546"/>
      <c r="D22" s="546"/>
      <c r="E22" s="546"/>
      <c r="F22" s="546"/>
      <c r="G22" s="546"/>
      <c r="H22" s="546"/>
      <c r="I22" s="546"/>
    </row>
    <row r="23" spans="1:9">
      <c r="A23" s="546"/>
      <c r="B23" s="546"/>
      <c r="C23" s="546"/>
      <c r="D23" s="546"/>
      <c r="E23" s="546"/>
      <c r="F23" s="546"/>
      <c r="G23" s="546"/>
      <c r="H23" s="546"/>
      <c r="I23" s="546"/>
    </row>
    <row r="24" spans="1:9">
      <c r="A24" s="546"/>
      <c r="B24" s="546"/>
      <c r="C24" s="546"/>
      <c r="D24" s="546"/>
      <c r="E24" s="546"/>
      <c r="F24" s="546"/>
      <c r="G24" s="546"/>
      <c r="H24" s="546"/>
      <c r="I24" s="546"/>
    </row>
    <row r="25" spans="1:9">
      <c r="A25" s="546"/>
      <c r="B25" s="546"/>
      <c r="C25" s="546"/>
      <c r="D25" s="546"/>
      <c r="E25" s="546"/>
      <c r="F25" s="546"/>
      <c r="G25" s="546"/>
      <c r="H25" s="546"/>
      <c r="I25" s="546"/>
    </row>
  </sheetData>
  <sheetProtection password="95A8" sheet="1" formatCells="0" formatColumns="0" formatRows="0" insertColumns="0" insertRows="0" insertHyperlinks="0" deleteColumns="0" deleteRows="0" sort="0" autoFilter="0" pivotTables="0"/>
  <phoneticPr fontId="3" type="noConversion"/>
  <pageMargins left="0.75" right="0.75" top="1" bottom="1" header="0.5" footer="0.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2:T66"/>
  <sheetViews>
    <sheetView workbookViewId="0">
      <pane ySplit="1785" topLeftCell="A49" activePane="bottomLeft"/>
      <selection activeCell="H4" sqref="H4"/>
      <selection pane="bottomLeft" activeCell="A67" sqref="A67"/>
    </sheetView>
  </sheetViews>
  <sheetFormatPr defaultRowHeight="12.75"/>
  <cols>
    <col min="1" max="1" width="9.140625" style="242"/>
    <col min="2" max="2" width="10.42578125" style="242" customWidth="1"/>
    <col min="3" max="16384" width="9.140625" style="242"/>
  </cols>
  <sheetData>
    <row r="2" spans="1:20">
      <c r="B2" s="242" t="s">
        <v>4</v>
      </c>
    </row>
    <row r="3" spans="1:20">
      <c r="C3" s="242" t="s">
        <v>77</v>
      </c>
      <c r="D3" s="242" t="s">
        <v>77</v>
      </c>
      <c r="E3" s="242" t="s">
        <v>77</v>
      </c>
      <c r="F3" s="242" t="s">
        <v>77</v>
      </c>
      <c r="G3" s="242" t="s">
        <v>77</v>
      </c>
      <c r="H3" s="242" t="s">
        <v>77</v>
      </c>
      <c r="I3" s="242" t="s">
        <v>77</v>
      </c>
      <c r="J3" s="242" t="s">
        <v>77</v>
      </c>
      <c r="K3" s="242" t="s">
        <v>77</v>
      </c>
      <c r="L3" s="242" t="s">
        <v>77</v>
      </c>
      <c r="M3" s="242" t="s">
        <v>77</v>
      </c>
      <c r="N3" s="242" t="s">
        <v>77</v>
      </c>
      <c r="O3" s="242" t="s">
        <v>77</v>
      </c>
      <c r="P3" s="242" t="s">
        <v>77</v>
      </c>
      <c r="Q3" s="242" t="s">
        <v>77</v>
      </c>
      <c r="R3" s="242" t="s">
        <v>77</v>
      </c>
      <c r="S3" s="242" t="s">
        <v>77</v>
      </c>
      <c r="T3" s="242" t="s">
        <v>77</v>
      </c>
    </row>
    <row r="4" spans="1:20" ht="38.25">
      <c r="B4" s="24"/>
      <c r="C4" s="19" t="s">
        <v>15</v>
      </c>
      <c r="D4" s="19" t="s">
        <v>17</v>
      </c>
      <c r="E4" s="19" t="s">
        <v>19</v>
      </c>
      <c r="F4" s="19" t="s">
        <v>21</v>
      </c>
      <c r="G4" s="19" t="s">
        <v>23</v>
      </c>
      <c r="H4" s="19" t="s">
        <v>1153</v>
      </c>
      <c r="I4" s="19" t="s">
        <v>25</v>
      </c>
      <c r="J4" s="19" t="s">
        <v>27</v>
      </c>
      <c r="K4" s="19" t="s">
        <v>29</v>
      </c>
      <c r="L4" s="19" t="s">
        <v>1154</v>
      </c>
      <c r="M4" s="19" t="s">
        <v>1155</v>
      </c>
      <c r="N4" s="19" t="s">
        <v>1156</v>
      </c>
      <c r="O4" s="19" t="s">
        <v>1157</v>
      </c>
      <c r="P4" s="19" t="s">
        <v>1158</v>
      </c>
      <c r="Q4" s="19" t="s">
        <v>1159</v>
      </c>
      <c r="R4" s="19" t="s">
        <v>1160</v>
      </c>
      <c r="S4" s="19" t="s">
        <v>1161</v>
      </c>
      <c r="T4" s="19" t="s">
        <v>1162</v>
      </c>
    </row>
    <row r="5" spans="1:20">
      <c r="B5" s="24"/>
      <c r="C5" s="250"/>
      <c r="D5" s="250"/>
      <c r="E5" s="250"/>
      <c r="F5" s="250"/>
      <c r="G5" s="250"/>
      <c r="H5" s="250"/>
      <c r="I5" s="250"/>
      <c r="J5" s="250"/>
      <c r="K5" s="250"/>
      <c r="L5" s="250"/>
      <c r="M5" s="250"/>
      <c r="N5" s="250"/>
      <c r="O5" s="250"/>
      <c r="P5" s="250"/>
      <c r="Q5" s="250"/>
      <c r="R5" s="250"/>
      <c r="S5" s="250"/>
      <c r="T5" s="250"/>
    </row>
    <row r="6" spans="1:20">
      <c r="A6" s="76" t="str">
        <f t="shared" ref="A6:A21" si="0">MONTH(B6)&amp;RIGHT(YEAR(B6),2)</f>
        <v>1108</v>
      </c>
      <c r="B6" s="22">
        <v>39753</v>
      </c>
      <c r="C6" s="85"/>
      <c r="D6" s="85"/>
      <c r="E6" s="85"/>
      <c r="F6" s="85"/>
      <c r="G6" s="85"/>
      <c r="H6" s="85"/>
      <c r="I6" s="85"/>
      <c r="J6" s="85"/>
      <c r="K6" s="85"/>
      <c r="L6" s="85"/>
      <c r="M6" s="85"/>
      <c r="N6" s="85"/>
      <c r="O6" s="85"/>
      <c r="P6" s="85"/>
      <c r="Q6" s="85"/>
      <c r="R6" s="85"/>
      <c r="S6" s="85"/>
      <c r="T6" s="85"/>
    </row>
    <row r="7" spans="1:20">
      <c r="A7" s="76" t="str">
        <f t="shared" si="0"/>
        <v>1108</v>
      </c>
      <c r="B7" s="22">
        <v>39754</v>
      </c>
      <c r="C7" s="85"/>
      <c r="D7" s="85"/>
      <c r="E7" s="85"/>
      <c r="F7" s="85"/>
      <c r="G7" s="85"/>
      <c r="H7" s="85"/>
      <c r="I7" s="85"/>
      <c r="J7" s="85"/>
      <c r="K7" s="85"/>
      <c r="L7" s="85"/>
      <c r="M7" s="85"/>
      <c r="N7" s="85"/>
      <c r="O7" s="85"/>
      <c r="P7" s="85"/>
      <c r="Q7" s="85"/>
      <c r="R7" s="85"/>
      <c r="S7" s="85"/>
      <c r="T7" s="85"/>
    </row>
    <row r="8" spans="1:20">
      <c r="A8" s="76" t="str">
        <f t="shared" si="0"/>
        <v>1108</v>
      </c>
      <c r="B8" s="22">
        <v>39755</v>
      </c>
      <c r="C8" s="85"/>
      <c r="D8" s="85"/>
      <c r="E8" s="85"/>
      <c r="F8" s="85"/>
      <c r="G8" s="85"/>
      <c r="H8" s="85"/>
      <c r="I8" s="85"/>
      <c r="J8" s="85"/>
      <c r="K8" s="85"/>
      <c r="L8" s="85"/>
      <c r="M8" s="85"/>
      <c r="N8" s="85"/>
      <c r="O8" s="85"/>
      <c r="P8" s="85"/>
      <c r="Q8" s="85"/>
      <c r="R8" s="85"/>
      <c r="S8" s="85"/>
      <c r="T8" s="85"/>
    </row>
    <row r="9" spans="1:20">
      <c r="A9" s="76" t="str">
        <f t="shared" si="0"/>
        <v>1108</v>
      </c>
      <c r="B9" s="22">
        <v>39756</v>
      </c>
      <c r="C9" s="85"/>
      <c r="D9" s="85"/>
      <c r="E9" s="85"/>
      <c r="F9" s="85"/>
      <c r="G9" s="85"/>
      <c r="H9" s="85"/>
      <c r="I9" s="85"/>
      <c r="J9" s="85"/>
      <c r="K9" s="85"/>
      <c r="L9" s="85"/>
      <c r="M9" s="85"/>
      <c r="N9" s="85"/>
      <c r="O9" s="85"/>
      <c r="P9" s="85"/>
      <c r="Q9" s="85"/>
      <c r="R9" s="85"/>
      <c r="S9" s="85"/>
      <c r="T9" s="85"/>
    </row>
    <row r="10" spans="1:20">
      <c r="A10" s="76" t="str">
        <f t="shared" si="0"/>
        <v>1108</v>
      </c>
      <c r="B10" s="22">
        <v>39757</v>
      </c>
      <c r="C10" s="85"/>
      <c r="D10" s="85"/>
      <c r="E10" s="85"/>
      <c r="F10" s="85"/>
      <c r="G10" s="85"/>
      <c r="H10" s="85"/>
      <c r="I10" s="85"/>
      <c r="J10" s="85"/>
      <c r="K10" s="85"/>
      <c r="L10" s="85"/>
      <c r="M10" s="85"/>
      <c r="N10" s="85"/>
      <c r="O10" s="85"/>
      <c r="P10" s="85"/>
      <c r="Q10" s="85"/>
      <c r="R10" s="85"/>
      <c r="S10" s="85"/>
      <c r="T10" s="85"/>
    </row>
    <row r="11" spans="1:20">
      <c r="A11" s="76" t="str">
        <f t="shared" si="0"/>
        <v>1108</v>
      </c>
      <c r="B11" s="22">
        <v>39758</v>
      </c>
      <c r="C11" s="85"/>
      <c r="D11" s="85"/>
      <c r="E11" s="85"/>
      <c r="F11" s="85"/>
      <c r="G11" s="85"/>
      <c r="H11" s="85"/>
      <c r="I11" s="85"/>
      <c r="J11" s="85"/>
      <c r="K11" s="85"/>
      <c r="L11" s="85"/>
      <c r="M11" s="85"/>
      <c r="N11" s="85"/>
      <c r="O11" s="85"/>
      <c r="P11" s="85"/>
      <c r="Q11" s="85"/>
      <c r="R11" s="85"/>
      <c r="S11" s="85"/>
      <c r="T11" s="85"/>
    </row>
    <row r="12" spans="1:20">
      <c r="A12" s="76" t="str">
        <f t="shared" si="0"/>
        <v>1108</v>
      </c>
      <c r="B12" s="22">
        <v>39759</v>
      </c>
      <c r="C12" s="85"/>
      <c r="D12" s="85"/>
      <c r="E12" s="85"/>
      <c r="F12" s="85"/>
      <c r="G12" s="85"/>
      <c r="H12" s="85"/>
      <c r="I12" s="85"/>
      <c r="J12" s="85"/>
      <c r="K12" s="85"/>
      <c r="L12" s="85"/>
      <c r="M12" s="85"/>
      <c r="N12" s="85"/>
      <c r="O12" s="85"/>
      <c r="P12" s="85"/>
      <c r="Q12" s="85"/>
      <c r="R12" s="85"/>
      <c r="S12" s="85"/>
      <c r="T12" s="85"/>
    </row>
    <row r="13" spans="1:20">
      <c r="A13" s="76" t="str">
        <f t="shared" si="0"/>
        <v>1108</v>
      </c>
      <c r="B13" s="22">
        <v>39760</v>
      </c>
      <c r="C13" s="85"/>
      <c r="D13" s="85"/>
      <c r="E13" s="85"/>
      <c r="F13" s="85"/>
      <c r="G13" s="85"/>
      <c r="H13" s="85"/>
      <c r="I13" s="85"/>
      <c r="J13" s="85"/>
      <c r="K13" s="85"/>
      <c r="L13" s="85"/>
      <c r="M13" s="85"/>
      <c r="N13" s="85"/>
      <c r="O13" s="85"/>
      <c r="P13" s="85"/>
      <c r="Q13" s="85"/>
      <c r="R13" s="85"/>
      <c r="S13" s="85"/>
      <c r="T13" s="85"/>
    </row>
    <row r="14" spans="1:20">
      <c r="A14" s="76" t="str">
        <f t="shared" si="0"/>
        <v>1108</v>
      </c>
      <c r="B14" s="22">
        <v>39761</v>
      </c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</row>
    <row r="15" spans="1:20">
      <c r="A15" s="76" t="str">
        <f t="shared" si="0"/>
        <v>1108</v>
      </c>
      <c r="B15" s="22">
        <v>39762</v>
      </c>
      <c r="C15" s="85">
        <v>3</v>
      </c>
      <c r="D15" s="85">
        <v>4</v>
      </c>
      <c r="E15" s="85">
        <v>5</v>
      </c>
      <c r="F15" s="85">
        <v>5</v>
      </c>
      <c r="G15" s="85">
        <v>1</v>
      </c>
      <c r="H15" s="85">
        <v>2</v>
      </c>
      <c r="I15" s="85">
        <v>2</v>
      </c>
      <c r="J15" s="85">
        <v>5</v>
      </c>
      <c r="K15" s="85">
        <v>4</v>
      </c>
      <c r="L15" s="85">
        <v>2</v>
      </c>
      <c r="M15" s="85"/>
      <c r="N15" s="85"/>
      <c r="O15" s="85"/>
      <c r="P15" s="85"/>
      <c r="Q15" s="85">
        <v>1</v>
      </c>
      <c r="R15" s="85">
        <v>6</v>
      </c>
      <c r="S15" s="85"/>
      <c r="T15" s="85"/>
    </row>
    <row r="16" spans="1:20">
      <c r="A16" s="76" t="str">
        <f t="shared" si="0"/>
        <v>1108</v>
      </c>
      <c r="B16" s="22">
        <v>39763</v>
      </c>
      <c r="C16" s="85">
        <v>3</v>
      </c>
      <c r="D16" s="85">
        <v>2</v>
      </c>
      <c r="E16" s="85">
        <v>5</v>
      </c>
      <c r="F16" s="85">
        <v>5</v>
      </c>
      <c r="G16" s="85">
        <v>1</v>
      </c>
      <c r="H16" s="85">
        <v>2</v>
      </c>
      <c r="I16" s="85">
        <v>3</v>
      </c>
      <c r="J16" s="85">
        <v>5</v>
      </c>
      <c r="K16" s="85">
        <v>4</v>
      </c>
      <c r="L16" s="85">
        <v>2</v>
      </c>
      <c r="M16" s="85"/>
      <c r="N16" s="85"/>
      <c r="O16" s="85"/>
      <c r="P16" s="85"/>
      <c r="Q16" s="85"/>
      <c r="R16" s="85"/>
      <c r="S16" s="85"/>
      <c r="T16" s="85"/>
    </row>
    <row r="17" spans="1:20">
      <c r="A17" s="76" t="str">
        <f t="shared" si="0"/>
        <v>1108</v>
      </c>
      <c r="B17" s="22">
        <v>39764</v>
      </c>
      <c r="C17" s="85">
        <v>3</v>
      </c>
      <c r="D17" s="85">
        <v>4</v>
      </c>
      <c r="E17" s="85">
        <v>5</v>
      </c>
      <c r="F17" s="85">
        <v>5</v>
      </c>
      <c r="G17" s="85">
        <v>2</v>
      </c>
      <c r="H17" s="85">
        <v>2</v>
      </c>
      <c r="I17" s="85">
        <v>3</v>
      </c>
      <c r="J17" s="85">
        <v>5</v>
      </c>
      <c r="K17" s="85">
        <v>4</v>
      </c>
      <c r="L17" s="85">
        <v>2</v>
      </c>
      <c r="M17" s="85"/>
      <c r="N17" s="85"/>
      <c r="O17" s="85"/>
      <c r="P17" s="85"/>
      <c r="Q17" s="85"/>
      <c r="R17" s="85"/>
      <c r="S17" s="85"/>
      <c r="T17" s="85"/>
    </row>
    <row r="18" spans="1:20">
      <c r="A18" s="76" t="str">
        <f t="shared" si="0"/>
        <v>1108</v>
      </c>
      <c r="B18" s="22">
        <v>39765</v>
      </c>
      <c r="C18" s="85"/>
      <c r="D18" s="85"/>
      <c r="E18" s="85"/>
      <c r="F18" s="85"/>
      <c r="G18" s="85"/>
      <c r="H18" s="85"/>
      <c r="I18" s="85"/>
      <c r="J18" s="85"/>
      <c r="K18" s="85"/>
      <c r="L18" s="85"/>
      <c r="M18" s="85"/>
      <c r="N18" s="85"/>
      <c r="O18" s="85"/>
      <c r="P18" s="85"/>
      <c r="Q18" s="85"/>
      <c r="R18" s="85"/>
      <c r="S18" s="85"/>
      <c r="T18" s="85"/>
    </row>
    <row r="19" spans="1:20">
      <c r="A19" s="76" t="str">
        <f t="shared" si="0"/>
        <v>1108</v>
      </c>
      <c r="B19" s="22">
        <v>39766</v>
      </c>
      <c r="C19" s="85">
        <v>3</v>
      </c>
      <c r="D19" s="85">
        <v>4</v>
      </c>
      <c r="E19" s="85">
        <v>5</v>
      </c>
      <c r="F19" s="85">
        <v>5</v>
      </c>
      <c r="G19" s="85">
        <v>2</v>
      </c>
      <c r="H19" s="85">
        <v>2</v>
      </c>
      <c r="I19" s="85">
        <v>3</v>
      </c>
      <c r="J19" s="85">
        <v>5</v>
      </c>
      <c r="K19" s="85">
        <v>4</v>
      </c>
      <c r="L19" s="85">
        <v>2</v>
      </c>
      <c r="M19" s="85"/>
      <c r="N19" s="85"/>
      <c r="O19" s="85"/>
      <c r="P19" s="85"/>
      <c r="Q19" s="85"/>
      <c r="R19" s="85"/>
      <c r="S19" s="85"/>
      <c r="T19" s="85"/>
    </row>
    <row r="20" spans="1:20">
      <c r="A20" s="76" t="str">
        <f t="shared" si="0"/>
        <v>1108</v>
      </c>
      <c r="B20" s="22">
        <v>39767</v>
      </c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</row>
    <row r="21" spans="1:20">
      <c r="A21" s="76" t="str">
        <f t="shared" si="0"/>
        <v>1108</v>
      </c>
      <c r="B21" s="22">
        <v>39768</v>
      </c>
      <c r="C21" s="85"/>
      <c r="D21" s="85"/>
      <c r="E21" s="85"/>
      <c r="F21" s="85"/>
      <c r="G21" s="85"/>
      <c r="H21" s="85"/>
      <c r="I21" s="85"/>
      <c r="J21" s="85"/>
      <c r="K21" s="85"/>
      <c r="L21" s="85"/>
      <c r="M21" s="85"/>
      <c r="N21" s="85"/>
      <c r="O21" s="85"/>
      <c r="P21" s="85"/>
      <c r="Q21" s="85"/>
      <c r="R21" s="85"/>
      <c r="S21" s="85"/>
      <c r="T21" s="85"/>
    </row>
    <row r="22" spans="1:20">
      <c r="A22" s="76" t="str">
        <f t="shared" ref="A22:A66" si="1">MONTH(B22)&amp;RIGHT(YEAR(B22),2)</f>
        <v>1108</v>
      </c>
      <c r="B22" s="22">
        <v>39769</v>
      </c>
      <c r="C22" s="85">
        <v>3</v>
      </c>
      <c r="D22" s="85">
        <v>4</v>
      </c>
      <c r="E22" s="85">
        <v>5</v>
      </c>
      <c r="F22" s="85">
        <v>5</v>
      </c>
      <c r="G22" s="85">
        <v>2</v>
      </c>
      <c r="H22" s="85">
        <v>2</v>
      </c>
      <c r="I22" s="85">
        <v>3</v>
      </c>
      <c r="J22" s="85">
        <v>5</v>
      </c>
      <c r="K22" s="85">
        <v>4</v>
      </c>
      <c r="L22" s="85">
        <v>2</v>
      </c>
      <c r="M22" s="85"/>
      <c r="N22" s="85">
        <v>2</v>
      </c>
      <c r="O22" s="85">
        <v>2</v>
      </c>
      <c r="P22" s="85">
        <v>1</v>
      </c>
      <c r="Q22" s="85">
        <v>1</v>
      </c>
      <c r="R22" s="85">
        <v>6</v>
      </c>
      <c r="S22" s="85"/>
      <c r="T22" s="85"/>
    </row>
    <row r="23" spans="1:20">
      <c r="A23" s="76" t="str">
        <f t="shared" si="1"/>
        <v>1108</v>
      </c>
      <c r="B23" s="22">
        <v>39770</v>
      </c>
      <c r="C23" s="85">
        <v>3</v>
      </c>
      <c r="D23" s="85">
        <v>4</v>
      </c>
      <c r="E23" s="85">
        <v>5</v>
      </c>
      <c r="F23" s="85">
        <v>5</v>
      </c>
      <c r="G23" s="85">
        <v>2</v>
      </c>
      <c r="H23" s="85">
        <v>2</v>
      </c>
      <c r="I23" s="85">
        <v>3</v>
      </c>
      <c r="J23" s="85">
        <v>5</v>
      </c>
      <c r="K23" s="85">
        <v>4</v>
      </c>
      <c r="L23" s="85">
        <v>2</v>
      </c>
      <c r="M23" s="85"/>
      <c r="N23" s="85">
        <v>2</v>
      </c>
      <c r="O23" s="85">
        <v>2</v>
      </c>
      <c r="P23" s="85">
        <v>1</v>
      </c>
      <c r="Q23" s="85">
        <v>1</v>
      </c>
      <c r="R23" s="85">
        <v>6</v>
      </c>
      <c r="S23" s="85"/>
      <c r="T23" s="85"/>
    </row>
    <row r="24" spans="1:20">
      <c r="A24" s="76" t="str">
        <f t="shared" si="1"/>
        <v>1108</v>
      </c>
      <c r="B24" s="22">
        <v>39771</v>
      </c>
      <c r="C24" s="85">
        <v>3</v>
      </c>
      <c r="D24" s="85">
        <v>4</v>
      </c>
      <c r="E24" s="85">
        <v>5</v>
      </c>
      <c r="F24" s="85">
        <v>5</v>
      </c>
      <c r="G24" s="85">
        <v>2</v>
      </c>
      <c r="H24" s="85">
        <v>2</v>
      </c>
      <c r="I24" s="85">
        <v>3</v>
      </c>
      <c r="J24" s="85">
        <v>5</v>
      </c>
      <c r="K24" s="85">
        <v>4</v>
      </c>
      <c r="L24" s="85">
        <v>2</v>
      </c>
      <c r="M24" s="85"/>
      <c r="N24" s="85">
        <v>2</v>
      </c>
      <c r="O24" s="85">
        <v>1</v>
      </c>
      <c r="P24" s="85">
        <v>1</v>
      </c>
      <c r="Q24" s="85">
        <v>2</v>
      </c>
      <c r="R24" s="85">
        <v>6</v>
      </c>
      <c r="S24" s="85"/>
      <c r="T24" s="85"/>
    </row>
    <row r="25" spans="1:20">
      <c r="A25" s="76" t="str">
        <f t="shared" si="1"/>
        <v>1108</v>
      </c>
      <c r="B25" s="22">
        <v>39772</v>
      </c>
      <c r="C25" s="85">
        <v>3</v>
      </c>
      <c r="D25" s="85">
        <v>4</v>
      </c>
      <c r="E25" s="85">
        <v>5</v>
      </c>
      <c r="F25" s="85">
        <v>5</v>
      </c>
      <c r="G25" s="85">
        <v>2</v>
      </c>
      <c r="H25" s="85">
        <v>2</v>
      </c>
      <c r="I25" s="85">
        <v>3</v>
      </c>
      <c r="J25" s="85">
        <v>5</v>
      </c>
      <c r="K25" s="85">
        <v>4</v>
      </c>
      <c r="L25" s="85">
        <v>2</v>
      </c>
      <c r="M25" s="85"/>
      <c r="N25" s="85">
        <v>2</v>
      </c>
      <c r="O25" s="85">
        <v>1</v>
      </c>
      <c r="P25" s="85">
        <v>1</v>
      </c>
      <c r="Q25" s="85">
        <v>2</v>
      </c>
      <c r="R25" s="85">
        <v>6</v>
      </c>
      <c r="S25" s="85"/>
      <c r="T25" s="85"/>
    </row>
    <row r="26" spans="1:20">
      <c r="A26" s="76" t="str">
        <f t="shared" si="1"/>
        <v>1108</v>
      </c>
      <c r="B26" s="22">
        <v>39773</v>
      </c>
      <c r="C26" s="85">
        <v>3</v>
      </c>
      <c r="D26" s="85">
        <v>4</v>
      </c>
      <c r="E26" s="85">
        <v>5</v>
      </c>
      <c r="F26" s="85">
        <v>5</v>
      </c>
      <c r="G26" s="85">
        <v>2</v>
      </c>
      <c r="H26" s="85">
        <v>2</v>
      </c>
      <c r="I26" s="85">
        <v>3</v>
      </c>
      <c r="J26" s="85">
        <v>5</v>
      </c>
      <c r="K26" s="85">
        <v>5</v>
      </c>
      <c r="L26" s="85">
        <v>2</v>
      </c>
      <c r="M26" s="85"/>
      <c r="N26" s="85">
        <v>2</v>
      </c>
      <c r="O26" s="85">
        <v>1</v>
      </c>
      <c r="P26" s="85">
        <v>1</v>
      </c>
      <c r="Q26" s="85">
        <v>2</v>
      </c>
      <c r="R26" s="85">
        <v>5</v>
      </c>
      <c r="S26" s="85"/>
      <c r="T26" s="85"/>
    </row>
    <row r="27" spans="1:20">
      <c r="A27" s="76" t="str">
        <f t="shared" si="1"/>
        <v>1108</v>
      </c>
      <c r="B27" s="22">
        <v>39774</v>
      </c>
      <c r="C27" s="85"/>
      <c r="D27" s="85"/>
      <c r="E27" s="85"/>
      <c r="F27" s="85"/>
      <c r="G27" s="85"/>
      <c r="H27" s="85"/>
      <c r="I27" s="85"/>
      <c r="J27" s="85"/>
      <c r="K27" s="85"/>
      <c r="L27" s="85"/>
      <c r="M27" s="85"/>
      <c r="N27" s="85"/>
      <c r="O27" s="85"/>
      <c r="P27" s="85"/>
      <c r="Q27" s="85"/>
      <c r="R27" s="85"/>
      <c r="S27" s="85"/>
      <c r="T27" s="85"/>
    </row>
    <row r="28" spans="1:20">
      <c r="A28" s="76" t="str">
        <f t="shared" si="1"/>
        <v>1108</v>
      </c>
      <c r="B28" s="22">
        <v>39775</v>
      </c>
      <c r="C28" s="85"/>
      <c r="D28" s="85"/>
      <c r="E28" s="85"/>
      <c r="F28" s="85"/>
      <c r="G28" s="85"/>
      <c r="H28" s="85"/>
      <c r="I28" s="85"/>
      <c r="J28" s="85"/>
      <c r="K28" s="85"/>
      <c r="L28" s="85"/>
      <c r="M28" s="85"/>
      <c r="N28" s="85"/>
      <c r="O28" s="85"/>
      <c r="P28" s="85"/>
      <c r="Q28" s="85"/>
      <c r="R28" s="85"/>
      <c r="S28" s="85"/>
      <c r="T28" s="85"/>
    </row>
    <row r="29" spans="1:20">
      <c r="A29" s="76" t="str">
        <f t="shared" si="1"/>
        <v>1108</v>
      </c>
      <c r="B29" s="22">
        <v>39776</v>
      </c>
      <c r="C29" s="85">
        <v>3</v>
      </c>
      <c r="D29" s="85">
        <v>4</v>
      </c>
      <c r="E29" s="85">
        <v>5</v>
      </c>
      <c r="F29" s="85">
        <v>5</v>
      </c>
      <c r="G29" s="85">
        <v>1</v>
      </c>
      <c r="H29" s="85">
        <v>2</v>
      </c>
      <c r="I29" s="85">
        <v>3</v>
      </c>
      <c r="J29" s="85">
        <v>5</v>
      </c>
      <c r="K29" s="85">
        <v>5</v>
      </c>
      <c r="L29" s="85">
        <v>2</v>
      </c>
      <c r="M29" s="85"/>
      <c r="N29" s="85">
        <v>2</v>
      </c>
      <c r="O29" s="85">
        <v>1</v>
      </c>
      <c r="P29" s="85">
        <v>2</v>
      </c>
      <c r="Q29" s="85">
        <v>3</v>
      </c>
      <c r="R29" s="85">
        <v>6</v>
      </c>
      <c r="S29" s="85"/>
      <c r="T29" s="85"/>
    </row>
    <row r="30" spans="1:20">
      <c r="A30" s="76" t="str">
        <f t="shared" si="1"/>
        <v>1108</v>
      </c>
      <c r="B30" s="22">
        <v>39777</v>
      </c>
      <c r="C30" s="85">
        <v>3</v>
      </c>
      <c r="D30" s="85">
        <v>4</v>
      </c>
      <c r="E30" s="85">
        <v>5</v>
      </c>
      <c r="F30" s="85">
        <v>5</v>
      </c>
      <c r="G30" s="85">
        <v>2</v>
      </c>
      <c r="H30" s="85">
        <v>2</v>
      </c>
      <c r="I30" s="85">
        <v>4</v>
      </c>
      <c r="J30" s="85">
        <v>6</v>
      </c>
      <c r="K30" s="85">
        <v>4</v>
      </c>
      <c r="L30" s="85">
        <v>2</v>
      </c>
      <c r="M30" s="85"/>
      <c r="N30" s="85">
        <v>2</v>
      </c>
      <c r="O30" s="85">
        <v>1</v>
      </c>
      <c r="P30" s="85">
        <v>2</v>
      </c>
      <c r="Q30" s="85">
        <v>3</v>
      </c>
      <c r="R30" s="85">
        <v>6</v>
      </c>
      <c r="S30" s="85"/>
      <c r="T30" s="85"/>
    </row>
    <row r="31" spans="1:20">
      <c r="A31" s="76" t="str">
        <f t="shared" si="1"/>
        <v>1108</v>
      </c>
      <c r="B31" s="22">
        <v>39778</v>
      </c>
      <c r="C31" s="85">
        <v>3</v>
      </c>
      <c r="D31" s="85">
        <v>4</v>
      </c>
      <c r="E31" s="85">
        <v>5</v>
      </c>
      <c r="F31" s="85">
        <v>5</v>
      </c>
      <c r="G31" s="85">
        <v>2</v>
      </c>
      <c r="H31" s="85">
        <v>2</v>
      </c>
      <c r="I31" s="85">
        <v>3</v>
      </c>
      <c r="J31" s="85">
        <v>6</v>
      </c>
      <c r="K31" s="85">
        <v>4</v>
      </c>
      <c r="L31" s="85">
        <v>2</v>
      </c>
      <c r="M31" s="85"/>
      <c r="N31" s="85">
        <v>2</v>
      </c>
      <c r="O31" s="85">
        <v>1</v>
      </c>
      <c r="P31" s="85">
        <v>2</v>
      </c>
      <c r="Q31" s="85">
        <v>3</v>
      </c>
      <c r="R31" s="85">
        <v>6</v>
      </c>
      <c r="S31" s="85"/>
      <c r="T31" s="85"/>
    </row>
    <row r="32" spans="1:20">
      <c r="A32" s="76" t="str">
        <f t="shared" si="1"/>
        <v>1108</v>
      </c>
      <c r="B32" s="22">
        <v>39779</v>
      </c>
      <c r="C32" s="85">
        <v>3</v>
      </c>
      <c r="D32" s="85">
        <v>4</v>
      </c>
      <c r="E32" s="85">
        <v>5</v>
      </c>
      <c r="F32" s="85">
        <v>5</v>
      </c>
      <c r="G32" s="85">
        <v>2</v>
      </c>
      <c r="H32" s="85">
        <v>2</v>
      </c>
      <c r="I32" s="85">
        <v>4</v>
      </c>
      <c r="J32" s="85">
        <v>6</v>
      </c>
      <c r="K32" s="85">
        <v>4</v>
      </c>
      <c r="L32" s="85">
        <v>2</v>
      </c>
      <c r="M32" s="85"/>
      <c r="N32" s="85">
        <v>2</v>
      </c>
      <c r="O32" s="85">
        <v>1</v>
      </c>
      <c r="P32" s="85">
        <v>2</v>
      </c>
      <c r="Q32" s="85">
        <v>3</v>
      </c>
      <c r="R32" s="85">
        <v>6</v>
      </c>
      <c r="S32" s="85"/>
      <c r="T32" s="85"/>
    </row>
    <row r="33" spans="1:20">
      <c r="A33" s="76" t="str">
        <f t="shared" si="1"/>
        <v>1108</v>
      </c>
      <c r="B33" s="22">
        <v>39780</v>
      </c>
      <c r="C33" s="85">
        <v>3</v>
      </c>
      <c r="D33" s="85">
        <v>4</v>
      </c>
      <c r="E33" s="85">
        <v>5</v>
      </c>
      <c r="F33" s="85">
        <v>5</v>
      </c>
      <c r="G33" s="85">
        <v>2</v>
      </c>
      <c r="H33" s="85">
        <v>2</v>
      </c>
      <c r="I33" s="85">
        <v>4</v>
      </c>
      <c r="J33" s="85">
        <v>6</v>
      </c>
      <c r="K33" s="85">
        <v>4</v>
      </c>
      <c r="L33" s="85">
        <v>2</v>
      </c>
      <c r="M33" s="85"/>
      <c r="N33" s="85">
        <v>2</v>
      </c>
      <c r="O33" s="85">
        <v>1</v>
      </c>
      <c r="P33" s="85">
        <v>2</v>
      </c>
      <c r="Q33" s="85">
        <v>3</v>
      </c>
      <c r="R33" s="85">
        <v>6</v>
      </c>
      <c r="S33" s="85"/>
      <c r="T33" s="85"/>
    </row>
    <row r="34" spans="1:20">
      <c r="A34" s="76" t="str">
        <f t="shared" si="1"/>
        <v>1108</v>
      </c>
      <c r="B34" s="22">
        <v>39781</v>
      </c>
      <c r="C34" s="85"/>
      <c r="D34" s="85"/>
      <c r="E34" s="85"/>
      <c r="F34" s="85"/>
      <c r="G34" s="85"/>
      <c r="H34" s="85"/>
      <c r="I34" s="85"/>
      <c r="J34" s="85"/>
      <c r="K34" s="85"/>
      <c r="L34" s="85"/>
      <c r="M34" s="85"/>
      <c r="N34" s="85"/>
      <c r="O34" s="85"/>
      <c r="P34" s="85"/>
      <c r="Q34" s="85"/>
      <c r="R34" s="85"/>
      <c r="S34" s="85"/>
      <c r="T34" s="85"/>
    </row>
    <row r="35" spans="1:20">
      <c r="A35" s="76" t="str">
        <f t="shared" si="1"/>
        <v>1108</v>
      </c>
      <c r="B35" s="22">
        <v>39782</v>
      </c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5"/>
      <c r="Q35" s="85"/>
      <c r="R35" s="85"/>
      <c r="S35" s="85"/>
      <c r="T35" s="85"/>
    </row>
    <row r="36" spans="1:20">
      <c r="A36" s="76" t="str">
        <f t="shared" si="1"/>
        <v>1208</v>
      </c>
      <c r="B36" s="22">
        <v>39783</v>
      </c>
      <c r="C36" s="85">
        <v>3</v>
      </c>
      <c r="D36" s="85">
        <v>4</v>
      </c>
      <c r="E36" s="85">
        <v>5</v>
      </c>
      <c r="F36" s="85">
        <v>5</v>
      </c>
      <c r="G36" s="85">
        <v>2</v>
      </c>
      <c r="H36" s="85">
        <v>2</v>
      </c>
      <c r="I36" s="85">
        <v>3</v>
      </c>
      <c r="J36" s="85">
        <v>6</v>
      </c>
      <c r="K36" s="85">
        <v>4</v>
      </c>
      <c r="L36" s="85">
        <v>2</v>
      </c>
      <c r="M36" s="85"/>
      <c r="N36" s="85">
        <v>2</v>
      </c>
      <c r="O36" s="85">
        <v>1</v>
      </c>
      <c r="P36" s="85">
        <v>1</v>
      </c>
      <c r="Q36" s="85">
        <v>3</v>
      </c>
      <c r="R36" s="85"/>
      <c r="S36" s="85"/>
      <c r="T36" s="85"/>
    </row>
    <row r="37" spans="1:20">
      <c r="A37" s="76" t="str">
        <f t="shared" si="1"/>
        <v>1208</v>
      </c>
      <c r="B37" s="22">
        <v>39784</v>
      </c>
      <c r="C37" s="85">
        <v>3</v>
      </c>
      <c r="D37" s="85">
        <v>4</v>
      </c>
      <c r="E37" s="85">
        <v>5</v>
      </c>
      <c r="F37" s="85">
        <v>5</v>
      </c>
      <c r="G37" s="85">
        <v>2</v>
      </c>
      <c r="H37" s="85">
        <v>2</v>
      </c>
      <c r="I37" s="85">
        <v>3</v>
      </c>
      <c r="J37" s="85">
        <v>6</v>
      </c>
      <c r="K37" s="85">
        <v>4</v>
      </c>
      <c r="L37" s="85">
        <v>3</v>
      </c>
      <c r="M37" s="85"/>
      <c r="N37" s="85">
        <v>2</v>
      </c>
      <c r="O37" s="85">
        <v>1</v>
      </c>
      <c r="P37" s="85">
        <v>2</v>
      </c>
      <c r="Q37" s="85">
        <v>3</v>
      </c>
      <c r="R37" s="85"/>
      <c r="S37" s="85"/>
      <c r="T37" s="85"/>
    </row>
    <row r="38" spans="1:20">
      <c r="A38" s="76" t="str">
        <f t="shared" si="1"/>
        <v>1208</v>
      </c>
      <c r="B38" s="22">
        <v>39785</v>
      </c>
      <c r="C38" s="85">
        <v>3</v>
      </c>
      <c r="D38" s="85">
        <v>4</v>
      </c>
      <c r="E38" s="85">
        <v>5</v>
      </c>
      <c r="F38" s="85">
        <v>5</v>
      </c>
      <c r="G38" s="85">
        <v>2</v>
      </c>
      <c r="H38" s="85">
        <v>2</v>
      </c>
      <c r="I38" s="85">
        <v>3</v>
      </c>
      <c r="J38" s="85">
        <v>6</v>
      </c>
      <c r="K38" s="85">
        <v>4</v>
      </c>
      <c r="L38" s="85">
        <v>3</v>
      </c>
      <c r="M38" s="85"/>
      <c r="N38" s="85">
        <v>2</v>
      </c>
      <c r="O38" s="85">
        <v>1</v>
      </c>
      <c r="P38" s="85">
        <v>2</v>
      </c>
      <c r="Q38" s="85">
        <v>1</v>
      </c>
      <c r="R38" s="85">
        <v>6</v>
      </c>
      <c r="S38" s="85"/>
      <c r="T38" s="85"/>
    </row>
    <row r="39" spans="1:20">
      <c r="A39" s="76" t="str">
        <f t="shared" si="1"/>
        <v>1208</v>
      </c>
      <c r="B39" s="22">
        <v>39786</v>
      </c>
      <c r="C39" s="85">
        <v>3</v>
      </c>
      <c r="D39" s="85">
        <v>4</v>
      </c>
      <c r="E39" s="85">
        <v>5</v>
      </c>
      <c r="F39" s="85">
        <v>5</v>
      </c>
      <c r="G39" s="85">
        <v>2</v>
      </c>
      <c r="H39" s="85">
        <v>2</v>
      </c>
      <c r="I39" s="85">
        <v>3</v>
      </c>
      <c r="J39" s="85">
        <v>6</v>
      </c>
      <c r="K39" s="85">
        <v>4</v>
      </c>
      <c r="L39" s="85">
        <v>2</v>
      </c>
      <c r="M39" s="85"/>
      <c r="N39" s="85">
        <v>1</v>
      </c>
      <c r="O39" s="85">
        <v>1</v>
      </c>
      <c r="P39" s="85">
        <v>2</v>
      </c>
      <c r="Q39" s="85">
        <v>3</v>
      </c>
      <c r="R39" s="85"/>
      <c r="S39" s="85"/>
      <c r="T39" s="85"/>
    </row>
    <row r="40" spans="1:20">
      <c r="A40" s="76" t="str">
        <f t="shared" si="1"/>
        <v>1208</v>
      </c>
      <c r="B40" s="22">
        <v>39787</v>
      </c>
      <c r="C40" s="85">
        <v>3</v>
      </c>
      <c r="D40" s="85">
        <v>4</v>
      </c>
      <c r="E40" s="85">
        <v>5</v>
      </c>
      <c r="F40" s="85">
        <v>5</v>
      </c>
      <c r="G40" s="85">
        <v>2</v>
      </c>
      <c r="H40" s="85">
        <v>2</v>
      </c>
      <c r="I40" s="85">
        <v>3</v>
      </c>
      <c r="J40" s="85">
        <v>5</v>
      </c>
      <c r="K40" s="85">
        <v>4</v>
      </c>
      <c r="L40" s="85">
        <v>2</v>
      </c>
      <c r="M40" s="85"/>
      <c r="N40" s="85">
        <v>1</v>
      </c>
      <c r="O40" s="85">
        <v>1</v>
      </c>
      <c r="P40" s="85">
        <v>2</v>
      </c>
      <c r="Q40" s="85">
        <v>3</v>
      </c>
      <c r="R40" s="85">
        <v>1</v>
      </c>
      <c r="S40" s="85">
        <v>5</v>
      </c>
      <c r="T40" s="85"/>
    </row>
    <row r="41" spans="1:20">
      <c r="A41" s="76" t="str">
        <f t="shared" si="1"/>
        <v>1208</v>
      </c>
      <c r="B41" s="22">
        <v>39788</v>
      </c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</row>
    <row r="42" spans="1:20">
      <c r="A42" s="76" t="str">
        <f t="shared" si="1"/>
        <v>1208</v>
      </c>
      <c r="B42" s="22">
        <v>39789</v>
      </c>
      <c r="C42" s="85"/>
      <c r="D42" s="85"/>
      <c r="E42" s="85"/>
      <c r="F42" s="85"/>
      <c r="G42" s="85"/>
      <c r="H42" s="85"/>
      <c r="I42" s="85"/>
      <c r="J42" s="85"/>
      <c r="K42" s="85"/>
      <c r="L42" s="85"/>
      <c r="M42" s="85"/>
      <c r="N42" s="85"/>
      <c r="O42" s="85"/>
      <c r="P42" s="85"/>
      <c r="Q42" s="85"/>
      <c r="R42" s="85"/>
      <c r="S42" s="85"/>
      <c r="T42" s="85"/>
    </row>
    <row r="43" spans="1:20">
      <c r="A43" s="76" t="str">
        <f t="shared" si="1"/>
        <v>1208</v>
      </c>
      <c r="B43" s="22">
        <v>39790</v>
      </c>
      <c r="C43" s="85">
        <v>3</v>
      </c>
      <c r="D43" s="85">
        <v>4</v>
      </c>
      <c r="E43" s="85">
        <v>5</v>
      </c>
      <c r="F43" s="85">
        <v>5</v>
      </c>
      <c r="G43" s="85">
        <v>2</v>
      </c>
      <c r="H43" s="85">
        <v>2</v>
      </c>
      <c r="I43" s="85">
        <v>3</v>
      </c>
      <c r="J43" s="85">
        <v>5</v>
      </c>
      <c r="K43" s="85">
        <v>4</v>
      </c>
      <c r="L43" s="85">
        <v>2</v>
      </c>
      <c r="M43" s="85"/>
      <c r="N43" s="85">
        <v>1</v>
      </c>
      <c r="O43" s="85">
        <v>1</v>
      </c>
      <c r="P43" s="85">
        <v>2</v>
      </c>
      <c r="Q43" s="85">
        <v>3</v>
      </c>
      <c r="R43" s="85">
        <v>1</v>
      </c>
      <c r="S43" s="85">
        <v>3</v>
      </c>
      <c r="T43" s="85">
        <v>2</v>
      </c>
    </row>
    <row r="44" spans="1:20">
      <c r="A44" s="76" t="str">
        <f t="shared" si="1"/>
        <v>1208</v>
      </c>
      <c r="B44" s="22">
        <v>39791</v>
      </c>
      <c r="C44" s="85">
        <v>3</v>
      </c>
      <c r="D44" s="85">
        <v>4</v>
      </c>
      <c r="E44" s="85">
        <v>5</v>
      </c>
      <c r="F44" s="85">
        <v>5</v>
      </c>
      <c r="G44" s="85">
        <v>2</v>
      </c>
      <c r="H44" s="85">
        <v>2</v>
      </c>
      <c r="I44" s="85">
        <v>3</v>
      </c>
      <c r="J44" s="85">
        <v>6</v>
      </c>
      <c r="K44" s="85">
        <v>4</v>
      </c>
      <c r="L44" s="85">
        <v>2</v>
      </c>
      <c r="M44" s="85"/>
      <c r="N44" s="85"/>
      <c r="O44" s="85"/>
      <c r="P44" s="85"/>
      <c r="Q44" s="85"/>
      <c r="R44" s="85"/>
      <c r="S44" s="85"/>
      <c r="T44" s="85"/>
    </row>
    <row r="45" spans="1:20">
      <c r="A45" s="76" t="str">
        <f t="shared" si="1"/>
        <v>1208</v>
      </c>
      <c r="B45" s="22">
        <v>39792</v>
      </c>
      <c r="C45" s="85">
        <v>3</v>
      </c>
      <c r="D45" s="85">
        <v>4</v>
      </c>
      <c r="E45" s="85">
        <v>5</v>
      </c>
      <c r="F45" s="85">
        <v>5</v>
      </c>
      <c r="G45" s="85">
        <v>2</v>
      </c>
      <c r="H45" s="85">
        <v>2</v>
      </c>
      <c r="I45" s="85">
        <v>3</v>
      </c>
      <c r="J45" s="85">
        <v>6</v>
      </c>
      <c r="K45" s="85">
        <v>4</v>
      </c>
      <c r="L45" s="85">
        <v>2</v>
      </c>
      <c r="M45" s="85"/>
      <c r="N45" s="85">
        <v>1</v>
      </c>
      <c r="O45" s="85">
        <v>1</v>
      </c>
      <c r="P45" s="85">
        <v>2</v>
      </c>
      <c r="Q45" s="85">
        <v>1</v>
      </c>
      <c r="R45" s="85">
        <v>1</v>
      </c>
      <c r="S45" s="85"/>
      <c r="T45" s="85"/>
    </row>
    <row r="46" spans="1:20">
      <c r="A46" s="76" t="str">
        <f t="shared" si="1"/>
        <v>1208</v>
      </c>
      <c r="B46" s="22">
        <v>39793</v>
      </c>
      <c r="C46" s="85">
        <v>3</v>
      </c>
      <c r="D46" s="85">
        <v>4</v>
      </c>
      <c r="E46" s="85">
        <v>5</v>
      </c>
      <c r="F46" s="85">
        <v>5</v>
      </c>
      <c r="G46" s="85">
        <v>2</v>
      </c>
      <c r="H46" s="85">
        <v>2</v>
      </c>
      <c r="I46" s="85">
        <v>3</v>
      </c>
      <c r="J46" s="85">
        <v>6</v>
      </c>
      <c r="K46" s="85">
        <v>4</v>
      </c>
      <c r="L46" s="85">
        <v>2</v>
      </c>
      <c r="M46" s="85"/>
      <c r="N46" s="85">
        <v>1</v>
      </c>
      <c r="O46" s="85">
        <v>1</v>
      </c>
      <c r="P46" s="85">
        <v>2</v>
      </c>
      <c r="Q46" s="85">
        <v>3</v>
      </c>
      <c r="R46" s="85">
        <v>1</v>
      </c>
      <c r="S46" s="85"/>
      <c r="T46" s="85"/>
    </row>
    <row r="47" spans="1:20">
      <c r="A47" s="76" t="str">
        <f t="shared" si="1"/>
        <v>1208</v>
      </c>
      <c r="B47" s="22">
        <v>39794</v>
      </c>
      <c r="C47" s="85">
        <v>3</v>
      </c>
      <c r="D47" s="85">
        <v>4</v>
      </c>
      <c r="E47" s="85">
        <v>5</v>
      </c>
      <c r="F47" s="85">
        <v>5</v>
      </c>
      <c r="G47" s="85">
        <v>2</v>
      </c>
      <c r="H47" s="85">
        <v>2</v>
      </c>
      <c r="I47" s="85">
        <v>3</v>
      </c>
      <c r="J47" s="85">
        <v>6</v>
      </c>
      <c r="K47" s="85">
        <v>4</v>
      </c>
      <c r="L47" s="85">
        <v>3</v>
      </c>
      <c r="M47" s="85"/>
      <c r="N47" s="85">
        <v>1</v>
      </c>
      <c r="O47" s="85">
        <v>1</v>
      </c>
      <c r="P47" s="85">
        <v>2</v>
      </c>
      <c r="Q47" s="85">
        <v>1</v>
      </c>
      <c r="R47" s="85">
        <v>4</v>
      </c>
      <c r="S47" s="85">
        <v>3</v>
      </c>
      <c r="T47" s="85">
        <v>2</v>
      </c>
    </row>
    <row r="48" spans="1:20">
      <c r="A48" s="76" t="str">
        <f t="shared" si="1"/>
        <v>1208</v>
      </c>
      <c r="B48" s="22">
        <v>39795</v>
      </c>
      <c r="C48" s="85"/>
      <c r="D48" s="85"/>
      <c r="E48" s="85"/>
      <c r="F48" s="85"/>
      <c r="G48" s="85"/>
      <c r="H48" s="85"/>
      <c r="I48" s="85"/>
      <c r="J48" s="85"/>
      <c r="K48" s="85"/>
      <c r="L48" s="85"/>
      <c r="M48" s="85"/>
      <c r="N48" s="85"/>
      <c r="O48" s="85"/>
      <c r="P48" s="85"/>
      <c r="Q48" s="85"/>
      <c r="R48" s="85"/>
      <c r="S48" s="85"/>
      <c r="T48" s="85"/>
    </row>
    <row r="49" spans="1:20">
      <c r="A49" s="76" t="str">
        <f t="shared" si="1"/>
        <v>1208</v>
      </c>
      <c r="B49" s="22">
        <v>39796</v>
      </c>
      <c r="C49" s="85"/>
      <c r="D49" s="85"/>
      <c r="E49" s="85"/>
      <c r="F49" s="85"/>
      <c r="G49" s="85"/>
      <c r="H49" s="85"/>
      <c r="I49" s="85"/>
      <c r="J49" s="85"/>
      <c r="K49" s="85"/>
      <c r="L49" s="85"/>
      <c r="M49" s="85"/>
      <c r="N49" s="85"/>
      <c r="O49" s="85"/>
      <c r="P49" s="85"/>
      <c r="Q49" s="85"/>
      <c r="R49" s="85"/>
      <c r="S49" s="85"/>
      <c r="T49" s="85"/>
    </row>
    <row r="50" spans="1:20">
      <c r="A50" s="76" t="str">
        <f t="shared" si="1"/>
        <v>1208</v>
      </c>
      <c r="B50" s="22">
        <v>39797</v>
      </c>
      <c r="C50" s="85">
        <v>3</v>
      </c>
      <c r="D50" s="85">
        <v>4</v>
      </c>
      <c r="E50" s="85">
        <v>5</v>
      </c>
      <c r="F50" s="85">
        <v>5</v>
      </c>
      <c r="G50" s="85">
        <v>2</v>
      </c>
      <c r="H50" s="85">
        <v>2</v>
      </c>
      <c r="I50" s="85">
        <v>3</v>
      </c>
      <c r="J50" s="85">
        <v>6</v>
      </c>
      <c r="K50" s="85">
        <v>4</v>
      </c>
      <c r="L50" s="85">
        <v>3</v>
      </c>
      <c r="M50" s="85"/>
      <c r="N50" s="85">
        <v>1</v>
      </c>
      <c r="O50" s="85">
        <v>1</v>
      </c>
      <c r="P50" s="85">
        <v>2</v>
      </c>
      <c r="Q50" s="85">
        <v>3</v>
      </c>
      <c r="R50" s="85">
        <v>1</v>
      </c>
      <c r="S50" s="85">
        <v>5</v>
      </c>
      <c r="T50" s="85"/>
    </row>
    <row r="51" spans="1:20">
      <c r="A51" s="76" t="str">
        <f t="shared" si="1"/>
        <v>1208</v>
      </c>
      <c r="B51" s="22">
        <v>39798</v>
      </c>
      <c r="C51" s="85">
        <v>3</v>
      </c>
      <c r="D51" s="85">
        <v>4</v>
      </c>
      <c r="E51" s="85">
        <v>5</v>
      </c>
      <c r="F51" s="85">
        <v>5</v>
      </c>
      <c r="G51" s="85">
        <v>2</v>
      </c>
      <c r="H51" s="85">
        <v>2</v>
      </c>
      <c r="I51" s="85">
        <v>3</v>
      </c>
      <c r="J51" s="85">
        <v>6</v>
      </c>
      <c r="K51" s="85">
        <v>4</v>
      </c>
      <c r="L51" s="85">
        <v>2</v>
      </c>
      <c r="M51" s="85"/>
      <c r="N51" s="85">
        <v>1</v>
      </c>
      <c r="O51" s="85">
        <v>2</v>
      </c>
      <c r="P51" s="85">
        <v>2</v>
      </c>
      <c r="Q51" s="85">
        <v>3</v>
      </c>
      <c r="R51" s="85">
        <v>1</v>
      </c>
      <c r="S51" s="85">
        <v>4</v>
      </c>
      <c r="T51" s="85">
        <v>1</v>
      </c>
    </row>
    <row r="52" spans="1:20">
      <c r="A52" s="76" t="str">
        <f t="shared" si="1"/>
        <v>1208</v>
      </c>
      <c r="B52" s="22">
        <v>39799</v>
      </c>
      <c r="C52" s="85">
        <v>3</v>
      </c>
      <c r="D52" s="85">
        <v>4</v>
      </c>
      <c r="E52" s="85">
        <v>5</v>
      </c>
      <c r="F52" s="85">
        <v>5</v>
      </c>
      <c r="G52" s="85">
        <v>2</v>
      </c>
      <c r="H52" s="85">
        <v>2</v>
      </c>
      <c r="I52" s="85">
        <v>3</v>
      </c>
      <c r="J52" s="85">
        <v>6</v>
      </c>
      <c r="K52" s="85">
        <v>4</v>
      </c>
      <c r="L52" s="85">
        <v>2</v>
      </c>
      <c r="M52" s="85"/>
      <c r="N52" s="85">
        <v>2</v>
      </c>
      <c r="O52" s="85">
        <v>1</v>
      </c>
      <c r="P52" s="85">
        <v>2</v>
      </c>
      <c r="Q52" s="85"/>
      <c r="R52" s="85">
        <v>1</v>
      </c>
      <c r="S52" s="85">
        <v>4</v>
      </c>
      <c r="T52" s="85">
        <v>1</v>
      </c>
    </row>
    <row r="53" spans="1:20">
      <c r="A53" s="76" t="str">
        <f t="shared" si="1"/>
        <v>1208</v>
      </c>
      <c r="B53" s="22">
        <v>39800</v>
      </c>
      <c r="C53" s="85">
        <v>3</v>
      </c>
      <c r="D53" s="85">
        <v>4</v>
      </c>
      <c r="E53" s="85">
        <v>5</v>
      </c>
      <c r="F53" s="85">
        <v>5</v>
      </c>
      <c r="G53" s="85">
        <v>2</v>
      </c>
      <c r="H53" s="85">
        <v>2</v>
      </c>
      <c r="I53" s="85">
        <v>3</v>
      </c>
      <c r="J53" s="85">
        <v>6</v>
      </c>
      <c r="K53" s="85">
        <v>4</v>
      </c>
      <c r="L53" s="85">
        <v>2</v>
      </c>
      <c r="M53" s="85"/>
      <c r="N53" s="85">
        <v>1</v>
      </c>
      <c r="O53" s="85">
        <v>1</v>
      </c>
      <c r="P53" s="85">
        <v>2</v>
      </c>
      <c r="Q53" s="85">
        <v>2</v>
      </c>
      <c r="R53" s="85"/>
      <c r="S53" s="85">
        <v>4</v>
      </c>
      <c r="T53" s="85">
        <v>1</v>
      </c>
    </row>
    <row r="54" spans="1:20">
      <c r="A54" s="76" t="str">
        <f t="shared" si="1"/>
        <v>1208</v>
      </c>
      <c r="B54" s="22">
        <v>39801</v>
      </c>
      <c r="C54" s="85"/>
      <c r="D54" s="85"/>
      <c r="E54" s="85"/>
      <c r="F54" s="85"/>
      <c r="G54" s="85"/>
      <c r="H54" s="85"/>
      <c r="I54" s="85"/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</row>
    <row r="55" spans="1:20">
      <c r="A55" s="76" t="str">
        <f t="shared" si="1"/>
        <v>1208</v>
      </c>
      <c r="B55" s="22">
        <v>39802</v>
      </c>
      <c r="C55" s="85"/>
      <c r="D55" s="85"/>
      <c r="E55" s="85"/>
      <c r="F55" s="85"/>
      <c r="G55" s="85"/>
      <c r="H55" s="85"/>
      <c r="I55" s="85"/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</row>
    <row r="56" spans="1:20">
      <c r="A56" s="76" t="str">
        <f t="shared" si="1"/>
        <v>1208</v>
      </c>
      <c r="B56" s="22">
        <v>39803</v>
      </c>
      <c r="C56" s="85"/>
      <c r="D56" s="85"/>
      <c r="E56" s="85"/>
      <c r="F56" s="85"/>
      <c r="G56" s="85"/>
      <c r="H56" s="85"/>
      <c r="I56" s="85"/>
      <c r="J56" s="85"/>
      <c r="K56" s="85"/>
      <c r="L56" s="85"/>
      <c r="M56" s="85"/>
      <c r="N56" s="85"/>
      <c r="O56" s="85"/>
      <c r="P56" s="85"/>
      <c r="Q56" s="85"/>
      <c r="R56" s="85"/>
      <c r="S56" s="85"/>
      <c r="T56" s="85"/>
    </row>
    <row r="57" spans="1:20">
      <c r="A57" s="76" t="str">
        <f t="shared" si="1"/>
        <v>1208</v>
      </c>
      <c r="B57" s="22">
        <v>39804</v>
      </c>
      <c r="C57" s="85"/>
      <c r="D57" s="85"/>
      <c r="E57" s="85"/>
      <c r="F57" s="85"/>
      <c r="G57" s="85"/>
      <c r="H57" s="85"/>
      <c r="I57" s="85"/>
      <c r="J57" s="85"/>
      <c r="K57" s="85"/>
      <c r="L57" s="85"/>
      <c r="M57" s="85"/>
      <c r="N57" s="85"/>
      <c r="O57" s="85"/>
      <c r="P57" s="85"/>
      <c r="Q57" s="85"/>
      <c r="R57" s="85"/>
      <c r="S57" s="85"/>
      <c r="T57" s="85"/>
    </row>
    <row r="58" spans="1:20">
      <c r="A58" s="76" t="str">
        <f t="shared" si="1"/>
        <v>1208</v>
      </c>
      <c r="B58" s="22">
        <v>39805</v>
      </c>
      <c r="C58" s="85"/>
      <c r="D58" s="85"/>
      <c r="E58" s="85"/>
      <c r="F58" s="85"/>
      <c r="G58" s="85"/>
      <c r="H58" s="85"/>
      <c r="I58" s="85"/>
      <c r="J58" s="85"/>
      <c r="K58" s="85"/>
      <c r="L58" s="85"/>
      <c r="M58" s="85"/>
      <c r="N58" s="85"/>
      <c r="O58" s="85"/>
      <c r="P58" s="85"/>
      <c r="Q58" s="85"/>
      <c r="R58" s="85"/>
      <c r="S58" s="85"/>
      <c r="T58" s="85"/>
    </row>
    <row r="59" spans="1:20">
      <c r="A59" s="76" t="str">
        <f t="shared" si="1"/>
        <v>1208</v>
      </c>
      <c r="B59" s="22">
        <v>39806</v>
      </c>
      <c r="C59" s="85"/>
      <c r="D59" s="85"/>
      <c r="E59" s="85"/>
      <c r="F59" s="85"/>
      <c r="G59" s="85"/>
      <c r="H59" s="85"/>
      <c r="I59" s="85"/>
      <c r="J59" s="85"/>
      <c r="K59" s="85"/>
      <c r="L59" s="85"/>
      <c r="M59" s="85"/>
      <c r="N59" s="85"/>
      <c r="O59" s="85"/>
      <c r="P59" s="85"/>
      <c r="Q59" s="85"/>
      <c r="R59" s="85"/>
      <c r="S59" s="85"/>
      <c r="T59" s="85"/>
    </row>
    <row r="60" spans="1:20">
      <c r="A60" s="76" t="str">
        <f t="shared" si="1"/>
        <v>1208</v>
      </c>
      <c r="B60" s="22">
        <v>39807</v>
      </c>
      <c r="C60" s="85"/>
      <c r="D60" s="85"/>
      <c r="E60" s="85"/>
      <c r="F60" s="85"/>
      <c r="G60" s="85"/>
      <c r="H60" s="85"/>
      <c r="I60" s="85"/>
      <c r="J60" s="85"/>
      <c r="K60" s="85"/>
      <c r="L60" s="85"/>
      <c r="M60" s="85"/>
      <c r="N60" s="85"/>
      <c r="O60" s="85"/>
      <c r="P60" s="85"/>
      <c r="Q60" s="85"/>
      <c r="R60" s="85"/>
      <c r="S60" s="85"/>
      <c r="T60" s="85"/>
    </row>
    <row r="61" spans="1:20">
      <c r="A61" s="76" t="str">
        <f t="shared" si="1"/>
        <v>1208</v>
      </c>
      <c r="B61" s="22">
        <v>39808</v>
      </c>
      <c r="C61" s="85"/>
      <c r="D61" s="85"/>
      <c r="E61" s="85"/>
      <c r="F61" s="85"/>
      <c r="G61" s="85"/>
      <c r="H61" s="85"/>
      <c r="I61" s="85"/>
      <c r="J61" s="85"/>
      <c r="K61" s="85"/>
      <c r="L61" s="85"/>
      <c r="M61" s="85"/>
      <c r="N61" s="85"/>
      <c r="O61" s="85"/>
      <c r="P61" s="85"/>
      <c r="Q61" s="85"/>
      <c r="R61" s="85"/>
      <c r="S61" s="85"/>
      <c r="T61" s="85"/>
    </row>
    <row r="62" spans="1:20">
      <c r="A62" s="76" t="str">
        <f t="shared" si="1"/>
        <v>1208</v>
      </c>
      <c r="B62" s="22">
        <v>39809</v>
      </c>
      <c r="C62" s="85"/>
      <c r="D62" s="85"/>
      <c r="E62" s="85"/>
      <c r="F62" s="85"/>
      <c r="G62" s="85"/>
      <c r="H62" s="85"/>
      <c r="I62" s="85"/>
      <c r="J62" s="85"/>
      <c r="K62" s="85"/>
      <c r="L62" s="85"/>
      <c r="M62" s="85"/>
      <c r="N62" s="85"/>
      <c r="O62" s="85"/>
      <c r="P62" s="85"/>
      <c r="Q62" s="85"/>
      <c r="R62" s="85"/>
      <c r="S62" s="85"/>
      <c r="T62" s="85"/>
    </row>
    <row r="63" spans="1:20">
      <c r="A63" s="76" t="str">
        <f t="shared" si="1"/>
        <v>1208</v>
      </c>
      <c r="B63" s="22">
        <v>39810</v>
      </c>
      <c r="C63" s="85"/>
      <c r="D63" s="85"/>
      <c r="E63" s="85"/>
      <c r="F63" s="85"/>
      <c r="G63" s="85"/>
      <c r="H63" s="85"/>
      <c r="I63" s="85"/>
      <c r="J63" s="85"/>
      <c r="K63" s="85"/>
      <c r="L63" s="85"/>
      <c r="M63" s="85"/>
      <c r="N63" s="85"/>
      <c r="O63" s="85"/>
      <c r="P63" s="85"/>
      <c r="Q63" s="85"/>
      <c r="R63" s="85"/>
      <c r="S63" s="85"/>
      <c r="T63" s="85"/>
    </row>
    <row r="64" spans="1:20">
      <c r="A64" s="76" t="str">
        <f t="shared" si="1"/>
        <v>1208</v>
      </c>
      <c r="B64" s="22">
        <v>39811</v>
      </c>
      <c r="C64" s="85"/>
      <c r="D64" s="85"/>
      <c r="E64" s="85"/>
      <c r="F64" s="85"/>
      <c r="G64" s="85"/>
      <c r="H64" s="85"/>
      <c r="I64" s="85"/>
      <c r="J64" s="85"/>
      <c r="K64" s="85"/>
      <c r="L64" s="85"/>
      <c r="M64" s="85"/>
      <c r="N64" s="85"/>
      <c r="O64" s="85"/>
      <c r="P64" s="85"/>
      <c r="Q64" s="85"/>
      <c r="R64" s="85"/>
      <c r="S64" s="85"/>
      <c r="T64" s="85"/>
    </row>
    <row r="65" spans="1:20">
      <c r="A65" s="76" t="str">
        <f t="shared" si="1"/>
        <v>1208</v>
      </c>
      <c r="B65" s="22">
        <v>39812</v>
      </c>
      <c r="C65" s="85"/>
      <c r="D65" s="85"/>
      <c r="E65" s="85"/>
      <c r="F65" s="85"/>
      <c r="G65" s="85"/>
      <c r="H65" s="85"/>
      <c r="I65" s="85"/>
      <c r="J65" s="85"/>
      <c r="K65" s="85"/>
      <c r="L65" s="85"/>
      <c r="M65" s="85"/>
      <c r="N65" s="85"/>
      <c r="O65" s="85"/>
      <c r="P65" s="85"/>
      <c r="Q65" s="85"/>
      <c r="R65" s="85"/>
      <c r="S65" s="85"/>
      <c r="T65" s="85"/>
    </row>
    <row r="66" spans="1:20">
      <c r="A66" s="76" t="str">
        <f t="shared" si="1"/>
        <v>1208</v>
      </c>
      <c r="B66" s="22">
        <v>39813</v>
      </c>
      <c r="C66" s="85"/>
      <c r="D66" s="85"/>
      <c r="E66" s="85"/>
      <c r="F66" s="85"/>
      <c r="G66" s="85"/>
      <c r="H66" s="85"/>
      <c r="I66" s="85"/>
      <c r="J66" s="85"/>
      <c r="K66" s="85"/>
      <c r="L66" s="85"/>
      <c r="M66" s="85"/>
      <c r="N66" s="85"/>
      <c r="O66" s="85"/>
      <c r="P66" s="85"/>
      <c r="Q66" s="85"/>
      <c r="R66" s="85"/>
      <c r="S66" s="85"/>
      <c r="T66" s="85"/>
    </row>
  </sheetData>
  <sheetProtection formatCells="0" formatColumns="0" formatRows="0" insertColumns="0" insertRows="0" insertHyperlinks="0" deleteColumns="0" deleteRows="0" sort="0" autoFilter="0" pivotTables="0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:J707"/>
  <sheetViews>
    <sheetView workbookViewId="0">
      <pane ySplit="1140" topLeftCell="A172" activePane="bottomLeft"/>
      <selection sqref="A1:G1"/>
      <selection pane="bottomLeft" activeCell="J19" sqref="J19"/>
    </sheetView>
  </sheetViews>
  <sheetFormatPr defaultRowHeight="12.75"/>
  <cols>
    <col min="1" max="1" width="4.140625" style="287" customWidth="1"/>
    <col min="2" max="2" width="11.42578125" style="287" customWidth="1"/>
    <col min="3" max="3" width="12" style="287" customWidth="1"/>
    <col min="4" max="4" width="12.42578125" style="287" customWidth="1"/>
    <col min="5" max="5" width="15.42578125" style="287" customWidth="1"/>
    <col min="6" max="6" width="18.140625" style="287" customWidth="1"/>
    <col min="7" max="7" width="17.85546875" style="287" customWidth="1"/>
    <col min="8" max="8" width="5" style="287" customWidth="1"/>
    <col min="9" max="10" width="10.140625" style="287" bestFit="1" customWidth="1"/>
    <col min="11" max="256" width="9.140625" style="287"/>
    <col min="257" max="257" width="4.140625" style="287" customWidth="1"/>
    <col min="258" max="258" width="11.42578125" style="287" customWidth="1"/>
    <col min="259" max="259" width="12" style="287" customWidth="1"/>
    <col min="260" max="260" width="12.42578125" style="287" customWidth="1"/>
    <col min="261" max="261" width="15.42578125" style="287" customWidth="1"/>
    <col min="262" max="262" width="18.140625" style="287" customWidth="1"/>
    <col min="263" max="263" width="17.85546875" style="287" customWidth="1"/>
    <col min="264" max="264" width="5" style="287" customWidth="1"/>
    <col min="265" max="266" width="10.140625" style="287" bestFit="1" customWidth="1"/>
    <col min="267" max="512" width="9.140625" style="287"/>
    <col min="513" max="513" width="4.140625" style="287" customWidth="1"/>
    <col min="514" max="514" width="11.42578125" style="287" customWidth="1"/>
    <col min="515" max="515" width="12" style="287" customWidth="1"/>
    <col min="516" max="516" width="12.42578125" style="287" customWidth="1"/>
    <col min="517" max="517" width="15.42578125" style="287" customWidth="1"/>
    <col min="518" max="518" width="18.140625" style="287" customWidth="1"/>
    <col min="519" max="519" width="17.85546875" style="287" customWidth="1"/>
    <col min="520" max="520" width="5" style="287" customWidth="1"/>
    <col min="521" max="522" width="10.140625" style="287" bestFit="1" customWidth="1"/>
    <col min="523" max="768" width="9.140625" style="287"/>
    <col min="769" max="769" width="4.140625" style="287" customWidth="1"/>
    <col min="770" max="770" width="11.42578125" style="287" customWidth="1"/>
    <col min="771" max="771" width="12" style="287" customWidth="1"/>
    <col min="772" max="772" width="12.42578125" style="287" customWidth="1"/>
    <col min="773" max="773" width="15.42578125" style="287" customWidth="1"/>
    <col min="774" max="774" width="18.140625" style="287" customWidth="1"/>
    <col min="775" max="775" width="17.85546875" style="287" customWidth="1"/>
    <col min="776" max="776" width="5" style="287" customWidth="1"/>
    <col min="777" max="778" width="10.140625" style="287" bestFit="1" customWidth="1"/>
    <col min="779" max="1024" width="9.140625" style="287"/>
    <col min="1025" max="1025" width="4.140625" style="287" customWidth="1"/>
    <col min="1026" max="1026" width="11.42578125" style="287" customWidth="1"/>
    <col min="1027" max="1027" width="12" style="287" customWidth="1"/>
    <col min="1028" max="1028" width="12.42578125" style="287" customWidth="1"/>
    <col min="1029" max="1029" width="15.42578125" style="287" customWidth="1"/>
    <col min="1030" max="1030" width="18.140625" style="287" customWidth="1"/>
    <col min="1031" max="1031" width="17.85546875" style="287" customWidth="1"/>
    <col min="1032" max="1032" width="5" style="287" customWidth="1"/>
    <col min="1033" max="1034" width="10.140625" style="287" bestFit="1" customWidth="1"/>
    <col min="1035" max="1280" width="9.140625" style="287"/>
    <col min="1281" max="1281" width="4.140625" style="287" customWidth="1"/>
    <col min="1282" max="1282" width="11.42578125" style="287" customWidth="1"/>
    <col min="1283" max="1283" width="12" style="287" customWidth="1"/>
    <col min="1284" max="1284" width="12.42578125" style="287" customWidth="1"/>
    <col min="1285" max="1285" width="15.42578125" style="287" customWidth="1"/>
    <col min="1286" max="1286" width="18.140625" style="287" customWidth="1"/>
    <col min="1287" max="1287" width="17.85546875" style="287" customWidth="1"/>
    <col min="1288" max="1288" width="5" style="287" customWidth="1"/>
    <col min="1289" max="1290" width="10.140625" style="287" bestFit="1" customWidth="1"/>
    <col min="1291" max="1536" width="9.140625" style="287"/>
    <col min="1537" max="1537" width="4.140625" style="287" customWidth="1"/>
    <col min="1538" max="1538" width="11.42578125" style="287" customWidth="1"/>
    <col min="1539" max="1539" width="12" style="287" customWidth="1"/>
    <col min="1540" max="1540" width="12.42578125" style="287" customWidth="1"/>
    <col min="1541" max="1541" width="15.42578125" style="287" customWidth="1"/>
    <col min="1542" max="1542" width="18.140625" style="287" customWidth="1"/>
    <col min="1543" max="1543" width="17.85546875" style="287" customWidth="1"/>
    <col min="1544" max="1544" width="5" style="287" customWidth="1"/>
    <col min="1545" max="1546" width="10.140625" style="287" bestFit="1" customWidth="1"/>
    <col min="1547" max="1792" width="9.140625" style="287"/>
    <col min="1793" max="1793" width="4.140625" style="287" customWidth="1"/>
    <col min="1794" max="1794" width="11.42578125" style="287" customWidth="1"/>
    <col min="1795" max="1795" width="12" style="287" customWidth="1"/>
    <col min="1796" max="1796" width="12.42578125" style="287" customWidth="1"/>
    <col min="1797" max="1797" width="15.42578125" style="287" customWidth="1"/>
    <col min="1798" max="1798" width="18.140625" style="287" customWidth="1"/>
    <col min="1799" max="1799" width="17.85546875" style="287" customWidth="1"/>
    <col min="1800" max="1800" width="5" style="287" customWidth="1"/>
    <col min="1801" max="1802" width="10.140625" style="287" bestFit="1" customWidth="1"/>
    <col min="1803" max="2048" width="9.140625" style="287"/>
    <col min="2049" max="2049" width="4.140625" style="287" customWidth="1"/>
    <col min="2050" max="2050" width="11.42578125" style="287" customWidth="1"/>
    <col min="2051" max="2051" width="12" style="287" customWidth="1"/>
    <col min="2052" max="2052" width="12.42578125" style="287" customWidth="1"/>
    <col min="2053" max="2053" width="15.42578125" style="287" customWidth="1"/>
    <col min="2054" max="2054" width="18.140625" style="287" customWidth="1"/>
    <col min="2055" max="2055" width="17.85546875" style="287" customWidth="1"/>
    <col min="2056" max="2056" width="5" style="287" customWidth="1"/>
    <col min="2057" max="2058" width="10.140625" style="287" bestFit="1" customWidth="1"/>
    <col min="2059" max="2304" width="9.140625" style="287"/>
    <col min="2305" max="2305" width="4.140625" style="287" customWidth="1"/>
    <col min="2306" max="2306" width="11.42578125" style="287" customWidth="1"/>
    <col min="2307" max="2307" width="12" style="287" customWidth="1"/>
    <col min="2308" max="2308" width="12.42578125" style="287" customWidth="1"/>
    <col min="2309" max="2309" width="15.42578125" style="287" customWidth="1"/>
    <col min="2310" max="2310" width="18.140625" style="287" customWidth="1"/>
    <col min="2311" max="2311" width="17.85546875" style="287" customWidth="1"/>
    <col min="2312" max="2312" width="5" style="287" customWidth="1"/>
    <col min="2313" max="2314" width="10.140625" style="287" bestFit="1" customWidth="1"/>
    <col min="2315" max="2560" width="9.140625" style="287"/>
    <col min="2561" max="2561" width="4.140625" style="287" customWidth="1"/>
    <col min="2562" max="2562" width="11.42578125" style="287" customWidth="1"/>
    <col min="2563" max="2563" width="12" style="287" customWidth="1"/>
    <col min="2564" max="2564" width="12.42578125" style="287" customWidth="1"/>
    <col min="2565" max="2565" width="15.42578125" style="287" customWidth="1"/>
    <col min="2566" max="2566" width="18.140625" style="287" customWidth="1"/>
    <col min="2567" max="2567" width="17.85546875" style="287" customWidth="1"/>
    <col min="2568" max="2568" width="5" style="287" customWidth="1"/>
    <col min="2569" max="2570" width="10.140625" style="287" bestFit="1" customWidth="1"/>
    <col min="2571" max="2816" width="9.140625" style="287"/>
    <col min="2817" max="2817" width="4.140625" style="287" customWidth="1"/>
    <col min="2818" max="2818" width="11.42578125" style="287" customWidth="1"/>
    <col min="2819" max="2819" width="12" style="287" customWidth="1"/>
    <col min="2820" max="2820" width="12.42578125" style="287" customWidth="1"/>
    <col min="2821" max="2821" width="15.42578125" style="287" customWidth="1"/>
    <col min="2822" max="2822" width="18.140625" style="287" customWidth="1"/>
    <col min="2823" max="2823" width="17.85546875" style="287" customWidth="1"/>
    <col min="2824" max="2824" width="5" style="287" customWidth="1"/>
    <col min="2825" max="2826" width="10.140625" style="287" bestFit="1" customWidth="1"/>
    <col min="2827" max="3072" width="9.140625" style="287"/>
    <col min="3073" max="3073" width="4.140625" style="287" customWidth="1"/>
    <col min="3074" max="3074" width="11.42578125" style="287" customWidth="1"/>
    <col min="3075" max="3075" width="12" style="287" customWidth="1"/>
    <col min="3076" max="3076" width="12.42578125" style="287" customWidth="1"/>
    <col min="3077" max="3077" width="15.42578125" style="287" customWidth="1"/>
    <col min="3078" max="3078" width="18.140625" style="287" customWidth="1"/>
    <col min="3079" max="3079" width="17.85546875" style="287" customWidth="1"/>
    <col min="3080" max="3080" width="5" style="287" customWidth="1"/>
    <col min="3081" max="3082" width="10.140625" style="287" bestFit="1" customWidth="1"/>
    <col min="3083" max="3328" width="9.140625" style="287"/>
    <col min="3329" max="3329" width="4.140625" style="287" customWidth="1"/>
    <col min="3330" max="3330" width="11.42578125" style="287" customWidth="1"/>
    <col min="3331" max="3331" width="12" style="287" customWidth="1"/>
    <col min="3332" max="3332" width="12.42578125" style="287" customWidth="1"/>
    <col min="3333" max="3333" width="15.42578125" style="287" customWidth="1"/>
    <col min="3334" max="3334" width="18.140625" style="287" customWidth="1"/>
    <col min="3335" max="3335" width="17.85546875" style="287" customWidth="1"/>
    <col min="3336" max="3336" width="5" style="287" customWidth="1"/>
    <col min="3337" max="3338" width="10.140625" style="287" bestFit="1" customWidth="1"/>
    <col min="3339" max="3584" width="9.140625" style="287"/>
    <col min="3585" max="3585" width="4.140625" style="287" customWidth="1"/>
    <col min="3586" max="3586" width="11.42578125" style="287" customWidth="1"/>
    <col min="3587" max="3587" width="12" style="287" customWidth="1"/>
    <col min="3588" max="3588" width="12.42578125" style="287" customWidth="1"/>
    <col min="3589" max="3589" width="15.42578125" style="287" customWidth="1"/>
    <col min="3590" max="3590" width="18.140625" style="287" customWidth="1"/>
    <col min="3591" max="3591" width="17.85546875" style="287" customWidth="1"/>
    <col min="3592" max="3592" width="5" style="287" customWidth="1"/>
    <col min="3593" max="3594" width="10.140625" style="287" bestFit="1" customWidth="1"/>
    <col min="3595" max="3840" width="9.140625" style="287"/>
    <col min="3841" max="3841" width="4.140625" style="287" customWidth="1"/>
    <col min="3842" max="3842" width="11.42578125" style="287" customWidth="1"/>
    <col min="3843" max="3843" width="12" style="287" customWidth="1"/>
    <col min="3844" max="3844" width="12.42578125" style="287" customWidth="1"/>
    <col min="3845" max="3845" width="15.42578125" style="287" customWidth="1"/>
    <col min="3846" max="3846" width="18.140625" style="287" customWidth="1"/>
    <col min="3847" max="3847" width="17.85546875" style="287" customWidth="1"/>
    <col min="3848" max="3848" width="5" style="287" customWidth="1"/>
    <col min="3849" max="3850" width="10.140625" style="287" bestFit="1" customWidth="1"/>
    <col min="3851" max="4096" width="9.140625" style="287"/>
    <col min="4097" max="4097" width="4.140625" style="287" customWidth="1"/>
    <col min="4098" max="4098" width="11.42578125" style="287" customWidth="1"/>
    <col min="4099" max="4099" width="12" style="287" customWidth="1"/>
    <col min="4100" max="4100" width="12.42578125" style="287" customWidth="1"/>
    <col min="4101" max="4101" width="15.42578125" style="287" customWidth="1"/>
    <col min="4102" max="4102" width="18.140625" style="287" customWidth="1"/>
    <col min="4103" max="4103" width="17.85546875" style="287" customWidth="1"/>
    <col min="4104" max="4104" width="5" style="287" customWidth="1"/>
    <col min="4105" max="4106" width="10.140625" style="287" bestFit="1" customWidth="1"/>
    <col min="4107" max="4352" width="9.140625" style="287"/>
    <col min="4353" max="4353" width="4.140625" style="287" customWidth="1"/>
    <col min="4354" max="4354" width="11.42578125" style="287" customWidth="1"/>
    <col min="4355" max="4355" width="12" style="287" customWidth="1"/>
    <col min="4356" max="4356" width="12.42578125" style="287" customWidth="1"/>
    <col min="4357" max="4357" width="15.42578125" style="287" customWidth="1"/>
    <col min="4358" max="4358" width="18.140625" style="287" customWidth="1"/>
    <col min="4359" max="4359" width="17.85546875" style="287" customWidth="1"/>
    <col min="4360" max="4360" width="5" style="287" customWidth="1"/>
    <col min="4361" max="4362" width="10.140625" style="287" bestFit="1" customWidth="1"/>
    <col min="4363" max="4608" width="9.140625" style="287"/>
    <col min="4609" max="4609" width="4.140625" style="287" customWidth="1"/>
    <col min="4610" max="4610" width="11.42578125" style="287" customWidth="1"/>
    <col min="4611" max="4611" width="12" style="287" customWidth="1"/>
    <col min="4612" max="4612" width="12.42578125" style="287" customWidth="1"/>
    <col min="4613" max="4613" width="15.42578125" style="287" customWidth="1"/>
    <col min="4614" max="4614" width="18.140625" style="287" customWidth="1"/>
    <col min="4615" max="4615" width="17.85546875" style="287" customWidth="1"/>
    <col min="4616" max="4616" width="5" style="287" customWidth="1"/>
    <col min="4617" max="4618" width="10.140625" style="287" bestFit="1" customWidth="1"/>
    <col min="4619" max="4864" width="9.140625" style="287"/>
    <col min="4865" max="4865" width="4.140625" style="287" customWidth="1"/>
    <col min="4866" max="4866" width="11.42578125" style="287" customWidth="1"/>
    <col min="4867" max="4867" width="12" style="287" customWidth="1"/>
    <col min="4868" max="4868" width="12.42578125" style="287" customWidth="1"/>
    <col min="4869" max="4869" width="15.42578125" style="287" customWidth="1"/>
    <col min="4870" max="4870" width="18.140625" style="287" customWidth="1"/>
    <col min="4871" max="4871" width="17.85546875" style="287" customWidth="1"/>
    <col min="4872" max="4872" width="5" style="287" customWidth="1"/>
    <col min="4873" max="4874" width="10.140625" style="287" bestFit="1" customWidth="1"/>
    <col min="4875" max="5120" width="9.140625" style="287"/>
    <col min="5121" max="5121" width="4.140625" style="287" customWidth="1"/>
    <col min="5122" max="5122" width="11.42578125" style="287" customWidth="1"/>
    <col min="5123" max="5123" width="12" style="287" customWidth="1"/>
    <col min="5124" max="5124" width="12.42578125" style="287" customWidth="1"/>
    <col min="5125" max="5125" width="15.42578125" style="287" customWidth="1"/>
    <col min="5126" max="5126" width="18.140625" style="287" customWidth="1"/>
    <col min="5127" max="5127" width="17.85546875" style="287" customWidth="1"/>
    <col min="5128" max="5128" width="5" style="287" customWidth="1"/>
    <col min="5129" max="5130" width="10.140625" style="287" bestFit="1" customWidth="1"/>
    <col min="5131" max="5376" width="9.140625" style="287"/>
    <col min="5377" max="5377" width="4.140625" style="287" customWidth="1"/>
    <col min="5378" max="5378" width="11.42578125" style="287" customWidth="1"/>
    <col min="5379" max="5379" width="12" style="287" customWidth="1"/>
    <col min="5380" max="5380" width="12.42578125" style="287" customWidth="1"/>
    <col min="5381" max="5381" width="15.42578125" style="287" customWidth="1"/>
    <col min="5382" max="5382" width="18.140625" style="287" customWidth="1"/>
    <col min="5383" max="5383" width="17.85546875" style="287" customWidth="1"/>
    <col min="5384" max="5384" width="5" style="287" customWidth="1"/>
    <col min="5385" max="5386" width="10.140625" style="287" bestFit="1" customWidth="1"/>
    <col min="5387" max="5632" width="9.140625" style="287"/>
    <col min="5633" max="5633" width="4.140625" style="287" customWidth="1"/>
    <col min="5634" max="5634" width="11.42578125" style="287" customWidth="1"/>
    <col min="5635" max="5635" width="12" style="287" customWidth="1"/>
    <col min="5636" max="5636" width="12.42578125" style="287" customWidth="1"/>
    <col min="5637" max="5637" width="15.42578125" style="287" customWidth="1"/>
    <col min="5638" max="5638" width="18.140625" style="287" customWidth="1"/>
    <col min="5639" max="5639" width="17.85546875" style="287" customWidth="1"/>
    <col min="5640" max="5640" width="5" style="287" customWidth="1"/>
    <col min="5641" max="5642" width="10.140625" style="287" bestFit="1" customWidth="1"/>
    <col min="5643" max="5888" width="9.140625" style="287"/>
    <col min="5889" max="5889" width="4.140625" style="287" customWidth="1"/>
    <col min="5890" max="5890" width="11.42578125" style="287" customWidth="1"/>
    <col min="5891" max="5891" width="12" style="287" customWidth="1"/>
    <col min="5892" max="5892" width="12.42578125" style="287" customWidth="1"/>
    <col min="5893" max="5893" width="15.42578125" style="287" customWidth="1"/>
    <col min="5894" max="5894" width="18.140625" style="287" customWidth="1"/>
    <col min="5895" max="5895" width="17.85546875" style="287" customWidth="1"/>
    <col min="5896" max="5896" width="5" style="287" customWidth="1"/>
    <col min="5897" max="5898" width="10.140625" style="287" bestFit="1" customWidth="1"/>
    <col min="5899" max="6144" width="9.140625" style="287"/>
    <col min="6145" max="6145" width="4.140625" style="287" customWidth="1"/>
    <col min="6146" max="6146" width="11.42578125" style="287" customWidth="1"/>
    <col min="6147" max="6147" width="12" style="287" customWidth="1"/>
    <col min="6148" max="6148" width="12.42578125" style="287" customWidth="1"/>
    <col min="6149" max="6149" width="15.42578125" style="287" customWidth="1"/>
    <col min="6150" max="6150" width="18.140625" style="287" customWidth="1"/>
    <col min="6151" max="6151" width="17.85546875" style="287" customWidth="1"/>
    <col min="6152" max="6152" width="5" style="287" customWidth="1"/>
    <col min="6153" max="6154" width="10.140625" style="287" bestFit="1" customWidth="1"/>
    <col min="6155" max="6400" width="9.140625" style="287"/>
    <col min="6401" max="6401" width="4.140625" style="287" customWidth="1"/>
    <col min="6402" max="6402" width="11.42578125" style="287" customWidth="1"/>
    <col min="6403" max="6403" width="12" style="287" customWidth="1"/>
    <col min="6404" max="6404" width="12.42578125" style="287" customWidth="1"/>
    <col min="6405" max="6405" width="15.42578125" style="287" customWidth="1"/>
    <col min="6406" max="6406" width="18.140625" style="287" customWidth="1"/>
    <col min="6407" max="6407" width="17.85546875" style="287" customWidth="1"/>
    <col min="6408" max="6408" width="5" style="287" customWidth="1"/>
    <col min="6409" max="6410" width="10.140625" style="287" bestFit="1" customWidth="1"/>
    <col min="6411" max="6656" width="9.140625" style="287"/>
    <col min="6657" max="6657" width="4.140625" style="287" customWidth="1"/>
    <col min="6658" max="6658" width="11.42578125" style="287" customWidth="1"/>
    <col min="6659" max="6659" width="12" style="287" customWidth="1"/>
    <col min="6660" max="6660" width="12.42578125" style="287" customWidth="1"/>
    <col min="6661" max="6661" width="15.42578125" style="287" customWidth="1"/>
    <col min="6662" max="6662" width="18.140625" style="287" customWidth="1"/>
    <col min="6663" max="6663" width="17.85546875" style="287" customWidth="1"/>
    <col min="6664" max="6664" width="5" style="287" customWidth="1"/>
    <col min="6665" max="6666" width="10.140625" style="287" bestFit="1" customWidth="1"/>
    <col min="6667" max="6912" width="9.140625" style="287"/>
    <col min="6913" max="6913" width="4.140625" style="287" customWidth="1"/>
    <col min="6914" max="6914" width="11.42578125" style="287" customWidth="1"/>
    <col min="6915" max="6915" width="12" style="287" customWidth="1"/>
    <col min="6916" max="6916" width="12.42578125" style="287" customWidth="1"/>
    <col min="6917" max="6917" width="15.42578125" style="287" customWidth="1"/>
    <col min="6918" max="6918" width="18.140625" style="287" customWidth="1"/>
    <col min="6919" max="6919" width="17.85546875" style="287" customWidth="1"/>
    <col min="6920" max="6920" width="5" style="287" customWidth="1"/>
    <col min="6921" max="6922" width="10.140625" style="287" bestFit="1" customWidth="1"/>
    <col min="6923" max="7168" width="9.140625" style="287"/>
    <col min="7169" max="7169" width="4.140625" style="287" customWidth="1"/>
    <col min="7170" max="7170" width="11.42578125" style="287" customWidth="1"/>
    <col min="7171" max="7171" width="12" style="287" customWidth="1"/>
    <col min="7172" max="7172" width="12.42578125" style="287" customWidth="1"/>
    <col min="7173" max="7173" width="15.42578125" style="287" customWidth="1"/>
    <col min="7174" max="7174" width="18.140625" style="287" customWidth="1"/>
    <col min="7175" max="7175" width="17.85546875" style="287" customWidth="1"/>
    <col min="7176" max="7176" width="5" style="287" customWidth="1"/>
    <col min="7177" max="7178" width="10.140625" style="287" bestFit="1" customWidth="1"/>
    <col min="7179" max="7424" width="9.140625" style="287"/>
    <col min="7425" max="7425" width="4.140625" style="287" customWidth="1"/>
    <col min="7426" max="7426" width="11.42578125" style="287" customWidth="1"/>
    <col min="7427" max="7427" width="12" style="287" customWidth="1"/>
    <col min="7428" max="7428" width="12.42578125" style="287" customWidth="1"/>
    <col min="7429" max="7429" width="15.42578125" style="287" customWidth="1"/>
    <col min="7430" max="7430" width="18.140625" style="287" customWidth="1"/>
    <col min="7431" max="7431" width="17.85546875" style="287" customWidth="1"/>
    <col min="7432" max="7432" width="5" style="287" customWidth="1"/>
    <col min="7433" max="7434" width="10.140625" style="287" bestFit="1" customWidth="1"/>
    <col min="7435" max="7680" width="9.140625" style="287"/>
    <col min="7681" max="7681" width="4.140625" style="287" customWidth="1"/>
    <col min="7682" max="7682" width="11.42578125" style="287" customWidth="1"/>
    <col min="7683" max="7683" width="12" style="287" customWidth="1"/>
    <col min="7684" max="7684" width="12.42578125" style="287" customWidth="1"/>
    <col min="7685" max="7685" width="15.42578125" style="287" customWidth="1"/>
    <col min="7686" max="7686" width="18.140625" style="287" customWidth="1"/>
    <col min="7687" max="7687" width="17.85546875" style="287" customWidth="1"/>
    <col min="7688" max="7688" width="5" style="287" customWidth="1"/>
    <col min="7689" max="7690" width="10.140625" style="287" bestFit="1" customWidth="1"/>
    <col min="7691" max="7936" width="9.140625" style="287"/>
    <col min="7937" max="7937" width="4.140625" style="287" customWidth="1"/>
    <col min="7938" max="7938" width="11.42578125" style="287" customWidth="1"/>
    <col min="7939" max="7939" width="12" style="287" customWidth="1"/>
    <col min="7940" max="7940" width="12.42578125" style="287" customWidth="1"/>
    <col min="7941" max="7941" width="15.42578125" style="287" customWidth="1"/>
    <col min="7942" max="7942" width="18.140625" style="287" customWidth="1"/>
    <col min="7943" max="7943" width="17.85546875" style="287" customWidth="1"/>
    <col min="7944" max="7944" width="5" style="287" customWidth="1"/>
    <col min="7945" max="7946" width="10.140625" style="287" bestFit="1" customWidth="1"/>
    <col min="7947" max="8192" width="9.140625" style="287"/>
    <col min="8193" max="8193" width="4.140625" style="287" customWidth="1"/>
    <col min="8194" max="8194" width="11.42578125" style="287" customWidth="1"/>
    <col min="8195" max="8195" width="12" style="287" customWidth="1"/>
    <col min="8196" max="8196" width="12.42578125" style="287" customWidth="1"/>
    <col min="8197" max="8197" width="15.42578125" style="287" customWidth="1"/>
    <col min="8198" max="8198" width="18.140625" style="287" customWidth="1"/>
    <col min="8199" max="8199" width="17.85546875" style="287" customWidth="1"/>
    <col min="8200" max="8200" width="5" style="287" customWidth="1"/>
    <col min="8201" max="8202" width="10.140625" style="287" bestFit="1" customWidth="1"/>
    <col min="8203" max="8448" width="9.140625" style="287"/>
    <col min="8449" max="8449" width="4.140625" style="287" customWidth="1"/>
    <col min="8450" max="8450" width="11.42578125" style="287" customWidth="1"/>
    <col min="8451" max="8451" width="12" style="287" customWidth="1"/>
    <col min="8452" max="8452" width="12.42578125" style="287" customWidth="1"/>
    <col min="8453" max="8453" width="15.42578125" style="287" customWidth="1"/>
    <col min="8454" max="8454" width="18.140625" style="287" customWidth="1"/>
    <col min="8455" max="8455" width="17.85546875" style="287" customWidth="1"/>
    <col min="8456" max="8456" width="5" style="287" customWidth="1"/>
    <col min="8457" max="8458" width="10.140625" style="287" bestFit="1" customWidth="1"/>
    <col min="8459" max="8704" width="9.140625" style="287"/>
    <col min="8705" max="8705" width="4.140625" style="287" customWidth="1"/>
    <col min="8706" max="8706" width="11.42578125" style="287" customWidth="1"/>
    <col min="8707" max="8707" width="12" style="287" customWidth="1"/>
    <col min="8708" max="8708" width="12.42578125" style="287" customWidth="1"/>
    <col min="8709" max="8709" width="15.42578125" style="287" customWidth="1"/>
    <col min="8710" max="8710" width="18.140625" style="287" customWidth="1"/>
    <col min="8711" max="8711" width="17.85546875" style="287" customWidth="1"/>
    <col min="8712" max="8712" width="5" style="287" customWidth="1"/>
    <col min="8713" max="8714" width="10.140625" style="287" bestFit="1" customWidth="1"/>
    <col min="8715" max="8960" width="9.140625" style="287"/>
    <col min="8961" max="8961" width="4.140625" style="287" customWidth="1"/>
    <col min="8962" max="8962" width="11.42578125" style="287" customWidth="1"/>
    <col min="8963" max="8963" width="12" style="287" customWidth="1"/>
    <col min="8964" max="8964" width="12.42578125" style="287" customWidth="1"/>
    <col min="8965" max="8965" width="15.42578125" style="287" customWidth="1"/>
    <col min="8966" max="8966" width="18.140625" style="287" customWidth="1"/>
    <col min="8967" max="8967" width="17.85546875" style="287" customWidth="1"/>
    <col min="8968" max="8968" width="5" style="287" customWidth="1"/>
    <col min="8969" max="8970" width="10.140625" style="287" bestFit="1" customWidth="1"/>
    <col min="8971" max="9216" width="9.140625" style="287"/>
    <col min="9217" max="9217" width="4.140625" style="287" customWidth="1"/>
    <col min="9218" max="9218" width="11.42578125" style="287" customWidth="1"/>
    <col min="9219" max="9219" width="12" style="287" customWidth="1"/>
    <col min="9220" max="9220" width="12.42578125" style="287" customWidth="1"/>
    <col min="9221" max="9221" width="15.42578125" style="287" customWidth="1"/>
    <col min="9222" max="9222" width="18.140625" style="287" customWidth="1"/>
    <col min="9223" max="9223" width="17.85546875" style="287" customWidth="1"/>
    <col min="9224" max="9224" width="5" style="287" customWidth="1"/>
    <col min="9225" max="9226" width="10.140625" style="287" bestFit="1" customWidth="1"/>
    <col min="9227" max="9472" width="9.140625" style="287"/>
    <col min="9473" max="9473" width="4.140625" style="287" customWidth="1"/>
    <col min="9474" max="9474" width="11.42578125" style="287" customWidth="1"/>
    <col min="9475" max="9475" width="12" style="287" customWidth="1"/>
    <col min="9476" max="9476" width="12.42578125" style="287" customWidth="1"/>
    <col min="9477" max="9477" width="15.42578125" style="287" customWidth="1"/>
    <col min="9478" max="9478" width="18.140625" style="287" customWidth="1"/>
    <col min="9479" max="9479" width="17.85546875" style="287" customWidth="1"/>
    <col min="9480" max="9480" width="5" style="287" customWidth="1"/>
    <col min="9481" max="9482" width="10.140625" style="287" bestFit="1" customWidth="1"/>
    <col min="9483" max="9728" width="9.140625" style="287"/>
    <col min="9729" max="9729" width="4.140625" style="287" customWidth="1"/>
    <col min="9730" max="9730" width="11.42578125" style="287" customWidth="1"/>
    <col min="9731" max="9731" width="12" style="287" customWidth="1"/>
    <col min="9732" max="9732" width="12.42578125" style="287" customWidth="1"/>
    <col min="9733" max="9733" width="15.42578125" style="287" customWidth="1"/>
    <col min="9734" max="9734" width="18.140625" style="287" customWidth="1"/>
    <col min="9735" max="9735" width="17.85546875" style="287" customWidth="1"/>
    <col min="9736" max="9736" width="5" style="287" customWidth="1"/>
    <col min="9737" max="9738" width="10.140625" style="287" bestFit="1" customWidth="1"/>
    <col min="9739" max="9984" width="9.140625" style="287"/>
    <col min="9985" max="9985" width="4.140625" style="287" customWidth="1"/>
    <col min="9986" max="9986" width="11.42578125" style="287" customWidth="1"/>
    <col min="9987" max="9987" width="12" style="287" customWidth="1"/>
    <col min="9988" max="9988" width="12.42578125" style="287" customWidth="1"/>
    <col min="9989" max="9989" width="15.42578125" style="287" customWidth="1"/>
    <col min="9990" max="9990" width="18.140625" style="287" customWidth="1"/>
    <col min="9991" max="9991" width="17.85546875" style="287" customWidth="1"/>
    <col min="9992" max="9992" width="5" style="287" customWidth="1"/>
    <col min="9993" max="9994" width="10.140625" style="287" bestFit="1" customWidth="1"/>
    <col min="9995" max="10240" width="9.140625" style="287"/>
    <col min="10241" max="10241" width="4.140625" style="287" customWidth="1"/>
    <col min="10242" max="10242" width="11.42578125" style="287" customWidth="1"/>
    <col min="10243" max="10243" width="12" style="287" customWidth="1"/>
    <col min="10244" max="10244" width="12.42578125" style="287" customWidth="1"/>
    <col min="10245" max="10245" width="15.42578125" style="287" customWidth="1"/>
    <col min="10246" max="10246" width="18.140625" style="287" customWidth="1"/>
    <col min="10247" max="10247" width="17.85546875" style="287" customWidth="1"/>
    <col min="10248" max="10248" width="5" style="287" customWidth="1"/>
    <col min="10249" max="10250" width="10.140625" style="287" bestFit="1" customWidth="1"/>
    <col min="10251" max="10496" width="9.140625" style="287"/>
    <col min="10497" max="10497" width="4.140625" style="287" customWidth="1"/>
    <col min="10498" max="10498" width="11.42578125" style="287" customWidth="1"/>
    <col min="10499" max="10499" width="12" style="287" customWidth="1"/>
    <col min="10500" max="10500" width="12.42578125" style="287" customWidth="1"/>
    <col min="10501" max="10501" width="15.42578125" style="287" customWidth="1"/>
    <col min="10502" max="10502" width="18.140625" style="287" customWidth="1"/>
    <col min="10503" max="10503" width="17.85546875" style="287" customWidth="1"/>
    <col min="10504" max="10504" width="5" style="287" customWidth="1"/>
    <col min="10505" max="10506" width="10.140625" style="287" bestFit="1" customWidth="1"/>
    <col min="10507" max="10752" width="9.140625" style="287"/>
    <col min="10753" max="10753" width="4.140625" style="287" customWidth="1"/>
    <col min="10754" max="10754" width="11.42578125" style="287" customWidth="1"/>
    <col min="10755" max="10755" width="12" style="287" customWidth="1"/>
    <col min="10756" max="10756" width="12.42578125" style="287" customWidth="1"/>
    <col min="10757" max="10757" width="15.42578125" style="287" customWidth="1"/>
    <col min="10758" max="10758" width="18.140625" style="287" customWidth="1"/>
    <col min="10759" max="10759" width="17.85546875" style="287" customWidth="1"/>
    <col min="10760" max="10760" width="5" style="287" customWidth="1"/>
    <col min="10761" max="10762" width="10.140625" style="287" bestFit="1" customWidth="1"/>
    <col min="10763" max="11008" width="9.140625" style="287"/>
    <col min="11009" max="11009" width="4.140625" style="287" customWidth="1"/>
    <col min="11010" max="11010" width="11.42578125" style="287" customWidth="1"/>
    <col min="11011" max="11011" width="12" style="287" customWidth="1"/>
    <col min="11012" max="11012" width="12.42578125" style="287" customWidth="1"/>
    <col min="11013" max="11013" width="15.42578125" style="287" customWidth="1"/>
    <col min="11014" max="11014" width="18.140625" style="287" customWidth="1"/>
    <col min="11015" max="11015" width="17.85546875" style="287" customWidth="1"/>
    <col min="11016" max="11016" width="5" style="287" customWidth="1"/>
    <col min="11017" max="11018" width="10.140625" style="287" bestFit="1" customWidth="1"/>
    <col min="11019" max="11264" width="9.140625" style="287"/>
    <col min="11265" max="11265" width="4.140625" style="287" customWidth="1"/>
    <col min="11266" max="11266" width="11.42578125" style="287" customWidth="1"/>
    <col min="11267" max="11267" width="12" style="287" customWidth="1"/>
    <col min="11268" max="11268" width="12.42578125" style="287" customWidth="1"/>
    <col min="11269" max="11269" width="15.42578125" style="287" customWidth="1"/>
    <col min="11270" max="11270" width="18.140625" style="287" customWidth="1"/>
    <col min="11271" max="11271" width="17.85546875" style="287" customWidth="1"/>
    <col min="11272" max="11272" width="5" style="287" customWidth="1"/>
    <col min="11273" max="11274" width="10.140625" style="287" bestFit="1" customWidth="1"/>
    <col min="11275" max="11520" width="9.140625" style="287"/>
    <col min="11521" max="11521" width="4.140625" style="287" customWidth="1"/>
    <col min="11522" max="11522" width="11.42578125" style="287" customWidth="1"/>
    <col min="11523" max="11523" width="12" style="287" customWidth="1"/>
    <col min="11524" max="11524" width="12.42578125" style="287" customWidth="1"/>
    <col min="11525" max="11525" width="15.42578125" style="287" customWidth="1"/>
    <col min="11526" max="11526" width="18.140625" style="287" customWidth="1"/>
    <col min="11527" max="11527" width="17.85546875" style="287" customWidth="1"/>
    <col min="11528" max="11528" width="5" style="287" customWidth="1"/>
    <col min="11529" max="11530" width="10.140625" style="287" bestFit="1" customWidth="1"/>
    <col min="11531" max="11776" width="9.140625" style="287"/>
    <col min="11777" max="11777" width="4.140625" style="287" customWidth="1"/>
    <col min="11778" max="11778" width="11.42578125" style="287" customWidth="1"/>
    <col min="11779" max="11779" width="12" style="287" customWidth="1"/>
    <col min="11780" max="11780" width="12.42578125" style="287" customWidth="1"/>
    <col min="11781" max="11781" width="15.42578125" style="287" customWidth="1"/>
    <col min="11782" max="11782" width="18.140625" style="287" customWidth="1"/>
    <col min="11783" max="11783" width="17.85546875" style="287" customWidth="1"/>
    <col min="11784" max="11784" width="5" style="287" customWidth="1"/>
    <col min="11785" max="11786" width="10.140625" style="287" bestFit="1" customWidth="1"/>
    <col min="11787" max="12032" width="9.140625" style="287"/>
    <col min="12033" max="12033" width="4.140625" style="287" customWidth="1"/>
    <col min="12034" max="12034" width="11.42578125" style="287" customWidth="1"/>
    <col min="12035" max="12035" width="12" style="287" customWidth="1"/>
    <col min="12036" max="12036" width="12.42578125" style="287" customWidth="1"/>
    <col min="12037" max="12037" width="15.42578125" style="287" customWidth="1"/>
    <col min="12038" max="12038" width="18.140625" style="287" customWidth="1"/>
    <col min="12039" max="12039" width="17.85546875" style="287" customWidth="1"/>
    <col min="12040" max="12040" width="5" style="287" customWidth="1"/>
    <col min="12041" max="12042" width="10.140625" style="287" bestFit="1" customWidth="1"/>
    <col min="12043" max="12288" width="9.140625" style="287"/>
    <col min="12289" max="12289" width="4.140625" style="287" customWidth="1"/>
    <col min="12290" max="12290" width="11.42578125" style="287" customWidth="1"/>
    <col min="12291" max="12291" width="12" style="287" customWidth="1"/>
    <col min="12292" max="12292" width="12.42578125" style="287" customWidth="1"/>
    <col min="12293" max="12293" width="15.42578125" style="287" customWidth="1"/>
    <col min="12294" max="12294" width="18.140625" style="287" customWidth="1"/>
    <col min="12295" max="12295" width="17.85546875" style="287" customWidth="1"/>
    <col min="12296" max="12296" width="5" style="287" customWidth="1"/>
    <col min="12297" max="12298" width="10.140625" style="287" bestFit="1" customWidth="1"/>
    <col min="12299" max="12544" width="9.140625" style="287"/>
    <col min="12545" max="12545" width="4.140625" style="287" customWidth="1"/>
    <col min="12546" max="12546" width="11.42578125" style="287" customWidth="1"/>
    <col min="12547" max="12547" width="12" style="287" customWidth="1"/>
    <col min="12548" max="12548" width="12.42578125" style="287" customWidth="1"/>
    <col min="12549" max="12549" width="15.42578125" style="287" customWidth="1"/>
    <col min="12550" max="12550" width="18.140625" style="287" customWidth="1"/>
    <col min="12551" max="12551" width="17.85546875" style="287" customWidth="1"/>
    <col min="12552" max="12552" width="5" style="287" customWidth="1"/>
    <col min="12553" max="12554" width="10.140625" style="287" bestFit="1" customWidth="1"/>
    <col min="12555" max="12800" width="9.140625" style="287"/>
    <col min="12801" max="12801" width="4.140625" style="287" customWidth="1"/>
    <col min="12802" max="12802" width="11.42578125" style="287" customWidth="1"/>
    <col min="12803" max="12803" width="12" style="287" customWidth="1"/>
    <col min="12804" max="12804" width="12.42578125" style="287" customWidth="1"/>
    <col min="12805" max="12805" width="15.42578125" style="287" customWidth="1"/>
    <col min="12806" max="12806" width="18.140625" style="287" customWidth="1"/>
    <col min="12807" max="12807" width="17.85546875" style="287" customWidth="1"/>
    <col min="12808" max="12808" width="5" style="287" customWidth="1"/>
    <col min="12809" max="12810" width="10.140625" style="287" bestFit="1" customWidth="1"/>
    <col min="12811" max="13056" width="9.140625" style="287"/>
    <col min="13057" max="13057" width="4.140625" style="287" customWidth="1"/>
    <col min="13058" max="13058" width="11.42578125" style="287" customWidth="1"/>
    <col min="13059" max="13059" width="12" style="287" customWidth="1"/>
    <col min="13060" max="13060" width="12.42578125" style="287" customWidth="1"/>
    <col min="13061" max="13061" width="15.42578125" style="287" customWidth="1"/>
    <col min="13062" max="13062" width="18.140625" style="287" customWidth="1"/>
    <col min="13063" max="13063" width="17.85546875" style="287" customWidth="1"/>
    <col min="13064" max="13064" width="5" style="287" customWidth="1"/>
    <col min="13065" max="13066" width="10.140625" style="287" bestFit="1" customWidth="1"/>
    <col min="13067" max="13312" width="9.140625" style="287"/>
    <col min="13313" max="13313" width="4.140625" style="287" customWidth="1"/>
    <col min="13314" max="13314" width="11.42578125" style="287" customWidth="1"/>
    <col min="13315" max="13315" width="12" style="287" customWidth="1"/>
    <col min="13316" max="13316" width="12.42578125" style="287" customWidth="1"/>
    <col min="13317" max="13317" width="15.42578125" style="287" customWidth="1"/>
    <col min="13318" max="13318" width="18.140625" style="287" customWidth="1"/>
    <col min="13319" max="13319" width="17.85546875" style="287" customWidth="1"/>
    <col min="13320" max="13320" width="5" style="287" customWidth="1"/>
    <col min="13321" max="13322" width="10.140625" style="287" bestFit="1" customWidth="1"/>
    <col min="13323" max="13568" width="9.140625" style="287"/>
    <col min="13569" max="13569" width="4.140625" style="287" customWidth="1"/>
    <col min="13570" max="13570" width="11.42578125" style="287" customWidth="1"/>
    <col min="13571" max="13571" width="12" style="287" customWidth="1"/>
    <col min="13572" max="13572" width="12.42578125" style="287" customWidth="1"/>
    <col min="13573" max="13573" width="15.42578125" style="287" customWidth="1"/>
    <col min="13574" max="13574" width="18.140625" style="287" customWidth="1"/>
    <col min="13575" max="13575" width="17.85546875" style="287" customWidth="1"/>
    <col min="13576" max="13576" width="5" style="287" customWidth="1"/>
    <col min="13577" max="13578" width="10.140625" style="287" bestFit="1" customWidth="1"/>
    <col min="13579" max="13824" width="9.140625" style="287"/>
    <col min="13825" max="13825" width="4.140625" style="287" customWidth="1"/>
    <col min="13826" max="13826" width="11.42578125" style="287" customWidth="1"/>
    <col min="13827" max="13827" width="12" style="287" customWidth="1"/>
    <col min="13828" max="13828" width="12.42578125" style="287" customWidth="1"/>
    <col min="13829" max="13829" width="15.42578125" style="287" customWidth="1"/>
    <col min="13830" max="13830" width="18.140625" style="287" customWidth="1"/>
    <col min="13831" max="13831" width="17.85546875" style="287" customWidth="1"/>
    <col min="13832" max="13832" width="5" style="287" customWidth="1"/>
    <col min="13833" max="13834" width="10.140625" style="287" bestFit="1" customWidth="1"/>
    <col min="13835" max="14080" width="9.140625" style="287"/>
    <col min="14081" max="14081" width="4.140625" style="287" customWidth="1"/>
    <col min="14082" max="14082" width="11.42578125" style="287" customWidth="1"/>
    <col min="14083" max="14083" width="12" style="287" customWidth="1"/>
    <col min="14084" max="14084" width="12.42578125" style="287" customWidth="1"/>
    <col min="14085" max="14085" width="15.42578125" style="287" customWidth="1"/>
    <col min="14086" max="14086" width="18.140625" style="287" customWidth="1"/>
    <col min="14087" max="14087" width="17.85546875" style="287" customWidth="1"/>
    <col min="14088" max="14088" width="5" style="287" customWidth="1"/>
    <col min="14089" max="14090" width="10.140625" style="287" bestFit="1" customWidth="1"/>
    <col min="14091" max="14336" width="9.140625" style="287"/>
    <col min="14337" max="14337" width="4.140625" style="287" customWidth="1"/>
    <col min="14338" max="14338" width="11.42578125" style="287" customWidth="1"/>
    <col min="14339" max="14339" width="12" style="287" customWidth="1"/>
    <col min="14340" max="14340" width="12.42578125" style="287" customWidth="1"/>
    <col min="14341" max="14341" width="15.42578125" style="287" customWidth="1"/>
    <col min="14342" max="14342" width="18.140625" style="287" customWidth="1"/>
    <col min="14343" max="14343" width="17.85546875" style="287" customWidth="1"/>
    <col min="14344" max="14344" width="5" style="287" customWidth="1"/>
    <col min="14345" max="14346" width="10.140625" style="287" bestFit="1" customWidth="1"/>
    <col min="14347" max="14592" width="9.140625" style="287"/>
    <col min="14593" max="14593" width="4.140625" style="287" customWidth="1"/>
    <col min="14594" max="14594" width="11.42578125" style="287" customWidth="1"/>
    <col min="14595" max="14595" width="12" style="287" customWidth="1"/>
    <col min="14596" max="14596" width="12.42578125" style="287" customWidth="1"/>
    <col min="14597" max="14597" width="15.42578125" style="287" customWidth="1"/>
    <col min="14598" max="14598" width="18.140625" style="287" customWidth="1"/>
    <col min="14599" max="14599" width="17.85546875" style="287" customWidth="1"/>
    <col min="14600" max="14600" width="5" style="287" customWidth="1"/>
    <col min="14601" max="14602" width="10.140625" style="287" bestFit="1" customWidth="1"/>
    <col min="14603" max="14848" width="9.140625" style="287"/>
    <col min="14849" max="14849" width="4.140625" style="287" customWidth="1"/>
    <col min="14850" max="14850" width="11.42578125" style="287" customWidth="1"/>
    <col min="14851" max="14851" width="12" style="287" customWidth="1"/>
    <col min="14852" max="14852" width="12.42578125" style="287" customWidth="1"/>
    <col min="14853" max="14853" width="15.42578125" style="287" customWidth="1"/>
    <col min="14854" max="14854" width="18.140625" style="287" customWidth="1"/>
    <col min="14855" max="14855" width="17.85546875" style="287" customWidth="1"/>
    <col min="14856" max="14856" width="5" style="287" customWidth="1"/>
    <col min="14857" max="14858" width="10.140625" style="287" bestFit="1" customWidth="1"/>
    <col min="14859" max="15104" width="9.140625" style="287"/>
    <col min="15105" max="15105" width="4.140625" style="287" customWidth="1"/>
    <col min="15106" max="15106" width="11.42578125" style="287" customWidth="1"/>
    <col min="15107" max="15107" width="12" style="287" customWidth="1"/>
    <col min="15108" max="15108" width="12.42578125" style="287" customWidth="1"/>
    <col min="15109" max="15109" width="15.42578125" style="287" customWidth="1"/>
    <col min="15110" max="15110" width="18.140625" style="287" customWidth="1"/>
    <col min="15111" max="15111" width="17.85546875" style="287" customWidth="1"/>
    <col min="15112" max="15112" width="5" style="287" customWidth="1"/>
    <col min="15113" max="15114" width="10.140625" style="287" bestFit="1" customWidth="1"/>
    <col min="15115" max="15360" width="9.140625" style="287"/>
    <col min="15361" max="15361" width="4.140625" style="287" customWidth="1"/>
    <col min="15362" max="15362" width="11.42578125" style="287" customWidth="1"/>
    <col min="15363" max="15363" width="12" style="287" customWidth="1"/>
    <col min="15364" max="15364" width="12.42578125" style="287" customWidth="1"/>
    <col min="15365" max="15365" width="15.42578125" style="287" customWidth="1"/>
    <col min="15366" max="15366" width="18.140625" style="287" customWidth="1"/>
    <col min="15367" max="15367" width="17.85546875" style="287" customWidth="1"/>
    <col min="15368" max="15368" width="5" style="287" customWidth="1"/>
    <col min="15369" max="15370" width="10.140625" style="287" bestFit="1" customWidth="1"/>
    <col min="15371" max="15616" width="9.140625" style="287"/>
    <col min="15617" max="15617" width="4.140625" style="287" customWidth="1"/>
    <col min="15618" max="15618" width="11.42578125" style="287" customWidth="1"/>
    <col min="15619" max="15619" width="12" style="287" customWidth="1"/>
    <col min="15620" max="15620" width="12.42578125" style="287" customWidth="1"/>
    <col min="15621" max="15621" width="15.42578125" style="287" customWidth="1"/>
    <col min="15622" max="15622" width="18.140625" style="287" customWidth="1"/>
    <col min="15623" max="15623" width="17.85546875" style="287" customWidth="1"/>
    <col min="15624" max="15624" width="5" style="287" customWidth="1"/>
    <col min="15625" max="15626" width="10.140625" style="287" bestFit="1" customWidth="1"/>
    <col min="15627" max="15872" width="9.140625" style="287"/>
    <col min="15873" max="15873" width="4.140625" style="287" customWidth="1"/>
    <col min="15874" max="15874" width="11.42578125" style="287" customWidth="1"/>
    <col min="15875" max="15875" width="12" style="287" customWidth="1"/>
    <col min="15876" max="15876" width="12.42578125" style="287" customWidth="1"/>
    <col min="15877" max="15877" width="15.42578125" style="287" customWidth="1"/>
    <col min="15878" max="15878" width="18.140625" style="287" customWidth="1"/>
    <col min="15879" max="15879" width="17.85546875" style="287" customWidth="1"/>
    <col min="15880" max="15880" width="5" style="287" customWidth="1"/>
    <col min="15881" max="15882" width="10.140625" style="287" bestFit="1" customWidth="1"/>
    <col min="15883" max="16128" width="9.140625" style="287"/>
    <col min="16129" max="16129" width="4.140625" style="287" customWidth="1"/>
    <col min="16130" max="16130" width="11.42578125" style="287" customWidth="1"/>
    <col min="16131" max="16131" width="12" style="287" customWidth="1"/>
    <col min="16132" max="16132" width="12.42578125" style="287" customWidth="1"/>
    <col min="16133" max="16133" width="15.42578125" style="287" customWidth="1"/>
    <col min="16134" max="16134" width="18.140625" style="287" customWidth="1"/>
    <col min="16135" max="16135" width="17.85546875" style="287" customWidth="1"/>
    <col min="16136" max="16136" width="5" style="287" customWidth="1"/>
    <col min="16137" max="16138" width="10.140625" style="287" bestFit="1" customWidth="1"/>
    <col min="16139" max="16384" width="9.140625" style="287"/>
  </cols>
  <sheetData>
    <row r="1" spans="1:7" s="367" customFormat="1" ht="13.5" thickBot="1">
      <c r="A1" s="588" t="s">
        <v>3283</v>
      </c>
      <c r="B1" s="588"/>
      <c r="C1" s="588"/>
      <c r="D1" s="588"/>
      <c r="E1" s="588"/>
      <c r="F1" s="588"/>
      <c r="G1" s="588"/>
    </row>
    <row r="2" spans="1:7" ht="30.75" customHeight="1">
      <c r="A2" s="288" t="s">
        <v>3155</v>
      </c>
      <c r="B2" s="289" t="s">
        <v>3156</v>
      </c>
      <c r="C2" s="290" t="s">
        <v>3157</v>
      </c>
      <c r="D2" s="289" t="s">
        <v>3158</v>
      </c>
      <c r="E2" s="289" t="s">
        <v>3159</v>
      </c>
      <c r="F2" s="290" t="s">
        <v>3160</v>
      </c>
      <c r="G2" s="291" t="s">
        <v>3161</v>
      </c>
    </row>
    <row r="3" spans="1:7" ht="13.5" thickBot="1">
      <c r="A3" s="292"/>
      <c r="B3" s="293"/>
      <c r="C3" s="294" t="s">
        <v>3162</v>
      </c>
      <c r="D3" s="295"/>
      <c r="E3" s="293"/>
      <c r="F3" s="296"/>
      <c r="G3" s="297"/>
    </row>
    <row r="4" spans="1:7" ht="16.5" customHeight="1">
      <c r="A4" s="298">
        <v>1</v>
      </c>
      <c r="B4" s="299">
        <v>12025204</v>
      </c>
      <c r="C4" s="300">
        <v>39354</v>
      </c>
      <c r="D4" s="301">
        <v>39363</v>
      </c>
      <c r="E4" s="301">
        <v>39370</v>
      </c>
      <c r="F4" s="300">
        <v>39374</v>
      </c>
      <c r="G4" s="302" t="s">
        <v>3163</v>
      </c>
    </row>
    <row r="5" spans="1:7">
      <c r="A5" s="303">
        <v>2</v>
      </c>
      <c r="B5" s="304">
        <v>12025205</v>
      </c>
      <c r="C5" s="305">
        <v>39354</v>
      </c>
      <c r="D5" s="306">
        <v>39363</v>
      </c>
      <c r="E5" s="306">
        <v>39366</v>
      </c>
      <c r="F5" s="305">
        <v>39366</v>
      </c>
      <c r="G5" s="307" t="s">
        <v>3163</v>
      </c>
    </row>
    <row r="6" spans="1:7">
      <c r="A6" s="303">
        <v>3</v>
      </c>
      <c r="B6" s="304">
        <v>12025206</v>
      </c>
      <c r="C6" s="305">
        <v>39354</v>
      </c>
      <c r="D6" s="306">
        <v>39363</v>
      </c>
      <c r="E6" s="306">
        <v>39366</v>
      </c>
      <c r="F6" s="305">
        <v>39366</v>
      </c>
      <c r="G6" s="307" t="s">
        <v>3163</v>
      </c>
    </row>
    <row r="7" spans="1:7">
      <c r="A7" s="303">
        <v>4</v>
      </c>
      <c r="B7" s="304">
        <v>12025207</v>
      </c>
      <c r="C7" s="305">
        <v>39354</v>
      </c>
      <c r="D7" s="306">
        <v>39363</v>
      </c>
      <c r="E7" s="306">
        <v>39370</v>
      </c>
      <c r="F7" s="305">
        <v>39373</v>
      </c>
      <c r="G7" s="307" t="s">
        <v>3164</v>
      </c>
    </row>
    <row r="8" spans="1:7">
      <c r="A8" s="303">
        <v>5</v>
      </c>
      <c r="B8" s="304">
        <v>12025208</v>
      </c>
      <c r="C8" s="305">
        <v>39354</v>
      </c>
      <c r="D8" s="306">
        <v>39363</v>
      </c>
      <c r="E8" s="306">
        <v>39370</v>
      </c>
      <c r="F8" s="305">
        <v>39373</v>
      </c>
      <c r="G8" s="307" t="s">
        <v>3165</v>
      </c>
    </row>
    <row r="9" spans="1:7">
      <c r="A9" s="303">
        <v>6</v>
      </c>
      <c r="B9" s="304">
        <v>12025209</v>
      </c>
      <c r="C9" s="305">
        <v>39354</v>
      </c>
      <c r="D9" s="306">
        <v>39363</v>
      </c>
      <c r="E9" s="306">
        <v>39366</v>
      </c>
      <c r="F9" s="305">
        <v>39366</v>
      </c>
      <c r="G9" s="307"/>
    </row>
    <row r="10" spans="1:7">
      <c r="A10" s="303">
        <v>7</v>
      </c>
      <c r="B10" s="304">
        <v>12025210</v>
      </c>
      <c r="C10" s="305">
        <v>39354</v>
      </c>
      <c r="D10" s="306">
        <v>39363</v>
      </c>
      <c r="E10" s="306">
        <v>39370</v>
      </c>
      <c r="F10" s="305">
        <v>39378</v>
      </c>
      <c r="G10" s="307"/>
    </row>
    <row r="11" spans="1:7">
      <c r="A11" s="303">
        <v>8</v>
      </c>
      <c r="B11" s="304">
        <v>12025211</v>
      </c>
      <c r="C11" s="305">
        <v>39354</v>
      </c>
      <c r="D11" s="306">
        <v>39363</v>
      </c>
      <c r="E11" s="306">
        <v>39371</v>
      </c>
      <c r="F11" s="305">
        <v>39377</v>
      </c>
      <c r="G11" s="307" t="s">
        <v>3163</v>
      </c>
    </row>
    <row r="12" spans="1:7">
      <c r="A12" s="303">
        <v>9</v>
      </c>
      <c r="B12" s="304">
        <v>12025212</v>
      </c>
      <c r="C12" s="305">
        <v>39354</v>
      </c>
      <c r="D12" s="306">
        <v>39363</v>
      </c>
      <c r="E12" s="306">
        <v>39366</v>
      </c>
      <c r="F12" s="305">
        <v>39366</v>
      </c>
      <c r="G12" s="307" t="s">
        <v>3163</v>
      </c>
    </row>
    <row r="13" spans="1:7">
      <c r="A13" s="303">
        <v>10</v>
      </c>
      <c r="B13" s="304">
        <v>12025213</v>
      </c>
      <c r="C13" s="305">
        <v>39354</v>
      </c>
      <c r="D13" s="306">
        <v>39363</v>
      </c>
      <c r="E13" s="306">
        <v>39366</v>
      </c>
      <c r="F13" s="305">
        <v>39366</v>
      </c>
      <c r="G13" s="307" t="s">
        <v>3163</v>
      </c>
    </row>
    <row r="14" spans="1:7">
      <c r="A14" s="303">
        <v>11</v>
      </c>
      <c r="B14" s="304">
        <v>12025214</v>
      </c>
      <c r="C14" s="305">
        <v>39354</v>
      </c>
      <c r="D14" s="306">
        <v>39363</v>
      </c>
      <c r="E14" s="306">
        <v>39370</v>
      </c>
      <c r="F14" s="305">
        <v>39377</v>
      </c>
      <c r="G14" s="307" t="s">
        <v>3163</v>
      </c>
    </row>
    <row r="15" spans="1:7">
      <c r="A15" s="303">
        <v>12</v>
      </c>
      <c r="B15" s="304">
        <v>12025215</v>
      </c>
      <c r="C15" s="305">
        <v>39354</v>
      </c>
      <c r="D15" s="306">
        <v>39363</v>
      </c>
      <c r="E15" s="306">
        <v>39370</v>
      </c>
      <c r="F15" s="305">
        <v>39374</v>
      </c>
      <c r="G15" s="307" t="s">
        <v>3163</v>
      </c>
    </row>
    <row r="16" spans="1:7">
      <c r="A16" s="303">
        <v>13</v>
      </c>
      <c r="B16" s="304">
        <v>12025216</v>
      </c>
      <c r="C16" s="305">
        <v>39354</v>
      </c>
      <c r="D16" s="306">
        <v>39363</v>
      </c>
      <c r="E16" s="306">
        <v>39366</v>
      </c>
      <c r="F16" s="305">
        <v>39366</v>
      </c>
      <c r="G16" s="307" t="s">
        <v>3163</v>
      </c>
    </row>
    <row r="17" spans="1:7">
      <c r="A17" s="303">
        <v>14</v>
      </c>
      <c r="B17" s="304">
        <v>12025217</v>
      </c>
      <c r="C17" s="305">
        <v>39354</v>
      </c>
      <c r="D17" s="306">
        <v>39363</v>
      </c>
      <c r="E17" s="306">
        <v>39366</v>
      </c>
      <c r="F17" s="305">
        <v>39366</v>
      </c>
      <c r="G17" s="307" t="s">
        <v>3166</v>
      </c>
    </row>
    <row r="18" spans="1:7">
      <c r="A18" s="303">
        <v>15</v>
      </c>
      <c r="B18" s="304">
        <v>12025218</v>
      </c>
      <c r="C18" s="305">
        <v>39354</v>
      </c>
      <c r="D18" s="306">
        <v>39363</v>
      </c>
      <c r="E18" s="306">
        <v>39366</v>
      </c>
      <c r="F18" s="305">
        <v>39366</v>
      </c>
      <c r="G18" s="307" t="s">
        <v>3166</v>
      </c>
    </row>
    <row r="19" spans="1:7">
      <c r="A19" s="303">
        <v>16</v>
      </c>
      <c r="B19" s="304">
        <v>12025219</v>
      </c>
      <c r="C19" s="305">
        <v>39354</v>
      </c>
      <c r="D19" s="306">
        <v>39363</v>
      </c>
      <c r="E19" s="306">
        <v>39366</v>
      </c>
      <c r="F19" s="305">
        <v>39366</v>
      </c>
      <c r="G19" s="307" t="s">
        <v>3166</v>
      </c>
    </row>
    <row r="20" spans="1:7">
      <c r="A20" s="303">
        <v>17</v>
      </c>
      <c r="B20" s="304">
        <v>12025220</v>
      </c>
      <c r="C20" s="305">
        <v>39354</v>
      </c>
      <c r="D20" s="306">
        <v>39363</v>
      </c>
      <c r="E20" s="306">
        <v>39366</v>
      </c>
      <c r="F20" s="305">
        <v>39366</v>
      </c>
      <c r="G20" s="307" t="s">
        <v>3166</v>
      </c>
    </row>
    <row r="21" spans="1:7">
      <c r="A21" s="303">
        <v>18</v>
      </c>
      <c r="B21" s="304">
        <v>12025221</v>
      </c>
      <c r="C21" s="305">
        <v>39354</v>
      </c>
      <c r="D21" s="306">
        <v>39363</v>
      </c>
      <c r="E21" s="306">
        <v>39370</v>
      </c>
      <c r="F21" s="305">
        <v>39371</v>
      </c>
      <c r="G21" s="307" t="s">
        <v>3165</v>
      </c>
    </row>
    <row r="22" spans="1:7">
      <c r="A22" s="303">
        <v>19</v>
      </c>
      <c r="B22" s="304">
        <v>12025222</v>
      </c>
      <c r="C22" s="305">
        <v>39354</v>
      </c>
      <c r="D22" s="306">
        <v>39363</v>
      </c>
      <c r="E22" s="306">
        <v>39366</v>
      </c>
      <c r="F22" s="305">
        <v>39366</v>
      </c>
      <c r="G22" s="307" t="s">
        <v>3163</v>
      </c>
    </row>
    <row r="23" spans="1:7">
      <c r="A23" s="303">
        <v>20</v>
      </c>
      <c r="B23" s="304">
        <v>12025223</v>
      </c>
      <c r="C23" s="305">
        <v>39354</v>
      </c>
      <c r="D23" s="306">
        <v>39363</v>
      </c>
      <c r="E23" s="306">
        <v>39366</v>
      </c>
      <c r="F23" s="305">
        <v>39366</v>
      </c>
      <c r="G23" s="307" t="s">
        <v>3163</v>
      </c>
    </row>
    <row r="24" spans="1:7">
      <c r="A24" s="303">
        <v>21</v>
      </c>
      <c r="B24" s="304">
        <v>12025224</v>
      </c>
      <c r="C24" s="305">
        <v>39354</v>
      </c>
      <c r="D24" s="306">
        <v>39363</v>
      </c>
      <c r="E24" s="306">
        <v>39408</v>
      </c>
      <c r="F24" s="305">
        <v>39414</v>
      </c>
      <c r="G24" s="307" t="s">
        <v>3163</v>
      </c>
    </row>
    <row r="25" spans="1:7">
      <c r="A25" s="303">
        <v>22</v>
      </c>
      <c r="B25" s="304">
        <v>12025225</v>
      </c>
      <c r="C25" s="305">
        <v>39354</v>
      </c>
      <c r="D25" s="306">
        <v>39363</v>
      </c>
      <c r="E25" s="306">
        <v>39370</v>
      </c>
      <c r="F25" s="305">
        <v>39374</v>
      </c>
      <c r="G25" s="307" t="s">
        <v>3163</v>
      </c>
    </row>
    <row r="26" spans="1:7">
      <c r="A26" s="303">
        <v>23</v>
      </c>
      <c r="B26" s="304">
        <v>12025226</v>
      </c>
      <c r="C26" s="305">
        <v>39354</v>
      </c>
      <c r="D26" s="306">
        <v>39363</v>
      </c>
      <c r="E26" s="306">
        <v>39370</v>
      </c>
      <c r="F26" s="305">
        <v>39374</v>
      </c>
      <c r="G26" s="307" t="s">
        <v>3163</v>
      </c>
    </row>
    <row r="27" spans="1:7">
      <c r="A27" s="303">
        <v>24</v>
      </c>
      <c r="B27" s="304">
        <v>12025227</v>
      </c>
      <c r="C27" s="305">
        <v>39354</v>
      </c>
      <c r="D27" s="306">
        <f t="shared" ref="D27:D53" si="0">$D$4</f>
        <v>39363</v>
      </c>
      <c r="E27" s="306">
        <v>39370</v>
      </c>
      <c r="F27" s="305">
        <v>39378</v>
      </c>
      <c r="G27" s="307"/>
    </row>
    <row r="28" spans="1:7">
      <c r="A28" s="308">
        <v>25</v>
      </c>
      <c r="B28" s="309">
        <v>12025228</v>
      </c>
      <c r="C28" s="305">
        <v>39354</v>
      </c>
      <c r="D28" s="310">
        <f t="shared" si="0"/>
        <v>39363</v>
      </c>
      <c r="E28" s="310">
        <v>39366</v>
      </c>
      <c r="F28" s="311">
        <v>39366</v>
      </c>
      <c r="G28" s="312" t="s">
        <v>3163</v>
      </c>
    </row>
    <row r="29" spans="1:7">
      <c r="A29" s="308">
        <v>26</v>
      </c>
      <c r="B29" s="309">
        <v>12025229</v>
      </c>
      <c r="C29" s="313">
        <v>39354</v>
      </c>
      <c r="D29" s="310">
        <f t="shared" si="0"/>
        <v>39363</v>
      </c>
      <c r="E29" s="310">
        <v>39370</v>
      </c>
      <c r="F29" s="311">
        <v>39374</v>
      </c>
      <c r="G29" s="312" t="s">
        <v>3163</v>
      </c>
    </row>
    <row r="30" spans="1:7">
      <c r="A30" s="314">
        <v>27</v>
      </c>
      <c r="B30" s="315">
        <v>12025230</v>
      </c>
      <c r="C30" s="313">
        <v>39354</v>
      </c>
      <c r="D30" s="316">
        <f t="shared" si="0"/>
        <v>39363</v>
      </c>
      <c r="E30" s="316">
        <v>39370</v>
      </c>
      <c r="F30" s="313">
        <v>39377</v>
      </c>
      <c r="G30" s="317" t="s">
        <v>3163</v>
      </c>
    </row>
    <row r="31" spans="1:7">
      <c r="A31" s="303">
        <v>28</v>
      </c>
      <c r="B31" s="304">
        <v>12025231</v>
      </c>
      <c r="C31" s="305">
        <v>39354</v>
      </c>
      <c r="D31" s="306">
        <f t="shared" si="0"/>
        <v>39363</v>
      </c>
      <c r="E31" s="306">
        <v>39370</v>
      </c>
      <c r="F31" s="305">
        <v>39379</v>
      </c>
      <c r="G31" s="307" t="s">
        <v>3163</v>
      </c>
    </row>
    <row r="32" spans="1:7">
      <c r="A32" s="303">
        <v>29</v>
      </c>
      <c r="B32" s="304">
        <v>12025232</v>
      </c>
      <c r="C32" s="305">
        <v>39354</v>
      </c>
      <c r="D32" s="306">
        <f t="shared" si="0"/>
        <v>39363</v>
      </c>
      <c r="E32" s="306">
        <v>39370</v>
      </c>
      <c r="F32" s="305">
        <v>39370</v>
      </c>
      <c r="G32" s="307" t="s">
        <v>3167</v>
      </c>
    </row>
    <row r="33" spans="1:10">
      <c r="A33" s="303">
        <v>30</v>
      </c>
      <c r="B33" s="304">
        <v>12025233</v>
      </c>
      <c r="C33" s="305">
        <v>39354</v>
      </c>
      <c r="D33" s="306">
        <f t="shared" si="0"/>
        <v>39363</v>
      </c>
      <c r="E33" s="306">
        <v>39366</v>
      </c>
      <c r="F33" s="305">
        <v>39366</v>
      </c>
      <c r="G33" s="307" t="s">
        <v>3163</v>
      </c>
    </row>
    <row r="34" spans="1:10">
      <c r="A34" s="303">
        <v>31</v>
      </c>
      <c r="B34" s="304">
        <v>12025234</v>
      </c>
      <c r="C34" s="305">
        <v>39354</v>
      </c>
      <c r="D34" s="306">
        <f t="shared" si="0"/>
        <v>39363</v>
      </c>
      <c r="E34" s="306">
        <v>39366</v>
      </c>
      <c r="F34" s="305">
        <v>39366</v>
      </c>
      <c r="G34" s="307" t="s">
        <v>3163</v>
      </c>
      <c r="J34" s="318"/>
    </row>
    <row r="35" spans="1:10">
      <c r="A35" s="319">
        <v>32</v>
      </c>
      <c r="B35" s="320">
        <v>12025235</v>
      </c>
      <c r="C35" s="321">
        <v>39354</v>
      </c>
      <c r="D35" s="322">
        <f t="shared" si="0"/>
        <v>39363</v>
      </c>
      <c r="E35" s="322">
        <v>39370</v>
      </c>
      <c r="F35" s="321">
        <v>39370</v>
      </c>
      <c r="G35" s="323" t="s">
        <v>3167</v>
      </c>
    </row>
    <row r="36" spans="1:10">
      <c r="A36" s="308">
        <v>33</v>
      </c>
      <c r="B36" s="309">
        <v>12025236</v>
      </c>
      <c r="C36" s="311">
        <v>39354</v>
      </c>
      <c r="D36" s="310">
        <f t="shared" si="0"/>
        <v>39363</v>
      </c>
      <c r="E36" s="310">
        <v>39366</v>
      </c>
      <c r="F36" s="311">
        <v>39366</v>
      </c>
      <c r="G36" s="312" t="s">
        <v>3163</v>
      </c>
    </row>
    <row r="37" spans="1:10">
      <c r="A37" s="314">
        <v>34</v>
      </c>
      <c r="B37" s="315">
        <v>12025237</v>
      </c>
      <c r="C37" s="313">
        <v>39354</v>
      </c>
      <c r="D37" s="316">
        <f t="shared" si="0"/>
        <v>39363</v>
      </c>
      <c r="E37" s="316">
        <v>39370</v>
      </c>
      <c r="F37" s="313">
        <v>39370</v>
      </c>
      <c r="G37" s="317" t="s">
        <v>3163</v>
      </c>
    </row>
    <row r="38" spans="1:10">
      <c r="A38" s="303">
        <v>35</v>
      </c>
      <c r="B38" s="304">
        <v>12025238</v>
      </c>
      <c r="C38" s="305">
        <v>39354</v>
      </c>
      <c r="D38" s="306">
        <f t="shared" si="0"/>
        <v>39363</v>
      </c>
      <c r="E38" s="306">
        <v>39370</v>
      </c>
      <c r="F38" s="305">
        <v>39379</v>
      </c>
      <c r="G38" s="317" t="s">
        <v>3163</v>
      </c>
    </row>
    <row r="39" spans="1:10">
      <c r="A39" s="319">
        <v>36</v>
      </c>
      <c r="B39" s="320">
        <v>12025239</v>
      </c>
      <c r="C39" s="321">
        <v>39354</v>
      </c>
      <c r="D39" s="322">
        <f t="shared" si="0"/>
        <v>39363</v>
      </c>
      <c r="E39" s="322">
        <v>39366</v>
      </c>
      <c r="F39" s="321">
        <v>39366</v>
      </c>
      <c r="G39" s="324" t="s">
        <v>3163</v>
      </c>
    </row>
    <row r="40" spans="1:10">
      <c r="A40" s="314">
        <v>37</v>
      </c>
      <c r="B40" s="315">
        <v>12025240</v>
      </c>
      <c r="C40" s="313">
        <v>39354</v>
      </c>
      <c r="D40" s="316">
        <f t="shared" si="0"/>
        <v>39363</v>
      </c>
      <c r="E40" s="316">
        <v>39370</v>
      </c>
      <c r="F40" s="313">
        <v>39377</v>
      </c>
      <c r="G40" s="317" t="s">
        <v>3168</v>
      </c>
    </row>
    <row r="41" spans="1:10">
      <c r="A41" s="303">
        <v>38</v>
      </c>
      <c r="B41" s="304">
        <v>12025241</v>
      </c>
      <c r="C41" s="305">
        <v>39354</v>
      </c>
      <c r="D41" s="306">
        <f t="shared" si="0"/>
        <v>39363</v>
      </c>
      <c r="E41" s="306">
        <v>39370</v>
      </c>
      <c r="F41" s="305">
        <v>39374</v>
      </c>
      <c r="G41" s="324"/>
    </row>
    <row r="42" spans="1:10">
      <c r="A42" s="303">
        <v>39</v>
      </c>
      <c r="B42" s="304">
        <v>12025242</v>
      </c>
      <c r="C42" s="305">
        <v>39354</v>
      </c>
      <c r="D42" s="306">
        <f t="shared" si="0"/>
        <v>39363</v>
      </c>
      <c r="E42" s="306">
        <v>39370</v>
      </c>
      <c r="F42" s="305">
        <v>39370</v>
      </c>
      <c r="G42" s="324" t="s">
        <v>3165</v>
      </c>
    </row>
    <row r="43" spans="1:10">
      <c r="A43" s="319">
        <v>40</v>
      </c>
      <c r="B43" s="320">
        <v>12025243</v>
      </c>
      <c r="C43" s="321">
        <v>39354</v>
      </c>
      <c r="D43" s="322">
        <f t="shared" si="0"/>
        <v>39363</v>
      </c>
      <c r="E43" s="322">
        <v>39370</v>
      </c>
      <c r="F43" s="321">
        <v>39377</v>
      </c>
      <c r="G43" s="323" t="s">
        <v>3163</v>
      </c>
    </row>
    <row r="44" spans="1:10">
      <c r="A44" s="308">
        <v>41</v>
      </c>
      <c r="B44" s="325">
        <v>12025244</v>
      </c>
      <c r="C44" s="313">
        <v>39354</v>
      </c>
      <c r="D44" s="316">
        <f t="shared" si="0"/>
        <v>39363</v>
      </c>
      <c r="E44" s="316">
        <v>39380</v>
      </c>
      <c r="F44" s="313">
        <v>39386</v>
      </c>
      <c r="G44" s="326" t="s">
        <v>3169</v>
      </c>
    </row>
    <row r="45" spans="1:10">
      <c r="A45" s="303">
        <v>42</v>
      </c>
      <c r="B45" s="304">
        <v>12025245</v>
      </c>
      <c r="C45" s="305">
        <v>39354</v>
      </c>
      <c r="D45" s="306">
        <f t="shared" si="0"/>
        <v>39363</v>
      </c>
      <c r="E45" s="306">
        <v>39370</v>
      </c>
      <c r="F45" s="305">
        <v>39371</v>
      </c>
      <c r="G45" s="324" t="s">
        <v>3165</v>
      </c>
    </row>
    <row r="46" spans="1:10">
      <c r="A46" s="303">
        <v>43</v>
      </c>
      <c r="B46" s="304">
        <v>12025246</v>
      </c>
      <c r="C46" s="305">
        <v>39354</v>
      </c>
      <c r="D46" s="306">
        <f t="shared" si="0"/>
        <v>39363</v>
      </c>
      <c r="E46" s="306">
        <v>39366</v>
      </c>
      <c r="F46" s="305">
        <v>39366</v>
      </c>
      <c r="G46" s="324" t="s">
        <v>3163</v>
      </c>
    </row>
    <row r="47" spans="1:10">
      <c r="A47" s="303">
        <v>44</v>
      </c>
      <c r="B47" s="304">
        <v>12025247</v>
      </c>
      <c r="C47" s="305">
        <v>39354</v>
      </c>
      <c r="D47" s="306">
        <f t="shared" si="0"/>
        <v>39363</v>
      </c>
      <c r="E47" s="306">
        <v>39370</v>
      </c>
      <c r="F47" s="305">
        <v>39377</v>
      </c>
      <c r="G47" s="324" t="s">
        <v>3163</v>
      </c>
    </row>
    <row r="48" spans="1:10">
      <c r="A48" s="308">
        <v>45</v>
      </c>
      <c r="B48" s="309">
        <v>12025248</v>
      </c>
      <c r="C48" s="311">
        <v>39354</v>
      </c>
      <c r="D48" s="310">
        <f t="shared" si="0"/>
        <v>39363</v>
      </c>
      <c r="E48" s="310">
        <v>39370</v>
      </c>
      <c r="F48" s="311">
        <v>39374</v>
      </c>
      <c r="G48" s="327" t="s">
        <v>3163</v>
      </c>
    </row>
    <row r="49" spans="1:8">
      <c r="A49" s="303">
        <v>46</v>
      </c>
      <c r="B49" s="304">
        <v>12025249</v>
      </c>
      <c r="C49" s="305">
        <v>39354</v>
      </c>
      <c r="D49" s="306">
        <f t="shared" si="0"/>
        <v>39363</v>
      </c>
      <c r="E49" s="306">
        <v>39366</v>
      </c>
      <c r="F49" s="305">
        <v>39366</v>
      </c>
      <c r="G49" s="324" t="s">
        <v>3166</v>
      </c>
    </row>
    <row r="50" spans="1:8">
      <c r="A50" s="303">
        <v>47</v>
      </c>
      <c r="B50" s="304">
        <v>12025250</v>
      </c>
      <c r="C50" s="305">
        <v>39354</v>
      </c>
      <c r="D50" s="306">
        <f t="shared" si="0"/>
        <v>39363</v>
      </c>
      <c r="E50" s="306">
        <v>39370</v>
      </c>
      <c r="F50" s="305">
        <v>39377</v>
      </c>
      <c r="G50" s="307" t="s">
        <v>3170</v>
      </c>
    </row>
    <row r="51" spans="1:8">
      <c r="A51" s="308">
        <v>48</v>
      </c>
      <c r="B51" s="309">
        <v>12025252</v>
      </c>
      <c r="C51" s="311">
        <v>39354</v>
      </c>
      <c r="D51" s="310">
        <f t="shared" si="0"/>
        <v>39363</v>
      </c>
      <c r="E51" s="310">
        <v>39370</v>
      </c>
      <c r="F51" s="311">
        <v>39370</v>
      </c>
      <c r="G51" s="312" t="s">
        <v>3167</v>
      </c>
    </row>
    <row r="52" spans="1:8">
      <c r="A52" s="303">
        <v>49</v>
      </c>
      <c r="B52" s="304">
        <v>12025253</v>
      </c>
      <c r="C52" s="305">
        <v>39354</v>
      </c>
      <c r="D52" s="306">
        <f t="shared" si="0"/>
        <v>39363</v>
      </c>
      <c r="E52" s="306">
        <v>39366</v>
      </c>
      <c r="F52" s="305">
        <v>39366</v>
      </c>
      <c r="G52" s="307" t="s">
        <v>3163</v>
      </c>
    </row>
    <row r="53" spans="1:8">
      <c r="A53" s="303">
        <v>50</v>
      </c>
      <c r="B53" s="304">
        <v>12025254</v>
      </c>
      <c r="C53" s="305">
        <v>39354</v>
      </c>
      <c r="D53" s="306">
        <f t="shared" si="0"/>
        <v>39363</v>
      </c>
      <c r="E53" s="306">
        <v>39370</v>
      </c>
      <c r="F53" s="305">
        <v>39374</v>
      </c>
      <c r="G53" s="307" t="s">
        <v>3163</v>
      </c>
    </row>
    <row r="54" spans="1:8" ht="13.5" thickBot="1">
      <c r="A54" s="328">
        <v>51</v>
      </c>
      <c r="B54" s="329">
        <v>12025255</v>
      </c>
      <c r="C54" s="330">
        <v>39354</v>
      </c>
      <c r="D54" s="331">
        <v>39363</v>
      </c>
      <c r="E54" s="331">
        <v>39366</v>
      </c>
      <c r="F54" s="330">
        <v>39366</v>
      </c>
      <c r="G54" s="332" t="s">
        <v>3163</v>
      </c>
    </row>
    <row r="55" spans="1:8">
      <c r="A55" s="333"/>
      <c r="B55" s="309"/>
      <c r="C55" s="333"/>
      <c r="D55" s="309"/>
      <c r="E55" s="309"/>
      <c r="F55" s="333"/>
      <c r="G55" s="309"/>
    </row>
    <row r="56" spans="1:8" ht="15">
      <c r="A56" s="333"/>
      <c r="B56" s="334" t="s">
        <v>3171</v>
      </c>
      <c r="C56" s="333">
        <v>51</v>
      </c>
      <c r="D56" s="309">
        <v>51</v>
      </c>
      <c r="E56" s="309">
        <v>0</v>
      </c>
      <c r="F56" s="333">
        <v>0</v>
      </c>
      <c r="G56" s="309"/>
    </row>
    <row r="57" spans="1:8">
      <c r="A57" s="333"/>
      <c r="B57" s="309"/>
      <c r="C57" s="333"/>
      <c r="D57" s="309"/>
      <c r="E57" s="309"/>
      <c r="F57" s="333"/>
      <c r="G57" s="309"/>
    </row>
    <row r="58" spans="1:8" ht="13.5" thickBot="1">
      <c r="A58" s="328"/>
      <c r="B58" s="329"/>
      <c r="C58" s="335" t="s">
        <v>3172</v>
      </c>
      <c r="D58" s="329"/>
      <c r="E58" s="329"/>
      <c r="F58" s="336"/>
      <c r="G58" s="337"/>
      <c r="H58" s="338"/>
    </row>
    <row r="59" spans="1:8">
      <c r="A59" s="298">
        <v>1</v>
      </c>
      <c r="B59" s="299">
        <v>12025251</v>
      </c>
      <c r="C59" s="300">
        <v>39366</v>
      </c>
      <c r="D59" s="301">
        <v>39370</v>
      </c>
      <c r="E59" s="301">
        <v>39377</v>
      </c>
      <c r="F59" s="300">
        <v>39386</v>
      </c>
      <c r="G59" s="302" t="s">
        <v>3173</v>
      </c>
    </row>
    <row r="60" spans="1:8">
      <c r="A60" s="303">
        <v>2</v>
      </c>
      <c r="B60" s="304">
        <v>12025256</v>
      </c>
      <c r="C60" s="305">
        <v>39366</v>
      </c>
      <c r="D60" s="306">
        <v>39370</v>
      </c>
      <c r="E60" s="339" t="s">
        <v>3174</v>
      </c>
      <c r="F60" s="305">
        <v>39409</v>
      </c>
      <c r="G60" s="307" t="s">
        <v>3163</v>
      </c>
    </row>
    <row r="61" spans="1:8">
      <c r="A61" s="303">
        <v>3</v>
      </c>
      <c r="B61" s="304">
        <v>12025257</v>
      </c>
      <c r="C61" s="305">
        <v>39366</v>
      </c>
      <c r="D61" s="306">
        <v>39370</v>
      </c>
      <c r="E61" s="306">
        <v>39463</v>
      </c>
      <c r="F61" s="305">
        <v>39506</v>
      </c>
      <c r="G61" s="307"/>
    </row>
    <row r="62" spans="1:8">
      <c r="A62" s="303">
        <v>4</v>
      </c>
      <c r="B62" s="304">
        <v>12025259</v>
      </c>
      <c r="C62" s="305">
        <v>39366</v>
      </c>
      <c r="D62" s="306">
        <v>39370</v>
      </c>
      <c r="E62" s="306">
        <v>39379</v>
      </c>
      <c r="F62" s="305">
        <v>39407</v>
      </c>
      <c r="G62" s="307" t="s">
        <v>3175</v>
      </c>
    </row>
    <row r="63" spans="1:8">
      <c r="A63" s="303">
        <v>5</v>
      </c>
      <c r="B63" s="304">
        <v>12025260</v>
      </c>
      <c r="C63" s="305">
        <v>39366</v>
      </c>
      <c r="D63" s="306">
        <v>39370</v>
      </c>
      <c r="E63" s="306">
        <v>39407</v>
      </c>
      <c r="F63" s="305">
        <v>39485</v>
      </c>
      <c r="G63" s="307" t="s">
        <v>3176</v>
      </c>
    </row>
    <row r="64" spans="1:8">
      <c r="A64" s="303">
        <v>6</v>
      </c>
      <c r="B64" s="304">
        <v>12025261</v>
      </c>
      <c r="C64" s="305">
        <v>39366</v>
      </c>
      <c r="D64" s="306">
        <v>39370</v>
      </c>
      <c r="E64" s="306">
        <v>39379</v>
      </c>
      <c r="F64" s="305">
        <v>39381</v>
      </c>
      <c r="G64" s="307" t="s">
        <v>3163</v>
      </c>
    </row>
    <row r="65" spans="1:10">
      <c r="A65" s="303">
        <v>7</v>
      </c>
      <c r="B65" s="304">
        <v>12025262</v>
      </c>
      <c r="C65" s="305">
        <v>39366</v>
      </c>
      <c r="D65" s="306">
        <v>39370</v>
      </c>
      <c r="E65" s="306">
        <v>39373</v>
      </c>
      <c r="F65" s="305">
        <v>39378</v>
      </c>
      <c r="G65" s="307" t="s">
        <v>3177</v>
      </c>
    </row>
    <row r="66" spans="1:10">
      <c r="A66" s="303">
        <v>8</v>
      </c>
      <c r="B66" s="304">
        <v>12025263</v>
      </c>
      <c r="C66" s="305">
        <v>39366</v>
      </c>
      <c r="D66" s="306">
        <v>39370</v>
      </c>
      <c r="E66" s="306">
        <v>39379</v>
      </c>
      <c r="F66" s="305">
        <v>39381</v>
      </c>
      <c r="G66" s="307" t="s">
        <v>3163</v>
      </c>
    </row>
    <row r="67" spans="1:10">
      <c r="A67" s="303">
        <v>9</v>
      </c>
      <c r="B67" s="304">
        <v>12025264</v>
      </c>
      <c r="C67" s="305">
        <v>39366</v>
      </c>
      <c r="D67" s="306">
        <v>39370</v>
      </c>
      <c r="E67" s="306">
        <v>39380</v>
      </c>
      <c r="F67" s="305">
        <v>39388</v>
      </c>
      <c r="G67" s="307" t="s">
        <v>3163</v>
      </c>
    </row>
    <row r="68" spans="1:10">
      <c r="A68" s="303">
        <v>10</v>
      </c>
      <c r="B68" s="304">
        <v>12025265</v>
      </c>
      <c r="C68" s="305">
        <v>39366</v>
      </c>
      <c r="D68" s="306">
        <v>39370</v>
      </c>
      <c r="E68" s="306">
        <v>39379</v>
      </c>
      <c r="F68" s="305">
        <v>39381</v>
      </c>
      <c r="G68" s="340" t="s">
        <v>3163</v>
      </c>
    </row>
    <row r="69" spans="1:10">
      <c r="A69" s="303">
        <v>11</v>
      </c>
      <c r="B69" s="304">
        <v>12025266</v>
      </c>
      <c r="C69" s="305">
        <v>39366</v>
      </c>
      <c r="D69" s="306">
        <v>39370</v>
      </c>
      <c r="E69" s="306">
        <v>39373</v>
      </c>
      <c r="F69" s="305">
        <v>39378</v>
      </c>
      <c r="G69" s="307" t="s">
        <v>3167</v>
      </c>
    </row>
    <row r="70" spans="1:10">
      <c r="A70" s="303">
        <v>12</v>
      </c>
      <c r="B70" s="304">
        <v>12025267</v>
      </c>
      <c r="C70" s="305">
        <v>39366</v>
      </c>
      <c r="D70" s="306">
        <v>39370</v>
      </c>
      <c r="E70" s="306">
        <v>39379</v>
      </c>
      <c r="F70" s="305">
        <v>39381</v>
      </c>
      <c r="G70" s="307" t="s">
        <v>3169</v>
      </c>
    </row>
    <row r="71" spans="1:10">
      <c r="A71" s="303">
        <v>13</v>
      </c>
      <c r="B71" s="304">
        <v>12025269</v>
      </c>
      <c r="C71" s="305">
        <v>39366</v>
      </c>
      <c r="D71" s="306">
        <v>39370</v>
      </c>
      <c r="E71" s="306">
        <v>39386</v>
      </c>
      <c r="F71" s="305">
        <v>39388</v>
      </c>
      <c r="G71" s="307" t="s">
        <v>3163</v>
      </c>
    </row>
    <row r="72" spans="1:10">
      <c r="A72" s="303">
        <v>14</v>
      </c>
      <c r="B72" s="304">
        <v>12025270</v>
      </c>
      <c r="C72" s="305">
        <v>39366</v>
      </c>
      <c r="D72" s="306">
        <v>39370</v>
      </c>
      <c r="E72" s="306">
        <v>39408</v>
      </c>
      <c r="F72" s="305">
        <v>39413</v>
      </c>
      <c r="G72" s="307" t="s">
        <v>3163</v>
      </c>
      <c r="H72" s="20"/>
    </row>
    <row r="73" spans="1:10">
      <c r="A73" s="303">
        <v>15</v>
      </c>
      <c r="B73" s="304">
        <v>12025271</v>
      </c>
      <c r="C73" s="305">
        <v>39366</v>
      </c>
      <c r="D73" s="306">
        <v>39370</v>
      </c>
      <c r="E73" s="306">
        <v>39400</v>
      </c>
      <c r="F73" s="305">
        <v>39405</v>
      </c>
      <c r="G73" s="312" t="s">
        <v>3178</v>
      </c>
      <c r="H73" s="20"/>
    </row>
    <row r="74" spans="1:10">
      <c r="A74" s="303">
        <v>16</v>
      </c>
      <c r="B74" s="304">
        <v>12025272</v>
      </c>
      <c r="C74" s="305">
        <v>39366</v>
      </c>
      <c r="D74" s="306">
        <v>39370</v>
      </c>
      <c r="E74" s="306">
        <v>39407</v>
      </c>
      <c r="F74" s="305">
        <v>39409</v>
      </c>
      <c r="G74" s="307" t="s">
        <v>3178</v>
      </c>
      <c r="H74" s="20"/>
    </row>
    <row r="75" spans="1:10">
      <c r="A75" s="303">
        <v>17</v>
      </c>
      <c r="B75" s="304">
        <v>12025273</v>
      </c>
      <c r="C75" s="305">
        <v>39366</v>
      </c>
      <c r="D75" s="306">
        <v>39370</v>
      </c>
      <c r="E75" s="306">
        <v>39379</v>
      </c>
      <c r="F75" s="305">
        <v>39381</v>
      </c>
      <c r="G75" s="307" t="s">
        <v>3167</v>
      </c>
      <c r="J75" s="287" t="s">
        <v>3179</v>
      </c>
    </row>
    <row r="76" spans="1:10">
      <c r="A76" s="303">
        <v>18</v>
      </c>
      <c r="B76" s="304">
        <v>12025274</v>
      </c>
      <c r="C76" s="305">
        <v>39380</v>
      </c>
      <c r="D76" s="306">
        <v>39384</v>
      </c>
      <c r="E76" s="306">
        <v>39392</v>
      </c>
      <c r="F76" s="305">
        <v>39395</v>
      </c>
      <c r="G76" s="307" t="s">
        <v>3166</v>
      </c>
    </row>
    <row r="77" spans="1:10">
      <c r="A77" s="303">
        <v>19</v>
      </c>
      <c r="B77" s="304">
        <v>12025275</v>
      </c>
      <c r="C77" s="305">
        <v>39366</v>
      </c>
      <c r="D77" s="306">
        <v>39370</v>
      </c>
      <c r="E77" s="306">
        <v>39381</v>
      </c>
      <c r="F77" s="305">
        <v>39387</v>
      </c>
      <c r="G77" s="307" t="s">
        <v>3175</v>
      </c>
    </row>
    <row r="78" spans="1:10">
      <c r="A78" s="303">
        <v>20</v>
      </c>
      <c r="B78" s="304">
        <v>12025276</v>
      </c>
      <c r="C78" s="305">
        <v>39366</v>
      </c>
      <c r="D78" s="306">
        <v>39370</v>
      </c>
      <c r="E78" s="306">
        <v>39381</v>
      </c>
      <c r="F78" s="305">
        <v>39386</v>
      </c>
      <c r="G78" s="307" t="s">
        <v>3164</v>
      </c>
    </row>
    <row r="79" spans="1:10">
      <c r="A79" s="303">
        <v>21</v>
      </c>
      <c r="B79" s="304">
        <v>12025277</v>
      </c>
      <c r="C79" s="305">
        <v>39366</v>
      </c>
      <c r="D79" s="306">
        <v>39370</v>
      </c>
      <c r="E79" s="306">
        <v>39399</v>
      </c>
      <c r="F79" s="305">
        <v>39402</v>
      </c>
      <c r="G79" s="307" t="s">
        <v>3180</v>
      </c>
    </row>
    <row r="80" spans="1:10">
      <c r="A80" s="303">
        <v>22</v>
      </c>
      <c r="B80" s="304">
        <v>12025278</v>
      </c>
      <c r="C80" s="305">
        <v>39366</v>
      </c>
      <c r="D80" s="306">
        <v>39370</v>
      </c>
      <c r="E80" s="306">
        <v>39386</v>
      </c>
      <c r="F80" s="305">
        <v>39388</v>
      </c>
      <c r="G80" s="307" t="s">
        <v>3163</v>
      </c>
    </row>
    <row r="81" spans="1:9">
      <c r="A81" s="303">
        <v>23</v>
      </c>
      <c r="B81" s="304">
        <v>12025279</v>
      </c>
      <c r="C81" s="305">
        <v>39366</v>
      </c>
      <c r="D81" s="306">
        <v>39370</v>
      </c>
      <c r="E81" s="306">
        <v>39416</v>
      </c>
      <c r="F81" s="305">
        <v>39434</v>
      </c>
      <c r="G81" s="307" t="s">
        <v>3181</v>
      </c>
    </row>
    <row r="82" spans="1:9">
      <c r="A82" s="303">
        <v>24</v>
      </c>
      <c r="B82" s="304">
        <v>12025280</v>
      </c>
      <c r="C82" s="305">
        <v>39366</v>
      </c>
      <c r="D82" s="306">
        <v>39370</v>
      </c>
      <c r="E82" s="306">
        <v>39379</v>
      </c>
      <c r="F82" s="305">
        <v>39381</v>
      </c>
      <c r="G82" s="307" t="s">
        <v>3177</v>
      </c>
    </row>
    <row r="83" spans="1:9">
      <c r="A83" s="303">
        <v>25</v>
      </c>
      <c r="B83" s="304">
        <v>12025281</v>
      </c>
      <c r="C83" s="305">
        <v>39366</v>
      </c>
      <c r="D83" s="306">
        <v>39370</v>
      </c>
      <c r="E83" s="306">
        <v>39381</v>
      </c>
      <c r="F83" s="341">
        <v>39587</v>
      </c>
      <c r="G83" s="307" t="s">
        <v>3182</v>
      </c>
    </row>
    <row r="84" spans="1:9">
      <c r="A84" s="303">
        <v>26</v>
      </c>
      <c r="B84" s="304">
        <v>12025282</v>
      </c>
      <c r="C84" s="305">
        <v>39366</v>
      </c>
      <c r="D84" s="306">
        <v>39370</v>
      </c>
      <c r="E84" s="306">
        <v>39380</v>
      </c>
      <c r="F84" s="305">
        <v>39392</v>
      </c>
      <c r="G84" s="307" t="s">
        <v>3164</v>
      </c>
    </row>
    <row r="85" spans="1:9">
      <c r="A85" s="303">
        <v>27</v>
      </c>
      <c r="B85" s="304">
        <v>12025283</v>
      </c>
      <c r="C85" s="305">
        <v>39366</v>
      </c>
      <c r="D85" s="306">
        <v>39370</v>
      </c>
      <c r="E85" s="306">
        <v>39386</v>
      </c>
      <c r="F85" s="305">
        <v>39388</v>
      </c>
      <c r="G85" s="307" t="s">
        <v>3163</v>
      </c>
    </row>
    <row r="86" spans="1:9">
      <c r="A86" s="303">
        <v>28</v>
      </c>
      <c r="B86" s="304">
        <v>12025284</v>
      </c>
      <c r="C86" s="305">
        <v>39366</v>
      </c>
      <c r="D86" s="306">
        <v>39370</v>
      </c>
      <c r="E86" s="306">
        <v>39408</v>
      </c>
      <c r="F86" s="305">
        <v>39419</v>
      </c>
      <c r="G86" s="307" t="s">
        <v>3183</v>
      </c>
    </row>
    <row r="87" spans="1:9">
      <c r="A87" s="303">
        <v>29</v>
      </c>
      <c r="B87" s="304">
        <v>12025285</v>
      </c>
      <c r="C87" s="305">
        <v>39366</v>
      </c>
      <c r="D87" s="306">
        <v>39370</v>
      </c>
      <c r="E87" s="306">
        <v>39413</v>
      </c>
      <c r="F87" s="305">
        <v>39416</v>
      </c>
      <c r="G87" s="307" t="s">
        <v>3163</v>
      </c>
    </row>
    <row r="88" spans="1:9">
      <c r="A88" s="303">
        <v>30</v>
      </c>
      <c r="B88" s="304">
        <v>12025286</v>
      </c>
      <c r="C88" s="305">
        <v>39366</v>
      </c>
      <c r="D88" s="306">
        <v>39370</v>
      </c>
      <c r="E88" s="306">
        <v>39408</v>
      </c>
      <c r="F88" s="305">
        <v>39419</v>
      </c>
      <c r="G88" s="307" t="s">
        <v>3183</v>
      </c>
    </row>
    <row r="89" spans="1:9">
      <c r="A89" s="303">
        <v>31</v>
      </c>
      <c r="B89" s="304">
        <v>12025287</v>
      </c>
      <c r="C89" s="305">
        <v>39380</v>
      </c>
      <c r="D89" s="306">
        <v>39384</v>
      </c>
      <c r="E89" s="306">
        <v>39400</v>
      </c>
      <c r="F89" s="305">
        <v>39406</v>
      </c>
      <c r="G89" s="307" t="s">
        <v>3164</v>
      </c>
      <c r="I89" s="342"/>
    </row>
    <row r="90" spans="1:9">
      <c r="A90" s="303">
        <v>32</v>
      </c>
      <c r="B90" s="304">
        <v>12025288</v>
      </c>
      <c r="C90" s="305">
        <v>39366</v>
      </c>
      <c r="D90" s="306">
        <v>39370</v>
      </c>
      <c r="E90" s="306">
        <v>39381</v>
      </c>
      <c r="F90" s="305">
        <v>39386</v>
      </c>
      <c r="G90" s="307" t="s">
        <v>3164</v>
      </c>
    </row>
    <row r="91" spans="1:9">
      <c r="A91" s="303">
        <v>33</v>
      </c>
      <c r="B91" s="304">
        <v>12025289</v>
      </c>
      <c r="C91" s="305">
        <v>39366</v>
      </c>
      <c r="D91" s="306">
        <v>39370</v>
      </c>
      <c r="E91" s="306">
        <v>39412</v>
      </c>
      <c r="F91" s="305">
        <v>39422</v>
      </c>
      <c r="G91" s="307" t="s">
        <v>3176</v>
      </c>
    </row>
    <row r="92" spans="1:9">
      <c r="A92" s="303">
        <v>34</v>
      </c>
      <c r="B92" s="304">
        <v>12025290</v>
      </c>
      <c r="C92" s="305">
        <v>39366</v>
      </c>
      <c r="D92" s="306">
        <v>39370</v>
      </c>
      <c r="E92" s="306">
        <v>39386</v>
      </c>
      <c r="F92" s="305">
        <v>39398</v>
      </c>
      <c r="G92" s="307" t="s">
        <v>3184</v>
      </c>
    </row>
    <row r="93" spans="1:9">
      <c r="A93" s="303">
        <v>35</v>
      </c>
      <c r="B93" s="304">
        <v>12025291</v>
      </c>
      <c r="C93" s="305">
        <v>39366</v>
      </c>
      <c r="D93" s="306">
        <v>39370</v>
      </c>
      <c r="E93" s="306">
        <v>39434</v>
      </c>
      <c r="F93" s="305">
        <v>39484</v>
      </c>
      <c r="G93" s="307" t="s">
        <v>3164</v>
      </c>
    </row>
    <row r="94" spans="1:9">
      <c r="A94" s="303">
        <v>36</v>
      </c>
      <c r="B94" s="304">
        <v>12025292</v>
      </c>
      <c r="C94" s="305">
        <v>39366</v>
      </c>
      <c r="D94" s="306">
        <v>39370</v>
      </c>
      <c r="E94" s="306">
        <v>39408</v>
      </c>
      <c r="F94" s="305">
        <v>39414</v>
      </c>
      <c r="G94" s="307" t="s">
        <v>3163</v>
      </c>
    </row>
    <row r="95" spans="1:9">
      <c r="A95" s="303">
        <v>37</v>
      </c>
      <c r="B95" s="304">
        <v>12025293</v>
      </c>
      <c r="C95" s="305">
        <v>39366</v>
      </c>
      <c r="D95" s="306">
        <v>39370</v>
      </c>
      <c r="E95" s="306">
        <v>39379</v>
      </c>
      <c r="F95" s="305">
        <v>39379</v>
      </c>
      <c r="G95" s="307" t="s">
        <v>3185</v>
      </c>
    </row>
    <row r="96" spans="1:9">
      <c r="A96" s="303">
        <v>38</v>
      </c>
      <c r="B96" s="304">
        <v>12025295</v>
      </c>
      <c r="C96" s="305">
        <v>39366</v>
      </c>
      <c r="D96" s="306">
        <v>39370</v>
      </c>
      <c r="E96" s="306">
        <v>39379</v>
      </c>
      <c r="F96" s="305">
        <v>39381</v>
      </c>
      <c r="G96" s="307" t="s">
        <v>3163</v>
      </c>
    </row>
    <row r="97" spans="1:7">
      <c r="A97" s="303">
        <v>39</v>
      </c>
      <c r="B97" s="304">
        <v>12025296</v>
      </c>
      <c r="C97" s="305">
        <v>39366</v>
      </c>
      <c r="D97" s="306">
        <v>39370</v>
      </c>
      <c r="E97" s="306">
        <v>39377</v>
      </c>
      <c r="F97" s="305">
        <v>39379</v>
      </c>
      <c r="G97" s="307" t="s">
        <v>3167</v>
      </c>
    </row>
    <row r="98" spans="1:7">
      <c r="A98" s="303">
        <v>40</v>
      </c>
      <c r="B98" s="304">
        <v>12025297</v>
      </c>
      <c r="C98" s="305">
        <v>39366</v>
      </c>
      <c r="D98" s="306">
        <v>39370</v>
      </c>
      <c r="E98" s="306">
        <v>39405</v>
      </c>
      <c r="F98" s="305">
        <v>39414</v>
      </c>
      <c r="G98" s="307" t="s">
        <v>3163</v>
      </c>
    </row>
    <row r="99" spans="1:7">
      <c r="A99" s="303">
        <v>41</v>
      </c>
      <c r="B99" s="304">
        <v>12025298</v>
      </c>
      <c r="C99" s="305">
        <v>39366</v>
      </c>
      <c r="D99" s="306">
        <v>39370</v>
      </c>
      <c r="E99" s="306">
        <v>39381</v>
      </c>
      <c r="F99" s="305">
        <v>39387</v>
      </c>
      <c r="G99" s="307" t="s">
        <v>3186</v>
      </c>
    </row>
    <row r="100" spans="1:7">
      <c r="A100" s="303">
        <v>42</v>
      </c>
      <c r="B100" s="304">
        <v>12025299</v>
      </c>
      <c r="C100" s="305">
        <v>39366</v>
      </c>
      <c r="D100" s="306">
        <v>39370</v>
      </c>
      <c r="E100" s="306">
        <v>39407</v>
      </c>
      <c r="F100" s="305">
        <v>39437</v>
      </c>
      <c r="G100" s="307" t="s">
        <v>3176</v>
      </c>
    </row>
    <row r="101" spans="1:7">
      <c r="A101" s="303">
        <v>43</v>
      </c>
      <c r="B101" s="304">
        <v>12025300</v>
      </c>
      <c r="C101" s="305">
        <v>39366</v>
      </c>
      <c r="D101" s="306">
        <v>39370</v>
      </c>
      <c r="E101" s="306">
        <v>39386</v>
      </c>
      <c r="F101" s="305">
        <v>39388</v>
      </c>
      <c r="G101" s="307" t="s">
        <v>3163</v>
      </c>
    </row>
    <row r="102" spans="1:7">
      <c r="A102" s="303">
        <v>44</v>
      </c>
      <c r="B102" s="304">
        <v>12025301</v>
      </c>
      <c r="C102" s="305">
        <v>39366</v>
      </c>
      <c r="D102" s="306">
        <v>39370</v>
      </c>
      <c r="E102" s="306">
        <v>39402</v>
      </c>
      <c r="F102" s="305">
        <v>39412</v>
      </c>
      <c r="G102" s="307" t="s">
        <v>3176</v>
      </c>
    </row>
    <row r="103" spans="1:7">
      <c r="A103" s="303">
        <v>45</v>
      </c>
      <c r="B103" s="304">
        <v>12025302</v>
      </c>
      <c r="C103" s="305">
        <v>39366</v>
      </c>
      <c r="D103" s="306">
        <v>39370</v>
      </c>
      <c r="E103" s="306">
        <v>39410</v>
      </c>
      <c r="F103" s="305">
        <v>39413</v>
      </c>
      <c r="G103" s="307" t="s">
        <v>3163</v>
      </c>
    </row>
    <row r="104" spans="1:7">
      <c r="A104" s="303">
        <v>46</v>
      </c>
      <c r="B104" s="304">
        <v>12025303</v>
      </c>
      <c r="C104" s="305">
        <v>39366</v>
      </c>
      <c r="D104" s="306">
        <v>39370</v>
      </c>
      <c r="E104" s="306">
        <v>39379</v>
      </c>
      <c r="F104" s="305">
        <v>39381</v>
      </c>
      <c r="G104" s="307" t="s">
        <v>3177</v>
      </c>
    </row>
    <row r="105" spans="1:7">
      <c r="A105" s="303">
        <v>47</v>
      </c>
      <c r="B105" s="304">
        <v>12025304</v>
      </c>
      <c r="C105" s="305">
        <v>39380</v>
      </c>
      <c r="D105" s="306">
        <v>39384</v>
      </c>
      <c r="E105" s="306">
        <v>39392</v>
      </c>
      <c r="F105" s="305">
        <v>39394</v>
      </c>
      <c r="G105" s="307" t="s">
        <v>3185</v>
      </c>
    </row>
    <row r="106" spans="1:7">
      <c r="A106" s="303">
        <v>48</v>
      </c>
      <c r="B106" s="304">
        <v>12025305</v>
      </c>
      <c r="C106" s="305">
        <v>39366</v>
      </c>
      <c r="D106" s="306">
        <v>39370</v>
      </c>
      <c r="E106" s="306">
        <v>39399</v>
      </c>
      <c r="F106" s="305">
        <v>39412</v>
      </c>
      <c r="G106" s="307" t="s">
        <v>3176</v>
      </c>
    </row>
    <row r="107" spans="1:7">
      <c r="A107" s="303">
        <v>49</v>
      </c>
      <c r="B107" s="304">
        <v>12025306</v>
      </c>
      <c r="C107" s="305">
        <v>39366</v>
      </c>
      <c r="D107" s="306">
        <v>39370</v>
      </c>
      <c r="E107" s="306">
        <v>39416</v>
      </c>
      <c r="F107" s="305">
        <v>39416</v>
      </c>
      <c r="G107" s="307" t="s">
        <v>3163</v>
      </c>
    </row>
    <row r="108" spans="1:7">
      <c r="A108" s="303">
        <v>50</v>
      </c>
      <c r="B108" s="304">
        <v>12025307</v>
      </c>
      <c r="C108" s="305">
        <v>39366</v>
      </c>
      <c r="D108" s="306">
        <v>39370</v>
      </c>
      <c r="E108" s="306">
        <v>39428</v>
      </c>
      <c r="F108" s="305">
        <v>39514</v>
      </c>
      <c r="G108" s="307" t="s">
        <v>3182</v>
      </c>
    </row>
    <row r="109" spans="1:7">
      <c r="A109" s="303">
        <v>51</v>
      </c>
      <c r="B109" s="304">
        <v>12025308</v>
      </c>
      <c r="C109" s="305">
        <v>39366</v>
      </c>
      <c r="D109" s="306">
        <v>39370</v>
      </c>
      <c r="E109" s="306">
        <v>39379</v>
      </c>
      <c r="F109" s="305">
        <v>39387</v>
      </c>
      <c r="G109" s="307" t="s">
        <v>3186</v>
      </c>
    </row>
    <row r="110" spans="1:7">
      <c r="A110" s="303">
        <v>52</v>
      </c>
      <c r="B110" s="304">
        <v>12025309</v>
      </c>
      <c r="C110" s="305">
        <v>39366</v>
      </c>
      <c r="D110" s="306">
        <v>39370</v>
      </c>
      <c r="E110" s="306">
        <v>39381</v>
      </c>
      <c r="F110" s="305">
        <v>39386</v>
      </c>
      <c r="G110" s="307" t="s">
        <v>3169</v>
      </c>
    </row>
    <row r="111" spans="1:7">
      <c r="A111" s="303">
        <v>53</v>
      </c>
      <c r="B111" s="304">
        <v>12025310</v>
      </c>
      <c r="C111" s="305">
        <v>39366</v>
      </c>
      <c r="D111" s="306">
        <v>39370</v>
      </c>
      <c r="E111" s="306">
        <v>39381</v>
      </c>
      <c r="F111" s="305">
        <v>39386</v>
      </c>
      <c r="G111" s="307"/>
    </row>
    <row r="112" spans="1:7">
      <c r="A112" s="303">
        <v>54</v>
      </c>
      <c r="B112" s="304">
        <v>12025311</v>
      </c>
      <c r="C112" s="305">
        <v>39366</v>
      </c>
      <c r="D112" s="306">
        <v>39370</v>
      </c>
      <c r="E112" s="306">
        <v>39381</v>
      </c>
      <c r="F112" s="305">
        <v>39587</v>
      </c>
      <c r="G112" s="307" t="s">
        <v>3182</v>
      </c>
    </row>
    <row r="113" spans="1:7">
      <c r="A113" s="303">
        <v>55</v>
      </c>
      <c r="B113" s="304">
        <v>12025312</v>
      </c>
      <c r="C113" s="305">
        <v>39366</v>
      </c>
      <c r="D113" s="306">
        <v>39370</v>
      </c>
      <c r="E113" s="306">
        <v>39377</v>
      </c>
      <c r="F113" s="305">
        <v>39379</v>
      </c>
      <c r="G113" s="307" t="s">
        <v>3185</v>
      </c>
    </row>
    <row r="114" spans="1:7">
      <c r="A114" s="303">
        <v>56</v>
      </c>
      <c r="B114" s="304">
        <v>12025313</v>
      </c>
      <c r="C114" s="305">
        <v>39366</v>
      </c>
      <c r="D114" s="306">
        <v>39370</v>
      </c>
      <c r="E114" s="306">
        <v>39406</v>
      </c>
      <c r="F114" s="305">
        <v>39413</v>
      </c>
      <c r="G114" s="307" t="s">
        <v>3163</v>
      </c>
    </row>
    <row r="115" spans="1:7">
      <c r="A115" s="303">
        <v>57</v>
      </c>
      <c r="B115" s="304">
        <v>12025314</v>
      </c>
      <c r="C115" s="305">
        <v>39366</v>
      </c>
      <c r="D115" s="306">
        <v>39370</v>
      </c>
      <c r="E115" s="306">
        <v>39379</v>
      </c>
      <c r="F115" s="305">
        <v>39381</v>
      </c>
      <c r="G115" s="307" t="s">
        <v>3163</v>
      </c>
    </row>
    <row r="116" spans="1:7">
      <c r="A116" s="303">
        <v>58</v>
      </c>
      <c r="B116" s="304">
        <v>12025315</v>
      </c>
      <c r="C116" s="305">
        <v>39366</v>
      </c>
      <c r="D116" s="306">
        <v>39370</v>
      </c>
      <c r="E116" s="306">
        <v>39406</v>
      </c>
      <c r="F116" s="305">
        <v>39413</v>
      </c>
      <c r="G116" s="307" t="s">
        <v>3176</v>
      </c>
    </row>
    <row r="117" spans="1:7">
      <c r="A117" s="303">
        <v>59</v>
      </c>
      <c r="B117" s="304">
        <v>12025316</v>
      </c>
      <c r="C117" s="305">
        <v>39366</v>
      </c>
      <c r="D117" s="306">
        <v>39370</v>
      </c>
      <c r="E117" s="306">
        <v>39379</v>
      </c>
      <c r="F117" s="305">
        <v>39381</v>
      </c>
      <c r="G117" s="307" t="s">
        <v>3163</v>
      </c>
    </row>
    <row r="118" spans="1:7">
      <c r="A118" s="303">
        <v>60</v>
      </c>
      <c r="B118" s="304">
        <v>12005317</v>
      </c>
      <c r="C118" s="305">
        <v>39366</v>
      </c>
      <c r="D118" s="306">
        <v>39370</v>
      </c>
      <c r="E118" s="306">
        <v>39413</v>
      </c>
      <c r="F118" s="305">
        <v>39414</v>
      </c>
      <c r="G118" s="307" t="s">
        <v>3163</v>
      </c>
    </row>
    <row r="119" spans="1:7">
      <c r="A119" s="303">
        <v>61</v>
      </c>
      <c r="B119" s="304">
        <v>12025318</v>
      </c>
      <c r="C119" s="305">
        <v>39366</v>
      </c>
      <c r="D119" s="306">
        <v>39370</v>
      </c>
      <c r="E119" s="306">
        <v>39399</v>
      </c>
      <c r="F119" s="305">
        <v>39405</v>
      </c>
      <c r="G119" s="307" t="s">
        <v>3184</v>
      </c>
    </row>
    <row r="120" spans="1:7">
      <c r="A120" s="303">
        <v>62</v>
      </c>
      <c r="B120" s="304">
        <v>12025319</v>
      </c>
      <c r="C120" s="305">
        <v>39366</v>
      </c>
      <c r="D120" s="306">
        <v>39370</v>
      </c>
      <c r="E120" s="306">
        <v>39413</v>
      </c>
      <c r="F120" s="305">
        <v>39441</v>
      </c>
      <c r="G120" s="307" t="s">
        <v>3178</v>
      </c>
    </row>
    <row r="121" spans="1:7">
      <c r="A121" s="303">
        <v>63</v>
      </c>
      <c r="B121" s="304">
        <v>12025320</v>
      </c>
      <c r="C121" s="305">
        <v>39366</v>
      </c>
      <c r="D121" s="306">
        <v>39370</v>
      </c>
      <c r="E121" s="306">
        <v>39379</v>
      </c>
      <c r="F121" s="305">
        <v>39381</v>
      </c>
      <c r="G121" s="307" t="s">
        <v>3177</v>
      </c>
    </row>
    <row r="122" spans="1:7">
      <c r="A122" s="303">
        <v>64</v>
      </c>
      <c r="B122" s="304">
        <v>12025321</v>
      </c>
      <c r="C122" s="305">
        <v>39366</v>
      </c>
      <c r="D122" s="306">
        <v>39370</v>
      </c>
      <c r="E122" s="306">
        <v>39377</v>
      </c>
      <c r="F122" s="305">
        <v>39379</v>
      </c>
      <c r="G122" s="307"/>
    </row>
    <row r="123" spans="1:7">
      <c r="A123" s="303">
        <v>65</v>
      </c>
      <c r="B123" s="304">
        <v>12025322</v>
      </c>
      <c r="C123" s="305">
        <v>39366</v>
      </c>
      <c r="D123" s="306">
        <v>39370</v>
      </c>
      <c r="E123" s="306">
        <v>39373</v>
      </c>
      <c r="F123" s="305">
        <v>39378</v>
      </c>
      <c r="G123" s="307" t="s">
        <v>3177</v>
      </c>
    </row>
    <row r="124" spans="1:7">
      <c r="A124" s="303">
        <v>66</v>
      </c>
      <c r="B124" s="304">
        <v>12025323</v>
      </c>
      <c r="C124" s="305">
        <v>39366</v>
      </c>
      <c r="D124" s="306">
        <v>39370</v>
      </c>
      <c r="E124" s="306">
        <v>39379</v>
      </c>
      <c r="F124" s="305">
        <v>39386</v>
      </c>
      <c r="G124" s="307" t="s">
        <v>3187</v>
      </c>
    </row>
    <row r="125" spans="1:7">
      <c r="A125" s="303">
        <v>67</v>
      </c>
      <c r="B125" s="304">
        <v>12025324</v>
      </c>
      <c r="C125" s="305">
        <v>39366</v>
      </c>
      <c r="D125" s="306">
        <v>39370</v>
      </c>
      <c r="E125" s="306">
        <v>39380</v>
      </c>
      <c r="F125" s="305">
        <v>39384</v>
      </c>
      <c r="G125" s="307" t="s">
        <v>3188</v>
      </c>
    </row>
    <row r="126" spans="1:7">
      <c r="A126" s="303">
        <v>68</v>
      </c>
      <c r="B126" s="304">
        <v>12025325</v>
      </c>
      <c r="C126" s="305">
        <v>39366</v>
      </c>
      <c r="D126" s="306">
        <v>39370</v>
      </c>
      <c r="E126" s="306">
        <v>39380</v>
      </c>
      <c r="F126" s="305">
        <v>39398</v>
      </c>
      <c r="G126" s="307"/>
    </row>
    <row r="127" spans="1:7">
      <c r="A127" s="303">
        <v>69</v>
      </c>
      <c r="B127" s="304">
        <v>12025326</v>
      </c>
      <c r="C127" s="305">
        <v>39366</v>
      </c>
      <c r="D127" s="306">
        <v>39370</v>
      </c>
      <c r="E127" s="306">
        <v>39402</v>
      </c>
      <c r="F127" s="305">
        <v>39409</v>
      </c>
      <c r="G127" s="307" t="s">
        <v>3163</v>
      </c>
    </row>
    <row r="128" spans="1:7">
      <c r="A128" s="303">
        <v>70</v>
      </c>
      <c r="B128" s="304">
        <v>12025327</v>
      </c>
      <c r="C128" s="305">
        <v>39366</v>
      </c>
      <c r="D128" s="306">
        <v>39370</v>
      </c>
      <c r="E128" s="306">
        <v>39407</v>
      </c>
      <c r="F128" s="305">
        <v>39441</v>
      </c>
      <c r="G128" s="307" t="s">
        <v>3167</v>
      </c>
    </row>
    <row r="129" spans="1:7">
      <c r="A129" s="303">
        <v>71</v>
      </c>
      <c r="B129" s="304">
        <v>12025328</v>
      </c>
      <c r="C129" s="305">
        <v>39366</v>
      </c>
      <c r="D129" s="306">
        <v>39370</v>
      </c>
      <c r="E129" s="306">
        <v>39379</v>
      </c>
      <c r="F129" s="305">
        <v>39386</v>
      </c>
      <c r="G129" s="307" t="s">
        <v>3164</v>
      </c>
    </row>
    <row r="130" spans="1:7">
      <c r="A130" s="303">
        <v>72</v>
      </c>
      <c r="B130" s="304">
        <v>12025329</v>
      </c>
      <c r="C130" s="305">
        <v>39366</v>
      </c>
      <c r="D130" s="306">
        <v>39370</v>
      </c>
      <c r="E130" s="306">
        <v>39386</v>
      </c>
      <c r="F130" s="305">
        <v>39388</v>
      </c>
      <c r="G130" s="307" t="s">
        <v>3163</v>
      </c>
    </row>
    <row r="131" spans="1:7">
      <c r="A131" s="303">
        <v>73</v>
      </c>
      <c r="B131" s="304">
        <v>12025330</v>
      </c>
      <c r="C131" s="305">
        <v>39366</v>
      </c>
      <c r="D131" s="306">
        <v>39370</v>
      </c>
      <c r="E131" s="306">
        <v>39380</v>
      </c>
      <c r="F131" s="305">
        <v>39384</v>
      </c>
      <c r="G131" s="307" t="s">
        <v>3188</v>
      </c>
    </row>
    <row r="132" spans="1:7">
      <c r="A132" s="303">
        <v>74</v>
      </c>
      <c r="B132" s="304">
        <v>12025331</v>
      </c>
      <c r="C132" s="305">
        <v>39366</v>
      </c>
      <c r="D132" s="306">
        <v>39370</v>
      </c>
      <c r="E132" s="306">
        <v>39381</v>
      </c>
      <c r="F132" s="305">
        <v>39387</v>
      </c>
      <c r="G132" s="307" t="s">
        <v>3175</v>
      </c>
    </row>
    <row r="133" spans="1:7">
      <c r="A133" s="303">
        <v>75</v>
      </c>
      <c r="B133" s="304">
        <v>12025332</v>
      </c>
      <c r="C133" s="305">
        <v>39366</v>
      </c>
      <c r="D133" s="306">
        <v>39370</v>
      </c>
      <c r="E133" s="306">
        <v>39406</v>
      </c>
      <c r="F133" s="305">
        <v>39408</v>
      </c>
      <c r="G133" s="307" t="s">
        <v>3180</v>
      </c>
    </row>
    <row r="134" spans="1:7">
      <c r="A134" s="303">
        <v>76</v>
      </c>
      <c r="B134" s="304">
        <v>12025333</v>
      </c>
      <c r="C134" s="305">
        <v>39366</v>
      </c>
      <c r="D134" s="306">
        <v>39370</v>
      </c>
      <c r="E134" s="306">
        <v>39379</v>
      </c>
      <c r="F134" s="305">
        <v>39387</v>
      </c>
      <c r="G134" s="307" t="s">
        <v>3175</v>
      </c>
    </row>
    <row r="135" spans="1:7">
      <c r="A135" s="303">
        <v>77</v>
      </c>
      <c r="B135" s="304">
        <v>12025334</v>
      </c>
      <c r="C135" s="305">
        <v>39366</v>
      </c>
      <c r="D135" s="306">
        <v>39370</v>
      </c>
      <c r="E135" s="306">
        <v>39373</v>
      </c>
      <c r="F135" s="305">
        <v>39393</v>
      </c>
      <c r="G135" s="307" t="s">
        <v>3167</v>
      </c>
    </row>
    <row r="136" spans="1:7">
      <c r="A136" s="303">
        <v>78</v>
      </c>
      <c r="B136" s="304">
        <v>12025335</v>
      </c>
      <c r="C136" s="305">
        <v>39366</v>
      </c>
      <c r="D136" s="306">
        <v>39370</v>
      </c>
      <c r="E136" s="306">
        <v>39413</v>
      </c>
      <c r="F136" s="305">
        <v>39414</v>
      </c>
      <c r="G136" s="307" t="s">
        <v>3163</v>
      </c>
    </row>
    <row r="137" spans="1:7">
      <c r="A137" s="303">
        <v>79</v>
      </c>
      <c r="B137" s="304">
        <v>12025336</v>
      </c>
      <c r="C137" s="305">
        <v>39366</v>
      </c>
      <c r="D137" s="306">
        <v>39370</v>
      </c>
      <c r="E137" s="306">
        <v>39380</v>
      </c>
      <c r="F137" s="305">
        <v>39385</v>
      </c>
      <c r="G137" s="307" t="s">
        <v>3173</v>
      </c>
    </row>
    <row r="138" spans="1:7">
      <c r="A138" s="303">
        <v>80</v>
      </c>
      <c r="B138" s="304">
        <v>12025337</v>
      </c>
      <c r="C138" s="305">
        <v>39380</v>
      </c>
      <c r="D138" s="306">
        <v>39384</v>
      </c>
      <c r="E138" s="306">
        <v>39406</v>
      </c>
      <c r="F138" s="305">
        <v>39412</v>
      </c>
      <c r="G138" s="307" t="s">
        <v>3189</v>
      </c>
    </row>
    <row r="139" spans="1:7">
      <c r="A139" s="303">
        <v>81</v>
      </c>
      <c r="B139" s="304">
        <v>12025338</v>
      </c>
      <c r="C139" s="305">
        <v>39366</v>
      </c>
      <c r="D139" s="306">
        <v>39370</v>
      </c>
      <c r="E139" s="306">
        <v>39380</v>
      </c>
      <c r="F139" s="305">
        <v>39388</v>
      </c>
      <c r="G139" s="307" t="s">
        <v>3163</v>
      </c>
    </row>
    <row r="140" spans="1:7">
      <c r="A140" s="303">
        <v>82</v>
      </c>
      <c r="B140" s="304">
        <v>12025339</v>
      </c>
      <c r="C140" s="305">
        <v>39366</v>
      </c>
      <c r="D140" s="306">
        <v>39370</v>
      </c>
      <c r="E140" s="306">
        <v>39386</v>
      </c>
      <c r="F140" s="305">
        <v>39388</v>
      </c>
      <c r="G140" s="307" t="s">
        <v>3163</v>
      </c>
    </row>
    <row r="141" spans="1:7">
      <c r="A141" s="303">
        <v>83</v>
      </c>
      <c r="B141" s="304">
        <v>12025340</v>
      </c>
      <c r="C141" s="305">
        <v>39366</v>
      </c>
      <c r="D141" s="306">
        <v>39370</v>
      </c>
      <c r="E141" s="306">
        <v>39386</v>
      </c>
      <c r="F141" s="305">
        <v>39400</v>
      </c>
      <c r="G141" s="307" t="s">
        <v>3190</v>
      </c>
    </row>
    <row r="142" spans="1:7">
      <c r="A142" s="303">
        <v>84</v>
      </c>
      <c r="B142" s="304">
        <v>12025341</v>
      </c>
      <c r="C142" s="305">
        <v>39366</v>
      </c>
      <c r="D142" s="306">
        <v>39370</v>
      </c>
      <c r="E142" s="306">
        <v>39380</v>
      </c>
      <c r="F142" s="305">
        <v>39388</v>
      </c>
      <c r="G142" s="307" t="s">
        <v>3163</v>
      </c>
    </row>
    <row r="143" spans="1:7">
      <c r="A143" s="303">
        <v>85</v>
      </c>
      <c r="B143" s="304">
        <v>12025342</v>
      </c>
      <c r="C143" s="305">
        <v>39366</v>
      </c>
      <c r="D143" s="306">
        <v>39370</v>
      </c>
      <c r="E143" s="306">
        <v>39416</v>
      </c>
      <c r="F143" s="305">
        <v>39421</v>
      </c>
      <c r="G143" s="307" t="s">
        <v>3163</v>
      </c>
    </row>
    <row r="144" spans="1:7">
      <c r="A144" s="303">
        <v>86</v>
      </c>
      <c r="B144" s="304">
        <v>12025343</v>
      </c>
      <c r="C144" s="305">
        <v>39366</v>
      </c>
      <c r="D144" s="306">
        <v>39370</v>
      </c>
      <c r="E144" s="306">
        <v>39379</v>
      </c>
      <c r="F144" s="305">
        <v>39381</v>
      </c>
      <c r="G144" s="307" t="s">
        <v>3163</v>
      </c>
    </row>
    <row r="145" spans="1:9">
      <c r="A145" s="303">
        <v>87</v>
      </c>
      <c r="B145" s="304">
        <v>12025344</v>
      </c>
      <c r="C145" s="305">
        <v>39366</v>
      </c>
      <c r="D145" s="306">
        <v>39370</v>
      </c>
      <c r="E145" s="306">
        <v>39381</v>
      </c>
      <c r="F145" s="305">
        <v>39386</v>
      </c>
      <c r="G145" s="307" t="s">
        <v>3173</v>
      </c>
    </row>
    <row r="146" spans="1:9">
      <c r="A146" s="303">
        <v>88</v>
      </c>
      <c r="B146" s="304">
        <v>12025345</v>
      </c>
      <c r="C146" s="305">
        <v>39366</v>
      </c>
      <c r="D146" s="306">
        <v>39370</v>
      </c>
      <c r="E146" s="306">
        <v>39384</v>
      </c>
      <c r="F146" s="305">
        <v>39401</v>
      </c>
      <c r="G146" s="307" t="s">
        <v>3163</v>
      </c>
    </row>
    <row r="147" spans="1:9">
      <c r="A147" s="303">
        <v>89</v>
      </c>
      <c r="B147" s="304">
        <v>12025346</v>
      </c>
      <c r="C147" s="305">
        <v>39366</v>
      </c>
      <c r="D147" s="306">
        <v>39370</v>
      </c>
      <c r="E147" s="306">
        <v>39377</v>
      </c>
      <c r="F147" s="305">
        <v>39379</v>
      </c>
      <c r="G147" s="307"/>
    </row>
    <row r="148" spans="1:9">
      <c r="A148" s="303">
        <v>90</v>
      </c>
      <c r="B148" s="304">
        <v>12025247</v>
      </c>
      <c r="C148" s="305">
        <v>39366</v>
      </c>
      <c r="D148" s="306">
        <v>39370</v>
      </c>
      <c r="E148" s="306">
        <v>39380</v>
      </c>
      <c r="F148" s="305">
        <v>39385</v>
      </c>
      <c r="G148" s="307" t="s">
        <v>3164</v>
      </c>
    </row>
    <row r="149" spans="1:9">
      <c r="A149" s="303">
        <v>91</v>
      </c>
      <c r="B149" s="304">
        <v>12025348</v>
      </c>
      <c r="C149" s="305">
        <v>39366</v>
      </c>
      <c r="D149" s="306">
        <v>39370</v>
      </c>
      <c r="E149" s="306">
        <v>39379</v>
      </c>
      <c r="F149" s="305">
        <v>39387</v>
      </c>
      <c r="G149" s="307" t="s">
        <v>3175</v>
      </c>
    </row>
    <row r="150" spans="1:9">
      <c r="A150" s="303">
        <v>92</v>
      </c>
      <c r="B150" s="304">
        <v>12025349</v>
      </c>
      <c r="C150" s="305">
        <v>39366</v>
      </c>
      <c r="D150" s="306">
        <v>39370</v>
      </c>
      <c r="E150" s="306">
        <v>39405</v>
      </c>
      <c r="F150" s="305">
        <v>39414</v>
      </c>
      <c r="G150" s="307" t="s">
        <v>3163</v>
      </c>
    </row>
    <row r="151" spans="1:9">
      <c r="A151" s="303">
        <v>93</v>
      </c>
      <c r="B151" s="304">
        <v>12025350</v>
      </c>
      <c r="C151" s="305">
        <v>39366</v>
      </c>
      <c r="D151" s="306">
        <v>39370</v>
      </c>
      <c r="E151" s="306">
        <v>39373</v>
      </c>
      <c r="F151" s="305">
        <v>39378</v>
      </c>
      <c r="G151" s="307" t="s">
        <v>3177</v>
      </c>
    </row>
    <row r="152" spans="1:9">
      <c r="A152" s="303">
        <v>94</v>
      </c>
      <c r="B152" s="304">
        <v>12025351</v>
      </c>
      <c r="C152" s="305">
        <v>39366</v>
      </c>
      <c r="D152" s="306">
        <v>39370</v>
      </c>
      <c r="E152" s="306">
        <v>39381</v>
      </c>
      <c r="F152" s="305">
        <v>39386</v>
      </c>
      <c r="G152" s="307" t="s">
        <v>3187</v>
      </c>
    </row>
    <row r="153" spans="1:9">
      <c r="A153" s="303">
        <v>95</v>
      </c>
      <c r="B153" s="304">
        <v>12025352</v>
      </c>
      <c r="C153" s="305">
        <v>39366</v>
      </c>
      <c r="D153" s="306">
        <v>39370</v>
      </c>
      <c r="E153" s="306">
        <v>39410</v>
      </c>
      <c r="F153" s="305">
        <v>39413</v>
      </c>
      <c r="G153" s="307" t="s">
        <v>3176</v>
      </c>
    </row>
    <row r="154" spans="1:9">
      <c r="A154" s="303">
        <v>96</v>
      </c>
      <c r="B154" s="304">
        <v>12025353</v>
      </c>
      <c r="C154" s="305">
        <v>39366</v>
      </c>
      <c r="D154" s="306">
        <v>39370</v>
      </c>
      <c r="E154" s="306">
        <v>39377</v>
      </c>
      <c r="F154" s="305">
        <v>39386</v>
      </c>
      <c r="G154" s="307" t="s">
        <v>3167</v>
      </c>
    </row>
    <row r="155" spans="1:9">
      <c r="A155" s="303">
        <v>97</v>
      </c>
      <c r="B155" s="304">
        <v>12025354</v>
      </c>
      <c r="C155" s="305">
        <v>39366</v>
      </c>
      <c r="D155" s="306">
        <v>39370</v>
      </c>
      <c r="E155" s="306">
        <v>39406</v>
      </c>
      <c r="F155" s="305">
        <v>39413</v>
      </c>
      <c r="G155" s="307" t="s">
        <v>3167</v>
      </c>
    </row>
    <row r="156" spans="1:9">
      <c r="A156" s="303">
        <v>98</v>
      </c>
      <c r="B156" s="304">
        <v>12025355</v>
      </c>
      <c r="C156" s="305">
        <v>39366</v>
      </c>
      <c r="D156" s="306">
        <v>39370</v>
      </c>
      <c r="E156" s="306">
        <v>39408</v>
      </c>
      <c r="F156" s="305">
        <v>39469</v>
      </c>
      <c r="G156" s="307" t="s">
        <v>3176</v>
      </c>
    </row>
    <row r="157" spans="1:9">
      <c r="A157" s="303">
        <v>99</v>
      </c>
      <c r="B157" s="304">
        <v>12025356</v>
      </c>
      <c r="C157" s="305">
        <v>39366</v>
      </c>
      <c r="D157" s="306">
        <v>39370</v>
      </c>
      <c r="E157" s="306">
        <v>39377</v>
      </c>
      <c r="F157" s="305">
        <v>39388</v>
      </c>
      <c r="G157" s="307" t="s">
        <v>3163</v>
      </c>
    </row>
    <row r="158" spans="1:9">
      <c r="A158" s="303">
        <v>100</v>
      </c>
      <c r="B158" s="304">
        <v>12025357</v>
      </c>
      <c r="C158" s="305">
        <v>39366</v>
      </c>
      <c r="D158" s="306">
        <v>39370</v>
      </c>
      <c r="E158" s="306">
        <v>39381</v>
      </c>
      <c r="F158" s="305">
        <v>39387</v>
      </c>
      <c r="G158" s="307" t="s">
        <v>3175</v>
      </c>
      <c r="I158" s="343"/>
    </row>
    <row r="159" spans="1:9">
      <c r="A159" s="303">
        <v>101</v>
      </c>
      <c r="B159" s="304">
        <v>12025358</v>
      </c>
      <c r="C159" s="305">
        <v>39366</v>
      </c>
      <c r="D159" s="306">
        <v>39370</v>
      </c>
      <c r="E159" s="306">
        <v>39412</v>
      </c>
      <c r="F159" s="305">
        <v>39146</v>
      </c>
      <c r="G159" s="307" t="s">
        <v>3188</v>
      </c>
    </row>
    <row r="160" spans="1:9">
      <c r="A160" s="303">
        <v>102</v>
      </c>
      <c r="B160" s="304">
        <v>12025359</v>
      </c>
      <c r="C160" s="305">
        <v>39380</v>
      </c>
      <c r="D160" s="306">
        <v>39384</v>
      </c>
      <c r="E160" s="306">
        <v>39386</v>
      </c>
      <c r="F160" s="305">
        <v>39392</v>
      </c>
      <c r="G160" s="307" t="s">
        <v>3164</v>
      </c>
    </row>
    <row r="161" spans="1:7">
      <c r="A161" s="303">
        <v>103</v>
      </c>
      <c r="B161" s="304">
        <v>12025360</v>
      </c>
      <c r="C161" s="305">
        <v>39380</v>
      </c>
      <c r="D161" s="306">
        <v>39384</v>
      </c>
      <c r="E161" s="306">
        <v>39399</v>
      </c>
      <c r="F161" s="305">
        <v>39406</v>
      </c>
      <c r="G161" s="307" t="s">
        <v>3168</v>
      </c>
    </row>
    <row r="162" spans="1:7">
      <c r="A162" s="303">
        <v>104</v>
      </c>
      <c r="B162" s="304">
        <v>12025361</v>
      </c>
      <c r="C162" s="305">
        <v>39380</v>
      </c>
      <c r="D162" s="306">
        <v>39384</v>
      </c>
      <c r="E162" s="306">
        <v>39392</v>
      </c>
      <c r="F162" s="305">
        <v>39395</v>
      </c>
      <c r="G162" s="307" t="s">
        <v>3166</v>
      </c>
    </row>
    <row r="163" spans="1:7">
      <c r="A163" s="303">
        <v>105</v>
      </c>
      <c r="B163" s="304">
        <v>12025362</v>
      </c>
      <c r="C163" s="305">
        <v>39380</v>
      </c>
      <c r="D163" s="306">
        <v>39384</v>
      </c>
      <c r="E163" s="306">
        <v>39386</v>
      </c>
      <c r="F163" s="305">
        <v>39388</v>
      </c>
      <c r="G163" s="307" t="s">
        <v>3163</v>
      </c>
    </row>
    <row r="164" spans="1:7">
      <c r="A164" s="303">
        <v>106</v>
      </c>
      <c r="B164" s="304">
        <v>12025363</v>
      </c>
      <c r="C164" s="305">
        <v>39380</v>
      </c>
      <c r="D164" s="306">
        <v>39384</v>
      </c>
      <c r="E164" s="306">
        <v>39386</v>
      </c>
      <c r="F164" s="305">
        <v>39388</v>
      </c>
      <c r="G164" s="307" t="s">
        <v>3163</v>
      </c>
    </row>
    <row r="165" spans="1:7">
      <c r="A165" s="303">
        <v>107</v>
      </c>
      <c r="B165" s="304">
        <v>12025364</v>
      </c>
      <c r="C165" s="305">
        <v>39366</v>
      </c>
      <c r="D165" s="306">
        <v>39370</v>
      </c>
      <c r="E165" s="306">
        <v>39380</v>
      </c>
      <c r="F165" s="305">
        <v>39385</v>
      </c>
      <c r="G165" s="307" t="s">
        <v>3169</v>
      </c>
    </row>
    <row r="166" spans="1:7">
      <c r="A166" s="303">
        <v>108</v>
      </c>
      <c r="B166" s="304">
        <v>12025365</v>
      </c>
      <c r="C166" s="305">
        <v>39380</v>
      </c>
      <c r="D166" s="306">
        <v>39384</v>
      </c>
      <c r="E166" s="306">
        <v>39393</v>
      </c>
      <c r="F166" s="305">
        <v>39395</v>
      </c>
      <c r="G166" s="307" t="s">
        <v>3166</v>
      </c>
    </row>
    <row r="167" spans="1:7">
      <c r="A167" s="303">
        <v>109</v>
      </c>
      <c r="B167" s="304">
        <v>12025366</v>
      </c>
      <c r="C167" s="305">
        <v>39380</v>
      </c>
      <c r="D167" s="306">
        <v>39384</v>
      </c>
      <c r="E167" s="306">
        <v>39386</v>
      </c>
      <c r="F167" s="305">
        <v>39393</v>
      </c>
      <c r="G167" s="307" t="s">
        <v>3188</v>
      </c>
    </row>
    <row r="168" spans="1:7">
      <c r="A168" s="303">
        <v>110</v>
      </c>
      <c r="B168" s="304">
        <v>12025367</v>
      </c>
      <c r="C168" s="305">
        <v>39366</v>
      </c>
      <c r="D168" s="306">
        <v>39370</v>
      </c>
      <c r="E168" s="306">
        <v>39387</v>
      </c>
      <c r="F168" s="305">
        <v>39395</v>
      </c>
      <c r="G168" s="307" t="s">
        <v>3166</v>
      </c>
    </row>
    <row r="169" spans="1:7">
      <c r="A169" s="303">
        <v>111</v>
      </c>
      <c r="B169" s="304">
        <v>12025368</v>
      </c>
      <c r="C169" s="305">
        <v>39366</v>
      </c>
      <c r="D169" s="306">
        <v>39370</v>
      </c>
      <c r="E169" s="306">
        <v>39380</v>
      </c>
      <c r="F169" s="305">
        <v>39386</v>
      </c>
      <c r="G169" s="307" t="s">
        <v>3167</v>
      </c>
    </row>
    <row r="170" spans="1:7">
      <c r="A170" s="303">
        <v>112</v>
      </c>
      <c r="B170" s="304">
        <v>12025369</v>
      </c>
      <c r="C170" s="305">
        <v>39380</v>
      </c>
      <c r="D170" s="306">
        <v>39384</v>
      </c>
      <c r="E170" s="306">
        <v>39386</v>
      </c>
      <c r="F170" s="305">
        <v>39398</v>
      </c>
      <c r="G170" s="307" t="s">
        <v>3184</v>
      </c>
    </row>
    <row r="171" spans="1:7">
      <c r="A171" s="303">
        <v>113</v>
      </c>
      <c r="B171" s="304">
        <v>12025370</v>
      </c>
      <c r="C171" s="305">
        <v>39366</v>
      </c>
      <c r="D171" s="306">
        <v>39370</v>
      </c>
      <c r="E171" s="306">
        <v>39407</v>
      </c>
      <c r="F171" s="305">
        <v>39409</v>
      </c>
      <c r="G171" s="307" t="s">
        <v>3166</v>
      </c>
    </row>
    <row r="172" spans="1:7">
      <c r="A172" s="303">
        <v>114</v>
      </c>
      <c r="B172" s="304">
        <v>12025371</v>
      </c>
      <c r="C172" s="305">
        <v>39366</v>
      </c>
      <c r="D172" s="306">
        <v>39370</v>
      </c>
      <c r="E172" s="306">
        <v>39428</v>
      </c>
      <c r="F172" s="305">
        <v>39484</v>
      </c>
      <c r="G172" s="307" t="s">
        <v>3164</v>
      </c>
    </row>
    <row r="173" spans="1:7">
      <c r="A173" s="303">
        <v>115</v>
      </c>
      <c r="B173" s="304">
        <v>12025372</v>
      </c>
      <c r="C173" s="305">
        <v>39380</v>
      </c>
      <c r="D173" s="306">
        <v>39384</v>
      </c>
      <c r="E173" s="306">
        <v>39409</v>
      </c>
      <c r="F173" s="305">
        <v>39442</v>
      </c>
      <c r="G173" s="307" t="s">
        <v>3191</v>
      </c>
    </row>
    <row r="174" spans="1:7">
      <c r="A174" s="303">
        <v>116</v>
      </c>
      <c r="B174" s="304">
        <v>12025373</v>
      </c>
      <c r="C174" s="305">
        <v>39380</v>
      </c>
      <c r="D174" s="306">
        <v>39384</v>
      </c>
      <c r="E174" s="306">
        <v>39393</v>
      </c>
      <c r="F174" s="305">
        <v>39395</v>
      </c>
      <c r="G174" s="307" t="s">
        <v>3166</v>
      </c>
    </row>
    <row r="175" spans="1:7">
      <c r="A175" s="303">
        <v>117</v>
      </c>
      <c r="B175" s="304">
        <v>12025374</v>
      </c>
      <c r="C175" s="305">
        <v>39380</v>
      </c>
      <c r="D175" s="306">
        <v>39384</v>
      </c>
      <c r="E175" s="306">
        <v>39387</v>
      </c>
      <c r="F175" s="305">
        <v>39392</v>
      </c>
      <c r="G175" s="307" t="s">
        <v>3178</v>
      </c>
    </row>
    <row r="176" spans="1:7">
      <c r="A176" s="303">
        <v>118</v>
      </c>
      <c r="B176" s="304">
        <v>12025375</v>
      </c>
      <c r="C176" s="305">
        <v>39380</v>
      </c>
      <c r="D176" s="306">
        <v>39384</v>
      </c>
      <c r="E176" s="306">
        <v>39395</v>
      </c>
      <c r="F176" s="305">
        <v>39399</v>
      </c>
      <c r="G176" s="307" t="s">
        <v>3167</v>
      </c>
    </row>
    <row r="177" spans="1:7">
      <c r="A177" s="303">
        <v>119</v>
      </c>
      <c r="B177" s="304">
        <v>12025376</v>
      </c>
      <c r="C177" s="305">
        <v>39380</v>
      </c>
      <c r="D177" s="306">
        <v>39384</v>
      </c>
      <c r="E177" s="306">
        <v>39392</v>
      </c>
      <c r="F177" s="305">
        <v>39395</v>
      </c>
      <c r="G177" s="307" t="s">
        <v>3166</v>
      </c>
    </row>
    <row r="178" spans="1:7">
      <c r="A178" s="303">
        <v>120</v>
      </c>
      <c r="B178" s="304">
        <v>12025377</v>
      </c>
      <c r="C178" s="305">
        <v>39380</v>
      </c>
      <c r="D178" s="306">
        <v>39384</v>
      </c>
      <c r="E178" s="306">
        <v>39393</v>
      </c>
      <c r="F178" s="305">
        <v>39395</v>
      </c>
      <c r="G178" s="307" t="s">
        <v>3167</v>
      </c>
    </row>
    <row r="179" spans="1:7">
      <c r="A179" s="303">
        <v>121</v>
      </c>
      <c r="B179" s="304">
        <v>12025378</v>
      </c>
      <c r="C179" s="305">
        <v>39380</v>
      </c>
      <c r="D179" s="306">
        <v>39384</v>
      </c>
      <c r="E179" s="306">
        <v>39393</v>
      </c>
      <c r="F179" s="305">
        <v>39395</v>
      </c>
      <c r="G179" s="307" t="s">
        <v>3166</v>
      </c>
    </row>
    <row r="180" spans="1:7">
      <c r="A180" s="303">
        <v>122</v>
      </c>
      <c r="B180" s="304">
        <v>12025379</v>
      </c>
      <c r="C180" s="305">
        <v>39380</v>
      </c>
      <c r="D180" s="306">
        <v>39384</v>
      </c>
      <c r="E180" s="306">
        <v>39412</v>
      </c>
      <c r="F180" s="305">
        <v>39415</v>
      </c>
      <c r="G180" s="307" t="s">
        <v>3163</v>
      </c>
    </row>
    <row r="181" spans="1:7">
      <c r="A181" s="303">
        <v>123</v>
      </c>
      <c r="B181" s="304">
        <v>12025380</v>
      </c>
      <c r="C181" s="305">
        <v>39380</v>
      </c>
      <c r="D181" s="306">
        <v>39384</v>
      </c>
      <c r="E181" s="306">
        <v>39415</v>
      </c>
      <c r="F181" s="305">
        <v>39419</v>
      </c>
      <c r="G181" s="307" t="s">
        <v>3176</v>
      </c>
    </row>
    <row r="182" spans="1:7">
      <c r="A182" s="303">
        <v>124</v>
      </c>
      <c r="B182" s="304">
        <v>12025381</v>
      </c>
      <c r="C182" s="305">
        <v>39380</v>
      </c>
      <c r="D182" s="306">
        <v>39384</v>
      </c>
      <c r="E182" s="306">
        <v>39387</v>
      </c>
      <c r="F182" s="305">
        <v>39398</v>
      </c>
      <c r="G182" s="307" t="s">
        <v>3163</v>
      </c>
    </row>
    <row r="183" spans="1:7">
      <c r="A183" s="303">
        <v>125</v>
      </c>
      <c r="B183" s="304">
        <v>12025382</v>
      </c>
      <c r="C183" s="305">
        <v>39380</v>
      </c>
      <c r="D183" s="306">
        <v>39384</v>
      </c>
      <c r="E183" s="306">
        <v>39413</v>
      </c>
      <c r="F183" s="305">
        <v>39414</v>
      </c>
      <c r="G183" s="307" t="s">
        <v>3163</v>
      </c>
    </row>
    <row r="184" spans="1:7">
      <c r="A184" s="303">
        <v>126</v>
      </c>
      <c r="B184" s="304">
        <v>12025383</v>
      </c>
      <c r="C184" s="305">
        <v>39380</v>
      </c>
      <c r="D184" s="306">
        <v>39384</v>
      </c>
      <c r="E184" s="306">
        <v>39445</v>
      </c>
      <c r="F184" s="305">
        <v>39462</v>
      </c>
      <c r="G184" s="307" t="s">
        <v>3176</v>
      </c>
    </row>
    <row r="185" spans="1:7">
      <c r="A185" s="303">
        <v>127</v>
      </c>
      <c r="B185" s="304">
        <v>12025384</v>
      </c>
      <c r="C185" s="305">
        <v>39380</v>
      </c>
      <c r="D185" s="306">
        <v>39384</v>
      </c>
      <c r="E185" s="306">
        <v>39386</v>
      </c>
      <c r="F185" s="305">
        <v>39388</v>
      </c>
      <c r="G185" s="307" t="s">
        <v>3163</v>
      </c>
    </row>
    <row r="186" spans="1:7">
      <c r="A186" s="303">
        <v>128</v>
      </c>
      <c r="B186" s="304">
        <v>12025385</v>
      </c>
      <c r="C186" s="305">
        <v>39380</v>
      </c>
      <c r="D186" s="306">
        <v>39384</v>
      </c>
      <c r="E186" s="306">
        <v>39392</v>
      </c>
      <c r="F186" s="305">
        <v>39394</v>
      </c>
      <c r="G186" s="307" t="s">
        <v>3185</v>
      </c>
    </row>
    <row r="187" spans="1:7">
      <c r="A187" s="303">
        <v>129</v>
      </c>
      <c r="B187" s="304">
        <v>12025392</v>
      </c>
      <c r="C187" s="305">
        <v>39380</v>
      </c>
      <c r="D187" s="306">
        <v>39384</v>
      </c>
      <c r="E187" s="306">
        <v>39394</v>
      </c>
      <c r="F187" s="305">
        <v>39398</v>
      </c>
      <c r="G187" s="307" t="s">
        <v>3167</v>
      </c>
    </row>
    <row r="188" spans="1:7">
      <c r="A188" s="303">
        <v>130</v>
      </c>
      <c r="B188" s="304">
        <v>12025400</v>
      </c>
      <c r="C188" s="305">
        <v>39380</v>
      </c>
      <c r="D188" s="306">
        <v>39384</v>
      </c>
      <c r="E188" s="306">
        <v>39393</v>
      </c>
      <c r="F188" s="305">
        <v>39394</v>
      </c>
      <c r="G188" s="307" t="s">
        <v>3178</v>
      </c>
    </row>
    <row r="189" spans="1:7">
      <c r="A189" s="303">
        <v>131</v>
      </c>
      <c r="B189" s="304">
        <v>12025401</v>
      </c>
      <c r="C189" s="305">
        <v>39380</v>
      </c>
      <c r="D189" s="306">
        <v>39384</v>
      </c>
      <c r="E189" s="306">
        <v>39398</v>
      </c>
      <c r="F189" s="305">
        <v>39399</v>
      </c>
      <c r="G189" s="307" t="s">
        <v>3167</v>
      </c>
    </row>
    <row r="190" spans="1:7">
      <c r="A190" s="303">
        <v>132</v>
      </c>
      <c r="B190" s="304">
        <v>12025402</v>
      </c>
      <c r="C190" s="305">
        <v>39380</v>
      </c>
      <c r="D190" s="306">
        <v>39384</v>
      </c>
      <c r="E190" s="306">
        <v>39394</v>
      </c>
      <c r="F190" s="305">
        <v>39398</v>
      </c>
      <c r="G190" s="307" t="s">
        <v>3184</v>
      </c>
    </row>
    <row r="191" spans="1:7">
      <c r="A191" s="303">
        <v>133</v>
      </c>
      <c r="B191" s="304">
        <v>12025403</v>
      </c>
      <c r="C191" s="305">
        <v>39380</v>
      </c>
      <c r="D191" s="306">
        <v>39384</v>
      </c>
      <c r="E191" s="306">
        <v>39402</v>
      </c>
      <c r="F191" s="305">
        <v>39406</v>
      </c>
      <c r="G191" s="307" t="s">
        <v>3168</v>
      </c>
    </row>
    <row r="192" spans="1:7">
      <c r="A192" s="303">
        <v>134</v>
      </c>
      <c r="B192" s="304">
        <v>12025404</v>
      </c>
      <c r="C192" s="305">
        <v>39380</v>
      </c>
      <c r="D192" s="306">
        <v>39384</v>
      </c>
      <c r="E192" s="306">
        <v>39428</v>
      </c>
      <c r="F192" s="305">
        <v>39462</v>
      </c>
      <c r="G192" s="307" t="s">
        <v>3176</v>
      </c>
    </row>
    <row r="193" spans="1:7">
      <c r="A193" s="303">
        <v>135</v>
      </c>
      <c r="B193" s="304">
        <v>12025405</v>
      </c>
      <c r="C193" s="305">
        <v>39380</v>
      </c>
      <c r="D193" s="306">
        <v>39384</v>
      </c>
      <c r="E193" s="306">
        <v>39387</v>
      </c>
      <c r="F193" s="305">
        <v>39393</v>
      </c>
      <c r="G193" s="307" t="s">
        <v>3166</v>
      </c>
    </row>
    <row r="194" spans="1:7">
      <c r="A194" s="303">
        <v>136</v>
      </c>
      <c r="B194" s="304">
        <v>12025407</v>
      </c>
      <c r="C194" s="305">
        <v>39380</v>
      </c>
      <c r="D194" s="306">
        <v>39384</v>
      </c>
      <c r="E194" s="306">
        <v>39402</v>
      </c>
      <c r="F194" s="305">
        <v>39405</v>
      </c>
      <c r="G194" s="307" t="s">
        <v>3178</v>
      </c>
    </row>
    <row r="195" spans="1:7">
      <c r="A195" s="303">
        <v>137</v>
      </c>
      <c r="B195" s="304">
        <v>12025411</v>
      </c>
      <c r="C195" s="305">
        <v>39380</v>
      </c>
      <c r="D195" s="306">
        <v>39384</v>
      </c>
      <c r="E195" s="306">
        <v>39392</v>
      </c>
      <c r="F195" s="305">
        <v>39395</v>
      </c>
      <c r="G195" s="307" t="s">
        <v>3166</v>
      </c>
    </row>
    <row r="196" spans="1:7">
      <c r="A196" s="303">
        <v>138</v>
      </c>
      <c r="B196" s="304">
        <v>12025412</v>
      </c>
      <c r="C196" s="305">
        <v>39380</v>
      </c>
      <c r="D196" s="306">
        <v>39384</v>
      </c>
      <c r="E196" s="306">
        <v>39398</v>
      </c>
      <c r="F196" s="305">
        <v>39401</v>
      </c>
      <c r="G196" s="307" t="s">
        <v>3163</v>
      </c>
    </row>
    <row r="197" spans="1:7">
      <c r="A197" s="303">
        <v>139</v>
      </c>
      <c r="B197" s="304">
        <v>12025413</v>
      </c>
      <c r="C197" s="305">
        <v>39380</v>
      </c>
      <c r="D197" s="306">
        <v>39384</v>
      </c>
      <c r="E197" s="306">
        <v>39402</v>
      </c>
      <c r="F197" s="305">
        <v>39405</v>
      </c>
      <c r="G197" s="307" t="s">
        <v>3167</v>
      </c>
    </row>
    <row r="198" spans="1:7">
      <c r="A198" s="303">
        <v>140</v>
      </c>
      <c r="B198" s="304">
        <v>12025416</v>
      </c>
      <c r="C198" s="305">
        <v>39380</v>
      </c>
      <c r="D198" s="306">
        <v>39384</v>
      </c>
      <c r="E198" s="306">
        <v>39408</v>
      </c>
      <c r="F198" s="305">
        <v>39416</v>
      </c>
      <c r="G198" s="307" t="s">
        <v>3167</v>
      </c>
    </row>
    <row r="199" spans="1:7">
      <c r="A199" s="303">
        <v>141</v>
      </c>
      <c r="B199" s="304">
        <v>12025418</v>
      </c>
      <c r="C199" s="305">
        <v>39380</v>
      </c>
      <c r="D199" s="306">
        <v>39384</v>
      </c>
      <c r="E199" s="306">
        <v>39398</v>
      </c>
      <c r="F199" s="305">
        <v>39400</v>
      </c>
      <c r="G199" s="307" t="s">
        <v>3190</v>
      </c>
    </row>
    <row r="200" spans="1:7">
      <c r="A200" s="303">
        <v>142</v>
      </c>
      <c r="B200" s="304">
        <v>12025420</v>
      </c>
      <c r="C200" s="305">
        <v>39380</v>
      </c>
      <c r="D200" s="306">
        <v>39384</v>
      </c>
      <c r="E200" s="306">
        <v>39386</v>
      </c>
      <c r="F200" s="305">
        <v>39398</v>
      </c>
      <c r="G200" s="307" t="s">
        <v>3167</v>
      </c>
    </row>
    <row r="201" spans="1:7">
      <c r="A201" s="303">
        <v>143</v>
      </c>
      <c r="B201" s="304">
        <v>12025421</v>
      </c>
      <c r="C201" s="305">
        <v>39380</v>
      </c>
      <c r="D201" s="306">
        <v>39384</v>
      </c>
      <c r="E201" s="306">
        <v>39386</v>
      </c>
      <c r="F201" s="305">
        <v>39388</v>
      </c>
      <c r="G201" s="307" t="s">
        <v>3163</v>
      </c>
    </row>
    <row r="202" spans="1:7">
      <c r="A202" s="303">
        <v>144</v>
      </c>
      <c r="B202" s="304">
        <v>12025422</v>
      </c>
      <c r="C202" s="305">
        <v>39380</v>
      </c>
      <c r="D202" s="306">
        <v>39384</v>
      </c>
      <c r="E202" s="306">
        <v>39398</v>
      </c>
      <c r="F202" s="305">
        <v>39399</v>
      </c>
      <c r="G202" s="307" t="s">
        <v>3167</v>
      </c>
    </row>
    <row r="203" spans="1:7">
      <c r="A203" s="303">
        <v>145</v>
      </c>
      <c r="B203" s="304">
        <v>12025425</v>
      </c>
      <c r="C203" s="305">
        <v>39380</v>
      </c>
      <c r="D203" s="306">
        <v>39384</v>
      </c>
      <c r="E203" s="306">
        <v>39386</v>
      </c>
      <c r="F203" s="305">
        <v>39392</v>
      </c>
      <c r="G203" s="307" t="s">
        <v>3164</v>
      </c>
    </row>
    <row r="204" spans="1:7">
      <c r="A204" s="303">
        <v>146</v>
      </c>
      <c r="B204" s="304">
        <v>12025427</v>
      </c>
      <c r="C204" s="305">
        <v>39380</v>
      </c>
      <c r="D204" s="306">
        <v>39384</v>
      </c>
      <c r="E204" s="306">
        <v>39398</v>
      </c>
      <c r="F204" s="305">
        <v>39400</v>
      </c>
      <c r="G204" s="307" t="s">
        <v>3190</v>
      </c>
    </row>
    <row r="205" spans="1:7">
      <c r="A205" s="303">
        <v>147</v>
      </c>
      <c r="B205" s="304">
        <v>12025428</v>
      </c>
      <c r="C205" s="305">
        <v>39380</v>
      </c>
      <c r="D205" s="306">
        <v>39384</v>
      </c>
      <c r="E205" s="306">
        <v>39412</v>
      </c>
      <c r="F205" s="305">
        <v>39414</v>
      </c>
      <c r="G205" s="307" t="s">
        <v>3163</v>
      </c>
    </row>
    <row r="206" spans="1:7">
      <c r="A206" s="303">
        <v>148</v>
      </c>
      <c r="B206" s="304">
        <v>12025429</v>
      </c>
      <c r="C206" s="305">
        <v>39380</v>
      </c>
      <c r="D206" s="306">
        <v>39384</v>
      </c>
      <c r="E206" s="306">
        <v>39394</v>
      </c>
      <c r="F206" s="305">
        <v>39398</v>
      </c>
      <c r="G206" s="307" t="s">
        <v>3167</v>
      </c>
    </row>
    <row r="207" spans="1:7">
      <c r="A207" s="303">
        <v>149</v>
      </c>
      <c r="B207" s="304">
        <v>12025432</v>
      </c>
      <c r="C207" s="305">
        <v>39380</v>
      </c>
      <c r="D207" s="306">
        <v>39384</v>
      </c>
      <c r="E207" s="306">
        <v>39387</v>
      </c>
      <c r="F207" s="305">
        <v>39392</v>
      </c>
      <c r="G207" s="307" t="s">
        <v>3178</v>
      </c>
    </row>
    <row r="208" spans="1:7">
      <c r="A208" s="303">
        <v>150</v>
      </c>
      <c r="B208" s="304">
        <v>12025433</v>
      </c>
      <c r="C208" s="305">
        <v>39380</v>
      </c>
      <c r="D208" s="306">
        <v>39384</v>
      </c>
      <c r="E208" s="306">
        <v>39399</v>
      </c>
      <c r="F208" s="305">
        <v>39409</v>
      </c>
      <c r="G208" s="307" t="s">
        <v>3163</v>
      </c>
    </row>
    <row r="209" spans="1:9">
      <c r="A209" s="303">
        <v>151</v>
      </c>
      <c r="B209" s="304">
        <v>12025434</v>
      </c>
      <c r="C209" s="305">
        <v>39380</v>
      </c>
      <c r="D209" s="306">
        <v>39384</v>
      </c>
      <c r="E209" s="306">
        <v>39395</v>
      </c>
      <c r="F209" s="305">
        <v>39399</v>
      </c>
      <c r="G209" s="307" t="s">
        <v>3190</v>
      </c>
    </row>
    <row r="210" spans="1:9">
      <c r="A210" s="303">
        <v>152</v>
      </c>
      <c r="B210" s="304">
        <v>12025435</v>
      </c>
      <c r="C210" s="305">
        <v>39380</v>
      </c>
      <c r="D210" s="306">
        <v>39384</v>
      </c>
      <c r="E210" s="306">
        <v>39408</v>
      </c>
      <c r="F210" s="305">
        <v>39415</v>
      </c>
      <c r="G210" s="307" t="s">
        <v>3163</v>
      </c>
    </row>
    <row r="211" spans="1:9">
      <c r="A211" s="303">
        <v>153</v>
      </c>
      <c r="B211" s="304">
        <v>12025436</v>
      </c>
      <c r="C211" s="305">
        <v>39380</v>
      </c>
      <c r="D211" s="306">
        <v>39384</v>
      </c>
      <c r="E211" s="306">
        <v>39406</v>
      </c>
      <c r="F211" s="305">
        <v>39414</v>
      </c>
      <c r="G211" s="307" t="s">
        <v>3167</v>
      </c>
    </row>
    <row r="212" spans="1:9">
      <c r="A212" s="303">
        <v>154</v>
      </c>
      <c r="B212" s="304">
        <v>12025438</v>
      </c>
      <c r="C212" s="305">
        <v>39380</v>
      </c>
      <c r="D212" s="306">
        <v>39384</v>
      </c>
      <c r="E212" s="306">
        <v>39398</v>
      </c>
      <c r="F212" s="305">
        <v>39400</v>
      </c>
      <c r="G212" s="307" t="s">
        <v>3185</v>
      </c>
    </row>
    <row r="213" spans="1:9">
      <c r="A213" s="303">
        <v>155</v>
      </c>
      <c r="B213" s="304">
        <v>12025439</v>
      </c>
      <c r="C213" s="305">
        <v>39380</v>
      </c>
      <c r="D213" s="306">
        <v>39384</v>
      </c>
      <c r="E213" s="306">
        <v>39395</v>
      </c>
      <c r="F213" s="305">
        <v>39463</v>
      </c>
      <c r="G213" s="307" t="s">
        <v>3182</v>
      </c>
    </row>
    <row r="214" spans="1:9">
      <c r="A214" s="303">
        <v>156</v>
      </c>
      <c r="B214" s="304">
        <v>12025440</v>
      </c>
      <c r="C214" s="305">
        <v>39380</v>
      </c>
      <c r="D214" s="306">
        <v>39384</v>
      </c>
      <c r="E214" s="306">
        <v>39395</v>
      </c>
      <c r="F214" s="305">
        <v>39399</v>
      </c>
      <c r="G214" s="307" t="s">
        <v>3168</v>
      </c>
    </row>
    <row r="215" spans="1:9">
      <c r="A215" s="303">
        <v>157</v>
      </c>
      <c r="B215" s="304">
        <v>12025441</v>
      </c>
      <c r="C215" s="305">
        <v>39380</v>
      </c>
      <c r="D215" s="306">
        <v>39384</v>
      </c>
      <c r="E215" s="306">
        <v>39393</v>
      </c>
      <c r="F215" s="305">
        <v>39395</v>
      </c>
      <c r="G215" s="307" t="s">
        <v>3166</v>
      </c>
    </row>
    <row r="216" spans="1:9">
      <c r="A216" s="303">
        <v>158</v>
      </c>
      <c r="B216" s="304">
        <v>12025442</v>
      </c>
      <c r="C216" s="305">
        <v>39380</v>
      </c>
      <c r="D216" s="306">
        <v>39384</v>
      </c>
      <c r="E216" s="306">
        <v>39399</v>
      </c>
      <c r="F216" s="305">
        <v>39408</v>
      </c>
      <c r="G216" s="307" t="s">
        <v>3180</v>
      </c>
    </row>
    <row r="217" spans="1:9">
      <c r="A217" s="303">
        <v>159</v>
      </c>
      <c r="B217" s="304">
        <v>12025444</v>
      </c>
      <c r="C217" s="305">
        <v>39380</v>
      </c>
      <c r="D217" s="306">
        <v>39384</v>
      </c>
      <c r="E217" s="306">
        <v>39400</v>
      </c>
      <c r="F217" s="305">
        <v>39412</v>
      </c>
      <c r="G217" s="307" t="s">
        <v>3176</v>
      </c>
      <c r="I217" s="343"/>
    </row>
    <row r="218" spans="1:9">
      <c r="A218" s="303">
        <v>160</v>
      </c>
      <c r="B218" s="304">
        <v>12025445</v>
      </c>
      <c r="C218" s="305">
        <v>39380</v>
      </c>
      <c r="D218" s="306">
        <v>39384</v>
      </c>
      <c r="E218" s="306">
        <v>39394</v>
      </c>
      <c r="F218" s="305">
        <v>39413</v>
      </c>
      <c r="G218" s="307" t="s">
        <v>3176</v>
      </c>
    </row>
    <row r="219" spans="1:9">
      <c r="A219" s="303">
        <v>161</v>
      </c>
      <c r="B219" s="304">
        <v>12025446</v>
      </c>
      <c r="C219" s="305">
        <v>39380</v>
      </c>
      <c r="D219" s="306">
        <v>39384</v>
      </c>
      <c r="E219" s="306">
        <v>39394</v>
      </c>
      <c r="F219" s="305">
        <v>39398</v>
      </c>
      <c r="G219" s="307" t="s">
        <v>3163</v>
      </c>
    </row>
    <row r="220" spans="1:9">
      <c r="A220" s="303">
        <v>162</v>
      </c>
      <c r="B220" s="304">
        <v>12025447</v>
      </c>
      <c r="C220" s="305">
        <v>39380</v>
      </c>
      <c r="D220" s="306">
        <v>39384</v>
      </c>
      <c r="E220" s="306">
        <v>39394</v>
      </c>
      <c r="F220" s="305">
        <v>39405</v>
      </c>
      <c r="G220" s="307" t="s">
        <v>3184</v>
      </c>
    </row>
    <row r="221" spans="1:9">
      <c r="A221" s="303">
        <v>163</v>
      </c>
      <c r="B221" s="304">
        <v>12025448</v>
      </c>
      <c r="C221" s="305">
        <v>39380</v>
      </c>
      <c r="D221" s="306">
        <v>39384</v>
      </c>
      <c r="E221" s="306">
        <v>39393</v>
      </c>
      <c r="F221" s="305">
        <v>39398</v>
      </c>
      <c r="G221" s="307" t="s">
        <v>3184</v>
      </c>
    </row>
    <row r="222" spans="1:9">
      <c r="A222" s="303">
        <v>164</v>
      </c>
      <c r="B222" s="304">
        <v>12025449</v>
      </c>
      <c r="C222" s="305">
        <v>39380</v>
      </c>
      <c r="D222" s="306">
        <v>39384</v>
      </c>
      <c r="E222" s="306">
        <v>39394</v>
      </c>
      <c r="F222" s="305">
        <v>39398</v>
      </c>
      <c r="G222" s="307" t="s">
        <v>3184</v>
      </c>
    </row>
    <row r="223" spans="1:9">
      <c r="A223" s="303">
        <v>165</v>
      </c>
      <c r="B223" s="304">
        <v>12025450</v>
      </c>
      <c r="C223" s="305">
        <v>39380</v>
      </c>
      <c r="D223" s="306">
        <v>39384</v>
      </c>
      <c r="E223" s="306">
        <v>39398</v>
      </c>
      <c r="F223" s="305">
        <v>39408</v>
      </c>
      <c r="G223" s="307" t="s">
        <v>3192</v>
      </c>
    </row>
    <row r="224" spans="1:9">
      <c r="A224" s="303">
        <v>166</v>
      </c>
      <c r="B224" s="304">
        <v>12025451</v>
      </c>
      <c r="C224" s="305">
        <v>39380</v>
      </c>
      <c r="D224" s="306">
        <v>39384</v>
      </c>
      <c r="E224" s="306">
        <v>39399</v>
      </c>
      <c r="F224" s="305">
        <v>39405</v>
      </c>
      <c r="G224" s="307" t="s">
        <v>3184</v>
      </c>
    </row>
    <row r="225" spans="1:9">
      <c r="A225" s="303">
        <v>167</v>
      </c>
      <c r="B225" s="304">
        <v>12025452</v>
      </c>
      <c r="C225" s="305">
        <v>39380</v>
      </c>
      <c r="D225" s="306">
        <v>39384</v>
      </c>
      <c r="E225" s="306">
        <v>39399</v>
      </c>
      <c r="F225" s="305">
        <v>39405</v>
      </c>
      <c r="G225" s="307" t="s">
        <v>3178</v>
      </c>
    </row>
    <row r="226" spans="1:9">
      <c r="A226" s="303">
        <v>168</v>
      </c>
      <c r="B226" s="304">
        <v>12025453</v>
      </c>
      <c r="C226" s="305">
        <v>39380</v>
      </c>
      <c r="D226" s="306">
        <v>39384</v>
      </c>
      <c r="E226" s="306">
        <v>39399</v>
      </c>
      <c r="F226" s="305">
        <v>39401</v>
      </c>
      <c r="G226" s="307" t="s">
        <v>3163</v>
      </c>
    </row>
    <row r="227" spans="1:9">
      <c r="A227" s="303">
        <v>169</v>
      </c>
      <c r="B227" s="304">
        <v>12025456</v>
      </c>
      <c r="C227" s="305">
        <v>39380</v>
      </c>
      <c r="D227" s="306">
        <v>39384</v>
      </c>
      <c r="E227" s="306">
        <v>39402</v>
      </c>
      <c r="F227" s="305">
        <v>39412</v>
      </c>
      <c r="G227" s="307" t="s">
        <v>3176</v>
      </c>
    </row>
    <row r="228" spans="1:9">
      <c r="A228" s="303">
        <v>170</v>
      </c>
      <c r="B228" s="304">
        <v>12025458</v>
      </c>
      <c r="C228" s="305">
        <v>39380</v>
      </c>
      <c r="D228" s="306">
        <v>39384</v>
      </c>
      <c r="E228" s="306">
        <v>39398</v>
      </c>
      <c r="F228" s="305">
        <v>39399</v>
      </c>
      <c r="G228" s="307" t="s">
        <v>3190</v>
      </c>
    </row>
    <row r="229" spans="1:9">
      <c r="A229" s="303">
        <v>171</v>
      </c>
      <c r="B229" s="304">
        <v>12025459</v>
      </c>
      <c r="C229" s="305">
        <v>39380</v>
      </c>
      <c r="D229" s="306">
        <v>39384</v>
      </c>
      <c r="E229" s="306">
        <v>39394</v>
      </c>
      <c r="F229" s="305">
        <v>39441</v>
      </c>
      <c r="G229" s="307" t="s">
        <v>3167</v>
      </c>
    </row>
    <row r="230" spans="1:9">
      <c r="A230" s="303">
        <v>172</v>
      </c>
      <c r="B230" s="304">
        <v>12025460</v>
      </c>
      <c r="C230" s="305">
        <v>39380</v>
      </c>
      <c r="D230" s="306">
        <v>39384</v>
      </c>
      <c r="E230" s="306">
        <v>39387</v>
      </c>
      <c r="F230" s="305">
        <v>39392</v>
      </c>
      <c r="G230" s="307" t="s">
        <v>3178</v>
      </c>
    </row>
    <row r="231" spans="1:9">
      <c r="A231" s="303">
        <v>173</v>
      </c>
      <c r="B231" s="304">
        <v>12025462</v>
      </c>
      <c r="C231" s="305">
        <v>39380</v>
      </c>
      <c r="D231" s="306">
        <v>39384</v>
      </c>
      <c r="E231" s="306">
        <v>39395</v>
      </c>
      <c r="F231" s="305">
        <v>39399</v>
      </c>
      <c r="G231" s="307" t="s">
        <v>3164</v>
      </c>
    </row>
    <row r="232" spans="1:9">
      <c r="A232" s="303">
        <v>174</v>
      </c>
      <c r="B232" s="304">
        <v>12025465</v>
      </c>
      <c r="C232" s="305">
        <v>39380</v>
      </c>
      <c r="D232" s="306">
        <v>39384</v>
      </c>
      <c r="E232" s="306">
        <v>39402</v>
      </c>
      <c r="F232" s="305">
        <v>39409</v>
      </c>
      <c r="G232" s="307" t="s">
        <v>3178</v>
      </c>
    </row>
    <row r="233" spans="1:9">
      <c r="A233" s="303">
        <v>175</v>
      </c>
      <c r="B233" s="304">
        <v>12025467</v>
      </c>
      <c r="C233" s="305">
        <v>39380</v>
      </c>
      <c r="D233" s="306">
        <v>39384</v>
      </c>
      <c r="E233" s="306">
        <v>39400</v>
      </c>
      <c r="F233" s="305">
        <v>39409</v>
      </c>
      <c r="G233" s="307" t="s">
        <v>3163</v>
      </c>
    </row>
    <row r="234" spans="1:9">
      <c r="A234" s="303">
        <v>176</v>
      </c>
      <c r="B234" s="304">
        <v>12025468</v>
      </c>
      <c r="C234" s="305">
        <v>39380</v>
      </c>
      <c r="D234" s="306">
        <v>39384</v>
      </c>
      <c r="E234" s="306">
        <v>39409</v>
      </c>
      <c r="F234" s="305">
        <v>39415</v>
      </c>
      <c r="G234" s="307" t="s">
        <v>3163</v>
      </c>
    </row>
    <row r="235" spans="1:9">
      <c r="A235" s="303">
        <v>177</v>
      </c>
      <c r="B235" s="304">
        <v>12025469</v>
      </c>
      <c r="C235" s="305">
        <v>39380</v>
      </c>
      <c r="D235" s="306">
        <v>39384</v>
      </c>
      <c r="E235" s="306">
        <v>39408</v>
      </c>
      <c r="F235" s="305">
        <v>39437</v>
      </c>
      <c r="G235" s="307" t="s">
        <v>3176</v>
      </c>
    </row>
    <row r="236" spans="1:9">
      <c r="A236" s="303">
        <v>178</v>
      </c>
      <c r="B236" s="304">
        <v>12025470</v>
      </c>
      <c r="C236" s="305">
        <v>39380</v>
      </c>
      <c r="D236" s="306">
        <v>39384</v>
      </c>
      <c r="E236" s="306">
        <v>39399</v>
      </c>
      <c r="F236" s="305">
        <v>39405</v>
      </c>
      <c r="G236" s="307" t="s">
        <v>3184</v>
      </c>
      <c r="I236" s="343"/>
    </row>
    <row r="237" spans="1:9">
      <c r="A237" s="303">
        <v>179</v>
      </c>
      <c r="B237" s="304">
        <v>12025472</v>
      </c>
      <c r="C237" s="305">
        <v>39380</v>
      </c>
      <c r="D237" s="306">
        <v>39384</v>
      </c>
      <c r="E237" s="306">
        <v>39386</v>
      </c>
      <c r="F237" s="305">
        <v>39400</v>
      </c>
      <c r="G237" s="307" t="s">
        <v>3185</v>
      </c>
    </row>
    <row r="238" spans="1:9">
      <c r="A238" s="303">
        <v>180</v>
      </c>
      <c r="B238" s="304">
        <v>12025474</v>
      </c>
      <c r="C238" s="305">
        <v>39380</v>
      </c>
      <c r="D238" s="306">
        <v>39384</v>
      </c>
      <c r="E238" s="306">
        <v>39392</v>
      </c>
      <c r="F238" s="305">
        <v>39394</v>
      </c>
      <c r="G238" s="307" t="s">
        <v>3185</v>
      </c>
    </row>
    <row r="239" spans="1:9">
      <c r="A239" s="303">
        <v>181</v>
      </c>
      <c r="B239" s="304">
        <v>12025475</v>
      </c>
      <c r="C239" s="305">
        <v>39380</v>
      </c>
      <c r="D239" s="306">
        <v>39384</v>
      </c>
      <c r="E239" s="306">
        <v>39399</v>
      </c>
      <c r="F239" s="305">
        <v>39401</v>
      </c>
      <c r="G239" s="307" t="s">
        <v>3163</v>
      </c>
    </row>
    <row r="240" spans="1:9">
      <c r="A240" s="303">
        <v>182</v>
      </c>
      <c r="B240" s="304">
        <v>12025476</v>
      </c>
      <c r="C240" s="305">
        <v>39380</v>
      </c>
      <c r="D240" s="306">
        <v>39384</v>
      </c>
      <c r="E240" s="306">
        <v>39409</v>
      </c>
      <c r="F240" s="305">
        <v>39416</v>
      </c>
      <c r="G240" s="307" t="s">
        <v>3163</v>
      </c>
    </row>
    <row r="241" spans="1:7">
      <c r="A241" s="303">
        <v>183</v>
      </c>
      <c r="B241" s="304">
        <v>12025477</v>
      </c>
      <c r="C241" s="305">
        <v>39380</v>
      </c>
      <c r="D241" s="306">
        <v>39384</v>
      </c>
      <c r="E241" s="306">
        <v>39395</v>
      </c>
      <c r="F241" s="305">
        <v>39399</v>
      </c>
      <c r="G241" s="307" t="s">
        <v>3168</v>
      </c>
    </row>
    <row r="242" spans="1:7">
      <c r="A242" s="303">
        <v>184</v>
      </c>
      <c r="B242" s="304">
        <v>12025478</v>
      </c>
      <c r="C242" s="305">
        <v>39380</v>
      </c>
      <c r="D242" s="306">
        <v>39384</v>
      </c>
      <c r="E242" s="306">
        <v>39409</v>
      </c>
      <c r="F242" s="305">
        <v>39437</v>
      </c>
      <c r="G242" s="307" t="s">
        <v>3176</v>
      </c>
    </row>
    <row r="243" spans="1:7">
      <c r="A243" s="303">
        <v>185</v>
      </c>
      <c r="B243" s="304">
        <v>12025479</v>
      </c>
      <c r="C243" s="305">
        <v>39380</v>
      </c>
      <c r="D243" s="306">
        <v>39384</v>
      </c>
      <c r="E243" s="306">
        <v>39387</v>
      </c>
      <c r="F243" s="305">
        <v>39393</v>
      </c>
      <c r="G243" s="307" t="s">
        <v>3188</v>
      </c>
    </row>
    <row r="244" spans="1:7">
      <c r="A244" s="303">
        <v>186</v>
      </c>
      <c r="B244" s="304">
        <v>12025481</v>
      </c>
      <c r="C244" s="305">
        <v>39380</v>
      </c>
      <c r="D244" s="306">
        <v>39384</v>
      </c>
      <c r="E244" s="306">
        <v>39392</v>
      </c>
      <c r="F244" s="305">
        <v>39393</v>
      </c>
      <c r="G244" s="307" t="s">
        <v>3188</v>
      </c>
    </row>
    <row r="245" spans="1:7">
      <c r="A245" s="303">
        <v>187</v>
      </c>
      <c r="B245" s="304">
        <v>12025482</v>
      </c>
      <c r="C245" s="305">
        <v>39380</v>
      </c>
      <c r="D245" s="306">
        <v>39384</v>
      </c>
      <c r="E245" s="306">
        <v>39434</v>
      </c>
      <c r="F245" s="305">
        <v>39442</v>
      </c>
      <c r="G245" s="307" t="s">
        <v>3164</v>
      </c>
    </row>
    <row r="246" spans="1:7">
      <c r="A246" s="303">
        <v>188</v>
      </c>
      <c r="B246" s="304">
        <v>12025483</v>
      </c>
      <c r="C246" s="305">
        <v>39380</v>
      </c>
      <c r="D246" s="306">
        <v>39384</v>
      </c>
      <c r="E246" s="306">
        <v>39433</v>
      </c>
      <c r="F246" s="305">
        <v>39490</v>
      </c>
      <c r="G246" s="307" t="s">
        <v>3193</v>
      </c>
    </row>
    <row r="247" spans="1:7">
      <c r="A247" s="303">
        <v>189</v>
      </c>
      <c r="B247" s="304">
        <v>12025484</v>
      </c>
      <c r="C247" s="305">
        <v>39380</v>
      </c>
      <c r="D247" s="306">
        <v>39384</v>
      </c>
      <c r="E247" s="306">
        <v>39395</v>
      </c>
      <c r="F247" s="305">
        <v>39406</v>
      </c>
      <c r="G247" s="307" t="s">
        <v>3168</v>
      </c>
    </row>
    <row r="248" spans="1:7">
      <c r="A248" s="303">
        <v>190</v>
      </c>
      <c r="B248" s="304">
        <v>12025485</v>
      </c>
      <c r="C248" s="305">
        <v>39380</v>
      </c>
      <c r="D248" s="306">
        <v>39384</v>
      </c>
      <c r="E248" s="306">
        <v>39393</v>
      </c>
      <c r="F248" s="305">
        <v>39395</v>
      </c>
      <c r="G248" s="307" t="s">
        <v>3167</v>
      </c>
    </row>
    <row r="249" spans="1:7">
      <c r="A249" s="303">
        <v>191</v>
      </c>
      <c r="B249" s="304">
        <v>12025486</v>
      </c>
      <c r="C249" s="305">
        <v>39380</v>
      </c>
      <c r="D249" s="306">
        <v>39384</v>
      </c>
      <c r="E249" s="306">
        <v>39395</v>
      </c>
      <c r="F249" s="305">
        <v>39399</v>
      </c>
      <c r="G249" s="307" t="s">
        <v>3190</v>
      </c>
    </row>
    <row r="250" spans="1:7">
      <c r="A250" s="303">
        <v>192</v>
      </c>
      <c r="B250" s="304">
        <v>12025487</v>
      </c>
      <c r="C250" s="305">
        <v>39380</v>
      </c>
      <c r="D250" s="306">
        <v>39384</v>
      </c>
      <c r="E250" s="306">
        <v>39386</v>
      </c>
      <c r="F250" s="305">
        <v>39399</v>
      </c>
      <c r="G250" s="307" t="s">
        <v>3190</v>
      </c>
    </row>
    <row r="251" spans="1:7">
      <c r="A251" s="303">
        <v>193</v>
      </c>
      <c r="B251" s="304">
        <v>12025488</v>
      </c>
      <c r="C251" s="305">
        <v>39380</v>
      </c>
      <c r="D251" s="306">
        <v>39384</v>
      </c>
      <c r="E251" s="306">
        <v>39400</v>
      </c>
      <c r="F251" s="305">
        <v>39412</v>
      </c>
      <c r="G251" s="307" t="s">
        <v>3176</v>
      </c>
    </row>
    <row r="252" spans="1:7">
      <c r="A252" s="303">
        <v>194</v>
      </c>
      <c r="B252" s="304">
        <v>12025489</v>
      </c>
      <c r="C252" s="305">
        <v>39380</v>
      </c>
      <c r="D252" s="306">
        <v>39384</v>
      </c>
      <c r="E252" s="306">
        <v>39386</v>
      </c>
      <c r="F252" s="305">
        <v>39393</v>
      </c>
      <c r="G252" s="307" t="s">
        <v>3167</v>
      </c>
    </row>
    <row r="253" spans="1:7">
      <c r="A253" s="303">
        <v>195</v>
      </c>
      <c r="B253" s="304">
        <v>12025490</v>
      </c>
      <c r="C253" s="305">
        <v>39380</v>
      </c>
      <c r="D253" s="306">
        <v>39384</v>
      </c>
      <c r="E253" s="306">
        <v>39400</v>
      </c>
      <c r="F253" s="305">
        <v>39406</v>
      </c>
      <c r="G253" s="307" t="s">
        <v>3168</v>
      </c>
    </row>
    <row r="254" spans="1:7">
      <c r="A254" s="303">
        <v>196</v>
      </c>
      <c r="B254" s="304">
        <v>12025491</v>
      </c>
      <c r="C254" s="305">
        <v>39380</v>
      </c>
      <c r="D254" s="306">
        <v>39384</v>
      </c>
      <c r="E254" s="306">
        <v>39392</v>
      </c>
      <c r="F254" s="305">
        <v>39395</v>
      </c>
      <c r="G254" s="307" t="s">
        <v>3194</v>
      </c>
    </row>
    <row r="255" spans="1:7">
      <c r="A255" s="303">
        <v>197</v>
      </c>
      <c r="B255" s="304">
        <v>12025492</v>
      </c>
      <c r="C255" s="305">
        <v>39380</v>
      </c>
      <c r="D255" s="306">
        <v>39384</v>
      </c>
      <c r="E255" s="306">
        <v>39394</v>
      </c>
      <c r="F255" s="305">
        <v>39398</v>
      </c>
      <c r="G255" s="307" t="s">
        <v>3184</v>
      </c>
    </row>
    <row r="256" spans="1:7">
      <c r="A256" s="303">
        <v>198</v>
      </c>
      <c r="B256" s="304">
        <v>12025495</v>
      </c>
      <c r="C256" s="305">
        <v>39380</v>
      </c>
      <c r="D256" s="306">
        <v>39384</v>
      </c>
      <c r="E256" s="306">
        <v>39411</v>
      </c>
      <c r="F256" s="305">
        <v>39437</v>
      </c>
      <c r="G256" s="307" t="s">
        <v>3176</v>
      </c>
    </row>
    <row r="257" spans="1:7">
      <c r="A257" s="303">
        <v>199</v>
      </c>
      <c r="B257" s="304">
        <v>12025496</v>
      </c>
      <c r="C257" s="305">
        <v>39380</v>
      </c>
      <c r="D257" s="306">
        <v>39384</v>
      </c>
      <c r="E257" s="306">
        <v>39392</v>
      </c>
      <c r="F257" s="305">
        <v>39395</v>
      </c>
      <c r="G257" s="307" t="s">
        <v>3167</v>
      </c>
    </row>
    <row r="258" spans="1:7">
      <c r="A258" s="303">
        <v>200</v>
      </c>
      <c r="B258" s="304">
        <v>12025499</v>
      </c>
      <c r="C258" s="305">
        <v>39380</v>
      </c>
      <c r="D258" s="306">
        <v>39384</v>
      </c>
      <c r="E258" s="306">
        <v>39426</v>
      </c>
      <c r="F258" s="305">
        <v>39477</v>
      </c>
      <c r="G258" s="307" t="s">
        <v>3175</v>
      </c>
    </row>
    <row r="259" spans="1:7">
      <c r="A259" s="303">
        <v>201</v>
      </c>
      <c r="B259" s="304">
        <v>12025501</v>
      </c>
      <c r="C259" s="305">
        <v>39380</v>
      </c>
      <c r="D259" s="306">
        <v>39384</v>
      </c>
      <c r="E259" s="306">
        <v>39395</v>
      </c>
      <c r="F259" s="305">
        <v>39399</v>
      </c>
      <c r="G259" s="307" t="s">
        <v>3195</v>
      </c>
    </row>
    <row r="260" spans="1:7">
      <c r="A260" s="303">
        <v>202</v>
      </c>
      <c r="B260" s="304">
        <v>12025502</v>
      </c>
      <c r="C260" s="305">
        <v>39380</v>
      </c>
      <c r="D260" s="306">
        <v>39384</v>
      </c>
      <c r="E260" s="306">
        <v>39399</v>
      </c>
      <c r="F260" s="305">
        <v>39406</v>
      </c>
      <c r="G260" s="307" t="s">
        <v>3196</v>
      </c>
    </row>
    <row r="261" spans="1:7">
      <c r="A261" s="303">
        <v>203</v>
      </c>
      <c r="B261" s="304">
        <v>12025505</v>
      </c>
      <c r="C261" s="305">
        <v>39380</v>
      </c>
      <c r="D261" s="306">
        <v>39384</v>
      </c>
      <c r="E261" s="306">
        <v>39392</v>
      </c>
      <c r="F261" s="305">
        <v>39393</v>
      </c>
      <c r="G261" s="307" t="s">
        <v>3166</v>
      </c>
    </row>
    <row r="262" spans="1:7" ht="13.5" thickBot="1">
      <c r="A262" s="328">
        <v>204</v>
      </c>
      <c r="B262" s="329">
        <v>12025510</v>
      </c>
      <c r="C262" s="330">
        <v>39380</v>
      </c>
      <c r="D262" s="331">
        <v>39384</v>
      </c>
      <c r="E262" s="331">
        <v>39393</v>
      </c>
      <c r="F262" s="330">
        <v>39398</v>
      </c>
      <c r="G262" s="332" t="s">
        <v>3167</v>
      </c>
    </row>
    <row r="263" spans="1:7">
      <c r="A263" s="319"/>
      <c r="B263" s="320"/>
      <c r="C263" s="344"/>
      <c r="D263" s="320"/>
      <c r="E263" s="320"/>
      <c r="F263" s="344"/>
    </row>
    <row r="264" spans="1:7" ht="15">
      <c r="A264" s="303"/>
      <c r="B264" s="345" t="s">
        <v>3197</v>
      </c>
      <c r="C264" s="230">
        <v>204</v>
      </c>
      <c r="D264" s="304">
        <v>204</v>
      </c>
      <c r="E264" s="304">
        <v>123</v>
      </c>
      <c r="F264" s="230">
        <v>86</v>
      </c>
    </row>
    <row r="265" spans="1:7">
      <c r="A265" s="303"/>
      <c r="B265" s="304"/>
      <c r="C265" s="230"/>
      <c r="D265" s="304"/>
      <c r="E265" s="304"/>
      <c r="F265" s="230"/>
    </row>
    <row r="266" spans="1:7">
      <c r="A266" s="303"/>
      <c r="B266" s="304"/>
      <c r="C266" s="230"/>
      <c r="D266" s="304"/>
      <c r="E266" s="304"/>
      <c r="F266" s="230"/>
    </row>
    <row r="267" spans="1:7">
      <c r="A267" s="303"/>
      <c r="B267" s="304"/>
      <c r="C267" s="230"/>
      <c r="D267" s="304"/>
      <c r="E267" s="304"/>
      <c r="F267" s="230"/>
    </row>
    <row r="268" spans="1:7">
      <c r="A268" s="303"/>
      <c r="B268" s="304"/>
      <c r="C268" s="230"/>
      <c r="D268" s="304"/>
      <c r="E268" s="304"/>
      <c r="F268" s="230"/>
    </row>
    <row r="269" spans="1:7">
      <c r="A269" s="230"/>
      <c r="B269" s="304"/>
      <c r="C269" s="230"/>
      <c r="D269" s="304"/>
      <c r="E269" s="304"/>
      <c r="F269" s="230"/>
    </row>
    <row r="270" spans="1:7" ht="13.5" thickBot="1">
      <c r="A270" s="325"/>
      <c r="B270" s="315"/>
      <c r="C270" s="346" t="s">
        <v>3198</v>
      </c>
      <c r="D270" s="315"/>
      <c r="E270" s="315"/>
      <c r="F270" s="325"/>
      <c r="G270" s="315"/>
    </row>
    <row r="271" spans="1:7">
      <c r="A271" s="298">
        <v>1</v>
      </c>
      <c r="B271" s="347">
        <v>12025268</v>
      </c>
      <c r="C271" s="300">
        <v>39396</v>
      </c>
      <c r="D271" s="301">
        <v>39401</v>
      </c>
      <c r="E271" s="301">
        <v>39426</v>
      </c>
      <c r="F271" s="300">
        <v>39511</v>
      </c>
      <c r="G271" s="302" t="s">
        <v>3167</v>
      </c>
    </row>
    <row r="272" spans="1:7">
      <c r="A272" s="303">
        <v>2</v>
      </c>
      <c r="B272" s="230">
        <v>12025294</v>
      </c>
      <c r="C272" s="313">
        <v>39396</v>
      </c>
      <c r="D272" s="316">
        <v>39401</v>
      </c>
      <c r="E272" s="306">
        <v>39415</v>
      </c>
      <c r="F272" s="305">
        <v>39416</v>
      </c>
      <c r="G272" s="307" t="s">
        <v>3163</v>
      </c>
    </row>
    <row r="273" spans="1:7">
      <c r="A273" s="303">
        <v>3</v>
      </c>
      <c r="B273" s="230">
        <v>12025406</v>
      </c>
      <c r="C273" s="305">
        <v>39396</v>
      </c>
      <c r="D273" s="306">
        <v>39401</v>
      </c>
      <c r="E273" s="306">
        <v>39423</v>
      </c>
      <c r="F273" s="305">
        <v>39434</v>
      </c>
      <c r="G273" s="307" t="s">
        <v>3163</v>
      </c>
    </row>
    <row r="274" spans="1:7">
      <c r="A274" s="303">
        <v>4</v>
      </c>
      <c r="B274" s="230">
        <v>12025409</v>
      </c>
      <c r="C274" s="313">
        <v>39396</v>
      </c>
      <c r="D274" s="316">
        <v>39401</v>
      </c>
      <c r="E274" s="306">
        <v>39424</v>
      </c>
      <c r="F274" s="305">
        <v>39430</v>
      </c>
      <c r="G274" s="307" t="s">
        <v>3164</v>
      </c>
    </row>
    <row r="275" spans="1:7">
      <c r="A275" s="303">
        <v>5</v>
      </c>
      <c r="B275" s="230">
        <v>12025415</v>
      </c>
      <c r="C275" s="305">
        <v>39396</v>
      </c>
      <c r="D275" s="306">
        <v>39401</v>
      </c>
      <c r="E275" s="306">
        <v>39426</v>
      </c>
      <c r="F275" s="305">
        <v>39476</v>
      </c>
      <c r="G275" s="307" t="s">
        <v>3184</v>
      </c>
    </row>
    <row r="276" spans="1:7">
      <c r="A276" s="303">
        <v>6</v>
      </c>
      <c r="B276" s="230">
        <v>12025417</v>
      </c>
      <c r="C276" s="321">
        <v>39396</v>
      </c>
      <c r="D276" s="322">
        <v>39401</v>
      </c>
      <c r="E276" s="306">
        <v>39426</v>
      </c>
      <c r="F276" s="305">
        <v>39427</v>
      </c>
      <c r="G276" s="307" t="s">
        <v>3184</v>
      </c>
    </row>
    <row r="277" spans="1:7">
      <c r="A277" s="303">
        <v>7</v>
      </c>
      <c r="B277" s="304">
        <v>12025419</v>
      </c>
      <c r="C277" s="311">
        <v>39412</v>
      </c>
      <c r="D277" s="310">
        <v>39416</v>
      </c>
      <c r="E277" s="306">
        <v>39420</v>
      </c>
      <c r="F277" s="305">
        <v>39422</v>
      </c>
      <c r="G277" s="307" t="s">
        <v>3163</v>
      </c>
    </row>
    <row r="278" spans="1:7">
      <c r="A278" s="303">
        <v>8</v>
      </c>
      <c r="B278" s="304">
        <v>12025423</v>
      </c>
      <c r="C278" s="305">
        <v>39396</v>
      </c>
      <c r="D278" s="306">
        <v>39401</v>
      </c>
      <c r="E278" s="306">
        <v>39424</v>
      </c>
      <c r="F278" s="305">
        <v>39471</v>
      </c>
      <c r="G278" s="307" t="s">
        <v>3184</v>
      </c>
    </row>
    <row r="279" spans="1:7">
      <c r="A279" s="303">
        <v>9</v>
      </c>
      <c r="B279" s="304">
        <v>12025424</v>
      </c>
      <c r="C279" s="311">
        <v>39396</v>
      </c>
      <c r="D279" s="310">
        <v>39401</v>
      </c>
      <c r="E279" s="306">
        <v>39428</v>
      </c>
      <c r="F279" s="305">
        <v>39461</v>
      </c>
      <c r="G279" s="307" t="s">
        <v>3176</v>
      </c>
    </row>
    <row r="280" spans="1:7">
      <c r="A280" s="303">
        <v>10</v>
      </c>
      <c r="B280" s="304">
        <v>12025426</v>
      </c>
      <c r="C280" s="313">
        <v>39396</v>
      </c>
      <c r="D280" s="316">
        <v>39401</v>
      </c>
      <c r="E280" s="306">
        <v>39426</v>
      </c>
      <c r="F280" s="305">
        <v>39476</v>
      </c>
      <c r="G280" s="307" t="s">
        <v>3184</v>
      </c>
    </row>
    <row r="281" spans="1:7">
      <c r="A281" s="303">
        <v>11</v>
      </c>
      <c r="B281" s="304">
        <v>12025430</v>
      </c>
      <c r="C281" s="305">
        <v>39396</v>
      </c>
      <c r="D281" s="306">
        <v>39401</v>
      </c>
      <c r="E281" s="306">
        <v>39426</v>
      </c>
      <c r="F281" s="305">
        <v>39428</v>
      </c>
      <c r="G281" s="307" t="s">
        <v>3176</v>
      </c>
    </row>
    <row r="282" spans="1:7">
      <c r="A282" s="303">
        <v>12</v>
      </c>
      <c r="B282" s="304">
        <v>12025431</v>
      </c>
      <c r="C282" s="321">
        <v>39412</v>
      </c>
      <c r="D282" s="322">
        <v>39416</v>
      </c>
      <c r="E282" s="306">
        <v>39422</v>
      </c>
      <c r="F282" s="305">
        <v>39426</v>
      </c>
      <c r="G282" s="307" t="s">
        <v>3163</v>
      </c>
    </row>
    <row r="283" spans="1:7">
      <c r="A283" s="303">
        <v>13</v>
      </c>
      <c r="B283" s="304">
        <v>12025437</v>
      </c>
      <c r="C283" s="311">
        <v>39396</v>
      </c>
      <c r="D283" s="310">
        <v>39401</v>
      </c>
      <c r="E283" s="306">
        <v>39428</v>
      </c>
      <c r="F283" s="305">
        <v>39437</v>
      </c>
      <c r="G283" s="307" t="s">
        <v>3176</v>
      </c>
    </row>
    <row r="284" spans="1:7">
      <c r="A284" s="303">
        <v>14</v>
      </c>
      <c r="B284" s="304">
        <v>12025443</v>
      </c>
      <c r="C284" s="305">
        <v>39396</v>
      </c>
      <c r="D284" s="306">
        <v>39401</v>
      </c>
      <c r="E284" s="306">
        <v>39426</v>
      </c>
      <c r="F284" s="305">
        <v>39479</v>
      </c>
      <c r="G284" s="307" t="s">
        <v>3163</v>
      </c>
    </row>
    <row r="285" spans="1:7">
      <c r="A285" s="303">
        <v>15</v>
      </c>
      <c r="B285" s="304">
        <v>12025454</v>
      </c>
      <c r="C285" s="321">
        <v>39396</v>
      </c>
      <c r="D285" s="322">
        <v>39401</v>
      </c>
      <c r="E285" s="306">
        <v>39420</v>
      </c>
      <c r="F285" s="305">
        <v>39427</v>
      </c>
      <c r="G285" s="307" t="s">
        <v>3199</v>
      </c>
    </row>
    <row r="286" spans="1:7">
      <c r="A286" s="303">
        <v>16</v>
      </c>
      <c r="B286" s="304">
        <v>12025455</v>
      </c>
      <c r="C286" s="311">
        <v>39396</v>
      </c>
      <c r="D286" s="310">
        <v>39401</v>
      </c>
      <c r="E286" s="306">
        <v>39415</v>
      </c>
      <c r="F286" s="305">
        <v>39419</v>
      </c>
      <c r="G286" s="307" t="s">
        <v>3183</v>
      </c>
    </row>
    <row r="287" spans="1:7">
      <c r="A287" s="303">
        <v>17</v>
      </c>
      <c r="B287" s="304">
        <v>12025457</v>
      </c>
      <c r="C287" s="313">
        <v>39396</v>
      </c>
      <c r="D287" s="316">
        <v>39401</v>
      </c>
      <c r="E287" s="306">
        <v>39423</v>
      </c>
      <c r="F287" s="305">
        <v>39430</v>
      </c>
      <c r="G287" s="307" t="s">
        <v>3176</v>
      </c>
    </row>
    <row r="288" spans="1:7">
      <c r="A288" s="303">
        <v>18</v>
      </c>
      <c r="B288" s="304">
        <v>12025461</v>
      </c>
      <c r="C288" s="313">
        <v>39396</v>
      </c>
      <c r="D288" s="316">
        <v>39401</v>
      </c>
      <c r="E288" s="306">
        <v>39414</v>
      </c>
      <c r="F288" s="305">
        <v>39416</v>
      </c>
      <c r="G288" s="307" t="s">
        <v>3163</v>
      </c>
    </row>
    <row r="289" spans="1:7">
      <c r="A289" s="303">
        <v>19</v>
      </c>
      <c r="B289" s="304">
        <v>12025463</v>
      </c>
      <c r="C289" s="313">
        <v>39396</v>
      </c>
      <c r="D289" s="316">
        <v>39401</v>
      </c>
      <c r="E289" s="306">
        <v>39415</v>
      </c>
      <c r="F289" s="305">
        <v>39419</v>
      </c>
      <c r="G289" s="307" t="s">
        <v>3183</v>
      </c>
    </row>
    <row r="290" spans="1:7">
      <c r="A290" s="303">
        <v>20</v>
      </c>
      <c r="B290" s="304">
        <v>12025464</v>
      </c>
      <c r="C290" s="305">
        <v>39396</v>
      </c>
      <c r="D290" s="306">
        <v>39401</v>
      </c>
      <c r="E290" s="306">
        <v>39713</v>
      </c>
      <c r="F290" s="230"/>
      <c r="G290" s="307"/>
    </row>
    <row r="291" spans="1:7">
      <c r="A291" s="303">
        <v>21</v>
      </c>
      <c r="B291" s="304">
        <v>12025466</v>
      </c>
      <c r="C291" s="321">
        <v>39396</v>
      </c>
      <c r="D291" s="322">
        <v>39401</v>
      </c>
      <c r="E291" s="306">
        <v>39415</v>
      </c>
      <c r="F291" s="305">
        <v>39419</v>
      </c>
      <c r="G291" s="307" t="s">
        <v>3183</v>
      </c>
    </row>
    <row r="292" spans="1:7">
      <c r="A292" s="303">
        <v>22</v>
      </c>
      <c r="B292" s="304">
        <v>12025471</v>
      </c>
      <c r="C292" s="321">
        <v>39396</v>
      </c>
      <c r="D292" s="322">
        <v>39401</v>
      </c>
      <c r="E292" s="306">
        <v>39416</v>
      </c>
      <c r="F292" s="305">
        <v>39416</v>
      </c>
      <c r="G292" s="307" t="s">
        <v>3167</v>
      </c>
    </row>
    <row r="293" spans="1:7">
      <c r="A293" s="303">
        <v>23</v>
      </c>
      <c r="B293" s="304">
        <v>12025473</v>
      </c>
      <c r="C293" s="305">
        <v>39396</v>
      </c>
      <c r="D293" s="306">
        <v>39401</v>
      </c>
      <c r="E293" s="306">
        <v>39428</v>
      </c>
      <c r="F293" s="305">
        <v>39513</v>
      </c>
      <c r="G293" s="307" t="s">
        <v>3194</v>
      </c>
    </row>
    <row r="294" spans="1:7">
      <c r="A294" s="303">
        <v>24</v>
      </c>
      <c r="B294" s="304">
        <v>12025480</v>
      </c>
      <c r="C294" s="311">
        <v>39396</v>
      </c>
      <c r="D294" s="310">
        <v>39401</v>
      </c>
      <c r="E294" s="306">
        <v>39426</v>
      </c>
      <c r="F294" s="305">
        <v>39427</v>
      </c>
      <c r="G294" s="307" t="s">
        <v>3184</v>
      </c>
    </row>
    <row r="295" spans="1:7">
      <c r="A295" s="303">
        <v>25</v>
      </c>
      <c r="B295" s="304">
        <v>12025493</v>
      </c>
      <c r="C295" s="305">
        <v>39396</v>
      </c>
      <c r="D295" s="306">
        <v>39401</v>
      </c>
      <c r="E295" s="306">
        <v>39426</v>
      </c>
      <c r="F295" s="305">
        <v>39468</v>
      </c>
      <c r="G295" s="307" t="s">
        <v>3176</v>
      </c>
    </row>
    <row r="296" spans="1:7">
      <c r="A296" s="303">
        <v>26</v>
      </c>
      <c r="B296" s="304">
        <v>12025494</v>
      </c>
      <c r="C296" s="321">
        <v>39396</v>
      </c>
      <c r="D296" s="322">
        <v>39401</v>
      </c>
      <c r="E296" s="306">
        <v>39413</v>
      </c>
      <c r="F296" s="305">
        <v>39415</v>
      </c>
      <c r="G296" s="307" t="s">
        <v>3163</v>
      </c>
    </row>
    <row r="297" spans="1:7">
      <c r="A297" s="303">
        <v>27</v>
      </c>
      <c r="B297" s="304">
        <v>12025497</v>
      </c>
      <c r="C297" s="311">
        <v>39396</v>
      </c>
      <c r="D297" s="310">
        <v>39401</v>
      </c>
      <c r="E297" s="306">
        <v>39426</v>
      </c>
      <c r="F297" s="305">
        <v>39468</v>
      </c>
      <c r="G297" s="307" t="s">
        <v>3176</v>
      </c>
    </row>
    <row r="298" spans="1:7">
      <c r="A298" s="303">
        <v>28</v>
      </c>
      <c r="B298" s="304">
        <v>12025498</v>
      </c>
      <c r="C298" s="305">
        <v>39396</v>
      </c>
      <c r="D298" s="306">
        <v>39401</v>
      </c>
      <c r="E298" s="306">
        <v>39423</v>
      </c>
      <c r="F298" s="305">
        <v>39436</v>
      </c>
      <c r="G298" s="307"/>
    </row>
    <row r="299" spans="1:7">
      <c r="A299" s="303">
        <v>29</v>
      </c>
      <c r="B299" s="304">
        <v>12025500</v>
      </c>
      <c r="C299" s="321">
        <v>39412</v>
      </c>
      <c r="D299" s="322">
        <v>39416</v>
      </c>
      <c r="E299" s="306">
        <v>39423</v>
      </c>
      <c r="F299" s="305">
        <v>39437</v>
      </c>
      <c r="G299" s="307" t="s">
        <v>3176</v>
      </c>
    </row>
    <row r="300" spans="1:7">
      <c r="A300" s="303">
        <v>30</v>
      </c>
      <c r="B300" s="304">
        <v>12025503</v>
      </c>
      <c r="C300" s="305">
        <v>39396</v>
      </c>
      <c r="D300" s="306">
        <v>39401</v>
      </c>
      <c r="E300" s="306">
        <v>39433</v>
      </c>
      <c r="F300" s="305">
        <v>39441</v>
      </c>
      <c r="G300" s="307" t="s">
        <v>3167</v>
      </c>
    </row>
    <row r="301" spans="1:7">
      <c r="A301" s="303">
        <v>31</v>
      </c>
      <c r="B301" s="304">
        <v>12025504</v>
      </c>
      <c r="C301" s="305">
        <v>39396</v>
      </c>
      <c r="D301" s="306">
        <v>39401</v>
      </c>
      <c r="E301" s="306">
        <v>39414</v>
      </c>
      <c r="F301" s="305">
        <v>39416</v>
      </c>
      <c r="G301" s="307" t="s">
        <v>3163</v>
      </c>
    </row>
    <row r="302" spans="1:7">
      <c r="A302" s="303">
        <v>32</v>
      </c>
      <c r="B302" s="304">
        <v>12025506</v>
      </c>
      <c r="C302" s="305">
        <v>39396</v>
      </c>
      <c r="D302" s="306">
        <v>39401</v>
      </c>
      <c r="E302" s="306">
        <v>39426</v>
      </c>
      <c r="F302" s="305">
        <v>39428</v>
      </c>
      <c r="G302" s="307" t="s">
        <v>3176</v>
      </c>
    </row>
    <row r="303" spans="1:7">
      <c r="A303" s="303">
        <v>33</v>
      </c>
      <c r="B303" s="304">
        <v>12025507</v>
      </c>
      <c r="C303" s="305">
        <v>39396</v>
      </c>
      <c r="D303" s="306">
        <v>39401</v>
      </c>
      <c r="E303" s="306">
        <v>39393</v>
      </c>
      <c r="F303" s="305">
        <v>39414</v>
      </c>
      <c r="G303" s="307" t="s">
        <v>3166</v>
      </c>
    </row>
    <row r="304" spans="1:7">
      <c r="A304" s="303">
        <v>34</v>
      </c>
      <c r="B304" s="304">
        <v>12025508</v>
      </c>
      <c r="C304" s="305">
        <v>39396</v>
      </c>
      <c r="D304" s="306">
        <v>39401</v>
      </c>
      <c r="E304" s="306">
        <v>39415</v>
      </c>
      <c r="F304" s="305">
        <v>39416</v>
      </c>
      <c r="G304" s="307" t="s">
        <v>3166</v>
      </c>
    </row>
    <row r="305" spans="1:7">
      <c r="A305" s="303">
        <v>35</v>
      </c>
      <c r="B305" s="304">
        <v>12025509</v>
      </c>
      <c r="C305" s="305">
        <v>39396</v>
      </c>
      <c r="D305" s="306">
        <v>39401</v>
      </c>
      <c r="E305" s="306">
        <v>39415</v>
      </c>
      <c r="F305" s="305">
        <v>39416</v>
      </c>
      <c r="G305" s="307" t="s">
        <v>3167</v>
      </c>
    </row>
    <row r="306" spans="1:7">
      <c r="A306" s="303">
        <v>36</v>
      </c>
      <c r="B306" s="304">
        <v>12025511</v>
      </c>
      <c r="C306" s="305">
        <v>39396</v>
      </c>
      <c r="D306" s="306">
        <v>39401</v>
      </c>
      <c r="E306" s="306">
        <v>39420</v>
      </c>
      <c r="F306" s="305">
        <v>39422</v>
      </c>
      <c r="G306" s="307" t="s">
        <v>3163</v>
      </c>
    </row>
    <row r="307" spans="1:7">
      <c r="A307" s="303">
        <v>37</v>
      </c>
      <c r="B307" s="304">
        <v>12025512</v>
      </c>
      <c r="C307" s="305">
        <v>39396</v>
      </c>
      <c r="D307" s="306">
        <v>39401</v>
      </c>
      <c r="E307" s="306">
        <v>39424</v>
      </c>
      <c r="F307" s="305">
        <v>39428</v>
      </c>
      <c r="G307" s="307" t="s">
        <v>3176</v>
      </c>
    </row>
    <row r="308" spans="1:7">
      <c r="A308" s="303">
        <v>38</v>
      </c>
      <c r="B308" s="304">
        <v>12025513</v>
      </c>
      <c r="C308" s="305">
        <v>39396</v>
      </c>
      <c r="D308" s="306">
        <v>39401</v>
      </c>
      <c r="E308" s="306">
        <v>39423</v>
      </c>
      <c r="F308" s="305">
        <v>39433</v>
      </c>
      <c r="G308" s="307" t="s">
        <v>3168</v>
      </c>
    </row>
    <row r="309" spans="1:7">
      <c r="A309" s="303">
        <v>39</v>
      </c>
      <c r="B309" s="304">
        <v>12025514</v>
      </c>
      <c r="C309" s="305">
        <v>39396</v>
      </c>
      <c r="D309" s="306">
        <v>39401</v>
      </c>
      <c r="E309" s="306">
        <v>39416</v>
      </c>
      <c r="F309" s="305">
        <v>39420</v>
      </c>
      <c r="G309" s="307" t="s">
        <v>3176</v>
      </c>
    </row>
    <row r="310" spans="1:7">
      <c r="A310" s="303">
        <v>40</v>
      </c>
      <c r="B310" s="304">
        <v>12025515</v>
      </c>
      <c r="C310" s="305">
        <v>39396</v>
      </c>
      <c r="D310" s="306">
        <v>39401</v>
      </c>
      <c r="E310" s="306">
        <v>39420</v>
      </c>
      <c r="F310" s="305">
        <v>39427</v>
      </c>
      <c r="G310" s="307" t="s">
        <v>3168</v>
      </c>
    </row>
    <row r="311" spans="1:7">
      <c r="A311" s="303">
        <v>41</v>
      </c>
      <c r="B311" s="304">
        <v>12025532</v>
      </c>
      <c r="C311" s="305">
        <v>39396</v>
      </c>
      <c r="D311" s="306">
        <v>39401</v>
      </c>
      <c r="E311" s="306">
        <v>39413</v>
      </c>
      <c r="F311" s="305">
        <v>39414</v>
      </c>
      <c r="G311" s="307" t="s">
        <v>3163</v>
      </c>
    </row>
    <row r="312" spans="1:7">
      <c r="A312" s="303">
        <v>42</v>
      </c>
      <c r="B312" s="304">
        <v>12025533</v>
      </c>
      <c r="C312" s="305">
        <v>39396</v>
      </c>
      <c r="D312" s="306">
        <v>39401</v>
      </c>
      <c r="E312" s="306">
        <v>39426</v>
      </c>
      <c r="F312" s="305">
        <v>39471</v>
      </c>
      <c r="G312" s="307"/>
    </row>
    <row r="313" spans="1:7">
      <c r="A313" s="303">
        <v>43</v>
      </c>
      <c r="B313" s="304">
        <v>12025534</v>
      </c>
      <c r="C313" s="305">
        <v>39396</v>
      </c>
      <c r="D313" s="306">
        <v>39401</v>
      </c>
      <c r="E313" s="306">
        <v>39415</v>
      </c>
      <c r="F313" s="305">
        <v>39416</v>
      </c>
      <c r="G313" s="307" t="s">
        <v>3163</v>
      </c>
    </row>
    <row r="314" spans="1:7">
      <c r="A314" s="303">
        <v>44</v>
      </c>
      <c r="B314" s="304">
        <v>12025535</v>
      </c>
      <c r="C314" s="305">
        <v>39396</v>
      </c>
      <c r="D314" s="306">
        <v>39401</v>
      </c>
      <c r="E314" s="306">
        <v>39424</v>
      </c>
      <c r="F314" s="305">
        <v>39428</v>
      </c>
      <c r="G314" s="307" t="s">
        <v>3176</v>
      </c>
    </row>
    <row r="315" spans="1:7">
      <c r="A315" s="303">
        <v>45</v>
      </c>
      <c r="B315" s="304">
        <v>12025536</v>
      </c>
      <c r="C315" s="305">
        <v>39396</v>
      </c>
      <c r="D315" s="306">
        <v>39401</v>
      </c>
      <c r="E315" s="306">
        <v>39424</v>
      </c>
      <c r="F315" s="305">
        <v>39436</v>
      </c>
      <c r="G315" s="307" t="s">
        <v>3176</v>
      </c>
    </row>
    <row r="316" spans="1:7">
      <c r="A316" s="303">
        <v>46</v>
      </c>
      <c r="B316" s="304">
        <v>12025538</v>
      </c>
      <c r="C316" s="305">
        <v>39396</v>
      </c>
      <c r="D316" s="306">
        <v>39401</v>
      </c>
      <c r="E316" s="306">
        <v>39423</v>
      </c>
      <c r="F316" s="305">
        <v>39430</v>
      </c>
      <c r="G316" s="307" t="s">
        <v>3163</v>
      </c>
    </row>
    <row r="317" spans="1:7">
      <c r="A317" s="303">
        <v>47</v>
      </c>
      <c r="B317" s="304">
        <v>12025539</v>
      </c>
      <c r="C317" s="305">
        <v>39396</v>
      </c>
      <c r="D317" s="306">
        <v>39401</v>
      </c>
      <c r="E317" s="306">
        <v>39429</v>
      </c>
      <c r="F317" s="305">
        <v>39441</v>
      </c>
      <c r="G317" s="307" t="s">
        <v>3176</v>
      </c>
    </row>
    <row r="318" spans="1:7">
      <c r="A318" s="303">
        <v>48</v>
      </c>
      <c r="B318" s="304">
        <v>12025540</v>
      </c>
      <c r="C318" s="305">
        <v>39396</v>
      </c>
      <c r="D318" s="306">
        <v>39401</v>
      </c>
      <c r="E318" s="306">
        <v>39428</v>
      </c>
      <c r="F318" s="305">
        <v>39464</v>
      </c>
      <c r="G318" s="307" t="s">
        <v>3182</v>
      </c>
    </row>
    <row r="319" spans="1:7">
      <c r="A319" s="303">
        <v>50</v>
      </c>
      <c r="B319" s="304">
        <v>12025541</v>
      </c>
      <c r="C319" s="305">
        <v>39396</v>
      </c>
      <c r="D319" s="306">
        <v>39401</v>
      </c>
      <c r="E319" s="306">
        <v>39426</v>
      </c>
      <c r="F319" s="305">
        <v>39470</v>
      </c>
      <c r="G319" s="307" t="s">
        <v>3200</v>
      </c>
    </row>
    <row r="320" spans="1:7">
      <c r="A320" s="303">
        <v>51</v>
      </c>
      <c r="B320" s="304">
        <v>12025542</v>
      </c>
      <c r="C320" s="305">
        <v>39396</v>
      </c>
      <c r="D320" s="306">
        <v>39401</v>
      </c>
      <c r="E320" s="306">
        <v>39415</v>
      </c>
      <c r="F320" s="305">
        <v>39416</v>
      </c>
      <c r="G320" s="307" t="s">
        <v>3167</v>
      </c>
    </row>
    <row r="321" spans="1:10">
      <c r="A321" s="303">
        <v>52</v>
      </c>
      <c r="B321" s="304">
        <v>12025543</v>
      </c>
      <c r="C321" s="305">
        <v>39396</v>
      </c>
      <c r="D321" s="306">
        <v>39401</v>
      </c>
      <c r="E321" s="306">
        <v>39414</v>
      </c>
      <c r="F321" s="305">
        <v>39441</v>
      </c>
      <c r="G321" s="307" t="s">
        <v>3176</v>
      </c>
    </row>
    <row r="322" spans="1:10">
      <c r="A322" s="303">
        <v>53</v>
      </c>
      <c r="B322" s="304">
        <v>12025545</v>
      </c>
      <c r="C322" s="305">
        <v>39396</v>
      </c>
      <c r="D322" s="306">
        <v>39401</v>
      </c>
      <c r="E322" s="306">
        <v>39427</v>
      </c>
      <c r="F322" s="305">
        <v>39461</v>
      </c>
      <c r="G322" s="307" t="s">
        <v>3176</v>
      </c>
    </row>
    <row r="323" spans="1:10">
      <c r="A323" s="303">
        <v>54</v>
      </c>
      <c r="B323" s="304">
        <v>12025546</v>
      </c>
      <c r="C323" s="305">
        <v>39396</v>
      </c>
      <c r="D323" s="306">
        <v>39401</v>
      </c>
      <c r="E323" s="306">
        <v>39426</v>
      </c>
      <c r="F323" s="305">
        <v>39427</v>
      </c>
      <c r="G323" s="307" t="s">
        <v>3167</v>
      </c>
    </row>
    <row r="324" spans="1:10">
      <c r="A324" s="303">
        <v>55</v>
      </c>
      <c r="B324" s="304">
        <v>12025547</v>
      </c>
      <c r="C324" s="305">
        <v>39396</v>
      </c>
      <c r="D324" s="306">
        <v>39401</v>
      </c>
      <c r="E324" s="306">
        <v>39426</v>
      </c>
      <c r="F324" s="305">
        <v>39428</v>
      </c>
      <c r="G324" s="307" t="s">
        <v>3189</v>
      </c>
    </row>
    <row r="325" spans="1:10">
      <c r="A325" s="303">
        <v>56</v>
      </c>
      <c r="B325" s="304">
        <v>12025548</v>
      </c>
      <c r="C325" s="305">
        <v>39396</v>
      </c>
      <c r="D325" s="306">
        <v>39401</v>
      </c>
      <c r="E325" s="306">
        <v>39424</v>
      </c>
      <c r="F325" s="305">
        <v>39428</v>
      </c>
      <c r="G325" s="307" t="s">
        <v>3176</v>
      </c>
    </row>
    <row r="326" spans="1:10">
      <c r="A326" s="303">
        <v>57</v>
      </c>
      <c r="B326" s="304">
        <v>12025549</v>
      </c>
      <c r="C326" s="305">
        <v>39396</v>
      </c>
      <c r="D326" s="306">
        <v>39401</v>
      </c>
      <c r="E326" s="306">
        <v>39424</v>
      </c>
      <c r="F326" s="305">
        <v>39428</v>
      </c>
      <c r="G326" s="307" t="s">
        <v>3176</v>
      </c>
    </row>
    <row r="327" spans="1:10">
      <c r="A327" s="303">
        <v>58</v>
      </c>
      <c r="B327" s="304">
        <v>12025550</v>
      </c>
      <c r="C327" s="305">
        <v>39396</v>
      </c>
      <c r="D327" s="306">
        <v>39401</v>
      </c>
      <c r="E327" s="306">
        <v>39426</v>
      </c>
      <c r="F327" s="305">
        <v>39476</v>
      </c>
      <c r="G327" s="307" t="s">
        <v>3176</v>
      </c>
    </row>
    <row r="328" spans="1:10">
      <c r="A328" s="303">
        <v>59</v>
      </c>
      <c r="B328" s="304">
        <v>12025551</v>
      </c>
      <c r="C328" s="305">
        <v>39396</v>
      </c>
      <c r="D328" s="306">
        <v>39401</v>
      </c>
      <c r="E328" s="306">
        <v>39426</v>
      </c>
      <c r="F328" s="305">
        <v>39427</v>
      </c>
      <c r="G328" s="307" t="s">
        <v>3184</v>
      </c>
    </row>
    <row r="329" spans="1:10">
      <c r="A329" s="303">
        <v>60</v>
      </c>
      <c r="B329" s="304">
        <v>12025552</v>
      </c>
      <c r="C329" s="305">
        <v>39396</v>
      </c>
      <c r="D329" s="306">
        <v>39401</v>
      </c>
      <c r="E329" s="306">
        <v>39423</v>
      </c>
      <c r="F329" s="305">
        <v>39430</v>
      </c>
      <c r="G329" s="307" t="s">
        <v>3163</v>
      </c>
      <c r="I329" s="348"/>
      <c r="J329" s="348"/>
    </row>
    <row r="330" spans="1:10">
      <c r="A330" s="303">
        <v>61</v>
      </c>
      <c r="B330" s="304">
        <v>12025553</v>
      </c>
      <c r="C330" s="305">
        <v>39396</v>
      </c>
      <c r="D330" s="306">
        <v>39401</v>
      </c>
      <c r="E330" s="306">
        <v>39426</v>
      </c>
      <c r="F330" s="305">
        <v>39428</v>
      </c>
      <c r="G330" s="307" t="s">
        <v>3176</v>
      </c>
    </row>
    <row r="331" spans="1:10">
      <c r="A331" s="303">
        <v>62</v>
      </c>
      <c r="B331" s="304">
        <v>12025554</v>
      </c>
      <c r="C331" s="305">
        <v>39396</v>
      </c>
      <c r="D331" s="306">
        <v>39401</v>
      </c>
      <c r="E331" s="306">
        <v>39427</v>
      </c>
      <c r="F331" s="305">
        <v>39104</v>
      </c>
      <c r="G331" s="307" t="s">
        <v>3176</v>
      </c>
    </row>
    <row r="332" spans="1:10">
      <c r="A332" s="303">
        <v>63</v>
      </c>
      <c r="B332" s="304">
        <v>12025555</v>
      </c>
      <c r="C332" s="305">
        <v>39396</v>
      </c>
      <c r="D332" s="306">
        <v>39401</v>
      </c>
      <c r="E332" s="306">
        <v>39423</v>
      </c>
      <c r="F332" s="305">
        <v>39478</v>
      </c>
      <c r="G332" s="307" t="s">
        <v>3163</v>
      </c>
    </row>
    <row r="333" spans="1:10">
      <c r="A333" s="303">
        <v>64</v>
      </c>
      <c r="B333" s="304">
        <v>12025559</v>
      </c>
      <c r="C333" s="305">
        <v>39396</v>
      </c>
      <c r="D333" s="306">
        <v>39401</v>
      </c>
      <c r="E333" s="306">
        <v>39423</v>
      </c>
      <c r="F333" s="305">
        <v>39430</v>
      </c>
      <c r="G333" s="307" t="s">
        <v>3164</v>
      </c>
    </row>
    <row r="334" spans="1:10">
      <c r="A334" s="303">
        <v>65</v>
      </c>
      <c r="B334" s="304">
        <v>12025562</v>
      </c>
      <c r="C334" s="305">
        <v>39396</v>
      </c>
      <c r="D334" s="306">
        <v>39401</v>
      </c>
      <c r="E334" s="306">
        <v>39424</v>
      </c>
      <c r="F334" s="305">
        <v>39427</v>
      </c>
      <c r="G334" s="307" t="s">
        <v>3168</v>
      </c>
    </row>
    <row r="335" spans="1:10">
      <c r="A335" s="303">
        <v>66</v>
      </c>
      <c r="B335" s="304">
        <v>12025564</v>
      </c>
      <c r="C335" s="305">
        <v>39396</v>
      </c>
      <c r="D335" s="306">
        <v>39401</v>
      </c>
      <c r="E335" s="306">
        <v>39426</v>
      </c>
      <c r="F335" s="305">
        <v>39427</v>
      </c>
      <c r="G335" s="307" t="s">
        <v>3185</v>
      </c>
    </row>
    <row r="336" spans="1:10">
      <c r="A336" s="303">
        <v>67</v>
      </c>
      <c r="B336" s="304">
        <v>12025566</v>
      </c>
      <c r="C336" s="305">
        <v>39396</v>
      </c>
      <c r="D336" s="306">
        <v>39401</v>
      </c>
      <c r="E336" s="306">
        <v>39420</v>
      </c>
      <c r="F336" s="305">
        <v>39422</v>
      </c>
      <c r="G336" s="307" t="s">
        <v>3163</v>
      </c>
    </row>
    <row r="337" spans="1:7">
      <c r="A337" s="303">
        <v>68</v>
      </c>
      <c r="B337" s="304">
        <v>12025568</v>
      </c>
      <c r="C337" s="305">
        <v>39396</v>
      </c>
      <c r="D337" s="306">
        <v>39401</v>
      </c>
      <c r="E337" s="306">
        <v>39416</v>
      </c>
      <c r="F337" s="305">
        <v>39436</v>
      </c>
      <c r="G337" s="307" t="s">
        <v>3176</v>
      </c>
    </row>
    <row r="338" spans="1:7">
      <c r="A338" s="303">
        <v>69</v>
      </c>
      <c r="B338" s="304">
        <v>12025569</v>
      </c>
      <c r="C338" s="305">
        <v>39396</v>
      </c>
      <c r="D338" s="306">
        <v>39401</v>
      </c>
      <c r="E338" s="306">
        <v>39429</v>
      </c>
      <c r="F338" s="305">
        <v>39441</v>
      </c>
      <c r="G338" s="307" t="s">
        <v>3178</v>
      </c>
    </row>
    <row r="339" spans="1:7">
      <c r="A339" s="303">
        <v>70</v>
      </c>
      <c r="B339" s="304">
        <v>12025570</v>
      </c>
      <c r="C339" s="305">
        <v>39396</v>
      </c>
      <c r="D339" s="306">
        <v>39401</v>
      </c>
      <c r="E339" s="306">
        <v>39426</v>
      </c>
      <c r="F339" s="305">
        <v>39471</v>
      </c>
      <c r="G339" s="307"/>
    </row>
    <row r="340" spans="1:7">
      <c r="A340" s="303">
        <v>71</v>
      </c>
      <c r="B340" s="304">
        <v>12025571</v>
      </c>
      <c r="C340" s="305">
        <v>39396</v>
      </c>
      <c r="D340" s="306">
        <v>39401</v>
      </c>
      <c r="E340" s="306">
        <v>39426</v>
      </c>
      <c r="F340" s="305">
        <v>39106</v>
      </c>
      <c r="G340" s="307" t="s">
        <v>3184</v>
      </c>
    </row>
    <row r="341" spans="1:7">
      <c r="A341" s="303">
        <v>72</v>
      </c>
      <c r="B341" s="304">
        <v>12025572</v>
      </c>
      <c r="C341" s="305">
        <v>39396</v>
      </c>
      <c r="D341" s="306">
        <v>39401</v>
      </c>
      <c r="E341" s="306">
        <v>39416</v>
      </c>
      <c r="F341" s="305">
        <v>39434</v>
      </c>
      <c r="G341" s="307" t="s">
        <v>3168</v>
      </c>
    </row>
    <row r="342" spans="1:7">
      <c r="A342" s="303">
        <v>73</v>
      </c>
      <c r="B342" s="304">
        <v>12025573</v>
      </c>
      <c r="C342" s="305">
        <v>39396</v>
      </c>
      <c r="D342" s="306">
        <v>39401</v>
      </c>
      <c r="E342" s="306">
        <v>39426</v>
      </c>
      <c r="F342" s="305">
        <v>39476</v>
      </c>
      <c r="G342" s="307" t="s">
        <v>3184</v>
      </c>
    </row>
    <row r="343" spans="1:7">
      <c r="A343" s="303">
        <v>74</v>
      </c>
      <c r="B343" s="304">
        <v>12025574</v>
      </c>
      <c r="C343" s="305">
        <v>39396</v>
      </c>
      <c r="D343" s="306">
        <v>39401</v>
      </c>
      <c r="E343" s="306">
        <v>39427</v>
      </c>
      <c r="F343" s="305">
        <v>39469</v>
      </c>
      <c r="G343" s="307" t="s">
        <v>3176</v>
      </c>
    </row>
    <row r="344" spans="1:7">
      <c r="A344" s="303">
        <v>75</v>
      </c>
      <c r="B344" s="304">
        <v>12025575</v>
      </c>
      <c r="C344" s="305">
        <v>39396</v>
      </c>
      <c r="D344" s="306">
        <v>39401</v>
      </c>
      <c r="E344" s="306">
        <v>39426</v>
      </c>
      <c r="F344" s="305">
        <v>39479</v>
      </c>
      <c r="G344" s="307" t="s">
        <v>3201</v>
      </c>
    </row>
    <row r="345" spans="1:7">
      <c r="A345" s="303">
        <v>76</v>
      </c>
      <c r="B345" s="304">
        <v>12025576</v>
      </c>
      <c r="C345" s="305">
        <v>39396</v>
      </c>
      <c r="D345" s="306">
        <v>39401</v>
      </c>
      <c r="E345" s="306">
        <v>39426</v>
      </c>
      <c r="F345" s="305">
        <v>39477</v>
      </c>
      <c r="G345" s="307" t="s">
        <v>3176</v>
      </c>
    </row>
    <row r="346" spans="1:7">
      <c r="A346" s="303">
        <v>77</v>
      </c>
      <c r="B346" s="304">
        <v>12025577</v>
      </c>
      <c r="C346" s="305">
        <v>39412</v>
      </c>
      <c r="D346" s="306">
        <v>39416</v>
      </c>
      <c r="E346" s="306">
        <v>39423</v>
      </c>
      <c r="F346" s="305">
        <v>39436</v>
      </c>
      <c r="G346" s="307" t="s">
        <v>3176</v>
      </c>
    </row>
    <row r="347" spans="1:7">
      <c r="A347" s="303">
        <v>78</v>
      </c>
      <c r="B347" s="304">
        <v>12025578</v>
      </c>
      <c r="C347" s="305">
        <v>39396</v>
      </c>
      <c r="D347" s="306">
        <v>39401</v>
      </c>
      <c r="E347" s="306">
        <v>39426</v>
      </c>
      <c r="F347" s="305">
        <v>39478</v>
      </c>
      <c r="G347" s="307" t="s">
        <v>3202</v>
      </c>
    </row>
    <row r="348" spans="1:7">
      <c r="A348" s="303">
        <v>79</v>
      </c>
      <c r="B348" s="304">
        <v>12025579</v>
      </c>
      <c r="C348" s="305">
        <v>39396</v>
      </c>
      <c r="D348" s="306">
        <v>39401</v>
      </c>
      <c r="E348" s="306">
        <v>39426</v>
      </c>
      <c r="F348" s="305">
        <v>39478</v>
      </c>
      <c r="G348" s="307" t="s">
        <v>3164</v>
      </c>
    </row>
    <row r="349" spans="1:7">
      <c r="A349" s="303">
        <v>80</v>
      </c>
      <c r="B349" s="304">
        <v>12025580</v>
      </c>
      <c r="C349" s="305">
        <v>39396</v>
      </c>
      <c r="D349" s="306">
        <v>39401</v>
      </c>
      <c r="E349" s="306">
        <v>39452</v>
      </c>
      <c r="F349" s="305">
        <v>39457</v>
      </c>
      <c r="G349" s="307" t="s">
        <v>3168</v>
      </c>
    </row>
    <row r="350" spans="1:7">
      <c r="A350" s="303">
        <v>81</v>
      </c>
      <c r="B350" s="304">
        <v>12025581</v>
      </c>
      <c r="C350" s="305">
        <v>39396</v>
      </c>
      <c r="D350" s="306">
        <v>39401</v>
      </c>
      <c r="E350" s="306">
        <v>39424</v>
      </c>
      <c r="F350" s="305">
        <v>39436</v>
      </c>
      <c r="G350" s="307"/>
    </row>
    <row r="351" spans="1:7">
      <c r="A351" s="303">
        <v>82</v>
      </c>
      <c r="B351" s="304">
        <v>12025582</v>
      </c>
      <c r="C351" s="305">
        <v>39396</v>
      </c>
      <c r="D351" s="306">
        <v>39401</v>
      </c>
      <c r="E351" s="306">
        <v>39426</v>
      </c>
      <c r="F351" s="305">
        <v>39514</v>
      </c>
      <c r="G351" s="307" t="s">
        <v>3203</v>
      </c>
    </row>
    <row r="352" spans="1:7">
      <c r="A352" s="303">
        <v>83</v>
      </c>
      <c r="B352" s="304">
        <v>12025583</v>
      </c>
      <c r="C352" s="305">
        <v>39396</v>
      </c>
      <c r="D352" s="306">
        <v>39401</v>
      </c>
      <c r="E352" s="306">
        <v>39414</v>
      </c>
      <c r="F352" s="305">
        <v>39479</v>
      </c>
      <c r="G352" s="307" t="s">
        <v>3204</v>
      </c>
    </row>
    <row r="353" spans="1:9">
      <c r="A353" s="303">
        <v>84</v>
      </c>
      <c r="B353" s="304">
        <v>12025584</v>
      </c>
      <c r="C353" s="305">
        <v>39396</v>
      </c>
      <c r="D353" s="306">
        <v>39401</v>
      </c>
      <c r="E353" s="306">
        <v>39423</v>
      </c>
      <c r="F353" s="305">
        <v>39430</v>
      </c>
      <c r="G353" s="307" t="s">
        <v>3164</v>
      </c>
    </row>
    <row r="354" spans="1:9">
      <c r="A354" s="303">
        <v>85</v>
      </c>
      <c r="B354" s="304">
        <v>12025585</v>
      </c>
      <c r="C354" s="305">
        <v>39396</v>
      </c>
      <c r="D354" s="306">
        <v>39401</v>
      </c>
      <c r="E354" s="349">
        <v>39427</v>
      </c>
      <c r="F354" s="350">
        <v>39426</v>
      </c>
      <c r="G354" s="307" t="s">
        <v>3168</v>
      </c>
    </row>
    <row r="355" spans="1:9">
      <c r="A355" s="303">
        <v>86</v>
      </c>
      <c r="B355" s="304">
        <v>12025586</v>
      </c>
      <c r="C355" s="305">
        <v>39396</v>
      </c>
      <c r="D355" s="306">
        <v>39401</v>
      </c>
      <c r="E355" s="306">
        <v>39413</v>
      </c>
      <c r="F355" s="305">
        <v>39416</v>
      </c>
      <c r="G355" s="307" t="s">
        <v>3163</v>
      </c>
    </row>
    <row r="356" spans="1:9">
      <c r="A356" s="303">
        <v>87</v>
      </c>
      <c r="B356" s="304">
        <v>12025587</v>
      </c>
      <c r="C356" s="305">
        <v>39396</v>
      </c>
      <c r="D356" s="306">
        <v>39401</v>
      </c>
      <c r="E356" s="349">
        <v>39428</v>
      </c>
      <c r="F356" s="350">
        <v>39427</v>
      </c>
      <c r="G356" s="307" t="s">
        <v>3185</v>
      </c>
    </row>
    <row r="357" spans="1:9">
      <c r="A357" s="303">
        <v>88</v>
      </c>
      <c r="B357" s="304">
        <v>12025601</v>
      </c>
      <c r="C357" s="305">
        <v>39412</v>
      </c>
      <c r="D357" s="306">
        <v>39416</v>
      </c>
      <c r="E357" s="306">
        <v>39434</v>
      </c>
      <c r="F357" s="305">
        <v>39434</v>
      </c>
      <c r="G357" s="307" t="s">
        <v>3168</v>
      </c>
    </row>
    <row r="358" spans="1:9">
      <c r="A358" s="303">
        <v>89</v>
      </c>
      <c r="B358" s="304">
        <v>12025607</v>
      </c>
      <c r="C358" s="305">
        <v>39396</v>
      </c>
      <c r="D358" s="306">
        <v>39401</v>
      </c>
      <c r="E358" s="306">
        <v>39427</v>
      </c>
      <c r="F358" s="305">
        <v>39479</v>
      </c>
      <c r="G358" s="307" t="s">
        <v>3201</v>
      </c>
    </row>
    <row r="359" spans="1:9">
      <c r="A359" s="303">
        <v>90</v>
      </c>
      <c r="B359" s="304">
        <v>12025608</v>
      </c>
      <c r="C359" s="305">
        <v>39396</v>
      </c>
      <c r="D359" s="306">
        <v>39401</v>
      </c>
      <c r="E359" s="306">
        <v>39423</v>
      </c>
      <c r="F359" s="305">
        <v>39434</v>
      </c>
      <c r="G359" s="307" t="s">
        <v>3168</v>
      </c>
    </row>
    <row r="360" spans="1:9">
      <c r="A360" s="303">
        <v>91</v>
      </c>
      <c r="B360" s="304">
        <v>12025609</v>
      </c>
      <c r="C360" s="305">
        <v>39396</v>
      </c>
      <c r="D360" s="306">
        <v>39401</v>
      </c>
      <c r="E360" s="306">
        <v>39426</v>
      </c>
      <c r="F360" s="305">
        <v>39468</v>
      </c>
      <c r="G360" s="307" t="s">
        <v>3181</v>
      </c>
    </row>
    <row r="361" spans="1:9">
      <c r="A361" s="303">
        <v>92</v>
      </c>
      <c r="B361" s="304">
        <v>12025610</v>
      </c>
      <c r="C361" s="305">
        <v>39396</v>
      </c>
      <c r="D361" s="306">
        <v>39401</v>
      </c>
      <c r="E361" s="306">
        <v>39428</v>
      </c>
      <c r="F361" s="305">
        <v>39437</v>
      </c>
      <c r="G361" s="307" t="s">
        <v>3176</v>
      </c>
    </row>
    <row r="362" spans="1:9">
      <c r="A362" s="303">
        <v>93</v>
      </c>
      <c r="B362" s="304">
        <v>12025611</v>
      </c>
      <c r="C362" s="305">
        <v>39412</v>
      </c>
      <c r="D362" s="306">
        <v>39416</v>
      </c>
      <c r="E362" s="306">
        <v>39421</v>
      </c>
      <c r="F362" s="305">
        <v>39423</v>
      </c>
      <c r="G362" s="307" t="s">
        <v>3205</v>
      </c>
      <c r="I362" s="348"/>
    </row>
    <row r="363" spans="1:9">
      <c r="A363" s="303">
        <v>94</v>
      </c>
      <c r="B363" s="304">
        <v>12025612</v>
      </c>
      <c r="C363" s="305">
        <v>39412</v>
      </c>
      <c r="D363" s="306">
        <v>39416</v>
      </c>
      <c r="E363" s="306">
        <v>39428</v>
      </c>
      <c r="F363" s="305">
        <v>39528</v>
      </c>
      <c r="G363" s="307" t="s">
        <v>3168</v>
      </c>
    </row>
    <row r="364" spans="1:9">
      <c r="A364" s="303">
        <v>95</v>
      </c>
      <c r="B364" s="304">
        <v>12025613</v>
      </c>
      <c r="C364" s="305">
        <v>39396</v>
      </c>
      <c r="D364" s="306">
        <v>39401</v>
      </c>
      <c r="E364" s="306">
        <v>39423</v>
      </c>
      <c r="F364" s="305">
        <v>39478</v>
      </c>
      <c r="G364" s="307" t="s">
        <v>3189</v>
      </c>
    </row>
    <row r="365" spans="1:9">
      <c r="A365" s="303">
        <v>96</v>
      </c>
      <c r="B365" s="304">
        <v>12025614</v>
      </c>
      <c r="C365" s="305">
        <v>39412</v>
      </c>
      <c r="D365" s="306">
        <v>39416</v>
      </c>
      <c r="E365" s="306">
        <v>39421</v>
      </c>
      <c r="F365" s="305">
        <v>39436</v>
      </c>
      <c r="G365" s="307" t="s">
        <v>3176</v>
      </c>
    </row>
    <row r="366" spans="1:9">
      <c r="A366" s="303">
        <v>97</v>
      </c>
      <c r="B366" s="304">
        <v>12025615</v>
      </c>
      <c r="C366" s="305">
        <v>39396</v>
      </c>
      <c r="D366" s="306">
        <v>39401</v>
      </c>
      <c r="E366" s="306">
        <v>39420</v>
      </c>
      <c r="F366" s="305">
        <v>39427</v>
      </c>
      <c r="G366" s="307" t="s">
        <v>3167</v>
      </c>
    </row>
    <row r="367" spans="1:9">
      <c r="A367" s="303">
        <v>98</v>
      </c>
      <c r="B367" s="304">
        <v>12025617</v>
      </c>
      <c r="C367" s="305">
        <v>39396</v>
      </c>
      <c r="D367" s="306">
        <v>39401</v>
      </c>
      <c r="E367" s="306">
        <v>39424</v>
      </c>
      <c r="F367" s="305">
        <v>39428</v>
      </c>
      <c r="G367" s="307" t="s">
        <v>3176</v>
      </c>
    </row>
    <row r="368" spans="1:9">
      <c r="A368" s="303">
        <v>99</v>
      </c>
      <c r="B368" s="304">
        <v>12025618</v>
      </c>
      <c r="C368" s="305">
        <v>39396</v>
      </c>
      <c r="D368" s="306">
        <v>39401</v>
      </c>
      <c r="E368" s="306">
        <v>39416</v>
      </c>
      <c r="F368" s="305">
        <v>39416</v>
      </c>
      <c r="G368" s="307" t="s">
        <v>3167</v>
      </c>
    </row>
    <row r="369" spans="1:7">
      <c r="A369" s="303">
        <v>100</v>
      </c>
      <c r="B369" s="304">
        <v>12025619</v>
      </c>
      <c r="C369" s="305">
        <v>39396</v>
      </c>
      <c r="D369" s="306">
        <v>39401</v>
      </c>
      <c r="E369" s="306">
        <v>39598</v>
      </c>
      <c r="F369" s="305">
        <v>39598</v>
      </c>
      <c r="G369" s="307" t="s">
        <v>3177</v>
      </c>
    </row>
    <row r="370" spans="1:7">
      <c r="A370" s="303">
        <v>101</v>
      </c>
      <c r="B370" s="304">
        <v>12025621</v>
      </c>
      <c r="C370" s="305">
        <v>39396</v>
      </c>
      <c r="D370" s="306">
        <v>39401</v>
      </c>
      <c r="E370" s="306">
        <v>39463</v>
      </c>
      <c r="F370" s="305">
        <v>39510</v>
      </c>
      <c r="G370" s="307" t="s">
        <v>3167</v>
      </c>
    </row>
    <row r="371" spans="1:7">
      <c r="A371" s="303">
        <v>102</v>
      </c>
      <c r="B371" s="304">
        <v>12025622</v>
      </c>
      <c r="C371" s="305">
        <v>39396</v>
      </c>
      <c r="D371" s="306">
        <v>39401</v>
      </c>
      <c r="E371" s="306">
        <v>39427</v>
      </c>
      <c r="F371" s="305">
        <v>39475</v>
      </c>
      <c r="G371" s="307" t="s">
        <v>3184</v>
      </c>
    </row>
    <row r="372" spans="1:7">
      <c r="A372" s="303">
        <v>103</v>
      </c>
      <c r="B372" s="304">
        <v>12025623</v>
      </c>
      <c r="C372" s="305">
        <v>39396</v>
      </c>
      <c r="D372" s="306">
        <v>39401</v>
      </c>
      <c r="E372" s="306">
        <v>39426</v>
      </c>
      <c r="F372" s="305">
        <v>39469</v>
      </c>
      <c r="G372" s="307" t="s">
        <v>3176</v>
      </c>
    </row>
    <row r="373" spans="1:7">
      <c r="A373" s="303">
        <v>104</v>
      </c>
      <c r="B373" s="304">
        <v>12025624</v>
      </c>
      <c r="C373" s="305">
        <v>39396</v>
      </c>
      <c r="D373" s="306">
        <v>39401</v>
      </c>
      <c r="E373" s="306">
        <v>39426</v>
      </c>
      <c r="F373" s="305">
        <v>39476</v>
      </c>
      <c r="G373" s="307" t="s">
        <v>3176</v>
      </c>
    </row>
    <row r="374" spans="1:7">
      <c r="A374" s="303">
        <v>105</v>
      </c>
      <c r="B374" s="304">
        <v>12025625</v>
      </c>
      <c r="C374" s="305">
        <v>39396</v>
      </c>
      <c r="D374" s="306">
        <v>39401</v>
      </c>
      <c r="E374" s="306">
        <v>39423</v>
      </c>
      <c r="F374" s="305">
        <v>39430</v>
      </c>
      <c r="G374" s="307" t="s">
        <v>3163</v>
      </c>
    </row>
    <row r="375" spans="1:7">
      <c r="A375" s="303">
        <v>106</v>
      </c>
      <c r="B375" s="304">
        <v>12025626</v>
      </c>
      <c r="C375" s="305">
        <v>39396</v>
      </c>
      <c r="D375" s="306">
        <v>39401</v>
      </c>
      <c r="E375" s="306">
        <v>39423</v>
      </c>
      <c r="F375" s="305">
        <v>39497</v>
      </c>
      <c r="G375" s="307" t="s">
        <v>3206</v>
      </c>
    </row>
    <row r="376" spans="1:7">
      <c r="A376" s="303">
        <v>107</v>
      </c>
      <c r="B376" s="304">
        <v>12025627</v>
      </c>
      <c r="C376" s="305">
        <v>39396</v>
      </c>
      <c r="D376" s="306">
        <v>39401</v>
      </c>
      <c r="E376" s="306">
        <v>39426</v>
      </c>
      <c r="F376" s="305">
        <v>39427</v>
      </c>
      <c r="G376" s="307" t="s">
        <v>3168</v>
      </c>
    </row>
    <row r="377" spans="1:7">
      <c r="A377" s="303">
        <v>108</v>
      </c>
      <c r="B377" s="304">
        <v>12025628</v>
      </c>
      <c r="C377" s="305">
        <v>39396</v>
      </c>
      <c r="D377" s="306">
        <v>39401</v>
      </c>
      <c r="E377" s="306">
        <v>39423</v>
      </c>
      <c r="F377" s="305">
        <v>39436</v>
      </c>
      <c r="G377" s="307" t="s">
        <v>3176</v>
      </c>
    </row>
    <row r="378" spans="1:7">
      <c r="A378" s="303">
        <v>109</v>
      </c>
      <c r="B378" s="304">
        <v>12025630</v>
      </c>
      <c r="C378" s="305">
        <v>39396</v>
      </c>
      <c r="D378" s="306">
        <v>39401</v>
      </c>
      <c r="E378" s="306">
        <v>39426</v>
      </c>
      <c r="F378" s="305">
        <v>39427</v>
      </c>
      <c r="G378" s="307" t="s">
        <v>3184</v>
      </c>
    </row>
    <row r="379" spans="1:7">
      <c r="A379" s="303">
        <v>110</v>
      </c>
      <c r="B379" s="304">
        <v>12025632</v>
      </c>
      <c r="C379" s="305">
        <v>39412</v>
      </c>
      <c r="D379" s="306">
        <v>39416</v>
      </c>
      <c r="E379" s="306">
        <v>39423</v>
      </c>
      <c r="F379" s="305">
        <v>39435</v>
      </c>
      <c r="G379" s="307" t="s">
        <v>3182</v>
      </c>
    </row>
    <row r="380" spans="1:7">
      <c r="A380" s="303">
        <v>111</v>
      </c>
      <c r="B380" s="304">
        <v>12025633</v>
      </c>
      <c r="C380" s="305">
        <v>39396</v>
      </c>
      <c r="D380" s="306">
        <v>39401</v>
      </c>
      <c r="E380" s="306">
        <v>39420</v>
      </c>
      <c r="F380" s="305">
        <v>39421</v>
      </c>
      <c r="G380" s="307" t="s">
        <v>3167</v>
      </c>
    </row>
    <row r="381" spans="1:7">
      <c r="A381" s="303">
        <v>112</v>
      </c>
      <c r="B381" s="304">
        <v>12025634</v>
      </c>
      <c r="C381" s="305">
        <v>39396</v>
      </c>
      <c r="D381" s="306">
        <v>39401</v>
      </c>
      <c r="E381" s="306">
        <v>39426</v>
      </c>
      <c r="F381" s="305">
        <v>39427</v>
      </c>
      <c r="G381" s="307" t="s">
        <v>3184</v>
      </c>
    </row>
    <row r="382" spans="1:7">
      <c r="A382" s="303">
        <v>113</v>
      </c>
      <c r="B382" s="304">
        <v>12025635</v>
      </c>
      <c r="C382" s="305">
        <v>39412</v>
      </c>
      <c r="D382" s="306">
        <v>39416</v>
      </c>
      <c r="E382" s="306">
        <v>39423</v>
      </c>
      <c r="F382" s="305">
        <v>39437</v>
      </c>
      <c r="G382" s="307" t="s">
        <v>3176</v>
      </c>
    </row>
    <row r="383" spans="1:7">
      <c r="A383" s="303">
        <v>114</v>
      </c>
      <c r="B383" s="304">
        <v>12025637</v>
      </c>
      <c r="C383" s="305">
        <v>39412</v>
      </c>
      <c r="D383" s="306">
        <v>39416</v>
      </c>
      <c r="E383" s="306">
        <v>39422</v>
      </c>
      <c r="F383" s="305">
        <v>39434</v>
      </c>
      <c r="G383" s="307" t="s">
        <v>3194</v>
      </c>
    </row>
    <row r="384" spans="1:7">
      <c r="A384" s="303">
        <v>115</v>
      </c>
      <c r="B384" s="304">
        <v>12025638</v>
      </c>
      <c r="C384" s="305">
        <v>39412</v>
      </c>
      <c r="D384" s="306">
        <v>39416</v>
      </c>
      <c r="E384" s="306">
        <v>39422</v>
      </c>
      <c r="F384" s="305">
        <v>39426</v>
      </c>
      <c r="G384" s="307" t="s">
        <v>3163</v>
      </c>
    </row>
    <row r="385" spans="1:9">
      <c r="A385" s="303">
        <v>116</v>
      </c>
      <c r="B385" s="304">
        <v>12025641</v>
      </c>
      <c r="C385" s="305">
        <v>39412</v>
      </c>
      <c r="D385" s="306">
        <v>39416</v>
      </c>
      <c r="E385" s="306">
        <v>39422</v>
      </c>
      <c r="F385" s="305">
        <v>39479</v>
      </c>
      <c r="G385" s="307" t="s">
        <v>3163</v>
      </c>
    </row>
    <row r="386" spans="1:9">
      <c r="A386" s="303">
        <v>117</v>
      </c>
      <c r="B386" s="304">
        <v>12025642</v>
      </c>
      <c r="C386" s="305">
        <v>39412</v>
      </c>
      <c r="D386" s="306">
        <v>39416</v>
      </c>
      <c r="E386" s="306">
        <v>39458</v>
      </c>
      <c r="F386" s="305">
        <v>39469</v>
      </c>
      <c r="G386" s="307" t="s">
        <v>3167</v>
      </c>
    </row>
    <row r="387" spans="1:9">
      <c r="A387" s="303">
        <v>118</v>
      </c>
      <c r="B387" s="304">
        <v>12025644</v>
      </c>
      <c r="C387" s="305">
        <v>39412</v>
      </c>
      <c r="D387" s="306">
        <v>39416</v>
      </c>
      <c r="E387" s="306">
        <v>39423</v>
      </c>
      <c r="F387" s="305">
        <v>39435</v>
      </c>
      <c r="G387" s="307" t="s">
        <v>3182</v>
      </c>
    </row>
    <row r="388" spans="1:9">
      <c r="A388" s="303">
        <v>119</v>
      </c>
      <c r="B388" s="304">
        <v>12025645</v>
      </c>
      <c r="C388" s="305">
        <v>39412</v>
      </c>
      <c r="D388" s="306">
        <v>39416</v>
      </c>
      <c r="E388" s="306">
        <v>39426</v>
      </c>
      <c r="F388" s="305">
        <v>39469</v>
      </c>
      <c r="G388" s="307" t="s">
        <v>3205</v>
      </c>
      <c r="I388" s="348"/>
    </row>
    <row r="389" spans="1:9">
      <c r="A389" s="303">
        <v>120</v>
      </c>
      <c r="B389" s="304">
        <v>12025646</v>
      </c>
      <c r="C389" s="305">
        <v>39412</v>
      </c>
      <c r="D389" s="306">
        <v>39416</v>
      </c>
      <c r="E389" s="306">
        <v>39422</v>
      </c>
      <c r="F389" s="305">
        <v>39426</v>
      </c>
      <c r="G389" s="307" t="s">
        <v>3163</v>
      </c>
    </row>
    <row r="390" spans="1:9">
      <c r="A390" s="303">
        <v>121</v>
      </c>
      <c r="B390" s="304">
        <v>12025647</v>
      </c>
      <c r="C390" s="305">
        <v>39412</v>
      </c>
      <c r="D390" s="306">
        <v>39416</v>
      </c>
      <c r="E390" s="306">
        <v>39427</v>
      </c>
      <c r="F390" s="305">
        <v>39468</v>
      </c>
      <c r="G390" s="307" t="s">
        <v>3181</v>
      </c>
    </row>
    <row r="391" spans="1:9">
      <c r="A391" s="303">
        <v>122</v>
      </c>
      <c r="B391" s="304">
        <v>12025648</v>
      </c>
      <c r="C391" s="305">
        <v>39412</v>
      </c>
      <c r="D391" s="306">
        <v>39416</v>
      </c>
      <c r="E391" s="306">
        <v>39421</v>
      </c>
      <c r="F391" s="305">
        <v>39471</v>
      </c>
      <c r="G391" s="307" t="s">
        <v>3184</v>
      </c>
    </row>
    <row r="392" spans="1:9">
      <c r="A392" s="303">
        <v>123</v>
      </c>
      <c r="B392" s="304">
        <v>12025649</v>
      </c>
      <c r="C392" s="305">
        <v>39412</v>
      </c>
      <c r="D392" s="306">
        <v>39416</v>
      </c>
      <c r="E392" s="306">
        <v>39423</v>
      </c>
      <c r="F392" s="305">
        <v>39434</v>
      </c>
      <c r="G392" s="307" t="s">
        <v>3194</v>
      </c>
    </row>
    <row r="393" spans="1:9">
      <c r="A393" s="303">
        <v>124</v>
      </c>
      <c r="B393" s="304">
        <v>12025650</v>
      </c>
      <c r="C393" s="305">
        <v>39412</v>
      </c>
      <c r="D393" s="306">
        <v>39416</v>
      </c>
      <c r="E393" s="306">
        <v>39421</v>
      </c>
      <c r="F393" s="305">
        <v>39423</v>
      </c>
      <c r="G393" s="307" t="s">
        <v>3185</v>
      </c>
    </row>
    <row r="394" spans="1:9">
      <c r="A394" s="303">
        <v>125</v>
      </c>
      <c r="B394" s="304">
        <v>12025651</v>
      </c>
      <c r="C394" s="305">
        <v>39412</v>
      </c>
      <c r="D394" s="306">
        <v>39416</v>
      </c>
      <c r="E394" s="306">
        <v>39422</v>
      </c>
      <c r="F394" s="305">
        <v>39430</v>
      </c>
      <c r="G394" s="307" t="s">
        <v>3163</v>
      </c>
    </row>
    <row r="395" spans="1:9">
      <c r="A395" s="303">
        <v>126</v>
      </c>
      <c r="B395" s="304">
        <v>12025652</v>
      </c>
      <c r="C395" s="305">
        <v>39412</v>
      </c>
      <c r="D395" s="306">
        <v>39416</v>
      </c>
      <c r="E395" s="306">
        <v>39427</v>
      </c>
      <c r="F395" s="305">
        <v>39440</v>
      </c>
      <c r="G395" s="307" t="s">
        <v>3178</v>
      </c>
    </row>
    <row r="396" spans="1:9">
      <c r="A396" s="303">
        <v>127</v>
      </c>
      <c r="B396" s="304">
        <v>12025653</v>
      </c>
      <c r="C396" s="305">
        <v>39412</v>
      </c>
      <c r="D396" s="306">
        <v>39416</v>
      </c>
      <c r="E396" s="306">
        <v>39427</v>
      </c>
      <c r="F396" s="305">
        <v>39479</v>
      </c>
      <c r="G396" s="307" t="s">
        <v>3163</v>
      </c>
    </row>
    <row r="397" spans="1:9">
      <c r="A397" s="303">
        <v>128</v>
      </c>
      <c r="B397" s="304">
        <v>12025654</v>
      </c>
      <c r="C397" s="305">
        <v>39412</v>
      </c>
      <c r="D397" s="306">
        <v>39416</v>
      </c>
      <c r="E397" s="306">
        <v>39422</v>
      </c>
      <c r="F397" s="305">
        <v>39433</v>
      </c>
      <c r="G397" s="307" t="s">
        <v>3168</v>
      </c>
    </row>
    <row r="398" spans="1:9">
      <c r="A398" s="303">
        <v>129</v>
      </c>
      <c r="B398" s="304">
        <v>12025655</v>
      </c>
      <c r="C398" s="305">
        <v>39412</v>
      </c>
      <c r="D398" s="306">
        <v>39416</v>
      </c>
      <c r="E398" s="306">
        <v>39423</v>
      </c>
      <c r="F398" s="305">
        <v>39434</v>
      </c>
      <c r="G398" s="307" t="s">
        <v>3194</v>
      </c>
    </row>
    <row r="399" spans="1:9">
      <c r="A399" s="303">
        <v>130</v>
      </c>
      <c r="B399" s="304">
        <v>12025656</v>
      </c>
      <c r="C399" s="305">
        <v>39412</v>
      </c>
      <c r="D399" s="306">
        <v>39416</v>
      </c>
      <c r="E399" s="306">
        <v>39423</v>
      </c>
      <c r="F399" s="305">
        <v>39433</v>
      </c>
      <c r="G399" s="307" t="s">
        <v>3168</v>
      </c>
    </row>
    <row r="400" spans="1:9">
      <c r="A400" s="303">
        <v>131</v>
      </c>
      <c r="B400" s="304">
        <v>12025658</v>
      </c>
      <c r="C400" s="305">
        <v>39412</v>
      </c>
      <c r="D400" s="306">
        <v>39416</v>
      </c>
      <c r="E400" s="306">
        <v>39462</v>
      </c>
      <c r="F400" s="305">
        <v>39469</v>
      </c>
      <c r="G400" s="307" t="s">
        <v>3176</v>
      </c>
    </row>
    <row r="401" spans="1:7">
      <c r="A401" s="303">
        <v>132</v>
      </c>
      <c r="B401" s="304">
        <v>12025659</v>
      </c>
      <c r="C401" s="305">
        <v>39412</v>
      </c>
      <c r="D401" s="306">
        <v>39416</v>
      </c>
      <c r="E401" s="306">
        <v>39424</v>
      </c>
      <c r="F401" s="305">
        <v>39426</v>
      </c>
      <c r="G401" s="307" t="s">
        <v>3176</v>
      </c>
    </row>
    <row r="402" spans="1:7">
      <c r="A402" s="303">
        <v>133</v>
      </c>
      <c r="B402" s="304">
        <v>12025660</v>
      </c>
      <c r="C402" s="305">
        <v>39412</v>
      </c>
      <c r="D402" s="306">
        <v>39416</v>
      </c>
      <c r="E402" s="306">
        <v>39421</v>
      </c>
      <c r="F402" s="305">
        <v>39423</v>
      </c>
      <c r="G402" s="307" t="s">
        <v>3163</v>
      </c>
    </row>
    <row r="403" spans="1:7">
      <c r="A403" s="303">
        <v>134</v>
      </c>
      <c r="B403" s="304">
        <v>12025661</v>
      </c>
      <c r="C403" s="305">
        <v>39412</v>
      </c>
      <c r="D403" s="306">
        <v>39416</v>
      </c>
      <c r="E403" s="306">
        <v>39429</v>
      </c>
      <c r="F403" s="305">
        <v>39485</v>
      </c>
      <c r="G403" s="307" t="s">
        <v>3163</v>
      </c>
    </row>
    <row r="404" spans="1:7">
      <c r="A404" s="303">
        <v>135</v>
      </c>
      <c r="B404" s="304">
        <v>12025662</v>
      </c>
      <c r="C404" s="305">
        <v>39412</v>
      </c>
      <c r="D404" s="306">
        <v>39416</v>
      </c>
      <c r="E404" s="306">
        <v>39426</v>
      </c>
      <c r="F404" s="305">
        <v>39469</v>
      </c>
      <c r="G404" s="307" t="s">
        <v>3176</v>
      </c>
    </row>
    <row r="405" spans="1:7">
      <c r="A405" s="303">
        <v>136</v>
      </c>
      <c r="B405" s="304">
        <v>12025663</v>
      </c>
      <c r="C405" s="305">
        <v>39412</v>
      </c>
      <c r="D405" s="306">
        <v>39416</v>
      </c>
      <c r="E405" s="306">
        <v>39423</v>
      </c>
      <c r="F405" s="305">
        <v>39434</v>
      </c>
      <c r="G405" s="307" t="s">
        <v>3189</v>
      </c>
    </row>
    <row r="406" spans="1:7">
      <c r="A406" s="303">
        <v>136</v>
      </c>
      <c r="B406" s="304">
        <v>12025664</v>
      </c>
      <c r="C406" s="305">
        <v>39412</v>
      </c>
      <c r="D406" s="306">
        <v>39416</v>
      </c>
      <c r="E406" s="306">
        <v>39422</v>
      </c>
      <c r="F406" s="305">
        <v>39440</v>
      </c>
      <c r="G406" s="307" t="s">
        <v>3177</v>
      </c>
    </row>
    <row r="407" spans="1:7">
      <c r="A407" s="303">
        <v>137</v>
      </c>
      <c r="B407" s="304">
        <v>12025665</v>
      </c>
      <c r="C407" s="305">
        <v>39412</v>
      </c>
      <c r="D407" s="306">
        <v>39416</v>
      </c>
      <c r="E407" s="306">
        <v>39427</v>
      </c>
      <c r="F407" s="305">
        <v>39440</v>
      </c>
      <c r="G407" s="307" t="s">
        <v>3178</v>
      </c>
    </row>
    <row r="408" spans="1:7">
      <c r="A408" s="303">
        <v>138</v>
      </c>
      <c r="B408" s="304">
        <v>12025666</v>
      </c>
      <c r="C408" s="305">
        <v>39412</v>
      </c>
      <c r="D408" s="306">
        <v>39416</v>
      </c>
      <c r="E408" s="306">
        <v>39428</v>
      </c>
      <c r="F408" s="305">
        <v>39436</v>
      </c>
      <c r="G408" s="307" t="s">
        <v>3163</v>
      </c>
    </row>
    <row r="409" spans="1:7">
      <c r="A409" s="303">
        <v>139</v>
      </c>
      <c r="B409" s="304">
        <v>12025667</v>
      </c>
      <c r="C409" s="305">
        <v>39412</v>
      </c>
      <c r="D409" s="306">
        <v>39416</v>
      </c>
      <c r="E409" s="306">
        <v>39423</v>
      </c>
      <c r="F409" s="305">
        <v>39436</v>
      </c>
      <c r="G409" s="307" t="s">
        <v>3176</v>
      </c>
    </row>
    <row r="410" spans="1:7">
      <c r="A410" s="303">
        <v>140</v>
      </c>
      <c r="B410" s="304">
        <v>12025668</v>
      </c>
      <c r="C410" s="305">
        <v>39412</v>
      </c>
      <c r="D410" s="306">
        <v>39416</v>
      </c>
      <c r="E410" s="306">
        <v>39424</v>
      </c>
      <c r="F410" s="305">
        <v>39436</v>
      </c>
      <c r="G410" s="307" t="s">
        <v>3176</v>
      </c>
    </row>
    <row r="411" spans="1:7">
      <c r="A411" s="303">
        <v>141</v>
      </c>
      <c r="B411" s="304">
        <v>12025669</v>
      </c>
      <c r="C411" s="305">
        <v>39412</v>
      </c>
      <c r="D411" s="306">
        <v>39416</v>
      </c>
      <c r="E411" s="306">
        <v>39422</v>
      </c>
      <c r="F411" s="305">
        <v>39423</v>
      </c>
      <c r="G411" s="307" t="s">
        <v>3163</v>
      </c>
    </row>
    <row r="412" spans="1:7">
      <c r="A412" s="303">
        <v>142</v>
      </c>
      <c r="B412" s="304">
        <v>12025670</v>
      </c>
      <c r="C412" s="305">
        <v>39412</v>
      </c>
      <c r="D412" s="306">
        <v>39416</v>
      </c>
      <c r="E412" s="306">
        <v>39421</v>
      </c>
      <c r="F412" s="305">
        <v>39423</v>
      </c>
      <c r="G412" s="307" t="s">
        <v>3163</v>
      </c>
    </row>
    <row r="413" spans="1:7">
      <c r="A413" s="303">
        <v>143</v>
      </c>
      <c r="B413" s="304">
        <v>12025671</v>
      </c>
      <c r="C413" s="305">
        <v>39412</v>
      </c>
      <c r="D413" s="306">
        <v>39416</v>
      </c>
      <c r="E413" s="306">
        <v>39422</v>
      </c>
      <c r="F413" s="305">
        <v>39469</v>
      </c>
      <c r="G413" s="307" t="s">
        <v>3176</v>
      </c>
    </row>
    <row r="414" spans="1:7">
      <c r="A414" s="303">
        <v>144</v>
      </c>
      <c r="B414" s="304">
        <v>12025672</v>
      </c>
      <c r="C414" s="305">
        <v>39412</v>
      </c>
      <c r="D414" s="306">
        <v>39416</v>
      </c>
      <c r="E414" s="306">
        <v>39647</v>
      </c>
      <c r="F414" s="305">
        <v>39651</v>
      </c>
      <c r="G414" s="307" t="s">
        <v>3167</v>
      </c>
    </row>
    <row r="415" spans="1:7">
      <c r="A415" s="303">
        <v>145</v>
      </c>
      <c r="B415" s="304">
        <v>12025673</v>
      </c>
      <c r="C415" s="305">
        <v>39412</v>
      </c>
      <c r="D415" s="306">
        <v>39416</v>
      </c>
      <c r="E415" s="306">
        <v>39422</v>
      </c>
      <c r="F415" s="305">
        <v>39426</v>
      </c>
      <c r="G415" s="307" t="s">
        <v>3163</v>
      </c>
    </row>
    <row r="416" spans="1:7">
      <c r="A416" s="303">
        <v>146</v>
      </c>
      <c r="B416" s="304">
        <v>12025674</v>
      </c>
      <c r="C416" s="305">
        <v>39412</v>
      </c>
      <c r="D416" s="306">
        <v>39416</v>
      </c>
      <c r="E416" s="306">
        <v>39421</v>
      </c>
      <c r="F416" s="305">
        <v>39423</v>
      </c>
      <c r="G416" s="307" t="s">
        <v>3163</v>
      </c>
    </row>
    <row r="417" spans="1:7">
      <c r="A417" s="303">
        <v>147</v>
      </c>
      <c r="B417" s="304">
        <v>12025675</v>
      </c>
      <c r="C417" s="305">
        <v>39412</v>
      </c>
      <c r="D417" s="306">
        <v>39416</v>
      </c>
      <c r="E417" s="306">
        <v>39424</v>
      </c>
      <c r="F417" s="305">
        <v>39435</v>
      </c>
      <c r="G417" s="307" t="s">
        <v>3188</v>
      </c>
    </row>
    <row r="418" spans="1:7">
      <c r="A418" s="303">
        <v>148</v>
      </c>
      <c r="B418" s="304">
        <v>12025676</v>
      </c>
      <c r="C418" s="305">
        <v>39412</v>
      </c>
      <c r="D418" s="306">
        <v>39416</v>
      </c>
      <c r="E418" s="306">
        <v>39421</v>
      </c>
      <c r="F418" s="305">
        <v>39422</v>
      </c>
      <c r="G418" s="307" t="s">
        <v>3163</v>
      </c>
    </row>
    <row r="419" spans="1:7">
      <c r="A419" s="303">
        <v>149</v>
      </c>
      <c r="B419" s="304">
        <v>12025677</v>
      </c>
      <c r="C419" s="305">
        <v>39412</v>
      </c>
      <c r="D419" s="306">
        <v>39416</v>
      </c>
      <c r="E419" s="306">
        <v>39420</v>
      </c>
      <c r="F419" s="305">
        <v>39430</v>
      </c>
      <c r="G419" s="307" t="s">
        <v>3176</v>
      </c>
    </row>
    <row r="420" spans="1:7">
      <c r="A420" s="303">
        <v>150</v>
      </c>
      <c r="B420" s="304">
        <v>12025678</v>
      </c>
      <c r="C420" s="305">
        <v>39412</v>
      </c>
      <c r="D420" s="306">
        <v>39416</v>
      </c>
      <c r="E420" s="306">
        <v>39420</v>
      </c>
      <c r="F420" s="305">
        <v>39422</v>
      </c>
      <c r="G420" s="307" t="s">
        <v>3163</v>
      </c>
    </row>
    <row r="421" spans="1:7">
      <c r="A421" s="303">
        <v>151</v>
      </c>
      <c r="B421" s="304">
        <v>12025679</v>
      </c>
      <c r="C421" s="305">
        <v>39412</v>
      </c>
      <c r="D421" s="306">
        <v>39416</v>
      </c>
      <c r="E421" s="306">
        <v>39422</v>
      </c>
      <c r="F421" s="305">
        <v>39422</v>
      </c>
      <c r="G421" s="307" t="s">
        <v>3167</v>
      </c>
    </row>
    <row r="422" spans="1:7">
      <c r="A422" s="303">
        <v>152</v>
      </c>
      <c r="B422" s="304">
        <v>12025680</v>
      </c>
      <c r="C422" s="305">
        <v>39412</v>
      </c>
      <c r="D422" s="306">
        <v>39416</v>
      </c>
      <c r="E422" s="306">
        <v>39426</v>
      </c>
      <c r="F422" s="305">
        <v>39428</v>
      </c>
      <c r="G422" s="307" t="s">
        <v>3176</v>
      </c>
    </row>
    <row r="423" spans="1:7">
      <c r="A423" s="303">
        <v>153</v>
      </c>
      <c r="B423" s="304">
        <v>12025681</v>
      </c>
      <c r="C423" s="305">
        <v>39412</v>
      </c>
      <c r="D423" s="306">
        <v>39416</v>
      </c>
      <c r="E423" s="306">
        <v>39420</v>
      </c>
      <c r="F423" s="305">
        <v>39422</v>
      </c>
      <c r="G423" s="307" t="s">
        <v>3163</v>
      </c>
    </row>
    <row r="424" spans="1:7">
      <c r="A424" s="303">
        <v>154</v>
      </c>
      <c r="B424" s="304">
        <v>12025682</v>
      </c>
      <c r="C424" s="305">
        <v>39412</v>
      </c>
      <c r="D424" s="306">
        <v>39416</v>
      </c>
      <c r="E424" s="306">
        <v>39421</v>
      </c>
      <c r="F424" s="305">
        <v>39423</v>
      </c>
      <c r="G424" s="307" t="s">
        <v>3163</v>
      </c>
    </row>
    <row r="425" spans="1:7">
      <c r="A425" s="303">
        <v>155</v>
      </c>
      <c r="B425" s="304">
        <v>12025683</v>
      </c>
      <c r="C425" s="305">
        <v>39412</v>
      </c>
      <c r="D425" s="306">
        <v>39416</v>
      </c>
      <c r="E425" s="306">
        <v>39422</v>
      </c>
      <c r="F425" s="305">
        <v>39497</v>
      </c>
      <c r="G425" s="307" t="s">
        <v>3176</v>
      </c>
    </row>
    <row r="426" spans="1:7">
      <c r="A426" s="303">
        <v>156</v>
      </c>
      <c r="B426" s="304">
        <v>12025684</v>
      </c>
      <c r="C426" s="305">
        <v>39412</v>
      </c>
      <c r="D426" s="306">
        <v>39416</v>
      </c>
      <c r="E426" s="306">
        <v>39424</v>
      </c>
      <c r="F426" s="305">
        <v>39428</v>
      </c>
      <c r="G426" s="307" t="s">
        <v>3176</v>
      </c>
    </row>
    <row r="427" spans="1:7">
      <c r="A427" s="303">
        <v>157</v>
      </c>
      <c r="B427" s="304">
        <v>12025685</v>
      </c>
      <c r="C427" s="305">
        <v>39412</v>
      </c>
      <c r="D427" s="306">
        <v>39416</v>
      </c>
      <c r="E427" s="306">
        <v>39421</v>
      </c>
      <c r="F427" s="305">
        <v>39423</v>
      </c>
      <c r="G427" s="307" t="s">
        <v>3185</v>
      </c>
    </row>
    <row r="428" spans="1:7">
      <c r="A428" s="303">
        <v>158</v>
      </c>
      <c r="B428" s="304">
        <v>12025686</v>
      </c>
      <c r="C428" s="305">
        <v>39412</v>
      </c>
      <c r="D428" s="306">
        <v>39416</v>
      </c>
      <c r="E428" s="306">
        <v>39421</v>
      </c>
      <c r="F428" s="305">
        <v>39423</v>
      </c>
      <c r="G428" s="307" t="s">
        <v>3205</v>
      </c>
    </row>
    <row r="429" spans="1:7">
      <c r="A429" s="303">
        <v>159</v>
      </c>
      <c r="B429" s="304">
        <v>12025687</v>
      </c>
      <c r="C429" s="305">
        <v>39412</v>
      </c>
      <c r="D429" s="306">
        <v>39416</v>
      </c>
      <c r="E429" s="306">
        <v>39424</v>
      </c>
      <c r="F429" s="305">
        <v>39434</v>
      </c>
      <c r="G429" s="307" t="s">
        <v>3163</v>
      </c>
    </row>
    <row r="430" spans="1:7">
      <c r="A430" s="303">
        <v>160</v>
      </c>
      <c r="B430" s="304">
        <v>12025688</v>
      </c>
      <c r="C430" s="305">
        <v>39412</v>
      </c>
      <c r="D430" s="306">
        <v>39416</v>
      </c>
      <c r="E430" s="306">
        <v>39424</v>
      </c>
      <c r="F430" s="305">
        <v>39428</v>
      </c>
      <c r="G430" s="307" t="s">
        <v>3176</v>
      </c>
    </row>
    <row r="431" spans="1:7">
      <c r="A431" s="303">
        <v>161</v>
      </c>
      <c r="B431" s="304">
        <v>12025689</v>
      </c>
      <c r="C431" s="305">
        <v>39412</v>
      </c>
      <c r="D431" s="306">
        <v>39416</v>
      </c>
      <c r="E431" s="306">
        <v>39421</v>
      </c>
      <c r="F431" s="305">
        <v>39423</v>
      </c>
      <c r="G431" s="307" t="s">
        <v>3207</v>
      </c>
    </row>
    <row r="432" spans="1:7">
      <c r="A432" s="303">
        <v>162</v>
      </c>
      <c r="B432" s="304">
        <v>12025690</v>
      </c>
      <c r="C432" s="305">
        <v>39412</v>
      </c>
      <c r="D432" s="306">
        <v>39416</v>
      </c>
      <c r="E432" s="306">
        <v>39422</v>
      </c>
      <c r="F432" s="305">
        <v>39440</v>
      </c>
      <c r="G432" s="307" t="s">
        <v>3178</v>
      </c>
    </row>
    <row r="433" spans="1:9">
      <c r="A433" s="303">
        <v>163</v>
      </c>
      <c r="B433" s="304">
        <v>12025691</v>
      </c>
      <c r="C433" s="305">
        <v>39412</v>
      </c>
      <c r="D433" s="306">
        <v>39416</v>
      </c>
      <c r="E433" s="306">
        <v>39445</v>
      </c>
      <c r="F433" s="305">
        <v>39445</v>
      </c>
      <c r="G433" s="307" t="s">
        <v>3163</v>
      </c>
      <c r="I433" s="348"/>
    </row>
    <row r="434" spans="1:9">
      <c r="A434" s="303">
        <v>164</v>
      </c>
      <c r="B434" s="304">
        <v>12025694</v>
      </c>
      <c r="C434" s="305">
        <v>39412</v>
      </c>
      <c r="D434" s="306">
        <v>39416</v>
      </c>
      <c r="E434" s="306">
        <v>39421</v>
      </c>
      <c r="F434" s="305">
        <v>39435</v>
      </c>
      <c r="G434" s="307" t="s">
        <v>3184</v>
      </c>
    </row>
    <row r="435" spans="1:9">
      <c r="A435" s="303">
        <v>165</v>
      </c>
      <c r="B435" s="304">
        <v>12025695</v>
      </c>
      <c r="C435" s="305">
        <v>39412</v>
      </c>
      <c r="D435" s="306">
        <v>39416</v>
      </c>
      <c r="E435" s="306">
        <v>39421</v>
      </c>
      <c r="F435" s="305">
        <v>39422</v>
      </c>
      <c r="G435" s="307" t="s">
        <v>3167</v>
      </c>
    </row>
    <row r="436" spans="1:9">
      <c r="A436" s="303">
        <v>166</v>
      </c>
      <c r="B436" s="304">
        <v>12025696</v>
      </c>
      <c r="C436" s="305">
        <v>39412</v>
      </c>
      <c r="D436" s="306">
        <v>39416</v>
      </c>
      <c r="E436" s="306">
        <v>39422</v>
      </c>
      <c r="F436" s="305">
        <v>39434</v>
      </c>
      <c r="G436" s="307" t="s">
        <v>3168</v>
      </c>
    </row>
    <row r="437" spans="1:9">
      <c r="A437" s="303">
        <v>167</v>
      </c>
      <c r="B437" s="304">
        <v>12025701</v>
      </c>
      <c r="C437" s="305">
        <v>39412</v>
      </c>
      <c r="D437" s="306">
        <v>39416</v>
      </c>
      <c r="E437" s="306">
        <v>39421</v>
      </c>
      <c r="F437" s="305">
        <v>39435</v>
      </c>
      <c r="G437" s="307" t="s">
        <v>3184</v>
      </c>
    </row>
    <row r="438" spans="1:9">
      <c r="A438" s="303">
        <v>168</v>
      </c>
      <c r="B438" s="304">
        <v>12025702</v>
      </c>
      <c r="C438" s="305">
        <v>39412</v>
      </c>
      <c r="D438" s="306">
        <v>39416</v>
      </c>
      <c r="E438" s="306">
        <v>39422</v>
      </c>
      <c r="F438" s="305">
        <v>39426</v>
      </c>
      <c r="G438" s="307" t="s">
        <v>3167</v>
      </c>
    </row>
    <row r="439" spans="1:9">
      <c r="A439" s="303">
        <v>169</v>
      </c>
      <c r="B439" s="304">
        <v>12025703</v>
      </c>
      <c r="C439" s="305">
        <v>39412</v>
      </c>
      <c r="D439" s="306">
        <v>39416</v>
      </c>
      <c r="E439" s="306">
        <v>39421</v>
      </c>
      <c r="F439" s="305">
        <v>39426</v>
      </c>
      <c r="G439" s="307" t="s">
        <v>3167</v>
      </c>
    </row>
    <row r="440" spans="1:9">
      <c r="A440" s="303">
        <v>170</v>
      </c>
      <c r="B440" s="304">
        <v>12025704</v>
      </c>
      <c r="C440" s="305">
        <v>39412</v>
      </c>
      <c r="D440" s="306">
        <v>39416</v>
      </c>
      <c r="E440" s="306">
        <v>39421</v>
      </c>
      <c r="F440" s="305">
        <v>39435</v>
      </c>
      <c r="G440" s="307" t="s">
        <v>3182</v>
      </c>
      <c r="I440" s="348"/>
    </row>
    <row r="441" spans="1:9">
      <c r="A441" s="303">
        <v>171</v>
      </c>
      <c r="B441" s="304">
        <v>12025705</v>
      </c>
      <c r="C441" s="305">
        <v>39412</v>
      </c>
      <c r="D441" s="306">
        <v>39416</v>
      </c>
      <c r="E441" s="306">
        <v>39422</v>
      </c>
      <c r="F441" s="305">
        <v>39428</v>
      </c>
      <c r="G441" s="307" t="s">
        <v>3176</v>
      </c>
    </row>
    <row r="442" spans="1:9">
      <c r="A442" s="303">
        <v>172</v>
      </c>
      <c r="B442" s="304">
        <v>12025706</v>
      </c>
      <c r="C442" s="305">
        <v>39412</v>
      </c>
      <c r="D442" s="306">
        <v>39416</v>
      </c>
      <c r="E442" s="306">
        <v>39428</v>
      </c>
      <c r="F442" s="305">
        <v>39437</v>
      </c>
      <c r="G442" s="307" t="s">
        <v>3176</v>
      </c>
    </row>
    <row r="443" spans="1:9">
      <c r="A443" s="303">
        <v>173</v>
      </c>
      <c r="B443" s="304">
        <v>12025707</v>
      </c>
      <c r="C443" s="305">
        <v>39412</v>
      </c>
      <c r="D443" s="306">
        <v>39416</v>
      </c>
      <c r="E443" s="306">
        <v>39421</v>
      </c>
      <c r="F443" s="305">
        <v>39433</v>
      </c>
      <c r="G443" s="307" t="s">
        <v>3167</v>
      </c>
    </row>
    <row r="444" spans="1:9">
      <c r="A444" s="303">
        <v>174</v>
      </c>
      <c r="B444" s="304">
        <v>12025711</v>
      </c>
      <c r="C444" s="305">
        <v>39412</v>
      </c>
      <c r="D444" s="306">
        <v>39416</v>
      </c>
      <c r="E444" s="306">
        <v>39421</v>
      </c>
      <c r="F444" s="305">
        <v>39423</v>
      </c>
      <c r="G444" s="307" t="s">
        <v>3207</v>
      </c>
    </row>
    <row r="445" spans="1:9">
      <c r="A445" s="303">
        <v>175</v>
      </c>
      <c r="B445" s="304">
        <v>12025712</v>
      </c>
      <c r="C445" s="305">
        <v>39412</v>
      </c>
      <c r="D445" s="306">
        <v>39416</v>
      </c>
      <c r="E445" s="306">
        <v>39421</v>
      </c>
      <c r="F445" s="305">
        <v>39422</v>
      </c>
      <c r="G445" s="307" t="s">
        <v>3167</v>
      </c>
    </row>
    <row r="446" spans="1:9">
      <c r="A446" s="303">
        <v>176</v>
      </c>
      <c r="B446" s="304">
        <v>12025713</v>
      </c>
      <c r="C446" s="305">
        <v>39412</v>
      </c>
      <c r="D446" s="306">
        <v>39416</v>
      </c>
      <c r="E446" s="306">
        <v>39434</v>
      </c>
      <c r="F446" s="305">
        <v>39485</v>
      </c>
      <c r="G446" s="307" t="s">
        <v>3176</v>
      </c>
    </row>
    <row r="447" spans="1:9">
      <c r="A447" s="303">
        <v>177</v>
      </c>
      <c r="B447" s="304">
        <v>12025714</v>
      </c>
      <c r="C447" s="305">
        <v>39412</v>
      </c>
      <c r="D447" s="306">
        <v>39416</v>
      </c>
      <c r="E447" s="306">
        <v>39420</v>
      </c>
      <c r="F447" s="305">
        <v>39423</v>
      </c>
      <c r="G447" s="307" t="s">
        <v>3176</v>
      </c>
    </row>
    <row r="448" spans="1:9">
      <c r="A448" s="303">
        <v>178</v>
      </c>
      <c r="B448" s="304">
        <v>12025716</v>
      </c>
      <c r="C448" s="305">
        <v>39412</v>
      </c>
      <c r="D448" s="306">
        <v>39416</v>
      </c>
      <c r="E448" s="306">
        <v>39421</v>
      </c>
      <c r="F448" s="305">
        <v>39426</v>
      </c>
      <c r="G448" s="307" t="s">
        <v>3163</v>
      </c>
    </row>
    <row r="449" spans="1:7">
      <c r="A449" s="303">
        <v>179</v>
      </c>
      <c r="B449" s="304">
        <v>12025717</v>
      </c>
      <c r="C449" s="305">
        <v>39412</v>
      </c>
      <c r="D449" s="306">
        <v>39416</v>
      </c>
      <c r="E449" s="306">
        <v>39420</v>
      </c>
      <c r="F449" s="305">
        <v>39433</v>
      </c>
      <c r="G449" s="307"/>
    </row>
    <row r="450" spans="1:7">
      <c r="A450" s="303">
        <v>180</v>
      </c>
      <c r="B450" s="304">
        <v>12025718</v>
      </c>
      <c r="C450" s="305">
        <v>39412</v>
      </c>
      <c r="D450" s="306">
        <v>39416</v>
      </c>
      <c r="E450" s="306">
        <v>39424</v>
      </c>
      <c r="F450" s="305">
        <v>39428</v>
      </c>
      <c r="G450" s="307" t="s">
        <v>3176</v>
      </c>
    </row>
    <row r="451" spans="1:7">
      <c r="A451" s="303">
        <v>181</v>
      </c>
      <c r="B451" s="304">
        <v>12025719</v>
      </c>
      <c r="C451" s="305">
        <v>39412</v>
      </c>
      <c r="D451" s="306">
        <v>39416</v>
      </c>
      <c r="E451" s="306">
        <v>39427</v>
      </c>
      <c r="F451" s="305">
        <v>39469</v>
      </c>
      <c r="G451" s="307" t="s">
        <v>3176</v>
      </c>
    </row>
    <row r="452" spans="1:7">
      <c r="A452" s="303">
        <v>182</v>
      </c>
      <c r="B452" s="304">
        <v>12025720</v>
      </c>
      <c r="C452" s="305">
        <v>39412</v>
      </c>
      <c r="D452" s="306">
        <v>39416</v>
      </c>
      <c r="E452" s="306">
        <v>39462</v>
      </c>
      <c r="F452" s="305">
        <v>39486</v>
      </c>
      <c r="G452" s="307" t="s">
        <v>3180</v>
      </c>
    </row>
    <row r="453" spans="1:7">
      <c r="A453" s="303">
        <v>183</v>
      </c>
      <c r="B453" s="304">
        <v>12025721</v>
      </c>
      <c r="C453" s="305">
        <v>39412</v>
      </c>
      <c r="D453" s="306">
        <v>39416</v>
      </c>
      <c r="E453" s="306">
        <v>39421</v>
      </c>
      <c r="F453" s="305">
        <v>39422</v>
      </c>
      <c r="G453" s="307" t="s">
        <v>3163</v>
      </c>
    </row>
    <row r="454" spans="1:7">
      <c r="A454" s="303">
        <v>184</v>
      </c>
      <c r="B454" s="304">
        <v>12025722</v>
      </c>
      <c r="C454" s="305">
        <v>39412</v>
      </c>
      <c r="D454" s="306">
        <v>39416</v>
      </c>
      <c r="E454" s="306">
        <v>39424</v>
      </c>
      <c r="F454" s="305">
        <v>39427</v>
      </c>
      <c r="G454" s="307" t="s">
        <v>3184</v>
      </c>
    </row>
    <row r="455" spans="1:7">
      <c r="A455" s="303">
        <v>185</v>
      </c>
      <c r="B455" s="304">
        <v>12025723</v>
      </c>
      <c r="C455" s="305">
        <v>39412</v>
      </c>
      <c r="D455" s="306">
        <v>39416</v>
      </c>
      <c r="E455" s="306">
        <v>39421</v>
      </c>
      <c r="F455" s="305">
        <v>39426</v>
      </c>
      <c r="G455" s="307" t="s">
        <v>3207</v>
      </c>
    </row>
    <row r="456" spans="1:7">
      <c r="A456" s="303">
        <v>186</v>
      </c>
      <c r="B456" s="304">
        <v>12025724</v>
      </c>
      <c r="C456" s="305">
        <v>39412</v>
      </c>
      <c r="D456" s="306">
        <v>39416</v>
      </c>
      <c r="E456" s="306">
        <v>39423</v>
      </c>
      <c r="F456" s="305">
        <v>39436</v>
      </c>
      <c r="G456" s="307" t="s">
        <v>3176</v>
      </c>
    </row>
    <row r="457" spans="1:7">
      <c r="A457" s="303">
        <v>187</v>
      </c>
      <c r="B457" s="304">
        <v>12025725</v>
      </c>
      <c r="C457" s="305">
        <v>39412</v>
      </c>
      <c r="D457" s="306">
        <v>39416</v>
      </c>
      <c r="E457" s="306">
        <v>39428</v>
      </c>
      <c r="F457" s="305">
        <v>39437</v>
      </c>
      <c r="G457" s="307" t="s">
        <v>3208</v>
      </c>
    </row>
    <row r="458" spans="1:7">
      <c r="A458" s="303">
        <v>188</v>
      </c>
      <c r="B458" s="304">
        <v>12025726</v>
      </c>
      <c r="C458" s="305">
        <v>39412</v>
      </c>
      <c r="D458" s="306">
        <v>39416</v>
      </c>
      <c r="E458" s="306">
        <v>39427</v>
      </c>
      <c r="F458" s="305">
        <v>39443</v>
      </c>
      <c r="G458" s="307" t="s">
        <v>3176</v>
      </c>
    </row>
    <row r="459" spans="1:7">
      <c r="A459" s="303">
        <v>189</v>
      </c>
      <c r="B459" s="304">
        <v>12025727</v>
      </c>
      <c r="C459" s="305">
        <v>39412</v>
      </c>
      <c r="D459" s="306">
        <v>39416</v>
      </c>
      <c r="E459" s="306">
        <v>39421</v>
      </c>
      <c r="F459" s="305">
        <v>39436</v>
      </c>
      <c r="G459" s="307" t="s">
        <v>3209</v>
      </c>
    </row>
    <row r="460" spans="1:7">
      <c r="A460" s="303">
        <v>190</v>
      </c>
      <c r="B460" s="304">
        <v>12025728</v>
      </c>
      <c r="C460" s="305">
        <v>39412</v>
      </c>
      <c r="D460" s="306">
        <v>39416</v>
      </c>
      <c r="E460" s="306">
        <v>39422</v>
      </c>
      <c r="F460" s="305">
        <v>39437</v>
      </c>
      <c r="G460" s="307" t="s">
        <v>3208</v>
      </c>
    </row>
    <row r="461" spans="1:7">
      <c r="A461" s="303">
        <v>191</v>
      </c>
      <c r="B461" s="304">
        <v>12025729</v>
      </c>
      <c r="C461" s="305">
        <v>39412</v>
      </c>
      <c r="D461" s="306">
        <v>39416</v>
      </c>
      <c r="E461" s="306">
        <v>39423</v>
      </c>
      <c r="F461" s="305">
        <v>39433</v>
      </c>
      <c r="G461" s="307"/>
    </row>
    <row r="462" spans="1:7">
      <c r="A462" s="303">
        <v>192</v>
      </c>
      <c r="B462" s="304">
        <v>12025730</v>
      </c>
      <c r="C462" s="305">
        <v>39412</v>
      </c>
      <c r="D462" s="306">
        <v>39416</v>
      </c>
      <c r="E462" s="306">
        <v>39421</v>
      </c>
      <c r="F462" s="305">
        <v>39423</v>
      </c>
      <c r="G462" s="307" t="s">
        <v>3205</v>
      </c>
    </row>
    <row r="463" spans="1:7">
      <c r="A463" s="303">
        <v>193</v>
      </c>
      <c r="B463" s="304">
        <v>12025731</v>
      </c>
      <c r="C463" s="305">
        <v>39412</v>
      </c>
      <c r="D463" s="306">
        <v>39416</v>
      </c>
      <c r="E463" s="306">
        <v>39423</v>
      </c>
      <c r="F463" s="305">
        <v>39430</v>
      </c>
      <c r="G463" s="307" t="s">
        <v>3176</v>
      </c>
    </row>
    <row r="464" spans="1:7">
      <c r="A464" s="303">
        <v>194</v>
      </c>
      <c r="B464" s="304">
        <v>12025732</v>
      </c>
      <c r="C464" s="305">
        <v>39412</v>
      </c>
      <c r="D464" s="306">
        <v>39416</v>
      </c>
      <c r="E464" s="306">
        <v>39422</v>
      </c>
      <c r="F464" s="305">
        <v>39434</v>
      </c>
      <c r="G464" s="307" t="s">
        <v>3168</v>
      </c>
    </row>
    <row r="465" spans="1:7">
      <c r="A465" s="303">
        <v>195</v>
      </c>
      <c r="B465" s="304">
        <v>12025734</v>
      </c>
      <c r="C465" s="305">
        <v>39412</v>
      </c>
      <c r="D465" s="306">
        <v>39416</v>
      </c>
      <c r="E465" s="306">
        <v>39427</v>
      </c>
      <c r="F465" s="305">
        <v>39483</v>
      </c>
      <c r="G465" s="307" t="s">
        <v>3189</v>
      </c>
    </row>
    <row r="466" spans="1:7">
      <c r="A466" s="303">
        <v>196</v>
      </c>
      <c r="B466" s="304">
        <v>12025736</v>
      </c>
      <c r="C466" s="305">
        <v>39412</v>
      </c>
      <c r="D466" s="306">
        <v>39416</v>
      </c>
      <c r="E466" s="306">
        <v>39422</v>
      </c>
      <c r="F466" s="305">
        <v>39427</v>
      </c>
      <c r="G466" s="307" t="s">
        <v>3199</v>
      </c>
    </row>
    <row r="467" spans="1:7">
      <c r="A467" s="303">
        <v>197</v>
      </c>
      <c r="B467" s="304">
        <v>12025737</v>
      </c>
      <c r="C467" s="305">
        <v>39412</v>
      </c>
      <c r="D467" s="306">
        <v>39416</v>
      </c>
      <c r="E467" s="306">
        <v>39429</v>
      </c>
      <c r="F467" s="305">
        <v>39490</v>
      </c>
      <c r="G467" s="307" t="s">
        <v>3209</v>
      </c>
    </row>
    <row r="468" spans="1:7">
      <c r="A468" s="303">
        <v>198</v>
      </c>
      <c r="B468" s="304">
        <v>12025739</v>
      </c>
      <c r="C468" s="305">
        <v>39412</v>
      </c>
      <c r="D468" s="306">
        <v>39416</v>
      </c>
      <c r="E468" s="306">
        <v>39422</v>
      </c>
      <c r="F468" s="305">
        <v>39426</v>
      </c>
      <c r="G468" s="307" t="s">
        <v>3167</v>
      </c>
    </row>
    <row r="469" spans="1:7">
      <c r="A469" s="303">
        <v>199</v>
      </c>
      <c r="B469" s="304">
        <v>12025740</v>
      </c>
      <c r="C469" s="305">
        <v>39412</v>
      </c>
      <c r="D469" s="306">
        <v>39416</v>
      </c>
      <c r="E469" s="306">
        <v>39422</v>
      </c>
      <c r="F469" s="305">
        <v>39436</v>
      </c>
      <c r="G469" s="307" t="s">
        <v>3176</v>
      </c>
    </row>
    <row r="470" spans="1:7">
      <c r="A470" s="303">
        <v>200</v>
      </c>
      <c r="B470" s="304">
        <v>12025741</v>
      </c>
      <c r="C470" s="305">
        <v>39412</v>
      </c>
      <c r="D470" s="306">
        <v>39416</v>
      </c>
      <c r="E470" s="306">
        <v>39457</v>
      </c>
      <c r="F470" s="305">
        <v>39472</v>
      </c>
      <c r="G470" s="307" t="s">
        <v>3184</v>
      </c>
    </row>
    <row r="471" spans="1:7">
      <c r="A471" s="303">
        <v>201</v>
      </c>
      <c r="B471" s="304">
        <v>12025745</v>
      </c>
      <c r="C471" s="305">
        <v>39412</v>
      </c>
      <c r="D471" s="306">
        <v>39416</v>
      </c>
      <c r="E471" s="306">
        <v>39422</v>
      </c>
      <c r="F471" s="305">
        <v>39461</v>
      </c>
      <c r="G471" s="307" t="s">
        <v>3163</v>
      </c>
    </row>
    <row r="472" spans="1:7">
      <c r="A472" s="303">
        <v>202</v>
      </c>
      <c r="B472" s="304">
        <v>12025746</v>
      </c>
      <c r="C472" s="305">
        <v>39412</v>
      </c>
      <c r="D472" s="306">
        <v>39416</v>
      </c>
      <c r="E472" s="306">
        <v>39422</v>
      </c>
      <c r="F472" s="305">
        <v>39434</v>
      </c>
      <c r="G472" s="307" t="s">
        <v>3163</v>
      </c>
    </row>
    <row r="473" spans="1:7">
      <c r="A473" s="303">
        <v>203</v>
      </c>
      <c r="B473" s="304">
        <v>12025747</v>
      </c>
      <c r="C473" s="305">
        <v>39412</v>
      </c>
      <c r="D473" s="306">
        <v>39416</v>
      </c>
      <c r="E473" s="306">
        <v>39423</v>
      </c>
      <c r="F473" s="305">
        <v>39433</v>
      </c>
      <c r="G473" s="307"/>
    </row>
    <row r="474" spans="1:7" ht="13.5" thickBot="1">
      <c r="A474" s="328">
        <v>204</v>
      </c>
      <c r="B474" s="329">
        <v>12025756</v>
      </c>
      <c r="C474" s="330">
        <v>39412</v>
      </c>
      <c r="D474" s="331">
        <v>39416</v>
      </c>
      <c r="E474" s="331">
        <v>39420</v>
      </c>
      <c r="F474" s="330">
        <v>39433</v>
      </c>
      <c r="G474" s="332" t="s">
        <v>3168</v>
      </c>
    </row>
    <row r="475" spans="1:7">
      <c r="A475" s="344"/>
      <c r="B475" s="320"/>
      <c r="C475" s="321"/>
      <c r="D475" s="320"/>
      <c r="E475" s="320"/>
      <c r="F475" s="344"/>
      <c r="G475" s="320"/>
    </row>
    <row r="476" spans="1:7" ht="15">
      <c r="A476" s="230"/>
      <c r="B476" s="345" t="s">
        <v>3197</v>
      </c>
      <c r="C476" s="304">
        <v>204</v>
      </c>
      <c r="D476" s="304">
        <v>204</v>
      </c>
      <c r="E476" s="304">
        <v>142</v>
      </c>
      <c r="F476" s="230">
        <v>150</v>
      </c>
      <c r="G476" s="304"/>
    </row>
    <row r="477" spans="1:7">
      <c r="A477" s="230"/>
      <c r="B477" s="304"/>
      <c r="C477" s="305"/>
      <c r="D477" s="304"/>
      <c r="E477" s="304"/>
      <c r="F477" s="230"/>
      <c r="G477" s="304"/>
    </row>
    <row r="478" spans="1:7">
      <c r="A478" s="230"/>
      <c r="B478" s="304"/>
      <c r="C478" s="230"/>
      <c r="D478" s="304"/>
      <c r="E478" s="304"/>
      <c r="F478" s="230"/>
      <c r="G478" s="304"/>
    </row>
    <row r="479" spans="1:7" ht="13.5" thickBot="1">
      <c r="A479" s="325"/>
      <c r="B479" s="315"/>
      <c r="C479" s="351" t="s">
        <v>3210</v>
      </c>
      <c r="D479" s="315"/>
      <c r="E479" s="315"/>
      <c r="F479" s="325"/>
      <c r="G479" s="315"/>
    </row>
    <row r="480" spans="1:7">
      <c r="A480" s="298">
        <v>1</v>
      </c>
      <c r="B480" s="299">
        <v>12025636</v>
      </c>
      <c r="C480" s="300">
        <v>39429</v>
      </c>
      <c r="D480" s="301">
        <v>39433</v>
      </c>
      <c r="E480" s="301">
        <v>39808</v>
      </c>
      <c r="F480" s="300">
        <v>39093</v>
      </c>
      <c r="G480" s="302" t="s">
        <v>3184</v>
      </c>
    </row>
    <row r="481" spans="1:7">
      <c r="A481" s="303">
        <v>2</v>
      </c>
      <c r="B481" s="304">
        <v>12025715</v>
      </c>
      <c r="C481" s="321">
        <v>39429</v>
      </c>
      <c r="D481" s="322">
        <v>39433</v>
      </c>
      <c r="E481" s="306">
        <v>39442</v>
      </c>
      <c r="F481" s="305">
        <v>39444</v>
      </c>
      <c r="G481" s="307" t="s">
        <v>3163</v>
      </c>
    </row>
    <row r="482" spans="1:7">
      <c r="A482" s="303">
        <v>3</v>
      </c>
      <c r="B482" s="304">
        <v>12025735</v>
      </c>
      <c r="C482" s="321">
        <v>39429</v>
      </c>
      <c r="D482" s="322">
        <v>39433</v>
      </c>
      <c r="E482" s="306">
        <v>39445</v>
      </c>
      <c r="F482" s="305">
        <v>39445</v>
      </c>
      <c r="G482" s="307" t="s">
        <v>3163</v>
      </c>
    </row>
    <row r="483" spans="1:7">
      <c r="A483" s="303">
        <v>4</v>
      </c>
      <c r="B483" s="304">
        <v>12025738</v>
      </c>
      <c r="C483" s="321">
        <v>39429</v>
      </c>
      <c r="D483" s="322">
        <v>39433</v>
      </c>
      <c r="E483" s="306">
        <v>39442</v>
      </c>
      <c r="F483" s="305">
        <v>39461</v>
      </c>
      <c r="G483" s="307" t="s">
        <v>3176</v>
      </c>
    </row>
    <row r="484" spans="1:7">
      <c r="A484" s="303">
        <v>5</v>
      </c>
      <c r="B484" s="304">
        <v>12025744</v>
      </c>
      <c r="C484" s="321">
        <v>39429</v>
      </c>
      <c r="D484" s="322">
        <v>39433</v>
      </c>
      <c r="E484" s="306">
        <v>39442</v>
      </c>
      <c r="F484" s="305">
        <v>39444</v>
      </c>
      <c r="G484" s="307" t="s">
        <v>3176</v>
      </c>
    </row>
    <row r="485" spans="1:7">
      <c r="A485" s="303">
        <v>6</v>
      </c>
      <c r="B485" s="304">
        <v>12025748</v>
      </c>
      <c r="C485" s="321">
        <v>39429</v>
      </c>
      <c r="D485" s="322">
        <v>39433</v>
      </c>
      <c r="E485" s="306">
        <v>39442</v>
      </c>
      <c r="F485" s="305">
        <v>39465</v>
      </c>
      <c r="G485" s="307" t="s">
        <v>3177</v>
      </c>
    </row>
    <row r="486" spans="1:7">
      <c r="A486" s="303">
        <v>7</v>
      </c>
      <c r="B486" s="304">
        <v>12025749</v>
      </c>
      <c r="C486" s="321">
        <v>39429</v>
      </c>
      <c r="D486" s="322">
        <v>39433</v>
      </c>
      <c r="E486" s="306">
        <v>39445</v>
      </c>
      <c r="F486" s="305">
        <v>39461</v>
      </c>
      <c r="G486" s="307" t="s">
        <v>3176</v>
      </c>
    </row>
    <row r="487" spans="1:7">
      <c r="A487" s="303">
        <v>8</v>
      </c>
      <c r="B487" s="304">
        <v>12025750</v>
      </c>
      <c r="C487" s="321">
        <v>39429</v>
      </c>
      <c r="D487" s="322">
        <v>39433</v>
      </c>
      <c r="E487" s="306">
        <v>39437</v>
      </c>
      <c r="F487" s="305">
        <v>39457</v>
      </c>
      <c r="G487" s="307" t="s">
        <v>3167</v>
      </c>
    </row>
    <row r="488" spans="1:7">
      <c r="A488" s="303">
        <v>9</v>
      </c>
      <c r="B488" s="304">
        <v>12025751</v>
      </c>
      <c r="C488" s="321">
        <v>39429</v>
      </c>
      <c r="D488" s="322">
        <v>39433</v>
      </c>
      <c r="E488" s="306">
        <v>39440</v>
      </c>
      <c r="F488" s="305">
        <v>39441</v>
      </c>
      <c r="G488" s="307" t="s">
        <v>3175</v>
      </c>
    </row>
    <row r="489" spans="1:7">
      <c r="A489" s="303">
        <v>10</v>
      </c>
      <c r="B489" s="304">
        <v>12025752</v>
      </c>
      <c r="C489" s="321">
        <v>39429</v>
      </c>
      <c r="D489" s="322">
        <v>39433</v>
      </c>
      <c r="E489" s="306">
        <v>39442</v>
      </c>
      <c r="F489" s="305">
        <v>39461</v>
      </c>
      <c r="G489" s="307" t="s">
        <v>3211</v>
      </c>
    </row>
    <row r="490" spans="1:7">
      <c r="A490" s="303">
        <v>11</v>
      </c>
      <c r="B490" s="304">
        <v>12025753</v>
      </c>
      <c r="C490" s="321">
        <v>39429</v>
      </c>
      <c r="D490" s="322">
        <v>39433</v>
      </c>
      <c r="E490" s="306">
        <v>39440</v>
      </c>
      <c r="F490" s="305">
        <v>39441</v>
      </c>
      <c r="G490" s="307" t="s">
        <v>3178</v>
      </c>
    </row>
    <row r="491" spans="1:7">
      <c r="A491" s="303">
        <v>12</v>
      </c>
      <c r="B491" s="304">
        <v>12025754</v>
      </c>
      <c r="C491" s="321">
        <v>39429</v>
      </c>
      <c r="D491" s="322">
        <v>39433</v>
      </c>
      <c r="E491" s="306">
        <v>39445</v>
      </c>
      <c r="F491" s="305">
        <v>39505</v>
      </c>
      <c r="G491" s="307" t="s">
        <v>3184</v>
      </c>
    </row>
    <row r="492" spans="1:7">
      <c r="A492" s="303">
        <v>13</v>
      </c>
      <c r="B492" s="304">
        <v>12025755</v>
      </c>
      <c r="C492" s="321">
        <v>39429</v>
      </c>
      <c r="D492" s="322">
        <v>39433</v>
      </c>
      <c r="E492" s="306">
        <v>39437</v>
      </c>
      <c r="F492" s="305">
        <v>39441</v>
      </c>
      <c r="G492" s="307" t="s">
        <v>3176</v>
      </c>
    </row>
    <row r="493" spans="1:7">
      <c r="A493" s="303">
        <v>14</v>
      </c>
      <c r="B493" s="304">
        <v>12025757</v>
      </c>
      <c r="C493" s="321">
        <v>39429</v>
      </c>
      <c r="D493" s="322">
        <v>39433</v>
      </c>
      <c r="E493" s="306">
        <v>39441</v>
      </c>
      <c r="F493" s="305">
        <v>39461</v>
      </c>
      <c r="G493" s="307" t="s">
        <v>3176</v>
      </c>
    </row>
    <row r="494" spans="1:7">
      <c r="A494" s="303">
        <v>15</v>
      </c>
      <c r="B494" s="304">
        <v>12025758</v>
      </c>
      <c r="C494" s="321">
        <v>39429</v>
      </c>
      <c r="D494" s="322">
        <v>39433</v>
      </c>
      <c r="E494" s="306">
        <v>39440</v>
      </c>
      <c r="F494" s="305">
        <v>39461</v>
      </c>
      <c r="G494" s="307" t="s">
        <v>3176</v>
      </c>
    </row>
    <row r="495" spans="1:7">
      <c r="A495" s="303">
        <v>16</v>
      </c>
      <c r="B495" s="304">
        <v>12025759</v>
      </c>
      <c r="C495" s="321">
        <v>39429</v>
      </c>
      <c r="D495" s="322">
        <v>39433</v>
      </c>
      <c r="E495" s="306">
        <v>39442</v>
      </c>
      <c r="F495" s="305">
        <v>39461</v>
      </c>
      <c r="G495" s="307" t="s">
        <v>3176</v>
      </c>
    </row>
    <row r="496" spans="1:7">
      <c r="A496" s="303">
        <v>17</v>
      </c>
      <c r="B496" s="304">
        <v>12025770</v>
      </c>
      <c r="C496" s="321">
        <v>39429</v>
      </c>
      <c r="D496" s="322">
        <v>39433</v>
      </c>
      <c r="E496" s="306">
        <v>39441</v>
      </c>
      <c r="F496" s="305">
        <v>39441</v>
      </c>
      <c r="G496" s="307" t="s">
        <v>3175</v>
      </c>
    </row>
    <row r="497" spans="1:7">
      <c r="A497" s="303">
        <v>18</v>
      </c>
      <c r="B497" s="304">
        <v>12025782</v>
      </c>
      <c r="C497" s="321">
        <v>39429</v>
      </c>
      <c r="D497" s="322">
        <v>39433</v>
      </c>
      <c r="E497" s="306">
        <v>39442</v>
      </c>
      <c r="F497" s="305">
        <v>39444</v>
      </c>
      <c r="G497" s="307" t="s">
        <v>3176</v>
      </c>
    </row>
    <row r="498" spans="1:7">
      <c r="A498" s="303">
        <v>19</v>
      </c>
      <c r="B498" s="304">
        <v>12025783</v>
      </c>
      <c r="C498" s="321">
        <v>39429</v>
      </c>
      <c r="D498" s="322">
        <v>39433</v>
      </c>
      <c r="E498" s="306">
        <v>39445</v>
      </c>
      <c r="F498" s="305">
        <v>39463</v>
      </c>
      <c r="G498" s="307" t="s">
        <v>3185</v>
      </c>
    </row>
    <row r="499" spans="1:7">
      <c r="A499" s="303">
        <v>20</v>
      </c>
      <c r="B499" s="304">
        <v>12025786</v>
      </c>
      <c r="C499" s="321">
        <v>39429</v>
      </c>
      <c r="D499" s="322">
        <v>39433</v>
      </c>
      <c r="E499" s="306">
        <v>39442</v>
      </c>
      <c r="F499" s="305">
        <v>39465</v>
      </c>
      <c r="G499" s="307" t="s">
        <v>3194</v>
      </c>
    </row>
    <row r="500" spans="1:7">
      <c r="A500" s="303">
        <v>21</v>
      </c>
      <c r="B500" s="304">
        <v>12025787</v>
      </c>
      <c r="C500" s="321">
        <v>39429</v>
      </c>
      <c r="D500" s="322">
        <v>39433</v>
      </c>
      <c r="E500" s="306">
        <v>39442</v>
      </c>
      <c r="F500" s="305">
        <v>39465</v>
      </c>
      <c r="G500" s="307" t="s">
        <v>3194</v>
      </c>
    </row>
    <row r="501" spans="1:7">
      <c r="A501" s="303">
        <v>22</v>
      </c>
      <c r="B501" s="304">
        <v>12025788</v>
      </c>
      <c r="C501" s="321">
        <v>39429</v>
      </c>
      <c r="D501" s="322">
        <v>39433</v>
      </c>
      <c r="E501" s="306">
        <v>39437</v>
      </c>
      <c r="F501" s="305">
        <v>39441</v>
      </c>
      <c r="G501" s="307" t="s">
        <v>3176</v>
      </c>
    </row>
    <row r="502" spans="1:7">
      <c r="A502" s="303">
        <v>23</v>
      </c>
      <c r="B502" s="304">
        <v>12025789</v>
      </c>
      <c r="C502" s="321">
        <v>39429</v>
      </c>
      <c r="D502" s="322">
        <v>39433</v>
      </c>
      <c r="E502" s="306">
        <v>39442</v>
      </c>
      <c r="F502" s="305">
        <v>39461</v>
      </c>
      <c r="G502" s="307" t="s">
        <v>3211</v>
      </c>
    </row>
    <row r="503" spans="1:7">
      <c r="A503" s="303">
        <v>24</v>
      </c>
      <c r="B503" s="304">
        <v>12025790</v>
      </c>
      <c r="C503" s="321">
        <v>39429</v>
      </c>
      <c r="D503" s="322">
        <v>39433</v>
      </c>
      <c r="E503" s="306">
        <v>39442</v>
      </c>
      <c r="F503" s="305">
        <v>39461</v>
      </c>
      <c r="G503" s="307" t="s">
        <v>3211</v>
      </c>
    </row>
    <row r="504" spans="1:7">
      <c r="A504" s="303">
        <v>25</v>
      </c>
      <c r="B504" s="304">
        <v>12025791</v>
      </c>
      <c r="C504" s="321">
        <v>39429</v>
      </c>
      <c r="D504" s="322">
        <v>39433</v>
      </c>
      <c r="E504" s="306">
        <v>39442</v>
      </c>
      <c r="F504" s="305">
        <v>39461</v>
      </c>
      <c r="G504" s="307" t="s">
        <v>3211</v>
      </c>
    </row>
    <row r="505" spans="1:7">
      <c r="A505" s="303">
        <v>26</v>
      </c>
      <c r="B505" s="304">
        <v>12025792</v>
      </c>
      <c r="C505" s="321">
        <v>39429</v>
      </c>
      <c r="D505" s="322">
        <v>39433</v>
      </c>
      <c r="E505" s="306">
        <v>39442</v>
      </c>
      <c r="F505" s="305">
        <v>39463</v>
      </c>
      <c r="G505" s="307" t="s">
        <v>3208</v>
      </c>
    </row>
    <row r="506" spans="1:7">
      <c r="A506" s="303">
        <v>27</v>
      </c>
      <c r="B506" s="304">
        <v>12025794</v>
      </c>
      <c r="C506" s="321">
        <v>39429</v>
      </c>
      <c r="D506" s="322">
        <v>39433</v>
      </c>
      <c r="E506" s="306">
        <v>39441</v>
      </c>
      <c r="F506" s="305">
        <v>39443</v>
      </c>
      <c r="G506" s="307" t="s">
        <v>3163</v>
      </c>
    </row>
    <row r="507" spans="1:7">
      <c r="A507" s="303">
        <v>28</v>
      </c>
      <c r="B507" s="304">
        <v>12025801</v>
      </c>
      <c r="C507" s="321">
        <v>39429</v>
      </c>
      <c r="D507" s="322">
        <v>39433</v>
      </c>
      <c r="E507" s="306">
        <v>39441</v>
      </c>
      <c r="F507" s="305">
        <v>39461</v>
      </c>
      <c r="G507" s="307" t="s">
        <v>3176</v>
      </c>
    </row>
    <row r="508" spans="1:7">
      <c r="A508" s="303">
        <v>29</v>
      </c>
      <c r="B508" s="304">
        <v>12025802</v>
      </c>
      <c r="C508" s="321">
        <v>39429</v>
      </c>
      <c r="D508" s="322">
        <v>39433</v>
      </c>
      <c r="E508" s="306">
        <v>39437</v>
      </c>
      <c r="F508" s="305">
        <v>39441</v>
      </c>
      <c r="G508" s="307" t="s">
        <v>3167</v>
      </c>
    </row>
    <row r="509" spans="1:7">
      <c r="A509" s="303">
        <v>30</v>
      </c>
      <c r="B509" s="304">
        <v>12025803</v>
      </c>
      <c r="C509" s="321">
        <v>39429</v>
      </c>
      <c r="D509" s="322">
        <v>39433</v>
      </c>
      <c r="E509" s="306">
        <v>39442</v>
      </c>
      <c r="F509" s="305">
        <v>39462</v>
      </c>
      <c r="G509" s="307" t="s">
        <v>3211</v>
      </c>
    </row>
    <row r="510" spans="1:7">
      <c r="A510" s="303">
        <v>31</v>
      </c>
      <c r="B510" s="304">
        <v>12025804</v>
      </c>
      <c r="C510" s="321">
        <v>39429</v>
      </c>
      <c r="D510" s="322">
        <v>39433</v>
      </c>
      <c r="E510" s="306">
        <v>39441</v>
      </c>
      <c r="F510" s="305">
        <v>39443</v>
      </c>
      <c r="G510" s="307" t="s">
        <v>3176</v>
      </c>
    </row>
    <row r="511" spans="1:7">
      <c r="A511" s="303">
        <v>32</v>
      </c>
      <c r="B511" s="304">
        <v>12025805</v>
      </c>
      <c r="C511" s="321">
        <v>39429</v>
      </c>
      <c r="D511" s="322">
        <v>39433</v>
      </c>
      <c r="E511" s="306">
        <v>39445</v>
      </c>
      <c r="F511" s="305">
        <v>39445</v>
      </c>
      <c r="G511" s="307" t="s">
        <v>3163</v>
      </c>
    </row>
    <row r="512" spans="1:7">
      <c r="A512" s="303">
        <v>33</v>
      </c>
      <c r="B512" s="304">
        <v>12025806</v>
      </c>
      <c r="C512" s="321">
        <v>39429</v>
      </c>
      <c r="D512" s="322">
        <v>39433</v>
      </c>
      <c r="E512" s="306">
        <v>39445</v>
      </c>
      <c r="F512" s="305">
        <v>39469</v>
      </c>
      <c r="G512" s="307" t="s">
        <v>3176</v>
      </c>
    </row>
    <row r="513" spans="1:7">
      <c r="A513" s="303">
        <v>34</v>
      </c>
      <c r="B513" s="304">
        <v>12025807</v>
      </c>
      <c r="C513" s="321">
        <v>39429</v>
      </c>
      <c r="D513" s="322">
        <v>39433</v>
      </c>
      <c r="E513" s="306">
        <v>39437</v>
      </c>
      <c r="F513" s="305">
        <v>39441</v>
      </c>
      <c r="G513" s="307" t="s">
        <v>3178</v>
      </c>
    </row>
    <row r="514" spans="1:7">
      <c r="A514" s="303">
        <v>35</v>
      </c>
      <c r="B514" s="304">
        <v>12025808</v>
      </c>
      <c r="C514" s="321">
        <v>39429</v>
      </c>
      <c r="D514" s="322">
        <v>39433</v>
      </c>
      <c r="E514" s="306">
        <v>39440</v>
      </c>
      <c r="F514" s="305">
        <v>39441</v>
      </c>
      <c r="G514" s="307" t="s">
        <v>3178</v>
      </c>
    </row>
    <row r="515" spans="1:7">
      <c r="A515" s="303">
        <v>36</v>
      </c>
      <c r="B515" s="304">
        <v>12025809</v>
      </c>
      <c r="C515" s="321">
        <v>39429</v>
      </c>
      <c r="D515" s="322">
        <v>39433</v>
      </c>
      <c r="E515" s="306">
        <v>39442</v>
      </c>
      <c r="F515" s="305">
        <v>39462</v>
      </c>
      <c r="G515" s="307" t="s">
        <v>3211</v>
      </c>
    </row>
    <row r="516" spans="1:7">
      <c r="A516" s="303">
        <v>37</v>
      </c>
      <c r="B516" s="304">
        <v>12025812</v>
      </c>
      <c r="C516" s="321">
        <v>39429</v>
      </c>
      <c r="D516" s="322">
        <v>39433</v>
      </c>
      <c r="E516" s="306">
        <v>39440</v>
      </c>
      <c r="F516" s="305">
        <v>39461</v>
      </c>
      <c r="G516" s="307" t="s">
        <v>3176</v>
      </c>
    </row>
    <row r="517" spans="1:7">
      <c r="A517" s="303">
        <v>38</v>
      </c>
      <c r="B517" s="304">
        <v>12025813</v>
      </c>
      <c r="C517" s="321">
        <v>39429</v>
      </c>
      <c r="D517" s="322">
        <v>39433</v>
      </c>
      <c r="E517" s="306">
        <v>39445</v>
      </c>
      <c r="F517" s="305">
        <v>39445</v>
      </c>
      <c r="G517" s="307" t="s">
        <v>3163</v>
      </c>
    </row>
    <row r="518" spans="1:7">
      <c r="A518" s="303">
        <v>39</v>
      </c>
      <c r="B518" s="304">
        <v>12025814</v>
      </c>
      <c r="C518" s="321">
        <v>39429</v>
      </c>
      <c r="D518" s="322">
        <v>39433</v>
      </c>
      <c r="E518" s="306">
        <v>39437</v>
      </c>
      <c r="F518" s="305">
        <v>39440</v>
      </c>
      <c r="G518" s="307" t="s">
        <v>3178</v>
      </c>
    </row>
    <row r="519" spans="1:7">
      <c r="A519" s="303">
        <v>40</v>
      </c>
      <c r="B519" s="304">
        <v>12025815</v>
      </c>
      <c r="C519" s="321">
        <v>39429</v>
      </c>
      <c r="D519" s="322">
        <v>39433</v>
      </c>
      <c r="E519" s="306">
        <v>39440</v>
      </c>
      <c r="F519" s="305">
        <v>39443</v>
      </c>
      <c r="G519" s="307" t="s">
        <v>3176</v>
      </c>
    </row>
    <row r="520" spans="1:7">
      <c r="A520" s="303">
        <v>41</v>
      </c>
      <c r="B520" s="304">
        <v>12025216</v>
      </c>
      <c r="C520" s="321">
        <v>39429</v>
      </c>
      <c r="D520" s="322">
        <v>39433</v>
      </c>
      <c r="E520" s="306">
        <v>39437</v>
      </c>
      <c r="F520" s="305">
        <v>39488</v>
      </c>
      <c r="G520" s="307" t="s">
        <v>3212</v>
      </c>
    </row>
    <row r="521" spans="1:7">
      <c r="A521" s="303">
        <v>42</v>
      </c>
      <c r="B521" s="304">
        <v>12025817</v>
      </c>
      <c r="C521" s="321">
        <v>39429</v>
      </c>
      <c r="D521" s="322">
        <v>39433</v>
      </c>
      <c r="E521" s="306">
        <v>39461</v>
      </c>
      <c r="F521" s="305">
        <v>39493</v>
      </c>
      <c r="G521" s="307" t="s">
        <v>3201</v>
      </c>
    </row>
    <row r="522" spans="1:7">
      <c r="A522" s="303">
        <v>43</v>
      </c>
      <c r="B522" s="304">
        <v>12025818</v>
      </c>
      <c r="C522" s="321">
        <v>39429</v>
      </c>
      <c r="D522" s="322">
        <v>39433</v>
      </c>
      <c r="E522" s="306">
        <v>39437</v>
      </c>
      <c r="F522" s="305">
        <v>39441</v>
      </c>
      <c r="G522" s="307" t="s">
        <v>3182</v>
      </c>
    </row>
    <row r="523" spans="1:7">
      <c r="A523" s="303">
        <v>44</v>
      </c>
      <c r="B523" s="304">
        <v>12025819</v>
      </c>
      <c r="C523" s="321">
        <v>39429</v>
      </c>
      <c r="D523" s="322">
        <v>39433</v>
      </c>
      <c r="E523" s="306">
        <v>39461</v>
      </c>
      <c r="F523" s="305">
        <v>39587</v>
      </c>
      <c r="G523" s="307" t="s">
        <v>3182</v>
      </c>
    </row>
    <row r="524" spans="1:7">
      <c r="A524" s="303">
        <v>45</v>
      </c>
      <c r="B524" s="304">
        <v>12025820</v>
      </c>
      <c r="C524" s="321">
        <v>39429</v>
      </c>
      <c r="D524" s="322">
        <v>39433</v>
      </c>
      <c r="E524" s="306">
        <v>39441</v>
      </c>
      <c r="F524" s="305">
        <v>39443</v>
      </c>
      <c r="G524" s="307" t="s">
        <v>3182</v>
      </c>
    </row>
    <row r="525" spans="1:7">
      <c r="A525" s="303">
        <v>46</v>
      </c>
      <c r="B525" s="304">
        <v>12025821</v>
      </c>
      <c r="C525" s="321">
        <v>39429</v>
      </c>
      <c r="D525" s="322">
        <v>39433</v>
      </c>
      <c r="E525" s="306">
        <v>39462</v>
      </c>
      <c r="F525" s="305">
        <v>39532</v>
      </c>
      <c r="G525" s="307" t="s">
        <v>3208</v>
      </c>
    </row>
    <row r="526" spans="1:7">
      <c r="A526" s="303">
        <v>47</v>
      </c>
      <c r="B526" s="304">
        <v>12025822</v>
      </c>
      <c r="C526" s="321">
        <v>39429</v>
      </c>
      <c r="D526" s="322">
        <v>39433</v>
      </c>
      <c r="E526" s="306">
        <v>39440</v>
      </c>
      <c r="F526" s="305">
        <v>39441</v>
      </c>
      <c r="G526" s="307" t="s">
        <v>3175</v>
      </c>
    </row>
    <row r="527" spans="1:7">
      <c r="A527" s="303">
        <v>48</v>
      </c>
      <c r="B527" s="304">
        <v>12025823</v>
      </c>
      <c r="C527" s="321">
        <v>39429</v>
      </c>
      <c r="D527" s="322">
        <v>39433</v>
      </c>
      <c r="E527" s="306">
        <v>39437</v>
      </c>
      <c r="F527" s="305">
        <v>39441</v>
      </c>
      <c r="G527" s="307" t="s">
        <v>3182</v>
      </c>
    </row>
    <row r="528" spans="1:7">
      <c r="A528" s="303">
        <v>49</v>
      </c>
      <c r="B528" s="304">
        <v>12025824</v>
      </c>
      <c r="C528" s="321">
        <v>39429</v>
      </c>
      <c r="D528" s="322">
        <v>39433</v>
      </c>
      <c r="E528" s="306">
        <v>39436</v>
      </c>
      <c r="F528" s="305">
        <v>39441</v>
      </c>
      <c r="G528" s="307" t="s">
        <v>3176</v>
      </c>
    </row>
    <row r="529" spans="1:7">
      <c r="A529" s="303">
        <v>50</v>
      </c>
      <c r="B529" s="304">
        <v>12025825</v>
      </c>
      <c r="C529" s="321">
        <v>39429</v>
      </c>
      <c r="D529" s="322">
        <v>39433</v>
      </c>
      <c r="E529" s="306">
        <v>39441</v>
      </c>
      <c r="F529" s="305">
        <v>39096</v>
      </c>
      <c r="G529" s="307" t="s">
        <v>3176</v>
      </c>
    </row>
    <row r="530" spans="1:7">
      <c r="A530" s="303">
        <v>51</v>
      </c>
      <c r="B530" s="304">
        <v>12025826</v>
      </c>
      <c r="C530" s="321">
        <v>39429</v>
      </c>
      <c r="D530" s="322">
        <v>39433</v>
      </c>
      <c r="E530" s="306">
        <v>39436</v>
      </c>
      <c r="F530" s="305">
        <v>39441</v>
      </c>
      <c r="G530" s="307" t="s">
        <v>3178</v>
      </c>
    </row>
    <row r="531" spans="1:7">
      <c r="A531" s="303">
        <v>52</v>
      </c>
      <c r="B531" s="304">
        <v>12025827</v>
      </c>
      <c r="C531" s="321">
        <v>39429</v>
      </c>
      <c r="D531" s="322">
        <v>39433</v>
      </c>
      <c r="E531" s="306">
        <v>39440</v>
      </c>
      <c r="F531" s="305">
        <v>39441</v>
      </c>
      <c r="G531" s="307" t="s">
        <v>3178</v>
      </c>
    </row>
    <row r="532" spans="1:7">
      <c r="A532" s="303">
        <v>53</v>
      </c>
      <c r="B532" s="304">
        <v>12025828</v>
      </c>
      <c r="C532" s="321">
        <v>39429</v>
      </c>
      <c r="D532" s="322">
        <v>39433</v>
      </c>
      <c r="E532" s="306">
        <v>39440</v>
      </c>
      <c r="F532" s="305">
        <v>39443</v>
      </c>
      <c r="G532" s="307" t="s">
        <v>3176</v>
      </c>
    </row>
    <row r="533" spans="1:7">
      <c r="A533" s="303">
        <v>54</v>
      </c>
      <c r="B533" s="304">
        <v>12025829</v>
      </c>
      <c r="C533" s="321">
        <v>39429</v>
      </c>
      <c r="D533" s="322">
        <v>39433</v>
      </c>
      <c r="E533" s="306">
        <v>39442</v>
      </c>
      <c r="F533" s="305">
        <v>39462</v>
      </c>
      <c r="G533" s="307" t="s">
        <v>3211</v>
      </c>
    </row>
    <row r="534" spans="1:7">
      <c r="A534" s="303">
        <v>55</v>
      </c>
      <c r="B534" s="304">
        <v>12025830</v>
      </c>
      <c r="C534" s="321">
        <v>39429</v>
      </c>
      <c r="D534" s="322">
        <v>39433</v>
      </c>
      <c r="E534" s="306">
        <v>39461</v>
      </c>
      <c r="F534" s="305">
        <v>39497</v>
      </c>
      <c r="G534" s="307" t="s">
        <v>3176</v>
      </c>
    </row>
    <row r="535" spans="1:7">
      <c r="A535" s="303">
        <v>56</v>
      </c>
      <c r="B535" s="304">
        <v>12025831</v>
      </c>
      <c r="C535" s="321">
        <v>39429</v>
      </c>
      <c r="D535" s="322">
        <v>39433</v>
      </c>
      <c r="E535" s="306">
        <v>39442</v>
      </c>
      <c r="F535" s="305">
        <v>39461</v>
      </c>
      <c r="G535" s="307" t="s">
        <v>3176</v>
      </c>
    </row>
    <row r="536" spans="1:7">
      <c r="A536" s="303">
        <v>57</v>
      </c>
      <c r="B536" s="304">
        <v>12025832</v>
      </c>
      <c r="C536" s="321">
        <v>39429</v>
      </c>
      <c r="D536" s="322">
        <v>39433</v>
      </c>
      <c r="E536" s="306">
        <v>39440</v>
      </c>
      <c r="F536" s="305">
        <v>39441</v>
      </c>
      <c r="G536" s="307" t="s">
        <v>3178</v>
      </c>
    </row>
    <row r="537" spans="1:7">
      <c r="A537" s="303">
        <v>58</v>
      </c>
      <c r="B537" s="304">
        <v>12025833</v>
      </c>
      <c r="C537" s="321">
        <v>39429</v>
      </c>
      <c r="D537" s="322">
        <v>39433</v>
      </c>
      <c r="E537" s="306">
        <v>39442</v>
      </c>
      <c r="F537" s="305">
        <v>39444</v>
      </c>
      <c r="G537" s="307" t="s">
        <v>3163</v>
      </c>
    </row>
    <row r="538" spans="1:7">
      <c r="A538" s="303">
        <v>59</v>
      </c>
      <c r="B538" s="304">
        <v>12025834</v>
      </c>
      <c r="C538" s="321">
        <v>39429</v>
      </c>
      <c r="D538" s="322">
        <v>39433</v>
      </c>
      <c r="E538" s="306">
        <v>39436</v>
      </c>
      <c r="F538" s="305">
        <v>39440</v>
      </c>
      <c r="G538" s="307" t="s">
        <v>3178</v>
      </c>
    </row>
    <row r="539" spans="1:7">
      <c r="A539" s="303">
        <v>60</v>
      </c>
      <c r="B539" s="304">
        <v>12025835</v>
      </c>
      <c r="C539" s="321">
        <v>39429</v>
      </c>
      <c r="D539" s="322">
        <v>39433</v>
      </c>
      <c r="E539" s="306">
        <v>39442</v>
      </c>
      <c r="F539" s="305">
        <v>39461</v>
      </c>
      <c r="G539" s="307" t="s">
        <v>3211</v>
      </c>
    </row>
    <row r="540" spans="1:7">
      <c r="A540" s="303">
        <v>61</v>
      </c>
      <c r="B540" s="304">
        <v>12025836</v>
      </c>
      <c r="C540" s="321">
        <v>39429</v>
      </c>
      <c r="D540" s="322">
        <v>39433</v>
      </c>
      <c r="E540" s="306">
        <v>39436</v>
      </c>
      <c r="F540" s="305">
        <v>39441</v>
      </c>
      <c r="G540" s="307" t="s">
        <v>3176</v>
      </c>
    </row>
    <row r="541" spans="1:7">
      <c r="A541" s="303">
        <v>62</v>
      </c>
      <c r="B541" s="304">
        <v>12025837</v>
      </c>
      <c r="C541" s="321">
        <v>39429</v>
      </c>
      <c r="D541" s="322">
        <v>39433</v>
      </c>
      <c r="E541" s="306">
        <v>39440</v>
      </c>
      <c r="F541" s="305">
        <v>39443</v>
      </c>
      <c r="G541" s="307" t="s">
        <v>3176</v>
      </c>
    </row>
    <row r="542" spans="1:7">
      <c r="A542" s="303">
        <v>63</v>
      </c>
      <c r="B542" s="304">
        <v>12025838</v>
      </c>
      <c r="C542" s="321">
        <v>39429</v>
      </c>
      <c r="D542" s="322">
        <v>39433</v>
      </c>
      <c r="E542" s="306">
        <v>39436</v>
      </c>
      <c r="F542" s="305">
        <v>39485</v>
      </c>
      <c r="G542" s="307" t="s">
        <v>3176</v>
      </c>
    </row>
    <row r="543" spans="1:7">
      <c r="A543" s="303">
        <v>64</v>
      </c>
      <c r="B543" s="304">
        <v>12025839</v>
      </c>
      <c r="C543" s="321">
        <v>39429</v>
      </c>
      <c r="D543" s="322">
        <v>39433</v>
      </c>
      <c r="E543" s="306">
        <v>39442</v>
      </c>
      <c r="F543" s="305">
        <v>39462</v>
      </c>
      <c r="G543" s="307" t="s">
        <v>3211</v>
      </c>
    </row>
    <row r="544" spans="1:7">
      <c r="A544" s="303">
        <v>65</v>
      </c>
      <c r="B544" s="304">
        <v>12025840</v>
      </c>
      <c r="C544" s="321">
        <v>39429</v>
      </c>
      <c r="D544" s="322">
        <v>39433</v>
      </c>
      <c r="E544" s="306">
        <v>39440</v>
      </c>
      <c r="F544" s="305">
        <v>39441</v>
      </c>
      <c r="G544" s="307" t="s">
        <v>3178</v>
      </c>
    </row>
    <row r="545" spans="1:7">
      <c r="A545" s="303">
        <v>66</v>
      </c>
      <c r="B545" s="304">
        <v>12025841</v>
      </c>
      <c r="C545" s="321">
        <v>39429</v>
      </c>
      <c r="D545" s="322">
        <v>39433</v>
      </c>
      <c r="E545" s="306">
        <v>39440</v>
      </c>
      <c r="F545" s="305">
        <v>39443</v>
      </c>
      <c r="G545" s="307" t="s">
        <v>3176</v>
      </c>
    </row>
    <row r="546" spans="1:7">
      <c r="A546" s="303">
        <v>67</v>
      </c>
      <c r="B546" s="304">
        <v>12025842</v>
      </c>
      <c r="C546" s="321">
        <v>39429</v>
      </c>
      <c r="D546" s="322">
        <v>39433</v>
      </c>
      <c r="E546" s="306">
        <v>39441</v>
      </c>
      <c r="F546" s="305">
        <v>39462</v>
      </c>
      <c r="G546" s="307" t="s">
        <v>3211</v>
      </c>
    </row>
    <row r="547" spans="1:7">
      <c r="A547" s="303">
        <v>68</v>
      </c>
      <c r="B547" s="304">
        <v>12025843</v>
      </c>
      <c r="C547" s="321">
        <v>39429</v>
      </c>
      <c r="D547" s="322">
        <v>39433</v>
      </c>
      <c r="E547" s="306">
        <v>39437</v>
      </c>
      <c r="F547" s="305">
        <v>39440</v>
      </c>
      <c r="G547" s="307" t="s">
        <v>3178</v>
      </c>
    </row>
    <row r="548" spans="1:7">
      <c r="A548" s="303">
        <v>69</v>
      </c>
      <c r="B548" s="304">
        <v>12025844</v>
      </c>
      <c r="C548" s="321">
        <v>39429</v>
      </c>
      <c r="D548" s="322">
        <v>39433</v>
      </c>
      <c r="E548" s="306">
        <v>39445</v>
      </c>
      <c r="F548" s="305">
        <v>39462</v>
      </c>
      <c r="G548" s="307" t="s">
        <v>3176</v>
      </c>
    </row>
    <row r="549" spans="1:7">
      <c r="A549" s="303">
        <v>70</v>
      </c>
      <c r="B549" s="304">
        <v>12025845</v>
      </c>
      <c r="C549" s="321">
        <v>39429</v>
      </c>
      <c r="D549" s="322">
        <v>39433</v>
      </c>
      <c r="E549" s="306">
        <v>39436</v>
      </c>
      <c r="F549" s="305">
        <v>39442</v>
      </c>
      <c r="G549" s="307" t="s">
        <v>3213</v>
      </c>
    </row>
    <row r="550" spans="1:7">
      <c r="A550" s="303">
        <v>71</v>
      </c>
      <c r="B550" s="304">
        <v>12025846</v>
      </c>
      <c r="C550" s="321">
        <v>39429</v>
      </c>
      <c r="D550" s="322">
        <v>39433</v>
      </c>
      <c r="E550" s="306">
        <v>39442</v>
      </c>
      <c r="F550" s="305">
        <v>39465</v>
      </c>
      <c r="G550" s="307" t="s">
        <v>3177</v>
      </c>
    </row>
    <row r="551" spans="1:7">
      <c r="A551" s="303">
        <v>72</v>
      </c>
      <c r="B551" s="304">
        <v>12025847</v>
      </c>
      <c r="C551" s="321">
        <v>39429</v>
      </c>
      <c r="D551" s="322">
        <v>39433</v>
      </c>
      <c r="E551" s="306">
        <v>39442</v>
      </c>
      <c r="F551" s="305">
        <v>39470</v>
      </c>
      <c r="G551" s="307" t="s">
        <v>3167</v>
      </c>
    </row>
    <row r="552" spans="1:7">
      <c r="A552" s="303">
        <v>73</v>
      </c>
      <c r="B552" s="304">
        <v>12025848</v>
      </c>
      <c r="C552" s="321">
        <v>39429</v>
      </c>
      <c r="D552" s="322">
        <v>39433</v>
      </c>
      <c r="E552" s="306">
        <v>39442</v>
      </c>
      <c r="F552" s="305">
        <v>39462</v>
      </c>
      <c r="G552" s="307" t="s">
        <v>3211</v>
      </c>
    </row>
    <row r="553" spans="1:7">
      <c r="A553" s="303">
        <v>74</v>
      </c>
      <c r="B553" s="304">
        <v>12025849</v>
      </c>
      <c r="C553" s="321">
        <v>39429</v>
      </c>
      <c r="D553" s="322">
        <v>39433</v>
      </c>
      <c r="E553" s="306">
        <v>39441</v>
      </c>
      <c r="F553" s="305">
        <v>39443</v>
      </c>
      <c r="G553" s="307" t="s">
        <v>3163</v>
      </c>
    </row>
    <row r="554" spans="1:7">
      <c r="A554" s="303">
        <v>75</v>
      </c>
      <c r="B554" s="304">
        <v>12025850</v>
      </c>
      <c r="C554" s="321">
        <v>39429</v>
      </c>
      <c r="D554" s="322">
        <v>39433</v>
      </c>
      <c r="E554" s="306">
        <v>39442</v>
      </c>
      <c r="F554" s="305">
        <v>39462</v>
      </c>
      <c r="G554" s="307" t="s">
        <v>3211</v>
      </c>
    </row>
    <row r="555" spans="1:7">
      <c r="A555" s="303">
        <v>76</v>
      </c>
      <c r="B555" s="304">
        <v>12025851</v>
      </c>
      <c r="C555" s="321">
        <v>39429</v>
      </c>
      <c r="D555" s="322">
        <v>39433</v>
      </c>
      <c r="E555" s="306">
        <v>39442</v>
      </c>
      <c r="F555" s="352">
        <v>39441</v>
      </c>
      <c r="G555" s="307" t="s">
        <v>3176</v>
      </c>
    </row>
    <row r="556" spans="1:7">
      <c r="A556" s="303">
        <v>77</v>
      </c>
      <c r="B556" s="304">
        <v>12025852</v>
      </c>
      <c r="C556" s="321">
        <v>39429</v>
      </c>
      <c r="D556" s="322">
        <v>39433</v>
      </c>
      <c r="E556" s="306">
        <v>39442</v>
      </c>
      <c r="F556" s="305">
        <v>39463</v>
      </c>
      <c r="G556" s="307" t="s">
        <v>3208</v>
      </c>
    </row>
    <row r="557" spans="1:7">
      <c r="A557" s="303">
        <v>78</v>
      </c>
      <c r="B557" s="304">
        <v>12025853</v>
      </c>
      <c r="C557" s="321">
        <v>39429</v>
      </c>
      <c r="D557" s="322">
        <v>39433</v>
      </c>
      <c r="E557" s="306">
        <v>39440</v>
      </c>
      <c r="F557" s="305">
        <v>39461</v>
      </c>
      <c r="G557" s="307" t="s">
        <v>3176</v>
      </c>
    </row>
    <row r="558" spans="1:7">
      <c r="A558" s="303">
        <v>79</v>
      </c>
      <c r="B558" s="304">
        <v>12025854</v>
      </c>
      <c r="C558" s="321">
        <v>39429</v>
      </c>
      <c r="D558" s="322">
        <v>39433</v>
      </c>
      <c r="E558" s="306">
        <v>39441</v>
      </c>
      <c r="F558" s="305">
        <v>39443</v>
      </c>
      <c r="G558" s="307" t="s">
        <v>3182</v>
      </c>
    </row>
    <row r="559" spans="1:7">
      <c r="A559" s="303">
        <v>80</v>
      </c>
      <c r="B559" s="304">
        <v>12025855</v>
      </c>
      <c r="C559" s="321">
        <v>39429</v>
      </c>
      <c r="D559" s="322">
        <v>39433</v>
      </c>
      <c r="E559" s="306">
        <v>39441</v>
      </c>
      <c r="F559" s="305">
        <v>39465</v>
      </c>
      <c r="G559" s="307" t="s">
        <v>3194</v>
      </c>
    </row>
    <row r="560" spans="1:7">
      <c r="A560" s="303">
        <v>81</v>
      </c>
      <c r="B560" s="304">
        <v>12025856</v>
      </c>
      <c r="C560" s="321">
        <v>39429</v>
      </c>
      <c r="D560" s="322">
        <v>39433</v>
      </c>
      <c r="E560" s="306">
        <v>39436</v>
      </c>
      <c r="F560" s="305">
        <v>39441</v>
      </c>
      <c r="G560" s="307" t="s">
        <v>3167</v>
      </c>
    </row>
    <row r="561" spans="1:7">
      <c r="A561" s="303">
        <v>82</v>
      </c>
      <c r="B561" s="304">
        <v>12025857</v>
      </c>
      <c r="C561" s="321">
        <v>39429</v>
      </c>
      <c r="D561" s="322">
        <v>39433</v>
      </c>
      <c r="E561" s="306">
        <v>39538</v>
      </c>
      <c r="F561" s="305">
        <v>39562</v>
      </c>
      <c r="G561" s="307" t="s">
        <v>3163</v>
      </c>
    </row>
    <row r="562" spans="1:7">
      <c r="A562" s="303">
        <v>83</v>
      </c>
      <c r="B562" s="304">
        <v>12025858</v>
      </c>
      <c r="C562" s="321">
        <v>39429</v>
      </c>
      <c r="D562" s="322">
        <v>39433</v>
      </c>
      <c r="E562" s="306">
        <v>39442</v>
      </c>
      <c r="F562" s="305">
        <v>39444</v>
      </c>
      <c r="G562" s="307" t="s">
        <v>3176</v>
      </c>
    </row>
    <row r="563" spans="1:7">
      <c r="A563" s="303">
        <v>84</v>
      </c>
      <c r="B563" s="304">
        <v>12025859</v>
      </c>
      <c r="C563" s="321">
        <v>39429</v>
      </c>
      <c r="D563" s="322">
        <v>39433</v>
      </c>
      <c r="E563" s="306">
        <v>39442</v>
      </c>
      <c r="F563" s="305">
        <v>39462</v>
      </c>
      <c r="G563" s="307" t="s">
        <v>3211</v>
      </c>
    </row>
    <row r="564" spans="1:7">
      <c r="A564" s="303">
        <v>85</v>
      </c>
      <c r="B564" s="304">
        <v>12025860</v>
      </c>
      <c r="C564" s="321">
        <v>39429</v>
      </c>
      <c r="D564" s="322">
        <v>39433</v>
      </c>
      <c r="E564" s="306">
        <v>39436</v>
      </c>
      <c r="F564" s="305">
        <v>39440</v>
      </c>
      <c r="G564" s="307" t="s">
        <v>3178</v>
      </c>
    </row>
    <row r="565" spans="1:7">
      <c r="A565" s="303">
        <v>86</v>
      </c>
      <c r="B565" s="304">
        <v>12025861</v>
      </c>
      <c r="C565" s="321">
        <v>39429</v>
      </c>
      <c r="D565" s="322">
        <v>39433</v>
      </c>
      <c r="E565" s="306">
        <v>39436</v>
      </c>
      <c r="F565" s="305">
        <v>39440</v>
      </c>
      <c r="G565" s="307" t="s">
        <v>3178</v>
      </c>
    </row>
    <row r="566" spans="1:7">
      <c r="A566" s="303">
        <v>87</v>
      </c>
      <c r="B566" s="304">
        <v>12025862</v>
      </c>
      <c r="C566" s="321">
        <v>39429</v>
      </c>
      <c r="D566" s="322">
        <v>39433</v>
      </c>
      <c r="E566" s="306">
        <v>39440</v>
      </c>
      <c r="F566" s="305">
        <v>39443</v>
      </c>
      <c r="G566" s="307" t="s">
        <v>3176</v>
      </c>
    </row>
    <row r="567" spans="1:7">
      <c r="A567" s="303">
        <v>88</v>
      </c>
      <c r="B567" s="304">
        <v>12025863</v>
      </c>
      <c r="C567" s="321">
        <v>39429</v>
      </c>
      <c r="D567" s="322">
        <v>39433</v>
      </c>
      <c r="E567" s="306">
        <v>39440</v>
      </c>
      <c r="F567" s="305">
        <v>39468</v>
      </c>
      <c r="G567" s="307" t="s">
        <v>3182</v>
      </c>
    </row>
    <row r="568" spans="1:7">
      <c r="A568" s="303">
        <v>89</v>
      </c>
      <c r="B568" s="304">
        <v>12025864</v>
      </c>
      <c r="C568" s="321">
        <v>39429</v>
      </c>
      <c r="D568" s="322">
        <v>39433</v>
      </c>
      <c r="E568" s="306">
        <v>39437</v>
      </c>
      <c r="F568" s="305">
        <v>39441</v>
      </c>
      <c r="G568" s="307" t="s">
        <v>3178</v>
      </c>
    </row>
    <row r="569" spans="1:7">
      <c r="A569" s="303">
        <v>90</v>
      </c>
      <c r="B569" s="304">
        <v>12025867</v>
      </c>
      <c r="C569" s="321">
        <v>39429</v>
      </c>
      <c r="D569" s="322">
        <v>39433</v>
      </c>
      <c r="E569" s="306">
        <v>39440</v>
      </c>
      <c r="F569" s="305">
        <v>39441</v>
      </c>
      <c r="G569" s="307" t="s">
        <v>3178</v>
      </c>
    </row>
    <row r="570" spans="1:7">
      <c r="A570" s="303">
        <v>91</v>
      </c>
      <c r="B570" s="304">
        <v>12025868</v>
      </c>
      <c r="C570" s="321">
        <v>39429</v>
      </c>
      <c r="D570" s="322">
        <v>39433</v>
      </c>
      <c r="E570" s="306">
        <v>39440</v>
      </c>
      <c r="F570" s="305">
        <v>39461</v>
      </c>
      <c r="G570" s="307" t="s">
        <v>3176</v>
      </c>
    </row>
    <row r="571" spans="1:7">
      <c r="A571" s="303">
        <v>92</v>
      </c>
      <c r="B571" s="304">
        <v>12025869</v>
      </c>
      <c r="C571" s="321">
        <v>39429</v>
      </c>
      <c r="D571" s="322">
        <v>39433</v>
      </c>
      <c r="E571" s="306">
        <v>39440</v>
      </c>
      <c r="F571" s="305">
        <v>39440</v>
      </c>
      <c r="G571" s="307" t="s">
        <v>3178</v>
      </c>
    </row>
    <row r="572" spans="1:7">
      <c r="A572" s="303">
        <v>93</v>
      </c>
      <c r="B572" s="304">
        <v>12025870</v>
      </c>
      <c r="C572" s="321">
        <v>39429</v>
      </c>
      <c r="D572" s="322">
        <v>39433</v>
      </c>
      <c r="E572" s="306">
        <v>39442</v>
      </c>
      <c r="F572" s="305">
        <v>39444</v>
      </c>
      <c r="G572" s="307" t="s">
        <v>3163</v>
      </c>
    </row>
    <row r="573" spans="1:7">
      <c r="A573" s="303">
        <v>94</v>
      </c>
      <c r="B573" s="304">
        <v>12025871</v>
      </c>
      <c r="C573" s="321">
        <v>39429</v>
      </c>
      <c r="D573" s="322">
        <v>39433</v>
      </c>
      <c r="E573" s="306">
        <v>39442</v>
      </c>
      <c r="F573" s="305">
        <v>39461</v>
      </c>
      <c r="G573" s="307" t="s">
        <v>3176</v>
      </c>
    </row>
    <row r="574" spans="1:7">
      <c r="A574" s="303">
        <v>95</v>
      </c>
      <c r="B574" s="304">
        <v>12025872</v>
      </c>
      <c r="C574" s="321">
        <v>39429</v>
      </c>
      <c r="D574" s="322">
        <v>39433</v>
      </c>
      <c r="E574" s="306">
        <v>39442</v>
      </c>
      <c r="F574" s="305">
        <v>39461</v>
      </c>
      <c r="G574" s="307" t="s">
        <v>3211</v>
      </c>
    </row>
    <row r="575" spans="1:7">
      <c r="A575" s="303">
        <v>96</v>
      </c>
      <c r="B575" s="304">
        <v>12025875</v>
      </c>
      <c r="C575" s="321">
        <v>39429</v>
      </c>
      <c r="D575" s="322">
        <v>39433</v>
      </c>
      <c r="E575" s="306">
        <v>39442</v>
      </c>
      <c r="F575" s="305">
        <v>39461</v>
      </c>
      <c r="G575" s="307" t="s">
        <v>3163</v>
      </c>
    </row>
    <row r="576" spans="1:7">
      <c r="A576" s="303">
        <v>97</v>
      </c>
      <c r="B576" s="304">
        <v>12025876</v>
      </c>
      <c r="C576" s="321">
        <v>39429</v>
      </c>
      <c r="D576" s="322">
        <v>39433</v>
      </c>
      <c r="E576" s="306">
        <v>39440</v>
      </c>
      <c r="F576" s="305">
        <v>39441</v>
      </c>
      <c r="G576" s="307" t="s">
        <v>3175</v>
      </c>
    </row>
    <row r="577" spans="1:7">
      <c r="A577" s="303">
        <v>98</v>
      </c>
      <c r="B577" s="304">
        <v>12025877</v>
      </c>
      <c r="C577" s="321">
        <v>39429</v>
      </c>
      <c r="D577" s="322">
        <v>39433</v>
      </c>
      <c r="E577" s="306">
        <v>39436</v>
      </c>
      <c r="F577" s="305">
        <v>39441</v>
      </c>
      <c r="G577" s="307" t="s">
        <v>3182</v>
      </c>
    </row>
    <row r="578" spans="1:7">
      <c r="A578" s="303">
        <v>99</v>
      </c>
      <c r="B578" s="304">
        <v>12025878</v>
      </c>
      <c r="C578" s="321">
        <v>39429</v>
      </c>
      <c r="D578" s="322">
        <v>39433</v>
      </c>
      <c r="E578" s="306">
        <v>39436</v>
      </c>
      <c r="F578" s="305">
        <v>39441</v>
      </c>
      <c r="G578" s="307" t="s">
        <v>3167</v>
      </c>
    </row>
    <row r="579" spans="1:7">
      <c r="A579" s="303">
        <v>100</v>
      </c>
      <c r="B579" s="304">
        <v>12025879</v>
      </c>
      <c r="C579" s="321">
        <v>39429</v>
      </c>
      <c r="D579" s="322">
        <v>39433</v>
      </c>
      <c r="E579" s="306">
        <v>39445</v>
      </c>
      <c r="F579" s="305">
        <v>39465</v>
      </c>
      <c r="G579" s="307" t="s">
        <v>3177</v>
      </c>
    </row>
    <row r="580" spans="1:7">
      <c r="A580" s="303">
        <v>101</v>
      </c>
      <c r="B580" s="304">
        <v>12025880</v>
      </c>
      <c r="C580" s="321">
        <v>39429</v>
      </c>
      <c r="D580" s="322">
        <v>39433</v>
      </c>
      <c r="E580" s="306">
        <v>39441</v>
      </c>
      <c r="F580" s="305">
        <v>39461</v>
      </c>
      <c r="G580" s="307" t="s">
        <v>3176</v>
      </c>
    </row>
    <row r="581" spans="1:7" ht="13.5" thickBot="1">
      <c r="A581" s="328">
        <v>102</v>
      </c>
      <c r="B581" s="329">
        <v>12025881</v>
      </c>
      <c r="C581" s="353">
        <v>39429</v>
      </c>
      <c r="D581" s="354">
        <v>39433</v>
      </c>
      <c r="E581" s="331">
        <v>39441</v>
      </c>
      <c r="F581" s="330">
        <v>39443</v>
      </c>
      <c r="G581" s="332" t="s">
        <v>3182</v>
      </c>
    </row>
    <row r="582" spans="1:7">
      <c r="A582" s="319"/>
      <c r="B582" s="320"/>
      <c r="C582" s="321"/>
      <c r="D582" s="322"/>
      <c r="E582" s="320"/>
      <c r="F582" s="344"/>
      <c r="G582" s="323"/>
    </row>
    <row r="583" spans="1:7" ht="15">
      <c r="A583" s="303"/>
      <c r="B583" s="345" t="s">
        <v>3197</v>
      </c>
      <c r="C583" s="355">
        <v>102</v>
      </c>
      <c r="D583" s="355">
        <v>102</v>
      </c>
      <c r="E583" s="230">
        <v>279</v>
      </c>
      <c r="F583" s="230">
        <v>199</v>
      </c>
      <c r="G583" s="307"/>
    </row>
    <row r="584" spans="1:7">
      <c r="A584" s="303"/>
      <c r="B584" s="304"/>
      <c r="C584" s="321"/>
      <c r="D584" s="322"/>
      <c r="E584" s="304"/>
      <c r="F584" s="230"/>
      <c r="G584" s="307"/>
    </row>
    <row r="585" spans="1:7">
      <c r="A585" s="303"/>
      <c r="B585" s="304"/>
      <c r="C585" s="321"/>
      <c r="D585" s="322"/>
      <c r="E585" s="304"/>
      <c r="F585" s="230"/>
      <c r="G585" s="307"/>
    </row>
    <row r="586" spans="1:7" ht="13.5" thickBot="1">
      <c r="A586" s="314"/>
      <c r="B586" s="315"/>
      <c r="C586" s="356" t="s">
        <v>3214</v>
      </c>
      <c r="D586" s="310"/>
      <c r="E586" s="315"/>
      <c r="F586" s="325"/>
      <c r="G586" s="317"/>
    </row>
    <row r="587" spans="1:7" ht="13.5" thickBot="1">
      <c r="A587" s="298">
        <v>1</v>
      </c>
      <c r="B587" s="299">
        <v>12025954</v>
      </c>
      <c r="C587" s="300">
        <v>39461</v>
      </c>
      <c r="D587" s="301">
        <v>39469</v>
      </c>
      <c r="E587" s="301">
        <v>39461</v>
      </c>
      <c r="F587" s="300">
        <v>39528</v>
      </c>
      <c r="G587" s="302" t="s">
        <v>3177</v>
      </c>
    </row>
    <row r="588" spans="1:7" ht="13.5" thickBot="1">
      <c r="A588" s="303">
        <v>2</v>
      </c>
      <c r="B588" s="304">
        <v>12025955</v>
      </c>
      <c r="C588" s="321">
        <v>39461</v>
      </c>
      <c r="D588" s="301">
        <v>39469</v>
      </c>
      <c r="E588" s="306">
        <v>39461</v>
      </c>
      <c r="F588" s="305">
        <v>39512</v>
      </c>
      <c r="G588" s="307" t="s">
        <v>3208</v>
      </c>
    </row>
    <row r="589" spans="1:7" ht="13.5" thickBot="1">
      <c r="A589" s="303">
        <v>3</v>
      </c>
      <c r="B589" s="304">
        <v>12025956</v>
      </c>
      <c r="C589" s="321">
        <v>39461</v>
      </c>
      <c r="D589" s="301">
        <v>39469</v>
      </c>
      <c r="E589" s="306">
        <v>39461</v>
      </c>
      <c r="F589" s="305">
        <v>39476</v>
      </c>
      <c r="G589" s="307" t="s">
        <v>3176</v>
      </c>
    </row>
    <row r="590" spans="1:7" ht="13.5" thickBot="1">
      <c r="A590" s="303">
        <v>4</v>
      </c>
      <c r="B590" s="304">
        <v>12025957</v>
      </c>
      <c r="C590" s="321">
        <v>39463</v>
      </c>
      <c r="D590" s="301">
        <v>39469</v>
      </c>
      <c r="E590" s="306">
        <v>39484</v>
      </c>
      <c r="F590" s="305">
        <v>39531</v>
      </c>
      <c r="G590" s="307" t="s">
        <v>3168</v>
      </c>
    </row>
    <row r="591" spans="1:7" ht="13.5" thickBot="1">
      <c r="A591" s="303">
        <v>5</v>
      </c>
      <c r="B591" s="304">
        <v>12025958</v>
      </c>
      <c r="C591" s="321">
        <v>39461</v>
      </c>
      <c r="D591" s="301">
        <v>39469</v>
      </c>
      <c r="E591" s="306">
        <v>39472</v>
      </c>
      <c r="F591" s="305">
        <v>39507</v>
      </c>
      <c r="G591" s="307" t="s">
        <v>3215</v>
      </c>
    </row>
    <row r="592" spans="1:7" ht="13.5" thickBot="1">
      <c r="A592" s="303">
        <v>6</v>
      </c>
      <c r="B592" s="304">
        <v>12025959</v>
      </c>
      <c r="C592" s="321">
        <v>39461</v>
      </c>
      <c r="D592" s="301">
        <v>39469</v>
      </c>
      <c r="E592" s="306">
        <v>39477</v>
      </c>
      <c r="F592" s="305">
        <v>39512</v>
      </c>
      <c r="G592" s="307" t="s">
        <v>3205</v>
      </c>
    </row>
    <row r="593" spans="1:7" ht="13.5" thickBot="1">
      <c r="A593" s="303">
        <v>7</v>
      </c>
      <c r="B593" s="304">
        <v>12025960</v>
      </c>
      <c r="C593" s="321">
        <v>39461</v>
      </c>
      <c r="D593" s="301">
        <v>39469</v>
      </c>
      <c r="E593" s="306">
        <v>39477</v>
      </c>
      <c r="F593" s="305">
        <v>39497</v>
      </c>
      <c r="G593" s="307" t="s">
        <v>3176</v>
      </c>
    </row>
    <row r="594" spans="1:7" ht="13.5" thickBot="1">
      <c r="A594" s="303">
        <v>8</v>
      </c>
      <c r="B594" s="304">
        <v>12025961</v>
      </c>
      <c r="C594" s="321">
        <v>39461</v>
      </c>
      <c r="D594" s="301">
        <v>39469</v>
      </c>
      <c r="E594" s="306">
        <v>39469</v>
      </c>
      <c r="F594" s="305">
        <v>39477</v>
      </c>
      <c r="G594" s="307" t="s">
        <v>3185</v>
      </c>
    </row>
    <row r="595" spans="1:7" ht="13.5" thickBot="1">
      <c r="A595" s="303">
        <v>9</v>
      </c>
      <c r="B595" s="304">
        <v>12025962</v>
      </c>
      <c r="C595" s="321">
        <v>39461</v>
      </c>
      <c r="D595" s="301">
        <v>39469</v>
      </c>
      <c r="E595" s="306">
        <v>39477</v>
      </c>
      <c r="F595" s="305">
        <v>404769</v>
      </c>
      <c r="G595" s="307" t="s">
        <v>3167</v>
      </c>
    </row>
    <row r="596" spans="1:7" ht="13.5" thickBot="1">
      <c r="A596" s="303">
        <v>10</v>
      </c>
      <c r="B596" s="304">
        <v>12025963</v>
      </c>
      <c r="C596" s="321">
        <v>39461</v>
      </c>
      <c r="D596" s="301">
        <v>39469</v>
      </c>
      <c r="E596" s="306">
        <v>39471</v>
      </c>
      <c r="F596" s="305">
        <v>39482</v>
      </c>
      <c r="G596" s="307" t="s">
        <v>3184</v>
      </c>
    </row>
    <row r="597" spans="1:7" ht="13.5" thickBot="1">
      <c r="A597" s="303">
        <v>11</v>
      </c>
      <c r="B597" s="304">
        <v>12025964</v>
      </c>
      <c r="C597" s="321">
        <v>39463</v>
      </c>
      <c r="D597" s="301">
        <v>39469</v>
      </c>
      <c r="E597" s="306">
        <v>39471</v>
      </c>
      <c r="F597" s="305">
        <v>39511</v>
      </c>
      <c r="G597" s="307" t="s">
        <v>3167</v>
      </c>
    </row>
    <row r="598" spans="1:7" ht="13.5" thickBot="1">
      <c r="A598" s="303">
        <v>12</v>
      </c>
      <c r="B598" s="304">
        <v>12025965</v>
      </c>
      <c r="C598" s="321">
        <v>39463</v>
      </c>
      <c r="D598" s="301">
        <v>39469</v>
      </c>
      <c r="E598" s="306">
        <v>39477</v>
      </c>
      <c r="F598" s="305">
        <v>39511</v>
      </c>
      <c r="G598" s="307" t="s">
        <v>3205</v>
      </c>
    </row>
    <row r="599" spans="1:7" ht="13.5" thickBot="1">
      <c r="A599" s="303">
        <v>13</v>
      </c>
      <c r="B599" s="304">
        <v>12025966</v>
      </c>
      <c r="C599" s="321">
        <v>39463</v>
      </c>
      <c r="D599" s="301">
        <v>39469</v>
      </c>
      <c r="E599" s="306">
        <v>39476</v>
      </c>
      <c r="F599" s="305">
        <v>39518</v>
      </c>
      <c r="G599" s="307" t="s">
        <v>3215</v>
      </c>
    </row>
    <row r="600" spans="1:7" ht="13.5" thickBot="1">
      <c r="A600" s="303">
        <v>14</v>
      </c>
      <c r="B600" s="304">
        <v>12025967</v>
      </c>
      <c r="C600" s="321">
        <v>39461</v>
      </c>
      <c r="D600" s="301">
        <v>39469</v>
      </c>
      <c r="E600" s="306">
        <v>39486</v>
      </c>
      <c r="F600" s="305">
        <v>39520</v>
      </c>
      <c r="G600" s="307" t="s">
        <v>3182</v>
      </c>
    </row>
    <row r="601" spans="1:7" ht="13.5" thickBot="1">
      <c r="A601" s="303">
        <v>15</v>
      </c>
      <c r="B601" s="304">
        <v>12025968</v>
      </c>
      <c r="C601" s="321">
        <v>39461</v>
      </c>
      <c r="D601" s="301">
        <v>39469</v>
      </c>
      <c r="E601" s="306">
        <v>39469</v>
      </c>
      <c r="F601" s="305">
        <v>39477</v>
      </c>
      <c r="G601" s="307" t="s">
        <v>3175</v>
      </c>
    </row>
    <row r="602" spans="1:7" ht="13.5" thickBot="1">
      <c r="A602" s="303">
        <v>16</v>
      </c>
      <c r="B602" s="304">
        <v>12025969</v>
      </c>
      <c r="C602" s="321">
        <v>39461</v>
      </c>
      <c r="D602" s="301">
        <v>39469</v>
      </c>
      <c r="E602" s="306">
        <v>39477</v>
      </c>
      <c r="F602" s="305">
        <v>39526</v>
      </c>
      <c r="G602" s="307" t="s">
        <v>3185</v>
      </c>
    </row>
    <row r="603" spans="1:7" ht="13.5" thickBot="1">
      <c r="A603" s="303">
        <v>17</v>
      </c>
      <c r="B603" s="304">
        <v>12025970</v>
      </c>
      <c r="C603" s="321">
        <v>39461</v>
      </c>
      <c r="D603" s="301">
        <v>39469</v>
      </c>
      <c r="E603" s="306">
        <v>39471</v>
      </c>
      <c r="F603" s="305">
        <v>39504</v>
      </c>
      <c r="G603" s="307" t="s">
        <v>3203</v>
      </c>
    </row>
    <row r="604" spans="1:7" ht="13.5" thickBot="1">
      <c r="A604" s="303">
        <v>18</v>
      </c>
      <c r="B604" s="304">
        <v>12025971</v>
      </c>
      <c r="C604" s="321">
        <v>39461</v>
      </c>
      <c r="D604" s="301">
        <v>39469</v>
      </c>
      <c r="E604" s="306">
        <v>39471</v>
      </c>
      <c r="F604" s="305">
        <v>39477</v>
      </c>
      <c r="G604" s="307" t="s">
        <v>3185</v>
      </c>
    </row>
    <row r="605" spans="1:7" ht="13.5" thickBot="1">
      <c r="A605" s="303">
        <v>19</v>
      </c>
      <c r="B605" s="304">
        <v>12025972</v>
      </c>
      <c r="C605" s="321">
        <v>39461</v>
      </c>
      <c r="D605" s="301">
        <v>39469</v>
      </c>
      <c r="E605" s="306">
        <v>39477</v>
      </c>
      <c r="F605" s="305">
        <v>39512</v>
      </c>
      <c r="G605" s="307" t="s">
        <v>3164</v>
      </c>
    </row>
    <row r="606" spans="1:7" ht="13.5" thickBot="1">
      <c r="A606" s="303">
        <v>20</v>
      </c>
      <c r="B606" s="304">
        <v>12025973</v>
      </c>
      <c r="C606" s="321">
        <v>39461</v>
      </c>
      <c r="D606" s="301">
        <v>39469</v>
      </c>
      <c r="E606" s="306">
        <v>39469</v>
      </c>
      <c r="F606" s="305">
        <v>39477</v>
      </c>
      <c r="G606" s="307" t="s">
        <v>3176</v>
      </c>
    </row>
    <row r="607" spans="1:7" ht="13.5" thickBot="1">
      <c r="A607" s="303">
        <v>21</v>
      </c>
      <c r="B607" s="304">
        <v>12025974</v>
      </c>
      <c r="C607" s="321">
        <v>39461</v>
      </c>
      <c r="D607" s="301">
        <v>39469</v>
      </c>
      <c r="E607" s="306">
        <v>39477</v>
      </c>
      <c r="F607" s="305">
        <v>39528</v>
      </c>
      <c r="G607" s="307" t="s">
        <v>3168</v>
      </c>
    </row>
    <row r="608" spans="1:7" ht="13.5" thickBot="1">
      <c r="A608" s="303">
        <v>22</v>
      </c>
      <c r="B608" s="304">
        <v>12025975</v>
      </c>
      <c r="C608" s="321">
        <v>39463</v>
      </c>
      <c r="D608" s="301">
        <v>39469</v>
      </c>
      <c r="E608" s="306">
        <v>39484</v>
      </c>
      <c r="F608" s="305">
        <v>39526</v>
      </c>
      <c r="G608" s="307" t="s">
        <v>3184</v>
      </c>
    </row>
    <row r="609" spans="1:7" ht="13.5" thickBot="1">
      <c r="A609" s="303">
        <v>23</v>
      </c>
      <c r="B609" s="304">
        <v>12025976</v>
      </c>
      <c r="C609" s="321">
        <v>39461</v>
      </c>
      <c r="D609" s="301">
        <v>39469</v>
      </c>
      <c r="E609" s="306">
        <v>39469</v>
      </c>
      <c r="F609" s="305">
        <v>39477</v>
      </c>
      <c r="G609" s="307" t="s">
        <v>3176</v>
      </c>
    </row>
    <row r="610" spans="1:7" ht="13.5" thickBot="1">
      <c r="A610" s="303">
        <v>24</v>
      </c>
      <c r="B610" s="304">
        <v>12025977</v>
      </c>
      <c r="C610" s="321">
        <v>39461</v>
      </c>
      <c r="D610" s="301">
        <v>39469</v>
      </c>
      <c r="E610" s="306">
        <v>39476</v>
      </c>
      <c r="F610" s="305">
        <v>39499</v>
      </c>
      <c r="G610" s="307" t="s">
        <v>3199</v>
      </c>
    </row>
    <row r="611" spans="1:7" ht="13.5" thickBot="1">
      <c r="A611" s="303">
        <v>25</v>
      </c>
      <c r="B611" s="304">
        <v>12025978</v>
      </c>
      <c r="C611" s="321">
        <v>39461</v>
      </c>
      <c r="D611" s="301">
        <v>39469</v>
      </c>
      <c r="E611" s="306">
        <v>39471</v>
      </c>
      <c r="F611" s="305">
        <v>39477</v>
      </c>
      <c r="G611" s="307" t="s">
        <v>3185</v>
      </c>
    </row>
    <row r="612" spans="1:7" ht="13.5" thickBot="1">
      <c r="A612" s="303">
        <v>26</v>
      </c>
      <c r="B612" s="304">
        <v>12025979</v>
      </c>
      <c r="C612" s="321">
        <v>39461</v>
      </c>
      <c r="D612" s="301">
        <v>39469</v>
      </c>
      <c r="E612" s="306">
        <v>39471</v>
      </c>
      <c r="F612" s="305">
        <v>39498</v>
      </c>
      <c r="G612" s="307" t="s">
        <v>3194</v>
      </c>
    </row>
    <row r="613" spans="1:7" ht="13.5" thickBot="1">
      <c r="A613" s="303">
        <v>27</v>
      </c>
      <c r="B613" s="304">
        <v>12025980</v>
      </c>
      <c r="C613" s="321">
        <v>39461</v>
      </c>
      <c r="D613" s="301">
        <v>39469</v>
      </c>
      <c r="E613" s="306">
        <v>39471</v>
      </c>
      <c r="F613" s="305">
        <v>39482</v>
      </c>
      <c r="G613" s="307" t="s">
        <v>3184</v>
      </c>
    </row>
    <row r="614" spans="1:7" ht="13.5" thickBot="1">
      <c r="A614" s="303">
        <v>28</v>
      </c>
      <c r="B614" s="304">
        <v>12025981</v>
      </c>
      <c r="C614" s="321">
        <v>39463</v>
      </c>
      <c r="D614" s="301">
        <v>39469</v>
      </c>
      <c r="E614" s="306">
        <v>39476</v>
      </c>
      <c r="F614" s="305">
        <v>39507</v>
      </c>
      <c r="G614" s="307" t="s">
        <v>3215</v>
      </c>
    </row>
    <row r="615" spans="1:7" ht="13.5" thickBot="1">
      <c r="A615" s="303">
        <v>29</v>
      </c>
      <c r="B615" s="304">
        <v>12025982</v>
      </c>
      <c r="C615" s="321">
        <v>39461</v>
      </c>
      <c r="D615" s="301">
        <v>39469</v>
      </c>
      <c r="E615" s="306">
        <v>39471</v>
      </c>
      <c r="F615" s="305">
        <v>39505</v>
      </c>
      <c r="G615" s="307" t="s">
        <v>3178</v>
      </c>
    </row>
    <row r="616" spans="1:7" ht="13.5" thickBot="1">
      <c r="A616" s="303">
        <v>30</v>
      </c>
      <c r="B616" s="304">
        <v>12025983</v>
      </c>
      <c r="C616" s="321">
        <v>39461</v>
      </c>
      <c r="D616" s="301">
        <v>39469</v>
      </c>
      <c r="E616" s="306">
        <v>39471</v>
      </c>
      <c r="F616" s="305">
        <v>39483</v>
      </c>
      <c r="G616" s="307" t="s">
        <v>3189</v>
      </c>
    </row>
    <row r="617" spans="1:7" ht="13.5" thickBot="1">
      <c r="A617" s="303">
        <v>31</v>
      </c>
      <c r="B617" s="304">
        <v>12025984</v>
      </c>
      <c r="C617" s="321">
        <v>39463</v>
      </c>
      <c r="D617" s="301">
        <v>39469</v>
      </c>
      <c r="E617" s="306">
        <v>39471</v>
      </c>
      <c r="F617" s="305">
        <v>39512</v>
      </c>
      <c r="G617" s="307" t="s">
        <v>3205</v>
      </c>
    </row>
    <row r="618" spans="1:7" ht="13.5" thickBot="1">
      <c r="A618" s="303">
        <v>32</v>
      </c>
      <c r="B618" s="304">
        <v>12025985</v>
      </c>
      <c r="C618" s="321">
        <v>39461</v>
      </c>
      <c r="D618" s="301">
        <v>39469</v>
      </c>
      <c r="E618" s="306">
        <v>39471</v>
      </c>
      <c r="F618" s="305">
        <v>39482</v>
      </c>
      <c r="G618" s="307" t="s">
        <v>3184</v>
      </c>
    </row>
    <row r="619" spans="1:7" ht="13.5" thickBot="1">
      <c r="A619" s="303">
        <v>33</v>
      </c>
      <c r="B619" s="304">
        <v>12025986</v>
      </c>
      <c r="C619" s="321">
        <v>39461</v>
      </c>
      <c r="D619" s="301">
        <v>39469</v>
      </c>
      <c r="E619" s="306">
        <v>39471</v>
      </c>
      <c r="F619" s="305">
        <v>39476</v>
      </c>
      <c r="G619" s="307" t="s">
        <v>3176</v>
      </c>
    </row>
    <row r="620" spans="1:7" ht="13.5" thickBot="1">
      <c r="A620" s="303">
        <v>34</v>
      </c>
      <c r="B620" s="304">
        <v>12025987</v>
      </c>
      <c r="C620" s="321">
        <v>39463</v>
      </c>
      <c r="D620" s="301">
        <v>39469</v>
      </c>
      <c r="E620" s="306">
        <v>39476</v>
      </c>
      <c r="F620" s="305">
        <v>39512</v>
      </c>
      <c r="G620" s="307" t="s">
        <v>3205</v>
      </c>
    </row>
    <row r="621" spans="1:7" ht="13.5" thickBot="1">
      <c r="A621" s="303">
        <v>35</v>
      </c>
      <c r="B621" s="304">
        <v>12025988</v>
      </c>
      <c r="C621" s="321">
        <v>39461</v>
      </c>
      <c r="D621" s="301">
        <v>39469</v>
      </c>
      <c r="E621" s="306">
        <v>39476</v>
      </c>
      <c r="F621" s="305">
        <v>39498</v>
      </c>
      <c r="G621" s="307" t="s">
        <v>3194</v>
      </c>
    </row>
    <row r="622" spans="1:7" ht="13.5" thickBot="1">
      <c r="A622" s="303">
        <v>36</v>
      </c>
      <c r="B622" s="304">
        <v>12025989</v>
      </c>
      <c r="C622" s="321">
        <v>39463</v>
      </c>
      <c r="D622" s="301">
        <v>39469</v>
      </c>
      <c r="E622" s="306">
        <v>39484</v>
      </c>
      <c r="F622" s="305">
        <v>39527</v>
      </c>
      <c r="G622" s="307" t="s">
        <v>3216</v>
      </c>
    </row>
    <row r="623" spans="1:7" ht="13.5" thickBot="1">
      <c r="A623" s="303">
        <v>37</v>
      </c>
      <c r="B623" s="304">
        <v>12025990</v>
      </c>
      <c r="C623" s="321">
        <v>39463</v>
      </c>
      <c r="D623" s="301">
        <v>39469</v>
      </c>
      <c r="E623" s="306">
        <v>39477</v>
      </c>
      <c r="F623" s="305">
        <v>39504</v>
      </c>
      <c r="G623" s="307" t="s">
        <v>3217</v>
      </c>
    </row>
    <row r="624" spans="1:7" ht="13.5" thickBot="1">
      <c r="A624" s="303">
        <v>38</v>
      </c>
      <c r="B624" s="304">
        <v>12025991</v>
      </c>
      <c r="C624" s="321">
        <v>39461</v>
      </c>
      <c r="D624" s="301">
        <v>39469</v>
      </c>
      <c r="E624" s="306">
        <v>39471</v>
      </c>
      <c r="F624" s="305">
        <v>39499</v>
      </c>
      <c r="G624" s="307" t="s">
        <v>3182</v>
      </c>
    </row>
    <row r="625" spans="1:9" ht="13.5" thickBot="1">
      <c r="A625" s="303">
        <v>39</v>
      </c>
      <c r="B625" s="304">
        <v>12025992</v>
      </c>
      <c r="C625" s="321">
        <v>39463</v>
      </c>
      <c r="D625" s="301">
        <v>39469</v>
      </c>
      <c r="E625" s="306">
        <v>39476</v>
      </c>
      <c r="F625" s="305">
        <v>39500</v>
      </c>
      <c r="G625" s="307" t="s">
        <v>3218</v>
      </c>
    </row>
    <row r="626" spans="1:9" ht="13.5" thickBot="1">
      <c r="A626" s="303">
        <v>40</v>
      </c>
      <c r="B626" s="304">
        <v>12025993</v>
      </c>
      <c r="C626" s="321">
        <v>39461</v>
      </c>
      <c r="D626" s="301">
        <v>39469</v>
      </c>
      <c r="E626" s="306">
        <v>39477</v>
      </c>
      <c r="F626" s="305">
        <v>39497</v>
      </c>
      <c r="G626" s="307" t="s">
        <v>3182</v>
      </c>
    </row>
    <row r="627" spans="1:9" ht="13.5" thickBot="1">
      <c r="A627" s="303">
        <v>41</v>
      </c>
      <c r="B627" s="304">
        <v>12025994</v>
      </c>
      <c r="C627" s="321">
        <v>39461</v>
      </c>
      <c r="D627" s="301">
        <v>39469</v>
      </c>
      <c r="E627" s="306">
        <v>39471</v>
      </c>
      <c r="F627" s="305">
        <v>39486</v>
      </c>
      <c r="G627" s="307" t="s">
        <v>3219</v>
      </c>
    </row>
    <row r="628" spans="1:9" ht="13.5" thickBot="1">
      <c r="A628" s="303">
        <v>42</v>
      </c>
      <c r="B628" s="304">
        <v>12025995</v>
      </c>
      <c r="C628" s="321">
        <v>39461</v>
      </c>
      <c r="D628" s="301">
        <v>39469</v>
      </c>
      <c r="E628" s="306">
        <v>39477</v>
      </c>
      <c r="F628" s="305">
        <v>39524</v>
      </c>
      <c r="G628" s="307" t="s">
        <v>3185</v>
      </c>
      <c r="I628" s="348"/>
    </row>
    <row r="629" spans="1:9" ht="13.5" thickBot="1">
      <c r="A629" s="303">
        <v>43</v>
      </c>
      <c r="B629" s="304">
        <v>12025996</v>
      </c>
      <c r="C629" s="321">
        <v>39461</v>
      </c>
      <c r="D629" s="301">
        <v>39469</v>
      </c>
      <c r="E629" s="306">
        <v>39477</v>
      </c>
      <c r="F629" s="305">
        <v>39512</v>
      </c>
      <c r="G629" s="307" t="s">
        <v>3190</v>
      </c>
    </row>
    <row r="630" spans="1:9" ht="13.5" thickBot="1">
      <c r="A630" s="303">
        <v>44</v>
      </c>
      <c r="B630" s="304">
        <v>12025997</v>
      </c>
      <c r="C630" s="321">
        <v>39461</v>
      </c>
      <c r="D630" s="301">
        <v>39469</v>
      </c>
      <c r="E630" s="306">
        <v>39471</v>
      </c>
      <c r="F630" s="305">
        <v>39482</v>
      </c>
      <c r="G630" s="307" t="s">
        <v>3209</v>
      </c>
    </row>
    <row r="631" spans="1:9" ht="13.5" thickBot="1">
      <c r="A631" s="303">
        <v>45</v>
      </c>
      <c r="B631" s="304">
        <v>12025998</v>
      </c>
      <c r="C631" s="321">
        <v>39461</v>
      </c>
      <c r="D631" s="301">
        <v>39469</v>
      </c>
      <c r="E631" s="306">
        <v>39477</v>
      </c>
      <c r="F631" s="305">
        <v>39498</v>
      </c>
      <c r="G631" s="307" t="s">
        <v>3194</v>
      </c>
    </row>
    <row r="632" spans="1:9" ht="13.5" thickBot="1">
      <c r="A632" s="303">
        <v>46</v>
      </c>
      <c r="B632" s="304">
        <v>12025999</v>
      </c>
      <c r="C632" s="321">
        <v>39463</v>
      </c>
      <c r="D632" s="301">
        <v>39469</v>
      </c>
      <c r="E632" s="306">
        <v>39476</v>
      </c>
      <c r="F632" s="305">
        <v>39500</v>
      </c>
      <c r="G632" s="307" t="s">
        <v>3218</v>
      </c>
    </row>
    <row r="633" spans="1:9" ht="13.5" thickBot="1">
      <c r="A633" s="303">
        <v>47</v>
      </c>
      <c r="B633" s="304">
        <v>12026000</v>
      </c>
      <c r="C633" s="321">
        <v>39463</v>
      </c>
      <c r="D633" s="301">
        <v>39469</v>
      </c>
      <c r="E633" s="306">
        <v>39470</v>
      </c>
      <c r="F633" s="305">
        <v>39477</v>
      </c>
      <c r="G633" s="307" t="s">
        <v>3185</v>
      </c>
    </row>
    <row r="634" spans="1:9" ht="13.5" thickBot="1">
      <c r="A634" s="303">
        <v>48</v>
      </c>
      <c r="B634" s="304">
        <v>12026001</v>
      </c>
      <c r="C634" s="321">
        <v>39461</v>
      </c>
      <c r="D634" s="301">
        <v>39469</v>
      </c>
      <c r="E634" s="306">
        <v>39471</v>
      </c>
      <c r="F634" s="305">
        <v>39482</v>
      </c>
      <c r="G634" s="307" t="s">
        <v>3194</v>
      </c>
    </row>
    <row r="635" spans="1:9" ht="13.5" thickBot="1">
      <c r="A635" s="303">
        <v>49</v>
      </c>
      <c r="B635" s="304">
        <v>12026002</v>
      </c>
      <c r="C635" s="321">
        <v>39463</v>
      </c>
      <c r="D635" s="301">
        <v>39469</v>
      </c>
      <c r="E635" s="306">
        <v>39476</v>
      </c>
      <c r="F635" s="305">
        <v>39497</v>
      </c>
      <c r="G635" s="307" t="s">
        <v>3220</v>
      </c>
    </row>
    <row r="636" spans="1:9" ht="13.5" thickBot="1">
      <c r="A636" s="303">
        <v>50</v>
      </c>
      <c r="B636" s="304">
        <v>12026003</v>
      </c>
      <c r="C636" s="321">
        <v>39463</v>
      </c>
      <c r="D636" s="301">
        <v>39469</v>
      </c>
      <c r="E636" s="306">
        <v>39476</v>
      </c>
      <c r="F636" s="305">
        <v>39527</v>
      </c>
      <c r="G636" s="307" t="s">
        <v>3163</v>
      </c>
    </row>
    <row r="637" spans="1:9" ht="13.5" thickBot="1">
      <c r="A637" s="303">
        <v>51</v>
      </c>
      <c r="B637" s="304">
        <v>12026004</v>
      </c>
      <c r="C637" s="321">
        <v>39463</v>
      </c>
      <c r="D637" s="301">
        <v>39469</v>
      </c>
      <c r="E637" s="306">
        <v>39476</v>
      </c>
      <c r="F637" s="305">
        <v>39507</v>
      </c>
      <c r="G637" s="307" t="s">
        <v>3215</v>
      </c>
    </row>
    <row r="638" spans="1:9" ht="13.5" thickBot="1">
      <c r="A638" s="357">
        <v>52</v>
      </c>
      <c r="B638" s="304">
        <v>12026005</v>
      </c>
      <c r="C638" s="321">
        <v>39463</v>
      </c>
      <c r="D638" s="301">
        <v>39469</v>
      </c>
      <c r="E638" s="306">
        <v>39471</v>
      </c>
      <c r="F638" s="305">
        <v>39498</v>
      </c>
      <c r="G638" s="307" t="s">
        <v>3194</v>
      </c>
    </row>
    <row r="639" spans="1:9" ht="13.5" thickBot="1">
      <c r="A639" s="357">
        <v>53</v>
      </c>
      <c r="B639" s="304">
        <v>12026006</v>
      </c>
      <c r="C639" s="321">
        <v>39463</v>
      </c>
      <c r="D639" s="301">
        <v>39469</v>
      </c>
      <c r="E639" s="306">
        <v>39476</v>
      </c>
      <c r="F639" s="305">
        <v>39504</v>
      </c>
      <c r="G639" s="307" t="s">
        <v>3194</v>
      </c>
    </row>
    <row r="640" spans="1:9" ht="13.5" thickBot="1">
      <c r="A640" s="357">
        <v>54</v>
      </c>
      <c r="B640" s="304">
        <v>12026007</v>
      </c>
      <c r="C640" s="321">
        <v>39463</v>
      </c>
      <c r="D640" s="301">
        <v>39469</v>
      </c>
      <c r="E640" s="306">
        <v>39484</v>
      </c>
      <c r="F640" s="305">
        <v>39511</v>
      </c>
      <c r="G640" s="307" t="s">
        <v>3167</v>
      </c>
    </row>
    <row r="641" spans="1:7" ht="13.5" thickBot="1">
      <c r="A641" s="357">
        <v>55</v>
      </c>
      <c r="B641" s="304">
        <v>12026008</v>
      </c>
      <c r="C641" s="321">
        <v>39463</v>
      </c>
      <c r="D641" s="301">
        <v>39469</v>
      </c>
      <c r="E641" s="306">
        <v>39476</v>
      </c>
      <c r="F641" s="305">
        <v>39562</v>
      </c>
      <c r="G641" s="307" t="s">
        <v>3221</v>
      </c>
    </row>
    <row r="642" spans="1:7" ht="13.5" thickBot="1">
      <c r="A642" s="303">
        <v>56</v>
      </c>
      <c r="B642" s="304">
        <v>12026009</v>
      </c>
      <c r="C642" s="321">
        <v>39463</v>
      </c>
      <c r="D642" s="301">
        <v>39469</v>
      </c>
      <c r="E642" s="306">
        <v>39470</v>
      </c>
      <c r="F642" s="305">
        <v>39479</v>
      </c>
      <c r="G642" s="307" t="s">
        <v>3163</v>
      </c>
    </row>
    <row r="643" spans="1:7" ht="13.5" thickBot="1">
      <c r="A643" s="303">
        <v>57</v>
      </c>
      <c r="B643" s="304">
        <v>12026010</v>
      </c>
      <c r="C643" s="321">
        <v>39463</v>
      </c>
      <c r="D643" s="301">
        <v>39469</v>
      </c>
      <c r="E643" s="306">
        <v>39470</v>
      </c>
      <c r="F643" s="305">
        <v>39493</v>
      </c>
      <c r="G643" s="307" t="s">
        <v>3201</v>
      </c>
    </row>
    <row r="644" spans="1:7" ht="13.5" thickBot="1">
      <c r="A644" s="303">
        <v>58</v>
      </c>
      <c r="B644" s="304">
        <v>12026011</v>
      </c>
      <c r="C644" s="321">
        <v>39463</v>
      </c>
      <c r="D644" s="301">
        <v>39469</v>
      </c>
      <c r="E644" s="306">
        <v>39470</v>
      </c>
      <c r="F644" s="305">
        <v>39504</v>
      </c>
      <c r="G644" s="307" t="s">
        <v>3185</v>
      </c>
    </row>
    <row r="645" spans="1:7" ht="13.5" thickBot="1">
      <c r="A645" s="303">
        <v>59</v>
      </c>
      <c r="B645" s="304">
        <v>12026012</v>
      </c>
      <c r="C645" s="321">
        <v>39463</v>
      </c>
      <c r="D645" s="301">
        <v>39469</v>
      </c>
      <c r="E645" s="306">
        <v>39484</v>
      </c>
      <c r="F645" s="305">
        <v>39526</v>
      </c>
      <c r="G645" s="307" t="s">
        <v>3184</v>
      </c>
    </row>
    <row r="646" spans="1:7" ht="13.5" thickBot="1">
      <c r="A646" s="303">
        <v>60</v>
      </c>
      <c r="B646" s="304">
        <v>12025013</v>
      </c>
      <c r="C646" s="321">
        <v>39463</v>
      </c>
      <c r="D646" s="301">
        <v>39469</v>
      </c>
      <c r="E646" s="306">
        <v>39484</v>
      </c>
      <c r="F646" s="305">
        <v>39525</v>
      </c>
      <c r="G646" s="307" t="s">
        <v>3208</v>
      </c>
    </row>
    <row r="647" spans="1:7" ht="13.5" thickBot="1">
      <c r="A647" s="303">
        <v>61</v>
      </c>
      <c r="B647" s="304">
        <v>12026014</v>
      </c>
      <c r="C647" s="321">
        <v>39461</v>
      </c>
      <c r="D647" s="301">
        <v>39469</v>
      </c>
      <c r="E647" s="306">
        <v>39470</v>
      </c>
      <c r="F647" s="305">
        <v>39511</v>
      </c>
      <c r="G647" s="307" t="s">
        <v>3205</v>
      </c>
    </row>
    <row r="648" spans="1:7" ht="13.5" thickBot="1">
      <c r="A648" s="303">
        <v>62</v>
      </c>
      <c r="B648" s="304">
        <v>12026016</v>
      </c>
      <c r="C648" s="321">
        <v>39463</v>
      </c>
      <c r="D648" s="301">
        <v>39469</v>
      </c>
      <c r="E648" s="306">
        <v>39484</v>
      </c>
      <c r="F648" s="305">
        <v>39511</v>
      </c>
      <c r="G648" s="307" t="s">
        <v>3167</v>
      </c>
    </row>
    <row r="649" spans="1:7" ht="13.5" thickBot="1">
      <c r="A649" s="303">
        <v>63</v>
      </c>
      <c r="B649" s="304">
        <v>12026017</v>
      </c>
      <c r="C649" s="321">
        <v>39461</v>
      </c>
      <c r="D649" s="301">
        <v>39469</v>
      </c>
      <c r="E649" s="306">
        <v>39477</v>
      </c>
      <c r="F649" s="305">
        <v>39513</v>
      </c>
      <c r="G649" s="307" t="s">
        <v>3185</v>
      </c>
    </row>
    <row r="650" spans="1:7" ht="13.5" thickBot="1">
      <c r="A650" s="303">
        <v>64</v>
      </c>
      <c r="B650" s="304">
        <v>12026018</v>
      </c>
      <c r="C650" s="321">
        <v>39463</v>
      </c>
      <c r="D650" s="301">
        <v>39469</v>
      </c>
      <c r="E650" s="306">
        <v>39477</v>
      </c>
      <c r="F650" s="305">
        <v>39527</v>
      </c>
      <c r="G650" s="307" t="s">
        <v>3168</v>
      </c>
    </row>
    <row r="651" spans="1:7" ht="13.5" thickBot="1">
      <c r="A651" s="303">
        <v>65</v>
      </c>
      <c r="B651" s="304">
        <v>12026019</v>
      </c>
      <c r="C651" s="321">
        <v>39463</v>
      </c>
      <c r="D651" s="301">
        <v>39469</v>
      </c>
      <c r="E651" s="306">
        <v>39477</v>
      </c>
      <c r="F651" s="305">
        <v>39510</v>
      </c>
      <c r="G651" s="307" t="s">
        <v>3167</v>
      </c>
    </row>
    <row r="652" spans="1:7" ht="13.5" thickBot="1">
      <c r="A652" s="303">
        <v>66</v>
      </c>
      <c r="B652" s="304">
        <v>12026020</v>
      </c>
      <c r="C652" s="321">
        <v>39463</v>
      </c>
      <c r="D652" s="301">
        <v>39469</v>
      </c>
      <c r="E652" s="306">
        <v>39476</v>
      </c>
      <c r="F652" s="305">
        <v>39497</v>
      </c>
      <c r="G652" s="307" t="s">
        <v>3176</v>
      </c>
    </row>
    <row r="653" spans="1:7" ht="13.5" thickBot="1">
      <c r="A653" s="303">
        <v>67</v>
      </c>
      <c r="B653" s="304">
        <v>12026021</v>
      </c>
      <c r="C653" s="321">
        <v>39461</v>
      </c>
      <c r="D653" s="301">
        <v>39469</v>
      </c>
      <c r="E653" s="306">
        <v>39476</v>
      </c>
      <c r="F653" s="305">
        <v>39541</v>
      </c>
      <c r="G653" s="307" t="s">
        <v>3222</v>
      </c>
    </row>
    <row r="654" spans="1:7" ht="13.5" thickBot="1">
      <c r="A654" s="303">
        <v>68</v>
      </c>
      <c r="B654" s="304">
        <v>12026022</v>
      </c>
      <c r="C654" s="321">
        <v>39461</v>
      </c>
      <c r="D654" s="301">
        <v>39469</v>
      </c>
      <c r="E654" s="306">
        <v>39477</v>
      </c>
      <c r="F654" s="305">
        <v>39497</v>
      </c>
      <c r="G654" s="307" t="s">
        <v>3163</v>
      </c>
    </row>
    <row r="655" spans="1:7" ht="13.5" thickBot="1">
      <c r="A655" s="303">
        <v>69</v>
      </c>
      <c r="B655" s="304">
        <v>12026023</v>
      </c>
      <c r="C655" s="321">
        <v>39463</v>
      </c>
      <c r="D655" s="301">
        <v>39469</v>
      </c>
      <c r="E655" s="306">
        <v>39476</v>
      </c>
      <c r="F655" s="305">
        <v>39512</v>
      </c>
      <c r="G655" s="307" t="s">
        <v>3208</v>
      </c>
    </row>
    <row r="656" spans="1:7" ht="13.5" thickBot="1">
      <c r="A656" s="303">
        <v>70</v>
      </c>
      <c r="B656" s="304">
        <v>12026024</v>
      </c>
      <c r="C656" s="321">
        <v>39461</v>
      </c>
      <c r="D656" s="301">
        <v>39469</v>
      </c>
      <c r="E656" s="306">
        <v>39476</v>
      </c>
      <c r="F656" s="305">
        <v>39497</v>
      </c>
      <c r="G656" s="307" t="s">
        <v>3176</v>
      </c>
    </row>
    <row r="657" spans="1:7" ht="13.5" thickBot="1">
      <c r="A657" s="303">
        <v>71</v>
      </c>
      <c r="B657" s="304">
        <v>12026025</v>
      </c>
      <c r="C657" s="321">
        <v>39461</v>
      </c>
      <c r="D657" s="301">
        <v>39469</v>
      </c>
      <c r="E657" s="306">
        <v>39477</v>
      </c>
      <c r="F657" s="305">
        <v>39497</v>
      </c>
      <c r="G657" s="307" t="s">
        <v>3176</v>
      </c>
    </row>
    <row r="658" spans="1:7" ht="13.5" thickBot="1">
      <c r="A658" s="303">
        <v>72</v>
      </c>
      <c r="B658" s="304">
        <v>12026026</v>
      </c>
      <c r="C658" s="321">
        <v>39463</v>
      </c>
      <c r="D658" s="301">
        <v>39469</v>
      </c>
      <c r="E658" s="306">
        <v>39477</v>
      </c>
      <c r="F658" s="305">
        <v>39531</v>
      </c>
      <c r="G658" s="307" t="s">
        <v>3168</v>
      </c>
    </row>
    <row r="659" spans="1:7" ht="13.5" thickBot="1">
      <c r="A659" s="303">
        <v>73</v>
      </c>
      <c r="B659" s="304">
        <v>12026027</v>
      </c>
      <c r="C659" s="321">
        <v>39461</v>
      </c>
      <c r="D659" s="301">
        <v>39469</v>
      </c>
      <c r="E659" s="306">
        <v>39471</v>
      </c>
      <c r="F659" s="305">
        <v>39482</v>
      </c>
      <c r="G659" s="307" t="s">
        <v>3194</v>
      </c>
    </row>
    <row r="660" spans="1:7" ht="13.5" thickBot="1">
      <c r="A660" s="303">
        <v>74</v>
      </c>
      <c r="B660" s="304">
        <v>12026028</v>
      </c>
      <c r="C660" s="321">
        <v>39463</v>
      </c>
      <c r="D660" s="301">
        <v>39469</v>
      </c>
      <c r="E660" s="306">
        <v>39476</v>
      </c>
      <c r="F660" s="305">
        <v>39498</v>
      </c>
      <c r="G660" s="307" t="s">
        <v>3194</v>
      </c>
    </row>
    <row r="661" spans="1:7" ht="13.5" thickBot="1">
      <c r="A661" s="303">
        <v>75</v>
      </c>
      <c r="B661" s="304">
        <v>12026029</v>
      </c>
      <c r="C661" s="321">
        <v>39461</v>
      </c>
      <c r="D661" s="301">
        <v>39469</v>
      </c>
      <c r="E661" s="306">
        <v>39470</v>
      </c>
      <c r="F661" s="305">
        <v>39477</v>
      </c>
      <c r="G661" s="307" t="s">
        <v>3176</v>
      </c>
    </row>
    <row r="662" spans="1:7" ht="13.5" thickBot="1">
      <c r="A662" s="303">
        <v>76</v>
      </c>
      <c r="B662" s="304">
        <v>12026030</v>
      </c>
      <c r="C662" s="321">
        <v>39463</v>
      </c>
      <c r="D662" s="301">
        <v>39469</v>
      </c>
      <c r="E662" s="306">
        <v>39470</v>
      </c>
      <c r="F662" s="305">
        <v>39513</v>
      </c>
      <c r="G662" s="307" t="s">
        <v>3185</v>
      </c>
    </row>
    <row r="663" spans="1:7" ht="13.5" thickBot="1">
      <c r="A663" s="303">
        <v>77</v>
      </c>
      <c r="B663" s="304">
        <v>12026031</v>
      </c>
      <c r="C663" s="321">
        <v>39463</v>
      </c>
      <c r="D663" s="301">
        <v>39469</v>
      </c>
      <c r="E663" s="306">
        <v>39470</v>
      </c>
      <c r="F663" s="305">
        <v>39527</v>
      </c>
      <c r="G663" s="307" t="s">
        <v>3216</v>
      </c>
    </row>
    <row r="664" spans="1:7" ht="13.5" thickBot="1">
      <c r="A664" s="303">
        <v>78</v>
      </c>
      <c r="B664" s="304">
        <v>12026032</v>
      </c>
      <c r="C664" s="321">
        <v>39461</v>
      </c>
      <c r="D664" s="301">
        <v>39469</v>
      </c>
      <c r="E664" s="306">
        <v>39477</v>
      </c>
      <c r="F664" s="305">
        <v>39512</v>
      </c>
      <c r="G664" s="307" t="s">
        <v>3190</v>
      </c>
    </row>
    <row r="665" spans="1:7" ht="13.5" thickBot="1">
      <c r="A665" s="303">
        <v>79</v>
      </c>
      <c r="B665" s="304">
        <v>12026033</v>
      </c>
      <c r="C665" s="321">
        <v>39463</v>
      </c>
      <c r="D665" s="301">
        <v>39469</v>
      </c>
      <c r="E665" s="306">
        <v>39477</v>
      </c>
      <c r="F665" s="305">
        <v>39511</v>
      </c>
      <c r="G665" s="307" t="s">
        <v>3164</v>
      </c>
    </row>
    <row r="666" spans="1:7" ht="13.5" thickBot="1">
      <c r="A666" s="303">
        <v>80</v>
      </c>
      <c r="B666" s="304">
        <v>12026034</v>
      </c>
      <c r="C666" s="321">
        <v>39461</v>
      </c>
      <c r="D666" s="301">
        <v>39469</v>
      </c>
      <c r="E666" s="306">
        <v>39477</v>
      </c>
      <c r="F666" s="305">
        <v>39556</v>
      </c>
      <c r="G666" s="307" t="s">
        <v>3184</v>
      </c>
    </row>
    <row r="667" spans="1:7" ht="13.5" thickBot="1">
      <c r="A667" s="303">
        <v>81</v>
      </c>
      <c r="B667" s="304">
        <v>12026035</v>
      </c>
      <c r="C667" s="321">
        <v>39461</v>
      </c>
      <c r="D667" s="301">
        <v>39469</v>
      </c>
      <c r="E667" s="306">
        <v>39477</v>
      </c>
      <c r="F667" s="305">
        <v>39511</v>
      </c>
      <c r="G667" s="307" t="s">
        <v>3205</v>
      </c>
    </row>
    <row r="668" spans="1:7" ht="13.5" thickBot="1">
      <c r="A668" s="303">
        <v>82</v>
      </c>
      <c r="B668" s="304">
        <v>12026036</v>
      </c>
      <c r="C668" s="321">
        <v>39463</v>
      </c>
      <c r="D668" s="301">
        <v>39469</v>
      </c>
      <c r="E668" s="306">
        <v>39477</v>
      </c>
      <c r="F668" s="305">
        <v>39584</v>
      </c>
      <c r="G668" s="307" t="s">
        <v>3163</v>
      </c>
    </row>
    <row r="669" spans="1:7" ht="13.5" thickBot="1">
      <c r="A669" s="303">
        <v>83</v>
      </c>
      <c r="B669" s="304">
        <v>12026037</v>
      </c>
      <c r="C669" s="321">
        <v>39463</v>
      </c>
      <c r="D669" s="301">
        <v>39469</v>
      </c>
      <c r="E669" s="306">
        <v>39484</v>
      </c>
      <c r="F669" s="305">
        <v>39511</v>
      </c>
      <c r="G669" s="307" t="s">
        <v>3164</v>
      </c>
    </row>
    <row r="670" spans="1:7" ht="13.5" thickBot="1">
      <c r="A670" s="303">
        <v>84</v>
      </c>
      <c r="B670" s="304">
        <v>12026038</v>
      </c>
      <c r="C670" s="321">
        <v>39461</v>
      </c>
      <c r="D670" s="301">
        <v>39469</v>
      </c>
      <c r="E670" s="306">
        <v>39477</v>
      </c>
      <c r="F670" s="305">
        <v>39482</v>
      </c>
      <c r="G670" s="307" t="s">
        <v>3194</v>
      </c>
    </row>
    <row r="671" spans="1:7" ht="13.5" thickBot="1">
      <c r="A671" s="303">
        <v>85</v>
      </c>
      <c r="B671" s="304">
        <v>12026039</v>
      </c>
      <c r="C671" s="321">
        <v>39463</v>
      </c>
      <c r="D671" s="301">
        <v>39469</v>
      </c>
      <c r="E671" s="306">
        <v>39477</v>
      </c>
      <c r="F671" s="305">
        <v>39511</v>
      </c>
      <c r="G671" s="307" t="s">
        <v>3177</v>
      </c>
    </row>
    <row r="672" spans="1:7" ht="13.5" thickBot="1">
      <c r="A672" s="303">
        <v>86</v>
      </c>
      <c r="B672" s="304">
        <v>12026040</v>
      </c>
      <c r="C672" s="321">
        <v>39463</v>
      </c>
      <c r="D672" s="301">
        <v>39469</v>
      </c>
      <c r="E672" s="306">
        <v>39484</v>
      </c>
      <c r="F672" s="305">
        <v>39529</v>
      </c>
      <c r="G672" s="307" t="s">
        <v>3205</v>
      </c>
    </row>
    <row r="673" spans="1:7" ht="13.5" thickBot="1">
      <c r="A673" s="303">
        <v>87</v>
      </c>
      <c r="B673" s="304">
        <v>12026041</v>
      </c>
      <c r="C673" s="321">
        <v>39461</v>
      </c>
      <c r="D673" s="301">
        <v>39469</v>
      </c>
      <c r="E673" s="306">
        <v>39477</v>
      </c>
      <c r="F673" s="305">
        <v>39497</v>
      </c>
      <c r="G673" s="307" t="s">
        <v>3176</v>
      </c>
    </row>
    <row r="674" spans="1:7" ht="13.5" thickBot="1">
      <c r="A674" s="303">
        <v>88</v>
      </c>
      <c r="B674" s="304">
        <v>12026042</v>
      </c>
      <c r="C674" s="321">
        <v>39463</v>
      </c>
      <c r="D674" s="301">
        <v>39469</v>
      </c>
      <c r="E674" s="306">
        <v>39484</v>
      </c>
      <c r="F674" s="305">
        <v>39526</v>
      </c>
      <c r="G674" s="307" t="s">
        <v>3223</v>
      </c>
    </row>
    <row r="675" spans="1:7" ht="13.5" thickBot="1">
      <c r="A675" s="303">
        <v>89</v>
      </c>
      <c r="B675" s="304">
        <v>12026043</v>
      </c>
      <c r="C675" s="321">
        <v>39461</v>
      </c>
      <c r="D675" s="301">
        <v>39469</v>
      </c>
      <c r="E675" s="306">
        <v>39469</v>
      </c>
      <c r="F675" s="305">
        <v>39477</v>
      </c>
      <c r="G675" s="307" t="s">
        <v>3176</v>
      </c>
    </row>
    <row r="676" spans="1:7" ht="13.5" thickBot="1">
      <c r="A676" s="303">
        <v>90</v>
      </c>
      <c r="B676" s="304">
        <v>12026044</v>
      </c>
      <c r="C676" s="321">
        <v>39463</v>
      </c>
      <c r="D676" s="301">
        <v>39469</v>
      </c>
      <c r="E676" s="306">
        <v>39476</v>
      </c>
      <c r="F676" s="305">
        <v>39500</v>
      </c>
      <c r="G676" s="307" t="s">
        <v>3194</v>
      </c>
    </row>
    <row r="677" spans="1:7" ht="13.5" thickBot="1">
      <c r="A677" s="303">
        <v>91</v>
      </c>
      <c r="B677" s="304">
        <v>12026045</v>
      </c>
      <c r="C677" s="321">
        <v>39463</v>
      </c>
      <c r="D677" s="301">
        <v>39469</v>
      </c>
      <c r="E677" s="306">
        <v>39470</v>
      </c>
      <c r="F677" s="305">
        <v>39482</v>
      </c>
      <c r="G677" s="307" t="s">
        <v>3194</v>
      </c>
    </row>
    <row r="678" spans="1:7" ht="13.5" thickBot="1">
      <c r="A678" s="303">
        <v>92</v>
      </c>
      <c r="B678" s="304">
        <v>12026046</v>
      </c>
      <c r="C678" s="321">
        <v>39463</v>
      </c>
      <c r="D678" s="301">
        <v>39469</v>
      </c>
      <c r="E678" s="306">
        <v>39470</v>
      </c>
      <c r="F678" s="305">
        <v>39482</v>
      </c>
      <c r="G678" s="307" t="s">
        <v>3194</v>
      </c>
    </row>
    <row r="679" spans="1:7" ht="13.5" thickBot="1">
      <c r="A679" s="303">
        <v>93</v>
      </c>
      <c r="B679" s="304">
        <v>12026047</v>
      </c>
      <c r="C679" s="321">
        <v>39461</v>
      </c>
      <c r="D679" s="301">
        <v>39469</v>
      </c>
      <c r="E679" s="306">
        <v>39477</v>
      </c>
      <c r="F679" s="305">
        <v>39512</v>
      </c>
      <c r="G679" s="307" t="s">
        <v>3190</v>
      </c>
    </row>
    <row r="680" spans="1:7" ht="13.5" thickBot="1">
      <c r="A680" s="303">
        <v>94</v>
      </c>
      <c r="B680" s="304">
        <v>12026048</v>
      </c>
      <c r="C680" s="321">
        <v>39463</v>
      </c>
      <c r="D680" s="301">
        <v>39469</v>
      </c>
      <c r="E680" s="306">
        <v>39484</v>
      </c>
      <c r="F680" s="305">
        <v>39511</v>
      </c>
      <c r="G680" s="307" t="s">
        <v>3224</v>
      </c>
    </row>
    <row r="681" spans="1:7" ht="13.5" thickBot="1">
      <c r="A681" s="303">
        <v>95</v>
      </c>
      <c r="B681" s="304">
        <v>12026049</v>
      </c>
      <c r="C681" s="321">
        <v>39463</v>
      </c>
      <c r="D681" s="301">
        <v>39469</v>
      </c>
      <c r="E681" s="306">
        <v>39471</v>
      </c>
      <c r="F681" s="305">
        <v>39505</v>
      </c>
      <c r="G681" s="307" t="s">
        <v>3177</v>
      </c>
    </row>
    <row r="682" spans="1:7" ht="13.5" thickBot="1">
      <c r="A682" s="303">
        <v>96</v>
      </c>
      <c r="B682" s="304">
        <v>12026050</v>
      </c>
      <c r="C682" s="321">
        <v>39461</v>
      </c>
      <c r="D682" s="301">
        <v>39469</v>
      </c>
      <c r="E682" s="306">
        <v>39477</v>
      </c>
      <c r="F682" s="305">
        <v>39497</v>
      </c>
      <c r="G682" s="307" t="s">
        <v>3176</v>
      </c>
    </row>
    <row r="683" spans="1:7" ht="13.5" thickBot="1">
      <c r="A683" s="303">
        <v>97</v>
      </c>
      <c r="B683" s="304">
        <v>12026051</v>
      </c>
      <c r="C683" s="321">
        <v>39463</v>
      </c>
      <c r="D683" s="301">
        <v>39469</v>
      </c>
      <c r="E683" s="306">
        <v>39470</v>
      </c>
      <c r="F683" s="305">
        <v>39478</v>
      </c>
      <c r="G683" s="307" t="s">
        <v>3202</v>
      </c>
    </row>
    <row r="684" spans="1:7" ht="13.5" thickBot="1">
      <c r="A684" s="303">
        <v>98</v>
      </c>
      <c r="B684" s="304">
        <v>12026052</v>
      </c>
      <c r="C684" s="321">
        <v>39463</v>
      </c>
      <c r="D684" s="301">
        <v>39469</v>
      </c>
      <c r="E684" s="306">
        <v>39484</v>
      </c>
      <c r="F684" s="305">
        <v>39511</v>
      </c>
      <c r="G684" s="307" t="s">
        <v>3188</v>
      </c>
    </row>
    <row r="685" spans="1:7" ht="13.5" thickBot="1">
      <c r="A685" s="303">
        <v>99</v>
      </c>
      <c r="B685" s="304">
        <v>12026053</v>
      </c>
      <c r="C685" s="321">
        <v>39463</v>
      </c>
      <c r="D685" s="301">
        <v>39469</v>
      </c>
      <c r="E685" s="306">
        <v>39485</v>
      </c>
      <c r="F685" s="305">
        <v>39529</v>
      </c>
      <c r="G685" s="307" t="s">
        <v>3205</v>
      </c>
    </row>
    <row r="686" spans="1:7" ht="13.5" thickBot="1">
      <c r="A686" s="303">
        <v>100</v>
      </c>
      <c r="B686" s="304">
        <v>12026054</v>
      </c>
      <c r="C686" s="321">
        <v>39463</v>
      </c>
      <c r="D686" s="301">
        <v>39469</v>
      </c>
      <c r="E686" s="306">
        <v>39471</v>
      </c>
      <c r="F686" s="305">
        <v>39504</v>
      </c>
      <c r="G686" s="307" t="s">
        <v>3194</v>
      </c>
    </row>
    <row r="687" spans="1:7" ht="13.5" thickBot="1">
      <c r="A687" s="303">
        <v>101</v>
      </c>
      <c r="B687" s="304">
        <v>12026055</v>
      </c>
      <c r="C687" s="321">
        <v>39463</v>
      </c>
      <c r="D687" s="301">
        <v>39469</v>
      </c>
      <c r="E687" s="306">
        <v>39485</v>
      </c>
      <c r="F687" s="305">
        <v>39519</v>
      </c>
      <c r="G687" s="307" t="s">
        <v>3188</v>
      </c>
    </row>
    <row r="688" spans="1:7">
      <c r="A688" s="303">
        <v>102</v>
      </c>
      <c r="B688" s="304">
        <v>12026056</v>
      </c>
      <c r="C688" s="321">
        <v>39463</v>
      </c>
      <c r="D688" s="301">
        <v>39469</v>
      </c>
      <c r="E688" s="306">
        <v>39485</v>
      </c>
      <c r="F688" s="305">
        <v>39526</v>
      </c>
      <c r="G688" s="307" t="s">
        <v>3185</v>
      </c>
    </row>
    <row r="689" spans="1:7" ht="13.5" thickBot="1">
      <c r="A689" s="328"/>
      <c r="B689" s="329"/>
      <c r="C689" s="353"/>
      <c r="D689" s="354"/>
      <c r="E689" s="329"/>
      <c r="F689" s="336"/>
      <c r="G689" s="332"/>
    </row>
    <row r="690" spans="1:7" ht="15">
      <c r="A690" s="344"/>
      <c r="B690" s="358" t="s">
        <v>3197</v>
      </c>
      <c r="C690" s="355">
        <v>102</v>
      </c>
      <c r="D690" s="355">
        <v>102</v>
      </c>
      <c r="E690" s="347">
        <v>97</v>
      </c>
      <c r="F690" s="344">
        <v>96</v>
      </c>
      <c r="G690" s="323"/>
    </row>
    <row r="693" spans="1:7">
      <c r="C693" s="287" t="s">
        <v>3225</v>
      </c>
      <c r="E693" s="287">
        <v>16</v>
      </c>
      <c r="F693" s="287">
        <v>65</v>
      </c>
    </row>
    <row r="695" spans="1:7">
      <c r="C695" s="287" t="s">
        <v>3226</v>
      </c>
      <c r="E695" s="287">
        <v>1</v>
      </c>
      <c r="F695" s="287">
        <v>52</v>
      </c>
    </row>
    <row r="697" spans="1:7">
      <c r="C697" s="287" t="s">
        <v>3227</v>
      </c>
      <c r="F697" s="287">
        <v>4</v>
      </c>
    </row>
    <row r="699" spans="1:7">
      <c r="C699" s="287" t="s">
        <v>3228</v>
      </c>
      <c r="E699" s="287">
        <v>1</v>
      </c>
      <c r="F699" s="287">
        <v>5</v>
      </c>
    </row>
    <row r="701" spans="1:7">
      <c r="C701" s="287" t="s">
        <v>3229</v>
      </c>
      <c r="E701" s="287">
        <v>1</v>
      </c>
      <c r="F701" s="287">
        <v>1</v>
      </c>
    </row>
    <row r="703" spans="1:7">
      <c r="C703" s="287" t="s">
        <v>3230</v>
      </c>
      <c r="E703" s="287">
        <v>1</v>
      </c>
    </row>
    <row r="707" spans="5:6">
      <c r="E707" s="287">
        <v>661</v>
      </c>
      <c r="F707" s="287">
        <v>658</v>
      </c>
    </row>
  </sheetData>
  <autoFilter ref="A2:J54"/>
  <mergeCells count="1">
    <mergeCell ref="A1:G1"/>
  </mergeCells>
  <pageMargins left="0.74803149606299213" right="0.74803149606299213" top="0.98425196850393704" bottom="0.98425196850393704" header="0.51181102362204722" footer="0.51181102362204722"/>
  <pageSetup paperSize="9" scale="95" orientation="portrait" horizontalDpi="200" verticalDpi="2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>
  <sheetPr codeName="Лист7"/>
  <dimension ref="A1:T9999"/>
  <sheetViews>
    <sheetView workbookViewId="0">
      <pane xSplit="12450" ySplit="1785" topLeftCell="G3638" activePane="bottomLeft"/>
      <selection activeCell="A4" sqref="A4:XFD4"/>
      <selection pane="topRight" activeCell="B1" sqref="B1"/>
      <selection pane="bottomLeft" activeCell="H3653" sqref="H3653"/>
      <selection pane="bottomRight" activeCell="G3638" sqref="G3638"/>
    </sheetView>
  </sheetViews>
  <sheetFormatPr defaultRowHeight="12.75"/>
  <cols>
    <col min="1" max="1" width="10.140625" customWidth="1"/>
    <col min="3" max="3" width="13.5703125" customWidth="1"/>
    <col min="5" max="5" width="10.28515625" bestFit="1" customWidth="1"/>
    <col min="6" max="6" width="10.140625" bestFit="1" customWidth="1"/>
    <col min="7" max="7" width="10.28515625" bestFit="1" customWidth="1"/>
    <col min="8" max="8" width="28.5703125" customWidth="1"/>
    <col min="9" max="9" width="12.5703125" customWidth="1"/>
    <col min="12" max="12" width="12.140625" customWidth="1"/>
    <col min="18" max="18" width="15.28515625" customWidth="1"/>
  </cols>
  <sheetData>
    <row r="1" spans="1:20">
      <c r="A1" s="1">
        <f ca="1">Календарь!B1</f>
        <v>39888</v>
      </c>
    </row>
    <row r="3" spans="1:20">
      <c r="A3" s="589" t="s">
        <v>3283</v>
      </c>
      <c r="B3" s="589"/>
      <c r="C3" s="589"/>
      <c r="D3" s="589"/>
      <c r="E3" s="589"/>
      <c r="F3" s="589"/>
      <c r="G3" s="589"/>
      <c r="H3" s="590" t="s">
        <v>114</v>
      </c>
      <c r="I3" s="589" t="s">
        <v>154</v>
      </c>
      <c r="J3" s="589"/>
      <c r="K3" s="589"/>
      <c r="L3" s="589"/>
      <c r="M3" s="589"/>
      <c r="N3" s="589"/>
      <c r="O3" s="589"/>
      <c r="P3" s="589"/>
      <c r="Q3" s="589"/>
      <c r="R3" s="589"/>
      <c r="S3" s="589"/>
      <c r="T3" s="589"/>
    </row>
    <row r="4" spans="1:20" ht="38.25">
      <c r="A4" s="8" t="s">
        <v>96</v>
      </c>
      <c r="B4" s="8" t="s">
        <v>95</v>
      </c>
      <c r="C4" s="12" t="s">
        <v>66</v>
      </c>
      <c r="D4" s="12" t="s">
        <v>92</v>
      </c>
      <c r="E4" s="12" t="s">
        <v>94</v>
      </c>
      <c r="F4" s="12" t="s">
        <v>86</v>
      </c>
      <c r="G4" s="12" t="s">
        <v>93</v>
      </c>
      <c r="H4" s="590"/>
      <c r="I4" s="132" t="s">
        <v>142</v>
      </c>
      <c r="J4" s="132" t="s">
        <v>143</v>
      </c>
      <c r="K4" s="132" t="s">
        <v>144</v>
      </c>
      <c r="L4" s="132" t="s">
        <v>145</v>
      </c>
      <c r="M4" s="132" t="s">
        <v>146</v>
      </c>
      <c r="N4" s="132" t="s">
        <v>147</v>
      </c>
      <c r="O4" s="132" t="s">
        <v>148</v>
      </c>
      <c r="P4" s="132" t="s">
        <v>149</v>
      </c>
      <c r="Q4" s="132" t="s">
        <v>150</v>
      </c>
      <c r="R4" s="132" t="s">
        <v>151</v>
      </c>
      <c r="S4" s="132" t="s">
        <v>152</v>
      </c>
      <c r="T4" s="132" t="s">
        <v>153</v>
      </c>
    </row>
    <row r="5" spans="1:20">
      <c r="A5" s="86">
        <v>1</v>
      </c>
      <c r="B5" s="86">
        <v>1</v>
      </c>
      <c r="C5" s="87">
        <v>39332</v>
      </c>
      <c r="D5" s="87"/>
      <c r="E5" s="275">
        <v>39335</v>
      </c>
      <c r="F5" s="87"/>
      <c r="G5" s="87">
        <v>39358</v>
      </c>
      <c r="H5" s="135" t="s">
        <v>119</v>
      </c>
      <c r="I5" s="206">
        <v>59191</v>
      </c>
      <c r="J5" s="206"/>
      <c r="K5" s="206"/>
      <c r="L5" s="206">
        <v>28194</v>
      </c>
      <c r="M5" s="206" t="s">
        <v>2735</v>
      </c>
      <c r="N5" s="206">
        <v>69345</v>
      </c>
      <c r="O5" s="206">
        <v>20609</v>
      </c>
      <c r="P5" s="206">
        <v>734594</v>
      </c>
      <c r="Q5" s="206">
        <v>728437</v>
      </c>
      <c r="R5" s="206"/>
      <c r="S5" s="206">
        <v>2970079</v>
      </c>
      <c r="T5" s="206"/>
    </row>
    <row r="6" spans="1:20">
      <c r="A6" s="86">
        <v>2</v>
      </c>
      <c r="B6" s="86">
        <v>2</v>
      </c>
      <c r="C6" s="87">
        <v>39332</v>
      </c>
      <c r="D6" s="87"/>
      <c r="E6" s="275">
        <v>39335</v>
      </c>
      <c r="F6" s="87"/>
      <c r="G6" s="87">
        <v>39358</v>
      </c>
      <c r="H6" s="135" t="s">
        <v>119</v>
      </c>
      <c r="I6" s="206">
        <v>58769</v>
      </c>
      <c r="J6" s="206"/>
      <c r="K6" s="206"/>
      <c r="L6" s="206">
        <v>28105</v>
      </c>
      <c r="M6" s="206" t="s">
        <v>2736</v>
      </c>
      <c r="N6" s="206">
        <v>60144</v>
      </c>
      <c r="O6" s="206">
        <v>10442</v>
      </c>
      <c r="P6" s="206">
        <v>734410</v>
      </c>
      <c r="Q6" s="206">
        <v>728476</v>
      </c>
      <c r="R6" s="206"/>
      <c r="S6" s="206">
        <v>2970080</v>
      </c>
      <c r="T6" s="206"/>
    </row>
    <row r="7" spans="1:20">
      <c r="A7" s="86">
        <v>3</v>
      </c>
      <c r="B7" s="86">
        <v>3</v>
      </c>
      <c r="C7" s="87">
        <v>39332</v>
      </c>
      <c r="D7" s="87"/>
      <c r="E7" s="275">
        <v>39337</v>
      </c>
      <c r="F7" s="87"/>
      <c r="G7" s="87">
        <v>39357</v>
      </c>
      <c r="H7" s="135" t="s">
        <v>119</v>
      </c>
      <c r="I7" s="206">
        <v>59212</v>
      </c>
      <c r="J7" s="206"/>
      <c r="K7" s="206"/>
      <c r="L7" s="206">
        <v>28198</v>
      </c>
      <c r="M7" s="206" t="s">
        <v>2737</v>
      </c>
      <c r="N7" s="206">
        <v>60143</v>
      </c>
      <c r="O7" s="206">
        <v>20628</v>
      </c>
      <c r="P7" s="206">
        <v>734407</v>
      </c>
      <c r="Q7" s="206">
        <v>128462</v>
      </c>
      <c r="R7" s="206"/>
      <c r="S7" s="206">
        <v>2970070</v>
      </c>
      <c r="T7" s="206"/>
    </row>
    <row r="8" spans="1:20">
      <c r="A8" s="86">
        <v>4</v>
      </c>
      <c r="B8" s="86">
        <v>4</v>
      </c>
      <c r="C8" s="87">
        <v>39333</v>
      </c>
      <c r="D8" s="87"/>
      <c r="E8" s="275">
        <v>39335</v>
      </c>
      <c r="F8" s="87"/>
      <c r="G8" s="87">
        <v>39364</v>
      </c>
      <c r="H8" s="135" t="s">
        <v>119</v>
      </c>
      <c r="I8" s="206">
        <v>59190</v>
      </c>
      <c r="J8" s="206"/>
      <c r="K8" s="206"/>
      <c r="L8" s="206">
        <v>28190</v>
      </c>
      <c r="M8" s="206" t="s">
        <v>2738</v>
      </c>
      <c r="N8" s="206">
        <v>59528</v>
      </c>
      <c r="O8" s="206">
        <v>20601</v>
      </c>
      <c r="P8" s="206">
        <v>734654</v>
      </c>
      <c r="Q8" s="206">
        <v>128461</v>
      </c>
      <c r="R8" s="206"/>
      <c r="S8" s="206">
        <v>2970089</v>
      </c>
      <c r="T8" s="206"/>
    </row>
    <row r="9" spans="1:20">
      <c r="A9" s="86">
        <v>5</v>
      </c>
      <c r="B9" s="86">
        <v>5</v>
      </c>
      <c r="C9" s="87">
        <v>39333</v>
      </c>
      <c r="D9" s="87"/>
      <c r="E9" s="275">
        <v>39335</v>
      </c>
      <c r="F9" s="87"/>
      <c r="G9" s="87">
        <v>39363</v>
      </c>
      <c r="H9" s="135" t="s">
        <v>119</v>
      </c>
      <c r="I9" s="206">
        <v>59218</v>
      </c>
      <c r="J9" s="206"/>
      <c r="K9" s="206"/>
      <c r="L9" s="206">
        <v>28107</v>
      </c>
      <c r="M9" s="206">
        <v>31787</v>
      </c>
      <c r="N9" s="206">
        <v>59346</v>
      </c>
      <c r="O9" s="206">
        <v>15696</v>
      </c>
      <c r="P9" s="206">
        <v>732120</v>
      </c>
      <c r="Q9" s="206">
        <v>728465</v>
      </c>
      <c r="R9" s="206"/>
      <c r="S9" s="206">
        <v>2970083</v>
      </c>
      <c r="T9" s="206"/>
    </row>
    <row r="10" spans="1:20">
      <c r="A10" s="86">
        <v>6</v>
      </c>
      <c r="B10" s="86">
        <v>6</v>
      </c>
      <c r="C10" s="87">
        <v>39333</v>
      </c>
      <c r="D10" s="87"/>
      <c r="E10" s="275">
        <v>39335</v>
      </c>
      <c r="F10" s="87"/>
      <c r="G10" s="87">
        <v>39358</v>
      </c>
      <c r="H10" s="135" t="s">
        <v>119</v>
      </c>
      <c r="I10" s="206">
        <v>59185</v>
      </c>
      <c r="J10" s="206"/>
      <c r="K10" s="206"/>
      <c r="L10" s="206">
        <v>28120</v>
      </c>
      <c r="M10" s="206" t="s">
        <v>2739</v>
      </c>
      <c r="N10" s="206">
        <v>59272</v>
      </c>
      <c r="O10" s="206"/>
      <c r="P10" s="206">
        <v>735727</v>
      </c>
      <c r="Q10" s="206">
        <v>28454</v>
      </c>
      <c r="R10" s="206"/>
      <c r="S10" s="206">
        <v>2970086</v>
      </c>
      <c r="T10" s="206"/>
    </row>
    <row r="11" spans="1:20">
      <c r="A11" s="86">
        <v>7</v>
      </c>
      <c r="B11" s="86">
        <v>7</v>
      </c>
      <c r="C11" s="87">
        <v>39333</v>
      </c>
      <c r="D11" s="87"/>
      <c r="E11" s="275">
        <v>39337</v>
      </c>
      <c r="F11" s="87"/>
      <c r="G11" s="87">
        <v>39357</v>
      </c>
      <c r="H11" s="135" t="s">
        <v>119</v>
      </c>
      <c r="I11" s="206">
        <v>59189</v>
      </c>
      <c r="J11" s="206"/>
      <c r="K11" s="206"/>
      <c r="L11" s="206">
        <v>28125</v>
      </c>
      <c r="M11" s="206" t="s">
        <v>2740</v>
      </c>
      <c r="N11" s="206">
        <v>59350</v>
      </c>
      <c r="O11" s="206">
        <v>20475</v>
      </c>
      <c r="P11" s="206">
        <v>735563</v>
      </c>
      <c r="Q11" s="206">
        <v>728456</v>
      </c>
      <c r="R11" s="206"/>
      <c r="S11" s="206">
        <v>2970091</v>
      </c>
      <c r="T11" s="206"/>
    </row>
    <row r="12" spans="1:20">
      <c r="A12" s="86">
        <v>8</v>
      </c>
      <c r="B12" s="86">
        <v>8</v>
      </c>
      <c r="C12" s="87">
        <v>39335</v>
      </c>
      <c r="D12" s="87"/>
      <c r="E12" s="275">
        <v>39337</v>
      </c>
      <c r="F12" s="87"/>
      <c r="G12" s="105">
        <v>39370</v>
      </c>
      <c r="H12" s="135" t="s">
        <v>119</v>
      </c>
      <c r="I12" s="206"/>
      <c r="J12" s="206"/>
      <c r="K12" s="206"/>
      <c r="L12" s="206"/>
      <c r="M12" s="206"/>
      <c r="N12" s="206"/>
      <c r="O12" s="206"/>
      <c r="P12" s="206"/>
      <c r="Q12" s="206"/>
      <c r="R12" s="206"/>
      <c r="S12" s="206"/>
      <c r="T12" s="206"/>
    </row>
    <row r="13" spans="1:20">
      <c r="A13" s="86">
        <v>9</v>
      </c>
      <c r="B13" s="86">
        <v>9</v>
      </c>
      <c r="C13" s="87">
        <v>39335</v>
      </c>
      <c r="D13" s="87"/>
      <c r="E13" s="275">
        <v>39335</v>
      </c>
      <c r="F13" s="87"/>
      <c r="G13" s="105">
        <v>39366</v>
      </c>
      <c r="H13" s="135" t="s">
        <v>122</v>
      </c>
      <c r="I13" s="206">
        <v>59225</v>
      </c>
      <c r="J13" s="206"/>
      <c r="K13" s="206"/>
      <c r="L13" s="206">
        <v>28129</v>
      </c>
      <c r="M13" s="206">
        <v>34739</v>
      </c>
      <c r="N13" s="206">
        <v>59148</v>
      </c>
      <c r="O13" s="206">
        <v>20468</v>
      </c>
      <c r="P13" s="206">
        <v>732279</v>
      </c>
      <c r="Q13" s="206">
        <v>728478</v>
      </c>
      <c r="R13" s="206"/>
      <c r="S13" s="206">
        <v>2970085</v>
      </c>
      <c r="T13" s="206"/>
    </row>
    <row r="14" spans="1:20">
      <c r="A14" s="86">
        <v>10</v>
      </c>
      <c r="B14" s="86">
        <v>10</v>
      </c>
      <c r="C14" s="87">
        <v>39335</v>
      </c>
      <c r="D14" s="87"/>
      <c r="E14" s="276">
        <v>39335</v>
      </c>
      <c r="F14" s="87"/>
      <c r="G14" s="87">
        <v>39335</v>
      </c>
      <c r="H14" s="135" t="s">
        <v>118</v>
      </c>
      <c r="I14" s="206">
        <v>59220</v>
      </c>
      <c r="J14" s="206"/>
      <c r="K14" s="206"/>
      <c r="L14" s="206">
        <v>28152</v>
      </c>
      <c r="M14" s="206">
        <v>34734</v>
      </c>
      <c r="N14" s="206">
        <v>59405</v>
      </c>
      <c r="O14" s="206"/>
      <c r="P14" s="206">
        <v>732280</v>
      </c>
      <c r="Q14" s="206">
        <v>728460</v>
      </c>
      <c r="R14" s="206"/>
      <c r="S14" s="206">
        <v>2970088</v>
      </c>
      <c r="T14" s="206"/>
    </row>
    <row r="15" spans="1:20">
      <c r="A15" s="86">
        <v>11</v>
      </c>
      <c r="B15" s="86">
        <v>11</v>
      </c>
      <c r="C15" s="87">
        <v>39335</v>
      </c>
      <c r="D15" s="87"/>
      <c r="E15" s="275">
        <v>39338</v>
      </c>
      <c r="F15" s="87"/>
      <c r="G15" s="105">
        <v>39366</v>
      </c>
      <c r="H15" s="135" t="s">
        <v>122</v>
      </c>
      <c r="I15" s="206">
        <v>59187</v>
      </c>
      <c r="J15" s="206"/>
      <c r="K15" s="206"/>
      <c r="L15" s="206">
        <v>28127</v>
      </c>
      <c r="M15" s="206">
        <v>2972</v>
      </c>
      <c r="N15" s="206">
        <v>59513</v>
      </c>
      <c r="O15" s="206"/>
      <c r="P15" s="206">
        <v>732871</v>
      </c>
      <c r="Q15" s="206">
        <v>728457</v>
      </c>
      <c r="R15" s="206"/>
      <c r="S15" s="206">
        <v>3070030</v>
      </c>
      <c r="T15" s="206"/>
    </row>
    <row r="16" spans="1:20">
      <c r="A16" s="86">
        <v>12</v>
      </c>
      <c r="B16" s="86">
        <v>12</v>
      </c>
      <c r="C16" s="87">
        <v>39335</v>
      </c>
      <c r="D16" s="87"/>
      <c r="E16" s="275">
        <v>39371</v>
      </c>
      <c r="F16" s="87"/>
      <c r="G16" s="105">
        <v>39373</v>
      </c>
      <c r="H16" s="135" t="s">
        <v>119</v>
      </c>
      <c r="I16" s="206">
        <v>59223</v>
      </c>
      <c r="J16" s="206"/>
      <c r="K16" s="206"/>
      <c r="L16" s="206">
        <v>28113</v>
      </c>
      <c r="M16" s="206">
        <v>31795</v>
      </c>
      <c r="N16" s="206">
        <v>59266</v>
      </c>
      <c r="O16" s="206"/>
      <c r="P16" s="206">
        <v>732870</v>
      </c>
      <c r="Q16" s="206">
        <v>728469</v>
      </c>
      <c r="R16" s="206"/>
      <c r="S16" s="206"/>
      <c r="T16" s="206"/>
    </row>
    <row r="17" spans="1:20">
      <c r="A17" s="86">
        <v>13</v>
      </c>
      <c r="B17" s="86">
        <v>13</v>
      </c>
      <c r="C17" s="87">
        <v>39336</v>
      </c>
      <c r="D17" s="87"/>
      <c r="E17" s="275">
        <v>39349</v>
      </c>
      <c r="F17" s="87"/>
      <c r="G17" s="87">
        <v>39363</v>
      </c>
      <c r="H17" s="135" t="s">
        <v>119</v>
      </c>
      <c r="I17" s="206">
        <v>59222</v>
      </c>
      <c r="J17" s="206"/>
      <c r="K17" s="206"/>
      <c r="L17" s="206">
        <v>28118</v>
      </c>
      <c r="M17" s="206" t="s">
        <v>2741</v>
      </c>
      <c r="N17" s="206">
        <v>59351</v>
      </c>
      <c r="O17" s="206"/>
      <c r="P17" s="206">
        <v>734408</v>
      </c>
      <c r="Q17" s="206">
        <v>728444</v>
      </c>
      <c r="R17" s="206"/>
      <c r="S17" s="206">
        <v>3070027</v>
      </c>
      <c r="T17" s="206"/>
    </row>
    <row r="18" spans="1:20">
      <c r="A18" s="86">
        <v>14</v>
      </c>
      <c r="B18" s="86">
        <v>14</v>
      </c>
      <c r="C18" s="87">
        <v>39336</v>
      </c>
      <c r="D18" s="87"/>
      <c r="E18" s="275">
        <v>39338</v>
      </c>
      <c r="F18" s="87"/>
      <c r="G18" s="87">
        <v>39358</v>
      </c>
      <c r="H18" s="135" t="s">
        <v>119</v>
      </c>
      <c r="I18" s="206">
        <v>59293</v>
      </c>
      <c r="J18" s="206"/>
      <c r="K18" s="206"/>
      <c r="L18" s="206">
        <v>28204</v>
      </c>
      <c r="M18" s="206" t="s">
        <v>2742</v>
      </c>
      <c r="N18" s="206">
        <v>59451</v>
      </c>
      <c r="O18" s="206"/>
      <c r="P18" s="206">
        <v>734589</v>
      </c>
      <c r="Q18" s="206">
        <v>128463</v>
      </c>
      <c r="R18" s="206"/>
      <c r="S18" s="206">
        <v>287016</v>
      </c>
      <c r="T18" s="206"/>
    </row>
    <row r="19" spans="1:20">
      <c r="A19" s="86">
        <v>15</v>
      </c>
      <c r="B19" s="86">
        <v>15</v>
      </c>
      <c r="C19" s="87">
        <v>39337</v>
      </c>
      <c r="D19" s="87"/>
      <c r="E19" s="275">
        <v>39338</v>
      </c>
      <c r="F19" s="87"/>
      <c r="G19" s="105">
        <v>39366</v>
      </c>
      <c r="H19" s="135" t="s">
        <v>122</v>
      </c>
      <c r="I19" s="206">
        <v>59303</v>
      </c>
      <c r="J19" s="206"/>
      <c r="K19" s="206"/>
      <c r="L19" s="206">
        <v>28221</v>
      </c>
      <c r="M19" s="206" t="s">
        <v>2743</v>
      </c>
      <c r="N19" s="206">
        <v>59347</v>
      </c>
      <c r="O19" s="206">
        <v>20664</v>
      </c>
      <c r="P19" s="206">
        <v>734413</v>
      </c>
      <c r="Q19" s="206">
        <v>728464</v>
      </c>
      <c r="R19" s="206"/>
      <c r="S19" s="206">
        <v>3070059</v>
      </c>
      <c r="T19" s="206"/>
    </row>
    <row r="20" spans="1:20">
      <c r="A20" s="86">
        <v>16</v>
      </c>
      <c r="B20" s="86">
        <v>16</v>
      </c>
      <c r="C20" s="87">
        <v>39337</v>
      </c>
      <c r="D20" s="87"/>
      <c r="E20" s="275">
        <v>39339</v>
      </c>
      <c r="F20" s="87"/>
      <c r="G20" s="87">
        <v>39363</v>
      </c>
      <c r="H20" s="135" t="s">
        <v>119</v>
      </c>
      <c r="I20" s="206">
        <v>59188</v>
      </c>
      <c r="J20" s="206"/>
      <c r="K20" s="206"/>
      <c r="L20" s="206">
        <v>28117</v>
      </c>
      <c r="M20" s="206">
        <v>34718</v>
      </c>
      <c r="N20" s="206">
        <v>59512</v>
      </c>
      <c r="O20" s="206"/>
      <c r="P20" s="206">
        <v>734790</v>
      </c>
      <c r="Q20" s="206">
        <v>728472</v>
      </c>
      <c r="R20" s="206"/>
      <c r="S20" s="206">
        <v>2570179</v>
      </c>
      <c r="T20" s="206"/>
    </row>
    <row r="21" spans="1:20">
      <c r="A21" s="86">
        <v>17</v>
      </c>
      <c r="B21" s="86">
        <v>17</v>
      </c>
      <c r="C21" s="87">
        <v>39337</v>
      </c>
      <c r="D21" s="87"/>
      <c r="E21" s="275">
        <v>39342</v>
      </c>
      <c r="F21" s="87"/>
      <c r="G21" s="105">
        <v>39366</v>
      </c>
      <c r="H21" s="135" t="s">
        <v>122</v>
      </c>
      <c r="I21" s="206">
        <v>59304</v>
      </c>
      <c r="J21" s="206"/>
      <c r="K21" s="206"/>
      <c r="L21" s="206"/>
      <c r="M21" s="206"/>
      <c r="N21" s="206">
        <v>61099</v>
      </c>
      <c r="O21" s="206"/>
      <c r="P21" s="206">
        <v>736008</v>
      </c>
      <c r="Q21" s="206">
        <v>728468</v>
      </c>
      <c r="R21" s="206"/>
      <c r="S21" s="206">
        <v>287017</v>
      </c>
      <c r="T21" s="206"/>
    </row>
    <row r="22" spans="1:20">
      <c r="A22" s="86">
        <v>18</v>
      </c>
      <c r="B22" s="86">
        <v>18</v>
      </c>
      <c r="C22" s="87">
        <v>39337</v>
      </c>
      <c r="D22" s="87"/>
      <c r="E22" s="275">
        <v>39339</v>
      </c>
      <c r="F22" s="87"/>
      <c r="G22" s="105">
        <v>39373</v>
      </c>
      <c r="H22" s="135" t="s">
        <v>120</v>
      </c>
      <c r="I22" s="206">
        <v>59221</v>
      </c>
      <c r="J22" s="206"/>
      <c r="K22" s="206"/>
      <c r="L22" s="206">
        <v>28207</v>
      </c>
      <c r="M22" s="206">
        <v>28773</v>
      </c>
      <c r="N22" s="206">
        <v>59618</v>
      </c>
      <c r="O22" s="206">
        <v>20634</v>
      </c>
      <c r="P22" s="206">
        <v>734994</v>
      </c>
      <c r="Q22" s="206">
        <v>728459</v>
      </c>
      <c r="R22" s="206"/>
      <c r="S22" s="206"/>
      <c r="T22" s="206"/>
    </row>
    <row r="23" spans="1:20">
      <c r="A23" s="86">
        <v>19</v>
      </c>
      <c r="B23" s="86">
        <v>19</v>
      </c>
      <c r="C23" s="87">
        <v>39338</v>
      </c>
      <c r="D23" s="87"/>
      <c r="E23" s="275">
        <v>39342</v>
      </c>
      <c r="F23" s="87"/>
      <c r="G23" s="87">
        <v>39363</v>
      </c>
      <c r="H23" s="135" t="s">
        <v>119</v>
      </c>
      <c r="I23" s="206">
        <v>59302</v>
      </c>
      <c r="J23" s="206"/>
      <c r="K23" s="206"/>
      <c r="L23" s="206">
        <v>28205</v>
      </c>
      <c r="M23" s="206">
        <v>1004</v>
      </c>
      <c r="N23" s="206">
        <v>80139</v>
      </c>
      <c r="O23" s="206"/>
      <c r="P23" s="206"/>
      <c r="Q23" s="206">
        <v>728455</v>
      </c>
      <c r="R23" s="206"/>
      <c r="S23" s="206">
        <v>287014</v>
      </c>
      <c r="T23" s="206"/>
    </row>
    <row r="24" spans="1:20">
      <c r="A24" s="86">
        <v>20</v>
      </c>
      <c r="B24" s="86">
        <v>20</v>
      </c>
      <c r="C24" s="87">
        <v>39338</v>
      </c>
      <c r="D24" s="87"/>
      <c r="E24" s="275">
        <v>39342</v>
      </c>
      <c r="F24" s="87"/>
      <c r="G24" s="87">
        <v>39363</v>
      </c>
      <c r="H24" s="135" t="s">
        <v>119</v>
      </c>
      <c r="I24" s="206">
        <v>59215</v>
      </c>
      <c r="J24" s="206"/>
      <c r="K24" s="206"/>
      <c r="L24" s="206">
        <v>28217</v>
      </c>
      <c r="M24" s="206">
        <v>1605</v>
      </c>
      <c r="N24" s="206">
        <v>60152</v>
      </c>
      <c r="O24" s="206"/>
      <c r="P24" s="206"/>
      <c r="Q24" s="206">
        <v>728470</v>
      </c>
      <c r="R24" s="206"/>
      <c r="S24" s="206">
        <v>287021</v>
      </c>
      <c r="T24" s="206"/>
    </row>
    <row r="25" spans="1:20">
      <c r="A25" s="86">
        <v>21</v>
      </c>
      <c r="B25" s="86">
        <v>21</v>
      </c>
      <c r="C25" s="87">
        <v>39338</v>
      </c>
      <c r="D25" s="87"/>
      <c r="E25" s="275">
        <v>39345</v>
      </c>
      <c r="F25" s="87"/>
      <c r="G25" s="105">
        <v>39366</v>
      </c>
      <c r="H25" s="135" t="s">
        <v>122</v>
      </c>
      <c r="I25" s="206">
        <v>59064</v>
      </c>
      <c r="J25" s="206"/>
      <c r="K25" s="206"/>
      <c r="L25" s="206">
        <v>55276</v>
      </c>
      <c r="M25" s="206" t="s">
        <v>2744</v>
      </c>
      <c r="N25" s="206">
        <v>60149</v>
      </c>
      <c r="O25" s="206"/>
      <c r="P25" s="206">
        <v>735565</v>
      </c>
      <c r="Q25" s="206">
        <v>728471</v>
      </c>
      <c r="R25" s="206"/>
      <c r="S25" s="206">
        <v>2570107</v>
      </c>
      <c r="T25" s="206"/>
    </row>
    <row r="26" spans="1:20">
      <c r="A26" s="86">
        <v>22</v>
      </c>
      <c r="B26" s="86">
        <v>22</v>
      </c>
      <c r="C26" s="87">
        <v>39339</v>
      </c>
      <c r="D26" s="87"/>
      <c r="E26" s="275">
        <v>39345</v>
      </c>
      <c r="F26" s="87"/>
      <c r="G26" s="87">
        <v>39363</v>
      </c>
      <c r="H26" s="135" t="s">
        <v>119</v>
      </c>
      <c r="I26" s="206">
        <v>59292</v>
      </c>
      <c r="J26" s="206"/>
      <c r="K26" s="206"/>
      <c r="L26" s="206">
        <v>55280</v>
      </c>
      <c r="M26" s="206" t="s">
        <v>2745</v>
      </c>
      <c r="N26" s="206"/>
      <c r="O26" s="206"/>
      <c r="P26" s="206">
        <v>735730</v>
      </c>
      <c r="Q26" s="206">
        <v>728473</v>
      </c>
      <c r="R26" s="206"/>
      <c r="S26" s="206"/>
      <c r="T26" s="206"/>
    </row>
    <row r="27" spans="1:20">
      <c r="A27" s="86">
        <v>23</v>
      </c>
      <c r="B27" s="86">
        <v>23</v>
      </c>
      <c r="C27" s="87">
        <v>39339</v>
      </c>
      <c r="D27" s="87"/>
      <c r="E27" s="275">
        <v>39344</v>
      </c>
      <c r="F27" s="87"/>
      <c r="G27" s="87">
        <v>39358</v>
      </c>
      <c r="H27" s="135" t="s">
        <v>119</v>
      </c>
      <c r="I27" s="206">
        <v>59298</v>
      </c>
      <c r="J27" s="206"/>
      <c r="K27" s="206"/>
      <c r="L27" s="206">
        <v>28117</v>
      </c>
      <c r="M27" s="206">
        <v>3473605</v>
      </c>
      <c r="N27" s="206">
        <v>59514</v>
      </c>
      <c r="O27" s="206"/>
      <c r="P27" s="206">
        <v>732528</v>
      </c>
      <c r="Q27" s="206">
        <v>928467</v>
      </c>
      <c r="R27" s="206"/>
      <c r="S27" s="206">
        <v>287024</v>
      </c>
      <c r="T27" s="206"/>
    </row>
    <row r="28" spans="1:20">
      <c r="A28" s="86">
        <v>24</v>
      </c>
      <c r="B28" s="86">
        <v>24</v>
      </c>
      <c r="C28" s="87">
        <v>39339</v>
      </c>
      <c r="D28" s="87"/>
      <c r="E28" s="275">
        <v>39351</v>
      </c>
      <c r="F28" s="87"/>
      <c r="G28" s="87">
        <v>39353</v>
      </c>
      <c r="H28" s="135" t="s">
        <v>119</v>
      </c>
      <c r="I28" s="206">
        <v>59184</v>
      </c>
      <c r="J28" s="206"/>
      <c r="K28" s="206"/>
      <c r="L28" s="206">
        <v>35102</v>
      </c>
      <c r="M28" s="206">
        <v>34151</v>
      </c>
      <c r="N28" s="206">
        <v>59689</v>
      </c>
      <c r="O28" s="206"/>
      <c r="P28" s="206">
        <v>732867</v>
      </c>
      <c r="Q28" s="206">
        <v>728430</v>
      </c>
      <c r="R28" s="206"/>
      <c r="S28" s="206">
        <v>2970093</v>
      </c>
      <c r="T28" s="206"/>
    </row>
    <row r="29" spans="1:20">
      <c r="A29" s="86">
        <v>25</v>
      </c>
      <c r="B29" s="86">
        <v>25</v>
      </c>
      <c r="C29" s="87">
        <v>39339</v>
      </c>
      <c r="D29" s="87"/>
      <c r="E29" s="275">
        <v>39344</v>
      </c>
      <c r="F29" s="87"/>
      <c r="G29" s="87">
        <v>39358</v>
      </c>
      <c r="H29" s="135" t="s">
        <v>119</v>
      </c>
      <c r="I29" s="206">
        <v>58796</v>
      </c>
      <c r="J29" s="206"/>
      <c r="K29" s="206"/>
      <c r="L29" s="206">
        <v>28117</v>
      </c>
      <c r="M29" s="206">
        <v>28779</v>
      </c>
      <c r="N29" s="206">
        <v>60147</v>
      </c>
      <c r="O29" s="206"/>
      <c r="P29" s="206">
        <v>732866</v>
      </c>
      <c r="Q29" s="206">
        <v>728429</v>
      </c>
      <c r="R29" s="206"/>
      <c r="S29" s="206"/>
      <c r="T29" s="206"/>
    </row>
    <row r="30" spans="1:20">
      <c r="A30" s="86">
        <v>26</v>
      </c>
      <c r="B30" s="86">
        <v>26</v>
      </c>
      <c r="C30" s="87">
        <v>39342</v>
      </c>
      <c r="D30" s="87"/>
      <c r="E30" s="275">
        <v>39344</v>
      </c>
      <c r="F30" s="87"/>
      <c r="G30" s="87">
        <v>39358</v>
      </c>
      <c r="H30" s="135" t="s">
        <v>119</v>
      </c>
      <c r="I30" s="206">
        <v>59447</v>
      </c>
      <c r="J30" s="206"/>
      <c r="K30" s="206"/>
      <c r="L30" s="206">
        <v>55310</v>
      </c>
      <c r="M30" s="206" t="s">
        <v>2746</v>
      </c>
      <c r="N30" s="206">
        <v>60147</v>
      </c>
      <c r="O30" s="206">
        <v>20775</v>
      </c>
      <c r="P30" s="206">
        <v>732875</v>
      </c>
      <c r="Q30" s="206">
        <v>728452</v>
      </c>
      <c r="R30" s="206"/>
      <c r="S30" s="206">
        <v>2570188</v>
      </c>
      <c r="T30" s="206"/>
    </row>
    <row r="31" spans="1:20">
      <c r="A31" s="86">
        <v>27</v>
      </c>
      <c r="B31" s="86">
        <v>27</v>
      </c>
      <c r="C31" s="87">
        <v>39343</v>
      </c>
      <c r="D31" s="87"/>
      <c r="E31" s="275">
        <v>39346</v>
      </c>
      <c r="F31" s="87"/>
      <c r="G31" s="87">
        <v>39358</v>
      </c>
      <c r="H31" s="135" t="s">
        <v>119</v>
      </c>
      <c r="I31" s="206">
        <v>59343</v>
      </c>
      <c r="J31" s="206"/>
      <c r="K31" s="206"/>
      <c r="L31" s="206">
        <v>28213</v>
      </c>
      <c r="M31" s="206">
        <v>34735</v>
      </c>
      <c r="N31" s="206">
        <v>60146</v>
      </c>
      <c r="O31" s="206"/>
      <c r="P31" s="206">
        <v>732869</v>
      </c>
      <c r="Q31" s="206">
        <v>728439</v>
      </c>
      <c r="R31" s="206"/>
      <c r="S31" s="206">
        <v>287015</v>
      </c>
      <c r="T31" s="206"/>
    </row>
    <row r="32" spans="1:20">
      <c r="A32" s="86">
        <v>28</v>
      </c>
      <c r="B32" s="86">
        <v>28</v>
      </c>
      <c r="C32" s="87">
        <v>39343</v>
      </c>
      <c r="D32" s="87"/>
      <c r="E32" s="275">
        <v>39349</v>
      </c>
      <c r="F32" s="87"/>
      <c r="G32" s="87">
        <v>39353</v>
      </c>
      <c r="H32" s="135" t="s">
        <v>119</v>
      </c>
      <c r="I32" s="206">
        <v>58551</v>
      </c>
      <c r="J32" s="206"/>
      <c r="K32" s="206"/>
      <c r="L32" s="206">
        <v>28216</v>
      </c>
      <c r="M32" s="206" t="s">
        <v>2747</v>
      </c>
      <c r="N32" s="206">
        <v>60150</v>
      </c>
      <c r="O32" s="206">
        <v>20632</v>
      </c>
      <c r="P32" s="206">
        <v>735564</v>
      </c>
      <c r="Q32" s="206">
        <v>728466</v>
      </c>
      <c r="R32" s="206"/>
      <c r="S32" s="206">
        <v>2570193</v>
      </c>
      <c r="T32" s="206"/>
    </row>
    <row r="33" spans="1:20">
      <c r="A33" s="86">
        <v>29</v>
      </c>
      <c r="B33" s="86">
        <v>29</v>
      </c>
      <c r="C33" s="87">
        <v>39343</v>
      </c>
      <c r="D33" s="87"/>
      <c r="E33" s="275">
        <v>39350</v>
      </c>
      <c r="F33" s="87"/>
      <c r="G33" s="105">
        <v>39366</v>
      </c>
      <c r="H33" s="135" t="s">
        <v>122</v>
      </c>
      <c r="I33" s="206">
        <v>58803</v>
      </c>
      <c r="J33" s="206"/>
      <c r="K33" s="206"/>
      <c r="L33" s="206">
        <v>28193</v>
      </c>
      <c r="M33" s="206">
        <v>34746</v>
      </c>
      <c r="N33" s="206">
        <v>59273</v>
      </c>
      <c r="O33" s="206"/>
      <c r="P33" s="206">
        <v>732872</v>
      </c>
      <c r="Q33" s="206">
        <v>728440</v>
      </c>
      <c r="R33" s="206"/>
      <c r="S33" s="206">
        <v>2570181</v>
      </c>
      <c r="T33" s="206"/>
    </row>
    <row r="34" spans="1:20">
      <c r="A34" s="86">
        <v>30</v>
      </c>
      <c r="B34" s="86">
        <v>30</v>
      </c>
      <c r="C34" s="87">
        <v>39344</v>
      </c>
      <c r="D34" s="87"/>
      <c r="E34" s="275">
        <v>39345</v>
      </c>
      <c r="F34" s="87"/>
      <c r="G34" s="87">
        <v>39364</v>
      </c>
      <c r="H34" s="135" t="s">
        <v>119</v>
      </c>
      <c r="I34" s="206">
        <v>58755</v>
      </c>
      <c r="J34" s="206"/>
      <c r="K34" s="206"/>
      <c r="L34" s="206">
        <v>28199</v>
      </c>
      <c r="M34" s="206">
        <v>34749</v>
      </c>
      <c r="N34" s="206">
        <v>59271</v>
      </c>
      <c r="O34" s="206"/>
      <c r="P34" s="206">
        <v>734071</v>
      </c>
      <c r="Q34" s="206">
        <v>728474</v>
      </c>
      <c r="R34" s="206"/>
      <c r="S34" s="206">
        <v>3070194</v>
      </c>
      <c r="T34" s="206"/>
    </row>
    <row r="35" spans="1:20">
      <c r="A35" s="86">
        <v>31</v>
      </c>
      <c r="B35" s="86">
        <v>31</v>
      </c>
      <c r="C35" s="87">
        <v>39344</v>
      </c>
      <c r="D35" s="87"/>
      <c r="E35" s="275">
        <v>39345</v>
      </c>
      <c r="F35" s="87"/>
      <c r="G35" s="87">
        <v>39365</v>
      </c>
      <c r="H35" s="135" t="s">
        <v>122</v>
      </c>
      <c r="I35" s="206">
        <v>58814</v>
      </c>
      <c r="J35" s="206"/>
      <c r="K35" s="206"/>
      <c r="L35" s="206">
        <v>28201</v>
      </c>
      <c r="M35" s="206">
        <v>34757</v>
      </c>
      <c r="N35" s="206">
        <v>60145</v>
      </c>
      <c r="O35" s="206"/>
      <c r="P35" s="206">
        <v>734074</v>
      </c>
      <c r="Q35" s="206">
        <v>728433</v>
      </c>
      <c r="R35" s="206"/>
      <c r="S35" s="206">
        <v>2570183</v>
      </c>
      <c r="T35" s="206"/>
    </row>
    <row r="36" spans="1:20">
      <c r="A36" s="86">
        <v>32</v>
      </c>
      <c r="B36" s="86">
        <v>32</v>
      </c>
      <c r="C36" s="87">
        <v>39344</v>
      </c>
      <c r="D36" s="87"/>
      <c r="E36" s="275">
        <v>39367</v>
      </c>
      <c r="F36" s="87"/>
      <c r="G36" s="105">
        <v>39370</v>
      </c>
      <c r="H36" s="135" t="s">
        <v>119</v>
      </c>
      <c r="I36" s="206">
        <v>59182</v>
      </c>
      <c r="J36" s="206"/>
      <c r="K36" s="206"/>
      <c r="L36" s="206">
        <v>55315</v>
      </c>
      <c r="M36" s="206" t="s">
        <v>2748</v>
      </c>
      <c r="N36" s="206">
        <v>60058</v>
      </c>
      <c r="O36" s="206"/>
      <c r="P36" s="206">
        <v>733181</v>
      </c>
      <c r="Q36" s="206">
        <v>728447</v>
      </c>
      <c r="R36" s="206"/>
      <c r="S36" s="206">
        <v>2570190</v>
      </c>
      <c r="T36" s="206"/>
    </row>
    <row r="37" spans="1:20">
      <c r="A37" s="86">
        <v>33</v>
      </c>
      <c r="B37" s="86">
        <v>33</v>
      </c>
      <c r="C37" s="87">
        <v>39344</v>
      </c>
      <c r="D37" s="87"/>
      <c r="E37" s="275">
        <v>39345</v>
      </c>
      <c r="F37" s="87"/>
      <c r="G37" s="87">
        <v>39365</v>
      </c>
      <c r="H37" s="135" t="s">
        <v>122</v>
      </c>
      <c r="I37" s="206">
        <v>58889</v>
      </c>
      <c r="J37" s="206"/>
      <c r="K37" s="206"/>
      <c r="L37" s="206">
        <v>28200</v>
      </c>
      <c r="M37" s="206">
        <v>1552</v>
      </c>
      <c r="N37" s="206">
        <v>60053</v>
      </c>
      <c r="O37" s="206"/>
      <c r="P37" s="206">
        <v>735181</v>
      </c>
      <c r="Q37" s="206">
        <v>728442</v>
      </c>
      <c r="R37" s="206"/>
      <c r="S37" s="206">
        <v>287048</v>
      </c>
      <c r="T37" s="206"/>
    </row>
    <row r="38" spans="1:20">
      <c r="A38" s="86">
        <v>34</v>
      </c>
      <c r="B38" s="86">
        <v>34</v>
      </c>
      <c r="C38" s="87">
        <v>39344</v>
      </c>
      <c r="D38" s="87"/>
      <c r="E38" s="275">
        <v>39349</v>
      </c>
      <c r="F38" s="87"/>
      <c r="G38" s="87">
        <v>39363</v>
      </c>
      <c r="H38" s="135" t="s">
        <v>121</v>
      </c>
      <c r="I38" s="206">
        <v>58617</v>
      </c>
      <c r="J38" s="206"/>
      <c r="K38" s="206"/>
      <c r="L38" s="206">
        <v>28209</v>
      </c>
      <c r="M38" s="206">
        <v>562</v>
      </c>
      <c r="N38" s="206">
        <v>59274</v>
      </c>
      <c r="O38" s="206"/>
      <c r="P38" s="206">
        <v>735389</v>
      </c>
      <c r="Q38" s="206">
        <v>728449</v>
      </c>
      <c r="R38" s="206"/>
      <c r="S38" s="206">
        <v>2970009</v>
      </c>
      <c r="T38" s="206"/>
    </row>
    <row r="39" spans="1:20">
      <c r="A39" s="86">
        <v>35</v>
      </c>
      <c r="B39" s="86">
        <v>35</v>
      </c>
      <c r="C39" s="87">
        <v>39345</v>
      </c>
      <c r="D39" s="87"/>
      <c r="E39" s="275">
        <v>39349</v>
      </c>
      <c r="F39" s="87"/>
      <c r="G39" s="87">
        <v>39363</v>
      </c>
      <c r="H39" s="135" t="s">
        <v>119</v>
      </c>
      <c r="I39" s="206">
        <v>58753</v>
      </c>
      <c r="J39" s="206"/>
      <c r="K39" s="206"/>
      <c r="L39" s="206">
        <v>28188</v>
      </c>
      <c r="M39" s="206">
        <v>642</v>
      </c>
      <c r="N39" s="206">
        <v>60148</v>
      </c>
      <c r="O39" s="206"/>
      <c r="P39" s="206">
        <v>734993</v>
      </c>
      <c r="Q39" s="206">
        <v>728450</v>
      </c>
      <c r="R39" s="206"/>
      <c r="S39" s="206">
        <v>3070155</v>
      </c>
      <c r="T39" s="206"/>
    </row>
    <row r="40" spans="1:20">
      <c r="A40" s="86">
        <v>36</v>
      </c>
      <c r="B40" s="86">
        <v>36</v>
      </c>
      <c r="C40" s="87">
        <v>39345</v>
      </c>
      <c r="D40" s="87"/>
      <c r="E40" s="275">
        <v>39349</v>
      </c>
      <c r="F40" s="87"/>
      <c r="G40" s="87">
        <v>39358</v>
      </c>
      <c r="H40" s="135" t="s">
        <v>119</v>
      </c>
      <c r="I40" s="206">
        <v>58537</v>
      </c>
      <c r="J40" s="206"/>
      <c r="K40" s="206"/>
      <c r="L40" s="206"/>
      <c r="M40" s="206" t="s">
        <v>2749</v>
      </c>
      <c r="N40" s="206">
        <v>59267</v>
      </c>
      <c r="O40" s="206">
        <v>20775</v>
      </c>
      <c r="P40" s="206">
        <v>334588</v>
      </c>
      <c r="Q40" s="206">
        <v>728451</v>
      </c>
      <c r="R40" s="206"/>
      <c r="S40" s="206">
        <v>2970022</v>
      </c>
      <c r="T40" s="206"/>
    </row>
    <row r="41" spans="1:20">
      <c r="A41" s="86">
        <v>37</v>
      </c>
      <c r="B41" s="86">
        <v>37</v>
      </c>
      <c r="C41" s="87">
        <v>39345</v>
      </c>
      <c r="D41" s="87"/>
      <c r="E41" s="275">
        <v>39349</v>
      </c>
      <c r="F41" s="87"/>
      <c r="G41" s="87">
        <v>39353</v>
      </c>
      <c r="H41" s="135" t="s">
        <v>119</v>
      </c>
      <c r="I41" s="206">
        <v>58681</v>
      </c>
      <c r="J41" s="206"/>
      <c r="K41" s="206"/>
      <c r="L41" s="206">
        <v>28337</v>
      </c>
      <c r="M41" s="206">
        <v>34720</v>
      </c>
      <c r="N41" s="206">
        <v>60056</v>
      </c>
      <c r="O41" s="206"/>
      <c r="P41" s="206">
        <v>733186</v>
      </c>
      <c r="Q41" s="206">
        <v>728446</v>
      </c>
      <c r="R41" s="206"/>
      <c r="S41" s="206">
        <v>3070197</v>
      </c>
      <c r="T41" s="206"/>
    </row>
    <row r="42" spans="1:20">
      <c r="A42" s="86">
        <v>38</v>
      </c>
      <c r="B42" s="86">
        <v>38</v>
      </c>
      <c r="C42" s="87">
        <v>39345</v>
      </c>
      <c r="D42" s="87"/>
      <c r="E42" s="275">
        <v>39351</v>
      </c>
      <c r="F42" s="87"/>
      <c r="G42" s="87">
        <v>39353</v>
      </c>
      <c r="H42" s="135" t="s">
        <v>119</v>
      </c>
      <c r="I42" s="206">
        <v>59305</v>
      </c>
      <c r="J42" s="206"/>
      <c r="K42" s="206"/>
      <c r="L42" s="206">
        <v>55002</v>
      </c>
      <c r="M42" s="206" t="s">
        <v>2750</v>
      </c>
      <c r="N42" s="206">
        <v>60051</v>
      </c>
      <c r="O42" s="206">
        <v>20781</v>
      </c>
      <c r="P42" s="206">
        <v>734409</v>
      </c>
      <c r="Q42" s="206">
        <v>728448</v>
      </c>
      <c r="R42" s="206"/>
      <c r="S42" s="206">
        <v>3070003</v>
      </c>
      <c r="T42" s="206"/>
    </row>
    <row r="43" spans="1:20">
      <c r="A43" s="86">
        <v>39</v>
      </c>
      <c r="B43" s="86">
        <v>39</v>
      </c>
      <c r="C43" s="87">
        <v>39346</v>
      </c>
      <c r="D43" s="87"/>
      <c r="E43" s="275">
        <v>39349</v>
      </c>
      <c r="F43" s="87"/>
      <c r="G43" s="87">
        <v>39353</v>
      </c>
      <c r="H43" s="135" t="s">
        <v>119</v>
      </c>
      <c r="I43" s="206">
        <v>58789</v>
      </c>
      <c r="J43" s="206"/>
      <c r="K43" s="206"/>
      <c r="L43" s="206">
        <v>28212</v>
      </c>
      <c r="M43" s="206" t="s">
        <v>2751</v>
      </c>
      <c r="N43" s="206"/>
      <c r="O43" s="206">
        <v>20522</v>
      </c>
      <c r="P43" s="206">
        <v>734411</v>
      </c>
      <c r="Q43" s="206">
        <v>728434</v>
      </c>
      <c r="R43" s="206"/>
      <c r="S43" s="206">
        <v>3070156</v>
      </c>
      <c r="T43" s="206"/>
    </row>
    <row r="44" spans="1:20">
      <c r="A44" s="86">
        <v>40</v>
      </c>
      <c r="B44" s="86">
        <v>40</v>
      </c>
      <c r="C44" s="87">
        <v>39346</v>
      </c>
      <c r="D44" s="87"/>
      <c r="E44" s="275">
        <v>39350</v>
      </c>
      <c r="F44" s="87"/>
      <c r="G44" s="87">
        <v>39353</v>
      </c>
      <c r="H44" s="135" t="s">
        <v>119</v>
      </c>
      <c r="I44" s="206">
        <v>59186</v>
      </c>
      <c r="J44" s="206"/>
      <c r="K44" s="206"/>
      <c r="L44" s="206">
        <v>28315</v>
      </c>
      <c r="M44" s="206">
        <v>1172</v>
      </c>
      <c r="N44" s="206">
        <v>59445</v>
      </c>
      <c r="O44" s="206"/>
      <c r="P44" s="206">
        <v>734695</v>
      </c>
      <c r="Q44" s="206">
        <v>728445</v>
      </c>
      <c r="R44" s="206"/>
      <c r="S44" s="206">
        <v>3070091</v>
      </c>
      <c r="T44" s="206"/>
    </row>
    <row r="45" spans="1:20">
      <c r="A45" s="86">
        <v>41</v>
      </c>
      <c r="B45" s="86">
        <v>41</v>
      </c>
      <c r="C45" s="87">
        <v>39346</v>
      </c>
      <c r="D45" s="87"/>
      <c r="E45" s="275">
        <v>39350</v>
      </c>
      <c r="F45" s="87"/>
      <c r="G45" s="87">
        <v>39363</v>
      </c>
      <c r="H45" s="135" t="s">
        <v>119</v>
      </c>
      <c r="I45" s="206">
        <v>59183</v>
      </c>
      <c r="J45" s="206"/>
      <c r="K45" s="206"/>
      <c r="L45" s="206">
        <v>8323</v>
      </c>
      <c r="M45" s="206">
        <v>31750</v>
      </c>
      <c r="N45" s="206">
        <v>59147</v>
      </c>
      <c r="O45" s="206"/>
      <c r="P45" s="206">
        <v>733973</v>
      </c>
      <c r="Q45" s="206">
        <v>728441</v>
      </c>
      <c r="R45" s="206"/>
      <c r="S45" s="206">
        <v>2570171</v>
      </c>
      <c r="T45" s="206"/>
    </row>
    <row r="46" spans="1:20">
      <c r="A46" s="86">
        <v>42</v>
      </c>
      <c r="B46" s="86">
        <v>42</v>
      </c>
      <c r="C46" s="87">
        <v>39346</v>
      </c>
      <c r="D46" s="87"/>
      <c r="E46" s="275">
        <v>39351</v>
      </c>
      <c r="F46" s="87"/>
      <c r="G46" s="105">
        <v>39370</v>
      </c>
      <c r="H46" s="135" t="s">
        <v>119</v>
      </c>
      <c r="I46" s="206">
        <v>58842</v>
      </c>
      <c r="J46" s="206"/>
      <c r="K46" s="206"/>
      <c r="L46" s="206">
        <v>28310</v>
      </c>
      <c r="M46" s="206">
        <v>317108</v>
      </c>
      <c r="N46" s="206">
        <v>59352</v>
      </c>
      <c r="O46" s="206"/>
      <c r="P46" s="206">
        <v>734068</v>
      </c>
      <c r="Q46" s="206">
        <v>728431</v>
      </c>
      <c r="R46" s="206"/>
      <c r="S46" s="206">
        <v>2570170</v>
      </c>
      <c r="T46" s="206"/>
    </row>
    <row r="47" spans="1:20">
      <c r="A47" s="86">
        <v>43</v>
      </c>
      <c r="B47" s="86">
        <v>43</v>
      </c>
      <c r="C47" s="87">
        <v>39347</v>
      </c>
      <c r="D47" s="87"/>
      <c r="E47" s="275">
        <v>39351</v>
      </c>
      <c r="F47" s="87"/>
      <c r="G47" s="105">
        <v>39366</v>
      </c>
      <c r="H47" s="135" t="s">
        <v>122</v>
      </c>
      <c r="I47" s="206">
        <v>58887</v>
      </c>
      <c r="J47" s="206"/>
      <c r="K47" s="206"/>
      <c r="L47" s="206">
        <v>28309</v>
      </c>
      <c r="M47" s="206">
        <v>2161</v>
      </c>
      <c r="N47" s="206">
        <v>60141</v>
      </c>
      <c r="O47" s="206"/>
      <c r="P47" s="206">
        <v>734986</v>
      </c>
      <c r="Q47" s="206">
        <v>728443</v>
      </c>
      <c r="R47" s="206"/>
      <c r="S47" s="206">
        <v>287017</v>
      </c>
      <c r="T47" s="206"/>
    </row>
    <row r="48" spans="1:20">
      <c r="A48" s="86">
        <v>44</v>
      </c>
      <c r="B48" s="86">
        <v>44</v>
      </c>
      <c r="C48" s="87">
        <v>39347</v>
      </c>
      <c r="D48" s="87"/>
      <c r="E48" s="275">
        <v>39351</v>
      </c>
      <c r="F48" s="87"/>
      <c r="G48" s="87">
        <v>39357</v>
      </c>
      <c r="H48" s="135" t="s">
        <v>119</v>
      </c>
      <c r="I48" s="206">
        <v>58750</v>
      </c>
      <c r="J48" s="206"/>
      <c r="K48" s="206"/>
      <c r="L48" s="206">
        <v>28186</v>
      </c>
      <c r="M48" s="206" t="s">
        <v>2752</v>
      </c>
      <c r="N48" s="206">
        <v>59269</v>
      </c>
      <c r="O48" s="206">
        <v>20600</v>
      </c>
      <c r="P48" s="206">
        <v>734651</v>
      </c>
      <c r="Q48" s="206">
        <v>728477</v>
      </c>
      <c r="R48" s="206"/>
      <c r="S48" s="206">
        <v>287028</v>
      </c>
      <c r="T48" s="206"/>
    </row>
    <row r="49" spans="1:20">
      <c r="A49" s="86">
        <v>45</v>
      </c>
      <c r="B49" s="86">
        <v>45</v>
      </c>
      <c r="C49" s="87">
        <v>39349</v>
      </c>
      <c r="D49" s="87"/>
      <c r="E49" s="275">
        <v>0</v>
      </c>
      <c r="F49" s="87"/>
      <c r="G49" s="87">
        <v>39388</v>
      </c>
      <c r="H49" s="135" t="s">
        <v>119</v>
      </c>
      <c r="I49" s="206">
        <v>58817</v>
      </c>
      <c r="J49" s="206"/>
      <c r="K49" s="206"/>
      <c r="L49" s="206">
        <v>28321</v>
      </c>
      <c r="M49" s="206" t="s">
        <v>2753</v>
      </c>
      <c r="N49" s="206">
        <v>59275</v>
      </c>
      <c r="O49" s="206">
        <v>12578</v>
      </c>
      <c r="P49" s="206"/>
      <c r="Q49" s="206">
        <v>728435</v>
      </c>
      <c r="R49" s="206"/>
      <c r="S49" s="206">
        <v>2570174</v>
      </c>
      <c r="T49" s="206"/>
    </row>
    <row r="50" spans="1:20">
      <c r="A50" s="86">
        <v>46</v>
      </c>
      <c r="B50" s="86">
        <v>46</v>
      </c>
      <c r="C50" s="87">
        <v>39349</v>
      </c>
      <c r="D50" s="87"/>
      <c r="E50" s="275">
        <v>39353</v>
      </c>
      <c r="F50" s="87"/>
      <c r="G50" s="87">
        <v>39360</v>
      </c>
      <c r="H50" s="135" t="s">
        <v>122</v>
      </c>
      <c r="I50" s="206">
        <v>58805</v>
      </c>
      <c r="J50" s="206"/>
      <c r="K50" s="206"/>
      <c r="L50" s="206"/>
      <c r="M50" s="206">
        <v>3478</v>
      </c>
      <c r="N50" s="206">
        <v>59447</v>
      </c>
      <c r="O50" s="206"/>
      <c r="P50" s="206">
        <v>734595</v>
      </c>
      <c r="Q50" s="206">
        <v>728432</v>
      </c>
      <c r="R50" s="206"/>
      <c r="S50" s="206">
        <v>250175</v>
      </c>
      <c r="T50" s="206"/>
    </row>
    <row r="51" spans="1:20">
      <c r="A51" s="86">
        <v>47</v>
      </c>
      <c r="B51" s="86">
        <v>47</v>
      </c>
      <c r="C51" s="87">
        <v>39350</v>
      </c>
      <c r="D51" s="87"/>
      <c r="E51" s="275">
        <v>39352</v>
      </c>
      <c r="F51" s="87"/>
      <c r="G51" s="105">
        <v>39374</v>
      </c>
      <c r="H51" s="135" t="s">
        <v>119</v>
      </c>
      <c r="I51" s="206">
        <v>58861</v>
      </c>
      <c r="J51" s="206"/>
      <c r="K51" s="206"/>
      <c r="L51" s="206">
        <v>28220</v>
      </c>
      <c r="M51" s="206">
        <v>317112</v>
      </c>
      <c r="N51" s="206">
        <v>59686</v>
      </c>
      <c r="O51" s="206"/>
      <c r="P51" s="206">
        <v>733639</v>
      </c>
      <c r="Q51" s="206">
        <v>728458</v>
      </c>
      <c r="R51" s="206"/>
      <c r="S51" s="206">
        <v>287022</v>
      </c>
      <c r="T51" s="206"/>
    </row>
    <row r="52" spans="1:20">
      <c r="A52" s="86">
        <v>48</v>
      </c>
      <c r="B52" s="86">
        <v>48</v>
      </c>
      <c r="C52" s="87">
        <v>39350</v>
      </c>
      <c r="D52" s="87"/>
      <c r="E52" s="275">
        <v>39351</v>
      </c>
      <c r="F52" s="87"/>
      <c r="G52" s="87">
        <v>39364</v>
      </c>
      <c r="H52" s="135" t="s">
        <v>119</v>
      </c>
      <c r="I52" s="206">
        <v>58855</v>
      </c>
      <c r="J52" s="206"/>
      <c r="K52" s="206"/>
      <c r="L52" s="206">
        <v>28124</v>
      </c>
      <c r="M52" s="206">
        <v>34715</v>
      </c>
      <c r="N52" s="206">
        <v>60140</v>
      </c>
      <c r="O52" s="206"/>
      <c r="P52" s="206">
        <v>733969</v>
      </c>
      <c r="Q52" s="206">
        <v>728453</v>
      </c>
      <c r="R52" s="206"/>
      <c r="S52" s="206"/>
      <c r="T52" s="206"/>
    </row>
    <row r="53" spans="1:20">
      <c r="A53" s="86">
        <v>49</v>
      </c>
      <c r="B53" s="86">
        <v>49</v>
      </c>
      <c r="C53" s="87">
        <v>39350</v>
      </c>
      <c r="D53" s="87"/>
      <c r="E53" s="275">
        <v>39351</v>
      </c>
      <c r="F53" s="87"/>
      <c r="G53" s="87">
        <v>39364</v>
      </c>
      <c r="H53" s="135" t="s">
        <v>122</v>
      </c>
      <c r="I53" s="206">
        <v>58801</v>
      </c>
      <c r="J53" s="206"/>
      <c r="K53" s="206"/>
      <c r="L53" s="206">
        <v>28195</v>
      </c>
      <c r="M53" s="206">
        <v>34760</v>
      </c>
      <c r="N53" s="206">
        <v>59035</v>
      </c>
      <c r="O53" s="206"/>
      <c r="P53" s="206">
        <v>734073</v>
      </c>
      <c r="Q53" s="206">
        <v>728436</v>
      </c>
      <c r="R53" s="206"/>
      <c r="S53" s="206">
        <v>2570178</v>
      </c>
      <c r="T53" s="206"/>
    </row>
    <row r="54" spans="1:20">
      <c r="A54" s="86">
        <v>50</v>
      </c>
      <c r="B54" s="86">
        <v>50</v>
      </c>
      <c r="C54" s="87">
        <v>39350</v>
      </c>
      <c r="D54" s="87"/>
      <c r="E54" s="275">
        <v>39405</v>
      </c>
      <c r="F54" s="87"/>
      <c r="G54" s="87">
        <v>39414</v>
      </c>
      <c r="H54" s="135" t="s">
        <v>122</v>
      </c>
      <c r="I54" s="206">
        <v>58843</v>
      </c>
      <c r="J54" s="206"/>
      <c r="K54" s="206"/>
      <c r="L54" s="206">
        <v>28164</v>
      </c>
      <c r="M54" s="206" t="s">
        <v>2754</v>
      </c>
      <c r="N54" s="206">
        <v>59450</v>
      </c>
      <c r="O54" s="206">
        <v>20571</v>
      </c>
      <c r="P54" s="206">
        <v>734990</v>
      </c>
      <c r="Q54" s="206">
        <v>728438</v>
      </c>
      <c r="R54" s="206">
        <v>5581</v>
      </c>
      <c r="S54" s="206">
        <v>287027</v>
      </c>
      <c r="T54" s="206"/>
    </row>
    <row r="55" spans="1:20">
      <c r="A55" s="86">
        <v>51</v>
      </c>
      <c r="B55" s="86">
        <v>51</v>
      </c>
      <c r="C55" s="87">
        <v>39350</v>
      </c>
      <c r="D55" s="87"/>
      <c r="E55" s="275">
        <v>39363</v>
      </c>
      <c r="F55" s="87"/>
      <c r="G55" s="87">
        <v>39364</v>
      </c>
      <c r="H55" s="135" t="s">
        <v>119</v>
      </c>
      <c r="I55" s="206">
        <v>59478</v>
      </c>
      <c r="J55" s="206"/>
      <c r="K55" s="206"/>
      <c r="L55" s="206">
        <v>28219</v>
      </c>
      <c r="M55" s="206">
        <v>31777</v>
      </c>
      <c r="N55" s="206">
        <v>63257</v>
      </c>
      <c r="O55" s="206"/>
      <c r="P55" s="206">
        <v>736004</v>
      </c>
      <c r="Q55" s="206">
        <v>729526</v>
      </c>
      <c r="R55" s="206"/>
      <c r="S55" s="206">
        <v>3070150</v>
      </c>
      <c r="T55" s="206"/>
    </row>
    <row r="56" spans="1:20">
      <c r="A56" s="86">
        <v>52</v>
      </c>
      <c r="B56" s="86">
        <v>52</v>
      </c>
      <c r="C56" s="87">
        <v>39351</v>
      </c>
      <c r="D56" s="87"/>
      <c r="E56" s="275">
        <v>39352</v>
      </c>
      <c r="F56" s="87"/>
      <c r="G56" s="87">
        <v>39360</v>
      </c>
      <c r="H56" s="135" t="s">
        <v>122</v>
      </c>
      <c r="I56" s="206">
        <v>59430</v>
      </c>
      <c r="J56" s="206"/>
      <c r="K56" s="206"/>
      <c r="L56" s="206">
        <v>28119</v>
      </c>
      <c r="M56" s="206">
        <v>1382</v>
      </c>
      <c r="N56" s="206">
        <v>63888</v>
      </c>
      <c r="O56" s="206"/>
      <c r="P56" s="206">
        <v>732118</v>
      </c>
      <c r="Q56" s="206">
        <v>729501</v>
      </c>
      <c r="R56" s="206"/>
      <c r="S56" s="206">
        <v>2970031</v>
      </c>
      <c r="T56" s="206"/>
    </row>
    <row r="57" spans="1:20">
      <c r="A57" s="86">
        <v>53</v>
      </c>
      <c r="B57" s="86">
        <v>53</v>
      </c>
      <c r="C57" s="87">
        <v>39351</v>
      </c>
      <c r="D57" s="87"/>
      <c r="E57" s="275">
        <v>39365</v>
      </c>
      <c r="F57" s="87"/>
      <c r="G57" s="105">
        <v>39366</v>
      </c>
      <c r="H57" s="135" t="s">
        <v>119</v>
      </c>
      <c r="I57" s="206">
        <v>59530</v>
      </c>
      <c r="J57" s="206"/>
      <c r="K57" s="206"/>
      <c r="L57" s="206">
        <v>28345</v>
      </c>
      <c r="M57" s="206">
        <v>2421</v>
      </c>
      <c r="N57" s="206">
        <v>60055</v>
      </c>
      <c r="O57" s="206"/>
      <c r="P57" s="206">
        <v>735386</v>
      </c>
      <c r="Q57" s="206">
        <v>729927</v>
      </c>
      <c r="R57" s="206"/>
      <c r="S57" s="206">
        <v>3070154</v>
      </c>
      <c r="T57" s="206"/>
    </row>
    <row r="58" spans="1:20">
      <c r="A58" s="86">
        <v>54</v>
      </c>
      <c r="B58" s="86">
        <v>54</v>
      </c>
      <c r="C58" s="87">
        <v>39351</v>
      </c>
      <c r="D58" s="87"/>
      <c r="E58" s="275">
        <v>39353</v>
      </c>
      <c r="F58" s="87"/>
      <c r="G58" s="105">
        <v>39370</v>
      </c>
      <c r="H58" s="135" t="s">
        <v>119</v>
      </c>
      <c r="I58" s="206">
        <v>59534</v>
      </c>
      <c r="J58" s="206"/>
      <c r="K58" s="206"/>
      <c r="L58" s="206">
        <v>28214</v>
      </c>
      <c r="M58" s="206">
        <v>317106</v>
      </c>
      <c r="N58" s="206">
        <v>63421</v>
      </c>
      <c r="O58" s="206"/>
      <c r="P58" s="206">
        <v>735562</v>
      </c>
      <c r="Q58" s="206">
        <v>729508</v>
      </c>
      <c r="R58" s="206"/>
      <c r="S58" s="206">
        <v>2570166</v>
      </c>
      <c r="T58" s="206"/>
    </row>
    <row r="59" spans="1:20">
      <c r="A59" s="86">
        <v>55</v>
      </c>
      <c r="B59" s="86">
        <v>55</v>
      </c>
      <c r="C59" s="87">
        <v>39351</v>
      </c>
      <c r="D59" s="87"/>
      <c r="E59" s="275">
        <v>39351</v>
      </c>
      <c r="F59" s="87"/>
      <c r="G59" s="87">
        <v>39360</v>
      </c>
      <c r="H59" s="135" t="s">
        <v>122</v>
      </c>
      <c r="I59" s="206">
        <v>59537</v>
      </c>
      <c r="J59" s="206"/>
      <c r="K59" s="206"/>
      <c r="L59" s="206">
        <v>28347</v>
      </c>
      <c r="M59" s="206">
        <v>31741</v>
      </c>
      <c r="N59" s="206">
        <v>63252</v>
      </c>
      <c r="O59" s="206"/>
      <c r="P59" s="206">
        <v>736007</v>
      </c>
      <c r="Q59" s="206">
        <v>729511</v>
      </c>
      <c r="R59" s="206"/>
      <c r="S59" s="206">
        <v>2570163</v>
      </c>
      <c r="T59" s="206"/>
    </row>
    <row r="60" spans="1:20">
      <c r="A60" s="86">
        <v>56</v>
      </c>
      <c r="B60" s="86">
        <v>56</v>
      </c>
      <c r="C60" s="87">
        <v>39351</v>
      </c>
      <c r="D60" s="87"/>
      <c r="E60" s="275">
        <v>39595</v>
      </c>
      <c r="F60" s="87">
        <v>39587</v>
      </c>
      <c r="G60" s="87"/>
      <c r="H60" s="135"/>
      <c r="I60" s="206">
        <v>59601</v>
      </c>
      <c r="J60" s="206"/>
      <c r="K60" s="206"/>
      <c r="L60" s="206">
        <v>28304</v>
      </c>
      <c r="M60" s="206" t="s">
        <v>1939</v>
      </c>
      <c r="N60" s="206">
        <v>63671</v>
      </c>
      <c r="O60" s="206">
        <v>20755</v>
      </c>
      <c r="P60" s="206">
        <v>736003</v>
      </c>
      <c r="Q60" s="206">
        <v>742864</v>
      </c>
      <c r="R60" s="206">
        <v>5043</v>
      </c>
      <c r="S60" s="206">
        <v>287023</v>
      </c>
      <c r="T60" s="206"/>
    </row>
    <row r="61" spans="1:20">
      <c r="A61" s="86">
        <v>57</v>
      </c>
      <c r="B61" s="86">
        <v>57</v>
      </c>
      <c r="C61" s="87">
        <v>39351</v>
      </c>
      <c r="D61" s="87"/>
      <c r="E61" s="275">
        <v>39359</v>
      </c>
      <c r="F61" s="87"/>
      <c r="G61" s="87">
        <v>39361</v>
      </c>
      <c r="H61" s="135" t="s">
        <v>120</v>
      </c>
      <c r="I61" s="206">
        <v>59466</v>
      </c>
      <c r="J61" s="206"/>
      <c r="K61" s="206"/>
      <c r="L61" s="206">
        <v>28111</v>
      </c>
      <c r="M61" s="206" t="s">
        <v>2755</v>
      </c>
      <c r="N61" s="206">
        <v>63361</v>
      </c>
      <c r="O61" s="206">
        <v>20467</v>
      </c>
      <c r="P61" s="206">
        <v>735390</v>
      </c>
      <c r="Q61" s="206">
        <v>728681</v>
      </c>
      <c r="R61" s="206"/>
      <c r="S61" s="206">
        <v>287044</v>
      </c>
      <c r="T61" s="206"/>
    </row>
    <row r="62" spans="1:20">
      <c r="A62" s="86">
        <v>58</v>
      </c>
      <c r="B62" s="86">
        <v>58</v>
      </c>
      <c r="C62" s="87">
        <v>39351</v>
      </c>
      <c r="D62" s="87"/>
      <c r="E62" s="275">
        <v>39353</v>
      </c>
      <c r="F62" s="87"/>
      <c r="G62" s="105">
        <v>39373</v>
      </c>
      <c r="H62" s="135" t="s">
        <v>119</v>
      </c>
      <c r="I62" s="206">
        <v>59427</v>
      </c>
      <c r="J62" s="206"/>
      <c r="K62" s="206"/>
      <c r="L62" s="206">
        <v>28339</v>
      </c>
      <c r="M62" s="206">
        <v>1239</v>
      </c>
      <c r="N62" s="206">
        <v>63887</v>
      </c>
      <c r="O62" s="206"/>
      <c r="P62" s="206">
        <v>735734</v>
      </c>
      <c r="Q62" s="206">
        <v>729554</v>
      </c>
      <c r="R62" s="206"/>
      <c r="S62" s="206">
        <v>3070188</v>
      </c>
      <c r="T62" s="206"/>
    </row>
    <row r="63" spans="1:20">
      <c r="A63" s="86">
        <v>59</v>
      </c>
      <c r="B63" s="86">
        <v>59</v>
      </c>
      <c r="C63" s="87">
        <v>39351</v>
      </c>
      <c r="D63" s="87"/>
      <c r="E63" s="275">
        <v>39413</v>
      </c>
      <c r="F63" s="87"/>
      <c r="G63" s="105">
        <v>39437</v>
      </c>
      <c r="H63" s="135" t="s">
        <v>119</v>
      </c>
      <c r="I63" s="206">
        <v>59488</v>
      </c>
      <c r="J63" s="206"/>
      <c r="K63" s="206"/>
      <c r="L63" s="206">
        <v>28116</v>
      </c>
      <c r="M63" s="206" t="s">
        <v>2756</v>
      </c>
      <c r="N63" s="206">
        <v>63695</v>
      </c>
      <c r="O63" s="206">
        <v>16494</v>
      </c>
      <c r="P63" s="206">
        <v>749473</v>
      </c>
      <c r="Q63" s="206">
        <v>723510</v>
      </c>
      <c r="R63" s="206">
        <v>4757</v>
      </c>
      <c r="S63" s="206">
        <v>3070151</v>
      </c>
      <c r="T63" s="206"/>
    </row>
    <row r="64" spans="1:20">
      <c r="A64" s="86">
        <v>60</v>
      </c>
      <c r="B64" s="86">
        <v>60</v>
      </c>
      <c r="C64" s="87">
        <v>39351</v>
      </c>
      <c r="D64" s="87"/>
      <c r="E64" s="275">
        <v>39367</v>
      </c>
      <c r="F64" s="87"/>
      <c r="G64" s="105">
        <v>39366</v>
      </c>
      <c r="H64" s="135" t="s">
        <v>122</v>
      </c>
      <c r="I64" s="206">
        <v>59528</v>
      </c>
      <c r="J64" s="206"/>
      <c r="K64" s="206"/>
      <c r="L64" s="206">
        <v>28121</v>
      </c>
      <c r="M64" s="206">
        <v>31700</v>
      </c>
      <c r="N64" s="206">
        <v>63235</v>
      </c>
      <c r="O64" s="206"/>
      <c r="P64" s="206">
        <v>734989</v>
      </c>
      <c r="Q64" s="206">
        <v>729505</v>
      </c>
      <c r="R64" s="206"/>
      <c r="S64" s="206">
        <v>2970062</v>
      </c>
      <c r="T64" s="206"/>
    </row>
    <row r="65" spans="1:20">
      <c r="A65" s="86">
        <v>61</v>
      </c>
      <c r="B65" s="86">
        <v>61</v>
      </c>
      <c r="C65" s="87">
        <v>39352</v>
      </c>
      <c r="D65" s="87"/>
      <c r="E65" s="275">
        <v>39359</v>
      </c>
      <c r="F65" s="87"/>
      <c r="G65" s="87">
        <v>39361</v>
      </c>
      <c r="H65" s="135" t="s">
        <v>120</v>
      </c>
      <c r="I65" s="206">
        <v>59489</v>
      </c>
      <c r="J65" s="206"/>
      <c r="K65" s="206"/>
      <c r="L65" s="206">
        <v>28122</v>
      </c>
      <c r="M65" s="206" t="s">
        <v>2757</v>
      </c>
      <c r="N65" s="206">
        <v>63356</v>
      </c>
      <c r="O65" s="206">
        <v>20512</v>
      </c>
      <c r="P65" s="206">
        <v>734693</v>
      </c>
      <c r="Q65" s="206">
        <v>728759</v>
      </c>
      <c r="R65" s="206"/>
      <c r="S65" s="206">
        <v>3070190</v>
      </c>
      <c r="T65" s="206"/>
    </row>
    <row r="66" spans="1:20">
      <c r="A66" s="86">
        <v>62</v>
      </c>
      <c r="B66" s="86">
        <v>62</v>
      </c>
      <c r="C66" s="87">
        <v>39352</v>
      </c>
      <c r="D66" s="87"/>
      <c r="E66" s="275">
        <v>39415</v>
      </c>
      <c r="F66" s="87"/>
      <c r="G66" s="87">
        <v>39419</v>
      </c>
      <c r="H66" s="135" t="s">
        <v>119</v>
      </c>
      <c r="I66" s="206">
        <v>59400</v>
      </c>
      <c r="J66" s="206"/>
      <c r="K66" s="206"/>
      <c r="L66" s="206"/>
      <c r="M66" s="206"/>
      <c r="N66" s="206">
        <v>82845</v>
      </c>
      <c r="O66" s="206"/>
      <c r="P66" s="206">
        <v>733183</v>
      </c>
      <c r="Q66" s="206"/>
      <c r="R66" s="206"/>
      <c r="S66" s="206">
        <v>3070002</v>
      </c>
      <c r="T66" s="206"/>
    </row>
    <row r="67" spans="1:20">
      <c r="A67" s="86">
        <v>63</v>
      </c>
      <c r="B67" s="86">
        <v>63</v>
      </c>
      <c r="C67" s="87">
        <v>39352</v>
      </c>
      <c r="D67" s="87"/>
      <c r="E67" s="276">
        <v>39365</v>
      </c>
      <c r="F67" s="87"/>
      <c r="G67" s="105">
        <v>39366</v>
      </c>
      <c r="H67" s="135" t="s">
        <v>122</v>
      </c>
      <c r="I67" s="206">
        <v>59400</v>
      </c>
      <c r="J67" s="206"/>
      <c r="K67" s="206"/>
      <c r="L67" s="206">
        <v>28211</v>
      </c>
      <c r="M67" s="206" t="s">
        <v>2758</v>
      </c>
      <c r="N67" s="206">
        <v>62845</v>
      </c>
      <c r="O67" s="206">
        <v>20627</v>
      </c>
      <c r="P67" s="206">
        <v>733183</v>
      </c>
      <c r="Q67" s="206">
        <v>729917</v>
      </c>
      <c r="R67" s="206">
        <v>6154</v>
      </c>
      <c r="S67" s="206">
        <v>3070002</v>
      </c>
      <c r="T67" s="206"/>
    </row>
    <row r="68" spans="1:20">
      <c r="A68" s="86">
        <v>64</v>
      </c>
      <c r="B68" s="86">
        <v>64</v>
      </c>
      <c r="C68" s="87">
        <v>39352</v>
      </c>
      <c r="D68" s="87"/>
      <c r="E68" s="275">
        <v>39366</v>
      </c>
      <c r="F68" s="87"/>
      <c r="G68" s="105">
        <v>39374</v>
      </c>
      <c r="H68" s="135" t="s">
        <v>119</v>
      </c>
      <c r="I68" s="206">
        <v>59454</v>
      </c>
      <c r="J68" s="206"/>
      <c r="K68" s="206"/>
      <c r="L68" s="206">
        <v>28326</v>
      </c>
      <c r="M68" s="206">
        <v>553</v>
      </c>
      <c r="N68" s="206">
        <v>63260</v>
      </c>
      <c r="O68" s="206"/>
      <c r="P68" s="206">
        <v>734691</v>
      </c>
      <c r="Q68" s="206">
        <v>728781</v>
      </c>
      <c r="R68" s="206"/>
      <c r="S68" s="206">
        <v>3070001</v>
      </c>
      <c r="T68" s="206"/>
    </row>
    <row r="69" spans="1:20">
      <c r="A69" s="86">
        <v>65</v>
      </c>
      <c r="B69" s="86">
        <v>65</v>
      </c>
      <c r="C69" s="87">
        <v>39352</v>
      </c>
      <c r="D69" s="87"/>
      <c r="E69" s="275">
        <v>39365</v>
      </c>
      <c r="F69" s="87"/>
      <c r="G69" s="105">
        <v>39366</v>
      </c>
      <c r="H69" s="135" t="s">
        <v>122</v>
      </c>
      <c r="I69" s="206">
        <v>59479</v>
      </c>
      <c r="J69" s="206"/>
      <c r="K69" s="206"/>
      <c r="L69" s="206">
        <v>28330</v>
      </c>
      <c r="M69" s="206" t="s">
        <v>2759</v>
      </c>
      <c r="N69" s="206">
        <v>63231</v>
      </c>
      <c r="O69" s="206">
        <v>20778</v>
      </c>
      <c r="P69" s="206">
        <v>735728</v>
      </c>
      <c r="Q69" s="206">
        <v>728402</v>
      </c>
      <c r="R69" s="206"/>
      <c r="S69" s="206">
        <v>2970068</v>
      </c>
      <c r="T69" s="206"/>
    </row>
    <row r="70" spans="1:20">
      <c r="A70" s="86">
        <v>66</v>
      </c>
      <c r="B70" s="86">
        <v>66</v>
      </c>
      <c r="C70" s="87">
        <v>39352</v>
      </c>
      <c r="D70" s="87"/>
      <c r="E70" s="277">
        <v>39743</v>
      </c>
      <c r="F70" s="105">
        <v>39752</v>
      </c>
      <c r="G70" s="87"/>
      <c r="H70" s="273" t="s">
        <v>2734</v>
      </c>
      <c r="I70" s="206">
        <v>59397</v>
      </c>
      <c r="J70" s="206"/>
      <c r="K70" s="206"/>
      <c r="L70" s="206">
        <v>28197</v>
      </c>
      <c r="M70" s="206">
        <v>1469</v>
      </c>
      <c r="N70" s="206">
        <v>63767</v>
      </c>
      <c r="O70" s="206"/>
      <c r="P70" s="206">
        <v>732874</v>
      </c>
      <c r="Q70" s="206">
        <v>29513</v>
      </c>
      <c r="R70" s="206"/>
      <c r="S70" s="206">
        <v>287040</v>
      </c>
      <c r="T70" s="206"/>
    </row>
    <row r="71" spans="1:20">
      <c r="A71" s="86">
        <v>67</v>
      </c>
      <c r="B71" s="86">
        <v>67</v>
      </c>
      <c r="C71" s="87">
        <v>39352</v>
      </c>
      <c r="D71" s="87"/>
      <c r="E71" s="275">
        <v>39363</v>
      </c>
      <c r="F71" s="87"/>
      <c r="G71" s="105">
        <v>39370</v>
      </c>
      <c r="H71" s="135" t="s">
        <v>119</v>
      </c>
      <c r="I71" s="206">
        <v>59599</v>
      </c>
      <c r="J71" s="206"/>
      <c r="K71" s="206"/>
      <c r="L71" s="206">
        <v>28352</v>
      </c>
      <c r="M71" s="206">
        <v>34758</v>
      </c>
      <c r="N71" s="206">
        <v>63788</v>
      </c>
      <c r="O71" s="206"/>
      <c r="P71" s="206">
        <v>736002</v>
      </c>
      <c r="Q71" s="206">
        <v>629525</v>
      </c>
      <c r="R71" s="206"/>
      <c r="S71" s="206">
        <v>3070199</v>
      </c>
      <c r="T71" s="206"/>
    </row>
    <row r="72" spans="1:20">
      <c r="A72" s="86">
        <v>68</v>
      </c>
      <c r="B72" s="86">
        <v>68</v>
      </c>
      <c r="C72" s="87">
        <v>39352</v>
      </c>
      <c r="D72" s="87"/>
      <c r="E72" s="275">
        <v>39363</v>
      </c>
      <c r="F72" s="87"/>
      <c r="G72" s="105">
        <v>39366</v>
      </c>
      <c r="H72" s="135" t="s">
        <v>122</v>
      </c>
      <c r="I72" s="206">
        <v>59495</v>
      </c>
      <c r="J72" s="206"/>
      <c r="K72" s="206"/>
      <c r="L72" s="206">
        <v>28305</v>
      </c>
      <c r="M72" s="206">
        <v>3473</v>
      </c>
      <c r="N72" s="206">
        <v>53233</v>
      </c>
      <c r="O72" s="206"/>
      <c r="P72" s="206">
        <v>756034</v>
      </c>
      <c r="Q72" s="206"/>
      <c r="R72" s="206"/>
      <c r="S72" s="206">
        <v>2970065</v>
      </c>
      <c r="T72" s="206"/>
    </row>
    <row r="73" spans="1:20">
      <c r="A73" s="86">
        <v>69</v>
      </c>
      <c r="B73" s="86">
        <v>69</v>
      </c>
      <c r="C73" s="87">
        <v>39352</v>
      </c>
      <c r="D73" s="87"/>
      <c r="E73" s="275">
        <v>39416</v>
      </c>
      <c r="F73" s="87"/>
      <c r="G73" s="105">
        <v>39436</v>
      </c>
      <c r="H73" s="135" t="s">
        <v>119</v>
      </c>
      <c r="I73" s="206">
        <v>59443</v>
      </c>
      <c r="J73" s="206"/>
      <c r="K73" s="206"/>
      <c r="L73" s="206">
        <v>28319</v>
      </c>
      <c r="M73" s="206" t="s">
        <v>2760</v>
      </c>
      <c r="N73" s="206">
        <v>63672</v>
      </c>
      <c r="O73" s="206">
        <v>20766</v>
      </c>
      <c r="P73" s="206">
        <v>732873</v>
      </c>
      <c r="Q73" s="206">
        <v>720181</v>
      </c>
      <c r="R73" s="206">
        <v>6044</v>
      </c>
      <c r="S73" s="206">
        <v>3070196</v>
      </c>
      <c r="T73" s="206"/>
    </row>
    <row r="74" spans="1:20">
      <c r="A74" s="86">
        <v>70</v>
      </c>
      <c r="B74" s="86">
        <v>70</v>
      </c>
      <c r="C74" s="87">
        <v>39353</v>
      </c>
      <c r="D74" s="87"/>
      <c r="E74" s="275">
        <v>39413</v>
      </c>
      <c r="F74" s="87"/>
      <c r="G74" s="105">
        <v>39780</v>
      </c>
      <c r="H74" s="135" t="s">
        <v>119</v>
      </c>
      <c r="I74" s="206">
        <v>59437</v>
      </c>
      <c r="J74" s="206"/>
      <c r="K74" s="206"/>
      <c r="L74" s="206">
        <v>28314</v>
      </c>
      <c r="M74" s="206">
        <v>34731</v>
      </c>
      <c r="N74" s="206">
        <v>63550</v>
      </c>
      <c r="O74" s="206">
        <v>20764</v>
      </c>
      <c r="P74" s="206">
        <v>735732</v>
      </c>
      <c r="Q74" s="206">
        <v>728784</v>
      </c>
      <c r="R74" s="206">
        <v>6042</v>
      </c>
      <c r="S74" s="206">
        <v>2570191</v>
      </c>
      <c r="T74" s="206"/>
    </row>
    <row r="75" spans="1:20">
      <c r="A75" s="86">
        <v>71</v>
      </c>
      <c r="B75" s="86">
        <v>71</v>
      </c>
      <c r="C75" s="87">
        <v>39353</v>
      </c>
      <c r="D75" s="87"/>
      <c r="E75" s="275">
        <v>39429</v>
      </c>
      <c r="F75" s="87">
        <v>39484</v>
      </c>
      <c r="G75" s="87">
        <v>39486</v>
      </c>
      <c r="H75" s="135" t="s">
        <v>138</v>
      </c>
      <c r="I75" s="206">
        <v>59518</v>
      </c>
      <c r="J75" s="206"/>
      <c r="K75" s="206"/>
      <c r="L75" s="206">
        <v>28342</v>
      </c>
      <c r="M75" s="206" t="s">
        <v>2761</v>
      </c>
      <c r="N75" s="206">
        <v>63775</v>
      </c>
      <c r="O75" s="206">
        <v>20671</v>
      </c>
      <c r="P75" s="206">
        <v>736005</v>
      </c>
      <c r="Q75" s="206">
        <v>990012</v>
      </c>
      <c r="R75" s="206">
        <v>4597</v>
      </c>
      <c r="S75" s="206">
        <v>2570199</v>
      </c>
      <c r="T75" s="206"/>
    </row>
    <row r="76" spans="1:20">
      <c r="A76" s="86">
        <v>72</v>
      </c>
      <c r="B76" s="86">
        <v>72</v>
      </c>
      <c r="C76" s="87">
        <v>39353</v>
      </c>
      <c r="D76" s="87"/>
      <c r="E76" s="275">
        <v>39433</v>
      </c>
      <c r="F76" s="87">
        <v>39484</v>
      </c>
      <c r="G76" s="87">
        <v>39484</v>
      </c>
      <c r="H76" s="135" t="s">
        <v>120</v>
      </c>
      <c r="I76" s="206">
        <v>59453</v>
      </c>
      <c r="J76" s="206"/>
      <c r="K76" s="206"/>
      <c r="L76" s="206">
        <v>28331</v>
      </c>
      <c r="M76" s="206" t="s">
        <v>2762</v>
      </c>
      <c r="N76" s="206">
        <v>63766</v>
      </c>
      <c r="O76" s="206">
        <v>20810</v>
      </c>
      <c r="P76" s="206">
        <v>735726</v>
      </c>
      <c r="Q76" s="206">
        <v>728771</v>
      </c>
      <c r="R76" s="206">
        <v>5068</v>
      </c>
      <c r="S76" s="206">
        <v>2570196</v>
      </c>
      <c r="T76" s="206"/>
    </row>
    <row r="77" spans="1:20">
      <c r="A77" s="86">
        <v>73</v>
      </c>
      <c r="B77" s="86">
        <v>73</v>
      </c>
      <c r="C77" s="87">
        <v>39353</v>
      </c>
      <c r="D77" s="87"/>
      <c r="E77" s="275">
        <v>39420</v>
      </c>
      <c r="F77" s="87">
        <v>39421</v>
      </c>
      <c r="G77" s="87">
        <v>39421</v>
      </c>
      <c r="H77" s="135" t="s">
        <v>122</v>
      </c>
      <c r="I77" s="206">
        <v>59448</v>
      </c>
      <c r="J77" s="206"/>
      <c r="K77" s="206"/>
      <c r="L77" s="206">
        <v>28317</v>
      </c>
      <c r="M77" s="206" t="s">
        <v>2763</v>
      </c>
      <c r="N77" s="206">
        <v>63682</v>
      </c>
      <c r="O77" s="206">
        <v>20771</v>
      </c>
      <c r="P77" s="206">
        <v>5276</v>
      </c>
      <c r="Q77" s="206">
        <v>129509</v>
      </c>
      <c r="R77" s="206">
        <v>5276</v>
      </c>
      <c r="S77" s="206">
        <v>2970097</v>
      </c>
      <c r="T77" s="206"/>
    </row>
    <row r="78" spans="1:20">
      <c r="A78" s="86">
        <v>74</v>
      </c>
      <c r="B78" s="86">
        <v>74</v>
      </c>
      <c r="C78" s="87">
        <v>39353</v>
      </c>
      <c r="D78" s="87"/>
      <c r="E78" s="275">
        <v>39434</v>
      </c>
      <c r="F78" s="87">
        <v>39484</v>
      </c>
      <c r="G78" s="87">
        <v>39484</v>
      </c>
      <c r="H78" s="135" t="s">
        <v>120</v>
      </c>
      <c r="I78" s="206">
        <v>59426</v>
      </c>
      <c r="J78" s="206"/>
      <c r="K78" s="206"/>
      <c r="L78" s="206">
        <v>28324</v>
      </c>
      <c r="M78" s="206" t="s">
        <v>2764</v>
      </c>
      <c r="N78" s="206">
        <v>63882</v>
      </c>
      <c r="O78" s="206">
        <v>20780</v>
      </c>
      <c r="P78" s="206">
        <v>732527</v>
      </c>
      <c r="Q78" s="206">
        <v>728772</v>
      </c>
      <c r="R78" s="206">
        <v>5626</v>
      </c>
      <c r="S78" s="206">
        <v>2570176</v>
      </c>
      <c r="T78" s="206"/>
    </row>
    <row r="79" spans="1:20">
      <c r="A79" s="86">
        <v>75</v>
      </c>
      <c r="B79" s="86">
        <v>75</v>
      </c>
      <c r="C79" s="87">
        <v>39353</v>
      </c>
      <c r="D79" s="87"/>
      <c r="E79" s="275">
        <v>39410</v>
      </c>
      <c r="F79" s="87"/>
      <c r="G79" s="105">
        <v>39437</v>
      </c>
      <c r="H79" s="135" t="s">
        <v>119</v>
      </c>
      <c r="I79" s="206">
        <v>59451</v>
      </c>
      <c r="J79" s="206"/>
      <c r="K79" s="206"/>
      <c r="L79" s="206">
        <v>28340</v>
      </c>
      <c r="M79" s="206" t="s">
        <v>2765</v>
      </c>
      <c r="N79" s="206">
        <v>63881</v>
      </c>
      <c r="O79" s="206">
        <v>20826</v>
      </c>
      <c r="P79" s="206">
        <v>734653</v>
      </c>
      <c r="Q79" s="206">
        <v>729515</v>
      </c>
      <c r="R79" s="206">
        <v>6276</v>
      </c>
      <c r="S79" s="206">
        <v>3070005</v>
      </c>
      <c r="T79" s="206"/>
    </row>
    <row r="80" spans="1:20">
      <c r="A80" s="86">
        <v>76</v>
      </c>
      <c r="B80" s="86">
        <v>76</v>
      </c>
      <c r="C80" s="87">
        <v>39353</v>
      </c>
      <c r="D80" s="87"/>
      <c r="E80" s="275">
        <v>39429</v>
      </c>
      <c r="F80" s="87">
        <v>39486</v>
      </c>
      <c r="G80" s="87">
        <v>39490</v>
      </c>
      <c r="H80" s="135" t="s">
        <v>138</v>
      </c>
      <c r="I80" s="206">
        <v>59471</v>
      </c>
      <c r="J80" s="206"/>
      <c r="K80" s="206"/>
      <c r="L80" s="206">
        <v>28311</v>
      </c>
      <c r="M80" s="206" t="s">
        <v>2766</v>
      </c>
      <c r="N80" s="206">
        <v>63771</v>
      </c>
      <c r="O80" s="206">
        <v>20762</v>
      </c>
      <c r="P80" s="206">
        <v>734602</v>
      </c>
      <c r="Q80" s="206">
        <v>743821</v>
      </c>
      <c r="R80" s="206">
        <v>5662</v>
      </c>
      <c r="S80" s="206">
        <v>2570189</v>
      </c>
      <c r="T80" s="206"/>
    </row>
    <row r="81" spans="1:20">
      <c r="A81" s="86">
        <v>77</v>
      </c>
      <c r="B81" s="86">
        <v>77</v>
      </c>
      <c r="C81" s="87">
        <v>39353</v>
      </c>
      <c r="D81" s="87"/>
      <c r="E81" s="277">
        <v>39386</v>
      </c>
      <c r="F81" s="87"/>
      <c r="G81" s="105">
        <v>39388</v>
      </c>
      <c r="H81" s="135" t="s">
        <v>119</v>
      </c>
      <c r="I81" s="206">
        <v>59523</v>
      </c>
      <c r="J81" s="206"/>
      <c r="K81" s="206"/>
      <c r="L81" s="206">
        <v>28351</v>
      </c>
      <c r="M81" s="206" t="s">
        <v>2767</v>
      </c>
      <c r="N81" s="206">
        <v>63780</v>
      </c>
      <c r="O81" s="206">
        <v>20878</v>
      </c>
      <c r="P81" s="206">
        <v>732538</v>
      </c>
      <c r="Q81" s="206">
        <v>728773</v>
      </c>
      <c r="R81" s="206"/>
      <c r="S81" s="206">
        <v>2970096</v>
      </c>
      <c r="T81" s="206"/>
    </row>
    <row r="82" spans="1:20">
      <c r="A82" s="86">
        <v>78</v>
      </c>
      <c r="B82" s="86">
        <v>78</v>
      </c>
      <c r="C82" s="87">
        <v>39353</v>
      </c>
      <c r="D82" s="87"/>
      <c r="E82" s="275">
        <v>39405</v>
      </c>
      <c r="F82" s="87"/>
      <c r="G82" s="87">
        <v>39415</v>
      </c>
      <c r="H82" s="135" t="s">
        <v>122</v>
      </c>
      <c r="I82" s="206">
        <v>59602</v>
      </c>
      <c r="J82" s="206"/>
      <c r="K82" s="206"/>
      <c r="L82" s="206">
        <v>28169</v>
      </c>
      <c r="M82" s="206" t="s">
        <v>2768</v>
      </c>
      <c r="N82" s="206">
        <v>63604</v>
      </c>
      <c r="O82" s="206">
        <v>20575</v>
      </c>
      <c r="P82" s="206">
        <v>732539</v>
      </c>
      <c r="Q82" s="206">
        <v>729485</v>
      </c>
      <c r="R82" s="206">
        <v>5100</v>
      </c>
      <c r="S82" s="206">
        <v>2970094</v>
      </c>
      <c r="T82" s="206"/>
    </row>
    <row r="83" spans="1:20">
      <c r="A83" s="86">
        <v>79</v>
      </c>
      <c r="B83" s="86">
        <v>79</v>
      </c>
      <c r="C83" s="87">
        <v>39354</v>
      </c>
      <c r="D83" s="87"/>
      <c r="E83" s="275">
        <v>39365</v>
      </c>
      <c r="F83" s="87"/>
      <c r="G83" s="105">
        <v>39366</v>
      </c>
      <c r="H83" s="135" t="s">
        <v>122</v>
      </c>
      <c r="I83" s="206">
        <v>59484</v>
      </c>
      <c r="J83" s="206"/>
      <c r="K83" s="206"/>
      <c r="L83" s="206">
        <v>28336</v>
      </c>
      <c r="M83" s="206">
        <v>34732</v>
      </c>
      <c r="N83" s="206">
        <v>63963</v>
      </c>
      <c r="O83" s="206"/>
      <c r="P83" s="206">
        <v>734787</v>
      </c>
      <c r="Q83" s="206">
        <v>729528</v>
      </c>
      <c r="R83" s="206"/>
      <c r="S83" s="206">
        <v>2570169</v>
      </c>
      <c r="T83" s="206"/>
    </row>
    <row r="84" spans="1:20">
      <c r="A84" s="86">
        <v>80</v>
      </c>
      <c r="B84" s="86">
        <v>80</v>
      </c>
      <c r="C84" s="87">
        <v>39354</v>
      </c>
      <c r="D84" s="87"/>
      <c r="E84" s="275">
        <v>39365</v>
      </c>
      <c r="F84" s="87"/>
      <c r="G84" s="105">
        <v>39366</v>
      </c>
      <c r="H84" s="135" t="s">
        <v>119</v>
      </c>
      <c r="I84" s="206">
        <v>59492</v>
      </c>
      <c r="J84" s="206"/>
      <c r="K84" s="206"/>
      <c r="L84" s="206">
        <v>28313</v>
      </c>
      <c r="M84" s="206">
        <v>34723</v>
      </c>
      <c r="N84" s="206">
        <v>63883</v>
      </c>
      <c r="O84" s="206"/>
      <c r="P84" s="206">
        <v>734406</v>
      </c>
      <c r="Q84" s="206"/>
      <c r="R84" s="206"/>
      <c r="S84" s="206">
        <v>2970011</v>
      </c>
      <c r="T84" s="206"/>
    </row>
    <row r="85" spans="1:20">
      <c r="A85" s="86">
        <v>81</v>
      </c>
      <c r="B85" s="86">
        <v>81</v>
      </c>
      <c r="C85" s="87">
        <v>39354</v>
      </c>
      <c r="D85" s="87"/>
      <c r="E85" s="275">
        <v>39359</v>
      </c>
      <c r="F85" s="87"/>
      <c r="G85" s="87">
        <v>39364</v>
      </c>
      <c r="H85" s="135" t="s">
        <v>122</v>
      </c>
      <c r="I85" s="206">
        <v>59405</v>
      </c>
      <c r="J85" s="206"/>
      <c r="K85" s="206"/>
      <c r="L85" s="206">
        <v>28203</v>
      </c>
      <c r="M85" s="206">
        <v>1909</v>
      </c>
      <c r="N85" s="206">
        <v>64525</v>
      </c>
      <c r="O85" s="206"/>
      <c r="P85" s="206">
        <v>734793</v>
      </c>
      <c r="Q85" s="206">
        <v>729521</v>
      </c>
      <c r="R85" s="206"/>
      <c r="S85" s="206">
        <v>2970015</v>
      </c>
      <c r="T85" s="206"/>
    </row>
    <row r="86" spans="1:20">
      <c r="A86" s="86">
        <v>82</v>
      </c>
      <c r="B86" s="86">
        <v>82</v>
      </c>
      <c r="C86" s="87">
        <v>39354</v>
      </c>
      <c r="D86" s="87"/>
      <c r="E86" s="275">
        <v>39360</v>
      </c>
      <c r="F86" s="87"/>
      <c r="G86" s="87">
        <v>39364</v>
      </c>
      <c r="H86" s="135" t="s">
        <v>122</v>
      </c>
      <c r="I86" s="206">
        <v>59487</v>
      </c>
      <c r="J86" s="206"/>
      <c r="K86" s="206"/>
      <c r="L86" s="206">
        <v>28332</v>
      </c>
      <c r="M86" s="206">
        <v>2189</v>
      </c>
      <c r="N86" s="206">
        <v>63233</v>
      </c>
      <c r="O86" s="206"/>
      <c r="P86" s="206">
        <v>734587</v>
      </c>
      <c r="Q86" s="206">
        <v>729529</v>
      </c>
      <c r="R86" s="206"/>
      <c r="S86" s="206">
        <v>2970008</v>
      </c>
      <c r="T86" s="206"/>
    </row>
    <row r="87" spans="1:20">
      <c r="A87" s="86">
        <v>83</v>
      </c>
      <c r="B87" s="86">
        <v>83</v>
      </c>
      <c r="C87" s="87">
        <v>39356</v>
      </c>
      <c r="D87" s="87"/>
      <c r="E87" s="275">
        <v>39429</v>
      </c>
      <c r="F87" s="87">
        <v>39484</v>
      </c>
      <c r="G87" s="87">
        <v>39486</v>
      </c>
      <c r="H87" s="135" t="s">
        <v>134</v>
      </c>
      <c r="I87" s="206">
        <v>59480</v>
      </c>
      <c r="J87" s="206"/>
      <c r="K87" s="206"/>
      <c r="L87" s="206">
        <v>28316</v>
      </c>
      <c r="M87" s="206" t="s">
        <v>2769</v>
      </c>
      <c r="N87" s="206">
        <v>63769</v>
      </c>
      <c r="O87" s="206">
        <v>20803</v>
      </c>
      <c r="P87" s="206">
        <v>734799</v>
      </c>
      <c r="Q87" s="206">
        <v>129519</v>
      </c>
      <c r="R87" s="206">
        <v>5238</v>
      </c>
      <c r="S87" s="206">
        <v>3070152</v>
      </c>
      <c r="T87" s="206"/>
    </row>
    <row r="88" spans="1:20">
      <c r="A88" s="86">
        <v>84</v>
      </c>
      <c r="B88" s="86">
        <v>84</v>
      </c>
      <c r="C88" s="87">
        <v>39356</v>
      </c>
      <c r="D88" s="87"/>
      <c r="E88" s="275">
        <v>39360</v>
      </c>
      <c r="F88" s="87"/>
      <c r="G88" s="87"/>
      <c r="H88" s="135"/>
      <c r="I88" s="206">
        <v>59469</v>
      </c>
      <c r="J88" s="206"/>
      <c r="K88" s="206"/>
      <c r="L88" s="206">
        <v>28307</v>
      </c>
      <c r="M88" s="206">
        <v>1949</v>
      </c>
      <c r="N88" s="206">
        <v>63880</v>
      </c>
      <c r="O88" s="206"/>
      <c r="P88" s="206">
        <v>734788</v>
      </c>
      <c r="Q88" s="206">
        <v>729330</v>
      </c>
      <c r="R88" s="206"/>
      <c r="S88" s="206"/>
      <c r="T88" s="206"/>
    </row>
    <row r="89" spans="1:20">
      <c r="A89" s="86">
        <v>85</v>
      </c>
      <c r="B89" s="86">
        <v>85</v>
      </c>
      <c r="C89" s="87">
        <v>39356</v>
      </c>
      <c r="D89" s="87"/>
      <c r="E89" s="275">
        <v>39408</v>
      </c>
      <c r="F89" s="87"/>
      <c r="G89" s="105">
        <v>39388</v>
      </c>
      <c r="H89" s="135" t="s">
        <v>119</v>
      </c>
      <c r="I89" s="206">
        <v>59491</v>
      </c>
      <c r="J89" s="206"/>
      <c r="K89" s="206"/>
      <c r="L89" s="206">
        <v>28344</v>
      </c>
      <c r="M89" s="206" t="s">
        <v>2770</v>
      </c>
      <c r="N89" s="206">
        <v>63601</v>
      </c>
      <c r="O89" s="206">
        <v>20811</v>
      </c>
      <c r="P89" s="206">
        <v>734992</v>
      </c>
      <c r="Q89" s="206">
        <v>129372</v>
      </c>
      <c r="R89" s="206"/>
      <c r="S89" s="206">
        <v>2970005</v>
      </c>
      <c r="T89" s="206"/>
    </row>
    <row r="90" spans="1:20">
      <c r="A90" s="86">
        <v>86</v>
      </c>
      <c r="B90" s="86">
        <v>86</v>
      </c>
      <c r="C90" s="87">
        <v>39356</v>
      </c>
      <c r="D90" s="87"/>
      <c r="E90" s="277">
        <v>39386</v>
      </c>
      <c r="F90" s="87"/>
      <c r="G90" s="105">
        <v>39388</v>
      </c>
      <c r="H90" s="135" t="s">
        <v>119</v>
      </c>
      <c r="I90" s="206">
        <v>59444</v>
      </c>
      <c r="J90" s="206"/>
      <c r="K90" s="206"/>
      <c r="L90" s="206">
        <v>28328</v>
      </c>
      <c r="M90" s="206">
        <v>37797</v>
      </c>
      <c r="N90" s="206">
        <v>63341</v>
      </c>
      <c r="O90" s="206">
        <v>20805</v>
      </c>
      <c r="P90" s="206">
        <v>734988</v>
      </c>
      <c r="Q90" s="206">
        <v>126754</v>
      </c>
      <c r="R90" s="206"/>
      <c r="S90" s="206">
        <v>2970006</v>
      </c>
      <c r="T90" s="206"/>
    </row>
    <row r="91" spans="1:20">
      <c r="A91" s="86">
        <v>87</v>
      </c>
      <c r="B91" s="86">
        <v>87</v>
      </c>
      <c r="C91" s="87">
        <v>39356</v>
      </c>
      <c r="D91" s="87"/>
      <c r="E91" s="275">
        <v>39360</v>
      </c>
      <c r="F91" s="87"/>
      <c r="G91" s="87">
        <v>39363</v>
      </c>
      <c r="H91" s="135" t="s">
        <v>119</v>
      </c>
      <c r="I91" s="206">
        <v>59482</v>
      </c>
      <c r="J91" s="206"/>
      <c r="K91" s="206"/>
      <c r="L91" s="206">
        <v>28338</v>
      </c>
      <c r="M91" s="206">
        <v>31781</v>
      </c>
      <c r="N91" s="206">
        <v>63774</v>
      </c>
      <c r="O91" s="206"/>
      <c r="P91" s="206">
        <v>735783</v>
      </c>
      <c r="Q91" s="206"/>
      <c r="R91" s="206"/>
      <c r="S91" s="206">
        <v>2970012</v>
      </c>
      <c r="T91" s="206"/>
    </row>
    <row r="92" spans="1:20">
      <c r="A92" s="86">
        <v>88</v>
      </c>
      <c r="B92" s="86">
        <v>88</v>
      </c>
      <c r="C92" s="87">
        <v>39356</v>
      </c>
      <c r="D92" s="87"/>
      <c r="E92" s="275">
        <v>39408</v>
      </c>
      <c r="F92" s="87"/>
      <c r="G92" s="87">
        <v>39415</v>
      </c>
      <c r="H92" s="135" t="s">
        <v>122</v>
      </c>
      <c r="I92" s="206">
        <v>59493</v>
      </c>
      <c r="J92" s="206"/>
      <c r="K92" s="206"/>
      <c r="L92" s="206">
        <v>28333</v>
      </c>
      <c r="M92" s="206">
        <v>317104</v>
      </c>
      <c r="N92" s="206">
        <v>63763</v>
      </c>
      <c r="O92" s="206">
        <v>20830</v>
      </c>
      <c r="P92" s="206">
        <v>734593</v>
      </c>
      <c r="Q92" s="206">
        <v>720777</v>
      </c>
      <c r="R92" s="206">
        <v>6176</v>
      </c>
      <c r="S92" s="206">
        <v>3070145</v>
      </c>
      <c r="T92" s="206"/>
    </row>
    <row r="93" spans="1:20">
      <c r="A93" s="86">
        <v>89</v>
      </c>
      <c r="B93" s="86">
        <v>89</v>
      </c>
      <c r="C93" s="87">
        <v>39356</v>
      </c>
      <c r="D93" s="87"/>
      <c r="E93" s="277">
        <v>39370</v>
      </c>
      <c r="F93" s="87"/>
      <c r="G93" s="105">
        <v>39373</v>
      </c>
      <c r="H93" s="135" t="s">
        <v>120</v>
      </c>
      <c r="I93" s="206"/>
      <c r="J93" s="206"/>
      <c r="K93" s="206"/>
      <c r="L93" s="206"/>
      <c r="M93" s="206"/>
      <c r="N93" s="206"/>
      <c r="O93" s="206"/>
      <c r="P93" s="206"/>
      <c r="Q93" s="206"/>
      <c r="R93" s="206"/>
      <c r="S93" s="206"/>
      <c r="T93" s="206"/>
    </row>
    <row r="94" spans="1:20">
      <c r="A94" s="86">
        <v>90</v>
      </c>
      <c r="B94" s="86">
        <v>90</v>
      </c>
      <c r="C94" s="87">
        <v>39356</v>
      </c>
      <c r="D94" s="87"/>
      <c r="E94" s="275">
        <v>39406</v>
      </c>
      <c r="F94" s="87"/>
      <c r="G94" s="105">
        <v>39413</v>
      </c>
      <c r="H94" s="135" t="s">
        <v>119</v>
      </c>
      <c r="I94" s="206">
        <v>59401</v>
      </c>
      <c r="J94" s="206"/>
      <c r="K94" s="206"/>
      <c r="L94" s="206">
        <v>28334</v>
      </c>
      <c r="M94" s="206" t="s">
        <v>2771</v>
      </c>
      <c r="N94" s="206">
        <v>63413</v>
      </c>
      <c r="O94" s="206">
        <v>20809</v>
      </c>
      <c r="P94" s="206">
        <v>734592</v>
      </c>
      <c r="Q94" s="206">
        <v>728783</v>
      </c>
      <c r="R94" s="206">
        <v>6187</v>
      </c>
      <c r="S94" s="206">
        <v>3070129</v>
      </c>
      <c r="T94" s="206"/>
    </row>
    <row r="95" spans="1:20">
      <c r="A95" s="86">
        <v>91</v>
      </c>
      <c r="B95" s="86">
        <v>91</v>
      </c>
      <c r="C95" s="87">
        <v>39357</v>
      </c>
      <c r="D95" s="87"/>
      <c r="E95" s="275">
        <v>39364</v>
      </c>
      <c r="F95" s="87"/>
      <c r="G95" s="87">
        <v>39365</v>
      </c>
      <c r="H95" s="135" t="s">
        <v>122</v>
      </c>
      <c r="I95" s="206">
        <v>59481</v>
      </c>
      <c r="J95" s="206"/>
      <c r="K95" s="206"/>
      <c r="L95" s="206">
        <v>28341</v>
      </c>
      <c r="M95" s="206">
        <v>1956</v>
      </c>
      <c r="N95" s="206">
        <v>63116</v>
      </c>
      <c r="O95" s="206"/>
      <c r="P95" s="206">
        <v>732510</v>
      </c>
      <c r="Q95" s="206">
        <v>728775</v>
      </c>
      <c r="R95" s="206"/>
      <c r="S95" s="206"/>
      <c r="T95" s="206"/>
    </row>
    <row r="96" spans="1:20">
      <c r="A96" s="86">
        <v>92</v>
      </c>
      <c r="B96" s="86">
        <v>92</v>
      </c>
      <c r="C96" s="87">
        <v>39357</v>
      </c>
      <c r="D96" s="87"/>
      <c r="E96" s="275">
        <v>39433</v>
      </c>
      <c r="F96" s="87">
        <v>39587</v>
      </c>
      <c r="G96" s="87">
        <v>39587</v>
      </c>
      <c r="H96" s="233" t="s">
        <v>120</v>
      </c>
      <c r="I96" s="206">
        <v>59486</v>
      </c>
      <c r="J96" s="206"/>
      <c r="K96" s="206"/>
      <c r="L96" s="206">
        <v>28313</v>
      </c>
      <c r="M96" s="206" t="s">
        <v>1940</v>
      </c>
      <c r="N96" s="206">
        <v>63353</v>
      </c>
      <c r="O96" s="206">
        <v>20779</v>
      </c>
      <c r="P96" s="206">
        <v>732526</v>
      </c>
      <c r="Q96" s="206">
        <v>728181</v>
      </c>
      <c r="R96" s="206">
        <v>4592</v>
      </c>
      <c r="S96" s="206">
        <v>3070189</v>
      </c>
      <c r="T96" s="206"/>
    </row>
    <row r="97" spans="1:20">
      <c r="A97" s="86">
        <v>93</v>
      </c>
      <c r="B97" s="86">
        <v>93</v>
      </c>
      <c r="C97" s="87">
        <v>39357</v>
      </c>
      <c r="D97" s="87"/>
      <c r="E97" s="277">
        <v>39386</v>
      </c>
      <c r="F97" s="87"/>
      <c r="G97" s="105">
        <v>39388</v>
      </c>
      <c r="H97" s="135" t="s">
        <v>119</v>
      </c>
      <c r="I97" s="206">
        <v>59452</v>
      </c>
      <c r="J97" s="206"/>
      <c r="K97" s="206"/>
      <c r="L97" s="206">
        <v>28303</v>
      </c>
      <c r="M97" s="206" t="s">
        <v>2772</v>
      </c>
      <c r="N97" s="206">
        <v>63602</v>
      </c>
      <c r="O97" s="206">
        <v>20759</v>
      </c>
      <c r="P97" s="206">
        <v>734591</v>
      </c>
      <c r="Q97" s="206">
        <v>728180</v>
      </c>
      <c r="R97" s="206"/>
      <c r="S97" s="206">
        <v>287047</v>
      </c>
      <c r="T97" s="206"/>
    </row>
    <row r="98" spans="1:20">
      <c r="A98" s="86">
        <v>94</v>
      </c>
      <c r="B98" s="86">
        <v>94</v>
      </c>
      <c r="C98" s="87">
        <v>39357</v>
      </c>
      <c r="D98" s="87"/>
      <c r="E98" s="275">
        <v>39415</v>
      </c>
      <c r="F98" s="87"/>
      <c r="G98" s="87">
        <v>39511</v>
      </c>
      <c r="H98" s="135" t="s">
        <v>120</v>
      </c>
      <c r="I98" s="206">
        <v>60279</v>
      </c>
      <c r="J98" s="206"/>
      <c r="K98" s="206"/>
      <c r="L98" s="206">
        <v>28322</v>
      </c>
      <c r="M98" s="206" t="s">
        <v>2773</v>
      </c>
      <c r="N98" s="206">
        <v>63344</v>
      </c>
      <c r="O98" s="206">
        <v>20757</v>
      </c>
      <c r="P98" s="206">
        <v>734995</v>
      </c>
      <c r="Q98" s="206">
        <v>728774</v>
      </c>
      <c r="R98" s="206">
        <v>5564</v>
      </c>
      <c r="S98" s="206">
        <v>3070058</v>
      </c>
      <c r="T98" s="206"/>
    </row>
    <row r="99" spans="1:20">
      <c r="A99" s="86">
        <v>95</v>
      </c>
      <c r="B99" s="86">
        <v>95</v>
      </c>
      <c r="C99" s="87">
        <v>39357</v>
      </c>
      <c r="D99" s="87"/>
      <c r="E99" s="277">
        <v>39386</v>
      </c>
      <c r="F99" s="87"/>
      <c r="G99" s="105">
        <v>39388</v>
      </c>
      <c r="H99" s="135" t="s">
        <v>119</v>
      </c>
      <c r="I99" s="206">
        <v>59382</v>
      </c>
      <c r="J99" s="206"/>
      <c r="K99" s="206"/>
      <c r="L99" s="206">
        <v>28653</v>
      </c>
      <c r="M99" s="206" t="s">
        <v>2774</v>
      </c>
      <c r="N99" s="206">
        <v>63250</v>
      </c>
      <c r="O99" s="206">
        <v>21284</v>
      </c>
      <c r="P99" s="206">
        <v>734789</v>
      </c>
      <c r="Q99" s="206">
        <v>728768</v>
      </c>
      <c r="R99" s="206"/>
      <c r="S99" s="206"/>
      <c r="T99" s="206"/>
    </row>
    <row r="100" spans="1:20">
      <c r="A100" s="86">
        <v>96</v>
      </c>
      <c r="B100" s="86">
        <v>96</v>
      </c>
      <c r="C100" s="87">
        <v>39357</v>
      </c>
      <c r="D100" s="87"/>
      <c r="E100" s="275">
        <v>39365</v>
      </c>
      <c r="F100" s="87"/>
      <c r="G100" s="105">
        <v>39366</v>
      </c>
      <c r="H100" s="135" t="s">
        <v>119</v>
      </c>
      <c r="I100" s="206">
        <v>59524</v>
      </c>
      <c r="J100" s="206"/>
      <c r="K100" s="206"/>
      <c r="L100" s="206">
        <v>28668</v>
      </c>
      <c r="M100" s="206">
        <v>37737</v>
      </c>
      <c r="N100" s="206">
        <v>63597</v>
      </c>
      <c r="O100" s="206"/>
      <c r="P100" s="206">
        <v>740624</v>
      </c>
      <c r="Q100" s="206">
        <v>728770</v>
      </c>
      <c r="R100" s="206"/>
      <c r="S100" s="206">
        <v>3070082</v>
      </c>
      <c r="T100" s="206"/>
    </row>
    <row r="101" spans="1:20">
      <c r="A101" s="86">
        <v>97</v>
      </c>
      <c r="B101" s="86">
        <v>97</v>
      </c>
      <c r="C101" s="87">
        <v>39358</v>
      </c>
      <c r="D101" s="87"/>
      <c r="E101" s="277">
        <v>39370</v>
      </c>
      <c r="F101" s="87"/>
      <c r="G101" s="105">
        <v>39373</v>
      </c>
      <c r="H101" s="135" t="s">
        <v>119</v>
      </c>
      <c r="I101" s="206">
        <v>59485</v>
      </c>
      <c r="J101" s="206"/>
      <c r="K101" s="206"/>
      <c r="L101" s="206">
        <v>28647</v>
      </c>
      <c r="M101" s="206">
        <v>403</v>
      </c>
      <c r="N101" s="206">
        <v>63914</v>
      </c>
      <c r="O101" s="206"/>
      <c r="P101" s="206">
        <v>734412</v>
      </c>
      <c r="Q101" s="206"/>
      <c r="R101" s="206"/>
      <c r="S101" s="206">
        <v>3470176</v>
      </c>
      <c r="T101" s="206"/>
    </row>
    <row r="102" spans="1:20">
      <c r="A102" s="86">
        <v>98</v>
      </c>
      <c r="B102" s="86">
        <v>98</v>
      </c>
      <c r="C102" s="87">
        <v>39358</v>
      </c>
      <c r="D102" s="87"/>
      <c r="E102" s="275">
        <v>39364</v>
      </c>
      <c r="F102" s="87"/>
      <c r="G102" s="87">
        <v>39364</v>
      </c>
      <c r="H102" s="135" t="s">
        <v>119</v>
      </c>
      <c r="I102" s="206">
        <v>59497</v>
      </c>
      <c r="J102" s="206"/>
      <c r="K102" s="206"/>
      <c r="L102" s="206">
        <v>28604</v>
      </c>
      <c r="M102" s="206">
        <v>651</v>
      </c>
      <c r="N102" s="206">
        <v>63886</v>
      </c>
      <c r="O102" s="206"/>
      <c r="P102" s="206">
        <v>740618</v>
      </c>
      <c r="Q102" s="206">
        <v>728182</v>
      </c>
      <c r="R102" s="206"/>
      <c r="S102" s="206">
        <v>3470169</v>
      </c>
      <c r="T102" s="206"/>
    </row>
    <row r="103" spans="1:20">
      <c r="A103" s="86">
        <v>99</v>
      </c>
      <c r="B103" s="86">
        <v>99</v>
      </c>
      <c r="C103" s="87">
        <v>39358</v>
      </c>
      <c r="D103" s="87"/>
      <c r="E103" s="275">
        <v>39431</v>
      </c>
      <c r="F103" s="87">
        <v>39591</v>
      </c>
      <c r="G103" s="87"/>
      <c r="H103" s="135"/>
      <c r="I103" s="206">
        <v>59496</v>
      </c>
      <c r="J103" s="206"/>
      <c r="K103" s="206"/>
      <c r="L103" s="206">
        <v>28318</v>
      </c>
      <c r="M103" s="206" t="s">
        <v>1941</v>
      </c>
      <c r="N103" s="206">
        <v>63891</v>
      </c>
      <c r="O103" s="206">
        <v>20787</v>
      </c>
      <c r="P103" s="206">
        <v>740560</v>
      </c>
      <c r="Q103" s="206">
        <v>729799</v>
      </c>
      <c r="R103" s="206">
        <v>6063</v>
      </c>
      <c r="S103" s="206">
        <v>3470169</v>
      </c>
      <c r="T103" s="206"/>
    </row>
    <row r="104" spans="1:20">
      <c r="A104" s="86">
        <v>100</v>
      </c>
      <c r="B104" s="86">
        <v>100</v>
      </c>
      <c r="C104" s="87">
        <v>39358</v>
      </c>
      <c r="D104" s="87"/>
      <c r="E104" s="275">
        <v>39463</v>
      </c>
      <c r="F104" s="105">
        <v>39553</v>
      </c>
      <c r="G104" s="105">
        <v>39554</v>
      </c>
      <c r="H104" s="135" t="s">
        <v>122</v>
      </c>
      <c r="I104" s="206">
        <v>59498</v>
      </c>
      <c r="J104" s="206"/>
      <c r="K104" s="206"/>
      <c r="L104" s="206">
        <v>28659</v>
      </c>
      <c r="M104" s="206" t="s">
        <v>2775</v>
      </c>
      <c r="N104" s="206">
        <v>63915</v>
      </c>
      <c r="O104" s="206">
        <v>21263</v>
      </c>
      <c r="P104" s="206">
        <v>7409343</v>
      </c>
      <c r="Q104" s="206">
        <v>728713</v>
      </c>
      <c r="R104" s="206">
        <v>6461</v>
      </c>
      <c r="S104" s="206">
        <v>3470183</v>
      </c>
      <c r="T104" s="206"/>
    </row>
    <row r="105" spans="1:20">
      <c r="A105" s="86">
        <v>101</v>
      </c>
      <c r="B105" s="86">
        <v>101</v>
      </c>
      <c r="C105" s="87">
        <v>39358</v>
      </c>
      <c r="D105" s="87"/>
      <c r="E105" s="277">
        <v>39414</v>
      </c>
      <c r="F105" s="87"/>
      <c r="G105" s="105">
        <v>39416</v>
      </c>
      <c r="H105" s="135" t="s">
        <v>119</v>
      </c>
      <c r="I105" s="206"/>
      <c r="J105" s="206"/>
      <c r="K105" s="206"/>
      <c r="L105" s="206"/>
      <c r="M105" s="206"/>
      <c r="N105" s="206"/>
      <c r="O105" s="206"/>
      <c r="P105" s="206"/>
      <c r="Q105" s="206"/>
      <c r="R105" s="206"/>
      <c r="S105" s="206"/>
      <c r="T105" s="206"/>
    </row>
    <row r="106" spans="1:20">
      <c r="A106" s="86">
        <v>102</v>
      </c>
      <c r="B106" s="86">
        <v>102</v>
      </c>
      <c r="C106" s="87">
        <v>39358</v>
      </c>
      <c r="D106" s="87"/>
      <c r="E106" s="277">
        <v>39407</v>
      </c>
      <c r="F106" s="87"/>
      <c r="G106" s="105">
        <v>39442</v>
      </c>
      <c r="H106" s="135" t="s">
        <v>122</v>
      </c>
      <c r="I106" s="206"/>
      <c r="J106" s="206"/>
      <c r="K106" s="206"/>
      <c r="L106" s="206"/>
      <c r="M106" s="206"/>
      <c r="N106" s="206"/>
      <c r="O106" s="206"/>
      <c r="P106" s="206"/>
      <c r="Q106" s="206"/>
      <c r="R106" s="206"/>
      <c r="S106" s="206"/>
      <c r="T106" s="206"/>
    </row>
    <row r="107" spans="1:20">
      <c r="A107" s="86">
        <v>103</v>
      </c>
      <c r="B107" s="86">
        <v>103</v>
      </c>
      <c r="C107" s="87">
        <v>39358</v>
      </c>
      <c r="D107" s="87"/>
      <c r="E107" s="275">
        <v>39464</v>
      </c>
      <c r="F107" s="87">
        <v>39518</v>
      </c>
      <c r="G107" s="87">
        <v>39518</v>
      </c>
      <c r="H107" s="135" t="s">
        <v>134</v>
      </c>
      <c r="I107" s="206"/>
      <c r="J107" s="206"/>
      <c r="K107" s="206"/>
      <c r="L107" s="206"/>
      <c r="M107" s="206"/>
      <c r="N107" s="206"/>
      <c r="O107" s="206"/>
      <c r="P107" s="206"/>
      <c r="Q107" s="206"/>
      <c r="R107" s="206"/>
      <c r="S107" s="206"/>
      <c r="T107" s="206"/>
    </row>
    <row r="108" spans="1:20">
      <c r="A108" s="86">
        <v>104</v>
      </c>
      <c r="B108" s="86">
        <v>104</v>
      </c>
      <c r="C108" s="87">
        <v>39358</v>
      </c>
      <c r="D108" s="87"/>
      <c r="E108" s="275">
        <v>39464</v>
      </c>
      <c r="F108" s="87">
        <v>39485</v>
      </c>
      <c r="G108" s="87">
        <v>39485</v>
      </c>
      <c r="H108" s="135" t="s">
        <v>119</v>
      </c>
      <c r="I108" s="206"/>
      <c r="J108" s="206"/>
      <c r="K108" s="206"/>
      <c r="L108" s="206"/>
      <c r="M108" s="206"/>
      <c r="N108" s="206"/>
      <c r="O108" s="206"/>
      <c r="P108" s="206"/>
      <c r="Q108" s="206"/>
      <c r="R108" s="206"/>
      <c r="S108" s="206"/>
      <c r="T108" s="206"/>
    </row>
    <row r="109" spans="1:20">
      <c r="A109" s="86">
        <v>105</v>
      </c>
      <c r="B109" s="86">
        <v>105</v>
      </c>
      <c r="C109" s="87">
        <v>39359</v>
      </c>
      <c r="D109" s="87"/>
      <c r="E109" s="277">
        <v>39386</v>
      </c>
      <c r="F109" s="87"/>
      <c r="G109" s="105">
        <v>39401</v>
      </c>
      <c r="H109" s="135" t="s">
        <v>119</v>
      </c>
      <c r="I109" s="206"/>
      <c r="J109" s="206"/>
      <c r="K109" s="206"/>
      <c r="L109" s="206"/>
      <c r="M109" s="206"/>
      <c r="N109" s="206"/>
      <c r="O109" s="206"/>
      <c r="P109" s="206"/>
      <c r="Q109" s="206"/>
      <c r="R109" s="206"/>
      <c r="S109" s="206"/>
      <c r="T109" s="206"/>
    </row>
    <row r="110" spans="1:20">
      <c r="A110" s="86">
        <v>106</v>
      </c>
      <c r="B110" s="86">
        <v>106</v>
      </c>
      <c r="C110" s="87">
        <v>39359</v>
      </c>
      <c r="D110" s="87"/>
      <c r="E110" s="277">
        <v>39386</v>
      </c>
      <c r="F110" s="87"/>
      <c r="G110" s="87">
        <v>39400</v>
      </c>
      <c r="H110" s="135" t="s">
        <v>120</v>
      </c>
      <c r="I110" s="206"/>
      <c r="J110" s="206"/>
      <c r="K110" s="206"/>
      <c r="L110" s="206"/>
      <c r="M110" s="206"/>
      <c r="N110" s="206"/>
      <c r="O110" s="206"/>
      <c r="P110" s="206"/>
      <c r="Q110" s="206"/>
      <c r="R110" s="206"/>
      <c r="S110" s="206"/>
      <c r="T110" s="206"/>
    </row>
    <row r="111" spans="1:20">
      <c r="A111" s="86">
        <v>107</v>
      </c>
      <c r="B111" s="86">
        <v>107</v>
      </c>
      <c r="C111" s="87">
        <v>39359</v>
      </c>
      <c r="D111" s="87"/>
      <c r="E111" s="277">
        <v>39386</v>
      </c>
      <c r="F111" s="87"/>
      <c r="G111" s="105">
        <v>39398</v>
      </c>
      <c r="H111" s="135" t="s">
        <v>119</v>
      </c>
      <c r="I111" s="206"/>
      <c r="J111" s="206"/>
      <c r="K111" s="206"/>
      <c r="L111" s="206"/>
      <c r="M111" s="206"/>
      <c r="N111" s="206"/>
      <c r="O111" s="206"/>
      <c r="P111" s="206"/>
      <c r="Q111" s="206"/>
      <c r="R111" s="206"/>
      <c r="S111" s="206"/>
      <c r="T111" s="206"/>
    </row>
    <row r="112" spans="1:20">
      <c r="A112" s="86">
        <v>108</v>
      </c>
      <c r="B112" s="86">
        <v>108</v>
      </c>
      <c r="C112" s="87">
        <v>39359</v>
      </c>
      <c r="D112" s="87"/>
      <c r="E112" s="275">
        <v>39465</v>
      </c>
      <c r="F112" s="87"/>
      <c r="G112" s="105">
        <v>39468</v>
      </c>
      <c r="H112" s="135" t="s">
        <v>120</v>
      </c>
      <c r="I112" s="206"/>
      <c r="J112" s="206"/>
      <c r="K112" s="206"/>
      <c r="L112" s="206"/>
      <c r="M112" s="206"/>
      <c r="N112" s="206"/>
      <c r="O112" s="206"/>
      <c r="P112" s="206"/>
      <c r="Q112" s="206"/>
      <c r="R112" s="206"/>
      <c r="S112" s="206"/>
      <c r="T112" s="206"/>
    </row>
    <row r="113" spans="1:20">
      <c r="A113" s="86">
        <v>109</v>
      </c>
      <c r="B113" s="86">
        <v>109</v>
      </c>
      <c r="C113" s="87">
        <v>39359</v>
      </c>
      <c r="D113" s="87"/>
      <c r="E113" s="277">
        <v>39413</v>
      </c>
      <c r="F113" s="87"/>
      <c r="G113" s="87">
        <v>39415</v>
      </c>
      <c r="H113" s="135" t="s">
        <v>122</v>
      </c>
      <c r="I113" s="206"/>
      <c r="J113" s="206"/>
      <c r="K113" s="206"/>
      <c r="L113" s="206"/>
      <c r="M113" s="206"/>
      <c r="N113" s="206"/>
      <c r="O113" s="206"/>
      <c r="P113" s="206"/>
      <c r="Q113" s="206"/>
      <c r="R113" s="206"/>
      <c r="S113" s="206"/>
      <c r="T113" s="206"/>
    </row>
    <row r="114" spans="1:20">
      <c r="A114" s="86">
        <v>110</v>
      </c>
      <c r="B114" s="86">
        <v>110</v>
      </c>
      <c r="C114" s="87">
        <v>39359</v>
      </c>
      <c r="D114" s="87"/>
      <c r="E114" s="277">
        <v>39461</v>
      </c>
      <c r="F114" s="87"/>
      <c r="G114" s="105">
        <v>39468</v>
      </c>
      <c r="H114" s="135" t="s">
        <v>120</v>
      </c>
      <c r="I114" s="206"/>
      <c r="J114" s="206"/>
      <c r="K114" s="206"/>
      <c r="L114" s="206"/>
      <c r="M114" s="206"/>
      <c r="N114" s="206"/>
      <c r="O114" s="206"/>
      <c r="P114" s="206"/>
      <c r="Q114" s="206"/>
      <c r="R114" s="206"/>
      <c r="S114" s="206"/>
      <c r="T114" s="206"/>
    </row>
    <row r="115" spans="1:20">
      <c r="A115" s="86">
        <v>111</v>
      </c>
      <c r="B115" s="86">
        <v>111</v>
      </c>
      <c r="C115" s="87">
        <v>39359</v>
      </c>
      <c r="D115" s="87"/>
      <c r="E115" s="275">
        <v>39367</v>
      </c>
      <c r="F115" s="87"/>
      <c r="G115" s="105">
        <v>39374</v>
      </c>
      <c r="H115" s="135" t="s">
        <v>120</v>
      </c>
      <c r="I115" s="206"/>
      <c r="J115" s="206"/>
      <c r="K115" s="206"/>
      <c r="L115" s="206"/>
      <c r="M115" s="206"/>
      <c r="N115" s="206"/>
      <c r="O115" s="206"/>
      <c r="P115" s="206"/>
      <c r="Q115" s="206"/>
      <c r="R115" s="206"/>
      <c r="S115" s="206"/>
      <c r="T115" s="206"/>
    </row>
    <row r="116" spans="1:20">
      <c r="A116" s="86">
        <v>112</v>
      </c>
      <c r="B116" s="86">
        <v>112</v>
      </c>
      <c r="C116" s="87">
        <v>39359</v>
      </c>
      <c r="D116" s="87"/>
      <c r="E116" s="275">
        <v>39463</v>
      </c>
      <c r="F116" s="87">
        <v>39485</v>
      </c>
      <c r="G116" s="87">
        <v>39485</v>
      </c>
      <c r="H116" s="135" t="s">
        <v>119</v>
      </c>
      <c r="I116" s="206"/>
      <c r="J116" s="206"/>
      <c r="K116" s="206"/>
      <c r="L116" s="206"/>
      <c r="M116" s="206"/>
      <c r="N116" s="206"/>
      <c r="O116" s="206"/>
      <c r="P116" s="206"/>
      <c r="Q116" s="206"/>
      <c r="R116" s="206"/>
      <c r="S116" s="206"/>
      <c r="T116" s="206"/>
    </row>
    <row r="117" spans="1:20">
      <c r="A117" s="86">
        <v>113</v>
      </c>
      <c r="B117" s="86">
        <v>113</v>
      </c>
      <c r="C117" s="87">
        <v>39359</v>
      </c>
      <c r="D117" s="87"/>
      <c r="E117" s="275">
        <v>39463</v>
      </c>
      <c r="F117" s="87">
        <v>39492</v>
      </c>
      <c r="G117" s="87">
        <v>39514</v>
      </c>
      <c r="H117" s="135" t="s">
        <v>134</v>
      </c>
      <c r="I117" s="206"/>
      <c r="J117" s="206"/>
      <c r="K117" s="206"/>
      <c r="L117" s="206"/>
      <c r="M117" s="206"/>
      <c r="N117" s="206"/>
      <c r="O117" s="206"/>
      <c r="P117" s="206"/>
      <c r="Q117" s="206"/>
      <c r="R117" s="206"/>
      <c r="S117" s="206"/>
      <c r="T117" s="206"/>
    </row>
    <row r="118" spans="1:20">
      <c r="A118" s="86">
        <v>114</v>
      </c>
      <c r="B118" s="86">
        <v>114</v>
      </c>
      <c r="C118" s="87">
        <v>39359</v>
      </c>
      <c r="D118" s="87"/>
      <c r="E118" s="275">
        <v>39464</v>
      </c>
      <c r="F118" s="87">
        <v>39492</v>
      </c>
      <c r="G118" s="87">
        <v>39492</v>
      </c>
      <c r="H118" s="135" t="s">
        <v>119</v>
      </c>
      <c r="I118" s="206"/>
      <c r="J118" s="206"/>
      <c r="K118" s="206"/>
      <c r="L118" s="206"/>
      <c r="M118" s="206"/>
      <c r="N118" s="206"/>
      <c r="O118" s="206"/>
      <c r="P118" s="206"/>
      <c r="Q118" s="206"/>
      <c r="R118" s="206"/>
      <c r="S118" s="206"/>
      <c r="T118" s="206"/>
    </row>
    <row r="119" spans="1:20">
      <c r="A119" s="86">
        <v>115</v>
      </c>
      <c r="B119" s="86">
        <v>115</v>
      </c>
      <c r="C119" s="87">
        <v>39359</v>
      </c>
      <c r="D119" s="87"/>
      <c r="E119" s="277">
        <v>39540</v>
      </c>
      <c r="F119" s="105">
        <v>39709</v>
      </c>
      <c r="G119" s="105">
        <v>39709</v>
      </c>
      <c r="H119" s="238" t="s">
        <v>119</v>
      </c>
      <c r="I119" s="206">
        <v>59843</v>
      </c>
      <c r="J119" s="206"/>
      <c r="K119" s="206"/>
      <c r="L119" s="206">
        <v>28489</v>
      </c>
      <c r="M119" s="206" t="s">
        <v>2776</v>
      </c>
      <c r="N119" s="206">
        <v>63362</v>
      </c>
      <c r="O119" s="206">
        <v>21052</v>
      </c>
      <c r="P119" s="206">
        <v>739920</v>
      </c>
      <c r="Q119" s="206">
        <v>732610</v>
      </c>
      <c r="R119" s="206">
        <v>4789</v>
      </c>
      <c r="S119" s="206">
        <v>3070040</v>
      </c>
      <c r="T119" s="206"/>
    </row>
    <row r="120" spans="1:20">
      <c r="A120" s="86">
        <v>116</v>
      </c>
      <c r="B120" s="86">
        <v>116</v>
      </c>
      <c r="C120" s="87">
        <v>39363</v>
      </c>
      <c r="D120" s="87"/>
      <c r="E120" s="275">
        <v>39464</v>
      </c>
      <c r="F120" s="87">
        <v>39588</v>
      </c>
      <c r="G120" s="87">
        <v>39588</v>
      </c>
      <c r="H120" s="233" t="s">
        <v>120</v>
      </c>
      <c r="I120" s="206">
        <v>59955</v>
      </c>
      <c r="J120" s="206"/>
      <c r="K120" s="206"/>
      <c r="L120" s="206">
        <v>28561</v>
      </c>
      <c r="M120" s="206" t="s">
        <v>1942</v>
      </c>
      <c r="N120" s="206">
        <v>63960</v>
      </c>
      <c r="O120" s="206">
        <v>20463</v>
      </c>
      <c r="P120" s="206">
        <v>739821</v>
      </c>
      <c r="Q120" s="206">
        <v>780591</v>
      </c>
      <c r="R120" s="206">
        <v>5359</v>
      </c>
      <c r="S120" s="206">
        <v>3070082</v>
      </c>
      <c r="T120" s="206"/>
    </row>
    <row r="121" spans="1:20">
      <c r="A121" s="86">
        <v>117</v>
      </c>
      <c r="B121" s="86">
        <v>117</v>
      </c>
      <c r="C121" s="87">
        <v>39363</v>
      </c>
      <c r="D121" s="87"/>
      <c r="E121" s="275">
        <v>39384</v>
      </c>
      <c r="F121" s="87"/>
      <c r="G121" s="105">
        <v>39398</v>
      </c>
      <c r="H121" s="135" t="s">
        <v>119</v>
      </c>
      <c r="I121" s="206"/>
      <c r="J121" s="206"/>
      <c r="K121" s="206"/>
      <c r="L121" s="206"/>
      <c r="M121" s="206"/>
      <c r="N121" s="206"/>
      <c r="O121" s="206"/>
      <c r="P121" s="206"/>
      <c r="Q121" s="206"/>
      <c r="R121" s="206"/>
      <c r="S121" s="206"/>
      <c r="T121" s="206"/>
    </row>
    <row r="122" spans="1:20">
      <c r="A122" s="86">
        <v>118</v>
      </c>
      <c r="B122" s="86">
        <v>118</v>
      </c>
      <c r="C122" s="87">
        <v>39363</v>
      </c>
      <c r="D122" s="86"/>
      <c r="E122" s="277">
        <v>39408</v>
      </c>
      <c r="F122" s="135"/>
      <c r="G122" s="105">
        <v>39442</v>
      </c>
      <c r="H122" s="135" t="s">
        <v>123</v>
      </c>
      <c r="I122" s="206"/>
      <c r="J122" s="206"/>
      <c r="K122" s="206"/>
      <c r="L122" s="206"/>
      <c r="M122" s="206"/>
      <c r="N122" s="206"/>
      <c r="O122" s="206"/>
      <c r="P122" s="206"/>
      <c r="Q122" s="206"/>
      <c r="R122" s="206"/>
      <c r="S122" s="206"/>
      <c r="T122" s="206"/>
    </row>
    <row r="123" spans="1:20">
      <c r="A123" s="86">
        <v>119</v>
      </c>
      <c r="B123" s="86">
        <v>119</v>
      </c>
      <c r="C123" s="87">
        <v>39363</v>
      </c>
      <c r="D123" s="86"/>
      <c r="E123" s="277">
        <v>39434</v>
      </c>
      <c r="F123" s="135"/>
      <c r="G123" s="135"/>
      <c r="H123" s="135"/>
      <c r="I123" s="206"/>
      <c r="J123" s="206"/>
      <c r="K123" s="206"/>
      <c r="L123" s="206"/>
      <c r="M123" s="206"/>
      <c r="N123" s="206"/>
      <c r="O123" s="206"/>
      <c r="P123" s="206"/>
      <c r="Q123" s="206"/>
      <c r="R123" s="206"/>
      <c r="S123" s="206"/>
      <c r="T123" s="206"/>
    </row>
    <row r="124" spans="1:20">
      <c r="A124" s="86">
        <v>120</v>
      </c>
      <c r="B124" s="86">
        <v>120</v>
      </c>
      <c r="C124" s="87">
        <v>39363</v>
      </c>
      <c r="D124" s="86"/>
      <c r="E124" s="277">
        <v>39384</v>
      </c>
      <c r="F124" s="135"/>
      <c r="G124" s="105">
        <v>39388</v>
      </c>
      <c r="H124" s="135" t="s">
        <v>119</v>
      </c>
      <c r="I124" s="206"/>
      <c r="J124" s="206"/>
      <c r="K124" s="206"/>
      <c r="L124" s="206"/>
      <c r="M124" s="206"/>
      <c r="N124" s="206"/>
      <c r="O124" s="206"/>
      <c r="P124" s="206"/>
      <c r="Q124" s="206"/>
      <c r="R124" s="206"/>
      <c r="S124" s="206"/>
      <c r="T124" s="206"/>
    </row>
    <row r="125" spans="1:20">
      <c r="A125" s="86">
        <v>121</v>
      </c>
      <c r="B125" s="86">
        <v>121</v>
      </c>
      <c r="C125" s="87">
        <v>39363</v>
      </c>
      <c r="D125" s="86"/>
      <c r="E125" s="277">
        <v>39370</v>
      </c>
      <c r="F125" s="135"/>
      <c r="G125" s="105">
        <v>39386</v>
      </c>
      <c r="H125" s="135" t="s">
        <v>122</v>
      </c>
      <c r="I125" s="206"/>
      <c r="J125" s="206"/>
      <c r="K125" s="206"/>
      <c r="L125" s="206"/>
      <c r="M125" s="206"/>
      <c r="N125" s="206"/>
      <c r="O125" s="206"/>
      <c r="P125" s="206"/>
      <c r="Q125" s="206"/>
      <c r="R125" s="206"/>
      <c r="S125" s="206"/>
      <c r="T125" s="206"/>
    </row>
    <row r="126" spans="1:20">
      <c r="A126" s="86">
        <v>122</v>
      </c>
      <c r="B126" s="86">
        <v>122</v>
      </c>
      <c r="C126" s="87">
        <v>39363</v>
      </c>
      <c r="D126" s="86"/>
      <c r="E126" s="277">
        <v>39386</v>
      </c>
      <c r="F126" s="135"/>
      <c r="G126" s="105">
        <v>39387</v>
      </c>
      <c r="H126" s="135" t="s">
        <v>120</v>
      </c>
      <c r="I126" s="206"/>
      <c r="J126" s="206"/>
      <c r="K126" s="206"/>
      <c r="L126" s="206"/>
      <c r="M126" s="206"/>
      <c r="N126" s="206"/>
      <c r="O126" s="206"/>
      <c r="P126" s="206"/>
      <c r="Q126" s="206"/>
      <c r="R126" s="206"/>
      <c r="S126" s="206"/>
      <c r="T126" s="206"/>
    </row>
    <row r="127" spans="1:20">
      <c r="A127" s="86">
        <v>123</v>
      </c>
      <c r="B127" s="86">
        <v>123</v>
      </c>
      <c r="C127" s="87">
        <v>39363</v>
      </c>
      <c r="D127" s="86"/>
      <c r="E127" s="277">
        <v>39412</v>
      </c>
      <c r="F127" s="135"/>
      <c r="G127" s="105">
        <v>39436</v>
      </c>
      <c r="H127" s="135" t="s">
        <v>119</v>
      </c>
      <c r="I127" s="206"/>
      <c r="J127" s="206"/>
      <c r="K127" s="206"/>
      <c r="L127" s="206"/>
      <c r="M127" s="206"/>
      <c r="N127" s="206"/>
      <c r="O127" s="206"/>
      <c r="P127" s="206"/>
      <c r="Q127" s="206"/>
      <c r="R127" s="206"/>
      <c r="S127" s="206"/>
      <c r="T127" s="206"/>
    </row>
    <row r="128" spans="1:20">
      <c r="A128" s="86">
        <v>124</v>
      </c>
      <c r="B128" s="86">
        <v>124</v>
      </c>
      <c r="C128" s="87">
        <v>39363</v>
      </c>
      <c r="D128" s="86"/>
      <c r="E128" s="277">
        <v>39414</v>
      </c>
      <c r="F128" s="135"/>
      <c r="G128" s="105">
        <v>39479</v>
      </c>
      <c r="H128" s="135" t="s">
        <v>119</v>
      </c>
      <c r="I128" s="206"/>
      <c r="J128" s="206"/>
      <c r="K128" s="206"/>
      <c r="L128" s="206"/>
      <c r="M128" s="206"/>
      <c r="N128" s="206"/>
      <c r="O128" s="206"/>
      <c r="P128" s="206"/>
      <c r="Q128" s="206"/>
      <c r="R128" s="206"/>
      <c r="S128" s="206"/>
      <c r="T128" s="206"/>
    </row>
    <row r="129" spans="1:20">
      <c r="A129" s="86">
        <v>125</v>
      </c>
      <c r="B129" s="86">
        <v>125</v>
      </c>
      <c r="C129" s="87">
        <v>39363</v>
      </c>
      <c r="D129" s="86"/>
      <c r="E129" s="277">
        <v>39413</v>
      </c>
      <c r="F129" s="135"/>
      <c r="G129" s="105">
        <v>39780</v>
      </c>
      <c r="H129" s="135" t="s">
        <v>119</v>
      </c>
      <c r="I129" s="206"/>
      <c r="J129" s="206"/>
      <c r="K129" s="206"/>
      <c r="L129" s="206"/>
      <c r="M129" s="206"/>
      <c r="N129" s="206"/>
      <c r="O129" s="206"/>
      <c r="P129" s="206"/>
      <c r="Q129" s="206"/>
      <c r="R129" s="206"/>
      <c r="S129" s="206"/>
      <c r="T129" s="206"/>
    </row>
    <row r="130" spans="1:20">
      <c r="A130" s="86">
        <v>126</v>
      </c>
      <c r="B130" s="86">
        <v>126</v>
      </c>
      <c r="C130" s="87">
        <v>39364</v>
      </c>
      <c r="D130" s="86"/>
      <c r="E130" s="277">
        <v>39386</v>
      </c>
      <c r="F130" s="135"/>
      <c r="G130" s="105">
        <v>39388</v>
      </c>
      <c r="H130" s="135" t="s">
        <v>119</v>
      </c>
      <c r="I130" s="206"/>
      <c r="J130" s="206"/>
      <c r="K130" s="206"/>
      <c r="L130" s="206"/>
      <c r="M130" s="206"/>
      <c r="N130" s="206"/>
      <c r="O130" s="206"/>
      <c r="P130" s="206"/>
      <c r="Q130" s="206"/>
      <c r="R130" s="206"/>
      <c r="S130" s="206"/>
      <c r="T130" s="206"/>
    </row>
    <row r="131" spans="1:20">
      <c r="A131" s="86">
        <v>127</v>
      </c>
      <c r="B131" s="86">
        <v>127</v>
      </c>
      <c r="C131" s="87">
        <v>39364</v>
      </c>
      <c r="D131" s="86"/>
      <c r="E131" s="277">
        <v>39395</v>
      </c>
      <c r="F131" s="135"/>
      <c r="G131" s="105">
        <v>39401</v>
      </c>
      <c r="H131" s="135" t="s">
        <v>119</v>
      </c>
      <c r="I131" s="206"/>
      <c r="J131" s="206"/>
      <c r="K131" s="206"/>
      <c r="L131" s="206"/>
      <c r="M131" s="206"/>
      <c r="N131" s="206"/>
      <c r="O131" s="206"/>
      <c r="P131" s="206"/>
      <c r="Q131" s="206"/>
      <c r="R131" s="206"/>
      <c r="S131" s="206"/>
      <c r="T131" s="206"/>
    </row>
    <row r="132" spans="1:20">
      <c r="A132" s="86">
        <v>128</v>
      </c>
      <c r="B132" s="86">
        <v>128</v>
      </c>
      <c r="C132" s="87">
        <v>39364</v>
      </c>
      <c r="D132" s="86"/>
      <c r="E132" s="277">
        <v>39429</v>
      </c>
      <c r="F132" s="105">
        <v>39484</v>
      </c>
      <c r="G132" s="105">
        <v>39486</v>
      </c>
      <c r="H132" s="135" t="s">
        <v>134</v>
      </c>
      <c r="I132" s="206"/>
      <c r="J132" s="206"/>
      <c r="K132" s="206"/>
      <c r="L132" s="206"/>
      <c r="M132" s="206"/>
      <c r="N132" s="206"/>
      <c r="O132" s="206"/>
      <c r="P132" s="206"/>
      <c r="Q132" s="206"/>
      <c r="R132" s="206"/>
      <c r="S132" s="206"/>
      <c r="T132" s="206"/>
    </row>
    <row r="133" spans="1:20">
      <c r="A133" s="86">
        <v>129</v>
      </c>
      <c r="B133" s="86">
        <v>129</v>
      </c>
      <c r="C133" s="87">
        <v>39364</v>
      </c>
      <c r="D133" s="86"/>
      <c r="E133" s="277">
        <v>39436</v>
      </c>
      <c r="F133" s="105">
        <v>39437</v>
      </c>
      <c r="G133" s="105">
        <v>39437</v>
      </c>
      <c r="H133" s="135" t="s">
        <v>119</v>
      </c>
      <c r="I133" s="206"/>
      <c r="J133" s="206"/>
      <c r="K133" s="206"/>
      <c r="L133" s="206"/>
      <c r="M133" s="206"/>
      <c r="N133" s="206"/>
      <c r="O133" s="206"/>
      <c r="P133" s="206"/>
      <c r="Q133" s="206"/>
      <c r="R133" s="206"/>
      <c r="S133" s="206"/>
      <c r="T133" s="206"/>
    </row>
    <row r="134" spans="1:20">
      <c r="A134" s="86">
        <v>130</v>
      </c>
      <c r="B134" s="86">
        <v>130</v>
      </c>
      <c r="C134" s="87">
        <v>39364</v>
      </c>
      <c r="D134" s="86"/>
      <c r="E134" s="277">
        <v>39434</v>
      </c>
      <c r="F134" s="105">
        <v>39484</v>
      </c>
      <c r="G134" s="105">
        <v>39485</v>
      </c>
      <c r="H134" s="135" t="s">
        <v>119</v>
      </c>
      <c r="I134" s="206"/>
      <c r="J134" s="206"/>
      <c r="K134" s="206"/>
      <c r="L134" s="206"/>
      <c r="M134" s="206"/>
      <c r="N134" s="206"/>
      <c r="O134" s="206"/>
      <c r="P134" s="206"/>
      <c r="Q134" s="206"/>
      <c r="R134" s="206"/>
      <c r="S134" s="206"/>
      <c r="T134" s="206"/>
    </row>
    <row r="135" spans="1:20">
      <c r="A135" s="86">
        <v>131</v>
      </c>
      <c r="B135" s="86">
        <v>131</v>
      </c>
      <c r="C135" s="87">
        <v>39364</v>
      </c>
      <c r="D135" s="86"/>
      <c r="E135" s="277">
        <v>39407</v>
      </c>
      <c r="F135" s="135"/>
      <c r="G135" s="105">
        <v>39780</v>
      </c>
      <c r="H135" s="135" t="s">
        <v>119</v>
      </c>
      <c r="I135" s="206"/>
      <c r="J135" s="206"/>
      <c r="K135" s="206"/>
      <c r="L135" s="206"/>
      <c r="M135" s="206"/>
      <c r="N135" s="206"/>
      <c r="O135" s="206"/>
      <c r="P135" s="206"/>
      <c r="Q135" s="206"/>
      <c r="R135" s="206"/>
      <c r="S135" s="206"/>
      <c r="T135" s="206"/>
    </row>
    <row r="136" spans="1:20">
      <c r="A136" s="86">
        <v>132</v>
      </c>
      <c r="B136" s="86">
        <v>132</v>
      </c>
      <c r="C136" s="87">
        <v>39364</v>
      </c>
      <c r="D136" s="86"/>
      <c r="E136" s="277">
        <v>39416</v>
      </c>
      <c r="F136" s="135"/>
      <c r="G136" s="105">
        <v>39442</v>
      </c>
      <c r="H136" s="135" t="s">
        <v>119</v>
      </c>
      <c r="I136" s="206"/>
      <c r="J136" s="206"/>
      <c r="K136" s="206"/>
      <c r="L136" s="206"/>
      <c r="M136" s="206"/>
      <c r="N136" s="206"/>
      <c r="O136" s="206"/>
      <c r="P136" s="206"/>
      <c r="Q136" s="206"/>
      <c r="R136" s="206"/>
      <c r="S136" s="206"/>
      <c r="T136" s="206"/>
    </row>
    <row r="137" spans="1:20">
      <c r="A137" s="86">
        <v>133</v>
      </c>
      <c r="B137" s="86">
        <v>133</v>
      </c>
      <c r="C137" s="87">
        <v>39364</v>
      </c>
      <c r="D137" s="86"/>
      <c r="E137" s="277">
        <v>39377</v>
      </c>
      <c r="F137" s="135"/>
      <c r="G137" s="105">
        <v>39379</v>
      </c>
      <c r="H137" s="135" t="s">
        <v>119</v>
      </c>
      <c r="I137" s="206"/>
      <c r="J137" s="206"/>
      <c r="K137" s="206"/>
      <c r="L137" s="206"/>
      <c r="M137" s="206"/>
      <c r="N137" s="206"/>
      <c r="O137" s="206"/>
      <c r="P137" s="206"/>
      <c r="Q137" s="206"/>
      <c r="R137" s="206"/>
      <c r="S137" s="206"/>
      <c r="T137" s="206"/>
    </row>
    <row r="138" spans="1:20">
      <c r="A138" s="86">
        <v>134</v>
      </c>
      <c r="B138" s="86">
        <v>134</v>
      </c>
      <c r="C138" s="87">
        <v>39364</v>
      </c>
      <c r="D138" s="86"/>
      <c r="E138" s="277">
        <v>39387</v>
      </c>
      <c r="F138" s="135"/>
      <c r="G138" s="105">
        <v>39413</v>
      </c>
      <c r="H138" s="135" t="s">
        <v>119</v>
      </c>
      <c r="I138" s="206"/>
      <c r="J138" s="206"/>
      <c r="K138" s="206"/>
      <c r="L138" s="206"/>
      <c r="M138" s="206"/>
      <c r="N138" s="206"/>
      <c r="O138" s="206"/>
      <c r="P138" s="206"/>
      <c r="Q138" s="206"/>
      <c r="R138" s="206"/>
      <c r="S138" s="206"/>
      <c r="T138" s="206"/>
    </row>
    <row r="139" spans="1:20">
      <c r="A139" s="86">
        <v>135</v>
      </c>
      <c r="B139" s="86">
        <v>135</v>
      </c>
      <c r="C139" s="87">
        <v>39364</v>
      </c>
      <c r="D139" s="86"/>
      <c r="E139" s="277">
        <v>39407</v>
      </c>
      <c r="F139" s="135"/>
      <c r="G139" s="105">
        <v>39442</v>
      </c>
      <c r="H139" s="135" t="s">
        <v>119</v>
      </c>
      <c r="I139" s="206"/>
      <c r="J139" s="206"/>
      <c r="K139" s="206"/>
      <c r="L139" s="206"/>
      <c r="M139" s="206"/>
      <c r="N139" s="206"/>
      <c r="O139" s="206"/>
      <c r="P139" s="206"/>
      <c r="Q139" s="206"/>
      <c r="R139" s="206"/>
      <c r="S139" s="206"/>
      <c r="T139" s="206"/>
    </row>
    <row r="140" spans="1:20">
      <c r="A140" s="86">
        <v>136</v>
      </c>
      <c r="B140" s="86">
        <v>136</v>
      </c>
      <c r="C140" s="87">
        <v>39364</v>
      </c>
      <c r="D140" s="86"/>
      <c r="E140" s="277">
        <v>39414</v>
      </c>
      <c r="F140" s="135"/>
      <c r="G140" s="105">
        <v>39416</v>
      </c>
      <c r="H140" s="135" t="s">
        <v>119</v>
      </c>
      <c r="I140" s="206"/>
      <c r="J140" s="206"/>
      <c r="K140" s="206"/>
      <c r="L140" s="206"/>
      <c r="M140" s="206"/>
      <c r="N140" s="206"/>
      <c r="O140" s="206"/>
      <c r="P140" s="206"/>
      <c r="Q140" s="206"/>
      <c r="R140" s="206"/>
      <c r="S140" s="206"/>
      <c r="T140" s="206"/>
    </row>
    <row r="141" spans="1:20">
      <c r="A141" s="86">
        <v>137</v>
      </c>
      <c r="B141" s="86">
        <v>137</v>
      </c>
      <c r="C141" s="87">
        <v>39364</v>
      </c>
      <c r="D141" s="86"/>
      <c r="E141" s="277">
        <v>39378</v>
      </c>
      <c r="F141" s="135"/>
      <c r="G141" s="105">
        <v>39381</v>
      </c>
      <c r="H141" s="135" t="s">
        <v>119</v>
      </c>
      <c r="I141" s="206"/>
      <c r="J141" s="206"/>
      <c r="K141" s="206"/>
      <c r="L141" s="206"/>
      <c r="M141" s="206"/>
      <c r="N141" s="206"/>
      <c r="O141" s="206"/>
      <c r="P141" s="206"/>
      <c r="Q141" s="206"/>
      <c r="R141" s="206"/>
      <c r="S141" s="206"/>
      <c r="T141" s="206"/>
    </row>
    <row r="142" spans="1:20">
      <c r="A142" s="86">
        <v>138</v>
      </c>
      <c r="B142" s="86">
        <v>138</v>
      </c>
      <c r="C142" s="87">
        <v>39364</v>
      </c>
      <c r="D142" s="86"/>
      <c r="E142" s="277">
        <v>39452</v>
      </c>
      <c r="F142" s="105">
        <v>39493</v>
      </c>
      <c r="G142" s="105">
        <v>39504</v>
      </c>
      <c r="H142" s="135" t="s">
        <v>122</v>
      </c>
      <c r="I142" s="206"/>
      <c r="J142" s="206"/>
      <c r="K142" s="206"/>
      <c r="L142" s="206"/>
      <c r="M142" s="206"/>
      <c r="N142" s="206"/>
      <c r="O142" s="206"/>
      <c r="P142" s="206"/>
      <c r="Q142" s="206"/>
      <c r="R142" s="206"/>
      <c r="S142" s="206"/>
      <c r="T142" s="206"/>
    </row>
    <row r="143" spans="1:20">
      <c r="A143" s="86">
        <v>139</v>
      </c>
      <c r="B143" s="86">
        <v>139</v>
      </c>
      <c r="C143" s="105">
        <v>39366</v>
      </c>
      <c r="D143" s="86"/>
      <c r="E143" s="277">
        <v>39401</v>
      </c>
      <c r="F143" s="135"/>
      <c r="G143" s="105">
        <v>39413</v>
      </c>
      <c r="H143" s="135" t="s">
        <v>119</v>
      </c>
      <c r="I143" s="206"/>
      <c r="J143" s="206"/>
      <c r="K143" s="206"/>
      <c r="L143" s="206"/>
      <c r="M143" s="206"/>
      <c r="N143" s="206"/>
      <c r="O143" s="206"/>
      <c r="P143" s="206"/>
      <c r="Q143" s="206"/>
      <c r="R143" s="206"/>
      <c r="S143" s="206"/>
      <c r="T143" s="206"/>
    </row>
    <row r="144" spans="1:20">
      <c r="A144" s="86">
        <v>140</v>
      </c>
      <c r="B144" s="86">
        <v>140</v>
      </c>
      <c r="C144" s="105">
        <v>39366</v>
      </c>
      <c r="D144" s="86"/>
      <c r="E144" s="277">
        <v>39444</v>
      </c>
      <c r="F144" s="105">
        <v>39444</v>
      </c>
      <c r="G144" s="105">
        <v>39444</v>
      </c>
      <c r="H144" s="135" t="s">
        <v>119</v>
      </c>
      <c r="I144" s="206"/>
      <c r="J144" s="206"/>
      <c r="K144" s="206"/>
      <c r="L144" s="206"/>
      <c r="M144" s="206"/>
      <c r="N144" s="206"/>
      <c r="O144" s="206"/>
      <c r="P144" s="206"/>
      <c r="Q144" s="206"/>
      <c r="R144" s="206"/>
      <c r="S144" s="206"/>
      <c r="T144" s="206"/>
    </row>
    <row r="145" spans="1:20">
      <c r="A145" s="86">
        <v>141</v>
      </c>
      <c r="B145" s="86">
        <v>141</v>
      </c>
      <c r="C145" s="105">
        <v>39366</v>
      </c>
      <c r="D145" s="86"/>
      <c r="E145" s="277">
        <v>39380</v>
      </c>
      <c r="F145" s="135"/>
      <c r="G145" s="105">
        <v>39399</v>
      </c>
      <c r="H145" s="135" t="s">
        <v>122</v>
      </c>
      <c r="I145" s="206"/>
      <c r="J145" s="206"/>
      <c r="K145" s="206"/>
      <c r="L145" s="206"/>
      <c r="M145" s="206"/>
      <c r="N145" s="206"/>
      <c r="O145" s="206"/>
      <c r="P145" s="206"/>
      <c r="Q145" s="206"/>
      <c r="R145" s="206"/>
      <c r="S145" s="206"/>
      <c r="T145" s="206"/>
    </row>
    <row r="146" spans="1:20">
      <c r="A146" s="86">
        <v>142</v>
      </c>
      <c r="B146" s="86">
        <v>142</v>
      </c>
      <c r="C146" s="105">
        <v>39366</v>
      </c>
      <c r="D146" s="86"/>
      <c r="E146" s="277">
        <v>39378</v>
      </c>
      <c r="F146" s="135"/>
      <c r="G146" s="105">
        <v>39379</v>
      </c>
      <c r="H146" s="135" t="s">
        <v>119</v>
      </c>
      <c r="I146" s="206"/>
      <c r="J146" s="206"/>
      <c r="K146" s="206"/>
      <c r="L146" s="206"/>
      <c r="M146" s="206"/>
      <c r="N146" s="206"/>
      <c r="O146" s="206"/>
      <c r="P146" s="206"/>
      <c r="Q146" s="206"/>
      <c r="R146" s="206"/>
      <c r="S146" s="206"/>
      <c r="T146" s="206"/>
    </row>
    <row r="147" spans="1:20">
      <c r="A147" s="86">
        <v>143</v>
      </c>
      <c r="B147" s="86">
        <v>143</v>
      </c>
      <c r="C147" s="105">
        <v>39366</v>
      </c>
      <c r="D147" s="86"/>
      <c r="E147" s="277">
        <v>39392</v>
      </c>
      <c r="F147" s="135"/>
      <c r="G147" s="105">
        <v>39394</v>
      </c>
      <c r="H147" s="135" t="s">
        <v>119</v>
      </c>
      <c r="I147" s="206"/>
      <c r="J147" s="206"/>
      <c r="K147" s="206"/>
      <c r="L147" s="206"/>
      <c r="M147" s="206"/>
      <c r="N147" s="206"/>
      <c r="O147" s="206"/>
      <c r="P147" s="206"/>
      <c r="Q147" s="206"/>
      <c r="R147" s="206"/>
      <c r="S147" s="206"/>
      <c r="T147" s="206"/>
    </row>
    <row r="148" spans="1:20">
      <c r="A148" s="86">
        <v>144</v>
      </c>
      <c r="B148" s="86">
        <v>144</v>
      </c>
      <c r="C148" s="105">
        <v>39366</v>
      </c>
      <c r="D148" s="86"/>
      <c r="E148" s="277">
        <v>39380</v>
      </c>
      <c r="F148" s="135"/>
      <c r="G148" s="105">
        <v>39386</v>
      </c>
      <c r="H148" s="135" t="s">
        <v>120</v>
      </c>
      <c r="I148" s="206"/>
      <c r="J148" s="206"/>
      <c r="K148" s="206"/>
      <c r="L148" s="206"/>
      <c r="M148" s="206"/>
      <c r="N148" s="206"/>
      <c r="O148" s="206"/>
      <c r="P148" s="206"/>
      <c r="Q148" s="206"/>
      <c r="R148" s="206"/>
      <c r="S148" s="206"/>
      <c r="T148" s="206"/>
    </row>
    <row r="149" spans="1:20">
      <c r="A149" s="86">
        <v>145</v>
      </c>
      <c r="B149" s="86">
        <v>145</v>
      </c>
      <c r="C149" s="105">
        <v>39370</v>
      </c>
      <c r="D149" s="86"/>
      <c r="E149" s="277">
        <v>39416</v>
      </c>
      <c r="F149" s="135"/>
      <c r="G149" s="105">
        <v>39416</v>
      </c>
      <c r="H149" s="135" t="s">
        <v>119</v>
      </c>
      <c r="I149" s="206"/>
      <c r="J149" s="206"/>
      <c r="K149" s="206"/>
      <c r="L149" s="206"/>
      <c r="M149" s="206"/>
      <c r="N149" s="206"/>
      <c r="O149" s="206"/>
      <c r="P149" s="206"/>
      <c r="Q149" s="206"/>
      <c r="R149" s="206"/>
      <c r="S149" s="206"/>
      <c r="T149" s="206"/>
    </row>
    <row r="150" spans="1:20">
      <c r="A150" s="86">
        <v>146</v>
      </c>
      <c r="B150" s="86">
        <v>146</v>
      </c>
      <c r="C150" s="105">
        <v>39370</v>
      </c>
      <c r="D150" s="86"/>
      <c r="E150" s="277">
        <v>39461</v>
      </c>
      <c r="F150" s="135"/>
      <c r="G150" s="105">
        <v>39469</v>
      </c>
      <c r="H150" s="135" t="s">
        <v>122</v>
      </c>
      <c r="I150" s="206"/>
      <c r="J150" s="206"/>
      <c r="K150" s="206"/>
      <c r="L150" s="206"/>
      <c r="M150" s="206"/>
      <c r="N150" s="206"/>
      <c r="O150" s="206"/>
      <c r="P150" s="206"/>
      <c r="Q150" s="206"/>
      <c r="R150" s="206"/>
      <c r="S150" s="206"/>
      <c r="T150" s="206"/>
    </row>
    <row r="151" spans="1:20">
      <c r="A151" s="86">
        <v>147</v>
      </c>
      <c r="B151" s="86">
        <v>147</v>
      </c>
      <c r="C151" s="105">
        <v>39370</v>
      </c>
      <c r="D151" s="86"/>
      <c r="E151" s="277">
        <v>39413</v>
      </c>
      <c r="F151" s="135"/>
      <c r="G151" s="105">
        <v>39420</v>
      </c>
      <c r="H151" s="135" t="s">
        <v>120</v>
      </c>
      <c r="I151" s="206"/>
      <c r="J151" s="206"/>
      <c r="K151" s="206"/>
      <c r="L151" s="206"/>
      <c r="M151" s="206"/>
      <c r="N151" s="206"/>
      <c r="O151" s="206"/>
      <c r="P151" s="206"/>
      <c r="Q151" s="206"/>
      <c r="R151" s="206"/>
      <c r="S151" s="206"/>
      <c r="T151" s="206"/>
    </row>
    <row r="152" spans="1:20">
      <c r="A152" s="86">
        <v>148</v>
      </c>
      <c r="B152" s="86">
        <v>148</v>
      </c>
      <c r="C152" s="105">
        <v>39370</v>
      </c>
      <c r="D152" s="86"/>
      <c r="E152" s="277">
        <v>39414</v>
      </c>
      <c r="F152" s="135"/>
      <c r="G152" s="105">
        <v>39462</v>
      </c>
      <c r="H152" s="135" t="s">
        <v>120</v>
      </c>
      <c r="I152" s="206"/>
      <c r="J152" s="206"/>
      <c r="K152" s="206"/>
      <c r="L152" s="206"/>
      <c r="M152" s="206"/>
      <c r="N152" s="206"/>
      <c r="O152" s="206"/>
      <c r="P152" s="206"/>
      <c r="Q152" s="206"/>
      <c r="R152" s="206"/>
      <c r="S152" s="206"/>
      <c r="T152" s="206"/>
    </row>
    <row r="153" spans="1:20">
      <c r="A153" s="86">
        <v>149</v>
      </c>
      <c r="B153" s="86">
        <v>149</v>
      </c>
      <c r="C153" s="105">
        <v>39370</v>
      </c>
      <c r="D153" s="86"/>
      <c r="E153" s="277">
        <v>39380</v>
      </c>
      <c r="F153" s="135"/>
      <c r="G153" s="105">
        <v>39388</v>
      </c>
      <c r="H153" s="135" t="s">
        <v>119</v>
      </c>
      <c r="I153" s="206"/>
      <c r="J153" s="206"/>
      <c r="K153" s="206"/>
      <c r="L153" s="206"/>
      <c r="M153" s="206"/>
      <c r="N153" s="206"/>
      <c r="O153" s="206"/>
      <c r="P153" s="206"/>
      <c r="Q153" s="206"/>
      <c r="R153" s="206"/>
      <c r="S153" s="206"/>
      <c r="T153" s="206"/>
    </row>
    <row r="154" spans="1:20">
      <c r="A154" s="86">
        <v>150</v>
      </c>
      <c r="B154" s="86">
        <v>150</v>
      </c>
      <c r="C154" s="105">
        <v>39370</v>
      </c>
      <c r="D154" s="86"/>
      <c r="E154" s="277">
        <v>39416</v>
      </c>
      <c r="F154" s="135"/>
      <c r="G154" s="105">
        <v>39436</v>
      </c>
      <c r="H154" s="135" t="s">
        <v>119</v>
      </c>
      <c r="I154" s="206"/>
      <c r="J154" s="206"/>
      <c r="K154" s="206"/>
      <c r="L154" s="206"/>
      <c r="M154" s="206"/>
      <c r="N154" s="206"/>
      <c r="O154" s="206"/>
      <c r="P154" s="206"/>
      <c r="Q154" s="206"/>
      <c r="R154" s="206"/>
      <c r="S154" s="206"/>
      <c r="T154" s="206"/>
    </row>
    <row r="155" spans="1:20">
      <c r="A155" s="86">
        <v>151</v>
      </c>
      <c r="B155" s="86">
        <v>151</v>
      </c>
      <c r="C155" s="105">
        <v>39371</v>
      </c>
      <c r="D155" s="86"/>
      <c r="E155" s="277">
        <v>39378</v>
      </c>
      <c r="F155" s="135"/>
      <c r="G155" s="105">
        <v>39388</v>
      </c>
      <c r="H155" s="135" t="s">
        <v>119</v>
      </c>
      <c r="I155" s="206"/>
      <c r="J155" s="206"/>
      <c r="K155" s="206"/>
      <c r="L155" s="206"/>
      <c r="M155" s="206"/>
      <c r="N155" s="206"/>
      <c r="O155" s="206"/>
      <c r="P155" s="206"/>
      <c r="Q155" s="206"/>
      <c r="R155" s="206"/>
      <c r="S155" s="206"/>
      <c r="T155" s="206"/>
    </row>
    <row r="156" spans="1:20">
      <c r="A156" s="86">
        <v>152</v>
      </c>
      <c r="B156" s="86">
        <v>152</v>
      </c>
      <c r="C156" s="105">
        <v>39371</v>
      </c>
      <c r="D156" s="86"/>
      <c r="E156" s="277">
        <v>39378</v>
      </c>
      <c r="F156" s="135"/>
      <c r="G156" s="105">
        <v>39381</v>
      </c>
      <c r="H156" s="135" t="s">
        <v>120</v>
      </c>
      <c r="I156" s="206"/>
      <c r="J156" s="206"/>
      <c r="K156" s="206"/>
      <c r="L156" s="206"/>
      <c r="M156" s="206"/>
      <c r="N156" s="206"/>
      <c r="O156" s="206"/>
      <c r="P156" s="206"/>
      <c r="Q156" s="206"/>
      <c r="R156" s="206"/>
      <c r="S156" s="206"/>
      <c r="T156" s="206"/>
    </row>
    <row r="157" spans="1:20">
      <c r="A157" s="86">
        <v>153</v>
      </c>
      <c r="B157" s="86">
        <v>153</v>
      </c>
      <c r="C157" s="105">
        <v>39372</v>
      </c>
      <c r="D157" s="86"/>
      <c r="E157" s="277">
        <v>39416</v>
      </c>
      <c r="F157" s="135"/>
      <c r="G157" s="105">
        <v>39423</v>
      </c>
      <c r="H157" s="135" t="s">
        <v>120</v>
      </c>
      <c r="I157" s="206"/>
      <c r="J157" s="206"/>
      <c r="K157" s="206"/>
      <c r="L157" s="206"/>
      <c r="M157" s="206"/>
      <c r="N157" s="206"/>
      <c r="O157" s="206"/>
      <c r="P157" s="206"/>
      <c r="Q157" s="206"/>
      <c r="R157" s="206"/>
      <c r="S157" s="206"/>
      <c r="T157" s="206"/>
    </row>
    <row r="158" spans="1:20">
      <c r="A158" s="86">
        <v>154</v>
      </c>
      <c r="B158" s="86">
        <v>154</v>
      </c>
      <c r="C158" s="105">
        <v>39373</v>
      </c>
      <c r="D158" s="86"/>
      <c r="E158" s="277">
        <v>39378</v>
      </c>
      <c r="F158" s="135"/>
      <c r="G158" s="105">
        <v>39379</v>
      </c>
      <c r="H158" s="135" t="s">
        <v>119</v>
      </c>
      <c r="I158" s="206"/>
      <c r="J158" s="206"/>
      <c r="K158" s="206"/>
      <c r="L158" s="206"/>
      <c r="M158" s="206"/>
      <c r="N158" s="206"/>
      <c r="O158" s="206"/>
      <c r="P158" s="206"/>
      <c r="Q158" s="206"/>
      <c r="R158" s="206"/>
      <c r="S158" s="206"/>
      <c r="T158" s="206"/>
    </row>
    <row r="159" spans="1:20">
      <c r="A159" s="86">
        <v>155</v>
      </c>
      <c r="B159" s="86">
        <v>155</v>
      </c>
      <c r="C159" s="105">
        <v>39373</v>
      </c>
      <c r="D159" s="86"/>
      <c r="E159" s="277">
        <v>39414</v>
      </c>
      <c r="F159" s="135"/>
      <c r="G159" s="105">
        <v>39416</v>
      </c>
      <c r="H159" s="135" t="s">
        <v>119</v>
      </c>
      <c r="I159" s="206"/>
      <c r="J159" s="206"/>
      <c r="K159" s="206"/>
      <c r="L159" s="206"/>
      <c r="M159" s="206"/>
      <c r="N159" s="206"/>
      <c r="O159" s="206"/>
      <c r="P159" s="206"/>
      <c r="Q159" s="206"/>
      <c r="R159" s="206"/>
      <c r="S159" s="206"/>
      <c r="T159" s="206"/>
    </row>
    <row r="160" spans="1:20">
      <c r="A160" s="86">
        <v>156</v>
      </c>
      <c r="B160" s="86">
        <v>156</v>
      </c>
      <c r="C160" s="105">
        <v>39373</v>
      </c>
      <c r="D160" s="86"/>
      <c r="E160" s="277">
        <v>39378</v>
      </c>
      <c r="F160" s="135"/>
      <c r="G160" s="105">
        <v>39388</v>
      </c>
      <c r="H160" s="135" t="s">
        <v>119</v>
      </c>
      <c r="I160" s="206"/>
      <c r="J160" s="206"/>
      <c r="K160" s="206"/>
      <c r="L160" s="206"/>
      <c r="M160" s="206"/>
      <c r="N160" s="206"/>
      <c r="O160" s="206"/>
      <c r="P160" s="206"/>
      <c r="Q160" s="206"/>
      <c r="R160" s="206"/>
      <c r="S160" s="206"/>
      <c r="T160" s="206"/>
    </row>
    <row r="161" spans="1:20">
      <c r="A161" s="86">
        <v>157</v>
      </c>
      <c r="B161" s="86">
        <v>157</v>
      </c>
      <c r="C161" s="105">
        <v>39374</v>
      </c>
      <c r="D161" s="86"/>
      <c r="E161" s="277">
        <v>39378</v>
      </c>
      <c r="F161" s="135"/>
      <c r="G161" s="105">
        <v>39381</v>
      </c>
      <c r="H161" s="135" t="s">
        <v>119</v>
      </c>
      <c r="I161" s="206"/>
      <c r="J161" s="206"/>
      <c r="K161" s="206"/>
      <c r="L161" s="206"/>
      <c r="M161" s="206"/>
      <c r="N161" s="206"/>
      <c r="O161" s="206"/>
      <c r="P161" s="206"/>
      <c r="Q161" s="206"/>
      <c r="R161" s="206"/>
      <c r="S161" s="206"/>
      <c r="T161" s="206"/>
    </row>
    <row r="162" spans="1:20">
      <c r="A162" s="86">
        <v>158</v>
      </c>
      <c r="B162" s="86">
        <v>158</v>
      </c>
      <c r="C162" s="105">
        <v>39374</v>
      </c>
      <c r="D162" s="86"/>
      <c r="E162" s="277">
        <v>39378</v>
      </c>
      <c r="F162" s="135"/>
      <c r="G162" s="105">
        <v>39379</v>
      </c>
      <c r="H162" s="135" t="s">
        <v>119</v>
      </c>
      <c r="I162" s="206"/>
      <c r="J162" s="206"/>
      <c r="K162" s="206"/>
      <c r="L162" s="206"/>
      <c r="M162" s="206"/>
      <c r="N162" s="206"/>
      <c r="O162" s="206"/>
      <c r="P162" s="206"/>
      <c r="Q162" s="206"/>
      <c r="R162" s="206"/>
      <c r="S162" s="206"/>
      <c r="T162" s="206"/>
    </row>
    <row r="163" spans="1:20">
      <c r="A163" s="86">
        <v>159</v>
      </c>
      <c r="B163" s="86">
        <v>159</v>
      </c>
      <c r="C163" s="105">
        <v>39377</v>
      </c>
      <c r="D163" s="86"/>
      <c r="E163" s="277">
        <v>39392</v>
      </c>
      <c r="F163" s="135"/>
      <c r="G163" s="105">
        <v>39393</v>
      </c>
      <c r="H163" s="135" t="s">
        <v>120</v>
      </c>
      <c r="I163" s="206"/>
      <c r="J163" s="206"/>
      <c r="K163" s="206"/>
      <c r="L163" s="206"/>
      <c r="M163" s="206"/>
      <c r="N163" s="206"/>
      <c r="O163" s="206"/>
      <c r="P163" s="206"/>
      <c r="Q163" s="206"/>
      <c r="R163" s="206"/>
      <c r="S163" s="206"/>
      <c r="T163" s="206"/>
    </row>
    <row r="164" spans="1:20">
      <c r="A164" s="86">
        <v>160</v>
      </c>
      <c r="B164" s="86">
        <v>160</v>
      </c>
      <c r="C164" s="105">
        <v>39377</v>
      </c>
      <c r="D164" s="86"/>
      <c r="E164" s="277">
        <v>39410</v>
      </c>
      <c r="F164" s="135"/>
      <c r="G164" s="87">
        <v>39415</v>
      </c>
      <c r="H164" s="135" t="s">
        <v>119</v>
      </c>
      <c r="I164" s="206"/>
      <c r="J164" s="206"/>
      <c r="K164" s="206"/>
      <c r="L164" s="206"/>
      <c r="M164" s="206"/>
      <c r="N164" s="206"/>
      <c r="O164" s="206"/>
      <c r="P164" s="206"/>
      <c r="Q164" s="206"/>
      <c r="R164" s="206"/>
      <c r="S164" s="206"/>
      <c r="T164" s="206"/>
    </row>
    <row r="165" spans="1:20">
      <c r="A165" s="86">
        <v>161</v>
      </c>
      <c r="B165" s="86">
        <v>161</v>
      </c>
      <c r="C165" s="105">
        <v>39377</v>
      </c>
      <c r="D165" s="86"/>
      <c r="E165" s="277">
        <v>39379</v>
      </c>
      <c r="F165" s="135"/>
      <c r="G165" s="105">
        <v>39388</v>
      </c>
      <c r="H165" s="135" t="s">
        <v>119</v>
      </c>
      <c r="I165" s="206"/>
      <c r="J165" s="206"/>
      <c r="K165" s="206"/>
      <c r="L165" s="206"/>
      <c r="M165" s="206"/>
      <c r="N165" s="206"/>
      <c r="O165" s="206"/>
      <c r="P165" s="206"/>
      <c r="Q165" s="206"/>
      <c r="R165" s="206"/>
      <c r="S165" s="206"/>
      <c r="T165" s="206"/>
    </row>
    <row r="166" spans="1:20">
      <c r="A166" s="86">
        <v>162</v>
      </c>
      <c r="B166" s="86">
        <v>162</v>
      </c>
      <c r="C166" s="105">
        <v>39377</v>
      </c>
      <c r="D166" s="86"/>
      <c r="E166" s="277">
        <v>39380</v>
      </c>
      <c r="F166" s="135"/>
      <c r="G166" s="105">
        <v>39381</v>
      </c>
      <c r="H166" s="135" t="s">
        <v>120</v>
      </c>
      <c r="I166" s="206"/>
      <c r="J166" s="206"/>
      <c r="K166" s="206"/>
      <c r="L166" s="206"/>
      <c r="M166" s="206"/>
      <c r="N166" s="206"/>
      <c r="O166" s="206"/>
      <c r="P166" s="206"/>
      <c r="Q166" s="206"/>
      <c r="R166" s="206"/>
      <c r="S166" s="206"/>
      <c r="T166" s="206"/>
    </row>
    <row r="167" spans="1:20">
      <c r="A167" s="86">
        <v>163</v>
      </c>
      <c r="B167" s="86">
        <v>163</v>
      </c>
      <c r="C167" s="105">
        <v>39377</v>
      </c>
      <c r="D167" s="86"/>
      <c r="E167" s="277">
        <v>39416</v>
      </c>
      <c r="F167" s="135"/>
      <c r="G167" s="135"/>
      <c r="H167" s="135"/>
      <c r="I167" s="206">
        <v>60281</v>
      </c>
      <c r="J167" s="206"/>
      <c r="K167" s="206"/>
      <c r="L167" s="206">
        <v>28608</v>
      </c>
      <c r="M167" s="206" t="s">
        <v>2777</v>
      </c>
      <c r="N167" s="206">
        <v>61175</v>
      </c>
      <c r="O167" s="206">
        <v>21038</v>
      </c>
      <c r="P167" s="206">
        <v>739404</v>
      </c>
      <c r="Q167" s="206">
        <v>736605</v>
      </c>
      <c r="R167" s="206">
        <v>6264</v>
      </c>
      <c r="S167" s="206">
        <v>3270103</v>
      </c>
      <c r="T167" s="206"/>
    </row>
    <row r="168" spans="1:20">
      <c r="A168" s="86">
        <v>164</v>
      </c>
      <c r="B168" s="86">
        <v>164</v>
      </c>
      <c r="C168" s="105">
        <v>39377</v>
      </c>
      <c r="D168" s="86"/>
      <c r="E168" s="277">
        <v>39380</v>
      </c>
      <c r="F168" s="135"/>
      <c r="G168" s="105">
        <v>39385</v>
      </c>
      <c r="H168" s="135" t="s">
        <v>120</v>
      </c>
      <c r="I168" s="206"/>
      <c r="J168" s="206"/>
      <c r="K168" s="206"/>
      <c r="L168" s="206"/>
      <c r="M168" s="206"/>
      <c r="N168" s="206"/>
      <c r="O168" s="206"/>
      <c r="P168" s="206"/>
      <c r="Q168" s="206"/>
      <c r="R168" s="206"/>
      <c r="S168" s="206"/>
      <c r="T168" s="206"/>
    </row>
    <row r="169" spans="1:20">
      <c r="A169" s="86">
        <v>165</v>
      </c>
      <c r="B169" s="86">
        <v>165</v>
      </c>
      <c r="C169" s="105">
        <v>39377</v>
      </c>
      <c r="D169" s="86"/>
      <c r="E169" s="277">
        <v>39429</v>
      </c>
      <c r="F169" s="105">
        <v>39498</v>
      </c>
      <c r="G169" s="105">
        <v>39498</v>
      </c>
      <c r="H169" s="135" t="s">
        <v>134</v>
      </c>
      <c r="I169" s="206"/>
      <c r="J169" s="206"/>
      <c r="K169" s="206"/>
      <c r="L169" s="206"/>
      <c r="M169" s="206"/>
      <c r="N169" s="206"/>
      <c r="O169" s="206"/>
      <c r="P169" s="206"/>
      <c r="Q169" s="206"/>
      <c r="R169" s="206"/>
      <c r="S169" s="206"/>
      <c r="T169" s="206"/>
    </row>
    <row r="170" spans="1:20">
      <c r="A170" s="86">
        <v>166</v>
      </c>
      <c r="B170" s="86">
        <v>166</v>
      </c>
      <c r="C170" s="105">
        <v>39377</v>
      </c>
      <c r="D170" s="86"/>
      <c r="E170" s="277">
        <v>39380</v>
      </c>
      <c r="F170" s="135"/>
      <c r="G170" s="105">
        <v>39384</v>
      </c>
      <c r="H170" s="135" t="s">
        <v>120</v>
      </c>
      <c r="I170" s="206"/>
      <c r="J170" s="206"/>
      <c r="K170" s="206"/>
      <c r="L170" s="206"/>
      <c r="M170" s="206"/>
      <c r="N170" s="206"/>
      <c r="O170" s="206"/>
      <c r="P170" s="206"/>
      <c r="Q170" s="206"/>
      <c r="R170" s="206"/>
      <c r="S170" s="206"/>
      <c r="T170" s="206"/>
    </row>
    <row r="171" spans="1:20">
      <c r="A171" s="86">
        <v>167</v>
      </c>
      <c r="B171" s="86">
        <v>167</v>
      </c>
      <c r="C171" s="105">
        <v>39378</v>
      </c>
      <c r="D171" s="86"/>
      <c r="E171" s="277">
        <v>39380</v>
      </c>
      <c r="F171" s="135"/>
      <c r="G171" s="105">
        <v>39385</v>
      </c>
      <c r="H171" s="135" t="s">
        <v>120</v>
      </c>
      <c r="I171" s="206"/>
      <c r="J171" s="206"/>
      <c r="K171" s="206"/>
      <c r="L171" s="206"/>
      <c r="M171" s="206"/>
      <c r="N171" s="206"/>
      <c r="O171" s="206"/>
      <c r="P171" s="206"/>
      <c r="Q171" s="206"/>
      <c r="R171" s="206"/>
      <c r="S171" s="206"/>
      <c r="T171" s="206"/>
    </row>
    <row r="172" spans="1:20">
      <c r="A172" s="86">
        <v>168</v>
      </c>
      <c r="B172" s="86">
        <v>168</v>
      </c>
      <c r="C172" s="105">
        <v>39378</v>
      </c>
      <c r="D172" s="86"/>
      <c r="E172" s="277">
        <v>39407</v>
      </c>
      <c r="F172" s="135"/>
      <c r="G172" s="105">
        <v>39479</v>
      </c>
      <c r="H172" s="135" t="s">
        <v>119</v>
      </c>
      <c r="I172" s="206"/>
      <c r="J172" s="206"/>
      <c r="K172" s="206"/>
      <c r="L172" s="206"/>
      <c r="M172" s="206"/>
      <c r="N172" s="206"/>
      <c r="O172" s="206"/>
      <c r="P172" s="206"/>
      <c r="Q172" s="206"/>
      <c r="R172" s="206"/>
      <c r="S172" s="206"/>
      <c r="T172" s="206"/>
    </row>
    <row r="173" spans="1:20">
      <c r="A173" s="86">
        <v>169</v>
      </c>
      <c r="B173" s="86">
        <v>169</v>
      </c>
      <c r="C173" s="105">
        <v>39378</v>
      </c>
      <c r="D173" s="86"/>
      <c r="E173" s="277">
        <v>39380</v>
      </c>
      <c r="F173" s="135"/>
      <c r="G173" s="105">
        <v>39385</v>
      </c>
      <c r="H173" s="135" t="s">
        <v>120</v>
      </c>
      <c r="I173" s="206"/>
      <c r="J173" s="206"/>
      <c r="K173" s="206"/>
      <c r="L173" s="206"/>
      <c r="M173" s="206"/>
      <c r="N173" s="206"/>
      <c r="O173" s="206"/>
      <c r="P173" s="206"/>
      <c r="Q173" s="206"/>
      <c r="R173" s="206"/>
      <c r="S173" s="206"/>
      <c r="T173" s="206"/>
    </row>
    <row r="174" spans="1:20">
      <c r="A174" s="86">
        <v>170</v>
      </c>
      <c r="B174" s="86">
        <v>170</v>
      </c>
      <c r="C174" s="105">
        <v>39378</v>
      </c>
      <c r="D174" s="86"/>
      <c r="E174" s="277">
        <v>39413</v>
      </c>
      <c r="F174" s="135"/>
      <c r="G174" s="105">
        <v>39416</v>
      </c>
      <c r="H174" s="135" t="s">
        <v>123</v>
      </c>
      <c r="I174" s="206"/>
      <c r="J174" s="206"/>
      <c r="K174" s="206"/>
      <c r="L174" s="206"/>
      <c r="M174" s="206"/>
      <c r="N174" s="206"/>
      <c r="O174" s="206"/>
      <c r="P174" s="206"/>
      <c r="Q174" s="206"/>
      <c r="R174" s="206"/>
      <c r="S174" s="206"/>
      <c r="T174" s="206"/>
    </row>
    <row r="175" spans="1:20">
      <c r="A175" s="86">
        <v>171</v>
      </c>
      <c r="B175" s="86">
        <v>171</v>
      </c>
      <c r="C175" s="105">
        <v>39378</v>
      </c>
      <c r="D175" s="86"/>
      <c r="E175" s="277">
        <v>39420</v>
      </c>
      <c r="F175" s="105">
        <v>39441</v>
      </c>
      <c r="G175" s="105">
        <v>39441</v>
      </c>
      <c r="H175" s="135" t="s">
        <v>122</v>
      </c>
      <c r="I175" s="206"/>
      <c r="J175" s="206"/>
      <c r="K175" s="206"/>
      <c r="L175" s="206"/>
      <c r="M175" s="206"/>
      <c r="N175" s="206"/>
      <c r="O175" s="206"/>
      <c r="P175" s="206"/>
      <c r="Q175" s="206"/>
      <c r="R175" s="206"/>
      <c r="S175" s="206"/>
      <c r="T175" s="206"/>
    </row>
    <row r="176" spans="1:20">
      <c r="A176" s="86">
        <v>172</v>
      </c>
      <c r="B176" s="86">
        <v>172</v>
      </c>
      <c r="C176" s="105">
        <v>39379</v>
      </c>
      <c r="D176" s="86"/>
      <c r="E176" s="277">
        <v>39431</v>
      </c>
      <c r="F176" s="105">
        <v>39513</v>
      </c>
      <c r="G176" s="105">
        <v>39513</v>
      </c>
      <c r="H176" s="135" t="s">
        <v>138</v>
      </c>
      <c r="I176" s="206"/>
      <c r="J176" s="206"/>
      <c r="K176" s="206"/>
      <c r="L176" s="206"/>
      <c r="M176" s="206"/>
      <c r="N176" s="206"/>
      <c r="O176" s="206"/>
      <c r="P176" s="206"/>
      <c r="Q176" s="206"/>
      <c r="R176" s="206"/>
      <c r="S176" s="206"/>
      <c r="T176" s="206"/>
    </row>
    <row r="177" spans="1:20">
      <c r="A177" s="86">
        <v>173</v>
      </c>
      <c r="B177" s="86">
        <v>173</v>
      </c>
      <c r="C177" s="105">
        <v>39379</v>
      </c>
      <c r="D177" s="86"/>
      <c r="E177" s="277">
        <v>39413</v>
      </c>
      <c r="F177" s="135"/>
      <c r="G177" s="105">
        <v>39416</v>
      </c>
      <c r="H177" s="135" t="s">
        <v>123</v>
      </c>
      <c r="I177" s="206"/>
      <c r="J177" s="206"/>
      <c r="K177" s="206"/>
      <c r="L177" s="206"/>
      <c r="M177" s="206"/>
      <c r="N177" s="206"/>
      <c r="O177" s="206"/>
      <c r="P177" s="206"/>
      <c r="Q177" s="206"/>
      <c r="R177" s="206"/>
      <c r="S177" s="206"/>
      <c r="T177" s="206"/>
    </row>
    <row r="178" spans="1:20">
      <c r="A178" s="86">
        <v>174</v>
      </c>
      <c r="B178" s="86">
        <v>174</v>
      </c>
      <c r="C178" s="105">
        <v>39379</v>
      </c>
      <c r="D178" s="86"/>
      <c r="E178" s="277">
        <v>39436</v>
      </c>
      <c r="F178" s="105">
        <v>39514</v>
      </c>
      <c r="G178" s="105">
        <v>39514</v>
      </c>
      <c r="H178" s="135" t="s">
        <v>138</v>
      </c>
      <c r="I178" s="206"/>
      <c r="J178" s="206"/>
      <c r="K178" s="206"/>
      <c r="L178" s="206"/>
      <c r="M178" s="206"/>
      <c r="N178" s="206"/>
      <c r="O178" s="206"/>
      <c r="P178" s="206"/>
      <c r="Q178" s="206"/>
      <c r="R178" s="206"/>
      <c r="S178" s="206"/>
      <c r="T178" s="206"/>
    </row>
    <row r="179" spans="1:20">
      <c r="A179" s="86">
        <v>175</v>
      </c>
      <c r="B179" s="86">
        <v>175</v>
      </c>
      <c r="C179" s="105">
        <v>39379</v>
      </c>
      <c r="D179" s="86"/>
      <c r="E179" s="277">
        <v>39431</v>
      </c>
      <c r="F179" s="87">
        <v>39492</v>
      </c>
      <c r="G179" s="87">
        <v>39492</v>
      </c>
      <c r="H179" s="135" t="s">
        <v>119</v>
      </c>
      <c r="I179" s="206"/>
      <c r="J179" s="206"/>
      <c r="K179" s="206"/>
      <c r="L179" s="206"/>
      <c r="M179" s="206"/>
      <c r="N179" s="206"/>
      <c r="O179" s="206"/>
      <c r="P179" s="206"/>
      <c r="Q179" s="206"/>
      <c r="R179" s="206"/>
      <c r="S179" s="206"/>
      <c r="T179" s="206"/>
    </row>
    <row r="180" spans="1:20">
      <c r="A180" s="86">
        <v>176</v>
      </c>
      <c r="B180" s="86">
        <v>176</v>
      </c>
      <c r="C180" s="105">
        <v>39379</v>
      </c>
      <c r="D180" s="86"/>
      <c r="E180" s="277">
        <v>39410</v>
      </c>
      <c r="F180" s="135"/>
      <c r="G180" s="105">
        <v>39780</v>
      </c>
      <c r="H180" s="135" t="s">
        <v>119</v>
      </c>
      <c r="I180" s="206"/>
      <c r="J180" s="206"/>
      <c r="K180" s="206"/>
      <c r="L180" s="206"/>
      <c r="M180" s="206"/>
      <c r="N180" s="206"/>
      <c r="O180" s="206"/>
      <c r="P180" s="206"/>
      <c r="Q180" s="206"/>
      <c r="R180" s="206"/>
      <c r="S180" s="206"/>
      <c r="T180" s="206"/>
    </row>
    <row r="181" spans="1:20">
      <c r="A181" s="86">
        <v>177</v>
      </c>
      <c r="B181" s="86">
        <v>177</v>
      </c>
      <c r="C181" s="105">
        <v>39380</v>
      </c>
      <c r="D181" s="86"/>
      <c r="E181" s="277">
        <v>39504</v>
      </c>
      <c r="F181" s="105">
        <v>39513</v>
      </c>
      <c r="G181" s="105">
        <v>39513</v>
      </c>
      <c r="H181" s="135" t="s">
        <v>127</v>
      </c>
      <c r="I181" s="206"/>
      <c r="J181" s="206"/>
      <c r="K181" s="206"/>
      <c r="L181" s="206"/>
      <c r="M181" s="206"/>
      <c r="N181" s="206"/>
      <c r="O181" s="206"/>
      <c r="P181" s="206"/>
      <c r="Q181" s="206"/>
      <c r="R181" s="206"/>
      <c r="S181" s="206"/>
      <c r="T181" s="206"/>
    </row>
    <row r="182" spans="1:20">
      <c r="A182" s="86">
        <v>178</v>
      </c>
      <c r="B182" s="86">
        <v>178</v>
      </c>
      <c r="C182" s="105">
        <v>39380</v>
      </c>
      <c r="D182" s="86"/>
      <c r="E182" s="277">
        <v>39414</v>
      </c>
      <c r="F182" s="135"/>
      <c r="G182" s="105">
        <v>39416</v>
      </c>
      <c r="H182" s="135" t="s">
        <v>122</v>
      </c>
      <c r="I182" s="206"/>
      <c r="J182" s="206"/>
      <c r="K182" s="206"/>
      <c r="L182" s="206"/>
      <c r="M182" s="206"/>
      <c r="N182" s="206"/>
      <c r="O182" s="206"/>
      <c r="P182" s="206"/>
      <c r="Q182" s="206"/>
      <c r="R182" s="206"/>
      <c r="S182" s="206"/>
      <c r="T182" s="206"/>
    </row>
    <row r="183" spans="1:20">
      <c r="A183" s="86">
        <v>179</v>
      </c>
      <c r="B183" s="86">
        <v>179</v>
      </c>
      <c r="C183" s="105">
        <v>39380</v>
      </c>
      <c r="D183" s="86"/>
      <c r="E183" s="277">
        <v>39416</v>
      </c>
      <c r="F183" s="135"/>
      <c r="G183" s="87">
        <v>39419</v>
      </c>
      <c r="H183" s="135" t="s">
        <v>122</v>
      </c>
      <c r="I183" s="206"/>
      <c r="J183" s="206"/>
      <c r="K183" s="206"/>
      <c r="L183" s="206"/>
      <c r="M183" s="206"/>
      <c r="N183" s="206"/>
      <c r="O183" s="206"/>
      <c r="P183" s="206"/>
      <c r="Q183" s="206"/>
      <c r="R183" s="206"/>
      <c r="S183" s="206"/>
      <c r="T183" s="206"/>
    </row>
    <row r="184" spans="1:20">
      <c r="A184" s="86">
        <v>180</v>
      </c>
      <c r="B184" s="86">
        <v>180</v>
      </c>
      <c r="C184" s="105">
        <v>39387</v>
      </c>
      <c r="D184" s="86"/>
      <c r="E184" s="277">
        <v>39408</v>
      </c>
      <c r="F184" s="135"/>
      <c r="G184" s="105">
        <v>39413</v>
      </c>
      <c r="H184" s="135" t="s">
        <v>122</v>
      </c>
      <c r="I184" s="206"/>
      <c r="J184" s="206"/>
      <c r="K184" s="206"/>
      <c r="L184" s="206"/>
      <c r="M184" s="206"/>
      <c r="N184" s="206"/>
      <c r="O184" s="206"/>
      <c r="P184" s="206"/>
      <c r="Q184" s="206"/>
      <c r="R184" s="206"/>
      <c r="S184" s="206"/>
      <c r="T184" s="206"/>
    </row>
    <row r="185" spans="1:20">
      <c r="A185" s="86">
        <v>181</v>
      </c>
      <c r="B185" s="86">
        <v>181</v>
      </c>
      <c r="C185" s="105">
        <v>39387</v>
      </c>
      <c r="D185" s="86"/>
      <c r="E185" s="277">
        <v>39394</v>
      </c>
      <c r="F185" s="135"/>
      <c r="G185" s="105">
        <v>39398</v>
      </c>
      <c r="H185" s="135" t="s">
        <v>120</v>
      </c>
      <c r="I185" s="206">
        <v>60219</v>
      </c>
      <c r="J185" s="206"/>
      <c r="K185" s="206"/>
      <c r="L185" s="206">
        <v>28413</v>
      </c>
      <c r="M185" s="206" t="s">
        <v>1943</v>
      </c>
      <c r="N185" s="206">
        <v>67288</v>
      </c>
      <c r="O185" s="206">
        <v>20841</v>
      </c>
      <c r="P185" s="206">
        <v>740949</v>
      </c>
      <c r="Q185" s="206">
        <v>733612</v>
      </c>
      <c r="R185" s="206"/>
      <c r="S185" s="206">
        <v>2970049</v>
      </c>
      <c r="T185" s="206"/>
    </row>
    <row r="186" spans="1:20">
      <c r="A186" s="86">
        <v>182</v>
      </c>
      <c r="B186" s="86">
        <v>182</v>
      </c>
      <c r="C186" s="105">
        <v>39387</v>
      </c>
      <c r="D186" s="86"/>
      <c r="E186" s="277">
        <v>39759</v>
      </c>
      <c r="F186" s="135"/>
      <c r="G186" s="105">
        <v>39395</v>
      </c>
      <c r="H186" s="135" t="s">
        <v>123</v>
      </c>
      <c r="I186" s="206"/>
      <c r="J186" s="206"/>
      <c r="K186" s="206"/>
      <c r="L186" s="206"/>
      <c r="M186" s="206"/>
      <c r="N186" s="206"/>
      <c r="O186" s="206"/>
      <c r="P186" s="206"/>
      <c r="Q186" s="206"/>
      <c r="R186" s="206"/>
      <c r="S186" s="206"/>
      <c r="T186" s="206"/>
    </row>
    <row r="187" spans="1:20">
      <c r="A187" s="86">
        <v>183</v>
      </c>
      <c r="B187" s="86">
        <v>183</v>
      </c>
      <c r="C187" s="105">
        <v>39388</v>
      </c>
      <c r="D187" s="86"/>
      <c r="E187" s="277">
        <v>39416</v>
      </c>
      <c r="F187" s="135"/>
      <c r="G187" s="105">
        <v>39421</v>
      </c>
      <c r="H187" s="135" t="s">
        <v>119</v>
      </c>
      <c r="I187" s="206"/>
      <c r="J187" s="206"/>
      <c r="K187" s="206"/>
      <c r="L187" s="206"/>
      <c r="M187" s="206"/>
      <c r="N187" s="206"/>
      <c r="O187" s="206"/>
      <c r="P187" s="206"/>
      <c r="Q187" s="206"/>
      <c r="R187" s="206"/>
      <c r="S187" s="206"/>
      <c r="T187" s="206"/>
    </row>
    <row r="188" spans="1:20">
      <c r="A188" s="86">
        <v>184</v>
      </c>
      <c r="B188" s="86">
        <v>184</v>
      </c>
      <c r="C188" s="105">
        <v>39388</v>
      </c>
      <c r="D188" s="86"/>
      <c r="E188" s="277">
        <v>39759</v>
      </c>
      <c r="F188" s="135"/>
      <c r="G188" s="105">
        <v>39398</v>
      </c>
      <c r="H188" s="135" t="s">
        <v>123</v>
      </c>
      <c r="I188" s="206"/>
      <c r="J188" s="206"/>
      <c r="K188" s="206"/>
      <c r="L188" s="206"/>
      <c r="M188" s="206"/>
      <c r="N188" s="206"/>
      <c r="O188" s="206"/>
      <c r="P188" s="206"/>
      <c r="Q188" s="206"/>
      <c r="R188" s="206"/>
      <c r="S188" s="206"/>
      <c r="T188" s="206"/>
    </row>
    <row r="189" spans="1:20">
      <c r="A189" s="86">
        <v>185</v>
      </c>
      <c r="B189" s="86">
        <v>185</v>
      </c>
      <c r="C189" s="105">
        <v>39388</v>
      </c>
      <c r="D189" s="86"/>
      <c r="E189" s="277">
        <v>39408</v>
      </c>
      <c r="F189" s="135"/>
      <c r="G189" s="105">
        <v>39461</v>
      </c>
      <c r="H189" s="135" t="s">
        <v>119</v>
      </c>
      <c r="I189" s="206"/>
      <c r="J189" s="206"/>
      <c r="K189" s="206"/>
      <c r="L189" s="206"/>
      <c r="M189" s="206"/>
      <c r="N189" s="206"/>
      <c r="O189" s="206"/>
      <c r="P189" s="206"/>
      <c r="Q189" s="206"/>
      <c r="R189" s="206"/>
      <c r="S189" s="206"/>
      <c r="T189" s="206"/>
    </row>
    <row r="190" spans="1:20">
      <c r="A190" s="86">
        <v>186</v>
      </c>
      <c r="B190" s="86">
        <v>186</v>
      </c>
      <c r="C190" s="105">
        <v>39388</v>
      </c>
      <c r="D190" s="86"/>
      <c r="E190" s="277">
        <v>39759</v>
      </c>
      <c r="F190" s="135"/>
      <c r="G190" s="105">
        <v>39398</v>
      </c>
      <c r="H190" s="135" t="s">
        <v>123</v>
      </c>
      <c r="I190" s="206"/>
      <c r="J190" s="206"/>
      <c r="K190" s="206"/>
      <c r="L190" s="206"/>
      <c r="M190" s="206"/>
      <c r="N190" s="206"/>
      <c r="O190" s="206"/>
      <c r="P190" s="206"/>
      <c r="Q190" s="206"/>
      <c r="R190" s="206"/>
      <c r="S190" s="206"/>
      <c r="T190" s="206"/>
    </row>
    <row r="191" spans="1:20">
      <c r="A191" s="86">
        <v>187</v>
      </c>
      <c r="B191" s="86">
        <v>187</v>
      </c>
      <c r="C191" s="105">
        <v>39392</v>
      </c>
      <c r="D191" s="86"/>
      <c r="E191" s="277">
        <v>39759</v>
      </c>
      <c r="F191" s="135"/>
      <c r="G191" s="105">
        <v>39399</v>
      </c>
      <c r="H191" s="135" t="s">
        <v>120</v>
      </c>
      <c r="I191" s="206"/>
      <c r="J191" s="206"/>
      <c r="K191" s="206"/>
      <c r="L191" s="206"/>
      <c r="M191" s="206"/>
      <c r="N191" s="206"/>
      <c r="O191" s="206"/>
      <c r="P191" s="206"/>
      <c r="Q191" s="206"/>
      <c r="R191" s="206"/>
      <c r="S191" s="206"/>
      <c r="T191" s="206"/>
    </row>
    <row r="192" spans="1:20">
      <c r="A192" s="86">
        <v>188</v>
      </c>
      <c r="B192" s="86">
        <v>188</v>
      </c>
      <c r="C192" s="105">
        <v>39392</v>
      </c>
      <c r="D192" s="86"/>
      <c r="E192" s="277">
        <v>39759</v>
      </c>
      <c r="F192" s="135"/>
      <c r="G192" s="105">
        <v>39402</v>
      </c>
      <c r="H192" s="135" t="s">
        <v>123</v>
      </c>
      <c r="I192" s="206"/>
      <c r="J192" s="206"/>
      <c r="K192" s="206"/>
      <c r="L192" s="206"/>
      <c r="M192" s="206"/>
      <c r="N192" s="206"/>
      <c r="O192" s="206"/>
      <c r="P192" s="206"/>
      <c r="Q192" s="206"/>
      <c r="R192" s="206"/>
      <c r="S192" s="206"/>
      <c r="T192" s="206"/>
    </row>
    <row r="193" spans="1:20">
      <c r="A193" s="86">
        <v>189</v>
      </c>
      <c r="B193" s="86">
        <v>189</v>
      </c>
      <c r="C193" s="105">
        <v>39392</v>
      </c>
      <c r="D193" s="86"/>
      <c r="E193" s="277">
        <v>39407</v>
      </c>
      <c r="F193" s="135"/>
      <c r="G193" s="105">
        <v>39413</v>
      </c>
      <c r="H193" s="135" t="s">
        <v>120</v>
      </c>
      <c r="I193" s="206"/>
      <c r="J193" s="206"/>
      <c r="K193" s="206"/>
      <c r="L193" s="206"/>
      <c r="M193" s="206"/>
      <c r="N193" s="206"/>
      <c r="O193" s="206"/>
      <c r="P193" s="206"/>
      <c r="Q193" s="206"/>
      <c r="R193" s="206"/>
      <c r="S193" s="206"/>
      <c r="T193" s="206"/>
    </row>
    <row r="194" spans="1:20">
      <c r="A194" s="86">
        <v>190</v>
      </c>
      <c r="B194" s="86">
        <v>190</v>
      </c>
      <c r="C194" s="105">
        <v>39392</v>
      </c>
      <c r="D194" s="86"/>
      <c r="E194" s="277">
        <v>39759</v>
      </c>
      <c r="F194" s="135"/>
      <c r="G194" s="105">
        <v>39398</v>
      </c>
      <c r="H194" s="135" t="s">
        <v>119</v>
      </c>
      <c r="I194" s="206"/>
      <c r="J194" s="206"/>
      <c r="K194" s="206"/>
      <c r="L194" s="206"/>
      <c r="M194" s="206"/>
      <c r="N194" s="206"/>
      <c r="O194" s="206"/>
      <c r="P194" s="206"/>
      <c r="Q194" s="206"/>
      <c r="R194" s="206"/>
      <c r="S194" s="206"/>
      <c r="T194" s="206"/>
    </row>
    <row r="195" spans="1:20">
      <c r="A195" s="86">
        <v>191</v>
      </c>
      <c r="B195" s="86">
        <v>191</v>
      </c>
      <c r="C195" s="105">
        <v>39392</v>
      </c>
      <c r="D195" s="86"/>
      <c r="E195" s="277">
        <v>39401</v>
      </c>
      <c r="F195" s="135"/>
      <c r="G195" s="105">
        <v>39405</v>
      </c>
      <c r="H195" s="135" t="s">
        <v>120</v>
      </c>
      <c r="I195" s="206"/>
      <c r="J195" s="206"/>
      <c r="K195" s="206"/>
      <c r="L195" s="206"/>
      <c r="M195" s="206"/>
      <c r="N195" s="206"/>
      <c r="O195" s="206"/>
      <c r="P195" s="206"/>
      <c r="Q195" s="206"/>
      <c r="R195" s="206"/>
      <c r="S195" s="206"/>
      <c r="T195" s="206"/>
    </row>
    <row r="196" spans="1:20">
      <c r="A196" s="86">
        <v>192</v>
      </c>
      <c r="B196" s="86">
        <v>192</v>
      </c>
      <c r="C196" s="105">
        <v>39392</v>
      </c>
      <c r="D196" s="86"/>
      <c r="E196" s="277">
        <v>39759</v>
      </c>
      <c r="F196" s="135"/>
      <c r="G196" s="105">
        <v>39405</v>
      </c>
      <c r="H196" s="135" t="s">
        <v>123</v>
      </c>
      <c r="I196" s="206"/>
      <c r="J196" s="206"/>
      <c r="K196" s="206"/>
      <c r="L196" s="206"/>
      <c r="M196" s="206"/>
      <c r="N196" s="206"/>
      <c r="O196" s="206"/>
      <c r="P196" s="206"/>
      <c r="Q196" s="206"/>
      <c r="R196" s="206"/>
      <c r="S196" s="206"/>
      <c r="T196" s="206"/>
    </row>
    <row r="197" spans="1:20">
      <c r="A197" s="86">
        <v>193</v>
      </c>
      <c r="B197" s="86">
        <v>193</v>
      </c>
      <c r="C197" s="105">
        <v>39392</v>
      </c>
      <c r="D197" s="86"/>
      <c r="E197" s="277">
        <v>39408</v>
      </c>
      <c r="F197" s="135"/>
      <c r="G197" s="105">
        <v>39441</v>
      </c>
      <c r="H197" s="135" t="s">
        <v>120</v>
      </c>
      <c r="I197" s="206"/>
      <c r="J197" s="206"/>
      <c r="K197" s="206"/>
      <c r="L197" s="206"/>
      <c r="M197" s="206"/>
      <c r="N197" s="206"/>
      <c r="O197" s="206"/>
      <c r="P197" s="206"/>
      <c r="Q197" s="206"/>
      <c r="R197" s="206"/>
      <c r="S197" s="206"/>
      <c r="T197" s="206"/>
    </row>
    <row r="198" spans="1:20">
      <c r="A198" s="86">
        <v>194</v>
      </c>
      <c r="B198" s="86">
        <v>194</v>
      </c>
      <c r="C198" s="105">
        <v>39393</v>
      </c>
      <c r="D198" s="86"/>
      <c r="E198" s="277">
        <v>39401</v>
      </c>
      <c r="F198" s="135"/>
      <c r="G198" s="105">
        <v>39405</v>
      </c>
      <c r="H198" s="135" t="s">
        <v>120</v>
      </c>
      <c r="I198" s="206"/>
      <c r="J198" s="206"/>
      <c r="K198" s="206"/>
      <c r="L198" s="206"/>
      <c r="M198" s="206"/>
      <c r="N198" s="206"/>
      <c r="O198" s="206"/>
      <c r="P198" s="206"/>
      <c r="Q198" s="206"/>
      <c r="R198" s="206"/>
      <c r="S198" s="206"/>
      <c r="T198" s="206"/>
    </row>
    <row r="199" spans="1:20">
      <c r="A199" s="86">
        <v>195</v>
      </c>
      <c r="B199" s="86">
        <v>195</v>
      </c>
      <c r="C199" s="105">
        <v>39393</v>
      </c>
      <c r="D199" s="86"/>
      <c r="E199" s="277">
        <v>39409</v>
      </c>
      <c r="F199" s="135"/>
      <c r="G199" s="105">
        <v>39416</v>
      </c>
      <c r="H199" s="135" t="s">
        <v>119</v>
      </c>
      <c r="I199" s="206"/>
      <c r="J199" s="206"/>
      <c r="K199" s="206"/>
      <c r="L199" s="206"/>
      <c r="M199" s="206"/>
      <c r="N199" s="206"/>
      <c r="O199" s="206"/>
      <c r="P199" s="206"/>
      <c r="Q199" s="206"/>
      <c r="R199" s="206"/>
      <c r="S199" s="206"/>
      <c r="T199" s="206"/>
    </row>
    <row r="200" spans="1:20">
      <c r="A200" s="86">
        <v>196</v>
      </c>
      <c r="B200" s="86">
        <v>196</v>
      </c>
      <c r="C200" s="105">
        <v>39393</v>
      </c>
      <c r="D200" s="86"/>
      <c r="E200" s="277">
        <v>39406</v>
      </c>
      <c r="F200" s="135"/>
      <c r="G200" s="105">
        <v>39412</v>
      </c>
      <c r="H200" s="135" t="s">
        <v>119</v>
      </c>
      <c r="I200" s="206"/>
      <c r="J200" s="206"/>
      <c r="K200" s="206"/>
      <c r="L200" s="206"/>
      <c r="M200" s="206"/>
      <c r="N200" s="206"/>
      <c r="O200" s="206"/>
      <c r="P200" s="206"/>
      <c r="Q200" s="206"/>
      <c r="R200" s="206"/>
      <c r="S200" s="206"/>
      <c r="T200" s="206"/>
    </row>
    <row r="201" spans="1:20">
      <c r="A201" s="86">
        <v>197</v>
      </c>
      <c r="B201" s="86">
        <v>197</v>
      </c>
      <c r="C201" s="105">
        <v>39393</v>
      </c>
      <c r="D201" s="86"/>
      <c r="E201" s="277">
        <v>39401</v>
      </c>
      <c r="F201" s="135"/>
      <c r="G201" s="105">
        <v>39405</v>
      </c>
      <c r="H201" s="135" t="s">
        <v>123</v>
      </c>
      <c r="I201" s="206"/>
      <c r="J201" s="206"/>
      <c r="K201" s="206"/>
      <c r="L201" s="206"/>
      <c r="M201" s="206"/>
      <c r="N201" s="206"/>
      <c r="O201" s="206"/>
      <c r="P201" s="206"/>
      <c r="Q201" s="206"/>
      <c r="R201" s="206"/>
      <c r="S201" s="206"/>
      <c r="T201" s="206"/>
    </row>
    <row r="202" spans="1:20">
      <c r="A202" s="86">
        <v>198</v>
      </c>
      <c r="B202" s="86">
        <v>198</v>
      </c>
      <c r="C202" s="105">
        <v>39393</v>
      </c>
      <c r="D202" s="86"/>
      <c r="E202" s="277">
        <v>39401</v>
      </c>
      <c r="F202" s="135"/>
      <c r="G202" s="105">
        <v>39405</v>
      </c>
      <c r="H202" s="135" t="s">
        <v>123</v>
      </c>
      <c r="I202" s="206"/>
      <c r="J202" s="206"/>
      <c r="K202" s="206"/>
      <c r="L202" s="206"/>
      <c r="M202" s="206"/>
      <c r="N202" s="206"/>
      <c r="O202" s="206"/>
      <c r="P202" s="206"/>
      <c r="Q202" s="206"/>
      <c r="R202" s="206"/>
      <c r="S202" s="206"/>
      <c r="T202" s="206"/>
    </row>
    <row r="203" spans="1:20">
      <c r="A203" s="86">
        <v>199</v>
      </c>
      <c r="B203" s="86">
        <v>199</v>
      </c>
      <c r="C203" s="105">
        <v>39393</v>
      </c>
      <c r="D203" s="86"/>
      <c r="E203" s="277">
        <v>39410</v>
      </c>
      <c r="F203" s="135"/>
      <c r="G203" s="105">
        <v>39413</v>
      </c>
      <c r="H203" s="135" t="s">
        <v>119</v>
      </c>
      <c r="I203" s="206"/>
      <c r="J203" s="206"/>
      <c r="K203" s="206"/>
      <c r="L203" s="206"/>
      <c r="M203" s="206"/>
      <c r="N203" s="206"/>
      <c r="O203" s="206"/>
      <c r="P203" s="206"/>
      <c r="Q203" s="206"/>
      <c r="R203" s="206"/>
      <c r="S203" s="206"/>
      <c r="T203" s="206"/>
    </row>
    <row r="204" spans="1:20">
      <c r="A204" s="86">
        <v>200</v>
      </c>
      <c r="B204" s="86">
        <v>200</v>
      </c>
      <c r="C204" s="105">
        <v>39394</v>
      </c>
      <c r="D204" s="86"/>
      <c r="E204" s="277">
        <v>39401</v>
      </c>
      <c r="F204" s="135"/>
      <c r="G204" s="105">
        <v>39405</v>
      </c>
      <c r="H204" s="135" t="s">
        <v>123</v>
      </c>
      <c r="I204" s="206"/>
      <c r="J204" s="206"/>
      <c r="K204" s="206"/>
      <c r="L204" s="206"/>
      <c r="M204" s="206"/>
      <c r="N204" s="206"/>
      <c r="O204" s="206"/>
      <c r="P204" s="206"/>
      <c r="Q204" s="206"/>
      <c r="R204" s="206"/>
      <c r="S204" s="206"/>
      <c r="T204" s="206"/>
    </row>
    <row r="205" spans="1:20">
      <c r="A205" s="86">
        <v>201</v>
      </c>
      <c r="B205" s="86">
        <v>201</v>
      </c>
      <c r="C205" s="105">
        <v>39394</v>
      </c>
      <c r="D205" s="86"/>
      <c r="E205" s="277">
        <v>39400</v>
      </c>
      <c r="F205" s="135"/>
      <c r="G205" s="105">
        <v>39413</v>
      </c>
      <c r="H205" s="135" t="s">
        <v>120</v>
      </c>
      <c r="I205" s="206"/>
      <c r="J205" s="206"/>
      <c r="K205" s="206"/>
      <c r="L205" s="206"/>
      <c r="M205" s="206"/>
      <c r="N205" s="206"/>
      <c r="O205" s="206"/>
      <c r="P205" s="206"/>
      <c r="Q205" s="206"/>
      <c r="R205" s="206"/>
      <c r="S205" s="206"/>
      <c r="T205" s="206"/>
    </row>
    <row r="206" spans="1:20">
      <c r="A206" s="86">
        <v>202</v>
      </c>
      <c r="B206" s="86">
        <v>202</v>
      </c>
      <c r="C206" s="105">
        <v>39394</v>
      </c>
      <c r="D206" s="86"/>
      <c r="E206" s="277">
        <v>39401</v>
      </c>
      <c r="F206" s="135"/>
      <c r="G206" s="105">
        <v>39405</v>
      </c>
      <c r="H206" s="135" t="s">
        <v>123</v>
      </c>
      <c r="I206" s="206"/>
      <c r="J206" s="206"/>
      <c r="K206" s="206"/>
      <c r="L206" s="206"/>
      <c r="M206" s="206"/>
      <c r="N206" s="206"/>
      <c r="O206" s="206"/>
      <c r="P206" s="206"/>
      <c r="Q206" s="206"/>
      <c r="R206" s="206"/>
      <c r="S206" s="206"/>
      <c r="T206" s="206"/>
    </row>
    <row r="207" spans="1:20">
      <c r="A207" s="86">
        <v>203</v>
      </c>
      <c r="B207" s="86">
        <v>203</v>
      </c>
      <c r="C207" s="105">
        <v>39395</v>
      </c>
      <c r="D207" s="86"/>
      <c r="E207" s="277">
        <v>39465</v>
      </c>
      <c r="F207" s="135"/>
      <c r="G207" s="105">
        <v>39469</v>
      </c>
      <c r="H207" s="135" t="s">
        <v>122</v>
      </c>
      <c r="I207" s="206"/>
      <c r="J207" s="206"/>
      <c r="K207" s="206"/>
      <c r="L207" s="206"/>
      <c r="M207" s="206"/>
      <c r="N207" s="206"/>
      <c r="O207" s="206"/>
      <c r="P207" s="206"/>
      <c r="Q207" s="206"/>
      <c r="R207" s="206"/>
      <c r="S207" s="206"/>
      <c r="T207" s="206"/>
    </row>
    <row r="208" spans="1:20">
      <c r="A208" s="86">
        <v>204</v>
      </c>
      <c r="B208" s="86">
        <v>204</v>
      </c>
      <c r="C208" s="105">
        <v>39395</v>
      </c>
      <c r="D208" s="86"/>
      <c r="E208" s="277">
        <v>39400</v>
      </c>
      <c r="F208" s="135"/>
      <c r="G208" s="105">
        <v>39437</v>
      </c>
      <c r="H208" s="135" t="s">
        <v>119</v>
      </c>
      <c r="I208" s="206"/>
      <c r="J208" s="206"/>
      <c r="K208" s="206"/>
      <c r="L208" s="206"/>
      <c r="M208" s="206"/>
      <c r="N208" s="206"/>
      <c r="O208" s="206"/>
      <c r="P208" s="206"/>
      <c r="Q208" s="206"/>
      <c r="R208" s="206"/>
      <c r="S208" s="206"/>
      <c r="T208" s="206"/>
    </row>
    <row r="209" spans="1:20">
      <c r="A209" s="86">
        <v>205</v>
      </c>
      <c r="B209" s="86">
        <v>205</v>
      </c>
      <c r="C209" s="105">
        <v>39395</v>
      </c>
      <c r="D209" s="86"/>
      <c r="E209" s="277">
        <v>39399</v>
      </c>
      <c r="F209" s="135"/>
      <c r="G209" s="105">
        <v>39402</v>
      </c>
      <c r="H209" s="135" t="s">
        <v>123</v>
      </c>
      <c r="I209" s="206"/>
      <c r="J209" s="206"/>
      <c r="K209" s="206"/>
      <c r="L209" s="206"/>
      <c r="M209" s="206"/>
      <c r="N209" s="206"/>
      <c r="O209" s="206"/>
      <c r="P209" s="206"/>
      <c r="Q209" s="206"/>
      <c r="R209" s="206"/>
      <c r="S209" s="206"/>
      <c r="T209" s="206"/>
    </row>
    <row r="210" spans="1:20">
      <c r="A210" s="86">
        <v>206</v>
      </c>
      <c r="B210" s="86">
        <v>206</v>
      </c>
      <c r="C210" s="105">
        <v>39395</v>
      </c>
      <c r="D210" s="86"/>
      <c r="E210" s="277">
        <v>39399</v>
      </c>
      <c r="F210" s="135"/>
      <c r="G210" s="105">
        <v>39402</v>
      </c>
      <c r="H210" s="135" t="s">
        <v>123</v>
      </c>
      <c r="I210" s="206"/>
      <c r="J210" s="206"/>
      <c r="K210" s="206"/>
      <c r="L210" s="206"/>
      <c r="M210" s="206"/>
      <c r="N210" s="206"/>
      <c r="O210" s="206"/>
      <c r="P210" s="206"/>
      <c r="Q210" s="206"/>
      <c r="R210" s="206"/>
      <c r="S210" s="206"/>
      <c r="T210" s="206"/>
    </row>
    <row r="211" spans="1:20">
      <c r="A211" s="86">
        <v>207</v>
      </c>
      <c r="B211" s="86">
        <v>207</v>
      </c>
      <c r="C211" s="105">
        <v>39395</v>
      </c>
      <c r="D211" s="86"/>
      <c r="E211" s="277">
        <v>39400</v>
      </c>
      <c r="F211" s="135"/>
      <c r="G211" s="105">
        <v>39413</v>
      </c>
      <c r="H211" s="135" t="s">
        <v>119</v>
      </c>
      <c r="I211" s="206"/>
      <c r="J211" s="206"/>
      <c r="K211" s="206"/>
      <c r="L211" s="206"/>
      <c r="M211" s="206"/>
      <c r="N211" s="206"/>
      <c r="O211" s="206"/>
      <c r="P211" s="206"/>
      <c r="Q211" s="206"/>
      <c r="R211" s="206"/>
      <c r="S211" s="206"/>
      <c r="T211" s="206"/>
    </row>
    <row r="212" spans="1:20">
      <c r="A212" s="86">
        <v>208</v>
      </c>
      <c r="B212" s="86">
        <v>208</v>
      </c>
      <c r="C212" s="105">
        <v>39395</v>
      </c>
      <c r="D212" s="86"/>
      <c r="E212" s="277">
        <v>39408</v>
      </c>
      <c r="F212" s="135"/>
      <c r="G212" s="105">
        <v>39441</v>
      </c>
      <c r="H212" s="135" t="s">
        <v>120</v>
      </c>
      <c r="I212" s="206"/>
      <c r="J212" s="206"/>
      <c r="K212" s="206"/>
      <c r="L212" s="206"/>
      <c r="M212" s="206"/>
      <c r="N212" s="206"/>
      <c r="O212" s="206"/>
      <c r="P212" s="206"/>
      <c r="Q212" s="206"/>
      <c r="R212" s="206"/>
      <c r="S212" s="206"/>
      <c r="T212" s="206"/>
    </row>
    <row r="213" spans="1:20">
      <c r="A213" s="86">
        <v>209</v>
      </c>
      <c r="B213" s="86">
        <v>209</v>
      </c>
      <c r="C213" s="105">
        <v>39395</v>
      </c>
      <c r="D213" s="86"/>
      <c r="E213" s="277">
        <v>39399</v>
      </c>
      <c r="F213" s="135"/>
      <c r="G213" s="105">
        <v>39402</v>
      </c>
      <c r="H213" s="135" t="s">
        <v>123</v>
      </c>
      <c r="I213" s="206"/>
      <c r="J213" s="206"/>
      <c r="K213" s="206"/>
      <c r="L213" s="206"/>
      <c r="M213" s="206"/>
      <c r="N213" s="206"/>
      <c r="O213" s="206"/>
      <c r="P213" s="206"/>
      <c r="Q213" s="206"/>
      <c r="R213" s="206"/>
      <c r="S213" s="206"/>
      <c r="T213" s="206"/>
    </row>
    <row r="214" spans="1:20">
      <c r="A214" s="86">
        <v>210</v>
      </c>
      <c r="B214" s="86">
        <v>210</v>
      </c>
      <c r="C214" s="105">
        <v>39396</v>
      </c>
      <c r="D214" s="86"/>
      <c r="E214" s="277">
        <v>39401</v>
      </c>
      <c r="F214" s="135"/>
      <c r="G214" s="105">
        <v>39406</v>
      </c>
      <c r="H214" s="135" t="s">
        <v>122</v>
      </c>
      <c r="I214" s="206"/>
      <c r="J214" s="206"/>
      <c r="K214" s="206"/>
      <c r="L214" s="206"/>
      <c r="M214" s="206"/>
      <c r="N214" s="206"/>
      <c r="O214" s="206"/>
      <c r="P214" s="206"/>
      <c r="Q214" s="206"/>
      <c r="R214" s="206"/>
      <c r="S214" s="206"/>
      <c r="T214" s="206"/>
    </row>
    <row r="215" spans="1:20">
      <c r="A215" s="86">
        <v>211</v>
      </c>
      <c r="B215" s="86">
        <v>211</v>
      </c>
      <c r="C215" s="105">
        <v>39396</v>
      </c>
      <c r="D215" s="86"/>
      <c r="E215" s="277">
        <v>39405</v>
      </c>
      <c r="F215" s="135"/>
      <c r="G215" s="105">
        <v>39416</v>
      </c>
      <c r="H215" s="135" t="s">
        <v>122</v>
      </c>
      <c r="I215" s="206"/>
      <c r="J215" s="206"/>
      <c r="K215" s="206"/>
      <c r="L215" s="206"/>
      <c r="M215" s="206"/>
      <c r="N215" s="206"/>
      <c r="O215" s="206"/>
      <c r="P215" s="206"/>
      <c r="Q215" s="206"/>
      <c r="R215" s="206"/>
      <c r="S215" s="206"/>
      <c r="T215" s="206"/>
    </row>
    <row r="216" spans="1:20">
      <c r="A216" s="86">
        <v>212</v>
      </c>
      <c r="B216" s="86">
        <v>212</v>
      </c>
      <c r="C216" s="105">
        <v>39396</v>
      </c>
      <c r="D216" s="86"/>
      <c r="E216" s="277">
        <v>39400</v>
      </c>
      <c r="F216" s="135"/>
      <c r="G216" s="105">
        <v>39405</v>
      </c>
      <c r="H216" s="135" t="s">
        <v>120</v>
      </c>
      <c r="I216" s="206"/>
      <c r="J216" s="206"/>
      <c r="K216" s="206"/>
      <c r="L216" s="206"/>
      <c r="M216" s="206"/>
      <c r="N216" s="206"/>
      <c r="O216" s="206"/>
      <c r="P216" s="206"/>
      <c r="Q216" s="206"/>
      <c r="R216" s="206"/>
      <c r="S216" s="206"/>
      <c r="T216" s="206"/>
    </row>
    <row r="217" spans="1:20">
      <c r="A217" s="86">
        <v>213</v>
      </c>
      <c r="B217" s="86">
        <v>213</v>
      </c>
      <c r="C217" s="105">
        <v>39398</v>
      </c>
      <c r="D217" s="86"/>
      <c r="E217" s="277">
        <v>39400</v>
      </c>
      <c r="F217" s="135"/>
      <c r="G217" s="105">
        <v>39441</v>
      </c>
      <c r="H217" s="135" t="s">
        <v>122</v>
      </c>
      <c r="I217" s="206"/>
      <c r="J217" s="206"/>
      <c r="K217" s="206"/>
      <c r="L217" s="206"/>
      <c r="M217" s="206"/>
      <c r="N217" s="206"/>
      <c r="O217" s="206"/>
      <c r="P217" s="206"/>
      <c r="Q217" s="206"/>
      <c r="R217" s="206"/>
      <c r="S217" s="206"/>
      <c r="T217" s="206"/>
    </row>
    <row r="218" spans="1:20">
      <c r="A218" s="86">
        <v>214</v>
      </c>
      <c r="B218" s="86">
        <v>214</v>
      </c>
      <c r="C218" s="105">
        <v>39398</v>
      </c>
      <c r="D218" s="86"/>
      <c r="E218" s="277">
        <v>39401</v>
      </c>
      <c r="F218" s="135"/>
      <c r="G218" s="105">
        <v>39405</v>
      </c>
      <c r="H218" s="135" t="s">
        <v>120</v>
      </c>
      <c r="I218" s="206"/>
      <c r="J218" s="206"/>
      <c r="K218" s="206"/>
      <c r="L218" s="206"/>
      <c r="M218" s="206"/>
      <c r="N218" s="206"/>
      <c r="O218" s="206"/>
      <c r="P218" s="206"/>
      <c r="Q218" s="206"/>
      <c r="R218" s="206"/>
      <c r="S218" s="206"/>
      <c r="T218" s="206"/>
    </row>
    <row r="219" spans="1:20">
      <c r="A219" s="86">
        <v>215</v>
      </c>
      <c r="B219" s="86">
        <v>215</v>
      </c>
      <c r="C219" s="105">
        <v>39398</v>
      </c>
      <c r="D219" s="86"/>
      <c r="E219" s="277">
        <v>39468</v>
      </c>
      <c r="F219" s="135"/>
      <c r="G219" s="135"/>
      <c r="H219" s="135"/>
      <c r="I219" s="206"/>
      <c r="J219" s="206"/>
      <c r="K219" s="206"/>
      <c r="L219" s="206"/>
      <c r="M219" s="206"/>
      <c r="N219" s="206"/>
      <c r="O219" s="206"/>
      <c r="P219" s="206"/>
      <c r="Q219" s="206"/>
      <c r="R219" s="206"/>
      <c r="S219" s="206"/>
      <c r="T219" s="206"/>
    </row>
    <row r="220" spans="1:20">
      <c r="A220" s="86">
        <v>216</v>
      </c>
      <c r="B220" s="86">
        <v>216</v>
      </c>
      <c r="C220" s="105">
        <v>39398</v>
      </c>
      <c r="D220" s="86"/>
      <c r="E220" s="277">
        <v>39399</v>
      </c>
      <c r="F220" s="135"/>
      <c r="G220" s="105">
        <v>39402</v>
      </c>
      <c r="H220" s="135" t="s">
        <v>123</v>
      </c>
      <c r="I220" s="206"/>
      <c r="J220" s="206"/>
      <c r="K220" s="206"/>
      <c r="L220" s="206"/>
      <c r="M220" s="206"/>
      <c r="N220" s="206"/>
      <c r="O220" s="206"/>
      <c r="P220" s="206"/>
      <c r="Q220" s="206"/>
      <c r="R220" s="206"/>
      <c r="S220" s="206"/>
      <c r="T220" s="206"/>
    </row>
    <row r="221" spans="1:20">
      <c r="A221" s="86">
        <v>217</v>
      </c>
      <c r="B221" s="86">
        <v>217</v>
      </c>
      <c r="C221" s="105">
        <v>39398</v>
      </c>
      <c r="D221" s="86"/>
      <c r="E221" s="277">
        <v>39399</v>
      </c>
      <c r="F221" s="135"/>
      <c r="G221" s="105">
        <v>39405</v>
      </c>
      <c r="H221" s="135" t="s">
        <v>120</v>
      </c>
      <c r="I221" s="206"/>
      <c r="J221" s="206"/>
      <c r="K221" s="206"/>
      <c r="L221" s="206"/>
      <c r="M221" s="206"/>
      <c r="N221" s="206"/>
      <c r="O221" s="206"/>
      <c r="P221" s="206"/>
      <c r="Q221" s="206"/>
      <c r="R221" s="206"/>
      <c r="S221" s="206"/>
      <c r="T221" s="206"/>
    </row>
    <row r="222" spans="1:20">
      <c r="A222" s="86">
        <v>218</v>
      </c>
      <c r="B222" s="86">
        <v>218</v>
      </c>
      <c r="C222" s="105">
        <v>39398</v>
      </c>
      <c r="D222" s="86"/>
      <c r="E222" s="277">
        <v>39402</v>
      </c>
      <c r="F222" s="135"/>
      <c r="G222" s="105">
        <v>39412</v>
      </c>
      <c r="H222" s="135" t="s">
        <v>119</v>
      </c>
      <c r="I222" s="206"/>
      <c r="J222" s="206"/>
      <c r="K222" s="206"/>
      <c r="L222" s="206"/>
      <c r="M222" s="206"/>
      <c r="N222" s="206"/>
      <c r="O222" s="206"/>
      <c r="P222" s="206"/>
      <c r="Q222" s="206"/>
      <c r="R222" s="206"/>
      <c r="S222" s="206"/>
      <c r="T222" s="206"/>
    </row>
    <row r="223" spans="1:20">
      <c r="A223" s="86">
        <v>219</v>
      </c>
      <c r="B223" s="86">
        <v>219</v>
      </c>
      <c r="C223" s="105">
        <v>39398</v>
      </c>
      <c r="D223" s="86"/>
      <c r="E223" s="277">
        <v>39405</v>
      </c>
      <c r="F223" s="135"/>
      <c r="G223" s="105">
        <v>39407</v>
      </c>
      <c r="H223" s="135" t="s">
        <v>120</v>
      </c>
      <c r="I223" s="206"/>
      <c r="J223" s="206"/>
      <c r="K223" s="206"/>
      <c r="L223" s="206"/>
      <c r="M223" s="206"/>
      <c r="N223" s="206"/>
      <c r="O223" s="206"/>
      <c r="P223" s="206"/>
      <c r="Q223" s="206"/>
      <c r="R223" s="206"/>
      <c r="S223" s="206"/>
      <c r="T223" s="206"/>
    </row>
    <row r="224" spans="1:20">
      <c r="A224" s="86">
        <v>220</v>
      </c>
      <c r="B224" s="86">
        <v>220</v>
      </c>
      <c r="C224" s="105">
        <v>39398</v>
      </c>
      <c r="D224" s="86"/>
      <c r="E224" s="277">
        <v>39401</v>
      </c>
      <c r="F224" s="135"/>
      <c r="G224" s="105">
        <v>39436</v>
      </c>
      <c r="H224" s="135" t="s">
        <v>127</v>
      </c>
      <c r="I224" s="206"/>
      <c r="J224" s="206"/>
      <c r="K224" s="206"/>
      <c r="L224" s="206"/>
      <c r="M224" s="206"/>
      <c r="N224" s="206"/>
      <c r="O224" s="206"/>
      <c r="P224" s="206"/>
      <c r="Q224" s="206"/>
      <c r="R224" s="206"/>
      <c r="S224" s="206"/>
      <c r="T224" s="206"/>
    </row>
    <row r="225" spans="1:20">
      <c r="A225" s="86">
        <v>221</v>
      </c>
      <c r="B225" s="86">
        <v>221</v>
      </c>
      <c r="C225" s="105">
        <v>39399</v>
      </c>
      <c r="D225" s="86"/>
      <c r="E225" s="277">
        <v>39401</v>
      </c>
      <c r="F225" s="135"/>
      <c r="G225" s="105">
        <v>39406</v>
      </c>
      <c r="H225" s="135" t="s">
        <v>120</v>
      </c>
      <c r="I225" s="206"/>
      <c r="J225" s="206"/>
      <c r="K225" s="206"/>
      <c r="L225" s="206"/>
      <c r="M225" s="206"/>
      <c r="N225" s="206"/>
      <c r="O225" s="206"/>
      <c r="P225" s="206"/>
      <c r="Q225" s="206"/>
      <c r="R225" s="206"/>
      <c r="S225" s="206"/>
      <c r="T225" s="206"/>
    </row>
    <row r="226" spans="1:20">
      <c r="A226" s="86">
        <v>222</v>
      </c>
      <c r="B226" s="86">
        <v>222</v>
      </c>
      <c r="C226" s="105">
        <v>39399</v>
      </c>
      <c r="D226" s="86"/>
      <c r="E226" s="277">
        <v>39400</v>
      </c>
      <c r="F226" s="135"/>
      <c r="G226" s="105">
        <v>39412</v>
      </c>
      <c r="H226" s="135" t="s">
        <v>119</v>
      </c>
      <c r="I226" s="206"/>
      <c r="J226" s="206"/>
      <c r="K226" s="206"/>
      <c r="L226" s="206"/>
      <c r="M226" s="206"/>
      <c r="N226" s="206"/>
      <c r="O226" s="206"/>
      <c r="P226" s="206"/>
      <c r="Q226" s="206"/>
      <c r="R226" s="206"/>
      <c r="S226" s="206"/>
      <c r="T226" s="206"/>
    </row>
    <row r="227" spans="1:20">
      <c r="A227" s="86">
        <v>223</v>
      </c>
      <c r="B227" s="86">
        <v>223</v>
      </c>
      <c r="C227" s="105">
        <v>39399</v>
      </c>
      <c r="D227" s="86"/>
      <c r="E227" s="277">
        <v>39401</v>
      </c>
      <c r="F227" s="135"/>
      <c r="G227" s="105">
        <v>39409</v>
      </c>
      <c r="H227" s="135" t="s">
        <v>119</v>
      </c>
      <c r="I227" s="206"/>
      <c r="J227" s="206"/>
      <c r="K227" s="206"/>
      <c r="L227" s="206"/>
      <c r="M227" s="206"/>
      <c r="N227" s="206"/>
      <c r="O227" s="206"/>
      <c r="P227" s="206"/>
      <c r="Q227" s="206"/>
      <c r="R227" s="206"/>
      <c r="S227" s="206"/>
      <c r="T227" s="206"/>
    </row>
    <row r="228" spans="1:20">
      <c r="A228" s="86">
        <v>224</v>
      </c>
      <c r="B228" s="86">
        <v>224</v>
      </c>
      <c r="C228" s="105">
        <v>39399</v>
      </c>
      <c r="D228" s="86"/>
      <c r="E228" s="277">
        <v>39401</v>
      </c>
      <c r="F228" s="135"/>
      <c r="G228" s="105">
        <v>39409</v>
      </c>
      <c r="H228" s="135" t="s">
        <v>119</v>
      </c>
      <c r="I228" s="206"/>
      <c r="J228" s="206"/>
      <c r="K228" s="206"/>
      <c r="L228" s="206"/>
      <c r="M228" s="206"/>
      <c r="N228" s="206"/>
      <c r="O228" s="206"/>
      <c r="P228" s="206"/>
      <c r="Q228" s="206"/>
      <c r="R228" s="206"/>
      <c r="S228" s="206"/>
      <c r="T228" s="206"/>
    </row>
    <row r="229" spans="1:20">
      <c r="A229" s="86">
        <v>225</v>
      </c>
      <c r="B229" s="86">
        <v>225</v>
      </c>
      <c r="C229" s="105">
        <v>39399</v>
      </c>
      <c r="D229" s="86"/>
      <c r="E229" s="277">
        <v>39402</v>
      </c>
      <c r="F229" s="135"/>
      <c r="G229" s="135"/>
      <c r="H229" s="135"/>
      <c r="I229" s="206"/>
      <c r="J229" s="206"/>
      <c r="K229" s="206"/>
      <c r="L229" s="206"/>
      <c r="M229" s="206"/>
      <c r="N229" s="206"/>
      <c r="O229" s="206"/>
      <c r="P229" s="206"/>
      <c r="Q229" s="206"/>
      <c r="R229" s="206"/>
      <c r="S229" s="206"/>
      <c r="T229" s="206"/>
    </row>
    <row r="230" spans="1:20">
      <c r="A230" s="86">
        <v>226</v>
      </c>
      <c r="B230" s="86">
        <v>226</v>
      </c>
      <c r="C230" s="105">
        <v>39399</v>
      </c>
      <c r="D230" s="86"/>
      <c r="E230" s="277">
        <v>39400</v>
      </c>
      <c r="F230" s="135"/>
      <c r="G230" s="105">
        <v>39407</v>
      </c>
      <c r="H230" s="135" t="s">
        <v>120</v>
      </c>
      <c r="I230" s="206"/>
      <c r="J230" s="206"/>
      <c r="K230" s="206"/>
      <c r="L230" s="206"/>
      <c r="M230" s="206"/>
      <c r="N230" s="206"/>
      <c r="O230" s="206"/>
      <c r="P230" s="206"/>
      <c r="Q230" s="206"/>
      <c r="R230" s="206"/>
      <c r="S230" s="206"/>
      <c r="T230" s="206"/>
    </row>
    <row r="231" spans="1:20">
      <c r="A231" s="86">
        <v>227</v>
      </c>
      <c r="B231" s="86">
        <v>227</v>
      </c>
      <c r="C231" s="105">
        <v>39399</v>
      </c>
      <c r="D231" s="86"/>
      <c r="E231" s="277">
        <v>39408</v>
      </c>
      <c r="F231" s="135"/>
      <c r="G231" s="105">
        <v>39442</v>
      </c>
      <c r="H231" s="135" t="s">
        <v>119</v>
      </c>
      <c r="I231" s="206"/>
      <c r="J231" s="206"/>
      <c r="K231" s="206"/>
      <c r="L231" s="206"/>
      <c r="M231" s="206"/>
      <c r="N231" s="206"/>
      <c r="O231" s="206"/>
      <c r="P231" s="206"/>
      <c r="Q231" s="206"/>
      <c r="R231" s="206"/>
      <c r="S231" s="206"/>
      <c r="T231" s="206"/>
    </row>
    <row r="232" spans="1:20">
      <c r="A232" s="86">
        <v>228</v>
      </c>
      <c r="B232" s="86">
        <v>228</v>
      </c>
      <c r="C232" s="105">
        <v>39399</v>
      </c>
      <c r="D232" s="86"/>
      <c r="E232" s="277">
        <v>39402</v>
      </c>
      <c r="F232" s="135"/>
      <c r="G232" s="105">
        <v>39407</v>
      </c>
      <c r="H232" s="135" t="s">
        <v>120</v>
      </c>
      <c r="I232" s="206"/>
      <c r="J232" s="206"/>
      <c r="K232" s="206"/>
      <c r="L232" s="206"/>
      <c r="M232" s="206"/>
      <c r="N232" s="206"/>
      <c r="O232" s="206"/>
      <c r="P232" s="206"/>
      <c r="Q232" s="206"/>
      <c r="R232" s="206"/>
      <c r="S232" s="206"/>
      <c r="T232" s="206"/>
    </row>
    <row r="233" spans="1:20">
      <c r="A233" s="86">
        <v>229</v>
      </c>
      <c r="B233" s="86">
        <v>229</v>
      </c>
      <c r="C233" s="105">
        <v>39400</v>
      </c>
      <c r="D233" s="86"/>
      <c r="E233" s="277">
        <v>39406</v>
      </c>
      <c r="F233" s="135"/>
      <c r="G233" s="105">
        <v>39412</v>
      </c>
      <c r="H233" s="135" t="s">
        <v>119</v>
      </c>
      <c r="I233" s="206"/>
      <c r="J233" s="206"/>
      <c r="K233" s="206"/>
      <c r="L233" s="206"/>
      <c r="M233" s="206"/>
      <c r="N233" s="206"/>
      <c r="O233" s="206"/>
      <c r="P233" s="206"/>
      <c r="Q233" s="206"/>
      <c r="R233" s="206"/>
      <c r="S233" s="206"/>
      <c r="T233" s="206"/>
    </row>
    <row r="234" spans="1:20">
      <c r="A234" s="86">
        <v>230</v>
      </c>
      <c r="B234" s="86">
        <v>230</v>
      </c>
      <c r="C234" s="105">
        <v>39400</v>
      </c>
      <c r="D234" s="86"/>
      <c r="E234" s="277">
        <v>39402</v>
      </c>
      <c r="F234" s="135"/>
      <c r="G234" s="105">
        <v>39406</v>
      </c>
      <c r="H234" s="135" t="s">
        <v>120</v>
      </c>
      <c r="I234" s="206"/>
      <c r="J234" s="206"/>
      <c r="K234" s="206"/>
      <c r="L234" s="206"/>
      <c r="M234" s="206"/>
      <c r="N234" s="206"/>
      <c r="O234" s="206"/>
      <c r="P234" s="206"/>
      <c r="Q234" s="206"/>
      <c r="R234" s="206"/>
      <c r="S234" s="206"/>
      <c r="T234" s="206"/>
    </row>
    <row r="235" spans="1:20">
      <c r="A235" s="86">
        <v>231</v>
      </c>
      <c r="B235" s="86">
        <v>231</v>
      </c>
      <c r="C235" s="105">
        <v>39400</v>
      </c>
      <c r="D235" s="86"/>
      <c r="E235" s="277">
        <v>39401</v>
      </c>
      <c r="F235" s="135"/>
      <c r="G235" s="105">
        <v>39409</v>
      </c>
      <c r="H235" s="135" t="s">
        <v>119</v>
      </c>
      <c r="I235" s="206"/>
      <c r="J235" s="206"/>
      <c r="K235" s="206"/>
      <c r="L235" s="206"/>
      <c r="M235" s="206"/>
      <c r="N235" s="206"/>
      <c r="O235" s="206"/>
      <c r="P235" s="206"/>
      <c r="Q235" s="206"/>
      <c r="R235" s="206"/>
      <c r="S235" s="206"/>
      <c r="T235" s="206"/>
    </row>
    <row r="236" spans="1:20">
      <c r="A236" s="86">
        <v>232</v>
      </c>
      <c r="B236" s="86">
        <v>232</v>
      </c>
      <c r="C236" s="105">
        <v>39400</v>
      </c>
      <c r="D236" s="86"/>
      <c r="E236" s="277">
        <v>39402</v>
      </c>
      <c r="F236" s="135"/>
      <c r="G236" s="105">
        <v>39407</v>
      </c>
      <c r="H236" s="135" t="s">
        <v>120</v>
      </c>
      <c r="I236" s="206"/>
      <c r="J236" s="206"/>
      <c r="K236" s="206"/>
      <c r="L236" s="206"/>
      <c r="M236" s="206"/>
      <c r="N236" s="206"/>
      <c r="O236" s="206"/>
      <c r="P236" s="206"/>
      <c r="Q236" s="206"/>
      <c r="R236" s="206"/>
      <c r="S236" s="206"/>
      <c r="T236" s="206"/>
    </row>
    <row r="237" spans="1:20">
      <c r="A237" s="86">
        <v>233</v>
      </c>
      <c r="B237" s="86">
        <v>233</v>
      </c>
      <c r="C237" s="105">
        <v>39400</v>
      </c>
      <c r="D237" s="86"/>
      <c r="E237" s="277">
        <v>39402</v>
      </c>
      <c r="F237" s="135"/>
      <c r="G237" s="105">
        <v>39407</v>
      </c>
      <c r="H237" s="135" t="s">
        <v>120</v>
      </c>
      <c r="I237" s="206"/>
      <c r="J237" s="206"/>
      <c r="K237" s="206"/>
      <c r="L237" s="206"/>
      <c r="M237" s="206"/>
      <c r="N237" s="206"/>
      <c r="O237" s="206"/>
      <c r="P237" s="206"/>
      <c r="Q237" s="206"/>
      <c r="R237" s="206"/>
      <c r="S237" s="206"/>
      <c r="T237" s="206"/>
    </row>
    <row r="238" spans="1:20">
      <c r="A238" s="86">
        <v>234</v>
      </c>
      <c r="B238" s="86">
        <v>234</v>
      </c>
      <c r="C238" s="105">
        <v>39401</v>
      </c>
      <c r="D238" s="86"/>
      <c r="E238" s="277">
        <v>39402</v>
      </c>
      <c r="F238" s="135"/>
      <c r="G238" s="105">
        <v>39406</v>
      </c>
      <c r="H238" s="135" t="s">
        <v>122</v>
      </c>
      <c r="I238" s="206"/>
      <c r="J238" s="206"/>
      <c r="K238" s="206"/>
      <c r="L238" s="206"/>
      <c r="M238" s="206"/>
      <c r="N238" s="206"/>
      <c r="O238" s="206"/>
      <c r="P238" s="206"/>
      <c r="Q238" s="206"/>
      <c r="R238" s="206"/>
      <c r="S238" s="206"/>
      <c r="T238" s="206"/>
    </row>
    <row r="239" spans="1:20">
      <c r="A239" s="86">
        <v>235</v>
      </c>
      <c r="B239" s="86">
        <v>235</v>
      </c>
      <c r="C239" s="105">
        <v>39401</v>
      </c>
      <c r="D239" s="86"/>
      <c r="E239" s="277">
        <v>39429</v>
      </c>
      <c r="F239" s="105">
        <v>39484</v>
      </c>
      <c r="G239" s="105">
        <v>39497</v>
      </c>
      <c r="H239" s="135" t="s">
        <v>122</v>
      </c>
      <c r="I239" s="206"/>
      <c r="J239" s="206"/>
      <c r="K239" s="206"/>
      <c r="L239" s="206"/>
      <c r="M239" s="206"/>
      <c r="N239" s="206"/>
      <c r="O239" s="206"/>
      <c r="P239" s="206"/>
      <c r="Q239" s="206"/>
      <c r="R239" s="206"/>
      <c r="S239" s="206"/>
      <c r="T239" s="206"/>
    </row>
    <row r="240" spans="1:20">
      <c r="A240" s="86">
        <v>236</v>
      </c>
      <c r="B240" s="86">
        <v>236</v>
      </c>
      <c r="C240" s="105">
        <v>39401</v>
      </c>
      <c r="D240" s="86"/>
      <c r="E240" s="277">
        <v>39405</v>
      </c>
      <c r="F240" s="135"/>
      <c r="G240" s="105">
        <v>39420</v>
      </c>
      <c r="H240" s="135" t="s">
        <v>120</v>
      </c>
      <c r="I240" s="206"/>
      <c r="J240" s="206"/>
      <c r="K240" s="206"/>
      <c r="L240" s="206"/>
      <c r="M240" s="206"/>
      <c r="N240" s="206"/>
      <c r="O240" s="206"/>
      <c r="P240" s="206"/>
      <c r="Q240" s="206"/>
      <c r="R240" s="206"/>
      <c r="S240" s="206"/>
      <c r="T240" s="206"/>
    </row>
    <row r="241" spans="1:20">
      <c r="A241" s="86">
        <v>237</v>
      </c>
      <c r="B241" s="86">
        <v>237</v>
      </c>
      <c r="C241" s="105">
        <v>39401</v>
      </c>
      <c r="D241" s="86"/>
      <c r="E241" s="277">
        <v>39402</v>
      </c>
      <c r="F241" s="135"/>
      <c r="G241" s="105">
        <v>39406</v>
      </c>
      <c r="H241" s="135" t="s">
        <v>123</v>
      </c>
      <c r="I241" s="206"/>
      <c r="J241" s="206"/>
      <c r="K241" s="206"/>
      <c r="L241" s="206"/>
      <c r="M241" s="206"/>
      <c r="N241" s="206"/>
      <c r="O241" s="206"/>
      <c r="P241" s="206"/>
      <c r="Q241" s="206"/>
      <c r="R241" s="206"/>
      <c r="S241" s="206"/>
      <c r="T241" s="206"/>
    </row>
    <row r="242" spans="1:20">
      <c r="A242" s="86">
        <v>238</v>
      </c>
      <c r="B242" s="86">
        <v>238</v>
      </c>
      <c r="C242" s="105">
        <v>39401</v>
      </c>
      <c r="D242" s="86"/>
      <c r="E242" s="277">
        <v>39405</v>
      </c>
      <c r="F242" s="135"/>
      <c r="G242" s="105">
        <v>39409</v>
      </c>
      <c r="H242" s="135" t="s">
        <v>119</v>
      </c>
      <c r="I242" s="206"/>
      <c r="J242" s="206"/>
      <c r="K242" s="206"/>
      <c r="L242" s="206"/>
      <c r="M242" s="206"/>
      <c r="N242" s="206"/>
      <c r="O242" s="206"/>
      <c r="P242" s="206"/>
      <c r="Q242" s="206"/>
      <c r="R242" s="206"/>
      <c r="S242" s="206"/>
      <c r="T242" s="206"/>
    </row>
    <row r="243" spans="1:20">
      <c r="A243" s="86">
        <v>239</v>
      </c>
      <c r="B243" s="86">
        <v>239</v>
      </c>
      <c r="C243" s="105">
        <v>39401</v>
      </c>
      <c r="D243" s="86"/>
      <c r="E243" s="277">
        <v>39405</v>
      </c>
      <c r="F243" s="135"/>
      <c r="G243" s="105">
        <v>39413</v>
      </c>
      <c r="H243" s="135" t="s">
        <v>120</v>
      </c>
      <c r="I243" s="206"/>
      <c r="J243" s="206"/>
      <c r="K243" s="206"/>
      <c r="L243" s="206"/>
      <c r="M243" s="206"/>
      <c r="N243" s="206"/>
      <c r="O243" s="206"/>
      <c r="P243" s="206"/>
      <c r="Q243" s="206"/>
      <c r="R243" s="206"/>
      <c r="S243" s="206"/>
      <c r="T243" s="206"/>
    </row>
    <row r="244" spans="1:20">
      <c r="A244" s="86">
        <v>240</v>
      </c>
      <c r="B244" s="86">
        <v>240</v>
      </c>
      <c r="C244" s="105">
        <v>39402</v>
      </c>
      <c r="D244" s="86"/>
      <c r="E244" s="277">
        <v>39405</v>
      </c>
      <c r="F244" s="135"/>
      <c r="G244" s="105">
        <v>39436</v>
      </c>
      <c r="H244" s="135" t="s">
        <v>119</v>
      </c>
      <c r="I244" s="206"/>
      <c r="J244" s="206"/>
      <c r="K244" s="206"/>
      <c r="L244" s="206"/>
      <c r="M244" s="206"/>
      <c r="N244" s="206"/>
      <c r="O244" s="206"/>
      <c r="P244" s="206"/>
      <c r="Q244" s="206"/>
      <c r="R244" s="206"/>
      <c r="S244" s="206"/>
      <c r="T244" s="206"/>
    </row>
    <row r="245" spans="1:20">
      <c r="A245" s="86">
        <v>241</v>
      </c>
      <c r="B245" s="86">
        <v>241</v>
      </c>
      <c r="C245" s="105">
        <v>39402</v>
      </c>
      <c r="D245" s="86"/>
      <c r="E245" s="277">
        <v>39405</v>
      </c>
      <c r="F245" s="135"/>
      <c r="G245" s="105">
        <v>39409</v>
      </c>
      <c r="H245" s="135" t="s">
        <v>123</v>
      </c>
      <c r="I245" s="206"/>
      <c r="J245" s="206"/>
      <c r="K245" s="206"/>
      <c r="L245" s="206"/>
      <c r="M245" s="206"/>
      <c r="N245" s="206"/>
      <c r="O245" s="206"/>
      <c r="P245" s="206"/>
      <c r="Q245" s="206"/>
      <c r="R245" s="206"/>
      <c r="S245" s="206"/>
      <c r="T245" s="206"/>
    </row>
    <row r="246" spans="1:20">
      <c r="A246" s="86">
        <v>242</v>
      </c>
      <c r="B246" s="86">
        <v>242</v>
      </c>
      <c r="C246" s="105">
        <v>39402</v>
      </c>
      <c r="D246" s="86"/>
      <c r="E246" s="277">
        <v>39405</v>
      </c>
      <c r="F246" s="135"/>
      <c r="G246" s="105">
        <v>39408</v>
      </c>
      <c r="H246" s="135" t="s">
        <v>123</v>
      </c>
      <c r="I246" s="206"/>
      <c r="J246" s="206"/>
      <c r="K246" s="206"/>
      <c r="L246" s="206"/>
      <c r="M246" s="206"/>
      <c r="N246" s="206"/>
      <c r="O246" s="206"/>
      <c r="P246" s="206"/>
      <c r="Q246" s="206"/>
      <c r="R246" s="206"/>
      <c r="S246" s="206"/>
      <c r="T246" s="206"/>
    </row>
    <row r="247" spans="1:20">
      <c r="A247" s="86">
        <v>243</v>
      </c>
      <c r="B247" s="86">
        <v>243</v>
      </c>
      <c r="C247" s="105">
        <v>39402</v>
      </c>
      <c r="D247" s="86"/>
      <c r="E247" s="277">
        <v>39445</v>
      </c>
      <c r="F247" s="135"/>
      <c r="G247" s="105">
        <v>39462</v>
      </c>
      <c r="H247" s="135" t="s">
        <v>119</v>
      </c>
      <c r="I247" s="206"/>
      <c r="J247" s="206"/>
      <c r="K247" s="206"/>
      <c r="L247" s="206"/>
      <c r="M247" s="206"/>
      <c r="N247" s="206"/>
      <c r="O247" s="206"/>
      <c r="P247" s="206"/>
      <c r="Q247" s="206"/>
      <c r="R247" s="206"/>
      <c r="S247" s="206"/>
      <c r="T247" s="206"/>
    </row>
    <row r="248" spans="1:20">
      <c r="A248" s="86">
        <v>244</v>
      </c>
      <c r="B248" s="86">
        <v>244</v>
      </c>
      <c r="C248" s="105">
        <v>39402</v>
      </c>
      <c r="D248" s="86"/>
      <c r="E248" s="277">
        <v>39405</v>
      </c>
      <c r="F248" s="135"/>
      <c r="G248" s="105">
        <v>39407</v>
      </c>
      <c r="H248" s="135" t="s">
        <v>120</v>
      </c>
      <c r="I248" s="206"/>
      <c r="J248" s="206"/>
      <c r="K248" s="206"/>
      <c r="L248" s="206"/>
      <c r="M248" s="206"/>
      <c r="N248" s="206"/>
      <c r="O248" s="206"/>
      <c r="P248" s="206"/>
      <c r="Q248" s="206"/>
      <c r="R248" s="206"/>
      <c r="S248" s="206"/>
      <c r="T248" s="206"/>
    </row>
    <row r="249" spans="1:20">
      <c r="A249" s="86">
        <v>245</v>
      </c>
      <c r="B249" s="86">
        <v>245</v>
      </c>
      <c r="C249" s="105">
        <v>39402</v>
      </c>
      <c r="D249" s="86"/>
      <c r="E249" s="277">
        <v>39405</v>
      </c>
      <c r="F249" s="135"/>
      <c r="G249" s="105">
        <v>39409</v>
      </c>
      <c r="H249" s="135" t="s">
        <v>123</v>
      </c>
      <c r="I249" s="206"/>
      <c r="J249" s="206"/>
      <c r="K249" s="206"/>
      <c r="L249" s="206"/>
      <c r="M249" s="206"/>
      <c r="N249" s="206"/>
      <c r="O249" s="206"/>
      <c r="P249" s="206"/>
      <c r="Q249" s="206"/>
      <c r="R249" s="206"/>
      <c r="S249" s="206"/>
      <c r="T249" s="206"/>
    </row>
    <row r="250" spans="1:20">
      <c r="A250" s="86">
        <v>246</v>
      </c>
      <c r="B250" s="86">
        <v>246</v>
      </c>
      <c r="C250" s="105">
        <v>39402</v>
      </c>
      <c r="D250" s="86"/>
      <c r="E250" s="277">
        <v>39405</v>
      </c>
      <c r="F250" s="135"/>
      <c r="G250" s="105">
        <v>39409</v>
      </c>
      <c r="H250" s="135" t="s">
        <v>119</v>
      </c>
      <c r="I250" s="206"/>
      <c r="J250" s="206"/>
      <c r="K250" s="206"/>
      <c r="L250" s="206"/>
      <c r="M250" s="206"/>
      <c r="N250" s="206"/>
      <c r="O250" s="206"/>
      <c r="P250" s="206"/>
      <c r="Q250" s="206"/>
      <c r="R250" s="206"/>
      <c r="S250" s="206"/>
      <c r="T250" s="206"/>
    </row>
    <row r="251" spans="1:20">
      <c r="A251" s="86">
        <v>247</v>
      </c>
      <c r="B251" s="86">
        <v>247</v>
      </c>
      <c r="C251" s="105">
        <v>39403</v>
      </c>
      <c r="D251" s="86"/>
      <c r="E251" s="277">
        <v>39414</v>
      </c>
      <c r="F251" s="135"/>
      <c r="G251" s="105">
        <v>39420</v>
      </c>
      <c r="H251" s="135" t="s">
        <v>119</v>
      </c>
      <c r="I251" s="206"/>
      <c r="J251" s="206"/>
      <c r="K251" s="206"/>
      <c r="L251" s="206"/>
      <c r="M251" s="206"/>
      <c r="N251" s="206"/>
      <c r="O251" s="206"/>
      <c r="P251" s="206"/>
      <c r="Q251" s="206"/>
      <c r="R251" s="206"/>
      <c r="S251" s="206"/>
      <c r="T251" s="206"/>
    </row>
    <row r="252" spans="1:20">
      <c r="A252" s="86">
        <v>248</v>
      </c>
      <c r="B252" s="86">
        <v>248</v>
      </c>
      <c r="C252" s="105">
        <v>39403</v>
      </c>
      <c r="D252" s="86"/>
      <c r="E252" s="277">
        <v>39406</v>
      </c>
      <c r="F252" s="135"/>
      <c r="G252" s="135"/>
      <c r="H252" s="135"/>
      <c r="I252" s="206"/>
      <c r="J252" s="206"/>
      <c r="K252" s="206"/>
      <c r="L252" s="206"/>
      <c r="M252" s="206"/>
      <c r="N252" s="206"/>
      <c r="O252" s="206"/>
      <c r="P252" s="206"/>
      <c r="Q252" s="206"/>
      <c r="R252" s="206"/>
      <c r="S252" s="206"/>
      <c r="T252" s="206"/>
    </row>
    <row r="253" spans="1:20">
      <c r="A253" s="86">
        <v>249</v>
      </c>
      <c r="B253" s="86">
        <v>249</v>
      </c>
      <c r="C253" s="105">
        <v>39405</v>
      </c>
      <c r="D253" s="86"/>
      <c r="E253" s="277">
        <v>39409</v>
      </c>
      <c r="F253" s="105">
        <v>39484</v>
      </c>
      <c r="G253" s="105">
        <v>39412</v>
      </c>
      <c r="H253" s="135" t="s">
        <v>120</v>
      </c>
      <c r="I253" s="206"/>
      <c r="J253" s="206"/>
      <c r="K253" s="206"/>
      <c r="L253" s="206"/>
      <c r="M253" s="206"/>
      <c r="N253" s="206"/>
      <c r="O253" s="206"/>
      <c r="P253" s="206"/>
      <c r="Q253" s="206"/>
      <c r="R253" s="206"/>
      <c r="S253" s="206"/>
      <c r="T253" s="206"/>
    </row>
    <row r="254" spans="1:20">
      <c r="A254" s="86">
        <v>250</v>
      </c>
      <c r="B254" s="86">
        <v>250</v>
      </c>
      <c r="C254" s="105">
        <v>39405</v>
      </c>
      <c r="D254" s="86"/>
      <c r="E254" s="277">
        <v>39406</v>
      </c>
      <c r="F254" s="135"/>
      <c r="G254" s="105">
        <v>39409</v>
      </c>
      <c r="H254" s="135" t="s">
        <v>123</v>
      </c>
      <c r="I254" s="206"/>
      <c r="J254" s="206"/>
      <c r="K254" s="206"/>
      <c r="L254" s="206"/>
      <c r="M254" s="206"/>
      <c r="N254" s="206"/>
      <c r="O254" s="206"/>
      <c r="P254" s="206"/>
      <c r="Q254" s="206"/>
      <c r="R254" s="206"/>
      <c r="S254" s="206"/>
      <c r="T254" s="206"/>
    </row>
    <row r="255" spans="1:20">
      <c r="A255" s="86">
        <v>251</v>
      </c>
      <c r="B255" s="86">
        <v>251</v>
      </c>
      <c r="C255" s="105">
        <v>39405</v>
      </c>
      <c r="D255" s="86"/>
      <c r="E255" s="277">
        <v>39406</v>
      </c>
      <c r="F255" s="135"/>
      <c r="G255" s="105">
        <v>39409</v>
      </c>
      <c r="H255" s="135" t="s">
        <v>123</v>
      </c>
      <c r="I255" s="206"/>
      <c r="J255" s="206"/>
      <c r="K255" s="206"/>
      <c r="L255" s="206"/>
      <c r="M255" s="206"/>
      <c r="N255" s="206"/>
      <c r="O255" s="206"/>
      <c r="P255" s="206"/>
      <c r="Q255" s="206"/>
      <c r="R255" s="206"/>
      <c r="S255" s="206"/>
      <c r="T255" s="206"/>
    </row>
    <row r="256" spans="1:20">
      <c r="A256" s="86">
        <v>252</v>
      </c>
      <c r="B256" s="86">
        <v>252</v>
      </c>
      <c r="C256" s="105">
        <v>39405</v>
      </c>
      <c r="D256" s="86"/>
      <c r="E256" s="277">
        <v>39406</v>
      </c>
      <c r="F256" s="135"/>
      <c r="G256" s="105">
        <v>39409</v>
      </c>
      <c r="H256" s="135" t="s">
        <v>123</v>
      </c>
      <c r="I256" s="206"/>
      <c r="J256" s="206"/>
      <c r="K256" s="206"/>
      <c r="L256" s="206"/>
      <c r="M256" s="206"/>
      <c r="N256" s="206"/>
      <c r="O256" s="206"/>
      <c r="P256" s="206"/>
      <c r="Q256" s="206"/>
      <c r="R256" s="206"/>
      <c r="S256" s="206"/>
      <c r="T256" s="206"/>
    </row>
    <row r="257" spans="1:20">
      <c r="A257" s="86">
        <v>253</v>
      </c>
      <c r="B257" s="86">
        <v>253</v>
      </c>
      <c r="C257" s="105">
        <v>39405</v>
      </c>
      <c r="D257" s="86"/>
      <c r="E257" s="277">
        <v>39406</v>
      </c>
      <c r="F257" s="135"/>
      <c r="G257" s="105">
        <v>39436</v>
      </c>
      <c r="H257" s="135" t="s">
        <v>119</v>
      </c>
      <c r="I257" s="206"/>
      <c r="J257" s="206"/>
      <c r="K257" s="206"/>
      <c r="L257" s="206"/>
      <c r="M257" s="206"/>
      <c r="N257" s="206"/>
      <c r="O257" s="206"/>
      <c r="P257" s="206"/>
      <c r="Q257" s="206"/>
      <c r="R257" s="206"/>
      <c r="S257" s="206"/>
      <c r="T257" s="206"/>
    </row>
    <row r="258" spans="1:20">
      <c r="A258" s="86">
        <v>254</v>
      </c>
      <c r="B258" s="86">
        <v>254</v>
      </c>
      <c r="C258" s="105">
        <v>39405</v>
      </c>
      <c r="D258" s="86"/>
      <c r="E258" s="277">
        <v>39407</v>
      </c>
      <c r="F258" s="135"/>
      <c r="G258" s="105">
        <v>39541</v>
      </c>
      <c r="H258" s="135" t="s">
        <v>134</v>
      </c>
      <c r="I258" s="206">
        <v>61066</v>
      </c>
      <c r="J258" s="206"/>
      <c r="K258" s="206"/>
      <c r="L258" s="206">
        <v>28646</v>
      </c>
      <c r="M258" s="206" t="s">
        <v>1944</v>
      </c>
      <c r="N258" s="206">
        <v>61219</v>
      </c>
      <c r="O258" s="206">
        <v>21267</v>
      </c>
      <c r="P258" s="206">
        <v>717874</v>
      </c>
      <c r="Q258" s="206">
        <v>739237</v>
      </c>
      <c r="R258" s="206">
        <v>6498</v>
      </c>
      <c r="S258" s="206">
        <v>4070137</v>
      </c>
      <c r="T258" s="206"/>
    </row>
    <row r="259" spans="1:20">
      <c r="A259" s="86">
        <v>255</v>
      </c>
      <c r="B259" s="86">
        <v>255</v>
      </c>
      <c r="C259" s="105">
        <v>39405</v>
      </c>
      <c r="D259" s="86"/>
      <c r="E259" s="277">
        <v>39406</v>
      </c>
      <c r="F259" s="135"/>
      <c r="G259" s="105">
        <v>39409</v>
      </c>
      <c r="H259" s="135" t="s">
        <v>124</v>
      </c>
      <c r="I259" s="206"/>
      <c r="J259" s="206"/>
      <c r="K259" s="206"/>
      <c r="L259" s="206"/>
      <c r="M259" s="206"/>
      <c r="N259" s="206"/>
      <c r="O259" s="206"/>
      <c r="P259" s="206"/>
      <c r="Q259" s="206"/>
      <c r="R259" s="206"/>
      <c r="S259" s="206"/>
      <c r="T259" s="206"/>
    </row>
    <row r="260" spans="1:20">
      <c r="A260" s="86">
        <v>256</v>
      </c>
      <c r="B260" s="86">
        <v>256</v>
      </c>
      <c r="C260" s="105">
        <v>39405</v>
      </c>
      <c r="D260" s="86"/>
      <c r="E260" s="277">
        <v>39407</v>
      </c>
      <c r="F260" s="135"/>
      <c r="G260" s="105">
        <v>39412</v>
      </c>
      <c r="H260" s="135" t="s">
        <v>119</v>
      </c>
      <c r="I260" s="206"/>
      <c r="J260" s="206"/>
      <c r="K260" s="206"/>
      <c r="L260" s="206"/>
      <c r="M260" s="206"/>
      <c r="N260" s="206"/>
      <c r="O260" s="206"/>
      <c r="P260" s="206"/>
      <c r="Q260" s="206"/>
      <c r="R260" s="206"/>
      <c r="S260" s="206"/>
      <c r="T260" s="206"/>
    </row>
    <row r="261" spans="1:20">
      <c r="A261" s="86">
        <v>257</v>
      </c>
      <c r="B261" s="86">
        <v>257</v>
      </c>
      <c r="C261" s="105">
        <v>39406</v>
      </c>
      <c r="D261" s="86"/>
      <c r="E261" s="277">
        <v>39407</v>
      </c>
      <c r="F261" s="135"/>
      <c r="G261" s="105">
        <v>39409</v>
      </c>
      <c r="H261" s="135" t="s">
        <v>119</v>
      </c>
      <c r="I261" s="206"/>
      <c r="J261" s="206"/>
      <c r="K261" s="206"/>
      <c r="L261" s="206"/>
      <c r="M261" s="206"/>
      <c r="N261" s="206"/>
      <c r="O261" s="206"/>
      <c r="P261" s="206"/>
      <c r="Q261" s="206"/>
      <c r="R261" s="206"/>
      <c r="S261" s="206"/>
      <c r="T261" s="206"/>
    </row>
    <row r="262" spans="1:20">
      <c r="A262" s="86">
        <v>258</v>
      </c>
      <c r="B262" s="86">
        <v>258</v>
      </c>
      <c r="C262" s="105">
        <v>39406</v>
      </c>
      <c r="D262" s="86"/>
      <c r="E262" s="277">
        <v>39408</v>
      </c>
      <c r="F262" s="135"/>
      <c r="G262" s="105">
        <v>39413</v>
      </c>
      <c r="H262" s="135" t="s">
        <v>119</v>
      </c>
      <c r="I262" s="206"/>
      <c r="J262" s="206"/>
      <c r="K262" s="206"/>
      <c r="L262" s="206"/>
      <c r="M262" s="206"/>
      <c r="N262" s="206"/>
      <c r="O262" s="206"/>
      <c r="P262" s="206"/>
      <c r="Q262" s="206"/>
      <c r="R262" s="206"/>
      <c r="S262" s="206"/>
      <c r="T262" s="206"/>
    </row>
    <row r="263" spans="1:20">
      <c r="A263" s="86">
        <v>259</v>
      </c>
      <c r="B263" s="86">
        <v>259</v>
      </c>
      <c r="C263" s="105">
        <v>39406</v>
      </c>
      <c r="D263" s="86"/>
      <c r="E263" s="277">
        <v>39409</v>
      </c>
      <c r="F263" s="135"/>
      <c r="G263" s="105">
        <v>39413</v>
      </c>
      <c r="H263" s="135" t="s">
        <v>119</v>
      </c>
      <c r="I263" s="206"/>
      <c r="J263" s="206"/>
      <c r="K263" s="206"/>
      <c r="L263" s="206"/>
      <c r="M263" s="206"/>
      <c r="N263" s="206"/>
      <c r="O263" s="206"/>
      <c r="P263" s="206"/>
      <c r="Q263" s="206"/>
      <c r="R263" s="206"/>
      <c r="S263" s="206"/>
      <c r="T263" s="206"/>
    </row>
    <row r="264" spans="1:20">
      <c r="A264" s="86">
        <v>260</v>
      </c>
      <c r="B264" s="86">
        <v>260</v>
      </c>
      <c r="C264" s="105">
        <v>39406</v>
      </c>
      <c r="D264" s="86"/>
      <c r="E264" s="277">
        <v>39409</v>
      </c>
      <c r="F264" s="135"/>
      <c r="G264" s="105">
        <v>39412</v>
      </c>
      <c r="H264" s="135" t="s">
        <v>119</v>
      </c>
      <c r="I264" s="206"/>
      <c r="J264" s="206"/>
      <c r="K264" s="206"/>
      <c r="L264" s="206"/>
      <c r="M264" s="206"/>
      <c r="N264" s="206"/>
      <c r="O264" s="206"/>
      <c r="P264" s="206"/>
      <c r="Q264" s="206"/>
      <c r="R264" s="206"/>
      <c r="S264" s="206"/>
      <c r="T264" s="206"/>
    </row>
    <row r="265" spans="1:20">
      <c r="A265" s="86">
        <v>261</v>
      </c>
      <c r="B265" s="86">
        <v>261</v>
      </c>
      <c r="C265" s="105">
        <v>39406</v>
      </c>
      <c r="D265" s="86"/>
      <c r="E265" s="277">
        <v>39407</v>
      </c>
      <c r="F265" s="135"/>
      <c r="G265" s="105">
        <v>39441</v>
      </c>
      <c r="H265" s="135" t="s">
        <v>122</v>
      </c>
      <c r="I265" s="206"/>
      <c r="J265" s="206"/>
      <c r="K265" s="206"/>
      <c r="L265" s="206"/>
      <c r="M265" s="206"/>
      <c r="N265" s="206"/>
      <c r="O265" s="206"/>
      <c r="P265" s="206"/>
      <c r="Q265" s="206"/>
      <c r="R265" s="206"/>
      <c r="S265" s="206"/>
      <c r="T265" s="206"/>
    </row>
    <row r="266" spans="1:20">
      <c r="A266" s="86">
        <v>262</v>
      </c>
      <c r="B266" s="86">
        <v>262</v>
      </c>
      <c r="C266" s="105">
        <v>39407</v>
      </c>
      <c r="D266" s="86"/>
      <c r="E266" s="277">
        <v>39416</v>
      </c>
      <c r="F266" s="135"/>
      <c r="G266" s="87">
        <v>39419</v>
      </c>
      <c r="H266" s="135" t="s">
        <v>122</v>
      </c>
      <c r="I266" s="206"/>
      <c r="J266" s="206"/>
      <c r="K266" s="206"/>
      <c r="L266" s="206"/>
      <c r="M266" s="206"/>
      <c r="N266" s="206"/>
      <c r="O266" s="206"/>
      <c r="P266" s="206"/>
      <c r="Q266" s="206"/>
      <c r="R266" s="206"/>
      <c r="S266" s="206"/>
      <c r="T266" s="206"/>
    </row>
    <row r="267" spans="1:20">
      <c r="A267" s="86">
        <v>263</v>
      </c>
      <c r="B267" s="86">
        <v>263</v>
      </c>
      <c r="C267" s="105">
        <v>39407</v>
      </c>
      <c r="D267" s="86"/>
      <c r="E267" s="277">
        <v>39437</v>
      </c>
      <c r="F267" s="105">
        <v>39437</v>
      </c>
      <c r="G267" s="105">
        <v>39437</v>
      </c>
      <c r="H267" s="135" t="s">
        <v>119</v>
      </c>
      <c r="I267" s="206"/>
      <c r="J267" s="206"/>
      <c r="K267" s="206"/>
      <c r="L267" s="206"/>
      <c r="M267" s="206"/>
      <c r="N267" s="206"/>
      <c r="O267" s="206"/>
      <c r="P267" s="206"/>
      <c r="Q267" s="206"/>
      <c r="R267" s="206"/>
      <c r="S267" s="206"/>
      <c r="T267" s="206"/>
    </row>
    <row r="268" spans="1:20">
      <c r="A268" s="86">
        <v>264</v>
      </c>
      <c r="B268" s="86">
        <v>264</v>
      </c>
      <c r="C268" s="105">
        <v>39407</v>
      </c>
      <c r="D268" s="86"/>
      <c r="E268" s="277">
        <v>39412</v>
      </c>
      <c r="F268" s="135"/>
      <c r="G268" s="87">
        <v>39415</v>
      </c>
      <c r="H268" s="135" t="s">
        <v>119</v>
      </c>
      <c r="I268" s="206"/>
      <c r="J268" s="206"/>
      <c r="K268" s="206"/>
      <c r="L268" s="206"/>
      <c r="M268" s="206"/>
      <c r="N268" s="206"/>
      <c r="O268" s="206"/>
      <c r="P268" s="206"/>
      <c r="Q268" s="206"/>
      <c r="R268" s="206"/>
      <c r="S268" s="206"/>
      <c r="T268" s="206"/>
    </row>
    <row r="269" spans="1:20">
      <c r="A269" s="86">
        <v>265</v>
      </c>
      <c r="B269" s="86">
        <v>265</v>
      </c>
      <c r="C269" s="105">
        <v>39407</v>
      </c>
      <c r="D269" s="86"/>
      <c r="E269" s="277">
        <v>39409</v>
      </c>
      <c r="F269" s="135"/>
      <c r="G269" s="105">
        <v>39780</v>
      </c>
      <c r="H269" s="135" t="s">
        <v>119</v>
      </c>
      <c r="I269" s="206"/>
      <c r="J269" s="206"/>
      <c r="K269" s="206"/>
      <c r="L269" s="206"/>
      <c r="M269" s="206"/>
      <c r="N269" s="206"/>
      <c r="O269" s="206"/>
      <c r="P269" s="206"/>
      <c r="Q269" s="206"/>
      <c r="R269" s="206"/>
      <c r="S269" s="206"/>
      <c r="T269" s="206"/>
    </row>
    <row r="270" spans="1:20">
      <c r="A270" s="86">
        <v>266</v>
      </c>
      <c r="B270" s="86">
        <v>266</v>
      </c>
      <c r="C270" s="105">
        <v>39407</v>
      </c>
      <c r="D270" s="86"/>
      <c r="E270" s="277">
        <v>39412</v>
      </c>
      <c r="F270" s="135"/>
      <c r="G270" s="87">
        <v>39415</v>
      </c>
      <c r="H270" s="135" t="s">
        <v>119</v>
      </c>
      <c r="I270" s="206"/>
      <c r="J270" s="206"/>
      <c r="K270" s="206"/>
      <c r="L270" s="206"/>
      <c r="M270" s="206"/>
      <c r="N270" s="206"/>
      <c r="O270" s="206"/>
      <c r="P270" s="206"/>
      <c r="Q270" s="206"/>
      <c r="R270" s="206"/>
      <c r="S270" s="206"/>
      <c r="T270" s="206"/>
    </row>
    <row r="271" spans="1:20">
      <c r="A271" s="86">
        <v>267</v>
      </c>
      <c r="B271" s="86">
        <v>267</v>
      </c>
      <c r="C271" s="105">
        <v>39408</v>
      </c>
      <c r="D271" s="86"/>
      <c r="E271" s="277">
        <v>39465</v>
      </c>
      <c r="F271" s="135"/>
      <c r="G271" s="105">
        <v>39469</v>
      </c>
      <c r="H271" s="135" t="s">
        <v>124</v>
      </c>
      <c r="I271" s="206"/>
      <c r="J271" s="206"/>
      <c r="K271" s="206"/>
      <c r="L271" s="206"/>
      <c r="M271" s="206"/>
      <c r="N271" s="206"/>
      <c r="O271" s="206"/>
      <c r="P271" s="206"/>
      <c r="Q271" s="206"/>
      <c r="R271" s="206"/>
      <c r="S271" s="206"/>
      <c r="T271" s="206"/>
    </row>
    <row r="272" spans="1:20">
      <c r="A272" s="86">
        <v>268</v>
      </c>
      <c r="B272" s="86">
        <v>268</v>
      </c>
      <c r="C272" s="105">
        <v>39408</v>
      </c>
      <c r="D272" s="86"/>
      <c r="E272" s="277">
        <v>39409</v>
      </c>
      <c r="F272" s="135"/>
      <c r="G272" s="105">
        <v>39413</v>
      </c>
      <c r="H272" s="135" t="s">
        <v>122</v>
      </c>
      <c r="I272" s="206"/>
      <c r="J272" s="206"/>
      <c r="K272" s="206"/>
      <c r="L272" s="206"/>
      <c r="M272" s="206"/>
      <c r="N272" s="206"/>
      <c r="O272" s="206"/>
      <c r="P272" s="206"/>
      <c r="Q272" s="206"/>
      <c r="R272" s="206"/>
      <c r="S272" s="206"/>
      <c r="T272" s="206"/>
    </row>
    <row r="273" spans="1:20">
      <c r="A273" s="86">
        <v>269</v>
      </c>
      <c r="B273" s="86">
        <v>269</v>
      </c>
      <c r="C273" s="105">
        <v>39408</v>
      </c>
      <c r="D273" s="86"/>
      <c r="E273" s="277">
        <v>39410</v>
      </c>
      <c r="F273" s="135"/>
      <c r="G273" s="87">
        <v>39415</v>
      </c>
      <c r="H273" s="135" t="s">
        <v>119</v>
      </c>
      <c r="I273" s="206"/>
      <c r="J273" s="206"/>
      <c r="K273" s="206"/>
      <c r="L273" s="206"/>
      <c r="M273" s="206"/>
      <c r="N273" s="206"/>
      <c r="O273" s="206"/>
      <c r="P273" s="206"/>
      <c r="Q273" s="206"/>
      <c r="R273" s="206"/>
      <c r="S273" s="206"/>
      <c r="T273" s="206"/>
    </row>
    <row r="274" spans="1:20">
      <c r="A274" s="86">
        <v>270</v>
      </c>
      <c r="B274" s="86">
        <v>270</v>
      </c>
      <c r="C274" s="105">
        <v>39408</v>
      </c>
      <c r="D274" s="86"/>
      <c r="E274" s="277">
        <v>39410</v>
      </c>
      <c r="F274" s="135"/>
      <c r="G274" s="105">
        <v>39413</v>
      </c>
      <c r="H274" s="135" t="s">
        <v>119</v>
      </c>
      <c r="I274" s="206"/>
      <c r="J274" s="206"/>
      <c r="K274" s="206"/>
      <c r="L274" s="206"/>
      <c r="M274" s="206"/>
      <c r="N274" s="206"/>
      <c r="O274" s="206"/>
      <c r="P274" s="206"/>
      <c r="Q274" s="206"/>
      <c r="R274" s="206"/>
      <c r="S274" s="206"/>
      <c r="T274" s="206"/>
    </row>
    <row r="275" spans="1:20">
      <c r="A275" s="86">
        <v>271</v>
      </c>
      <c r="B275" s="86">
        <v>271</v>
      </c>
      <c r="C275" s="105">
        <v>39408</v>
      </c>
      <c r="D275" s="86"/>
      <c r="E275" s="277">
        <v>39409</v>
      </c>
      <c r="F275" s="135"/>
      <c r="G275" s="105">
        <v>39412</v>
      </c>
      <c r="H275" s="135" t="s">
        <v>119</v>
      </c>
      <c r="I275" s="206"/>
      <c r="J275" s="206"/>
      <c r="K275" s="206"/>
      <c r="L275" s="206"/>
      <c r="M275" s="206"/>
      <c r="N275" s="206"/>
      <c r="O275" s="206"/>
      <c r="P275" s="206"/>
      <c r="Q275" s="206"/>
      <c r="R275" s="206"/>
      <c r="S275" s="206"/>
      <c r="T275" s="206"/>
    </row>
    <row r="276" spans="1:20">
      <c r="A276" s="86">
        <v>272</v>
      </c>
      <c r="B276" s="86">
        <v>272</v>
      </c>
      <c r="C276" s="105">
        <v>39409</v>
      </c>
      <c r="D276" s="86"/>
      <c r="E276" s="277">
        <v>39410</v>
      </c>
      <c r="F276" s="135"/>
      <c r="G276" s="105">
        <v>39437</v>
      </c>
      <c r="H276" s="135" t="s">
        <v>127</v>
      </c>
      <c r="I276" s="206"/>
      <c r="J276" s="206"/>
      <c r="K276" s="206"/>
      <c r="L276" s="206"/>
      <c r="M276" s="206"/>
      <c r="N276" s="206"/>
      <c r="O276" s="206"/>
      <c r="P276" s="206"/>
      <c r="Q276" s="206"/>
      <c r="R276" s="206"/>
      <c r="S276" s="206"/>
      <c r="T276" s="206"/>
    </row>
    <row r="277" spans="1:20">
      <c r="A277" s="86">
        <v>273</v>
      </c>
      <c r="B277" s="86">
        <v>273</v>
      </c>
      <c r="C277" s="105">
        <v>39409</v>
      </c>
      <c r="D277" s="86"/>
      <c r="E277" s="277">
        <v>39410</v>
      </c>
      <c r="F277" s="135"/>
      <c r="G277" s="87">
        <v>39415</v>
      </c>
      <c r="H277" s="135" t="s">
        <v>119</v>
      </c>
      <c r="I277" s="206"/>
      <c r="J277" s="206"/>
      <c r="K277" s="206"/>
      <c r="L277" s="206"/>
      <c r="M277" s="206"/>
      <c r="N277" s="206"/>
      <c r="O277" s="206"/>
      <c r="P277" s="206"/>
      <c r="Q277" s="206"/>
      <c r="R277" s="206"/>
      <c r="S277" s="206"/>
      <c r="T277" s="206"/>
    </row>
    <row r="278" spans="1:20">
      <c r="A278" s="86">
        <v>274</v>
      </c>
      <c r="B278" s="86">
        <v>274</v>
      </c>
      <c r="C278" s="105">
        <v>39409</v>
      </c>
      <c r="D278" s="86"/>
      <c r="E278" s="277">
        <v>39412</v>
      </c>
      <c r="F278" s="135"/>
      <c r="G278" s="105">
        <v>39511</v>
      </c>
      <c r="H278" s="135" t="s">
        <v>120</v>
      </c>
      <c r="I278" s="206"/>
      <c r="J278" s="206"/>
      <c r="K278" s="206"/>
      <c r="L278" s="206"/>
      <c r="M278" s="206"/>
      <c r="N278" s="206"/>
      <c r="O278" s="206"/>
      <c r="P278" s="206"/>
      <c r="Q278" s="206"/>
      <c r="R278" s="206"/>
      <c r="S278" s="206"/>
      <c r="T278" s="206"/>
    </row>
    <row r="279" spans="1:20">
      <c r="A279" s="86">
        <v>275</v>
      </c>
      <c r="B279" s="86">
        <v>275</v>
      </c>
      <c r="C279" s="105">
        <v>39409</v>
      </c>
      <c r="D279" s="86"/>
      <c r="E279" s="277">
        <v>39412</v>
      </c>
      <c r="F279" s="135"/>
      <c r="G279" s="105">
        <v>39421</v>
      </c>
      <c r="H279" s="135" t="s">
        <v>122</v>
      </c>
      <c r="I279" s="206"/>
      <c r="J279" s="206"/>
      <c r="K279" s="206"/>
      <c r="L279" s="206"/>
      <c r="M279" s="206"/>
      <c r="N279" s="206"/>
      <c r="O279" s="206"/>
      <c r="P279" s="206"/>
      <c r="Q279" s="206"/>
      <c r="R279" s="206"/>
      <c r="S279" s="206"/>
      <c r="T279" s="206"/>
    </row>
    <row r="280" spans="1:20">
      <c r="A280" s="86">
        <v>276</v>
      </c>
      <c r="B280" s="86">
        <v>276</v>
      </c>
      <c r="C280" s="105">
        <v>39409</v>
      </c>
      <c r="D280" s="86"/>
      <c r="E280" s="277">
        <v>39413</v>
      </c>
      <c r="F280" s="135"/>
      <c r="G280" s="87">
        <v>39415</v>
      </c>
      <c r="H280" s="135" t="s">
        <v>119</v>
      </c>
      <c r="I280" s="206"/>
      <c r="J280" s="206"/>
      <c r="K280" s="206"/>
      <c r="L280" s="206"/>
      <c r="M280" s="206"/>
      <c r="N280" s="206"/>
      <c r="O280" s="206"/>
      <c r="P280" s="206"/>
      <c r="Q280" s="206"/>
      <c r="R280" s="206"/>
      <c r="S280" s="206"/>
      <c r="T280" s="206"/>
    </row>
    <row r="281" spans="1:20">
      <c r="A281" s="86">
        <v>277</v>
      </c>
      <c r="B281" s="86">
        <v>277</v>
      </c>
      <c r="C281" s="105">
        <v>39410</v>
      </c>
      <c r="D281" s="86"/>
      <c r="E281" s="277">
        <v>39412</v>
      </c>
      <c r="F281" s="135"/>
      <c r="G281" s="105">
        <v>39436</v>
      </c>
      <c r="H281" s="135" t="s">
        <v>119</v>
      </c>
      <c r="I281" s="206"/>
      <c r="J281" s="206"/>
      <c r="K281" s="206"/>
      <c r="L281" s="206"/>
      <c r="M281" s="206"/>
      <c r="N281" s="206"/>
      <c r="O281" s="206"/>
      <c r="P281" s="206"/>
      <c r="Q281" s="206"/>
      <c r="R281" s="206"/>
      <c r="S281" s="206"/>
      <c r="T281" s="206"/>
    </row>
    <row r="282" spans="1:20">
      <c r="A282" s="86">
        <v>278</v>
      </c>
      <c r="B282" s="86">
        <v>278</v>
      </c>
      <c r="C282" s="105">
        <v>39410</v>
      </c>
      <c r="D282" s="86"/>
      <c r="E282" s="277">
        <v>39412</v>
      </c>
      <c r="F282" s="135"/>
      <c r="G282" s="105">
        <v>39780</v>
      </c>
      <c r="H282" s="135" t="s">
        <v>122</v>
      </c>
      <c r="I282" s="206"/>
      <c r="J282" s="206"/>
      <c r="K282" s="206"/>
      <c r="L282" s="206"/>
      <c r="M282" s="206"/>
      <c r="N282" s="206"/>
      <c r="O282" s="206"/>
      <c r="P282" s="206"/>
      <c r="Q282" s="206"/>
      <c r="R282" s="206"/>
      <c r="S282" s="206"/>
      <c r="T282" s="206"/>
    </row>
    <row r="283" spans="1:20">
      <c r="A283" s="86">
        <v>279</v>
      </c>
      <c r="B283" s="86">
        <v>279</v>
      </c>
      <c r="C283" s="105">
        <v>39410</v>
      </c>
      <c r="D283" s="86"/>
      <c r="E283" s="277">
        <v>39412</v>
      </c>
      <c r="F283" s="135"/>
      <c r="G283" s="87">
        <v>39419</v>
      </c>
      <c r="H283" s="135" t="s">
        <v>122</v>
      </c>
      <c r="I283" s="206"/>
      <c r="J283" s="206"/>
      <c r="K283" s="206"/>
      <c r="L283" s="206"/>
      <c r="M283" s="206"/>
      <c r="N283" s="206"/>
      <c r="O283" s="206"/>
      <c r="P283" s="206"/>
      <c r="Q283" s="206"/>
      <c r="R283" s="206"/>
      <c r="S283" s="206"/>
      <c r="T283" s="206"/>
    </row>
    <row r="284" spans="1:20">
      <c r="A284" s="86">
        <v>280</v>
      </c>
      <c r="B284" s="86">
        <v>280</v>
      </c>
      <c r="C284" s="105">
        <v>39412</v>
      </c>
      <c r="D284" s="86"/>
      <c r="E284" s="277">
        <v>39412</v>
      </c>
      <c r="F284" s="135"/>
      <c r="G284" s="105">
        <v>39437</v>
      </c>
      <c r="H284" s="135" t="s">
        <v>119</v>
      </c>
      <c r="I284" s="206"/>
      <c r="J284" s="206"/>
      <c r="K284" s="206"/>
      <c r="L284" s="206"/>
      <c r="M284" s="206"/>
      <c r="N284" s="206"/>
      <c r="O284" s="206"/>
      <c r="P284" s="206"/>
      <c r="Q284" s="206"/>
      <c r="R284" s="206"/>
      <c r="S284" s="206"/>
      <c r="T284" s="206"/>
    </row>
    <row r="285" spans="1:20">
      <c r="A285" s="86">
        <v>281</v>
      </c>
      <c r="B285" s="86">
        <v>281</v>
      </c>
      <c r="C285" s="105">
        <v>39412</v>
      </c>
      <c r="D285" s="86"/>
      <c r="E285" s="277">
        <v>39445</v>
      </c>
      <c r="F285" s="135"/>
      <c r="G285" s="105">
        <v>39462</v>
      </c>
      <c r="H285" s="135" t="s">
        <v>119</v>
      </c>
      <c r="I285" s="206"/>
      <c r="J285" s="206"/>
      <c r="K285" s="206"/>
      <c r="L285" s="206"/>
      <c r="M285" s="206"/>
      <c r="N285" s="206"/>
      <c r="O285" s="206"/>
      <c r="P285" s="206"/>
      <c r="Q285" s="206"/>
      <c r="R285" s="206"/>
      <c r="S285" s="206"/>
      <c r="T285" s="206"/>
    </row>
    <row r="286" spans="1:20">
      <c r="A286" s="86">
        <v>282</v>
      </c>
      <c r="B286" s="86">
        <v>282</v>
      </c>
      <c r="C286" s="105">
        <v>39412</v>
      </c>
      <c r="D286" s="86"/>
      <c r="E286" s="277">
        <v>39780</v>
      </c>
      <c r="F286" s="135"/>
      <c r="G286" s="87">
        <v>39419</v>
      </c>
      <c r="H286" s="135" t="s">
        <v>119</v>
      </c>
      <c r="I286" s="206"/>
      <c r="J286" s="206"/>
      <c r="K286" s="206"/>
      <c r="L286" s="206"/>
      <c r="M286" s="206"/>
      <c r="N286" s="206"/>
      <c r="O286" s="206"/>
      <c r="P286" s="206"/>
      <c r="Q286" s="206"/>
      <c r="R286" s="206"/>
      <c r="S286" s="206"/>
      <c r="T286" s="206"/>
    </row>
    <row r="287" spans="1:20">
      <c r="A287" s="86">
        <v>283</v>
      </c>
      <c r="B287" s="86">
        <v>283</v>
      </c>
      <c r="C287" s="105">
        <v>39412</v>
      </c>
      <c r="D287" s="86"/>
      <c r="E287" s="277">
        <v>39413</v>
      </c>
      <c r="F287" s="135"/>
      <c r="G287" s="87">
        <v>39415</v>
      </c>
      <c r="H287" s="135" t="s">
        <v>119</v>
      </c>
      <c r="I287" s="206"/>
      <c r="J287" s="206"/>
      <c r="K287" s="206"/>
      <c r="L287" s="206"/>
      <c r="M287" s="206"/>
      <c r="N287" s="206"/>
      <c r="O287" s="206"/>
      <c r="P287" s="206"/>
      <c r="Q287" s="206"/>
      <c r="R287" s="206"/>
      <c r="S287" s="206"/>
      <c r="T287" s="206"/>
    </row>
    <row r="288" spans="1:20">
      <c r="A288" s="86">
        <v>284</v>
      </c>
      <c r="B288" s="86">
        <v>284</v>
      </c>
      <c r="C288" s="105">
        <v>39412</v>
      </c>
      <c r="D288" s="86"/>
      <c r="E288" s="277">
        <v>39413</v>
      </c>
      <c r="F288" s="135"/>
      <c r="G288" s="87">
        <v>39415</v>
      </c>
      <c r="H288" s="135" t="s">
        <v>119</v>
      </c>
      <c r="I288" s="206"/>
      <c r="J288" s="206"/>
      <c r="K288" s="206"/>
      <c r="L288" s="206"/>
      <c r="M288" s="206"/>
      <c r="N288" s="206"/>
      <c r="O288" s="206"/>
      <c r="P288" s="206"/>
      <c r="Q288" s="206"/>
      <c r="R288" s="206"/>
      <c r="S288" s="206"/>
      <c r="T288" s="206"/>
    </row>
    <row r="289" spans="1:20">
      <c r="A289" s="86">
        <v>285</v>
      </c>
      <c r="B289" s="86">
        <v>285</v>
      </c>
      <c r="C289" s="105">
        <v>39412</v>
      </c>
      <c r="D289" s="86"/>
      <c r="E289" s="277">
        <v>39415</v>
      </c>
      <c r="F289" s="135"/>
      <c r="G289" s="105">
        <v>39416</v>
      </c>
      <c r="H289" s="135" t="s">
        <v>119</v>
      </c>
      <c r="I289" s="206"/>
      <c r="J289" s="206"/>
      <c r="K289" s="206"/>
      <c r="L289" s="206"/>
      <c r="M289" s="206"/>
      <c r="N289" s="206"/>
      <c r="O289" s="206"/>
      <c r="P289" s="206"/>
      <c r="Q289" s="206"/>
      <c r="R289" s="206"/>
      <c r="S289" s="206"/>
      <c r="T289" s="206"/>
    </row>
    <row r="290" spans="1:20">
      <c r="A290" s="86">
        <v>286</v>
      </c>
      <c r="B290" s="86">
        <v>286</v>
      </c>
      <c r="C290" s="105">
        <v>39412</v>
      </c>
      <c r="D290" s="86"/>
      <c r="E290" s="277">
        <v>39413</v>
      </c>
      <c r="F290" s="135"/>
      <c r="G290" s="87">
        <v>39415</v>
      </c>
      <c r="H290" s="135" t="s">
        <v>119</v>
      </c>
      <c r="I290" s="206"/>
      <c r="J290" s="206"/>
      <c r="K290" s="206"/>
      <c r="L290" s="206"/>
      <c r="M290" s="206"/>
      <c r="N290" s="206"/>
      <c r="O290" s="206"/>
      <c r="P290" s="206"/>
      <c r="Q290" s="206"/>
      <c r="R290" s="206"/>
      <c r="S290" s="206"/>
      <c r="T290" s="206"/>
    </row>
    <row r="291" spans="1:20">
      <c r="A291" s="86">
        <v>287</v>
      </c>
      <c r="B291" s="86">
        <v>287</v>
      </c>
      <c r="C291" s="105">
        <v>39412</v>
      </c>
      <c r="D291" s="86"/>
      <c r="E291" s="277">
        <v>39413</v>
      </c>
      <c r="F291" s="135"/>
      <c r="G291" s="87">
        <v>39415</v>
      </c>
      <c r="H291" s="135" t="s">
        <v>119</v>
      </c>
      <c r="I291" s="206"/>
      <c r="J291" s="206"/>
      <c r="K291" s="206"/>
      <c r="L291" s="206"/>
      <c r="M291" s="206"/>
      <c r="N291" s="206"/>
      <c r="O291" s="206"/>
      <c r="P291" s="206"/>
      <c r="Q291" s="206"/>
      <c r="R291" s="206"/>
      <c r="S291" s="206"/>
      <c r="T291" s="206"/>
    </row>
    <row r="292" spans="1:20">
      <c r="A292" s="86">
        <v>288</v>
      </c>
      <c r="B292" s="86">
        <v>288</v>
      </c>
      <c r="C292" s="105">
        <v>39412</v>
      </c>
      <c r="D292" s="86"/>
      <c r="E292" s="277">
        <v>39413</v>
      </c>
      <c r="F292" s="135"/>
      <c r="G292" s="87">
        <v>39415</v>
      </c>
      <c r="H292" s="135" t="s">
        <v>122</v>
      </c>
      <c r="I292" s="206"/>
      <c r="J292" s="206"/>
      <c r="K292" s="206"/>
      <c r="L292" s="206"/>
      <c r="M292" s="206"/>
      <c r="N292" s="206"/>
      <c r="O292" s="206"/>
      <c r="P292" s="206"/>
      <c r="Q292" s="206"/>
      <c r="R292" s="206"/>
      <c r="S292" s="206"/>
      <c r="T292" s="206"/>
    </row>
    <row r="293" spans="1:20">
      <c r="A293" s="86">
        <v>289</v>
      </c>
      <c r="B293" s="86">
        <v>289</v>
      </c>
      <c r="C293" s="105">
        <v>39413</v>
      </c>
      <c r="D293" s="86"/>
      <c r="E293" s="277">
        <v>39780</v>
      </c>
      <c r="F293" s="135"/>
      <c r="G293" s="87">
        <v>39415</v>
      </c>
      <c r="H293" s="135" t="s">
        <v>119</v>
      </c>
      <c r="I293" s="206"/>
      <c r="J293" s="206"/>
      <c r="K293" s="206"/>
      <c r="L293" s="206"/>
      <c r="M293" s="206"/>
      <c r="N293" s="206"/>
      <c r="O293" s="206"/>
      <c r="P293" s="206"/>
      <c r="Q293" s="206"/>
      <c r="R293" s="206"/>
      <c r="S293" s="206"/>
      <c r="T293" s="206"/>
    </row>
    <row r="294" spans="1:20">
      <c r="A294" s="86">
        <v>290</v>
      </c>
      <c r="B294" s="86">
        <v>290</v>
      </c>
      <c r="C294" s="105">
        <v>39413</v>
      </c>
      <c r="D294" s="86"/>
      <c r="E294" s="277">
        <v>39780</v>
      </c>
      <c r="F294" s="135"/>
      <c r="G294" s="87">
        <v>39419</v>
      </c>
      <c r="H294" s="135" t="s">
        <v>119</v>
      </c>
      <c r="I294" s="206"/>
      <c r="J294" s="206"/>
      <c r="K294" s="206"/>
      <c r="L294" s="206"/>
      <c r="M294" s="206"/>
      <c r="N294" s="206"/>
      <c r="O294" s="206"/>
      <c r="P294" s="206"/>
      <c r="Q294" s="206"/>
      <c r="R294" s="206"/>
      <c r="S294" s="206"/>
      <c r="T294" s="206"/>
    </row>
    <row r="295" spans="1:20">
      <c r="A295" s="86">
        <v>291</v>
      </c>
      <c r="B295" s="86">
        <v>291</v>
      </c>
      <c r="C295" s="105">
        <v>39413</v>
      </c>
      <c r="D295" s="86"/>
      <c r="E295" s="277">
        <v>39415</v>
      </c>
      <c r="F295" s="135"/>
      <c r="G295" s="105">
        <v>39416</v>
      </c>
      <c r="H295" s="135" t="s">
        <v>119</v>
      </c>
      <c r="I295" s="206"/>
      <c r="J295" s="206"/>
      <c r="K295" s="206"/>
      <c r="L295" s="206"/>
      <c r="M295" s="206"/>
      <c r="N295" s="206"/>
      <c r="O295" s="206"/>
      <c r="P295" s="206"/>
      <c r="Q295" s="206"/>
      <c r="R295" s="206"/>
      <c r="S295" s="206"/>
      <c r="T295" s="206"/>
    </row>
    <row r="296" spans="1:20">
      <c r="A296" s="86">
        <v>292</v>
      </c>
      <c r="B296" s="86">
        <v>292</v>
      </c>
      <c r="C296" s="105">
        <v>39413</v>
      </c>
      <c r="D296" s="86"/>
      <c r="E296" s="277">
        <v>39414</v>
      </c>
      <c r="F296" s="135"/>
      <c r="G296" s="105">
        <v>39420</v>
      </c>
      <c r="H296" s="135" t="s">
        <v>119</v>
      </c>
      <c r="I296" s="206"/>
      <c r="J296" s="206"/>
      <c r="K296" s="206"/>
      <c r="L296" s="206"/>
      <c r="M296" s="206"/>
      <c r="N296" s="206"/>
      <c r="O296" s="206"/>
      <c r="P296" s="206"/>
      <c r="Q296" s="206"/>
      <c r="R296" s="206"/>
      <c r="S296" s="206"/>
      <c r="T296" s="206"/>
    </row>
    <row r="297" spans="1:20">
      <c r="A297" s="86">
        <v>293</v>
      </c>
      <c r="B297" s="86">
        <v>293</v>
      </c>
      <c r="C297" s="105">
        <v>39413</v>
      </c>
      <c r="D297" s="86"/>
      <c r="E297" s="277">
        <v>39780</v>
      </c>
      <c r="F297" s="135"/>
      <c r="G297" s="87">
        <v>39419</v>
      </c>
      <c r="H297" s="135" t="s">
        <v>120</v>
      </c>
      <c r="I297" s="206"/>
      <c r="J297" s="206"/>
      <c r="K297" s="206"/>
      <c r="L297" s="206"/>
      <c r="M297" s="206"/>
      <c r="N297" s="206"/>
      <c r="O297" s="206"/>
      <c r="P297" s="206"/>
      <c r="Q297" s="206"/>
      <c r="R297" s="206"/>
      <c r="S297" s="206"/>
      <c r="T297" s="206"/>
    </row>
    <row r="298" spans="1:20">
      <c r="A298" s="86">
        <v>294</v>
      </c>
      <c r="B298" s="86">
        <v>294</v>
      </c>
      <c r="C298" s="105">
        <v>39413</v>
      </c>
      <c r="D298" s="86"/>
      <c r="E298" s="277">
        <v>39416</v>
      </c>
      <c r="F298" s="135"/>
      <c r="G298" s="105">
        <v>39423</v>
      </c>
      <c r="H298" s="135" t="s">
        <v>123</v>
      </c>
      <c r="I298" s="206"/>
      <c r="J298" s="206"/>
      <c r="K298" s="206"/>
      <c r="L298" s="206"/>
      <c r="M298" s="206"/>
      <c r="N298" s="206"/>
      <c r="O298" s="206"/>
      <c r="P298" s="206"/>
      <c r="Q298" s="206"/>
      <c r="R298" s="206"/>
      <c r="S298" s="206"/>
      <c r="T298" s="206"/>
    </row>
    <row r="299" spans="1:20">
      <c r="A299" s="86">
        <v>295</v>
      </c>
      <c r="B299" s="86">
        <v>295</v>
      </c>
      <c r="C299" s="105">
        <v>39413</v>
      </c>
      <c r="D299" s="86"/>
      <c r="E299" s="277">
        <v>39780</v>
      </c>
      <c r="F299" s="135"/>
      <c r="G299" s="105">
        <v>39420</v>
      </c>
      <c r="H299" s="135" t="s">
        <v>119</v>
      </c>
      <c r="I299" s="206"/>
      <c r="J299" s="206"/>
      <c r="K299" s="206"/>
      <c r="L299" s="206"/>
      <c r="M299" s="206"/>
      <c r="N299" s="206"/>
      <c r="O299" s="206"/>
      <c r="P299" s="206"/>
      <c r="Q299" s="206"/>
      <c r="R299" s="206"/>
      <c r="S299" s="206"/>
      <c r="T299" s="206"/>
    </row>
    <row r="300" spans="1:20">
      <c r="A300" s="86">
        <v>296</v>
      </c>
      <c r="B300" s="86">
        <v>296</v>
      </c>
      <c r="C300" s="105">
        <v>39780</v>
      </c>
      <c r="D300" s="86"/>
      <c r="E300" s="277">
        <v>39780</v>
      </c>
      <c r="F300" s="135"/>
      <c r="G300" s="105">
        <v>39420</v>
      </c>
      <c r="H300" s="135" t="s">
        <v>119</v>
      </c>
      <c r="I300" s="206"/>
      <c r="J300" s="206"/>
      <c r="K300" s="206"/>
      <c r="L300" s="206"/>
      <c r="M300" s="206"/>
      <c r="N300" s="206"/>
      <c r="O300" s="206"/>
      <c r="P300" s="206"/>
      <c r="Q300" s="206"/>
      <c r="R300" s="206"/>
      <c r="S300" s="206"/>
      <c r="T300" s="206"/>
    </row>
    <row r="301" spans="1:20">
      <c r="A301" s="86">
        <v>297</v>
      </c>
      <c r="B301" s="86">
        <v>297</v>
      </c>
      <c r="C301" s="105">
        <v>39780</v>
      </c>
      <c r="D301" s="86"/>
      <c r="E301" s="277">
        <v>39780</v>
      </c>
      <c r="F301" s="135"/>
      <c r="G301" s="105">
        <v>39421</v>
      </c>
      <c r="H301" s="135" t="s">
        <v>119</v>
      </c>
      <c r="I301" s="206"/>
      <c r="J301" s="206"/>
      <c r="K301" s="206"/>
      <c r="L301" s="206"/>
      <c r="M301" s="206"/>
      <c r="N301" s="206"/>
      <c r="O301" s="206"/>
      <c r="P301" s="206"/>
      <c r="Q301" s="206"/>
      <c r="R301" s="206"/>
      <c r="S301" s="206"/>
      <c r="T301" s="206"/>
    </row>
    <row r="302" spans="1:20">
      <c r="A302" s="86">
        <v>298</v>
      </c>
      <c r="B302" s="86">
        <v>298</v>
      </c>
      <c r="C302" s="105">
        <v>39780</v>
      </c>
      <c r="D302" s="86"/>
      <c r="E302" s="277">
        <v>39415</v>
      </c>
      <c r="F302" s="135"/>
      <c r="G302" s="105">
        <v>39416</v>
      </c>
      <c r="H302" s="135" t="s">
        <v>119</v>
      </c>
      <c r="I302" s="206"/>
      <c r="J302" s="206"/>
      <c r="K302" s="206"/>
      <c r="L302" s="206"/>
      <c r="M302" s="206"/>
      <c r="N302" s="206"/>
      <c r="O302" s="206"/>
      <c r="P302" s="206"/>
      <c r="Q302" s="206"/>
      <c r="R302" s="206"/>
      <c r="S302" s="206"/>
      <c r="T302" s="206"/>
    </row>
    <row r="303" spans="1:20">
      <c r="A303" s="86">
        <v>299</v>
      </c>
      <c r="B303" s="86">
        <v>299</v>
      </c>
      <c r="C303" s="105">
        <v>39780</v>
      </c>
      <c r="D303" s="86"/>
      <c r="E303" s="277">
        <v>39443</v>
      </c>
      <c r="F303" s="135"/>
      <c r="G303" s="105">
        <v>39465</v>
      </c>
      <c r="H303" s="135" t="s">
        <v>127</v>
      </c>
      <c r="I303" s="206"/>
      <c r="J303" s="206"/>
      <c r="K303" s="206"/>
      <c r="L303" s="206"/>
      <c r="M303" s="206"/>
      <c r="N303" s="206"/>
      <c r="O303" s="206"/>
      <c r="P303" s="206"/>
      <c r="Q303" s="206"/>
      <c r="R303" s="206"/>
      <c r="S303" s="206"/>
      <c r="T303" s="206"/>
    </row>
    <row r="304" spans="1:20">
      <c r="A304" s="86">
        <v>300</v>
      </c>
      <c r="B304" s="86">
        <v>300</v>
      </c>
      <c r="C304" s="105">
        <v>39780</v>
      </c>
      <c r="D304" s="86"/>
      <c r="E304" s="277">
        <v>39415</v>
      </c>
      <c r="F304" s="135"/>
      <c r="G304" s="87">
        <v>39419</v>
      </c>
      <c r="H304" s="135" t="s">
        <v>119</v>
      </c>
      <c r="I304" s="206">
        <v>61867</v>
      </c>
      <c r="J304" s="206"/>
      <c r="K304" s="206"/>
      <c r="L304" s="206">
        <v>29298</v>
      </c>
      <c r="M304" s="206" t="s">
        <v>2778</v>
      </c>
      <c r="N304" s="206">
        <v>61320</v>
      </c>
      <c r="O304" s="206">
        <v>21936</v>
      </c>
      <c r="P304" s="206">
        <v>749204</v>
      </c>
      <c r="Q304" s="206">
        <v>741156</v>
      </c>
      <c r="R304" s="206">
        <v>7256</v>
      </c>
      <c r="S304" s="206">
        <v>3770115</v>
      </c>
      <c r="T304" s="206"/>
    </row>
    <row r="305" spans="1:20">
      <c r="A305" s="86">
        <v>301</v>
      </c>
      <c r="B305" s="86">
        <v>301</v>
      </c>
      <c r="C305" s="105">
        <v>39780</v>
      </c>
      <c r="D305" s="86"/>
      <c r="E305" s="277">
        <v>39415</v>
      </c>
      <c r="F305" s="135"/>
      <c r="G305" s="105">
        <v>39416</v>
      </c>
      <c r="H305" s="135" t="s">
        <v>123</v>
      </c>
      <c r="I305" s="206">
        <v>61880</v>
      </c>
      <c r="J305" s="206"/>
      <c r="K305" s="206"/>
      <c r="L305" s="206">
        <v>29296</v>
      </c>
      <c r="M305" s="206" t="s">
        <v>2779</v>
      </c>
      <c r="N305" s="206">
        <v>61176</v>
      </c>
      <c r="O305" s="206">
        <v>21933</v>
      </c>
      <c r="P305" s="206">
        <v>749139</v>
      </c>
      <c r="Q305" s="206">
        <v>741170</v>
      </c>
      <c r="R305" s="206">
        <v>6853</v>
      </c>
      <c r="S305" s="206">
        <v>3770102</v>
      </c>
      <c r="T305" s="206"/>
    </row>
    <row r="306" spans="1:20">
      <c r="A306" s="86">
        <v>302</v>
      </c>
      <c r="B306" s="86">
        <v>302</v>
      </c>
      <c r="C306" s="105">
        <v>39780</v>
      </c>
      <c r="D306" s="86"/>
      <c r="E306" s="277">
        <v>39415</v>
      </c>
      <c r="F306" s="135"/>
      <c r="G306" s="105">
        <v>39416</v>
      </c>
      <c r="H306" s="135" t="s">
        <v>119</v>
      </c>
      <c r="I306" s="206">
        <v>61978</v>
      </c>
      <c r="J306" s="206"/>
      <c r="K306" s="206"/>
      <c r="L306" s="206">
        <v>29297</v>
      </c>
      <c r="M306" s="206" t="s">
        <v>2780</v>
      </c>
      <c r="N306" s="206">
        <v>71794</v>
      </c>
      <c r="O306" s="206">
        <v>21935</v>
      </c>
      <c r="P306" s="206">
        <v>747867</v>
      </c>
      <c r="Q306" s="206">
        <v>741162</v>
      </c>
      <c r="R306" s="206">
        <v>7297</v>
      </c>
      <c r="S306" s="206">
        <v>370032</v>
      </c>
      <c r="T306" s="206"/>
    </row>
    <row r="307" spans="1:20">
      <c r="A307" s="86">
        <v>303</v>
      </c>
      <c r="B307" s="86">
        <v>303</v>
      </c>
      <c r="C307" s="105">
        <v>39780</v>
      </c>
      <c r="D307" s="86"/>
      <c r="E307" s="277">
        <v>39415</v>
      </c>
      <c r="F307" s="135"/>
      <c r="G307" s="105">
        <v>39416</v>
      </c>
      <c r="H307" s="135" t="s">
        <v>119</v>
      </c>
      <c r="I307" s="206">
        <v>61989</v>
      </c>
      <c r="J307" s="206"/>
      <c r="K307" s="206"/>
      <c r="L307" s="206">
        <v>29338</v>
      </c>
      <c r="M307" s="206" t="s">
        <v>2781</v>
      </c>
      <c r="N307" s="206">
        <v>71602</v>
      </c>
      <c r="O307" s="206">
        <v>21987</v>
      </c>
      <c r="P307" s="206">
        <v>748990</v>
      </c>
      <c r="Q307" s="206">
        <v>741173</v>
      </c>
      <c r="R307" s="206">
        <v>7547</v>
      </c>
      <c r="S307" s="206">
        <v>3270055</v>
      </c>
      <c r="T307" s="206"/>
    </row>
    <row r="308" spans="1:20">
      <c r="A308" s="86">
        <v>304</v>
      </c>
      <c r="B308" s="86">
        <v>304</v>
      </c>
      <c r="C308" s="105">
        <v>39780</v>
      </c>
      <c r="D308" s="86"/>
      <c r="E308" s="277">
        <v>39415</v>
      </c>
      <c r="F308" s="135"/>
      <c r="G308" s="105">
        <v>39416</v>
      </c>
      <c r="H308" s="135" t="s">
        <v>123</v>
      </c>
      <c r="I308" s="206">
        <v>61995</v>
      </c>
      <c r="J308" s="206"/>
      <c r="K308" s="206"/>
      <c r="L308" s="206">
        <v>29343</v>
      </c>
      <c r="M308" s="206" t="s">
        <v>2782</v>
      </c>
      <c r="N308" s="206">
        <v>67813</v>
      </c>
      <c r="O308" s="206">
        <v>21745</v>
      </c>
      <c r="P308" s="206">
        <v>749111</v>
      </c>
      <c r="Q308" s="206">
        <v>741178</v>
      </c>
      <c r="R308" s="206">
        <v>7515</v>
      </c>
      <c r="S308" s="206">
        <v>3270112</v>
      </c>
      <c r="T308" s="206"/>
    </row>
    <row r="309" spans="1:20">
      <c r="A309" s="86">
        <v>305</v>
      </c>
      <c r="B309" s="86">
        <v>305</v>
      </c>
      <c r="C309" s="105">
        <v>39415</v>
      </c>
      <c r="D309" s="86"/>
      <c r="E309" s="277">
        <v>39427</v>
      </c>
      <c r="F309" s="105">
        <v>39428</v>
      </c>
      <c r="G309" s="105">
        <v>39428</v>
      </c>
      <c r="H309" s="135" t="s">
        <v>126</v>
      </c>
      <c r="I309" s="206">
        <v>60984</v>
      </c>
      <c r="J309" s="206"/>
      <c r="K309" s="206"/>
      <c r="L309" s="206">
        <v>29147</v>
      </c>
      <c r="M309" s="206" t="s">
        <v>2783</v>
      </c>
      <c r="N309" s="206">
        <v>67823</v>
      </c>
      <c r="O309" s="206">
        <v>21799</v>
      </c>
      <c r="P309" s="206">
        <v>748114</v>
      </c>
      <c r="Q309" s="206">
        <v>741169</v>
      </c>
      <c r="R309" s="206">
        <v>6837</v>
      </c>
      <c r="S309" s="206">
        <v>370006</v>
      </c>
      <c r="T309" s="206"/>
    </row>
    <row r="310" spans="1:20">
      <c r="A310" s="86">
        <v>306</v>
      </c>
      <c r="B310" s="86">
        <v>306</v>
      </c>
      <c r="C310" s="105">
        <v>39415</v>
      </c>
      <c r="D310" s="86"/>
      <c r="E310" s="277">
        <v>39424</v>
      </c>
      <c r="F310" s="105">
        <v>39428</v>
      </c>
      <c r="G310" s="105">
        <v>39428</v>
      </c>
      <c r="H310" s="135" t="s">
        <v>119</v>
      </c>
      <c r="I310" s="206">
        <v>61524</v>
      </c>
      <c r="J310" s="206"/>
      <c r="K310" s="206"/>
      <c r="L310" s="206">
        <v>29083</v>
      </c>
      <c r="M310" s="206" t="s">
        <v>2784</v>
      </c>
      <c r="N310" s="206">
        <v>71603</v>
      </c>
      <c r="O310" s="206">
        <v>21664</v>
      </c>
      <c r="P310" s="206">
        <v>749115</v>
      </c>
      <c r="Q310" s="206">
        <v>741174</v>
      </c>
      <c r="R310" s="206">
        <v>6743</v>
      </c>
      <c r="S310" s="206">
        <v>4070185</v>
      </c>
      <c r="T310" s="206"/>
    </row>
    <row r="311" spans="1:20">
      <c r="A311" s="86">
        <v>307</v>
      </c>
      <c r="B311" s="86">
        <v>307</v>
      </c>
      <c r="C311" s="105">
        <v>39415</v>
      </c>
      <c r="D311" s="86"/>
      <c r="E311" s="277">
        <v>39424</v>
      </c>
      <c r="F311" s="105">
        <v>39436</v>
      </c>
      <c r="G311" s="105">
        <v>39436</v>
      </c>
      <c r="H311" s="135" t="s">
        <v>119</v>
      </c>
      <c r="I311" s="206">
        <v>61643</v>
      </c>
      <c r="J311" s="206"/>
      <c r="K311" s="206"/>
      <c r="L311" s="206">
        <v>29154</v>
      </c>
      <c r="M311" s="206" t="s">
        <v>2785</v>
      </c>
      <c r="N311" s="206">
        <v>69899</v>
      </c>
      <c r="O311" s="206">
        <v>21819</v>
      </c>
      <c r="P311" s="206">
        <v>747490</v>
      </c>
      <c r="Q311" s="206">
        <v>741163</v>
      </c>
      <c r="R311" s="206">
        <v>5751</v>
      </c>
      <c r="S311" s="206">
        <v>7270024</v>
      </c>
      <c r="T311" s="206"/>
    </row>
    <row r="312" spans="1:20">
      <c r="A312" s="86">
        <v>308</v>
      </c>
      <c r="B312" s="86">
        <v>308</v>
      </c>
      <c r="C312" s="105">
        <v>39415</v>
      </c>
      <c r="D312" s="86"/>
      <c r="E312" s="277">
        <v>39424</v>
      </c>
      <c r="F312" s="105">
        <v>39434</v>
      </c>
      <c r="G312" s="105">
        <v>39434</v>
      </c>
      <c r="H312" s="135" t="s">
        <v>120</v>
      </c>
      <c r="I312" s="206">
        <v>61514</v>
      </c>
      <c r="J312" s="206"/>
      <c r="K312" s="206"/>
      <c r="L312" s="206">
        <v>29109</v>
      </c>
      <c r="M312" s="206" t="s">
        <v>2786</v>
      </c>
      <c r="N312" s="206">
        <v>69900</v>
      </c>
      <c r="O312" s="206">
        <v>21754</v>
      </c>
      <c r="P312" s="206">
        <v>749281</v>
      </c>
      <c r="Q312" s="206">
        <v>741167</v>
      </c>
      <c r="R312" s="206">
        <v>6752</v>
      </c>
      <c r="S312" s="206"/>
      <c r="T312" s="206"/>
    </row>
    <row r="313" spans="1:20">
      <c r="A313" s="86">
        <v>309</v>
      </c>
      <c r="B313" s="86">
        <v>309</v>
      </c>
      <c r="C313" s="105">
        <v>39415</v>
      </c>
      <c r="D313" s="86"/>
      <c r="E313" s="277">
        <v>39424</v>
      </c>
      <c r="F313" s="105">
        <v>39428</v>
      </c>
      <c r="G313" s="105">
        <v>39428</v>
      </c>
      <c r="H313" s="135" t="s">
        <v>119</v>
      </c>
      <c r="I313" s="206">
        <v>61962</v>
      </c>
      <c r="J313" s="206"/>
      <c r="K313" s="206"/>
      <c r="L313" s="206">
        <v>29160</v>
      </c>
      <c r="M313" s="206" t="s">
        <v>2787</v>
      </c>
      <c r="N313" s="206">
        <v>70087</v>
      </c>
      <c r="O313" s="206">
        <v>21803</v>
      </c>
      <c r="P313" s="206">
        <v>747371</v>
      </c>
      <c r="Q313" s="206">
        <v>741159</v>
      </c>
      <c r="R313" s="206">
        <v>6757</v>
      </c>
      <c r="S313" s="206">
        <v>4070191</v>
      </c>
      <c r="T313" s="206"/>
    </row>
    <row r="314" spans="1:20">
      <c r="A314" s="86">
        <v>310</v>
      </c>
      <c r="B314" s="86">
        <v>310</v>
      </c>
      <c r="C314" s="105">
        <v>39415</v>
      </c>
      <c r="D314" s="86"/>
      <c r="E314" s="277">
        <v>39427</v>
      </c>
      <c r="F314" s="105">
        <v>39461</v>
      </c>
      <c r="G314" s="105">
        <v>39461</v>
      </c>
      <c r="H314" s="135" t="s">
        <v>120</v>
      </c>
      <c r="I314" s="206">
        <v>61430</v>
      </c>
      <c r="J314" s="206"/>
      <c r="K314" s="206"/>
      <c r="L314" s="206">
        <v>29370</v>
      </c>
      <c r="M314" s="206" t="s">
        <v>2788</v>
      </c>
      <c r="N314" s="206">
        <v>68106</v>
      </c>
      <c r="O314" s="206">
        <v>22040</v>
      </c>
      <c r="P314" s="206">
        <v>746803</v>
      </c>
      <c r="Q314" s="206">
        <v>741160</v>
      </c>
      <c r="R314" s="206">
        <v>7435</v>
      </c>
      <c r="S314" s="206">
        <v>270220</v>
      </c>
      <c r="T314" s="206"/>
    </row>
    <row r="315" spans="1:20">
      <c r="A315" s="86">
        <v>311</v>
      </c>
      <c r="B315" s="86">
        <v>311</v>
      </c>
      <c r="C315" s="105">
        <v>39415</v>
      </c>
      <c r="D315" s="86"/>
      <c r="E315" s="277">
        <v>39424</v>
      </c>
      <c r="F315" s="105">
        <v>39433</v>
      </c>
      <c r="G315" s="105">
        <v>39433</v>
      </c>
      <c r="H315" s="135" t="s">
        <v>120</v>
      </c>
      <c r="I315" s="206">
        <v>61993</v>
      </c>
      <c r="J315" s="206"/>
      <c r="K315" s="206"/>
      <c r="L315" s="206">
        <v>29295</v>
      </c>
      <c r="M315" s="206" t="s">
        <v>2789</v>
      </c>
      <c r="N315" s="206">
        <v>70025</v>
      </c>
      <c r="O315" s="206">
        <v>21930</v>
      </c>
      <c r="P315" s="206">
        <v>748113</v>
      </c>
      <c r="Q315" s="206">
        <v>741164</v>
      </c>
      <c r="R315" s="206">
        <v>6793</v>
      </c>
      <c r="S315" s="206">
        <v>3970223</v>
      </c>
      <c r="T315" s="206"/>
    </row>
    <row r="316" spans="1:20">
      <c r="A316" s="86">
        <v>312</v>
      </c>
      <c r="B316" s="86">
        <v>312</v>
      </c>
      <c r="C316" s="105">
        <v>39415</v>
      </c>
      <c r="D316" s="86"/>
      <c r="E316" s="277">
        <v>39427</v>
      </c>
      <c r="F316" s="105">
        <v>39433</v>
      </c>
      <c r="G316" s="105">
        <v>39433</v>
      </c>
      <c r="H316" s="135" t="s">
        <v>122</v>
      </c>
      <c r="I316" s="206">
        <v>62028</v>
      </c>
      <c r="J316" s="206"/>
      <c r="K316" s="206"/>
      <c r="L316" s="206">
        <v>28609</v>
      </c>
      <c r="M316" s="206" t="s">
        <v>2790</v>
      </c>
      <c r="N316" s="206">
        <v>72087</v>
      </c>
      <c r="O316" s="206">
        <v>21212</v>
      </c>
      <c r="P316" s="206">
        <v>749284</v>
      </c>
      <c r="Q316" s="206">
        <v>741171</v>
      </c>
      <c r="R316" s="206">
        <v>6262</v>
      </c>
      <c r="S316" s="206">
        <v>4070217</v>
      </c>
      <c r="T316" s="206"/>
    </row>
    <row r="317" spans="1:20">
      <c r="A317" s="86">
        <v>313</v>
      </c>
      <c r="B317" s="86">
        <v>313</v>
      </c>
      <c r="C317" s="105">
        <v>39416</v>
      </c>
      <c r="D317" s="86"/>
      <c r="E317" s="277">
        <v>39424</v>
      </c>
      <c r="F317" s="105">
        <v>39434</v>
      </c>
      <c r="G317" s="105">
        <v>39434</v>
      </c>
      <c r="H317" s="135" t="s">
        <v>120</v>
      </c>
      <c r="I317" s="206">
        <v>61890</v>
      </c>
      <c r="J317" s="206"/>
      <c r="K317" s="206"/>
      <c r="L317" s="206">
        <v>28598</v>
      </c>
      <c r="M317" s="206" t="s">
        <v>2791</v>
      </c>
      <c r="N317" s="206">
        <v>70098</v>
      </c>
      <c r="O317" s="206">
        <v>12522</v>
      </c>
      <c r="P317" s="206">
        <v>743956</v>
      </c>
      <c r="Q317" s="206">
        <v>741180</v>
      </c>
      <c r="R317" s="206">
        <v>5683</v>
      </c>
      <c r="S317" s="206">
        <v>3470021</v>
      </c>
      <c r="T317" s="206"/>
    </row>
    <row r="318" spans="1:20">
      <c r="A318" s="86">
        <v>314</v>
      </c>
      <c r="B318" s="86">
        <v>314</v>
      </c>
      <c r="C318" s="105">
        <v>39416</v>
      </c>
      <c r="D318" s="86"/>
      <c r="E318" s="277">
        <v>39424</v>
      </c>
      <c r="F318" s="135" t="s">
        <v>125</v>
      </c>
      <c r="G318" s="135" t="s">
        <v>125</v>
      </c>
      <c r="H318" s="135" t="s">
        <v>122</v>
      </c>
      <c r="I318" s="206">
        <v>61765</v>
      </c>
      <c r="J318" s="206"/>
      <c r="K318" s="206"/>
      <c r="L318" s="206">
        <v>29289</v>
      </c>
      <c r="M318" s="206" t="s">
        <v>2792</v>
      </c>
      <c r="N318" s="206">
        <v>70023</v>
      </c>
      <c r="O318" s="206">
        <v>15961</v>
      </c>
      <c r="P318" s="206">
        <v>744395</v>
      </c>
      <c r="Q318" s="206">
        <v>744395</v>
      </c>
      <c r="R318" s="206">
        <v>6998</v>
      </c>
      <c r="S318" s="206">
        <v>270232</v>
      </c>
      <c r="T318" s="206"/>
    </row>
    <row r="319" spans="1:20">
      <c r="A319" s="86">
        <v>315</v>
      </c>
      <c r="B319" s="86">
        <v>315</v>
      </c>
      <c r="C319" s="105">
        <v>39416</v>
      </c>
      <c r="D319" s="86"/>
      <c r="E319" s="277">
        <v>39427</v>
      </c>
      <c r="F319" s="105">
        <v>39433</v>
      </c>
      <c r="G319" s="105">
        <v>39433</v>
      </c>
      <c r="H319" s="135" t="s">
        <v>120</v>
      </c>
      <c r="I319" s="206">
        <v>61972</v>
      </c>
      <c r="J319" s="206"/>
      <c r="K319" s="206"/>
      <c r="L319" s="206">
        <v>28580</v>
      </c>
      <c r="M319" s="206" t="s">
        <v>2793</v>
      </c>
      <c r="N319" s="206">
        <v>72146</v>
      </c>
      <c r="O319" s="206">
        <v>21082</v>
      </c>
      <c r="P319" s="206">
        <v>744392</v>
      </c>
      <c r="Q319" s="206">
        <v>741172</v>
      </c>
      <c r="R319" s="206">
        <v>5666</v>
      </c>
      <c r="S319" s="206">
        <v>4270016</v>
      </c>
      <c r="T319" s="206"/>
    </row>
    <row r="320" spans="1:20">
      <c r="A320" s="86">
        <v>316</v>
      </c>
      <c r="B320" s="86">
        <v>316</v>
      </c>
      <c r="C320" s="105">
        <v>39416</v>
      </c>
      <c r="D320" s="86"/>
      <c r="E320" s="277">
        <v>39427</v>
      </c>
      <c r="F320" s="105">
        <v>39434</v>
      </c>
      <c r="G320" s="105">
        <v>39434</v>
      </c>
      <c r="H320" s="135" t="s">
        <v>127</v>
      </c>
      <c r="I320" s="206">
        <v>62036</v>
      </c>
      <c r="J320" s="206"/>
      <c r="K320" s="206"/>
      <c r="L320" s="206">
        <v>29143</v>
      </c>
      <c r="M320" s="206" t="s">
        <v>2794</v>
      </c>
      <c r="N320" s="206">
        <v>67775</v>
      </c>
      <c r="O320" s="206">
        <v>15787</v>
      </c>
      <c r="P320" s="206">
        <v>744721</v>
      </c>
      <c r="Q320" s="206">
        <v>739260</v>
      </c>
      <c r="R320" s="206">
        <v>6932</v>
      </c>
      <c r="S320" s="206">
        <v>3970040</v>
      </c>
      <c r="T320" s="206"/>
    </row>
    <row r="321" spans="1:20">
      <c r="A321" s="86">
        <v>317</v>
      </c>
      <c r="B321" s="86">
        <v>317</v>
      </c>
      <c r="C321" s="105">
        <v>39416</v>
      </c>
      <c r="D321" s="86"/>
      <c r="E321" s="277">
        <v>39427</v>
      </c>
      <c r="F321" s="105">
        <v>39433</v>
      </c>
      <c r="G321" s="105">
        <v>39433</v>
      </c>
      <c r="H321" s="135" t="s">
        <v>122</v>
      </c>
      <c r="I321" s="206">
        <v>62030</v>
      </c>
      <c r="J321" s="206"/>
      <c r="K321" s="206"/>
      <c r="L321" s="206">
        <v>29165</v>
      </c>
      <c r="M321" s="206" t="s">
        <v>2795</v>
      </c>
      <c r="N321" s="206">
        <v>70005</v>
      </c>
      <c r="O321" s="206">
        <v>21781</v>
      </c>
      <c r="P321" s="206">
        <v>749283</v>
      </c>
      <c r="Q321" s="206">
        <v>739213</v>
      </c>
      <c r="R321" s="206">
        <v>6868</v>
      </c>
      <c r="S321" s="206">
        <v>3970070</v>
      </c>
      <c r="T321" s="206"/>
    </row>
    <row r="322" spans="1:20">
      <c r="A322" s="86">
        <v>318</v>
      </c>
      <c r="B322" s="86">
        <v>318</v>
      </c>
      <c r="C322" s="105">
        <v>39416</v>
      </c>
      <c r="D322" s="86"/>
      <c r="E322" s="277">
        <v>39427</v>
      </c>
      <c r="F322" s="105">
        <v>39434</v>
      </c>
      <c r="G322" s="105">
        <v>39434</v>
      </c>
      <c r="H322" s="135" t="s">
        <v>127</v>
      </c>
      <c r="I322" s="206">
        <v>61631</v>
      </c>
      <c r="J322" s="206"/>
      <c r="K322" s="206"/>
      <c r="L322" s="206">
        <v>29159</v>
      </c>
      <c r="M322" s="206" t="s">
        <v>2796</v>
      </c>
      <c r="N322" s="206">
        <v>68100</v>
      </c>
      <c r="O322" s="206">
        <v>16114</v>
      </c>
      <c r="P322" s="206">
        <v>749820</v>
      </c>
      <c r="Q322" s="206">
        <v>742382</v>
      </c>
      <c r="R322" s="206">
        <v>6796</v>
      </c>
      <c r="S322" s="206">
        <v>3770014</v>
      </c>
      <c r="T322" s="206"/>
    </row>
    <row r="323" spans="1:20">
      <c r="A323" s="86">
        <v>319</v>
      </c>
      <c r="B323" s="86">
        <v>319</v>
      </c>
      <c r="C323" s="105">
        <v>39419</v>
      </c>
      <c r="D323" s="86"/>
      <c r="E323" s="277">
        <v>39427</v>
      </c>
      <c r="F323" s="105">
        <v>39428</v>
      </c>
      <c r="G323" s="105">
        <v>39428</v>
      </c>
      <c r="H323" s="135" t="s">
        <v>126</v>
      </c>
      <c r="I323" s="206">
        <v>61888</v>
      </c>
      <c r="J323" s="206"/>
      <c r="K323" s="206"/>
      <c r="L323" s="206">
        <v>29163</v>
      </c>
      <c r="M323" s="206" t="s">
        <v>2797</v>
      </c>
      <c r="N323" s="206">
        <v>71879</v>
      </c>
      <c r="O323" s="206">
        <v>15826</v>
      </c>
      <c r="P323" s="206">
        <v>749486</v>
      </c>
      <c r="Q323" s="206">
        <v>739246</v>
      </c>
      <c r="R323" s="206">
        <v>6936</v>
      </c>
      <c r="S323" s="206">
        <v>3970229</v>
      </c>
      <c r="T323" s="206"/>
    </row>
    <row r="324" spans="1:20">
      <c r="A324" s="86">
        <v>320</v>
      </c>
      <c r="B324" s="86">
        <v>320</v>
      </c>
      <c r="C324" s="105">
        <v>39419</v>
      </c>
      <c r="D324" s="86"/>
      <c r="E324" s="277">
        <v>39428</v>
      </c>
      <c r="F324" s="105">
        <v>39479</v>
      </c>
      <c r="G324" s="105">
        <v>39484</v>
      </c>
      <c r="H324" s="135" t="s">
        <v>120</v>
      </c>
      <c r="I324" s="206">
        <v>61766</v>
      </c>
      <c r="J324" s="206"/>
      <c r="K324" s="206"/>
      <c r="L324" s="206">
        <v>29360</v>
      </c>
      <c r="M324" s="206" t="s">
        <v>2798</v>
      </c>
      <c r="N324" s="206">
        <v>739277</v>
      </c>
      <c r="O324" s="206">
        <v>22025</v>
      </c>
      <c r="P324" s="206">
        <v>749201</v>
      </c>
      <c r="Q324" s="206">
        <v>739277</v>
      </c>
      <c r="R324" s="206">
        <v>7551</v>
      </c>
      <c r="S324" s="206">
        <v>3970044</v>
      </c>
      <c r="T324" s="206"/>
    </row>
    <row r="325" spans="1:20">
      <c r="A325" s="86">
        <v>321</v>
      </c>
      <c r="B325" s="86">
        <v>321</v>
      </c>
      <c r="C325" s="105">
        <v>39419</v>
      </c>
      <c r="D325" s="86"/>
      <c r="E325" s="277">
        <v>39427</v>
      </c>
      <c r="F325" s="105">
        <v>39435</v>
      </c>
      <c r="G325" s="105">
        <v>39435</v>
      </c>
      <c r="H325" s="135" t="s">
        <v>123</v>
      </c>
      <c r="I325" s="206">
        <v>61950</v>
      </c>
      <c r="J325" s="206"/>
      <c r="K325" s="206"/>
      <c r="L325" s="206">
        <v>29292</v>
      </c>
      <c r="M325" s="206" t="s">
        <v>2799</v>
      </c>
      <c r="N325" s="206">
        <v>68654</v>
      </c>
      <c r="O325" s="206">
        <v>16037</v>
      </c>
      <c r="P325" s="206">
        <v>746813</v>
      </c>
      <c r="Q325" s="206">
        <v>741187</v>
      </c>
      <c r="R325" s="206">
        <v>6840</v>
      </c>
      <c r="S325" s="206">
        <v>3770011</v>
      </c>
      <c r="T325" s="206"/>
    </row>
    <row r="326" spans="1:20">
      <c r="A326" s="86">
        <v>322</v>
      </c>
      <c r="B326" s="86">
        <v>322</v>
      </c>
      <c r="C326" s="105">
        <v>39419</v>
      </c>
      <c r="D326" s="86"/>
      <c r="E326" s="277">
        <v>39427</v>
      </c>
      <c r="F326" s="105">
        <v>39428</v>
      </c>
      <c r="G326" s="105">
        <v>39428</v>
      </c>
      <c r="H326" s="135" t="s">
        <v>126</v>
      </c>
      <c r="I326" s="206">
        <v>62040</v>
      </c>
      <c r="J326" s="206"/>
      <c r="K326" s="206"/>
      <c r="L326" s="206">
        <v>29103</v>
      </c>
      <c r="M326" s="206" t="s">
        <v>2800</v>
      </c>
      <c r="N326" s="206">
        <v>71888</v>
      </c>
      <c r="O326" s="206">
        <v>16002</v>
      </c>
      <c r="P326" s="206">
        <v>744388</v>
      </c>
      <c r="Q326" s="206">
        <v>741185</v>
      </c>
      <c r="R326" s="206">
        <v>6930</v>
      </c>
      <c r="S326" s="206">
        <v>3770035</v>
      </c>
      <c r="T326" s="206"/>
    </row>
    <row r="327" spans="1:20">
      <c r="A327" s="86">
        <v>323</v>
      </c>
      <c r="B327" s="86">
        <v>323</v>
      </c>
      <c r="C327" s="105">
        <v>39419</v>
      </c>
      <c r="D327" s="86"/>
      <c r="E327" s="277">
        <v>39427</v>
      </c>
      <c r="F327" s="105">
        <v>39430</v>
      </c>
      <c r="G327" s="105">
        <v>39430</v>
      </c>
      <c r="H327" s="135" t="s">
        <v>119</v>
      </c>
      <c r="I327" s="206">
        <v>62041</v>
      </c>
      <c r="J327" s="206"/>
      <c r="K327" s="206"/>
      <c r="L327" s="206">
        <v>29098</v>
      </c>
      <c r="M327" s="206" t="s">
        <v>2801</v>
      </c>
      <c r="N327" s="206">
        <v>68658</v>
      </c>
      <c r="O327" s="206">
        <v>21734</v>
      </c>
      <c r="P327" s="206">
        <v>746806</v>
      </c>
      <c r="Q327" s="206">
        <v>741184</v>
      </c>
      <c r="R327" s="206">
        <v>6882</v>
      </c>
      <c r="S327" s="206">
        <v>3770050</v>
      </c>
      <c r="T327" s="206"/>
    </row>
    <row r="328" spans="1:20">
      <c r="A328" s="86">
        <v>324</v>
      </c>
      <c r="B328" s="86">
        <v>324</v>
      </c>
      <c r="C328" s="105">
        <v>39426</v>
      </c>
      <c r="D328" s="86"/>
      <c r="E328" s="277">
        <v>39428</v>
      </c>
      <c r="F328" s="105">
        <v>39484</v>
      </c>
      <c r="G328" s="105">
        <v>39486</v>
      </c>
      <c r="H328" s="135" t="s">
        <v>134</v>
      </c>
      <c r="I328" s="206">
        <v>62032</v>
      </c>
      <c r="J328" s="206"/>
      <c r="K328" s="206"/>
      <c r="L328" s="206">
        <v>29027</v>
      </c>
      <c r="M328" s="206" t="s">
        <v>2802</v>
      </c>
      <c r="N328" s="206">
        <v>70462</v>
      </c>
      <c r="O328" s="206">
        <v>21598</v>
      </c>
      <c r="P328" s="206">
        <v>746683</v>
      </c>
      <c r="Q328" s="206">
        <v>739267</v>
      </c>
      <c r="R328" s="206">
        <v>6894</v>
      </c>
      <c r="S328" s="206">
        <v>3970058</v>
      </c>
      <c r="T328" s="206"/>
    </row>
    <row r="329" spans="1:20">
      <c r="A329" s="86">
        <v>325</v>
      </c>
      <c r="B329" s="86">
        <v>325</v>
      </c>
      <c r="C329" s="105">
        <v>39427</v>
      </c>
      <c r="D329" s="86"/>
      <c r="E329" s="277">
        <v>39428</v>
      </c>
      <c r="F329" s="105">
        <v>39479</v>
      </c>
      <c r="G329" s="105">
        <v>39479</v>
      </c>
      <c r="H329" s="135" t="s">
        <v>127</v>
      </c>
      <c r="I329" s="206">
        <v>61589</v>
      </c>
      <c r="J329" s="206"/>
      <c r="K329" s="206"/>
      <c r="L329" s="206">
        <v>29085</v>
      </c>
      <c r="M329" s="206" t="s">
        <v>2803</v>
      </c>
      <c r="N329" s="206">
        <v>74837</v>
      </c>
      <c r="O329" s="206">
        <v>21660</v>
      </c>
      <c r="P329" s="206">
        <v>746382</v>
      </c>
      <c r="Q329" s="206">
        <v>74837</v>
      </c>
      <c r="R329" s="206">
        <v>7053</v>
      </c>
      <c r="S329" s="206">
        <v>3970018</v>
      </c>
      <c r="T329" s="206"/>
    </row>
    <row r="330" spans="1:20">
      <c r="A330" s="86">
        <v>326</v>
      </c>
      <c r="B330" s="86">
        <v>326</v>
      </c>
      <c r="C330" s="105">
        <v>39427</v>
      </c>
      <c r="D330" s="86"/>
      <c r="E330" s="277">
        <v>39429</v>
      </c>
      <c r="F330" s="105">
        <v>39484</v>
      </c>
      <c r="G330" s="105">
        <v>39484</v>
      </c>
      <c r="H330" s="135" t="s">
        <v>120</v>
      </c>
      <c r="I330" s="206">
        <v>61982</v>
      </c>
      <c r="J330" s="206"/>
      <c r="K330" s="206"/>
      <c r="L330" s="206">
        <v>29074</v>
      </c>
      <c r="M330" s="206" t="s">
        <v>2804</v>
      </c>
      <c r="N330" s="206">
        <v>72601</v>
      </c>
      <c r="O330" s="206">
        <v>21735</v>
      </c>
      <c r="P330" s="206">
        <v>746282</v>
      </c>
      <c r="Q330" s="206">
        <v>741203</v>
      </c>
      <c r="R330" s="206">
        <v>6946</v>
      </c>
      <c r="S330" s="206">
        <v>4070044</v>
      </c>
      <c r="T330" s="206"/>
    </row>
    <row r="331" spans="1:20">
      <c r="A331" s="86">
        <v>327</v>
      </c>
      <c r="B331" s="86">
        <v>327</v>
      </c>
      <c r="C331" s="105">
        <v>39427</v>
      </c>
      <c r="D331" s="86"/>
      <c r="E331" s="277">
        <v>39428</v>
      </c>
      <c r="F331" s="105">
        <v>39479</v>
      </c>
      <c r="G331" s="105">
        <v>39479</v>
      </c>
      <c r="H331" s="135" t="s">
        <v>127</v>
      </c>
      <c r="I331" s="206">
        <v>61983</v>
      </c>
      <c r="J331" s="206"/>
      <c r="K331" s="206"/>
      <c r="L331" s="206">
        <v>29111</v>
      </c>
      <c r="M331" s="206" t="s">
        <v>2805</v>
      </c>
      <c r="N331" s="206">
        <v>70225</v>
      </c>
      <c r="O331" s="206">
        <v>15970</v>
      </c>
      <c r="P331" s="206">
        <v>746378</v>
      </c>
      <c r="Q331" s="206">
        <v>741188</v>
      </c>
      <c r="R331" s="206">
        <v>6965</v>
      </c>
      <c r="S331" s="206">
        <v>3970055</v>
      </c>
      <c r="T331" s="206"/>
    </row>
    <row r="332" spans="1:20">
      <c r="A332" s="86">
        <v>328</v>
      </c>
      <c r="B332" s="86">
        <v>328</v>
      </c>
      <c r="C332" s="105">
        <v>39427</v>
      </c>
      <c r="D332" s="86"/>
      <c r="E332" s="277">
        <v>39430</v>
      </c>
      <c r="F332" s="105">
        <v>39486</v>
      </c>
      <c r="G332" s="105">
        <v>39492</v>
      </c>
      <c r="H332" s="135" t="s">
        <v>119</v>
      </c>
      <c r="I332" s="206">
        <v>62091</v>
      </c>
      <c r="J332" s="206"/>
      <c r="K332" s="206"/>
      <c r="L332" s="206">
        <v>29612</v>
      </c>
      <c r="M332" s="206" t="s">
        <v>2806</v>
      </c>
      <c r="N332" s="206">
        <v>70160</v>
      </c>
      <c r="O332" s="206">
        <v>22441</v>
      </c>
      <c r="P332" s="206">
        <v>746817</v>
      </c>
      <c r="Q332" s="206">
        <v>741209</v>
      </c>
      <c r="R332" s="206">
        <v>7222</v>
      </c>
      <c r="S332" s="206">
        <v>3470066</v>
      </c>
      <c r="T332" s="206"/>
    </row>
    <row r="333" spans="1:20">
      <c r="A333" s="86">
        <v>329</v>
      </c>
      <c r="B333" s="86">
        <v>329</v>
      </c>
      <c r="C333" s="105">
        <v>39427</v>
      </c>
      <c r="D333" s="86"/>
      <c r="E333" s="277">
        <v>39430</v>
      </c>
      <c r="F333" s="105">
        <v>39486</v>
      </c>
      <c r="G333" s="105">
        <v>39491</v>
      </c>
      <c r="H333" s="135" t="s">
        <v>134</v>
      </c>
      <c r="I333" s="206">
        <v>61817</v>
      </c>
      <c r="J333" s="206"/>
      <c r="K333" s="206"/>
      <c r="L333" s="206">
        <v>29595</v>
      </c>
      <c r="M333" s="206" t="s">
        <v>2807</v>
      </c>
      <c r="N333" s="206">
        <v>72527</v>
      </c>
      <c r="O333" s="206">
        <v>22421</v>
      </c>
      <c r="P333" s="206">
        <v>746821</v>
      </c>
      <c r="Q333" s="206">
        <v>741202</v>
      </c>
      <c r="R333" s="206">
        <v>5816</v>
      </c>
      <c r="S333" s="206">
        <v>3770141</v>
      </c>
      <c r="T333" s="206"/>
    </row>
    <row r="334" spans="1:20">
      <c r="A334" s="86">
        <v>330</v>
      </c>
      <c r="B334" s="86">
        <v>330</v>
      </c>
      <c r="C334" s="105">
        <v>39427</v>
      </c>
      <c r="D334" s="86"/>
      <c r="E334" s="277">
        <v>39434</v>
      </c>
      <c r="F334" s="105">
        <v>39484</v>
      </c>
      <c r="G334" s="105">
        <v>39484</v>
      </c>
      <c r="H334" s="135" t="s">
        <v>120</v>
      </c>
      <c r="I334" s="206">
        <v>62182</v>
      </c>
      <c r="J334" s="206"/>
      <c r="K334" s="206"/>
      <c r="L334" s="206">
        <v>29607</v>
      </c>
      <c r="M334" s="206" t="s">
        <v>2808</v>
      </c>
      <c r="N334" s="206">
        <v>75364</v>
      </c>
      <c r="O334" s="206">
        <v>16673</v>
      </c>
      <c r="P334" s="206">
        <v>746290</v>
      </c>
      <c r="Q334" s="206">
        <v>741188</v>
      </c>
      <c r="R334" s="206">
        <v>7175</v>
      </c>
      <c r="S334" s="206">
        <v>3970095</v>
      </c>
      <c r="T334" s="206"/>
    </row>
    <row r="335" spans="1:20">
      <c r="A335" s="86">
        <v>331</v>
      </c>
      <c r="B335" s="86">
        <v>331</v>
      </c>
      <c r="C335" s="105">
        <v>39427</v>
      </c>
      <c r="D335" s="86"/>
      <c r="E335" s="277">
        <v>39429</v>
      </c>
      <c r="F335" s="105">
        <v>39484</v>
      </c>
      <c r="G335" s="105">
        <v>39484</v>
      </c>
      <c r="H335" s="135" t="s">
        <v>120</v>
      </c>
      <c r="I335" s="206">
        <v>62250</v>
      </c>
      <c r="J335" s="206"/>
      <c r="K335" s="206"/>
      <c r="L335" s="206">
        <v>29610</v>
      </c>
      <c r="M335" s="206" t="s">
        <v>2809</v>
      </c>
      <c r="N335" s="206">
        <v>75226</v>
      </c>
      <c r="O335" s="206">
        <v>15479</v>
      </c>
      <c r="P335" s="206">
        <v>746285</v>
      </c>
      <c r="Q335" s="206">
        <v>741189</v>
      </c>
      <c r="R335" s="206">
        <v>7185</v>
      </c>
      <c r="S335" s="206">
        <v>3470082</v>
      </c>
      <c r="T335" s="206"/>
    </row>
    <row r="336" spans="1:20">
      <c r="A336" s="86">
        <v>332</v>
      </c>
      <c r="B336" s="86">
        <v>332</v>
      </c>
      <c r="C336" s="105">
        <v>39427</v>
      </c>
      <c r="D336" s="86"/>
      <c r="E336" s="277">
        <v>39429</v>
      </c>
      <c r="F336" s="105">
        <v>39484</v>
      </c>
      <c r="G336" s="105">
        <v>39486</v>
      </c>
      <c r="H336" s="135" t="s">
        <v>134</v>
      </c>
      <c r="I336" s="206">
        <v>62142</v>
      </c>
      <c r="J336" s="206"/>
      <c r="K336" s="206"/>
      <c r="L336" s="206">
        <v>29596</v>
      </c>
      <c r="M336" s="206" t="s">
        <v>2810</v>
      </c>
      <c r="N336" s="206">
        <v>75232</v>
      </c>
      <c r="O336" s="206">
        <v>22400</v>
      </c>
      <c r="P336" s="206">
        <v>751859</v>
      </c>
      <c r="Q336" s="206">
        <v>741196</v>
      </c>
      <c r="R336" s="206">
        <v>7215</v>
      </c>
      <c r="S336" s="206">
        <v>3770150</v>
      </c>
      <c r="T336" s="206"/>
    </row>
    <row r="337" spans="1:20">
      <c r="A337" s="86">
        <v>333</v>
      </c>
      <c r="B337" s="86">
        <v>333</v>
      </c>
      <c r="C337" s="105">
        <v>39428</v>
      </c>
      <c r="D337" s="86"/>
      <c r="E337" s="277">
        <v>39429</v>
      </c>
      <c r="F337" s="105">
        <v>39484</v>
      </c>
      <c r="G337" s="105">
        <v>39492</v>
      </c>
      <c r="H337" s="135" t="s">
        <v>119</v>
      </c>
      <c r="I337" s="206">
        <v>62436</v>
      </c>
      <c r="J337" s="206"/>
      <c r="K337" s="206"/>
      <c r="L337" s="206">
        <v>29682</v>
      </c>
      <c r="M337" s="206" t="s">
        <v>2811</v>
      </c>
      <c r="N337" s="206">
        <v>75606</v>
      </c>
      <c r="O337" s="206">
        <v>22487</v>
      </c>
      <c r="P337" s="206">
        <v>750438</v>
      </c>
      <c r="Q337" s="206">
        <v>741163</v>
      </c>
      <c r="R337" s="206">
        <v>7581</v>
      </c>
      <c r="S337" s="206">
        <v>3970107</v>
      </c>
      <c r="T337" s="206"/>
    </row>
    <row r="338" spans="1:20">
      <c r="A338" s="86">
        <v>334</v>
      </c>
      <c r="B338" s="86">
        <v>334</v>
      </c>
      <c r="C338" s="105">
        <v>39428</v>
      </c>
      <c r="D338" s="86"/>
      <c r="E338" s="277">
        <v>39430</v>
      </c>
      <c r="F338" s="105">
        <v>39486</v>
      </c>
      <c r="G338" s="105">
        <v>39497</v>
      </c>
      <c r="H338" s="135" t="s">
        <v>127</v>
      </c>
      <c r="I338" s="206">
        <v>62523</v>
      </c>
      <c r="J338" s="206"/>
      <c r="K338" s="206"/>
      <c r="L338" s="206">
        <v>29730</v>
      </c>
      <c r="M338" s="206" t="s">
        <v>2812</v>
      </c>
      <c r="N338" s="206">
        <v>75508</v>
      </c>
      <c r="O338" s="206">
        <v>22525</v>
      </c>
      <c r="P338" s="206">
        <v>744814</v>
      </c>
      <c r="Q338" s="206">
        <v>741161</v>
      </c>
      <c r="R338" s="206">
        <v>6473</v>
      </c>
      <c r="S338" s="206">
        <v>4070022</v>
      </c>
      <c r="T338" s="206"/>
    </row>
    <row r="339" spans="1:20">
      <c r="A339" s="86">
        <v>335</v>
      </c>
      <c r="B339" s="86">
        <v>335</v>
      </c>
      <c r="C339" s="105">
        <v>39428</v>
      </c>
      <c r="D339" s="86"/>
      <c r="E339" s="277">
        <v>39430</v>
      </c>
      <c r="F339" s="105">
        <v>39486</v>
      </c>
      <c r="G339" s="105">
        <v>39490</v>
      </c>
      <c r="H339" s="135" t="s">
        <v>120</v>
      </c>
      <c r="I339" s="206">
        <v>62929</v>
      </c>
      <c r="J339" s="206"/>
      <c r="K339" s="206"/>
      <c r="L339" s="206">
        <v>29680</v>
      </c>
      <c r="M339" s="206" t="s">
        <v>2813</v>
      </c>
      <c r="N339" s="206">
        <v>72443</v>
      </c>
      <c r="O339" s="206">
        <v>16935</v>
      </c>
      <c r="P339" s="206">
        <v>744786</v>
      </c>
      <c r="Q339" s="206">
        <v>741163</v>
      </c>
      <c r="R339" s="206">
        <v>7575</v>
      </c>
      <c r="S339" s="206">
        <v>3970081</v>
      </c>
      <c r="T339" s="206"/>
    </row>
    <row r="340" spans="1:20">
      <c r="A340" s="86">
        <v>336</v>
      </c>
      <c r="B340" s="86">
        <v>336</v>
      </c>
      <c r="C340" s="105">
        <v>39428</v>
      </c>
      <c r="D340" s="86"/>
      <c r="E340" s="277">
        <v>39430</v>
      </c>
      <c r="F340" s="135"/>
      <c r="G340" s="105">
        <v>39486</v>
      </c>
      <c r="H340" s="135" t="s">
        <v>134</v>
      </c>
      <c r="I340" s="206">
        <v>62626</v>
      </c>
      <c r="J340" s="206"/>
      <c r="K340" s="206"/>
      <c r="L340" s="206">
        <v>29613</v>
      </c>
      <c r="M340" s="206" t="s">
        <v>2814</v>
      </c>
      <c r="N340" s="206">
        <v>71350</v>
      </c>
      <c r="O340" s="206">
        <v>22427</v>
      </c>
      <c r="P340" s="206">
        <v>751259</v>
      </c>
      <c r="Q340" s="206">
        <v>741201</v>
      </c>
      <c r="R340" s="206">
        <v>7024</v>
      </c>
      <c r="S340" s="206">
        <v>3770181</v>
      </c>
      <c r="T340" s="206"/>
    </row>
    <row r="341" spans="1:20">
      <c r="A341" s="86">
        <v>337</v>
      </c>
      <c r="B341" s="86">
        <v>337</v>
      </c>
      <c r="C341" s="105">
        <v>39428</v>
      </c>
      <c r="D341" s="86"/>
      <c r="E341" s="277">
        <v>39429</v>
      </c>
      <c r="F341" s="105">
        <v>39484</v>
      </c>
      <c r="G341" s="105">
        <v>39485</v>
      </c>
      <c r="H341" s="135" t="s">
        <v>119</v>
      </c>
      <c r="I341" s="206">
        <v>62496</v>
      </c>
      <c r="J341" s="206"/>
      <c r="K341" s="206"/>
      <c r="L341" s="206">
        <v>29599</v>
      </c>
      <c r="M341" s="206" t="s">
        <v>2815</v>
      </c>
      <c r="N341" s="206">
        <v>73394</v>
      </c>
      <c r="O341" s="206">
        <v>22420</v>
      </c>
      <c r="P341" s="206">
        <v>750702</v>
      </c>
      <c r="Q341" s="206">
        <v>741191</v>
      </c>
      <c r="R341" s="206">
        <v>7099</v>
      </c>
      <c r="S341" s="206">
        <v>3970065</v>
      </c>
      <c r="T341" s="206"/>
    </row>
    <row r="342" spans="1:20">
      <c r="A342" s="86">
        <v>338</v>
      </c>
      <c r="B342" s="86">
        <v>338</v>
      </c>
      <c r="C342" s="105">
        <v>39428</v>
      </c>
      <c r="D342" s="86"/>
      <c r="E342" s="277">
        <v>39430</v>
      </c>
      <c r="F342" s="105">
        <v>39486</v>
      </c>
      <c r="G342" s="105">
        <v>39490</v>
      </c>
      <c r="H342" s="135" t="s">
        <v>119</v>
      </c>
      <c r="I342" s="206">
        <v>61533</v>
      </c>
      <c r="J342" s="206"/>
      <c r="K342" s="206"/>
      <c r="L342" s="206">
        <v>29713</v>
      </c>
      <c r="M342" s="206" t="s">
        <v>2816</v>
      </c>
      <c r="N342" s="206">
        <v>73687</v>
      </c>
      <c r="O342" s="206">
        <v>22517</v>
      </c>
      <c r="P342" s="206">
        <v>749737</v>
      </c>
      <c r="Q342" s="206">
        <v>742354</v>
      </c>
      <c r="R342" s="206">
        <v>6220</v>
      </c>
      <c r="S342" s="206">
        <v>3970047</v>
      </c>
      <c r="T342" s="206"/>
    </row>
    <row r="343" spans="1:20">
      <c r="A343" s="86">
        <v>339</v>
      </c>
      <c r="B343" s="86">
        <v>339</v>
      </c>
      <c r="C343" s="105">
        <v>39428</v>
      </c>
      <c r="D343" s="86"/>
      <c r="E343" s="277">
        <v>39437</v>
      </c>
      <c r="F343" s="135"/>
      <c r="G343" s="105">
        <v>39465</v>
      </c>
      <c r="H343" s="135" t="s">
        <v>138</v>
      </c>
      <c r="I343" s="206">
        <v>62898</v>
      </c>
      <c r="J343" s="206"/>
      <c r="K343" s="206"/>
      <c r="L343" s="206">
        <v>29081</v>
      </c>
      <c r="M343" s="206" t="s">
        <v>2817</v>
      </c>
      <c r="N343" s="206">
        <v>72447</v>
      </c>
      <c r="O343" s="206">
        <v>21732</v>
      </c>
      <c r="P343" s="206">
        <v>751260</v>
      </c>
      <c r="Q343" s="206">
        <v>741166</v>
      </c>
      <c r="R343" s="206">
        <v>6744</v>
      </c>
      <c r="S343" s="206">
        <v>3770064</v>
      </c>
      <c r="T343" s="206"/>
    </row>
    <row r="344" spans="1:20">
      <c r="A344" s="86">
        <v>340</v>
      </c>
      <c r="B344" s="86">
        <v>340</v>
      </c>
      <c r="C344" s="105">
        <v>39428</v>
      </c>
      <c r="D344" s="86"/>
      <c r="E344" s="277">
        <v>39430</v>
      </c>
      <c r="F344" s="105">
        <v>39486</v>
      </c>
      <c r="G344" s="105">
        <v>39486</v>
      </c>
      <c r="H344" s="135" t="s">
        <v>138</v>
      </c>
      <c r="I344" s="206">
        <v>62090</v>
      </c>
      <c r="J344" s="206"/>
      <c r="K344" s="206"/>
      <c r="L344" s="206">
        <v>29736</v>
      </c>
      <c r="M344" s="206" t="s">
        <v>2818</v>
      </c>
      <c r="N344" s="206">
        <v>73683</v>
      </c>
      <c r="O344" s="206">
        <v>22532</v>
      </c>
      <c r="P344" s="206">
        <v>750439</v>
      </c>
      <c r="Q344" s="206">
        <v>741191</v>
      </c>
      <c r="R344" s="206">
        <v>7002</v>
      </c>
      <c r="S344" s="206">
        <v>3970097</v>
      </c>
      <c r="T344" s="206"/>
    </row>
    <row r="345" spans="1:20">
      <c r="A345" s="86">
        <v>341</v>
      </c>
      <c r="B345" s="86">
        <v>341</v>
      </c>
      <c r="C345" s="105">
        <v>39429</v>
      </c>
      <c r="D345" s="86"/>
      <c r="E345" s="277">
        <v>39430</v>
      </c>
      <c r="F345" s="105">
        <v>39486</v>
      </c>
      <c r="G345" s="105">
        <v>39490</v>
      </c>
      <c r="H345" s="135" t="s">
        <v>138</v>
      </c>
      <c r="I345" s="206">
        <v>60265</v>
      </c>
      <c r="J345" s="206"/>
      <c r="K345" s="206"/>
      <c r="L345" s="206">
        <v>29756</v>
      </c>
      <c r="M345" s="206" t="s">
        <v>2819</v>
      </c>
      <c r="N345" s="206">
        <v>74624</v>
      </c>
      <c r="O345" s="206">
        <v>15904</v>
      </c>
      <c r="P345" s="206">
        <v>755029</v>
      </c>
      <c r="Q345" s="206">
        <v>741177</v>
      </c>
      <c r="R345" s="206">
        <v>7672</v>
      </c>
      <c r="S345" s="206">
        <v>3770006</v>
      </c>
      <c r="T345" s="206"/>
    </row>
    <row r="346" spans="1:20">
      <c r="A346" s="86">
        <v>342</v>
      </c>
      <c r="B346" s="86">
        <v>342</v>
      </c>
      <c r="C346" s="105">
        <v>39429</v>
      </c>
      <c r="D346" s="86"/>
      <c r="E346" s="277">
        <v>39427</v>
      </c>
      <c r="F346" s="105">
        <v>39514</v>
      </c>
      <c r="G346" s="105">
        <v>39514</v>
      </c>
      <c r="H346" s="135" t="s">
        <v>138</v>
      </c>
      <c r="I346" s="206">
        <v>62893</v>
      </c>
      <c r="J346" s="206"/>
      <c r="K346" s="206"/>
      <c r="L346" s="206">
        <v>29733</v>
      </c>
      <c r="M346" s="206" t="s">
        <v>2820</v>
      </c>
      <c r="N346" s="206">
        <v>75882</v>
      </c>
      <c r="O346" s="206">
        <v>22533</v>
      </c>
      <c r="P346" s="206">
        <v>753295</v>
      </c>
      <c r="Q346" s="206">
        <v>722355</v>
      </c>
      <c r="R346" s="206">
        <v>7002294</v>
      </c>
      <c r="S346" s="206">
        <v>3770066</v>
      </c>
      <c r="T346" s="206"/>
    </row>
    <row r="347" spans="1:20">
      <c r="A347" s="86">
        <v>343</v>
      </c>
      <c r="B347" s="86">
        <v>343</v>
      </c>
      <c r="C347" s="105">
        <v>39429</v>
      </c>
      <c r="D347" s="86"/>
      <c r="E347" s="277">
        <v>39433</v>
      </c>
      <c r="F347" s="105">
        <v>39513</v>
      </c>
      <c r="G347" s="105">
        <v>39513</v>
      </c>
      <c r="H347" s="135" t="s">
        <v>120</v>
      </c>
      <c r="I347" s="206">
        <v>62899</v>
      </c>
      <c r="J347" s="206"/>
      <c r="K347" s="206"/>
      <c r="L347" s="206">
        <v>29601</v>
      </c>
      <c r="M347" s="206" t="s">
        <v>2821</v>
      </c>
      <c r="N347" s="206">
        <v>74769</v>
      </c>
      <c r="O347" s="206">
        <v>16471</v>
      </c>
      <c r="P347" s="206">
        <v>753011</v>
      </c>
      <c r="Q347" s="206">
        <v>742331</v>
      </c>
      <c r="R347" s="206">
        <v>7103</v>
      </c>
      <c r="S347" s="206">
        <v>3970108</v>
      </c>
      <c r="T347" s="206"/>
    </row>
    <row r="348" spans="1:20">
      <c r="A348" s="86">
        <v>344</v>
      </c>
      <c r="B348" s="86">
        <v>344</v>
      </c>
      <c r="C348" s="105">
        <v>39429</v>
      </c>
      <c r="D348" s="86"/>
      <c r="E348" s="277">
        <v>39430</v>
      </c>
      <c r="F348" s="87">
        <v>39518</v>
      </c>
      <c r="G348" s="105">
        <v>39518</v>
      </c>
      <c r="H348" s="135" t="s">
        <v>120</v>
      </c>
      <c r="I348" s="206">
        <v>61263</v>
      </c>
      <c r="J348" s="206"/>
      <c r="K348" s="206"/>
      <c r="L348" s="206">
        <v>29494</v>
      </c>
      <c r="M348" s="206" t="s">
        <v>2822</v>
      </c>
      <c r="N348" s="206">
        <v>74721</v>
      </c>
      <c r="O348" s="206">
        <v>22319</v>
      </c>
      <c r="P348" s="206">
        <v>753291</v>
      </c>
      <c r="Q348" s="206">
        <v>742356</v>
      </c>
      <c r="R348" s="206">
        <v>7134</v>
      </c>
      <c r="S348" s="206">
        <v>4270173</v>
      </c>
      <c r="T348" s="206"/>
    </row>
    <row r="349" spans="1:20">
      <c r="A349" s="86">
        <v>345</v>
      </c>
      <c r="B349" s="86">
        <v>345</v>
      </c>
      <c r="C349" s="105">
        <v>39429</v>
      </c>
      <c r="D349" s="86"/>
      <c r="E349" s="277">
        <v>39430</v>
      </c>
      <c r="F349" s="105">
        <v>39486</v>
      </c>
      <c r="G349" s="105">
        <v>39490</v>
      </c>
      <c r="H349" s="135" t="s">
        <v>138</v>
      </c>
      <c r="I349" s="206">
        <v>62455</v>
      </c>
      <c r="J349" s="206"/>
      <c r="K349" s="206"/>
      <c r="L349" s="206">
        <v>29687</v>
      </c>
      <c r="M349" s="206" t="s">
        <v>2823</v>
      </c>
      <c r="N349" s="206">
        <v>73606</v>
      </c>
      <c r="O349" s="206">
        <v>22497</v>
      </c>
      <c r="P349" s="206">
        <v>753006</v>
      </c>
      <c r="Q349" s="206">
        <v>742353</v>
      </c>
      <c r="R349" s="206">
        <v>6460</v>
      </c>
      <c r="S349" s="206">
        <v>4270182</v>
      </c>
      <c r="T349" s="206"/>
    </row>
    <row r="350" spans="1:20">
      <c r="A350" s="86">
        <v>346</v>
      </c>
      <c r="B350" s="86">
        <v>346</v>
      </c>
      <c r="C350" s="105">
        <v>39429</v>
      </c>
      <c r="D350" s="86"/>
      <c r="E350" s="277">
        <v>39431</v>
      </c>
      <c r="F350" s="105">
        <v>39484</v>
      </c>
      <c r="G350" s="105">
        <v>39486</v>
      </c>
      <c r="H350" s="135" t="s">
        <v>119</v>
      </c>
      <c r="I350" s="206">
        <v>62521</v>
      </c>
      <c r="J350" s="206"/>
      <c r="K350" s="206"/>
      <c r="L350" s="206">
        <v>29671</v>
      </c>
      <c r="M350" s="206" t="s">
        <v>2824</v>
      </c>
      <c r="N350" s="206">
        <v>75605</v>
      </c>
      <c r="O350" s="206">
        <v>22488</v>
      </c>
      <c r="P350" s="206">
        <v>753016</v>
      </c>
      <c r="Q350" s="206">
        <v>741194</v>
      </c>
      <c r="R350" s="206">
        <v>7016</v>
      </c>
      <c r="S350" s="206">
        <v>3470019</v>
      </c>
      <c r="T350" s="206"/>
    </row>
    <row r="351" spans="1:20">
      <c r="A351" s="86">
        <v>347</v>
      </c>
      <c r="B351" s="86">
        <v>347</v>
      </c>
      <c r="C351" s="105">
        <v>39429</v>
      </c>
      <c r="D351" s="86"/>
      <c r="E351" s="277">
        <v>39431</v>
      </c>
      <c r="F351" s="105">
        <v>39484</v>
      </c>
      <c r="G351" s="105">
        <v>39484</v>
      </c>
      <c r="H351" s="135" t="s">
        <v>120</v>
      </c>
      <c r="I351" s="206">
        <v>62890</v>
      </c>
      <c r="J351" s="206"/>
      <c r="K351" s="206"/>
      <c r="L351" s="206">
        <v>29402</v>
      </c>
      <c r="M351" s="206" t="s">
        <v>2825</v>
      </c>
      <c r="N351" s="206">
        <v>75608</v>
      </c>
      <c r="O351" s="206">
        <v>22163</v>
      </c>
      <c r="P351" s="206">
        <v>753299</v>
      </c>
      <c r="Q351" s="206">
        <v>741165</v>
      </c>
      <c r="R351" s="206">
        <v>7184</v>
      </c>
      <c r="S351" s="206">
        <v>4270175</v>
      </c>
      <c r="T351" s="206"/>
    </row>
    <row r="352" spans="1:20">
      <c r="A352" s="86">
        <v>348</v>
      </c>
      <c r="B352" s="86">
        <v>348</v>
      </c>
      <c r="C352" s="105">
        <v>39430</v>
      </c>
      <c r="D352" s="86"/>
      <c r="E352" s="277">
        <v>39431</v>
      </c>
      <c r="F352" s="105">
        <v>39486</v>
      </c>
      <c r="G352" s="105">
        <v>39486</v>
      </c>
      <c r="H352" s="135" t="s">
        <v>124</v>
      </c>
      <c r="I352" s="206">
        <v>62887</v>
      </c>
      <c r="J352" s="206"/>
      <c r="K352" s="206"/>
      <c r="L352" s="206">
        <v>29507</v>
      </c>
      <c r="M352" s="206" t="s">
        <v>2826</v>
      </c>
      <c r="N352" s="206">
        <v>74273</v>
      </c>
      <c r="O352" s="206">
        <v>22315</v>
      </c>
      <c r="P352" s="206">
        <v>750035</v>
      </c>
      <c r="Q352" s="206">
        <v>741142</v>
      </c>
      <c r="R352" s="206">
        <v>7189</v>
      </c>
      <c r="S352" s="206">
        <v>4270188</v>
      </c>
      <c r="T352" s="206"/>
    </row>
    <row r="353" spans="1:20">
      <c r="A353" s="86">
        <v>349</v>
      </c>
      <c r="B353" s="86">
        <v>349</v>
      </c>
      <c r="C353" s="105">
        <v>39430</v>
      </c>
      <c r="D353" s="86"/>
      <c r="E353" s="277">
        <v>39431</v>
      </c>
      <c r="F353" s="135"/>
      <c r="G353" s="105">
        <v>39486</v>
      </c>
      <c r="H353" s="135" t="s">
        <v>119</v>
      </c>
      <c r="I353" s="206">
        <v>60264</v>
      </c>
      <c r="J353" s="206"/>
      <c r="K353" s="206"/>
      <c r="L353" s="206">
        <v>29691</v>
      </c>
      <c r="M353" s="206" t="s">
        <v>2827</v>
      </c>
      <c r="N353" s="206">
        <v>75604</v>
      </c>
      <c r="O353" s="206">
        <v>22495</v>
      </c>
      <c r="P353" s="206">
        <v>754152</v>
      </c>
      <c r="Q353" s="206">
        <v>741161</v>
      </c>
      <c r="R353" s="206">
        <v>4767</v>
      </c>
      <c r="S353" s="206">
        <v>3770053</v>
      </c>
      <c r="T353" s="206"/>
    </row>
    <row r="354" spans="1:20">
      <c r="A354" s="86">
        <v>350</v>
      </c>
      <c r="B354" s="86">
        <v>350</v>
      </c>
      <c r="C354" s="105">
        <v>39430</v>
      </c>
      <c r="D354" s="86"/>
      <c r="E354" s="277">
        <v>39435</v>
      </c>
      <c r="F354" s="105">
        <v>39486</v>
      </c>
      <c r="G354" s="105">
        <v>39489</v>
      </c>
      <c r="H354" s="135" t="s">
        <v>134</v>
      </c>
      <c r="I354" s="206">
        <v>62991</v>
      </c>
      <c r="J354" s="206"/>
      <c r="K354" s="206"/>
      <c r="L354" s="206">
        <v>29672</v>
      </c>
      <c r="M354" s="206" t="s">
        <v>2828</v>
      </c>
      <c r="N354" s="206">
        <v>75295</v>
      </c>
      <c r="O354" s="206">
        <v>22491</v>
      </c>
      <c r="P354" s="206">
        <v>754184</v>
      </c>
      <c r="Q354" s="206">
        <v>744303</v>
      </c>
      <c r="R354" s="206">
        <v>6671</v>
      </c>
      <c r="S354" s="206">
        <v>3770151</v>
      </c>
      <c r="T354" s="206"/>
    </row>
    <row r="355" spans="1:20">
      <c r="A355" s="86">
        <v>351</v>
      </c>
      <c r="B355" s="86">
        <v>351</v>
      </c>
      <c r="C355" s="105">
        <v>39430</v>
      </c>
      <c r="D355" s="86"/>
      <c r="E355" s="277">
        <v>39434</v>
      </c>
      <c r="F355" s="87">
        <v>39492</v>
      </c>
      <c r="G355" s="87">
        <v>39492</v>
      </c>
      <c r="H355" s="135" t="s">
        <v>119</v>
      </c>
      <c r="I355" s="206">
        <v>62246</v>
      </c>
      <c r="J355" s="206"/>
      <c r="K355" s="206"/>
      <c r="L355" s="206">
        <v>29679</v>
      </c>
      <c r="M355" s="206" t="s">
        <v>2829</v>
      </c>
      <c r="N355" s="206">
        <v>74829</v>
      </c>
      <c r="O355" s="206">
        <v>22503</v>
      </c>
      <c r="P355" s="206">
        <v>754158</v>
      </c>
      <c r="Q355" s="206">
        <v>744298</v>
      </c>
      <c r="R355" s="206">
        <v>4962</v>
      </c>
      <c r="S355" s="206">
        <v>4270162</v>
      </c>
      <c r="T355" s="206"/>
    </row>
    <row r="356" spans="1:20">
      <c r="A356" s="86">
        <v>352</v>
      </c>
      <c r="B356" s="86">
        <v>352</v>
      </c>
      <c r="C356" s="105">
        <v>39430</v>
      </c>
      <c r="D356" s="86"/>
      <c r="E356" s="277">
        <v>39433</v>
      </c>
      <c r="F356" s="105">
        <v>39479</v>
      </c>
      <c r="G356" s="105">
        <v>39479</v>
      </c>
      <c r="H356" s="135" t="s">
        <v>127</v>
      </c>
      <c r="I356" s="206">
        <v>62983</v>
      </c>
      <c r="J356" s="206"/>
      <c r="K356" s="206"/>
      <c r="L356" s="206">
        <v>29501</v>
      </c>
      <c r="M356" s="206" t="s">
        <v>2830</v>
      </c>
      <c r="N356" s="206">
        <v>74773</v>
      </c>
      <c r="O356" s="206">
        <v>22310</v>
      </c>
      <c r="P356" s="206">
        <v>743916</v>
      </c>
      <c r="Q356" s="206">
        <v>741158</v>
      </c>
      <c r="R356" s="206">
        <v>7127</v>
      </c>
      <c r="S356" s="206">
        <v>3970248</v>
      </c>
      <c r="T356" s="206"/>
    </row>
    <row r="357" spans="1:20">
      <c r="A357" s="86">
        <v>353</v>
      </c>
      <c r="B357" s="86">
        <v>353</v>
      </c>
      <c r="C357" s="105">
        <v>39430</v>
      </c>
      <c r="D357" s="86"/>
      <c r="E357" s="277">
        <v>39434</v>
      </c>
      <c r="F357" s="105">
        <v>39486</v>
      </c>
      <c r="G357" s="105"/>
      <c r="H357" s="135"/>
      <c r="I357" s="206">
        <v>62985</v>
      </c>
      <c r="J357" s="206"/>
      <c r="K357" s="206"/>
      <c r="L357" s="206">
        <v>29503</v>
      </c>
      <c r="M357" s="206" t="s">
        <v>2831</v>
      </c>
      <c r="N357" s="206">
        <v>75240</v>
      </c>
      <c r="O357" s="206">
        <v>22307</v>
      </c>
      <c r="P357" s="206">
        <v>754185</v>
      </c>
      <c r="Q357" s="206">
        <v>742375</v>
      </c>
      <c r="R357" s="206">
        <v>7112</v>
      </c>
      <c r="S357" s="206">
        <v>3970073</v>
      </c>
      <c r="T357" s="206"/>
    </row>
    <row r="358" spans="1:20">
      <c r="A358" s="86">
        <v>354</v>
      </c>
      <c r="B358" s="86">
        <v>354</v>
      </c>
      <c r="C358" s="105">
        <v>39430</v>
      </c>
      <c r="D358" s="86"/>
      <c r="E358" s="277">
        <v>39433</v>
      </c>
      <c r="F358" s="105">
        <v>39484</v>
      </c>
      <c r="G358" s="105">
        <v>39485</v>
      </c>
      <c r="H358" s="135" t="s">
        <v>119</v>
      </c>
      <c r="I358" s="206">
        <v>62993</v>
      </c>
      <c r="J358" s="206"/>
      <c r="K358" s="206"/>
      <c r="L358" s="206">
        <v>29515</v>
      </c>
      <c r="M358" s="206" t="s">
        <v>2832</v>
      </c>
      <c r="N358" s="206">
        <v>75510</v>
      </c>
      <c r="O358" s="206">
        <v>22121</v>
      </c>
      <c r="P358" s="206">
        <v>754159</v>
      </c>
      <c r="Q358" s="206">
        <v>744385</v>
      </c>
      <c r="R358" s="206">
        <v>7228</v>
      </c>
      <c r="S358" s="206">
        <v>3770167</v>
      </c>
      <c r="T358" s="206"/>
    </row>
    <row r="359" spans="1:20">
      <c r="A359" s="86">
        <v>355</v>
      </c>
      <c r="B359" s="86">
        <v>355</v>
      </c>
      <c r="C359" s="105">
        <v>39430</v>
      </c>
      <c r="D359" s="86"/>
      <c r="E359" s="277">
        <v>39433</v>
      </c>
      <c r="F359" s="105">
        <v>39484</v>
      </c>
      <c r="G359" s="105">
        <v>39485</v>
      </c>
      <c r="H359" s="135" t="s">
        <v>119</v>
      </c>
      <c r="I359" s="206">
        <v>63042</v>
      </c>
      <c r="J359" s="206"/>
      <c r="K359" s="206"/>
      <c r="L359" s="206">
        <v>29486</v>
      </c>
      <c r="M359" s="206" t="s">
        <v>2833</v>
      </c>
      <c r="N359" s="206">
        <v>75219</v>
      </c>
      <c r="O359" s="206">
        <v>22330</v>
      </c>
      <c r="P359" s="206">
        <v>754183</v>
      </c>
      <c r="Q359" s="206">
        <v>742351</v>
      </c>
      <c r="R359" s="206">
        <v>7122</v>
      </c>
      <c r="S359" s="206">
        <v>4070165</v>
      </c>
      <c r="T359" s="206"/>
    </row>
    <row r="360" spans="1:20">
      <c r="A360" s="86">
        <v>356</v>
      </c>
      <c r="B360" s="86">
        <v>356</v>
      </c>
      <c r="C360" s="105">
        <v>39430</v>
      </c>
      <c r="D360" s="86"/>
      <c r="E360" s="277">
        <v>39434</v>
      </c>
      <c r="F360" s="105">
        <v>39484</v>
      </c>
      <c r="G360" s="105">
        <v>39485</v>
      </c>
      <c r="H360" s="135" t="s">
        <v>119</v>
      </c>
      <c r="I360" s="206">
        <v>63004</v>
      </c>
      <c r="J360" s="206"/>
      <c r="K360" s="206"/>
      <c r="L360" s="206">
        <v>29431</v>
      </c>
      <c r="M360" s="206" t="s">
        <v>2834</v>
      </c>
      <c r="N360" s="206">
        <v>75220</v>
      </c>
      <c r="O360" s="206">
        <v>22126</v>
      </c>
      <c r="P360" s="206">
        <v>754157</v>
      </c>
      <c r="Q360" s="206">
        <v>744300</v>
      </c>
      <c r="R360" s="206">
        <v>7238</v>
      </c>
      <c r="S360" s="206">
        <v>3770129</v>
      </c>
      <c r="T360" s="206"/>
    </row>
    <row r="361" spans="1:20">
      <c r="A361" s="86">
        <v>357</v>
      </c>
      <c r="B361" s="86">
        <v>357</v>
      </c>
      <c r="C361" s="105">
        <v>39430</v>
      </c>
      <c r="D361" s="86"/>
      <c r="E361" s="277">
        <v>39433</v>
      </c>
      <c r="F361" s="105">
        <v>39486</v>
      </c>
      <c r="G361" s="105">
        <v>39491</v>
      </c>
      <c r="H361" s="135" t="s">
        <v>134</v>
      </c>
      <c r="I361" s="206">
        <v>63028</v>
      </c>
      <c r="J361" s="206"/>
      <c r="K361" s="206"/>
      <c r="L361" s="206">
        <v>29689</v>
      </c>
      <c r="M361" s="206" t="s">
        <v>2835</v>
      </c>
      <c r="N361" s="206">
        <v>73889</v>
      </c>
      <c r="O361" s="206">
        <v>22496</v>
      </c>
      <c r="P361" s="206">
        <v>753121</v>
      </c>
      <c r="Q361" s="206">
        <v>742352</v>
      </c>
      <c r="R361" s="206">
        <v>6489</v>
      </c>
      <c r="S361" s="206">
        <v>3770142</v>
      </c>
      <c r="T361" s="206"/>
    </row>
    <row r="362" spans="1:20">
      <c r="A362" s="86">
        <v>358</v>
      </c>
      <c r="B362" s="86">
        <v>358</v>
      </c>
      <c r="C362" s="105">
        <v>39430</v>
      </c>
      <c r="D362" s="86"/>
      <c r="E362" s="277">
        <v>39434</v>
      </c>
      <c r="F362" s="105">
        <v>39484</v>
      </c>
      <c r="G362" s="105">
        <v>39485</v>
      </c>
      <c r="H362" s="135" t="s">
        <v>119</v>
      </c>
      <c r="I362" s="206">
        <v>62989</v>
      </c>
      <c r="J362" s="206"/>
      <c r="K362" s="206"/>
      <c r="L362" s="206">
        <v>29487</v>
      </c>
      <c r="M362" s="206" t="s">
        <v>2836</v>
      </c>
      <c r="N362" s="206">
        <v>74830</v>
      </c>
      <c r="O362" s="206">
        <v>22305</v>
      </c>
      <c r="P362" s="206">
        <v>754177</v>
      </c>
      <c r="Q362" s="206">
        <v>742357</v>
      </c>
      <c r="R362" s="206">
        <v>7139</v>
      </c>
      <c r="S362" s="206">
        <v>3770226</v>
      </c>
      <c r="T362" s="206"/>
    </row>
    <row r="363" spans="1:20">
      <c r="A363" s="86">
        <v>359</v>
      </c>
      <c r="B363" s="86">
        <v>359</v>
      </c>
      <c r="C363" s="105">
        <v>39430</v>
      </c>
      <c r="D363" s="86"/>
      <c r="E363" s="277">
        <v>39433</v>
      </c>
      <c r="F363" s="105">
        <v>39484</v>
      </c>
      <c r="G363" s="105">
        <v>39485</v>
      </c>
      <c r="H363" s="135" t="s">
        <v>120</v>
      </c>
      <c r="I363" s="206">
        <v>62938</v>
      </c>
      <c r="J363" s="206"/>
      <c r="K363" s="206"/>
      <c r="L363" s="206">
        <v>29492</v>
      </c>
      <c r="M363" s="206" t="s">
        <v>2837</v>
      </c>
      <c r="N363" s="206">
        <v>75214</v>
      </c>
      <c r="O363" s="206">
        <v>22331</v>
      </c>
      <c r="P363" s="206">
        <v>754172</v>
      </c>
      <c r="Q363" s="206">
        <v>734304</v>
      </c>
      <c r="R363" s="206">
        <v>7078</v>
      </c>
      <c r="S363" s="206">
        <v>3770130</v>
      </c>
      <c r="T363" s="206"/>
    </row>
    <row r="364" spans="1:20">
      <c r="A364" s="86">
        <v>360</v>
      </c>
      <c r="B364" s="86">
        <v>360</v>
      </c>
      <c r="C364" s="105">
        <v>39431</v>
      </c>
      <c r="D364" s="86"/>
      <c r="E364" s="277">
        <v>39434</v>
      </c>
      <c r="F364" s="105">
        <v>39486</v>
      </c>
      <c r="G364" s="105">
        <v>39490</v>
      </c>
      <c r="H364" s="135" t="s">
        <v>120</v>
      </c>
      <c r="I364" s="206">
        <v>62886</v>
      </c>
      <c r="J364" s="206"/>
      <c r="K364" s="206"/>
      <c r="L364" s="206">
        <v>29721</v>
      </c>
      <c r="M364" s="206" t="s">
        <v>2838</v>
      </c>
      <c r="N364" s="206">
        <v>75738</v>
      </c>
      <c r="O364" s="206">
        <v>22550</v>
      </c>
      <c r="P364" s="206">
        <v>753019</v>
      </c>
      <c r="Q364" s="206">
        <v>742358</v>
      </c>
      <c r="R364" s="206">
        <v>7757</v>
      </c>
      <c r="S364" s="206">
        <v>3770131</v>
      </c>
      <c r="T364" s="206"/>
    </row>
    <row r="365" spans="1:20">
      <c r="A365" s="86">
        <v>361</v>
      </c>
      <c r="B365" s="86">
        <v>361</v>
      </c>
      <c r="C365" s="105">
        <v>39431</v>
      </c>
      <c r="D365" s="86"/>
      <c r="E365" s="277">
        <v>39433</v>
      </c>
      <c r="F365" s="105">
        <v>39484</v>
      </c>
      <c r="G365" s="105">
        <v>39485</v>
      </c>
      <c r="H365" s="135" t="s">
        <v>120</v>
      </c>
      <c r="I365" s="206">
        <v>62635</v>
      </c>
      <c r="J365" s="206"/>
      <c r="K365" s="206"/>
      <c r="L365" s="206">
        <v>29714</v>
      </c>
      <c r="M365" s="206" t="s">
        <v>2839</v>
      </c>
      <c r="N365" s="206">
        <v>75228</v>
      </c>
      <c r="O365" s="206">
        <v>22515</v>
      </c>
      <c r="P365" s="206">
        <v>754105</v>
      </c>
      <c r="Q365" s="206">
        <v>744302</v>
      </c>
      <c r="R365" s="206">
        <v>6235</v>
      </c>
      <c r="S365" s="206">
        <v>3770168</v>
      </c>
      <c r="T365" s="206"/>
    </row>
    <row r="366" spans="1:20">
      <c r="A366" s="86">
        <v>362</v>
      </c>
      <c r="B366" s="86">
        <v>362</v>
      </c>
      <c r="C366" s="105">
        <v>39433</v>
      </c>
      <c r="D366" s="86"/>
      <c r="E366" s="277">
        <v>39438</v>
      </c>
      <c r="F366" s="105">
        <v>39461</v>
      </c>
      <c r="G366" s="105">
        <v>39461</v>
      </c>
      <c r="H366" s="135" t="s">
        <v>120</v>
      </c>
      <c r="I366" s="206">
        <v>62892</v>
      </c>
      <c r="J366" s="206"/>
      <c r="K366" s="206"/>
      <c r="L366" s="206">
        <v>29485</v>
      </c>
      <c r="M366" s="206" t="s">
        <v>2840</v>
      </c>
      <c r="N366" s="206">
        <v>75215</v>
      </c>
      <c r="O366" s="206">
        <v>22320</v>
      </c>
      <c r="P366" s="206">
        <v>753010</v>
      </c>
      <c r="Q366" s="206">
        <v>744284</v>
      </c>
      <c r="R366" s="206">
        <v>7071</v>
      </c>
      <c r="S366" s="206">
        <v>3270180</v>
      </c>
      <c r="T366" s="206"/>
    </row>
    <row r="367" spans="1:20">
      <c r="A367" s="86">
        <v>363</v>
      </c>
      <c r="B367" s="86">
        <v>363</v>
      </c>
      <c r="C367" s="105">
        <v>39433</v>
      </c>
      <c r="D367" s="86"/>
      <c r="E367" s="277">
        <v>39434</v>
      </c>
      <c r="F367" s="105">
        <v>39484</v>
      </c>
      <c r="G367" s="105">
        <v>39492</v>
      </c>
      <c r="H367" s="135" t="s">
        <v>122</v>
      </c>
      <c r="I367" s="206">
        <v>62999</v>
      </c>
      <c r="J367" s="206"/>
      <c r="K367" s="206"/>
      <c r="L367" s="206">
        <v>29502</v>
      </c>
      <c r="M367" s="206" t="s">
        <v>2841</v>
      </c>
      <c r="N367" s="206">
        <v>75890</v>
      </c>
      <c r="O367" s="206">
        <v>22302</v>
      </c>
      <c r="P367" s="206">
        <v>754182</v>
      </c>
      <c r="Q367" s="206">
        <v>144895</v>
      </c>
      <c r="R367" s="206">
        <v>7203</v>
      </c>
      <c r="S367" s="206"/>
      <c r="T367" s="206"/>
    </row>
    <row r="368" spans="1:20">
      <c r="A368" s="86">
        <v>364</v>
      </c>
      <c r="B368" s="86">
        <v>364</v>
      </c>
      <c r="C368" s="105">
        <v>39433</v>
      </c>
      <c r="D368" s="86"/>
      <c r="E368" s="277">
        <v>39434</v>
      </c>
      <c r="F368" s="105">
        <v>39486</v>
      </c>
      <c r="G368" s="105">
        <v>39491</v>
      </c>
      <c r="H368" s="135" t="s">
        <v>134</v>
      </c>
      <c r="I368" s="206">
        <v>62933</v>
      </c>
      <c r="J368" s="206"/>
      <c r="K368" s="206"/>
      <c r="L368" s="206">
        <v>29517</v>
      </c>
      <c r="M368" s="206" t="s">
        <v>2842</v>
      </c>
      <c r="N368" s="206">
        <v>75153</v>
      </c>
      <c r="O368" s="206">
        <v>22308</v>
      </c>
      <c r="P368" s="206">
        <v>754174</v>
      </c>
      <c r="Q368" s="206">
        <v>744898</v>
      </c>
      <c r="R368" s="206">
        <v>7255</v>
      </c>
      <c r="S368" s="206">
        <v>3770169</v>
      </c>
      <c r="T368" s="206"/>
    </row>
    <row r="369" spans="1:20">
      <c r="A369" s="86">
        <v>365</v>
      </c>
      <c r="B369" s="86">
        <v>365</v>
      </c>
      <c r="C369" s="105">
        <v>39433</v>
      </c>
      <c r="D369" s="86"/>
      <c r="E369" s="277">
        <v>39434</v>
      </c>
      <c r="F369" s="105">
        <v>39484</v>
      </c>
      <c r="G369" s="105">
        <v>39485</v>
      </c>
      <c r="H369" s="135" t="s">
        <v>119</v>
      </c>
      <c r="I369" s="206">
        <v>62895</v>
      </c>
      <c r="J369" s="206"/>
      <c r="K369" s="206"/>
      <c r="L369" s="206">
        <v>29493</v>
      </c>
      <c r="M369" s="206" t="s">
        <v>2843</v>
      </c>
      <c r="N369" s="206">
        <v>74832</v>
      </c>
      <c r="O369" s="206">
        <v>22333</v>
      </c>
      <c r="P369" s="206">
        <v>753008</v>
      </c>
      <c r="Q369" s="206">
        <v>741181</v>
      </c>
      <c r="R369" s="206">
        <v>7109</v>
      </c>
      <c r="S369" s="206">
        <v>4270170</v>
      </c>
      <c r="T369" s="206"/>
    </row>
    <row r="370" spans="1:20">
      <c r="A370" s="86">
        <v>366</v>
      </c>
      <c r="B370" s="86">
        <v>366</v>
      </c>
      <c r="C370" s="105">
        <v>39433</v>
      </c>
      <c r="D370" s="86"/>
      <c r="E370" s="277">
        <v>39458</v>
      </c>
      <c r="F370" s="105">
        <v>39486</v>
      </c>
      <c r="G370" s="105">
        <v>39463</v>
      </c>
      <c r="H370" s="135" t="s">
        <v>138</v>
      </c>
      <c r="I370" s="206">
        <v>62932</v>
      </c>
      <c r="J370" s="206"/>
      <c r="K370" s="206"/>
      <c r="L370" s="206">
        <v>29287</v>
      </c>
      <c r="M370" s="206" t="s">
        <v>2844</v>
      </c>
      <c r="N370" s="206">
        <v>75832</v>
      </c>
      <c r="O370" s="206">
        <v>15969</v>
      </c>
      <c r="P370" s="206">
        <v>753327</v>
      </c>
      <c r="Q370" s="206">
        <v>744897</v>
      </c>
      <c r="R370" s="206">
        <v>7008</v>
      </c>
      <c r="S370" s="206">
        <v>4270172</v>
      </c>
      <c r="T370" s="206"/>
    </row>
    <row r="371" spans="1:20">
      <c r="A371" s="86">
        <v>367</v>
      </c>
      <c r="B371" s="86">
        <v>367</v>
      </c>
      <c r="C371" s="105">
        <v>39433</v>
      </c>
      <c r="D371" s="86"/>
      <c r="E371" s="277">
        <v>39434</v>
      </c>
      <c r="F371" s="105">
        <v>39486</v>
      </c>
      <c r="G371" s="105">
        <v>39489</v>
      </c>
      <c r="H371" s="135" t="s">
        <v>134</v>
      </c>
      <c r="I371" s="206"/>
      <c r="J371" s="206"/>
      <c r="K371" s="206"/>
      <c r="L371" s="206"/>
      <c r="M371" s="206"/>
      <c r="N371" s="206"/>
      <c r="O371" s="206"/>
      <c r="P371" s="206"/>
      <c r="Q371" s="206"/>
      <c r="R371" s="206"/>
      <c r="S371" s="206"/>
      <c r="T371" s="206"/>
    </row>
    <row r="372" spans="1:20">
      <c r="A372" s="86">
        <v>368</v>
      </c>
      <c r="B372" s="86">
        <v>368</v>
      </c>
      <c r="C372" s="105">
        <v>39433</v>
      </c>
      <c r="D372" s="86"/>
      <c r="E372" s="277">
        <v>39438</v>
      </c>
      <c r="F372" s="105">
        <v>39444</v>
      </c>
      <c r="G372" s="105">
        <v>39444</v>
      </c>
      <c r="H372" s="135" t="s">
        <v>119</v>
      </c>
      <c r="I372" s="206">
        <v>62998</v>
      </c>
      <c r="J372" s="206"/>
      <c r="K372" s="206"/>
      <c r="L372" s="206">
        <v>29739</v>
      </c>
      <c r="M372" s="206" t="s">
        <v>2845</v>
      </c>
      <c r="N372" s="206">
        <v>76062</v>
      </c>
      <c r="O372" s="206">
        <v>15659</v>
      </c>
      <c r="P372" s="206">
        <v>753341</v>
      </c>
      <c r="Q372" s="206">
        <v>144391</v>
      </c>
      <c r="R372" s="206">
        <v>7678</v>
      </c>
      <c r="S372" s="206">
        <v>4270099</v>
      </c>
      <c r="T372" s="206"/>
    </row>
    <row r="373" spans="1:20">
      <c r="A373" s="86">
        <v>369</v>
      </c>
      <c r="B373" s="86">
        <v>369</v>
      </c>
      <c r="C373" s="105">
        <v>39433</v>
      </c>
      <c r="D373" s="86"/>
      <c r="E373" s="277">
        <v>39435</v>
      </c>
      <c r="F373" s="105">
        <v>39486</v>
      </c>
      <c r="G373" s="105">
        <v>39491</v>
      </c>
      <c r="H373" s="135" t="s">
        <v>134</v>
      </c>
      <c r="I373" s="206">
        <v>62901</v>
      </c>
      <c r="J373" s="206"/>
      <c r="K373" s="206"/>
      <c r="L373" s="206">
        <v>29686</v>
      </c>
      <c r="M373" s="206" t="s">
        <v>2846</v>
      </c>
      <c r="N373" s="206">
        <v>75212</v>
      </c>
      <c r="O373" s="206">
        <v>22490</v>
      </c>
      <c r="P373" s="206">
        <v>753293</v>
      </c>
      <c r="Q373" s="206">
        <v>744896</v>
      </c>
      <c r="R373" s="206">
        <v>6562</v>
      </c>
      <c r="S373" s="206">
        <v>4270021</v>
      </c>
      <c r="T373" s="206"/>
    </row>
    <row r="374" spans="1:20">
      <c r="A374" s="86">
        <v>370</v>
      </c>
      <c r="B374" s="86">
        <v>370</v>
      </c>
      <c r="C374" s="105">
        <v>39433</v>
      </c>
      <c r="D374" s="86"/>
      <c r="E374" s="277">
        <v>39434</v>
      </c>
      <c r="F374" s="87">
        <v>39492</v>
      </c>
      <c r="G374" s="87">
        <v>39497</v>
      </c>
      <c r="H374" s="135" t="s">
        <v>127</v>
      </c>
      <c r="I374" s="206">
        <v>62402</v>
      </c>
      <c r="J374" s="206"/>
      <c r="K374" s="206"/>
      <c r="L374" s="206">
        <v>29683</v>
      </c>
      <c r="M374" s="206" t="s">
        <v>2847</v>
      </c>
      <c r="N374" s="206">
        <v>76060</v>
      </c>
      <c r="O374" s="206">
        <v>22501</v>
      </c>
      <c r="P374" s="206">
        <v>753026</v>
      </c>
      <c r="Q374" s="206">
        <v>744893</v>
      </c>
      <c r="R374" s="206">
        <v>6565</v>
      </c>
      <c r="S374" s="206">
        <v>4270097</v>
      </c>
      <c r="T374" s="206"/>
    </row>
    <row r="375" spans="1:20">
      <c r="A375" s="86">
        <v>371</v>
      </c>
      <c r="B375" s="86">
        <v>371</v>
      </c>
      <c r="C375" s="105">
        <v>39433</v>
      </c>
      <c r="D375" s="86"/>
      <c r="E375" s="277">
        <v>39435</v>
      </c>
      <c r="F375" s="105">
        <v>39486</v>
      </c>
      <c r="G375" s="105">
        <v>39497</v>
      </c>
      <c r="H375" s="135" t="s">
        <v>127</v>
      </c>
      <c r="I375" s="206">
        <v>63009</v>
      </c>
      <c r="J375" s="206"/>
      <c r="K375" s="206"/>
      <c r="L375" s="206">
        <v>29728</v>
      </c>
      <c r="M375" s="206">
        <v>477144</v>
      </c>
      <c r="N375" s="206">
        <v>76073</v>
      </c>
      <c r="O375" s="206">
        <v>22548</v>
      </c>
      <c r="P375" s="206">
        <v>753024</v>
      </c>
      <c r="Q375" s="206">
        <v>744904</v>
      </c>
      <c r="R375" s="206">
        <v>6531</v>
      </c>
      <c r="S375" s="206">
        <v>3770153</v>
      </c>
      <c r="T375" s="206"/>
    </row>
    <row r="376" spans="1:20">
      <c r="A376" s="86">
        <v>372</v>
      </c>
      <c r="B376" s="86">
        <v>372</v>
      </c>
      <c r="C376" s="105">
        <v>39433</v>
      </c>
      <c r="D376" s="86"/>
      <c r="E376" s="277">
        <v>39436</v>
      </c>
      <c r="F376" s="105">
        <v>39484</v>
      </c>
      <c r="G376" s="105">
        <v>39486</v>
      </c>
      <c r="H376" s="135" t="s">
        <v>119</v>
      </c>
      <c r="I376" s="206">
        <v>62996</v>
      </c>
      <c r="J376" s="206"/>
      <c r="K376" s="206"/>
      <c r="L376" s="206">
        <v>29735</v>
      </c>
      <c r="M376" s="206" t="s">
        <v>2848</v>
      </c>
      <c r="N376" s="206">
        <v>76303</v>
      </c>
      <c r="O376" s="206">
        <v>22522</v>
      </c>
      <c r="P376" s="206">
        <v>753304</v>
      </c>
      <c r="Q376" s="206">
        <v>744899</v>
      </c>
      <c r="R376" s="206">
        <v>700251</v>
      </c>
      <c r="S376" s="206">
        <v>4270095</v>
      </c>
      <c r="T376" s="206"/>
    </row>
    <row r="377" spans="1:20">
      <c r="A377" s="86">
        <v>373</v>
      </c>
      <c r="B377" s="86">
        <v>373</v>
      </c>
      <c r="C377" s="105">
        <v>39434</v>
      </c>
      <c r="D377" s="86"/>
      <c r="E377" s="277">
        <v>39435</v>
      </c>
      <c r="F377" s="105">
        <v>39485</v>
      </c>
      <c r="G377" s="105">
        <v>39485</v>
      </c>
      <c r="H377" s="135" t="s">
        <v>120</v>
      </c>
      <c r="I377" s="206">
        <v>62930</v>
      </c>
      <c r="J377" s="206"/>
      <c r="K377" s="206"/>
      <c r="L377" s="206">
        <v>29724</v>
      </c>
      <c r="M377" s="206" t="s">
        <v>2849</v>
      </c>
      <c r="N377" s="206">
        <v>76061</v>
      </c>
      <c r="O377" s="206">
        <v>22510</v>
      </c>
      <c r="P377" s="206">
        <v>754173</v>
      </c>
      <c r="Q377" s="206">
        <v>744902</v>
      </c>
      <c r="R377" s="206">
        <v>7785</v>
      </c>
      <c r="S377" s="206">
        <v>4570002</v>
      </c>
      <c r="T377" s="206"/>
    </row>
    <row r="378" spans="1:20">
      <c r="A378" s="86">
        <v>374</v>
      </c>
      <c r="B378" s="86">
        <v>374</v>
      </c>
      <c r="C378" s="105">
        <v>39434</v>
      </c>
      <c r="D378" s="86"/>
      <c r="E378" s="277">
        <v>39435</v>
      </c>
      <c r="F378" s="105">
        <v>39484</v>
      </c>
      <c r="G378" s="105">
        <v>39485</v>
      </c>
      <c r="H378" s="135" t="s">
        <v>119</v>
      </c>
      <c r="I378" s="206">
        <v>63053</v>
      </c>
      <c r="J378" s="206"/>
      <c r="K378" s="206"/>
      <c r="L378" s="206">
        <v>29725</v>
      </c>
      <c r="M378" s="206" t="s">
        <v>2850</v>
      </c>
      <c r="N378" s="206">
        <v>76231</v>
      </c>
      <c r="O378" s="206">
        <v>22529</v>
      </c>
      <c r="P378" s="206">
        <v>754154</v>
      </c>
      <c r="Q378" s="206">
        <v>741198</v>
      </c>
      <c r="R378" s="206">
        <v>7738</v>
      </c>
      <c r="S378" s="206">
        <v>4070183</v>
      </c>
      <c r="T378" s="206"/>
    </row>
    <row r="379" spans="1:20">
      <c r="A379" s="86">
        <v>375</v>
      </c>
      <c r="B379" s="86">
        <v>375</v>
      </c>
      <c r="C379" s="105">
        <v>39434</v>
      </c>
      <c r="D379" s="86"/>
      <c r="E379" s="277">
        <v>39435</v>
      </c>
      <c r="F379" s="105">
        <v>39486</v>
      </c>
      <c r="G379" s="105">
        <v>39490</v>
      </c>
      <c r="H379" s="135" t="s">
        <v>120</v>
      </c>
      <c r="I379" s="206">
        <v>61682</v>
      </c>
      <c r="J379" s="206"/>
      <c r="K379" s="206"/>
      <c r="L379" s="206">
        <v>29720</v>
      </c>
      <c r="M379" s="206" t="s">
        <v>2851</v>
      </c>
      <c r="N379" s="206">
        <v>89833</v>
      </c>
      <c r="O379" s="206">
        <v>22549</v>
      </c>
      <c r="P379" s="206">
        <v>754102</v>
      </c>
      <c r="Q379" s="206">
        <v>741199</v>
      </c>
      <c r="R379" s="206">
        <v>7742</v>
      </c>
      <c r="S379" s="206"/>
      <c r="T379" s="206"/>
    </row>
    <row r="380" spans="1:20">
      <c r="A380" s="86">
        <v>376</v>
      </c>
      <c r="B380" s="86">
        <v>376</v>
      </c>
      <c r="C380" s="105">
        <v>39434</v>
      </c>
      <c r="D380" s="86"/>
      <c r="E380" s="277">
        <v>39436</v>
      </c>
      <c r="F380" s="105">
        <v>39552</v>
      </c>
      <c r="G380" s="105">
        <v>39552</v>
      </c>
      <c r="H380" s="135" t="s">
        <v>120</v>
      </c>
      <c r="I380" s="206"/>
      <c r="J380" s="206"/>
      <c r="K380" s="206"/>
      <c r="L380" s="206"/>
      <c r="M380" s="206"/>
      <c r="N380" s="206"/>
      <c r="O380" s="206"/>
      <c r="P380" s="206"/>
      <c r="Q380" s="206"/>
      <c r="R380" s="206"/>
      <c r="S380" s="206"/>
      <c r="T380" s="206"/>
    </row>
    <row r="381" spans="1:20">
      <c r="A381" s="86">
        <v>377</v>
      </c>
      <c r="B381" s="86">
        <v>377</v>
      </c>
      <c r="C381" s="105">
        <v>39434</v>
      </c>
      <c r="D381" s="86"/>
      <c r="E381" s="277">
        <v>39436</v>
      </c>
      <c r="F381" s="105">
        <v>39441</v>
      </c>
      <c r="G381" s="105">
        <v>39441</v>
      </c>
      <c r="H381" s="135" t="s">
        <v>119</v>
      </c>
      <c r="I381" s="206">
        <v>63119</v>
      </c>
      <c r="J381" s="206"/>
      <c r="K381" s="206"/>
      <c r="L381" s="206">
        <v>29685</v>
      </c>
      <c r="M381" s="206" t="s">
        <v>2852</v>
      </c>
      <c r="N381" s="206">
        <v>76228</v>
      </c>
      <c r="O381" s="206">
        <v>16874</v>
      </c>
      <c r="P381" s="206">
        <v>754153</v>
      </c>
      <c r="Q381" s="206">
        <v>744297</v>
      </c>
      <c r="R381" s="206">
        <v>6564</v>
      </c>
      <c r="S381" s="206">
        <v>4270012</v>
      </c>
      <c r="T381" s="206"/>
    </row>
    <row r="382" spans="1:20">
      <c r="A382" s="86">
        <v>378</v>
      </c>
      <c r="B382" s="86">
        <v>378</v>
      </c>
      <c r="C382" s="105">
        <v>39434</v>
      </c>
      <c r="D382" s="86"/>
      <c r="E382" s="277">
        <v>39436</v>
      </c>
      <c r="F382" s="105">
        <v>39441</v>
      </c>
      <c r="G382" s="105">
        <v>39441</v>
      </c>
      <c r="H382" s="135" t="s">
        <v>119</v>
      </c>
      <c r="I382" s="206">
        <v>63131</v>
      </c>
      <c r="J382" s="206"/>
      <c r="K382" s="206"/>
      <c r="L382" s="206">
        <v>29693</v>
      </c>
      <c r="M382" s="206" t="s">
        <v>2853</v>
      </c>
      <c r="N382" s="206">
        <v>76295</v>
      </c>
      <c r="O382" s="206">
        <v>22509</v>
      </c>
      <c r="P382" s="206">
        <v>753962</v>
      </c>
      <c r="Q382" s="206">
        <v>741182</v>
      </c>
      <c r="R382" s="206">
        <v>4781</v>
      </c>
      <c r="S382" s="206">
        <v>4070207</v>
      </c>
      <c r="T382" s="206"/>
    </row>
    <row r="383" spans="1:20">
      <c r="A383" s="86">
        <v>379</v>
      </c>
      <c r="B383" s="86">
        <v>379</v>
      </c>
      <c r="C383" s="105">
        <v>39434</v>
      </c>
      <c r="D383" s="86"/>
      <c r="E383" s="277">
        <v>39436</v>
      </c>
      <c r="F383" s="105">
        <v>39521</v>
      </c>
      <c r="G383" s="105">
        <v>39521</v>
      </c>
      <c r="H383" s="233" t="s">
        <v>120</v>
      </c>
      <c r="I383" s="206">
        <v>63003</v>
      </c>
      <c r="J383" s="206"/>
      <c r="K383" s="206"/>
      <c r="L383" s="206">
        <v>29697</v>
      </c>
      <c r="M383" s="206" t="s">
        <v>2854</v>
      </c>
      <c r="N383" s="206">
        <v>76294</v>
      </c>
      <c r="O383" s="206">
        <v>22424</v>
      </c>
      <c r="P383" s="206">
        <v>754577</v>
      </c>
      <c r="Q383" s="206">
        <v>744911</v>
      </c>
      <c r="R383" s="206">
        <v>6517</v>
      </c>
      <c r="S383" s="206">
        <v>4070170</v>
      </c>
      <c r="T383" s="206"/>
    </row>
    <row r="384" spans="1:20">
      <c r="A384" s="86">
        <v>380</v>
      </c>
      <c r="B384" s="86">
        <v>380</v>
      </c>
      <c r="C384" s="105">
        <v>39434</v>
      </c>
      <c r="D384" s="86"/>
      <c r="E384" s="277">
        <v>39436</v>
      </c>
      <c r="F384" s="87">
        <v>39492</v>
      </c>
      <c r="G384" s="87">
        <v>39492</v>
      </c>
      <c r="H384" s="135" t="s">
        <v>119</v>
      </c>
      <c r="I384" s="206">
        <v>62885</v>
      </c>
      <c r="J384" s="206"/>
      <c r="K384" s="206"/>
      <c r="L384" s="206">
        <v>29798</v>
      </c>
      <c r="M384" s="206" t="s">
        <v>2855</v>
      </c>
      <c r="N384" s="206">
        <v>75829</v>
      </c>
      <c r="O384" s="206">
        <v>22572</v>
      </c>
      <c r="P384" s="206">
        <v>755213</v>
      </c>
      <c r="Q384" s="206">
        <v>744892</v>
      </c>
      <c r="R384" s="206">
        <v>7791</v>
      </c>
      <c r="S384" s="206">
        <v>4070173</v>
      </c>
      <c r="T384" s="206"/>
    </row>
    <row r="385" spans="1:20">
      <c r="A385" s="86">
        <v>381</v>
      </c>
      <c r="B385" s="86">
        <v>381</v>
      </c>
      <c r="C385" s="105">
        <v>39434</v>
      </c>
      <c r="D385" s="86"/>
      <c r="E385" s="277">
        <v>39436</v>
      </c>
      <c r="F385" s="87">
        <v>39492</v>
      </c>
      <c r="G385" s="87">
        <v>39497</v>
      </c>
      <c r="H385" s="135" t="s">
        <v>138</v>
      </c>
      <c r="I385" s="206">
        <v>63115</v>
      </c>
      <c r="J385" s="206"/>
      <c r="K385" s="206"/>
      <c r="L385" s="206">
        <v>29748</v>
      </c>
      <c r="M385" s="206" t="s">
        <v>2856</v>
      </c>
      <c r="N385" s="206">
        <v>76232</v>
      </c>
      <c r="O385" s="206">
        <v>22588</v>
      </c>
      <c r="P385" s="206">
        <v>753324</v>
      </c>
      <c r="Q385" s="206">
        <v>744905</v>
      </c>
      <c r="R385" s="206">
        <v>7700</v>
      </c>
      <c r="S385" s="206">
        <v>4070141</v>
      </c>
      <c r="T385" s="206"/>
    </row>
    <row r="386" spans="1:20">
      <c r="A386" s="86">
        <v>382</v>
      </c>
      <c r="B386" s="86">
        <v>382</v>
      </c>
      <c r="C386" s="105">
        <v>39434</v>
      </c>
      <c r="D386" s="86"/>
      <c r="E386" s="277">
        <v>39436</v>
      </c>
      <c r="F386" s="105">
        <v>39441</v>
      </c>
      <c r="G386" s="105">
        <v>39441</v>
      </c>
      <c r="H386" s="135" t="s">
        <v>119</v>
      </c>
      <c r="I386" s="206">
        <v>63030</v>
      </c>
      <c r="J386" s="206"/>
      <c r="K386" s="206"/>
      <c r="L386" s="206">
        <v>29752</v>
      </c>
      <c r="M386" s="206" t="s">
        <v>2857</v>
      </c>
      <c r="N386" s="206">
        <v>76063</v>
      </c>
      <c r="O386" s="206">
        <v>22598</v>
      </c>
      <c r="P386" s="206">
        <v>754180</v>
      </c>
      <c r="Q386" s="206">
        <v>744906</v>
      </c>
      <c r="R386" s="206">
        <v>7616</v>
      </c>
      <c r="S386" s="206">
        <v>2470072</v>
      </c>
      <c r="T386" s="206"/>
    </row>
    <row r="387" spans="1:20">
      <c r="A387" s="86">
        <v>383</v>
      </c>
      <c r="B387" s="86">
        <v>383</v>
      </c>
      <c r="C387" s="105">
        <v>39434</v>
      </c>
      <c r="D387" s="86"/>
      <c r="E387" s="277">
        <v>39459</v>
      </c>
      <c r="F387" s="135"/>
      <c r="G387" s="105">
        <v>39468</v>
      </c>
      <c r="H387" s="135" t="s">
        <v>120</v>
      </c>
      <c r="I387" s="206">
        <v>63096</v>
      </c>
      <c r="J387" s="206"/>
      <c r="K387" s="206"/>
      <c r="L387" s="206">
        <v>29758</v>
      </c>
      <c r="M387" s="206" t="s">
        <v>2858</v>
      </c>
      <c r="N387" s="206">
        <v>74775</v>
      </c>
      <c r="O387" s="206">
        <v>16470</v>
      </c>
      <c r="P387" s="206">
        <v>753120</v>
      </c>
      <c r="Q387" s="206">
        <v>744908</v>
      </c>
      <c r="R387" s="206">
        <v>7719</v>
      </c>
      <c r="S387" s="206">
        <v>4270193</v>
      </c>
      <c r="T387" s="206"/>
    </row>
    <row r="388" spans="1:20">
      <c r="A388" s="86">
        <v>384</v>
      </c>
      <c r="B388" s="86">
        <v>384</v>
      </c>
      <c r="C388" s="105">
        <v>39434</v>
      </c>
      <c r="D388" s="86"/>
      <c r="E388" s="277">
        <v>39436</v>
      </c>
      <c r="F388" s="105">
        <v>39484</v>
      </c>
      <c r="G388" s="105">
        <v>39486</v>
      </c>
      <c r="H388" s="135" t="s">
        <v>119</v>
      </c>
      <c r="I388" s="206">
        <v>63170</v>
      </c>
      <c r="J388" s="206"/>
      <c r="K388" s="206"/>
      <c r="L388" s="206">
        <v>29811</v>
      </c>
      <c r="M388" s="206" t="s">
        <v>2859</v>
      </c>
      <c r="N388" s="206">
        <v>72996</v>
      </c>
      <c r="O388" s="206">
        <v>15808</v>
      </c>
      <c r="P388" s="206">
        <v>753323</v>
      </c>
      <c r="Q388" s="206">
        <v>744894</v>
      </c>
      <c r="R388" s="206">
        <v>7741</v>
      </c>
      <c r="S388" s="206">
        <v>4070179</v>
      </c>
      <c r="T388" s="206"/>
    </row>
    <row r="389" spans="1:20">
      <c r="A389" s="86">
        <v>385</v>
      </c>
      <c r="B389" s="86">
        <v>385</v>
      </c>
      <c r="C389" s="105">
        <v>39435</v>
      </c>
      <c r="D389" s="86"/>
      <c r="E389" s="277">
        <v>39451</v>
      </c>
      <c r="F389" s="135"/>
      <c r="G389" s="105">
        <v>39463</v>
      </c>
      <c r="H389" s="135" t="s">
        <v>123</v>
      </c>
      <c r="I389" s="206">
        <v>63228</v>
      </c>
      <c r="J389" s="206"/>
      <c r="K389" s="206"/>
      <c r="L389" s="206">
        <v>29761</v>
      </c>
      <c r="M389" s="206" t="s">
        <v>2860</v>
      </c>
      <c r="N389" s="206">
        <v>77094</v>
      </c>
      <c r="O389" s="206">
        <v>22556</v>
      </c>
      <c r="P389" s="206">
        <v>754108</v>
      </c>
      <c r="Q389" s="206">
        <v>744912</v>
      </c>
      <c r="R389" s="206">
        <v>7595</v>
      </c>
      <c r="S389" s="206">
        <v>4270003</v>
      </c>
      <c r="T389" s="206"/>
    </row>
    <row r="390" spans="1:20">
      <c r="A390" s="86">
        <v>386</v>
      </c>
      <c r="B390" s="86">
        <v>386</v>
      </c>
      <c r="C390" s="105">
        <v>39435</v>
      </c>
      <c r="D390" s="86"/>
      <c r="E390" s="277">
        <v>39436</v>
      </c>
      <c r="F390" s="105">
        <v>39486</v>
      </c>
      <c r="G390" s="105">
        <v>39490</v>
      </c>
      <c r="H390" s="135" t="s">
        <v>138</v>
      </c>
      <c r="I390" s="206">
        <v>63227</v>
      </c>
      <c r="J390" s="206"/>
      <c r="K390" s="206"/>
      <c r="L390" s="206">
        <v>29763</v>
      </c>
      <c r="M390" s="206" t="s">
        <v>2861</v>
      </c>
      <c r="N390" s="206">
        <v>75139</v>
      </c>
      <c r="O390" s="206">
        <v>22552</v>
      </c>
      <c r="P390" s="206">
        <v>754103</v>
      </c>
      <c r="Q390" s="206">
        <v>744910</v>
      </c>
      <c r="R390" s="206">
        <v>7612</v>
      </c>
      <c r="S390" s="206">
        <v>4770212</v>
      </c>
      <c r="T390" s="206"/>
    </row>
    <row r="391" spans="1:20">
      <c r="A391" s="86">
        <v>387</v>
      </c>
      <c r="B391" s="86">
        <v>387</v>
      </c>
      <c r="C391" s="105">
        <v>39435</v>
      </c>
      <c r="D391" s="86"/>
      <c r="E391" s="277">
        <v>39437</v>
      </c>
      <c r="F391" s="105">
        <v>39441</v>
      </c>
      <c r="G391" s="105">
        <v>39441</v>
      </c>
      <c r="H391" s="135" t="s">
        <v>119</v>
      </c>
      <c r="I391" s="206">
        <v>63235</v>
      </c>
      <c r="J391" s="206"/>
      <c r="K391" s="206"/>
      <c r="L391" s="206">
        <v>29787</v>
      </c>
      <c r="M391" s="206" t="s">
        <v>2862</v>
      </c>
      <c r="N391" s="206">
        <v>74831</v>
      </c>
      <c r="O391" s="206">
        <v>22583</v>
      </c>
      <c r="P391" s="206">
        <v>745893</v>
      </c>
      <c r="Q391" s="206">
        <v>744907</v>
      </c>
      <c r="R391" s="206">
        <v>7747</v>
      </c>
      <c r="S391" s="206">
        <v>4070209</v>
      </c>
      <c r="T391" s="206"/>
    </row>
    <row r="392" spans="1:20">
      <c r="A392" s="86">
        <v>388</v>
      </c>
      <c r="B392" s="86">
        <v>388</v>
      </c>
      <c r="C392" s="105">
        <v>39435</v>
      </c>
      <c r="D392" s="86"/>
      <c r="E392" s="277">
        <v>39440</v>
      </c>
      <c r="F392" s="105">
        <v>39484</v>
      </c>
      <c r="G392" s="105">
        <v>39486</v>
      </c>
      <c r="H392" s="135" t="s">
        <v>124</v>
      </c>
      <c r="I392" s="206">
        <v>63117</v>
      </c>
      <c r="J392" s="206"/>
      <c r="K392" s="206"/>
      <c r="L392" s="206">
        <v>29831</v>
      </c>
      <c r="M392" s="206" t="s">
        <v>2863</v>
      </c>
      <c r="N392" s="206">
        <v>77022</v>
      </c>
      <c r="O392" s="206">
        <v>22537</v>
      </c>
      <c r="P392" s="206">
        <v>754104</v>
      </c>
      <c r="Q392" s="206">
        <v>744900</v>
      </c>
      <c r="R392" s="206">
        <v>7698</v>
      </c>
      <c r="S392" s="206">
        <v>4270195</v>
      </c>
      <c r="T392" s="206"/>
    </row>
    <row r="393" spans="1:20">
      <c r="A393" s="86">
        <v>389</v>
      </c>
      <c r="B393" s="86">
        <v>389</v>
      </c>
      <c r="C393" s="105">
        <v>39435</v>
      </c>
      <c r="D393" s="86"/>
      <c r="E393" s="277">
        <v>39437</v>
      </c>
      <c r="F393" s="105">
        <v>39441</v>
      </c>
      <c r="G393" s="105">
        <v>39441</v>
      </c>
      <c r="H393" s="135" t="s">
        <v>119</v>
      </c>
      <c r="I393" s="206">
        <v>63173</v>
      </c>
      <c r="J393" s="206"/>
      <c r="K393" s="206"/>
      <c r="L393" s="206">
        <v>29759</v>
      </c>
      <c r="M393" s="206" t="s">
        <v>2864</v>
      </c>
      <c r="N393" s="206">
        <v>71966</v>
      </c>
      <c r="O393" s="206">
        <v>16891</v>
      </c>
      <c r="P393" s="206">
        <v>754101</v>
      </c>
      <c r="Q393" s="206">
        <v>744909</v>
      </c>
      <c r="R393" s="206">
        <v>7654</v>
      </c>
      <c r="S393" s="206">
        <v>4070087</v>
      </c>
      <c r="T393" s="206"/>
    </row>
    <row r="394" spans="1:20">
      <c r="A394" s="86">
        <v>390</v>
      </c>
      <c r="B394" s="86">
        <v>390</v>
      </c>
      <c r="C394" s="105">
        <v>39435</v>
      </c>
      <c r="D394" s="86"/>
      <c r="E394" s="277">
        <v>39436</v>
      </c>
      <c r="F394" s="105">
        <v>39553</v>
      </c>
      <c r="G394" s="105">
        <v>39553</v>
      </c>
      <c r="H394" s="135" t="s">
        <v>119</v>
      </c>
      <c r="I394" s="206">
        <v>63258</v>
      </c>
      <c r="J394" s="206"/>
      <c r="K394" s="206"/>
      <c r="L394" s="206">
        <v>29626</v>
      </c>
      <c r="M394" s="206" t="s">
        <v>2865</v>
      </c>
      <c r="N394" s="206">
        <v>75241</v>
      </c>
      <c r="O394" s="206">
        <v>22447</v>
      </c>
      <c r="P394" s="206">
        <v>754384</v>
      </c>
      <c r="Q394" s="206">
        <v>741158</v>
      </c>
      <c r="R394" s="206">
        <v>7331</v>
      </c>
      <c r="S394" s="206">
        <v>4270194</v>
      </c>
      <c r="T394" s="206"/>
    </row>
    <row r="395" spans="1:20">
      <c r="A395" s="86">
        <v>391</v>
      </c>
      <c r="B395" s="86">
        <v>391</v>
      </c>
      <c r="C395" s="105">
        <v>39435</v>
      </c>
      <c r="D395" s="86"/>
      <c r="E395" s="277">
        <v>39437</v>
      </c>
      <c r="F395" s="105">
        <v>39486</v>
      </c>
      <c r="G395" s="105">
        <v>39490</v>
      </c>
      <c r="H395" s="135" t="s">
        <v>120</v>
      </c>
      <c r="I395" s="206">
        <v>63231</v>
      </c>
      <c r="J395" s="206"/>
      <c r="K395" s="206"/>
      <c r="L395" s="206">
        <v>29698</v>
      </c>
      <c r="M395" s="206" t="s">
        <v>2866</v>
      </c>
      <c r="N395" s="206">
        <v>76136</v>
      </c>
      <c r="O395" s="206">
        <v>22486</v>
      </c>
      <c r="P395" s="206">
        <v>749818</v>
      </c>
      <c r="Q395" s="206">
        <v>744903</v>
      </c>
      <c r="R395" s="206">
        <v>5987</v>
      </c>
      <c r="S395" s="206">
        <v>4270192</v>
      </c>
      <c r="T395" s="206"/>
    </row>
    <row r="396" spans="1:20">
      <c r="A396" s="86">
        <v>392</v>
      </c>
      <c r="B396" s="86">
        <v>392</v>
      </c>
      <c r="C396" s="105">
        <v>39435</v>
      </c>
      <c r="D396" s="86"/>
      <c r="E396" s="277">
        <v>39436</v>
      </c>
      <c r="F396" s="105">
        <v>39752</v>
      </c>
      <c r="G396" s="105">
        <v>39441</v>
      </c>
      <c r="H396" s="233" t="s">
        <v>120</v>
      </c>
      <c r="I396" s="206">
        <v>63041</v>
      </c>
      <c r="J396" s="206"/>
      <c r="K396" s="206"/>
      <c r="L396" s="206">
        <v>29837</v>
      </c>
      <c r="M396" s="206" t="s">
        <v>2867</v>
      </c>
      <c r="N396" s="206">
        <v>77082</v>
      </c>
      <c r="O396" s="206">
        <v>22728</v>
      </c>
      <c r="P396" s="206">
        <v>754540</v>
      </c>
      <c r="Q396" s="206">
        <v>744281</v>
      </c>
      <c r="R396" s="206">
        <v>7798</v>
      </c>
      <c r="S396" s="206">
        <v>4070088</v>
      </c>
      <c r="T396" s="206"/>
    </row>
    <row r="397" spans="1:20">
      <c r="A397" s="86">
        <v>393</v>
      </c>
      <c r="B397" s="86">
        <v>393</v>
      </c>
      <c r="C397" s="105">
        <v>39435</v>
      </c>
      <c r="D397" s="86"/>
      <c r="E397" s="277">
        <v>39459</v>
      </c>
      <c r="F397" s="105">
        <v>39752</v>
      </c>
      <c r="G397" s="135"/>
      <c r="H397" s="135"/>
      <c r="I397" s="206">
        <v>63275</v>
      </c>
      <c r="J397" s="206"/>
      <c r="K397" s="206"/>
      <c r="L397" s="206">
        <v>29669</v>
      </c>
      <c r="M397" s="206" t="s">
        <v>2868</v>
      </c>
      <c r="N397" s="206">
        <v>77030</v>
      </c>
      <c r="O397" s="206">
        <v>22489</v>
      </c>
      <c r="P397" s="206">
        <v>754656</v>
      </c>
      <c r="Q397" s="206">
        <v>744290</v>
      </c>
      <c r="R397" s="206">
        <v>6660</v>
      </c>
      <c r="S397" s="206">
        <v>4270198</v>
      </c>
      <c r="T397" s="206"/>
    </row>
    <row r="398" spans="1:20">
      <c r="A398" s="86">
        <v>394</v>
      </c>
      <c r="B398" s="86">
        <v>394</v>
      </c>
      <c r="C398" s="105">
        <v>39435</v>
      </c>
      <c r="D398" s="86"/>
      <c r="E398" s="277">
        <v>39437</v>
      </c>
      <c r="F398" s="105">
        <v>39486</v>
      </c>
      <c r="G398" s="105">
        <v>39497</v>
      </c>
      <c r="H398" s="135" t="s">
        <v>127</v>
      </c>
      <c r="I398" s="206">
        <v>63279</v>
      </c>
      <c r="J398" s="206"/>
      <c r="K398" s="206"/>
      <c r="L398" s="206">
        <v>29767</v>
      </c>
      <c r="M398" s="206" t="s">
        <v>2869</v>
      </c>
      <c r="N398" s="206">
        <v>76335</v>
      </c>
      <c r="O398" s="206">
        <v>22629</v>
      </c>
      <c r="P398" s="206">
        <v>753031</v>
      </c>
      <c r="Q398" s="206">
        <v>745734</v>
      </c>
      <c r="R398" s="206">
        <v>7725</v>
      </c>
      <c r="S398" s="206">
        <v>4270190</v>
      </c>
      <c r="T398" s="206"/>
    </row>
    <row r="399" spans="1:20">
      <c r="A399" s="86">
        <v>395</v>
      </c>
      <c r="B399" s="86">
        <v>395</v>
      </c>
      <c r="C399" s="105">
        <v>39435</v>
      </c>
      <c r="D399" s="86"/>
      <c r="E399" s="277">
        <v>39436</v>
      </c>
      <c r="F399" s="105">
        <v>39486</v>
      </c>
      <c r="G399" s="105">
        <v>39491</v>
      </c>
      <c r="H399" s="135" t="s">
        <v>120</v>
      </c>
      <c r="I399" s="206">
        <v>63241</v>
      </c>
      <c r="J399" s="206"/>
      <c r="K399" s="206"/>
      <c r="L399" s="206">
        <v>29834</v>
      </c>
      <c r="M399" s="206" t="s">
        <v>2870</v>
      </c>
      <c r="N399" s="206">
        <v>76227</v>
      </c>
      <c r="O399" s="206">
        <v>22605</v>
      </c>
      <c r="P399" s="206">
        <v>754573</v>
      </c>
      <c r="Q399" s="206">
        <v>745740</v>
      </c>
      <c r="R399" s="206">
        <v>7681</v>
      </c>
      <c r="S399" s="206">
        <v>4070063</v>
      </c>
      <c r="T399" s="206"/>
    </row>
    <row r="400" spans="1:20">
      <c r="A400" s="86">
        <v>396</v>
      </c>
      <c r="B400" s="86">
        <v>396</v>
      </c>
      <c r="C400" s="105">
        <v>39435</v>
      </c>
      <c r="D400" s="86"/>
      <c r="E400" s="277">
        <v>39438</v>
      </c>
      <c r="F400" s="105">
        <v>39441</v>
      </c>
      <c r="G400" s="105">
        <v>39441</v>
      </c>
      <c r="H400" s="135" t="s">
        <v>119</v>
      </c>
      <c r="I400" s="206">
        <v>63169</v>
      </c>
      <c r="J400" s="206"/>
      <c r="K400" s="206"/>
      <c r="L400" s="206">
        <v>29771</v>
      </c>
      <c r="M400" s="206" t="s">
        <v>2871</v>
      </c>
      <c r="N400" s="206">
        <v>75372</v>
      </c>
      <c r="O400" s="206">
        <v>22558</v>
      </c>
      <c r="P400" s="206">
        <v>755212</v>
      </c>
      <c r="Q400" s="206">
        <v>745724</v>
      </c>
      <c r="R400" s="206">
        <v>7585</v>
      </c>
      <c r="S400" s="206">
        <v>4070077</v>
      </c>
      <c r="T400" s="206"/>
    </row>
    <row r="401" spans="1:20">
      <c r="A401" s="86">
        <v>397</v>
      </c>
      <c r="B401" s="86">
        <v>397</v>
      </c>
      <c r="C401" s="105">
        <v>39436</v>
      </c>
      <c r="D401" s="86"/>
      <c r="E401" s="277">
        <v>39437</v>
      </c>
      <c r="F401" s="105">
        <v>39441</v>
      </c>
      <c r="G401" s="105">
        <v>39441</v>
      </c>
      <c r="H401" s="233" t="s">
        <v>120</v>
      </c>
      <c r="I401" s="206">
        <v>63252</v>
      </c>
      <c r="J401" s="206"/>
      <c r="K401" s="206"/>
      <c r="L401" s="206">
        <v>29818</v>
      </c>
      <c r="M401" s="206" t="s">
        <v>2872</v>
      </c>
      <c r="N401" s="206">
        <v>76815</v>
      </c>
      <c r="O401" s="206">
        <v>22687</v>
      </c>
      <c r="P401" s="206">
        <v>754657</v>
      </c>
      <c r="Q401" s="206">
        <v>745731</v>
      </c>
      <c r="R401" s="206">
        <v>7807</v>
      </c>
      <c r="S401" s="206">
        <v>4070219</v>
      </c>
      <c r="T401" s="206"/>
    </row>
    <row r="402" spans="1:20">
      <c r="A402" s="86">
        <v>398</v>
      </c>
      <c r="B402" s="86">
        <v>398</v>
      </c>
      <c r="C402" s="105">
        <v>39436</v>
      </c>
      <c r="D402" s="86"/>
      <c r="E402" s="277">
        <v>39436</v>
      </c>
      <c r="F402" s="105">
        <v>39485</v>
      </c>
      <c r="G402" s="130">
        <v>39485</v>
      </c>
      <c r="H402" s="135" t="s">
        <v>120</v>
      </c>
      <c r="I402" s="206"/>
      <c r="J402" s="206"/>
      <c r="K402" s="206"/>
      <c r="L402" s="206"/>
      <c r="M402" s="206"/>
      <c r="N402" s="206"/>
      <c r="O402" s="206"/>
      <c r="P402" s="206"/>
      <c r="Q402" s="206"/>
      <c r="R402" s="206"/>
      <c r="S402" s="206"/>
      <c r="T402" s="206"/>
    </row>
    <row r="403" spans="1:20">
      <c r="A403" s="86">
        <v>399</v>
      </c>
      <c r="B403" s="86">
        <v>399</v>
      </c>
      <c r="C403" s="105">
        <v>39436</v>
      </c>
      <c r="D403" s="86"/>
      <c r="E403" s="277">
        <v>39437</v>
      </c>
      <c r="F403" s="105">
        <v>39441</v>
      </c>
      <c r="G403" s="105">
        <v>39441</v>
      </c>
      <c r="H403" s="135" t="s">
        <v>119</v>
      </c>
      <c r="I403" s="206">
        <v>63038</v>
      </c>
      <c r="J403" s="206"/>
      <c r="K403" s="206"/>
      <c r="L403" s="206">
        <v>29830</v>
      </c>
      <c r="M403" s="206" t="s">
        <v>2873</v>
      </c>
      <c r="N403" s="206">
        <v>75825</v>
      </c>
      <c r="O403" s="206">
        <v>22599</v>
      </c>
      <c r="P403" s="206">
        <v>754731</v>
      </c>
      <c r="Q403" s="206">
        <v>745722</v>
      </c>
      <c r="R403" s="206">
        <v>7668</v>
      </c>
      <c r="S403" s="206">
        <v>4070187</v>
      </c>
      <c r="T403" s="206"/>
    </row>
    <row r="404" spans="1:20">
      <c r="A404" s="86">
        <v>400</v>
      </c>
      <c r="B404" s="86">
        <v>400</v>
      </c>
      <c r="C404" s="105">
        <v>39436</v>
      </c>
      <c r="D404" s="86"/>
      <c r="E404" s="277">
        <v>39437</v>
      </c>
      <c r="F404" s="105">
        <v>39441</v>
      </c>
      <c r="G404" s="105">
        <v>39441</v>
      </c>
      <c r="H404" s="135" t="s">
        <v>119</v>
      </c>
      <c r="I404" s="206"/>
      <c r="J404" s="206"/>
      <c r="K404" s="206"/>
      <c r="L404" s="206"/>
      <c r="M404" s="206"/>
      <c r="N404" s="206"/>
      <c r="O404" s="206"/>
      <c r="P404" s="206"/>
      <c r="Q404" s="206"/>
      <c r="R404" s="206"/>
      <c r="S404" s="206"/>
      <c r="T404" s="206"/>
    </row>
    <row r="405" spans="1:20">
      <c r="A405" s="86">
        <v>401</v>
      </c>
      <c r="B405" s="86">
        <v>401</v>
      </c>
      <c r="C405" s="105">
        <v>39436</v>
      </c>
      <c r="D405" s="86"/>
      <c r="E405" s="277">
        <v>39438</v>
      </c>
      <c r="F405" s="105">
        <v>39444</v>
      </c>
      <c r="G405" s="105">
        <v>39444</v>
      </c>
      <c r="H405" s="135" t="s">
        <v>119</v>
      </c>
      <c r="I405" s="206"/>
      <c r="J405" s="206"/>
      <c r="K405" s="206"/>
      <c r="L405" s="206"/>
      <c r="M405" s="206"/>
      <c r="N405" s="206"/>
      <c r="O405" s="206"/>
      <c r="P405" s="206"/>
      <c r="Q405" s="206"/>
      <c r="R405" s="206"/>
      <c r="S405" s="206"/>
      <c r="T405" s="206"/>
    </row>
    <row r="406" spans="1:20">
      <c r="A406" s="86">
        <v>402</v>
      </c>
      <c r="B406" s="86">
        <v>402</v>
      </c>
      <c r="C406" s="105">
        <v>39436</v>
      </c>
      <c r="D406" s="86"/>
      <c r="E406" s="277">
        <v>39440</v>
      </c>
      <c r="F406" s="105">
        <v>39444</v>
      </c>
      <c r="G406" s="105">
        <v>39444</v>
      </c>
      <c r="H406" s="135" t="s">
        <v>119</v>
      </c>
      <c r="I406" s="206"/>
      <c r="J406" s="206"/>
      <c r="K406" s="206"/>
      <c r="L406" s="206"/>
      <c r="M406" s="206"/>
      <c r="N406" s="206"/>
      <c r="O406" s="206"/>
      <c r="P406" s="206"/>
      <c r="Q406" s="206"/>
      <c r="R406" s="206"/>
      <c r="S406" s="206"/>
      <c r="T406" s="206"/>
    </row>
    <row r="407" spans="1:20">
      <c r="A407" s="86">
        <v>403</v>
      </c>
      <c r="B407" s="86">
        <v>403</v>
      </c>
      <c r="C407" s="105">
        <v>39436</v>
      </c>
      <c r="D407" s="86"/>
      <c r="E407" s="277">
        <v>39438</v>
      </c>
      <c r="F407" s="105">
        <v>39444</v>
      </c>
      <c r="G407" s="105">
        <v>39461</v>
      </c>
      <c r="H407" s="135" t="s">
        <v>119</v>
      </c>
      <c r="I407" s="206"/>
      <c r="J407" s="206"/>
      <c r="K407" s="206"/>
      <c r="L407" s="206"/>
      <c r="M407" s="206"/>
      <c r="N407" s="206"/>
      <c r="O407" s="206"/>
      <c r="P407" s="206"/>
      <c r="Q407" s="206"/>
      <c r="R407" s="206"/>
      <c r="S407" s="206"/>
      <c r="T407" s="206"/>
    </row>
    <row r="408" spans="1:20">
      <c r="A408" s="86">
        <v>404</v>
      </c>
      <c r="B408" s="86">
        <v>404</v>
      </c>
      <c r="C408" s="105">
        <v>39436</v>
      </c>
      <c r="D408" s="86"/>
      <c r="E408" s="277">
        <v>39438</v>
      </c>
      <c r="F408" s="105">
        <v>39444</v>
      </c>
      <c r="G408" s="105">
        <v>39444</v>
      </c>
      <c r="H408" s="135" t="s">
        <v>119</v>
      </c>
      <c r="I408" s="206"/>
      <c r="J408" s="206"/>
      <c r="K408" s="206"/>
      <c r="L408" s="206"/>
      <c r="M408" s="206"/>
      <c r="N408" s="206"/>
      <c r="O408" s="206"/>
      <c r="P408" s="206"/>
      <c r="Q408" s="206"/>
      <c r="R408" s="206"/>
      <c r="S408" s="206"/>
      <c r="T408" s="206"/>
    </row>
    <row r="409" spans="1:20">
      <c r="A409" s="86">
        <v>405</v>
      </c>
      <c r="B409" s="86">
        <v>405</v>
      </c>
      <c r="C409" s="105">
        <v>39436</v>
      </c>
      <c r="D409" s="86"/>
      <c r="E409" s="277">
        <v>39438</v>
      </c>
      <c r="F409" s="105">
        <v>39444</v>
      </c>
      <c r="G409" s="105">
        <v>39461</v>
      </c>
      <c r="H409" s="135" t="s">
        <v>120</v>
      </c>
      <c r="I409" s="206"/>
      <c r="J409" s="206"/>
      <c r="K409" s="206"/>
      <c r="L409" s="206"/>
      <c r="M409" s="206"/>
      <c r="N409" s="206"/>
      <c r="O409" s="206"/>
      <c r="P409" s="206"/>
      <c r="Q409" s="206"/>
      <c r="R409" s="206"/>
      <c r="S409" s="206"/>
      <c r="T409" s="206"/>
    </row>
    <row r="410" spans="1:20">
      <c r="A410" s="86">
        <v>406</v>
      </c>
      <c r="B410" s="86">
        <v>406</v>
      </c>
      <c r="C410" s="105">
        <v>39437</v>
      </c>
      <c r="D410" s="86"/>
      <c r="E410" s="277">
        <v>39438</v>
      </c>
      <c r="F410" s="135"/>
      <c r="G410" s="85"/>
      <c r="H410" s="135"/>
      <c r="I410" s="206"/>
      <c r="J410" s="206"/>
      <c r="K410" s="206"/>
      <c r="L410" s="206"/>
      <c r="M410" s="206"/>
      <c r="N410" s="206"/>
      <c r="O410" s="206"/>
      <c r="P410" s="206"/>
      <c r="Q410" s="206"/>
      <c r="R410" s="206"/>
      <c r="S410" s="206"/>
      <c r="T410" s="206"/>
    </row>
    <row r="411" spans="1:20">
      <c r="A411" s="86">
        <v>407</v>
      </c>
      <c r="B411" s="86">
        <v>407</v>
      </c>
      <c r="C411" s="105">
        <v>39437</v>
      </c>
      <c r="D411" s="86"/>
      <c r="E411" s="277">
        <v>39438</v>
      </c>
      <c r="F411" s="135"/>
      <c r="G411" s="105">
        <v>39462</v>
      </c>
      <c r="H411" s="135" t="s">
        <v>119</v>
      </c>
      <c r="I411" s="206"/>
      <c r="J411" s="206"/>
      <c r="K411" s="206"/>
      <c r="L411" s="206"/>
      <c r="M411" s="206"/>
      <c r="N411" s="206"/>
      <c r="O411" s="206"/>
      <c r="P411" s="206"/>
      <c r="Q411" s="206"/>
      <c r="R411" s="206"/>
      <c r="S411" s="206"/>
      <c r="T411" s="206"/>
    </row>
    <row r="412" spans="1:20">
      <c r="A412" s="86">
        <v>408</v>
      </c>
      <c r="B412" s="86">
        <v>408</v>
      </c>
      <c r="C412" s="105">
        <v>39437</v>
      </c>
      <c r="D412" s="86"/>
      <c r="E412" s="277">
        <v>39440</v>
      </c>
      <c r="F412" s="105">
        <v>39484</v>
      </c>
      <c r="G412" s="105">
        <v>39485</v>
      </c>
      <c r="H412" s="135" t="s">
        <v>119</v>
      </c>
      <c r="I412" s="206"/>
      <c r="J412" s="206"/>
      <c r="K412" s="206"/>
      <c r="L412" s="206"/>
      <c r="M412" s="206"/>
      <c r="N412" s="206"/>
      <c r="O412" s="206"/>
      <c r="P412" s="206"/>
      <c r="Q412" s="206"/>
      <c r="R412" s="206"/>
      <c r="S412" s="206"/>
      <c r="T412" s="206"/>
    </row>
    <row r="413" spans="1:20">
      <c r="A413" s="86">
        <v>409</v>
      </c>
      <c r="B413" s="86">
        <v>409</v>
      </c>
      <c r="C413" s="105">
        <v>39437</v>
      </c>
      <c r="D413" s="86"/>
      <c r="E413" s="277">
        <v>39440</v>
      </c>
      <c r="F413" s="105">
        <v>39485</v>
      </c>
      <c r="G413" s="105">
        <v>39485</v>
      </c>
      <c r="H413" s="135" t="s">
        <v>120</v>
      </c>
      <c r="I413" s="206"/>
      <c r="J413" s="206"/>
      <c r="K413" s="206"/>
      <c r="L413" s="206"/>
      <c r="M413" s="206"/>
      <c r="N413" s="206"/>
      <c r="O413" s="206"/>
      <c r="P413" s="206"/>
      <c r="Q413" s="206"/>
      <c r="R413" s="206"/>
      <c r="S413" s="206"/>
      <c r="T413" s="206"/>
    </row>
    <row r="414" spans="1:20">
      <c r="A414" s="86">
        <v>410</v>
      </c>
      <c r="B414" s="86">
        <v>410</v>
      </c>
      <c r="C414" s="105">
        <v>39437</v>
      </c>
      <c r="D414" s="86"/>
      <c r="E414" s="277">
        <v>39440</v>
      </c>
      <c r="F414" s="105">
        <v>39484</v>
      </c>
      <c r="G414" s="105">
        <v>39486</v>
      </c>
      <c r="H414" s="135" t="s">
        <v>135</v>
      </c>
      <c r="I414" s="206"/>
      <c r="J414" s="206"/>
      <c r="K414" s="206"/>
      <c r="L414" s="206"/>
      <c r="M414" s="206"/>
      <c r="N414" s="206"/>
      <c r="O414" s="206"/>
      <c r="P414" s="206"/>
      <c r="Q414" s="206"/>
      <c r="R414" s="206"/>
      <c r="S414" s="206"/>
      <c r="T414" s="206"/>
    </row>
    <row r="415" spans="1:20">
      <c r="A415" s="86">
        <v>411</v>
      </c>
      <c r="B415" s="86">
        <v>411</v>
      </c>
      <c r="C415" s="105">
        <v>39437</v>
      </c>
      <c r="D415" s="86"/>
      <c r="E415" s="277">
        <v>39440</v>
      </c>
      <c r="F415" s="105">
        <v>39444</v>
      </c>
      <c r="G415" s="105">
        <v>39458</v>
      </c>
      <c r="H415" s="135" t="s">
        <v>119</v>
      </c>
      <c r="I415" s="206"/>
      <c r="J415" s="206"/>
      <c r="K415" s="206"/>
      <c r="L415" s="206"/>
      <c r="M415" s="206"/>
      <c r="N415" s="206"/>
      <c r="O415" s="206"/>
      <c r="P415" s="206"/>
      <c r="Q415" s="206"/>
      <c r="R415" s="206"/>
      <c r="S415" s="206"/>
      <c r="T415" s="206"/>
    </row>
    <row r="416" spans="1:20">
      <c r="A416" s="86">
        <v>412</v>
      </c>
      <c r="B416" s="86">
        <v>412</v>
      </c>
      <c r="C416" s="105">
        <v>39437</v>
      </c>
      <c r="D416" s="86"/>
      <c r="E416" s="277">
        <v>39445</v>
      </c>
      <c r="F416" s="135"/>
      <c r="G416" s="105">
        <v>39462</v>
      </c>
      <c r="H416" s="135" t="s">
        <v>123</v>
      </c>
      <c r="I416" s="206"/>
      <c r="J416" s="206"/>
      <c r="K416" s="206"/>
      <c r="L416" s="206"/>
      <c r="M416" s="206"/>
      <c r="N416" s="206"/>
      <c r="O416" s="206"/>
      <c r="P416" s="206"/>
      <c r="Q416" s="206"/>
      <c r="R416" s="206"/>
      <c r="S416" s="206"/>
      <c r="T416" s="206"/>
    </row>
    <row r="417" spans="1:20">
      <c r="A417" s="86">
        <v>413</v>
      </c>
      <c r="B417" s="86">
        <v>413</v>
      </c>
      <c r="C417" s="105">
        <v>39437</v>
      </c>
      <c r="D417" s="86"/>
      <c r="E417" s="277">
        <v>39443</v>
      </c>
      <c r="F417" s="105">
        <v>39486</v>
      </c>
      <c r="G417" s="105">
        <v>39514</v>
      </c>
      <c r="H417" s="135" t="s">
        <v>127</v>
      </c>
      <c r="I417" s="206"/>
      <c r="J417" s="206"/>
      <c r="K417" s="206"/>
      <c r="L417" s="206"/>
      <c r="M417" s="206"/>
      <c r="N417" s="206"/>
      <c r="O417" s="206"/>
      <c r="P417" s="206"/>
      <c r="Q417" s="206"/>
      <c r="R417" s="206"/>
      <c r="S417" s="206"/>
      <c r="T417" s="206"/>
    </row>
    <row r="418" spans="1:20">
      <c r="A418" s="86">
        <v>414</v>
      </c>
      <c r="B418" s="86">
        <v>414</v>
      </c>
      <c r="C418" s="105">
        <v>39437</v>
      </c>
      <c r="D418" s="86"/>
      <c r="E418" s="277">
        <v>39444</v>
      </c>
      <c r="F418" s="105">
        <v>39479</v>
      </c>
      <c r="G418" s="105">
        <v>39479</v>
      </c>
      <c r="H418" s="135" t="s">
        <v>119</v>
      </c>
      <c r="I418" s="206"/>
      <c r="J418" s="206"/>
      <c r="K418" s="206"/>
      <c r="L418" s="206"/>
      <c r="M418" s="206"/>
      <c r="N418" s="206"/>
      <c r="O418" s="206"/>
      <c r="P418" s="206"/>
      <c r="Q418" s="206"/>
      <c r="R418" s="206"/>
      <c r="S418" s="206"/>
      <c r="T418" s="206"/>
    </row>
    <row r="419" spans="1:20">
      <c r="A419" s="86">
        <v>415</v>
      </c>
      <c r="B419" s="86">
        <v>415</v>
      </c>
      <c r="C419" s="105">
        <v>39437</v>
      </c>
      <c r="D419" s="86"/>
      <c r="E419" s="277">
        <v>39440</v>
      </c>
      <c r="F419" s="105">
        <v>39486</v>
      </c>
      <c r="G419" s="105">
        <v>39497</v>
      </c>
      <c r="H419" s="135" t="s">
        <v>127</v>
      </c>
      <c r="I419" s="206"/>
      <c r="J419" s="206"/>
      <c r="K419" s="206"/>
      <c r="L419" s="206"/>
      <c r="M419" s="206"/>
      <c r="N419" s="206"/>
      <c r="O419" s="206"/>
      <c r="P419" s="206"/>
      <c r="Q419" s="206"/>
      <c r="R419" s="206"/>
      <c r="S419" s="206"/>
      <c r="T419" s="206"/>
    </row>
    <row r="420" spans="1:20">
      <c r="A420" s="86">
        <v>416</v>
      </c>
      <c r="B420" s="86">
        <v>416</v>
      </c>
      <c r="C420" s="105">
        <v>39438</v>
      </c>
      <c r="D420" s="86"/>
      <c r="E420" s="277">
        <v>39440</v>
      </c>
      <c r="F420" s="105">
        <v>39486</v>
      </c>
      <c r="G420" s="105">
        <v>39489</v>
      </c>
      <c r="H420" s="135" t="s">
        <v>134</v>
      </c>
      <c r="I420" s="206"/>
      <c r="J420" s="206"/>
      <c r="K420" s="206"/>
      <c r="L420" s="206"/>
      <c r="M420" s="206"/>
      <c r="N420" s="206"/>
      <c r="O420" s="206"/>
      <c r="P420" s="206"/>
      <c r="Q420" s="206"/>
      <c r="R420" s="206"/>
      <c r="S420" s="206"/>
      <c r="T420" s="206"/>
    </row>
    <row r="421" spans="1:20">
      <c r="A421" s="86">
        <v>417</v>
      </c>
      <c r="B421" s="86">
        <v>417</v>
      </c>
      <c r="C421" s="105">
        <v>39438</v>
      </c>
      <c r="D421" s="86"/>
      <c r="E421" s="277">
        <v>39444</v>
      </c>
      <c r="F421" s="105">
        <v>39486</v>
      </c>
      <c r="G421" s="105">
        <v>39490</v>
      </c>
      <c r="H421" s="135" t="s">
        <v>138</v>
      </c>
      <c r="I421" s="206"/>
      <c r="J421" s="206"/>
      <c r="K421" s="206"/>
      <c r="L421" s="206"/>
      <c r="M421" s="206"/>
      <c r="N421" s="206"/>
      <c r="O421" s="206"/>
      <c r="P421" s="206"/>
      <c r="Q421" s="206"/>
      <c r="R421" s="206"/>
      <c r="S421" s="206"/>
      <c r="T421" s="206"/>
    </row>
    <row r="422" spans="1:20">
      <c r="A422" s="86">
        <v>418</v>
      </c>
      <c r="B422" s="86">
        <v>418</v>
      </c>
      <c r="C422" s="105">
        <v>39438</v>
      </c>
      <c r="D422" s="86"/>
      <c r="E422" s="277">
        <v>39441</v>
      </c>
      <c r="F422" s="105">
        <v>39486</v>
      </c>
      <c r="G422" s="105">
        <v>39490</v>
      </c>
      <c r="H422" s="135" t="s">
        <v>122</v>
      </c>
      <c r="I422" s="206"/>
      <c r="J422" s="206"/>
      <c r="K422" s="206"/>
      <c r="L422" s="206"/>
      <c r="M422" s="206"/>
      <c r="N422" s="206"/>
      <c r="O422" s="206"/>
      <c r="P422" s="206"/>
      <c r="Q422" s="206"/>
      <c r="R422" s="206"/>
      <c r="S422" s="206"/>
      <c r="T422" s="206"/>
    </row>
    <row r="423" spans="1:20">
      <c r="A423" s="86">
        <v>419</v>
      </c>
      <c r="B423" s="86">
        <v>419</v>
      </c>
      <c r="C423" s="105">
        <v>39438</v>
      </c>
      <c r="D423" s="86"/>
      <c r="E423" s="277">
        <v>39441</v>
      </c>
      <c r="F423" s="135"/>
      <c r="G423" s="105">
        <v>39555</v>
      </c>
      <c r="H423" s="135" t="s">
        <v>119</v>
      </c>
      <c r="I423" s="206"/>
      <c r="J423" s="206"/>
      <c r="K423" s="206"/>
      <c r="L423" s="206"/>
      <c r="M423" s="206"/>
      <c r="N423" s="206"/>
      <c r="O423" s="206"/>
      <c r="P423" s="206"/>
      <c r="Q423" s="206"/>
      <c r="R423" s="206"/>
      <c r="S423" s="206"/>
      <c r="T423" s="206"/>
    </row>
    <row r="424" spans="1:20">
      <c r="A424" s="86">
        <v>420</v>
      </c>
      <c r="B424" s="86">
        <v>420</v>
      </c>
      <c r="C424" s="105">
        <v>39440</v>
      </c>
      <c r="D424" s="86"/>
      <c r="E424" s="277">
        <v>39442</v>
      </c>
      <c r="F424" s="87">
        <v>39492</v>
      </c>
      <c r="G424" s="105">
        <v>39497</v>
      </c>
      <c r="H424" s="135" t="s">
        <v>127</v>
      </c>
      <c r="I424" s="206"/>
      <c r="J424" s="206"/>
      <c r="K424" s="206"/>
      <c r="L424" s="206"/>
      <c r="M424" s="206"/>
      <c r="N424" s="206"/>
      <c r="O424" s="206"/>
      <c r="P424" s="206"/>
      <c r="Q424" s="206"/>
      <c r="R424" s="206"/>
      <c r="S424" s="206"/>
      <c r="T424" s="206"/>
    </row>
    <row r="425" spans="1:20">
      <c r="A425" s="86">
        <v>421</v>
      </c>
      <c r="B425" s="86">
        <v>421</v>
      </c>
      <c r="C425" s="105">
        <v>39440</v>
      </c>
      <c r="D425" s="86"/>
      <c r="E425" s="277">
        <v>39459</v>
      </c>
      <c r="F425" s="135"/>
      <c r="G425" s="105">
        <v>39463</v>
      </c>
      <c r="H425" s="135" t="s">
        <v>138</v>
      </c>
      <c r="I425" s="206"/>
      <c r="J425" s="206"/>
      <c r="K425" s="206"/>
      <c r="L425" s="206"/>
      <c r="M425" s="206"/>
      <c r="N425" s="206"/>
      <c r="O425" s="206"/>
      <c r="P425" s="206"/>
      <c r="Q425" s="206"/>
      <c r="R425" s="206"/>
      <c r="S425" s="206"/>
      <c r="T425" s="206"/>
    </row>
    <row r="426" spans="1:20">
      <c r="A426" s="86">
        <v>422</v>
      </c>
      <c r="B426" s="86">
        <v>422</v>
      </c>
      <c r="C426" s="105">
        <v>39440</v>
      </c>
      <c r="D426" s="86"/>
      <c r="E426" s="277">
        <v>39442</v>
      </c>
      <c r="F426" s="105">
        <v>39484</v>
      </c>
      <c r="G426" s="105">
        <v>39486</v>
      </c>
      <c r="H426" s="135" t="s">
        <v>119</v>
      </c>
      <c r="I426" s="206"/>
      <c r="J426" s="206"/>
      <c r="K426" s="206"/>
      <c r="L426" s="206"/>
      <c r="M426" s="206"/>
      <c r="N426" s="206"/>
      <c r="O426" s="206"/>
      <c r="P426" s="206"/>
      <c r="Q426" s="206"/>
      <c r="R426" s="206"/>
      <c r="S426" s="206"/>
      <c r="T426" s="206"/>
    </row>
    <row r="427" spans="1:20">
      <c r="A427" s="86">
        <v>423</v>
      </c>
      <c r="B427" s="86">
        <v>423</v>
      </c>
      <c r="C427" s="105">
        <v>39440</v>
      </c>
      <c r="D427" s="86"/>
      <c r="E427" s="277">
        <v>39441</v>
      </c>
      <c r="F427" s="105">
        <v>39489</v>
      </c>
      <c r="G427" s="105">
        <v>39490</v>
      </c>
      <c r="H427" s="135" t="s">
        <v>120</v>
      </c>
      <c r="I427" s="206"/>
      <c r="J427" s="206"/>
      <c r="K427" s="206"/>
      <c r="L427" s="206"/>
      <c r="M427" s="206"/>
      <c r="N427" s="206"/>
      <c r="O427" s="206"/>
      <c r="P427" s="206"/>
      <c r="Q427" s="206"/>
      <c r="R427" s="206"/>
      <c r="S427" s="206"/>
      <c r="T427" s="206"/>
    </row>
    <row r="428" spans="1:20">
      <c r="A428" s="86">
        <v>424</v>
      </c>
      <c r="B428" s="86">
        <v>424</v>
      </c>
      <c r="C428" s="105">
        <v>39440</v>
      </c>
      <c r="D428" s="86"/>
      <c r="E428" s="277">
        <v>39442</v>
      </c>
      <c r="F428" s="105">
        <v>39486</v>
      </c>
      <c r="G428" s="105">
        <v>39496</v>
      </c>
      <c r="H428" s="135" t="s">
        <v>134</v>
      </c>
      <c r="I428" s="206"/>
      <c r="J428" s="206"/>
      <c r="K428" s="206"/>
      <c r="L428" s="206"/>
      <c r="M428" s="206"/>
      <c r="N428" s="206"/>
      <c r="O428" s="206"/>
      <c r="P428" s="206"/>
      <c r="Q428" s="206"/>
      <c r="R428" s="206"/>
      <c r="S428" s="206"/>
      <c r="T428" s="206"/>
    </row>
    <row r="429" spans="1:20">
      <c r="A429" s="86">
        <v>425</v>
      </c>
      <c r="B429" s="86">
        <v>425</v>
      </c>
      <c r="C429" s="105">
        <v>39440</v>
      </c>
      <c r="D429" s="86"/>
      <c r="E429" s="277">
        <v>39441</v>
      </c>
      <c r="F429" s="135"/>
      <c r="G429" s="105">
        <v>39462</v>
      </c>
      <c r="H429" s="135" t="s">
        <v>119</v>
      </c>
      <c r="I429" s="206"/>
      <c r="J429" s="206"/>
      <c r="K429" s="206"/>
      <c r="L429" s="206"/>
      <c r="M429" s="206"/>
      <c r="N429" s="206"/>
      <c r="O429" s="206"/>
      <c r="P429" s="206"/>
      <c r="Q429" s="206"/>
      <c r="R429" s="206"/>
      <c r="S429" s="206"/>
      <c r="T429" s="206"/>
    </row>
    <row r="430" spans="1:20">
      <c r="A430" s="86">
        <v>426</v>
      </c>
      <c r="B430" s="86">
        <v>426</v>
      </c>
      <c r="C430" s="105">
        <v>39440</v>
      </c>
      <c r="D430" s="86"/>
      <c r="E430" s="277">
        <v>39441</v>
      </c>
      <c r="F430" s="135"/>
      <c r="G430" s="105">
        <v>39462</v>
      </c>
      <c r="H430" s="135" t="s">
        <v>119</v>
      </c>
      <c r="I430" s="206"/>
      <c r="J430" s="206"/>
      <c r="K430" s="206"/>
      <c r="L430" s="206"/>
      <c r="M430" s="206"/>
      <c r="N430" s="206"/>
      <c r="O430" s="206"/>
      <c r="P430" s="206"/>
      <c r="Q430" s="206"/>
      <c r="R430" s="206"/>
      <c r="S430" s="206"/>
      <c r="T430" s="206"/>
    </row>
    <row r="431" spans="1:20">
      <c r="A431" s="86">
        <v>427</v>
      </c>
      <c r="B431" s="86">
        <v>427</v>
      </c>
      <c r="C431" s="105">
        <v>39440</v>
      </c>
      <c r="D431" s="86"/>
      <c r="E431" s="277">
        <v>39442</v>
      </c>
      <c r="F431" s="105">
        <v>39489</v>
      </c>
      <c r="G431" s="105">
        <v>39489</v>
      </c>
      <c r="H431" s="135" t="s">
        <v>138</v>
      </c>
      <c r="I431" s="206"/>
      <c r="J431" s="206"/>
      <c r="K431" s="206"/>
      <c r="L431" s="206"/>
      <c r="M431" s="206"/>
      <c r="N431" s="206"/>
      <c r="O431" s="206"/>
      <c r="P431" s="206"/>
      <c r="Q431" s="206"/>
      <c r="R431" s="206"/>
      <c r="S431" s="206"/>
      <c r="T431" s="206"/>
    </row>
    <row r="432" spans="1:20">
      <c r="A432" s="86">
        <v>428</v>
      </c>
      <c r="B432" s="86">
        <v>428</v>
      </c>
      <c r="C432" s="105">
        <v>39440</v>
      </c>
      <c r="D432" s="86"/>
      <c r="E432" s="277">
        <v>39443</v>
      </c>
      <c r="F432" s="105">
        <v>39490</v>
      </c>
      <c r="G432" s="105">
        <v>39490</v>
      </c>
      <c r="H432" s="135" t="s">
        <v>120</v>
      </c>
      <c r="I432" s="206"/>
      <c r="J432" s="206"/>
      <c r="K432" s="206"/>
      <c r="L432" s="206"/>
      <c r="M432" s="206"/>
      <c r="N432" s="206"/>
      <c r="O432" s="206"/>
      <c r="P432" s="206"/>
      <c r="Q432" s="206"/>
      <c r="R432" s="206"/>
      <c r="S432" s="206"/>
      <c r="T432" s="206"/>
    </row>
    <row r="433" spans="1:20">
      <c r="A433" s="86">
        <v>429</v>
      </c>
      <c r="B433" s="86">
        <v>429</v>
      </c>
      <c r="C433" s="105">
        <v>39440</v>
      </c>
      <c r="D433" s="86"/>
      <c r="E433" s="277">
        <v>39443</v>
      </c>
      <c r="F433" s="135"/>
      <c r="G433" s="105">
        <v>39462</v>
      </c>
      <c r="H433" s="135" t="s">
        <v>119</v>
      </c>
      <c r="I433" s="206"/>
      <c r="J433" s="206"/>
      <c r="K433" s="206"/>
      <c r="L433" s="206"/>
      <c r="M433" s="206"/>
      <c r="N433" s="206"/>
      <c r="O433" s="206"/>
      <c r="P433" s="206"/>
      <c r="Q433" s="206"/>
      <c r="R433" s="206"/>
      <c r="S433" s="206"/>
      <c r="T433" s="206"/>
    </row>
    <row r="434" spans="1:20">
      <c r="A434" s="86">
        <v>430</v>
      </c>
      <c r="B434" s="86">
        <v>430</v>
      </c>
      <c r="C434" s="105">
        <v>39440</v>
      </c>
      <c r="D434" s="86"/>
      <c r="E434" s="277">
        <v>39443</v>
      </c>
      <c r="F434" s="105">
        <v>39490</v>
      </c>
      <c r="G434" s="105">
        <v>39490</v>
      </c>
      <c r="H434" s="135" t="s">
        <v>122</v>
      </c>
      <c r="I434" s="206"/>
      <c r="J434" s="206"/>
      <c r="K434" s="206"/>
      <c r="L434" s="206"/>
      <c r="M434" s="206"/>
      <c r="N434" s="206"/>
      <c r="O434" s="206"/>
      <c r="P434" s="206"/>
      <c r="Q434" s="206"/>
      <c r="R434" s="206"/>
      <c r="S434" s="206"/>
      <c r="T434" s="206"/>
    </row>
    <row r="435" spans="1:20">
      <c r="A435" s="86">
        <v>431</v>
      </c>
      <c r="B435" s="86">
        <v>431</v>
      </c>
      <c r="C435" s="105">
        <v>39440</v>
      </c>
      <c r="D435" s="86"/>
      <c r="E435" s="277">
        <v>39443</v>
      </c>
      <c r="F435" s="87">
        <v>39492</v>
      </c>
      <c r="G435" s="87">
        <v>39498</v>
      </c>
      <c r="H435" s="135" t="s">
        <v>134</v>
      </c>
      <c r="I435" s="206"/>
      <c r="J435" s="206"/>
      <c r="K435" s="206"/>
      <c r="L435" s="206"/>
      <c r="M435" s="206"/>
      <c r="N435" s="206"/>
      <c r="O435" s="206"/>
      <c r="P435" s="206"/>
      <c r="Q435" s="206"/>
      <c r="R435" s="206"/>
      <c r="S435" s="206"/>
      <c r="T435" s="206"/>
    </row>
    <row r="436" spans="1:20">
      <c r="A436" s="86">
        <v>432</v>
      </c>
      <c r="B436" s="86">
        <v>432</v>
      </c>
      <c r="C436" s="105">
        <v>39441</v>
      </c>
      <c r="D436" s="86"/>
      <c r="E436" s="277">
        <v>39445</v>
      </c>
      <c r="F436" s="105">
        <v>39489</v>
      </c>
      <c r="G436" s="105">
        <v>39489</v>
      </c>
      <c r="H436" s="135" t="s">
        <v>134</v>
      </c>
      <c r="I436" s="206"/>
      <c r="J436" s="206"/>
      <c r="K436" s="206"/>
      <c r="L436" s="206"/>
      <c r="M436" s="206"/>
      <c r="N436" s="206"/>
      <c r="O436" s="206"/>
      <c r="P436" s="206"/>
      <c r="Q436" s="206"/>
      <c r="R436" s="206"/>
      <c r="S436" s="206"/>
      <c r="T436" s="206"/>
    </row>
    <row r="437" spans="1:20">
      <c r="A437" s="86">
        <v>433</v>
      </c>
      <c r="B437" s="86">
        <v>433</v>
      </c>
      <c r="C437" s="105">
        <v>39441</v>
      </c>
      <c r="D437" s="86"/>
      <c r="E437" s="277">
        <v>39443</v>
      </c>
      <c r="F437" s="135"/>
      <c r="G437" s="105">
        <v>39490</v>
      </c>
      <c r="H437" s="135" t="s">
        <v>120</v>
      </c>
      <c r="I437" s="206"/>
      <c r="J437" s="206"/>
      <c r="K437" s="206"/>
      <c r="L437" s="206"/>
      <c r="M437" s="206"/>
      <c r="N437" s="206"/>
      <c r="O437" s="206"/>
      <c r="P437" s="206"/>
      <c r="Q437" s="206"/>
      <c r="R437" s="206"/>
      <c r="S437" s="206"/>
      <c r="T437" s="206"/>
    </row>
    <row r="438" spans="1:20">
      <c r="A438" s="86">
        <v>434</v>
      </c>
      <c r="B438" s="86">
        <v>434</v>
      </c>
      <c r="C438" s="105">
        <v>39441</v>
      </c>
      <c r="D438" s="86"/>
      <c r="E438" s="277">
        <v>39442</v>
      </c>
      <c r="F438" s="105">
        <v>39490</v>
      </c>
      <c r="G438" s="105">
        <v>39490</v>
      </c>
      <c r="H438" s="135" t="s">
        <v>119</v>
      </c>
      <c r="I438" s="206"/>
      <c r="J438" s="206"/>
      <c r="K438" s="206"/>
      <c r="L438" s="206"/>
      <c r="M438" s="206"/>
      <c r="N438" s="206"/>
      <c r="O438" s="206"/>
      <c r="P438" s="206"/>
      <c r="Q438" s="206"/>
      <c r="R438" s="206"/>
      <c r="S438" s="206"/>
      <c r="T438" s="206"/>
    </row>
    <row r="439" spans="1:20">
      <c r="A439" s="86">
        <v>435</v>
      </c>
      <c r="B439" s="86">
        <v>435</v>
      </c>
      <c r="C439" s="105">
        <v>39441</v>
      </c>
      <c r="D439" s="86"/>
      <c r="E439" s="277">
        <v>39443</v>
      </c>
      <c r="F439" s="105">
        <v>39489</v>
      </c>
      <c r="G439" s="105">
        <v>39490</v>
      </c>
      <c r="H439" s="135" t="s">
        <v>120</v>
      </c>
      <c r="I439" s="206"/>
      <c r="J439" s="206"/>
      <c r="K439" s="206"/>
      <c r="L439" s="206"/>
      <c r="M439" s="206"/>
      <c r="N439" s="206"/>
      <c r="O439" s="206"/>
      <c r="P439" s="206"/>
      <c r="Q439" s="206"/>
      <c r="R439" s="206"/>
      <c r="S439" s="206"/>
      <c r="T439" s="206"/>
    </row>
    <row r="440" spans="1:20">
      <c r="A440" s="86">
        <v>436</v>
      </c>
      <c r="B440" s="86">
        <v>436</v>
      </c>
      <c r="C440" s="105">
        <v>39441</v>
      </c>
      <c r="D440" s="86"/>
      <c r="E440" s="277">
        <v>39442</v>
      </c>
      <c r="F440" s="105">
        <v>39493</v>
      </c>
      <c r="G440" s="105">
        <v>39498</v>
      </c>
      <c r="H440" s="135" t="s">
        <v>127</v>
      </c>
      <c r="I440" s="206"/>
      <c r="J440" s="206"/>
      <c r="K440" s="206"/>
      <c r="L440" s="206"/>
      <c r="M440" s="206"/>
      <c r="N440" s="206"/>
      <c r="O440" s="206"/>
      <c r="P440" s="206"/>
      <c r="Q440" s="206"/>
      <c r="R440" s="206"/>
      <c r="S440" s="206"/>
      <c r="T440" s="206"/>
    </row>
    <row r="441" spans="1:20">
      <c r="A441" s="86">
        <v>437</v>
      </c>
      <c r="B441" s="86">
        <v>437</v>
      </c>
      <c r="C441" s="105">
        <v>39441</v>
      </c>
      <c r="D441" s="86"/>
      <c r="E441" s="277">
        <v>39442</v>
      </c>
      <c r="F441" s="87">
        <v>39492</v>
      </c>
      <c r="G441" s="87">
        <v>39496</v>
      </c>
      <c r="H441" s="135" t="s">
        <v>134</v>
      </c>
      <c r="I441" s="206"/>
      <c r="J441" s="206"/>
      <c r="K441" s="206"/>
      <c r="L441" s="206"/>
      <c r="M441" s="206"/>
      <c r="N441" s="206"/>
      <c r="O441" s="206"/>
      <c r="P441" s="206"/>
      <c r="Q441" s="206"/>
      <c r="R441" s="206"/>
      <c r="S441" s="206"/>
      <c r="T441" s="206"/>
    </row>
    <row r="442" spans="1:20">
      <c r="A442" s="86">
        <v>438</v>
      </c>
      <c r="B442" s="86">
        <v>438</v>
      </c>
      <c r="C442" s="105">
        <v>39441</v>
      </c>
      <c r="D442" s="86"/>
      <c r="E442" s="277">
        <v>39443</v>
      </c>
      <c r="F442" s="87">
        <v>39492</v>
      </c>
      <c r="G442" s="87">
        <v>39492</v>
      </c>
      <c r="H442" s="135" t="s">
        <v>119</v>
      </c>
      <c r="I442" s="206"/>
      <c r="J442" s="206"/>
      <c r="K442" s="206"/>
      <c r="L442" s="206"/>
      <c r="M442" s="206"/>
      <c r="N442" s="206"/>
      <c r="O442" s="206"/>
      <c r="P442" s="206"/>
      <c r="Q442" s="206"/>
      <c r="R442" s="206"/>
      <c r="S442" s="206"/>
      <c r="T442" s="206"/>
    </row>
    <row r="443" spans="1:20">
      <c r="A443" s="86">
        <v>439</v>
      </c>
      <c r="B443" s="86">
        <v>439</v>
      </c>
      <c r="C443" s="105">
        <v>39441</v>
      </c>
      <c r="D443" s="86"/>
      <c r="E443" s="277">
        <v>39445</v>
      </c>
      <c r="F443" s="135"/>
      <c r="G443" s="105">
        <v>39462</v>
      </c>
      <c r="H443" s="135" t="s">
        <v>119</v>
      </c>
      <c r="I443" s="206"/>
      <c r="J443" s="206"/>
      <c r="K443" s="206"/>
      <c r="L443" s="206"/>
      <c r="M443" s="206"/>
      <c r="N443" s="206"/>
      <c r="O443" s="206"/>
      <c r="P443" s="206"/>
      <c r="Q443" s="206"/>
      <c r="R443" s="206"/>
      <c r="S443" s="206"/>
      <c r="T443" s="206"/>
    </row>
    <row r="444" spans="1:20">
      <c r="A444" s="86">
        <v>440</v>
      </c>
      <c r="B444" s="86">
        <v>440</v>
      </c>
      <c r="C444" s="105">
        <v>39441</v>
      </c>
      <c r="D444" s="86"/>
      <c r="E444" s="277">
        <v>39444</v>
      </c>
      <c r="F444" s="135"/>
      <c r="G444" s="105">
        <v>39461</v>
      </c>
      <c r="H444" s="135" t="s">
        <v>120</v>
      </c>
      <c r="I444" s="206"/>
      <c r="J444" s="206"/>
      <c r="K444" s="206"/>
      <c r="L444" s="206"/>
      <c r="M444" s="206"/>
      <c r="N444" s="206"/>
      <c r="O444" s="206"/>
      <c r="P444" s="206"/>
      <c r="Q444" s="206"/>
      <c r="R444" s="206"/>
      <c r="S444" s="206"/>
      <c r="T444" s="206"/>
    </row>
    <row r="445" spans="1:20">
      <c r="A445" s="86">
        <v>441</v>
      </c>
      <c r="B445" s="86">
        <v>441</v>
      </c>
      <c r="C445" s="105">
        <v>39441</v>
      </c>
      <c r="D445" s="86"/>
      <c r="E445" s="277">
        <v>39444</v>
      </c>
      <c r="F445" s="135"/>
      <c r="G445" s="105">
        <v>39461</v>
      </c>
      <c r="H445" s="135" t="s">
        <v>119</v>
      </c>
      <c r="I445" s="206"/>
      <c r="J445" s="206"/>
      <c r="K445" s="206"/>
      <c r="L445" s="206"/>
      <c r="M445" s="206"/>
      <c r="N445" s="206"/>
      <c r="O445" s="206"/>
      <c r="P445" s="206"/>
      <c r="Q445" s="206"/>
      <c r="R445" s="206"/>
      <c r="S445" s="206"/>
      <c r="T445" s="206"/>
    </row>
    <row r="446" spans="1:20">
      <c r="A446" s="86">
        <v>442</v>
      </c>
      <c r="B446" s="86">
        <v>442</v>
      </c>
      <c r="C446" s="105">
        <v>39441</v>
      </c>
      <c r="D446" s="86"/>
      <c r="E446" s="277">
        <v>39444</v>
      </c>
      <c r="F446" s="135"/>
      <c r="G446" s="105">
        <v>39464</v>
      </c>
      <c r="H446" s="135" t="s">
        <v>127</v>
      </c>
      <c r="I446" s="206"/>
      <c r="J446" s="206"/>
      <c r="K446" s="206"/>
      <c r="L446" s="206"/>
      <c r="M446" s="206"/>
      <c r="N446" s="206"/>
      <c r="O446" s="206"/>
      <c r="P446" s="206"/>
      <c r="Q446" s="206"/>
      <c r="R446" s="206"/>
      <c r="S446" s="206"/>
      <c r="T446" s="206"/>
    </row>
    <row r="447" spans="1:20">
      <c r="A447" s="86">
        <v>443</v>
      </c>
      <c r="B447" s="86">
        <v>443</v>
      </c>
      <c r="C447" s="105">
        <v>39441</v>
      </c>
      <c r="D447" s="86"/>
      <c r="E447" s="277">
        <v>39452</v>
      </c>
      <c r="F447" s="135"/>
      <c r="G447" s="105">
        <v>39458</v>
      </c>
      <c r="H447" s="135" t="s">
        <v>122</v>
      </c>
      <c r="I447" s="206"/>
      <c r="J447" s="206"/>
      <c r="K447" s="206"/>
      <c r="L447" s="206"/>
      <c r="M447" s="206"/>
      <c r="N447" s="206"/>
      <c r="O447" s="206"/>
      <c r="P447" s="206"/>
      <c r="Q447" s="206"/>
      <c r="R447" s="206"/>
      <c r="S447" s="206"/>
      <c r="T447" s="206"/>
    </row>
    <row r="448" spans="1:20">
      <c r="A448" s="86">
        <v>444</v>
      </c>
      <c r="B448" s="86">
        <v>444</v>
      </c>
      <c r="C448" s="105">
        <v>39442</v>
      </c>
      <c r="D448" s="86"/>
      <c r="E448" s="277">
        <v>39451</v>
      </c>
      <c r="F448" s="135"/>
      <c r="G448" s="105">
        <v>39457</v>
      </c>
      <c r="H448" s="135" t="s">
        <v>120</v>
      </c>
      <c r="I448" s="206"/>
      <c r="J448" s="206"/>
      <c r="K448" s="206"/>
      <c r="L448" s="206"/>
      <c r="M448" s="206"/>
      <c r="N448" s="206"/>
      <c r="O448" s="206"/>
      <c r="P448" s="206"/>
      <c r="Q448" s="206"/>
      <c r="R448" s="206"/>
      <c r="S448" s="206"/>
      <c r="T448" s="206"/>
    </row>
    <row r="449" spans="1:20">
      <c r="A449" s="86">
        <v>445</v>
      </c>
      <c r="B449" s="86">
        <v>445</v>
      </c>
      <c r="C449" s="105">
        <v>39442</v>
      </c>
      <c r="D449" s="86"/>
      <c r="E449" s="277">
        <v>39451</v>
      </c>
      <c r="F449" s="135"/>
      <c r="G449" s="105">
        <v>39458</v>
      </c>
      <c r="H449" s="135" t="s">
        <v>123</v>
      </c>
      <c r="I449" s="206"/>
      <c r="J449" s="206"/>
      <c r="K449" s="206"/>
      <c r="L449" s="206"/>
      <c r="M449" s="206"/>
      <c r="N449" s="206"/>
      <c r="O449" s="206"/>
      <c r="P449" s="206"/>
      <c r="Q449" s="206"/>
      <c r="R449" s="206"/>
      <c r="S449" s="206"/>
      <c r="T449" s="206"/>
    </row>
    <row r="450" spans="1:20">
      <c r="A450" s="86">
        <v>446</v>
      </c>
      <c r="B450" s="86">
        <v>446</v>
      </c>
      <c r="C450" s="105">
        <v>39442</v>
      </c>
      <c r="D450" s="86"/>
      <c r="E450" s="277">
        <v>39445</v>
      </c>
      <c r="F450" s="135"/>
      <c r="G450" s="105">
        <v>39461</v>
      </c>
      <c r="H450" s="135" t="s">
        <v>120</v>
      </c>
      <c r="I450" s="206"/>
      <c r="J450" s="206"/>
      <c r="K450" s="206"/>
      <c r="L450" s="206"/>
      <c r="M450" s="206"/>
      <c r="N450" s="206"/>
      <c r="O450" s="206"/>
      <c r="P450" s="206"/>
      <c r="Q450" s="206"/>
      <c r="R450" s="206"/>
      <c r="S450" s="206"/>
      <c r="T450" s="206"/>
    </row>
    <row r="451" spans="1:20">
      <c r="A451" s="86">
        <v>447</v>
      </c>
      <c r="B451" s="86">
        <v>447</v>
      </c>
      <c r="C451" s="105">
        <v>39442</v>
      </c>
      <c r="D451" s="86"/>
      <c r="E451" s="277">
        <v>39443</v>
      </c>
      <c r="F451" s="87">
        <v>39492</v>
      </c>
      <c r="G451" s="87">
        <v>39497</v>
      </c>
      <c r="H451" s="135" t="s">
        <v>138</v>
      </c>
      <c r="I451" s="206"/>
      <c r="J451" s="206"/>
      <c r="K451" s="206"/>
      <c r="L451" s="206"/>
      <c r="M451" s="206"/>
      <c r="N451" s="206"/>
      <c r="O451" s="206"/>
      <c r="P451" s="206"/>
      <c r="Q451" s="206"/>
      <c r="R451" s="206"/>
      <c r="S451" s="206"/>
      <c r="T451" s="206"/>
    </row>
    <row r="452" spans="1:20">
      <c r="A452" s="86">
        <v>448</v>
      </c>
      <c r="B452" s="86">
        <v>448</v>
      </c>
      <c r="C452" s="105">
        <v>39442</v>
      </c>
      <c r="D452" s="86"/>
      <c r="E452" s="277">
        <v>39443</v>
      </c>
      <c r="F452" s="105">
        <v>39493</v>
      </c>
      <c r="G452" s="105">
        <v>39497</v>
      </c>
      <c r="H452" s="135" t="s">
        <v>138</v>
      </c>
      <c r="I452" s="206"/>
      <c r="J452" s="206"/>
      <c r="K452" s="206"/>
      <c r="L452" s="206"/>
      <c r="M452" s="206"/>
      <c r="N452" s="206"/>
      <c r="O452" s="206"/>
      <c r="P452" s="206"/>
      <c r="Q452" s="206"/>
      <c r="R452" s="206"/>
      <c r="S452" s="206"/>
      <c r="T452" s="206"/>
    </row>
    <row r="453" spans="1:20">
      <c r="A453" s="86">
        <v>449</v>
      </c>
      <c r="B453" s="86">
        <v>449</v>
      </c>
      <c r="C453" s="105">
        <v>39442</v>
      </c>
      <c r="D453" s="86"/>
      <c r="E453" s="277">
        <v>39445</v>
      </c>
      <c r="F453" s="135"/>
      <c r="G453" s="105">
        <v>39461</v>
      </c>
      <c r="H453" s="135" t="s">
        <v>120</v>
      </c>
      <c r="I453" s="206"/>
      <c r="J453" s="206"/>
      <c r="K453" s="206"/>
      <c r="L453" s="206"/>
      <c r="M453" s="206"/>
      <c r="N453" s="206"/>
      <c r="O453" s="206"/>
      <c r="P453" s="206"/>
      <c r="Q453" s="206"/>
      <c r="R453" s="206"/>
      <c r="S453" s="206"/>
      <c r="T453" s="206"/>
    </row>
    <row r="454" spans="1:20">
      <c r="A454" s="86">
        <v>450</v>
      </c>
      <c r="B454" s="86">
        <v>450</v>
      </c>
      <c r="C454" s="105">
        <v>39442</v>
      </c>
      <c r="D454" s="86"/>
      <c r="E454" s="277">
        <v>39456</v>
      </c>
      <c r="F454" s="135"/>
      <c r="G454" s="105">
        <v>39463</v>
      </c>
      <c r="H454" s="135" t="s">
        <v>127</v>
      </c>
      <c r="I454" s="206"/>
      <c r="J454" s="206"/>
      <c r="K454" s="206"/>
      <c r="L454" s="206"/>
      <c r="M454" s="206"/>
      <c r="N454" s="206"/>
      <c r="O454" s="206"/>
      <c r="P454" s="206"/>
      <c r="Q454" s="206"/>
      <c r="R454" s="206"/>
      <c r="S454" s="206"/>
      <c r="T454" s="206"/>
    </row>
    <row r="455" spans="1:20">
      <c r="A455" s="86">
        <v>451</v>
      </c>
      <c r="B455" s="86">
        <v>451</v>
      </c>
      <c r="C455" s="105">
        <v>39442</v>
      </c>
      <c r="D455" s="86"/>
      <c r="E455" s="277">
        <v>39451</v>
      </c>
      <c r="F455" s="135"/>
      <c r="G455" s="105">
        <v>39462</v>
      </c>
      <c r="H455" s="135" t="s">
        <v>119</v>
      </c>
      <c r="I455" s="206"/>
      <c r="J455" s="206"/>
      <c r="K455" s="206"/>
      <c r="L455" s="206"/>
      <c r="M455" s="206"/>
      <c r="N455" s="206"/>
      <c r="O455" s="206"/>
      <c r="P455" s="206"/>
      <c r="Q455" s="206"/>
      <c r="R455" s="206"/>
      <c r="S455" s="206"/>
      <c r="T455" s="206"/>
    </row>
    <row r="456" spans="1:20">
      <c r="A456" s="86">
        <v>452</v>
      </c>
      <c r="B456" s="86">
        <v>452</v>
      </c>
      <c r="C456" s="105">
        <v>39442</v>
      </c>
      <c r="D456" s="86"/>
      <c r="E456" s="277">
        <v>39456</v>
      </c>
      <c r="F456" s="135"/>
      <c r="G456" s="105">
        <v>39468</v>
      </c>
      <c r="H456" s="135" t="s">
        <v>120</v>
      </c>
      <c r="I456" s="206"/>
      <c r="J456" s="206"/>
      <c r="K456" s="206"/>
      <c r="L456" s="206"/>
      <c r="M456" s="206"/>
      <c r="N456" s="206"/>
      <c r="O456" s="206"/>
      <c r="P456" s="206"/>
      <c r="Q456" s="206"/>
      <c r="R456" s="206"/>
      <c r="S456" s="206"/>
      <c r="T456" s="206"/>
    </row>
    <row r="457" spans="1:20">
      <c r="A457" s="86">
        <v>453</v>
      </c>
      <c r="B457" s="86">
        <v>453</v>
      </c>
      <c r="C457" s="105">
        <v>39442</v>
      </c>
      <c r="D457" s="86"/>
      <c r="E457" s="277">
        <v>39458</v>
      </c>
      <c r="F457" s="135"/>
      <c r="G457" s="135"/>
      <c r="H457" s="135"/>
      <c r="I457" s="206"/>
      <c r="J457" s="206"/>
      <c r="K457" s="206"/>
      <c r="L457" s="206"/>
      <c r="M457" s="206"/>
      <c r="N457" s="206"/>
      <c r="O457" s="206"/>
      <c r="P457" s="206"/>
      <c r="Q457" s="206"/>
      <c r="R457" s="206"/>
      <c r="S457" s="206"/>
      <c r="T457" s="206"/>
    </row>
    <row r="458" spans="1:20">
      <c r="A458" s="86">
        <v>454</v>
      </c>
      <c r="B458" s="86">
        <v>454</v>
      </c>
      <c r="C458" s="105">
        <v>39442</v>
      </c>
      <c r="D458" s="86"/>
      <c r="E458" s="277">
        <v>39451</v>
      </c>
      <c r="F458" s="135"/>
      <c r="G458" s="135"/>
      <c r="H458" s="135"/>
      <c r="I458" s="206"/>
      <c r="J458" s="206"/>
      <c r="K458" s="206"/>
      <c r="L458" s="206"/>
      <c r="M458" s="206"/>
      <c r="N458" s="206"/>
      <c r="O458" s="206"/>
      <c r="P458" s="206"/>
      <c r="Q458" s="206"/>
      <c r="R458" s="206"/>
      <c r="S458" s="206"/>
      <c r="T458" s="206"/>
    </row>
    <row r="459" spans="1:20">
      <c r="A459" s="86">
        <v>455</v>
      </c>
      <c r="B459" s="86">
        <v>455</v>
      </c>
      <c r="C459" s="105">
        <v>39443</v>
      </c>
      <c r="D459" s="86"/>
      <c r="E459" s="277">
        <v>39443</v>
      </c>
      <c r="F459" s="87">
        <v>39492</v>
      </c>
      <c r="G459" s="87">
        <v>39492</v>
      </c>
      <c r="H459" s="135" t="s">
        <v>122</v>
      </c>
      <c r="I459" s="206"/>
      <c r="J459" s="206"/>
      <c r="K459" s="206"/>
      <c r="L459" s="206"/>
      <c r="M459" s="206"/>
      <c r="N459" s="206"/>
      <c r="O459" s="206"/>
      <c r="P459" s="206"/>
      <c r="Q459" s="206"/>
      <c r="R459" s="206"/>
      <c r="S459" s="206"/>
      <c r="T459" s="206"/>
    </row>
    <row r="460" spans="1:20">
      <c r="A460" s="86">
        <v>456</v>
      </c>
      <c r="B460" s="86">
        <v>456</v>
      </c>
      <c r="C460" s="105">
        <v>39443</v>
      </c>
      <c r="D460" s="86"/>
      <c r="E460" s="277">
        <v>39443</v>
      </c>
      <c r="F460" s="105">
        <v>39490</v>
      </c>
      <c r="G460" s="105">
        <v>39490</v>
      </c>
      <c r="H460" s="135" t="s">
        <v>120</v>
      </c>
      <c r="I460" s="206"/>
      <c r="J460" s="206"/>
      <c r="K460" s="206"/>
      <c r="L460" s="206"/>
      <c r="M460" s="206"/>
      <c r="N460" s="206"/>
      <c r="O460" s="206"/>
      <c r="P460" s="206"/>
      <c r="Q460" s="206"/>
      <c r="R460" s="206"/>
      <c r="S460" s="206"/>
      <c r="T460" s="206"/>
    </row>
    <row r="461" spans="1:20">
      <c r="A461" s="86">
        <v>457</v>
      </c>
      <c r="B461" s="86">
        <v>457</v>
      </c>
      <c r="C461" s="105">
        <v>39443</v>
      </c>
      <c r="D461" s="86"/>
      <c r="E461" s="277">
        <v>39444</v>
      </c>
      <c r="F461" s="87">
        <v>39492</v>
      </c>
      <c r="G461" s="87">
        <v>39497</v>
      </c>
      <c r="H461" s="135" t="s">
        <v>127</v>
      </c>
      <c r="I461" s="206"/>
      <c r="J461" s="206"/>
      <c r="K461" s="206"/>
      <c r="L461" s="206"/>
      <c r="M461" s="206"/>
      <c r="N461" s="206"/>
      <c r="O461" s="206"/>
      <c r="P461" s="206"/>
      <c r="Q461" s="206"/>
      <c r="R461" s="206"/>
      <c r="S461" s="206"/>
      <c r="T461" s="206"/>
    </row>
    <row r="462" spans="1:20">
      <c r="A462" s="86">
        <v>458</v>
      </c>
      <c r="B462" s="86">
        <v>458</v>
      </c>
      <c r="C462" s="105">
        <v>39443</v>
      </c>
      <c r="D462" s="86"/>
      <c r="E462" s="277">
        <v>39444</v>
      </c>
      <c r="F462" s="105">
        <v>39489</v>
      </c>
      <c r="G462" s="105">
        <v>39489</v>
      </c>
      <c r="H462" s="135" t="s">
        <v>134</v>
      </c>
      <c r="I462" s="206"/>
      <c r="J462" s="206"/>
      <c r="K462" s="206"/>
      <c r="L462" s="206"/>
      <c r="M462" s="206"/>
      <c r="N462" s="206"/>
      <c r="O462" s="206"/>
      <c r="P462" s="206"/>
      <c r="Q462" s="206"/>
      <c r="R462" s="206"/>
      <c r="S462" s="206"/>
      <c r="T462" s="206"/>
    </row>
    <row r="463" spans="1:20">
      <c r="A463" s="86">
        <v>459</v>
      </c>
      <c r="B463" s="86">
        <v>459</v>
      </c>
      <c r="C463" s="105">
        <v>39443</v>
      </c>
      <c r="D463" s="86"/>
      <c r="E463" s="277">
        <v>39445</v>
      </c>
      <c r="F463" s="135"/>
      <c r="G463" s="105">
        <v>39463</v>
      </c>
      <c r="H463" s="135" t="s">
        <v>120</v>
      </c>
      <c r="I463" s="206"/>
      <c r="J463" s="206"/>
      <c r="K463" s="206"/>
      <c r="L463" s="206"/>
      <c r="M463" s="206"/>
      <c r="N463" s="206"/>
      <c r="O463" s="206"/>
      <c r="P463" s="206"/>
      <c r="Q463" s="206"/>
      <c r="R463" s="206"/>
      <c r="S463" s="206"/>
      <c r="T463" s="206"/>
    </row>
    <row r="464" spans="1:20">
      <c r="A464" s="86">
        <v>460</v>
      </c>
      <c r="B464" s="86">
        <v>460</v>
      </c>
      <c r="C464" s="105">
        <v>39443</v>
      </c>
      <c r="D464" s="86"/>
      <c r="E464" s="277">
        <v>39445</v>
      </c>
      <c r="F464" s="135"/>
      <c r="G464" s="135"/>
      <c r="H464" s="135"/>
      <c r="I464" s="206"/>
      <c r="J464" s="206"/>
      <c r="K464" s="206"/>
      <c r="L464" s="206"/>
      <c r="M464" s="206"/>
      <c r="N464" s="206"/>
      <c r="O464" s="206"/>
      <c r="P464" s="206"/>
      <c r="Q464" s="206"/>
      <c r="R464" s="206"/>
      <c r="S464" s="206"/>
      <c r="T464" s="206"/>
    </row>
    <row r="465" spans="1:20">
      <c r="A465" s="86">
        <v>461</v>
      </c>
      <c r="B465" s="86">
        <v>461</v>
      </c>
      <c r="C465" s="105">
        <v>39443</v>
      </c>
      <c r="D465" s="86"/>
      <c r="E465" s="277">
        <v>39451</v>
      </c>
      <c r="F465" s="135"/>
      <c r="G465" s="105">
        <v>39468</v>
      </c>
      <c r="H465" s="135" t="s">
        <v>120</v>
      </c>
      <c r="I465" s="206"/>
      <c r="J465" s="206"/>
      <c r="K465" s="206"/>
      <c r="L465" s="206"/>
      <c r="M465" s="206"/>
      <c r="N465" s="206"/>
      <c r="O465" s="206"/>
      <c r="P465" s="206"/>
      <c r="Q465" s="206"/>
      <c r="R465" s="206"/>
      <c r="S465" s="206"/>
      <c r="T465" s="206"/>
    </row>
    <row r="466" spans="1:20">
      <c r="A466" s="86">
        <v>462</v>
      </c>
      <c r="B466" s="86">
        <v>462</v>
      </c>
      <c r="C466" s="105">
        <v>39443</v>
      </c>
      <c r="D466" s="86"/>
      <c r="E466" s="277">
        <v>39445</v>
      </c>
      <c r="F466" s="135"/>
      <c r="G466" s="105">
        <v>39457</v>
      </c>
      <c r="H466" s="135" t="s">
        <v>120</v>
      </c>
      <c r="I466" s="206"/>
      <c r="J466" s="206"/>
      <c r="K466" s="206"/>
      <c r="L466" s="206"/>
      <c r="M466" s="206"/>
      <c r="N466" s="206"/>
      <c r="O466" s="206"/>
      <c r="P466" s="206"/>
      <c r="Q466" s="206"/>
      <c r="R466" s="206"/>
      <c r="S466" s="206"/>
      <c r="T466" s="206"/>
    </row>
    <row r="467" spans="1:20">
      <c r="A467" s="86">
        <v>463</v>
      </c>
      <c r="B467" s="86">
        <v>463</v>
      </c>
      <c r="C467" s="105">
        <v>39443</v>
      </c>
      <c r="D467" s="86"/>
      <c r="E467" s="277">
        <v>39444</v>
      </c>
      <c r="F467" s="105">
        <v>39479</v>
      </c>
      <c r="G467" s="105">
        <v>39479</v>
      </c>
      <c r="H467" s="135" t="s">
        <v>119</v>
      </c>
      <c r="I467" s="206"/>
      <c r="J467" s="206"/>
      <c r="K467" s="206"/>
      <c r="L467" s="206"/>
      <c r="M467" s="206"/>
      <c r="N467" s="206"/>
      <c r="O467" s="206"/>
      <c r="P467" s="206"/>
      <c r="Q467" s="206"/>
      <c r="R467" s="206"/>
      <c r="S467" s="206"/>
      <c r="T467" s="206"/>
    </row>
    <row r="468" spans="1:20">
      <c r="A468" s="86">
        <v>464</v>
      </c>
      <c r="B468" s="86">
        <v>464</v>
      </c>
      <c r="C468" s="105">
        <v>39443</v>
      </c>
      <c r="D468" s="86"/>
      <c r="E468" s="277">
        <v>39444</v>
      </c>
      <c r="F468" s="105">
        <v>39479</v>
      </c>
      <c r="G468" s="105">
        <v>39479</v>
      </c>
      <c r="H468" s="135" t="s">
        <v>119</v>
      </c>
      <c r="I468" s="206"/>
      <c r="J468" s="206"/>
      <c r="K468" s="206"/>
      <c r="L468" s="206"/>
      <c r="M468" s="206"/>
      <c r="N468" s="206"/>
      <c r="O468" s="206"/>
      <c r="P468" s="206"/>
      <c r="Q468" s="206"/>
      <c r="R468" s="206"/>
      <c r="S468" s="206"/>
      <c r="T468" s="206"/>
    </row>
    <row r="469" spans="1:20">
      <c r="A469" s="86">
        <v>465</v>
      </c>
      <c r="B469" s="86">
        <v>465</v>
      </c>
      <c r="C469" s="105">
        <v>39443</v>
      </c>
      <c r="D469" s="86"/>
      <c r="E469" s="277">
        <v>39444</v>
      </c>
      <c r="F469" s="135"/>
      <c r="G469" s="105">
        <v>39463</v>
      </c>
      <c r="H469" s="135" t="s">
        <v>120</v>
      </c>
      <c r="I469" s="206"/>
      <c r="J469" s="206"/>
      <c r="K469" s="206"/>
      <c r="L469" s="206"/>
      <c r="M469" s="206"/>
      <c r="N469" s="206"/>
      <c r="O469" s="206"/>
      <c r="P469" s="206"/>
      <c r="Q469" s="206"/>
      <c r="R469" s="206"/>
      <c r="S469" s="206"/>
      <c r="T469" s="206"/>
    </row>
    <row r="470" spans="1:20">
      <c r="A470" s="86">
        <v>466</v>
      </c>
      <c r="B470" s="86">
        <v>466</v>
      </c>
      <c r="C470" s="105">
        <v>39443</v>
      </c>
      <c r="D470" s="86"/>
      <c r="E470" s="277">
        <v>39444</v>
      </c>
      <c r="F470" s="135"/>
      <c r="G470" s="105">
        <v>39461</v>
      </c>
      <c r="H470" s="135" t="s">
        <v>119</v>
      </c>
      <c r="I470" s="206"/>
      <c r="J470" s="206"/>
      <c r="K470" s="206"/>
      <c r="L470" s="206"/>
      <c r="M470" s="206"/>
      <c r="N470" s="206"/>
      <c r="O470" s="206"/>
      <c r="P470" s="206"/>
      <c r="Q470" s="206"/>
      <c r="R470" s="206"/>
      <c r="S470" s="206"/>
      <c r="T470" s="206"/>
    </row>
    <row r="471" spans="1:20">
      <c r="A471" s="86">
        <v>467</v>
      </c>
      <c r="B471" s="86">
        <v>467</v>
      </c>
      <c r="C471" s="105">
        <v>39444</v>
      </c>
      <c r="D471" s="86"/>
      <c r="E471" s="277">
        <v>39445</v>
      </c>
      <c r="F471" s="87">
        <v>39492</v>
      </c>
      <c r="G471" s="87">
        <v>39492</v>
      </c>
      <c r="H471" s="135" t="s">
        <v>119</v>
      </c>
      <c r="I471" s="206"/>
      <c r="J471" s="206"/>
      <c r="K471" s="206"/>
      <c r="L471" s="206"/>
      <c r="M471" s="206"/>
      <c r="N471" s="206"/>
      <c r="O471" s="206"/>
      <c r="P471" s="206"/>
      <c r="Q471" s="206"/>
      <c r="R471" s="206"/>
      <c r="S471" s="206"/>
      <c r="T471" s="206"/>
    </row>
    <row r="472" spans="1:20">
      <c r="A472" s="86">
        <v>468</v>
      </c>
      <c r="B472" s="86">
        <v>468</v>
      </c>
      <c r="C472" s="105">
        <v>39444</v>
      </c>
      <c r="D472" s="86"/>
      <c r="E472" s="277">
        <v>39445</v>
      </c>
      <c r="F472" s="105">
        <v>39489</v>
      </c>
      <c r="G472" s="105">
        <v>39489</v>
      </c>
      <c r="H472" s="135" t="s">
        <v>134</v>
      </c>
      <c r="I472" s="206"/>
      <c r="J472" s="206"/>
      <c r="K472" s="206"/>
      <c r="L472" s="206"/>
      <c r="M472" s="206"/>
      <c r="N472" s="206"/>
      <c r="O472" s="206"/>
      <c r="P472" s="206"/>
      <c r="Q472" s="206"/>
      <c r="R472" s="206"/>
      <c r="S472" s="206"/>
      <c r="T472" s="206"/>
    </row>
    <row r="473" spans="1:20">
      <c r="A473" s="86">
        <v>469</v>
      </c>
      <c r="B473" s="86">
        <v>469</v>
      </c>
      <c r="C473" s="105">
        <v>39444</v>
      </c>
      <c r="D473" s="86"/>
      <c r="E473" s="277">
        <v>39445</v>
      </c>
      <c r="F473" s="87">
        <v>39492</v>
      </c>
      <c r="G473" s="87">
        <v>39492</v>
      </c>
      <c r="H473" s="135" t="s">
        <v>120</v>
      </c>
      <c r="I473" s="206"/>
      <c r="J473" s="206"/>
      <c r="K473" s="206"/>
      <c r="L473" s="206"/>
      <c r="M473" s="206"/>
      <c r="N473" s="206"/>
      <c r="O473" s="206"/>
      <c r="P473" s="206"/>
      <c r="Q473" s="206"/>
      <c r="R473" s="206"/>
      <c r="S473" s="206"/>
      <c r="T473" s="206"/>
    </row>
    <row r="474" spans="1:20">
      <c r="A474" s="86">
        <v>470</v>
      </c>
      <c r="B474" s="86">
        <v>470</v>
      </c>
      <c r="C474" s="105">
        <v>39444</v>
      </c>
      <c r="D474" s="86"/>
      <c r="E474" s="277">
        <v>39462</v>
      </c>
      <c r="F474" s="105">
        <v>39485</v>
      </c>
      <c r="G474" s="105">
        <v>39485</v>
      </c>
      <c r="H474" s="135" t="s">
        <v>119</v>
      </c>
      <c r="I474" s="206"/>
      <c r="J474" s="206"/>
      <c r="K474" s="206"/>
      <c r="L474" s="206"/>
      <c r="M474" s="206"/>
      <c r="N474" s="206"/>
      <c r="O474" s="206"/>
      <c r="P474" s="206"/>
      <c r="Q474" s="206"/>
      <c r="R474" s="206"/>
      <c r="S474" s="206"/>
      <c r="T474" s="206"/>
    </row>
    <row r="475" spans="1:20">
      <c r="A475" s="86">
        <v>471</v>
      </c>
      <c r="B475" s="86">
        <v>471</v>
      </c>
      <c r="C475" s="105">
        <v>39444</v>
      </c>
      <c r="D475" s="86"/>
      <c r="E475" s="277">
        <v>39445</v>
      </c>
      <c r="F475" s="135"/>
      <c r="G475" s="105">
        <v>39469</v>
      </c>
      <c r="H475" s="135" t="s">
        <v>124</v>
      </c>
      <c r="I475" s="206"/>
      <c r="J475" s="206"/>
      <c r="K475" s="206"/>
      <c r="L475" s="206"/>
      <c r="M475" s="206"/>
      <c r="N475" s="206"/>
      <c r="O475" s="206"/>
      <c r="P475" s="206"/>
      <c r="Q475" s="206"/>
      <c r="R475" s="206"/>
      <c r="S475" s="206"/>
      <c r="T475" s="206"/>
    </row>
    <row r="476" spans="1:20">
      <c r="A476" s="86">
        <v>472</v>
      </c>
      <c r="B476" s="86">
        <v>472</v>
      </c>
      <c r="C476" s="105">
        <v>39444</v>
      </c>
      <c r="D476" s="86"/>
      <c r="E476" s="277">
        <v>39445</v>
      </c>
      <c r="F476" s="135"/>
      <c r="G476" s="105">
        <v>39462</v>
      </c>
      <c r="H476" s="135" t="s">
        <v>119</v>
      </c>
      <c r="I476" s="206"/>
      <c r="J476" s="206"/>
      <c r="K476" s="206"/>
      <c r="L476" s="206"/>
      <c r="M476" s="206"/>
      <c r="N476" s="206"/>
      <c r="O476" s="206"/>
      <c r="P476" s="206"/>
      <c r="Q476" s="206"/>
      <c r="R476" s="206"/>
      <c r="S476" s="206"/>
      <c r="T476" s="206"/>
    </row>
    <row r="477" spans="1:20">
      <c r="A477" s="86">
        <v>473</v>
      </c>
      <c r="B477" s="86">
        <v>473</v>
      </c>
      <c r="C477" s="105">
        <v>39444</v>
      </c>
      <c r="D477" s="86"/>
      <c r="E477" s="277">
        <v>39445</v>
      </c>
      <c r="F477" s="135"/>
      <c r="G477" s="105">
        <v>39458</v>
      </c>
      <c r="H477" s="135" t="s">
        <v>122</v>
      </c>
      <c r="I477" s="206"/>
      <c r="J477" s="206"/>
      <c r="K477" s="206"/>
      <c r="L477" s="206"/>
      <c r="M477" s="206"/>
      <c r="N477" s="206"/>
      <c r="O477" s="206"/>
      <c r="P477" s="206"/>
      <c r="Q477" s="206"/>
      <c r="R477" s="206"/>
      <c r="S477" s="206"/>
      <c r="T477" s="206"/>
    </row>
    <row r="478" spans="1:20">
      <c r="A478" s="86">
        <v>474</v>
      </c>
      <c r="B478" s="86">
        <v>474</v>
      </c>
      <c r="C478" s="105">
        <v>39444</v>
      </c>
      <c r="D478" s="86"/>
      <c r="E478" s="277">
        <v>39456</v>
      </c>
      <c r="F478" s="135"/>
      <c r="G478" s="105">
        <v>39469</v>
      </c>
      <c r="H478" s="135" t="s">
        <v>120</v>
      </c>
      <c r="I478" s="206"/>
      <c r="J478" s="206"/>
      <c r="K478" s="206"/>
      <c r="L478" s="206"/>
      <c r="M478" s="206"/>
      <c r="N478" s="206"/>
      <c r="O478" s="206"/>
      <c r="P478" s="206"/>
      <c r="Q478" s="206"/>
      <c r="R478" s="206"/>
      <c r="S478" s="206"/>
      <c r="T478" s="206"/>
    </row>
    <row r="479" spans="1:20">
      <c r="A479" s="86">
        <v>475</v>
      </c>
      <c r="B479" s="86">
        <v>475</v>
      </c>
      <c r="C479" s="105">
        <v>39444</v>
      </c>
      <c r="D479" s="86"/>
      <c r="E479" s="277">
        <v>39445</v>
      </c>
      <c r="F479" s="105">
        <v>39479</v>
      </c>
      <c r="G479" s="105">
        <v>39479</v>
      </c>
      <c r="H479" s="135" t="s">
        <v>119</v>
      </c>
      <c r="I479" s="206"/>
      <c r="J479" s="206"/>
      <c r="K479" s="206"/>
      <c r="L479" s="206"/>
      <c r="M479" s="206"/>
      <c r="N479" s="206"/>
      <c r="O479" s="206"/>
      <c r="P479" s="206"/>
      <c r="Q479" s="206"/>
      <c r="R479" s="206"/>
      <c r="S479" s="206"/>
      <c r="T479" s="206"/>
    </row>
    <row r="480" spans="1:20">
      <c r="A480" s="86">
        <v>476</v>
      </c>
      <c r="B480" s="86">
        <v>476</v>
      </c>
      <c r="C480" s="105">
        <v>39444</v>
      </c>
      <c r="D480" s="86"/>
      <c r="E480" s="277">
        <v>39445</v>
      </c>
      <c r="F480" s="135"/>
      <c r="G480" s="105">
        <v>39469</v>
      </c>
      <c r="H480" s="135" t="s">
        <v>123</v>
      </c>
      <c r="I480" s="206"/>
      <c r="J480" s="206"/>
      <c r="K480" s="206"/>
      <c r="L480" s="206"/>
      <c r="M480" s="206"/>
      <c r="N480" s="206"/>
      <c r="O480" s="206"/>
      <c r="P480" s="206"/>
      <c r="Q480" s="206"/>
      <c r="R480" s="206"/>
      <c r="S480" s="206"/>
      <c r="T480" s="206"/>
    </row>
    <row r="481" spans="1:20">
      <c r="A481" s="86">
        <v>477</v>
      </c>
      <c r="B481" s="86">
        <v>477</v>
      </c>
      <c r="C481" s="105">
        <v>39444</v>
      </c>
      <c r="D481" s="86"/>
      <c r="E481" s="277">
        <v>39445</v>
      </c>
      <c r="F481" s="135"/>
      <c r="G481" s="105">
        <v>39462</v>
      </c>
      <c r="H481" s="135" t="s">
        <v>119</v>
      </c>
      <c r="I481" s="206"/>
      <c r="J481" s="206"/>
      <c r="K481" s="206"/>
      <c r="L481" s="206"/>
      <c r="M481" s="206"/>
      <c r="N481" s="206"/>
      <c r="O481" s="206"/>
      <c r="P481" s="206"/>
      <c r="Q481" s="206"/>
      <c r="R481" s="206"/>
      <c r="S481" s="206"/>
      <c r="T481" s="206"/>
    </row>
    <row r="482" spans="1:20">
      <c r="A482" s="86">
        <v>478</v>
      </c>
      <c r="B482" s="86">
        <v>478</v>
      </c>
      <c r="C482" s="105">
        <v>39444</v>
      </c>
      <c r="D482" s="86"/>
      <c r="E482" s="277">
        <v>39445</v>
      </c>
      <c r="F482" s="105">
        <v>39484</v>
      </c>
      <c r="G482" s="105">
        <v>39486</v>
      </c>
      <c r="H482" s="135" t="s">
        <v>124</v>
      </c>
      <c r="I482" s="206"/>
      <c r="J482" s="206"/>
      <c r="K482" s="206"/>
      <c r="L482" s="206"/>
      <c r="M482" s="206"/>
      <c r="N482" s="206"/>
      <c r="O482" s="206"/>
      <c r="P482" s="206"/>
      <c r="Q482" s="206"/>
      <c r="R482" s="206"/>
      <c r="S482" s="206"/>
      <c r="T482" s="206"/>
    </row>
    <row r="483" spans="1:20">
      <c r="A483" s="86">
        <v>479</v>
      </c>
      <c r="B483" s="86">
        <v>479</v>
      </c>
      <c r="C483" s="105">
        <v>39445</v>
      </c>
      <c r="D483" s="86"/>
      <c r="E483" s="277">
        <v>39445</v>
      </c>
      <c r="F483" s="135"/>
      <c r="G483" s="105">
        <v>39462</v>
      </c>
      <c r="H483" s="135" t="s">
        <v>119</v>
      </c>
      <c r="I483" s="206"/>
      <c r="J483" s="206"/>
      <c r="K483" s="206"/>
      <c r="L483" s="206"/>
      <c r="M483" s="206"/>
      <c r="N483" s="206"/>
      <c r="O483" s="206"/>
      <c r="P483" s="206"/>
      <c r="Q483" s="206"/>
      <c r="R483" s="206"/>
      <c r="S483" s="206"/>
      <c r="T483" s="206"/>
    </row>
    <row r="484" spans="1:20">
      <c r="A484" s="86">
        <v>480</v>
      </c>
      <c r="B484" s="86">
        <v>480</v>
      </c>
      <c r="C484" s="105">
        <v>39445</v>
      </c>
      <c r="D484" s="86"/>
      <c r="E484" s="277">
        <v>39450</v>
      </c>
      <c r="F484" s="135"/>
      <c r="G484" s="105">
        <v>39462</v>
      </c>
      <c r="H484" s="135" t="s">
        <v>123</v>
      </c>
      <c r="I484" s="206"/>
      <c r="J484" s="206"/>
      <c r="K484" s="206"/>
      <c r="L484" s="206"/>
      <c r="M484" s="206"/>
      <c r="N484" s="206"/>
      <c r="O484" s="206"/>
      <c r="P484" s="206"/>
      <c r="Q484" s="206"/>
      <c r="R484" s="206"/>
      <c r="S484" s="206"/>
      <c r="T484" s="206"/>
    </row>
    <row r="485" spans="1:20">
      <c r="A485" s="86">
        <v>481</v>
      </c>
      <c r="B485" s="86">
        <v>481</v>
      </c>
      <c r="C485" s="105">
        <v>39445</v>
      </c>
      <c r="D485" s="86"/>
      <c r="E485" s="277">
        <v>39452</v>
      </c>
      <c r="F485" s="135"/>
      <c r="G485" s="105">
        <v>39458</v>
      </c>
      <c r="H485" s="135" t="s">
        <v>122</v>
      </c>
      <c r="I485" s="206"/>
      <c r="J485" s="206"/>
      <c r="K485" s="206"/>
      <c r="L485" s="206"/>
      <c r="M485" s="206"/>
      <c r="N485" s="206"/>
      <c r="O485" s="206"/>
      <c r="P485" s="206"/>
      <c r="Q485" s="206"/>
      <c r="R485" s="206"/>
      <c r="S485" s="206"/>
      <c r="T485" s="206"/>
    </row>
    <row r="486" spans="1:20">
      <c r="A486" s="86">
        <v>482</v>
      </c>
      <c r="B486" s="86">
        <v>482</v>
      </c>
      <c r="C486" s="105">
        <v>39445</v>
      </c>
      <c r="D486" s="86"/>
      <c r="E486" s="277">
        <v>39450</v>
      </c>
      <c r="F486" s="135"/>
      <c r="G486" s="105">
        <v>39462</v>
      </c>
      <c r="H486" s="135" t="s">
        <v>119</v>
      </c>
      <c r="I486" s="206"/>
      <c r="J486" s="206"/>
      <c r="K486" s="206"/>
      <c r="L486" s="206"/>
      <c r="M486" s="206"/>
      <c r="N486" s="206"/>
      <c r="O486" s="206"/>
      <c r="P486" s="206"/>
      <c r="Q486" s="206"/>
      <c r="R486" s="206"/>
      <c r="S486" s="206"/>
      <c r="T486" s="206"/>
    </row>
    <row r="487" spans="1:20">
      <c r="A487" s="86">
        <v>483</v>
      </c>
      <c r="B487" s="86">
        <v>483</v>
      </c>
      <c r="C487" s="105">
        <v>39445</v>
      </c>
      <c r="D487" s="86"/>
      <c r="E487" s="277">
        <v>39451</v>
      </c>
      <c r="F487" s="135"/>
      <c r="G487" s="105">
        <v>39462</v>
      </c>
      <c r="H487" s="135" t="s">
        <v>119</v>
      </c>
      <c r="I487" s="206"/>
      <c r="J487" s="206"/>
      <c r="K487" s="206"/>
      <c r="L487" s="206"/>
      <c r="M487" s="206"/>
      <c r="N487" s="206"/>
      <c r="O487" s="206"/>
      <c r="P487" s="206"/>
      <c r="Q487" s="206"/>
      <c r="R487" s="206"/>
      <c r="S487" s="206"/>
      <c r="T487" s="206"/>
    </row>
    <row r="488" spans="1:20">
      <c r="A488" s="86">
        <v>484</v>
      </c>
      <c r="B488" s="86">
        <v>484</v>
      </c>
      <c r="C488" s="105">
        <v>39445</v>
      </c>
      <c r="D488" s="86"/>
      <c r="E488" s="277">
        <v>39451</v>
      </c>
      <c r="F488" s="135"/>
      <c r="G488" s="105">
        <v>39458</v>
      </c>
      <c r="H488" s="135" t="s">
        <v>123</v>
      </c>
      <c r="I488" s="206"/>
      <c r="J488" s="206"/>
      <c r="K488" s="206"/>
      <c r="L488" s="206"/>
      <c r="M488" s="206"/>
      <c r="N488" s="206"/>
      <c r="O488" s="206"/>
      <c r="P488" s="206"/>
      <c r="Q488" s="206"/>
      <c r="R488" s="206"/>
      <c r="S488" s="206"/>
      <c r="T488" s="206"/>
    </row>
    <row r="489" spans="1:20">
      <c r="A489" s="86">
        <v>485</v>
      </c>
      <c r="B489" s="86">
        <v>485</v>
      </c>
      <c r="C489" s="105">
        <v>39445</v>
      </c>
      <c r="D489" s="86"/>
      <c r="E489" s="277">
        <v>39456</v>
      </c>
      <c r="F489" s="135"/>
      <c r="G489" s="105">
        <v>39458</v>
      </c>
      <c r="H489" s="135" t="s">
        <v>119</v>
      </c>
      <c r="I489" s="206"/>
      <c r="J489" s="206"/>
      <c r="K489" s="206"/>
      <c r="L489" s="206"/>
      <c r="M489" s="206"/>
      <c r="N489" s="206"/>
      <c r="O489" s="206"/>
      <c r="P489" s="206"/>
      <c r="Q489" s="206"/>
      <c r="R489" s="206"/>
      <c r="S489" s="206"/>
      <c r="T489" s="206"/>
    </row>
    <row r="490" spans="1:20">
      <c r="A490" s="86">
        <v>486</v>
      </c>
      <c r="B490" s="86">
        <v>486</v>
      </c>
      <c r="C490" s="105">
        <v>39445</v>
      </c>
      <c r="D490" s="86"/>
      <c r="E490" s="277">
        <v>39457</v>
      </c>
      <c r="F490" s="87">
        <v>39518</v>
      </c>
      <c r="G490" s="105">
        <v>39518</v>
      </c>
      <c r="H490" s="135" t="s">
        <v>120</v>
      </c>
      <c r="I490" s="206"/>
      <c r="J490" s="206"/>
      <c r="K490" s="206"/>
      <c r="L490" s="206"/>
      <c r="M490" s="206"/>
      <c r="N490" s="206"/>
      <c r="O490" s="206"/>
      <c r="P490" s="206"/>
      <c r="Q490" s="206"/>
      <c r="R490" s="206"/>
      <c r="S490" s="206"/>
      <c r="T490" s="206"/>
    </row>
    <row r="491" spans="1:20">
      <c r="A491" s="86">
        <v>487</v>
      </c>
      <c r="B491" s="86">
        <v>487</v>
      </c>
      <c r="C491" s="105">
        <v>39445</v>
      </c>
      <c r="D491" s="86"/>
      <c r="E491" s="277">
        <v>39450</v>
      </c>
      <c r="F491" s="135"/>
      <c r="G491" s="105">
        <v>39462</v>
      </c>
      <c r="H491" s="135" t="s">
        <v>123</v>
      </c>
      <c r="I491" s="206"/>
      <c r="J491" s="206"/>
      <c r="K491" s="206"/>
      <c r="L491" s="206"/>
      <c r="M491" s="206"/>
      <c r="N491" s="206"/>
      <c r="O491" s="206"/>
      <c r="P491" s="206"/>
      <c r="Q491" s="206"/>
      <c r="R491" s="206"/>
      <c r="S491" s="206"/>
      <c r="T491" s="206"/>
    </row>
    <row r="492" spans="1:20">
      <c r="A492" s="86">
        <v>488</v>
      </c>
      <c r="B492" s="86">
        <v>488</v>
      </c>
      <c r="C492" s="105">
        <v>39445</v>
      </c>
      <c r="D492" s="86"/>
      <c r="E492" s="277">
        <v>39450</v>
      </c>
      <c r="F492" s="135"/>
      <c r="G492" s="105">
        <v>39462</v>
      </c>
      <c r="H492" s="135" t="s">
        <v>119</v>
      </c>
      <c r="I492" s="206"/>
      <c r="J492" s="206"/>
      <c r="K492" s="206"/>
      <c r="L492" s="206"/>
      <c r="M492" s="206"/>
      <c r="N492" s="206"/>
      <c r="O492" s="206"/>
      <c r="P492" s="206"/>
      <c r="Q492" s="206"/>
      <c r="R492" s="206"/>
      <c r="S492" s="206"/>
      <c r="T492" s="206"/>
    </row>
    <row r="493" spans="1:20">
      <c r="A493" s="86">
        <v>489</v>
      </c>
      <c r="B493" s="86">
        <v>489</v>
      </c>
      <c r="C493" s="105">
        <v>39445</v>
      </c>
      <c r="D493" s="86"/>
      <c r="E493" s="277">
        <v>39450</v>
      </c>
      <c r="F493" s="135"/>
      <c r="G493" s="105">
        <v>39462</v>
      </c>
      <c r="H493" s="135" t="s">
        <v>119</v>
      </c>
      <c r="I493" s="206"/>
      <c r="J493" s="206"/>
      <c r="K493" s="206"/>
      <c r="L493" s="206"/>
      <c r="M493" s="206"/>
      <c r="N493" s="206"/>
      <c r="O493" s="206"/>
      <c r="P493" s="206"/>
      <c r="Q493" s="206"/>
      <c r="R493" s="206"/>
      <c r="S493" s="206"/>
      <c r="T493" s="206"/>
    </row>
    <row r="494" spans="1:20">
      <c r="A494" s="86">
        <v>490</v>
      </c>
      <c r="B494" s="86">
        <v>490</v>
      </c>
      <c r="C494" s="105">
        <v>39445</v>
      </c>
      <c r="D494" s="86"/>
      <c r="E494" s="277">
        <v>39451</v>
      </c>
      <c r="F494" s="135"/>
      <c r="G494" s="105">
        <v>39458</v>
      </c>
      <c r="H494" s="135" t="s">
        <v>122</v>
      </c>
      <c r="I494" s="206"/>
      <c r="J494" s="206"/>
      <c r="K494" s="206"/>
      <c r="L494" s="206"/>
      <c r="M494" s="206"/>
      <c r="N494" s="206"/>
      <c r="O494" s="206"/>
      <c r="P494" s="206"/>
      <c r="Q494" s="206"/>
      <c r="R494" s="206"/>
      <c r="S494" s="206"/>
      <c r="T494" s="206"/>
    </row>
    <row r="495" spans="1:20">
      <c r="A495" s="86">
        <v>491</v>
      </c>
      <c r="B495" s="86">
        <v>491</v>
      </c>
      <c r="C495" s="105">
        <v>39450</v>
      </c>
      <c r="D495" s="86"/>
      <c r="E495" s="277">
        <v>39452</v>
      </c>
      <c r="F495" s="105">
        <v>39479</v>
      </c>
      <c r="G495" s="105">
        <v>39479</v>
      </c>
      <c r="H495" s="135" t="s">
        <v>127</v>
      </c>
      <c r="I495" s="206"/>
      <c r="J495" s="206"/>
      <c r="K495" s="206"/>
      <c r="L495" s="206"/>
      <c r="M495" s="206"/>
      <c r="N495" s="206"/>
      <c r="O495" s="206"/>
      <c r="P495" s="206"/>
      <c r="Q495" s="206"/>
      <c r="R495" s="206"/>
      <c r="S495" s="206"/>
      <c r="T495" s="206"/>
    </row>
    <row r="496" spans="1:20">
      <c r="A496" s="86">
        <v>492</v>
      </c>
      <c r="B496" s="86">
        <v>492</v>
      </c>
      <c r="C496" s="105">
        <v>39450</v>
      </c>
      <c r="D496" s="86"/>
      <c r="E496" s="277">
        <v>39452</v>
      </c>
      <c r="F496" s="135"/>
      <c r="G496" s="105">
        <v>39458</v>
      </c>
      <c r="H496" s="135" t="s">
        <v>122</v>
      </c>
      <c r="I496" s="206"/>
      <c r="J496" s="206"/>
      <c r="K496" s="206"/>
      <c r="L496" s="206"/>
      <c r="M496" s="206"/>
      <c r="N496" s="206"/>
      <c r="O496" s="206"/>
      <c r="P496" s="206"/>
      <c r="Q496" s="206"/>
      <c r="R496" s="206"/>
      <c r="S496" s="206"/>
      <c r="T496" s="206"/>
    </row>
    <row r="497" spans="1:20">
      <c r="A497" s="86">
        <v>493</v>
      </c>
      <c r="B497" s="86">
        <v>493</v>
      </c>
      <c r="C497" s="105">
        <v>39450</v>
      </c>
      <c r="D497" s="86"/>
      <c r="E497" s="277">
        <v>39451</v>
      </c>
      <c r="F497" s="135"/>
      <c r="G497" s="105">
        <v>39462</v>
      </c>
      <c r="H497" s="135" t="s">
        <v>119</v>
      </c>
      <c r="I497" s="206"/>
      <c r="J497" s="206"/>
      <c r="K497" s="206"/>
      <c r="L497" s="206"/>
      <c r="M497" s="206"/>
      <c r="N497" s="206"/>
      <c r="O497" s="206"/>
      <c r="P497" s="206"/>
      <c r="Q497" s="206"/>
      <c r="R497" s="206"/>
      <c r="S497" s="206"/>
      <c r="T497" s="206"/>
    </row>
    <row r="498" spans="1:20">
      <c r="A498" s="86">
        <v>494</v>
      </c>
      <c r="B498" s="86">
        <v>494</v>
      </c>
      <c r="C498" s="105">
        <v>39450</v>
      </c>
      <c r="D498" s="86"/>
      <c r="E498" s="277">
        <v>39451</v>
      </c>
      <c r="F498" s="135"/>
      <c r="G498" s="105">
        <v>39458</v>
      </c>
      <c r="H498" s="135" t="s">
        <v>119</v>
      </c>
      <c r="I498" s="206"/>
      <c r="J498" s="206"/>
      <c r="K498" s="206"/>
      <c r="L498" s="206"/>
      <c r="M498" s="206"/>
      <c r="N498" s="206"/>
      <c r="O498" s="206"/>
      <c r="P498" s="206"/>
      <c r="Q498" s="206"/>
      <c r="R498" s="206"/>
      <c r="S498" s="206"/>
      <c r="T498" s="206"/>
    </row>
    <row r="499" spans="1:20">
      <c r="A499" s="86">
        <v>495</v>
      </c>
      <c r="B499" s="86">
        <v>495</v>
      </c>
      <c r="C499" s="105">
        <v>39450</v>
      </c>
      <c r="D499" s="86"/>
      <c r="E499" s="277">
        <v>39451</v>
      </c>
      <c r="F499" s="135"/>
      <c r="G499" s="105">
        <v>39463</v>
      </c>
      <c r="H499" s="135" t="s">
        <v>123</v>
      </c>
      <c r="I499" s="206"/>
      <c r="J499" s="206"/>
      <c r="K499" s="206"/>
      <c r="L499" s="206"/>
      <c r="M499" s="206"/>
      <c r="N499" s="206"/>
      <c r="O499" s="206"/>
      <c r="P499" s="206"/>
      <c r="Q499" s="206"/>
      <c r="R499" s="206"/>
      <c r="S499" s="206"/>
      <c r="T499" s="206"/>
    </row>
    <row r="500" spans="1:20">
      <c r="A500" s="86">
        <v>496</v>
      </c>
      <c r="B500" s="86">
        <v>496</v>
      </c>
      <c r="C500" s="105">
        <v>39450</v>
      </c>
      <c r="D500" s="86"/>
      <c r="E500" s="277">
        <v>39456</v>
      </c>
      <c r="F500" s="87">
        <v>39492</v>
      </c>
      <c r="G500" s="87">
        <v>39492</v>
      </c>
      <c r="H500" s="135" t="s">
        <v>119</v>
      </c>
      <c r="I500" s="206"/>
      <c r="J500" s="206"/>
      <c r="K500" s="206"/>
      <c r="L500" s="206"/>
      <c r="M500" s="206"/>
      <c r="N500" s="206"/>
      <c r="O500" s="206"/>
      <c r="P500" s="206"/>
      <c r="Q500" s="206"/>
      <c r="R500" s="206"/>
      <c r="S500" s="206"/>
      <c r="T500" s="206"/>
    </row>
    <row r="501" spans="1:20">
      <c r="A501" s="86">
        <v>497</v>
      </c>
      <c r="B501" s="86">
        <v>497</v>
      </c>
      <c r="C501" s="105">
        <v>39450</v>
      </c>
      <c r="D501" s="86"/>
      <c r="E501" s="277">
        <v>39458</v>
      </c>
      <c r="F501" s="87">
        <v>39492</v>
      </c>
      <c r="G501" s="87">
        <v>39492</v>
      </c>
      <c r="H501" s="135" t="s">
        <v>122</v>
      </c>
      <c r="I501" s="206"/>
      <c r="J501" s="206"/>
      <c r="K501" s="206"/>
      <c r="L501" s="206"/>
      <c r="M501" s="206"/>
      <c r="N501" s="206"/>
      <c r="O501" s="206"/>
      <c r="P501" s="206"/>
      <c r="Q501" s="206"/>
      <c r="R501" s="206"/>
      <c r="S501" s="206"/>
      <c r="T501" s="206"/>
    </row>
    <row r="502" spans="1:20">
      <c r="A502" s="86">
        <v>498</v>
      </c>
      <c r="B502" s="86">
        <v>498</v>
      </c>
      <c r="C502" s="105">
        <v>39451</v>
      </c>
      <c r="D502" s="86"/>
      <c r="E502" s="277">
        <v>39452</v>
      </c>
      <c r="F502" s="135"/>
      <c r="G502" s="105">
        <v>39457</v>
      </c>
      <c r="H502" s="135" t="s">
        <v>120</v>
      </c>
      <c r="I502" s="206"/>
      <c r="J502" s="206"/>
      <c r="K502" s="206"/>
      <c r="L502" s="206"/>
      <c r="M502" s="206"/>
      <c r="N502" s="206"/>
      <c r="O502" s="206"/>
      <c r="P502" s="206"/>
      <c r="Q502" s="206"/>
      <c r="R502" s="206"/>
      <c r="S502" s="206"/>
      <c r="T502" s="206"/>
    </row>
    <row r="503" spans="1:20">
      <c r="A503" s="86">
        <v>499</v>
      </c>
      <c r="B503" s="86">
        <v>499</v>
      </c>
      <c r="C503" s="105">
        <v>39451</v>
      </c>
      <c r="D503" s="86"/>
      <c r="E503" s="277">
        <v>39452</v>
      </c>
      <c r="F503" s="135"/>
      <c r="G503" s="105">
        <v>39462</v>
      </c>
      <c r="H503" s="135" t="s">
        <v>119</v>
      </c>
      <c r="I503" s="206"/>
      <c r="J503" s="206"/>
      <c r="K503" s="206"/>
      <c r="L503" s="206"/>
      <c r="M503" s="206"/>
      <c r="N503" s="206"/>
      <c r="O503" s="206"/>
      <c r="P503" s="206"/>
      <c r="Q503" s="206"/>
      <c r="R503" s="206"/>
      <c r="S503" s="206"/>
      <c r="T503" s="206"/>
    </row>
    <row r="504" spans="1:20">
      <c r="A504" s="86">
        <v>500</v>
      </c>
      <c r="B504" s="86">
        <v>500</v>
      </c>
      <c r="C504" s="105">
        <v>39451</v>
      </c>
      <c r="D504" s="86"/>
      <c r="E504" s="277">
        <v>39452</v>
      </c>
      <c r="F504" s="135"/>
      <c r="G504" s="105">
        <v>39458</v>
      </c>
      <c r="H504" s="135" t="s">
        <v>122</v>
      </c>
      <c r="I504" s="206">
        <v>61761</v>
      </c>
      <c r="J504" s="206"/>
      <c r="K504" s="206"/>
      <c r="L504" s="206">
        <v>29931</v>
      </c>
      <c r="M504" s="206" t="s">
        <v>2711</v>
      </c>
      <c r="N504" s="206">
        <v>77920</v>
      </c>
      <c r="O504" s="206">
        <v>22841</v>
      </c>
      <c r="P504" s="206">
        <v>755304</v>
      </c>
      <c r="Q504" s="206">
        <v>747880</v>
      </c>
      <c r="R504" s="206">
        <v>7378</v>
      </c>
      <c r="S504" s="206">
        <v>1570078</v>
      </c>
      <c r="T504" s="206"/>
    </row>
    <row r="505" spans="1:20">
      <c r="A505" s="86">
        <v>501</v>
      </c>
      <c r="B505" s="86">
        <v>501</v>
      </c>
      <c r="C505" s="105">
        <v>39451</v>
      </c>
      <c r="D505" s="86"/>
      <c r="E505" s="277">
        <v>39456</v>
      </c>
      <c r="F505" s="87">
        <v>39492</v>
      </c>
      <c r="G505" s="87">
        <v>39497</v>
      </c>
      <c r="H505" s="135" t="s">
        <v>127</v>
      </c>
      <c r="I505" s="206">
        <v>62145</v>
      </c>
      <c r="J505" s="206"/>
      <c r="K505" s="206"/>
      <c r="L505" s="206">
        <v>29923</v>
      </c>
      <c r="M505" s="206" t="s">
        <v>2712</v>
      </c>
      <c r="N505" s="206">
        <v>79402</v>
      </c>
      <c r="O505" s="206">
        <v>22596</v>
      </c>
      <c r="P505" s="206">
        <v>755097</v>
      </c>
      <c r="Q505" s="206">
        <v>747873</v>
      </c>
      <c r="R505" s="206">
        <v>7676</v>
      </c>
      <c r="S505" s="206">
        <v>427059</v>
      </c>
      <c r="T505" s="206"/>
    </row>
    <row r="506" spans="1:20">
      <c r="A506" s="86">
        <v>502</v>
      </c>
      <c r="B506" s="86">
        <v>502</v>
      </c>
      <c r="C506" s="105">
        <v>39451</v>
      </c>
      <c r="D506" s="86"/>
      <c r="E506" s="277">
        <v>39452</v>
      </c>
      <c r="F506" s="135"/>
      <c r="G506" s="105">
        <v>39457</v>
      </c>
      <c r="H506" s="135" t="s">
        <v>120</v>
      </c>
      <c r="I506" s="206">
        <v>62242</v>
      </c>
      <c r="J506" s="206"/>
      <c r="K506" s="206"/>
      <c r="L506" s="206">
        <v>29982</v>
      </c>
      <c r="M506" s="206" t="s">
        <v>2713</v>
      </c>
      <c r="N506" s="206">
        <v>79407</v>
      </c>
      <c r="O506" s="206">
        <v>22385</v>
      </c>
      <c r="P506" s="206">
        <v>755714</v>
      </c>
      <c r="Q506" s="206">
        <v>747325</v>
      </c>
      <c r="R506" s="206">
        <v>7716</v>
      </c>
      <c r="S506" s="206">
        <v>4770056</v>
      </c>
      <c r="T506" s="206"/>
    </row>
    <row r="507" spans="1:20">
      <c r="A507" s="86">
        <v>503</v>
      </c>
      <c r="B507" s="86">
        <v>503</v>
      </c>
      <c r="C507" s="105">
        <v>39451</v>
      </c>
      <c r="D507" s="86"/>
      <c r="E507" s="277">
        <v>39452</v>
      </c>
      <c r="F507" s="135"/>
      <c r="G507" s="105">
        <v>39458</v>
      </c>
      <c r="H507" s="135" t="s">
        <v>119</v>
      </c>
      <c r="I507" s="206">
        <v>62362</v>
      </c>
      <c r="J507" s="206"/>
      <c r="K507" s="206"/>
      <c r="L507" s="206">
        <v>29936</v>
      </c>
      <c r="M507" s="206" t="s">
        <v>2714</v>
      </c>
      <c r="N507" s="206">
        <v>79401</v>
      </c>
      <c r="O507" s="206">
        <v>22912</v>
      </c>
      <c r="P507" s="206">
        <v>755423</v>
      </c>
      <c r="Q507" s="206">
        <v>747877</v>
      </c>
      <c r="R507" s="206">
        <v>7388</v>
      </c>
      <c r="S507" s="206">
        <v>3970170</v>
      </c>
      <c r="T507" s="206"/>
    </row>
    <row r="508" spans="1:20">
      <c r="A508" s="86">
        <v>504</v>
      </c>
      <c r="B508" s="86">
        <v>504</v>
      </c>
      <c r="C508" s="105">
        <v>39451</v>
      </c>
      <c r="D508" s="86"/>
      <c r="E508" s="277">
        <v>39452</v>
      </c>
      <c r="F508" s="135"/>
      <c r="G508" s="105">
        <v>39463</v>
      </c>
      <c r="H508" s="135" t="s">
        <v>123</v>
      </c>
      <c r="I508" s="206">
        <v>61667</v>
      </c>
      <c r="J508" s="206"/>
      <c r="K508" s="206"/>
      <c r="L508" s="206">
        <v>30034</v>
      </c>
      <c r="M508" s="206" t="s">
        <v>2715</v>
      </c>
      <c r="N508" s="206">
        <v>78992</v>
      </c>
      <c r="O508" s="206">
        <v>23015</v>
      </c>
      <c r="P508" s="206">
        <v>755421</v>
      </c>
      <c r="Q508" s="206">
        <v>747878</v>
      </c>
      <c r="R508" s="206">
        <v>7573</v>
      </c>
      <c r="S508" s="206">
        <v>4070020</v>
      </c>
      <c r="T508" s="206"/>
    </row>
    <row r="509" spans="1:20">
      <c r="A509" s="86">
        <v>505</v>
      </c>
      <c r="B509" s="86">
        <v>505</v>
      </c>
      <c r="C509" s="105">
        <v>39451</v>
      </c>
      <c r="D509" s="86"/>
      <c r="E509" s="277">
        <v>39452</v>
      </c>
      <c r="F509" s="135"/>
      <c r="G509" s="105">
        <v>39458</v>
      </c>
      <c r="H509" s="135" t="s">
        <v>119</v>
      </c>
      <c r="I509" s="206">
        <v>63422</v>
      </c>
      <c r="J509" s="206"/>
      <c r="K509" s="206"/>
      <c r="L509" s="206">
        <v>30033</v>
      </c>
      <c r="M509" s="206" t="s">
        <v>2716</v>
      </c>
      <c r="N509" s="206">
        <v>75888</v>
      </c>
      <c r="O509" s="206">
        <v>23041</v>
      </c>
      <c r="P509" s="206">
        <v>754800</v>
      </c>
      <c r="Q509" s="206">
        <v>747867</v>
      </c>
      <c r="R509" s="206">
        <v>7917</v>
      </c>
      <c r="S509" s="206">
        <v>4070034</v>
      </c>
      <c r="T509" s="206"/>
    </row>
    <row r="510" spans="1:20">
      <c r="A510" s="86">
        <v>506</v>
      </c>
      <c r="B510" s="86">
        <v>506</v>
      </c>
      <c r="C510" s="105">
        <v>39451</v>
      </c>
      <c r="D510" s="86"/>
      <c r="E510" s="277">
        <v>39452</v>
      </c>
      <c r="F510" s="135"/>
      <c r="G510" s="105">
        <v>39465</v>
      </c>
      <c r="H510" s="135" t="s">
        <v>124</v>
      </c>
      <c r="I510" s="206">
        <v>62361</v>
      </c>
      <c r="J510" s="206"/>
      <c r="K510" s="206"/>
      <c r="L510" s="206">
        <v>30073</v>
      </c>
      <c r="M510" s="206" t="s">
        <v>2717</v>
      </c>
      <c r="N510" s="206">
        <v>78793</v>
      </c>
      <c r="O510" s="206">
        <v>22502</v>
      </c>
      <c r="P510" s="206">
        <v>756964</v>
      </c>
      <c r="Q510" s="206">
        <v>747875</v>
      </c>
      <c r="R510" s="206">
        <v>4969</v>
      </c>
      <c r="S510" s="206">
        <v>3970168</v>
      </c>
      <c r="T510" s="206"/>
    </row>
    <row r="511" spans="1:20">
      <c r="A511" s="86">
        <v>507</v>
      </c>
      <c r="B511" s="86">
        <v>507</v>
      </c>
      <c r="C511" s="105">
        <v>39451</v>
      </c>
      <c r="D511" s="86"/>
      <c r="E511" s="277">
        <v>39458</v>
      </c>
      <c r="F511" s="135"/>
      <c r="G511" s="135"/>
      <c r="H511" s="135"/>
      <c r="I511" s="206">
        <v>62370</v>
      </c>
      <c r="J511" s="206"/>
      <c r="K511" s="206"/>
      <c r="L511" s="206">
        <v>29676</v>
      </c>
      <c r="M511" s="206" t="s">
        <v>2718</v>
      </c>
      <c r="N511" s="206">
        <v>78382</v>
      </c>
      <c r="O511" s="206">
        <v>22505</v>
      </c>
      <c r="P511" s="206">
        <v>756918</v>
      </c>
      <c r="Q511" s="206">
        <v>747884</v>
      </c>
      <c r="R511" s="206">
        <v>7640</v>
      </c>
      <c r="S511" s="206">
        <v>3970173</v>
      </c>
      <c r="T511" s="206"/>
    </row>
    <row r="512" spans="1:20">
      <c r="A512" s="86">
        <v>508</v>
      </c>
      <c r="B512" s="86">
        <v>508</v>
      </c>
      <c r="C512" s="105">
        <v>39452</v>
      </c>
      <c r="D512" s="86"/>
      <c r="E512" s="277">
        <v>39459</v>
      </c>
      <c r="F512" s="135"/>
      <c r="G512" s="105">
        <v>39468</v>
      </c>
      <c r="H512" s="135" t="s">
        <v>123</v>
      </c>
      <c r="I512" s="206">
        <v>63914</v>
      </c>
      <c r="J512" s="206"/>
      <c r="K512" s="206"/>
      <c r="L512" s="206">
        <v>30024</v>
      </c>
      <c r="M512" s="206" t="s">
        <v>2719</v>
      </c>
      <c r="N512" s="206">
        <v>78795</v>
      </c>
      <c r="O512" s="206">
        <v>22737</v>
      </c>
      <c r="P512" s="206">
        <v>756967</v>
      </c>
      <c r="Q512" s="206">
        <v>747879</v>
      </c>
      <c r="R512" s="206">
        <v>7907</v>
      </c>
      <c r="S512" s="206">
        <v>4270028</v>
      </c>
      <c r="T512" s="206"/>
    </row>
    <row r="513" spans="1:20">
      <c r="A513" s="86">
        <v>509</v>
      </c>
      <c r="B513" s="86">
        <v>509</v>
      </c>
      <c r="C513" s="105">
        <v>39452</v>
      </c>
      <c r="D513" s="86"/>
      <c r="E513" s="277">
        <v>39456</v>
      </c>
      <c r="F513" s="87">
        <v>39492</v>
      </c>
      <c r="G513" s="87">
        <v>39499</v>
      </c>
      <c r="H513" s="135" t="s">
        <v>122</v>
      </c>
      <c r="I513" s="206">
        <v>63895</v>
      </c>
      <c r="J513" s="206"/>
      <c r="K513" s="206"/>
      <c r="L513" s="206">
        <v>29876</v>
      </c>
      <c r="M513" s="206" t="s">
        <v>2720</v>
      </c>
      <c r="N513" s="206">
        <v>78446</v>
      </c>
      <c r="O513" s="206">
        <v>22738</v>
      </c>
      <c r="P513" s="206">
        <v>756919</v>
      </c>
      <c r="Q513" s="206">
        <v>747865</v>
      </c>
      <c r="R513" s="206">
        <v>7352</v>
      </c>
      <c r="S513" s="206">
        <v>3970167</v>
      </c>
      <c r="T513" s="206"/>
    </row>
    <row r="514" spans="1:20">
      <c r="A514" s="86">
        <v>510</v>
      </c>
      <c r="B514" s="86">
        <v>510</v>
      </c>
      <c r="C514" s="105">
        <v>39452</v>
      </c>
      <c r="D514" s="86"/>
      <c r="E514" s="277">
        <v>39457</v>
      </c>
      <c r="F514" s="135"/>
      <c r="G514" s="105">
        <v>39458</v>
      </c>
      <c r="H514" s="135" t="s">
        <v>119</v>
      </c>
      <c r="I514" s="206">
        <v>63886</v>
      </c>
      <c r="J514" s="206"/>
      <c r="K514" s="206"/>
      <c r="L514" s="206">
        <v>30067</v>
      </c>
      <c r="M514" s="206" t="s">
        <v>2721</v>
      </c>
      <c r="N514" s="206">
        <v>77685</v>
      </c>
      <c r="O514" s="206">
        <v>23074</v>
      </c>
      <c r="P514" s="206">
        <v>754536</v>
      </c>
      <c r="Q514" s="206">
        <v>747876</v>
      </c>
      <c r="R514" s="206">
        <v>5656</v>
      </c>
      <c r="S514" s="206">
        <v>397071</v>
      </c>
      <c r="T514" s="206"/>
    </row>
    <row r="515" spans="1:20">
      <c r="A515" s="86">
        <v>511</v>
      </c>
      <c r="B515" s="86">
        <v>511</v>
      </c>
      <c r="C515" s="105">
        <v>39452</v>
      </c>
      <c r="D515" s="86"/>
      <c r="E515" s="277">
        <v>39456</v>
      </c>
      <c r="F515" s="135"/>
      <c r="G515" s="135"/>
      <c r="H515" s="135"/>
      <c r="I515" s="206">
        <v>63255</v>
      </c>
      <c r="J515" s="206"/>
      <c r="K515" s="206"/>
      <c r="L515" s="206">
        <v>29873</v>
      </c>
      <c r="M515" s="206" t="s">
        <v>2722</v>
      </c>
      <c r="N515" s="206">
        <v>75235</v>
      </c>
      <c r="O515" s="206">
        <v>22709</v>
      </c>
      <c r="P515" s="206">
        <v>754576</v>
      </c>
      <c r="Q515" s="206">
        <v>747866</v>
      </c>
      <c r="R515" s="206">
        <v>7446</v>
      </c>
      <c r="S515" s="206">
        <v>4270029</v>
      </c>
      <c r="T515" s="206"/>
    </row>
    <row r="516" spans="1:20">
      <c r="A516" s="86">
        <v>512</v>
      </c>
      <c r="B516" s="86">
        <v>512</v>
      </c>
      <c r="C516" s="105">
        <v>39452</v>
      </c>
      <c r="D516" s="86"/>
      <c r="E516" s="277">
        <v>39456</v>
      </c>
      <c r="F516" s="87">
        <v>39492</v>
      </c>
      <c r="G516" s="87">
        <v>39492</v>
      </c>
      <c r="H516" s="135" t="s">
        <v>119</v>
      </c>
      <c r="I516" s="206">
        <v>63168</v>
      </c>
      <c r="J516" s="206"/>
      <c r="K516" s="206"/>
      <c r="L516" s="206">
        <v>29994</v>
      </c>
      <c r="M516" s="206" t="s">
        <v>2723</v>
      </c>
      <c r="N516" s="206">
        <v>75231</v>
      </c>
      <c r="O516" s="206">
        <v>22990</v>
      </c>
      <c r="P516" s="206">
        <v>753963</v>
      </c>
      <c r="Q516" s="206">
        <v>747864</v>
      </c>
      <c r="R516" s="206">
        <v>5659</v>
      </c>
      <c r="S516" s="206">
        <v>3970140</v>
      </c>
      <c r="T516" s="206"/>
    </row>
    <row r="517" spans="1:20">
      <c r="A517" s="86">
        <v>513</v>
      </c>
      <c r="B517" s="86">
        <v>513</v>
      </c>
      <c r="C517" s="105">
        <v>39452</v>
      </c>
      <c r="D517" s="86"/>
      <c r="E517" s="277">
        <v>39456</v>
      </c>
      <c r="F517" s="135"/>
      <c r="G517" s="105">
        <v>39458</v>
      </c>
      <c r="H517" s="135" t="s">
        <v>119</v>
      </c>
      <c r="I517" s="206">
        <v>62503</v>
      </c>
      <c r="J517" s="206"/>
      <c r="K517" s="206"/>
      <c r="L517" s="206">
        <v>30035</v>
      </c>
      <c r="M517" s="206" t="s">
        <v>2724</v>
      </c>
      <c r="N517" s="206">
        <v>78882</v>
      </c>
      <c r="O517" s="206">
        <v>23040</v>
      </c>
      <c r="P517" s="206">
        <v>755418</v>
      </c>
      <c r="Q517" s="206">
        <v>747942</v>
      </c>
      <c r="R517" s="206">
        <v>7324</v>
      </c>
      <c r="S517" s="206">
        <v>3770091</v>
      </c>
      <c r="T517" s="206"/>
    </row>
    <row r="518" spans="1:20">
      <c r="A518" s="86">
        <v>514</v>
      </c>
      <c r="B518" s="86">
        <v>514</v>
      </c>
      <c r="C518" s="105">
        <v>39452</v>
      </c>
      <c r="D518" s="86"/>
      <c r="E518" s="277">
        <v>39456</v>
      </c>
      <c r="F518" s="87">
        <v>39492</v>
      </c>
      <c r="G518" s="87">
        <v>39492</v>
      </c>
      <c r="H518" s="135" t="s">
        <v>120</v>
      </c>
      <c r="I518" s="206">
        <v>63904</v>
      </c>
      <c r="J518" s="206"/>
      <c r="K518" s="206"/>
      <c r="L518" s="206">
        <v>30010</v>
      </c>
      <c r="M518" s="206" t="s">
        <v>2725</v>
      </c>
      <c r="N518" s="206">
        <v>78792</v>
      </c>
      <c r="O518" s="206">
        <v>22911</v>
      </c>
      <c r="P518" s="206">
        <v>756912</v>
      </c>
      <c r="Q518" s="206">
        <v>747941</v>
      </c>
      <c r="R518" s="206">
        <v>6606</v>
      </c>
      <c r="S518" s="206">
        <v>3970165</v>
      </c>
      <c r="T518" s="206"/>
    </row>
    <row r="519" spans="1:20">
      <c r="A519" s="86">
        <v>515</v>
      </c>
      <c r="B519" s="86">
        <v>515</v>
      </c>
      <c r="C519" s="105">
        <v>39452</v>
      </c>
      <c r="D519" s="86"/>
      <c r="E519" s="277">
        <v>39457</v>
      </c>
      <c r="F519" s="135"/>
      <c r="G519" s="105">
        <v>39458</v>
      </c>
      <c r="H519" s="135" t="s">
        <v>119</v>
      </c>
      <c r="I519" s="206">
        <v>63824</v>
      </c>
      <c r="J519" s="206"/>
      <c r="K519" s="206"/>
      <c r="L519" s="206">
        <v>30059</v>
      </c>
      <c r="M519" s="206" t="s">
        <v>2726</v>
      </c>
      <c r="N519" s="206">
        <v>76142</v>
      </c>
      <c r="O519" s="206">
        <v>23054</v>
      </c>
      <c r="P519" s="206">
        <v>757593</v>
      </c>
      <c r="Q519" s="206">
        <v>747863</v>
      </c>
      <c r="R519" s="206">
        <v>7968</v>
      </c>
      <c r="S519" s="206">
        <v>3970169</v>
      </c>
      <c r="T519" s="206"/>
    </row>
    <row r="520" spans="1:20">
      <c r="A520" s="86">
        <v>516</v>
      </c>
      <c r="B520" s="86">
        <v>516</v>
      </c>
      <c r="C520" s="105">
        <v>39456</v>
      </c>
      <c r="D520" s="86"/>
      <c r="E520" s="277">
        <v>39457</v>
      </c>
      <c r="F520" s="135"/>
      <c r="G520" s="105">
        <v>39458</v>
      </c>
      <c r="H520" s="135" t="s">
        <v>119</v>
      </c>
      <c r="I520" s="206">
        <v>63825</v>
      </c>
      <c r="J520" s="206"/>
      <c r="K520" s="206"/>
      <c r="L520" s="206">
        <v>30037</v>
      </c>
      <c r="M520" s="206" t="s">
        <v>2727</v>
      </c>
      <c r="N520" s="206">
        <v>75730</v>
      </c>
      <c r="O520" s="206">
        <v>23044</v>
      </c>
      <c r="P520" s="206">
        <v>755208</v>
      </c>
      <c r="Q520" s="206">
        <v>747861</v>
      </c>
      <c r="R520" s="206">
        <v>4915</v>
      </c>
      <c r="S520" s="206">
        <v>3770103</v>
      </c>
      <c r="T520" s="206"/>
    </row>
    <row r="521" spans="1:20">
      <c r="A521" s="86">
        <v>517</v>
      </c>
      <c r="B521" s="86">
        <v>517</v>
      </c>
      <c r="C521" s="105">
        <v>39456</v>
      </c>
      <c r="D521" s="86"/>
      <c r="E521" s="277">
        <v>39456</v>
      </c>
      <c r="F521" s="87">
        <v>39492</v>
      </c>
      <c r="G521" s="87">
        <v>39497</v>
      </c>
      <c r="H521" s="135" t="s">
        <v>127</v>
      </c>
      <c r="I521" s="206">
        <v>63430</v>
      </c>
      <c r="J521" s="206"/>
      <c r="K521" s="206"/>
      <c r="L521" s="206">
        <v>29915</v>
      </c>
      <c r="M521" s="206" t="s">
        <v>2728</v>
      </c>
      <c r="N521" s="206">
        <v>75607</v>
      </c>
      <c r="O521" s="206">
        <v>22858</v>
      </c>
      <c r="P521" s="206">
        <v>756568</v>
      </c>
      <c r="Q521" s="206">
        <v>747862</v>
      </c>
      <c r="R521" s="206">
        <v>7480</v>
      </c>
      <c r="S521" s="206">
        <v>3770090</v>
      </c>
      <c r="T521" s="206"/>
    </row>
    <row r="522" spans="1:20">
      <c r="A522" s="86">
        <v>518</v>
      </c>
      <c r="B522" s="86">
        <v>518</v>
      </c>
      <c r="C522" s="105">
        <v>39456</v>
      </c>
      <c r="D522" s="86"/>
      <c r="E522" s="277">
        <v>39457</v>
      </c>
      <c r="F522" s="135"/>
      <c r="G522" s="105">
        <v>39458</v>
      </c>
      <c r="H522" s="135" t="s">
        <v>119</v>
      </c>
      <c r="I522" s="206">
        <v>63910</v>
      </c>
      <c r="J522" s="206"/>
      <c r="K522" s="206"/>
      <c r="L522" s="206">
        <v>29995</v>
      </c>
      <c r="M522" s="206" t="s">
        <v>2729</v>
      </c>
      <c r="N522" s="206">
        <v>79281</v>
      </c>
      <c r="O522" s="206">
        <v>22992</v>
      </c>
      <c r="P522" s="206">
        <v>753960</v>
      </c>
      <c r="Q522" s="206">
        <v>747869</v>
      </c>
      <c r="R522" s="206">
        <v>4920</v>
      </c>
      <c r="S522" s="206">
        <v>3970166</v>
      </c>
      <c r="T522" s="206"/>
    </row>
    <row r="523" spans="1:20">
      <c r="A523" s="86">
        <v>519</v>
      </c>
      <c r="B523" s="86">
        <v>519</v>
      </c>
      <c r="C523" s="105">
        <v>39456</v>
      </c>
      <c r="D523" s="86"/>
      <c r="E523" s="277">
        <v>39463</v>
      </c>
      <c r="F523" s="135"/>
      <c r="G523" s="105">
        <v>39465</v>
      </c>
      <c r="H523" s="135" t="s">
        <v>124</v>
      </c>
      <c r="I523" s="206">
        <v>63838</v>
      </c>
      <c r="J523" s="206"/>
      <c r="K523" s="206"/>
      <c r="L523" s="206">
        <v>30000</v>
      </c>
      <c r="M523" s="206" t="s">
        <v>2730</v>
      </c>
      <c r="N523" s="206">
        <v>79148</v>
      </c>
      <c r="O523" s="206">
        <v>22937</v>
      </c>
      <c r="P523" s="206">
        <v>756920</v>
      </c>
      <c r="Q523" s="206">
        <v>747860</v>
      </c>
      <c r="R523" s="206">
        <v>6741</v>
      </c>
      <c r="S523" s="206">
        <v>3970174</v>
      </c>
      <c r="T523" s="206"/>
    </row>
    <row r="524" spans="1:20">
      <c r="A524" s="86">
        <v>520</v>
      </c>
      <c r="B524" s="86">
        <v>520</v>
      </c>
      <c r="C524" s="105">
        <v>39456</v>
      </c>
      <c r="D524" s="86"/>
      <c r="E524" s="277">
        <v>39457</v>
      </c>
      <c r="F524" s="135"/>
      <c r="G524" s="105">
        <v>39463</v>
      </c>
      <c r="H524" s="135" t="s">
        <v>127</v>
      </c>
      <c r="I524" s="206">
        <v>63888</v>
      </c>
      <c r="J524" s="206"/>
      <c r="K524" s="206"/>
      <c r="L524" s="206">
        <v>30071</v>
      </c>
      <c r="M524" s="206" t="s">
        <v>2874</v>
      </c>
      <c r="N524" s="206">
        <v>79394</v>
      </c>
      <c r="O524" s="206">
        <v>23055</v>
      </c>
      <c r="P524" s="206">
        <v>757067</v>
      </c>
      <c r="Q524" s="206">
        <v>747868</v>
      </c>
      <c r="R524" s="206">
        <v>5060</v>
      </c>
      <c r="S524" s="206">
        <v>3970176</v>
      </c>
      <c r="T524" s="206"/>
    </row>
    <row r="525" spans="1:20">
      <c r="A525" s="86">
        <v>521</v>
      </c>
      <c r="B525" s="86">
        <v>521</v>
      </c>
      <c r="C525" s="105">
        <v>39456</v>
      </c>
      <c r="D525" s="86"/>
      <c r="E525" s="277">
        <v>39457</v>
      </c>
      <c r="F525" s="135"/>
      <c r="G525" s="105">
        <v>39458</v>
      </c>
      <c r="H525" s="135" t="s">
        <v>119</v>
      </c>
      <c r="I525" s="206">
        <v>63879</v>
      </c>
      <c r="J525" s="206"/>
      <c r="K525" s="206"/>
      <c r="L525" s="206">
        <v>30068</v>
      </c>
      <c r="M525" s="206" t="s">
        <v>2875</v>
      </c>
      <c r="N525" s="206">
        <v>74828</v>
      </c>
      <c r="O525" s="206">
        <v>23058</v>
      </c>
      <c r="P525" s="206">
        <v>756569</v>
      </c>
      <c r="Q525" s="206">
        <v>747937</v>
      </c>
      <c r="R525" s="206">
        <v>5653</v>
      </c>
      <c r="S525" s="206">
        <v>3970134</v>
      </c>
      <c r="T525" s="206"/>
    </row>
    <row r="526" spans="1:20">
      <c r="A526" s="86">
        <v>522</v>
      </c>
      <c r="B526" s="86">
        <v>522</v>
      </c>
      <c r="C526" s="105">
        <v>39456</v>
      </c>
      <c r="D526" s="86"/>
      <c r="E526" s="277">
        <v>39457</v>
      </c>
      <c r="F526" s="87">
        <v>39492</v>
      </c>
      <c r="G526" s="87">
        <v>39497</v>
      </c>
      <c r="H526" s="135" t="s">
        <v>134</v>
      </c>
      <c r="I526" s="206">
        <v>63892</v>
      </c>
      <c r="J526" s="206"/>
      <c r="K526" s="206"/>
      <c r="L526" s="206">
        <v>30184</v>
      </c>
      <c r="M526" s="206" t="s">
        <v>2876</v>
      </c>
      <c r="N526" s="206">
        <v>79395</v>
      </c>
      <c r="O526" s="206">
        <v>23195</v>
      </c>
      <c r="P526" s="206">
        <v>756530</v>
      </c>
      <c r="Q526" s="206">
        <v>747936</v>
      </c>
      <c r="R526" s="206">
        <v>8013</v>
      </c>
      <c r="S526" s="206">
        <v>3970141</v>
      </c>
      <c r="T526" s="206"/>
    </row>
    <row r="527" spans="1:20">
      <c r="A527" s="86">
        <v>523</v>
      </c>
      <c r="B527" s="86">
        <v>523</v>
      </c>
      <c r="C527" s="105">
        <v>39456</v>
      </c>
      <c r="D527" s="86"/>
      <c r="E527" s="277">
        <v>39457</v>
      </c>
      <c r="F527" s="135"/>
      <c r="G527" s="105">
        <v>39458</v>
      </c>
      <c r="H527" s="135" t="s">
        <v>119</v>
      </c>
      <c r="I527" s="206">
        <v>63916</v>
      </c>
      <c r="J527" s="206"/>
      <c r="K527" s="206"/>
      <c r="L527" s="206">
        <v>30181</v>
      </c>
      <c r="M527" s="206" t="s">
        <v>2877</v>
      </c>
      <c r="N527" s="206">
        <v>78443</v>
      </c>
      <c r="O527" s="206">
        <v>23223</v>
      </c>
      <c r="P527" s="206">
        <v>755648</v>
      </c>
      <c r="Q527" s="206">
        <v>747943</v>
      </c>
      <c r="R527" s="206">
        <v>8105</v>
      </c>
      <c r="S527" s="206">
        <v>3970175</v>
      </c>
      <c r="T527" s="206"/>
    </row>
    <row r="528" spans="1:20">
      <c r="A528" s="86">
        <v>524</v>
      </c>
      <c r="B528" s="86">
        <v>524</v>
      </c>
      <c r="C528" s="105">
        <v>39456</v>
      </c>
      <c r="D528" s="86"/>
      <c r="E528" s="277">
        <v>39457</v>
      </c>
      <c r="F528" s="105">
        <v>39493</v>
      </c>
      <c r="G528" s="105">
        <v>39497</v>
      </c>
      <c r="H528" s="135" t="s">
        <v>134</v>
      </c>
      <c r="I528" s="206">
        <v>63808</v>
      </c>
      <c r="J528" s="206"/>
      <c r="K528" s="206"/>
      <c r="L528" s="206">
        <v>30206</v>
      </c>
      <c r="M528" s="206" t="s">
        <v>2878</v>
      </c>
      <c r="N528" s="206">
        <v>79396</v>
      </c>
      <c r="O528" s="206">
        <v>23242</v>
      </c>
      <c r="P528" s="206">
        <v>756560</v>
      </c>
      <c r="Q528" s="206">
        <v>747940</v>
      </c>
      <c r="R528" s="206">
        <v>8046</v>
      </c>
      <c r="S528" s="206">
        <v>4270034</v>
      </c>
      <c r="T528" s="206"/>
    </row>
    <row r="529" spans="1:20">
      <c r="A529" s="86">
        <v>525</v>
      </c>
      <c r="B529" s="86">
        <v>525</v>
      </c>
      <c r="C529" s="105">
        <v>39456</v>
      </c>
      <c r="D529" s="86"/>
      <c r="E529" s="277">
        <v>39457</v>
      </c>
      <c r="F529" s="135"/>
      <c r="G529" s="105">
        <v>39463</v>
      </c>
      <c r="H529" s="135" t="s">
        <v>127</v>
      </c>
      <c r="I529" s="206">
        <v>64076</v>
      </c>
      <c r="J529" s="206"/>
      <c r="K529" s="206"/>
      <c r="L529" s="206">
        <v>30136</v>
      </c>
      <c r="M529" s="206" t="s">
        <v>2879</v>
      </c>
      <c r="N529" s="206">
        <v>75509</v>
      </c>
      <c r="O529" s="206">
        <v>23157</v>
      </c>
      <c r="P529" s="206">
        <v>756572</v>
      </c>
      <c r="Q529" s="206">
        <v>747957</v>
      </c>
      <c r="R529" s="206">
        <v>8098</v>
      </c>
      <c r="S529" s="206">
        <v>4070037</v>
      </c>
      <c r="T529" s="206"/>
    </row>
    <row r="530" spans="1:20">
      <c r="A530" s="86">
        <v>526</v>
      </c>
      <c r="B530" s="86">
        <v>526</v>
      </c>
      <c r="C530" s="105">
        <v>39456</v>
      </c>
      <c r="D530" s="86"/>
      <c r="E530" s="277">
        <v>39457</v>
      </c>
      <c r="F530" s="135"/>
      <c r="G530" s="105">
        <v>39458</v>
      </c>
      <c r="H530" s="135" t="s">
        <v>119</v>
      </c>
      <c r="I530" s="206">
        <v>64011</v>
      </c>
      <c r="J530" s="206"/>
      <c r="K530" s="206"/>
      <c r="L530" s="206">
        <v>30167</v>
      </c>
      <c r="M530" s="206" t="s">
        <v>2880</v>
      </c>
      <c r="N530" s="206">
        <v>79979</v>
      </c>
      <c r="O530" s="206">
        <v>23227</v>
      </c>
      <c r="P530" s="206">
        <v>756916</v>
      </c>
      <c r="Q530" s="206">
        <v>747944</v>
      </c>
      <c r="R530" s="206">
        <v>8104</v>
      </c>
      <c r="S530" s="206">
        <v>4770041</v>
      </c>
      <c r="T530" s="206"/>
    </row>
    <row r="531" spans="1:20">
      <c r="A531" s="86">
        <v>527</v>
      </c>
      <c r="B531" s="86">
        <v>527</v>
      </c>
      <c r="C531" s="105">
        <v>39457</v>
      </c>
      <c r="D531" s="86"/>
      <c r="E531" s="277">
        <v>39458</v>
      </c>
      <c r="F531" s="135"/>
      <c r="G531" s="105">
        <v>39464</v>
      </c>
      <c r="H531" s="135" t="s">
        <v>120</v>
      </c>
      <c r="I531" s="206">
        <v>63840</v>
      </c>
      <c r="J531" s="206"/>
      <c r="K531" s="206"/>
      <c r="L531" s="206">
        <v>30217</v>
      </c>
      <c r="M531" s="206" t="s">
        <v>2881</v>
      </c>
      <c r="N531" s="206">
        <v>78598</v>
      </c>
      <c r="O531" s="206">
        <v>23247</v>
      </c>
      <c r="P531" s="206">
        <v>756568</v>
      </c>
      <c r="Q531" s="206">
        <v>747874</v>
      </c>
      <c r="R531" s="206">
        <v>5176</v>
      </c>
      <c r="S531" s="206">
        <v>4070007</v>
      </c>
      <c r="T531" s="206"/>
    </row>
    <row r="532" spans="1:20">
      <c r="A532" s="86">
        <v>528</v>
      </c>
      <c r="B532" s="86">
        <v>528</v>
      </c>
      <c r="C532" s="105">
        <v>39457</v>
      </c>
      <c r="D532" s="86"/>
      <c r="E532" s="277">
        <v>39458</v>
      </c>
      <c r="F532" s="135"/>
      <c r="G532" s="105">
        <v>39479</v>
      </c>
      <c r="H532" s="135" t="s">
        <v>119</v>
      </c>
      <c r="I532" s="206">
        <v>63831</v>
      </c>
      <c r="J532" s="206"/>
      <c r="K532" s="206"/>
      <c r="L532" s="206">
        <v>30199</v>
      </c>
      <c r="M532" s="206" t="s">
        <v>2882</v>
      </c>
      <c r="N532" s="206">
        <v>80140</v>
      </c>
      <c r="O532" s="206">
        <v>23237</v>
      </c>
      <c r="P532" s="206">
        <v>757595</v>
      </c>
      <c r="Q532" s="206">
        <v>747935</v>
      </c>
      <c r="R532" s="206">
        <v>6937</v>
      </c>
      <c r="S532" s="206">
        <v>3770117</v>
      </c>
      <c r="T532" s="206"/>
    </row>
    <row r="533" spans="1:20">
      <c r="A533" s="86">
        <v>529</v>
      </c>
      <c r="B533" s="86">
        <v>529</v>
      </c>
      <c r="C533" s="105">
        <v>39457</v>
      </c>
      <c r="D533" s="86"/>
      <c r="E533" s="277">
        <v>39458</v>
      </c>
      <c r="F533" s="105">
        <v>39486</v>
      </c>
      <c r="G533" s="105">
        <v>39491</v>
      </c>
      <c r="H533" s="135" t="s">
        <v>134</v>
      </c>
      <c r="I533" s="206">
        <v>63302</v>
      </c>
      <c r="J533" s="206"/>
      <c r="K533" s="206"/>
      <c r="L533" s="206">
        <v>30173</v>
      </c>
      <c r="M533" s="206" t="s">
        <v>2883</v>
      </c>
      <c r="N533" s="206">
        <v>79762</v>
      </c>
      <c r="O533" s="206">
        <v>2319</v>
      </c>
      <c r="P533" s="206">
        <v>757560</v>
      </c>
      <c r="Q533" s="206">
        <v>747933</v>
      </c>
      <c r="R533" s="206">
        <v>8117</v>
      </c>
      <c r="S533" s="206">
        <v>3970143</v>
      </c>
      <c r="T533" s="206"/>
    </row>
    <row r="534" spans="1:20">
      <c r="A534" s="86">
        <v>530</v>
      </c>
      <c r="B534" s="86">
        <v>530</v>
      </c>
      <c r="C534" s="105">
        <v>39457</v>
      </c>
      <c r="D534" s="86"/>
      <c r="E534" s="277">
        <v>39458</v>
      </c>
      <c r="F534" s="255"/>
      <c r="G534" s="135"/>
      <c r="H534" s="135"/>
      <c r="I534" s="206">
        <v>63327</v>
      </c>
      <c r="J534" s="206"/>
      <c r="K534" s="206"/>
      <c r="L534" s="206">
        <v>30002</v>
      </c>
      <c r="M534" s="206" t="s">
        <v>2884</v>
      </c>
      <c r="N534" s="206">
        <v>79784</v>
      </c>
      <c r="O534" s="206">
        <v>22999</v>
      </c>
      <c r="P534" s="206">
        <v>757594</v>
      </c>
      <c r="Q534" s="206">
        <v>747954</v>
      </c>
      <c r="R534" s="206">
        <v>6704</v>
      </c>
      <c r="S534" s="206">
        <v>3770095</v>
      </c>
      <c r="T534" s="206"/>
    </row>
    <row r="535" spans="1:20">
      <c r="A535" s="86">
        <v>531</v>
      </c>
      <c r="B535" s="86">
        <v>531</v>
      </c>
      <c r="C535" s="105">
        <v>39457</v>
      </c>
      <c r="D535" s="86"/>
      <c r="E535" s="277">
        <v>39458</v>
      </c>
      <c r="F535" s="255"/>
      <c r="G535" s="105">
        <v>39464</v>
      </c>
      <c r="H535" s="135" t="s">
        <v>120</v>
      </c>
      <c r="I535" s="206">
        <v>63339</v>
      </c>
      <c r="J535" s="206"/>
      <c r="K535" s="206"/>
      <c r="L535" s="206">
        <v>30025</v>
      </c>
      <c r="M535" s="206" t="s">
        <v>2885</v>
      </c>
      <c r="N535" s="206">
        <v>79413</v>
      </c>
      <c r="O535" s="206">
        <v>23063</v>
      </c>
      <c r="P535" s="206">
        <v>756575</v>
      </c>
      <c r="Q535" s="206">
        <v>747948</v>
      </c>
      <c r="R535" s="206">
        <v>7836</v>
      </c>
      <c r="S535" s="206">
        <v>4270092</v>
      </c>
      <c r="T535" s="206"/>
    </row>
    <row r="536" spans="1:20">
      <c r="A536" s="86">
        <v>532</v>
      </c>
      <c r="B536" s="86">
        <v>532</v>
      </c>
      <c r="C536" s="105">
        <v>39457</v>
      </c>
      <c r="D536" s="86"/>
      <c r="E536" s="277">
        <v>39458</v>
      </c>
      <c r="F536" s="255"/>
      <c r="G536" s="105">
        <v>39463</v>
      </c>
      <c r="H536" s="135" t="s">
        <v>123</v>
      </c>
      <c r="I536" s="206">
        <v>63303</v>
      </c>
      <c r="J536" s="206"/>
      <c r="K536" s="206"/>
      <c r="L536" s="206">
        <v>30172</v>
      </c>
      <c r="M536" s="206" t="s">
        <v>2886</v>
      </c>
      <c r="N536" s="206">
        <v>79061</v>
      </c>
      <c r="O536" s="206">
        <v>23218</v>
      </c>
      <c r="P536" s="206">
        <v>757555</v>
      </c>
      <c r="Q536" s="206">
        <v>747881</v>
      </c>
      <c r="R536" s="206">
        <v>8155</v>
      </c>
      <c r="S536" s="206">
        <v>4770035</v>
      </c>
      <c r="T536" s="206"/>
    </row>
    <row r="537" spans="1:20">
      <c r="A537" s="86">
        <v>533</v>
      </c>
      <c r="B537" s="86">
        <v>533</v>
      </c>
      <c r="C537" s="105">
        <v>39457</v>
      </c>
      <c r="D537" s="86"/>
      <c r="E537" s="277">
        <v>39458</v>
      </c>
      <c r="F537" s="255"/>
      <c r="G537" s="105">
        <v>39463</v>
      </c>
      <c r="H537" s="135" t="s">
        <v>124</v>
      </c>
      <c r="I537" s="206">
        <v>63340</v>
      </c>
      <c r="J537" s="206"/>
      <c r="K537" s="206"/>
      <c r="L537" s="206">
        <v>30193</v>
      </c>
      <c r="M537" s="206" t="s">
        <v>2887</v>
      </c>
      <c r="N537" s="206">
        <v>79828</v>
      </c>
      <c r="O537" s="206">
        <v>23249</v>
      </c>
      <c r="P537" s="206">
        <v>756914</v>
      </c>
      <c r="Q537" s="206">
        <v>747950</v>
      </c>
      <c r="R537" s="206">
        <v>5383</v>
      </c>
      <c r="S537" s="206">
        <v>4770034</v>
      </c>
      <c r="T537" s="206"/>
    </row>
    <row r="538" spans="1:20">
      <c r="A538" s="86">
        <v>534</v>
      </c>
      <c r="B538" s="86">
        <v>534</v>
      </c>
      <c r="C538" s="105">
        <v>39457</v>
      </c>
      <c r="D538" s="86"/>
      <c r="E538" s="277">
        <v>39458</v>
      </c>
      <c r="F538" s="255"/>
      <c r="G538" s="105">
        <v>39464</v>
      </c>
      <c r="H538" s="135" t="s">
        <v>127</v>
      </c>
      <c r="I538" s="206">
        <v>63899</v>
      </c>
      <c r="J538" s="206"/>
      <c r="K538" s="206"/>
      <c r="L538" s="206">
        <v>29956</v>
      </c>
      <c r="M538" s="206" t="s">
        <v>2888</v>
      </c>
      <c r="N538" s="206">
        <v>80124</v>
      </c>
      <c r="O538" s="206">
        <v>22896</v>
      </c>
      <c r="P538" s="206">
        <v>757188</v>
      </c>
      <c r="Q538" s="206">
        <v>747959</v>
      </c>
      <c r="R538" s="206">
        <v>6851</v>
      </c>
      <c r="S538" s="206">
        <v>4770048</v>
      </c>
      <c r="T538" s="206"/>
    </row>
    <row r="539" spans="1:20">
      <c r="A539" s="86">
        <v>535</v>
      </c>
      <c r="B539" s="86">
        <v>535</v>
      </c>
      <c r="C539" s="105">
        <v>39457</v>
      </c>
      <c r="D539" s="86"/>
      <c r="E539" s="277">
        <v>39458</v>
      </c>
      <c r="F539" s="255"/>
      <c r="G539" s="105">
        <v>39464</v>
      </c>
      <c r="H539" s="135" t="s">
        <v>120</v>
      </c>
      <c r="I539" s="206">
        <v>63328</v>
      </c>
      <c r="J539" s="206"/>
      <c r="K539" s="206"/>
      <c r="L539" s="206">
        <v>30215</v>
      </c>
      <c r="M539" s="206" t="s">
        <v>2889</v>
      </c>
      <c r="N539" s="206">
        <v>80136</v>
      </c>
      <c r="O539" s="206">
        <v>23252</v>
      </c>
      <c r="P539" s="206">
        <v>756574</v>
      </c>
      <c r="Q539" s="206">
        <v>747901</v>
      </c>
      <c r="R539" s="206">
        <v>5079</v>
      </c>
      <c r="S539" s="206">
        <v>4770044</v>
      </c>
      <c r="T539" s="206"/>
    </row>
    <row r="540" spans="1:20">
      <c r="A540" s="86">
        <v>536</v>
      </c>
      <c r="B540" s="86">
        <v>536</v>
      </c>
      <c r="C540" s="105">
        <v>39457</v>
      </c>
      <c r="D540" s="86"/>
      <c r="E540" s="277">
        <v>39458</v>
      </c>
      <c r="F540" s="105">
        <v>39489</v>
      </c>
      <c r="G540" s="105">
        <v>39489</v>
      </c>
      <c r="H540" s="135" t="s">
        <v>138</v>
      </c>
      <c r="I540" s="206">
        <v>63881</v>
      </c>
      <c r="J540" s="206"/>
      <c r="K540" s="206"/>
      <c r="L540" s="206">
        <v>29918</v>
      </c>
      <c r="M540" s="206" t="s">
        <v>2890</v>
      </c>
      <c r="N540" s="206">
        <v>79825</v>
      </c>
      <c r="O540" s="206">
        <v>22876</v>
      </c>
      <c r="P540" s="206">
        <v>757597</v>
      </c>
      <c r="Q540" s="206">
        <v>747849</v>
      </c>
      <c r="R540" s="206">
        <v>7355</v>
      </c>
      <c r="S540" s="206">
        <v>477049</v>
      </c>
      <c r="T540" s="206"/>
    </row>
    <row r="541" spans="1:20">
      <c r="A541" s="86">
        <v>537</v>
      </c>
      <c r="B541" s="86">
        <v>537</v>
      </c>
      <c r="C541" s="105">
        <v>39457</v>
      </c>
      <c r="D541" s="86"/>
      <c r="E541" s="277">
        <v>39458</v>
      </c>
      <c r="F541" s="255"/>
      <c r="G541" s="105">
        <v>39464</v>
      </c>
      <c r="H541" s="135" t="s">
        <v>120</v>
      </c>
      <c r="I541" s="206">
        <v>63300</v>
      </c>
      <c r="J541" s="206"/>
      <c r="K541" s="206"/>
      <c r="L541" s="206">
        <v>30147</v>
      </c>
      <c r="M541" s="206" t="s">
        <v>2891</v>
      </c>
      <c r="N541" s="206">
        <v>80137</v>
      </c>
      <c r="O541" s="206">
        <v>22479</v>
      </c>
      <c r="P541" s="206">
        <v>753762</v>
      </c>
      <c r="Q541" s="206">
        <v>747956</v>
      </c>
      <c r="R541" s="206">
        <v>4850</v>
      </c>
      <c r="S541" s="206">
        <v>4770052</v>
      </c>
      <c r="T541" s="206"/>
    </row>
    <row r="542" spans="1:20">
      <c r="A542" s="86">
        <v>538</v>
      </c>
      <c r="B542" s="86">
        <v>538</v>
      </c>
      <c r="C542" s="105">
        <v>39458</v>
      </c>
      <c r="D542" s="86"/>
      <c r="E542" s="277">
        <v>39459</v>
      </c>
      <c r="F542" s="255"/>
      <c r="G542" s="105">
        <v>39479</v>
      </c>
      <c r="H542" s="135" t="s">
        <v>119</v>
      </c>
      <c r="I542" s="206">
        <v>63301</v>
      </c>
      <c r="J542" s="206"/>
      <c r="K542" s="206"/>
      <c r="L542" s="206">
        <v>30180</v>
      </c>
      <c r="M542" s="206" t="s">
        <v>2892</v>
      </c>
      <c r="N542" s="206">
        <v>76342</v>
      </c>
      <c r="O542" s="206">
        <v>23207</v>
      </c>
      <c r="P542" s="206">
        <v>753520</v>
      </c>
      <c r="Q542" s="206">
        <v>747945</v>
      </c>
      <c r="R542" s="206">
        <v>8106</v>
      </c>
      <c r="S542" s="206">
        <v>4270060</v>
      </c>
      <c r="T542" s="206"/>
    </row>
    <row r="543" spans="1:20">
      <c r="A543" s="86">
        <v>539</v>
      </c>
      <c r="B543" s="86">
        <v>539</v>
      </c>
      <c r="C543" s="105">
        <v>39458</v>
      </c>
      <c r="D543" s="86"/>
      <c r="E543" s="277">
        <v>39459</v>
      </c>
      <c r="F543" s="255"/>
      <c r="G543" s="105">
        <v>39465</v>
      </c>
      <c r="H543" s="135" t="s">
        <v>124</v>
      </c>
      <c r="I543" s="206">
        <v>63305</v>
      </c>
      <c r="J543" s="206"/>
      <c r="K543" s="206"/>
      <c r="L543" s="206">
        <v>30143</v>
      </c>
      <c r="M543" s="206" t="s">
        <v>2893</v>
      </c>
      <c r="N543" s="206">
        <v>76226</v>
      </c>
      <c r="O543" s="206">
        <v>23183</v>
      </c>
      <c r="P543" s="206">
        <v>753758</v>
      </c>
      <c r="Q543" s="206">
        <v>747932</v>
      </c>
      <c r="R543" s="206">
        <v>4835</v>
      </c>
      <c r="S543" s="206">
        <v>4270063</v>
      </c>
      <c r="T543" s="206"/>
    </row>
    <row r="544" spans="1:20">
      <c r="A544" s="86">
        <v>540</v>
      </c>
      <c r="B544" s="86">
        <v>540</v>
      </c>
      <c r="C544" s="105">
        <v>39458</v>
      </c>
      <c r="D544" s="86"/>
      <c r="E544" s="277">
        <v>39459</v>
      </c>
      <c r="F544" s="255"/>
      <c r="G544" s="105">
        <v>39464</v>
      </c>
      <c r="H544" s="135" t="s">
        <v>127</v>
      </c>
      <c r="I544" s="206">
        <v>63918</v>
      </c>
      <c r="J544" s="206"/>
      <c r="K544" s="206"/>
      <c r="L544" s="206">
        <v>29933</v>
      </c>
      <c r="M544" s="206" t="s">
        <v>2894</v>
      </c>
      <c r="N544" s="206">
        <v>79976</v>
      </c>
      <c r="O544" s="206">
        <v>22708</v>
      </c>
      <c r="P544" s="206">
        <v>753756</v>
      </c>
      <c r="Q544" s="206">
        <v>744318</v>
      </c>
      <c r="R544" s="206">
        <v>88</v>
      </c>
      <c r="S544" s="206">
        <v>4570086</v>
      </c>
      <c r="T544" s="206"/>
    </row>
    <row r="545" spans="1:20">
      <c r="A545" s="86">
        <v>541</v>
      </c>
      <c r="B545" s="86">
        <v>541</v>
      </c>
      <c r="C545" s="105">
        <v>39458</v>
      </c>
      <c r="D545" s="86"/>
      <c r="E545" s="277">
        <v>39459</v>
      </c>
      <c r="F545" s="255"/>
      <c r="G545" s="105">
        <v>39468</v>
      </c>
      <c r="H545" s="135" t="s">
        <v>123</v>
      </c>
      <c r="I545" s="206">
        <v>63954</v>
      </c>
      <c r="J545" s="206"/>
      <c r="K545" s="206"/>
      <c r="L545" s="206">
        <v>30210</v>
      </c>
      <c r="M545" s="206" t="s">
        <v>2895</v>
      </c>
      <c r="N545" s="206">
        <v>79830</v>
      </c>
      <c r="O545" s="206">
        <v>23263</v>
      </c>
      <c r="P545" s="206">
        <v>753759</v>
      </c>
      <c r="Q545" s="206">
        <v>749019</v>
      </c>
      <c r="R545" s="206">
        <v>5548</v>
      </c>
      <c r="S545" s="206">
        <v>4770050</v>
      </c>
      <c r="T545" s="206"/>
    </row>
    <row r="546" spans="1:20">
      <c r="A546" s="86">
        <v>542</v>
      </c>
      <c r="B546" s="86">
        <v>542</v>
      </c>
      <c r="C546" s="105">
        <v>39458</v>
      </c>
      <c r="D546" s="86"/>
      <c r="E546" s="277">
        <v>39459</v>
      </c>
      <c r="F546" s="105">
        <v>39510</v>
      </c>
      <c r="G546" s="105">
        <v>39511</v>
      </c>
      <c r="H546" s="135" t="s">
        <v>120</v>
      </c>
      <c r="I546" s="206">
        <v>63896</v>
      </c>
      <c r="J546" s="206"/>
      <c r="K546" s="206"/>
      <c r="L546" s="206">
        <v>30146</v>
      </c>
      <c r="M546" s="206" t="s">
        <v>2896</v>
      </c>
      <c r="N546" s="206">
        <v>79980</v>
      </c>
      <c r="O546" s="206">
        <v>23164</v>
      </c>
      <c r="P546" s="206">
        <v>753628</v>
      </c>
      <c r="Q546" s="206">
        <v>747939</v>
      </c>
      <c r="R546" s="206">
        <v>4834</v>
      </c>
      <c r="S546" s="206">
        <v>4770039</v>
      </c>
      <c r="T546" s="206"/>
    </row>
    <row r="547" spans="1:20">
      <c r="A547" s="86">
        <v>543</v>
      </c>
      <c r="B547" s="86">
        <v>543</v>
      </c>
      <c r="C547" s="105">
        <v>39458</v>
      </c>
      <c r="D547" s="86"/>
      <c r="E547" s="277">
        <v>39459</v>
      </c>
      <c r="F547" s="255"/>
      <c r="G547" s="105">
        <v>39465</v>
      </c>
      <c r="H547" s="135" t="s">
        <v>127</v>
      </c>
      <c r="I547" s="206">
        <v>63894</v>
      </c>
      <c r="J547" s="206"/>
      <c r="K547" s="206"/>
      <c r="L547" s="206">
        <v>30205</v>
      </c>
      <c r="M547" s="206" t="s">
        <v>2897</v>
      </c>
      <c r="N547" s="206">
        <v>73879</v>
      </c>
      <c r="O547" s="206">
        <v>23255</v>
      </c>
      <c r="P547" s="206">
        <v>753632</v>
      </c>
      <c r="Q547" s="206">
        <v>746658</v>
      </c>
      <c r="R547" s="206">
        <v>8051</v>
      </c>
      <c r="S547" s="206">
        <v>4570090</v>
      </c>
      <c r="T547" s="206"/>
    </row>
    <row r="548" spans="1:20">
      <c r="A548" s="86">
        <v>544</v>
      </c>
      <c r="B548" s="86">
        <v>544</v>
      </c>
      <c r="C548" s="105">
        <v>39458</v>
      </c>
      <c r="D548" s="86"/>
      <c r="E548" s="277">
        <v>39459</v>
      </c>
      <c r="F548" s="255"/>
      <c r="G548" s="105">
        <v>39465</v>
      </c>
      <c r="H548" s="135" t="s">
        <v>127</v>
      </c>
      <c r="I548" s="206">
        <v>63593</v>
      </c>
      <c r="J548" s="206"/>
      <c r="K548" s="206"/>
      <c r="L548" s="206">
        <v>30222</v>
      </c>
      <c r="M548" s="206" t="s">
        <v>2898</v>
      </c>
      <c r="N548" s="206">
        <v>76333</v>
      </c>
      <c r="O548" s="206">
        <v>23297</v>
      </c>
      <c r="P548" s="206">
        <v>756012</v>
      </c>
      <c r="Q548" s="206">
        <v>749022</v>
      </c>
      <c r="R548" s="206">
        <v>5520</v>
      </c>
      <c r="S548" s="206">
        <v>2370032</v>
      </c>
      <c r="T548" s="206"/>
    </row>
    <row r="549" spans="1:20">
      <c r="A549" s="86">
        <v>545</v>
      </c>
      <c r="B549" s="86">
        <v>545</v>
      </c>
      <c r="C549" s="105">
        <v>39458</v>
      </c>
      <c r="D549" s="86"/>
      <c r="E549" s="277">
        <v>39459</v>
      </c>
      <c r="F549" s="255"/>
      <c r="G549" s="105">
        <v>39464</v>
      </c>
      <c r="H549" s="135" t="s">
        <v>120</v>
      </c>
      <c r="I549" s="206">
        <v>63830</v>
      </c>
      <c r="J549" s="206"/>
      <c r="K549" s="206"/>
      <c r="L549" s="206">
        <v>30166</v>
      </c>
      <c r="M549" s="206" t="s">
        <v>2899</v>
      </c>
      <c r="N549" s="206">
        <v>77591</v>
      </c>
      <c r="O549" s="206">
        <v>23220</v>
      </c>
      <c r="P549" s="206">
        <v>754175</v>
      </c>
      <c r="Q549" s="206">
        <v>749021</v>
      </c>
      <c r="R549" s="206">
        <v>8041</v>
      </c>
      <c r="S549" s="206">
        <v>670032</v>
      </c>
      <c r="T549" s="206"/>
    </row>
    <row r="550" spans="1:20">
      <c r="A550" s="86">
        <v>546</v>
      </c>
      <c r="B550" s="86">
        <v>546</v>
      </c>
      <c r="C550" s="105">
        <v>39458</v>
      </c>
      <c r="D550" s="86"/>
      <c r="E550" s="277">
        <v>39459</v>
      </c>
      <c r="F550" s="255"/>
      <c r="G550" s="105">
        <v>39464</v>
      </c>
      <c r="H550" s="135" t="s">
        <v>120</v>
      </c>
      <c r="I550" s="206">
        <v>63882</v>
      </c>
      <c r="J550" s="206"/>
      <c r="K550" s="206"/>
      <c r="L550" s="206">
        <v>29860</v>
      </c>
      <c r="M550" s="206" t="s">
        <v>2900</v>
      </c>
      <c r="N550" s="206">
        <v>74360</v>
      </c>
      <c r="O550" s="206">
        <v>22779</v>
      </c>
      <c r="P550" s="206">
        <v>800104</v>
      </c>
      <c r="Q550" s="206">
        <v>747946</v>
      </c>
      <c r="R550" s="206">
        <v>7578</v>
      </c>
      <c r="S550" s="206">
        <v>4370098</v>
      </c>
      <c r="T550" s="206"/>
    </row>
    <row r="551" spans="1:20">
      <c r="A551" s="86">
        <v>547</v>
      </c>
      <c r="B551" s="86">
        <v>547</v>
      </c>
      <c r="C551" s="105">
        <v>39458</v>
      </c>
      <c r="D551" s="86"/>
      <c r="E551" s="277">
        <v>39461</v>
      </c>
      <c r="F551" s="105">
        <v>39493</v>
      </c>
      <c r="G551" s="105">
        <v>39492</v>
      </c>
      <c r="H551" s="135" t="s">
        <v>122</v>
      </c>
      <c r="I551" s="206">
        <v>63810</v>
      </c>
      <c r="J551" s="206"/>
      <c r="K551" s="206"/>
      <c r="L551" s="206">
        <v>30168</v>
      </c>
      <c r="M551" s="206" t="s">
        <v>2901</v>
      </c>
      <c r="N551" s="206">
        <v>74827</v>
      </c>
      <c r="O551" s="206">
        <v>23215</v>
      </c>
      <c r="P551" s="206">
        <v>800103</v>
      </c>
      <c r="Q551" s="206">
        <v>749004</v>
      </c>
      <c r="R551" s="206">
        <v>8103</v>
      </c>
      <c r="S551" s="206">
        <v>4570087</v>
      </c>
      <c r="T551" s="206"/>
    </row>
    <row r="552" spans="1:20">
      <c r="A552" s="86">
        <v>548</v>
      </c>
      <c r="B552" s="86">
        <v>548</v>
      </c>
      <c r="C552" s="105">
        <v>39458</v>
      </c>
      <c r="D552" s="86"/>
      <c r="E552" s="277">
        <v>39459</v>
      </c>
      <c r="F552" s="105">
        <v>39493</v>
      </c>
      <c r="G552" s="105">
        <v>39498</v>
      </c>
      <c r="H552" s="135" t="s">
        <v>127</v>
      </c>
      <c r="I552" s="206">
        <v>63820</v>
      </c>
      <c r="J552" s="206"/>
      <c r="K552" s="206"/>
      <c r="L552" s="206">
        <v>29966</v>
      </c>
      <c r="M552" s="206" t="s">
        <v>2902</v>
      </c>
      <c r="N552" s="206">
        <v>79823</v>
      </c>
      <c r="O552" s="206">
        <v>22925</v>
      </c>
      <c r="P552" s="206">
        <v>800101</v>
      </c>
      <c r="Q552" s="206">
        <v>749010</v>
      </c>
      <c r="R552" s="206">
        <v>7502</v>
      </c>
      <c r="S552" s="206">
        <v>4270047</v>
      </c>
      <c r="T552" s="206"/>
    </row>
    <row r="553" spans="1:20">
      <c r="A553" s="86">
        <v>549</v>
      </c>
      <c r="B553" s="86">
        <v>549</v>
      </c>
      <c r="C553" s="105">
        <v>39459</v>
      </c>
      <c r="D553" s="86"/>
      <c r="E553" s="277">
        <v>39459</v>
      </c>
      <c r="F553" s="105">
        <v>39493</v>
      </c>
      <c r="G553" s="105">
        <v>39497</v>
      </c>
      <c r="H553" s="135" t="s">
        <v>122</v>
      </c>
      <c r="I553" s="206">
        <v>63306</v>
      </c>
      <c r="J553" s="206"/>
      <c r="K553" s="206"/>
      <c r="L553" s="206">
        <v>30040</v>
      </c>
      <c r="M553" s="206" t="s">
        <v>2903</v>
      </c>
      <c r="N553" s="206">
        <v>78934</v>
      </c>
      <c r="O553" s="206">
        <v>22883</v>
      </c>
      <c r="P553" s="206">
        <v>753761</v>
      </c>
      <c r="Q553" s="206">
        <v>749017</v>
      </c>
      <c r="R553" s="206">
        <v>7886</v>
      </c>
      <c r="S553" s="206">
        <v>4770024</v>
      </c>
      <c r="T553" s="206"/>
    </row>
    <row r="554" spans="1:20">
      <c r="A554" s="86">
        <v>550</v>
      </c>
      <c r="B554" s="86">
        <v>550</v>
      </c>
      <c r="C554" s="105">
        <v>39459</v>
      </c>
      <c r="D554" s="86"/>
      <c r="E554" s="277">
        <v>39459</v>
      </c>
      <c r="F554" s="255"/>
      <c r="G554" s="105">
        <v>39469</v>
      </c>
      <c r="H554" s="135" t="s">
        <v>124</v>
      </c>
      <c r="I554" s="206">
        <v>63792</v>
      </c>
      <c r="J554" s="206"/>
      <c r="K554" s="206"/>
      <c r="L554" s="206">
        <v>29882</v>
      </c>
      <c r="M554" s="206" t="s">
        <v>2904</v>
      </c>
      <c r="N554" s="206">
        <v>77688</v>
      </c>
      <c r="O554" s="206">
        <v>22732</v>
      </c>
      <c r="P554" s="206">
        <v>800098</v>
      </c>
      <c r="Q554" s="206">
        <v>747947</v>
      </c>
      <c r="R554" s="206">
        <v>7858</v>
      </c>
      <c r="S554" s="206">
        <v>2370053</v>
      </c>
      <c r="T554" s="206"/>
    </row>
    <row r="555" spans="1:20">
      <c r="A555" s="86">
        <v>551</v>
      </c>
      <c r="B555" s="86">
        <v>551</v>
      </c>
      <c r="C555" s="105">
        <v>39459</v>
      </c>
      <c r="D555" s="86"/>
      <c r="E555" s="277">
        <v>39461</v>
      </c>
      <c r="F555" s="105">
        <v>39486</v>
      </c>
      <c r="G555" s="105">
        <v>39497</v>
      </c>
      <c r="H555" s="135" t="s">
        <v>138</v>
      </c>
      <c r="I555" s="206">
        <v>63005</v>
      </c>
      <c r="J555" s="206"/>
      <c r="K555" s="206"/>
      <c r="L555" s="206">
        <v>29916</v>
      </c>
      <c r="M555" s="206" t="s">
        <v>2905</v>
      </c>
      <c r="N555" s="206">
        <v>79827</v>
      </c>
      <c r="O555" s="206">
        <v>22885</v>
      </c>
      <c r="P555" s="206">
        <v>753760</v>
      </c>
      <c r="Q555" s="206">
        <v>749011</v>
      </c>
      <c r="R555" s="206">
        <v>7485</v>
      </c>
      <c r="S555" s="206">
        <v>5360084</v>
      </c>
      <c r="T555" s="206"/>
    </row>
    <row r="556" spans="1:20">
      <c r="A556" s="86">
        <v>552</v>
      </c>
      <c r="B556" s="86">
        <v>552</v>
      </c>
      <c r="C556" s="105">
        <v>39459</v>
      </c>
      <c r="D556" s="86"/>
      <c r="E556" s="277">
        <v>39461</v>
      </c>
      <c r="F556" s="105">
        <v>39486</v>
      </c>
      <c r="G556" s="105">
        <v>39499</v>
      </c>
      <c r="H556" s="135" t="s">
        <v>134</v>
      </c>
      <c r="I556" s="206">
        <v>63891</v>
      </c>
      <c r="J556" s="206"/>
      <c r="K556" s="206"/>
      <c r="L556" s="206">
        <v>30072</v>
      </c>
      <c r="M556" s="206" t="s">
        <v>2906</v>
      </c>
      <c r="N556" s="206">
        <v>78226</v>
      </c>
      <c r="O556" s="206">
        <v>22804</v>
      </c>
      <c r="P556" s="206">
        <v>756961</v>
      </c>
      <c r="Q556" s="206">
        <v>749018</v>
      </c>
      <c r="R556" s="206">
        <v>1968</v>
      </c>
      <c r="S556" s="206">
        <v>5360136</v>
      </c>
      <c r="T556" s="206"/>
    </row>
    <row r="557" spans="1:20">
      <c r="A557" s="86">
        <v>553</v>
      </c>
      <c r="B557" s="86">
        <v>553</v>
      </c>
      <c r="C557" s="105">
        <v>39461</v>
      </c>
      <c r="D557" s="86"/>
      <c r="E557" s="277">
        <v>39461</v>
      </c>
      <c r="F557" s="255"/>
      <c r="G557" s="105">
        <v>39472</v>
      </c>
      <c r="H557" s="233" t="s">
        <v>120</v>
      </c>
      <c r="I557" s="206">
        <v>63889</v>
      </c>
      <c r="J557" s="206"/>
      <c r="K557" s="206"/>
      <c r="L557" s="206">
        <v>30150</v>
      </c>
      <c r="M557" s="206" t="s">
        <v>2907</v>
      </c>
      <c r="N557" s="206">
        <v>74022</v>
      </c>
      <c r="O557" s="206">
        <v>23482</v>
      </c>
      <c r="P557" s="206">
        <v>758559</v>
      </c>
      <c r="Q557" s="206">
        <v>749002</v>
      </c>
      <c r="R557" s="206">
        <v>4818</v>
      </c>
      <c r="S557" s="206">
        <v>4770020</v>
      </c>
      <c r="T557" s="206"/>
    </row>
    <row r="558" spans="1:20">
      <c r="A558" s="86">
        <v>554</v>
      </c>
      <c r="B558" s="86">
        <v>554</v>
      </c>
      <c r="C558" s="105">
        <v>39461</v>
      </c>
      <c r="D558" s="86"/>
      <c r="E558" s="277">
        <v>39461</v>
      </c>
      <c r="F558" s="255"/>
      <c r="G558" s="105">
        <v>39469</v>
      </c>
      <c r="H558" s="135" t="s">
        <v>123</v>
      </c>
      <c r="I558" s="206">
        <v>63948</v>
      </c>
      <c r="J558" s="206"/>
      <c r="K558" s="206"/>
      <c r="L558" s="206">
        <v>30175</v>
      </c>
      <c r="M558" s="206" t="s">
        <v>2908</v>
      </c>
      <c r="N558" s="206">
        <v>79579</v>
      </c>
      <c r="O558" s="206">
        <v>23231</v>
      </c>
      <c r="P558" s="206">
        <v>757453</v>
      </c>
      <c r="Q558" s="206">
        <v>749020</v>
      </c>
      <c r="R558" s="206">
        <v>8096</v>
      </c>
      <c r="S558" s="206">
        <v>5360119</v>
      </c>
      <c r="T558" s="206"/>
    </row>
    <row r="559" spans="1:20">
      <c r="A559" s="86">
        <v>555</v>
      </c>
      <c r="B559" s="86">
        <v>555</v>
      </c>
      <c r="C559" s="105">
        <v>39461</v>
      </c>
      <c r="D559" s="86"/>
      <c r="E559" s="277">
        <v>39463</v>
      </c>
      <c r="F559" s="87">
        <v>39492</v>
      </c>
      <c r="G559" s="87">
        <v>39497</v>
      </c>
      <c r="H559" s="135" t="s">
        <v>138</v>
      </c>
      <c r="I559" s="206">
        <v>63900</v>
      </c>
      <c r="J559" s="206"/>
      <c r="K559" s="206"/>
      <c r="L559" s="206">
        <v>30008</v>
      </c>
      <c r="M559" s="206" t="s">
        <v>2909</v>
      </c>
      <c r="N559" s="206">
        <v>78879</v>
      </c>
      <c r="O559" s="206">
        <v>22994</v>
      </c>
      <c r="P559" s="206">
        <v>756965</v>
      </c>
      <c r="Q559" s="206">
        <v>749015</v>
      </c>
      <c r="R559" s="206">
        <v>6541</v>
      </c>
      <c r="S559" s="206">
        <v>5360147</v>
      </c>
      <c r="T559" s="206"/>
    </row>
    <row r="560" spans="1:20">
      <c r="A560" s="86">
        <v>556</v>
      </c>
      <c r="B560" s="86">
        <v>556</v>
      </c>
      <c r="C560" s="105">
        <v>39461</v>
      </c>
      <c r="D560" s="86"/>
      <c r="E560" s="277">
        <v>39462</v>
      </c>
      <c r="F560" s="87">
        <v>39492</v>
      </c>
      <c r="G560" s="87">
        <v>39492</v>
      </c>
      <c r="H560" s="135" t="s">
        <v>119</v>
      </c>
      <c r="I560" s="206">
        <v>63835</v>
      </c>
      <c r="J560" s="206"/>
      <c r="K560" s="206"/>
      <c r="L560" s="206">
        <v>29937</v>
      </c>
      <c r="M560" s="206" t="s">
        <v>2910</v>
      </c>
      <c r="N560" s="206">
        <v>74774</v>
      </c>
      <c r="O560" s="206">
        <v>22897</v>
      </c>
      <c r="P560" s="206">
        <v>753763</v>
      </c>
      <c r="Q560" s="206">
        <v>749003</v>
      </c>
      <c r="R560" s="206">
        <v>7631</v>
      </c>
      <c r="S560" s="206">
        <v>5360109</v>
      </c>
      <c r="T560" s="206"/>
    </row>
    <row r="561" spans="1:20">
      <c r="A561" s="86">
        <v>557</v>
      </c>
      <c r="B561" s="86">
        <v>557</v>
      </c>
      <c r="C561" s="105">
        <v>39461</v>
      </c>
      <c r="D561" s="86"/>
      <c r="E561" s="277">
        <v>39462</v>
      </c>
      <c r="F561" s="105">
        <v>39496</v>
      </c>
      <c r="G561" s="105">
        <v>39512</v>
      </c>
      <c r="H561" s="135" t="s">
        <v>120</v>
      </c>
      <c r="I561" s="206">
        <v>63813</v>
      </c>
      <c r="J561" s="206"/>
      <c r="K561" s="206"/>
      <c r="L561" s="206">
        <v>29925</v>
      </c>
      <c r="M561" s="206" t="s">
        <v>2911</v>
      </c>
      <c r="N561" s="206">
        <v>79603</v>
      </c>
      <c r="O561" s="206">
        <v>22832</v>
      </c>
      <c r="P561" s="206">
        <v>757397</v>
      </c>
      <c r="Q561" s="206">
        <v>749001</v>
      </c>
      <c r="R561" s="206">
        <v>7491</v>
      </c>
      <c r="S561" s="206">
        <v>97099</v>
      </c>
      <c r="T561" s="206"/>
    </row>
    <row r="562" spans="1:20">
      <c r="A562" s="86">
        <v>558</v>
      </c>
      <c r="B562" s="86">
        <v>558</v>
      </c>
      <c r="C562" s="105">
        <v>39461</v>
      </c>
      <c r="D562" s="86"/>
      <c r="E562" s="277">
        <v>39468</v>
      </c>
      <c r="F562" s="255"/>
      <c r="G562" s="105">
        <v>39470</v>
      </c>
      <c r="H562" s="233" t="s">
        <v>120</v>
      </c>
      <c r="I562" s="206">
        <v>63604</v>
      </c>
      <c r="J562" s="206"/>
      <c r="K562" s="206"/>
      <c r="L562" s="206">
        <v>30186</v>
      </c>
      <c r="M562" s="206" t="s">
        <v>2912</v>
      </c>
      <c r="N562" s="206">
        <v>79969</v>
      </c>
      <c r="O562" s="206">
        <v>23253</v>
      </c>
      <c r="P562" s="206">
        <v>758379</v>
      </c>
      <c r="Q562" s="206">
        <v>749009</v>
      </c>
      <c r="R562" s="206">
        <v>7935</v>
      </c>
      <c r="S562" s="206">
        <v>97095</v>
      </c>
      <c r="T562" s="206"/>
    </row>
    <row r="563" spans="1:20">
      <c r="A563" s="86">
        <v>559</v>
      </c>
      <c r="B563" s="86">
        <v>559</v>
      </c>
      <c r="C563" s="105">
        <v>39461</v>
      </c>
      <c r="D563" s="86"/>
      <c r="E563" s="277">
        <v>39462</v>
      </c>
      <c r="F563" s="105">
        <v>39479</v>
      </c>
      <c r="G563" s="105">
        <v>39479</v>
      </c>
      <c r="H563" s="135" t="s">
        <v>124</v>
      </c>
      <c r="I563" s="206">
        <v>63906</v>
      </c>
      <c r="J563" s="206"/>
      <c r="K563" s="206"/>
      <c r="L563" s="206">
        <v>30162</v>
      </c>
      <c r="M563" s="206" t="s">
        <v>2913</v>
      </c>
      <c r="N563" s="206">
        <v>79785</v>
      </c>
      <c r="O563" s="206">
        <v>23197</v>
      </c>
      <c r="P563" s="206">
        <v>756354</v>
      </c>
      <c r="Q563" s="206">
        <v>748268</v>
      </c>
      <c r="R563" s="206">
        <v>5456</v>
      </c>
      <c r="S563" s="206">
        <v>2170149</v>
      </c>
      <c r="T563" s="206"/>
    </row>
    <row r="564" spans="1:20">
      <c r="A564" s="86">
        <v>560</v>
      </c>
      <c r="B564" s="86">
        <v>560</v>
      </c>
      <c r="C564" s="105">
        <v>39461</v>
      </c>
      <c r="D564" s="86"/>
      <c r="E564" s="277">
        <v>39462</v>
      </c>
      <c r="F564" s="255"/>
      <c r="G564" s="135"/>
      <c r="H564" s="135"/>
      <c r="I564" s="206">
        <v>63915</v>
      </c>
      <c r="J564" s="206"/>
      <c r="K564" s="206"/>
      <c r="L564" s="206">
        <v>29944</v>
      </c>
      <c r="M564" s="206" t="s">
        <v>2914</v>
      </c>
      <c r="N564" s="206">
        <v>80684</v>
      </c>
      <c r="O564" s="206">
        <v>22720</v>
      </c>
      <c r="P564" s="206">
        <v>800096</v>
      </c>
      <c r="Q564" s="206">
        <v>748253</v>
      </c>
      <c r="R564" s="206">
        <v>7607</v>
      </c>
      <c r="S564" s="206">
        <v>3970138</v>
      </c>
      <c r="T564" s="206"/>
    </row>
    <row r="565" spans="1:20">
      <c r="A565" s="86">
        <v>561</v>
      </c>
      <c r="B565" s="86">
        <v>561</v>
      </c>
      <c r="C565" s="105">
        <v>39461</v>
      </c>
      <c r="D565" s="86"/>
      <c r="E565" s="277">
        <v>39462</v>
      </c>
      <c r="F565" s="255"/>
      <c r="G565" s="105">
        <v>39469</v>
      </c>
      <c r="H565" s="135" t="s">
        <v>123</v>
      </c>
      <c r="I565" s="206">
        <v>64077</v>
      </c>
      <c r="J565" s="206"/>
      <c r="K565" s="206"/>
      <c r="L565" s="206">
        <v>29961</v>
      </c>
      <c r="M565" s="206" t="s">
        <v>2915</v>
      </c>
      <c r="N565" s="206">
        <v>79825</v>
      </c>
      <c r="O565" s="206">
        <v>22936</v>
      </c>
      <c r="P565" s="206">
        <v>758376</v>
      </c>
      <c r="Q565" s="206">
        <v>746251</v>
      </c>
      <c r="R565" s="206">
        <v>7614</v>
      </c>
      <c r="S565" s="206">
        <v>4770046</v>
      </c>
      <c r="T565" s="206"/>
    </row>
    <row r="566" spans="1:20">
      <c r="A566" s="86">
        <v>562</v>
      </c>
      <c r="B566" s="86">
        <v>562</v>
      </c>
      <c r="C566" s="105">
        <v>39461</v>
      </c>
      <c r="D566" s="86"/>
      <c r="E566" s="277">
        <v>39462</v>
      </c>
      <c r="F566" s="255"/>
      <c r="G566" s="105">
        <v>39468</v>
      </c>
      <c r="H566" s="135" t="s">
        <v>120</v>
      </c>
      <c r="I566" s="206">
        <v>64005</v>
      </c>
      <c r="J566" s="206"/>
      <c r="K566" s="206"/>
      <c r="L566" s="206">
        <v>30088</v>
      </c>
      <c r="M566" s="206" t="s">
        <v>2916</v>
      </c>
      <c r="N566" s="206">
        <v>79776</v>
      </c>
      <c r="O566" s="206">
        <v>23092</v>
      </c>
      <c r="P566" s="206">
        <v>800234</v>
      </c>
      <c r="Q566" s="206">
        <v>748252</v>
      </c>
      <c r="R566" s="206">
        <v>5015</v>
      </c>
      <c r="S566" s="206">
        <v>4570088</v>
      </c>
      <c r="T566" s="206"/>
    </row>
    <row r="567" spans="1:20">
      <c r="A567" s="86">
        <v>563</v>
      </c>
      <c r="B567" s="86">
        <v>563</v>
      </c>
      <c r="C567" s="105">
        <v>39461</v>
      </c>
      <c r="D567" s="86"/>
      <c r="E567" s="277">
        <v>39462</v>
      </c>
      <c r="F567" s="255"/>
      <c r="G567" s="105">
        <v>39478</v>
      </c>
      <c r="H567" s="135" t="s">
        <v>124</v>
      </c>
      <c r="I567" s="206">
        <v>63724</v>
      </c>
      <c r="J567" s="206"/>
      <c r="K567" s="206"/>
      <c r="L567" s="206">
        <v>30256</v>
      </c>
      <c r="M567" s="206" t="s">
        <v>2917</v>
      </c>
      <c r="N567" s="206">
        <v>80206</v>
      </c>
      <c r="O567" s="206">
        <v>23351</v>
      </c>
      <c r="P567" s="206">
        <v>800233</v>
      </c>
      <c r="Q567" s="206">
        <v>749012</v>
      </c>
      <c r="R567" s="206">
        <v>8191</v>
      </c>
      <c r="S567" s="206">
        <v>4270044</v>
      </c>
      <c r="T567" s="206"/>
    </row>
    <row r="568" spans="1:20">
      <c r="A568" s="86">
        <v>564</v>
      </c>
      <c r="B568" s="86">
        <v>564</v>
      </c>
      <c r="C568" s="105">
        <v>39461</v>
      </c>
      <c r="D568" s="86"/>
      <c r="E568" s="277">
        <v>39462</v>
      </c>
      <c r="F568" s="87">
        <v>39492</v>
      </c>
      <c r="G568" s="87">
        <v>39498</v>
      </c>
      <c r="H568" s="135" t="s">
        <v>134</v>
      </c>
      <c r="I568" s="206">
        <v>63912</v>
      </c>
      <c r="J568" s="206"/>
      <c r="K568" s="206"/>
      <c r="L568" s="206">
        <v>30046</v>
      </c>
      <c r="M568" s="206" t="s">
        <v>2918</v>
      </c>
      <c r="N568" s="206">
        <v>80210</v>
      </c>
      <c r="O568" s="206">
        <v>23063</v>
      </c>
      <c r="P568" s="206">
        <v>758311</v>
      </c>
      <c r="Q568" s="206">
        <v>749005</v>
      </c>
      <c r="R568" s="206">
        <v>7848</v>
      </c>
      <c r="S568" s="206">
        <v>4270056</v>
      </c>
      <c r="T568" s="206"/>
    </row>
    <row r="569" spans="1:20">
      <c r="A569" s="86">
        <v>565</v>
      </c>
      <c r="B569" s="86">
        <v>565</v>
      </c>
      <c r="C569" s="105">
        <v>39461</v>
      </c>
      <c r="D569" s="86"/>
      <c r="E569" s="277">
        <v>39462</v>
      </c>
      <c r="F569" s="255"/>
      <c r="G569" s="105">
        <v>39468</v>
      </c>
      <c r="H569" s="135" t="s">
        <v>120</v>
      </c>
      <c r="I569" s="206">
        <v>64175</v>
      </c>
      <c r="J569" s="206"/>
      <c r="K569" s="206"/>
      <c r="L569" s="206">
        <v>29957</v>
      </c>
      <c r="M569" s="206" t="s">
        <v>2919</v>
      </c>
      <c r="N569" s="206">
        <v>80583</v>
      </c>
      <c r="O569" s="206">
        <v>22941</v>
      </c>
      <c r="P569" s="206">
        <v>800763</v>
      </c>
      <c r="Q569" s="206">
        <v>744306</v>
      </c>
      <c r="R569" s="206">
        <v>6810</v>
      </c>
      <c r="S569" s="206">
        <v>4270038</v>
      </c>
      <c r="T569" s="206"/>
    </row>
    <row r="570" spans="1:20">
      <c r="A570" s="86">
        <v>566</v>
      </c>
      <c r="B570" s="86">
        <v>566</v>
      </c>
      <c r="C570" s="105">
        <v>39462</v>
      </c>
      <c r="D570" s="86"/>
      <c r="E570" s="277">
        <v>39463</v>
      </c>
      <c r="F570" s="255"/>
      <c r="G570" s="105">
        <v>39465</v>
      </c>
      <c r="H570" s="135" t="s">
        <v>124</v>
      </c>
      <c r="I570" s="206">
        <v>64231</v>
      </c>
      <c r="J570" s="206"/>
      <c r="K570" s="206"/>
      <c r="L570" s="206">
        <v>30200</v>
      </c>
      <c r="M570" s="206" t="s">
        <v>2920</v>
      </c>
      <c r="N570" s="206">
        <v>80554</v>
      </c>
      <c r="O570" s="206">
        <v>23248</v>
      </c>
      <c r="P570" s="206">
        <v>758312</v>
      </c>
      <c r="Q570" s="206">
        <v>748998</v>
      </c>
      <c r="R570" s="206">
        <v>66</v>
      </c>
      <c r="S570" s="206">
        <v>4770005</v>
      </c>
      <c r="T570" s="206"/>
    </row>
    <row r="571" spans="1:20">
      <c r="A571" s="86">
        <v>567</v>
      </c>
      <c r="B571" s="86">
        <v>567</v>
      </c>
      <c r="C571" s="105">
        <v>39462</v>
      </c>
      <c r="D571" s="86"/>
      <c r="E571" s="277">
        <v>39462</v>
      </c>
      <c r="F571" s="255"/>
      <c r="G571" s="105">
        <v>39469</v>
      </c>
      <c r="H571" s="135" t="s">
        <v>123</v>
      </c>
      <c r="I571" s="206">
        <v>64232</v>
      </c>
      <c r="J571" s="206"/>
      <c r="K571" s="206"/>
      <c r="L571" s="206">
        <v>30004</v>
      </c>
      <c r="M571" s="206" t="s">
        <v>2921</v>
      </c>
      <c r="N571" s="206">
        <v>80552</v>
      </c>
      <c r="O571" s="206">
        <v>22947</v>
      </c>
      <c r="P571" s="206">
        <v>800193</v>
      </c>
      <c r="Q571" s="206">
        <v>745264</v>
      </c>
      <c r="R571" s="206">
        <v>6691</v>
      </c>
      <c r="S571" s="206">
        <v>4570013</v>
      </c>
      <c r="T571" s="206"/>
    </row>
    <row r="572" spans="1:20">
      <c r="A572" s="86">
        <v>568</v>
      </c>
      <c r="B572" s="86">
        <v>568</v>
      </c>
      <c r="C572" s="105">
        <v>39462</v>
      </c>
      <c r="D572" s="86"/>
      <c r="E572" s="277">
        <v>39463</v>
      </c>
      <c r="F572" s="255"/>
      <c r="G572" s="105">
        <v>39468</v>
      </c>
      <c r="H572" s="135" t="s">
        <v>120</v>
      </c>
      <c r="I572" s="206">
        <v>64222</v>
      </c>
      <c r="J572" s="206"/>
      <c r="K572" s="206"/>
      <c r="L572" s="206">
        <v>29955</v>
      </c>
      <c r="M572" s="206" t="s">
        <v>2922</v>
      </c>
      <c r="N572" s="206">
        <v>80395</v>
      </c>
      <c r="O572" s="206">
        <v>22924</v>
      </c>
      <c r="P572" s="206">
        <v>757310</v>
      </c>
      <c r="Q572" s="206">
        <v>748269</v>
      </c>
      <c r="R572" s="206">
        <v>7423</v>
      </c>
      <c r="S572" s="206">
        <v>4570065</v>
      </c>
      <c r="T572" s="206"/>
    </row>
    <row r="573" spans="1:20">
      <c r="A573" s="86">
        <v>569</v>
      </c>
      <c r="B573" s="86">
        <v>569</v>
      </c>
      <c r="C573" s="105">
        <v>39462</v>
      </c>
      <c r="D573" s="86"/>
      <c r="E573" s="277">
        <v>39463</v>
      </c>
      <c r="F573" s="255"/>
      <c r="G573" s="105">
        <v>39469</v>
      </c>
      <c r="H573" s="135" t="s">
        <v>122</v>
      </c>
      <c r="I573" s="206">
        <v>64182</v>
      </c>
      <c r="J573" s="206"/>
      <c r="K573" s="206"/>
      <c r="L573" s="206">
        <v>29947</v>
      </c>
      <c r="M573" s="206" t="s">
        <v>2923</v>
      </c>
      <c r="N573" s="206">
        <v>74770</v>
      </c>
      <c r="O573" s="206">
        <v>22875</v>
      </c>
      <c r="P573" s="206">
        <v>757075</v>
      </c>
      <c r="Q573" s="206">
        <v>749000</v>
      </c>
      <c r="R573" s="206">
        <v>7600</v>
      </c>
      <c r="S573" s="206">
        <v>4570070</v>
      </c>
      <c r="T573" s="206"/>
    </row>
    <row r="574" spans="1:20">
      <c r="A574" s="86">
        <v>570</v>
      </c>
      <c r="B574" s="86">
        <v>570</v>
      </c>
      <c r="C574" s="105">
        <v>39462</v>
      </c>
      <c r="D574" s="86"/>
      <c r="E574" s="277">
        <v>39463</v>
      </c>
      <c r="F574" s="255"/>
      <c r="G574" s="105">
        <v>39465</v>
      </c>
      <c r="H574" s="135" t="s">
        <v>124</v>
      </c>
      <c r="I574" s="206">
        <v>64230</v>
      </c>
      <c r="J574" s="206"/>
      <c r="K574" s="206"/>
      <c r="L574" s="206">
        <v>30157</v>
      </c>
      <c r="M574" s="206" t="s">
        <v>2924</v>
      </c>
      <c r="N574" s="206">
        <v>80138</v>
      </c>
      <c r="O574" s="206">
        <v>23202</v>
      </c>
      <c r="P574" s="206">
        <v>758139</v>
      </c>
      <c r="Q574" s="206">
        <v>749008</v>
      </c>
      <c r="R574" s="206">
        <v>5142</v>
      </c>
      <c r="S574" s="206">
        <v>4270049</v>
      </c>
      <c r="T574" s="206"/>
    </row>
    <row r="575" spans="1:20">
      <c r="A575" s="86">
        <v>571</v>
      </c>
      <c r="B575" s="86">
        <v>571</v>
      </c>
      <c r="C575" s="105">
        <v>39462</v>
      </c>
      <c r="D575" s="86"/>
      <c r="E575" s="277">
        <v>39463</v>
      </c>
      <c r="F575" s="255"/>
      <c r="G575" s="105">
        <v>39469</v>
      </c>
      <c r="H575" s="135" t="s">
        <v>124</v>
      </c>
      <c r="I575" s="206">
        <v>64226</v>
      </c>
      <c r="J575" s="206"/>
      <c r="K575" s="206"/>
      <c r="L575" s="206">
        <v>29979</v>
      </c>
      <c r="M575" s="206" t="s">
        <v>2925</v>
      </c>
      <c r="N575" s="206">
        <v>80039</v>
      </c>
      <c r="O575" s="206">
        <v>22998</v>
      </c>
      <c r="P575" s="206">
        <v>800237</v>
      </c>
      <c r="Q575" s="206">
        <v>748273</v>
      </c>
      <c r="R575" s="206">
        <v>4734</v>
      </c>
      <c r="S575" s="206">
        <v>4770004</v>
      </c>
      <c r="T575" s="206"/>
    </row>
    <row r="576" spans="1:20">
      <c r="A576" s="86">
        <v>572</v>
      </c>
      <c r="B576" s="86">
        <v>572</v>
      </c>
      <c r="C576" s="105">
        <v>39462</v>
      </c>
      <c r="D576" s="86"/>
      <c r="E576" s="277">
        <v>39465</v>
      </c>
      <c r="F576" s="255"/>
      <c r="G576" s="135"/>
      <c r="H576" s="135"/>
      <c r="I576" s="206">
        <v>64179</v>
      </c>
      <c r="J576" s="206"/>
      <c r="K576" s="206"/>
      <c r="L576" s="206">
        <v>29845</v>
      </c>
      <c r="M576" s="206" t="s">
        <v>2926</v>
      </c>
      <c r="N576" s="206">
        <v>80508</v>
      </c>
      <c r="O576" s="206">
        <v>22747</v>
      </c>
      <c r="P576" s="206">
        <v>756013</v>
      </c>
      <c r="Q576" s="206">
        <v>748263</v>
      </c>
      <c r="R576" s="206">
        <v>7611</v>
      </c>
      <c r="S576" s="206">
        <v>4270052</v>
      </c>
      <c r="T576" s="206"/>
    </row>
    <row r="577" spans="1:20">
      <c r="A577" s="86">
        <v>573</v>
      </c>
      <c r="B577" s="86">
        <v>573</v>
      </c>
      <c r="C577" s="105">
        <v>39462</v>
      </c>
      <c r="D577" s="86"/>
      <c r="E577" s="277">
        <v>39463</v>
      </c>
      <c r="F577" s="255"/>
      <c r="G577" s="105">
        <v>39468</v>
      </c>
      <c r="H577" s="135" t="s">
        <v>120</v>
      </c>
      <c r="I577" s="206">
        <v>62613</v>
      </c>
      <c r="J577" s="206"/>
      <c r="K577" s="206"/>
      <c r="L577" s="206">
        <v>30050</v>
      </c>
      <c r="M577" s="206" t="s">
        <v>2927</v>
      </c>
      <c r="N577" s="206">
        <v>75216</v>
      </c>
      <c r="O577" s="206">
        <v>23067</v>
      </c>
      <c r="P577" s="206">
        <v>758133</v>
      </c>
      <c r="Q577" s="206">
        <v>748250</v>
      </c>
      <c r="R577" s="206">
        <v>7842</v>
      </c>
      <c r="S577" s="206">
        <v>4270048</v>
      </c>
      <c r="T577" s="206"/>
    </row>
    <row r="578" spans="1:20">
      <c r="A578" s="86">
        <v>574</v>
      </c>
      <c r="B578" s="86">
        <v>574</v>
      </c>
      <c r="C578" s="105">
        <v>39462</v>
      </c>
      <c r="D578" s="86"/>
      <c r="E578" s="277">
        <v>39463</v>
      </c>
      <c r="F578" s="255"/>
      <c r="G578" s="105">
        <v>39468</v>
      </c>
      <c r="H578" s="135" t="s">
        <v>120</v>
      </c>
      <c r="I578" s="206">
        <v>63343</v>
      </c>
      <c r="J578" s="206"/>
      <c r="K578" s="206"/>
      <c r="L578" s="206">
        <v>30051</v>
      </c>
      <c r="M578" s="206" t="s">
        <v>2928</v>
      </c>
      <c r="N578" s="206">
        <v>80573</v>
      </c>
      <c r="O578" s="206">
        <v>23071</v>
      </c>
      <c r="P578" s="206">
        <v>800189</v>
      </c>
      <c r="Q578" s="206">
        <v>748274</v>
      </c>
      <c r="R578" s="206">
        <v>7970</v>
      </c>
      <c r="S578" s="206">
        <v>4970126</v>
      </c>
      <c r="T578" s="206"/>
    </row>
    <row r="579" spans="1:20">
      <c r="A579" s="86">
        <v>575</v>
      </c>
      <c r="B579" s="86">
        <v>575</v>
      </c>
      <c r="C579" s="105">
        <v>39462</v>
      </c>
      <c r="D579" s="86"/>
      <c r="E579" s="277">
        <v>39463</v>
      </c>
      <c r="F579" s="255"/>
      <c r="G579" s="105">
        <v>39469</v>
      </c>
      <c r="H579" s="135" t="s">
        <v>120</v>
      </c>
      <c r="I579" s="206">
        <v>64224</v>
      </c>
      <c r="J579" s="206"/>
      <c r="K579" s="206"/>
      <c r="L579" s="206">
        <v>30045</v>
      </c>
      <c r="M579" s="206" t="s">
        <v>2929</v>
      </c>
      <c r="N579" s="206">
        <v>80509</v>
      </c>
      <c r="O579" s="206">
        <v>22507</v>
      </c>
      <c r="P579" s="206">
        <v>758314</v>
      </c>
      <c r="Q579" s="206">
        <v>748260</v>
      </c>
      <c r="R579" s="206">
        <v>7926</v>
      </c>
      <c r="S579" s="206">
        <v>4970137</v>
      </c>
      <c r="T579" s="206"/>
    </row>
    <row r="580" spans="1:20">
      <c r="A580" s="86">
        <v>576</v>
      </c>
      <c r="B580" s="86">
        <v>576</v>
      </c>
      <c r="C580" s="105">
        <v>39463</v>
      </c>
      <c r="D580" s="86"/>
      <c r="E580" s="277">
        <v>39463</v>
      </c>
      <c r="F580" s="255"/>
      <c r="G580" s="105">
        <v>39468</v>
      </c>
      <c r="H580" s="135" t="s">
        <v>123</v>
      </c>
      <c r="I580" s="206">
        <v>63913</v>
      </c>
      <c r="J580" s="206"/>
      <c r="K580" s="206"/>
      <c r="L580" s="206">
        <v>30247</v>
      </c>
      <c r="M580" s="206" t="s">
        <v>2930</v>
      </c>
      <c r="N580" s="206">
        <v>80303</v>
      </c>
      <c r="O580" s="206">
        <v>23378</v>
      </c>
      <c r="P580" s="206">
        <v>800674</v>
      </c>
      <c r="Q580" s="206">
        <v>743256</v>
      </c>
      <c r="R580" s="206">
        <v>5475</v>
      </c>
      <c r="S580" s="206">
        <v>4970114</v>
      </c>
      <c r="T580" s="206"/>
    </row>
    <row r="581" spans="1:20">
      <c r="A581" s="86">
        <v>577</v>
      </c>
      <c r="B581" s="86">
        <v>577</v>
      </c>
      <c r="C581" s="105">
        <v>39462</v>
      </c>
      <c r="D581" s="86"/>
      <c r="E581" s="277">
        <v>39463</v>
      </c>
      <c r="F581" s="255"/>
      <c r="G581" s="105">
        <v>39469</v>
      </c>
      <c r="H581" s="135" t="s">
        <v>124</v>
      </c>
      <c r="I581" s="206">
        <v>64223</v>
      </c>
      <c r="J581" s="206"/>
      <c r="K581" s="206"/>
      <c r="L581" s="206">
        <v>30252</v>
      </c>
      <c r="M581" s="206" t="s">
        <v>2931</v>
      </c>
      <c r="N581" s="206">
        <v>80300</v>
      </c>
      <c r="O581" s="206">
        <v>23326</v>
      </c>
      <c r="P581" s="206">
        <v>757492</v>
      </c>
      <c r="Q581" s="206">
        <v>748267</v>
      </c>
      <c r="R581" s="206">
        <v>8094</v>
      </c>
      <c r="S581" s="206">
        <v>4970146</v>
      </c>
      <c r="T581" s="206"/>
    </row>
    <row r="582" spans="1:20">
      <c r="A582" s="86">
        <v>578</v>
      </c>
      <c r="B582" s="86">
        <v>578</v>
      </c>
      <c r="C582" s="105">
        <v>39462</v>
      </c>
      <c r="D582" s="86"/>
      <c r="E582" s="277">
        <v>39463</v>
      </c>
      <c r="F582" s="255"/>
      <c r="G582" s="105">
        <v>39469</v>
      </c>
      <c r="H582" s="135" t="s">
        <v>122</v>
      </c>
      <c r="I582" s="206">
        <v>64188</v>
      </c>
      <c r="J582" s="206"/>
      <c r="K582" s="206"/>
      <c r="L582" s="206">
        <v>30246</v>
      </c>
      <c r="M582" s="206" t="s">
        <v>2932</v>
      </c>
      <c r="N582" s="206">
        <v>79392</v>
      </c>
      <c r="O582" s="206">
        <v>23354</v>
      </c>
      <c r="P582" s="206">
        <v>758006</v>
      </c>
      <c r="Q582" s="206">
        <v>748257</v>
      </c>
      <c r="R582" s="206">
        <v>5487</v>
      </c>
      <c r="S582" s="206">
        <v>4570071</v>
      </c>
      <c r="T582" s="206"/>
    </row>
    <row r="583" spans="1:20">
      <c r="A583" s="86">
        <v>579</v>
      </c>
      <c r="B583" s="86">
        <v>579</v>
      </c>
      <c r="C583" s="105">
        <v>39462</v>
      </c>
      <c r="D583" s="86"/>
      <c r="E583" s="277">
        <v>39464</v>
      </c>
      <c r="F583" s="255"/>
      <c r="G583" s="105">
        <v>39469</v>
      </c>
      <c r="H583" s="135" t="s">
        <v>132</v>
      </c>
      <c r="I583" s="206">
        <v>64120</v>
      </c>
      <c r="J583" s="206"/>
      <c r="K583" s="206"/>
      <c r="L583" s="206">
        <v>30082</v>
      </c>
      <c r="M583" s="206" t="s">
        <v>2933</v>
      </c>
      <c r="N583" s="206">
        <v>80205</v>
      </c>
      <c r="O583" s="206">
        <v>23086</v>
      </c>
      <c r="P583" s="206">
        <v>800768</v>
      </c>
      <c r="Q583" s="206">
        <v>748258</v>
      </c>
      <c r="R583" s="206">
        <v>6655</v>
      </c>
      <c r="S583" s="206">
        <v>4770097</v>
      </c>
      <c r="T583" s="206"/>
    </row>
    <row r="584" spans="1:20">
      <c r="A584" s="86">
        <v>580</v>
      </c>
      <c r="B584" s="86">
        <v>580</v>
      </c>
      <c r="C584" s="105">
        <v>39463</v>
      </c>
      <c r="D584" s="86"/>
      <c r="E584" s="277">
        <v>39464</v>
      </c>
      <c r="F584" s="105">
        <v>39493</v>
      </c>
      <c r="G584" s="105">
        <v>39496</v>
      </c>
      <c r="H584" s="135" t="s">
        <v>134</v>
      </c>
      <c r="I584" s="206">
        <v>64129</v>
      </c>
      <c r="J584" s="206"/>
      <c r="K584" s="206"/>
      <c r="L584" s="206">
        <v>30179</v>
      </c>
      <c r="M584" s="206" t="s">
        <v>2934</v>
      </c>
      <c r="N584" s="206">
        <v>80392</v>
      </c>
      <c r="O584" s="206">
        <v>23222</v>
      </c>
      <c r="P584" s="206">
        <v>800767</v>
      </c>
      <c r="Q584" s="206">
        <v>748266</v>
      </c>
      <c r="R584" s="206">
        <v>8090</v>
      </c>
      <c r="S584" s="206">
        <v>4970119</v>
      </c>
      <c r="T584" s="206"/>
    </row>
    <row r="585" spans="1:20">
      <c r="A585" s="86">
        <v>581</v>
      </c>
      <c r="B585" s="86">
        <v>581</v>
      </c>
      <c r="C585" s="105">
        <v>39463</v>
      </c>
      <c r="D585" s="86"/>
      <c r="E585" s="277">
        <v>39464</v>
      </c>
      <c r="F585" s="87">
        <v>39492</v>
      </c>
      <c r="G585" s="87">
        <v>39492</v>
      </c>
      <c r="H585" s="135" t="s">
        <v>119</v>
      </c>
      <c r="I585" s="206">
        <v>64313</v>
      </c>
      <c r="J585" s="206"/>
      <c r="K585" s="206"/>
      <c r="L585" s="206">
        <v>30062</v>
      </c>
      <c r="M585" s="206" t="s">
        <v>2935</v>
      </c>
      <c r="N585" s="206">
        <v>80295</v>
      </c>
      <c r="O585" s="206">
        <v>23051</v>
      </c>
      <c r="P585" s="206">
        <v>757398</v>
      </c>
      <c r="Q585" s="206">
        <v>748255</v>
      </c>
      <c r="R585" s="206">
        <v>7877</v>
      </c>
      <c r="S585" s="206">
        <v>4270057</v>
      </c>
      <c r="T585" s="206"/>
    </row>
    <row r="586" spans="1:20">
      <c r="A586" s="86">
        <v>582</v>
      </c>
      <c r="B586" s="86">
        <v>582</v>
      </c>
      <c r="C586" s="105">
        <v>39463</v>
      </c>
      <c r="D586" s="86"/>
      <c r="E586" s="277">
        <v>39464</v>
      </c>
      <c r="F586" s="105">
        <v>39490</v>
      </c>
      <c r="G586" s="105">
        <v>39490</v>
      </c>
      <c r="H586" s="135" t="s">
        <v>122</v>
      </c>
      <c r="I586" s="206">
        <v>64072</v>
      </c>
      <c r="J586" s="206"/>
      <c r="K586" s="206"/>
      <c r="L586" s="206">
        <v>30094</v>
      </c>
      <c r="M586" s="206" t="s">
        <v>2904</v>
      </c>
      <c r="N586" s="206">
        <v>80582</v>
      </c>
      <c r="O586" s="206">
        <v>23103</v>
      </c>
      <c r="P586" s="206">
        <v>800198</v>
      </c>
      <c r="Q586" s="206">
        <v>748262</v>
      </c>
      <c r="R586" s="206">
        <v>5655</v>
      </c>
      <c r="S586" s="206">
        <v>4570018</v>
      </c>
      <c r="T586" s="206"/>
    </row>
    <row r="587" spans="1:20">
      <c r="A587" s="86">
        <v>583</v>
      </c>
      <c r="B587" s="86">
        <v>583</v>
      </c>
      <c r="C587" s="105">
        <v>39463</v>
      </c>
      <c r="D587" s="86"/>
      <c r="E587" s="277">
        <v>39464</v>
      </c>
      <c r="F587" s="87">
        <v>39492</v>
      </c>
      <c r="G587" s="87">
        <v>39492</v>
      </c>
      <c r="H587" s="135" t="s">
        <v>119</v>
      </c>
      <c r="I587" s="206">
        <v>64269</v>
      </c>
      <c r="J587" s="206"/>
      <c r="K587" s="206"/>
      <c r="L587" s="206">
        <v>30223</v>
      </c>
      <c r="M587" s="206" t="s">
        <v>2936</v>
      </c>
      <c r="N587" s="206">
        <v>79403</v>
      </c>
      <c r="O587" s="206">
        <v>23285</v>
      </c>
      <c r="P587" s="206">
        <v>758378</v>
      </c>
      <c r="Q587" s="206">
        <v>748270</v>
      </c>
      <c r="R587" s="206">
        <v>4707</v>
      </c>
      <c r="S587" s="206">
        <v>4570034</v>
      </c>
      <c r="T587" s="206"/>
    </row>
    <row r="588" spans="1:20">
      <c r="A588" s="86">
        <v>584</v>
      </c>
      <c r="B588" s="86">
        <v>584</v>
      </c>
      <c r="C588" s="105">
        <v>39463</v>
      </c>
      <c r="D588" s="86"/>
      <c r="E588" s="277">
        <v>39464</v>
      </c>
      <c r="F588" s="105">
        <v>39493</v>
      </c>
      <c r="G588" s="105">
        <v>39497</v>
      </c>
      <c r="H588" s="135" t="s">
        <v>138</v>
      </c>
      <c r="I588" s="206">
        <v>64318</v>
      </c>
      <c r="J588" s="206"/>
      <c r="K588" s="206"/>
      <c r="L588" s="206">
        <v>30257</v>
      </c>
      <c r="M588" s="206" t="s">
        <v>2937</v>
      </c>
      <c r="N588" s="206">
        <v>80513</v>
      </c>
      <c r="O588" s="206">
        <v>23381</v>
      </c>
      <c r="P588" s="206">
        <v>757400</v>
      </c>
      <c r="Q588" s="206">
        <v>748261</v>
      </c>
      <c r="R588" s="206">
        <v>8202</v>
      </c>
      <c r="S588" s="206">
        <v>4570034</v>
      </c>
      <c r="T588" s="206"/>
    </row>
    <row r="589" spans="1:20">
      <c r="A589" s="86">
        <v>585</v>
      </c>
      <c r="B589" s="86">
        <v>585</v>
      </c>
      <c r="C589" s="105">
        <v>39463</v>
      </c>
      <c r="D589" s="86"/>
      <c r="E589" s="277">
        <v>39464</v>
      </c>
      <c r="F589" s="87">
        <v>39492</v>
      </c>
      <c r="G589" s="87">
        <v>39492</v>
      </c>
      <c r="H589" s="135" t="s">
        <v>119</v>
      </c>
      <c r="I589" s="206">
        <v>63715</v>
      </c>
      <c r="J589" s="206"/>
      <c r="K589" s="206"/>
      <c r="L589" s="206">
        <v>30005</v>
      </c>
      <c r="M589" s="206" t="s">
        <v>2938</v>
      </c>
      <c r="N589" s="206">
        <v>80147</v>
      </c>
      <c r="O589" s="206">
        <v>22948</v>
      </c>
      <c r="P589" s="206">
        <v>757456</v>
      </c>
      <c r="Q589" s="206">
        <v>748254</v>
      </c>
      <c r="R589" s="206">
        <v>6542</v>
      </c>
      <c r="S589" s="206">
        <v>4570035</v>
      </c>
      <c r="T589" s="206"/>
    </row>
    <row r="590" spans="1:20">
      <c r="A590" s="86">
        <v>586</v>
      </c>
      <c r="B590" s="86">
        <v>586</v>
      </c>
      <c r="C590" s="105">
        <v>39463</v>
      </c>
      <c r="D590" s="86"/>
      <c r="E590" s="277">
        <v>39464</v>
      </c>
      <c r="F590" s="105">
        <v>39493</v>
      </c>
      <c r="G590" s="105"/>
      <c r="H590" s="135"/>
      <c r="I590" s="206">
        <v>64319</v>
      </c>
      <c r="J590" s="206"/>
      <c r="K590" s="206"/>
      <c r="L590" s="206">
        <v>30253</v>
      </c>
      <c r="M590" s="206" t="s">
        <v>2939</v>
      </c>
      <c r="N590" s="206">
        <v>79993</v>
      </c>
      <c r="O590" s="206">
        <v>23336</v>
      </c>
      <c r="P590" s="206">
        <v>800099</v>
      </c>
      <c r="Q590" s="206">
        <v>748271</v>
      </c>
      <c r="R590" s="206">
        <v>7818</v>
      </c>
      <c r="S590" s="206">
        <v>4570026</v>
      </c>
      <c r="T590" s="206"/>
    </row>
    <row r="591" spans="1:20">
      <c r="A591" s="86">
        <v>587</v>
      </c>
      <c r="B591" s="86">
        <v>587</v>
      </c>
      <c r="C591" s="105">
        <v>39463</v>
      </c>
      <c r="D591" s="86"/>
      <c r="E591" s="277">
        <v>39464</v>
      </c>
      <c r="F591" s="105">
        <v>39493</v>
      </c>
      <c r="G591" s="105">
        <v>39497</v>
      </c>
      <c r="H591" s="135" t="s">
        <v>127</v>
      </c>
      <c r="I591" s="206">
        <v>64275</v>
      </c>
      <c r="J591" s="206"/>
      <c r="K591" s="206"/>
      <c r="L591" s="206">
        <v>30261</v>
      </c>
      <c r="M591" s="206" t="s">
        <v>1317</v>
      </c>
      <c r="N591" s="206">
        <v>80502</v>
      </c>
      <c r="O591" s="206">
        <v>23418</v>
      </c>
      <c r="P591" s="206">
        <v>752732</v>
      </c>
      <c r="Q591" s="206">
        <v>748259</v>
      </c>
      <c r="R591" s="206">
        <v>7939</v>
      </c>
      <c r="S591" s="206">
        <v>4570031</v>
      </c>
      <c r="T591" s="206"/>
    </row>
    <row r="592" spans="1:20">
      <c r="A592" s="86">
        <v>588</v>
      </c>
      <c r="B592" s="86">
        <v>588</v>
      </c>
      <c r="C592" s="105">
        <v>39463</v>
      </c>
      <c r="D592" s="86"/>
      <c r="E592" s="277">
        <v>39464</v>
      </c>
      <c r="F592" s="105">
        <v>39493</v>
      </c>
      <c r="G592" s="105">
        <v>39497</v>
      </c>
      <c r="H592" s="135" t="s">
        <v>134</v>
      </c>
      <c r="I592" s="206">
        <v>64264</v>
      </c>
      <c r="J592" s="206"/>
      <c r="K592" s="206"/>
      <c r="L592" s="206">
        <v>30105</v>
      </c>
      <c r="M592" s="206" t="s">
        <v>2940</v>
      </c>
      <c r="N592" s="206">
        <v>80589</v>
      </c>
      <c r="O592" s="206">
        <v>23128</v>
      </c>
      <c r="P592" s="206">
        <v>801073</v>
      </c>
      <c r="Q592" s="206">
        <v>748272</v>
      </c>
      <c r="R592" s="206">
        <v>64812</v>
      </c>
      <c r="S592" s="206">
        <v>470168</v>
      </c>
      <c r="T592" s="206"/>
    </row>
    <row r="593" spans="1:20">
      <c r="A593" s="86">
        <v>589</v>
      </c>
      <c r="B593" s="86">
        <v>589</v>
      </c>
      <c r="C593" s="105">
        <v>39463</v>
      </c>
      <c r="D593" s="86"/>
      <c r="E593" s="277">
        <v>39464</v>
      </c>
      <c r="F593" s="255"/>
      <c r="G593" s="105">
        <v>39469</v>
      </c>
      <c r="H593" s="135" t="s">
        <v>124</v>
      </c>
      <c r="I593" s="206">
        <v>64227</v>
      </c>
      <c r="J593" s="206"/>
      <c r="K593" s="206"/>
      <c r="L593" s="206">
        <v>30270</v>
      </c>
      <c r="M593" s="206" t="s">
        <v>2941</v>
      </c>
      <c r="N593" s="206">
        <v>80572</v>
      </c>
      <c r="O593" s="206">
        <v>23451</v>
      </c>
      <c r="P593" s="206">
        <v>800187</v>
      </c>
      <c r="Q593" s="206">
        <v>748268</v>
      </c>
      <c r="R593" s="206">
        <v>8199</v>
      </c>
      <c r="S593" s="206">
        <v>470212</v>
      </c>
      <c r="T593" s="206"/>
    </row>
    <row r="594" spans="1:20">
      <c r="A594" s="86">
        <v>590</v>
      </c>
      <c r="B594" s="86">
        <v>590</v>
      </c>
      <c r="C594" s="105">
        <v>39463</v>
      </c>
      <c r="D594" s="86"/>
      <c r="E594" s="277">
        <v>39464</v>
      </c>
      <c r="F594" s="255"/>
      <c r="G594" s="105">
        <v>39468</v>
      </c>
      <c r="H594" s="135" t="s">
        <v>120</v>
      </c>
      <c r="I594" s="206">
        <v>64270</v>
      </c>
      <c r="J594" s="206"/>
      <c r="K594" s="206"/>
      <c r="L594" s="206">
        <v>30259</v>
      </c>
      <c r="M594" s="206" t="s">
        <v>2942</v>
      </c>
      <c r="N594" s="206">
        <v>80389</v>
      </c>
      <c r="O594" s="206">
        <v>23406</v>
      </c>
      <c r="P594" s="206">
        <v>800186</v>
      </c>
      <c r="Q594" s="206">
        <v>744307</v>
      </c>
      <c r="R594" s="206">
        <v>8181</v>
      </c>
      <c r="S594" s="206">
        <v>3970136</v>
      </c>
      <c r="T594" s="206"/>
    </row>
    <row r="595" spans="1:20">
      <c r="A595" s="86">
        <v>591</v>
      </c>
      <c r="B595" s="86">
        <v>591</v>
      </c>
      <c r="C595" s="105">
        <v>39463</v>
      </c>
      <c r="D595" s="86"/>
      <c r="E595" s="277">
        <v>39464</v>
      </c>
      <c r="F595" s="105">
        <v>39493</v>
      </c>
      <c r="G595" s="105">
        <v>39497</v>
      </c>
      <c r="H595" s="135" t="s">
        <v>134</v>
      </c>
      <c r="I595" s="206">
        <v>64259</v>
      </c>
      <c r="J595" s="206"/>
      <c r="K595" s="206"/>
      <c r="L595" s="206">
        <v>30275</v>
      </c>
      <c r="M595" s="206" t="s">
        <v>2943</v>
      </c>
      <c r="N595" s="206">
        <v>80212</v>
      </c>
      <c r="O595" s="206">
        <v>23447</v>
      </c>
      <c r="P595" s="206">
        <v>756957</v>
      </c>
      <c r="Q595" s="206">
        <v>747938</v>
      </c>
      <c r="R595" s="206">
        <v>8194</v>
      </c>
      <c r="S595" s="206">
        <v>470167</v>
      </c>
      <c r="T595" s="206"/>
    </row>
    <row r="596" spans="1:20">
      <c r="A596" s="86">
        <v>592</v>
      </c>
      <c r="B596" s="86">
        <v>592</v>
      </c>
      <c r="C596" s="105">
        <v>39464</v>
      </c>
      <c r="D596" s="86"/>
      <c r="E596" s="277">
        <v>39465</v>
      </c>
      <c r="F596" s="255"/>
      <c r="G596" s="105">
        <v>39469</v>
      </c>
      <c r="H596" s="135" t="s">
        <v>124</v>
      </c>
      <c r="I596" s="206">
        <v>64268</v>
      </c>
      <c r="J596" s="206"/>
      <c r="K596" s="206"/>
      <c r="L596" s="206">
        <v>30274</v>
      </c>
      <c r="M596" s="206" t="s">
        <v>2944</v>
      </c>
      <c r="N596" s="206">
        <v>80391</v>
      </c>
      <c r="O596" s="206">
        <v>23446</v>
      </c>
      <c r="P596" s="206">
        <v>801071</v>
      </c>
      <c r="Q596" s="206">
        <v>800591</v>
      </c>
      <c r="R596" s="206">
        <v>8102</v>
      </c>
      <c r="S596" s="206">
        <v>47243</v>
      </c>
      <c r="T596" s="206"/>
    </row>
    <row r="597" spans="1:20">
      <c r="A597" s="86">
        <v>593</v>
      </c>
      <c r="B597" s="86">
        <v>593</v>
      </c>
      <c r="C597" s="105">
        <v>39464</v>
      </c>
      <c r="D597" s="86"/>
      <c r="E597" s="277">
        <v>39465</v>
      </c>
      <c r="F597" s="255"/>
      <c r="G597" s="105">
        <v>39469</v>
      </c>
      <c r="H597" s="135" t="s">
        <v>124</v>
      </c>
      <c r="I597" s="206">
        <v>64320</v>
      </c>
      <c r="J597" s="206"/>
      <c r="K597" s="206"/>
      <c r="L597" s="206">
        <v>30260</v>
      </c>
      <c r="M597" s="206" t="s">
        <v>2945</v>
      </c>
      <c r="N597" s="206">
        <v>80297</v>
      </c>
      <c r="O597" s="206">
        <v>23363</v>
      </c>
      <c r="P597" s="206">
        <v>801074</v>
      </c>
      <c r="Q597" s="206">
        <v>800395</v>
      </c>
      <c r="R597" s="206">
        <v>8116</v>
      </c>
      <c r="S597" s="206">
        <v>4770055</v>
      </c>
      <c r="T597" s="206"/>
    </row>
    <row r="598" spans="1:20">
      <c r="A598" s="86">
        <v>594</v>
      </c>
      <c r="B598" s="86">
        <v>594</v>
      </c>
      <c r="C598" s="105">
        <v>39464</v>
      </c>
      <c r="D598" s="86"/>
      <c r="E598" s="277">
        <v>39468</v>
      </c>
      <c r="F598" s="255"/>
      <c r="G598" s="135"/>
      <c r="H598" s="135"/>
      <c r="I598" s="206">
        <v>63338</v>
      </c>
      <c r="J598" s="206"/>
      <c r="K598" s="206"/>
      <c r="L598" s="206">
        <v>30292</v>
      </c>
      <c r="M598" s="206" t="s">
        <v>2946</v>
      </c>
      <c r="N598" s="206">
        <v>80631</v>
      </c>
      <c r="O598" s="206">
        <v>23341</v>
      </c>
      <c r="P598" s="206">
        <v>801221</v>
      </c>
      <c r="Q598" s="206">
        <v>800382</v>
      </c>
      <c r="R598" s="206">
        <v>8215</v>
      </c>
      <c r="S598" s="206">
        <v>4570062</v>
      </c>
      <c r="T598" s="206"/>
    </row>
    <row r="599" spans="1:20">
      <c r="A599" s="86">
        <v>595</v>
      </c>
      <c r="B599" s="86">
        <v>595</v>
      </c>
      <c r="C599" s="105">
        <v>39464</v>
      </c>
      <c r="D599" s="86"/>
      <c r="E599" s="277">
        <v>39465</v>
      </c>
      <c r="F599" s="255"/>
      <c r="G599" s="105">
        <v>39469</v>
      </c>
      <c r="H599" s="135" t="s">
        <v>122</v>
      </c>
      <c r="I599" s="206">
        <v>64263</v>
      </c>
      <c r="J599" s="206"/>
      <c r="K599" s="206"/>
      <c r="L599" s="206">
        <v>30263</v>
      </c>
      <c r="M599" s="206" t="s">
        <v>2947</v>
      </c>
      <c r="N599" s="206">
        <v>80390</v>
      </c>
      <c r="O599" s="206">
        <v>23450</v>
      </c>
      <c r="P599" s="206">
        <v>757488</v>
      </c>
      <c r="Q599" s="206">
        <v>800374</v>
      </c>
      <c r="R599" s="206">
        <v>8206</v>
      </c>
      <c r="S599" s="206">
        <v>4770035</v>
      </c>
      <c r="T599" s="206"/>
    </row>
    <row r="600" spans="1:20">
      <c r="A600" s="86">
        <v>596</v>
      </c>
      <c r="B600" s="86">
        <v>596</v>
      </c>
      <c r="C600" s="105">
        <v>39464</v>
      </c>
      <c r="D600" s="86"/>
      <c r="E600" s="277">
        <v>39468</v>
      </c>
      <c r="F600" s="255"/>
      <c r="G600" s="135"/>
      <c r="H600" s="135"/>
      <c r="I600" s="206">
        <v>64228</v>
      </c>
      <c r="J600" s="206"/>
      <c r="K600" s="206"/>
      <c r="L600" s="206">
        <v>30272</v>
      </c>
      <c r="M600" s="206" t="s">
        <v>2948</v>
      </c>
      <c r="N600" s="206">
        <v>80135</v>
      </c>
      <c r="O600" s="206">
        <v>23424</v>
      </c>
      <c r="P600" s="206">
        <v>800194</v>
      </c>
      <c r="Q600" s="206">
        <v>800875</v>
      </c>
      <c r="R600" s="206">
        <v>8207</v>
      </c>
      <c r="S600" s="206">
        <v>3970144</v>
      </c>
      <c r="T600" s="206"/>
    </row>
    <row r="601" spans="1:20">
      <c r="A601" s="86">
        <v>597</v>
      </c>
      <c r="B601" s="86">
        <v>597</v>
      </c>
      <c r="C601" s="105">
        <v>39464</v>
      </c>
      <c r="D601" s="86"/>
      <c r="E601" s="277">
        <v>39465</v>
      </c>
      <c r="F601" s="255"/>
      <c r="G601" s="105">
        <v>39469</v>
      </c>
      <c r="H601" s="135" t="s">
        <v>124</v>
      </c>
      <c r="I601" s="206">
        <v>63837</v>
      </c>
      <c r="J601" s="206"/>
      <c r="K601" s="206"/>
      <c r="L601" s="206">
        <v>30273</v>
      </c>
      <c r="M601" s="206" t="s">
        <v>2949</v>
      </c>
      <c r="N601" s="206">
        <v>80590</v>
      </c>
      <c r="O601" s="206">
        <v>23441</v>
      </c>
      <c r="P601" s="206">
        <v>800192</v>
      </c>
      <c r="Q601" s="206">
        <v>800390</v>
      </c>
      <c r="R601" s="206">
        <v>8115</v>
      </c>
      <c r="S601" s="206">
        <v>3970151</v>
      </c>
      <c r="T601" s="206"/>
    </row>
    <row r="602" spans="1:20">
      <c r="A602" s="86">
        <v>598</v>
      </c>
      <c r="B602" s="86">
        <v>598</v>
      </c>
      <c r="C602" s="105">
        <v>39464</v>
      </c>
      <c r="D602" s="86"/>
      <c r="E602" s="277">
        <v>39468</v>
      </c>
      <c r="F602" s="255"/>
      <c r="G602" s="135"/>
      <c r="H602" s="135"/>
      <c r="I602" s="206">
        <v>63841</v>
      </c>
      <c r="J602" s="206"/>
      <c r="K602" s="206"/>
      <c r="L602" s="206">
        <v>29948</v>
      </c>
      <c r="M602" s="206" t="s">
        <v>2950</v>
      </c>
      <c r="N602" s="206">
        <v>80507</v>
      </c>
      <c r="O602" s="206">
        <v>22899</v>
      </c>
      <c r="P602" s="206">
        <v>800998</v>
      </c>
      <c r="Q602" s="206">
        <v>800394</v>
      </c>
      <c r="R602" s="206">
        <v>7601</v>
      </c>
      <c r="S602" s="206">
        <v>3970139</v>
      </c>
      <c r="T602" s="206"/>
    </row>
    <row r="603" spans="1:20">
      <c r="A603" s="86">
        <v>599</v>
      </c>
      <c r="B603" s="86">
        <v>599</v>
      </c>
      <c r="C603" s="105">
        <v>39464</v>
      </c>
      <c r="D603" s="86"/>
      <c r="E603" s="277">
        <v>39465</v>
      </c>
      <c r="F603" s="255"/>
      <c r="G603" s="105">
        <v>39469</v>
      </c>
      <c r="H603" s="135" t="s">
        <v>120</v>
      </c>
      <c r="I603" s="206">
        <v>64261</v>
      </c>
      <c r="J603" s="206"/>
      <c r="K603" s="206"/>
      <c r="L603" s="206">
        <v>30038</v>
      </c>
      <c r="M603" s="206" t="s">
        <v>2951</v>
      </c>
      <c r="N603" s="206">
        <v>80385</v>
      </c>
      <c r="O603" s="206">
        <v>23025</v>
      </c>
      <c r="P603" s="206">
        <v>800991</v>
      </c>
      <c r="Q603" s="206">
        <v>800393</v>
      </c>
      <c r="R603" s="206">
        <v>7912</v>
      </c>
      <c r="S603" s="206">
        <v>3970155</v>
      </c>
      <c r="T603" s="206"/>
    </row>
    <row r="604" spans="1:20">
      <c r="A604" s="86">
        <v>600</v>
      </c>
      <c r="B604" s="86">
        <v>600</v>
      </c>
      <c r="C604" s="105">
        <v>39464</v>
      </c>
      <c r="D604" s="86"/>
      <c r="E604" s="277">
        <v>39465</v>
      </c>
      <c r="F604" s="255"/>
      <c r="G604" s="135"/>
      <c r="H604" s="135"/>
      <c r="I604" s="206"/>
      <c r="J604" s="206"/>
      <c r="K604" s="206"/>
      <c r="L604" s="206"/>
      <c r="M604" s="206"/>
      <c r="N604" s="206"/>
      <c r="O604" s="206"/>
      <c r="P604" s="206"/>
      <c r="Q604" s="206"/>
      <c r="R604" s="206"/>
      <c r="S604" s="206"/>
      <c r="T604" s="206"/>
    </row>
    <row r="605" spans="1:20">
      <c r="A605" s="86">
        <v>601</v>
      </c>
      <c r="B605" s="86">
        <v>601</v>
      </c>
      <c r="C605" s="105">
        <v>39464</v>
      </c>
      <c r="D605" s="86"/>
      <c r="E605" s="277">
        <v>39486</v>
      </c>
      <c r="F605" s="87">
        <v>39518</v>
      </c>
      <c r="G605" s="105">
        <v>39518</v>
      </c>
      <c r="H605" s="135" t="s">
        <v>127</v>
      </c>
      <c r="I605" s="206"/>
      <c r="J605" s="206"/>
      <c r="K605" s="206"/>
      <c r="L605" s="206"/>
      <c r="M605" s="206"/>
      <c r="N605" s="206"/>
      <c r="O605" s="206"/>
      <c r="P605" s="206"/>
      <c r="Q605" s="206"/>
      <c r="R605" s="206"/>
      <c r="S605" s="206"/>
      <c r="T605" s="206"/>
    </row>
    <row r="606" spans="1:20">
      <c r="A606" s="86">
        <v>602</v>
      </c>
      <c r="B606" s="86">
        <v>602</v>
      </c>
      <c r="C606" s="105">
        <v>39464</v>
      </c>
      <c r="D606" s="86"/>
      <c r="E606" s="277">
        <v>39131</v>
      </c>
      <c r="F606" s="105">
        <v>39524</v>
      </c>
      <c r="G606" s="105">
        <v>39534</v>
      </c>
      <c r="H606" s="233" t="s">
        <v>120</v>
      </c>
      <c r="I606" s="206"/>
      <c r="J606" s="206"/>
      <c r="K606" s="206"/>
      <c r="L606" s="206"/>
      <c r="M606" s="206"/>
      <c r="N606" s="206"/>
      <c r="O606" s="206"/>
      <c r="P606" s="206"/>
      <c r="Q606" s="206"/>
      <c r="R606" s="206"/>
      <c r="S606" s="206"/>
      <c r="T606" s="206"/>
    </row>
    <row r="607" spans="1:20">
      <c r="A607" s="86">
        <v>603</v>
      </c>
      <c r="B607" s="86">
        <v>603</v>
      </c>
      <c r="C607" s="105">
        <v>39464</v>
      </c>
      <c r="D607" s="86"/>
      <c r="E607" s="277">
        <v>39465</v>
      </c>
      <c r="F607" s="255"/>
      <c r="G607" s="105">
        <v>39470</v>
      </c>
      <c r="H607" s="233" t="s">
        <v>120</v>
      </c>
      <c r="I607" s="206"/>
      <c r="J607" s="206"/>
      <c r="K607" s="206"/>
      <c r="L607" s="206"/>
      <c r="M607" s="206"/>
      <c r="N607" s="206"/>
      <c r="O607" s="206"/>
      <c r="P607" s="206"/>
      <c r="Q607" s="206"/>
      <c r="R607" s="206"/>
      <c r="S607" s="206"/>
      <c r="T607" s="206"/>
    </row>
    <row r="608" spans="1:20">
      <c r="A608" s="86">
        <v>604</v>
      </c>
      <c r="B608" s="86">
        <v>604</v>
      </c>
      <c r="C608" s="105">
        <v>39465</v>
      </c>
      <c r="D608" s="86"/>
      <c r="E608" s="277">
        <v>39468</v>
      </c>
      <c r="F608" s="87">
        <v>39492</v>
      </c>
      <c r="G608" s="87">
        <v>39492</v>
      </c>
      <c r="H608" s="135" t="s">
        <v>119</v>
      </c>
      <c r="I608" s="206"/>
      <c r="J608" s="206"/>
      <c r="K608" s="206"/>
      <c r="L608" s="206"/>
      <c r="M608" s="206"/>
      <c r="N608" s="206"/>
      <c r="O608" s="206"/>
      <c r="P608" s="206"/>
      <c r="Q608" s="206"/>
      <c r="R608" s="206"/>
      <c r="S608" s="206"/>
      <c r="T608" s="206"/>
    </row>
    <row r="609" spans="1:20">
      <c r="A609" s="86">
        <v>605</v>
      </c>
      <c r="B609" s="86">
        <v>605</v>
      </c>
      <c r="C609" s="105">
        <v>39465</v>
      </c>
      <c r="D609" s="86"/>
      <c r="E609" s="277">
        <v>39469</v>
      </c>
      <c r="F609" s="255"/>
      <c r="G609" s="135"/>
      <c r="H609" s="135"/>
      <c r="I609" s="206"/>
      <c r="J609" s="206"/>
      <c r="K609" s="206"/>
      <c r="L609" s="206"/>
      <c r="M609" s="206"/>
      <c r="N609" s="206"/>
      <c r="O609" s="206"/>
      <c r="P609" s="206"/>
      <c r="Q609" s="206"/>
      <c r="R609" s="206"/>
      <c r="S609" s="206"/>
      <c r="T609" s="206"/>
    </row>
    <row r="610" spans="1:20">
      <c r="A610" s="86">
        <v>606</v>
      </c>
      <c r="B610" s="86">
        <v>606</v>
      </c>
      <c r="C610" s="105">
        <v>39465</v>
      </c>
      <c r="D610" s="86"/>
      <c r="E610" s="277">
        <v>39468</v>
      </c>
      <c r="F610" s="87">
        <v>39492</v>
      </c>
      <c r="G610" s="87">
        <v>39492</v>
      </c>
      <c r="H610" s="135" t="s">
        <v>119</v>
      </c>
      <c r="I610" s="206"/>
      <c r="J610" s="206"/>
      <c r="K610" s="206"/>
      <c r="L610" s="206"/>
      <c r="M610" s="206"/>
      <c r="N610" s="206"/>
      <c r="O610" s="206"/>
      <c r="P610" s="206"/>
      <c r="Q610" s="206"/>
      <c r="R610" s="206"/>
      <c r="S610" s="206"/>
      <c r="T610" s="206"/>
    </row>
    <row r="611" spans="1:20">
      <c r="A611" s="86">
        <v>607</v>
      </c>
      <c r="B611" s="86">
        <v>607</v>
      </c>
      <c r="C611" s="105">
        <v>39465</v>
      </c>
      <c r="D611" s="86"/>
      <c r="E611" s="277">
        <v>39469</v>
      </c>
      <c r="F611" s="255"/>
      <c r="G611" s="105">
        <v>39470</v>
      </c>
      <c r="H611" s="233" t="s">
        <v>120</v>
      </c>
      <c r="I611" s="206"/>
      <c r="J611" s="206"/>
      <c r="K611" s="206"/>
      <c r="L611" s="206"/>
      <c r="M611" s="206"/>
      <c r="N611" s="206"/>
      <c r="O611" s="206"/>
      <c r="P611" s="206"/>
      <c r="Q611" s="206"/>
      <c r="R611" s="206"/>
      <c r="S611" s="206"/>
      <c r="T611" s="206"/>
    </row>
    <row r="612" spans="1:20">
      <c r="A612" s="86">
        <v>608</v>
      </c>
      <c r="B612" s="86">
        <v>608</v>
      </c>
      <c r="C612" s="105">
        <v>39465</v>
      </c>
      <c r="D612" s="86"/>
      <c r="E612" s="277">
        <v>39476</v>
      </c>
      <c r="F612" s="105">
        <v>39479</v>
      </c>
      <c r="G612" s="105">
        <v>39479</v>
      </c>
      <c r="H612" s="135" t="s">
        <v>133</v>
      </c>
      <c r="I612" s="206"/>
      <c r="J612" s="206"/>
      <c r="K612" s="206"/>
      <c r="L612" s="206"/>
      <c r="M612" s="206"/>
      <c r="N612" s="206"/>
      <c r="O612" s="206"/>
      <c r="P612" s="206"/>
      <c r="Q612" s="206"/>
      <c r="R612" s="206"/>
      <c r="S612" s="206"/>
      <c r="T612" s="206"/>
    </row>
    <row r="613" spans="1:20">
      <c r="A613" s="86">
        <v>609</v>
      </c>
      <c r="B613" s="86">
        <v>609</v>
      </c>
      <c r="C613" s="105">
        <v>39465</v>
      </c>
      <c r="D613" s="86"/>
      <c r="E613" s="277">
        <v>39496</v>
      </c>
      <c r="F613" s="105">
        <v>39498</v>
      </c>
      <c r="G613" s="105">
        <v>39499</v>
      </c>
      <c r="H613" s="135" t="s">
        <v>127</v>
      </c>
      <c r="I613" s="206"/>
      <c r="J613" s="206"/>
      <c r="K613" s="206"/>
      <c r="L613" s="206"/>
      <c r="M613" s="206"/>
      <c r="N613" s="206"/>
      <c r="O613" s="206"/>
      <c r="P613" s="206"/>
      <c r="Q613" s="206"/>
      <c r="R613" s="206"/>
      <c r="S613" s="206"/>
      <c r="T613" s="206"/>
    </row>
    <row r="614" spans="1:20">
      <c r="A614" s="86">
        <v>610</v>
      </c>
      <c r="B614" s="86">
        <v>610</v>
      </c>
      <c r="C614" s="105">
        <v>39465</v>
      </c>
      <c r="D614" s="86"/>
      <c r="E614" s="277">
        <v>39469</v>
      </c>
      <c r="F614" s="255"/>
      <c r="G614" s="135"/>
      <c r="H614" s="135"/>
      <c r="I614" s="206"/>
      <c r="J614" s="206"/>
      <c r="K614" s="206"/>
      <c r="L614" s="206"/>
      <c r="M614" s="206"/>
      <c r="N614" s="206"/>
      <c r="O614" s="206"/>
      <c r="P614" s="206"/>
      <c r="Q614" s="206"/>
      <c r="R614" s="206"/>
      <c r="S614" s="206"/>
      <c r="T614" s="206"/>
    </row>
    <row r="615" spans="1:20">
      <c r="A615" s="86">
        <v>611</v>
      </c>
      <c r="B615" s="86">
        <v>611</v>
      </c>
      <c r="C615" s="105">
        <v>39465</v>
      </c>
      <c r="D615" s="86"/>
      <c r="E615" s="277">
        <v>39468</v>
      </c>
      <c r="F615" s="255"/>
      <c r="G615" s="135"/>
      <c r="H615" s="135"/>
      <c r="I615" s="206"/>
      <c r="J615" s="206"/>
      <c r="K615" s="206"/>
      <c r="L615" s="206"/>
      <c r="M615" s="206"/>
      <c r="N615" s="206"/>
      <c r="O615" s="206"/>
      <c r="P615" s="206"/>
      <c r="Q615" s="206"/>
      <c r="R615" s="206"/>
      <c r="S615" s="206"/>
      <c r="T615" s="206"/>
    </row>
    <row r="616" spans="1:20">
      <c r="A616" s="86">
        <v>612</v>
      </c>
      <c r="B616" s="86">
        <v>612</v>
      </c>
      <c r="C616" s="105">
        <v>39465</v>
      </c>
      <c r="D616" s="86"/>
      <c r="E616" s="277">
        <v>39469</v>
      </c>
      <c r="F616" s="255"/>
      <c r="G616" s="135"/>
      <c r="H616" s="135"/>
      <c r="I616" s="206"/>
      <c r="J616" s="206"/>
      <c r="K616" s="206"/>
      <c r="L616" s="206"/>
      <c r="M616" s="206"/>
      <c r="N616" s="206"/>
      <c r="O616" s="206"/>
      <c r="P616" s="206"/>
      <c r="Q616" s="206"/>
      <c r="R616" s="206"/>
      <c r="S616" s="206"/>
      <c r="T616" s="206"/>
    </row>
    <row r="617" spans="1:20">
      <c r="A617" s="86">
        <v>613</v>
      </c>
      <c r="B617" s="86">
        <v>613</v>
      </c>
      <c r="C617" s="105">
        <v>39465</v>
      </c>
      <c r="D617" s="86"/>
      <c r="E617" s="277">
        <v>39468</v>
      </c>
      <c r="F617" s="255"/>
      <c r="G617" s="135"/>
      <c r="H617" s="135"/>
      <c r="I617" s="206"/>
      <c r="J617" s="206"/>
      <c r="K617" s="206"/>
      <c r="L617" s="206"/>
      <c r="M617" s="206"/>
      <c r="N617" s="206"/>
      <c r="O617" s="206"/>
      <c r="P617" s="206"/>
      <c r="Q617" s="206"/>
      <c r="R617" s="206"/>
      <c r="S617" s="206"/>
      <c r="T617" s="206"/>
    </row>
    <row r="618" spans="1:20">
      <c r="A618" s="86">
        <v>614</v>
      </c>
      <c r="B618" s="86">
        <v>614</v>
      </c>
      <c r="C618" s="105">
        <v>39465</v>
      </c>
      <c r="D618" s="86"/>
      <c r="E618" s="277">
        <v>39475</v>
      </c>
      <c r="F618" s="105">
        <v>39519</v>
      </c>
      <c r="G618" s="105">
        <v>39519</v>
      </c>
      <c r="H618" s="135" t="s">
        <v>120</v>
      </c>
      <c r="I618" s="206"/>
      <c r="J618" s="206"/>
      <c r="K618" s="206"/>
      <c r="L618" s="206"/>
      <c r="M618" s="206"/>
      <c r="N618" s="206"/>
      <c r="O618" s="206"/>
      <c r="P618" s="206"/>
      <c r="Q618" s="206"/>
      <c r="R618" s="206"/>
      <c r="S618" s="206"/>
      <c r="T618" s="206"/>
    </row>
    <row r="619" spans="1:20">
      <c r="A619" s="86">
        <v>615</v>
      </c>
      <c r="B619" s="86">
        <v>615</v>
      </c>
      <c r="C619" s="105">
        <v>39465</v>
      </c>
      <c r="D619" s="86"/>
      <c r="E619" s="277">
        <v>39468</v>
      </c>
      <c r="F619" s="255"/>
      <c r="G619" s="135"/>
      <c r="H619" s="135"/>
      <c r="I619" s="206"/>
      <c r="J619" s="206"/>
      <c r="K619" s="206"/>
      <c r="L619" s="206"/>
      <c r="M619" s="206"/>
      <c r="N619" s="206"/>
      <c r="O619" s="206"/>
      <c r="P619" s="206"/>
      <c r="Q619" s="206"/>
      <c r="R619" s="206"/>
      <c r="S619" s="206"/>
      <c r="T619" s="206"/>
    </row>
    <row r="620" spans="1:20">
      <c r="A620" s="86">
        <v>616</v>
      </c>
      <c r="B620" s="86">
        <v>616</v>
      </c>
      <c r="C620" s="105">
        <v>39468</v>
      </c>
      <c r="D620" s="86"/>
      <c r="E620" s="277">
        <v>39472</v>
      </c>
      <c r="F620" s="255"/>
      <c r="G620" s="135"/>
      <c r="H620" s="135"/>
      <c r="I620" s="206"/>
      <c r="J620" s="206"/>
      <c r="K620" s="206"/>
      <c r="L620" s="206"/>
      <c r="M620" s="206"/>
      <c r="N620" s="206"/>
      <c r="O620" s="206"/>
      <c r="P620" s="206"/>
      <c r="Q620" s="206"/>
      <c r="R620" s="206"/>
      <c r="S620" s="206"/>
      <c r="T620" s="206"/>
    </row>
    <row r="621" spans="1:20">
      <c r="A621" s="86">
        <v>617</v>
      </c>
      <c r="B621" s="86">
        <v>617</v>
      </c>
      <c r="C621" s="105">
        <v>39468</v>
      </c>
      <c r="D621" s="86"/>
      <c r="E621" s="277">
        <v>39470</v>
      </c>
      <c r="F621" s="255"/>
      <c r="G621" s="135"/>
      <c r="H621" s="135"/>
      <c r="I621" s="206"/>
      <c r="J621" s="206"/>
      <c r="K621" s="206"/>
      <c r="L621" s="206"/>
      <c r="M621" s="206"/>
      <c r="N621" s="206"/>
      <c r="O621" s="206"/>
      <c r="P621" s="206"/>
      <c r="Q621" s="206"/>
      <c r="R621" s="206"/>
      <c r="S621" s="206"/>
      <c r="T621" s="206"/>
    </row>
    <row r="622" spans="1:20">
      <c r="A622" s="86">
        <v>618</v>
      </c>
      <c r="B622" s="86">
        <v>618</v>
      </c>
      <c r="C622" s="105">
        <v>39468</v>
      </c>
      <c r="D622" s="86"/>
      <c r="E622" s="277">
        <v>39470</v>
      </c>
      <c r="F622" s="255"/>
      <c r="G622" s="105">
        <v>39472</v>
      </c>
      <c r="H622" s="233" t="s">
        <v>120</v>
      </c>
      <c r="I622" s="206"/>
      <c r="J622" s="206"/>
      <c r="K622" s="206"/>
      <c r="L622" s="206"/>
      <c r="M622" s="206"/>
      <c r="N622" s="206"/>
      <c r="O622" s="206"/>
      <c r="P622" s="206"/>
      <c r="Q622" s="206"/>
      <c r="R622" s="206"/>
      <c r="S622" s="206"/>
      <c r="T622" s="206"/>
    </row>
    <row r="623" spans="1:20">
      <c r="A623" s="86">
        <v>619</v>
      </c>
      <c r="B623" s="86">
        <v>619</v>
      </c>
      <c r="C623" s="105">
        <v>39468</v>
      </c>
      <c r="D623" s="86"/>
      <c r="E623" s="277">
        <v>39469</v>
      </c>
      <c r="F623" s="255"/>
      <c r="G623" s="135"/>
      <c r="H623" s="135"/>
      <c r="I623" s="206"/>
      <c r="J623" s="206"/>
      <c r="K623" s="206"/>
      <c r="L623" s="206"/>
      <c r="M623" s="206"/>
      <c r="N623" s="206"/>
      <c r="O623" s="206"/>
      <c r="P623" s="206"/>
      <c r="Q623" s="206"/>
      <c r="R623" s="206"/>
      <c r="S623" s="206"/>
      <c r="T623" s="206"/>
    </row>
    <row r="624" spans="1:20">
      <c r="A624" s="86">
        <v>620</v>
      </c>
      <c r="B624" s="86">
        <v>620</v>
      </c>
      <c r="C624" s="105">
        <v>39468</v>
      </c>
      <c r="D624" s="86"/>
      <c r="E624" s="277">
        <v>39470</v>
      </c>
      <c r="F624" s="255"/>
      <c r="G624" s="135"/>
      <c r="H624" s="135"/>
      <c r="I624" s="206"/>
      <c r="J624" s="206"/>
      <c r="K624" s="206"/>
      <c r="L624" s="206"/>
      <c r="M624" s="206"/>
      <c r="N624" s="206"/>
      <c r="O624" s="206"/>
      <c r="P624" s="206"/>
      <c r="Q624" s="206"/>
      <c r="R624" s="206"/>
      <c r="S624" s="206"/>
      <c r="T624" s="206"/>
    </row>
    <row r="625" spans="1:20">
      <c r="A625" s="86">
        <v>621</v>
      </c>
      <c r="B625" s="86">
        <v>621</v>
      </c>
      <c r="C625" s="105">
        <v>39468</v>
      </c>
      <c r="D625" s="86"/>
      <c r="E625" s="277">
        <v>39470</v>
      </c>
      <c r="F625" s="255"/>
      <c r="G625" s="135"/>
      <c r="H625" s="135"/>
      <c r="I625" s="206"/>
      <c r="J625" s="206"/>
      <c r="K625" s="206"/>
      <c r="L625" s="206"/>
      <c r="M625" s="206"/>
      <c r="N625" s="206"/>
      <c r="O625" s="206"/>
      <c r="P625" s="206"/>
      <c r="Q625" s="206"/>
      <c r="R625" s="206"/>
      <c r="S625" s="206"/>
      <c r="T625" s="206"/>
    </row>
    <row r="626" spans="1:20">
      <c r="A626" s="86">
        <v>622</v>
      </c>
      <c r="B626" s="86">
        <v>622</v>
      </c>
      <c r="C626" s="105">
        <v>39468</v>
      </c>
      <c r="D626" s="86"/>
      <c r="E626" s="277">
        <v>39469</v>
      </c>
      <c r="F626" s="255"/>
      <c r="G626" s="135"/>
      <c r="H626" s="135"/>
      <c r="I626" s="206"/>
      <c r="J626" s="206"/>
      <c r="K626" s="206"/>
      <c r="L626" s="206"/>
      <c r="M626" s="206"/>
      <c r="N626" s="206"/>
      <c r="O626" s="206"/>
      <c r="P626" s="206"/>
      <c r="Q626" s="206"/>
      <c r="R626" s="206"/>
      <c r="S626" s="206"/>
      <c r="T626" s="206"/>
    </row>
    <row r="627" spans="1:20">
      <c r="A627" s="86">
        <v>623</v>
      </c>
      <c r="B627" s="86">
        <v>623</v>
      </c>
      <c r="C627" s="105">
        <v>39468</v>
      </c>
      <c r="D627" s="86"/>
      <c r="E627" s="277">
        <v>39469</v>
      </c>
      <c r="F627" s="255"/>
      <c r="G627" s="135"/>
      <c r="H627" s="135"/>
      <c r="I627" s="206"/>
      <c r="J627" s="206"/>
      <c r="K627" s="206"/>
      <c r="L627" s="206"/>
      <c r="M627" s="206"/>
      <c r="N627" s="206"/>
      <c r="O627" s="206"/>
      <c r="P627" s="206"/>
      <c r="Q627" s="206"/>
      <c r="R627" s="206"/>
      <c r="S627" s="206"/>
      <c r="T627" s="206"/>
    </row>
    <row r="628" spans="1:20">
      <c r="A628" s="86">
        <v>624</v>
      </c>
      <c r="B628" s="86">
        <v>624</v>
      </c>
      <c r="C628" s="105">
        <v>39468</v>
      </c>
      <c r="D628" s="86"/>
      <c r="E628" s="277">
        <v>39469</v>
      </c>
      <c r="F628" s="255"/>
      <c r="G628" s="135"/>
      <c r="H628" s="135"/>
      <c r="I628" s="206"/>
      <c r="J628" s="206"/>
      <c r="K628" s="206"/>
      <c r="L628" s="206"/>
      <c r="M628" s="206"/>
      <c r="N628" s="206"/>
      <c r="O628" s="206"/>
      <c r="P628" s="206"/>
      <c r="Q628" s="206"/>
      <c r="R628" s="206"/>
      <c r="S628" s="206"/>
      <c r="T628" s="206"/>
    </row>
    <row r="629" spans="1:20">
      <c r="A629" s="86">
        <v>625</v>
      </c>
      <c r="B629" s="86">
        <v>625</v>
      </c>
      <c r="C629" s="105">
        <v>39468</v>
      </c>
      <c r="D629" s="86"/>
      <c r="E629" s="277">
        <v>39471</v>
      </c>
      <c r="F629" s="255"/>
      <c r="G629" s="105">
        <v>39479</v>
      </c>
      <c r="H629" s="135" t="s">
        <v>119</v>
      </c>
      <c r="I629" s="206"/>
      <c r="J629" s="206"/>
      <c r="K629" s="206"/>
      <c r="L629" s="206"/>
      <c r="M629" s="206"/>
      <c r="N629" s="206"/>
      <c r="O629" s="206"/>
      <c r="P629" s="206"/>
      <c r="Q629" s="206"/>
      <c r="R629" s="206"/>
      <c r="S629" s="206"/>
      <c r="T629" s="206"/>
    </row>
    <row r="630" spans="1:20">
      <c r="A630" s="86">
        <v>626</v>
      </c>
      <c r="B630" s="86">
        <v>626</v>
      </c>
      <c r="C630" s="105">
        <v>39468</v>
      </c>
      <c r="D630" s="86"/>
      <c r="E630" s="277">
        <v>39469</v>
      </c>
      <c r="F630" s="255"/>
      <c r="G630" s="135"/>
      <c r="H630" s="135"/>
      <c r="I630" s="206"/>
      <c r="J630" s="206"/>
      <c r="K630" s="206"/>
      <c r="L630" s="206"/>
      <c r="M630" s="206"/>
      <c r="N630" s="206"/>
      <c r="O630" s="206"/>
      <c r="P630" s="206"/>
      <c r="Q630" s="206"/>
      <c r="R630" s="206"/>
      <c r="S630" s="206"/>
      <c r="T630" s="206"/>
    </row>
    <row r="631" spans="1:20">
      <c r="A631" s="86">
        <v>627</v>
      </c>
      <c r="B631" s="86">
        <v>627</v>
      </c>
      <c r="C631" s="105">
        <v>39468</v>
      </c>
      <c r="D631" s="86"/>
      <c r="E631" s="277">
        <v>39469</v>
      </c>
      <c r="F631" s="255"/>
      <c r="G631" s="105">
        <v>39472</v>
      </c>
      <c r="H631" s="233" t="s">
        <v>120</v>
      </c>
      <c r="I631" s="206"/>
      <c r="J631" s="206"/>
      <c r="K631" s="206"/>
      <c r="L631" s="206"/>
      <c r="M631" s="206"/>
      <c r="N631" s="206"/>
      <c r="O631" s="206"/>
      <c r="P631" s="206"/>
      <c r="Q631" s="206"/>
      <c r="R631" s="206"/>
      <c r="S631" s="206"/>
      <c r="T631" s="206"/>
    </row>
    <row r="632" spans="1:20">
      <c r="A632" s="86">
        <v>628</v>
      </c>
      <c r="B632" s="86">
        <v>628</v>
      </c>
      <c r="C632" s="105">
        <v>39468</v>
      </c>
      <c r="D632" s="86"/>
      <c r="E632" s="277">
        <v>39469</v>
      </c>
      <c r="F632" s="255"/>
      <c r="G632" s="105">
        <v>39479</v>
      </c>
      <c r="H632" s="135" t="s">
        <v>119</v>
      </c>
      <c r="I632" s="206"/>
      <c r="J632" s="206"/>
      <c r="K632" s="206"/>
      <c r="L632" s="206"/>
      <c r="M632" s="206"/>
      <c r="N632" s="206"/>
      <c r="O632" s="206"/>
      <c r="P632" s="206"/>
      <c r="Q632" s="206"/>
      <c r="R632" s="206"/>
      <c r="S632" s="206"/>
      <c r="T632" s="206"/>
    </row>
    <row r="633" spans="1:20">
      <c r="A633" s="86">
        <v>629</v>
      </c>
      <c r="B633" s="86">
        <v>629</v>
      </c>
      <c r="C633" s="105">
        <v>39469</v>
      </c>
      <c r="D633" s="86"/>
      <c r="E633" s="277">
        <v>39469</v>
      </c>
      <c r="F633" s="255"/>
      <c r="G633" s="135"/>
      <c r="H633" s="135"/>
      <c r="I633" s="206"/>
      <c r="J633" s="206"/>
      <c r="K633" s="206"/>
      <c r="L633" s="206"/>
      <c r="M633" s="206"/>
      <c r="N633" s="206"/>
      <c r="O633" s="206"/>
      <c r="P633" s="206"/>
      <c r="Q633" s="206"/>
      <c r="R633" s="206"/>
      <c r="S633" s="206"/>
      <c r="T633" s="206"/>
    </row>
    <row r="634" spans="1:20">
      <c r="A634" s="86">
        <v>630</v>
      </c>
      <c r="B634" s="86">
        <v>630</v>
      </c>
      <c r="C634" s="105">
        <v>39469</v>
      </c>
      <c r="D634" s="86"/>
      <c r="E634" s="277">
        <v>39491</v>
      </c>
      <c r="F634" s="87">
        <v>39518</v>
      </c>
      <c r="G634" s="105">
        <v>39518</v>
      </c>
      <c r="H634" s="135" t="s">
        <v>120</v>
      </c>
      <c r="I634" s="206"/>
      <c r="J634" s="206"/>
      <c r="K634" s="206"/>
      <c r="L634" s="206"/>
      <c r="M634" s="206"/>
      <c r="N634" s="206"/>
      <c r="O634" s="206"/>
      <c r="P634" s="206"/>
      <c r="Q634" s="206"/>
      <c r="R634" s="206"/>
      <c r="S634" s="206"/>
      <c r="T634" s="206"/>
    </row>
    <row r="635" spans="1:20">
      <c r="A635" s="86">
        <v>631</v>
      </c>
      <c r="B635" s="86">
        <v>631</v>
      </c>
      <c r="C635" s="105">
        <v>39469</v>
      </c>
      <c r="D635" s="86"/>
      <c r="E635" s="277">
        <v>39490</v>
      </c>
      <c r="F635" s="105">
        <v>39505</v>
      </c>
      <c r="G635" s="135"/>
      <c r="H635" s="135"/>
      <c r="I635" s="206"/>
      <c r="J635" s="206"/>
      <c r="K635" s="206"/>
      <c r="L635" s="206"/>
      <c r="M635" s="206"/>
      <c r="N635" s="206"/>
      <c r="O635" s="206"/>
      <c r="P635" s="206"/>
      <c r="Q635" s="206"/>
      <c r="R635" s="206"/>
      <c r="S635" s="206"/>
      <c r="T635" s="206"/>
    </row>
    <row r="636" spans="1:20">
      <c r="A636" s="86">
        <v>632</v>
      </c>
      <c r="B636" s="86">
        <v>632</v>
      </c>
      <c r="C636" s="105">
        <v>39469</v>
      </c>
      <c r="D636" s="86"/>
      <c r="E636" s="277">
        <v>39478</v>
      </c>
      <c r="F636" s="105">
        <v>39498</v>
      </c>
      <c r="G636" s="105">
        <v>39498</v>
      </c>
      <c r="H636" s="135" t="s">
        <v>134</v>
      </c>
      <c r="I636" s="206"/>
      <c r="J636" s="206"/>
      <c r="K636" s="206"/>
      <c r="L636" s="206"/>
      <c r="M636" s="206"/>
      <c r="N636" s="206"/>
      <c r="O636" s="206"/>
      <c r="P636" s="206"/>
      <c r="Q636" s="206"/>
      <c r="R636" s="206"/>
      <c r="S636" s="206"/>
      <c r="T636" s="206"/>
    </row>
    <row r="637" spans="1:20">
      <c r="A637" s="86">
        <v>633</v>
      </c>
      <c r="B637" s="86">
        <v>633</v>
      </c>
      <c r="C637" s="105">
        <v>39469</v>
      </c>
      <c r="D637" s="86"/>
      <c r="E637" s="277">
        <v>39470</v>
      </c>
      <c r="F637" s="255"/>
      <c r="G637" s="105">
        <v>39472</v>
      </c>
      <c r="H637" s="233" t="s">
        <v>120</v>
      </c>
      <c r="I637" s="206"/>
      <c r="J637" s="206"/>
      <c r="K637" s="206"/>
      <c r="L637" s="206"/>
      <c r="M637" s="206"/>
      <c r="N637" s="206"/>
      <c r="O637" s="206"/>
      <c r="P637" s="206"/>
      <c r="Q637" s="206"/>
      <c r="R637" s="206"/>
      <c r="S637" s="206"/>
      <c r="T637" s="206"/>
    </row>
    <row r="638" spans="1:20">
      <c r="A638" s="86">
        <v>634</v>
      </c>
      <c r="B638" s="86">
        <v>634</v>
      </c>
      <c r="C638" s="105">
        <v>39469</v>
      </c>
      <c r="D638" s="86"/>
      <c r="E638" s="277">
        <v>39500</v>
      </c>
      <c r="F638" s="105">
        <v>39587</v>
      </c>
      <c r="G638" s="135"/>
      <c r="H638" s="135"/>
      <c r="I638" s="206"/>
      <c r="J638" s="206"/>
      <c r="K638" s="206"/>
      <c r="L638" s="206"/>
      <c r="M638" s="206"/>
      <c r="N638" s="206"/>
      <c r="O638" s="206"/>
      <c r="P638" s="206"/>
      <c r="Q638" s="206"/>
      <c r="R638" s="206"/>
      <c r="S638" s="206"/>
      <c r="T638" s="206"/>
    </row>
    <row r="639" spans="1:20">
      <c r="A639" s="86">
        <v>635</v>
      </c>
      <c r="B639" s="86">
        <v>635</v>
      </c>
      <c r="C639" s="105">
        <v>39469</v>
      </c>
      <c r="D639" s="86"/>
      <c r="E639" s="277">
        <v>39470</v>
      </c>
      <c r="F639" s="105">
        <v>39493</v>
      </c>
      <c r="G639" s="105">
        <v>39498</v>
      </c>
      <c r="H639" s="135" t="s">
        <v>127</v>
      </c>
      <c r="I639" s="206"/>
      <c r="J639" s="206"/>
      <c r="K639" s="206"/>
      <c r="L639" s="206"/>
      <c r="M639" s="206"/>
      <c r="N639" s="206"/>
      <c r="O639" s="206"/>
      <c r="P639" s="206"/>
      <c r="Q639" s="206"/>
      <c r="R639" s="206"/>
      <c r="S639" s="206"/>
      <c r="T639" s="206"/>
    </row>
    <row r="640" spans="1:20">
      <c r="A640" s="86">
        <v>636</v>
      </c>
      <c r="B640" s="86">
        <v>636</v>
      </c>
      <c r="C640" s="105">
        <v>39469</v>
      </c>
      <c r="D640" s="86"/>
      <c r="E640" s="277">
        <v>39471</v>
      </c>
      <c r="F640" s="255"/>
      <c r="G640" s="105">
        <v>39475</v>
      </c>
      <c r="H640" s="233" t="s">
        <v>120</v>
      </c>
      <c r="I640" s="206"/>
      <c r="J640" s="206"/>
      <c r="K640" s="206"/>
      <c r="L640" s="206"/>
      <c r="M640" s="206"/>
      <c r="N640" s="206"/>
      <c r="O640" s="206"/>
      <c r="P640" s="206"/>
      <c r="Q640" s="206"/>
      <c r="R640" s="206"/>
      <c r="S640" s="206"/>
      <c r="T640" s="206"/>
    </row>
    <row r="641" spans="1:20">
      <c r="A641" s="86">
        <v>637</v>
      </c>
      <c r="B641" s="86">
        <v>637</v>
      </c>
      <c r="C641" s="105">
        <v>39469</v>
      </c>
      <c r="D641" s="86"/>
      <c r="E641" s="277">
        <v>39471</v>
      </c>
      <c r="F641" s="255"/>
      <c r="G641" s="105">
        <v>39479</v>
      </c>
      <c r="H641" s="135" t="s">
        <v>119</v>
      </c>
      <c r="I641" s="206"/>
      <c r="J641" s="206"/>
      <c r="K641" s="206"/>
      <c r="L641" s="206"/>
      <c r="M641" s="206"/>
      <c r="N641" s="206"/>
      <c r="O641" s="206"/>
      <c r="P641" s="206"/>
      <c r="Q641" s="206"/>
      <c r="R641" s="206"/>
      <c r="S641" s="206"/>
      <c r="T641" s="206"/>
    </row>
    <row r="642" spans="1:20">
      <c r="A642" s="86">
        <v>638</v>
      </c>
      <c r="B642" s="86">
        <v>638</v>
      </c>
      <c r="C642" s="105">
        <v>39469</v>
      </c>
      <c r="D642" s="86"/>
      <c r="E642" s="277">
        <v>39470</v>
      </c>
      <c r="F642" s="255"/>
      <c r="G642" s="105">
        <v>39472</v>
      </c>
      <c r="H642" s="233" t="s">
        <v>120</v>
      </c>
      <c r="I642" s="206"/>
      <c r="J642" s="206"/>
      <c r="K642" s="206"/>
      <c r="L642" s="206"/>
      <c r="M642" s="206"/>
      <c r="N642" s="206"/>
      <c r="O642" s="206"/>
      <c r="P642" s="206"/>
      <c r="Q642" s="206"/>
      <c r="R642" s="206"/>
      <c r="S642" s="206"/>
      <c r="T642" s="206"/>
    </row>
    <row r="643" spans="1:20">
      <c r="A643" s="86">
        <v>639</v>
      </c>
      <c r="B643" s="86">
        <v>639</v>
      </c>
      <c r="C643" s="105">
        <v>39469</v>
      </c>
      <c r="D643" s="86"/>
      <c r="E643" s="277">
        <v>39470</v>
      </c>
      <c r="F643" s="255"/>
      <c r="G643" s="135"/>
      <c r="H643" s="135"/>
      <c r="I643" s="206"/>
      <c r="J643" s="206"/>
      <c r="K643" s="206"/>
      <c r="L643" s="206"/>
      <c r="M643" s="206"/>
      <c r="N643" s="206"/>
      <c r="O643" s="206"/>
      <c r="P643" s="206"/>
      <c r="Q643" s="206"/>
      <c r="R643" s="206"/>
      <c r="S643" s="206"/>
      <c r="T643" s="206"/>
    </row>
    <row r="644" spans="1:20">
      <c r="A644" s="86">
        <v>640</v>
      </c>
      <c r="B644" s="86">
        <v>640</v>
      </c>
      <c r="C644" s="105">
        <v>39469</v>
      </c>
      <c r="D644" s="86"/>
      <c r="E644" s="277">
        <v>39470</v>
      </c>
      <c r="F644" s="255"/>
      <c r="G644" s="135"/>
      <c r="H644" s="135"/>
      <c r="I644" s="206"/>
      <c r="J644" s="206"/>
      <c r="K644" s="206"/>
      <c r="L644" s="206"/>
      <c r="M644" s="206"/>
      <c r="N644" s="206"/>
      <c r="O644" s="206"/>
      <c r="P644" s="206"/>
      <c r="Q644" s="206"/>
      <c r="R644" s="206"/>
      <c r="S644" s="206"/>
      <c r="T644" s="206"/>
    </row>
    <row r="645" spans="1:20">
      <c r="A645" s="86">
        <v>641</v>
      </c>
      <c r="B645" s="86">
        <v>641</v>
      </c>
      <c r="C645" s="105">
        <v>39469</v>
      </c>
      <c r="D645" s="86"/>
      <c r="E645" s="277">
        <v>39470</v>
      </c>
      <c r="F645" s="255"/>
      <c r="G645" s="105">
        <v>39472</v>
      </c>
      <c r="H645" s="233" t="s">
        <v>120</v>
      </c>
      <c r="I645" s="206"/>
      <c r="J645" s="206"/>
      <c r="K645" s="206"/>
      <c r="L645" s="206"/>
      <c r="M645" s="206"/>
      <c r="N645" s="206"/>
      <c r="O645" s="206"/>
      <c r="P645" s="206"/>
      <c r="Q645" s="206"/>
      <c r="R645" s="206"/>
      <c r="S645" s="206"/>
      <c r="T645" s="206"/>
    </row>
    <row r="646" spans="1:20">
      <c r="A646" s="86">
        <v>642</v>
      </c>
      <c r="B646" s="86">
        <v>642</v>
      </c>
      <c r="C646" s="105">
        <v>39469</v>
      </c>
      <c r="D646" s="86"/>
      <c r="E646" s="277">
        <v>39470</v>
      </c>
      <c r="F646" s="255"/>
      <c r="G646" s="135"/>
      <c r="H646" s="135"/>
      <c r="I646" s="206"/>
      <c r="J646" s="206"/>
      <c r="K646" s="206"/>
      <c r="L646" s="206"/>
      <c r="M646" s="206"/>
      <c r="N646" s="206"/>
      <c r="O646" s="206"/>
      <c r="P646" s="206"/>
      <c r="Q646" s="206"/>
      <c r="R646" s="206"/>
      <c r="S646" s="206"/>
      <c r="T646" s="206"/>
    </row>
    <row r="647" spans="1:20">
      <c r="A647" s="86">
        <v>643</v>
      </c>
      <c r="B647" s="86">
        <v>643</v>
      </c>
      <c r="C647" s="105">
        <v>39470</v>
      </c>
      <c r="D647" s="86"/>
      <c r="E647" s="277">
        <v>39475</v>
      </c>
      <c r="F647" s="105">
        <v>39500</v>
      </c>
      <c r="G647" s="105">
        <v>39504</v>
      </c>
      <c r="H647" s="135" t="s">
        <v>134</v>
      </c>
      <c r="I647" s="206"/>
      <c r="J647" s="206"/>
      <c r="K647" s="206"/>
      <c r="L647" s="206"/>
      <c r="M647" s="206"/>
      <c r="N647" s="206"/>
      <c r="O647" s="206"/>
      <c r="P647" s="206"/>
      <c r="Q647" s="206"/>
      <c r="R647" s="206"/>
      <c r="S647" s="206"/>
      <c r="T647" s="206"/>
    </row>
    <row r="648" spans="1:20">
      <c r="A648" s="86">
        <v>644</v>
      </c>
      <c r="B648" s="86">
        <v>644</v>
      </c>
      <c r="C648" s="105">
        <v>39470</v>
      </c>
      <c r="D648" s="86"/>
      <c r="E648" s="277">
        <v>39471</v>
      </c>
      <c r="F648" s="255"/>
      <c r="G648" s="135"/>
      <c r="H648" s="135"/>
      <c r="I648" s="206"/>
      <c r="J648" s="206"/>
      <c r="K648" s="206"/>
      <c r="L648" s="206"/>
      <c r="M648" s="206"/>
      <c r="N648" s="206"/>
      <c r="O648" s="206"/>
      <c r="P648" s="206"/>
      <c r="Q648" s="206"/>
      <c r="R648" s="206"/>
      <c r="S648" s="206"/>
      <c r="T648" s="206"/>
    </row>
    <row r="649" spans="1:20">
      <c r="A649" s="86">
        <v>645</v>
      </c>
      <c r="B649" s="86">
        <v>645</v>
      </c>
      <c r="C649" s="105">
        <v>39470</v>
      </c>
      <c r="D649" s="86"/>
      <c r="E649" s="277">
        <v>39471</v>
      </c>
      <c r="F649" s="255"/>
      <c r="G649" s="105">
        <v>39477</v>
      </c>
      <c r="H649" s="233" t="s">
        <v>120</v>
      </c>
      <c r="I649" s="206"/>
      <c r="J649" s="206"/>
      <c r="K649" s="206"/>
      <c r="L649" s="206"/>
      <c r="M649" s="206"/>
      <c r="N649" s="206"/>
      <c r="O649" s="206"/>
      <c r="P649" s="206"/>
      <c r="Q649" s="206"/>
      <c r="R649" s="206"/>
      <c r="S649" s="206"/>
      <c r="T649" s="206"/>
    </row>
    <row r="650" spans="1:20">
      <c r="A650" s="86">
        <v>646</v>
      </c>
      <c r="B650" s="86">
        <v>646</v>
      </c>
      <c r="C650" s="105">
        <v>39470</v>
      </c>
      <c r="D650" s="86"/>
      <c r="E650" s="277">
        <v>39471</v>
      </c>
      <c r="F650" s="255"/>
      <c r="G650" s="135"/>
      <c r="H650" s="135"/>
      <c r="I650" s="206"/>
      <c r="J650" s="206"/>
      <c r="K650" s="206"/>
      <c r="L650" s="206"/>
      <c r="M650" s="206"/>
      <c r="N650" s="206"/>
      <c r="O650" s="206"/>
      <c r="P650" s="206"/>
      <c r="Q650" s="206"/>
      <c r="R650" s="206"/>
      <c r="S650" s="206"/>
      <c r="T650" s="206"/>
    </row>
    <row r="651" spans="1:20">
      <c r="A651" s="86">
        <v>647</v>
      </c>
      <c r="B651" s="86">
        <v>647</v>
      </c>
      <c r="C651" s="105">
        <v>39470</v>
      </c>
      <c r="D651" s="86"/>
      <c r="E651" s="277">
        <v>39475</v>
      </c>
      <c r="F651" s="105">
        <v>39482</v>
      </c>
      <c r="G651" s="105">
        <v>39482</v>
      </c>
      <c r="H651" s="135" t="s">
        <v>133</v>
      </c>
      <c r="I651" s="206"/>
      <c r="J651" s="206"/>
      <c r="K651" s="206"/>
      <c r="L651" s="206"/>
      <c r="M651" s="206"/>
      <c r="N651" s="206"/>
      <c r="O651" s="206"/>
      <c r="P651" s="206"/>
      <c r="Q651" s="206"/>
      <c r="R651" s="206"/>
      <c r="S651" s="206"/>
      <c r="T651" s="206"/>
    </row>
    <row r="652" spans="1:20">
      <c r="A652" s="86">
        <v>648</v>
      </c>
      <c r="B652" s="86">
        <v>648</v>
      </c>
      <c r="C652" s="105">
        <v>39470</v>
      </c>
      <c r="D652" s="86"/>
      <c r="E652" s="277">
        <v>39471</v>
      </c>
      <c r="F652" s="255"/>
      <c r="G652" s="135"/>
      <c r="H652" s="135"/>
      <c r="I652" s="206"/>
      <c r="J652" s="206"/>
      <c r="K652" s="206"/>
      <c r="L652" s="206"/>
      <c r="M652" s="206"/>
      <c r="N652" s="206"/>
      <c r="O652" s="206"/>
      <c r="P652" s="206"/>
      <c r="Q652" s="206"/>
      <c r="R652" s="206"/>
      <c r="S652" s="206"/>
      <c r="T652" s="206"/>
    </row>
    <row r="653" spans="1:20">
      <c r="A653" s="86">
        <v>649</v>
      </c>
      <c r="B653" s="86">
        <v>649</v>
      </c>
      <c r="C653" s="105">
        <v>39470</v>
      </c>
      <c r="D653" s="86"/>
      <c r="E653" s="277">
        <v>39471</v>
      </c>
      <c r="F653" s="255"/>
      <c r="G653" s="135"/>
      <c r="H653" s="135"/>
      <c r="I653" s="206"/>
      <c r="J653" s="206"/>
      <c r="K653" s="206"/>
      <c r="L653" s="206"/>
      <c r="M653" s="206"/>
      <c r="N653" s="206"/>
      <c r="O653" s="206"/>
      <c r="P653" s="206"/>
      <c r="Q653" s="206"/>
      <c r="R653" s="206"/>
      <c r="S653" s="206"/>
      <c r="T653" s="206"/>
    </row>
    <row r="654" spans="1:20">
      <c r="A654" s="86">
        <v>650</v>
      </c>
      <c r="B654" s="86">
        <v>650</v>
      </c>
      <c r="C654" s="105">
        <v>39470</v>
      </c>
      <c r="D654" s="86"/>
      <c r="E654" s="277">
        <v>39471</v>
      </c>
      <c r="F654" s="255"/>
      <c r="G654" s="135"/>
      <c r="H654" s="135"/>
      <c r="I654" s="206"/>
      <c r="J654" s="206"/>
      <c r="K654" s="206"/>
      <c r="L654" s="206"/>
      <c r="M654" s="206"/>
      <c r="N654" s="206"/>
      <c r="O654" s="206"/>
      <c r="P654" s="206"/>
      <c r="Q654" s="206"/>
      <c r="R654" s="206"/>
      <c r="S654" s="206"/>
      <c r="T654" s="206"/>
    </row>
    <row r="655" spans="1:20">
      <c r="A655" s="86">
        <v>651</v>
      </c>
      <c r="B655" s="86">
        <v>651</v>
      </c>
      <c r="C655" s="105">
        <v>39470</v>
      </c>
      <c r="D655" s="86"/>
      <c r="E655" s="277">
        <v>39471</v>
      </c>
      <c r="F655" s="255"/>
      <c r="G655" s="135"/>
      <c r="H655" s="135"/>
      <c r="I655" s="206"/>
      <c r="J655" s="206"/>
      <c r="K655" s="206"/>
      <c r="L655" s="206"/>
      <c r="M655" s="206"/>
      <c r="N655" s="206"/>
      <c r="O655" s="206"/>
      <c r="P655" s="206"/>
      <c r="Q655" s="206"/>
      <c r="R655" s="206"/>
      <c r="S655" s="206"/>
      <c r="T655" s="206"/>
    </row>
    <row r="656" spans="1:20">
      <c r="A656" s="86">
        <v>652</v>
      </c>
      <c r="B656" s="86">
        <v>652</v>
      </c>
      <c r="C656" s="105">
        <v>39470</v>
      </c>
      <c r="D656" s="86"/>
      <c r="E656" s="277">
        <v>39471</v>
      </c>
      <c r="F656" s="255"/>
      <c r="G656" s="135"/>
      <c r="H656" s="135"/>
      <c r="I656" s="206"/>
      <c r="J656" s="206"/>
      <c r="K656" s="206"/>
      <c r="L656" s="206"/>
      <c r="M656" s="206"/>
      <c r="N656" s="206"/>
      <c r="O656" s="206"/>
      <c r="P656" s="206"/>
      <c r="Q656" s="206"/>
      <c r="R656" s="206"/>
      <c r="S656" s="206"/>
      <c r="T656" s="206"/>
    </row>
    <row r="657" spans="1:20">
      <c r="A657" s="86">
        <v>653</v>
      </c>
      <c r="B657" s="86">
        <v>653</v>
      </c>
      <c r="C657" s="105">
        <v>39470</v>
      </c>
      <c r="D657" s="86"/>
      <c r="E657" s="277">
        <v>39471</v>
      </c>
      <c r="F657" s="255"/>
      <c r="G657" s="105">
        <v>39479</v>
      </c>
      <c r="H657" s="135" t="s">
        <v>119</v>
      </c>
      <c r="I657" s="206"/>
      <c r="J657" s="206"/>
      <c r="K657" s="206"/>
      <c r="L657" s="206"/>
      <c r="M657" s="206"/>
      <c r="N657" s="206"/>
      <c r="O657" s="206"/>
      <c r="P657" s="206"/>
      <c r="Q657" s="206"/>
      <c r="R657" s="206"/>
      <c r="S657" s="206"/>
      <c r="T657" s="206"/>
    </row>
    <row r="658" spans="1:20">
      <c r="A658" s="86">
        <v>654</v>
      </c>
      <c r="B658" s="86">
        <v>654</v>
      </c>
      <c r="C658" s="105">
        <v>39470</v>
      </c>
      <c r="D658" s="86"/>
      <c r="E658" s="277">
        <v>39489</v>
      </c>
      <c r="F658" s="116">
        <v>39510</v>
      </c>
      <c r="G658" s="105">
        <v>39511</v>
      </c>
      <c r="H658" s="135" t="s">
        <v>134</v>
      </c>
      <c r="I658" s="206"/>
      <c r="J658" s="206"/>
      <c r="K658" s="206"/>
      <c r="L658" s="206"/>
      <c r="M658" s="206"/>
      <c r="N658" s="206"/>
      <c r="O658" s="206"/>
      <c r="P658" s="206"/>
      <c r="Q658" s="206"/>
      <c r="R658" s="206"/>
      <c r="S658" s="206"/>
      <c r="T658" s="206"/>
    </row>
    <row r="659" spans="1:20">
      <c r="A659" s="86">
        <v>655</v>
      </c>
      <c r="B659" s="86">
        <v>655</v>
      </c>
      <c r="C659" s="105">
        <v>39470</v>
      </c>
      <c r="D659" s="86"/>
      <c r="E659" s="277">
        <v>39498</v>
      </c>
      <c r="F659" s="105">
        <v>39528</v>
      </c>
      <c r="G659" s="105">
        <v>39527</v>
      </c>
      <c r="H659" s="233" t="s">
        <v>120</v>
      </c>
      <c r="I659" s="206"/>
      <c r="J659" s="206"/>
      <c r="K659" s="206"/>
      <c r="L659" s="206"/>
      <c r="M659" s="206"/>
      <c r="N659" s="206"/>
      <c r="O659" s="206"/>
      <c r="P659" s="206"/>
      <c r="Q659" s="206"/>
      <c r="R659" s="206"/>
      <c r="S659" s="206"/>
      <c r="T659" s="206"/>
    </row>
    <row r="660" spans="1:20">
      <c r="A660" s="86">
        <v>656</v>
      </c>
      <c r="B660" s="86">
        <v>656</v>
      </c>
      <c r="C660" s="105">
        <v>39470</v>
      </c>
      <c r="D660" s="86"/>
      <c r="E660" s="277">
        <v>39471</v>
      </c>
      <c r="F660" s="255"/>
      <c r="G660" s="105">
        <v>39479</v>
      </c>
      <c r="H660" s="135" t="s">
        <v>119</v>
      </c>
      <c r="I660" s="206"/>
      <c r="J660" s="206"/>
      <c r="K660" s="206"/>
      <c r="L660" s="206"/>
      <c r="M660" s="206"/>
      <c r="N660" s="206"/>
      <c r="O660" s="206"/>
      <c r="P660" s="206"/>
      <c r="Q660" s="206"/>
      <c r="R660" s="206"/>
      <c r="S660" s="206"/>
      <c r="T660" s="206"/>
    </row>
    <row r="661" spans="1:20">
      <c r="A661" s="86">
        <v>657</v>
      </c>
      <c r="B661" s="86">
        <v>657</v>
      </c>
      <c r="C661" s="105">
        <v>39471</v>
      </c>
      <c r="D661" s="86"/>
      <c r="E661" s="277">
        <v>39471</v>
      </c>
      <c r="F661" s="255"/>
      <c r="G661" s="135"/>
      <c r="H661" s="135"/>
      <c r="I661" s="206"/>
      <c r="J661" s="206"/>
      <c r="K661" s="206"/>
      <c r="L661" s="206"/>
      <c r="M661" s="206"/>
      <c r="N661" s="206"/>
      <c r="O661" s="206"/>
      <c r="P661" s="206"/>
      <c r="Q661" s="206"/>
      <c r="R661" s="206"/>
      <c r="S661" s="206"/>
      <c r="T661" s="206"/>
    </row>
    <row r="662" spans="1:20">
      <c r="A662" s="86">
        <v>658</v>
      </c>
      <c r="B662" s="86">
        <v>658</v>
      </c>
      <c r="C662" s="105">
        <v>39471</v>
      </c>
      <c r="D662" s="86"/>
      <c r="E662" s="277">
        <v>39471</v>
      </c>
      <c r="F662" s="105"/>
      <c r="G662" s="105">
        <v>39479</v>
      </c>
      <c r="H662" s="135" t="s">
        <v>119</v>
      </c>
      <c r="I662" s="206"/>
      <c r="J662" s="206"/>
      <c r="K662" s="206"/>
      <c r="L662" s="206"/>
      <c r="M662" s="206"/>
      <c r="N662" s="206"/>
      <c r="O662" s="206"/>
      <c r="P662" s="206"/>
      <c r="Q662" s="206"/>
      <c r="R662" s="206"/>
      <c r="S662" s="206"/>
      <c r="T662" s="206"/>
    </row>
    <row r="663" spans="1:20">
      <c r="A663" s="86">
        <v>659</v>
      </c>
      <c r="B663" s="86">
        <v>659</v>
      </c>
      <c r="C663" s="105">
        <v>39471</v>
      </c>
      <c r="D663" s="86"/>
      <c r="E663" s="277">
        <v>39472</v>
      </c>
      <c r="F663" s="255"/>
      <c r="G663" s="135"/>
      <c r="H663" s="135"/>
      <c r="I663" s="206"/>
      <c r="J663" s="206"/>
      <c r="K663" s="206"/>
      <c r="L663" s="206"/>
      <c r="M663" s="206"/>
      <c r="N663" s="206"/>
      <c r="O663" s="206"/>
      <c r="P663" s="206"/>
      <c r="Q663" s="206"/>
      <c r="R663" s="206"/>
      <c r="S663" s="206"/>
      <c r="T663" s="206"/>
    </row>
    <row r="664" spans="1:20">
      <c r="A664" s="86">
        <v>660</v>
      </c>
      <c r="B664" s="86">
        <v>660</v>
      </c>
      <c r="C664" s="105">
        <v>39471</v>
      </c>
      <c r="D664" s="86"/>
      <c r="E664" s="277">
        <v>39472</v>
      </c>
      <c r="F664" s="255"/>
      <c r="G664" s="135"/>
      <c r="H664" s="135"/>
      <c r="I664" s="206"/>
      <c r="J664" s="206"/>
      <c r="K664" s="206"/>
      <c r="L664" s="206"/>
      <c r="M664" s="206"/>
      <c r="N664" s="206"/>
      <c r="O664" s="206"/>
      <c r="P664" s="206"/>
      <c r="Q664" s="206"/>
      <c r="R664" s="206"/>
      <c r="S664" s="206"/>
      <c r="T664" s="206"/>
    </row>
    <row r="665" spans="1:20">
      <c r="A665" s="86">
        <v>661</v>
      </c>
      <c r="B665" s="86">
        <v>661</v>
      </c>
      <c r="C665" s="105">
        <v>39471</v>
      </c>
      <c r="D665" s="86"/>
      <c r="E665" s="277">
        <v>39486</v>
      </c>
      <c r="F665" s="105">
        <v>39499</v>
      </c>
      <c r="G665" s="105">
        <v>39504</v>
      </c>
      <c r="H665" s="135" t="s">
        <v>138</v>
      </c>
      <c r="I665" s="206"/>
      <c r="J665" s="206"/>
      <c r="K665" s="206"/>
      <c r="L665" s="206"/>
      <c r="M665" s="206"/>
      <c r="N665" s="206"/>
      <c r="O665" s="206"/>
      <c r="P665" s="206"/>
      <c r="Q665" s="206"/>
      <c r="R665" s="206"/>
      <c r="S665" s="206"/>
      <c r="T665" s="206"/>
    </row>
    <row r="666" spans="1:20">
      <c r="A666" s="86">
        <v>662</v>
      </c>
      <c r="B666" s="86">
        <v>662</v>
      </c>
      <c r="C666" s="105">
        <v>39471</v>
      </c>
      <c r="D666" s="86"/>
      <c r="E666" s="277">
        <v>39472</v>
      </c>
      <c r="F666" s="255"/>
      <c r="G666" s="135"/>
      <c r="H666" s="135"/>
      <c r="I666" s="206"/>
      <c r="J666" s="206"/>
      <c r="K666" s="206"/>
      <c r="L666" s="206"/>
      <c r="M666" s="206"/>
      <c r="N666" s="206"/>
      <c r="O666" s="206"/>
      <c r="P666" s="206"/>
      <c r="Q666" s="206"/>
      <c r="R666" s="206"/>
      <c r="S666" s="206"/>
      <c r="T666" s="206"/>
    </row>
    <row r="667" spans="1:20">
      <c r="A667" s="86">
        <v>663</v>
      </c>
      <c r="B667" s="86">
        <v>663</v>
      </c>
      <c r="C667" s="105">
        <v>39471</v>
      </c>
      <c r="D667" s="86"/>
      <c r="E667" s="277">
        <v>39472</v>
      </c>
      <c r="F667" s="255"/>
      <c r="G667" s="105">
        <v>39478</v>
      </c>
      <c r="H667" s="135" t="s">
        <v>133</v>
      </c>
      <c r="I667" s="206"/>
      <c r="J667" s="206"/>
      <c r="K667" s="206"/>
      <c r="L667" s="206"/>
      <c r="M667" s="206"/>
      <c r="N667" s="206"/>
      <c r="O667" s="206"/>
      <c r="P667" s="206"/>
      <c r="Q667" s="206"/>
      <c r="R667" s="206"/>
      <c r="S667" s="206"/>
      <c r="T667" s="206"/>
    </row>
    <row r="668" spans="1:20">
      <c r="A668" s="86">
        <v>664</v>
      </c>
      <c r="B668" s="86">
        <v>664</v>
      </c>
      <c r="C668" s="105">
        <v>39471</v>
      </c>
      <c r="D668" s="86"/>
      <c r="E668" s="277">
        <v>39472</v>
      </c>
      <c r="F668" s="255"/>
      <c r="G668" s="135"/>
      <c r="H668" s="135"/>
      <c r="I668" s="206"/>
      <c r="J668" s="206"/>
      <c r="K668" s="206"/>
      <c r="L668" s="206"/>
      <c r="M668" s="206"/>
      <c r="N668" s="206"/>
      <c r="O668" s="206"/>
      <c r="P668" s="206"/>
      <c r="Q668" s="206"/>
      <c r="R668" s="206"/>
      <c r="S668" s="206"/>
      <c r="T668" s="206"/>
    </row>
    <row r="669" spans="1:20">
      <c r="A669" s="86">
        <v>665</v>
      </c>
      <c r="B669" s="86">
        <v>665</v>
      </c>
      <c r="C669" s="105">
        <v>39471</v>
      </c>
      <c r="D669" s="86"/>
      <c r="E669" s="277">
        <v>39472</v>
      </c>
      <c r="F669" s="255"/>
      <c r="G669" s="135"/>
      <c r="H669" s="135"/>
      <c r="I669" s="206"/>
      <c r="J669" s="206"/>
      <c r="K669" s="206"/>
      <c r="L669" s="206"/>
      <c r="M669" s="206"/>
      <c r="N669" s="206"/>
      <c r="O669" s="206"/>
      <c r="P669" s="206"/>
      <c r="Q669" s="206"/>
      <c r="R669" s="206"/>
      <c r="S669" s="206"/>
      <c r="T669" s="206"/>
    </row>
    <row r="670" spans="1:20">
      <c r="A670" s="86">
        <v>666</v>
      </c>
      <c r="B670" s="86">
        <v>666</v>
      </c>
      <c r="C670" s="105">
        <v>39471</v>
      </c>
      <c r="D670" s="86"/>
      <c r="E670" s="277">
        <v>39472</v>
      </c>
      <c r="F670" s="255"/>
      <c r="G670" s="135"/>
      <c r="H670" s="135"/>
      <c r="I670" s="206"/>
      <c r="J670" s="206"/>
      <c r="K670" s="206"/>
      <c r="L670" s="206"/>
      <c r="M670" s="206"/>
      <c r="N670" s="206"/>
      <c r="O670" s="206"/>
      <c r="P670" s="206"/>
      <c r="Q670" s="206"/>
      <c r="R670" s="206"/>
      <c r="S670" s="206"/>
      <c r="T670" s="206"/>
    </row>
    <row r="671" spans="1:20">
      <c r="A671" s="86">
        <v>667</v>
      </c>
      <c r="B671" s="86">
        <v>667</v>
      </c>
      <c r="C671" s="105">
        <v>39471</v>
      </c>
      <c r="D671" s="86"/>
      <c r="E671" s="277">
        <v>39472</v>
      </c>
      <c r="F671" s="255"/>
      <c r="G671" s="105">
        <v>39478</v>
      </c>
      <c r="H671" s="135" t="s">
        <v>120</v>
      </c>
      <c r="I671" s="206"/>
      <c r="J671" s="206"/>
      <c r="K671" s="206"/>
      <c r="L671" s="206"/>
      <c r="M671" s="206"/>
      <c r="N671" s="206"/>
      <c r="O671" s="206"/>
      <c r="P671" s="206"/>
      <c r="Q671" s="206"/>
      <c r="R671" s="206"/>
      <c r="S671" s="206"/>
      <c r="T671" s="206"/>
    </row>
    <row r="672" spans="1:20">
      <c r="A672" s="86">
        <v>668</v>
      </c>
      <c r="B672" s="86">
        <v>668</v>
      </c>
      <c r="C672" s="105">
        <v>39471</v>
      </c>
      <c r="D672" s="86"/>
      <c r="E672" s="277">
        <v>39472</v>
      </c>
      <c r="F672" s="255"/>
      <c r="G672" s="135"/>
      <c r="H672" s="135"/>
      <c r="I672" s="206"/>
      <c r="J672" s="206"/>
      <c r="K672" s="206"/>
      <c r="L672" s="206"/>
      <c r="M672" s="206"/>
      <c r="N672" s="206"/>
      <c r="O672" s="206"/>
      <c r="P672" s="206"/>
      <c r="Q672" s="206"/>
      <c r="R672" s="206"/>
      <c r="S672" s="206"/>
      <c r="T672" s="206"/>
    </row>
    <row r="673" spans="1:20">
      <c r="A673" s="86">
        <v>669</v>
      </c>
      <c r="B673" s="86">
        <v>669</v>
      </c>
      <c r="C673" s="105">
        <v>39471</v>
      </c>
      <c r="D673" s="86"/>
      <c r="E673" s="277">
        <v>39472</v>
      </c>
      <c r="F673" s="255"/>
      <c r="G673" s="105">
        <v>39475</v>
      </c>
      <c r="H673" s="233" t="s">
        <v>120</v>
      </c>
      <c r="I673" s="206"/>
      <c r="J673" s="206"/>
      <c r="K673" s="206"/>
      <c r="L673" s="206"/>
      <c r="M673" s="206"/>
      <c r="N673" s="206"/>
      <c r="O673" s="206"/>
      <c r="P673" s="206"/>
      <c r="Q673" s="206"/>
      <c r="R673" s="206"/>
      <c r="S673" s="206"/>
      <c r="T673" s="206"/>
    </row>
    <row r="674" spans="1:20">
      <c r="A674" s="86">
        <v>670</v>
      </c>
      <c r="B674" s="86">
        <v>670</v>
      </c>
      <c r="C674" s="105">
        <v>39472</v>
      </c>
      <c r="D674" s="86"/>
      <c r="E674" s="277">
        <v>39472</v>
      </c>
      <c r="F674" s="255"/>
      <c r="G674" s="135"/>
      <c r="H674" s="135"/>
      <c r="I674" s="206"/>
      <c r="J674" s="206"/>
      <c r="K674" s="206"/>
      <c r="L674" s="206"/>
      <c r="M674" s="206"/>
      <c r="N674" s="206"/>
      <c r="O674" s="206"/>
      <c r="P674" s="206"/>
      <c r="Q674" s="206"/>
      <c r="R674" s="206"/>
      <c r="S674" s="206"/>
      <c r="T674" s="206"/>
    </row>
    <row r="675" spans="1:20">
      <c r="A675" s="86">
        <v>671</v>
      </c>
      <c r="B675" s="86">
        <v>671</v>
      </c>
      <c r="C675" s="105">
        <v>39472</v>
      </c>
      <c r="D675" s="86"/>
      <c r="E675" s="277">
        <v>39472</v>
      </c>
      <c r="F675" s="255"/>
      <c r="G675" s="135"/>
      <c r="H675" s="135"/>
      <c r="I675" s="206"/>
      <c r="J675" s="206"/>
      <c r="K675" s="206"/>
      <c r="L675" s="206"/>
      <c r="M675" s="206"/>
      <c r="N675" s="206"/>
      <c r="O675" s="206"/>
      <c r="P675" s="206"/>
      <c r="Q675" s="206"/>
      <c r="R675" s="206"/>
      <c r="S675" s="206"/>
      <c r="T675" s="206"/>
    </row>
    <row r="676" spans="1:20">
      <c r="A676" s="86">
        <v>672</v>
      </c>
      <c r="B676" s="86">
        <v>672</v>
      </c>
      <c r="C676" s="105">
        <v>39472</v>
      </c>
      <c r="D676" s="86"/>
      <c r="E676" s="277">
        <v>39486</v>
      </c>
      <c r="F676" s="105">
        <v>39520</v>
      </c>
      <c r="G676" s="135"/>
      <c r="H676" s="135"/>
      <c r="I676" s="206"/>
      <c r="J676" s="206"/>
      <c r="K676" s="206"/>
      <c r="L676" s="206"/>
      <c r="M676" s="206"/>
      <c r="N676" s="206"/>
      <c r="O676" s="206"/>
      <c r="P676" s="206"/>
      <c r="Q676" s="206"/>
      <c r="R676" s="206"/>
      <c r="S676" s="206"/>
      <c r="T676" s="206"/>
    </row>
    <row r="677" spans="1:20">
      <c r="A677" s="86">
        <v>673</v>
      </c>
      <c r="B677" s="86">
        <v>673</v>
      </c>
      <c r="C677" s="105">
        <v>39472</v>
      </c>
      <c r="D677" s="86"/>
      <c r="E677" s="277">
        <v>39476</v>
      </c>
      <c r="F677" s="105">
        <v>39519</v>
      </c>
      <c r="G677" s="135"/>
      <c r="H677" s="135"/>
      <c r="I677" s="206"/>
      <c r="J677" s="206"/>
      <c r="K677" s="206"/>
      <c r="L677" s="206"/>
      <c r="M677" s="206"/>
      <c r="N677" s="206"/>
      <c r="O677" s="206"/>
      <c r="P677" s="206"/>
      <c r="Q677" s="206"/>
      <c r="R677" s="206"/>
      <c r="S677" s="206"/>
      <c r="T677" s="206"/>
    </row>
    <row r="678" spans="1:20">
      <c r="A678" s="86">
        <v>674</v>
      </c>
      <c r="B678" s="86">
        <v>674</v>
      </c>
      <c r="C678" s="105">
        <v>39472</v>
      </c>
      <c r="D678" s="86"/>
      <c r="E678" s="277">
        <v>39490</v>
      </c>
      <c r="F678" s="105">
        <v>39524</v>
      </c>
      <c r="G678" s="105">
        <v>39531</v>
      </c>
      <c r="H678" s="233" t="s">
        <v>120</v>
      </c>
      <c r="I678" s="206"/>
      <c r="J678" s="206"/>
      <c r="K678" s="206"/>
      <c r="L678" s="206"/>
      <c r="M678" s="206"/>
      <c r="N678" s="206"/>
      <c r="O678" s="206"/>
      <c r="P678" s="206"/>
      <c r="Q678" s="206"/>
      <c r="R678" s="206"/>
      <c r="S678" s="206"/>
      <c r="T678" s="206"/>
    </row>
    <row r="679" spans="1:20">
      <c r="A679" s="86">
        <v>675</v>
      </c>
      <c r="B679" s="86">
        <v>675</v>
      </c>
      <c r="C679" s="105">
        <v>39472</v>
      </c>
      <c r="D679" s="86"/>
      <c r="E679" s="277">
        <v>39475</v>
      </c>
      <c r="F679" s="255"/>
      <c r="G679" s="135"/>
      <c r="H679" s="135"/>
      <c r="I679" s="206"/>
      <c r="J679" s="206"/>
      <c r="K679" s="206"/>
      <c r="L679" s="206"/>
      <c r="M679" s="206"/>
      <c r="N679" s="206"/>
      <c r="O679" s="206"/>
      <c r="P679" s="206"/>
      <c r="Q679" s="206"/>
      <c r="R679" s="206"/>
      <c r="S679" s="206"/>
      <c r="T679" s="206"/>
    </row>
    <row r="680" spans="1:20">
      <c r="A680" s="86">
        <v>676</v>
      </c>
      <c r="B680" s="86">
        <v>676</v>
      </c>
      <c r="C680" s="105">
        <v>39472</v>
      </c>
      <c r="D680" s="86"/>
      <c r="E680" s="277">
        <v>39476</v>
      </c>
      <c r="F680" s="105">
        <v>39524</v>
      </c>
      <c r="G680" s="135"/>
      <c r="H680" s="135"/>
      <c r="I680" s="206"/>
      <c r="J680" s="206"/>
      <c r="K680" s="206"/>
      <c r="L680" s="206"/>
      <c r="M680" s="206"/>
      <c r="N680" s="206"/>
      <c r="O680" s="206"/>
      <c r="P680" s="206"/>
      <c r="Q680" s="206"/>
      <c r="R680" s="206"/>
      <c r="S680" s="206"/>
      <c r="T680" s="206"/>
    </row>
    <row r="681" spans="1:20">
      <c r="A681" s="86">
        <v>677</v>
      </c>
      <c r="B681" s="86">
        <v>677</v>
      </c>
      <c r="C681" s="105">
        <v>39472</v>
      </c>
      <c r="D681" s="86"/>
      <c r="E681" s="277">
        <v>39475</v>
      </c>
      <c r="F681" s="255"/>
      <c r="G681" s="105">
        <v>39477</v>
      </c>
      <c r="H681" s="233" t="s">
        <v>120</v>
      </c>
      <c r="I681" s="206"/>
      <c r="J681" s="206"/>
      <c r="K681" s="206"/>
      <c r="L681" s="206"/>
      <c r="M681" s="206"/>
      <c r="N681" s="206"/>
      <c r="O681" s="206"/>
      <c r="P681" s="206"/>
      <c r="Q681" s="206"/>
      <c r="R681" s="206"/>
      <c r="S681" s="206"/>
      <c r="T681" s="206"/>
    </row>
    <row r="682" spans="1:20">
      <c r="A682" s="86">
        <v>678</v>
      </c>
      <c r="B682" s="86">
        <v>678</v>
      </c>
      <c r="C682" s="105">
        <v>39472</v>
      </c>
      <c r="D682" s="86"/>
      <c r="E682" s="277">
        <v>39475</v>
      </c>
      <c r="F682" s="105">
        <v>39482</v>
      </c>
      <c r="G682" s="105">
        <v>39482</v>
      </c>
      <c r="H682" s="135" t="s">
        <v>133</v>
      </c>
      <c r="I682" s="206"/>
      <c r="J682" s="206"/>
      <c r="K682" s="206"/>
      <c r="L682" s="206"/>
      <c r="M682" s="206"/>
      <c r="N682" s="206"/>
      <c r="O682" s="206"/>
      <c r="P682" s="206"/>
      <c r="Q682" s="206"/>
      <c r="R682" s="206"/>
      <c r="S682" s="206"/>
      <c r="T682" s="206"/>
    </row>
    <row r="683" spans="1:20">
      <c r="A683" s="86">
        <v>679</v>
      </c>
      <c r="B683" s="86">
        <v>679</v>
      </c>
      <c r="C683" s="105">
        <v>39472</v>
      </c>
      <c r="D683" s="86"/>
      <c r="E683" s="277">
        <v>39475</v>
      </c>
      <c r="F683" s="255"/>
      <c r="G683" s="105">
        <v>39477</v>
      </c>
      <c r="H683" s="233" t="s">
        <v>120</v>
      </c>
      <c r="I683" s="206"/>
      <c r="J683" s="206"/>
      <c r="K683" s="206"/>
      <c r="L683" s="206"/>
      <c r="M683" s="206"/>
      <c r="N683" s="206"/>
      <c r="O683" s="206"/>
      <c r="P683" s="206"/>
      <c r="Q683" s="206"/>
      <c r="R683" s="206"/>
      <c r="S683" s="206"/>
      <c r="T683" s="206"/>
    </row>
    <row r="684" spans="1:20" ht="12.75" customHeight="1">
      <c r="A684" s="86">
        <v>680</v>
      </c>
      <c r="B684" s="86">
        <v>680</v>
      </c>
      <c r="C684" s="105">
        <v>39472</v>
      </c>
      <c r="D684" s="86"/>
      <c r="E684" s="277">
        <v>39475</v>
      </c>
      <c r="F684" s="105">
        <v>39482</v>
      </c>
      <c r="G684" s="105">
        <v>39482</v>
      </c>
      <c r="H684" s="135" t="s">
        <v>134</v>
      </c>
      <c r="I684" s="206"/>
      <c r="J684" s="206"/>
      <c r="K684" s="206"/>
      <c r="L684" s="206"/>
      <c r="M684" s="206"/>
      <c r="N684" s="206"/>
      <c r="O684" s="206"/>
      <c r="P684" s="206"/>
      <c r="Q684" s="206"/>
      <c r="R684" s="206"/>
      <c r="S684" s="206"/>
      <c r="T684" s="206"/>
    </row>
    <row r="685" spans="1:20" ht="12.75" customHeight="1">
      <c r="A685" s="86">
        <v>681</v>
      </c>
      <c r="B685" s="86">
        <v>681</v>
      </c>
      <c r="C685" s="105">
        <v>39472</v>
      </c>
      <c r="D685" s="86"/>
      <c r="E685" s="277">
        <v>39475</v>
      </c>
      <c r="F685" s="87">
        <v>39518</v>
      </c>
      <c r="G685" s="105">
        <v>39518</v>
      </c>
      <c r="H685" s="135" t="s">
        <v>134</v>
      </c>
      <c r="I685" s="206"/>
      <c r="J685" s="206"/>
      <c r="K685" s="206"/>
      <c r="L685" s="206"/>
      <c r="M685" s="206"/>
      <c r="N685" s="206"/>
      <c r="O685" s="206"/>
      <c r="P685" s="206"/>
      <c r="Q685" s="206"/>
      <c r="R685" s="206"/>
      <c r="S685" s="206"/>
      <c r="T685" s="206"/>
    </row>
    <row r="686" spans="1:20" ht="12.75" customHeight="1">
      <c r="A686" s="86">
        <v>682</v>
      </c>
      <c r="B686" s="86">
        <v>682</v>
      </c>
      <c r="C686" s="105">
        <v>39475</v>
      </c>
      <c r="D686" s="86"/>
      <c r="E686" s="277">
        <v>39475</v>
      </c>
      <c r="F686" s="87">
        <v>39518</v>
      </c>
      <c r="G686" s="105">
        <v>39518</v>
      </c>
      <c r="H686" s="135" t="s">
        <v>133</v>
      </c>
      <c r="I686" s="206"/>
      <c r="J686" s="206"/>
      <c r="K686" s="206"/>
      <c r="L686" s="206"/>
      <c r="M686" s="206"/>
      <c r="N686" s="206"/>
      <c r="O686" s="206"/>
      <c r="P686" s="206"/>
      <c r="Q686" s="206"/>
      <c r="R686" s="206"/>
      <c r="S686" s="206"/>
      <c r="T686" s="206"/>
    </row>
    <row r="687" spans="1:20">
      <c r="A687" s="86">
        <v>683</v>
      </c>
      <c r="B687" s="86">
        <v>683</v>
      </c>
      <c r="C687" s="105">
        <v>39475</v>
      </c>
      <c r="D687" s="86"/>
      <c r="E687" s="277">
        <v>39475</v>
      </c>
      <c r="F687" s="105">
        <v>39519</v>
      </c>
      <c r="G687" s="105">
        <v>39519</v>
      </c>
      <c r="H687" s="135" t="s">
        <v>138</v>
      </c>
      <c r="I687" s="206"/>
      <c r="J687" s="206"/>
      <c r="K687" s="206"/>
      <c r="L687" s="206"/>
      <c r="M687" s="206"/>
      <c r="N687" s="206"/>
      <c r="O687" s="206"/>
      <c r="P687" s="206"/>
      <c r="Q687" s="206"/>
      <c r="R687" s="206"/>
      <c r="S687" s="206"/>
      <c r="T687" s="206"/>
    </row>
    <row r="688" spans="1:20">
      <c r="A688" s="86">
        <v>684</v>
      </c>
      <c r="B688" s="86">
        <v>684</v>
      </c>
      <c r="C688" s="105">
        <v>39475</v>
      </c>
      <c r="D688" s="86"/>
      <c r="E688" s="277">
        <v>39475</v>
      </c>
      <c r="F688" s="105">
        <v>39484</v>
      </c>
      <c r="G688" s="105">
        <v>39484</v>
      </c>
      <c r="H688" s="135" t="s">
        <v>120</v>
      </c>
      <c r="I688" s="206"/>
      <c r="J688" s="206"/>
      <c r="K688" s="206"/>
      <c r="L688" s="206"/>
      <c r="M688" s="206"/>
      <c r="N688" s="206"/>
      <c r="O688" s="206"/>
      <c r="P688" s="206"/>
      <c r="Q688" s="206"/>
      <c r="R688" s="206"/>
      <c r="S688" s="206"/>
      <c r="T688" s="206"/>
    </row>
    <row r="689" spans="1:20">
      <c r="A689" s="86">
        <v>685</v>
      </c>
      <c r="B689" s="86">
        <v>685</v>
      </c>
      <c r="C689" s="105">
        <v>39475</v>
      </c>
      <c r="D689" s="86"/>
      <c r="E689" s="277">
        <v>39476</v>
      </c>
      <c r="F689" s="87">
        <v>39518</v>
      </c>
      <c r="G689" s="105">
        <v>39518</v>
      </c>
      <c r="H689" s="135" t="s">
        <v>127</v>
      </c>
      <c r="I689" s="206"/>
      <c r="J689" s="206"/>
      <c r="K689" s="206"/>
      <c r="L689" s="206"/>
      <c r="M689" s="206"/>
      <c r="N689" s="206"/>
      <c r="O689" s="206"/>
      <c r="P689" s="206"/>
      <c r="Q689" s="206"/>
      <c r="R689" s="206"/>
      <c r="S689" s="206"/>
      <c r="T689" s="206"/>
    </row>
    <row r="690" spans="1:20">
      <c r="A690" s="86">
        <v>686</v>
      </c>
      <c r="B690" s="86">
        <v>686</v>
      </c>
      <c r="C690" s="105">
        <v>39475</v>
      </c>
      <c r="D690" s="86"/>
      <c r="E690" s="277">
        <v>39476</v>
      </c>
      <c r="F690" s="105">
        <v>39479</v>
      </c>
      <c r="G690" s="105">
        <v>39479</v>
      </c>
      <c r="H690" s="135" t="s">
        <v>127</v>
      </c>
      <c r="I690" s="206"/>
      <c r="J690" s="206"/>
      <c r="K690" s="206"/>
      <c r="L690" s="206"/>
      <c r="M690" s="206"/>
      <c r="N690" s="206"/>
      <c r="O690" s="206"/>
      <c r="P690" s="206"/>
      <c r="Q690" s="206"/>
      <c r="R690" s="206"/>
      <c r="S690" s="206"/>
      <c r="T690" s="206"/>
    </row>
    <row r="691" spans="1:20">
      <c r="A691" s="86">
        <v>687</v>
      </c>
      <c r="B691" s="86">
        <v>687</v>
      </c>
      <c r="C691" s="105">
        <v>39475</v>
      </c>
      <c r="D691" s="86"/>
      <c r="E691" s="277">
        <v>39476</v>
      </c>
      <c r="F691" s="105">
        <v>39484</v>
      </c>
      <c r="G691" s="105">
        <v>39484</v>
      </c>
      <c r="H691" s="135" t="s">
        <v>120</v>
      </c>
      <c r="I691" s="206"/>
      <c r="J691" s="206"/>
      <c r="K691" s="206"/>
      <c r="L691" s="206"/>
      <c r="M691" s="206"/>
      <c r="N691" s="206"/>
      <c r="O691" s="206"/>
      <c r="P691" s="206"/>
      <c r="Q691" s="206"/>
      <c r="R691" s="206"/>
      <c r="S691" s="206"/>
      <c r="T691" s="206"/>
    </row>
    <row r="692" spans="1:20">
      <c r="A692" s="86">
        <v>688</v>
      </c>
      <c r="B692" s="86">
        <v>688</v>
      </c>
      <c r="C692" s="105">
        <v>39475</v>
      </c>
      <c r="D692" s="86"/>
      <c r="E692" s="277">
        <v>39476</v>
      </c>
      <c r="F692" s="105">
        <v>39479</v>
      </c>
      <c r="G692" s="105">
        <v>39479</v>
      </c>
      <c r="H692" s="135" t="s">
        <v>119</v>
      </c>
      <c r="I692" s="206"/>
      <c r="J692" s="206"/>
      <c r="K692" s="206"/>
      <c r="L692" s="206"/>
      <c r="M692" s="206"/>
      <c r="N692" s="206"/>
      <c r="O692" s="206"/>
      <c r="P692" s="206"/>
      <c r="Q692" s="206"/>
      <c r="R692" s="206"/>
      <c r="S692" s="206"/>
      <c r="T692" s="206"/>
    </row>
    <row r="693" spans="1:20">
      <c r="A693" s="86">
        <v>689</v>
      </c>
      <c r="B693" s="86">
        <v>689</v>
      </c>
      <c r="C693" s="105">
        <v>39475</v>
      </c>
      <c r="D693" s="86"/>
      <c r="E693" s="277">
        <v>39476</v>
      </c>
      <c r="F693" s="105">
        <v>39484</v>
      </c>
      <c r="G693" s="105">
        <v>39486</v>
      </c>
      <c r="H693" s="135" t="s">
        <v>133</v>
      </c>
      <c r="I693" s="206"/>
      <c r="J693" s="206"/>
      <c r="K693" s="206"/>
      <c r="L693" s="206"/>
      <c r="M693" s="206"/>
      <c r="N693" s="206"/>
      <c r="O693" s="206"/>
      <c r="P693" s="206"/>
      <c r="Q693" s="206"/>
      <c r="R693" s="206"/>
      <c r="S693" s="206"/>
      <c r="T693" s="206"/>
    </row>
    <row r="694" spans="1:20">
      <c r="A694" s="86">
        <v>690</v>
      </c>
      <c r="B694" s="86">
        <v>690</v>
      </c>
      <c r="C694" s="105">
        <v>39475</v>
      </c>
      <c r="D694" s="86"/>
      <c r="E694" s="277">
        <v>39476</v>
      </c>
      <c r="F694" s="105">
        <v>39499</v>
      </c>
      <c r="G694" s="105">
        <v>39514</v>
      </c>
      <c r="H694" s="135" t="s">
        <v>134</v>
      </c>
      <c r="I694" s="206"/>
      <c r="J694" s="206"/>
      <c r="K694" s="206"/>
      <c r="L694" s="206"/>
      <c r="M694" s="206"/>
      <c r="N694" s="206"/>
      <c r="O694" s="206"/>
      <c r="P694" s="206"/>
      <c r="Q694" s="206"/>
      <c r="R694" s="206"/>
      <c r="S694" s="206"/>
      <c r="T694" s="206"/>
    </row>
    <row r="695" spans="1:20">
      <c r="A695" s="86">
        <v>691</v>
      </c>
      <c r="B695" s="86">
        <v>691</v>
      </c>
      <c r="C695" s="105">
        <v>39475</v>
      </c>
      <c r="D695" s="86"/>
      <c r="E695" s="277">
        <v>39478</v>
      </c>
      <c r="F695" s="105">
        <v>39524</v>
      </c>
      <c r="G695" s="105">
        <v>39524</v>
      </c>
      <c r="H695" s="233" t="s">
        <v>120</v>
      </c>
      <c r="I695" s="206"/>
      <c r="J695" s="206"/>
      <c r="K695" s="206"/>
      <c r="L695" s="206"/>
      <c r="M695" s="206"/>
      <c r="N695" s="206"/>
      <c r="O695" s="206"/>
      <c r="P695" s="206"/>
      <c r="Q695" s="206"/>
      <c r="R695" s="206"/>
      <c r="S695" s="206"/>
      <c r="T695" s="206"/>
    </row>
    <row r="696" spans="1:20">
      <c r="A696" s="86">
        <v>692</v>
      </c>
      <c r="B696" s="86">
        <v>692</v>
      </c>
      <c r="C696" s="105">
        <v>39475</v>
      </c>
      <c r="D696" s="86"/>
      <c r="E696" s="277">
        <v>39476</v>
      </c>
      <c r="F696" s="105">
        <v>39500</v>
      </c>
      <c r="G696" s="105">
        <v>39504</v>
      </c>
      <c r="H696" s="135" t="s">
        <v>133</v>
      </c>
      <c r="I696" s="206"/>
      <c r="J696" s="206"/>
      <c r="K696" s="206"/>
      <c r="L696" s="206"/>
      <c r="M696" s="206"/>
      <c r="N696" s="206"/>
      <c r="O696" s="206"/>
      <c r="P696" s="206"/>
      <c r="Q696" s="206"/>
      <c r="R696" s="206"/>
      <c r="S696" s="206"/>
      <c r="T696" s="206"/>
    </row>
    <row r="697" spans="1:20">
      <c r="A697" s="86">
        <v>693</v>
      </c>
      <c r="B697" s="86">
        <v>693</v>
      </c>
      <c r="C697" s="105">
        <v>39475</v>
      </c>
      <c r="D697" s="86"/>
      <c r="E697" s="277">
        <v>39476</v>
      </c>
      <c r="F697" s="105">
        <v>39496</v>
      </c>
      <c r="G697" s="105">
        <v>39512</v>
      </c>
      <c r="H697" s="135" t="s">
        <v>120</v>
      </c>
      <c r="I697" s="206"/>
      <c r="J697" s="206"/>
      <c r="K697" s="206"/>
      <c r="L697" s="206"/>
      <c r="M697" s="206"/>
      <c r="N697" s="206"/>
      <c r="O697" s="206"/>
      <c r="P697" s="206"/>
      <c r="Q697" s="206"/>
      <c r="R697" s="206"/>
      <c r="S697" s="206"/>
      <c r="T697" s="206"/>
    </row>
    <row r="698" spans="1:20">
      <c r="A698" s="86">
        <v>694</v>
      </c>
      <c r="B698" s="86">
        <v>694</v>
      </c>
      <c r="C698" s="105">
        <v>39475</v>
      </c>
      <c r="D698" s="86"/>
      <c r="E698" s="277">
        <v>39478</v>
      </c>
      <c r="F698" s="105">
        <v>39498</v>
      </c>
      <c r="G698" s="105">
        <v>39511</v>
      </c>
      <c r="H698" s="135" t="s">
        <v>134</v>
      </c>
      <c r="I698" s="206"/>
      <c r="J698" s="206"/>
      <c r="K698" s="206"/>
      <c r="L698" s="206"/>
      <c r="M698" s="206"/>
      <c r="N698" s="206"/>
      <c r="O698" s="206"/>
      <c r="P698" s="206"/>
      <c r="Q698" s="206"/>
      <c r="R698" s="206"/>
      <c r="S698" s="206"/>
      <c r="T698" s="206"/>
    </row>
    <row r="699" spans="1:20">
      <c r="A699" s="86">
        <v>695</v>
      </c>
      <c r="B699" s="86">
        <v>695</v>
      </c>
      <c r="C699" s="105">
        <v>39475</v>
      </c>
      <c r="D699" s="86"/>
      <c r="E699" s="277">
        <v>39476</v>
      </c>
      <c r="F699" s="105">
        <v>39524</v>
      </c>
      <c r="G699" s="135"/>
      <c r="H699" s="135"/>
      <c r="I699" s="206"/>
      <c r="J699" s="206"/>
      <c r="K699" s="206"/>
      <c r="L699" s="206"/>
      <c r="M699" s="206"/>
      <c r="N699" s="206"/>
      <c r="O699" s="206"/>
      <c r="P699" s="206"/>
      <c r="Q699" s="206"/>
      <c r="R699" s="206"/>
      <c r="S699" s="206"/>
      <c r="T699" s="206"/>
    </row>
    <row r="700" spans="1:20">
      <c r="A700" s="86">
        <v>696</v>
      </c>
      <c r="B700" s="86">
        <v>696</v>
      </c>
      <c r="C700" s="105">
        <v>39475</v>
      </c>
      <c r="D700" s="86"/>
      <c r="E700" s="277">
        <v>39478</v>
      </c>
      <c r="F700" s="105">
        <v>39498</v>
      </c>
      <c r="G700" s="105">
        <v>39498</v>
      </c>
      <c r="H700" s="135" t="s">
        <v>134</v>
      </c>
      <c r="I700" s="206"/>
      <c r="J700" s="206"/>
      <c r="K700" s="206"/>
      <c r="L700" s="206"/>
      <c r="M700" s="206"/>
      <c r="N700" s="206"/>
      <c r="O700" s="206"/>
      <c r="P700" s="206"/>
      <c r="Q700" s="206"/>
      <c r="R700" s="206"/>
      <c r="S700" s="206"/>
      <c r="T700" s="206"/>
    </row>
    <row r="701" spans="1:20">
      <c r="A701" s="86">
        <v>697</v>
      </c>
      <c r="B701" s="86">
        <v>697</v>
      </c>
      <c r="C701" s="105">
        <v>39475</v>
      </c>
      <c r="D701" s="86"/>
      <c r="E701" s="277">
        <v>39490</v>
      </c>
      <c r="F701" s="105">
        <v>39505</v>
      </c>
      <c r="G701" s="135"/>
      <c r="H701" s="135"/>
      <c r="I701" s="206"/>
      <c r="J701" s="206"/>
      <c r="K701" s="206"/>
      <c r="L701" s="206"/>
      <c r="M701" s="206"/>
      <c r="N701" s="206"/>
      <c r="O701" s="206"/>
      <c r="P701" s="206"/>
      <c r="Q701" s="206"/>
      <c r="R701" s="206"/>
      <c r="S701" s="206"/>
      <c r="T701" s="206"/>
    </row>
    <row r="702" spans="1:20">
      <c r="A702" s="86">
        <v>698</v>
      </c>
      <c r="B702" s="86">
        <v>698</v>
      </c>
      <c r="C702" s="105">
        <v>39476</v>
      </c>
      <c r="D702" s="86"/>
      <c r="E702" s="277">
        <v>39476</v>
      </c>
      <c r="F702" s="105">
        <v>39500</v>
      </c>
      <c r="G702" s="135"/>
      <c r="H702" s="135"/>
      <c r="I702" s="206"/>
      <c r="J702" s="206"/>
      <c r="K702" s="206"/>
      <c r="L702" s="206"/>
      <c r="M702" s="206"/>
      <c r="N702" s="206"/>
      <c r="O702" s="206"/>
      <c r="P702" s="206"/>
      <c r="Q702" s="206"/>
      <c r="R702" s="206"/>
      <c r="S702" s="206"/>
      <c r="T702" s="206"/>
    </row>
    <row r="703" spans="1:20">
      <c r="A703" s="86">
        <v>699</v>
      </c>
      <c r="B703" s="86">
        <v>699</v>
      </c>
      <c r="C703" s="105">
        <v>39476</v>
      </c>
      <c r="D703" s="86"/>
      <c r="E703" s="277">
        <v>39485</v>
      </c>
      <c r="F703" s="105">
        <v>39520</v>
      </c>
      <c r="G703" s="135"/>
      <c r="H703" s="135"/>
      <c r="I703" s="206"/>
      <c r="J703" s="206"/>
      <c r="K703" s="206"/>
      <c r="L703" s="206"/>
      <c r="M703" s="206"/>
      <c r="N703" s="206"/>
      <c r="O703" s="206"/>
      <c r="P703" s="206"/>
      <c r="Q703" s="206"/>
      <c r="R703" s="206"/>
      <c r="S703" s="206"/>
      <c r="T703" s="206"/>
    </row>
    <row r="704" spans="1:20">
      <c r="A704" s="86">
        <v>700</v>
      </c>
      <c r="B704" s="86">
        <v>700</v>
      </c>
      <c r="C704" s="105">
        <v>39476</v>
      </c>
      <c r="D704" s="86"/>
      <c r="E704" s="277">
        <v>39477</v>
      </c>
      <c r="F704" s="105">
        <v>39498</v>
      </c>
      <c r="G704" s="105">
        <v>39512</v>
      </c>
      <c r="H704" s="135" t="s">
        <v>122</v>
      </c>
      <c r="I704" s="206"/>
      <c r="J704" s="206"/>
      <c r="K704" s="206"/>
      <c r="L704" s="206"/>
      <c r="M704" s="206"/>
      <c r="N704" s="206"/>
      <c r="O704" s="206"/>
      <c r="P704" s="206"/>
      <c r="Q704" s="206"/>
      <c r="R704" s="206"/>
      <c r="S704" s="206"/>
      <c r="T704" s="206"/>
    </row>
    <row r="705" spans="1:20">
      <c r="A705" s="86">
        <v>701</v>
      </c>
      <c r="B705" s="86">
        <v>701</v>
      </c>
      <c r="C705" s="105">
        <v>39476</v>
      </c>
      <c r="D705" s="86"/>
      <c r="E705" s="277">
        <v>39477</v>
      </c>
      <c r="F705" s="105">
        <v>39524</v>
      </c>
      <c r="G705" s="135"/>
      <c r="H705" s="135"/>
      <c r="I705" s="206"/>
      <c r="J705" s="206"/>
      <c r="K705" s="206"/>
      <c r="L705" s="206"/>
      <c r="M705" s="206"/>
      <c r="N705" s="206"/>
      <c r="O705" s="206"/>
      <c r="P705" s="206"/>
      <c r="Q705" s="206"/>
      <c r="R705" s="206"/>
      <c r="S705" s="206"/>
      <c r="T705" s="206"/>
    </row>
    <row r="706" spans="1:20">
      <c r="A706" s="86">
        <v>702</v>
      </c>
      <c r="B706" s="86">
        <v>702</v>
      </c>
      <c r="C706" s="105">
        <v>39476</v>
      </c>
      <c r="D706" s="86"/>
      <c r="E706" s="277">
        <v>39477</v>
      </c>
      <c r="F706" s="105">
        <v>39524</v>
      </c>
      <c r="G706" s="135"/>
      <c r="H706" s="135"/>
      <c r="I706" s="206"/>
      <c r="J706" s="206"/>
      <c r="K706" s="206"/>
      <c r="L706" s="206"/>
      <c r="M706" s="206"/>
      <c r="N706" s="206"/>
      <c r="O706" s="206"/>
      <c r="P706" s="206"/>
      <c r="Q706" s="206"/>
      <c r="R706" s="206"/>
      <c r="S706" s="206"/>
      <c r="T706" s="206"/>
    </row>
    <row r="707" spans="1:20">
      <c r="A707" s="86">
        <v>703</v>
      </c>
      <c r="B707" s="86">
        <v>703</v>
      </c>
      <c r="C707" s="105">
        <v>39476</v>
      </c>
      <c r="D707" s="86"/>
      <c r="E707" s="277">
        <v>39477</v>
      </c>
      <c r="F707" s="105">
        <v>39498</v>
      </c>
      <c r="G707" s="105">
        <v>39498</v>
      </c>
      <c r="H707" s="135" t="s">
        <v>134</v>
      </c>
      <c r="I707" s="206"/>
      <c r="J707" s="206"/>
      <c r="K707" s="206"/>
      <c r="L707" s="206"/>
      <c r="M707" s="206"/>
      <c r="N707" s="206"/>
      <c r="O707" s="206"/>
      <c r="P707" s="206"/>
      <c r="Q707" s="206"/>
      <c r="R707" s="206"/>
      <c r="S707" s="206"/>
      <c r="T707" s="206"/>
    </row>
    <row r="708" spans="1:20">
      <c r="A708" s="86">
        <v>704</v>
      </c>
      <c r="B708" s="86">
        <v>704</v>
      </c>
      <c r="C708" s="105">
        <v>39476</v>
      </c>
      <c r="D708" s="86"/>
      <c r="E708" s="277">
        <v>39489</v>
      </c>
      <c r="F708" s="116">
        <v>39510</v>
      </c>
      <c r="G708" s="105">
        <v>39511</v>
      </c>
      <c r="H708" s="135" t="s">
        <v>134</v>
      </c>
      <c r="I708" s="206"/>
      <c r="J708" s="206"/>
      <c r="K708" s="206"/>
      <c r="L708" s="206"/>
      <c r="M708" s="206"/>
      <c r="N708" s="206"/>
      <c r="O708" s="206"/>
      <c r="P708" s="206"/>
      <c r="Q708" s="206"/>
      <c r="R708" s="206"/>
      <c r="S708" s="206"/>
      <c r="T708" s="206"/>
    </row>
    <row r="709" spans="1:20">
      <c r="A709" s="86">
        <v>705</v>
      </c>
      <c r="B709" s="86">
        <v>705</v>
      </c>
      <c r="C709" s="105">
        <v>39476</v>
      </c>
      <c r="D709" s="86"/>
      <c r="E709" s="277">
        <v>39477</v>
      </c>
      <c r="F709" s="105">
        <v>39498</v>
      </c>
      <c r="G709" s="105">
        <v>39512</v>
      </c>
      <c r="H709" s="135" t="s">
        <v>120</v>
      </c>
      <c r="I709" s="206"/>
      <c r="J709" s="206"/>
      <c r="K709" s="206"/>
      <c r="L709" s="206"/>
      <c r="M709" s="206"/>
      <c r="N709" s="206"/>
      <c r="O709" s="206"/>
      <c r="P709" s="206"/>
      <c r="Q709" s="206"/>
      <c r="R709" s="206"/>
      <c r="S709" s="206"/>
      <c r="T709" s="206"/>
    </row>
    <row r="710" spans="1:20">
      <c r="A710" s="86">
        <v>706</v>
      </c>
      <c r="B710" s="86">
        <v>706</v>
      </c>
      <c r="C710" s="105">
        <v>39476</v>
      </c>
      <c r="D710" s="86"/>
      <c r="E710" s="277">
        <v>39477</v>
      </c>
      <c r="F710" s="105">
        <v>39498</v>
      </c>
      <c r="G710" s="105">
        <v>39512</v>
      </c>
      <c r="H710" s="135" t="s">
        <v>120</v>
      </c>
      <c r="I710" s="206"/>
      <c r="J710" s="206"/>
      <c r="K710" s="206"/>
      <c r="L710" s="206"/>
      <c r="M710" s="206"/>
      <c r="N710" s="206"/>
      <c r="O710" s="206"/>
      <c r="P710" s="206"/>
      <c r="Q710" s="206"/>
      <c r="R710" s="206"/>
      <c r="S710" s="206"/>
      <c r="T710" s="206"/>
    </row>
    <row r="711" spans="1:20">
      <c r="A711" s="86">
        <v>707</v>
      </c>
      <c r="B711" s="86">
        <v>707</v>
      </c>
      <c r="C711" s="105">
        <v>39476</v>
      </c>
      <c r="D711" s="86"/>
      <c r="E711" s="277">
        <v>39477</v>
      </c>
      <c r="F711" s="105">
        <v>39524</v>
      </c>
      <c r="G711" s="135"/>
      <c r="H711" s="135"/>
      <c r="I711" s="206"/>
      <c r="J711" s="206"/>
      <c r="K711" s="206"/>
      <c r="L711" s="206"/>
      <c r="M711" s="206"/>
      <c r="N711" s="206"/>
      <c r="O711" s="206"/>
      <c r="P711" s="206"/>
      <c r="Q711" s="206"/>
      <c r="R711" s="206"/>
      <c r="S711" s="206"/>
      <c r="T711" s="206"/>
    </row>
    <row r="712" spans="1:20">
      <c r="A712" s="86">
        <v>708</v>
      </c>
      <c r="B712" s="86">
        <v>708</v>
      </c>
      <c r="C712" s="105">
        <v>39476</v>
      </c>
      <c r="D712" s="86"/>
      <c r="E712" s="277">
        <v>39477</v>
      </c>
      <c r="F712" s="105">
        <v>39524</v>
      </c>
      <c r="G712" s="135"/>
      <c r="H712" s="135"/>
      <c r="I712" s="206"/>
      <c r="J712" s="206"/>
      <c r="K712" s="206"/>
      <c r="L712" s="206"/>
      <c r="M712" s="206"/>
      <c r="N712" s="206"/>
      <c r="O712" s="206"/>
      <c r="P712" s="206"/>
      <c r="Q712" s="206"/>
      <c r="R712" s="206"/>
      <c r="S712" s="206"/>
      <c r="T712" s="206"/>
    </row>
    <row r="713" spans="1:20">
      <c r="A713" s="86">
        <v>709</v>
      </c>
      <c r="B713" s="86">
        <v>709</v>
      </c>
      <c r="C713" s="105">
        <v>39476</v>
      </c>
      <c r="D713" s="86"/>
      <c r="E713" s="277">
        <v>39486</v>
      </c>
      <c r="F713" s="87">
        <v>39518</v>
      </c>
      <c r="G713" s="105">
        <v>39518</v>
      </c>
      <c r="H713" s="135" t="s">
        <v>127</v>
      </c>
      <c r="I713" s="206"/>
      <c r="J713" s="206"/>
      <c r="K713" s="206"/>
      <c r="L713" s="206"/>
      <c r="M713" s="206"/>
      <c r="N713" s="206"/>
      <c r="O713" s="206"/>
      <c r="P713" s="206"/>
      <c r="Q713" s="206"/>
      <c r="R713" s="206"/>
      <c r="S713" s="206"/>
      <c r="T713" s="206"/>
    </row>
    <row r="714" spans="1:20">
      <c r="A714" s="86">
        <v>710</v>
      </c>
      <c r="B714" s="86">
        <v>710</v>
      </c>
      <c r="C714" s="105">
        <v>39476</v>
      </c>
      <c r="D714" s="86"/>
      <c r="E714" s="277">
        <v>39477</v>
      </c>
      <c r="F714" s="105">
        <v>39498</v>
      </c>
      <c r="G714" s="105">
        <v>39499</v>
      </c>
      <c r="H714" s="135" t="s">
        <v>127</v>
      </c>
      <c r="I714" s="206"/>
      <c r="J714" s="206"/>
      <c r="K714" s="206"/>
      <c r="L714" s="206"/>
      <c r="M714" s="206"/>
      <c r="N714" s="206"/>
      <c r="O714" s="206"/>
      <c r="P714" s="206"/>
      <c r="Q714" s="206"/>
      <c r="R714" s="206"/>
      <c r="S714" s="206"/>
      <c r="T714" s="206"/>
    </row>
    <row r="715" spans="1:20">
      <c r="A715" s="86">
        <v>711</v>
      </c>
      <c r="B715" s="86">
        <v>711</v>
      </c>
      <c r="C715" s="105">
        <v>39476</v>
      </c>
      <c r="D715" s="86"/>
      <c r="E715" s="277">
        <v>39477</v>
      </c>
      <c r="F715" s="105">
        <v>39500</v>
      </c>
      <c r="G715" s="105">
        <v>39500</v>
      </c>
      <c r="H715" s="135" t="s">
        <v>134</v>
      </c>
      <c r="I715" s="206"/>
      <c r="J715" s="206"/>
      <c r="K715" s="206"/>
      <c r="L715" s="206"/>
      <c r="M715" s="206"/>
      <c r="N715" s="206"/>
      <c r="O715" s="206"/>
      <c r="P715" s="206"/>
      <c r="Q715" s="206"/>
      <c r="R715" s="206"/>
      <c r="S715" s="206"/>
      <c r="T715" s="206"/>
    </row>
    <row r="716" spans="1:20">
      <c r="A716" s="86">
        <v>712</v>
      </c>
      <c r="B716" s="86">
        <v>712</v>
      </c>
      <c r="C716" s="105">
        <v>39477</v>
      </c>
      <c r="D716" s="86"/>
      <c r="E716" s="277">
        <v>39477</v>
      </c>
      <c r="F716" s="105">
        <v>39493</v>
      </c>
      <c r="G716" s="105">
        <v>39497</v>
      </c>
      <c r="H716" s="135" t="s">
        <v>127</v>
      </c>
      <c r="I716" s="206"/>
      <c r="J716" s="206"/>
      <c r="K716" s="206"/>
      <c r="L716" s="206"/>
      <c r="M716" s="206"/>
      <c r="N716" s="206"/>
      <c r="O716" s="206"/>
      <c r="P716" s="206"/>
      <c r="Q716" s="206"/>
      <c r="R716" s="206"/>
      <c r="S716" s="206"/>
      <c r="T716" s="206"/>
    </row>
    <row r="717" spans="1:20">
      <c r="A717" s="86">
        <v>713</v>
      </c>
      <c r="B717" s="86">
        <v>713</v>
      </c>
      <c r="C717" s="105">
        <v>39477</v>
      </c>
      <c r="D717" s="86"/>
      <c r="E717" s="277">
        <v>39477</v>
      </c>
      <c r="F717" s="105">
        <v>39500</v>
      </c>
      <c r="G717" s="135"/>
      <c r="H717" s="135"/>
      <c r="I717" s="206"/>
      <c r="J717" s="206"/>
      <c r="K717" s="206"/>
      <c r="L717" s="206"/>
      <c r="M717" s="206"/>
      <c r="N717" s="206"/>
      <c r="O717" s="206"/>
      <c r="P717" s="206"/>
      <c r="Q717" s="206"/>
      <c r="R717" s="206"/>
      <c r="S717" s="206"/>
      <c r="T717" s="206"/>
    </row>
    <row r="718" spans="1:20">
      <c r="A718" s="86">
        <v>714</v>
      </c>
      <c r="B718" s="86">
        <v>714</v>
      </c>
      <c r="C718" s="105">
        <v>39477</v>
      </c>
      <c r="D718" s="86"/>
      <c r="E718" s="277">
        <v>39477</v>
      </c>
      <c r="F718" s="105">
        <v>39524</v>
      </c>
      <c r="G718" s="135"/>
      <c r="H718" s="135"/>
      <c r="I718" s="206"/>
      <c r="J718" s="206"/>
      <c r="K718" s="206"/>
      <c r="L718" s="206"/>
      <c r="M718" s="206"/>
      <c r="N718" s="206"/>
      <c r="O718" s="206"/>
      <c r="P718" s="206"/>
      <c r="Q718" s="206"/>
      <c r="R718" s="206"/>
      <c r="S718" s="206"/>
      <c r="T718" s="206"/>
    </row>
    <row r="719" spans="1:20">
      <c r="A719" s="86">
        <v>715</v>
      </c>
      <c r="B719" s="86">
        <v>715</v>
      </c>
      <c r="C719" s="105">
        <v>39477</v>
      </c>
      <c r="D719" s="86"/>
      <c r="E719" s="277">
        <v>39486</v>
      </c>
      <c r="F719" s="105">
        <v>39519</v>
      </c>
      <c r="G719" s="105">
        <v>39518</v>
      </c>
      <c r="H719" s="135" t="s">
        <v>127</v>
      </c>
      <c r="I719" s="206"/>
      <c r="J719" s="206"/>
      <c r="K719" s="206"/>
      <c r="L719" s="206"/>
      <c r="M719" s="206"/>
      <c r="N719" s="206"/>
      <c r="O719" s="206"/>
      <c r="P719" s="206"/>
      <c r="Q719" s="206"/>
      <c r="R719" s="206"/>
      <c r="S719" s="206"/>
      <c r="T719" s="206"/>
    </row>
    <row r="720" spans="1:20">
      <c r="A720" s="86">
        <v>716</v>
      </c>
      <c r="B720" s="86">
        <v>716</v>
      </c>
      <c r="C720" s="105">
        <v>39477</v>
      </c>
      <c r="D720" s="86"/>
      <c r="E720" s="277">
        <v>39478</v>
      </c>
      <c r="F720" s="105">
        <v>39514</v>
      </c>
      <c r="G720" s="105">
        <v>39514</v>
      </c>
      <c r="H720" s="135" t="s">
        <v>134</v>
      </c>
      <c r="I720" s="206"/>
      <c r="J720" s="206"/>
      <c r="K720" s="206"/>
      <c r="L720" s="206"/>
      <c r="M720" s="206"/>
      <c r="N720" s="206"/>
      <c r="O720" s="206"/>
      <c r="P720" s="206"/>
      <c r="Q720" s="206"/>
      <c r="R720" s="206"/>
      <c r="S720" s="206"/>
      <c r="T720" s="206"/>
    </row>
    <row r="721" spans="1:20">
      <c r="A721" s="86">
        <v>717</v>
      </c>
      <c r="B721" s="86">
        <v>717</v>
      </c>
      <c r="C721" s="105">
        <v>39477</v>
      </c>
      <c r="D721" s="86"/>
      <c r="E721" s="277">
        <v>39478</v>
      </c>
      <c r="F721" s="105">
        <v>39499</v>
      </c>
      <c r="G721" s="105">
        <v>39499</v>
      </c>
      <c r="H721" s="135" t="s">
        <v>122</v>
      </c>
      <c r="I721" s="206"/>
      <c r="J721" s="206"/>
      <c r="K721" s="206"/>
      <c r="L721" s="206"/>
      <c r="M721" s="206"/>
      <c r="N721" s="206"/>
      <c r="O721" s="206"/>
      <c r="P721" s="206"/>
      <c r="Q721" s="206"/>
      <c r="R721" s="206"/>
      <c r="S721" s="206"/>
      <c r="T721" s="206"/>
    </row>
    <row r="722" spans="1:20">
      <c r="A722" s="86">
        <v>718</v>
      </c>
      <c r="B722" s="86">
        <v>718</v>
      </c>
      <c r="C722" s="105">
        <v>39477</v>
      </c>
      <c r="D722" s="86"/>
      <c r="E722" s="277">
        <v>39490</v>
      </c>
      <c r="F722" s="105">
        <v>39521</v>
      </c>
      <c r="G722" s="135"/>
      <c r="H722" s="135"/>
      <c r="I722" s="206"/>
      <c r="J722" s="206"/>
      <c r="K722" s="206"/>
      <c r="L722" s="206"/>
      <c r="M722" s="206"/>
      <c r="N722" s="206"/>
      <c r="O722" s="206"/>
      <c r="P722" s="206"/>
      <c r="Q722" s="206"/>
      <c r="R722" s="206"/>
      <c r="S722" s="206"/>
      <c r="T722" s="206"/>
    </row>
    <row r="723" spans="1:20">
      <c r="A723" s="86">
        <v>719</v>
      </c>
      <c r="B723" s="86">
        <v>719</v>
      </c>
      <c r="C723" s="105">
        <v>39477</v>
      </c>
      <c r="D723" s="86"/>
      <c r="E723" s="277">
        <v>39478</v>
      </c>
      <c r="F723" s="105">
        <v>39499</v>
      </c>
      <c r="G723" s="135"/>
      <c r="H723" s="135"/>
      <c r="I723" s="206"/>
      <c r="J723" s="206"/>
      <c r="K723" s="206"/>
      <c r="L723" s="206"/>
      <c r="M723" s="206"/>
      <c r="N723" s="206"/>
      <c r="O723" s="206"/>
      <c r="P723" s="206"/>
      <c r="Q723" s="206"/>
      <c r="R723" s="206"/>
      <c r="S723" s="206"/>
      <c r="T723" s="206"/>
    </row>
    <row r="724" spans="1:20">
      <c r="A724" s="86">
        <v>720</v>
      </c>
      <c r="B724" s="86">
        <v>720</v>
      </c>
      <c r="C724" s="105">
        <v>39477</v>
      </c>
      <c r="D724" s="86"/>
      <c r="E724" s="277">
        <v>39478</v>
      </c>
      <c r="F724" s="105">
        <v>39499</v>
      </c>
      <c r="G724" s="135"/>
      <c r="H724" s="135"/>
      <c r="I724" s="206"/>
      <c r="J724" s="206"/>
      <c r="K724" s="206"/>
      <c r="L724" s="206"/>
      <c r="M724" s="206"/>
      <c r="N724" s="206"/>
      <c r="O724" s="206"/>
      <c r="P724" s="206"/>
      <c r="Q724" s="206"/>
      <c r="R724" s="206"/>
      <c r="S724" s="206"/>
      <c r="T724" s="206"/>
    </row>
    <row r="725" spans="1:20">
      <c r="A725" s="86">
        <v>721</v>
      </c>
      <c r="B725" s="86">
        <v>721</v>
      </c>
      <c r="C725" s="105">
        <v>39477</v>
      </c>
      <c r="D725" s="86"/>
      <c r="E725" s="277">
        <v>39478</v>
      </c>
      <c r="F725" s="105">
        <v>39555</v>
      </c>
      <c r="G725" s="105">
        <v>39554</v>
      </c>
      <c r="H725" s="135" t="s">
        <v>120</v>
      </c>
      <c r="I725" s="206"/>
      <c r="J725" s="206"/>
      <c r="K725" s="206"/>
      <c r="L725" s="206"/>
      <c r="M725" s="206"/>
      <c r="N725" s="206"/>
      <c r="O725" s="206"/>
      <c r="P725" s="206"/>
      <c r="Q725" s="206"/>
      <c r="R725" s="206"/>
      <c r="S725" s="206"/>
      <c r="T725" s="206"/>
    </row>
    <row r="726" spans="1:20">
      <c r="A726" s="86">
        <v>722</v>
      </c>
      <c r="B726" s="86">
        <v>722</v>
      </c>
      <c r="C726" s="105">
        <v>39477</v>
      </c>
      <c r="D726" s="86"/>
      <c r="E726" s="277">
        <v>39478</v>
      </c>
      <c r="F726" s="105">
        <v>39504</v>
      </c>
      <c r="G726" s="105">
        <v>39504</v>
      </c>
      <c r="H726" s="135" t="s">
        <v>134</v>
      </c>
      <c r="I726" s="206"/>
      <c r="J726" s="206"/>
      <c r="K726" s="206"/>
      <c r="L726" s="206"/>
      <c r="M726" s="206"/>
      <c r="N726" s="206"/>
      <c r="O726" s="206"/>
      <c r="P726" s="206"/>
      <c r="Q726" s="206"/>
      <c r="R726" s="206"/>
      <c r="S726" s="206"/>
      <c r="T726" s="206"/>
    </row>
    <row r="727" spans="1:20">
      <c r="A727" s="86">
        <v>723</v>
      </c>
      <c r="B727" s="86">
        <v>723</v>
      </c>
      <c r="C727" s="105">
        <v>39485</v>
      </c>
      <c r="D727" s="86"/>
      <c r="E727" s="277">
        <v>39490</v>
      </c>
      <c r="F727" s="105">
        <v>39505</v>
      </c>
      <c r="G727" s="105">
        <v>39506</v>
      </c>
      <c r="H727" s="135" t="s">
        <v>134</v>
      </c>
      <c r="I727" s="206"/>
      <c r="J727" s="206"/>
      <c r="K727" s="206"/>
      <c r="L727" s="206"/>
      <c r="M727" s="206"/>
      <c r="N727" s="206"/>
      <c r="O727" s="206"/>
      <c r="P727" s="206"/>
      <c r="Q727" s="206"/>
      <c r="R727" s="206"/>
      <c r="S727" s="206"/>
      <c r="T727" s="206"/>
    </row>
    <row r="728" spans="1:20">
      <c r="A728" s="86">
        <v>724</v>
      </c>
      <c r="B728" s="86">
        <v>724</v>
      </c>
      <c r="C728" s="105">
        <v>39477</v>
      </c>
      <c r="D728" s="86"/>
      <c r="E728" s="277">
        <v>39478</v>
      </c>
      <c r="F728" s="105">
        <v>39594</v>
      </c>
      <c r="G728" s="135"/>
      <c r="H728" s="135"/>
      <c r="I728" s="206"/>
      <c r="J728" s="206"/>
      <c r="K728" s="206"/>
      <c r="L728" s="206"/>
      <c r="M728" s="206"/>
      <c r="N728" s="206"/>
      <c r="O728" s="206"/>
      <c r="P728" s="206"/>
      <c r="Q728" s="206"/>
      <c r="R728" s="206"/>
      <c r="S728" s="206"/>
      <c r="T728" s="206"/>
    </row>
    <row r="729" spans="1:20">
      <c r="A729" s="86">
        <v>725</v>
      </c>
      <c r="B729" s="86">
        <v>725</v>
      </c>
      <c r="C729" s="105">
        <v>39477</v>
      </c>
      <c r="D729" s="86"/>
      <c r="E729" s="277">
        <v>39533</v>
      </c>
      <c r="F729" s="105">
        <v>39541</v>
      </c>
      <c r="G729" s="105">
        <v>39541</v>
      </c>
      <c r="H729" s="135" t="s">
        <v>120</v>
      </c>
      <c r="I729" s="206"/>
      <c r="J729" s="206"/>
      <c r="K729" s="206"/>
      <c r="L729" s="206"/>
      <c r="M729" s="206"/>
      <c r="N729" s="206"/>
      <c r="O729" s="206"/>
      <c r="P729" s="206"/>
      <c r="Q729" s="206"/>
      <c r="R729" s="206"/>
      <c r="S729" s="206"/>
      <c r="T729" s="206"/>
    </row>
    <row r="730" spans="1:20">
      <c r="A730" s="86">
        <v>726</v>
      </c>
      <c r="B730" s="86">
        <v>726</v>
      </c>
      <c r="C730" s="105">
        <v>39477</v>
      </c>
      <c r="D730" s="86"/>
      <c r="E730" s="277">
        <v>39478</v>
      </c>
      <c r="F730" s="105">
        <v>39500</v>
      </c>
      <c r="G730" s="105">
        <v>39504</v>
      </c>
      <c r="H730" s="135" t="s">
        <v>134</v>
      </c>
      <c r="I730" s="206"/>
      <c r="J730" s="206"/>
      <c r="K730" s="206"/>
      <c r="L730" s="206"/>
      <c r="M730" s="206"/>
      <c r="N730" s="206"/>
      <c r="O730" s="206"/>
      <c r="P730" s="206"/>
      <c r="Q730" s="206"/>
      <c r="R730" s="206"/>
      <c r="S730" s="206"/>
      <c r="T730" s="206"/>
    </row>
    <row r="731" spans="1:20">
      <c r="A731" s="86">
        <v>727</v>
      </c>
      <c r="B731" s="86">
        <v>727</v>
      </c>
      <c r="C731" s="105">
        <v>39478</v>
      </c>
      <c r="D731" s="86"/>
      <c r="E731" s="277">
        <v>39478</v>
      </c>
      <c r="F731" s="105">
        <v>39498</v>
      </c>
      <c r="G731" s="105">
        <v>39498</v>
      </c>
      <c r="H731" s="135" t="s">
        <v>134</v>
      </c>
      <c r="I731" s="206"/>
      <c r="J731" s="206"/>
      <c r="K731" s="206"/>
      <c r="L731" s="206"/>
      <c r="M731" s="206"/>
      <c r="N731" s="206"/>
      <c r="O731" s="206"/>
      <c r="P731" s="206"/>
      <c r="Q731" s="206"/>
      <c r="R731" s="206"/>
      <c r="S731" s="206"/>
      <c r="T731" s="206"/>
    </row>
    <row r="732" spans="1:20">
      <c r="A732" s="86">
        <v>728</v>
      </c>
      <c r="B732" s="86">
        <v>728</v>
      </c>
      <c r="C732" s="105">
        <v>39478</v>
      </c>
      <c r="D732" s="86"/>
      <c r="E732" s="277">
        <v>39479</v>
      </c>
      <c r="F732" s="105">
        <v>39524</v>
      </c>
      <c r="G732" s="105">
        <v>39524</v>
      </c>
      <c r="H732" s="233" t="s">
        <v>120</v>
      </c>
      <c r="I732" s="206"/>
      <c r="J732" s="206"/>
      <c r="K732" s="206"/>
      <c r="L732" s="206"/>
      <c r="M732" s="206"/>
      <c r="N732" s="206"/>
      <c r="O732" s="206"/>
      <c r="P732" s="206"/>
      <c r="Q732" s="206"/>
      <c r="R732" s="206"/>
      <c r="S732" s="206"/>
      <c r="T732" s="206"/>
    </row>
    <row r="733" spans="1:20">
      <c r="A733" s="86">
        <v>729</v>
      </c>
      <c r="B733" s="86">
        <v>729</v>
      </c>
      <c r="C733" s="105">
        <v>39478</v>
      </c>
      <c r="D733" s="86"/>
      <c r="E733" s="277">
        <v>39479</v>
      </c>
      <c r="F733" s="105">
        <v>39560</v>
      </c>
      <c r="G733" s="105">
        <v>39560</v>
      </c>
      <c r="H733" s="135" t="s">
        <v>127</v>
      </c>
      <c r="I733" s="206"/>
      <c r="J733" s="206"/>
      <c r="K733" s="206"/>
      <c r="L733" s="206"/>
      <c r="M733" s="206"/>
      <c r="N733" s="206"/>
      <c r="O733" s="206"/>
      <c r="P733" s="206"/>
      <c r="Q733" s="206"/>
      <c r="R733" s="206"/>
      <c r="S733" s="206"/>
      <c r="T733" s="206"/>
    </row>
    <row r="734" spans="1:20">
      <c r="A734" s="86">
        <v>730</v>
      </c>
      <c r="B734" s="86">
        <v>730</v>
      </c>
      <c r="C734" s="105">
        <v>39478</v>
      </c>
      <c r="D734" s="86"/>
      <c r="E734" s="277">
        <v>39479</v>
      </c>
      <c r="F734" s="105">
        <v>39498</v>
      </c>
      <c r="G734" s="105">
        <v>39512</v>
      </c>
      <c r="H734" s="135" t="s">
        <v>120</v>
      </c>
      <c r="I734" s="206"/>
      <c r="J734" s="206"/>
      <c r="K734" s="206"/>
      <c r="L734" s="206"/>
      <c r="M734" s="206"/>
      <c r="N734" s="206"/>
      <c r="O734" s="206"/>
      <c r="P734" s="206"/>
      <c r="Q734" s="206"/>
      <c r="R734" s="206"/>
      <c r="S734" s="206"/>
      <c r="T734" s="206"/>
    </row>
    <row r="735" spans="1:20">
      <c r="A735" s="86">
        <v>731</v>
      </c>
      <c r="B735" s="86">
        <v>731</v>
      </c>
      <c r="C735" s="105">
        <v>39478</v>
      </c>
      <c r="D735" s="86"/>
      <c r="E735" s="277">
        <v>39486</v>
      </c>
      <c r="F735" s="87">
        <v>39518</v>
      </c>
      <c r="G735" s="105">
        <v>39518</v>
      </c>
      <c r="H735" s="135" t="s">
        <v>127</v>
      </c>
      <c r="I735" s="206"/>
      <c r="J735" s="206"/>
      <c r="K735" s="206"/>
      <c r="L735" s="206"/>
      <c r="M735" s="206"/>
      <c r="N735" s="206"/>
      <c r="O735" s="206"/>
      <c r="P735" s="206"/>
      <c r="Q735" s="206"/>
      <c r="R735" s="206"/>
      <c r="S735" s="206"/>
      <c r="T735" s="206"/>
    </row>
    <row r="736" spans="1:20">
      <c r="A736" s="86">
        <v>732</v>
      </c>
      <c r="B736" s="86">
        <v>732</v>
      </c>
      <c r="C736" s="105">
        <v>39478</v>
      </c>
      <c r="D736" s="86"/>
      <c r="E736" s="277">
        <v>39479</v>
      </c>
      <c r="F736" s="105">
        <v>39524</v>
      </c>
      <c r="G736" s="105">
        <v>39524</v>
      </c>
      <c r="H736" s="233" t="s">
        <v>120</v>
      </c>
      <c r="I736" s="206"/>
      <c r="J736" s="206"/>
      <c r="K736" s="206"/>
      <c r="L736" s="206"/>
      <c r="M736" s="206"/>
      <c r="N736" s="206"/>
      <c r="O736" s="206"/>
      <c r="P736" s="206"/>
      <c r="Q736" s="206"/>
      <c r="R736" s="206"/>
      <c r="S736" s="206"/>
      <c r="T736" s="206"/>
    </row>
    <row r="737" spans="1:20">
      <c r="A737" s="86">
        <v>733</v>
      </c>
      <c r="B737" s="86">
        <v>733</v>
      </c>
      <c r="C737" s="105">
        <v>39478</v>
      </c>
      <c r="D737" s="86"/>
      <c r="E737" s="277">
        <v>39479</v>
      </c>
      <c r="F737" s="105">
        <v>39504</v>
      </c>
      <c r="G737" s="105">
        <v>39504</v>
      </c>
      <c r="H737" s="135" t="s">
        <v>138</v>
      </c>
      <c r="I737" s="206"/>
      <c r="J737" s="206"/>
      <c r="K737" s="206"/>
      <c r="L737" s="206"/>
      <c r="M737" s="206"/>
      <c r="N737" s="206"/>
      <c r="O737" s="206"/>
      <c r="P737" s="206"/>
      <c r="Q737" s="206"/>
      <c r="R737" s="206"/>
      <c r="S737" s="206"/>
      <c r="T737" s="206"/>
    </row>
    <row r="738" spans="1:20">
      <c r="A738" s="86">
        <v>734</v>
      </c>
      <c r="B738" s="86">
        <v>734</v>
      </c>
      <c r="C738" s="105">
        <v>39478</v>
      </c>
      <c r="D738" s="86"/>
      <c r="E738" s="277">
        <v>39482</v>
      </c>
      <c r="F738" s="105">
        <v>39525</v>
      </c>
      <c r="G738" s="135"/>
      <c r="H738" s="135"/>
      <c r="I738" s="206"/>
      <c r="J738" s="206"/>
      <c r="K738" s="206"/>
      <c r="L738" s="206"/>
      <c r="M738" s="206"/>
      <c r="N738" s="206"/>
      <c r="O738" s="206"/>
      <c r="P738" s="206"/>
      <c r="Q738" s="206"/>
      <c r="R738" s="206"/>
      <c r="S738" s="206"/>
      <c r="T738" s="206"/>
    </row>
    <row r="739" spans="1:20">
      <c r="A739" s="86">
        <v>735</v>
      </c>
      <c r="B739" s="86">
        <v>735</v>
      </c>
      <c r="C739" s="105">
        <v>39478</v>
      </c>
      <c r="D739" s="86"/>
      <c r="E739" s="277">
        <v>39482</v>
      </c>
      <c r="F739" s="105">
        <v>39552</v>
      </c>
      <c r="G739" s="105">
        <v>39549</v>
      </c>
      <c r="H739" s="135" t="s">
        <v>122</v>
      </c>
      <c r="I739" s="206"/>
      <c r="J739" s="206"/>
      <c r="K739" s="206"/>
      <c r="L739" s="206"/>
      <c r="M739" s="206"/>
      <c r="N739" s="206"/>
      <c r="O739" s="206"/>
      <c r="P739" s="206"/>
      <c r="Q739" s="206"/>
      <c r="R739" s="206"/>
      <c r="S739" s="206"/>
      <c r="T739" s="206"/>
    </row>
    <row r="740" spans="1:20">
      <c r="A740" s="86">
        <v>736</v>
      </c>
      <c r="B740" s="86">
        <v>736</v>
      </c>
      <c r="C740" s="105">
        <v>39478</v>
      </c>
      <c r="D740" s="86"/>
      <c r="E740" s="277">
        <v>39479</v>
      </c>
      <c r="F740" s="105">
        <v>39498</v>
      </c>
      <c r="G740" s="105">
        <v>39512</v>
      </c>
      <c r="H740" s="135" t="s">
        <v>122</v>
      </c>
      <c r="I740" s="206"/>
      <c r="J740" s="206"/>
      <c r="K740" s="206"/>
      <c r="L740" s="206"/>
      <c r="M740" s="206"/>
      <c r="N740" s="206"/>
      <c r="O740" s="206"/>
      <c r="P740" s="206"/>
      <c r="Q740" s="206"/>
      <c r="R740" s="206"/>
      <c r="S740" s="206"/>
      <c r="T740" s="206"/>
    </row>
    <row r="741" spans="1:20">
      <c r="A741" s="86">
        <v>737</v>
      </c>
      <c r="B741" s="86">
        <v>737</v>
      </c>
      <c r="C741" s="105">
        <v>39478</v>
      </c>
      <c r="D741" s="86"/>
      <c r="E741" s="277">
        <v>39485</v>
      </c>
      <c r="F741" s="105">
        <v>39531</v>
      </c>
      <c r="G741" s="135"/>
      <c r="H741" s="135"/>
      <c r="I741" s="206"/>
      <c r="J741" s="206"/>
      <c r="K741" s="206"/>
      <c r="L741" s="206"/>
      <c r="M741" s="206"/>
      <c r="N741" s="206"/>
      <c r="O741" s="206"/>
      <c r="P741" s="206"/>
      <c r="Q741" s="206"/>
      <c r="R741" s="206"/>
      <c r="S741" s="206"/>
      <c r="T741" s="206"/>
    </row>
    <row r="742" spans="1:20">
      <c r="A742" s="86">
        <v>738</v>
      </c>
      <c r="B742" s="86">
        <v>738</v>
      </c>
      <c r="C742" s="105">
        <v>39478</v>
      </c>
      <c r="D742" s="86"/>
      <c r="E742" s="277">
        <v>39479</v>
      </c>
      <c r="F742" s="105">
        <v>39497</v>
      </c>
      <c r="G742" s="105">
        <v>39497</v>
      </c>
      <c r="H742" s="135" t="s">
        <v>127</v>
      </c>
      <c r="I742" s="206"/>
      <c r="J742" s="206"/>
      <c r="K742" s="206"/>
      <c r="L742" s="206"/>
      <c r="M742" s="206"/>
      <c r="N742" s="206"/>
      <c r="O742" s="206"/>
      <c r="P742" s="206"/>
      <c r="Q742" s="206"/>
      <c r="R742" s="206"/>
      <c r="S742" s="206"/>
      <c r="T742" s="206"/>
    </row>
    <row r="743" spans="1:20">
      <c r="A743" s="86">
        <v>739</v>
      </c>
      <c r="B743" s="86">
        <v>739</v>
      </c>
      <c r="C743" s="105">
        <v>39478</v>
      </c>
      <c r="D743" s="86"/>
      <c r="E743" s="277">
        <v>39479</v>
      </c>
      <c r="F743" s="105">
        <v>39498</v>
      </c>
      <c r="G743" s="105">
        <v>39513</v>
      </c>
      <c r="H743" s="135" t="s">
        <v>120</v>
      </c>
      <c r="I743" s="206"/>
      <c r="J743" s="206"/>
      <c r="K743" s="206"/>
      <c r="L743" s="206"/>
      <c r="M743" s="206"/>
      <c r="N743" s="206"/>
      <c r="O743" s="206"/>
      <c r="P743" s="206"/>
      <c r="Q743" s="206"/>
      <c r="R743" s="206"/>
      <c r="S743" s="206"/>
      <c r="T743" s="206"/>
    </row>
    <row r="744" spans="1:20">
      <c r="A744" s="86">
        <v>740</v>
      </c>
      <c r="B744" s="86">
        <v>740</v>
      </c>
      <c r="C744" s="105">
        <v>39478</v>
      </c>
      <c r="D744" s="86"/>
      <c r="E744" s="277">
        <v>39479</v>
      </c>
      <c r="F744" s="105">
        <v>39498</v>
      </c>
      <c r="G744" s="105">
        <v>39512</v>
      </c>
      <c r="H744" s="135" t="s">
        <v>120</v>
      </c>
      <c r="I744" s="206"/>
      <c r="J744" s="206"/>
      <c r="K744" s="206"/>
      <c r="L744" s="206"/>
      <c r="M744" s="206"/>
      <c r="N744" s="206"/>
      <c r="O744" s="206"/>
      <c r="P744" s="206"/>
      <c r="Q744" s="206"/>
      <c r="R744" s="206"/>
      <c r="S744" s="206"/>
      <c r="T744" s="206"/>
    </row>
    <row r="745" spans="1:20">
      <c r="A745" s="86">
        <v>741</v>
      </c>
      <c r="B745" s="86">
        <v>741</v>
      </c>
      <c r="C745" s="105">
        <v>39479</v>
      </c>
      <c r="D745" s="86"/>
      <c r="E745" s="277">
        <v>39479</v>
      </c>
      <c r="F745" s="105">
        <v>39524</v>
      </c>
      <c r="G745" s="135"/>
      <c r="H745" s="135"/>
      <c r="I745" s="206"/>
      <c r="J745" s="206"/>
      <c r="K745" s="206"/>
      <c r="L745" s="206"/>
      <c r="M745" s="206"/>
      <c r="N745" s="206"/>
      <c r="O745" s="206"/>
      <c r="P745" s="206"/>
      <c r="Q745" s="206"/>
      <c r="R745" s="206"/>
      <c r="S745" s="206"/>
      <c r="T745" s="206"/>
    </row>
    <row r="746" spans="1:20">
      <c r="A746" s="86">
        <v>742</v>
      </c>
      <c r="B746" s="86">
        <v>742</v>
      </c>
      <c r="C746" s="105">
        <v>39479</v>
      </c>
      <c r="D746" s="86"/>
      <c r="E746" s="277">
        <v>39479</v>
      </c>
      <c r="F746" s="105">
        <v>39526</v>
      </c>
      <c r="G746" s="105">
        <v>39526</v>
      </c>
      <c r="H746" s="233" t="s">
        <v>120</v>
      </c>
      <c r="I746" s="206"/>
      <c r="J746" s="206"/>
      <c r="K746" s="206"/>
      <c r="L746" s="206"/>
      <c r="M746" s="206"/>
      <c r="N746" s="206"/>
      <c r="O746" s="206"/>
      <c r="P746" s="206"/>
      <c r="Q746" s="206"/>
      <c r="R746" s="206"/>
      <c r="S746" s="206"/>
      <c r="T746" s="206"/>
    </row>
    <row r="747" spans="1:20">
      <c r="A747" s="86">
        <v>743</v>
      </c>
      <c r="B747" s="86">
        <v>743</v>
      </c>
      <c r="C747" s="105">
        <v>39479</v>
      </c>
      <c r="D747" s="86"/>
      <c r="E747" s="277">
        <v>39482</v>
      </c>
      <c r="F747" s="105">
        <v>39521</v>
      </c>
      <c r="G747" s="135"/>
      <c r="H747" s="135"/>
      <c r="I747" s="206"/>
      <c r="J747" s="206"/>
      <c r="K747" s="206"/>
      <c r="L747" s="206"/>
      <c r="M747" s="206"/>
      <c r="N747" s="206"/>
      <c r="O747" s="206"/>
      <c r="P747" s="206"/>
      <c r="Q747" s="206"/>
      <c r="R747" s="206"/>
      <c r="S747" s="206"/>
      <c r="T747" s="206"/>
    </row>
    <row r="748" spans="1:20">
      <c r="A748" s="86">
        <v>744</v>
      </c>
      <c r="B748" s="86">
        <v>744</v>
      </c>
      <c r="C748" s="105">
        <v>39479</v>
      </c>
      <c r="D748" s="86"/>
      <c r="E748" s="277">
        <v>39482</v>
      </c>
      <c r="F748" s="105">
        <v>39497</v>
      </c>
      <c r="G748" s="105">
        <v>39498</v>
      </c>
      <c r="H748" s="135" t="s">
        <v>127</v>
      </c>
      <c r="I748" s="206"/>
      <c r="J748" s="206"/>
      <c r="K748" s="206"/>
      <c r="L748" s="206"/>
      <c r="M748" s="206"/>
      <c r="N748" s="206"/>
      <c r="O748" s="206"/>
      <c r="P748" s="206"/>
      <c r="Q748" s="206"/>
      <c r="R748" s="206"/>
      <c r="S748" s="206"/>
      <c r="T748" s="206"/>
    </row>
    <row r="749" spans="1:20">
      <c r="A749" s="86">
        <v>745</v>
      </c>
      <c r="B749" s="86">
        <v>745</v>
      </c>
      <c r="C749" s="105">
        <v>39479</v>
      </c>
      <c r="D749" s="86"/>
      <c r="E749" s="277">
        <v>39482</v>
      </c>
      <c r="F749" s="105">
        <v>39525</v>
      </c>
      <c r="G749" s="135"/>
      <c r="H749" s="135"/>
      <c r="I749" s="206"/>
      <c r="J749" s="206"/>
      <c r="K749" s="206"/>
      <c r="L749" s="206"/>
      <c r="M749" s="206"/>
      <c r="N749" s="206"/>
      <c r="O749" s="206"/>
      <c r="P749" s="206"/>
      <c r="Q749" s="206"/>
      <c r="R749" s="206"/>
      <c r="S749" s="206"/>
      <c r="T749" s="206"/>
    </row>
    <row r="750" spans="1:20">
      <c r="A750" s="86">
        <v>746</v>
      </c>
      <c r="B750" s="86">
        <v>746</v>
      </c>
      <c r="C750" s="105">
        <v>39479</v>
      </c>
      <c r="D750" s="86"/>
      <c r="E750" s="277">
        <v>39483</v>
      </c>
      <c r="F750" s="105">
        <v>39506</v>
      </c>
      <c r="G750" s="135"/>
      <c r="H750" s="135"/>
      <c r="I750" s="206"/>
      <c r="J750" s="206"/>
      <c r="K750" s="206"/>
      <c r="L750" s="206"/>
      <c r="M750" s="206"/>
      <c r="N750" s="206"/>
      <c r="O750" s="206"/>
      <c r="P750" s="206"/>
      <c r="Q750" s="206"/>
      <c r="R750" s="206"/>
      <c r="S750" s="206"/>
      <c r="T750" s="206"/>
    </row>
    <row r="751" spans="1:20">
      <c r="A751" s="86">
        <v>747</v>
      </c>
      <c r="B751" s="86">
        <v>747</v>
      </c>
      <c r="C751" s="105">
        <v>39479</v>
      </c>
      <c r="D751" s="86"/>
      <c r="E751" s="277">
        <v>39483</v>
      </c>
      <c r="F751" s="105">
        <v>39540</v>
      </c>
      <c r="G751" s="105">
        <v>39541</v>
      </c>
      <c r="H751" s="135" t="s">
        <v>138</v>
      </c>
      <c r="I751" s="206"/>
      <c r="J751" s="206"/>
      <c r="K751" s="206"/>
      <c r="L751" s="206"/>
      <c r="M751" s="206"/>
      <c r="N751" s="206"/>
      <c r="O751" s="206"/>
      <c r="P751" s="206"/>
      <c r="Q751" s="206"/>
      <c r="R751" s="206"/>
      <c r="S751" s="206"/>
      <c r="T751" s="206"/>
    </row>
    <row r="752" spans="1:20">
      <c r="A752" s="86">
        <v>748</v>
      </c>
      <c r="B752" s="86">
        <v>748</v>
      </c>
      <c r="C752" s="105">
        <v>39479</v>
      </c>
      <c r="D752" s="86"/>
      <c r="E752" s="277">
        <v>39482</v>
      </c>
      <c r="F752" s="105">
        <v>39525</v>
      </c>
      <c r="G752" s="135"/>
      <c r="H752" s="135"/>
      <c r="I752" s="206"/>
      <c r="J752" s="206"/>
      <c r="K752" s="206"/>
      <c r="L752" s="206"/>
      <c r="M752" s="206"/>
      <c r="N752" s="206"/>
      <c r="O752" s="206"/>
      <c r="P752" s="206"/>
      <c r="Q752" s="206"/>
      <c r="R752" s="206"/>
      <c r="S752" s="206"/>
      <c r="T752" s="206"/>
    </row>
    <row r="753" spans="1:20">
      <c r="A753" s="86">
        <v>749</v>
      </c>
      <c r="B753" s="86">
        <v>749</v>
      </c>
      <c r="C753" s="105">
        <v>39479</v>
      </c>
      <c r="D753" s="86"/>
      <c r="E753" s="277">
        <v>39482</v>
      </c>
      <c r="F753" s="105">
        <v>39524</v>
      </c>
      <c r="G753" s="105">
        <v>39524</v>
      </c>
      <c r="H753" s="233" t="s">
        <v>120</v>
      </c>
      <c r="I753" s="206"/>
      <c r="J753" s="206"/>
      <c r="K753" s="206"/>
      <c r="L753" s="206"/>
      <c r="M753" s="206"/>
      <c r="N753" s="206"/>
      <c r="O753" s="206"/>
      <c r="P753" s="206"/>
      <c r="Q753" s="206"/>
      <c r="R753" s="206"/>
      <c r="S753" s="206"/>
      <c r="T753" s="206"/>
    </row>
    <row r="754" spans="1:20">
      <c r="A754" s="86">
        <v>750</v>
      </c>
      <c r="B754" s="86">
        <v>750</v>
      </c>
      <c r="C754" s="105">
        <v>39479</v>
      </c>
      <c r="D754" s="86"/>
      <c r="E754" s="277">
        <v>39482</v>
      </c>
      <c r="F754" s="105">
        <v>39525</v>
      </c>
      <c r="G754" s="105">
        <v>39527</v>
      </c>
      <c r="H754" s="233" t="s">
        <v>120</v>
      </c>
      <c r="I754" s="206"/>
      <c r="J754" s="206"/>
      <c r="K754" s="206"/>
      <c r="L754" s="206"/>
      <c r="M754" s="206"/>
      <c r="N754" s="206"/>
      <c r="O754" s="206"/>
      <c r="P754" s="206"/>
      <c r="Q754" s="206"/>
      <c r="R754" s="206"/>
      <c r="S754" s="206"/>
      <c r="T754" s="206"/>
    </row>
    <row r="755" spans="1:20">
      <c r="A755" s="86">
        <v>751</v>
      </c>
      <c r="B755" s="86">
        <v>751</v>
      </c>
      <c r="C755" s="105">
        <v>39479</v>
      </c>
      <c r="D755" s="86"/>
      <c r="E755" s="277">
        <v>39482</v>
      </c>
      <c r="F755" s="105">
        <v>39524</v>
      </c>
      <c r="G755" s="105">
        <v>39524</v>
      </c>
      <c r="H755" s="233" t="s">
        <v>120</v>
      </c>
      <c r="I755" s="206"/>
      <c r="J755" s="206"/>
      <c r="K755" s="206"/>
      <c r="L755" s="206"/>
      <c r="M755" s="206"/>
      <c r="N755" s="206"/>
      <c r="O755" s="206"/>
      <c r="P755" s="206"/>
      <c r="Q755" s="206"/>
      <c r="R755" s="206"/>
      <c r="S755" s="206"/>
      <c r="T755" s="206"/>
    </row>
    <row r="756" spans="1:20">
      <c r="A756" s="86">
        <v>752</v>
      </c>
      <c r="B756" s="86">
        <v>752</v>
      </c>
      <c r="C756" s="105">
        <v>39479</v>
      </c>
      <c r="D756" s="86"/>
      <c r="E756" s="277">
        <v>39497</v>
      </c>
      <c r="F756" s="105">
        <v>39513</v>
      </c>
      <c r="G756" s="105">
        <v>39513</v>
      </c>
      <c r="H756" s="135" t="s">
        <v>127</v>
      </c>
      <c r="I756" s="206"/>
      <c r="J756" s="206"/>
      <c r="K756" s="206"/>
      <c r="L756" s="206"/>
      <c r="M756" s="206"/>
      <c r="N756" s="206"/>
      <c r="O756" s="206"/>
      <c r="P756" s="206"/>
      <c r="Q756" s="206"/>
      <c r="R756" s="206"/>
      <c r="S756" s="206"/>
      <c r="T756" s="206"/>
    </row>
    <row r="757" spans="1:20">
      <c r="A757" s="86">
        <v>753</v>
      </c>
      <c r="B757" s="86">
        <v>753</v>
      </c>
      <c r="C757" s="105">
        <v>39479</v>
      </c>
      <c r="D757" s="86"/>
      <c r="E757" s="277">
        <v>39482</v>
      </c>
      <c r="F757" s="105">
        <v>39524</v>
      </c>
      <c r="G757" s="135"/>
      <c r="H757" s="135"/>
      <c r="I757" s="206"/>
      <c r="J757" s="206"/>
      <c r="K757" s="206"/>
      <c r="L757" s="206"/>
      <c r="M757" s="206"/>
      <c r="N757" s="206"/>
      <c r="O757" s="206"/>
      <c r="P757" s="206"/>
      <c r="Q757" s="206"/>
      <c r="R757" s="206"/>
      <c r="S757" s="206"/>
      <c r="T757" s="206"/>
    </row>
    <row r="758" spans="1:20">
      <c r="A758" s="86">
        <v>754</v>
      </c>
      <c r="B758" s="86">
        <v>754</v>
      </c>
      <c r="C758" s="105">
        <v>39479</v>
      </c>
      <c r="D758" s="86"/>
      <c r="E758" s="277">
        <v>39482</v>
      </c>
      <c r="F758" s="105">
        <v>39500</v>
      </c>
      <c r="G758" s="135"/>
      <c r="H758" s="135"/>
      <c r="I758" s="206"/>
      <c r="J758" s="206"/>
      <c r="K758" s="206"/>
      <c r="L758" s="206"/>
      <c r="M758" s="206"/>
      <c r="N758" s="206"/>
      <c r="O758" s="206"/>
      <c r="P758" s="206"/>
      <c r="Q758" s="206"/>
      <c r="R758" s="206"/>
      <c r="S758" s="206"/>
      <c r="T758" s="206"/>
    </row>
    <row r="759" spans="1:20">
      <c r="A759" s="86">
        <v>755</v>
      </c>
      <c r="B759" s="86">
        <v>755</v>
      </c>
      <c r="C759" s="105">
        <v>39482</v>
      </c>
      <c r="D759" s="86"/>
      <c r="E759" s="277">
        <v>39483</v>
      </c>
      <c r="F759" s="105">
        <v>39525</v>
      </c>
      <c r="G759" s="135"/>
      <c r="H759" s="135"/>
      <c r="I759" s="206"/>
      <c r="J759" s="206"/>
      <c r="K759" s="206"/>
      <c r="L759" s="206"/>
      <c r="M759" s="206"/>
      <c r="N759" s="206"/>
      <c r="O759" s="206"/>
      <c r="P759" s="206"/>
      <c r="Q759" s="206"/>
      <c r="R759" s="206"/>
      <c r="S759" s="206"/>
      <c r="T759" s="206"/>
    </row>
    <row r="760" spans="1:20">
      <c r="A760" s="86">
        <v>756</v>
      </c>
      <c r="B760" s="86">
        <v>756</v>
      </c>
      <c r="C760" s="105">
        <v>39482</v>
      </c>
      <c r="D760" s="86"/>
      <c r="E760" s="277">
        <v>39483</v>
      </c>
      <c r="F760" s="105">
        <v>39524</v>
      </c>
      <c r="G760" s="135"/>
      <c r="H760" s="135"/>
      <c r="I760" s="206"/>
      <c r="J760" s="206"/>
      <c r="K760" s="206"/>
      <c r="L760" s="206"/>
      <c r="M760" s="206"/>
      <c r="N760" s="206"/>
      <c r="O760" s="206"/>
      <c r="P760" s="206"/>
      <c r="Q760" s="206"/>
      <c r="R760" s="206"/>
      <c r="S760" s="206"/>
      <c r="T760" s="206"/>
    </row>
    <row r="761" spans="1:20">
      <c r="A761" s="86">
        <v>757</v>
      </c>
      <c r="B761" s="86">
        <v>757</v>
      </c>
      <c r="C761" s="105">
        <v>39482</v>
      </c>
      <c r="D761" s="86"/>
      <c r="E761" s="277">
        <v>39485</v>
      </c>
      <c r="F761" s="105">
        <v>39524</v>
      </c>
      <c r="G761" s="105">
        <v>39531</v>
      </c>
      <c r="H761" s="233" t="s">
        <v>120</v>
      </c>
      <c r="I761" s="206"/>
      <c r="J761" s="206"/>
      <c r="K761" s="206"/>
      <c r="L761" s="206"/>
      <c r="M761" s="206"/>
      <c r="N761" s="206"/>
      <c r="O761" s="206"/>
      <c r="P761" s="206"/>
      <c r="Q761" s="206"/>
      <c r="R761" s="206"/>
      <c r="S761" s="206"/>
      <c r="T761" s="206"/>
    </row>
    <row r="762" spans="1:20">
      <c r="A762" s="86">
        <v>758</v>
      </c>
      <c r="B762" s="86">
        <v>758</v>
      </c>
      <c r="C762" s="105">
        <v>39482</v>
      </c>
      <c r="D762" s="86"/>
      <c r="E762" s="277">
        <v>39504</v>
      </c>
      <c r="F762" s="105">
        <v>39513</v>
      </c>
      <c r="G762" s="105">
        <v>39514</v>
      </c>
      <c r="H762" s="135" t="s">
        <v>134</v>
      </c>
      <c r="I762" s="206"/>
      <c r="J762" s="206"/>
      <c r="K762" s="206"/>
      <c r="L762" s="206"/>
      <c r="M762" s="206"/>
      <c r="N762" s="206"/>
      <c r="O762" s="206"/>
      <c r="P762" s="206"/>
      <c r="Q762" s="206"/>
      <c r="R762" s="206"/>
      <c r="S762" s="206"/>
      <c r="T762" s="206"/>
    </row>
    <row r="763" spans="1:20">
      <c r="A763" s="86">
        <v>759</v>
      </c>
      <c r="B763" s="86">
        <v>759</v>
      </c>
      <c r="C763" s="105">
        <v>39482</v>
      </c>
      <c r="D763" s="86"/>
      <c r="E763" s="277">
        <v>39483</v>
      </c>
      <c r="F763" s="105">
        <v>39497</v>
      </c>
      <c r="G763" s="105">
        <v>39498</v>
      </c>
      <c r="H763" s="135" t="s">
        <v>127</v>
      </c>
      <c r="I763" s="206"/>
      <c r="J763" s="206"/>
      <c r="K763" s="206"/>
      <c r="L763" s="206"/>
      <c r="M763" s="206"/>
      <c r="N763" s="206"/>
      <c r="O763" s="206"/>
      <c r="P763" s="206"/>
      <c r="Q763" s="206"/>
      <c r="R763" s="206"/>
      <c r="S763" s="206"/>
      <c r="T763" s="206"/>
    </row>
    <row r="764" spans="1:20">
      <c r="A764" s="86">
        <v>760</v>
      </c>
      <c r="B764" s="86">
        <v>760</v>
      </c>
      <c r="C764" s="105">
        <v>39482</v>
      </c>
      <c r="D764" s="86"/>
      <c r="E764" s="277">
        <v>39486</v>
      </c>
      <c r="F764" s="105">
        <v>39520</v>
      </c>
      <c r="G764" s="135"/>
      <c r="H764" s="135"/>
      <c r="I764" s="206"/>
      <c r="J764" s="206"/>
      <c r="K764" s="206"/>
      <c r="L764" s="206"/>
      <c r="M764" s="206"/>
      <c r="N764" s="206"/>
      <c r="O764" s="206"/>
      <c r="P764" s="206"/>
      <c r="Q764" s="206"/>
      <c r="R764" s="206"/>
      <c r="S764" s="206"/>
      <c r="T764" s="206"/>
    </row>
    <row r="765" spans="1:20">
      <c r="A765" s="86">
        <v>761</v>
      </c>
      <c r="B765" s="86">
        <v>761</v>
      </c>
      <c r="C765" s="105">
        <v>39482</v>
      </c>
      <c r="D765" s="86"/>
      <c r="E765" s="277">
        <v>39483</v>
      </c>
      <c r="F765" s="105">
        <v>39506</v>
      </c>
      <c r="G765" s="135"/>
      <c r="H765" s="135"/>
      <c r="I765" s="206"/>
      <c r="J765" s="206"/>
      <c r="K765" s="206"/>
      <c r="L765" s="206"/>
      <c r="M765" s="206"/>
      <c r="N765" s="206"/>
      <c r="O765" s="206"/>
      <c r="P765" s="206"/>
      <c r="Q765" s="206"/>
      <c r="R765" s="206"/>
      <c r="S765" s="206"/>
      <c r="T765" s="206"/>
    </row>
    <row r="766" spans="1:20">
      <c r="A766" s="86">
        <v>762</v>
      </c>
      <c r="B766" s="86">
        <v>762</v>
      </c>
      <c r="C766" s="105">
        <v>39482</v>
      </c>
      <c r="D766" s="86"/>
      <c r="E766" s="277">
        <v>39484</v>
      </c>
      <c r="F766" s="87">
        <v>39518</v>
      </c>
      <c r="G766" s="105">
        <v>39518</v>
      </c>
      <c r="H766" s="135" t="s">
        <v>134</v>
      </c>
      <c r="I766" s="206"/>
      <c r="J766" s="206"/>
      <c r="K766" s="206"/>
      <c r="L766" s="206"/>
      <c r="M766" s="206"/>
      <c r="N766" s="206"/>
      <c r="O766" s="206"/>
      <c r="P766" s="206"/>
      <c r="Q766" s="206"/>
      <c r="R766" s="206"/>
      <c r="S766" s="206"/>
      <c r="T766" s="206"/>
    </row>
    <row r="767" spans="1:20">
      <c r="A767" s="86">
        <v>763</v>
      </c>
      <c r="B767" s="86">
        <v>763</v>
      </c>
      <c r="C767" s="105">
        <v>39482</v>
      </c>
      <c r="D767" s="86"/>
      <c r="E767" s="277">
        <v>39483</v>
      </c>
      <c r="F767" s="105">
        <v>39525</v>
      </c>
      <c r="G767" s="105">
        <v>39524</v>
      </c>
      <c r="H767" s="233" t="s">
        <v>120</v>
      </c>
      <c r="I767" s="206"/>
      <c r="J767" s="206"/>
      <c r="K767" s="206"/>
      <c r="L767" s="206"/>
      <c r="M767" s="206"/>
      <c r="N767" s="206"/>
      <c r="O767" s="206"/>
      <c r="P767" s="206"/>
      <c r="Q767" s="206"/>
      <c r="R767" s="206"/>
      <c r="S767" s="206"/>
      <c r="T767" s="206"/>
    </row>
    <row r="768" spans="1:20">
      <c r="A768" s="86">
        <v>764</v>
      </c>
      <c r="B768" s="86">
        <v>764</v>
      </c>
      <c r="C768" s="105">
        <v>39482</v>
      </c>
      <c r="D768" s="86"/>
      <c r="E768" s="277">
        <v>39483</v>
      </c>
      <c r="F768" s="105">
        <v>39524</v>
      </c>
      <c r="G768" s="135"/>
      <c r="H768" s="135"/>
      <c r="I768" s="206"/>
      <c r="J768" s="206"/>
      <c r="K768" s="206"/>
      <c r="L768" s="206"/>
      <c r="M768" s="206"/>
      <c r="N768" s="206"/>
      <c r="O768" s="206"/>
      <c r="P768" s="206"/>
      <c r="Q768" s="206"/>
      <c r="R768" s="206"/>
      <c r="S768" s="206"/>
      <c r="T768" s="206"/>
    </row>
    <row r="769" spans="1:20">
      <c r="A769" s="86">
        <v>765</v>
      </c>
      <c r="B769" s="86">
        <v>765</v>
      </c>
      <c r="C769" s="105">
        <v>39482</v>
      </c>
      <c r="D769" s="86"/>
      <c r="E769" s="277">
        <v>39483</v>
      </c>
      <c r="F769" s="105">
        <v>39525</v>
      </c>
      <c r="G769" s="105">
        <v>39524</v>
      </c>
      <c r="H769" s="233" t="s">
        <v>120</v>
      </c>
      <c r="I769" s="206"/>
      <c r="J769" s="206"/>
      <c r="K769" s="206"/>
      <c r="L769" s="206"/>
      <c r="M769" s="206"/>
      <c r="N769" s="206"/>
      <c r="O769" s="206"/>
      <c r="P769" s="206"/>
      <c r="Q769" s="206"/>
      <c r="R769" s="206"/>
      <c r="S769" s="206"/>
      <c r="T769" s="206"/>
    </row>
    <row r="770" spans="1:20">
      <c r="A770" s="86">
        <v>766</v>
      </c>
      <c r="B770" s="86">
        <v>766</v>
      </c>
      <c r="C770" s="105">
        <v>39482</v>
      </c>
      <c r="D770" s="86"/>
      <c r="E770" s="277">
        <v>39483</v>
      </c>
      <c r="F770" s="105">
        <v>39506</v>
      </c>
      <c r="G770" s="105">
        <v>39511</v>
      </c>
      <c r="H770" s="135" t="s">
        <v>134</v>
      </c>
      <c r="I770" s="206"/>
      <c r="J770" s="206"/>
      <c r="K770" s="206"/>
      <c r="L770" s="206"/>
      <c r="M770" s="206"/>
      <c r="N770" s="206"/>
      <c r="O770" s="206"/>
      <c r="P770" s="206"/>
      <c r="Q770" s="206"/>
      <c r="R770" s="206"/>
      <c r="S770" s="206"/>
      <c r="T770" s="206"/>
    </row>
    <row r="771" spans="1:20">
      <c r="A771" s="86">
        <v>767</v>
      </c>
      <c r="B771" s="86">
        <v>767</v>
      </c>
      <c r="C771" s="105">
        <v>39482</v>
      </c>
      <c r="D771" s="86"/>
      <c r="E771" s="277">
        <v>39483</v>
      </c>
      <c r="F771" s="87">
        <v>39518</v>
      </c>
      <c r="G771" s="105">
        <v>39518</v>
      </c>
      <c r="H771" s="135" t="s">
        <v>120</v>
      </c>
      <c r="I771" s="206"/>
      <c r="J771" s="206"/>
      <c r="K771" s="206"/>
      <c r="L771" s="206"/>
      <c r="M771" s="206"/>
      <c r="N771" s="206"/>
      <c r="O771" s="206"/>
      <c r="P771" s="206"/>
      <c r="Q771" s="206"/>
      <c r="R771" s="206"/>
      <c r="S771" s="206"/>
      <c r="T771" s="206"/>
    </row>
    <row r="772" spans="1:20">
      <c r="A772" s="86">
        <v>768</v>
      </c>
      <c r="B772" s="86">
        <v>768</v>
      </c>
      <c r="C772" s="105">
        <v>39482</v>
      </c>
      <c r="D772" s="86"/>
      <c r="E772" s="277">
        <v>39483</v>
      </c>
      <c r="F772" s="105">
        <v>39506</v>
      </c>
      <c r="G772" s="135"/>
      <c r="H772" s="135"/>
      <c r="I772" s="206"/>
      <c r="J772" s="206"/>
      <c r="K772" s="206"/>
      <c r="L772" s="206"/>
      <c r="M772" s="206"/>
      <c r="N772" s="206"/>
      <c r="O772" s="206"/>
      <c r="P772" s="206"/>
      <c r="Q772" s="206"/>
      <c r="R772" s="206"/>
      <c r="S772" s="206"/>
      <c r="T772" s="206"/>
    </row>
    <row r="773" spans="1:20">
      <c r="A773" s="86">
        <v>769</v>
      </c>
      <c r="B773" s="86">
        <v>769</v>
      </c>
      <c r="C773" s="105">
        <v>39483</v>
      </c>
      <c r="D773" s="86"/>
      <c r="E773" s="277">
        <v>39484</v>
      </c>
      <c r="F773" s="105">
        <v>39519</v>
      </c>
      <c r="G773" s="105">
        <v>39518</v>
      </c>
      <c r="H773" s="135" t="s">
        <v>127</v>
      </c>
      <c r="I773" s="206"/>
      <c r="J773" s="206"/>
      <c r="K773" s="206"/>
      <c r="L773" s="206"/>
      <c r="M773" s="206"/>
      <c r="N773" s="206"/>
      <c r="O773" s="206"/>
      <c r="P773" s="206"/>
      <c r="Q773" s="206"/>
      <c r="R773" s="206"/>
      <c r="S773" s="206"/>
      <c r="T773" s="206"/>
    </row>
    <row r="774" spans="1:20">
      <c r="A774" s="86">
        <v>770</v>
      </c>
      <c r="B774" s="86">
        <v>770</v>
      </c>
      <c r="C774" s="105">
        <v>39483</v>
      </c>
      <c r="D774" s="86"/>
      <c r="E774" s="277">
        <v>39483</v>
      </c>
      <c r="F774" s="87">
        <v>39518</v>
      </c>
      <c r="G774" s="105">
        <v>39518</v>
      </c>
      <c r="H774" s="135" t="s">
        <v>134</v>
      </c>
      <c r="I774" s="206"/>
      <c r="J774" s="206"/>
      <c r="K774" s="206"/>
      <c r="L774" s="206"/>
      <c r="M774" s="206"/>
      <c r="N774" s="206"/>
      <c r="O774" s="206"/>
      <c r="P774" s="206"/>
      <c r="Q774" s="206"/>
      <c r="R774" s="206"/>
      <c r="S774" s="206"/>
      <c r="T774" s="206"/>
    </row>
    <row r="775" spans="1:20">
      <c r="A775" s="86">
        <v>771</v>
      </c>
      <c r="B775" s="86">
        <v>771</v>
      </c>
      <c r="C775" s="105">
        <v>39483</v>
      </c>
      <c r="D775" s="86"/>
      <c r="E775" s="277">
        <v>39484</v>
      </c>
      <c r="F775" s="105">
        <v>39513</v>
      </c>
      <c r="G775" s="105">
        <v>39513</v>
      </c>
      <c r="H775" s="135" t="s">
        <v>119</v>
      </c>
      <c r="I775" s="206"/>
      <c r="J775" s="206"/>
      <c r="K775" s="206"/>
      <c r="L775" s="206"/>
      <c r="M775" s="206"/>
      <c r="N775" s="206"/>
      <c r="O775" s="206"/>
      <c r="P775" s="206"/>
      <c r="Q775" s="206"/>
      <c r="R775" s="206"/>
      <c r="S775" s="206"/>
      <c r="T775" s="206"/>
    </row>
    <row r="776" spans="1:20">
      <c r="A776" s="86">
        <v>772</v>
      </c>
      <c r="B776" s="86">
        <v>772</v>
      </c>
      <c r="C776" s="105">
        <v>39483</v>
      </c>
      <c r="D776" s="86"/>
      <c r="E776" s="277">
        <v>39484</v>
      </c>
      <c r="F776" s="105">
        <v>39506</v>
      </c>
      <c r="G776" s="105">
        <v>39511</v>
      </c>
      <c r="H776" s="135" t="s">
        <v>120</v>
      </c>
      <c r="I776" s="206"/>
      <c r="J776" s="206"/>
      <c r="K776" s="206"/>
      <c r="L776" s="206"/>
      <c r="M776" s="206"/>
      <c r="N776" s="206"/>
      <c r="O776" s="206"/>
      <c r="P776" s="206"/>
      <c r="Q776" s="206"/>
      <c r="R776" s="206"/>
      <c r="S776" s="206"/>
      <c r="T776" s="206"/>
    </row>
    <row r="777" spans="1:20">
      <c r="A777" s="86">
        <v>773</v>
      </c>
      <c r="B777" s="86">
        <v>773</v>
      </c>
      <c r="C777" s="105">
        <v>39483</v>
      </c>
      <c r="D777" s="86"/>
      <c r="E777" s="277">
        <v>39484</v>
      </c>
      <c r="F777" s="105">
        <v>39519</v>
      </c>
      <c r="G777" s="105">
        <v>39518</v>
      </c>
      <c r="H777" s="135" t="s">
        <v>127</v>
      </c>
      <c r="I777" s="206"/>
      <c r="J777" s="206"/>
      <c r="K777" s="206"/>
      <c r="L777" s="206"/>
      <c r="M777" s="206"/>
      <c r="N777" s="206"/>
      <c r="O777" s="206"/>
      <c r="P777" s="206"/>
      <c r="Q777" s="206"/>
      <c r="R777" s="206"/>
      <c r="S777" s="206"/>
      <c r="T777" s="206"/>
    </row>
    <row r="778" spans="1:20">
      <c r="A778" s="86">
        <v>774</v>
      </c>
      <c r="B778" s="86">
        <v>774</v>
      </c>
      <c r="C778" s="105">
        <v>39483</v>
      </c>
      <c r="D778" s="86"/>
      <c r="E778" s="277">
        <v>39484</v>
      </c>
      <c r="F778" s="105">
        <v>39497</v>
      </c>
      <c r="G778" s="105">
        <v>39498</v>
      </c>
      <c r="H778" s="135" t="s">
        <v>127</v>
      </c>
      <c r="I778" s="206"/>
      <c r="J778" s="206"/>
      <c r="K778" s="206"/>
      <c r="L778" s="206"/>
      <c r="M778" s="206"/>
      <c r="N778" s="206"/>
      <c r="O778" s="206"/>
      <c r="P778" s="206"/>
      <c r="Q778" s="206"/>
      <c r="R778" s="206"/>
      <c r="S778" s="206"/>
      <c r="T778" s="206"/>
    </row>
    <row r="779" spans="1:20">
      <c r="A779" s="86">
        <v>775</v>
      </c>
      <c r="B779" s="86">
        <v>775</v>
      </c>
      <c r="C779" s="105">
        <v>39483</v>
      </c>
      <c r="D779" s="86"/>
      <c r="E779" s="277">
        <v>39490</v>
      </c>
      <c r="F779" s="105">
        <v>39505</v>
      </c>
      <c r="G779" s="135"/>
      <c r="H779" s="135"/>
      <c r="I779" s="206"/>
      <c r="J779" s="206"/>
      <c r="K779" s="206"/>
      <c r="L779" s="206"/>
      <c r="M779" s="206"/>
      <c r="N779" s="206"/>
      <c r="O779" s="206"/>
      <c r="P779" s="206"/>
      <c r="Q779" s="206"/>
      <c r="R779" s="206"/>
      <c r="S779" s="206"/>
      <c r="T779" s="206"/>
    </row>
    <row r="780" spans="1:20">
      <c r="A780" s="86">
        <v>776</v>
      </c>
      <c r="B780" s="86">
        <v>776</v>
      </c>
      <c r="C780" s="105">
        <v>39483</v>
      </c>
      <c r="D780" s="86"/>
      <c r="E780" s="277">
        <v>39484</v>
      </c>
      <c r="F780" s="105">
        <v>39521</v>
      </c>
      <c r="G780" s="135"/>
      <c r="H780" s="135"/>
      <c r="I780" s="206"/>
      <c r="J780" s="206"/>
      <c r="K780" s="206"/>
      <c r="L780" s="206"/>
      <c r="M780" s="206"/>
      <c r="N780" s="206"/>
      <c r="O780" s="206"/>
      <c r="P780" s="206"/>
      <c r="Q780" s="206"/>
      <c r="R780" s="206"/>
      <c r="S780" s="206"/>
      <c r="T780" s="206"/>
    </row>
    <row r="781" spans="1:20">
      <c r="A781" s="86">
        <v>777</v>
      </c>
      <c r="B781" s="86">
        <v>777</v>
      </c>
      <c r="C781" s="105">
        <v>39483</v>
      </c>
      <c r="D781" s="86"/>
      <c r="E781" s="277">
        <v>39484</v>
      </c>
      <c r="F781" s="105">
        <v>39519</v>
      </c>
      <c r="G781" s="105">
        <v>39519</v>
      </c>
      <c r="H781" s="135" t="s">
        <v>120</v>
      </c>
      <c r="I781" s="206"/>
      <c r="J781" s="206"/>
      <c r="K781" s="206"/>
      <c r="L781" s="206"/>
      <c r="M781" s="206"/>
      <c r="N781" s="206"/>
      <c r="O781" s="206"/>
      <c r="P781" s="206"/>
      <c r="Q781" s="206"/>
      <c r="R781" s="206"/>
      <c r="S781" s="206"/>
      <c r="T781" s="206"/>
    </row>
    <row r="782" spans="1:20">
      <c r="A782" s="86">
        <v>778</v>
      </c>
      <c r="B782" s="86">
        <v>778</v>
      </c>
      <c r="C782" s="105">
        <v>39483</v>
      </c>
      <c r="D782" s="86"/>
      <c r="E782" s="277">
        <v>39484</v>
      </c>
      <c r="F782" s="105">
        <v>39519</v>
      </c>
      <c r="G782" s="105">
        <v>39519</v>
      </c>
      <c r="H782" s="135" t="s">
        <v>138</v>
      </c>
      <c r="I782" s="206"/>
      <c r="J782" s="206"/>
      <c r="K782" s="206"/>
      <c r="L782" s="206"/>
      <c r="M782" s="206"/>
      <c r="N782" s="206"/>
      <c r="O782" s="206"/>
      <c r="P782" s="206"/>
      <c r="Q782" s="206"/>
      <c r="R782" s="206"/>
      <c r="S782" s="206"/>
      <c r="T782" s="206"/>
    </row>
    <row r="783" spans="1:20">
      <c r="A783" s="86">
        <v>779</v>
      </c>
      <c r="B783" s="86">
        <v>779</v>
      </c>
      <c r="C783" s="105">
        <v>39483</v>
      </c>
      <c r="D783" s="86"/>
      <c r="E783" s="277">
        <v>39484</v>
      </c>
      <c r="F783" s="87">
        <v>39518</v>
      </c>
      <c r="G783" s="105">
        <v>39518</v>
      </c>
      <c r="H783" s="135" t="s">
        <v>134</v>
      </c>
      <c r="I783" s="206"/>
      <c r="J783" s="206"/>
      <c r="K783" s="206"/>
      <c r="L783" s="206"/>
      <c r="M783" s="206"/>
      <c r="N783" s="206"/>
      <c r="O783" s="206"/>
      <c r="P783" s="206"/>
      <c r="Q783" s="206"/>
      <c r="R783" s="206"/>
      <c r="S783" s="206"/>
      <c r="T783" s="206"/>
    </row>
    <row r="784" spans="1:20">
      <c r="A784" s="86">
        <v>780</v>
      </c>
      <c r="B784" s="86">
        <v>780</v>
      </c>
      <c r="C784" s="105">
        <v>39483</v>
      </c>
      <c r="D784" s="86"/>
      <c r="E784" s="277">
        <v>39486</v>
      </c>
      <c r="F784" s="105">
        <v>39519</v>
      </c>
      <c r="G784" s="105">
        <v>39518</v>
      </c>
      <c r="H784" s="135" t="s">
        <v>127</v>
      </c>
      <c r="I784" s="206"/>
      <c r="J784" s="206"/>
      <c r="K784" s="206"/>
      <c r="L784" s="206"/>
      <c r="M784" s="206"/>
      <c r="N784" s="206"/>
      <c r="O784" s="206"/>
      <c r="P784" s="206"/>
      <c r="Q784" s="206"/>
      <c r="R784" s="206"/>
      <c r="S784" s="206"/>
      <c r="T784" s="206"/>
    </row>
    <row r="785" spans="1:20">
      <c r="A785" s="86">
        <v>781</v>
      </c>
      <c r="B785" s="86">
        <v>781</v>
      </c>
      <c r="C785" s="105">
        <v>39483</v>
      </c>
      <c r="D785" s="86"/>
      <c r="E785" s="277">
        <v>39484</v>
      </c>
      <c r="F785" s="105">
        <v>39533</v>
      </c>
      <c r="G785" s="135"/>
      <c r="H785" s="135"/>
      <c r="I785" s="206"/>
      <c r="J785" s="206"/>
      <c r="K785" s="206"/>
      <c r="L785" s="206"/>
      <c r="M785" s="206"/>
      <c r="N785" s="206"/>
      <c r="O785" s="206"/>
      <c r="P785" s="206"/>
      <c r="Q785" s="206"/>
      <c r="R785" s="206"/>
      <c r="S785" s="206"/>
      <c r="T785" s="206"/>
    </row>
    <row r="786" spans="1:20">
      <c r="A786" s="86">
        <v>782</v>
      </c>
      <c r="B786" s="86">
        <v>782</v>
      </c>
      <c r="C786" s="105">
        <v>39483</v>
      </c>
      <c r="D786" s="86"/>
      <c r="E786" s="277">
        <v>39485</v>
      </c>
      <c r="F786" s="105">
        <v>39513</v>
      </c>
      <c r="G786" s="105">
        <v>39513</v>
      </c>
      <c r="H786" s="135" t="s">
        <v>120</v>
      </c>
      <c r="I786" s="206"/>
      <c r="J786" s="206"/>
      <c r="K786" s="206"/>
      <c r="L786" s="206"/>
      <c r="M786" s="206"/>
      <c r="N786" s="206"/>
      <c r="O786" s="206"/>
      <c r="P786" s="206"/>
      <c r="Q786" s="206"/>
      <c r="R786" s="206"/>
      <c r="S786" s="206"/>
      <c r="T786" s="206"/>
    </row>
    <row r="787" spans="1:20">
      <c r="A787" s="86">
        <v>783</v>
      </c>
      <c r="B787" s="86">
        <v>783</v>
      </c>
      <c r="C787" s="105">
        <v>39484</v>
      </c>
      <c r="D787" s="86"/>
      <c r="E787" s="277">
        <v>39484</v>
      </c>
      <c r="F787" s="105">
        <v>39521</v>
      </c>
      <c r="G787" s="135"/>
      <c r="H787" s="135"/>
      <c r="I787" s="206"/>
      <c r="J787" s="206"/>
      <c r="K787" s="206"/>
      <c r="L787" s="206"/>
      <c r="M787" s="206"/>
      <c r="N787" s="206"/>
      <c r="O787" s="206"/>
      <c r="P787" s="206"/>
      <c r="Q787" s="206"/>
      <c r="R787" s="206"/>
      <c r="S787" s="206"/>
      <c r="T787" s="206"/>
    </row>
    <row r="788" spans="1:20">
      <c r="A788" s="86">
        <v>784</v>
      </c>
      <c r="B788" s="86">
        <v>784</v>
      </c>
      <c r="C788" s="105">
        <v>39484</v>
      </c>
      <c r="D788" s="86"/>
      <c r="E788" s="277">
        <v>39485</v>
      </c>
      <c r="F788" s="105">
        <v>39490</v>
      </c>
      <c r="G788" s="105">
        <v>39490</v>
      </c>
      <c r="H788" s="135" t="s">
        <v>120</v>
      </c>
      <c r="I788" s="206"/>
      <c r="J788" s="206"/>
      <c r="K788" s="206"/>
      <c r="L788" s="206"/>
      <c r="M788" s="206"/>
      <c r="N788" s="206"/>
      <c r="O788" s="206"/>
      <c r="P788" s="206"/>
      <c r="Q788" s="206"/>
      <c r="R788" s="206"/>
      <c r="S788" s="206"/>
      <c r="T788" s="206"/>
    </row>
    <row r="789" spans="1:20">
      <c r="A789" s="86">
        <v>785</v>
      </c>
      <c r="B789" s="86">
        <v>785</v>
      </c>
      <c r="C789" s="105">
        <v>39484</v>
      </c>
      <c r="D789" s="86"/>
      <c r="E789" s="277">
        <v>39485</v>
      </c>
      <c r="F789" s="105">
        <v>39531</v>
      </c>
      <c r="G789" s="135"/>
      <c r="H789" s="135"/>
      <c r="I789" s="206"/>
      <c r="J789" s="206"/>
      <c r="K789" s="206"/>
      <c r="L789" s="206"/>
      <c r="M789" s="206"/>
      <c r="N789" s="206"/>
      <c r="O789" s="206"/>
      <c r="P789" s="206"/>
      <c r="Q789" s="206"/>
      <c r="R789" s="206"/>
      <c r="S789" s="206"/>
      <c r="T789" s="206"/>
    </row>
    <row r="790" spans="1:20">
      <c r="A790" s="86">
        <v>786</v>
      </c>
      <c r="B790" s="86">
        <v>786</v>
      </c>
      <c r="C790" s="105">
        <v>39484</v>
      </c>
      <c r="D790" s="86"/>
      <c r="E790" s="277">
        <v>39485</v>
      </c>
      <c r="F790" s="105">
        <v>39528</v>
      </c>
      <c r="G790" s="105">
        <v>39528</v>
      </c>
      <c r="H790" s="233" t="s">
        <v>120</v>
      </c>
      <c r="I790" s="206"/>
      <c r="J790" s="206"/>
      <c r="K790" s="206"/>
      <c r="L790" s="206"/>
      <c r="M790" s="206"/>
      <c r="N790" s="206"/>
      <c r="O790" s="206"/>
      <c r="P790" s="206"/>
      <c r="Q790" s="206"/>
      <c r="R790" s="206"/>
      <c r="S790" s="206"/>
      <c r="T790" s="206"/>
    </row>
    <row r="791" spans="1:20">
      <c r="A791" s="86">
        <v>787</v>
      </c>
      <c r="B791" s="86">
        <v>787</v>
      </c>
      <c r="C791" s="105">
        <v>39484</v>
      </c>
      <c r="D791" s="86"/>
      <c r="E791" s="277">
        <v>39485</v>
      </c>
      <c r="F791" s="105">
        <v>39542</v>
      </c>
      <c r="G791" s="105">
        <v>39542</v>
      </c>
      <c r="H791" s="135" t="s">
        <v>119</v>
      </c>
      <c r="I791" s="206"/>
      <c r="J791" s="206"/>
      <c r="K791" s="206"/>
      <c r="L791" s="206"/>
      <c r="M791" s="206"/>
      <c r="N791" s="206"/>
      <c r="O791" s="206"/>
      <c r="P791" s="206"/>
      <c r="Q791" s="206"/>
      <c r="R791" s="206"/>
      <c r="S791" s="206"/>
      <c r="T791" s="206"/>
    </row>
    <row r="792" spans="1:20">
      <c r="A792" s="86">
        <v>788</v>
      </c>
      <c r="B792" s="86">
        <v>788</v>
      </c>
      <c r="C792" s="105">
        <v>39484</v>
      </c>
      <c r="D792" s="86"/>
      <c r="E792" s="277">
        <v>39131</v>
      </c>
      <c r="F792" s="105">
        <v>39524</v>
      </c>
      <c r="G792" s="135"/>
      <c r="H792" s="135"/>
      <c r="I792" s="206"/>
      <c r="J792" s="206"/>
      <c r="K792" s="206"/>
      <c r="L792" s="206"/>
      <c r="M792" s="206"/>
      <c r="N792" s="206"/>
      <c r="O792" s="206"/>
      <c r="P792" s="206"/>
      <c r="Q792" s="206"/>
      <c r="R792" s="206"/>
      <c r="S792" s="206"/>
      <c r="T792" s="206"/>
    </row>
    <row r="793" spans="1:20">
      <c r="A793" s="86">
        <v>789</v>
      </c>
      <c r="B793" s="86">
        <v>789</v>
      </c>
      <c r="C793" s="105">
        <v>39484</v>
      </c>
      <c r="D793" s="86"/>
      <c r="E793" s="277">
        <v>39485</v>
      </c>
      <c r="F793" s="116">
        <v>39510</v>
      </c>
      <c r="G793" s="105">
        <v>39511</v>
      </c>
      <c r="H793" s="135" t="s">
        <v>120</v>
      </c>
      <c r="I793" s="206"/>
      <c r="J793" s="206"/>
      <c r="K793" s="206"/>
      <c r="L793" s="206"/>
      <c r="M793" s="206"/>
      <c r="N793" s="206"/>
      <c r="O793" s="206"/>
      <c r="P793" s="206"/>
      <c r="Q793" s="206"/>
      <c r="R793" s="206"/>
      <c r="S793" s="206"/>
      <c r="T793" s="206"/>
    </row>
    <row r="794" spans="1:20">
      <c r="A794" s="86">
        <v>790</v>
      </c>
      <c r="B794" s="86">
        <v>790</v>
      </c>
      <c r="C794" s="105">
        <v>39484</v>
      </c>
      <c r="D794" s="86"/>
      <c r="E794" s="277">
        <v>39485</v>
      </c>
      <c r="F794" s="105">
        <v>39528</v>
      </c>
      <c r="G794" s="105">
        <v>39528</v>
      </c>
      <c r="H794" s="233" t="s">
        <v>120</v>
      </c>
      <c r="I794" s="206"/>
      <c r="J794" s="206"/>
      <c r="K794" s="206"/>
      <c r="L794" s="206"/>
      <c r="M794" s="206"/>
      <c r="N794" s="206"/>
      <c r="O794" s="206"/>
      <c r="P794" s="206"/>
      <c r="Q794" s="206"/>
      <c r="R794" s="206"/>
      <c r="S794" s="206"/>
      <c r="T794" s="206"/>
    </row>
    <row r="795" spans="1:20">
      <c r="A795" s="86">
        <v>791</v>
      </c>
      <c r="B795" s="86">
        <v>791</v>
      </c>
      <c r="C795" s="105">
        <v>39484</v>
      </c>
      <c r="D795" s="86"/>
      <c r="E795" s="277">
        <v>39485</v>
      </c>
      <c r="F795" s="105">
        <v>39531</v>
      </c>
      <c r="G795" s="135"/>
      <c r="H795" s="135"/>
      <c r="I795" s="206"/>
      <c r="J795" s="206"/>
      <c r="K795" s="206"/>
      <c r="L795" s="206"/>
      <c r="M795" s="206"/>
      <c r="N795" s="206"/>
      <c r="O795" s="206"/>
      <c r="P795" s="206"/>
      <c r="Q795" s="206"/>
      <c r="R795" s="206"/>
      <c r="S795" s="206"/>
      <c r="T795" s="206"/>
    </row>
    <row r="796" spans="1:20">
      <c r="A796" s="86">
        <v>792</v>
      </c>
      <c r="B796" s="86">
        <v>792</v>
      </c>
      <c r="C796" s="105">
        <v>39484</v>
      </c>
      <c r="D796" s="86"/>
      <c r="E796" s="277">
        <v>39485</v>
      </c>
      <c r="F796" s="105">
        <v>39528</v>
      </c>
      <c r="G796" s="135"/>
      <c r="H796" s="135"/>
      <c r="I796" s="206"/>
      <c r="J796" s="206"/>
      <c r="K796" s="206"/>
      <c r="L796" s="206"/>
      <c r="M796" s="206"/>
      <c r="N796" s="206"/>
      <c r="O796" s="206"/>
      <c r="P796" s="206"/>
      <c r="Q796" s="206"/>
      <c r="R796" s="206"/>
      <c r="S796" s="206"/>
      <c r="T796" s="206"/>
    </row>
    <row r="797" spans="1:20">
      <c r="A797" s="86">
        <v>793</v>
      </c>
      <c r="B797" s="86">
        <v>793</v>
      </c>
      <c r="C797" s="105">
        <v>39484</v>
      </c>
      <c r="D797" s="86"/>
      <c r="E797" s="278">
        <v>39491</v>
      </c>
      <c r="F797" s="255"/>
      <c r="G797" s="135"/>
      <c r="H797" s="135"/>
      <c r="I797" s="206"/>
      <c r="J797" s="206"/>
      <c r="K797" s="206"/>
      <c r="L797" s="206"/>
      <c r="M797" s="206"/>
      <c r="N797" s="206"/>
      <c r="O797" s="206"/>
      <c r="P797" s="206"/>
      <c r="Q797" s="206"/>
      <c r="R797" s="206"/>
      <c r="S797" s="206"/>
      <c r="T797" s="206"/>
    </row>
    <row r="798" spans="1:20">
      <c r="A798" s="86">
        <v>794</v>
      </c>
      <c r="B798" s="86">
        <v>794</v>
      </c>
      <c r="C798" s="105">
        <v>39484</v>
      </c>
      <c r="D798" s="86"/>
      <c r="E798" s="277">
        <v>39485</v>
      </c>
      <c r="F798" s="105">
        <v>39506</v>
      </c>
      <c r="G798" s="105">
        <v>39511</v>
      </c>
      <c r="H798" s="135" t="s">
        <v>134</v>
      </c>
      <c r="I798" s="206"/>
      <c r="J798" s="206"/>
      <c r="K798" s="206"/>
      <c r="L798" s="206"/>
      <c r="M798" s="206"/>
      <c r="N798" s="206"/>
      <c r="O798" s="206"/>
      <c r="P798" s="206"/>
      <c r="Q798" s="206"/>
      <c r="R798" s="206"/>
      <c r="S798" s="206"/>
      <c r="T798" s="206"/>
    </row>
    <row r="799" spans="1:20">
      <c r="A799" s="86">
        <v>795</v>
      </c>
      <c r="B799" s="86">
        <v>795</v>
      </c>
      <c r="C799" s="105">
        <v>39484</v>
      </c>
      <c r="D799" s="86"/>
      <c r="E799" s="277">
        <v>39491</v>
      </c>
      <c r="F799" s="87">
        <v>39518</v>
      </c>
      <c r="G799" s="105">
        <v>39518</v>
      </c>
      <c r="H799" s="135" t="s">
        <v>134</v>
      </c>
      <c r="I799" s="206"/>
      <c r="J799" s="206"/>
      <c r="K799" s="206"/>
      <c r="L799" s="206"/>
      <c r="M799" s="206"/>
      <c r="N799" s="206"/>
      <c r="O799" s="206"/>
      <c r="P799" s="206"/>
      <c r="Q799" s="206"/>
      <c r="R799" s="206"/>
      <c r="S799" s="206"/>
      <c r="T799" s="206"/>
    </row>
    <row r="800" spans="1:20">
      <c r="A800" s="86">
        <v>796</v>
      </c>
      <c r="B800" s="86">
        <v>796</v>
      </c>
      <c r="C800" s="105">
        <v>39484</v>
      </c>
      <c r="D800" s="86"/>
      <c r="E800" s="277">
        <v>39485</v>
      </c>
      <c r="F800" s="87">
        <v>39518</v>
      </c>
      <c r="G800" s="105">
        <v>39518</v>
      </c>
      <c r="H800" s="135" t="s">
        <v>120</v>
      </c>
      <c r="I800" s="206"/>
      <c r="J800" s="206"/>
      <c r="K800" s="206"/>
      <c r="L800" s="206"/>
      <c r="M800" s="206"/>
      <c r="N800" s="206"/>
      <c r="O800" s="206"/>
      <c r="P800" s="206"/>
      <c r="Q800" s="206"/>
      <c r="R800" s="206"/>
      <c r="S800" s="206"/>
      <c r="T800" s="206"/>
    </row>
    <row r="801" spans="1:20">
      <c r="A801" s="86">
        <v>797</v>
      </c>
      <c r="B801" s="86">
        <v>797</v>
      </c>
      <c r="C801" s="105">
        <v>39485</v>
      </c>
      <c r="D801" s="86"/>
      <c r="E801" s="277">
        <v>39486</v>
      </c>
      <c r="F801" s="105">
        <v>39513</v>
      </c>
      <c r="G801" s="105">
        <v>39518</v>
      </c>
      <c r="H801" s="135" t="s">
        <v>120</v>
      </c>
      <c r="I801" s="206"/>
      <c r="J801" s="206"/>
      <c r="K801" s="206"/>
      <c r="L801" s="206"/>
      <c r="M801" s="206"/>
      <c r="N801" s="206"/>
      <c r="O801" s="206"/>
      <c r="P801" s="206"/>
      <c r="Q801" s="206"/>
      <c r="R801" s="206"/>
      <c r="S801" s="206"/>
      <c r="T801" s="206"/>
    </row>
    <row r="802" spans="1:20">
      <c r="A802" s="86">
        <v>798</v>
      </c>
      <c r="B802" s="86">
        <v>798</v>
      </c>
      <c r="C802" s="105">
        <v>39485</v>
      </c>
      <c r="D802" s="86"/>
      <c r="E802" s="277">
        <v>39486</v>
      </c>
      <c r="F802" s="105">
        <v>39513</v>
      </c>
      <c r="G802" s="105">
        <v>39513</v>
      </c>
      <c r="H802" s="135" t="s">
        <v>122</v>
      </c>
      <c r="I802" s="206"/>
      <c r="J802" s="206"/>
      <c r="K802" s="206"/>
      <c r="L802" s="206"/>
      <c r="M802" s="206"/>
      <c r="N802" s="206"/>
      <c r="O802" s="206"/>
      <c r="P802" s="206"/>
      <c r="Q802" s="206"/>
      <c r="R802" s="206"/>
      <c r="S802" s="206"/>
      <c r="T802" s="206"/>
    </row>
    <row r="803" spans="1:20">
      <c r="A803" s="86">
        <v>799</v>
      </c>
      <c r="B803" s="86">
        <v>799</v>
      </c>
      <c r="C803" s="105">
        <v>39485</v>
      </c>
      <c r="D803" s="86"/>
      <c r="E803" s="277">
        <v>39485</v>
      </c>
      <c r="F803" s="105">
        <v>39514</v>
      </c>
      <c r="G803" s="105">
        <v>39514</v>
      </c>
      <c r="H803" s="135" t="s">
        <v>134</v>
      </c>
      <c r="I803" s="206"/>
      <c r="J803" s="206"/>
      <c r="K803" s="206"/>
      <c r="L803" s="206"/>
      <c r="M803" s="206"/>
      <c r="N803" s="206"/>
      <c r="O803" s="206"/>
      <c r="P803" s="206"/>
      <c r="Q803" s="206"/>
      <c r="R803" s="206"/>
      <c r="S803" s="206"/>
      <c r="T803" s="206"/>
    </row>
    <row r="804" spans="1:20">
      <c r="A804" s="86">
        <v>800</v>
      </c>
      <c r="B804" s="86">
        <v>800</v>
      </c>
      <c r="C804" s="105">
        <v>39485</v>
      </c>
      <c r="D804" s="86"/>
      <c r="E804" s="277">
        <v>39486</v>
      </c>
      <c r="F804" s="87">
        <v>39518</v>
      </c>
      <c r="G804" s="105">
        <v>39518</v>
      </c>
      <c r="H804" s="135" t="s">
        <v>127</v>
      </c>
      <c r="I804" s="206">
        <v>61432</v>
      </c>
      <c r="J804" s="206"/>
      <c r="K804" s="206"/>
      <c r="L804" s="206">
        <v>30490</v>
      </c>
      <c r="M804" s="206" t="s">
        <v>1167</v>
      </c>
      <c r="N804" s="206">
        <v>78058</v>
      </c>
      <c r="O804" s="206">
        <v>23868</v>
      </c>
      <c r="P804" s="206">
        <v>756877</v>
      </c>
      <c r="Q804" s="206">
        <v>803625</v>
      </c>
      <c r="R804" s="206">
        <v>6908</v>
      </c>
      <c r="S804" s="206">
        <v>4270176</v>
      </c>
      <c r="T804" s="206"/>
    </row>
    <row r="805" spans="1:20">
      <c r="A805" s="86">
        <v>801</v>
      </c>
      <c r="B805" s="86">
        <v>801</v>
      </c>
      <c r="C805" s="105">
        <v>39485</v>
      </c>
      <c r="D805" s="86"/>
      <c r="E805" s="277">
        <v>39486</v>
      </c>
      <c r="F805" s="105">
        <v>39519</v>
      </c>
      <c r="G805" s="105">
        <v>39518</v>
      </c>
      <c r="H805" s="135" t="s">
        <v>127</v>
      </c>
      <c r="I805" s="206">
        <v>61743</v>
      </c>
      <c r="J805" s="206"/>
      <c r="K805" s="206"/>
      <c r="L805" s="206">
        <v>30498</v>
      </c>
      <c r="M805" s="206">
        <v>48118</v>
      </c>
      <c r="N805" s="206">
        <v>76336</v>
      </c>
      <c r="O805" s="206">
        <v>23864</v>
      </c>
      <c r="P805" s="206">
        <v>757192</v>
      </c>
      <c r="Q805" s="206">
        <v>803231</v>
      </c>
      <c r="R805" s="206">
        <v>5264</v>
      </c>
      <c r="S805" s="206">
        <v>3470073</v>
      </c>
      <c r="T805" s="206"/>
    </row>
    <row r="806" spans="1:20">
      <c r="A806" s="86">
        <v>802</v>
      </c>
      <c r="B806" s="86">
        <v>802</v>
      </c>
      <c r="C806" s="105">
        <v>39485</v>
      </c>
      <c r="D806" s="86"/>
      <c r="E806" s="277">
        <v>39497</v>
      </c>
      <c r="F806" s="105">
        <v>39528</v>
      </c>
      <c r="G806" s="135"/>
      <c r="H806" s="135"/>
      <c r="I806" s="206">
        <v>61734</v>
      </c>
      <c r="J806" s="206"/>
      <c r="K806" s="206"/>
      <c r="L806" s="206">
        <v>30802</v>
      </c>
      <c r="M806" s="206" t="s">
        <v>1168</v>
      </c>
      <c r="N806" s="206">
        <v>78289</v>
      </c>
      <c r="O806" s="206">
        <v>23813</v>
      </c>
      <c r="P806" s="206">
        <v>757073</v>
      </c>
      <c r="Q806" s="206">
        <v>803624</v>
      </c>
      <c r="R806" s="206">
        <v>2705</v>
      </c>
      <c r="S806" s="206">
        <v>3770130</v>
      </c>
      <c r="T806" s="206"/>
    </row>
    <row r="807" spans="1:20">
      <c r="A807" s="86">
        <v>803</v>
      </c>
      <c r="B807" s="86">
        <v>803</v>
      </c>
      <c r="C807" s="105">
        <v>39485</v>
      </c>
      <c r="D807" s="86"/>
      <c r="E807" s="277">
        <v>39489</v>
      </c>
      <c r="F807" s="105">
        <v>39525</v>
      </c>
      <c r="G807" s="135"/>
      <c r="H807" s="135"/>
      <c r="I807" s="206">
        <v>63804</v>
      </c>
      <c r="J807" s="206"/>
      <c r="K807" s="206"/>
      <c r="L807" s="206">
        <v>30456</v>
      </c>
      <c r="M807" s="206" t="s">
        <v>1169</v>
      </c>
      <c r="N807" s="206">
        <v>75725</v>
      </c>
      <c r="O807" s="206">
        <v>23603</v>
      </c>
      <c r="P807" s="206">
        <v>757191</v>
      </c>
      <c r="Q807" s="206">
        <v>803642</v>
      </c>
      <c r="R807" s="206">
        <v>7746</v>
      </c>
      <c r="S807" s="206">
        <v>3470030</v>
      </c>
      <c r="T807" s="206"/>
    </row>
    <row r="808" spans="1:20">
      <c r="A808" s="86">
        <v>804</v>
      </c>
      <c r="B808" s="86">
        <v>804</v>
      </c>
      <c r="C808" s="105">
        <v>39485</v>
      </c>
      <c r="D808" s="86"/>
      <c r="E808" s="277">
        <v>39486</v>
      </c>
      <c r="F808" s="105">
        <v>39528</v>
      </c>
      <c r="G808" s="135"/>
      <c r="H808" s="135"/>
      <c r="I808" s="206">
        <v>63720</v>
      </c>
      <c r="J808" s="206"/>
      <c r="K808" s="206"/>
      <c r="L808" s="206">
        <v>30425</v>
      </c>
      <c r="M808" s="206" t="s">
        <v>1170</v>
      </c>
      <c r="N808" s="206">
        <v>75366</v>
      </c>
      <c r="O808" s="206">
        <v>23746</v>
      </c>
      <c r="P808" s="206">
        <v>804256</v>
      </c>
      <c r="Q808" s="206">
        <v>803621</v>
      </c>
      <c r="R808" s="206">
        <v>8231</v>
      </c>
      <c r="S808" s="206">
        <v>3470047</v>
      </c>
      <c r="T808" s="206"/>
    </row>
    <row r="809" spans="1:20">
      <c r="A809" s="86">
        <v>805</v>
      </c>
      <c r="B809" s="86">
        <v>805</v>
      </c>
      <c r="C809" s="105">
        <v>39485</v>
      </c>
      <c r="D809" s="86"/>
      <c r="E809" s="277">
        <v>39489</v>
      </c>
      <c r="F809" s="105">
        <v>39540</v>
      </c>
      <c r="G809" s="105">
        <v>39540</v>
      </c>
      <c r="H809" s="135" t="s">
        <v>119</v>
      </c>
      <c r="I809" s="206">
        <v>64408</v>
      </c>
      <c r="J809" s="206"/>
      <c r="K809" s="206"/>
      <c r="L809" s="206">
        <v>30445</v>
      </c>
      <c r="M809" s="206" t="s">
        <v>1171</v>
      </c>
      <c r="N809" s="206">
        <v>78440</v>
      </c>
      <c r="O809" s="206">
        <v>23294</v>
      </c>
      <c r="P809" s="206">
        <v>757074</v>
      </c>
      <c r="Q809" s="206">
        <v>803620</v>
      </c>
      <c r="R809" s="206">
        <v>8314</v>
      </c>
      <c r="S809" s="206">
        <v>3770145</v>
      </c>
      <c r="T809" s="206"/>
    </row>
    <row r="810" spans="1:20">
      <c r="A810" s="86">
        <v>806</v>
      </c>
      <c r="B810" s="86">
        <v>806</v>
      </c>
      <c r="C810" s="105">
        <v>39485</v>
      </c>
      <c r="D810" s="86"/>
      <c r="E810" s="277">
        <v>39486</v>
      </c>
      <c r="F810" s="105">
        <v>39513</v>
      </c>
      <c r="G810" s="105">
        <v>39519</v>
      </c>
      <c r="H810" s="135" t="s">
        <v>120</v>
      </c>
      <c r="I810" s="206">
        <v>62440</v>
      </c>
      <c r="J810" s="206"/>
      <c r="K810" s="206"/>
      <c r="L810" s="206">
        <v>30496</v>
      </c>
      <c r="M810" s="206" t="s">
        <v>1172</v>
      </c>
      <c r="N810" s="206">
        <v>75602</v>
      </c>
      <c r="O810" s="206">
        <v>23846</v>
      </c>
      <c r="P810" s="206">
        <v>803492</v>
      </c>
      <c r="Q810" s="206">
        <v>803615</v>
      </c>
      <c r="R810" s="206">
        <v>5502</v>
      </c>
      <c r="S810" s="206">
        <v>3770178</v>
      </c>
      <c r="T810" s="206"/>
    </row>
    <row r="811" spans="1:20">
      <c r="A811" s="86">
        <v>807</v>
      </c>
      <c r="B811" s="86">
        <v>807</v>
      </c>
      <c r="C811" s="105">
        <v>39485</v>
      </c>
      <c r="D811" s="86"/>
      <c r="E811" s="277">
        <v>39486</v>
      </c>
      <c r="F811" s="105">
        <v>39519</v>
      </c>
      <c r="G811" s="105">
        <v>39519</v>
      </c>
      <c r="H811" s="135"/>
      <c r="I811" s="206">
        <v>61872</v>
      </c>
      <c r="J811" s="206"/>
      <c r="K811" s="206"/>
      <c r="L811" s="206">
        <v>30446</v>
      </c>
      <c r="M811" s="206" t="s">
        <v>1173</v>
      </c>
      <c r="N811" s="206">
        <v>75733</v>
      </c>
      <c r="O811" s="206">
        <v>23280</v>
      </c>
      <c r="P811" s="206">
        <v>804306</v>
      </c>
      <c r="Q811" s="206">
        <v>803634</v>
      </c>
      <c r="R811" s="206">
        <v>8315</v>
      </c>
      <c r="S811" s="206">
        <v>3770138</v>
      </c>
      <c r="T811" s="206"/>
    </row>
    <row r="812" spans="1:20">
      <c r="A812" s="86">
        <v>808</v>
      </c>
      <c r="B812" s="86">
        <v>808</v>
      </c>
      <c r="C812" s="105">
        <v>39485</v>
      </c>
      <c r="D812" s="86"/>
      <c r="E812" s="277">
        <v>39486</v>
      </c>
      <c r="F812" s="105">
        <v>39506</v>
      </c>
      <c r="G812" s="105">
        <v>39511</v>
      </c>
      <c r="H812" s="135" t="s">
        <v>120</v>
      </c>
      <c r="I812" s="206">
        <v>61419</v>
      </c>
      <c r="J812" s="206"/>
      <c r="K812" s="206"/>
      <c r="L812" s="206">
        <v>30443</v>
      </c>
      <c r="M812" s="206" t="s">
        <v>1174</v>
      </c>
      <c r="N812" s="206">
        <v>78998</v>
      </c>
      <c r="O812" s="206">
        <v>23750</v>
      </c>
      <c r="P812" s="206">
        <v>804260</v>
      </c>
      <c r="Q812" s="206">
        <v>803643</v>
      </c>
      <c r="R812" s="206">
        <v>8037</v>
      </c>
      <c r="S812" s="206">
        <v>3470034</v>
      </c>
      <c r="T812" s="206"/>
    </row>
    <row r="813" spans="1:20">
      <c r="A813" s="86">
        <v>809</v>
      </c>
      <c r="B813" s="86">
        <v>809</v>
      </c>
      <c r="C813" s="105">
        <v>39485</v>
      </c>
      <c r="D813" s="86"/>
      <c r="E813" s="277">
        <v>39486</v>
      </c>
      <c r="F813" s="105">
        <v>39531</v>
      </c>
      <c r="G813" s="135"/>
      <c r="H813" s="135"/>
      <c r="I813" s="206">
        <v>62524</v>
      </c>
      <c r="J813" s="206"/>
      <c r="K813" s="206"/>
      <c r="L813" s="206">
        <v>30442</v>
      </c>
      <c r="M813" s="206" t="s">
        <v>1175</v>
      </c>
      <c r="N813" s="206">
        <v>75238</v>
      </c>
      <c r="O813" s="206">
        <v>23532</v>
      </c>
      <c r="P813" s="206">
        <v>757072</v>
      </c>
      <c r="Q813" s="206">
        <v>803233</v>
      </c>
      <c r="R813" s="206">
        <v>8035</v>
      </c>
      <c r="S813" s="206">
        <v>3470043</v>
      </c>
      <c r="T813" s="206"/>
    </row>
    <row r="814" spans="1:20">
      <c r="A814" s="86">
        <v>810</v>
      </c>
      <c r="B814" s="86">
        <v>810</v>
      </c>
      <c r="C814" s="105">
        <v>39486</v>
      </c>
      <c r="D814" s="86"/>
      <c r="E814" s="277">
        <v>39497</v>
      </c>
      <c r="F814" s="105">
        <v>39513</v>
      </c>
      <c r="G814" s="105">
        <v>39513</v>
      </c>
      <c r="H814" s="135" t="s">
        <v>122</v>
      </c>
      <c r="I814" s="206">
        <v>61977</v>
      </c>
      <c r="J814" s="206"/>
      <c r="K814" s="206"/>
      <c r="L814" s="206">
        <v>30459</v>
      </c>
      <c r="M814" s="206" t="s">
        <v>1176</v>
      </c>
      <c r="N814" s="206">
        <v>82870</v>
      </c>
      <c r="O814" s="206">
        <v>23397</v>
      </c>
      <c r="P814" s="206">
        <v>756962</v>
      </c>
      <c r="Q814" s="206">
        <v>803248</v>
      </c>
      <c r="R814" s="206">
        <v>5728</v>
      </c>
      <c r="S814" s="206">
        <v>3770143</v>
      </c>
      <c r="T814" s="206"/>
    </row>
    <row r="815" spans="1:20">
      <c r="A815" s="86">
        <v>811</v>
      </c>
      <c r="B815" s="86">
        <v>811</v>
      </c>
      <c r="C815" s="105">
        <v>39486</v>
      </c>
      <c r="D815" s="86"/>
      <c r="E815" s="277">
        <v>39490</v>
      </c>
      <c r="F815" s="105">
        <v>39505</v>
      </c>
      <c r="G815" s="105">
        <v>39506</v>
      </c>
      <c r="H815" s="135" t="s">
        <v>134</v>
      </c>
      <c r="I815" s="206">
        <v>62525</v>
      </c>
      <c r="J815" s="206"/>
      <c r="K815" s="206"/>
      <c r="L815" s="206">
        <v>30434</v>
      </c>
      <c r="M815" s="206">
        <v>48123</v>
      </c>
      <c r="N815" s="206">
        <v>79064</v>
      </c>
      <c r="O815" s="206">
        <v>23740</v>
      </c>
      <c r="P815" s="206">
        <v>757465</v>
      </c>
      <c r="Q815" s="206">
        <v>803247</v>
      </c>
      <c r="R815" s="206">
        <v>7827</v>
      </c>
      <c r="S815" s="206">
        <v>3770137</v>
      </c>
      <c r="T815" s="206"/>
    </row>
    <row r="816" spans="1:20">
      <c r="A816" s="86">
        <v>812</v>
      </c>
      <c r="B816" s="86">
        <v>812</v>
      </c>
      <c r="C816" s="105">
        <v>39486</v>
      </c>
      <c r="D816" s="86"/>
      <c r="E816" s="277">
        <v>39489</v>
      </c>
      <c r="F816" s="105">
        <v>39524</v>
      </c>
      <c r="G816" s="135"/>
      <c r="H816" s="135"/>
      <c r="I816" s="206">
        <v>61769</v>
      </c>
      <c r="J816" s="206"/>
      <c r="K816" s="206"/>
      <c r="L816" s="206">
        <v>30428</v>
      </c>
      <c r="M816" s="206" t="s">
        <v>1177</v>
      </c>
      <c r="N816" s="206">
        <v>79060</v>
      </c>
      <c r="O816" s="206">
        <v>23749</v>
      </c>
      <c r="P816" s="206">
        <v>757490</v>
      </c>
      <c r="Q816" s="206">
        <v>803242</v>
      </c>
      <c r="R816" s="206">
        <v>8413</v>
      </c>
      <c r="S816" s="206">
        <v>3470042</v>
      </c>
      <c r="T816" s="206"/>
    </row>
    <row r="817" spans="1:20">
      <c r="A817" s="86">
        <v>813</v>
      </c>
      <c r="B817" s="86">
        <v>813</v>
      </c>
      <c r="C817" s="105">
        <v>39486</v>
      </c>
      <c r="D817" s="86"/>
      <c r="E817" s="277">
        <v>39489</v>
      </c>
      <c r="F817" s="105">
        <v>39490</v>
      </c>
      <c r="G817" s="105">
        <v>39490</v>
      </c>
      <c r="H817" s="135" t="s">
        <v>120</v>
      </c>
      <c r="I817" s="206">
        <v>61783</v>
      </c>
      <c r="J817" s="206"/>
      <c r="K817" s="206"/>
      <c r="L817" s="206">
        <v>30001</v>
      </c>
      <c r="M817" s="206" t="s">
        <v>1178</v>
      </c>
      <c r="N817" s="206">
        <v>78227</v>
      </c>
      <c r="O817" s="206">
        <v>23001</v>
      </c>
      <c r="P817" s="206">
        <v>756087</v>
      </c>
      <c r="Q817" s="206">
        <v>803246</v>
      </c>
      <c r="R817" s="206">
        <v>6706</v>
      </c>
      <c r="S817" s="206">
        <v>3470070</v>
      </c>
      <c r="T817" s="206"/>
    </row>
    <row r="818" spans="1:20">
      <c r="A818" s="86">
        <v>814</v>
      </c>
      <c r="B818" s="86">
        <v>814</v>
      </c>
      <c r="C818" s="105">
        <v>39486</v>
      </c>
      <c r="D818" s="86"/>
      <c r="E818" s="277">
        <v>39489</v>
      </c>
      <c r="F818" s="105">
        <v>39490</v>
      </c>
      <c r="G818" s="105">
        <v>39490</v>
      </c>
      <c r="H818" s="135" t="s">
        <v>120</v>
      </c>
      <c r="I818" s="206">
        <v>61740</v>
      </c>
      <c r="J818" s="206"/>
      <c r="K818" s="206"/>
      <c r="L818" s="206">
        <v>30020</v>
      </c>
      <c r="M818" s="206" t="s">
        <v>1179</v>
      </c>
      <c r="N818" s="206">
        <v>79063</v>
      </c>
      <c r="O818" s="206">
        <v>23030</v>
      </c>
      <c r="P818" s="206">
        <v>800100</v>
      </c>
      <c r="Q818" s="206">
        <v>803241</v>
      </c>
      <c r="R818" s="206">
        <v>484</v>
      </c>
      <c r="S818" s="206">
        <v>3470036</v>
      </c>
      <c r="T818" s="206"/>
    </row>
    <row r="819" spans="1:20">
      <c r="A819" s="86">
        <v>815</v>
      </c>
      <c r="B819" s="86">
        <v>815</v>
      </c>
      <c r="C819" s="105">
        <v>39486</v>
      </c>
      <c r="D819" s="86"/>
      <c r="E819" s="277">
        <v>39491</v>
      </c>
      <c r="F819" s="87">
        <v>39518</v>
      </c>
      <c r="G819" s="105">
        <v>39518</v>
      </c>
      <c r="H819" s="135" t="s">
        <v>134</v>
      </c>
      <c r="I819" s="206">
        <v>61932</v>
      </c>
      <c r="J819" s="206"/>
      <c r="K819" s="206"/>
      <c r="L819" s="206">
        <v>30408</v>
      </c>
      <c r="M819" s="206" t="s">
        <v>1180</v>
      </c>
      <c r="N819" s="206">
        <v>72666</v>
      </c>
      <c r="O819" s="206">
        <v>23337</v>
      </c>
      <c r="P819" s="206">
        <v>756853</v>
      </c>
      <c r="Q819" s="206">
        <v>803245</v>
      </c>
      <c r="R819" s="206">
        <v>5726</v>
      </c>
      <c r="S819" s="206">
        <v>4270181</v>
      </c>
      <c r="T819" s="206"/>
    </row>
    <row r="820" spans="1:20">
      <c r="A820" s="86">
        <v>816</v>
      </c>
      <c r="B820" s="86">
        <v>816</v>
      </c>
      <c r="C820" s="105">
        <v>39486</v>
      </c>
      <c r="D820" s="86"/>
      <c r="E820" s="277">
        <v>39489</v>
      </c>
      <c r="F820" s="116">
        <v>39510</v>
      </c>
      <c r="G820" s="105">
        <v>39511</v>
      </c>
      <c r="H820" s="135" t="s">
        <v>120</v>
      </c>
      <c r="I820" s="206">
        <v>64409</v>
      </c>
      <c r="J820" s="206"/>
      <c r="K820" s="206"/>
      <c r="L820" s="206">
        <v>30427</v>
      </c>
      <c r="M820" s="206" t="s">
        <v>1181</v>
      </c>
      <c r="N820" s="206">
        <v>76337</v>
      </c>
      <c r="O820" s="206">
        <v>23747</v>
      </c>
      <c r="P820" s="206">
        <v>757494</v>
      </c>
      <c r="Q820" s="206">
        <v>803638</v>
      </c>
      <c r="R820" s="206">
        <v>8412</v>
      </c>
      <c r="S820" s="206">
        <v>4270101</v>
      </c>
      <c r="T820" s="206"/>
    </row>
    <row r="821" spans="1:20">
      <c r="A821" s="86">
        <v>817</v>
      </c>
      <c r="B821" s="86">
        <v>817</v>
      </c>
      <c r="C821" s="105">
        <v>39486</v>
      </c>
      <c r="D821" s="86"/>
      <c r="E821" s="277">
        <v>39489</v>
      </c>
      <c r="F821" s="116">
        <v>39510</v>
      </c>
      <c r="G821" s="105">
        <v>39510</v>
      </c>
      <c r="H821" s="135" t="s">
        <v>120</v>
      </c>
      <c r="I821" s="206">
        <v>64680</v>
      </c>
      <c r="J821" s="206"/>
      <c r="K821" s="206"/>
      <c r="L821" s="206">
        <v>30460</v>
      </c>
      <c r="M821" s="206" t="s">
        <v>1182</v>
      </c>
      <c r="N821" s="206">
        <v>76236</v>
      </c>
      <c r="O821" s="206">
        <v>23416</v>
      </c>
      <c r="P821" s="206">
        <v>756958</v>
      </c>
      <c r="Q821" s="206">
        <v>803244</v>
      </c>
      <c r="R821" s="206">
        <v>5144</v>
      </c>
      <c r="S821" s="206">
        <v>4270108</v>
      </c>
      <c r="T821" s="206"/>
    </row>
    <row r="822" spans="1:20">
      <c r="A822" s="86">
        <v>818</v>
      </c>
      <c r="B822" s="86">
        <v>818</v>
      </c>
      <c r="C822" s="105">
        <v>39486</v>
      </c>
      <c r="D822" s="86"/>
      <c r="E822" s="277">
        <v>39489</v>
      </c>
      <c r="F822" s="105">
        <v>39521</v>
      </c>
      <c r="G822" s="135"/>
      <c r="H822" s="135"/>
      <c r="I822" s="206">
        <v>63585</v>
      </c>
      <c r="J822" s="206"/>
      <c r="K822" s="206"/>
      <c r="L822" s="206">
        <v>30448</v>
      </c>
      <c r="M822" s="206" t="s">
        <v>1183</v>
      </c>
      <c r="N822" s="206">
        <v>70230</v>
      </c>
      <c r="O822" s="206">
        <v>23636</v>
      </c>
      <c r="P822" s="206">
        <v>804265</v>
      </c>
      <c r="Q822" s="206">
        <v>803250</v>
      </c>
      <c r="R822" s="206">
        <v>8352</v>
      </c>
      <c r="S822" s="206">
        <v>4570007</v>
      </c>
      <c r="T822" s="206"/>
    </row>
    <row r="823" spans="1:20">
      <c r="A823" s="86">
        <v>819</v>
      </c>
      <c r="B823" s="86">
        <v>819</v>
      </c>
      <c r="C823" s="105">
        <v>39486</v>
      </c>
      <c r="D823" s="86"/>
      <c r="E823" s="277">
        <v>39489</v>
      </c>
      <c r="F823" s="105">
        <v>39521</v>
      </c>
      <c r="G823" s="135"/>
      <c r="H823" s="135"/>
      <c r="I823" s="206">
        <v>63801</v>
      </c>
      <c r="J823" s="206"/>
      <c r="K823" s="206"/>
      <c r="L823" s="206">
        <v>30433</v>
      </c>
      <c r="M823" s="206" t="s">
        <v>1184</v>
      </c>
      <c r="N823" s="206">
        <v>76072</v>
      </c>
      <c r="O823" s="206">
        <v>23756</v>
      </c>
      <c r="P823" s="206">
        <v>755806</v>
      </c>
      <c r="Q823" s="206">
        <v>803243</v>
      </c>
      <c r="R823" s="206">
        <v>7817</v>
      </c>
      <c r="S823" s="206">
        <v>4270105</v>
      </c>
      <c r="T823" s="206"/>
    </row>
    <row r="824" spans="1:20">
      <c r="A824" s="86">
        <v>820</v>
      </c>
      <c r="B824" s="86">
        <v>820</v>
      </c>
      <c r="C824" s="105">
        <v>39486</v>
      </c>
      <c r="D824" s="86"/>
      <c r="E824" s="277">
        <v>39489</v>
      </c>
      <c r="F824" s="116">
        <v>39510</v>
      </c>
      <c r="G824" s="105">
        <v>39510</v>
      </c>
      <c r="H824" s="135" t="s">
        <v>120</v>
      </c>
      <c r="I824" s="206">
        <v>62089</v>
      </c>
      <c r="J824" s="206"/>
      <c r="K824" s="206"/>
      <c r="L824" s="206">
        <v>30457</v>
      </c>
      <c r="M824" s="206" t="s">
        <v>1185</v>
      </c>
      <c r="N824" s="206">
        <v>72606</v>
      </c>
      <c r="O824" s="206">
        <v>23394</v>
      </c>
      <c r="P824" s="206">
        <v>757195</v>
      </c>
      <c r="Q824" s="206">
        <v>803257</v>
      </c>
      <c r="R824" s="206">
        <v>5690</v>
      </c>
      <c r="S824" s="206">
        <v>4270152</v>
      </c>
      <c r="T824" s="206"/>
    </row>
    <row r="825" spans="1:20">
      <c r="A825" s="86">
        <v>821</v>
      </c>
      <c r="B825" s="86">
        <v>821</v>
      </c>
      <c r="C825" s="105">
        <v>39486</v>
      </c>
      <c r="D825" s="86"/>
      <c r="E825" s="277">
        <v>39489</v>
      </c>
      <c r="F825" s="116">
        <v>39510</v>
      </c>
      <c r="G825" s="105">
        <v>39511</v>
      </c>
      <c r="H825" s="135" t="s">
        <v>134</v>
      </c>
      <c r="I825" s="206">
        <v>62520</v>
      </c>
      <c r="J825" s="206"/>
      <c r="K825" s="206"/>
      <c r="L825" s="206">
        <v>30419</v>
      </c>
      <c r="M825" s="206" t="s">
        <v>1186</v>
      </c>
      <c r="N825" s="206">
        <v>72088</v>
      </c>
      <c r="O825" s="206">
        <v>23726</v>
      </c>
      <c r="P825" s="206">
        <v>757193</v>
      </c>
      <c r="Q825" s="206">
        <v>803249</v>
      </c>
      <c r="R825" s="206">
        <v>1491</v>
      </c>
      <c r="S825" s="206">
        <v>4070192</v>
      </c>
      <c r="T825" s="206"/>
    </row>
    <row r="826" spans="1:20">
      <c r="A826" s="86">
        <v>822</v>
      </c>
      <c r="B826" s="86">
        <v>822</v>
      </c>
      <c r="C826" s="105">
        <v>39486</v>
      </c>
      <c r="D826" s="86"/>
      <c r="E826" s="277">
        <v>39489</v>
      </c>
      <c r="F826" s="255"/>
      <c r="G826" s="105">
        <v>39539</v>
      </c>
      <c r="H826" s="135" t="s">
        <v>138</v>
      </c>
      <c r="I826" s="206">
        <v>61921</v>
      </c>
      <c r="J826" s="206"/>
      <c r="K826" s="206"/>
      <c r="L826" s="206">
        <v>29594</v>
      </c>
      <c r="M826" s="206" t="s">
        <v>1187</v>
      </c>
      <c r="N826" s="206">
        <v>76712</v>
      </c>
      <c r="O826" s="206">
        <v>22410</v>
      </c>
      <c r="P826" s="206">
        <v>804211</v>
      </c>
      <c r="Q826" s="206">
        <v>803254</v>
      </c>
      <c r="R826" s="206">
        <v>7306</v>
      </c>
      <c r="S826" s="206">
        <v>7070211</v>
      </c>
      <c r="T826" s="206"/>
    </row>
    <row r="827" spans="1:20">
      <c r="A827" s="86">
        <v>823</v>
      </c>
      <c r="B827" s="86">
        <v>823</v>
      </c>
      <c r="C827" s="105">
        <v>39486</v>
      </c>
      <c r="D827" s="86"/>
      <c r="E827" s="277">
        <v>39496</v>
      </c>
      <c r="F827" s="105">
        <v>39531</v>
      </c>
      <c r="G827" s="105">
        <v>39531</v>
      </c>
      <c r="H827" s="233" t="s">
        <v>120</v>
      </c>
      <c r="I827" s="206">
        <v>61885</v>
      </c>
      <c r="J827" s="206"/>
      <c r="K827" s="206"/>
      <c r="L827" s="206">
        <v>30406</v>
      </c>
      <c r="M827" s="206" t="s">
        <v>1188</v>
      </c>
      <c r="N827" s="206">
        <v>72528</v>
      </c>
      <c r="O827" s="206">
        <v>23661</v>
      </c>
      <c r="P827" s="206">
        <v>803500</v>
      </c>
      <c r="Q827" s="206">
        <v>803252</v>
      </c>
      <c r="R827" s="206">
        <v>8135</v>
      </c>
      <c r="S827" s="206">
        <v>4270005</v>
      </c>
      <c r="T827" s="206"/>
    </row>
    <row r="828" spans="1:20">
      <c r="A828" s="86">
        <v>824</v>
      </c>
      <c r="B828" s="86">
        <v>824</v>
      </c>
      <c r="C828" s="105">
        <v>39489</v>
      </c>
      <c r="D828" s="86"/>
      <c r="E828" s="277">
        <v>39489</v>
      </c>
      <c r="F828" s="105">
        <v>39519</v>
      </c>
      <c r="G828" s="105">
        <v>39518</v>
      </c>
      <c r="H828" s="135" t="s">
        <v>127</v>
      </c>
      <c r="I828" s="206">
        <v>63751</v>
      </c>
      <c r="J828" s="206"/>
      <c r="K828" s="206"/>
      <c r="L828" s="206">
        <v>30085</v>
      </c>
      <c r="M828" s="206" t="s">
        <v>1189</v>
      </c>
      <c r="N828" s="206">
        <v>73485</v>
      </c>
      <c r="O828" s="206">
        <v>23122</v>
      </c>
      <c r="P828" s="206">
        <v>804144</v>
      </c>
      <c r="Q828" s="206">
        <v>803639</v>
      </c>
      <c r="R828" s="206">
        <v>5020</v>
      </c>
      <c r="S828" s="206">
        <v>4270147</v>
      </c>
      <c r="T828" s="206"/>
    </row>
    <row r="829" spans="1:20">
      <c r="A829" s="86">
        <v>825</v>
      </c>
      <c r="B829" s="86">
        <v>825</v>
      </c>
      <c r="C829" s="105">
        <v>39489</v>
      </c>
      <c r="D829" s="86"/>
      <c r="E829" s="277">
        <v>39489</v>
      </c>
      <c r="F829" s="105">
        <v>39505</v>
      </c>
      <c r="G829" s="135"/>
      <c r="H829" s="135"/>
      <c r="I829" s="206">
        <v>63592</v>
      </c>
      <c r="J829" s="206"/>
      <c r="K829" s="206"/>
      <c r="L829" s="206">
        <v>29913</v>
      </c>
      <c r="M829" s="206" t="s">
        <v>1190</v>
      </c>
      <c r="N829" s="206">
        <v>72599</v>
      </c>
      <c r="O829" s="206">
        <v>22860</v>
      </c>
      <c r="P829" s="206">
        <v>803497</v>
      </c>
      <c r="Q829" s="206">
        <v>803233</v>
      </c>
      <c r="R829" s="206">
        <v>7790</v>
      </c>
      <c r="S829" s="206">
        <v>4070220</v>
      </c>
      <c r="T829" s="206"/>
    </row>
    <row r="830" spans="1:20">
      <c r="A830" s="86">
        <v>826</v>
      </c>
      <c r="B830" s="86">
        <v>826</v>
      </c>
      <c r="C830" s="105">
        <v>39489</v>
      </c>
      <c r="D830" s="86"/>
      <c r="E830" s="277">
        <v>39489</v>
      </c>
      <c r="F830" s="105">
        <v>39505</v>
      </c>
      <c r="G830" s="135"/>
      <c r="H830" s="135"/>
      <c r="I830" s="206">
        <v>62501</v>
      </c>
      <c r="J830" s="206"/>
      <c r="K830" s="206"/>
      <c r="L830" s="206">
        <v>30444</v>
      </c>
      <c r="M830" s="206" t="s">
        <v>1191</v>
      </c>
      <c r="N830" s="206">
        <v>72591</v>
      </c>
      <c r="O830" s="206">
        <v>23295</v>
      </c>
      <c r="P830" s="206">
        <v>805154</v>
      </c>
      <c r="Q830" s="206">
        <v>803235</v>
      </c>
      <c r="R830" s="206">
        <v>4955</v>
      </c>
      <c r="S830" s="206">
        <v>4270142</v>
      </c>
      <c r="T830" s="206"/>
    </row>
    <row r="831" spans="1:20">
      <c r="A831" s="86">
        <v>827</v>
      </c>
      <c r="B831" s="86">
        <v>827</v>
      </c>
      <c r="C831" s="105">
        <v>39489</v>
      </c>
      <c r="D831" s="86"/>
      <c r="E831" s="277">
        <v>39490</v>
      </c>
      <c r="F831" s="105">
        <v>39505</v>
      </c>
      <c r="G831" s="135"/>
      <c r="H831" s="135"/>
      <c r="I831" s="206">
        <v>63336</v>
      </c>
      <c r="J831" s="206"/>
      <c r="K831" s="206"/>
      <c r="L831" s="206">
        <v>29848</v>
      </c>
      <c r="M831" s="206" t="s">
        <v>1192</v>
      </c>
      <c r="N831" s="206">
        <v>72697</v>
      </c>
      <c r="O831" s="206">
        <v>22762</v>
      </c>
      <c r="P831" s="206">
        <v>804264</v>
      </c>
      <c r="Q831" s="206">
        <v>803229</v>
      </c>
      <c r="R831" s="206">
        <v>7767</v>
      </c>
      <c r="S831" s="206">
        <v>4270094</v>
      </c>
      <c r="T831" s="206"/>
    </row>
    <row r="832" spans="1:20">
      <c r="A832" s="86">
        <v>828</v>
      </c>
      <c r="B832" s="86">
        <v>828</v>
      </c>
      <c r="C832" s="105">
        <v>39489</v>
      </c>
      <c r="D832" s="86"/>
      <c r="E832" s="277">
        <v>39490</v>
      </c>
      <c r="F832" s="105">
        <v>39505</v>
      </c>
      <c r="G832" s="135"/>
      <c r="H832" s="135"/>
      <c r="I832" s="206">
        <v>64176</v>
      </c>
      <c r="J832" s="206"/>
      <c r="K832" s="206"/>
      <c r="L832" s="206">
        <v>30018</v>
      </c>
      <c r="M832" s="206" t="s">
        <v>1193</v>
      </c>
      <c r="N832" s="206">
        <v>73664</v>
      </c>
      <c r="O832" s="206">
        <v>23008</v>
      </c>
      <c r="P832" s="206">
        <v>805150</v>
      </c>
      <c r="Q832" s="206">
        <v>803237</v>
      </c>
      <c r="R832" s="206">
        <v>6760</v>
      </c>
      <c r="S832" s="206">
        <v>4270096</v>
      </c>
      <c r="T832" s="206"/>
    </row>
    <row r="833" spans="1:20">
      <c r="A833" s="86">
        <v>829</v>
      </c>
      <c r="B833" s="86">
        <v>829</v>
      </c>
      <c r="C833" s="105">
        <v>39489</v>
      </c>
      <c r="D833" s="86"/>
      <c r="E833" s="277">
        <v>39490</v>
      </c>
      <c r="F833" s="105">
        <v>39499</v>
      </c>
      <c r="G833" s="105">
        <v>39499</v>
      </c>
      <c r="H833" s="135" t="s">
        <v>122</v>
      </c>
      <c r="I833" s="206">
        <v>64790</v>
      </c>
      <c r="J833" s="206"/>
      <c r="K833" s="206"/>
      <c r="L833" s="206">
        <v>29954</v>
      </c>
      <c r="M833" s="206" t="s">
        <v>1194</v>
      </c>
      <c r="N833" s="206">
        <v>77086</v>
      </c>
      <c r="O833" s="206">
        <v>22934</v>
      </c>
      <c r="P833" s="206">
        <v>805151</v>
      </c>
      <c r="Q833" s="206">
        <v>803255</v>
      </c>
      <c r="R833" s="206">
        <v>7637</v>
      </c>
      <c r="S833" s="206">
        <v>4270109</v>
      </c>
      <c r="T833" s="206"/>
    </row>
    <row r="834" spans="1:20">
      <c r="A834" s="86">
        <v>830</v>
      </c>
      <c r="B834" s="86">
        <v>830</v>
      </c>
      <c r="C834" s="105">
        <v>39489</v>
      </c>
      <c r="D834" s="86"/>
      <c r="E834" s="277">
        <v>39490</v>
      </c>
      <c r="F834" s="105">
        <v>39505</v>
      </c>
      <c r="G834" s="105">
        <v>39506</v>
      </c>
      <c r="H834" s="135" t="s">
        <v>134</v>
      </c>
      <c r="I834" s="206">
        <v>61975</v>
      </c>
      <c r="J834" s="206"/>
      <c r="K834" s="206"/>
      <c r="L834" s="206">
        <v>29852</v>
      </c>
      <c r="M834" s="206" t="s">
        <v>1195</v>
      </c>
      <c r="N834" s="206">
        <v>72668</v>
      </c>
      <c r="O834" s="206">
        <v>22761</v>
      </c>
      <c r="P834" s="206">
        <v>805147</v>
      </c>
      <c r="Q834" s="206">
        <v>803251</v>
      </c>
      <c r="R834" s="206">
        <v>7658</v>
      </c>
      <c r="S834" s="206">
        <v>4070065</v>
      </c>
      <c r="T834" s="206"/>
    </row>
    <row r="835" spans="1:20">
      <c r="A835" s="86">
        <v>831</v>
      </c>
      <c r="B835" s="86">
        <v>831</v>
      </c>
      <c r="C835" s="105">
        <v>39489</v>
      </c>
      <c r="D835" s="86"/>
      <c r="E835" s="277">
        <v>39490</v>
      </c>
      <c r="F835" s="105">
        <v>39525</v>
      </c>
      <c r="G835" s="105">
        <v>39525</v>
      </c>
      <c r="H835" s="233" t="s">
        <v>120</v>
      </c>
      <c r="I835" s="206">
        <v>63342</v>
      </c>
      <c r="J835" s="206"/>
      <c r="K835" s="206"/>
      <c r="L835" s="206">
        <v>29738</v>
      </c>
      <c r="M835" s="206" t="s">
        <v>1196</v>
      </c>
      <c r="N835" s="206">
        <v>72688</v>
      </c>
      <c r="O835" s="206">
        <v>15895</v>
      </c>
      <c r="P835" s="206">
        <v>800097</v>
      </c>
      <c r="Q835" s="206">
        <v>803238</v>
      </c>
      <c r="R835" s="206">
        <v>700231</v>
      </c>
      <c r="S835" s="206">
        <v>4270158</v>
      </c>
      <c r="T835" s="206"/>
    </row>
    <row r="836" spans="1:20">
      <c r="A836" s="86">
        <v>832</v>
      </c>
      <c r="B836" s="86">
        <v>832</v>
      </c>
      <c r="C836" s="105">
        <v>39489</v>
      </c>
      <c r="D836" s="86"/>
      <c r="E836" s="277">
        <v>39490</v>
      </c>
      <c r="F836" s="105">
        <v>39505</v>
      </c>
      <c r="G836" s="135"/>
      <c r="H836" s="135"/>
      <c r="I836" s="206">
        <v>63242</v>
      </c>
      <c r="J836" s="206"/>
      <c r="K836" s="206"/>
      <c r="L836" s="206">
        <v>29922</v>
      </c>
      <c r="M836" s="206" t="s">
        <v>1197</v>
      </c>
      <c r="N836" s="206">
        <v>70466</v>
      </c>
      <c r="O836" s="206">
        <v>22780</v>
      </c>
      <c r="P836" s="206">
        <v>758308</v>
      </c>
      <c r="Q836" s="206">
        <v>803227</v>
      </c>
      <c r="R836" s="206">
        <v>4371</v>
      </c>
      <c r="S836" s="206">
        <v>4270093</v>
      </c>
      <c r="T836" s="206"/>
    </row>
    <row r="837" spans="1:20">
      <c r="A837" s="86">
        <v>833</v>
      </c>
      <c r="B837" s="86">
        <v>833</v>
      </c>
      <c r="C837" s="105">
        <v>39489</v>
      </c>
      <c r="D837" s="86"/>
      <c r="E837" s="277">
        <v>39492</v>
      </c>
      <c r="F837" s="105">
        <v>39535</v>
      </c>
      <c r="G837" s="105">
        <v>39535</v>
      </c>
      <c r="H837" s="233" t="s">
        <v>120</v>
      </c>
      <c r="I837" s="206">
        <v>61821</v>
      </c>
      <c r="J837" s="206"/>
      <c r="K837" s="206"/>
      <c r="L837" s="206">
        <v>29816</v>
      </c>
      <c r="M837" s="206" t="s">
        <v>1198</v>
      </c>
      <c r="N837" s="206">
        <v>76070</v>
      </c>
      <c r="O837" s="206">
        <v>22697</v>
      </c>
      <c r="P837" s="206">
        <v>804786</v>
      </c>
      <c r="Q837" s="206">
        <v>803239</v>
      </c>
      <c r="R837" s="206">
        <v>7810</v>
      </c>
      <c r="S837" s="206">
        <v>4070174</v>
      </c>
      <c r="T837" s="206"/>
    </row>
    <row r="838" spans="1:20">
      <c r="A838" s="86">
        <v>834</v>
      </c>
      <c r="B838" s="86">
        <v>834</v>
      </c>
      <c r="C838" s="105">
        <v>39489</v>
      </c>
      <c r="D838" s="86"/>
      <c r="E838" s="277">
        <v>39490</v>
      </c>
      <c r="F838" s="105">
        <v>39505</v>
      </c>
      <c r="G838" s="135"/>
      <c r="H838" s="135"/>
      <c r="I838" s="206">
        <v>63416</v>
      </c>
      <c r="J838" s="206"/>
      <c r="K838" s="206"/>
      <c r="L838" s="206">
        <v>29981</v>
      </c>
      <c r="M838" s="206" t="s">
        <v>1199</v>
      </c>
      <c r="N838" s="206">
        <v>73406</v>
      </c>
      <c r="O838" s="206">
        <v>22983</v>
      </c>
      <c r="P838" s="206">
        <v>804863</v>
      </c>
      <c r="Q838" s="206">
        <v>742361</v>
      </c>
      <c r="R838" s="206">
        <v>5322</v>
      </c>
      <c r="S838" s="206">
        <v>4070164</v>
      </c>
      <c r="T838" s="206"/>
    </row>
    <row r="839" spans="1:20">
      <c r="A839" s="86">
        <v>835</v>
      </c>
      <c r="B839" s="86">
        <v>835</v>
      </c>
      <c r="C839" s="105">
        <v>39489</v>
      </c>
      <c r="D839" s="86"/>
      <c r="E839" s="277">
        <v>39490</v>
      </c>
      <c r="F839" s="105">
        <v>39505</v>
      </c>
      <c r="G839" s="135"/>
      <c r="H839" s="135"/>
      <c r="I839" s="206">
        <v>63610</v>
      </c>
      <c r="J839" s="206"/>
      <c r="K839" s="206"/>
      <c r="L839" s="206">
        <v>29885</v>
      </c>
      <c r="M839" s="206" t="s">
        <v>1200</v>
      </c>
      <c r="N839" s="206">
        <v>72155</v>
      </c>
      <c r="O839" s="206">
        <v>22831</v>
      </c>
      <c r="P839" s="206">
        <v>800199</v>
      </c>
      <c r="Q839" s="206">
        <v>803232</v>
      </c>
      <c r="R839" s="206">
        <v>7891</v>
      </c>
      <c r="S839" s="206">
        <v>4570004</v>
      </c>
      <c r="T839" s="206"/>
    </row>
    <row r="840" spans="1:20">
      <c r="A840" s="86">
        <v>836</v>
      </c>
      <c r="B840" s="86">
        <v>836</v>
      </c>
      <c r="C840" s="105">
        <v>39489</v>
      </c>
      <c r="D840" s="86"/>
      <c r="E840" s="277">
        <v>39491</v>
      </c>
      <c r="F840" s="105">
        <v>39500</v>
      </c>
      <c r="G840" s="135"/>
      <c r="H840" s="135"/>
      <c r="I840" s="206">
        <v>63609</v>
      </c>
      <c r="J840" s="206"/>
      <c r="K840" s="206"/>
      <c r="L840" s="206">
        <v>30014</v>
      </c>
      <c r="M840" s="206">
        <v>4372</v>
      </c>
      <c r="N840" s="206">
        <v>72665</v>
      </c>
      <c r="O840" s="206">
        <v>23032</v>
      </c>
      <c r="P840" s="206">
        <v>804872</v>
      </c>
      <c r="Q840" s="206">
        <v>801551</v>
      </c>
      <c r="R840" s="206">
        <v>6699</v>
      </c>
      <c r="S840" s="206">
        <v>4270098</v>
      </c>
      <c r="T840" s="206"/>
    </row>
    <row r="841" spans="1:20">
      <c r="A841" s="86">
        <v>837</v>
      </c>
      <c r="B841" s="86">
        <v>837</v>
      </c>
      <c r="C841" s="105">
        <v>39489</v>
      </c>
      <c r="D841" s="86"/>
      <c r="E841" s="277">
        <v>39490</v>
      </c>
      <c r="F841" s="105">
        <v>39505</v>
      </c>
      <c r="G841" s="105">
        <v>39505</v>
      </c>
      <c r="H841" s="135" t="s">
        <v>127</v>
      </c>
      <c r="I841" s="206">
        <v>63163</v>
      </c>
      <c r="J841" s="206"/>
      <c r="K841" s="206"/>
      <c r="L841" s="206">
        <v>29780</v>
      </c>
      <c r="M841" s="206" t="s">
        <v>1201</v>
      </c>
      <c r="N841" s="206">
        <v>70553</v>
      </c>
      <c r="O841" s="206">
        <v>22567</v>
      </c>
      <c r="P841" s="206">
        <v>804739</v>
      </c>
      <c r="Q841" s="206">
        <v>803641</v>
      </c>
      <c r="R841" s="206">
        <v>7727</v>
      </c>
      <c r="S841" s="206">
        <v>4270102</v>
      </c>
      <c r="T841" s="206"/>
    </row>
    <row r="842" spans="1:20">
      <c r="A842" s="86">
        <v>838</v>
      </c>
      <c r="B842" s="86">
        <v>838</v>
      </c>
      <c r="C842" s="105">
        <v>39490</v>
      </c>
      <c r="D842" s="86"/>
      <c r="E842" s="277">
        <v>39491</v>
      </c>
      <c r="F842" s="105">
        <v>39499</v>
      </c>
      <c r="G842" s="105">
        <v>39499</v>
      </c>
      <c r="H842" s="135" t="s">
        <v>134</v>
      </c>
      <c r="I842" s="206">
        <v>63722</v>
      </c>
      <c r="J842" s="206"/>
      <c r="K842" s="206"/>
      <c r="L842" s="206">
        <v>29775</v>
      </c>
      <c r="M842" s="206" t="s">
        <v>1202</v>
      </c>
      <c r="N842" s="206">
        <v>72667</v>
      </c>
      <c r="O842" s="206">
        <v>22557</v>
      </c>
      <c r="P842" s="206">
        <v>804868</v>
      </c>
      <c r="Q842" s="206">
        <v>742400</v>
      </c>
      <c r="R842" s="206">
        <v>7711</v>
      </c>
      <c r="S842" s="206">
        <v>4070153</v>
      </c>
      <c r="T842" s="206"/>
    </row>
    <row r="843" spans="1:20">
      <c r="A843" s="86">
        <v>839</v>
      </c>
      <c r="B843" s="86">
        <v>839</v>
      </c>
      <c r="C843" s="105">
        <v>39490</v>
      </c>
      <c r="D843" s="86"/>
      <c r="E843" s="277">
        <v>39491</v>
      </c>
      <c r="F843" s="105">
        <v>39511</v>
      </c>
      <c r="G843" s="105">
        <v>39510</v>
      </c>
      <c r="H843" s="135" t="s">
        <v>120</v>
      </c>
      <c r="I843" s="206">
        <v>63597</v>
      </c>
      <c r="J843" s="206"/>
      <c r="K843" s="206"/>
      <c r="L843" s="206">
        <v>30429</v>
      </c>
      <c r="M843" s="206" t="s">
        <v>1203</v>
      </c>
      <c r="N843" s="206">
        <v>72141</v>
      </c>
      <c r="O843" s="206">
        <v>23656</v>
      </c>
      <c r="P843" s="206">
        <v>804712</v>
      </c>
      <c r="Q843" s="206">
        <v>742368</v>
      </c>
      <c r="R843" s="206">
        <v>8335</v>
      </c>
      <c r="S843" s="206">
        <v>3770237</v>
      </c>
      <c r="T843" s="206"/>
    </row>
    <row r="844" spans="1:20">
      <c r="A844" s="86">
        <v>840</v>
      </c>
      <c r="B844" s="86">
        <v>840</v>
      </c>
      <c r="C844" s="105">
        <v>39490</v>
      </c>
      <c r="D844" s="86"/>
      <c r="E844" s="277">
        <v>39491</v>
      </c>
      <c r="F844" s="105">
        <v>39504</v>
      </c>
      <c r="G844" s="105">
        <v>39512</v>
      </c>
      <c r="H844" s="135" t="s">
        <v>122</v>
      </c>
      <c r="I844" s="206">
        <v>63427</v>
      </c>
      <c r="J844" s="206"/>
      <c r="K844" s="206"/>
      <c r="L844" s="206">
        <v>30494</v>
      </c>
      <c r="M844" s="206" t="s">
        <v>1204</v>
      </c>
      <c r="N844" s="206">
        <v>82215</v>
      </c>
      <c r="O844" s="206">
        <v>23843</v>
      </c>
      <c r="P844" s="206">
        <v>804871</v>
      </c>
      <c r="Q844" s="206">
        <v>803228</v>
      </c>
      <c r="R844" s="206">
        <v>6292</v>
      </c>
      <c r="S844" s="206">
        <v>4070119</v>
      </c>
      <c r="T844" s="206"/>
    </row>
    <row r="845" spans="1:20">
      <c r="A845" s="86">
        <v>841</v>
      </c>
      <c r="B845" s="86">
        <v>841</v>
      </c>
      <c r="C845" s="105">
        <v>39490</v>
      </c>
      <c r="D845" s="86"/>
      <c r="E845" s="277">
        <v>39492</v>
      </c>
      <c r="F845" s="105">
        <v>39505</v>
      </c>
      <c r="G845" s="105">
        <v>39505</v>
      </c>
      <c r="H845" s="135" t="s">
        <v>127</v>
      </c>
      <c r="I845" s="206">
        <v>63602</v>
      </c>
      <c r="J845" s="206"/>
      <c r="K845" s="206"/>
      <c r="L845" s="206">
        <v>29785</v>
      </c>
      <c r="M845" s="206" t="s">
        <v>1205</v>
      </c>
      <c r="N845" s="206">
        <v>70098</v>
      </c>
      <c r="O845" s="206">
        <v>22585</v>
      </c>
      <c r="P845" s="206">
        <v>804713</v>
      </c>
      <c r="Q845" s="206">
        <v>803236</v>
      </c>
      <c r="R845" s="206">
        <v>7514</v>
      </c>
      <c r="S845" s="206">
        <v>4070120</v>
      </c>
      <c r="T845" s="206"/>
    </row>
    <row r="846" spans="1:20">
      <c r="A846" s="86">
        <v>842</v>
      </c>
      <c r="B846" s="86">
        <v>842</v>
      </c>
      <c r="C846" s="105">
        <v>39490</v>
      </c>
      <c r="D846" s="86"/>
      <c r="E846" s="277">
        <v>39492</v>
      </c>
      <c r="F846" s="105">
        <v>39533</v>
      </c>
      <c r="G846" s="135"/>
      <c r="H846" s="135"/>
      <c r="I846" s="206">
        <v>64258</v>
      </c>
      <c r="J846" s="206"/>
      <c r="K846" s="206"/>
      <c r="L846" s="206">
        <v>29658</v>
      </c>
      <c r="M846" s="206" t="s">
        <v>1206</v>
      </c>
      <c r="N846" s="206">
        <v>74362</v>
      </c>
      <c r="O846" s="206">
        <v>22480</v>
      </c>
      <c r="P846" s="206">
        <v>804866</v>
      </c>
      <c r="Q846" s="206">
        <v>803226</v>
      </c>
      <c r="R846" s="206">
        <v>685</v>
      </c>
      <c r="S846" s="206">
        <v>4070149</v>
      </c>
      <c r="T846" s="206"/>
    </row>
    <row r="847" spans="1:20">
      <c r="A847" s="86">
        <v>843</v>
      </c>
      <c r="B847" s="86">
        <v>843</v>
      </c>
      <c r="C847" s="105">
        <v>39490</v>
      </c>
      <c r="D847" s="86"/>
      <c r="E847" s="277">
        <v>39492</v>
      </c>
      <c r="F847" s="105">
        <v>39504</v>
      </c>
      <c r="G847" s="105">
        <v>39504</v>
      </c>
      <c r="H847" s="135" t="s">
        <v>138</v>
      </c>
      <c r="I847" s="206">
        <v>64265</v>
      </c>
      <c r="J847" s="206"/>
      <c r="K847" s="206"/>
      <c r="L847" s="206">
        <v>29814</v>
      </c>
      <c r="M847" s="206" t="s">
        <v>1207</v>
      </c>
      <c r="N847" s="206">
        <v>76132</v>
      </c>
      <c r="O847" s="206">
        <v>22678</v>
      </c>
      <c r="P847" s="206">
        <v>805144</v>
      </c>
      <c r="Q847" s="206">
        <v>742397</v>
      </c>
      <c r="R847" s="206">
        <v>7770</v>
      </c>
      <c r="S847" s="206">
        <v>4070161</v>
      </c>
      <c r="T847" s="206"/>
    </row>
    <row r="848" spans="1:20">
      <c r="A848" s="86">
        <v>844</v>
      </c>
      <c r="B848" s="86">
        <v>844</v>
      </c>
      <c r="C848" s="105">
        <v>39490</v>
      </c>
      <c r="D848" s="86"/>
      <c r="E848" s="277">
        <v>39491</v>
      </c>
      <c r="F848" s="105">
        <v>39499</v>
      </c>
      <c r="G848" s="105">
        <v>39504</v>
      </c>
      <c r="H848" s="135" t="s">
        <v>138</v>
      </c>
      <c r="I848" s="206">
        <v>62896</v>
      </c>
      <c r="J848" s="206"/>
      <c r="K848" s="206"/>
      <c r="L848" s="206">
        <v>30420</v>
      </c>
      <c r="M848" s="206" t="s">
        <v>1208</v>
      </c>
      <c r="N848" s="206">
        <v>75148</v>
      </c>
      <c r="O848" s="206">
        <v>23109</v>
      </c>
      <c r="P848" s="206">
        <v>804870</v>
      </c>
      <c r="Q848" s="206">
        <v>742342</v>
      </c>
      <c r="R848" s="206">
        <v>8197</v>
      </c>
      <c r="S848" s="206">
        <v>4070043</v>
      </c>
      <c r="T848" s="206"/>
    </row>
    <row r="849" spans="1:20">
      <c r="A849" s="86">
        <v>845</v>
      </c>
      <c r="B849" s="86">
        <v>845</v>
      </c>
      <c r="C849" s="105">
        <v>39490</v>
      </c>
      <c r="D849" s="86"/>
      <c r="E849" s="277">
        <v>39491</v>
      </c>
      <c r="F849" s="105">
        <v>39499</v>
      </c>
      <c r="G849" s="135"/>
      <c r="H849" s="135"/>
      <c r="I849" s="206">
        <v>62406</v>
      </c>
      <c r="J849" s="206"/>
      <c r="K849" s="206"/>
      <c r="L849" s="206">
        <v>29850</v>
      </c>
      <c r="M849" s="206" t="s">
        <v>1209</v>
      </c>
      <c r="N849" s="206">
        <v>70351</v>
      </c>
      <c r="O849" s="206">
        <v>22741</v>
      </c>
      <c r="P849" s="206">
        <v>804787</v>
      </c>
      <c r="Q849" s="206">
        <v>742392</v>
      </c>
      <c r="R849" s="206">
        <v>7490</v>
      </c>
      <c r="S849" s="206">
        <v>4700108</v>
      </c>
      <c r="T849" s="206"/>
    </row>
    <row r="850" spans="1:20">
      <c r="A850" s="86">
        <v>846</v>
      </c>
      <c r="B850" s="86">
        <v>846</v>
      </c>
      <c r="C850" s="105">
        <v>39490</v>
      </c>
      <c r="D850" s="86"/>
      <c r="E850" s="277">
        <v>39491</v>
      </c>
      <c r="F850" s="105">
        <v>39519</v>
      </c>
      <c r="G850" s="105">
        <v>39518</v>
      </c>
      <c r="H850" s="135" t="s">
        <v>120</v>
      </c>
      <c r="I850" s="206">
        <v>61986</v>
      </c>
      <c r="J850" s="206"/>
      <c r="K850" s="206"/>
      <c r="L850" s="206">
        <v>29821</v>
      </c>
      <c r="M850" s="206" t="s">
        <v>1210</v>
      </c>
      <c r="N850" s="206">
        <v>75299</v>
      </c>
      <c r="O850" s="206">
        <v>22607</v>
      </c>
      <c r="P850" s="206">
        <v>804731</v>
      </c>
      <c r="Q850" s="206">
        <v>742366</v>
      </c>
      <c r="R850" s="206">
        <v>7642</v>
      </c>
      <c r="S850" s="206">
        <v>4070198</v>
      </c>
      <c r="T850" s="206"/>
    </row>
    <row r="851" spans="1:20">
      <c r="A851" s="86">
        <v>847</v>
      </c>
      <c r="B851" s="86">
        <v>847</v>
      </c>
      <c r="C851" s="105">
        <v>39490</v>
      </c>
      <c r="D851" s="86"/>
      <c r="E851" s="277">
        <v>39491</v>
      </c>
      <c r="F851" s="105">
        <v>39500</v>
      </c>
      <c r="G851" s="105">
        <v>39500</v>
      </c>
      <c r="H851" s="135" t="s">
        <v>134</v>
      </c>
      <c r="I851" s="206">
        <v>62401</v>
      </c>
      <c r="J851" s="206"/>
      <c r="K851" s="206"/>
      <c r="L851" s="206">
        <v>29764</v>
      </c>
      <c r="M851" s="206" t="s">
        <v>1211</v>
      </c>
      <c r="N851" s="206">
        <v>75222</v>
      </c>
      <c r="O851" s="206">
        <v>22594</v>
      </c>
      <c r="P851" s="206">
        <v>804720</v>
      </c>
      <c r="Q851" s="206">
        <v>742365</v>
      </c>
      <c r="R851" s="206">
        <v>6040</v>
      </c>
      <c r="S851" s="206">
        <v>4070109</v>
      </c>
      <c r="T851" s="206"/>
    </row>
    <row r="852" spans="1:20">
      <c r="A852" s="86">
        <v>848</v>
      </c>
      <c r="B852" s="86">
        <v>848</v>
      </c>
      <c r="C852" s="105">
        <v>39490</v>
      </c>
      <c r="D852" s="86"/>
      <c r="E852" s="277">
        <v>39492</v>
      </c>
      <c r="F852" s="105">
        <v>39504</v>
      </c>
      <c r="G852" s="135"/>
      <c r="H852" s="135"/>
      <c r="I852" s="206">
        <v>62405</v>
      </c>
      <c r="J852" s="206"/>
      <c r="K852" s="206"/>
      <c r="L852" s="206">
        <v>29766</v>
      </c>
      <c r="M852" s="206" t="s">
        <v>1212</v>
      </c>
      <c r="N852" s="206">
        <v>74268</v>
      </c>
      <c r="O852" s="206">
        <v>22628</v>
      </c>
      <c r="P852" s="206">
        <v>804782</v>
      </c>
      <c r="Q852" s="206">
        <v>742381</v>
      </c>
      <c r="R852" s="206">
        <v>6039</v>
      </c>
      <c r="S852" s="206">
        <v>4270160</v>
      </c>
      <c r="T852" s="206"/>
    </row>
    <row r="853" spans="1:20">
      <c r="A853" s="86">
        <v>849</v>
      </c>
      <c r="B853" s="86">
        <v>849</v>
      </c>
      <c r="C853" s="105">
        <v>39490</v>
      </c>
      <c r="D853" s="86"/>
      <c r="E853" s="277">
        <v>39491</v>
      </c>
      <c r="F853" s="105">
        <v>39500</v>
      </c>
      <c r="G853" s="105">
        <v>39504</v>
      </c>
      <c r="H853" s="135" t="s">
        <v>134</v>
      </c>
      <c r="I853" s="206">
        <v>61971</v>
      </c>
      <c r="J853" s="206"/>
      <c r="K853" s="206"/>
      <c r="L853" s="206">
        <v>29791</v>
      </c>
      <c r="M853" s="206" t="s">
        <v>1213</v>
      </c>
      <c r="N853" s="206">
        <v>61109</v>
      </c>
      <c r="O853" s="206">
        <v>22526</v>
      </c>
      <c r="P853" s="206">
        <v>805155</v>
      </c>
      <c r="Q853" s="206">
        <v>804074</v>
      </c>
      <c r="R853" s="206">
        <v>7775</v>
      </c>
      <c r="S853" s="206">
        <v>3970224</v>
      </c>
      <c r="T853" s="206"/>
    </row>
    <row r="854" spans="1:20">
      <c r="A854" s="86">
        <v>850</v>
      </c>
      <c r="B854" s="86">
        <v>850</v>
      </c>
      <c r="C854" s="105">
        <v>39490</v>
      </c>
      <c r="D854" s="86"/>
      <c r="E854" s="277">
        <v>39492</v>
      </c>
      <c r="F854" s="105">
        <v>39513</v>
      </c>
      <c r="G854" s="105">
        <v>39513</v>
      </c>
      <c r="H854" s="135" t="s">
        <v>119</v>
      </c>
      <c r="I854" s="206">
        <v>63549</v>
      </c>
      <c r="J854" s="206"/>
      <c r="K854" s="206"/>
      <c r="L854" s="206">
        <v>29677</v>
      </c>
      <c r="M854" s="206" t="s">
        <v>1214</v>
      </c>
      <c r="N854" s="206">
        <v>75365</v>
      </c>
      <c r="O854" s="206">
        <v>16694</v>
      </c>
      <c r="P854" s="206">
        <v>804783</v>
      </c>
      <c r="Q854" s="206">
        <v>804072</v>
      </c>
      <c r="R854" s="206">
        <v>4266</v>
      </c>
      <c r="S854" s="206">
        <v>4270104</v>
      </c>
      <c r="T854" s="206"/>
    </row>
    <row r="855" spans="1:20">
      <c r="A855" s="86">
        <v>851</v>
      </c>
      <c r="B855" s="86">
        <v>851</v>
      </c>
      <c r="C855" s="105">
        <v>39490</v>
      </c>
      <c r="D855" s="86"/>
      <c r="E855" s="277">
        <v>39492</v>
      </c>
      <c r="F855" s="105">
        <v>39533</v>
      </c>
      <c r="G855" s="135"/>
      <c r="H855" s="135"/>
      <c r="I855" s="206">
        <v>63502</v>
      </c>
      <c r="J855" s="206"/>
      <c r="K855" s="206"/>
      <c r="L855" s="206">
        <v>29836</v>
      </c>
      <c r="M855" s="206" t="s">
        <v>1215</v>
      </c>
      <c r="N855" s="206">
        <v>75146</v>
      </c>
      <c r="O855" s="206">
        <v>22707</v>
      </c>
      <c r="P855" s="206">
        <v>804785</v>
      </c>
      <c r="Q855" s="206">
        <v>804075</v>
      </c>
      <c r="R855" s="206">
        <v>7783</v>
      </c>
      <c r="S855" s="206"/>
      <c r="T855" s="206"/>
    </row>
    <row r="856" spans="1:20">
      <c r="A856" s="86">
        <v>852</v>
      </c>
      <c r="B856" s="86">
        <v>852</v>
      </c>
      <c r="C856" s="105">
        <v>39491</v>
      </c>
      <c r="D856" s="86"/>
      <c r="E856" s="277">
        <v>39493</v>
      </c>
      <c r="F856" s="105">
        <v>39505</v>
      </c>
      <c r="G856" s="135"/>
      <c r="H856" s="135"/>
      <c r="I856" s="206">
        <v>63726</v>
      </c>
      <c r="J856" s="206"/>
      <c r="K856" s="206"/>
      <c r="L856" s="206">
        <v>29772</v>
      </c>
      <c r="M856" s="206" t="s">
        <v>1216</v>
      </c>
      <c r="N856" s="206">
        <v>75497</v>
      </c>
      <c r="O856" s="206">
        <v>22551</v>
      </c>
      <c r="P856" s="206">
        <v>804708</v>
      </c>
      <c r="Q856" s="206">
        <v>804085</v>
      </c>
      <c r="R856" s="206">
        <v>7695</v>
      </c>
      <c r="S856" s="206">
        <v>102006</v>
      </c>
      <c r="T856" s="206"/>
    </row>
    <row r="857" spans="1:20">
      <c r="A857" s="86">
        <v>853</v>
      </c>
      <c r="B857" s="86">
        <v>853</v>
      </c>
      <c r="C857" s="105">
        <v>39491</v>
      </c>
      <c r="D857" s="86"/>
      <c r="E857" s="277">
        <v>39491</v>
      </c>
      <c r="F857" s="105">
        <v>39535</v>
      </c>
      <c r="G857" s="105">
        <v>39535</v>
      </c>
      <c r="H857" s="233" t="s">
        <v>120</v>
      </c>
      <c r="I857" s="206">
        <v>62937</v>
      </c>
      <c r="J857" s="206"/>
      <c r="K857" s="206"/>
      <c r="L857" s="206">
        <v>29808</v>
      </c>
      <c r="M857" s="206" t="s">
        <v>1217</v>
      </c>
      <c r="N857" s="206">
        <v>74884</v>
      </c>
      <c r="O857" s="206">
        <v>22576</v>
      </c>
      <c r="P857" s="206">
        <v>804867</v>
      </c>
      <c r="Q857" s="206">
        <v>804084</v>
      </c>
      <c r="R857" s="206">
        <v>7804</v>
      </c>
      <c r="S857" s="206">
        <v>112007</v>
      </c>
      <c r="T857" s="206"/>
    </row>
    <row r="858" spans="1:20">
      <c r="A858" s="86">
        <v>854</v>
      </c>
      <c r="B858" s="86">
        <v>854</v>
      </c>
      <c r="C858" s="105">
        <v>39491</v>
      </c>
      <c r="D858" s="86"/>
      <c r="E858" s="277">
        <v>39512</v>
      </c>
      <c r="F858" s="105">
        <v>39524</v>
      </c>
      <c r="G858" s="105">
        <v>39524</v>
      </c>
      <c r="H858" s="233" t="s">
        <v>120</v>
      </c>
      <c r="I858" s="206">
        <v>64068</v>
      </c>
      <c r="J858" s="206"/>
      <c r="K858" s="206"/>
      <c r="L858" s="206">
        <v>29800</v>
      </c>
      <c r="M858" s="206" t="s">
        <v>1218</v>
      </c>
      <c r="N858" s="206">
        <v>70224</v>
      </c>
      <c r="O858" s="206">
        <v>22577</v>
      </c>
      <c r="P858" s="206">
        <v>804779</v>
      </c>
      <c r="Q858" s="206">
        <v>804073</v>
      </c>
      <c r="R858" s="206">
        <v>7753</v>
      </c>
      <c r="S858" s="206">
        <v>112007</v>
      </c>
      <c r="T858" s="206"/>
    </row>
    <row r="859" spans="1:20">
      <c r="A859" s="86">
        <v>855</v>
      </c>
      <c r="B859" s="86">
        <v>855</v>
      </c>
      <c r="C859" s="105">
        <v>39491</v>
      </c>
      <c r="D859" s="86"/>
      <c r="E859" s="277">
        <v>39492</v>
      </c>
      <c r="F859" s="105">
        <v>39534</v>
      </c>
      <c r="G859" s="105">
        <v>39540</v>
      </c>
      <c r="H859" s="135" t="s">
        <v>120</v>
      </c>
      <c r="I859" s="206">
        <v>63249</v>
      </c>
      <c r="J859" s="206"/>
      <c r="K859" s="206"/>
      <c r="L859" s="206">
        <v>29755</v>
      </c>
      <c r="M859" s="206" t="s">
        <v>1219</v>
      </c>
      <c r="N859" s="206">
        <v>61177</v>
      </c>
      <c r="O859" s="206">
        <v>22565</v>
      </c>
      <c r="P859" s="206">
        <v>804874</v>
      </c>
      <c r="Q859" s="206">
        <v>804083</v>
      </c>
      <c r="R859" s="206">
        <v>7694</v>
      </c>
      <c r="S859" s="206">
        <v>112007</v>
      </c>
      <c r="T859" s="206"/>
    </row>
    <row r="860" spans="1:20">
      <c r="A860" s="86">
        <v>856</v>
      </c>
      <c r="B860" s="86">
        <v>856</v>
      </c>
      <c r="C860" s="105">
        <v>39491</v>
      </c>
      <c r="D860" s="86"/>
      <c r="E860" s="277">
        <v>39492</v>
      </c>
      <c r="F860" s="105">
        <v>39504</v>
      </c>
      <c r="G860" s="105">
        <v>39504</v>
      </c>
      <c r="H860" s="135" t="s">
        <v>120</v>
      </c>
      <c r="I860" s="206">
        <v>63551</v>
      </c>
      <c r="J860" s="206"/>
      <c r="K860" s="206"/>
      <c r="L860" s="206">
        <v>29783</v>
      </c>
      <c r="M860" s="206" t="s">
        <v>1220</v>
      </c>
      <c r="N860" s="206">
        <v>61108</v>
      </c>
      <c r="O860" s="206">
        <v>22592</v>
      </c>
      <c r="P860" s="206">
        <v>804715</v>
      </c>
      <c r="Q860" s="206">
        <v>804079</v>
      </c>
      <c r="R860" s="206">
        <v>7675</v>
      </c>
      <c r="S860" s="206">
        <v>112007</v>
      </c>
      <c r="T860" s="206"/>
    </row>
    <row r="861" spans="1:20">
      <c r="A861" s="86">
        <v>857</v>
      </c>
      <c r="B861" s="86">
        <v>857</v>
      </c>
      <c r="C861" s="105">
        <v>39491</v>
      </c>
      <c r="D861" s="86"/>
      <c r="E861" s="277">
        <v>39492</v>
      </c>
      <c r="F861" s="105">
        <v>39506</v>
      </c>
      <c r="G861" s="135"/>
      <c r="H861" s="135"/>
      <c r="I861" s="206">
        <v>63503</v>
      </c>
      <c r="J861" s="206"/>
      <c r="K861" s="206"/>
      <c r="L861" s="206">
        <v>29715</v>
      </c>
      <c r="M861" s="206" t="s">
        <v>1221</v>
      </c>
      <c r="N861" s="206">
        <v>61278</v>
      </c>
      <c r="O861" s="206">
        <v>22527</v>
      </c>
      <c r="P861" s="206">
        <v>804778</v>
      </c>
      <c r="Q861" s="206">
        <v>742435</v>
      </c>
      <c r="R861" s="206">
        <v>6116</v>
      </c>
      <c r="S861" s="206">
        <v>112007</v>
      </c>
      <c r="T861" s="206"/>
    </row>
    <row r="862" spans="1:20">
      <c r="A862" s="86">
        <v>858</v>
      </c>
      <c r="B862" s="86">
        <v>858</v>
      </c>
      <c r="C862" s="105">
        <v>39491</v>
      </c>
      <c r="D862" s="86"/>
      <c r="E862" s="277">
        <v>39492</v>
      </c>
      <c r="F862" s="105">
        <v>39506</v>
      </c>
      <c r="G862" s="105">
        <v>39507</v>
      </c>
      <c r="H862" s="233" t="s">
        <v>120</v>
      </c>
      <c r="I862" s="206">
        <v>64253</v>
      </c>
      <c r="J862" s="206"/>
      <c r="K862" s="206"/>
      <c r="L862" s="206">
        <v>29779</v>
      </c>
      <c r="M862" s="206" t="s">
        <v>1222</v>
      </c>
      <c r="N862" s="206">
        <v>84944</v>
      </c>
      <c r="O862" s="206">
        <v>22574</v>
      </c>
      <c r="P862" s="206">
        <v>804738</v>
      </c>
      <c r="Q862" s="206">
        <v>804082</v>
      </c>
      <c r="R862" s="206">
        <v>7622</v>
      </c>
      <c r="S862" s="206">
        <v>112007</v>
      </c>
      <c r="T862" s="206"/>
    </row>
    <row r="863" spans="1:20">
      <c r="A863" s="86">
        <v>859</v>
      </c>
      <c r="B863" s="86">
        <v>859</v>
      </c>
      <c r="C863" s="105">
        <v>39491</v>
      </c>
      <c r="D863" s="86"/>
      <c r="E863" s="277">
        <v>39493</v>
      </c>
      <c r="F863" s="105">
        <v>39504</v>
      </c>
      <c r="G863" s="135"/>
      <c r="H863" s="135"/>
      <c r="I863" s="206">
        <v>64071</v>
      </c>
      <c r="J863" s="206"/>
      <c r="K863" s="206"/>
      <c r="L863" s="206">
        <v>30056</v>
      </c>
      <c r="M863" s="206" t="s">
        <v>1223</v>
      </c>
      <c r="N863" s="206">
        <v>72701</v>
      </c>
      <c r="O863" s="206">
        <v>23050</v>
      </c>
      <c r="P863" s="206">
        <v>806553</v>
      </c>
      <c r="Q863" s="206">
        <v>804076</v>
      </c>
      <c r="R863" s="206">
        <v>8000</v>
      </c>
      <c r="S863" s="206">
        <v>112007</v>
      </c>
      <c r="T863" s="206"/>
    </row>
    <row r="864" spans="1:20">
      <c r="A864" s="86">
        <v>860</v>
      </c>
      <c r="B864" s="86">
        <v>860</v>
      </c>
      <c r="C864" s="105">
        <v>39491</v>
      </c>
      <c r="D864" s="86"/>
      <c r="E864" s="277">
        <v>39493</v>
      </c>
      <c r="F864" s="105">
        <v>39504</v>
      </c>
      <c r="G864" s="135"/>
      <c r="H864" s="135"/>
      <c r="I864" s="206">
        <v>64119</v>
      </c>
      <c r="J864" s="206"/>
      <c r="K864" s="206"/>
      <c r="L864" s="206">
        <v>29804</v>
      </c>
      <c r="M864" s="206" t="s">
        <v>1224</v>
      </c>
      <c r="N864" s="206">
        <v>72222</v>
      </c>
      <c r="O864" s="206">
        <v>22631</v>
      </c>
      <c r="P864" s="206">
        <v>806794</v>
      </c>
      <c r="Q864" s="206">
        <v>804077</v>
      </c>
      <c r="R864" s="206">
        <v>7776</v>
      </c>
      <c r="S864" s="206"/>
      <c r="T864" s="206"/>
    </row>
    <row r="865" spans="1:20">
      <c r="A865" s="86">
        <v>861</v>
      </c>
      <c r="B865" s="86">
        <v>861</v>
      </c>
      <c r="C865" s="105">
        <v>39491</v>
      </c>
      <c r="D865" s="86"/>
      <c r="E865" s="277">
        <v>39492</v>
      </c>
      <c r="F865" s="105">
        <v>39513</v>
      </c>
      <c r="G865" s="105">
        <v>39513</v>
      </c>
      <c r="H865" s="135" t="s">
        <v>119</v>
      </c>
      <c r="I865" s="206">
        <v>63337</v>
      </c>
      <c r="J865" s="206"/>
      <c r="K865" s="206"/>
      <c r="L865" s="206">
        <v>29750</v>
      </c>
      <c r="M865" s="206" t="s">
        <v>1225</v>
      </c>
      <c r="N865" s="206">
        <v>84155</v>
      </c>
      <c r="O865" s="206">
        <v>22590</v>
      </c>
      <c r="P865" s="206">
        <v>806210</v>
      </c>
      <c r="Q865" s="206">
        <v>804081</v>
      </c>
      <c r="R865" s="206">
        <v>7670</v>
      </c>
      <c r="S865" s="206">
        <v>112007</v>
      </c>
      <c r="T865" s="206"/>
    </row>
    <row r="866" spans="1:20">
      <c r="A866" s="86">
        <v>862</v>
      </c>
      <c r="B866" s="86">
        <v>862</v>
      </c>
      <c r="C866" s="105">
        <v>39491</v>
      </c>
      <c r="D866" s="86"/>
      <c r="E866" s="277">
        <v>39492</v>
      </c>
      <c r="F866" s="105">
        <v>39504</v>
      </c>
      <c r="G866" s="105">
        <v>39535</v>
      </c>
      <c r="H866" s="233" t="s">
        <v>120</v>
      </c>
      <c r="I866" s="206">
        <v>63596</v>
      </c>
      <c r="J866" s="206"/>
      <c r="K866" s="206"/>
      <c r="L866" s="206">
        <v>30580</v>
      </c>
      <c r="M866" s="206" t="s">
        <v>1226</v>
      </c>
      <c r="N866" s="206">
        <v>84366</v>
      </c>
      <c r="O866" s="206">
        <v>24093</v>
      </c>
      <c r="P866" s="206">
        <v>804719</v>
      </c>
      <c r="Q866" s="206">
        <v>804080</v>
      </c>
      <c r="R866" s="206">
        <v>8163</v>
      </c>
      <c r="S866" s="206">
        <v>4270100</v>
      </c>
      <c r="T866" s="206"/>
    </row>
    <row r="867" spans="1:20">
      <c r="A867" s="86">
        <v>863</v>
      </c>
      <c r="B867" s="86">
        <v>863</v>
      </c>
      <c r="C867" s="105">
        <v>39491</v>
      </c>
      <c r="D867" s="86"/>
      <c r="E867" s="277">
        <v>39131</v>
      </c>
      <c r="F867" s="105">
        <v>39524</v>
      </c>
      <c r="G867" s="135"/>
      <c r="H867" s="135"/>
      <c r="I867" s="206">
        <v>60263</v>
      </c>
      <c r="J867" s="206"/>
      <c r="K867" s="206"/>
      <c r="L867" s="206">
        <v>30554</v>
      </c>
      <c r="M867" s="206" t="s">
        <v>1227</v>
      </c>
      <c r="N867" s="206">
        <v>83724</v>
      </c>
      <c r="O867" s="206">
        <v>23964</v>
      </c>
      <c r="P867" s="206">
        <v>806386</v>
      </c>
      <c r="Q867" s="206">
        <v>804078</v>
      </c>
      <c r="R867" s="206">
        <v>8237</v>
      </c>
      <c r="S867" s="206">
        <v>112006</v>
      </c>
      <c r="T867" s="206"/>
    </row>
    <row r="868" spans="1:20">
      <c r="A868" s="86">
        <v>864</v>
      </c>
      <c r="B868" s="86">
        <v>864</v>
      </c>
      <c r="C868" s="105">
        <v>39491</v>
      </c>
      <c r="D868" s="86"/>
      <c r="E868" s="277">
        <v>39492</v>
      </c>
      <c r="F868" s="105">
        <v>39504</v>
      </c>
      <c r="G868" s="105">
        <v>39510</v>
      </c>
      <c r="H868" s="135" t="s">
        <v>120</v>
      </c>
      <c r="I868" s="206">
        <v>62939</v>
      </c>
      <c r="J868" s="206"/>
      <c r="K868" s="206"/>
      <c r="L868" s="206">
        <v>30551</v>
      </c>
      <c r="M868" s="206" t="s">
        <v>1228</v>
      </c>
      <c r="N868" s="206">
        <v>83728</v>
      </c>
      <c r="O868" s="206">
        <v>23937</v>
      </c>
      <c r="P868" s="206">
        <v>806799</v>
      </c>
      <c r="Q868" s="206">
        <v>742359</v>
      </c>
      <c r="R868" s="206">
        <v>8240</v>
      </c>
      <c r="S868" s="206">
        <v>4270089</v>
      </c>
      <c r="T868" s="206"/>
    </row>
    <row r="869" spans="1:20">
      <c r="A869" s="86">
        <v>865</v>
      </c>
      <c r="B869" s="86">
        <v>865</v>
      </c>
      <c r="C869" s="105">
        <v>39491</v>
      </c>
      <c r="D869" s="86"/>
      <c r="E869" s="277">
        <v>39492</v>
      </c>
      <c r="F869" s="105">
        <v>39506</v>
      </c>
      <c r="G869" s="135"/>
      <c r="H869" s="135"/>
      <c r="I869" s="206">
        <v>63120</v>
      </c>
      <c r="J869" s="206"/>
      <c r="K869" s="206"/>
      <c r="L869" s="206">
        <v>30565</v>
      </c>
      <c r="M869" s="206" t="s">
        <v>1229</v>
      </c>
      <c r="N869" s="206">
        <v>71600</v>
      </c>
      <c r="O869" s="206">
        <v>24039</v>
      </c>
      <c r="P869" s="206">
        <v>806387</v>
      </c>
      <c r="Q869" s="206">
        <v>742382</v>
      </c>
      <c r="R869" s="206">
        <v>8304</v>
      </c>
      <c r="S869" s="206">
        <v>112006</v>
      </c>
      <c r="T869" s="206"/>
    </row>
    <row r="870" spans="1:20">
      <c r="A870" s="86">
        <v>866</v>
      </c>
      <c r="B870" s="86">
        <v>866</v>
      </c>
      <c r="C870" s="105">
        <v>39492</v>
      </c>
      <c r="D870" s="86"/>
      <c r="E870" s="277">
        <v>39493</v>
      </c>
      <c r="F870" s="105">
        <v>39504</v>
      </c>
      <c r="G870" s="105">
        <v>39511</v>
      </c>
      <c r="H870" s="135" t="s">
        <v>122</v>
      </c>
      <c r="I870" s="206">
        <v>62994</v>
      </c>
      <c r="J870" s="206"/>
      <c r="K870" s="206"/>
      <c r="L870" s="206">
        <v>30574</v>
      </c>
      <c r="M870" s="206" t="s">
        <v>1230</v>
      </c>
      <c r="N870" s="206">
        <v>84940</v>
      </c>
      <c r="O870" s="206">
        <v>23967</v>
      </c>
      <c r="P870" s="206">
        <v>806800</v>
      </c>
      <c r="Q870" s="206">
        <v>742390</v>
      </c>
      <c r="R870" s="206">
        <v>8232</v>
      </c>
      <c r="S870" s="206">
        <v>4270093</v>
      </c>
      <c r="T870" s="206"/>
    </row>
    <row r="871" spans="1:20">
      <c r="A871" s="86">
        <v>867</v>
      </c>
      <c r="B871" s="86">
        <v>867</v>
      </c>
      <c r="C871" s="105">
        <v>39492</v>
      </c>
      <c r="D871" s="86"/>
      <c r="E871" s="277">
        <v>39492</v>
      </c>
      <c r="F871" s="105">
        <v>39506</v>
      </c>
      <c r="G871" s="105">
        <v>39511</v>
      </c>
      <c r="H871" s="135" t="s">
        <v>126</v>
      </c>
      <c r="I871" s="206">
        <v>62990</v>
      </c>
      <c r="J871" s="206"/>
      <c r="K871" s="206"/>
      <c r="L871" s="206">
        <v>30582</v>
      </c>
      <c r="M871" s="206" t="s">
        <v>1231</v>
      </c>
      <c r="N871" s="206">
        <v>84587</v>
      </c>
      <c r="O871" s="206">
        <v>24053</v>
      </c>
      <c r="P871" s="206">
        <v>806550</v>
      </c>
      <c r="Q871" s="206">
        <v>742313</v>
      </c>
      <c r="R871" s="206">
        <v>8524</v>
      </c>
      <c r="S871" s="206">
        <v>112007</v>
      </c>
      <c r="T871" s="206"/>
    </row>
    <row r="872" spans="1:20">
      <c r="A872" s="86">
        <v>868</v>
      </c>
      <c r="B872" s="86">
        <v>868</v>
      </c>
      <c r="C872" s="105">
        <v>39492</v>
      </c>
      <c r="D872" s="86"/>
      <c r="E872" s="277">
        <v>39498</v>
      </c>
      <c r="F872" s="105">
        <v>39521</v>
      </c>
      <c r="G872" s="135"/>
      <c r="H872" s="135"/>
      <c r="I872" s="206">
        <v>63057</v>
      </c>
      <c r="J872" s="206"/>
      <c r="K872" s="206"/>
      <c r="L872" s="206">
        <v>30649</v>
      </c>
      <c r="M872" s="206" t="s">
        <v>1232</v>
      </c>
      <c r="N872" s="206">
        <v>85220</v>
      </c>
      <c r="O872" s="206">
        <v>23407</v>
      </c>
      <c r="P872" s="206">
        <v>806566</v>
      </c>
      <c r="Q872" s="206">
        <v>742367</v>
      </c>
      <c r="R872" s="206">
        <v>8201</v>
      </c>
      <c r="S872" s="206">
        <v>280135</v>
      </c>
      <c r="T872" s="206"/>
    </row>
    <row r="873" spans="1:20">
      <c r="A873" s="86">
        <v>869</v>
      </c>
      <c r="B873" s="86">
        <v>869</v>
      </c>
      <c r="C873" s="105">
        <v>39492</v>
      </c>
      <c r="D873" s="86"/>
      <c r="E873" s="277">
        <v>39131</v>
      </c>
      <c r="F873" s="105">
        <v>39498</v>
      </c>
      <c r="G873" s="105">
        <v>39510</v>
      </c>
      <c r="H873" s="135" t="s">
        <v>120</v>
      </c>
      <c r="I873" s="206">
        <v>62404</v>
      </c>
      <c r="J873" s="206"/>
      <c r="K873" s="206"/>
      <c r="L873" s="206">
        <v>30552</v>
      </c>
      <c r="M873" s="206" t="s">
        <v>1233</v>
      </c>
      <c r="N873" s="206">
        <v>72221</v>
      </c>
      <c r="O873" s="206">
        <v>23948</v>
      </c>
      <c r="P873" s="206">
        <v>806384</v>
      </c>
      <c r="Q873" s="206">
        <v>804086</v>
      </c>
      <c r="R873" s="206">
        <v>8239</v>
      </c>
      <c r="S873" s="206">
        <v>280048</v>
      </c>
      <c r="T873" s="206"/>
    </row>
    <row r="874" spans="1:20">
      <c r="A874" s="86">
        <v>870</v>
      </c>
      <c r="B874" s="86">
        <v>870</v>
      </c>
      <c r="C874" s="105">
        <v>39492</v>
      </c>
      <c r="D874" s="86"/>
      <c r="E874" s="277">
        <v>39493</v>
      </c>
      <c r="F874" s="105">
        <v>39505</v>
      </c>
      <c r="G874" s="116">
        <v>39510</v>
      </c>
      <c r="H874" s="135" t="s">
        <v>120</v>
      </c>
      <c r="I874" s="206">
        <v>64271</v>
      </c>
      <c r="J874" s="206"/>
      <c r="K874" s="206"/>
      <c r="L874" s="206">
        <v>30572</v>
      </c>
      <c r="M874" s="206" t="s">
        <v>1234</v>
      </c>
      <c r="N874" s="206">
        <v>84582</v>
      </c>
      <c r="O874" s="206">
        <v>23962</v>
      </c>
      <c r="P874" s="206">
        <v>804707</v>
      </c>
      <c r="Q874" s="206">
        <v>742393</v>
      </c>
      <c r="R874" s="206">
        <v>8236</v>
      </c>
      <c r="S874" s="206"/>
      <c r="T874" s="206"/>
    </row>
    <row r="875" spans="1:20">
      <c r="A875" s="86">
        <v>871</v>
      </c>
      <c r="B875" s="86">
        <v>871</v>
      </c>
      <c r="C875" s="105">
        <v>39492</v>
      </c>
      <c r="D875" s="86"/>
      <c r="E875" s="277">
        <v>39493</v>
      </c>
      <c r="F875" s="105">
        <v>39504</v>
      </c>
      <c r="G875" s="135"/>
      <c r="H875" s="135"/>
      <c r="I875" s="206">
        <v>63132</v>
      </c>
      <c r="J875" s="206"/>
      <c r="K875" s="206"/>
      <c r="L875" s="206">
        <v>30566</v>
      </c>
      <c r="M875" s="206" t="s">
        <v>1235</v>
      </c>
      <c r="N875" s="206">
        <v>84435</v>
      </c>
      <c r="O875" s="206">
        <v>24052</v>
      </c>
      <c r="P875" s="206">
        <v>806213</v>
      </c>
      <c r="Q875" s="206">
        <v>742399</v>
      </c>
      <c r="R875" s="206">
        <v>8319</v>
      </c>
      <c r="S875" s="206">
        <v>280036</v>
      </c>
      <c r="T875" s="206"/>
    </row>
    <row r="876" spans="1:20">
      <c r="A876" s="86">
        <v>872</v>
      </c>
      <c r="B876" s="86">
        <v>872</v>
      </c>
      <c r="C876" s="105">
        <v>39492</v>
      </c>
      <c r="D876" s="86"/>
      <c r="E876" s="277">
        <v>39493</v>
      </c>
      <c r="F876" s="105">
        <v>39504</v>
      </c>
      <c r="G876" s="135"/>
      <c r="H876" s="135"/>
      <c r="I876" s="206">
        <v>63040</v>
      </c>
      <c r="J876" s="206"/>
      <c r="K876" s="206"/>
      <c r="L876" s="206">
        <v>30576</v>
      </c>
      <c r="M876" s="206" t="s">
        <v>1236</v>
      </c>
      <c r="N876" s="206">
        <v>84933</v>
      </c>
      <c r="O876" s="206">
        <v>23960</v>
      </c>
      <c r="P876" s="206">
        <v>804790</v>
      </c>
      <c r="Q876" s="206">
        <v>742304</v>
      </c>
      <c r="R876" s="206">
        <v>8429</v>
      </c>
      <c r="S876" s="206">
        <v>280046</v>
      </c>
      <c r="T876" s="206"/>
    </row>
    <row r="877" spans="1:20">
      <c r="A877" s="86">
        <v>873</v>
      </c>
      <c r="B877" s="86">
        <v>873</v>
      </c>
      <c r="C877" s="105">
        <v>39492</v>
      </c>
      <c r="D877" s="86"/>
      <c r="E877" s="277">
        <v>39493</v>
      </c>
      <c r="F877" s="105">
        <v>39531</v>
      </c>
      <c r="G877" s="135"/>
      <c r="H877" s="135"/>
      <c r="I877" s="206">
        <v>63723</v>
      </c>
      <c r="J877" s="206"/>
      <c r="K877" s="206"/>
      <c r="L877" s="206">
        <v>30564</v>
      </c>
      <c r="M877" s="206" t="s">
        <v>1237</v>
      </c>
      <c r="N877" s="206">
        <v>83789</v>
      </c>
      <c r="O877" s="206">
        <v>24047</v>
      </c>
      <c r="P877" s="206">
        <v>806798</v>
      </c>
      <c r="Q877" s="206">
        <v>742378</v>
      </c>
      <c r="R877" s="206">
        <v>8242</v>
      </c>
      <c r="S877" s="206">
        <v>20170</v>
      </c>
      <c r="T877" s="206"/>
    </row>
    <row r="878" spans="1:20">
      <c r="A878" s="86">
        <v>874</v>
      </c>
      <c r="B878" s="86">
        <v>874</v>
      </c>
      <c r="C878" s="105">
        <v>39492</v>
      </c>
      <c r="D878" s="86"/>
      <c r="E878" s="278">
        <v>39504</v>
      </c>
      <c r="F878" s="105">
        <v>39524</v>
      </c>
      <c r="G878" s="135"/>
      <c r="H878" s="135"/>
      <c r="I878" s="206">
        <v>63598</v>
      </c>
      <c r="J878" s="206"/>
      <c r="K878" s="206"/>
      <c r="L878" s="206">
        <v>30579</v>
      </c>
      <c r="M878" s="206" t="s">
        <v>1238</v>
      </c>
      <c r="N878" s="206">
        <v>83788</v>
      </c>
      <c r="O878" s="206">
        <v>24099</v>
      </c>
      <c r="P878" s="206">
        <v>806383</v>
      </c>
      <c r="Q878" s="206">
        <v>742362</v>
      </c>
      <c r="R878" s="206">
        <v>8247</v>
      </c>
      <c r="S878" s="206">
        <v>380188</v>
      </c>
      <c r="T878" s="206"/>
    </row>
    <row r="879" spans="1:20">
      <c r="A879" s="86">
        <v>875</v>
      </c>
      <c r="B879" s="86">
        <v>875</v>
      </c>
      <c r="C879" s="105">
        <v>39492</v>
      </c>
      <c r="D879" s="86"/>
      <c r="E879" s="277">
        <v>39493</v>
      </c>
      <c r="F879" s="105">
        <v>39506</v>
      </c>
      <c r="G879" s="105">
        <v>39511</v>
      </c>
      <c r="H879" s="135" t="s">
        <v>120</v>
      </c>
      <c r="I879" s="206">
        <v>63278</v>
      </c>
      <c r="J879" s="206"/>
      <c r="K879" s="206"/>
      <c r="L879" s="206">
        <v>30578</v>
      </c>
      <c r="M879" s="206" t="s">
        <v>1239</v>
      </c>
      <c r="N879" s="206">
        <v>84936</v>
      </c>
      <c r="O879" s="206">
        <v>24057</v>
      </c>
      <c r="P879" s="206">
        <v>806211</v>
      </c>
      <c r="Q879" s="206">
        <v>742376</v>
      </c>
      <c r="R879" s="206">
        <v>8453</v>
      </c>
      <c r="S879" s="206">
        <v>280047</v>
      </c>
      <c r="T879" s="206"/>
    </row>
    <row r="880" spans="1:20">
      <c r="A880" s="86">
        <v>876</v>
      </c>
      <c r="B880" s="86">
        <v>876</v>
      </c>
      <c r="C880" s="105">
        <v>39492</v>
      </c>
      <c r="D880" s="86"/>
      <c r="E880" s="277">
        <v>39493</v>
      </c>
      <c r="F880" s="105">
        <v>39531</v>
      </c>
      <c r="G880" s="135"/>
      <c r="H880" s="135"/>
      <c r="I880" s="206">
        <v>62900</v>
      </c>
      <c r="J880" s="206"/>
      <c r="K880" s="206"/>
      <c r="L880" s="206">
        <v>30556</v>
      </c>
      <c r="M880" s="206" t="s">
        <v>1240</v>
      </c>
      <c r="N880" s="206">
        <v>84935</v>
      </c>
      <c r="O880" s="206">
        <v>24049</v>
      </c>
      <c r="P880" s="206">
        <v>806552</v>
      </c>
      <c r="Q880" s="206">
        <v>742389</v>
      </c>
      <c r="R880" s="206">
        <v>8369</v>
      </c>
      <c r="S880" s="206">
        <v>280158</v>
      </c>
      <c r="T880" s="206"/>
    </row>
    <row r="881" spans="1:20">
      <c r="A881" s="86">
        <v>877</v>
      </c>
      <c r="B881" s="86">
        <v>877</v>
      </c>
      <c r="C881" s="105">
        <v>39492</v>
      </c>
      <c r="D881" s="86"/>
      <c r="E881" s="277">
        <v>39493</v>
      </c>
      <c r="F881" s="105">
        <v>39505</v>
      </c>
      <c r="G881" s="105">
        <v>39505</v>
      </c>
      <c r="H881" s="135" t="s">
        <v>127</v>
      </c>
      <c r="I881" s="206">
        <v>62871</v>
      </c>
      <c r="J881" s="206"/>
      <c r="K881" s="206"/>
      <c r="L881" s="206">
        <v>30519</v>
      </c>
      <c r="M881" s="206" t="s">
        <v>1241</v>
      </c>
      <c r="N881" s="206">
        <v>84161</v>
      </c>
      <c r="O881" s="206">
        <v>23333</v>
      </c>
      <c r="P881" s="206">
        <v>808551</v>
      </c>
      <c r="Q881" s="206">
        <v>805451</v>
      </c>
      <c r="R881" s="206">
        <v>3251</v>
      </c>
      <c r="S881" s="206">
        <v>280085</v>
      </c>
      <c r="T881" s="206"/>
    </row>
    <row r="882" spans="1:20">
      <c r="A882" s="86">
        <v>878</v>
      </c>
      <c r="B882" s="86">
        <v>878</v>
      </c>
      <c r="C882" s="105">
        <v>39492</v>
      </c>
      <c r="D882" s="86"/>
      <c r="E882" s="277">
        <v>39131</v>
      </c>
      <c r="F882" s="105">
        <v>39498</v>
      </c>
      <c r="G882" s="105">
        <v>39507</v>
      </c>
      <c r="H882" s="233" t="s">
        <v>120</v>
      </c>
      <c r="I882" s="206">
        <v>64315</v>
      </c>
      <c r="J882" s="206"/>
      <c r="K882" s="206"/>
      <c r="L882" s="206">
        <v>29776</v>
      </c>
      <c r="M882" s="206" t="s">
        <v>1242</v>
      </c>
      <c r="N882" s="206">
        <v>84362</v>
      </c>
      <c r="O882" s="206">
        <v>22642</v>
      </c>
      <c r="P882" s="206">
        <v>806568</v>
      </c>
      <c r="Q882" s="206">
        <v>805448</v>
      </c>
      <c r="R882" s="206">
        <v>7590</v>
      </c>
      <c r="S882" s="206">
        <v>280008</v>
      </c>
      <c r="T882" s="206"/>
    </row>
    <row r="883" spans="1:20">
      <c r="A883" s="86">
        <v>879</v>
      </c>
      <c r="B883" s="86">
        <v>879</v>
      </c>
      <c r="C883" s="105">
        <v>39492</v>
      </c>
      <c r="D883" s="86"/>
      <c r="E883" s="277">
        <v>39131</v>
      </c>
      <c r="F883" s="105">
        <v>39498</v>
      </c>
      <c r="G883" s="105">
        <v>39504</v>
      </c>
      <c r="H883" s="135" t="s">
        <v>120</v>
      </c>
      <c r="I883" s="206">
        <v>63498</v>
      </c>
      <c r="J883" s="206"/>
      <c r="K883" s="206"/>
      <c r="L883" s="206">
        <v>29768</v>
      </c>
      <c r="M883" s="206" t="s">
        <v>1243</v>
      </c>
      <c r="N883" s="206">
        <v>84160</v>
      </c>
      <c r="O883" s="206">
        <v>15798</v>
      </c>
      <c r="P883" s="206">
        <v>806574</v>
      </c>
      <c r="Q883" s="206">
        <v>805453</v>
      </c>
      <c r="R883" s="206">
        <v>7690</v>
      </c>
      <c r="S883" s="206">
        <v>280161</v>
      </c>
      <c r="T883" s="206"/>
    </row>
    <row r="884" spans="1:20">
      <c r="A884" s="86">
        <v>880</v>
      </c>
      <c r="B884" s="86">
        <v>880</v>
      </c>
      <c r="C884" s="105">
        <v>39493</v>
      </c>
      <c r="D884" s="86"/>
      <c r="E884" s="277">
        <v>39493</v>
      </c>
      <c r="F884" s="105">
        <v>39498</v>
      </c>
      <c r="G884" s="105">
        <v>39505</v>
      </c>
      <c r="H884" s="135" t="s">
        <v>122</v>
      </c>
      <c r="I884" s="206">
        <v>64234</v>
      </c>
      <c r="J884" s="206"/>
      <c r="K884" s="206"/>
      <c r="L884" s="206">
        <v>29790</v>
      </c>
      <c r="M884" s="206" t="s">
        <v>1244</v>
      </c>
      <c r="N884" s="206">
        <v>84156</v>
      </c>
      <c r="O884" s="206">
        <v>22670</v>
      </c>
      <c r="P884" s="206">
        <v>806565</v>
      </c>
      <c r="Q884" s="206">
        <v>805456</v>
      </c>
      <c r="R884" s="206">
        <v>7752</v>
      </c>
      <c r="S884" s="206">
        <v>280092</v>
      </c>
      <c r="T884" s="206"/>
    </row>
    <row r="885" spans="1:20">
      <c r="A885" s="86">
        <v>881</v>
      </c>
      <c r="B885" s="86">
        <v>881</v>
      </c>
      <c r="C885" s="105">
        <v>39493</v>
      </c>
      <c r="D885" s="86"/>
      <c r="E885" s="277">
        <v>39493</v>
      </c>
      <c r="F885" s="105">
        <v>39535</v>
      </c>
      <c r="G885" s="105">
        <v>39538</v>
      </c>
      <c r="H885" s="233" t="s">
        <v>120</v>
      </c>
      <c r="I885" s="206">
        <v>62941</v>
      </c>
      <c r="J885" s="206"/>
      <c r="K885" s="206"/>
      <c r="L885" s="206">
        <v>29778</v>
      </c>
      <c r="M885" s="206" t="s">
        <v>1245</v>
      </c>
      <c r="N885" s="206">
        <v>84938</v>
      </c>
      <c r="O885" s="206">
        <v>22540</v>
      </c>
      <c r="P885" s="206">
        <v>806203</v>
      </c>
      <c r="Q885" s="206">
        <v>805452</v>
      </c>
      <c r="R885" s="206">
        <v>7637</v>
      </c>
      <c r="S885" s="206">
        <v>280009</v>
      </c>
      <c r="T885" s="206"/>
    </row>
    <row r="886" spans="1:20">
      <c r="A886" s="86">
        <v>882</v>
      </c>
      <c r="B886" s="86">
        <v>882</v>
      </c>
      <c r="C886" s="105">
        <v>39493</v>
      </c>
      <c r="D886" s="86"/>
      <c r="E886" s="277">
        <v>39131</v>
      </c>
      <c r="F886" s="105">
        <v>39498</v>
      </c>
      <c r="G886" s="105">
        <v>39511</v>
      </c>
      <c r="H886" s="135" t="s">
        <v>122</v>
      </c>
      <c r="I886" s="206">
        <v>63054</v>
      </c>
      <c r="J886" s="206"/>
      <c r="K886" s="206"/>
      <c r="L886" s="206">
        <v>29781</v>
      </c>
      <c r="M886" s="206" t="s">
        <v>1246</v>
      </c>
      <c r="N886" s="206">
        <v>84939</v>
      </c>
      <c r="O886" s="206">
        <v>22573</v>
      </c>
      <c r="P886" s="206">
        <v>806201</v>
      </c>
      <c r="Q886" s="206">
        <v>805451</v>
      </c>
      <c r="R886" s="206">
        <v>7613</v>
      </c>
      <c r="S886" s="206">
        <v>280065</v>
      </c>
      <c r="T886" s="206"/>
    </row>
    <row r="887" spans="1:20">
      <c r="A887" s="86">
        <v>883</v>
      </c>
      <c r="B887" s="86">
        <v>883</v>
      </c>
      <c r="C887" s="105">
        <v>39493</v>
      </c>
      <c r="D887" s="86"/>
      <c r="E887" s="277">
        <v>39497</v>
      </c>
      <c r="F887" s="105">
        <v>39528</v>
      </c>
      <c r="G887" s="135"/>
      <c r="H887" s="135"/>
      <c r="I887" s="206">
        <v>62872</v>
      </c>
      <c r="J887" s="206"/>
      <c r="K887" s="206"/>
      <c r="L887" s="206">
        <v>29734</v>
      </c>
      <c r="M887" s="206" t="s">
        <v>1247</v>
      </c>
      <c r="N887" s="206">
        <v>84840</v>
      </c>
      <c r="O887" s="206">
        <v>22523</v>
      </c>
      <c r="P887" s="206">
        <v>806207</v>
      </c>
      <c r="Q887" s="206">
        <v>805135</v>
      </c>
      <c r="R887" s="206">
        <v>700230</v>
      </c>
      <c r="S887" s="206">
        <v>280015</v>
      </c>
      <c r="T887" s="206"/>
    </row>
    <row r="888" spans="1:20">
      <c r="A888" s="86">
        <v>884</v>
      </c>
      <c r="B888" s="86">
        <v>884</v>
      </c>
      <c r="C888" s="105">
        <v>39493</v>
      </c>
      <c r="D888" s="86"/>
      <c r="E888" s="277">
        <v>39131</v>
      </c>
      <c r="F888" s="105">
        <v>39524</v>
      </c>
      <c r="G888" s="105">
        <v>39527</v>
      </c>
      <c r="H888" s="233" t="s">
        <v>120</v>
      </c>
      <c r="I888" s="206">
        <v>64325</v>
      </c>
      <c r="J888" s="206"/>
      <c r="K888" s="206"/>
      <c r="L888" s="206">
        <v>29789</v>
      </c>
      <c r="M888" s="206" t="s">
        <v>1248</v>
      </c>
      <c r="N888" s="206">
        <v>84942</v>
      </c>
      <c r="O888" s="206">
        <v>22597</v>
      </c>
      <c r="P888" s="206">
        <v>806382</v>
      </c>
      <c r="Q888" s="206">
        <v>801572</v>
      </c>
      <c r="R888" s="206">
        <v>7808</v>
      </c>
      <c r="S888" s="206">
        <v>280080</v>
      </c>
      <c r="T888" s="206"/>
    </row>
    <row r="889" spans="1:20">
      <c r="A889" s="86">
        <v>885</v>
      </c>
      <c r="B889" s="86">
        <v>885</v>
      </c>
      <c r="C889" s="105">
        <v>39493</v>
      </c>
      <c r="D889" s="86"/>
      <c r="E889" s="277">
        <v>39504</v>
      </c>
      <c r="F889" s="105">
        <v>39513</v>
      </c>
      <c r="G889" s="105">
        <v>39513</v>
      </c>
      <c r="H889" s="135" t="s">
        <v>127</v>
      </c>
      <c r="I889" s="206">
        <v>64323</v>
      </c>
      <c r="J889" s="206"/>
      <c r="K889" s="206"/>
      <c r="L889" s="206">
        <v>29769</v>
      </c>
      <c r="M889" s="206" t="s">
        <v>1249</v>
      </c>
      <c r="N889" s="206">
        <v>84364</v>
      </c>
      <c r="O889" s="206">
        <v>22579</v>
      </c>
      <c r="P889" s="206">
        <v>805416</v>
      </c>
      <c r="Q889" s="206">
        <v>744313</v>
      </c>
      <c r="R889" s="206">
        <v>7589</v>
      </c>
      <c r="S889" s="206">
        <v>280028</v>
      </c>
      <c r="T889" s="206"/>
    </row>
    <row r="890" spans="1:20">
      <c r="A890" s="86">
        <v>886</v>
      </c>
      <c r="B890" s="86">
        <v>886</v>
      </c>
      <c r="C890" s="105">
        <v>39493</v>
      </c>
      <c r="D890" s="86"/>
      <c r="E890" s="277">
        <v>39131</v>
      </c>
      <c r="F890" s="105">
        <v>39524</v>
      </c>
      <c r="G890" s="135"/>
      <c r="H890" s="135"/>
      <c r="I890" s="206">
        <v>64321</v>
      </c>
      <c r="J890" s="206"/>
      <c r="K890" s="206"/>
      <c r="L890" s="206">
        <v>30581</v>
      </c>
      <c r="M890" s="206" t="s">
        <v>1250</v>
      </c>
      <c r="N890" s="206">
        <v>84839</v>
      </c>
      <c r="O890" s="206">
        <v>24058</v>
      </c>
      <c r="P890" s="206">
        <v>806381</v>
      </c>
      <c r="Q890" s="206">
        <v>743070</v>
      </c>
      <c r="R890" s="206">
        <v>8151</v>
      </c>
      <c r="S890" s="206">
        <v>280086</v>
      </c>
      <c r="T890" s="206"/>
    </row>
    <row r="891" spans="1:20">
      <c r="A891" s="86">
        <v>887</v>
      </c>
      <c r="B891" s="86">
        <v>887</v>
      </c>
      <c r="C891" s="105">
        <v>39493</v>
      </c>
      <c r="D891" s="86"/>
      <c r="E891" s="277">
        <v>39131</v>
      </c>
      <c r="F891" s="105">
        <v>39524</v>
      </c>
      <c r="G891" s="105">
        <v>39524</v>
      </c>
      <c r="H891" s="233" t="s">
        <v>120</v>
      </c>
      <c r="I891" s="206">
        <v>64316</v>
      </c>
      <c r="J891" s="206"/>
      <c r="K891" s="206"/>
      <c r="L891" s="206">
        <v>30567</v>
      </c>
      <c r="M891" s="206" t="s">
        <v>1251</v>
      </c>
      <c r="N891" s="206">
        <v>84838</v>
      </c>
      <c r="O891" s="206">
        <v>24064</v>
      </c>
      <c r="P891" s="206">
        <v>806385</v>
      </c>
      <c r="Q891" s="206">
        <v>803343</v>
      </c>
      <c r="R891" s="206">
        <v>8311</v>
      </c>
      <c r="S891" s="206">
        <v>380196</v>
      </c>
      <c r="T891" s="206"/>
    </row>
    <row r="892" spans="1:20">
      <c r="A892" s="86">
        <v>888</v>
      </c>
      <c r="B892" s="86">
        <v>888</v>
      </c>
      <c r="C892" s="105">
        <v>39493</v>
      </c>
      <c r="D892" s="86"/>
      <c r="E892" s="277">
        <v>39498</v>
      </c>
      <c r="F892" s="105">
        <v>39524</v>
      </c>
      <c r="G892" s="105">
        <v>39524</v>
      </c>
      <c r="H892" s="233" t="s">
        <v>120</v>
      </c>
      <c r="I892" s="206">
        <v>64324</v>
      </c>
      <c r="J892" s="206"/>
      <c r="K892" s="206"/>
      <c r="L892" s="206">
        <v>30548</v>
      </c>
      <c r="M892" s="206" t="s">
        <v>1252</v>
      </c>
      <c r="N892" s="206">
        <v>84937</v>
      </c>
      <c r="O892" s="206">
        <v>23983</v>
      </c>
      <c r="P892" s="206">
        <v>754534</v>
      </c>
      <c r="Q892" s="206">
        <v>803644</v>
      </c>
      <c r="R892" s="206">
        <v>6387</v>
      </c>
      <c r="S892" s="206">
        <v>280038</v>
      </c>
      <c r="T892" s="206"/>
    </row>
    <row r="893" spans="1:20">
      <c r="A893" s="86">
        <v>889</v>
      </c>
      <c r="B893" s="86">
        <v>889</v>
      </c>
      <c r="C893" s="105">
        <v>39493</v>
      </c>
      <c r="D893" s="86"/>
      <c r="E893" s="277">
        <v>39131</v>
      </c>
      <c r="F893" s="105">
        <v>39524</v>
      </c>
      <c r="G893" s="135"/>
      <c r="H893" s="135"/>
      <c r="I893" s="206">
        <v>63504</v>
      </c>
      <c r="J893" s="206"/>
      <c r="K893" s="206"/>
      <c r="L893" s="206">
        <v>30577</v>
      </c>
      <c r="M893" s="206" t="s">
        <v>1253</v>
      </c>
      <c r="N893" s="206">
        <v>84934</v>
      </c>
      <c r="O893" s="206">
        <v>24060</v>
      </c>
      <c r="P893" s="206">
        <v>753961</v>
      </c>
      <c r="Q893" s="206">
        <v>742396</v>
      </c>
      <c r="R893" s="206">
        <v>8428</v>
      </c>
      <c r="S893" s="206">
        <v>280165</v>
      </c>
      <c r="T893" s="206"/>
    </row>
    <row r="894" spans="1:20">
      <c r="A894" s="86">
        <v>890</v>
      </c>
      <c r="B894" s="86">
        <v>890</v>
      </c>
      <c r="C894" s="105">
        <v>39493</v>
      </c>
      <c r="D894" s="86"/>
      <c r="E894" s="277">
        <v>39497</v>
      </c>
      <c r="F894" s="105">
        <v>39531</v>
      </c>
      <c r="G894" s="135"/>
      <c r="H894" s="135"/>
      <c r="I894" s="206">
        <v>63713</v>
      </c>
      <c r="J894" s="206"/>
      <c r="K894" s="206"/>
      <c r="L894" s="206">
        <v>29625</v>
      </c>
      <c r="M894" s="206" t="s">
        <v>1254</v>
      </c>
      <c r="N894" s="206">
        <v>75221</v>
      </c>
      <c r="O894" s="206">
        <v>22263</v>
      </c>
      <c r="P894" s="206">
        <v>754580</v>
      </c>
      <c r="Q894" s="206">
        <v>801647</v>
      </c>
      <c r="R894" s="206">
        <v>7305</v>
      </c>
      <c r="S894" s="206">
        <v>280094</v>
      </c>
      <c r="T894" s="206"/>
    </row>
    <row r="895" spans="1:20">
      <c r="A895" s="86">
        <v>891</v>
      </c>
      <c r="B895" s="86">
        <v>891</v>
      </c>
      <c r="C895" s="105">
        <v>39493</v>
      </c>
      <c r="D895" s="86"/>
      <c r="E895" s="277">
        <v>39498</v>
      </c>
      <c r="F895" s="105">
        <v>39513</v>
      </c>
      <c r="G895" s="105">
        <v>39513</v>
      </c>
      <c r="H895" s="135" t="s">
        <v>127</v>
      </c>
      <c r="I895" s="206">
        <v>63736</v>
      </c>
      <c r="J895" s="206"/>
      <c r="K895" s="206"/>
      <c r="L895" s="206">
        <v>29828</v>
      </c>
      <c r="M895" s="206" t="s">
        <v>1255</v>
      </c>
      <c r="N895" s="206">
        <v>83886</v>
      </c>
      <c r="O895" s="206">
        <v>22630</v>
      </c>
      <c r="P895" s="206">
        <v>754110</v>
      </c>
      <c r="Q895" s="206">
        <v>801546</v>
      </c>
      <c r="R895" s="206">
        <v>7728</v>
      </c>
      <c r="S895" s="206">
        <v>380166</v>
      </c>
      <c r="T895" s="206"/>
    </row>
    <row r="896" spans="1:20">
      <c r="A896" s="86">
        <v>892</v>
      </c>
      <c r="B896" s="86">
        <v>892</v>
      </c>
      <c r="C896" s="105">
        <v>39493</v>
      </c>
      <c r="D896" s="86"/>
      <c r="E896" s="277">
        <v>39131</v>
      </c>
      <c r="F896" s="105">
        <v>39528</v>
      </c>
      <c r="G896" s="105">
        <v>39528</v>
      </c>
      <c r="H896" s="233" t="s">
        <v>120</v>
      </c>
      <c r="I896" s="206">
        <v>63716</v>
      </c>
      <c r="J896" s="206"/>
      <c r="K896" s="206"/>
      <c r="L896" s="206">
        <v>30583</v>
      </c>
      <c r="M896" s="206" t="s">
        <v>1256</v>
      </c>
      <c r="N896" s="206">
        <v>74834</v>
      </c>
      <c r="O896" s="206">
        <v>24097</v>
      </c>
      <c r="P896" s="206">
        <v>755217</v>
      </c>
      <c r="Q896" s="206">
        <v>747565</v>
      </c>
      <c r="R896" s="206">
        <v>8506</v>
      </c>
      <c r="S896" s="206">
        <v>280025</v>
      </c>
      <c r="T896" s="206"/>
    </row>
    <row r="897" spans="1:20">
      <c r="A897" s="86">
        <v>893</v>
      </c>
      <c r="B897" s="86">
        <v>893</v>
      </c>
      <c r="C897" s="105">
        <v>39493</v>
      </c>
      <c r="D897" s="86"/>
      <c r="E897" s="277">
        <v>39131</v>
      </c>
      <c r="F897" s="105">
        <v>39498</v>
      </c>
      <c r="G897" s="105">
        <v>39505</v>
      </c>
      <c r="H897" s="135" t="s">
        <v>134</v>
      </c>
      <c r="I897" s="206">
        <v>63729</v>
      </c>
      <c r="J897" s="206"/>
      <c r="K897" s="206"/>
      <c r="L897" s="206">
        <v>30569</v>
      </c>
      <c r="M897" s="206" t="s">
        <v>1257</v>
      </c>
      <c r="N897" s="206">
        <v>75362</v>
      </c>
      <c r="O897" s="206">
        <v>24050</v>
      </c>
      <c r="P897" s="206">
        <v>806793</v>
      </c>
      <c r="Q897" s="206">
        <v>747569</v>
      </c>
      <c r="R897" s="206">
        <v>8274</v>
      </c>
      <c r="S897" s="206">
        <v>280062</v>
      </c>
      <c r="T897" s="206"/>
    </row>
    <row r="898" spans="1:20">
      <c r="A898" s="86">
        <v>894</v>
      </c>
      <c r="B898" s="86">
        <v>894</v>
      </c>
      <c r="C898" s="105">
        <v>39496</v>
      </c>
      <c r="D898" s="86"/>
      <c r="E898" s="277">
        <v>39497</v>
      </c>
      <c r="F898" s="105">
        <v>39533</v>
      </c>
      <c r="G898" s="135"/>
      <c r="H898" s="135"/>
      <c r="I898" s="206">
        <v>63552</v>
      </c>
      <c r="J898" s="206"/>
      <c r="K898" s="206"/>
      <c r="L898" s="206">
        <v>29675</v>
      </c>
      <c r="M898" s="206">
        <v>46754</v>
      </c>
      <c r="N898" s="206">
        <v>71954</v>
      </c>
      <c r="O898" s="206">
        <v>22479</v>
      </c>
      <c r="P898" s="206">
        <v>806797</v>
      </c>
      <c r="Q898" s="206">
        <v>747573</v>
      </c>
      <c r="R898" s="206">
        <v>7599</v>
      </c>
      <c r="S898" s="206">
        <v>280059</v>
      </c>
      <c r="T898" s="206"/>
    </row>
    <row r="899" spans="1:20">
      <c r="A899" s="86">
        <v>895</v>
      </c>
      <c r="B899" s="86">
        <v>895</v>
      </c>
      <c r="C899" s="105">
        <v>39496</v>
      </c>
      <c r="D899" s="86"/>
      <c r="E899" s="277">
        <v>39497</v>
      </c>
      <c r="F899" s="105">
        <v>39528</v>
      </c>
      <c r="G899" s="135"/>
      <c r="H899" s="135"/>
      <c r="I899" s="206">
        <v>63788</v>
      </c>
      <c r="J899" s="206"/>
      <c r="K899" s="206"/>
      <c r="L899" s="206">
        <v>29673</v>
      </c>
      <c r="M899" s="206">
        <v>50731</v>
      </c>
      <c r="N899" s="206">
        <v>72702</v>
      </c>
      <c r="O899" s="206">
        <v>22494</v>
      </c>
      <c r="P899" s="206">
        <v>755216</v>
      </c>
      <c r="Q899" s="206">
        <v>744319</v>
      </c>
      <c r="R899" s="206">
        <v>8874</v>
      </c>
      <c r="S899" s="206">
        <v>280100</v>
      </c>
      <c r="T899" s="206"/>
    </row>
    <row r="900" spans="1:20">
      <c r="A900" s="86">
        <v>896</v>
      </c>
      <c r="B900" s="86">
        <v>896</v>
      </c>
      <c r="C900" s="105">
        <v>39496</v>
      </c>
      <c r="D900" s="86"/>
      <c r="E900" s="277">
        <v>39497</v>
      </c>
      <c r="F900" s="105">
        <v>39556</v>
      </c>
      <c r="G900" s="105">
        <v>39555</v>
      </c>
      <c r="H900" s="135" t="s">
        <v>119</v>
      </c>
      <c r="I900" s="206">
        <v>63408</v>
      </c>
      <c r="J900" s="206"/>
      <c r="K900" s="206"/>
      <c r="L900" s="206">
        <v>30573</v>
      </c>
      <c r="M900" s="206" t="s">
        <v>1258</v>
      </c>
      <c r="N900" s="206">
        <v>75154</v>
      </c>
      <c r="O900" s="206">
        <v>24062</v>
      </c>
      <c r="P900" s="206">
        <v>752067</v>
      </c>
      <c r="Q900" s="206">
        <v>772360</v>
      </c>
      <c r="R900" s="206">
        <v>8238</v>
      </c>
      <c r="S900" s="206">
        <v>180005</v>
      </c>
      <c r="T900" s="206"/>
    </row>
    <row r="901" spans="1:20">
      <c r="A901" s="86">
        <v>897</v>
      </c>
      <c r="B901" s="86">
        <v>897</v>
      </c>
      <c r="C901" s="105">
        <v>39496</v>
      </c>
      <c r="D901" s="86"/>
      <c r="E901" s="277">
        <v>39497</v>
      </c>
      <c r="F901" s="105">
        <v>39524</v>
      </c>
      <c r="G901" s="135"/>
      <c r="H901" s="135"/>
      <c r="I901" s="206">
        <v>63415</v>
      </c>
      <c r="J901" s="206"/>
      <c r="K901" s="206"/>
      <c r="L901" s="206">
        <v>30550</v>
      </c>
      <c r="M901" s="206" t="s">
        <v>1259</v>
      </c>
      <c r="N901" s="206">
        <v>75296</v>
      </c>
      <c r="O901" s="206">
        <v>23980</v>
      </c>
      <c r="P901" s="206">
        <v>755209</v>
      </c>
      <c r="Q901" s="206">
        <v>747564</v>
      </c>
      <c r="R901" s="206">
        <v>8431</v>
      </c>
      <c r="S901" s="206">
        <v>280199</v>
      </c>
      <c r="T901" s="206"/>
    </row>
    <row r="902" spans="1:20">
      <c r="A902" s="86">
        <v>898</v>
      </c>
      <c r="B902" s="86">
        <v>898</v>
      </c>
      <c r="C902" s="105">
        <v>39496</v>
      </c>
      <c r="D902" s="86"/>
      <c r="E902" s="277">
        <v>39500</v>
      </c>
      <c r="F902" s="105">
        <v>39513</v>
      </c>
      <c r="G902" s="105">
        <v>39513</v>
      </c>
      <c r="H902" s="135" t="s">
        <v>127</v>
      </c>
      <c r="I902" s="206">
        <v>63410</v>
      </c>
      <c r="J902" s="206"/>
      <c r="K902" s="206"/>
      <c r="L902" s="206">
        <v>30571</v>
      </c>
      <c r="M902" s="206" t="s">
        <v>1260</v>
      </c>
      <c r="N902" s="206">
        <v>61097</v>
      </c>
      <c r="O902" s="206">
        <v>24029</v>
      </c>
      <c r="P902" s="206">
        <v>807258</v>
      </c>
      <c r="Q902" s="206">
        <v>749016</v>
      </c>
      <c r="R902" s="206">
        <v>8308</v>
      </c>
      <c r="S902" s="206">
        <v>180049</v>
      </c>
      <c r="T902" s="206"/>
    </row>
    <row r="903" spans="1:20">
      <c r="A903" s="86">
        <v>899</v>
      </c>
      <c r="B903" s="86">
        <v>899</v>
      </c>
      <c r="C903" s="105">
        <v>39496</v>
      </c>
      <c r="D903" s="86"/>
      <c r="E903" s="277">
        <v>39499</v>
      </c>
      <c r="F903" s="105">
        <v>39526</v>
      </c>
      <c r="G903" s="105">
        <v>39527</v>
      </c>
      <c r="H903" s="233" t="s">
        <v>120</v>
      </c>
      <c r="I903" s="206"/>
      <c r="J903" s="206"/>
      <c r="K903" s="206"/>
      <c r="L903" s="206"/>
      <c r="M903" s="206"/>
      <c r="N903" s="206"/>
      <c r="O903" s="206"/>
      <c r="P903" s="206"/>
      <c r="Q903" s="206"/>
      <c r="R903" s="206"/>
      <c r="S903" s="206"/>
      <c r="T903" s="206"/>
    </row>
    <row r="904" spans="1:20">
      <c r="A904" s="86">
        <v>900</v>
      </c>
      <c r="B904" s="86">
        <v>900</v>
      </c>
      <c r="C904" s="105">
        <v>39496</v>
      </c>
      <c r="D904" s="86"/>
      <c r="E904" s="277">
        <v>39497</v>
      </c>
      <c r="F904" s="105">
        <v>39545</v>
      </c>
      <c r="G904" s="105">
        <v>39545</v>
      </c>
      <c r="H904" s="135" t="s">
        <v>134</v>
      </c>
      <c r="I904" s="206">
        <v>61505</v>
      </c>
      <c r="J904" s="206"/>
      <c r="K904" s="206"/>
      <c r="L904" s="206">
        <v>30553</v>
      </c>
      <c r="M904" s="206" t="s">
        <v>2108</v>
      </c>
      <c r="N904" s="206">
        <v>84943</v>
      </c>
      <c r="O904" s="206">
        <v>23916</v>
      </c>
      <c r="P904" s="206">
        <v>807071</v>
      </c>
      <c r="Q904" s="206">
        <v>747557</v>
      </c>
      <c r="R904" s="206">
        <v>8272</v>
      </c>
      <c r="S904" s="206">
        <v>280197</v>
      </c>
      <c r="T904" s="206"/>
    </row>
    <row r="905" spans="1:20">
      <c r="A905" s="86">
        <v>901</v>
      </c>
      <c r="B905" s="86">
        <v>901</v>
      </c>
      <c r="C905" s="105">
        <v>39496</v>
      </c>
      <c r="D905" s="86"/>
      <c r="E905" s="277">
        <v>39497</v>
      </c>
      <c r="F905" s="105">
        <v>39528</v>
      </c>
      <c r="G905" s="135"/>
      <c r="H905" s="135"/>
      <c r="I905" s="206">
        <v>63259</v>
      </c>
      <c r="J905" s="206"/>
      <c r="K905" s="206"/>
      <c r="L905" s="206">
        <v>30584</v>
      </c>
      <c r="M905" s="206" t="s">
        <v>2109</v>
      </c>
      <c r="N905" s="206">
        <v>85034</v>
      </c>
      <c r="O905" s="206">
        <v>24085</v>
      </c>
      <c r="P905" s="206">
        <v>807257</v>
      </c>
      <c r="Q905" s="206">
        <v>747555</v>
      </c>
      <c r="R905" s="206">
        <v>8534</v>
      </c>
      <c r="S905" s="206">
        <v>280180</v>
      </c>
      <c r="T905" s="206"/>
    </row>
    <row r="906" spans="1:20">
      <c r="A906" s="86">
        <v>902</v>
      </c>
      <c r="B906" s="86">
        <v>902</v>
      </c>
      <c r="C906" s="105">
        <v>39496</v>
      </c>
      <c r="D906" s="86"/>
      <c r="E906" s="277">
        <v>39497</v>
      </c>
      <c r="F906" s="105">
        <v>39525</v>
      </c>
      <c r="G906" s="105">
        <v>39527</v>
      </c>
      <c r="H906" s="233" t="s">
        <v>120</v>
      </c>
      <c r="I906" s="206">
        <v>63029</v>
      </c>
      <c r="J906" s="206"/>
      <c r="K906" s="206"/>
      <c r="L906" s="206">
        <v>30631</v>
      </c>
      <c r="M906" s="206" t="s">
        <v>2110</v>
      </c>
      <c r="N906" s="206">
        <v>85676</v>
      </c>
      <c r="O906" s="206">
        <v>23909</v>
      </c>
      <c r="P906" s="206">
        <v>807070</v>
      </c>
      <c r="Q906" s="206">
        <v>747556</v>
      </c>
      <c r="R906" s="206">
        <v>8169</v>
      </c>
      <c r="S906" s="206">
        <v>112007</v>
      </c>
      <c r="T906" s="206"/>
    </row>
    <row r="907" spans="1:20">
      <c r="A907" s="86">
        <v>903</v>
      </c>
      <c r="B907" s="86">
        <v>903</v>
      </c>
      <c r="C907" s="105">
        <v>39496</v>
      </c>
      <c r="D907" s="86"/>
      <c r="E907" s="277">
        <v>39497</v>
      </c>
      <c r="F907" s="105">
        <v>39500</v>
      </c>
      <c r="G907" s="105">
        <v>39500</v>
      </c>
      <c r="H907" s="135" t="s">
        <v>134</v>
      </c>
      <c r="I907" s="206">
        <v>63164</v>
      </c>
      <c r="J907" s="206"/>
      <c r="K907" s="206"/>
      <c r="L907" s="206">
        <v>30628</v>
      </c>
      <c r="M907" s="206" t="s">
        <v>2111</v>
      </c>
      <c r="N907" s="206">
        <v>84583</v>
      </c>
      <c r="O907" s="206">
        <v>23805</v>
      </c>
      <c r="P907" s="206">
        <v>807167</v>
      </c>
      <c r="Q907" s="206">
        <v>747560</v>
      </c>
      <c r="R907" s="206">
        <v>8459</v>
      </c>
      <c r="S907" s="206">
        <v>280195</v>
      </c>
      <c r="T907" s="206"/>
    </row>
    <row r="908" spans="1:20">
      <c r="A908" s="86">
        <v>904</v>
      </c>
      <c r="B908" s="86">
        <v>904</v>
      </c>
      <c r="C908" s="105">
        <v>39496</v>
      </c>
      <c r="D908" s="86"/>
      <c r="E908" s="277">
        <v>39498</v>
      </c>
      <c r="F908" s="105">
        <v>39513</v>
      </c>
      <c r="G908" s="105">
        <v>39513</v>
      </c>
      <c r="H908" s="135" t="s">
        <v>127</v>
      </c>
      <c r="I908" s="206">
        <v>63162</v>
      </c>
      <c r="J908" s="206"/>
      <c r="K908" s="206"/>
      <c r="L908" s="206">
        <v>30639</v>
      </c>
      <c r="M908" s="206" t="s">
        <v>2112</v>
      </c>
      <c r="N908" s="206">
        <v>85699</v>
      </c>
      <c r="O908" s="206">
        <v>23994</v>
      </c>
      <c r="P908" s="206">
        <v>803991</v>
      </c>
      <c r="Q908" s="206">
        <v>744312</v>
      </c>
      <c r="R908" s="206">
        <v>8136</v>
      </c>
      <c r="S908" s="206">
        <v>180022</v>
      </c>
      <c r="T908" s="206"/>
    </row>
    <row r="909" spans="1:20">
      <c r="A909" s="86">
        <v>905</v>
      </c>
      <c r="B909" s="86">
        <v>905</v>
      </c>
      <c r="C909" s="105">
        <v>39496</v>
      </c>
      <c r="D909" s="86"/>
      <c r="E909" s="277">
        <v>39498</v>
      </c>
      <c r="F909" s="105">
        <v>39513</v>
      </c>
      <c r="G909" s="105">
        <v>39513</v>
      </c>
      <c r="H909" s="135" t="s">
        <v>127</v>
      </c>
      <c r="I909" s="206">
        <v>63492</v>
      </c>
      <c r="J909" s="206"/>
      <c r="K909" s="206"/>
      <c r="L909" s="206">
        <v>30630</v>
      </c>
      <c r="M909" s="206" t="s">
        <v>2113</v>
      </c>
      <c r="N909" s="206">
        <v>83740</v>
      </c>
      <c r="O909" s="206">
        <v>23910</v>
      </c>
      <c r="P909" s="206">
        <v>807261</v>
      </c>
      <c r="Q909" s="206">
        <v>747570</v>
      </c>
      <c r="R909" s="206">
        <v>8361</v>
      </c>
      <c r="S909" s="206">
        <v>180065</v>
      </c>
      <c r="T909" s="206"/>
    </row>
    <row r="910" spans="1:20">
      <c r="A910" s="86">
        <v>906</v>
      </c>
      <c r="B910" s="86">
        <v>906</v>
      </c>
      <c r="C910" s="105">
        <v>39496</v>
      </c>
      <c r="D910" s="86"/>
      <c r="E910" s="277">
        <v>39498</v>
      </c>
      <c r="F910" s="105">
        <v>39525</v>
      </c>
      <c r="G910" s="135"/>
      <c r="H910" s="135"/>
      <c r="I910" s="206">
        <v>62928</v>
      </c>
      <c r="J910" s="206"/>
      <c r="K910" s="206"/>
      <c r="L910" s="206">
        <v>30648</v>
      </c>
      <c r="M910" s="206" t="s">
        <v>2114</v>
      </c>
      <c r="N910" s="206">
        <v>75611</v>
      </c>
      <c r="O910" s="206">
        <v>23893</v>
      </c>
      <c r="P910" s="206">
        <v>806917</v>
      </c>
      <c r="Q910" s="206">
        <v>747502</v>
      </c>
      <c r="R910" s="206">
        <v>8321</v>
      </c>
      <c r="S910" s="206">
        <v>180015</v>
      </c>
      <c r="T910" s="206"/>
    </row>
    <row r="911" spans="1:20">
      <c r="A911" s="86">
        <v>907</v>
      </c>
      <c r="B911" s="86">
        <v>907</v>
      </c>
      <c r="C911" s="105">
        <v>39497</v>
      </c>
      <c r="D911" s="86"/>
      <c r="E911" s="277">
        <v>39497</v>
      </c>
      <c r="F911" s="105">
        <v>39524</v>
      </c>
      <c r="G911" s="135"/>
      <c r="H911" s="135"/>
      <c r="I911" s="206">
        <v>63727</v>
      </c>
      <c r="J911" s="206"/>
      <c r="K911" s="206"/>
      <c r="L911" s="206">
        <v>30640</v>
      </c>
      <c r="M911" s="206" t="s">
        <v>2115</v>
      </c>
      <c r="N911" s="206">
        <v>85029</v>
      </c>
      <c r="O911" s="206">
        <v>23405</v>
      </c>
      <c r="P911" s="206">
        <v>807037</v>
      </c>
      <c r="Q911" s="206">
        <v>748999</v>
      </c>
      <c r="R911" s="206">
        <v>8316</v>
      </c>
      <c r="S911" s="206">
        <v>180065</v>
      </c>
      <c r="T911" s="206"/>
    </row>
    <row r="912" spans="1:20">
      <c r="A912" s="86">
        <v>908</v>
      </c>
      <c r="B912" s="86">
        <v>908</v>
      </c>
      <c r="C912" s="105">
        <v>39497</v>
      </c>
      <c r="D912" s="86"/>
      <c r="E912" s="277">
        <v>39498</v>
      </c>
      <c r="F912" s="105">
        <v>39524</v>
      </c>
      <c r="G912" s="135"/>
      <c r="H912" s="135"/>
      <c r="I912" s="206">
        <v>22889</v>
      </c>
      <c r="J912" s="206"/>
      <c r="K912" s="206"/>
      <c r="L912" s="206">
        <v>30635</v>
      </c>
      <c r="M912" s="206" t="s">
        <v>2116</v>
      </c>
      <c r="N912" s="206">
        <v>85672</v>
      </c>
      <c r="O912" s="206">
        <v>24109</v>
      </c>
      <c r="P912" s="206">
        <v>806918</v>
      </c>
      <c r="Q912" s="206">
        <v>747561</v>
      </c>
      <c r="R912" s="206">
        <v>8487</v>
      </c>
      <c r="S912" s="206">
        <v>180016</v>
      </c>
      <c r="T912" s="206"/>
    </row>
    <row r="913" spans="1:20">
      <c r="A913" s="86">
        <v>909</v>
      </c>
      <c r="B913" s="86">
        <v>909</v>
      </c>
      <c r="C913" s="105">
        <v>39497</v>
      </c>
      <c r="D913" s="86"/>
      <c r="E913" s="277">
        <v>39499</v>
      </c>
      <c r="F913" s="105">
        <v>39526</v>
      </c>
      <c r="G913" s="135"/>
      <c r="H913" s="135"/>
      <c r="I913" s="206">
        <v>63717</v>
      </c>
      <c r="J913" s="206"/>
      <c r="K913" s="206"/>
      <c r="L913" s="206">
        <v>30623</v>
      </c>
      <c r="M913" s="206" t="s">
        <v>2117</v>
      </c>
      <c r="N913" s="206">
        <v>85105</v>
      </c>
      <c r="O913" s="206">
        <v>24135</v>
      </c>
      <c r="P913" s="206">
        <v>807074</v>
      </c>
      <c r="Q913" s="206">
        <v>747559</v>
      </c>
      <c r="R913" s="206">
        <v>8161</v>
      </c>
      <c r="S913" s="206">
        <v>180017</v>
      </c>
      <c r="T913" s="206"/>
    </row>
    <row r="914" spans="1:20">
      <c r="A914" s="86">
        <v>910</v>
      </c>
      <c r="B914" s="86">
        <v>910</v>
      </c>
      <c r="C914" s="105">
        <v>39497</v>
      </c>
      <c r="D914" s="86"/>
      <c r="E914" s="277">
        <v>39499</v>
      </c>
      <c r="F914" s="105">
        <v>39587</v>
      </c>
      <c r="G914" s="105">
        <v>39583</v>
      </c>
      <c r="H914" s="233" t="s">
        <v>120</v>
      </c>
      <c r="I914" s="206"/>
      <c r="J914" s="206"/>
      <c r="K914" s="206"/>
      <c r="L914" s="206"/>
      <c r="M914" s="206"/>
      <c r="N914" s="206"/>
      <c r="O914" s="206"/>
      <c r="P914" s="206"/>
      <c r="Q914" s="206"/>
      <c r="R914" s="206"/>
      <c r="S914" s="206"/>
      <c r="T914" s="206"/>
    </row>
    <row r="915" spans="1:20">
      <c r="A915" s="86">
        <v>911</v>
      </c>
      <c r="B915" s="86">
        <v>911</v>
      </c>
      <c r="C915" s="105">
        <v>39497</v>
      </c>
      <c r="D915" s="86"/>
      <c r="E915" s="277">
        <v>39499</v>
      </c>
      <c r="F915" s="105">
        <v>39520</v>
      </c>
      <c r="G915" s="105">
        <v>39521</v>
      </c>
      <c r="H915" s="233" t="s">
        <v>120</v>
      </c>
      <c r="I915" s="206">
        <v>63118</v>
      </c>
      <c r="J915" s="206"/>
      <c r="K915" s="206"/>
      <c r="L915" s="206">
        <v>30570</v>
      </c>
      <c r="M915" s="206" t="s">
        <v>2118</v>
      </c>
      <c r="N915" s="206">
        <v>84363</v>
      </c>
      <c r="O915" s="206">
        <v>24065</v>
      </c>
      <c r="P915" s="206">
        <v>807043</v>
      </c>
      <c r="Q915" s="206">
        <v>805441</v>
      </c>
      <c r="R915" s="206">
        <v>8300</v>
      </c>
      <c r="S915" s="206">
        <v>280176</v>
      </c>
      <c r="T915" s="206"/>
    </row>
    <row r="916" spans="1:20">
      <c r="A916" s="86">
        <v>912</v>
      </c>
      <c r="B916" s="86">
        <v>912</v>
      </c>
      <c r="C916" s="105">
        <v>39497</v>
      </c>
      <c r="D916" s="86"/>
      <c r="E916" s="277">
        <v>39498</v>
      </c>
      <c r="F916" s="105">
        <v>39528</v>
      </c>
      <c r="G916" s="105">
        <v>39527</v>
      </c>
      <c r="H916" s="233" t="s">
        <v>120</v>
      </c>
      <c r="I916" s="206">
        <v>63239</v>
      </c>
      <c r="J916" s="206"/>
      <c r="K916" s="206"/>
      <c r="L916" s="206">
        <v>30629</v>
      </c>
      <c r="M916" s="206" t="s">
        <v>2119</v>
      </c>
      <c r="N916" s="206">
        <v>85036</v>
      </c>
      <c r="O916" s="206">
        <v>23989</v>
      </c>
      <c r="P916" s="206">
        <v>806164</v>
      </c>
      <c r="Q916" s="206">
        <v>805440</v>
      </c>
      <c r="R916" s="206">
        <v>8170</v>
      </c>
      <c r="S916" s="206">
        <v>180051</v>
      </c>
      <c r="T916" s="206"/>
    </row>
    <row r="917" spans="1:20">
      <c r="A917" s="86">
        <v>913</v>
      </c>
      <c r="B917" s="86">
        <v>913</v>
      </c>
      <c r="C917" s="105">
        <v>39497</v>
      </c>
      <c r="D917" s="86"/>
      <c r="E917" s="277">
        <v>39499</v>
      </c>
      <c r="F917" s="105">
        <v>39545</v>
      </c>
      <c r="G917" s="105">
        <v>39545</v>
      </c>
      <c r="H917" s="135" t="s">
        <v>120</v>
      </c>
      <c r="I917" s="206">
        <v>63601</v>
      </c>
      <c r="J917" s="206"/>
      <c r="K917" s="206"/>
      <c r="L917" s="206">
        <v>30646</v>
      </c>
      <c r="M917" s="206" t="s">
        <v>2120</v>
      </c>
      <c r="N917" s="206">
        <v>85673</v>
      </c>
      <c r="O917" s="206">
        <v>23907</v>
      </c>
      <c r="P917" s="206">
        <v>807040</v>
      </c>
      <c r="Q917" s="206">
        <v>805450</v>
      </c>
      <c r="R917" s="206">
        <v>8511</v>
      </c>
      <c r="S917" s="206">
        <v>280200</v>
      </c>
      <c r="T917" s="206"/>
    </row>
    <row r="918" spans="1:20">
      <c r="A918" s="86">
        <v>914</v>
      </c>
      <c r="B918" s="86">
        <v>914</v>
      </c>
      <c r="C918" s="105">
        <v>39497</v>
      </c>
      <c r="D918" s="86"/>
      <c r="E918" s="277">
        <v>39498</v>
      </c>
      <c r="F918" s="105">
        <v>39528</v>
      </c>
      <c r="G918" s="105">
        <v>39527</v>
      </c>
      <c r="H918" s="233" t="s">
        <v>120</v>
      </c>
      <c r="I918" s="206">
        <v>63253</v>
      </c>
      <c r="J918" s="206"/>
      <c r="K918" s="206"/>
      <c r="L918" s="206">
        <v>30636</v>
      </c>
      <c r="M918" s="206" t="s">
        <v>2121</v>
      </c>
      <c r="N918" s="206">
        <v>85591</v>
      </c>
      <c r="O918" s="206">
        <v>24131</v>
      </c>
      <c r="P918" s="206">
        <v>807044</v>
      </c>
      <c r="Q918" s="206">
        <v>805449</v>
      </c>
      <c r="R918" s="206">
        <v>8368</v>
      </c>
      <c r="S918" s="206">
        <v>2801089</v>
      </c>
      <c r="T918" s="206"/>
    </row>
    <row r="919" spans="1:20">
      <c r="A919" s="86">
        <v>915</v>
      </c>
      <c r="B919" s="86">
        <v>915</v>
      </c>
      <c r="C919" s="105">
        <v>39497</v>
      </c>
      <c r="D919" s="86"/>
      <c r="E919" s="277">
        <v>39498</v>
      </c>
      <c r="F919" s="105">
        <v>39525</v>
      </c>
      <c r="G919" s="105">
        <v>39525</v>
      </c>
      <c r="H919" s="233" t="s">
        <v>120</v>
      </c>
      <c r="I919" s="206">
        <v>63092</v>
      </c>
      <c r="J919" s="206"/>
      <c r="K919" s="206"/>
      <c r="L919" s="206">
        <v>29797</v>
      </c>
      <c r="M919" s="206" t="s">
        <v>2122</v>
      </c>
      <c r="N919" s="206">
        <v>85106</v>
      </c>
      <c r="O919" s="206">
        <v>22686</v>
      </c>
      <c r="P919" s="206">
        <v>807037</v>
      </c>
      <c r="Q919" s="206">
        <v>747503</v>
      </c>
      <c r="R919" s="206">
        <v>7751</v>
      </c>
      <c r="S919" s="206">
        <v>280181</v>
      </c>
      <c r="T919" s="206"/>
    </row>
    <row r="920" spans="1:20">
      <c r="A920" s="86">
        <v>916</v>
      </c>
      <c r="B920" s="86">
        <v>916</v>
      </c>
      <c r="C920" s="105">
        <v>39497</v>
      </c>
      <c r="D920" s="86"/>
      <c r="E920" s="277">
        <v>39498</v>
      </c>
      <c r="F920" s="87">
        <v>39518</v>
      </c>
      <c r="G920" s="105">
        <v>39518</v>
      </c>
      <c r="H920" s="135" t="s">
        <v>134</v>
      </c>
      <c r="I920" s="206">
        <v>62897</v>
      </c>
      <c r="J920" s="206"/>
      <c r="K920" s="206"/>
      <c r="L920" s="206">
        <v>29765</v>
      </c>
      <c r="M920" s="206" t="s">
        <v>2123</v>
      </c>
      <c r="N920" s="206">
        <v>85213</v>
      </c>
      <c r="O920" s="206">
        <v>22633</v>
      </c>
      <c r="P920" s="206">
        <v>807169</v>
      </c>
      <c r="Q920" s="206">
        <v>747558</v>
      </c>
      <c r="R920" s="206">
        <v>5997</v>
      </c>
      <c r="S920" s="206">
        <v>180043</v>
      </c>
      <c r="T920" s="206"/>
    </row>
    <row r="921" spans="1:20">
      <c r="A921" s="86">
        <v>917</v>
      </c>
      <c r="B921" s="86">
        <v>917</v>
      </c>
      <c r="C921" s="105">
        <v>39497</v>
      </c>
      <c r="D921" s="86"/>
      <c r="E921" s="277">
        <v>39498</v>
      </c>
      <c r="F921" s="105">
        <v>39519</v>
      </c>
      <c r="G921" s="105">
        <v>39518</v>
      </c>
      <c r="H921" s="135" t="s">
        <v>120</v>
      </c>
      <c r="I921" s="206">
        <v>63156</v>
      </c>
      <c r="J921" s="206"/>
      <c r="K921" s="206"/>
      <c r="L921" s="206">
        <v>30634</v>
      </c>
      <c r="M921" s="206" t="s">
        <v>2124</v>
      </c>
      <c r="N921" s="206">
        <v>84585</v>
      </c>
      <c r="O921" s="206">
        <v>24140</v>
      </c>
      <c r="P921" s="206">
        <v>807068</v>
      </c>
      <c r="Q921" s="206">
        <v>805447</v>
      </c>
      <c r="R921" s="206">
        <v>8437</v>
      </c>
      <c r="S921" s="206">
        <v>180045</v>
      </c>
      <c r="T921" s="206"/>
    </row>
    <row r="922" spans="1:20">
      <c r="A922" s="86">
        <v>918</v>
      </c>
      <c r="B922" s="86">
        <v>918</v>
      </c>
      <c r="C922" s="105">
        <v>39497</v>
      </c>
      <c r="D922" s="86"/>
      <c r="E922" s="277">
        <v>39498</v>
      </c>
      <c r="F922" s="105">
        <v>39542</v>
      </c>
      <c r="G922" s="105">
        <v>39542</v>
      </c>
      <c r="H922" s="135" t="s">
        <v>119</v>
      </c>
      <c r="I922" s="206"/>
      <c r="J922" s="206"/>
      <c r="K922" s="206"/>
      <c r="L922" s="206"/>
      <c r="M922" s="206"/>
      <c r="N922" s="206"/>
      <c r="O922" s="206"/>
      <c r="P922" s="206"/>
      <c r="Q922" s="206"/>
      <c r="R922" s="206"/>
      <c r="S922" s="206"/>
      <c r="T922" s="206"/>
    </row>
    <row r="923" spans="1:20">
      <c r="A923" s="86">
        <v>919</v>
      </c>
      <c r="B923" s="86">
        <v>919</v>
      </c>
      <c r="C923" s="105">
        <v>39497</v>
      </c>
      <c r="D923" s="86"/>
      <c r="E923" s="277">
        <v>39498</v>
      </c>
      <c r="F923" s="105">
        <v>39528</v>
      </c>
      <c r="G923" s="135"/>
      <c r="H923" s="135"/>
      <c r="I923" s="206">
        <v>63159</v>
      </c>
      <c r="J923" s="206"/>
      <c r="K923" s="206"/>
      <c r="L923" s="206">
        <v>30625</v>
      </c>
      <c r="M923" s="206" t="s">
        <v>2125</v>
      </c>
      <c r="N923" s="206">
        <v>85037</v>
      </c>
      <c r="O923" s="206">
        <v>23898</v>
      </c>
      <c r="P923" s="206">
        <v>807042</v>
      </c>
      <c r="Q923" s="206">
        <v>806543</v>
      </c>
      <c r="R923" s="206">
        <v>8257</v>
      </c>
      <c r="S923" s="206">
        <v>180048</v>
      </c>
      <c r="T923" s="206"/>
    </row>
    <row r="924" spans="1:20">
      <c r="A924" s="86">
        <v>920</v>
      </c>
      <c r="B924" s="86">
        <v>920</v>
      </c>
      <c r="C924" s="105">
        <v>39498</v>
      </c>
      <c r="D924" s="86"/>
      <c r="E924" s="277">
        <v>39498</v>
      </c>
      <c r="F924" s="87">
        <v>39518</v>
      </c>
      <c r="G924" s="105">
        <v>39514</v>
      </c>
      <c r="H924" s="135" t="s">
        <v>127</v>
      </c>
      <c r="I924" s="206">
        <v>62986</v>
      </c>
      <c r="J924" s="206"/>
      <c r="K924" s="206"/>
      <c r="L924" s="206">
        <v>30632</v>
      </c>
      <c r="M924" s="206" t="s">
        <v>2126</v>
      </c>
      <c r="N924" s="206">
        <v>84592</v>
      </c>
      <c r="O924" s="206">
        <v>23880</v>
      </c>
      <c r="P924" s="206">
        <v>807072</v>
      </c>
      <c r="Q924" s="206">
        <v>806537</v>
      </c>
      <c r="R924" s="206">
        <v>8243</v>
      </c>
      <c r="S924" s="206">
        <v>180041</v>
      </c>
      <c r="T924" s="206"/>
    </row>
    <row r="925" spans="1:20">
      <c r="A925" s="86">
        <v>921</v>
      </c>
      <c r="B925" s="86">
        <v>921</v>
      </c>
      <c r="C925" s="105">
        <v>39498</v>
      </c>
      <c r="D925" s="86"/>
      <c r="E925" s="277">
        <v>39498</v>
      </c>
      <c r="F925" s="87">
        <v>39518</v>
      </c>
      <c r="G925" s="105">
        <v>39518</v>
      </c>
      <c r="H925" s="135" t="s">
        <v>138</v>
      </c>
      <c r="I925" s="206">
        <v>63154</v>
      </c>
      <c r="J925" s="206"/>
      <c r="K925" s="206"/>
      <c r="L925" s="206">
        <v>30647</v>
      </c>
      <c r="M925" s="206" t="s">
        <v>2127</v>
      </c>
      <c r="N925" s="206">
        <v>85595</v>
      </c>
      <c r="O925" s="206">
        <v>23889</v>
      </c>
      <c r="P925" s="206">
        <v>807035</v>
      </c>
      <c r="Q925" s="206">
        <v>806536</v>
      </c>
      <c r="R925" s="206">
        <v>8510</v>
      </c>
      <c r="S925" s="206">
        <v>180014</v>
      </c>
      <c r="T925" s="206"/>
    </row>
    <row r="926" spans="1:20">
      <c r="A926" s="86">
        <v>922</v>
      </c>
      <c r="B926" s="86">
        <v>922</v>
      </c>
      <c r="C926" s="105">
        <v>39498</v>
      </c>
      <c r="D926" s="86"/>
      <c r="E926" s="277">
        <v>39499</v>
      </c>
      <c r="F926" s="105">
        <v>39528</v>
      </c>
      <c r="G926" s="105">
        <v>39527</v>
      </c>
      <c r="H926" s="233" t="s">
        <v>120</v>
      </c>
      <c r="I926" s="206">
        <v>61679</v>
      </c>
      <c r="J926" s="206"/>
      <c r="K926" s="206"/>
      <c r="L926" s="206">
        <v>30614</v>
      </c>
      <c r="M926" s="206" t="s">
        <v>2128</v>
      </c>
      <c r="N926" s="206">
        <v>85104</v>
      </c>
      <c r="O926" s="206">
        <v>24143</v>
      </c>
      <c r="P926" s="206">
        <v>753325</v>
      </c>
      <c r="Q926" s="206">
        <v>806542</v>
      </c>
      <c r="R926" s="206">
        <v>119</v>
      </c>
      <c r="S926" s="206">
        <v>180039</v>
      </c>
      <c r="T926" s="206"/>
    </row>
    <row r="927" spans="1:20">
      <c r="A927" s="86">
        <v>923</v>
      </c>
      <c r="B927" s="86">
        <v>923</v>
      </c>
      <c r="C927" s="105">
        <v>39498</v>
      </c>
      <c r="D927" s="86"/>
      <c r="E927" s="277">
        <v>39499</v>
      </c>
      <c r="F927" s="105">
        <v>39528</v>
      </c>
      <c r="G927" s="105">
        <v>39527</v>
      </c>
      <c r="H927" s="233" t="s">
        <v>120</v>
      </c>
      <c r="I927" s="206">
        <v>62638</v>
      </c>
      <c r="J927" s="206"/>
      <c r="K927" s="206"/>
      <c r="L927" s="206">
        <v>30633</v>
      </c>
      <c r="M927" s="206" t="s">
        <v>2129</v>
      </c>
      <c r="N927" s="206">
        <v>85590</v>
      </c>
      <c r="O927" s="206">
        <v>24151</v>
      </c>
      <c r="P927" s="206">
        <v>807039</v>
      </c>
      <c r="Q927" s="206">
        <v>806559</v>
      </c>
      <c r="R927" s="206">
        <v>8268</v>
      </c>
      <c r="S927" s="206">
        <v>180044</v>
      </c>
      <c r="T927" s="206"/>
    </row>
    <row r="928" spans="1:20">
      <c r="A928" s="86">
        <v>924</v>
      </c>
      <c r="B928" s="86">
        <v>924</v>
      </c>
      <c r="C928" s="105">
        <v>39498</v>
      </c>
      <c r="D928" s="86"/>
      <c r="E928" s="277">
        <v>39499</v>
      </c>
      <c r="F928" s="105">
        <v>39526</v>
      </c>
      <c r="G928" s="105">
        <v>39526</v>
      </c>
      <c r="H928" s="233" t="s">
        <v>120</v>
      </c>
      <c r="I928" s="206">
        <v>62953</v>
      </c>
      <c r="J928" s="206"/>
      <c r="K928" s="206"/>
      <c r="L928" s="206">
        <v>30637</v>
      </c>
      <c r="M928" s="206" t="s">
        <v>2130</v>
      </c>
      <c r="N928" s="206">
        <v>85670</v>
      </c>
      <c r="O928" s="206">
        <v>24139</v>
      </c>
      <c r="P928" s="206">
        <v>753020</v>
      </c>
      <c r="Q928" s="206">
        <v>806533</v>
      </c>
      <c r="R928" s="206">
        <v>8365</v>
      </c>
      <c r="S928" s="206">
        <v>180023</v>
      </c>
      <c r="T928" s="206"/>
    </row>
    <row r="929" spans="1:20">
      <c r="A929" s="86">
        <v>925</v>
      </c>
      <c r="B929" s="86">
        <v>925</v>
      </c>
      <c r="C929" s="105">
        <v>39498</v>
      </c>
      <c r="D929" s="86"/>
      <c r="E929" s="277">
        <v>39499</v>
      </c>
      <c r="F929" s="105">
        <v>39519</v>
      </c>
      <c r="G929" s="105">
        <v>39518</v>
      </c>
      <c r="H929" s="135" t="s">
        <v>127</v>
      </c>
      <c r="I929" s="206">
        <v>63061</v>
      </c>
      <c r="J929" s="206"/>
      <c r="K929" s="206"/>
      <c r="L929" s="206">
        <v>29737</v>
      </c>
      <c r="M929" s="206" t="s">
        <v>2131</v>
      </c>
      <c r="N929" s="206">
        <v>85597</v>
      </c>
      <c r="O929" s="206">
        <v>22544</v>
      </c>
      <c r="P929" s="206">
        <v>754176</v>
      </c>
      <c r="Q929" s="206">
        <v>806551</v>
      </c>
      <c r="R929" s="231">
        <v>7000221</v>
      </c>
      <c r="S929" s="206">
        <v>380199</v>
      </c>
      <c r="T929" s="206"/>
    </row>
    <row r="930" spans="1:20">
      <c r="A930" s="86">
        <v>926</v>
      </c>
      <c r="B930" s="86">
        <v>926</v>
      </c>
      <c r="C930" s="105">
        <v>39498</v>
      </c>
      <c r="D930" s="86"/>
      <c r="E930" s="277">
        <v>39499</v>
      </c>
      <c r="F930" s="105">
        <v>39526</v>
      </c>
      <c r="G930" s="135"/>
      <c r="H930" s="135"/>
      <c r="I930" s="206">
        <v>63276</v>
      </c>
      <c r="J930" s="206"/>
      <c r="K930" s="206"/>
      <c r="L930" s="206">
        <v>29690</v>
      </c>
      <c r="M930" s="206" t="s">
        <v>2132</v>
      </c>
      <c r="N930" s="206">
        <v>85677</v>
      </c>
      <c r="O930" s="206">
        <v>22512</v>
      </c>
      <c r="P930" s="206">
        <v>753302</v>
      </c>
      <c r="Q930" s="206">
        <v>806538</v>
      </c>
      <c r="R930" s="206">
        <v>6471</v>
      </c>
      <c r="S930" s="206"/>
      <c r="T930" s="206"/>
    </row>
    <row r="931" spans="1:20">
      <c r="A931" s="86">
        <v>927</v>
      </c>
      <c r="B931" s="86">
        <v>927</v>
      </c>
      <c r="C931" s="105">
        <v>39498</v>
      </c>
      <c r="D931" s="86"/>
      <c r="E931" s="277">
        <v>39504</v>
      </c>
      <c r="F931" s="105">
        <v>39535</v>
      </c>
      <c r="G931" s="135"/>
      <c r="H931" s="135"/>
      <c r="I931" s="206">
        <v>63055</v>
      </c>
      <c r="J931" s="206"/>
      <c r="K931" s="206"/>
      <c r="L931" s="206">
        <v>30618</v>
      </c>
      <c r="M931" s="206" t="s">
        <v>2133</v>
      </c>
      <c r="N931" s="206">
        <v>72446</v>
      </c>
      <c r="O931" s="206">
        <v>24120</v>
      </c>
      <c r="P931" s="206">
        <v>754156</v>
      </c>
      <c r="Q931" s="206">
        <v>806534</v>
      </c>
      <c r="R931" s="206">
        <v>134</v>
      </c>
      <c r="S931" s="206">
        <v>4270109</v>
      </c>
      <c r="T931" s="206"/>
    </row>
    <row r="932" spans="1:20">
      <c r="A932" s="86">
        <v>928</v>
      </c>
      <c r="B932" s="86">
        <v>928</v>
      </c>
      <c r="C932" s="105">
        <v>39498</v>
      </c>
      <c r="D932" s="86"/>
      <c r="E932" s="277">
        <v>39500</v>
      </c>
      <c r="F932" s="105">
        <v>39513</v>
      </c>
      <c r="G932" s="105">
        <v>39513</v>
      </c>
      <c r="H932" s="135" t="s">
        <v>127</v>
      </c>
      <c r="I932" s="206">
        <v>63099</v>
      </c>
      <c r="J932" s="206"/>
      <c r="K932" s="206"/>
      <c r="L932" s="206">
        <v>30535</v>
      </c>
      <c r="M932" s="206" t="s">
        <v>2134</v>
      </c>
      <c r="N932" s="206">
        <v>85215</v>
      </c>
      <c r="O932" s="206">
        <v>23954</v>
      </c>
      <c r="P932" s="206">
        <v>753009</v>
      </c>
      <c r="Q932" s="206">
        <v>806529</v>
      </c>
      <c r="R932" s="206">
        <v>8471</v>
      </c>
      <c r="S932" s="231"/>
      <c r="T932" s="206"/>
    </row>
    <row r="933" spans="1:20">
      <c r="A933" s="86">
        <v>929</v>
      </c>
      <c r="B933" s="86">
        <v>929</v>
      </c>
      <c r="C933" s="105">
        <v>39498</v>
      </c>
      <c r="D933" s="86"/>
      <c r="E933" s="277">
        <v>39499</v>
      </c>
      <c r="F933" s="105">
        <v>39513</v>
      </c>
      <c r="G933" s="105">
        <v>39513</v>
      </c>
      <c r="H933" s="135" t="s">
        <v>120</v>
      </c>
      <c r="I933" s="206">
        <v>63052</v>
      </c>
      <c r="J933" s="206"/>
      <c r="K933" s="206"/>
      <c r="L933" s="206">
        <v>30620</v>
      </c>
      <c r="M933" s="206" t="s">
        <v>2135</v>
      </c>
      <c r="N933" s="206">
        <v>85589</v>
      </c>
      <c r="O933" s="206">
        <v>24152</v>
      </c>
      <c r="P933" s="206">
        <v>753018</v>
      </c>
      <c r="Q933" s="206">
        <v>806535</v>
      </c>
      <c r="R933" s="206">
        <v>8144</v>
      </c>
      <c r="S933" s="231"/>
      <c r="T933" s="206"/>
    </row>
    <row r="934" spans="1:20">
      <c r="A934" s="86">
        <v>930</v>
      </c>
      <c r="B934" s="86">
        <v>930</v>
      </c>
      <c r="C934" s="105">
        <v>39498</v>
      </c>
      <c r="D934" s="86"/>
      <c r="E934" s="277">
        <v>39500</v>
      </c>
      <c r="F934" s="105">
        <v>39526</v>
      </c>
      <c r="G934" s="105">
        <v>39526</v>
      </c>
      <c r="H934" s="233" t="s">
        <v>120</v>
      </c>
      <c r="I934" s="206">
        <v>63006</v>
      </c>
      <c r="J934" s="206"/>
      <c r="K934" s="206"/>
      <c r="L934" s="206">
        <v>30026</v>
      </c>
      <c r="M934" s="206" t="s">
        <v>2136</v>
      </c>
      <c r="N934" s="206">
        <v>74825</v>
      </c>
      <c r="O934" s="206">
        <v>23902</v>
      </c>
      <c r="P934" s="206">
        <v>753326</v>
      </c>
      <c r="Q934" s="206">
        <v>806540</v>
      </c>
      <c r="R934" s="206">
        <v>8380</v>
      </c>
      <c r="S934" s="231"/>
      <c r="T934" s="206"/>
    </row>
    <row r="935" spans="1:20">
      <c r="A935" s="86">
        <v>931</v>
      </c>
      <c r="B935" s="86">
        <v>931</v>
      </c>
      <c r="C935" s="105">
        <v>39498</v>
      </c>
      <c r="D935" s="86"/>
      <c r="E935" s="277">
        <v>39499</v>
      </c>
      <c r="F935" s="105">
        <v>39520</v>
      </c>
      <c r="G935" s="135"/>
      <c r="H935" s="135"/>
      <c r="I935" s="206">
        <v>60303</v>
      </c>
      <c r="J935" s="206"/>
      <c r="K935" s="206"/>
      <c r="L935" s="206">
        <v>30638</v>
      </c>
      <c r="M935" s="206" t="s">
        <v>2137</v>
      </c>
      <c r="N935" s="206">
        <v>85107</v>
      </c>
      <c r="O935" s="206">
        <v>24153</v>
      </c>
      <c r="P935" s="206">
        <v>753336</v>
      </c>
      <c r="Q935" s="206">
        <v>806530</v>
      </c>
      <c r="R935" s="206">
        <v>8173</v>
      </c>
      <c r="S935" s="231"/>
      <c r="T935" s="206"/>
    </row>
    <row r="936" spans="1:20">
      <c r="A936" s="86">
        <v>932</v>
      </c>
      <c r="B936" s="86">
        <v>932</v>
      </c>
      <c r="C936" s="105">
        <v>39498</v>
      </c>
      <c r="D936" s="86"/>
      <c r="E936" s="277">
        <v>39499</v>
      </c>
      <c r="F936" s="105">
        <v>39520</v>
      </c>
      <c r="G936" s="135"/>
      <c r="H936" s="135"/>
      <c r="I936" s="206">
        <v>62936</v>
      </c>
      <c r="J936" s="206"/>
      <c r="K936" s="206"/>
      <c r="L936" s="206">
        <v>30627</v>
      </c>
      <c r="M936" s="206" t="s">
        <v>2138</v>
      </c>
      <c r="N936" s="206">
        <v>75236</v>
      </c>
      <c r="O936" s="206">
        <v>23905</v>
      </c>
      <c r="P936" s="206">
        <v>807066</v>
      </c>
      <c r="Q936" s="206">
        <v>806541</v>
      </c>
      <c r="R936" s="206">
        <v>6472</v>
      </c>
      <c r="S936" s="206"/>
      <c r="T936" s="206"/>
    </row>
    <row r="937" spans="1:20">
      <c r="A937" s="86">
        <v>933</v>
      </c>
      <c r="B937" s="86">
        <v>933</v>
      </c>
      <c r="C937" s="105">
        <v>39498</v>
      </c>
      <c r="D937" s="86"/>
      <c r="E937" s="277">
        <v>39500</v>
      </c>
      <c r="F937" s="105">
        <v>39521</v>
      </c>
      <c r="G937" s="135"/>
      <c r="H937" s="135"/>
      <c r="I937" s="206">
        <v>63223</v>
      </c>
      <c r="J937" s="206"/>
      <c r="K937" s="206"/>
      <c r="L937" s="206">
        <v>30568</v>
      </c>
      <c r="M937" s="206" t="s">
        <v>2139</v>
      </c>
      <c r="N937" s="206">
        <v>85035</v>
      </c>
      <c r="O937" s="206">
        <v>24051</v>
      </c>
      <c r="P937" s="206">
        <v>752070</v>
      </c>
      <c r="Q937" s="206">
        <v>805445</v>
      </c>
      <c r="R937" s="206">
        <v>8313</v>
      </c>
      <c r="S937" s="206"/>
      <c r="T937" s="206"/>
    </row>
    <row r="938" spans="1:20">
      <c r="A938" s="86">
        <v>934</v>
      </c>
      <c r="B938" s="86">
        <v>934</v>
      </c>
      <c r="C938" s="105">
        <v>39499</v>
      </c>
      <c r="D938" s="86"/>
      <c r="E938" s="277">
        <v>39499</v>
      </c>
      <c r="F938" s="105">
        <v>39526</v>
      </c>
      <c r="G938" s="135"/>
      <c r="H938" s="135"/>
      <c r="I938" s="206">
        <v>63225</v>
      </c>
      <c r="J938" s="206"/>
      <c r="K938" s="206"/>
      <c r="L938" s="206">
        <v>30624</v>
      </c>
      <c r="M938" s="206" t="s">
        <v>2140</v>
      </c>
      <c r="N938" s="206">
        <v>75499</v>
      </c>
      <c r="O938" s="206">
        <v>24022</v>
      </c>
      <c r="P938" s="206">
        <v>807065</v>
      </c>
      <c r="Q938" s="206">
        <v>805434</v>
      </c>
      <c r="R938" s="206">
        <v>8143</v>
      </c>
      <c r="S938" s="206">
        <v>280184</v>
      </c>
      <c r="T938" s="206"/>
    </row>
    <row r="939" spans="1:20">
      <c r="A939" s="86">
        <v>935</v>
      </c>
      <c r="B939" s="86">
        <v>935</v>
      </c>
      <c r="C939" s="105">
        <v>39499</v>
      </c>
      <c r="D939" s="86"/>
      <c r="E939" s="277">
        <v>39499</v>
      </c>
      <c r="F939" s="105">
        <v>39528</v>
      </c>
      <c r="G939" s="105">
        <v>39527</v>
      </c>
      <c r="H939" s="233" t="s">
        <v>120</v>
      </c>
      <c r="I939" s="206">
        <v>63608</v>
      </c>
      <c r="J939" s="206"/>
      <c r="K939" s="206"/>
      <c r="L939" s="206">
        <v>30549</v>
      </c>
      <c r="M939" s="206" t="s">
        <v>2141</v>
      </c>
      <c r="N939" s="206">
        <v>75297</v>
      </c>
      <c r="O939" s="206">
        <v>23993</v>
      </c>
      <c r="P939" s="206">
        <v>807073</v>
      </c>
      <c r="Q939" s="206">
        <v>805433</v>
      </c>
      <c r="R939" s="206">
        <v>8466</v>
      </c>
      <c r="S939" s="206"/>
      <c r="T939" s="206"/>
    </row>
    <row r="940" spans="1:20">
      <c r="A940" s="86">
        <v>936</v>
      </c>
      <c r="B940" s="86">
        <v>936</v>
      </c>
      <c r="C940" s="105">
        <v>39499</v>
      </c>
      <c r="D940" s="86"/>
      <c r="E940" s="277">
        <v>39500</v>
      </c>
      <c r="F940" s="105">
        <v>39519</v>
      </c>
      <c r="G940" s="105">
        <v>39518</v>
      </c>
      <c r="H940" s="135" t="s">
        <v>127</v>
      </c>
      <c r="I940" s="206">
        <v>60300</v>
      </c>
      <c r="J940" s="206"/>
      <c r="K940" s="206"/>
      <c r="L940" s="206">
        <v>30555</v>
      </c>
      <c r="M940" s="206" t="s">
        <v>2142</v>
      </c>
      <c r="N940" s="206">
        <v>73887</v>
      </c>
      <c r="O940" s="206">
        <v>23915</v>
      </c>
      <c r="P940" s="206">
        <v>754151</v>
      </c>
      <c r="Q940" s="206">
        <v>805432</v>
      </c>
      <c r="R940" s="206">
        <v>8296</v>
      </c>
      <c r="S940" s="206"/>
      <c r="T940" s="206"/>
    </row>
    <row r="941" spans="1:20">
      <c r="A941" s="86">
        <v>937</v>
      </c>
      <c r="B941" s="86">
        <v>937</v>
      </c>
      <c r="C941" s="105">
        <v>39499</v>
      </c>
      <c r="D941" s="86"/>
      <c r="E941" s="277">
        <v>39500</v>
      </c>
      <c r="F941" s="105">
        <v>39524</v>
      </c>
      <c r="G941" s="105">
        <v>39527</v>
      </c>
      <c r="H941" s="233" t="s">
        <v>120</v>
      </c>
      <c r="I941" s="206">
        <v>63097</v>
      </c>
      <c r="J941" s="206"/>
      <c r="K941" s="206"/>
      <c r="L941" s="206">
        <v>30558</v>
      </c>
      <c r="M941" s="206" t="s">
        <v>2143</v>
      </c>
      <c r="N941" s="206">
        <v>73678</v>
      </c>
      <c r="O941" s="206">
        <v>24020</v>
      </c>
      <c r="P941" s="206">
        <v>752066</v>
      </c>
      <c r="Q941" s="206">
        <v>805439</v>
      </c>
      <c r="R941" s="206">
        <v>8386</v>
      </c>
      <c r="S941" s="206"/>
      <c r="T941" s="206"/>
    </row>
    <row r="942" spans="1:20">
      <c r="A942" s="86">
        <v>938</v>
      </c>
      <c r="B942" s="86">
        <v>938</v>
      </c>
      <c r="C942" s="105">
        <v>39499</v>
      </c>
      <c r="D942" s="86"/>
      <c r="E942" s="277">
        <v>39513</v>
      </c>
      <c r="F942" s="105">
        <v>39546</v>
      </c>
      <c r="G942" s="105">
        <v>39546</v>
      </c>
      <c r="H942" s="135" t="s">
        <v>122</v>
      </c>
      <c r="I942" s="206"/>
      <c r="J942" s="206"/>
      <c r="K942" s="206"/>
      <c r="L942" s="206"/>
      <c r="M942" s="206"/>
      <c r="N942" s="206"/>
      <c r="O942" s="206"/>
      <c r="P942" s="206"/>
      <c r="Q942" s="206"/>
      <c r="R942" s="206"/>
      <c r="S942" s="206"/>
      <c r="T942" s="206"/>
    </row>
    <row r="943" spans="1:20">
      <c r="A943" s="86">
        <v>939</v>
      </c>
      <c r="B943" s="86">
        <v>939</v>
      </c>
      <c r="C943" s="105">
        <v>39499</v>
      </c>
      <c r="D943" s="86"/>
      <c r="E943" s="277">
        <v>39504</v>
      </c>
      <c r="F943" s="105">
        <v>39524</v>
      </c>
      <c r="G943" s="105">
        <v>39531</v>
      </c>
      <c r="H943" s="233" t="s">
        <v>120</v>
      </c>
      <c r="I943" s="206">
        <v>63048</v>
      </c>
      <c r="J943" s="206"/>
      <c r="K943" s="206"/>
      <c r="L943" s="206">
        <v>29706</v>
      </c>
      <c r="M943" s="206" t="s">
        <v>2144</v>
      </c>
      <c r="N943" s="206">
        <v>75612</v>
      </c>
      <c r="O943" s="206">
        <v>22535</v>
      </c>
      <c r="P943" s="206">
        <v>753002</v>
      </c>
      <c r="Q943" s="206">
        <v>747571</v>
      </c>
      <c r="R943" s="206">
        <v>6529</v>
      </c>
      <c r="S943" s="206"/>
      <c r="T943" s="206"/>
    </row>
    <row r="944" spans="1:20">
      <c r="A944" s="86">
        <v>940</v>
      </c>
      <c r="B944" s="86">
        <v>940</v>
      </c>
      <c r="C944" s="105">
        <v>39499</v>
      </c>
      <c r="D944" s="86"/>
      <c r="E944" s="277">
        <v>39504</v>
      </c>
      <c r="F944" s="105">
        <v>39524</v>
      </c>
      <c r="G944" s="105">
        <v>39527</v>
      </c>
      <c r="H944" s="233" t="s">
        <v>120</v>
      </c>
      <c r="I944" s="206">
        <v>60262</v>
      </c>
      <c r="J944" s="206"/>
      <c r="K944" s="206"/>
      <c r="L944" s="206">
        <v>29695</v>
      </c>
      <c r="M944" s="206" t="s">
        <v>2145</v>
      </c>
      <c r="N944" s="206">
        <v>75087</v>
      </c>
      <c r="O944" s="206">
        <v>16918</v>
      </c>
      <c r="P944" s="206">
        <v>753296</v>
      </c>
      <c r="Q944" s="206">
        <v>805446</v>
      </c>
      <c r="R944" s="206">
        <v>6263</v>
      </c>
      <c r="S944" s="206"/>
      <c r="T944" s="206"/>
    </row>
    <row r="945" spans="1:20">
      <c r="A945" s="86">
        <v>941</v>
      </c>
      <c r="B945" s="86">
        <v>941</v>
      </c>
      <c r="C945" s="105">
        <v>39499</v>
      </c>
      <c r="D945" s="86"/>
      <c r="E945" s="277">
        <v>39504</v>
      </c>
      <c r="F945" s="116">
        <v>39510</v>
      </c>
      <c r="G945" s="105">
        <v>39510</v>
      </c>
      <c r="H945" s="135" t="s">
        <v>120</v>
      </c>
      <c r="I945" s="206">
        <v>62940</v>
      </c>
      <c r="J945" s="206"/>
      <c r="K945" s="206"/>
      <c r="L945" s="206">
        <v>29678</v>
      </c>
      <c r="M945" s="206" t="s">
        <v>2146</v>
      </c>
      <c r="N945" s="206">
        <v>75298</v>
      </c>
      <c r="O945" s="206">
        <v>16934</v>
      </c>
      <c r="P945" s="206">
        <v>753014</v>
      </c>
      <c r="Q945" s="206">
        <v>805437</v>
      </c>
      <c r="R945" s="206">
        <v>4963</v>
      </c>
      <c r="S945" s="206"/>
      <c r="T945" s="206"/>
    </row>
    <row r="946" spans="1:20">
      <c r="A946" s="86">
        <v>942</v>
      </c>
      <c r="B946" s="86">
        <v>942</v>
      </c>
      <c r="C946" s="105">
        <v>39499</v>
      </c>
      <c r="D946" s="86"/>
      <c r="E946" s="277">
        <v>39505</v>
      </c>
      <c r="F946" s="105">
        <v>39528</v>
      </c>
      <c r="G946" s="105">
        <v>39528</v>
      </c>
      <c r="H946" s="233" t="s">
        <v>120</v>
      </c>
      <c r="I946" s="206">
        <v>63122</v>
      </c>
      <c r="J946" s="206"/>
      <c r="K946" s="206"/>
      <c r="L946" s="206">
        <v>29705</v>
      </c>
      <c r="M946" s="206" t="s">
        <v>2147</v>
      </c>
      <c r="N946" s="206">
        <v>71612</v>
      </c>
      <c r="O946" s="206">
        <v>16495</v>
      </c>
      <c r="P946" s="206">
        <v>753005</v>
      </c>
      <c r="Q946" s="206">
        <v>806532</v>
      </c>
      <c r="R946" s="206">
        <v>6535</v>
      </c>
      <c r="S946" s="206">
        <v>180062</v>
      </c>
      <c r="T946" s="206"/>
    </row>
    <row r="947" spans="1:20">
      <c r="A947" s="86">
        <v>943</v>
      </c>
      <c r="B947" s="86">
        <v>943</v>
      </c>
      <c r="C947" s="105">
        <v>39499</v>
      </c>
      <c r="D947" s="86"/>
      <c r="E947" s="277">
        <v>39524</v>
      </c>
      <c r="F947" s="105">
        <v>39546</v>
      </c>
      <c r="G947" s="105">
        <v>39546</v>
      </c>
      <c r="H947" s="135" t="s">
        <v>120</v>
      </c>
      <c r="I947" s="206"/>
      <c r="J947" s="206"/>
      <c r="K947" s="206"/>
      <c r="L947" s="206"/>
      <c r="M947" s="206"/>
      <c r="N947" s="206"/>
      <c r="O947" s="206"/>
      <c r="P947" s="206"/>
      <c r="Q947" s="206"/>
      <c r="R947" s="206"/>
      <c r="S947" s="206"/>
      <c r="T947" s="206"/>
    </row>
    <row r="948" spans="1:20">
      <c r="A948" s="86">
        <v>944</v>
      </c>
      <c r="B948" s="86">
        <v>944</v>
      </c>
      <c r="C948" s="105">
        <v>39499</v>
      </c>
      <c r="D948" s="86"/>
      <c r="E948" s="277">
        <v>39506</v>
      </c>
      <c r="F948" s="105">
        <v>39531</v>
      </c>
      <c r="G948" s="135"/>
      <c r="H948" s="135"/>
      <c r="I948" s="206">
        <v>62641</v>
      </c>
      <c r="J948" s="206"/>
      <c r="K948" s="206"/>
      <c r="L948" s="206">
        <v>29741</v>
      </c>
      <c r="M948" s="206" t="s">
        <v>2148</v>
      </c>
      <c r="N948" s="206">
        <v>79408</v>
      </c>
      <c r="O948" s="206">
        <v>15714</v>
      </c>
      <c r="P948" s="206">
        <v>753028</v>
      </c>
      <c r="Q948" s="206">
        <v>805430</v>
      </c>
      <c r="R948" s="206">
        <v>6668</v>
      </c>
      <c r="S948" s="206"/>
      <c r="T948" s="206"/>
    </row>
    <row r="949" spans="1:20">
      <c r="A949" s="86">
        <v>945</v>
      </c>
      <c r="B949" s="86">
        <v>945</v>
      </c>
      <c r="C949" s="105">
        <v>39500</v>
      </c>
      <c r="D949" s="86"/>
      <c r="E949" s="277">
        <v>39505</v>
      </c>
      <c r="F949" s="105">
        <v>39528</v>
      </c>
      <c r="G949" s="135"/>
      <c r="H949" s="135"/>
      <c r="I949" s="206">
        <v>63606</v>
      </c>
      <c r="J949" s="206"/>
      <c r="K949" s="206"/>
      <c r="L949" s="206">
        <v>29709</v>
      </c>
      <c r="M949" s="206" t="s">
        <v>2149</v>
      </c>
      <c r="N949" s="206">
        <v>70223</v>
      </c>
      <c r="O949" s="206">
        <v>22531</v>
      </c>
      <c r="P949" s="206">
        <v>754111</v>
      </c>
      <c r="Q949" s="206">
        <v>805442</v>
      </c>
      <c r="R949" s="206">
        <v>6267</v>
      </c>
      <c r="S949" s="206">
        <v>4070126</v>
      </c>
      <c r="T949" s="206"/>
    </row>
    <row r="950" spans="1:20">
      <c r="A950" s="86">
        <v>946</v>
      </c>
      <c r="B950" s="86">
        <v>946</v>
      </c>
      <c r="C950" s="105">
        <v>39500</v>
      </c>
      <c r="D950" s="86"/>
      <c r="E950" s="277">
        <v>39504</v>
      </c>
      <c r="F950" s="105">
        <v>39519</v>
      </c>
      <c r="G950" s="105">
        <v>39518</v>
      </c>
      <c r="H950" s="135" t="s">
        <v>120</v>
      </c>
      <c r="I950" s="206">
        <v>63413</v>
      </c>
      <c r="J950" s="206"/>
      <c r="K950" s="206"/>
      <c r="L950" s="206">
        <v>29729</v>
      </c>
      <c r="M950" s="206" t="s">
        <v>2150</v>
      </c>
      <c r="N950" s="206">
        <v>75498</v>
      </c>
      <c r="O950" s="206">
        <v>22547</v>
      </c>
      <c r="P950" s="206">
        <v>751861</v>
      </c>
      <c r="Q950" s="206">
        <v>805429</v>
      </c>
      <c r="R950" s="206">
        <v>6524</v>
      </c>
      <c r="S950" s="206">
        <v>4070148</v>
      </c>
      <c r="T950" s="206"/>
    </row>
    <row r="951" spans="1:20">
      <c r="A951" s="86">
        <v>947</v>
      </c>
      <c r="B951" s="86">
        <v>947</v>
      </c>
      <c r="C951" s="105">
        <v>39500</v>
      </c>
      <c r="D951" s="86"/>
      <c r="E951" s="277">
        <v>39505</v>
      </c>
      <c r="F951" s="105">
        <v>39525</v>
      </c>
      <c r="G951" s="135"/>
      <c r="H951" s="135"/>
      <c r="I951" s="206">
        <v>62988</v>
      </c>
      <c r="J951" s="206"/>
      <c r="K951" s="206"/>
      <c r="L951" s="206">
        <v>29782</v>
      </c>
      <c r="M951" s="206" t="s">
        <v>2151</v>
      </c>
      <c r="N951" s="206">
        <v>74618</v>
      </c>
      <c r="O951" s="206">
        <v>22539</v>
      </c>
      <c r="P951" s="206">
        <v>753017</v>
      </c>
      <c r="Q951" s="206">
        <v>804087</v>
      </c>
      <c r="R951" s="206">
        <v>7674</v>
      </c>
      <c r="S951" s="206">
        <v>4070152</v>
      </c>
      <c r="T951" s="206"/>
    </row>
    <row r="952" spans="1:20">
      <c r="A952" s="86">
        <v>948</v>
      </c>
      <c r="B952" s="86">
        <v>948</v>
      </c>
      <c r="C952" s="105">
        <v>39500</v>
      </c>
      <c r="D952" s="86"/>
      <c r="E952" s="277">
        <v>39506</v>
      </c>
      <c r="F952" s="87">
        <v>39518</v>
      </c>
      <c r="G952" s="105">
        <v>39518</v>
      </c>
      <c r="H952" s="135" t="s">
        <v>120</v>
      </c>
      <c r="I952" s="206">
        <v>63165</v>
      </c>
      <c r="J952" s="206"/>
      <c r="K952" s="206"/>
      <c r="L952" s="206">
        <v>29602</v>
      </c>
      <c r="M952" s="206" t="s">
        <v>2152</v>
      </c>
      <c r="N952" s="206">
        <v>75227</v>
      </c>
      <c r="O952" s="206">
        <v>22394</v>
      </c>
      <c r="P952" s="206">
        <v>805419</v>
      </c>
      <c r="Q952" s="206">
        <v>804094</v>
      </c>
      <c r="R952" s="206">
        <v>7136</v>
      </c>
      <c r="S952" s="206">
        <v>4070100</v>
      </c>
      <c r="T952" s="206"/>
    </row>
    <row r="953" spans="1:20">
      <c r="A953" s="86">
        <v>949</v>
      </c>
      <c r="B953" s="86">
        <v>949</v>
      </c>
      <c r="C953" s="105">
        <v>39500</v>
      </c>
      <c r="D953" s="86"/>
      <c r="E953" s="277">
        <v>39505</v>
      </c>
      <c r="F953" s="105">
        <v>39513</v>
      </c>
      <c r="G953" s="105">
        <v>39519</v>
      </c>
      <c r="H953" s="135" t="s">
        <v>120</v>
      </c>
      <c r="I953" s="206">
        <v>65241</v>
      </c>
      <c r="J953" s="206"/>
      <c r="K953" s="206"/>
      <c r="L953" s="206">
        <v>29593</v>
      </c>
      <c r="M953" s="206" t="s">
        <v>2153</v>
      </c>
      <c r="N953" s="206">
        <v>71604</v>
      </c>
      <c r="O953" s="206">
        <v>22379</v>
      </c>
      <c r="P953" s="206">
        <v>807069</v>
      </c>
      <c r="Q953" s="206">
        <v>804099</v>
      </c>
      <c r="R953" s="206">
        <v>7295</v>
      </c>
      <c r="S953" s="206">
        <v>4070113</v>
      </c>
      <c r="T953" s="206"/>
    </row>
    <row r="954" spans="1:20">
      <c r="A954" s="86">
        <v>950</v>
      </c>
      <c r="B954" s="86">
        <v>950</v>
      </c>
      <c r="C954" s="105">
        <v>39500</v>
      </c>
      <c r="D954" s="86"/>
      <c r="E954" s="277">
        <v>39505</v>
      </c>
      <c r="F954" s="105">
        <v>39513</v>
      </c>
      <c r="G954" s="105">
        <v>39513</v>
      </c>
      <c r="H954" s="135" t="s">
        <v>120</v>
      </c>
      <c r="I954" s="206">
        <v>65008</v>
      </c>
      <c r="J954" s="206"/>
      <c r="K954" s="206"/>
      <c r="L954" s="206">
        <v>29696</v>
      </c>
      <c r="M954" s="206" t="s">
        <v>2154</v>
      </c>
      <c r="N954" s="206">
        <v>75225</v>
      </c>
      <c r="O954" s="206">
        <v>22485</v>
      </c>
      <c r="P954" s="206">
        <v>752072</v>
      </c>
      <c r="Q954" s="206">
        <v>804092</v>
      </c>
      <c r="R954" s="206">
        <v>6223</v>
      </c>
      <c r="S954" s="206">
        <v>4270084</v>
      </c>
      <c r="T954" s="206"/>
    </row>
    <row r="955" spans="1:20">
      <c r="A955" s="86">
        <v>951</v>
      </c>
      <c r="B955" s="86">
        <v>951</v>
      </c>
      <c r="C955" s="105">
        <v>39500</v>
      </c>
      <c r="D955" s="86"/>
      <c r="E955" s="277">
        <v>39505</v>
      </c>
      <c r="F955" s="105">
        <v>39526</v>
      </c>
      <c r="G955" s="105">
        <v>39526</v>
      </c>
      <c r="H955" s="233" t="s">
        <v>120</v>
      </c>
      <c r="I955" s="206">
        <v>62995</v>
      </c>
      <c r="J955" s="206"/>
      <c r="K955" s="206"/>
      <c r="L955" s="206">
        <v>29731</v>
      </c>
      <c r="M955" s="206" t="s">
        <v>2155</v>
      </c>
      <c r="N955" s="206">
        <v>74270</v>
      </c>
      <c r="O955" s="206">
        <v>22534</v>
      </c>
      <c r="P955" s="206">
        <v>756956</v>
      </c>
      <c r="Q955" s="206">
        <v>804093</v>
      </c>
      <c r="R955" s="206">
        <v>6472</v>
      </c>
      <c r="S955" s="206"/>
      <c r="T955" s="206"/>
    </row>
    <row r="956" spans="1:20">
      <c r="A956" s="86">
        <v>952</v>
      </c>
      <c r="B956" s="86">
        <v>952</v>
      </c>
      <c r="C956" s="105">
        <v>39500</v>
      </c>
      <c r="D956" s="86"/>
      <c r="E956" s="277">
        <v>39504</v>
      </c>
      <c r="F956" s="105">
        <v>39513</v>
      </c>
      <c r="G956" s="105">
        <v>39513</v>
      </c>
      <c r="H956" s="135" t="s">
        <v>120</v>
      </c>
      <c r="I956" s="206">
        <v>65013</v>
      </c>
      <c r="J956" s="206"/>
      <c r="K956" s="206"/>
      <c r="L956" s="206">
        <v>29670</v>
      </c>
      <c r="M956" s="206" t="s">
        <v>2156</v>
      </c>
      <c r="N956" s="206">
        <v>72605</v>
      </c>
      <c r="O956" s="206">
        <v>22483</v>
      </c>
      <c r="P956" s="206">
        <v>750704</v>
      </c>
      <c r="Q956" s="206">
        <v>804083</v>
      </c>
      <c r="R956" s="206">
        <v>7036</v>
      </c>
      <c r="S956" s="206"/>
      <c r="T956" s="206"/>
    </row>
    <row r="957" spans="1:20">
      <c r="A957" s="86">
        <v>953</v>
      </c>
      <c r="B957" s="86">
        <v>953</v>
      </c>
      <c r="C957" s="105">
        <v>39500</v>
      </c>
      <c r="D957" s="86"/>
      <c r="E957" s="277">
        <v>39504</v>
      </c>
      <c r="F957" s="105">
        <v>39513</v>
      </c>
      <c r="G957" s="105">
        <v>39513</v>
      </c>
      <c r="H957" s="135" t="s">
        <v>127</v>
      </c>
      <c r="I957" s="206">
        <v>63589</v>
      </c>
      <c r="J957" s="206"/>
      <c r="K957" s="206"/>
      <c r="L957" s="206">
        <v>29611</v>
      </c>
      <c r="M957" s="206" t="s">
        <v>2157</v>
      </c>
      <c r="N957" s="206">
        <v>71608</v>
      </c>
      <c r="O957" s="206">
        <v>15776</v>
      </c>
      <c r="P957" s="206">
        <v>754178</v>
      </c>
      <c r="Q957" s="206">
        <v>805444</v>
      </c>
      <c r="R957" s="206">
        <v>7250</v>
      </c>
      <c r="S957" s="206"/>
      <c r="T957" s="206"/>
    </row>
    <row r="958" spans="1:20">
      <c r="A958" s="86">
        <v>954</v>
      </c>
      <c r="B958" s="86">
        <v>954</v>
      </c>
      <c r="C958" s="105">
        <v>39505</v>
      </c>
      <c r="D958" s="86"/>
      <c r="E958" s="277">
        <v>39597</v>
      </c>
      <c r="F958" s="105">
        <v>39598</v>
      </c>
      <c r="G958" s="135"/>
      <c r="H958" s="135"/>
      <c r="I958" s="206"/>
      <c r="J958" s="206"/>
      <c r="K958" s="206"/>
      <c r="L958" s="206"/>
      <c r="M958" s="206"/>
      <c r="N958" s="206"/>
      <c r="O958" s="206"/>
      <c r="P958" s="206"/>
      <c r="Q958" s="206"/>
      <c r="R958" s="206"/>
      <c r="S958" s="206"/>
      <c r="T958" s="206"/>
    </row>
    <row r="959" spans="1:20">
      <c r="A959" s="86">
        <v>955</v>
      </c>
      <c r="B959" s="86">
        <v>955</v>
      </c>
      <c r="C959" s="105">
        <v>39500</v>
      </c>
      <c r="D959" s="86"/>
      <c r="E959" s="277">
        <v>39504</v>
      </c>
      <c r="F959" s="87">
        <v>39518</v>
      </c>
      <c r="G959" s="105">
        <v>39518</v>
      </c>
      <c r="H959" s="135" t="s">
        <v>120</v>
      </c>
      <c r="I959" s="206">
        <v>65015</v>
      </c>
      <c r="J959" s="206"/>
      <c r="K959" s="206"/>
      <c r="L959" s="206">
        <v>29578</v>
      </c>
      <c r="M959" s="206" t="s">
        <v>2158</v>
      </c>
      <c r="N959" s="206">
        <v>74694</v>
      </c>
      <c r="O959" s="206">
        <v>22033</v>
      </c>
      <c r="P959" s="206">
        <v>752063</v>
      </c>
      <c r="Q959" s="206">
        <v>803438</v>
      </c>
      <c r="R959" s="206">
        <v>7287</v>
      </c>
      <c r="S959" s="206"/>
      <c r="T959" s="206"/>
    </row>
    <row r="960" spans="1:20">
      <c r="A960" s="86">
        <v>956</v>
      </c>
      <c r="B960" s="86">
        <v>956</v>
      </c>
      <c r="C960" s="105">
        <v>39500</v>
      </c>
      <c r="D960" s="86"/>
      <c r="E960" s="277">
        <v>39504</v>
      </c>
      <c r="F960" s="105">
        <v>39513</v>
      </c>
      <c r="G960" s="105">
        <v>39514</v>
      </c>
      <c r="H960" s="135" t="s">
        <v>134</v>
      </c>
      <c r="I960" s="206">
        <v>65283</v>
      </c>
      <c r="J960" s="206"/>
      <c r="K960" s="206"/>
      <c r="L960" s="206">
        <v>29712</v>
      </c>
      <c r="M960" s="206" t="s">
        <v>2159</v>
      </c>
      <c r="N960" s="206">
        <v>73874</v>
      </c>
      <c r="O960" s="206">
        <v>22520</v>
      </c>
      <c r="P960" s="206">
        <v>753297</v>
      </c>
      <c r="Q960" s="206">
        <v>806558</v>
      </c>
      <c r="R960" s="206">
        <v>6224</v>
      </c>
      <c r="S960" s="206"/>
      <c r="T960" s="206"/>
    </row>
    <row r="961" spans="1:20">
      <c r="A961" s="86">
        <v>957</v>
      </c>
      <c r="B961" s="86">
        <v>957</v>
      </c>
      <c r="C961" s="105">
        <v>39504</v>
      </c>
      <c r="D961" s="86"/>
      <c r="E961" s="277">
        <v>39505</v>
      </c>
      <c r="F961" s="105">
        <v>39526</v>
      </c>
      <c r="G961" s="105">
        <v>39526</v>
      </c>
      <c r="H961" s="233" t="s">
        <v>120</v>
      </c>
      <c r="I961" s="206">
        <v>65260</v>
      </c>
      <c r="J961" s="206"/>
      <c r="K961" s="206"/>
      <c r="L961" s="206">
        <v>29711</v>
      </c>
      <c r="M961" s="206" t="s">
        <v>2160</v>
      </c>
      <c r="N961" s="206">
        <v>61104</v>
      </c>
      <c r="O961" s="206">
        <v>22524</v>
      </c>
      <c r="P961" s="206">
        <v>750443</v>
      </c>
      <c r="Q961" s="206">
        <v>804089</v>
      </c>
      <c r="R961" s="206">
        <v>5990</v>
      </c>
      <c r="S961" s="206"/>
      <c r="T961" s="206"/>
    </row>
    <row r="962" spans="1:20">
      <c r="A962" s="86">
        <v>958</v>
      </c>
      <c r="B962" s="86">
        <v>958</v>
      </c>
      <c r="C962" s="105">
        <v>39504</v>
      </c>
      <c r="D962" s="86"/>
      <c r="E962" s="277">
        <v>39505</v>
      </c>
      <c r="F962" s="105">
        <v>39513</v>
      </c>
      <c r="G962" s="105">
        <v>39513</v>
      </c>
      <c r="H962" s="135" t="s">
        <v>138</v>
      </c>
      <c r="I962" s="206">
        <v>65263</v>
      </c>
      <c r="J962" s="206"/>
      <c r="K962" s="206"/>
      <c r="L962" s="206">
        <v>29600</v>
      </c>
      <c r="M962" s="206" t="s">
        <v>2161</v>
      </c>
      <c r="N962" s="206">
        <v>61262</v>
      </c>
      <c r="O962" s="206">
        <v>22415</v>
      </c>
      <c r="P962" s="206">
        <v>751257</v>
      </c>
      <c r="Q962" s="206">
        <v>806554</v>
      </c>
      <c r="R962" s="206">
        <v>7135</v>
      </c>
      <c r="S962" s="206"/>
      <c r="T962" s="206"/>
    </row>
    <row r="963" spans="1:20">
      <c r="A963" s="86">
        <v>959</v>
      </c>
      <c r="B963" s="86">
        <v>959</v>
      </c>
      <c r="C963" s="105">
        <v>39504</v>
      </c>
      <c r="D963" s="86"/>
      <c r="E963" s="277">
        <v>39505</v>
      </c>
      <c r="F963" s="116">
        <v>39510</v>
      </c>
      <c r="G963" s="105">
        <v>39511</v>
      </c>
      <c r="H963" s="135" t="s">
        <v>134</v>
      </c>
      <c r="I963" s="206">
        <v>65242</v>
      </c>
      <c r="J963" s="206"/>
      <c r="K963" s="206"/>
      <c r="L963" s="206">
        <v>29656</v>
      </c>
      <c r="M963" s="206" t="s">
        <v>2162</v>
      </c>
      <c r="N963" s="206">
        <v>71610</v>
      </c>
      <c r="O963" s="206">
        <v>22460</v>
      </c>
      <c r="P963" s="206">
        <v>754155</v>
      </c>
      <c r="Q963" s="206">
        <v>804097</v>
      </c>
      <c r="R963" s="206">
        <v>4762</v>
      </c>
      <c r="S963" s="206"/>
      <c r="T963" s="206"/>
    </row>
    <row r="964" spans="1:20">
      <c r="A964" s="86">
        <v>960</v>
      </c>
      <c r="B964" s="86">
        <v>960</v>
      </c>
      <c r="C964" s="105">
        <v>39504</v>
      </c>
      <c r="D964" s="86"/>
      <c r="E964" s="277">
        <v>39506</v>
      </c>
      <c r="F964" s="105">
        <v>39513</v>
      </c>
      <c r="G964" s="105">
        <v>39513</v>
      </c>
      <c r="H964" s="135" t="s">
        <v>138</v>
      </c>
      <c r="I964" s="206">
        <v>65386</v>
      </c>
      <c r="J964" s="206"/>
      <c r="K964" s="206"/>
      <c r="L964" s="206">
        <v>29688</v>
      </c>
      <c r="M964" s="206" t="s">
        <v>2163</v>
      </c>
      <c r="N964" s="206">
        <v>84432</v>
      </c>
      <c r="O964" s="206">
        <v>22506</v>
      </c>
      <c r="P964" s="206">
        <v>753321</v>
      </c>
      <c r="Q964" s="206">
        <v>805435</v>
      </c>
      <c r="R964" s="206">
        <v>6474</v>
      </c>
      <c r="S964" s="206"/>
      <c r="T964" s="206"/>
    </row>
    <row r="965" spans="1:20">
      <c r="A965" s="86">
        <v>961</v>
      </c>
      <c r="B965" s="86">
        <v>961</v>
      </c>
      <c r="C965" s="105">
        <v>39504</v>
      </c>
      <c r="D965" s="86"/>
      <c r="E965" s="277">
        <v>39505</v>
      </c>
      <c r="F965" s="105">
        <v>39519</v>
      </c>
      <c r="G965" s="105">
        <v>39518</v>
      </c>
      <c r="H965" s="135" t="s">
        <v>127</v>
      </c>
      <c r="I965" s="206">
        <v>65266</v>
      </c>
      <c r="J965" s="206"/>
      <c r="K965" s="206"/>
      <c r="L965" s="206">
        <v>29598</v>
      </c>
      <c r="M965" s="206" t="s">
        <v>2164</v>
      </c>
      <c r="N965" s="206">
        <v>73710</v>
      </c>
      <c r="O965" s="206">
        <v>22395</v>
      </c>
      <c r="P965" s="206">
        <v>753340</v>
      </c>
      <c r="Q965" s="206">
        <v>806556</v>
      </c>
      <c r="R965" s="206">
        <v>7092</v>
      </c>
      <c r="S965" s="206"/>
      <c r="T965" s="206"/>
    </row>
    <row r="966" spans="1:20">
      <c r="A966" s="86">
        <v>962</v>
      </c>
      <c r="B966" s="86">
        <v>962</v>
      </c>
      <c r="C966" s="105">
        <v>39504</v>
      </c>
      <c r="D966" s="86"/>
      <c r="E966" s="277">
        <v>39505</v>
      </c>
      <c r="F966" s="105">
        <v>39534</v>
      </c>
      <c r="G966" s="135"/>
      <c r="H966" s="135"/>
      <c r="I966" s="206">
        <v>65255</v>
      </c>
      <c r="J966" s="206"/>
      <c r="K966" s="206"/>
      <c r="L966" s="206">
        <v>29681</v>
      </c>
      <c r="M966" s="206" t="s">
        <v>2165</v>
      </c>
      <c r="N966" s="206">
        <v>71605</v>
      </c>
      <c r="O966" s="206">
        <v>22498</v>
      </c>
      <c r="P966" s="206">
        <v>753117</v>
      </c>
      <c r="Q966" s="206">
        <v>804095</v>
      </c>
      <c r="R966" s="206">
        <v>7576</v>
      </c>
      <c r="S966" s="206"/>
      <c r="T966" s="206"/>
    </row>
    <row r="967" spans="1:20">
      <c r="A967" s="86">
        <v>963</v>
      </c>
      <c r="B967" s="86">
        <v>963</v>
      </c>
      <c r="C967" s="105">
        <v>39504</v>
      </c>
      <c r="D967" s="86"/>
      <c r="E967" s="277">
        <v>39505</v>
      </c>
      <c r="F967" s="105">
        <v>39528</v>
      </c>
      <c r="G967" s="135"/>
      <c r="H967" s="135"/>
      <c r="I967" s="206">
        <v>65256</v>
      </c>
      <c r="J967" s="206"/>
      <c r="K967" s="206"/>
      <c r="L967" s="206">
        <v>29710</v>
      </c>
      <c r="M967" s="206" t="s">
        <v>2166</v>
      </c>
      <c r="N967" s="206">
        <v>71601</v>
      </c>
      <c r="O967" s="206">
        <v>22516</v>
      </c>
      <c r="P967" s="206">
        <v>754180</v>
      </c>
      <c r="Q967" s="206">
        <v>804096</v>
      </c>
      <c r="R967" s="206">
        <v>6520</v>
      </c>
      <c r="S967" s="206">
        <v>4270099</v>
      </c>
      <c r="T967" s="206"/>
    </row>
    <row r="968" spans="1:20">
      <c r="A968" s="86">
        <v>964</v>
      </c>
      <c r="B968" s="86">
        <v>964</v>
      </c>
      <c r="C968" s="105">
        <v>39504</v>
      </c>
      <c r="D968" s="86"/>
      <c r="E968" s="277">
        <v>39506</v>
      </c>
      <c r="F968" s="105">
        <v>39513</v>
      </c>
      <c r="G968" s="105">
        <v>39514</v>
      </c>
      <c r="H968" s="135" t="s">
        <v>134</v>
      </c>
      <c r="I968" s="206">
        <v>65361</v>
      </c>
      <c r="J968" s="206"/>
      <c r="K968" s="206"/>
      <c r="L968" s="206">
        <v>29674</v>
      </c>
      <c r="M968" s="206" t="s">
        <v>2167</v>
      </c>
      <c r="N968" s="206">
        <v>85993</v>
      </c>
      <c r="O968" s="206">
        <v>16507</v>
      </c>
      <c r="P968" s="206">
        <v>753003</v>
      </c>
      <c r="Q968" s="206">
        <v>806552</v>
      </c>
      <c r="R968" s="206">
        <v>7579</v>
      </c>
      <c r="S968" s="206"/>
      <c r="T968" s="206"/>
    </row>
    <row r="969" spans="1:20">
      <c r="A969" s="86">
        <v>965</v>
      </c>
      <c r="B969" s="86">
        <v>965</v>
      </c>
      <c r="C969" s="105">
        <v>39504</v>
      </c>
      <c r="D969" s="86"/>
      <c r="E969" s="277">
        <v>39505</v>
      </c>
      <c r="F969" s="105">
        <v>39525</v>
      </c>
      <c r="G969" s="135"/>
      <c r="H969" s="135"/>
      <c r="I969" s="206">
        <v>65247</v>
      </c>
      <c r="J969" s="206"/>
      <c r="K969" s="206"/>
      <c r="L969" s="206">
        <v>29540</v>
      </c>
      <c r="M969" s="206" t="s">
        <v>2168</v>
      </c>
      <c r="N969" s="206">
        <v>85988</v>
      </c>
      <c r="O969" s="206">
        <v>22383</v>
      </c>
      <c r="P969" s="206">
        <v>753292</v>
      </c>
      <c r="Q969" s="206">
        <v>806546</v>
      </c>
      <c r="R969" s="206">
        <v>7243</v>
      </c>
      <c r="S969" s="206"/>
      <c r="T969" s="206"/>
    </row>
    <row r="970" spans="1:20">
      <c r="A970" s="86">
        <v>966</v>
      </c>
      <c r="B970" s="86">
        <v>966</v>
      </c>
      <c r="C970" s="105">
        <v>39504</v>
      </c>
      <c r="D970" s="86"/>
      <c r="E970" s="277">
        <v>39510</v>
      </c>
      <c r="F970" s="105">
        <v>39534</v>
      </c>
      <c r="G970" s="135"/>
      <c r="H970" s="135"/>
      <c r="I970" s="206">
        <v>65243</v>
      </c>
      <c r="J970" s="206"/>
      <c r="K970" s="206"/>
      <c r="L970" s="206">
        <v>29684</v>
      </c>
      <c r="M970" s="206" t="s">
        <v>2169</v>
      </c>
      <c r="N970" s="206">
        <v>85032</v>
      </c>
      <c r="O970" s="206">
        <v>16716</v>
      </c>
      <c r="P970" s="206">
        <v>753301</v>
      </c>
      <c r="Q970" s="206">
        <v>804091</v>
      </c>
      <c r="R970" s="206">
        <v>5568</v>
      </c>
      <c r="S970" s="206"/>
      <c r="T970" s="206"/>
    </row>
    <row r="971" spans="1:20">
      <c r="A971" s="86">
        <v>967</v>
      </c>
      <c r="B971" s="86">
        <v>967</v>
      </c>
      <c r="C971" s="105">
        <v>39504</v>
      </c>
      <c r="D971" s="86"/>
      <c r="E971" s="277">
        <v>39506</v>
      </c>
      <c r="F971" s="105">
        <v>39534</v>
      </c>
      <c r="G971" s="105">
        <v>39535</v>
      </c>
      <c r="H971" s="233" t="s">
        <v>120</v>
      </c>
      <c r="I971" s="206">
        <v>65497</v>
      </c>
      <c r="J971" s="206"/>
      <c r="K971" s="206"/>
      <c r="L971" s="206">
        <v>29509</v>
      </c>
      <c r="M971" s="206" t="s">
        <v>2170</v>
      </c>
      <c r="N971" s="206">
        <v>86050</v>
      </c>
      <c r="O971" s="206">
        <v>22138</v>
      </c>
      <c r="P971" s="206">
        <v>753322</v>
      </c>
      <c r="Q971" s="206">
        <v>806545</v>
      </c>
      <c r="R971" s="206">
        <v>7204</v>
      </c>
      <c r="S971" s="206">
        <v>4270088</v>
      </c>
      <c r="T971" s="206"/>
    </row>
    <row r="972" spans="1:20">
      <c r="A972" s="86">
        <v>968</v>
      </c>
      <c r="B972" s="86">
        <v>968</v>
      </c>
      <c r="C972" s="105">
        <v>39504</v>
      </c>
      <c r="D972" s="86"/>
      <c r="E972" s="277">
        <v>39505</v>
      </c>
      <c r="F972" s="105">
        <v>39519</v>
      </c>
      <c r="G972" s="105">
        <v>39518</v>
      </c>
      <c r="H972" s="135" t="s">
        <v>127</v>
      </c>
      <c r="I972" s="206">
        <v>65297</v>
      </c>
      <c r="J972" s="206"/>
      <c r="K972" s="206"/>
      <c r="L972" s="206">
        <v>29692</v>
      </c>
      <c r="M972" s="206" t="s">
        <v>2171</v>
      </c>
      <c r="N972" s="206">
        <v>85990</v>
      </c>
      <c r="O972" s="206">
        <v>16712</v>
      </c>
      <c r="P972" s="206">
        <v>751168</v>
      </c>
      <c r="Q972" s="206">
        <v>745918</v>
      </c>
      <c r="R972" s="206">
        <v>7449</v>
      </c>
      <c r="S972" s="206">
        <v>4270103</v>
      </c>
      <c r="T972" s="206"/>
    </row>
    <row r="973" spans="1:20">
      <c r="A973" s="86">
        <v>969</v>
      </c>
      <c r="B973" s="86">
        <v>969</v>
      </c>
      <c r="C973" s="105">
        <v>39504</v>
      </c>
      <c r="D973" s="86"/>
      <c r="E973" s="277">
        <v>39505</v>
      </c>
      <c r="F973" s="105">
        <v>39548</v>
      </c>
      <c r="G973" s="105">
        <v>39548</v>
      </c>
      <c r="H973" s="135" t="s">
        <v>134</v>
      </c>
      <c r="I973" s="206">
        <v>65321</v>
      </c>
      <c r="J973" s="206"/>
      <c r="K973" s="206"/>
      <c r="L973" s="206">
        <v>29490</v>
      </c>
      <c r="M973" s="206" t="s">
        <v>2172</v>
      </c>
      <c r="N973" s="206">
        <v>85025</v>
      </c>
      <c r="O973" s="206">
        <v>22280</v>
      </c>
      <c r="P973" s="206">
        <v>750763</v>
      </c>
      <c r="Q973" s="206">
        <v>745917</v>
      </c>
      <c r="R973" s="206">
        <v>7118</v>
      </c>
      <c r="S973" s="206">
        <v>4270106</v>
      </c>
      <c r="T973" s="206"/>
    </row>
    <row r="974" spans="1:20">
      <c r="A974" s="86">
        <v>970</v>
      </c>
      <c r="B974" s="86">
        <v>970</v>
      </c>
      <c r="C974" s="105">
        <v>39504</v>
      </c>
      <c r="D974" s="86"/>
      <c r="E974" s="277">
        <v>39506</v>
      </c>
      <c r="F974" s="105">
        <v>39531</v>
      </c>
      <c r="G974" s="105">
        <v>39535</v>
      </c>
      <c r="H974" s="233" t="s">
        <v>120</v>
      </c>
      <c r="I974" s="206"/>
      <c r="J974" s="206"/>
      <c r="K974" s="206"/>
      <c r="L974" s="206"/>
      <c r="M974" s="206"/>
      <c r="N974" s="206"/>
      <c r="O974" s="206"/>
      <c r="P974" s="206"/>
      <c r="Q974" s="206"/>
      <c r="R974" s="206"/>
      <c r="S974" s="206"/>
      <c r="T974" s="206"/>
    </row>
    <row r="975" spans="1:20">
      <c r="A975" s="86">
        <v>971</v>
      </c>
      <c r="B975" s="86">
        <v>971</v>
      </c>
      <c r="C975" s="105">
        <v>39505</v>
      </c>
      <c r="D975" s="86"/>
      <c r="E975" s="277">
        <v>39506</v>
      </c>
      <c r="F975" s="105">
        <v>39533</v>
      </c>
      <c r="G975" s="135"/>
      <c r="H975" s="135"/>
      <c r="I975" s="206">
        <v>65346</v>
      </c>
      <c r="J975" s="206"/>
      <c r="K975" s="206"/>
      <c r="L975" s="206">
        <v>29513</v>
      </c>
      <c r="M975" s="206" t="s">
        <v>2173</v>
      </c>
      <c r="N975" s="206">
        <v>86774</v>
      </c>
      <c r="O975" s="206">
        <v>22327</v>
      </c>
      <c r="P975" s="206">
        <v>751256</v>
      </c>
      <c r="Q975" s="206">
        <v>745916</v>
      </c>
      <c r="R975" s="206">
        <v>7212</v>
      </c>
      <c r="S975" s="206">
        <v>4070154</v>
      </c>
      <c r="T975" s="206"/>
    </row>
    <row r="976" spans="1:20">
      <c r="A976" s="86">
        <v>972</v>
      </c>
      <c r="B976" s="86">
        <v>972</v>
      </c>
      <c r="C976" s="105">
        <v>39505</v>
      </c>
      <c r="D976" s="86"/>
      <c r="E976" s="277">
        <v>39506</v>
      </c>
      <c r="F976" s="87">
        <v>39518</v>
      </c>
      <c r="G976" s="105">
        <v>39518</v>
      </c>
      <c r="H976" s="135" t="s">
        <v>134</v>
      </c>
      <c r="I976" s="206">
        <v>65324</v>
      </c>
      <c r="J976" s="206"/>
      <c r="K976" s="206"/>
      <c r="L976" s="206">
        <v>29525</v>
      </c>
      <c r="M976" s="206" t="s">
        <v>2174</v>
      </c>
      <c r="N976" s="206">
        <v>87299</v>
      </c>
      <c r="O976" s="206">
        <v>22359</v>
      </c>
      <c r="P976" s="206">
        <v>753027</v>
      </c>
      <c r="Q976" s="206">
        <v>745909</v>
      </c>
      <c r="R976" s="206">
        <v>7219</v>
      </c>
      <c r="S976" s="206">
        <v>1270145</v>
      </c>
      <c r="T976" s="206"/>
    </row>
    <row r="977" spans="1:20">
      <c r="A977" s="86">
        <v>973</v>
      </c>
      <c r="B977" s="86">
        <v>973</v>
      </c>
      <c r="C977" s="105">
        <v>39505</v>
      </c>
      <c r="D977" s="86"/>
      <c r="E977" s="277">
        <v>39506</v>
      </c>
      <c r="F977" s="105">
        <v>39534</v>
      </c>
      <c r="G977" s="105">
        <v>39534</v>
      </c>
      <c r="H977" s="233" t="s">
        <v>120</v>
      </c>
      <c r="I977" s="206">
        <v>65338</v>
      </c>
      <c r="J977" s="206"/>
      <c r="K977" s="206"/>
      <c r="L977" s="206">
        <v>29452</v>
      </c>
      <c r="M977" s="206" t="s">
        <v>2175</v>
      </c>
      <c r="N977" s="206">
        <v>82205</v>
      </c>
      <c r="O977" s="206">
        <v>22006</v>
      </c>
      <c r="P977" s="206">
        <v>752056</v>
      </c>
      <c r="Q977" s="206">
        <v>745915</v>
      </c>
      <c r="R977" s="206">
        <v>304</v>
      </c>
      <c r="S977" s="206">
        <v>4270137</v>
      </c>
      <c r="T977" s="206"/>
    </row>
    <row r="978" spans="1:20">
      <c r="A978" s="86">
        <v>974</v>
      </c>
      <c r="B978" s="86">
        <v>974</v>
      </c>
      <c r="C978" s="105">
        <v>39505</v>
      </c>
      <c r="D978" s="86"/>
      <c r="E978" s="277">
        <v>39506</v>
      </c>
      <c r="F978" s="105">
        <v>39526</v>
      </c>
      <c r="G978" s="105">
        <v>39527</v>
      </c>
      <c r="H978" s="233" t="s">
        <v>120</v>
      </c>
      <c r="I978" s="206">
        <v>65006</v>
      </c>
      <c r="J978" s="206"/>
      <c r="K978" s="206"/>
      <c r="L978" s="206">
        <v>29521</v>
      </c>
      <c r="M978" s="206" t="s">
        <v>2176</v>
      </c>
      <c r="N978" s="206">
        <v>86786</v>
      </c>
      <c r="O978" s="206">
        <v>22325</v>
      </c>
      <c r="P978" s="206">
        <v>751170</v>
      </c>
      <c r="Q978" s="206">
        <v>746192</v>
      </c>
      <c r="R978" s="206">
        <v>7192</v>
      </c>
      <c r="S978" s="206"/>
      <c r="T978" s="206"/>
    </row>
    <row r="979" spans="1:20">
      <c r="A979" s="86">
        <v>975</v>
      </c>
      <c r="B979" s="86">
        <v>975</v>
      </c>
      <c r="C979" s="105">
        <v>39505</v>
      </c>
      <c r="D979" s="86"/>
      <c r="E979" s="277">
        <v>39506</v>
      </c>
      <c r="F979" s="87">
        <v>39518</v>
      </c>
      <c r="G979" s="105">
        <v>39518</v>
      </c>
      <c r="H979" s="135" t="s">
        <v>134</v>
      </c>
      <c r="I979" s="206">
        <v>65340</v>
      </c>
      <c r="J979" s="206"/>
      <c r="K979" s="206"/>
      <c r="L979" s="206">
        <v>29512</v>
      </c>
      <c r="M979" s="206" t="s">
        <v>2177</v>
      </c>
      <c r="N979" s="206">
        <v>87290</v>
      </c>
      <c r="O979" s="206">
        <v>22241</v>
      </c>
      <c r="P979" s="206">
        <v>751172</v>
      </c>
      <c r="Q979" s="206">
        <v>806553</v>
      </c>
      <c r="R979" s="206">
        <v>7179</v>
      </c>
      <c r="S979" s="206">
        <v>4270094</v>
      </c>
      <c r="T979" s="206"/>
    </row>
    <row r="980" spans="1:20">
      <c r="A980" s="86">
        <v>976</v>
      </c>
      <c r="B980" s="86">
        <v>976</v>
      </c>
      <c r="C980" s="105">
        <v>39505</v>
      </c>
      <c r="D980" s="86"/>
      <c r="E980" s="277">
        <v>39507</v>
      </c>
      <c r="F980" s="105">
        <v>39520</v>
      </c>
      <c r="G980" s="105">
        <v>39521</v>
      </c>
      <c r="H980" s="233" t="s">
        <v>120</v>
      </c>
      <c r="I980" s="206">
        <v>65436</v>
      </c>
      <c r="J980" s="206"/>
      <c r="K980" s="206"/>
      <c r="L980" s="206">
        <v>29488</v>
      </c>
      <c r="M980" s="206" t="s">
        <v>2178</v>
      </c>
      <c r="N980" s="206">
        <v>87288</v>
      </c>
      <c r="O980" s="206">
        <v>22306</v>
      </c>
      <c r="P980" s="206">
        <v>751213</v>
      </c>
      <c r="Q980" s="206">
        <v>805428</v>
      </c>
      <c r="R980" s="206">
        <v>7132</v>
      </c>
      <c r="S980" s="206"/>
      <c r="T980" s="206"/>
    </row>
    <row r="981" spans="1:20">
      <c r="A981" s="86">
        <v>977</v>
      </c>
      <c r="B981" s="86">
        <v>977</v>
      </c>
      <c r="C981" s="105">
        <v>39505</v>
      </c>
      <c r="D981" s="86"/>
      <c r="E981" s="277">
        <v>39507</v>
      </c>
      <c r="F981" s="105">
        <v>39520</v>
      </c>
      <c r="G981" s="135"/>
      <c r="H981" s="135"/>
      <c r="I981" s="206">
        <v>65021</v>
      </c>
      <c r="J981" s="206"/>
      <c r="K981" s="206"/>
      <c r="L981" s="206">
        <v>29520</v>
      </c>
      <c r="M981" s="206" t="s">
        <v>2179</v>
      </c>
      <c r="N981" s="206">
        <v>86901</v>
      </c>
      <c r="O981" s="206">
        <v>22103</v>
      </c>
      <c r="P981" s="206">
        <v>753116</v>
      </c>
      <c r="Q981" s="206">
        <v>806548</v>
      </c>
      <c r="R981" s="206">
        <v>7198</v>
      </c>
      <c r="S981" s="206"/>
      <c r="T981" s="206"/>
    </row>
    <row r="982" spans="1:20">
      <c r="A982" s="86">
        <v>978</v>
      </c>
      <c r="B982" s="86">
        <v>978</v>
      </c>
      <c r="C982" s="105">
        <v>39505</v>
      </c>
      <c r="D982" s="86"/>
      <c r="E982" s="277">
        <v>39507</v>
      </c>
      <c r="F982" s="105">
        <v>39520</v>
      </c>
      <c r="G982" s="135"/>
      <c r="H982" s="135"/>
      <c r="I982" s="206">
        <v>65428</v>
      </c>
      <c r="J982" s="206"/>
      <c r="K982" s="206"/>
      <c r="L982" s="206">
        <v>29491</v>
      </c>
      <c r="M982" s="206" t="s">
        <v>2180</v>
      </c>
      <c r="N982" s="206">
        <v>87287</v>
      </c>
      <c r="O982" s="206">
        <v>22324</v>
      </c>
      <c r="P982" s="206">
        <v>807041</v>
      </c>
      <c r="Q982" s="206">
        <v>804100</v>
      </c>
      <c r="R982" s="206">
        <v>7110</v>
      </c>
      <c r="S982" s="206"/>
      <c r="T982" s="206"/>
    </row>
    <row r="983" spans="1:20">
      <c r="A983" s="86">
        <v>979</v>
      </c>
      <c r="B983" s="86">
        <v>979</v>
      </c>
      <c r="C983" s="105">
        <v>39505</v>
      </c>
      <c r="D983" s="86"/>
      <c r="E983" s="277">
        <v>39506</v>
      </c>
      <c r="F983" s="105">
        <v>39526</v>
      </c>
      <c r="G983" s="135"/>
      <c r="H983" s="135"/>
      <c r="I983" s="206">
        <v>65376</v>
      </c>
      <c r="J983" s="206"/>
      <c r="K983" s="206"/>
      <c r="L983" s="206">
        <v>29716</v>
      </c>
      <c r="M983" s="206" t="s">
        <v>2181</v>
      </c>
      <c r="N983" s="206">
        <v>86906</v>
      </c>
      <c r="O983" s="206">
        <v>22536</v>
      </c>
      <c r="P983" s="206">
        <v>753305</v>
      </c>
      <c r="Q983" s="206">
        <v>805427</v>
      </c>
      <c r="R983" s="206">
        <v>7645</v>
      </c>
      <c r="S983" s="206"/>
      <c r="T983" s="206"/>
    </row>
    <row r="984" spans="1:20">
      <c r="A984" s="86">
        <v>980</v>
      </c>
      <c r="B984" s="86">
        <v>980</v>
      </c>
      <c r="C984" s="105">
        <v>39505</v>
      </c>
      <c r="D984" s="86"/>
      <c r="E984" s="277">
        <v>39507</v>
      </c>
      <c r="F984" s="105">
        <v>39520</v>
      </c>
      <c r="G984" s="135"/>
      <c r="H984" s="135"/>
      <c r="I984" s="206">
        <v>65434</v>
      </c>
      <c r="J984" s="206"/>
      <c r="K984" s="206"/>
      <c r="L984" s="206">
        <v>29385</v>
      </c>
      <c r="M984" s="206" t="s">
        <v>2182</v>
      </c>
      <c r="N984" s="206">
        <v>82302</v>
      </c>
      <c r="O984" s="206">
        <v>22062</v>
      </c>
      <c r="P984" s="206">
        <v>807260</v>
      </c>
      <c r="Q984" s="206">
        <v>805436</v>
      </c>
      <c r="R984" s="206">
        <v>7443</v>
      </c>
      <c r="S984" s="206"/>
      <c r="T984" s="206"/>
    </row>
    <row r="985" spans="1:20">
      <c r="A985" s="86">
        <v>981</v>
      </c>
      <c r="B985" s="86">
        <v>981</v>
      </c>
      <c r="C985" s="105">
        <v>39505</v>
      </c>
      <c r="D985" s="86"/>
      <c r="E985" s="277">
        <v>39511</v>
      </c>
      <c r="F985" s="105">
        <v>39534</v>
      </c>
      <c r="G985" s="105">
        <v>39535</v>
      </c>
      <c r="H985" s="233" t="s">
        <v>120</v>
      </c>
      <c r="I985" s="206">
        <v>65009</v>
      </c>
      <c r="J985" s="206"/>
      <c r="K985" s="206"/>
      <c r="L985" s="206">
        <v>29479</v>
      </c>
      <c r="M985" s="206" t="s">
        <v>2183</v>
      </c>
      <c r="N985" s="206">
        <v>87441</v>
      </c>
      <c r="O985" s="206">
        <v>22332</v>
      </c>
      <c r="P985" s="206">
        <v>753298</v>
      </c>
      <c r="Q985" s="206">
        <v>742580</v>
      </c>
      <c r="R985" s="206">
        <v>7165</v>
      </c>
      <c r="S985" s="206"/>
      <c r="T985" s="206"/>
    </row>
    <row r="986" spans="1:20">
      <c r="A986" s="86">
        <v>982</v>
      </c>
      <c r="B986" s="86">
        <v>982</v>
      </c>
      <c r="C986" s="105">
        <v>39505</v>
      </c>
      <c r="D986" s="86"/>
      <c r="E986" s="277">
        <v>39506</v>
      </c>
      <c r="F986" s="105">
        <v>39533</v>
      </c>
      <c r="G986" s="105"/>
      <c r="H986" s="135"/>
      <c r="I986" s="206">
        <v>65017</v>
      </c>
      <c r="J986" s="206"/>
      <c r="K986" s="206"/>
      <c r="L986" s="206">
        <v>29407</v>
      </c>
      <c r="M986" s="206" t="s">
        <v>2184</v>
      </c>
      <c r="N986" s="206">
        <v>86902</v>
      </c>
      <c r="O986" s="206">
        <v>22122</v>
      </c>
      <c r="P986" s="206">
        <v>753303</v>
      </c>
      <c r="Q986" s="206">
        <v>804101</v>
      </c>
      <c r="R986" s="206">
        <v>7459</v>
      </c>
      <c r="S986" s="206"/>
      <c r="T986" s="206"/>
    </row>
    <row r="987" spans="1:20">
      <c r="A987" s="86">
        <v>983</v>
      </c>
      <c r="B987" s="86">
        <v>983</v>
      </c>
      <c r="C987" s="105">
        <v>39505</v>
      </c>
      <c r="D987" s="86"/>
      <c r="E987" s="277">
        <v>39507</v>
      </c>
      <c r="F987" s="105">
        <v>39520</v>
      </c>
      <c r="G987" s="135"/>
      <c r="H987" s="135"/>
      <c r="I987" s="206">
        <v>64965</v>
      </c>
      <c r="J987" s="206"/>
      <c r="K987" s="206"/>
      <c r="L987" s="206">
        <v>29461</v>
      </c>
      <c r="M987" s="206" t="s">
        <v>2185</v>
      </c>
      <c r="N987" s="206">
        <v>87589</v>
      </c>
      <c r="O987" s="206">
        <v>22238</v>
      </c>
      <c r="P987" s="206">
        <v>751858</v>
      </c>
      <c r="Q987" s="206">
        <v>804098</v>
      </c>
      <c r="R987" s="206">
        <v>7166</v>
      </c>
      <c r="S987" s="206">
        <v>4270092</v>
      </c>
      <c r="T987" s="206"/>
    </row>
    <row r="988" spans="1:20">
      <c r="A988" s="86">
        <v>984</v>
      </c>
      <c r="B988" s="86">
        <v>984</v>
      </c>
      <c r="C988" s="105">
        <v>39505</v>
      </c>
      <c r="D988" s="86"/>
      <c r="E988" s="277">
        <v>39507</v>
      </c>
      <c r="F988" s="105">
        <v>39520</v>
      </c>
      <c r="G988" s="105">
        <v>39521</v>
      </c>
      <c r="H988" s="233" t="s">
        <v>120</v>
      </c>
      <c r="I988" s="206">
        <v>65018</v>
      </c>
      <c r="J988" s="206"/>
      <c r="K988" s="206"/>
      <c r="L988" s="206">
        <v>29100</v>
      </c>
      <c r="M988" s="206" t="s">
        <v>2186</v>
      </c>
      <c r="N988" s="206">
        <v>87055</v>
      </c>
      <c r="O988" s="206">
        <v>16003</v>
      </c>
      <c r="P988" s="206">
        <v>750442</v>
      </c>
      <c r="Q988" s="206">
        <v>742377</v>
      </c>
      <c r="R988" s="206">
        <v>6963</v>
      </c>
      <c r="S988" s="206"/>
      <c r="T988" s="206"/>
    </row>
    <row r="989" spans="1:20">
      <c r="A989" s="86">
        <v>985</v>
      </c>
      <c r="B989" s="86">
        <v>985</v>
      </c>
      <c r="C989" s="105">
        <v>39506</v>
      </c>
      <c r="D989" s="86"/>
      <c r="E989" s="277">
        <v>39568</v>
      </c>
      <c r="F989" s="105">
        <v>39573</v>
      </c>
      <c r="G989" s="105">
        <v>39574</v>
      </c>
      <c r="H989" s="135" t="s">
        <v>120</v>
      </c>
      <c r="I989" s="206"/>
      <c r="J989" s="206"/>
      <c r="K989" s="206"/>
      <c r="L989" s="206"/>
      <c r="M989" s="206"/>
      <c r="N989" s="206"/>
      <c r="O989" s="206"/>
      <c r="P989" s="206"/>
      <c r="Q989" s="206"/>
      <c r="R989" s="206"/>
      <c r="S989" s="206"/>
      <c r="T989" s="206"/>
    </row>
    <row r="990" spans="1:20">
      <c r="A990" s="86">
        <v>986</v>
      </c>
      <c r="B990" s="86">
        <v>986</v>
      </c>
      <c r="C990" s="105">
        <v>39506</v>
      </c>
      <c r="D990" s="86"/>
      <c r="E990" s="277">
        <v>39506</v>
      </c>
      <c r="F990" s="105">
        <v>39526</v>
      </c>
      <c r="G990" s="135"/>
      <c r="H990" s="135"/>
      <c r="I990" s="206">
        <v>65002</v>
      </c>
      <c r="J990" s="206"/>
      <c r="K990" s="206"/>
      <c r="L990" s="206">
        <v>29482</v>
      </c>
      <c r="M990" s="206" t="s">
        <v>2187</v>
      </c>
      <c r="N990" s="206">
        <v>87529</v>
      </c>
      <c r="O990" s="206">
        <v>22326</v>
      </c>
      <c r="P990" s="206">
        <v>750853</v>
      </c>
      <c r="Q990" s="206">
        <v>742391</v>
      </c>
      <c r="R990" s="206">
        <v>6017</v>
      </c>
      <c r="S990" s="206"/>
      <c r="T990" s="206"/>
    </row>
    <row r="991" spans="1:20">
      <c r="A991" s="86">
        <v>987</v>
      </c>
      <c r="B991" s="86">
        <v>987</v>
      </c>
      <c r="C991" s="105">
        <v>39506</v>
      </c>
      <c r="D991" s="86"/>
      <c r="E991" s="277">
        <v>39506</v>
      </c>
      <c r="F991" s="105">
        <v>39531</v>
      </c>
      <c r="G991" s="105">
        <v>39534</v>
      </c>
      <c r="H991" s="233" t="s">
        <v>120</v>
      </c>
      <c r="I991" s="206">
        <v>65298</v>
      </c>
      <c r="J991" s="206"/>
      <c r="K991" s="206"/>
      <c r="L991" s="206">
        <v>29439</v>
      </c>
      <c r="M991" s="206" t="s">
        <v>2188</v>
      </c>
      <c r="N991" s="206">
        <v>87591</v>
      </c>
      <c r="O991" s="206">
        <v>22232</v>
      </c>
      <c r="P991" s="206">
        <v>753294</v>
      </c>
      <c r="Q991" s="206">
        <v>742385</v>
      </c>
      <c r="R991" s="206">
        <v>7091</v>
      </c>
      <c r="S991" s="206">
        <v>4270105</v>
      </c>
      <c r="T991" s="206"/>
    </row>
    <row r="992" spans="1:20">
      <c r="A992" s="86">
        <v>988</v>
      </c>
      <c r="B992" s="86">
        <v>988</v>
      </c>
      <c r="C992" s="105">
        <v>39506</v>
      </c>
      <c r="D992" s="86"/>
      <c r="E992" s="277">
        <v>39507</v>
      </c>
      <c r="F992" s="105">
        <v>39531</v>
      </c>
      <c r="G992" s="105">
        <v>39534</v>
      </c>
      <c r="H992" s="233" t="s">
        <v>120</v>
      </c>
      <c r="I992" s="206">
        <v>65183</v>
      </c>
      <c r="J992" s="206"/>
      <c r="K992" s="206"/>
      <c r="L992" s="206">
        <v>29514</v>
      </c>
      <c r="M992" s="206" t="s">
        <v>2189</v>
      </c>
      <c r="N992" s="206">
        <v>87444</v>
      </c>
      <c r="O992" s="206">
        <v>22107</v>
      </c>
      <c r="P992" s="206">
        <v>754179</v>
      </c>
      <c r="Q992" s="206">
        <v>742369</v>
      </c>
      <c r="R992" s="206">
        <v>7180</v>
      </c>
      <c r="S992" s="206"/>
      <c r="T992" s="206"/>
    </row>
    <row r="993" spans="1:20">
      <c r="A993" s="86">
        <v>989</v>
      </c>
      <c r="B993" s="86">
        <v>989</v>
      </c>
      <c r="C993" s="105">
        <v>39506</v>
      </c>
      <c r="D993" s="86"/>
      <c r="E993" s="277">
        <v>39507</v>
      </c>
      <c r="F993" s="105">
        <v>39521</v>
      </c>
      <c r="G993" s="135"/>
      <c r="H993" s="135"/>
      <c r="I993" s="206">
        <v>64958</v>
      </c>
      <c r="J993" s="206"/>
      <c r="K993" s="206"/>
      <c r="L993" s="206">
        <v>29723</v>
      </c>
      <c r="M993" s="206" t="s">
        <v>2190</v>
      </c>
      <c r="N993" s="206">
        <v>87300</v>
      </c>
      <c r="O993" s="206">
        <v>22513</v>
      </c>
      <c r="P993" s="206">
        <v>753122</v>
      </c>
      <c r="Q993" s="206">
        <v>742395</v>
      </c>
      <c r="R993" s="206">
        <v>7592</v>
      </c>
      <c r="S993" s="206"/>
      <c r="T993" s="206"/>
    </row>
    <row r="994" spans="1:20">
      <c r="A994" s="86">
        <v>990</v>
      </c>
      <c r="B994" s="86">
        <v>990</v>
      </c>
      <c r="C994" s="105">
        <v>39506</v>
      </c>
      <c r="D994" s="86"/>
      <c r="E994" s="277">
        <v>39507</v>
      </c>
      <c r="F994" s="105">
        <v>39520</v>
      </c>
      <c r="G994" s="135"/>
      <c r="H994" s="135"/>
      <c r="I994" s="206">
        <v>65320</v>
      </c>
      <c r="J994" s="206"/>
      <c r="K994" s="206"/>
      <c r="L994" s="206">
        <v>29460</v>
      </c>
      <c r="M994" s="206" t="s">
        <v>2191</v>
      </c>
      <c r="N994" s="206">
        <v>87048</v>
      </c>
      <c r="O994" s="206">
        <v>22004</v>
      </c>
      <c r="P994" s="206">
        <v>753030</v>
      </c>
      <c r="Q994" s="206">
        <v>742387</v>
      </c>
      <c r="R994" s="206">
        <v>7167</v>
      </c>
      <c r="S994" s="206"/>
      <c r="T994" s="206"/>
    </row>
    <row r="995" spans="1:20">
      <c r="A995" s="86">
        <v>991</v>
      </c>
      <c r="B995" s="86">
        <v>991</v>
      </c>
      <c r="C995" s="105">
        <v>39506</v>
      </c>
      <c r="D995" s="86"/>
      <c r="E995" s="277">
        <v>39507</v>
      </c>
      <c r="F995" s="105">
        <v>39520</v>
      </c>
      <c r="G995" s="135"/>
      <c r="H995" s="135"/>
      <c r="I995" s="206">
        <v>65337</v>
      </c>
      <c r="J995" s="206"/>
      <c r="K995" s="206"/>
      <c r="L995" s="206">
        <v>30410</v>
      </c>
      <c r="M995" s="206" t="s">
        <v>2192</v>
      </c>
      <c r="N995" s="206">
        <v>87533</v>
      </c>
      <c r="O995" s="206">
        <v>23310</v>
      </c>
      <c r="P995" s="206">
        <v>751863</v>
      </c>
      <c r="Q995" s="206">
        <v>742364</v>
      </c>
      <c r="R995" s="206">
        <v>8167</v>
      </c>
      <c r="S995" s="206"/>
      <c r="T995" s="206"/>
    </row>
    <row r="996" spans="1:20">
      <c r="A996" s="86">
        <v>992</v>
      </c>
      <c r="B996" s="86">
        <v>992</v>
      </c>
      <c r="C996" s="105">
        <v>39506</v>
      </c>
      <c r="D996" s="86"/>
      <c r="E996" s="277">
        <v>39507</v>
      </c>
      <c r="F996" s="105">
        <v>39520</v>
      </c>
      <c r="G996" s="105">
        <v>39521</v>
      </c>
      <c r="H996" s="233" t="s">
        <v>120</v>
      </c>
      <c r="I996" s="206">
        <v>65185</v>
      </c>
      <c r="J996" s="206"/>
      <c r="K996" s="206"/>
      <c r="L996" s="206">
        <v>29511</v>
      </c>
      <c r="M996" s="206" t="s">
        <v>2193</v>
      </c>
      <c r="N996" s="206">
        <v>87443</v>
      </c>
      <c r="O996" s="206">
        <v>22098</v>
      </c>
      <c r="P996" s="206">
        <v>751860</v>
      </c>
      <c r="Q996" s="206">
        <v>804090</v>
      </c>
      <c r="R996" s="206">
        <v>7124</v>
      </c>
      <c r="S996" s="206"/>
      <c r="T996" s="206"/>
    </row>
    <row r="997" spans="1:20">
      <c r="A997" s="86">
        <v>993</v>
      </c>
      <c r="B997" s="86">
        <v>993</v>
      </c>
      <c r="C997" s="105">
        <v>39506</v>
      </c>
      <c r="D997" s="86"/>
      <c r="E997" s="277">
        <v>39507</v>
      </c>
      <c r="F997" s="105">
        <v>39531</v>
      </c>
      <c r="G997" s="105">
        <v>39531</v>
      </c>
      <c r="H997" s="233" t="s">
        <v>120</v>
      </c>
      <c r="I997" s="206">
        <v>65259</v>
      </c>
      <c r="J997" s="206"/>
      <c r="K997" s="206"/>
      <c r="L997" s="206">
        <v>30399</v>
      </c>
      <c r="M997" s="206" t="s">
        <v>2194</v>
      </c>
      <c r="N997" s="206">
        <v>87538</v>
      </c>
      <c r="O997" s="206">
        <v>23698</v>
      </c>
      <c r="P997" s="206">
        <v>810035</v>
      </c>
      <c r="Q997" s="206">
        <v>806547</v>
      </c>
      <c r="R997" s="206">
        <v>8425</v>
      </c>
      <c r="S997" s="206">
        <v>4070158</v>
      </c>
      <c r="T997" s="206"/>
    </row>
    <row r="998" spans="1:20">
      <c r="A998" s="86">
        <v>994</v>
      </c>
      <c r="B998" s="86">
        <v>994</v>
      </c>
      <c r="C998" s="105">
        <v>39506</v>
      </c>
      <c r="D998" s="86"/>
      <c r="E998" s="277">
        <v>39507</v>
      </c>
      <c r="F998" s="105">
        <v>39520</v>
      </c>
      <c r="G998" s="105">
        <v>39521</v>
      </c>
      <c r="H998" s="233" t="s">
        <v>120</v>
      </c>
      <c r="I998" s="206">
        <v>64948</v>
      </c>
      <c r="J998" s="206"/>
      <c r="K998" s="206"/>
      <c r="L998" s="206">
        <v>29326</v>
      </c>
      <c r="M998" s="206" t="s">
        <v>2195</v>
      </c>
      <c r="N998" s="206">
        <v>87540</v>
      </c>
      <c r="O998" s="206">
        <v>16478</v>
      </c>
      <c r="P998" s="206">
        <v>810031</v>
      </c>
      <c r="Q998" s="206">
        <v>806551</v>
      </c>
      <c r="R998" s="206">
        <v>7429</v>
      </c>
      <c r="S998" s="206">
        <v>4270073</v>
      </c>
      <c r="T998" s="206"/>
    </row>
    <row r="999" spans="1:20">
      <c r="A999" s="86">
        <v>995</v>
      </c>
      <c r="B999" s="86">
        <v>995</v>
      </c>
      <c r="C999" s="105">
        <v>39506</v>
      </c>
      <c r="D999" s="86"/>
      <c r="E999" s="277">
        <v>39514</v>
      </c>
      <c r="F999" s="105">
        <v>39547</v>
      </c>
      <c r="G999" s="105">
        <v>39547</v>
      </c>
      <c r="H999" s="135" t="s">
        <v>120</v>
      </c>
      <c r="I999" s="206"/>
      <c r="J999" s="206"/>
      <c r="K999" s="206"/>
      <c r="L999" s="206"/>
      <c r="M999" s="206"/>
      <c r="N999" s="206"/>
      <c r="O999" s="206"/>
      <c r="P999" s="206"/>
      <c r="Q999" s="206"/>
      <c r="R999" s="206"/>
      <c r="S999" s="206"/>
      <c r="T999" s="206"/>
    </row>
    <row r="1000" spans="1:20">
      <c r="A1000" s="86">
        <v>996</v>
      </c>
      <c r="B1000" s="86">
        <v>996</v>
      </c>
      <c r="C1000" s="105">
        <v>39506</v>
      </c>
      <c r="D1000" s="86"/>
      <c r="E1000" s="277">
        <v>39510</v>
      </c>
      <c r="F1000" s="105">
        <v>39534</v>
      </c>
      <c r="G1000" s="105">
        <v>39534</v>
      </c>
      <c r="H1000" s="233" t="s">
        <v>120</v>
      </c>
      <c r="I1000" s="206">
        <v>65306</v>
      </c>
      <c r="J1000" s="206"/>
      <c r="K1000" s="206"/>
      <c r="L1000" s="206">
        <v>29505</v>
      </c>
      <c r="M1000" s="206" t="s">
        <v>2196</v>
      </c>
      <c r="N1000" s="206">
        <v>87782</v>
      </c>
      <c r="O1000" s="206">
        <v>22328</v>
      </c>
      <c r="P1000" s="206">
        <v>747379</v>
      </c>
      <c r="Q1000" s="206">
        <v>806544</v>
      </c>
      <c r="R1000" s="206">
        <v>7171</v>
      </c>
      <c r="S1000" s="206">
        <v>4270080</v>
      </c>
      <c r="T1000" s="206"/>
    </row>
    <row r="1001" spans="1:20">
      <c r="A1001" s="86">
        <v>997</v>
      </c>
      <c r="B1001" s="86">
        <v>997</v>
      </c>
      <c r="C1001" s="105">
        <v>39506</v>
      </c>
      <c r="D1001" s="86"/>
      <c r="E1001" s="277">
        <v>39507</v>
      </c>
      <c r="F1001" s="105">
        <v>39531</v>
      </c>
      <c r="G1001" s="135"/>
      <c r="H1001" s="135"/>
      <c r="I1001" s="206">
        <v>65264</v>
      </c>
      <c r="J1001" s="206"/>
      <c r="K1001" s="206"/>
      <c r="L1001" s="206">
        <v>29522</v>
      </c>
      <c r="M1001" s="206" t="s">
        <v>2197</v>
      </c>
      <c r="N1001" s="206">
        <v>87304</v>
      </c>
      <c r="O1001" s="206">
        <v>22127</v>
      </c>
      <c r="P1001" s="206">
        <v>809876</v>
      </c>
      <c r="Q1001" s="206">
        <v>754904</v>
      </c>
      <c r="R1001" s="206">
        <v>7158</v>
      </c>
      <c r="S1001" s="206">
        <v>4070143</v>
      </c>
      <c r="T1001" s="206"/>
    </row>
    <row r="1002" spans="1:20">
      <c r="A1002" s="86">
        <v>998</v>
      </c>
      <c r="B1002" s="86">
        <v>998</v>
      </c>
      <c r="C1002" s="105">
        <v>39506</v>
      </c>
      <c r="D1002" s="86"/>
      <c r="E1002" s="277">
        <v>39507</v>
      </c>
      <c r="F1002" s="105">
        <v>39520</v>
      </c>
      <c r="G1002" s="135"/>
      <c r="H1002" s="135"/>
      <c r="I1002" s="206">
        <v>64957</v>
      </c>
      <c r="J1002" s="206"/>
      <c r="K1002" s="206"/>
      <c r="L1002" s="206">
        <v>30397</v>
      </c>
      <c r="M1002" s="206" t="s">
        <v>2198</v>
      </c>
      <c r="N1002" s="206">
        <v>80512</v>
      </c>
      <c r="O1002" s="206">
        <v>23664</v>
      </c>
      <c r="P1002" s="206">
        <v>746284</v>
      </c>
      <c r="Q1002" s="206">
        <v>742379</v>
      </c>
      <c r="R1002" s="206">
        <v>8195</v>
      </c>
      <c r="S1002" s="206">
        <v>4070128</v>
      </c>
      <c r="T1002" s="206"/>
    </row>
    <row r="1003" spans="1:20">
      <c r="A1003" s="86">
        <v>999</v>
      </c>
      <c r="B1003" s="86">
        <v>999</v>
      </c>
      <c r="C1003" s="105">
        <v>39506</v>
      </c>
      <c r="D1003" s="86"/>
      <c r="E1003" s="277">
        <v>39510</v>
      </c>
      <c r="F1003" s="105">
        <v>39531</v>
      </c>
      <c r="G1003" s="135"/>
      <c r="H1003" s="135"/>
      <c r="I1003" s="206">
        <v>65336</v>
      </c>
      <c r="J1003" s="206"/>
      <c r="K1003" s="206"/>
      <c r="L1003" s="206">
        <v>30407</v>
      </c>
      <c r="M1003" s="206" t="s">
        <v>2199</v>
      </c>
      <c r="N1003" s="206">
        <v>84125</v>
      </c>
      <c r="O1003" s="206">
        <v>23663</v>
      </c>
      <c r="P1003" s="206">
        <v>750457</v>
      </c>
      <c r="Q1003" s="206">
        <v>742363</v>
      </c>
      <c r="R1003" s="206">
        <v>8164</v>
      </c>
      <c r="S1003" s="206">
        <v>4070146</v>
      </c>
      <c r="T1003" s="206"/>
    </row>
    <row r="1004" spans="1:20">
      <c r="A1004" s="86">
        <v>1000</v>
      </c>
      <c r="B1004" s="86">
        <v>1000</v>
      </c>
      <c r="C1004" s="105">
        <v>39507</v>
      </c>
      <c r="D1004" s="86"/>
      <c r="E1004" s="277">
        <v>39510</v>
      </c>
      <c r="F1004" s="105">
        <v>39546</v>
      </c>
      <c r="G1004" s="105">
        <v>39546</v>
      </c>
      <c r="H1004" s="135" t="s">
        <v>120</v>
      </c>
      <c r="I1004" s="206">
        <v>65344</v>
      </c>
      <c r="J1004" s="206"/>
      <c r="K1004" s="206"/>
      <c r="L1004" s="206">
        <v>29518</v>
      </c>
      <c r="M1004" s="206" t="s">
        <v>1261</v>
      </c>
      <c r="N1004" s="206">
        <v>85989</v>
      </c>
      <c r="O1004" s="206">
        <v>22273</v>
      </c>
      <c r="P1004" s="206">
        <v>746617</v>
      </c>
      <c r="Q1004" s="206">
        <v>742384</v>
      </c>
      <c r="R1004" s="206">
        <v>7196</v>
      </c>
      <c r="S1004" s="206">
        <v>4270087</v>
      </c>
      <c r="T1004" s="206"/>
    </row>
    <row r="1005" spans="1:20">
      <c r="A1005" s="86">
        <v>1001</v>
      </c>
      <c r="B1005" s="86">
        <v>1001</v>
      </c>
      <c r="C1005" s="105">
        <v>39507</v>
      </c>
      <c r="D1005" s="86"/>
      <c r="E1005" s="277">
        <v>39510</v>
      </c>
      <c r="F1005" s="105">
        <v>39535</v>
      </c>
      <c r="G1005" s="105">
        <v>39535</v>
      </c>
      <c r="H1005" s="233" t="s">
        <v>120</v>
      </c>
      <c r="I1005" s="206">
        <v>65347</v>
      </c>
      <c r="J1005" s="206"/>
      <c r="K1005" s="206"/>
      <c r="L1005" s="206">
        <v>29516</v>
      </c>
      <c r="M1005" s="206" t="s">
        <v>1262</v>
      </c>
      <c r="N1005" s="206">
        <v>84586</v>
      </c>
      <c r="O1005" s="206">
        <v>22251</v>
      </c>
      <c r="P1005" s="206">
        <v>746288</v>
      </c>
      <c r="Q1005" s="206">
        <v>745914</v>
      </c>
      <c r="R1005" s="206">
        <v>7259</v>
      </c>
      <c r="S1005" s="206">
        <v>4270086</v>
      </c>
      <c r="T1005" s="206"/>
    </row>
    <row r="1006" spans="1:20">
      <c r="A1006" s="86">
        <v>1002</v>
      </c>
      <c r="B1006" s="86">
        <v>1002</v>
      </c>
      <c r="C1006" s="105">
        <v>39507</v>
      </c>
      <c r="D1006" s="86"/>
      <c r="E1006" s="277">
        <v>39514</v>
      </c>
      <c r="F1006" s="105">
        <v>39549</v>
      </c>
      <c r="G1006" s="105">
        <v>39549</v>
      </c>
      <c r="H1006" s="135" t="s">
        <v>120</v>
      </c>
      <c r="I1006" s="206">
        <v>64956</v>
      </c>
      <c r="J1006" s="206"/>
      <c r="K1006" s="206"/>
      <c r="L1006" s="206">
        <v>30409</v>
      </c>
      <c r="M1006" s="206" t="s">
        <v>1263</v>
      </c>
      <c r="N1006" s="206">
        <v>82344</v>
      </c>
      <c r="O1006" s="206">
        <v>23306</v>
      </c>
      <c r="P1006" s="206">
        <v>746810</v>
      </c>
      <c r="Q1006" s="206">
        <v>745810</v>
      </c>
      <c r="R1006" s="206">
        <v>8283</v>
      </c>
      <c r="S1006" s="206">
        <v>4270076</v>
      </c>
      <c r="T1006" s="206"/>
    </row>
    <row r="1007" spans="1:20">
      <c r="A1007" s="86">
        <v>1003</v>
      </c>
      <c r="B1007" s="86">
        <v>1003</v>
      </c>
      <c r="C1007" s="105">
        <v>39507</v>
      </c>
      <c r="D1007" s="86"/>
      <c r="E1007" s="277">
        <v>39510</v>
      </c>
      <c r="F1007" s="105">
        <v>39547</v>
      </c>
      <c r="G1007" s="105">
        <v>39547</v>
      </c>
      <c r="H1007" s="135" t="s">
        <v>120</v>
      </c>
      <c r="I1007" s="206">
        <v>65166</v>
      </c>
      <c r="J1007" s="206"/>
      <c r="K1007" s="206"/>
      <c r="L1007" s="206">
        <v>30722</v>
      </c>
      <c r="M1007" s="206" t="s">
        <v>1264</v>
      </c>
      <c r="N1007" s="206">
        <v>86900</v>
      </c>
      <c r="O1007" s="206">
        <v>24018</v>
      </c>
      <c r="P1007" s="206">
        <v>752058</v>
      </c>
      <c r="Q1007" s="206">
        <v>742393</v>
      </c>
      <c r="R1007" s="206">
        <v>8174</v>
      </c>
      <c r="S1007" s="206">
        <v>4070139</v>
      </c>
      <c r="T1007" s="206"/>
    </row>
    <row r="1008" spans="1:20">
      <c r="A1008" s="86">
        <v>1004</v>
      </c>
      <c r="B1008" s="86">
        <v>1004</v>
      </c>
      <c r="C1008" s="105">
        <v>39507</v>
      </c>
      <c r="D1008" s="86"/>
      <c r="E1008" s="277">
        <v>39510</v>
      </c>
      <c r="F1008" s="105">
        <v>39552</v>
      </c>
      <c r="G1008" s="105">
        <v>39552</v>
      </c>
      <c r="H1008" s="135" t="s">
        <v>120</v>
      </c>
      <c r="I1008" s="206">
        <v>65177</v>
      </c>
      <c r="J1008" s="206"/>
      <c r="K1008" s="206"/>
      <c r="L1008" s="206">
        <v>30743</v>
      </c>
      <c r="M1008" s="206" t="s">
        <v>1265</v>
      </c>
      <c r="N1008" s="206">
        <v>85108</v>
      </c>
      <c r="O1008" s="206">
        <v>24344</v>
      </c>
      <c r="P1008" s="206">
        <v>750436</v>
      </c>
      <c r="Q1008" s="206">
        <v>742389</v>
      </c>
      <c r="R1008" s="206">
        <v>8616</v>
      </c>
      <c r="S1008" s="206">
        <v>4070103</v>
      </c>
      <c r="T1008" s="206"/>
    </row>
    <row r="1009" spans="1:20">
      <c r="A1009" s="86">
        <v>1005</v>
      </c>
      <c r="B1009" s="86">
        <v>1005</v>
      </c>
      <c r="C1009" s="105">
        <v>39507</v>
      </c>
      <c r="D1009" s="86"/>
      <c r="E1009" s="277">
        <v>39511</v>
      </c>
      <c r="F1009" s="105">
        <v>39560</v>
      </c>
      <c r="G1009" s="105">
        <v>39560</v>
      </c>
      <c r="H1009" s="135" t="s">
        <v>120</v>
      </c>
      <c r="I1009" s="206">
        <v>65005</v>
      </c>
      <c r="J1009" s="206"/>
      <c r="K1009" s="206"/>
      <c r="L1009" s="206">
        <v>30750</v>
      </c>
      <c r="M1009" s="206" t="s">
        <v>1266</v>
      </c>
      <c r="N1009" s="206">
        <v>85593</v>
      </c>
      <c r="O1009" s="206">
        <v>24342</v>
      </c>
      <c r="P1009" s="206">
        <v>750854</v>
      </c>
      <c r="Q1009" s="206">
        <v>746193</v>
      </c>
      <c r="R1009" s="206">
        <v>8707</v>
      </c>
      <c r="S1009" s="206">
        <v>4270081</v>
      </c>
      <c r="T1009" s="206"/>
    </row>
    <row r="1010" spans="1:20">
      <c r="A1010" s="86">
        <v>1006</v>
      </c>
      <c r="B1010" s="86">
        <v>1006</v>
      </c>
      <c r="C1010" s="105">
        <v>39507</v>
      </c>
      <c r="D1010" s="86"/>
      <c r="E1010" s="277">
        <v>39510</v>
      </c>
      <c r="F1010" s="105">
        <v>39534</v>
      </c>
      <c r="G1010" s="105">
        <v>39534</v>
      </c>
      <c r="H1010" s="233" t="s">
        <v>120</v>
      </c>
      <c r="I1010" s="206">
        <v>65245</v>
      </c>
      <c r="J1010" s="206"/>
      <c r="K1010" s="206"/>
      <c r="L1010" s="206">
        <v>30664</v>
      </c>
      <c r="M1010" s="206" t="s">
        <v>1267</v>
      </c>
      <c r="N1010" s="206">
        <v>86910</v>
      </c>
      <c r="O1010" s="206">
        <v>24150</v>
      </c>
      <c r="P1010" s="206">
        <v>750850</v>
      </c>
      <c r="Q1010" s="206">
        <v>746208</v>
      </c>
      <c r="R1010" s="206">
        <v>8479</v>
      </c>
      <c r="S1010" s="206">
        <v>1070125</v>
      </c>
      <c r="T1010" s="206"/>
    </row>
    <row r="1011" spans="1:20">
      <c r="A1011" s="86">
        <v>1007</v>
      </c>
      <c r="B1011" s="86">
        <v>1007</v>
      </c>
      <c r="C1011" s="105">
        <v>39507</v>
      </c>
      <c r="D1011" s="86"/>
      <c r="E1011" s="277">
        <v>39511</v>
      </c>
      <c r="F1011" s="87">
        <v>39518</v>
      </c>
      <c r="G1011" s="105">
        <v>39518</v>
      </c>
      <c r="H1011" s="135" t="s">
        <v>134</v>
      </c>
      <c r="I1011" s="206">
        <v>65182</v>
      </c>
      <c r="J1011" s="206"/>
      <c r="K1011" s="206"/>
      <c r="L1011" s="206">
        <v>30701</v>
      </c>
      <c r="M1011" s="206" t="s">
        <v>1268</v>
      </c>
      <c r="N1011" s="206">
        <v>86257</v>
      </c>
      <c r="O1011" s="206">
        <v>23857</v>
      </c>
      <c r="P1011" s="206">
        <v>810028</v>
      </c>
      <c r="Q1011" s="206">
        <v>746200</v>
      </c>
      <c r="R1011" s="206">
        <v>122</v>
      </c>
      <c r="S1011" s="206">
        <v>4070129</v>
      </c>
      <c r="T1011" s="206"/>
    </row>
    <row r="1012" spans="1:20">
      <c r="A1012" s="86">
        <v>1008</v>
      </c>
      <c r="B1012" s="86">
        <v>1008</v>
      </c>
      <c r="C1012" s="105">
        <v>39507</v>
      </c>
      <c r="D1012" s="86"/>
      <c r="E1012" s="277">
        <v>39514</v>
      </c>
      <c r="F1012" s="105">
        <v>39561</v>
      </c>
      <c r="G1012" s="105">
        <v>39561</v>
      </c>
      <c r="H1012" s="135" t="s">
        <v>122</v>
      </c>
      <c r="I1012" s="206">
        <v>64903</v>
      </c>
      <c r="J1012" s="206"/>
      <c r="K1012" s="206"/>
      <c r="L1012" s="206">
        <v>30738</v>
      </c>
      <c r="M1012" s="206" t="s">
        <v>1269</v>
      </c>
      <c r="N1012" s="206">
        <v>84157</v>
      </c>
      <c r="O1012" s="206">
        <v>24352</v>
      </c>
      <c r="P1012" s="206">
        <v>810032</v>
      </c>
      <c r="Q1012" s="206">
        <v>746207</v>
      </c>
      <c r="R1012" s="206">
        <v>8640</v>
      </c>
      <c r="S1012" s="206">
        <v>4070199</v>
      </c>
      <c r="T1012" s="206"/>
    </row>
    <row r="1013" spans="1:20">
      <c r="A1013" s="86">
        <v>1009</v>
      </c>
      <c r="B1013" s="86">
        <v>1009</v>
      </c>
      <c r="C1013" s="105">
        <v>39507</v>
      </c>
      <c r="D1013" s="86"/>
      <c r="E1013" s="277">
        <v>39510</v>
      </c>
      <c r="F1013" s="105">
        <v>39552</v>
      </c>
      <c r="G1013" s="105">
        <v>39552</v>
      </c>
      <c r="H1013" s="135" t="s">
        <v>120</v>
      </c>
      <c r="I1013" s="206">
        <v>64961</v>
      </c>
      <c r="J1013" s="206"/>
      <c r="K1013" s="206"/>
      <c r="L1013" s="206">
        <v>30688</v>
      </c>
      <c r="M1013" s="206" t="s">
        <v>1270</v>
      </c>
      <c r="N1013" s="206">
        <v>85671</v>
      </c>
      <c r="O1013" s="206">
        <v>23894</v>
      </c>
      <c r="P1013" s="206">
        <v>810038</v>
      </c>
      <c r="Q1013" s="206">
        <v>746210</v>
      </c>
      <c r="R1013" s="206">
        <v>8572</v>
      </c>
      <c r="S1013" s="206"/>
      <c r="T1013" s="206"/>
    </row>
    <row r="1014" spans="1:20">
      <c r="A1014" s="86">
        <v>1010</v>
      </c>
      <c r="B1014" s="86">
        <v>1010</v>
      </c>
      <c r="C1014" s="105">
        <v>39507</v>
      </c>
      <c r="D1014" s="86"/>
      <c r="E1014" s="277">
        <v>39590</v>
      </c>
      <c r="F1014" s="105">
        <v>39591</v>
      </c>
      <c r="G1014" s="135"/>
      <c r="H1014" s="135"/>
      <c r="I1014" s="206"/>
      <c r="J1014" s="206"/>
      <c r="K1014" s="206"/>
      <c r="L1014" s="206"/>
      <c r="M1014" s="206"/>
      <c r="N1014" s="206"/>
      <c r="O1014" s="206"/>
      <c r="P1014" s="206"/>
      <c r="Q1014" s="206"/>
      <c r="R1014" s="206"/>
      <c r="S1014" s="206"/>
      <c r="T1014" s="206"/>
    </row>
    <row r="1015" spans="1:20">
      <c r="A1015" s="86">
        <v>1011</v>
      </c>
      <c r="B1015" s="86">
        <v>1011</v>
      </c>
      <c r="C1015" s="105">
        <v>39507</v>
      </c>
      <c r="D1015" s="86"/>
      <c r="E1015" s="277">
        <v>39510</v>
      </c>
      <c r="F1015" s="105">
        <v>39546</v>
      </c>
      <c r="G1015" s="105">
        <v>39546</v>
      </c>
      <c r="H1015" s="135" t="s">
        <v>122</v>
      </c>
      <c r="I1015" s="206">
        <v>65256</v>
      </c>
      <c r="J1015" s="206"/>
      <c r="K1015" s="206"/>
      <c r="L1015" s="206">
        <v>30645</v>
      </c>
      <c r="M1015" s="206" t="s">
        <v>1271</v>
      </c>
      <c r="N1015" s="206">
        <v>83790</v>
      </c>
      <c r="O1015" s="206">
        <v>23972</v>
      </c>
      <c r="P1015" s="206">
        <v>810027</v>
      </c>
      <c r="Q1015" s="206">
        <v>742391</v>
      </c>
      <c r="R1015" s="206">
        <v>8258</v>
      </c>
      <c r="S1015" s="206">
        <v>4070112</v>
      </c>
      <c r="T1015" s="206"/>
    </row>
    <row r="1016" spans="1:20">
      <c r="A1016" s="86">
        <v>1012</v>
      </c>
      <c r="B1016" s="86">
        <v>1012</v>
      </c>
      <c r="C1016" s="105">
        <v>39507</v>
      </c>
      <c r="D1016" s="86"/>
      <c r="E1016" s="277">
        <v>39514</v>
      </c>
      <c r="F1016" s="87">
        <v>39518</v>
      </c>
      <c r="G1016" s="105">
        <v>39518</v>
      </c>
      <c r="H1016" s="135" t="s">
        <v>138</v>
      </c>
      <c r="I1016" s="206">
        <v>65246</v>
      </c>
      <c r="J1016" s="206"/>
      <c r="K1016" s="206"/>
      <c r="L1016" s="206">
        <v>29932</v>
      </c>
      <c r="M1016" s="206" t="s">
        <v>1272</v>
      </c>
      <c r="N1016" s="206">
        <v>85992</v>
      </c>
      <c r="O1016" s="206">
        <v>22844</v>
      </c>
      <c r="P1016" s="206">
        <v>809867</v>
      </c>
      <c r="Q1016" s="206">
        <v>808456</v>
      </c>
      <c r="R1016" s="206">
        <v>4309</v>
      </c>
      <c r="S1016" s="206">
        <v>4070147</v>
      </c>
      <c r="T1016" s="206"/>
    </row>
    <row r="1017" spans="1:20">
      <c r="A1017" s="86">
        <v>1013</v>
      </c>
      <c r="B1017" s="86">
        <v>1013</v>
      </c>
      <c r="C1017" s="105">
        <v>39510</v>
      </c>
      <c r="D1017" s="86"/>
      <c r="E1017" s="277">
        <v>39510</v>
      </c>
      <c r="F1017" s="105">
        <v>39546</v>
      </c>
      <c r="G1017" s="105">
        <v>39546</v>
      </c>
      <c r="H1017" s="135" t="s">
        <v>127</v>
      </c>
      <c r="I1017" s="206">
        <v>65310</v>
      </c>
      <c r="J1017" s="206"/>
      <c r="K1017" s="206"/>
      <c r="L1017" s="206">
        <v>29941</v>
      </c>
      <c r="M1017" s="206" t="s">
        <v>1273</v>
      </c>
      <c r="N1017" s="206">
        <v>86256</v>
      </c>
      <c r="O1017" s="206">
        <v>22915</v>
      </c>
      <c r="P1017" s="206">
        <v>809759</v>
      </c>
      <c r="Q1017" s="206">
        <v>808463</v>
      </c>
      <c r="R1017" s="206">
        <v>7432</v>
      </c>
      <c r="S1017" s="206">
        <v>4070127</v>
      </c>
      <c r="T1017" s="206"/>
    </row>
    <row r="1018" spans="1:20">
      <c r="A1018" s="86">
        <v>1014</v>
      </c>
      <c r="B1018" s="86">
        <v>1014</v>
      </c>
      <c r="C1018" s="105">
        <v>39510</v>
      </c>
      <c r="D1018" s="86"/>
      <c r="E1018" s="277">
        <v>39511</v>
      </c>
      <c r="F1018" s="105">
        <v>39545</v>
      </c>
      <c r="G1018" s="105">
        <v>39545</v>
      </c>
      <c r="H1018" s="135" t="s">
        <v>134</v>
      </c>
      <c r="I1018" s="206">
        <v>65299</v>
      </c>
      <c r="J1018" s="206"/>
      <c r="K1018" s="206"/>
      <c r="L1018" s="206">
        <v>30737</v>
      </c>
      <c r="M1018" s="206" t="s">
        <v>1274</v>
      </c>
      <c r="N1018" s="206">
        <v>85024</v>
      </c>
      <c r="O1018" s="206">
        <v>24345</v>
      </c>
      <c r="P1018" s="206">
        <v>746816</v>
      </c>
      <c r="Q1018" s="206">
        <v>808451</v>
      </c>
      <c r="R1018" s="206">
        <v>8639</v>
      </c>
      <c r="S1018" s="206">
        <v>4070138</v>
      </c>
      <c r="T1018" s="206"/>
    </row>
    <row r="1019" spans="1:20">
      <c r="A1019" s="86">
        <v>1015</v>
      </c>
      <c r="B1019" s="86">
        <v>1015</v>
      </c>
      <c r="C1019" s="105">
        <v>39510</v>
      </c>
      <c r="D1019" s="86"/>
      <c r="E1019" s="277">
        <v>39511</v>
      </c>
      <c r="F1019" s="255"/>
      <c r="G1019" s="105">
        <v>39540</v>
      </c>
      <c r="H1019" s="135" t="s">
        <v>134</v>
      </c>
      <c r="I1019" s="206">
        <v>65179</v>
      </c>
      <c r="J1019" s="206"/>
      <c r="K1019" s="206"/>
      <c r="L1019" s="206">
        <v>29892</v>
      </c>
      <c r="M1019" s="206" t="s">
        <v>1275</v>
      </c>
      <c r="N1019" s="206">
        <v>86264</v>
      </c>
      <c r="O1019" s="206">
        <v>22788</v>
      </c>
      <c r="P1019" s="206">
        <v>746819</v>
      </c>
      <c r="Q1019" s="206">
        <v>808470</v>
      </c>
      <c r="R1019" s="206">
        <v>7988</v>
      </c>
      <c r="S1019" s="206">
        <v>4070114</v>
      </c>
      <c r="T1019" s="206"/>
    </row>
    <row r="1020" spans="1:20">
      <c r="A1020" s="86">
        <v>1016</v>
      </c>
      <c r="B1020" s="86">
        <v>1016</v>
      </c>
      <c r="C1020" s="105">
        <v>39510</v>
      </c>
      <c r="D1020" s="86"/>
      <c r="E1020" s="277">
        <v>39512</v>
      </c>
      <c r="F1020" s="105">
        <v>39526</v>
      </c>
      <c r="G1020" s="135"/>
      <c r="H1020" s="135"/>
      <c r="I1020" s="206">
        <v>65267</v>
      </c>
      <c r="J1020" s="206"/>
      <c r="K1020" s="206"/>
      <c r="L1020" s="206">
        <v>29867</v>
      </c>
      <c r="M1020" s="206" t="s">
        <v>1276</v>
      </c>
      <c r="N1020" s="206">
        <v>86259</v>
      </c>
      <c r="O1020" s="206">
        <v>22731</v>
      </c>
      <c r="P1020" s="206">
        <v>716809</v>
      </c>
      <c r="Q1020" s="206">
        <v>808259</v>
      </c>
      <c r="R1020" s="206">
        <v>7532</v>
      </c>
      <c r="S1020" s="206">
        <v>4070144</v>
      </c>
      <c r="T1020" s="206"/>
    </row>
    <row r="1021" spans="1:20">
      <c r="A1021" s="86">
        <v>1017</v>
      </c>
      <c r="B1021" s="86">
        <v>1017</v>
      </c>
      <c r="C1021" s="105">
        <v>39510</v>
      </c>
      <c r="D1021" s="86"/>
      <c r="E1021" s="277">
        <v>39510</v>
      </c>
      <c r="F1021" s="105">
        <v>39546</v>
      </c>
      <c r="G1021" s="105">
        <v>39546</v>
      </c>
      <c r="H1021" s="135" t="s">
        <v>120</v>
      </c>
      <c r="I1021" s="206">
        <v>64959</v>
      </c>
      <c r="J1021" s="206"/>
      <c r="K1021" s="206"/>
      <c r="L1021" s="206">
        <v>29878</v>
      </c>
      <c r="M1021" s="206" t="s">
        <v>1277</v>
      </c>
      <c r="N1021" s="206">
        <v>86255</v>
      </c>
      <c r="O1021" s="206">
        <v>22733</v>
      </c>
      <c r="P1021" s="206">
        <v>746814</v>
      </c>
      <c r="Q1021" s="206">
        <v>808255</v>
      </c>
      <c r="R1021" s="206">
        <v>7451</v>
      </c>
      <c r="S1021" s="206">
        <v>4070121</v>
      </c>
      <c r="T1021" s="206"/>
    </row>
    <row r="1022" spans="1:20">
      <c r="A1022" s="86">
        <v>1018</v>
      </c>
      <c r="B1022" s="86">
        <v>1018</v>
      </c>
      <c r="C1022" s="105">
        <v>39510</v>
      </c>
      <c r="D1022" s="86"/>
      <c r="E1022" s="277">
        <v>39511</v>
      </c>
      <c r="F1022" s="105">
        <v>39535</v>
      </c>
      <c r="G1022" s="105">
        <v>39535</v>
      </c>
      <c r="H1022" s="233" t="s">
        <v>120</v>
      </c>
      <c r="I1022" s="206">
        <v>65181</v>
      </c>
      <c r="J1022" s="206"/>
      <c r="K1022" s="206"/>
      <c r="L1022" s="206">
        <v>30400</v>
      </c>
      <c r="M1022" s="206" t="s">
        <v>1278</v>
      </c>
      <c r="N1022" s="206">
        <v>86072</v>
      </c>
      <c r="O1022" s="206">
        <v>23691</v>
      </c>
      <c r="P1022" s="206">
        <v>746807</v>
      </c>
      <c r="Q1022" s="206">
        <v>808458</v>
      </c>
      <c r="R1022" s="206">
        <v>8349</v>
      </c>
      <c r="S1022" s="206">
        <v>4070106</v>
      </c>
      <c r="T1022" s="206"/>
    </row>
    <row r="1023" spans="1:20">
      <c r="A1023" s="86">
        <v>1019</v>
      </c>
      <c r="B1023" s="86">
        <v>1019</v>
      </c>
      <c r="C1023" s="105">
        <v>39510</v>
      </c>
      <c r="D1023" s="86"/>
      <c r="E1023" s="277">
        <v>39511</v>
      </c>
      <c r="F1023" s="255"/>
      <c r="G1023" s="105">
        <v>39539</v>
      </c>
      <c r="H1023" s="135" t="s">
        <v>120</v>
      </c>
      <c r="I1023" s="206">
        <v>65011</v>
      </c>
      <c r="J1023" s="206"/>
      <c r="K1023" s="206"/>
      <c r="L1023" s="206">
        <v>30402</v>
      </c>
      <c r="M1023" s="206" t="s">
        <v>1279</v>
      </c>
      <c r="N1023" s="206">
        <v>88057</v>
      </c>
      <c r="O1023" s="206">
        <v>23734</v>
      </c>
      <c r="P1023" s="206">
        <v>809864</v>
      </c>
      <c r="Q1023" s="206">
        <v>808466</v>
      </c>
      <c r="R1023" s="206">
        <v>8420</v>
      </c>
      <c r="S1023" s="206">
        <v>4270079</v>
      </c>
      <c r="T1023" s="206"/>
    </row>
    <row r="1024" spans="1:20">
      <c r="A1024" s="86">
        <v>1020</v>
      </c>
      <c r="B1024" s="86">
        <v>1020</v>
      </c>
      <c r="C1024" s="105">
        <v>39510</v>
      </c>
      <c r="D1024" s="86"/>
      <c r="E1024" s="277">
        <v>39511</v>
      </c>
      <c r="F1024" s="105">
        <v>39534</v>
      </c>
      <c r="G1024" s="135"/>
      <c r="H1024" s="135"/>
      <c r="I1024" s="206">
        <v>64960</v>
      </c>
      <c r="J1024" s="206"/>
      <c r="K1024" s="206"/>
      <c r="L1024" s="206">
        <v>30695</v>
      </c>
      <c r="M1024" s="206" t="s">
        <v>1280</v>
      </c>
      <c r="N1024" s="206">
        <v>86057</v>
      </c>
      <c r="O1024" s="206">
        <v>23856</v>
      </c>
      <c r="P1024" s="206">
        <v>809874</v>
      </c>
      <c r="Q1024" s="206">
        <v>808467</v>
      </c>
      <c r="R1024" s="206">
        <v>8372</v>
      </c>
      <c r="S1024" s="206">
        <v>4070145</v>
      </c>
      <c r="T1024" s="206"/>
    </row>
    <row r="1025" spans="1:20">
      <c r="A1025" s="86">
        <v>1021</v>
      </c>
      <c r="B1025" s="86">
        <v>1021</v>
      </c>
      <c r="C1025" s="105">
        <v>39510</v>
      </c>
      <c r="D1025" s="86"/>
      <c r="E1025" s="277">
        <v>39528</v>
      </c>
      <c r="F1025" s="105">
        <v>39533</v>
      </c>
      <c r="G1025" s="135"/>
      <c r="H1025" s="135"/>
      <c r="I1025" s="206">
        <v>65007</v>
      </c>
      <c r="J1025" s="206"/>
      <c r="K1025" s="206"/>
      <c r="L1025" s="206">
        <v>28470</v>
      </c>
      <c r="M1025" s="206" t="s">
        <v>1281</v>
      </c>
      <c r="N1025" s="206">
        <v>88071</v>
      </c>
      <c r="O1025" s="206">
        <v>21035</v>
      </c>
      <c r="P1025" s="206">
        <v>809871</v>
      </c>
      <c r="Q1025" s="206">
        <v>808452</v>
      </c>
      <c r="R1025" s="206">
        <v>6095</v>
      </c>
      <c r="S1025" s="206">
        <v>3470033</v>
      </c>
      <c r="T1025" s="206"/>
    </row>
    <row r="1026" spans="1:20">
      <c r="A1026" s="86">
        <v>1022</v>
      </c>
      <c r="B1026" s="86">
        <v>1022</v>
      </c>
      <c r="C1026" s="105">
        <v>39510</v>
      </c>
      <c r="D1026" s="86"/>
      <c r="E1026" s="277">
        <v>39511</v>
      </c>
      <c r="F1026" s="105">
        <v>39546</v>
      </c>
      <c r="G1026" s="105">
        <v>39546</v>
      </c>
      <c r="H1026" s="135" t="s">
        <v>122</v>
      </c>
      <c r="I1026" s="206">
        <v>65248</v>
      </c>
      <c r="J1026" s="206"/>
      <c r="K1026" s="206"/>
      <c r="L1026" s="206">
        <v>29427</v>
      </c>
      <c r="M1026" s="206" t="s">
        <v>1282</v>
      </c>
      <c r="N1026" s="206">
        <v>84275</v>
      </c>
      <c r="O1026" s="206">
        <v>22152</v>
      </c>
      <c r="P1026" s="206">
        <v>809761</v>
      </c>
      <c r="Q1026" s="206">
        <v>808449</v>
      </c>
      <c r="R1026" s="206">
        <v>7282</v>
      </c>
      <c r="S1026" s="206">
        <v>3750128</v>
      </c>
      <c r="T1026" s="206"/>
    </row>
    <row r="1027" spans="1:20">
      <c r="A1027" s="86">
        <v>1023</v>
      </c>
      <c r="B1027" s="86">
        <v>1023</v>
      </c>
      <c r="C1027" s="105">
        <v>39510</v>
      </c>
      <c r="D1027" s="86"/>
      <c r="E1027" s="277">
        <v>39514</v>
      </c>
      <c r="F1027" s="105">
        <v>39520</v>
      </c>
      <c r="G1027" s="135"/>
      <c r="H1027" s="135"/>
      <c r="I1027" s="206">
        <v>65020</v>
      </c>
      <c r="J1027" s="206"/>
      <c r="K1027" s="206"/>
      <c r="L1027" s="206">
        <v>29428</v>
      </c>
      <c r="M1027" s="206" t="s">
        <v>1283</v>
      </c>
      <c r="N1027" s="206">
        <v>88064</v>
      </c>
      <c r="O1027" s="206">
        <v>22032</v>
      </c>
      <c r="P1027" s="206">
        <v>809869</v>
      </c>
      <c r="Q1027" s="206">
        <v>808459</v>
      </c>
      <c r="R1027" s="206">
        <v>7267</v>
      </c>
      <c r="S1027" s="206">
        <v>280130</v>
      </c>
      <c r="T1027" s="206"/>
    </row>
    <row r="1028" spans="1:20">
      <c r="A1028" s="86">
        <v>1024</v>
      </c>
      <c r="B1028" s="86">
        <v>1024</v>
      </c>
      <c r="C1028" s="105">
        <v>39510</v>
      </c>
      <c r="D1028" s="86"/>
      <c r="E1028" s="277">
        <v>39511</v>
      </c>
      <c r="F1028" s="105">
        <v>39554</v>
      </c>
      <c r="G1028" s="105">
        <v>39554</v>
      </c>
      <c r="H1028" s="135" t="s">
        <v>120</v>
      </c>
      <c r="I1028" s="206">
        <v>65257</v>
      </c>
      <c r="J1028" s="206"/>
      <c r="K1028" s="206"/>
      <c r="L1028" s="206">
        <v>29458</v>
      </c>
      <c r="M1028" s="206" t="s">
        <v>1284</v>
      </c>
      <c r="N1028" s="206">
        <v>88199</v>
      </c>
      <c r="O1028" s="206">
        <v>22240</v>
      </c>
      <c r="P1028" s="206">
        <v>809877</v>
      </c>
      <c r="Q1028" s="206">
        <v>808464</v>
      </c>
      <c r="R1028" s="206">
        <v>7549</v>
      </c>
      <c r="S1028" s="206">
        <v>280113</v>
      </c>
      <c r="T1028" s="206"/>
    </row>
    <row r="1029" spans="1:20">
      <c r="A1029" s="86">
        <v>1025</v>
      </c>
      <c r="B1029" s="86">
        <v>1025</v>
      </c>
      <c r="C1029" s="105">
        <v>39510</v>
      </c>
      <c r="D1029" s="86"/>
      <c r="E1029" s="277">
        <v>39511</v>
      </c>
      <c r="F1029" s="105">
        <v>39555</v>
      </c>
      <c r="G1029" s="105">
        <v>39555</v>
      </c>
      <c r="H1029" s="135" t="s">
        <v>120</v>
      </c>
      <c r="I1029" s="206">
        <v>65288</v>
      </c>
      <c r="J1029" s="206"/>
      <c r="K1029" s="206"/>
      <c r="L1029" s="206">
        <v>29480</v>
      </c>
      <c r="M1029" s="206" t="s">
        <v>1285</v>
      </c>
      <c r="N1029" s="206">
        <v>86861</v>
      </c>
      <c r="O1029" s="206">
        <v>22329</v>
      </c>
      <c r="P1029" s="206">
        <v>809872</v>
      </c>
      <c r="Q1029" s="206">
        <v>746209</v>
      </c>
      <c r="R1029" s="206">
        <v>7260</v>
      </c>
      <c r="S1029" s="206">
        <v>3470048</v>
      </c>
      <c r="T1029" s="206"/>
    </row>
    <row r="1030" spans="1:20">
      <c r="A1030" s="86">
        <v>1026</v>
      </c>
      <c r="B1030" s="86">
        <v>1026</v>
      </c>
      <c r="C1030" s="105">
        <v>39510</v>
      </c>
      <c r="D1030" s="86"/>
      <c r="E1030" s="277">
        <v>39511</v>
      </c>
      <c r="F1030" s="105">
        <v>39541</v>
      </c>
      <c r="G1030" s="105">
        <v>39542</v>
      </c>
      <c r="H1030" s="135" t="s">
        <v>134</v>
      </c>
      <c r="I1030" s="206">
        <v>65012</v>
      </c>
      <c r="J1030" s="206"/>
      <c r="K1030" s="206"/>
      <c r="L1030" s="206">
        <v>29519</v>
      </c>
      <c r="M1030" s="206" t="s">
        <v>1286</v>
      </c>
      <c r="N1030" s="206">
        <v>86313</v>
      </c>
      <c r="O1030" s="206">
        <v>22317</v>
      </c>
      <c r="P1030" s="206">
        <v>809875</v>
      </c>
      <c r="Q1030" s="206">
        <v>808450</v>
      </c>
      <c r="R1030" s="206">
        <v>7197</v>
      </c>
      <c r="S1030" s="206">
        <v>38019</v>
      </c>
      <c r="T1030" s="206"/>
    </row>
    <row r="1031" spans="1:20">
      <c r="A1031" s="86">
        <v>1027</v>
      </c>
      <c r="B1031" s="86">
        <v>1027</v>
      </c>
      <c r="C1031" s="105">
        <v>39510</v>
      </c>
      <c r="D1031" s="86"/>
      <c r="E1031" s="277">
        <v>39511</v>
      </c>
      <c r="F1031" s="105">
        <v>39588</v>
      </c>
      <c r="G1031" s="105">
        <v>39588</v>
      </c>
      <c r="H1031" s="233" t="s">
        <v>120</v>
      </c>
      <c r="I1031" s="206">
        <v>65010</v>
      </c>
      <c r="J1031" s="206"/>
      <c r="K1031" s="206"/>
      <c r="L1031" s="206">
        <v>29506</v>
      </c>
      <c r="M1031" s="206" t="s">
        <v>1287</v>
      </c>
      <c r="N1031" s="206">
        <v>85028</v>
      </c>
      <c r="O1031" s="206">
        <v>22314</v>
      </c>
      <c r="P1031" s="206">
        <v>810088</v>
      </c>
      <c r="Q1031" s="206">
        <v>808455</v>
      </c>
      <c r="R1031" s="206">
        <v>7199</v>
      </c>
      <c r="S1031" s="206">
        <v>3770080</v>
      </c>
      <c r="T1031" s="206"/>
    </row>
    <row r="1032" spans="1:20">
      <c r="A1032" s="86">
        <v>1028</v>
      </c>
      <c r="B1032" s="86">
        <v>1028</v>
      </c>
      <c r="C1032" s="105">
        <v>39511</v>
      </c>
      <c r="D1032" s="86"/>
      <c r="E1032" s="277">
        <v>39512</v>
      </c>
      <c r="F1032" s="255"/>
      <c r="G1032" s="105">
        <v>39540</v>
      </c>
      <c r="H1032" s="135" t="s">
        <v>134</v>
      </c>
      <c r="I1032" s="206">
        <v>65003</v>
      </c>
      <c r="J1032" s="206"/>
      <c r="K1032" s="206"/>
      <c r="L1032" s="206">
        <v>30802</v>
      </c>
      <c r="M1032" s="206" t="s">
        <v>1288</v>
      </c>
      <c r="N1032" s="206">
        <v>86258</v>
      </c>
      <c r="O1032" s="206">
        <v>24395</v>
      </c>
      <c r="P1032" s="206">
        <v>810079</v>
      </c>
      <c r="Q1032" s="206">
        <v>808478</v>
      </c>
      <c r="R1032" s="206">
        <v>8715</v>
      </c>
      <c r="S1032" s="206">
        <v>3770205</v>
      </c>
      <c r="T1032" s="206"/>
    </row>
    <row r="1033" spans="1:20">
      <c r="A1033" s="86">
        <v>1029</v>
      </c>
      <c r="B1033" s="86">
        <v>1029</v>
      </c>
      <c r="C1033" s="105">
        <v>39511</v>
      </c>
      <c r="D1033" s="86"/>
      <c r="E1033" s="277">
        <v>39512</v>
      </c>
      <c r="F1033" s="105">
        <v>39540</v>
      </c>
      <c r="G1033" s="135"/>
      <c r="H1033" s="135"/>
      <c r="I1033" s="206">
        <v>65609</v>
      </c>
      <c r="J1033" s="206"/>
      <c r="K1033" s="206"/>
      <c r="L1033" s="206">
        <v>29418</v>
      </c>
      <c r="M1033" s="206" t="s">
        <v>1289</v>
      </c>
      <c r="N1033" s="206">
        <v>86251</v>
      </c>
      <c r="O1033" s="206">
        <v>22083</v>
      </c>
      <c r="P1033" s="206">
        <v>810084</v>
      </c>
      <c r="Q1033" s="206">
        <v>808461</v>
      </c>
      <c r="R1033" s="206">
        <v>1142</v>
      </c>
      <c r="S1033" s="206">
        <v>280124</v>
      </c>
      <c r="T1033" s="206"/>
    </row>
    <row r="1034" spans="1:20">
      <c r="A1034" s="86">
        <v>1030</v>
      </c>
      <c r="B1034" s="86">
        <v>1030</v>
      </c>
      <c r="C1034" s="105">
        <v>39511</v>
      </c>
      <c r="D1034" s="86"/>
      <c r="E1034" s="277">
        <v>39512</v>
      </c>
      <c r="F1034" s="255"/>
      <c r="G1034" s="105">
        <v>39538</v>
      </c>
      <c r="H1034" s="233" t="s">
        <v>120</v>
      </c>
      <c r="I1034" s="206">
        <v>65628</v>
      </c>
      <c r="J1034" s="206"/>
      <c r="K1034" s="206"/>
      <c r="L1034" s="206">
        <v>30777</v>
      </c>
      <c r="M1034" s="206" t="s">
        <v>1290</v>
      </c>
      <c r="N1034" s="206">
        <v>86250</v>
      </c>
      <c r="O1034" s="206">
        <v>24413</v>
      </c>
      <c r="P1034" s="206">
        <v>810085</v>
      </c>
      <c r="Q1034" s="206">
        <v>808472</v>
      </c>
      <c r="R1034" s="206">
        <v>369</v>
      </c>
      <c r="S1034" s="206">
        <v>280140</v>
      </c>
      <c r="T1034" s="206"/>
    </row>
    <row r="1035" spans="1:20">
      <c r="A1035" s="86">
        <v>1031</v>
      </c>
      <c r="B1035" s="86">
        <v>1031</v>
      </c>
      <c r="C1035" s="105">
        <v>39511</v>
      </c>
      <c r="D1035" s="86"/>
      <c r="E1035" s="277">
        <v>39512</v>
      </c>
      <c r="F1035" s="105">
        <v>39535</v>
      </c>
      <c r="G1035" s="105">
        <v>39535</v>
      </c>
      <c r="H1035" s="233" t="s">
        <v>120</v>
      </c>
      <c r="I1035" s="206">
        <v>65629</v>
      </c>
      <c r="J1035" s="206"/>
      <c r="K1035" s="206"/>
      <c r="L1035" s="206">
        <v>30797</v>
      </c>
      <c r="M1035" s="206" t="s">
        <v>1291</v>
      </c>
      <c r="N1035" s="206">
        <v>88156</v>
      </c>
      <c r="O1035" s="206">
        <v>23876</v>
      </c>
      <c r="P1035" s="206">
        <v>810081</v>
      </c>
      <c r="Q1035" s="206">
        <v>808453</v>
      </c>
      <c r="R1035" s="206">
        <v>8696</v>
      </c>
      <c r="S1035" s="206">
        <v>280138</v>
      </c>
      <c r="T1035" s="206"/>
    </row>
    <row r="1036" spans="1:20">
      <c r="A1036" s="86">
        <v>1032</v>
      </c>
      <c r="B1036" s="86">
        <v>1032</v>
      </c>
      <c r="C1036" s="105">
        <v>39511</v>
      </c>
      <c r="D1036" s="86"/>
      <c r="E1036" s="277">
        <v>39534</v>
      </c>
      <c r="F1036" s="105">
        <v>39555</v>
      </c>
      <c r="G1036" s="105">
        <v>39677</v>
      </c>
      <c r="H1036" s="135" t="s">
        <v>134</v>
      </c>
      <c r="I1036" s="206">
        <v>65513</v>
      </c>
      <c r="J1036" s="206"/>
      <c r="K1036" s="206"/>
      <c r="L1036" s="206">
        <v>30690</v>
      </c>
      <c r="M1036" s="206" t="s">
        <v>1292</v>
      </c>
      <c r="N1036" s="206">
        <v>88141</v>
      </c>
      <c r="O1036" s="206">
        <v>23860</v>
      </c>
      <c r="P1036" s="206">
        <v>810043</v>
      </c>
      <c r="Q1036" s="206">
        <v>808460</v>
      </c>
      <c r="R1036" s="206">
        <v>8204</v>
      </c>
      <c r="S1036" s="206">
        <v>280125</v>
      </c>
      <c r="T1036" s="206"/>
    </row>
    <row r="1037" spans="1:20">
      <c r="A1037" s="86">
        <v>1033</v>
      </c>
      <c r="B1037" s="86">
        <v>1033</v>
      </c>
      <c r="C1037" s="105">
        <v>39511</v>
      </c>
      <c r="D1037" s="86"/>
      <c r="E1037" s="277">
        <v>39512</v>
      </c>
      <c r="F1037" s="105">
        <v>39540</v>
      </c>
      <c r="G1037" s="105">
        <v>39540</v>
      </c>
      <c r="H1037" s="135" t="s">
        <v>119</v>
      </c>
      <c r="I1037" s="206">
        <v>65605</v>
      </c>
      <c r="J1037" s="206"/>
      <c r="K1037" s="206"/>
      <c r="L1037" s="206">
        <v>28573</v>
      </c>
      <c r="M1037" s="206" t="s">
        <v>1293</v>
      </c>
      <c r="N1037" s="206">
        <v>86260</v>
      </c>
      <c r="O1037" s="206">
        <v>20843</v>
      </c>
      <c r="P1037" s="206">
        <v>751862</v>
      </c>
      <c r="Q1037" s="206">
        <v>808471</v>
      </c>
      <c r="R1037" s="206">
        <v>5437</v>
      </c>
      <c r="S1037" s="206">
        <v>280114</v>
      </c>
      <c r="T1037" s="206"/>
    </row>
    <row r="1038" spans="1:20">
      <c r="A1038" s="86">
        <v>1034</v>
      </c>
      <c r="B1038" s="86">
        <v>1034</v>
      </c>
      <c r="C1038" s="105">
        <v>39511</v>
      </c>
      <c r="D1038" s="86"/>
      <c r="E1038" s="277">
        <v>39512</v>
      </c>
      <c r="F1038" s="255"/>
      <c r="G1038" s="105">
        <v>39539</v>
      </c>
      <c r="H1038" s="135" t="s">
        <v>134</v>
      </c>
      <c r="I1038" s="206">
        <v>65364</v>
      </c>
      <c r="J1038" s="206"/>
      <c r="K1038" s="206"/>
      <c r="L1038" s="206">
        <v>30746</v>
      </c>
      <c r="M1038" s="206" t="s">
        <v>1294</v>
      </c>
      <c r="N1038" s="206">
        <v>87445</v>
      </c>
      <c r="O1038" s="206">
        <v>24397</v>
      </c>
      <c r="P1038" s="206">
        <v>746820</v>
      </c>
      <c r="Q1038" s="206">
        <v>808477</v>
      </c>
      <c r="R1038" s="206">
        <v>8726</v>
      </c>
      <c r="S1038" s="206">
        <v>280102</v>
      </c>
      <c r="T1038" s="206"/>
    </row>
    <row r="1039" spans="1:20">
      <c r="A1039" s="86">
        <v>1035</v>
      </c>
      <c r="B1039" s="86">
        <v>1035</v>
      </c>
      <c r="C1039" s="105">
        <v>39511</v>
      </c>
      <c r="D1039" s="86">
        <v>1</v>
      </c>
      <c r="E1039" s="277">
        <v>39512</v>
      </c>
      <c r="F1039" s="105">
        <v>39534</v>
      </c>
      <c r="G1039" s="105">
        <v>39538</v>
      </c>
      <c r="H1039" s="233" t="s">
        <v>120</v>
      </c>
      <c r="I1039" s="206">
        <v>65303</v>
      </c>
      <c r="J1039" s="206"/>
      <c r="K1039" s="206"/>
      <c r="L1039" s="206">
        <v>28670</v>
      </c>
      <c r="M1039" s="206" t="s">
        <v>1295</v>
      </c>
      <c r="N1039" s="206">
        <v>88144</v>
      </c>
      <c r="O1039" s="206">
        <v>21317</v>
      </c>
      <c r="P1039" s="206">
        <v>809870</v>
      </c>
      <c r="Q1039" s="206">
        <v>808474</v>
      </c>
      <c r="R1039" s="206">
        <v>6479</v>
      </c>
      <c r="S1039" s="206">
        <v>280101</v>
      </c>
      <c r="T1039" s="206"/>
    </row>
    <row r="1040" spans="1:20">
      <c r="A1040" s="86">
        <v>1036</v>
      </c>
      <c r="B1040" s="86">
        <v>1036</v>
      </c>
      <c r="C1040" s="105">
        <v>39511</v>
      </c>
      <c r="D1040" s="86">
        <v>1</v>
      </c>
      <c r="E1040" s="277">
        <v>39512</v>
      </c>
      <c r="F1040" s="105">
        <v>39542</v>
      </c>
      <c r="G1040" s="105">
        <v>39545</v>
      </c>
      <c r="H1040" s="135" t="s">
        <v>134</v>
      </c>
      <c r="I1040" s="206">
        <v>65325</v>
      </c>
      <c r="J1040" s="206"/>
      <c r="K1040" s="206"/>
      <c r="L1040" s="206">
        <v>29478</v>
      </c>
      <c r="M1040" s="206" t="s">
        <v>1296</v>
      </c>
      <c r="N1040" s="206">
        <v>76341</v>
      </c>
      <c r="O1040" s="206">
        <v>22323</v>
      </c>
      <c r="P1040" s="206">
        <v>809873</v>
      </c>
      <c r="Q1040" s="206">
        <v>808475</v>
      </c>
      <c r="R1040" s="206">
        <v>7209</v>
      </c>
      <c r="S1040" s="206">
        <v>380182</v>
      </c>
      <c r="T1040" s="206"/>
    </row>
    <row r="1041" spans="1:20">
      <c r="A1041" s="86">
        <v>1037</v>
      </c>
      <c r="B1041" s="86">
        <v>1037</v>
      </c>
      <c r="C1041" s="105">
        <v>39511</v>
      </c>
      <c r="D1041" s="86"/>
      <c r="E1041" s="277">
        <v>39512</v>
      </c>
      <c r="F1041" s="255"/>
      <c r="G1041" s="105">
        <v>39539</v>
      </c>
      <c r="H1041" s="135" t="s">
        <v>120</v>
      </c>
      <c r="I1041" s="206">
        <v>65419</v>
      </c>
      <c r="J1041" s="206"/>
      <c r="K1041" s="206"/>
      <c r="L1041" s="206">
        <v>28552</v>
      </c>
      <c r="M1041" s="206" t="s">
        <v>1297</v>
      </c>
      <c r="N1041" s="206">
        <v>88139</v>
      </c>
      <c r="O1041" s="206">
        <v>12640</v>
      </c>
      <c r="P1041" s="206">
        <v>810026</v>
      </c>
      <c r="Q1041" s="206">
        <v>808469</v>
      </c>
      <c r="R1041" s="206">
        <v>4973</v>
      </c>
      <c r="S1041" s="206">
        <v>380164</v>
      </c>
      <c r="T1041" s="206"/>
    </row>
    <row r="1042" spans="1:20">
      <c r="A1042" s="86">
        <v>1038</v>
      </c>
      <c r="B1042" s="86">
        <v>1038</v>
      </c>
      <c r="C1042" s="105">
        <v>39511</v>
      </c>
      <c r="D1042" s="86"/>
      <c r="E1042" s="277">
        <v>39512</v>
      </c>
      <c r="F1042" s="255"/>
      <c r="G1042" s="105">
        <v>39538</v>
      </c>
      <c r="H1042" s="233" t="s">
        <v>120</v>
      </c>
      <c r="I1042" s="206">
        <v>65305</v>
      </c>
      <c r="J1042" s="206"/>
      <c r="K1042" s="206"/>
      <c r="L1042" s="206">
        <v>28575</v>
      </c>
      <c r="M1042" s="206" t="s">
        <v>1298</v>
      </c>
      <c r="N1042" s="206">
        <v>76064</v>
      </c>
      <c r="O1042" s="206">
        <v>21070</v>
      </c>
      <c r="P1042" s="206">
        <v>810089</v>
      </c>
      <c r="Q1042" s="206">
        <v>808476</v>
      </c>
      <c r="R1042" s="206">
        <v>5177</v>
      </c>
      <c r="S1042" s="206">
        <v>380191</v>
      </c>
      <c r="T1042" s="206"/>
    </row>
    <row r="1043" spans="1:20">
      <c r="A1043" s="86">
        <v>1039</v>
      </c>
      <c r="B1043" s="86">
        <v>1039</v>
      </c>
      <c r="C1043" s="105">
        <v>39511</v>
      </c>
      <c r="D1043" s="86"/>
      <c r="E1043" s="277">
        <v>39512</v>
      </c>
      <c r="F1043" s="105">
        <v>39556</v>
      </c>
      <c r="G1043" s="105">
        <v>39555</v>
      </c>
      <c r="H1043" s="135" t="s">
        <v>120</v>
      </c>
      <c r="I1043" s="206">
        <v>65363</v>
      </c>
      <c r="J1043" s="206"/>
      <c r="K1043" s="206"/>
      <c r="L1043" s="206">
        <v>28594</v>
      </c>
      <c r="M1043" s="206" t="s">
        <v>1299</v>
      </c>
      <c r="N1043" s="206">
        <v>76223</v>
      </c>
      <c r="O1043" s="206">
        <v>12538</v>
      </c>
      <c r="P1043" s="206">
        <v>752059</v>
      </c>
      <c r="Q1043" s="206">
        <v>808462</v>
      </c>
      <c r="R1043" s="206">
        <v>6123</v>
      </c>
      <c r="S1043" s="206">
        <v>380181</v>
      </c>
      <c r="T1043" s="206"/>
    </row>
    <row r="1044" spans="1:20">
      <c r="A1044" s="86">
        <v>1040</v>
      </c>
      <c r="B1044" s="86">
        <v>1040</v>
      </c>
      <c r="C1044" s="105">
        <v>39511</v>
      </c>
      <c r="D1044" s="86"/>
      <c r="E1044" s="277">
        <v>39512</v>
      </c>
      <c r="F1044" s="255"/>
      <c r="G1044" s="135"/>
      <c r="H1044" s="135"/>
      <c r="I1044" s="206">
        <v>65498</v>
      </c>
      <c r="J1044" s="206"/>
      <c r="K1044" s="206"/>
      <c r="L1044" s="206">
        <v>29449</v>
      </c>
      <c r="M1044" s="206" t="s">
        <v>1300</v>
      </c>
      <c r="N1044" s="206">
        <v>78145</v>
      </c>
      <c r="O1044" s="206">
        <v>21970</v>
      </c>
      <c r="P1044" s="206">
        <v>809863</v>
      </c>
      <c r="Q1044" s="206">
        <v>808454</v>
      </c>
      <c r="R1044" s="206">
        <v>7177</v>
      </c>
      <c r="S1044" s="206">
        <v>20167</v>
      </c>
      <c r="T1044" s="206"/>
    </row>
    <row r="1045" spans="1:20">
      <c r="A1045" s="86">
        <v>1041</v>
      </c>
      <c r="B1045" s="86">
        <v>1041</v>
      </c>
      <c r="C1045" s="105">
        <v>39512</v>
      </c>
      <c r="D1045" s="86"/>
      <c r="E1045" s="277">
        <v>39513</v>
      </c>
      <c r="F1045" s="105">
        <v>39556</v>
      </c>
      <c r="G1045" s="105">
        <v>39555</v>
      </c>
      <c r="H1045" s="135" t="s">
        <v>119</v>
      </c>
      <c r="I1045" s="206">
        <v>65350</v>
      </c>
      <c r="J1045" s="206"/>
      <c r="K1045" s="206"/>
      <c r="L1045" s="206">
        <v>28674</v>
      </c>
      <c r="M1045" s="206" t="s">
        <v>1301</v>
      </c>
      <c r="N1045" s="206">
        <v>77853</v>
      </c>
      <c r="O1045" s="206">
        <v>21277</v>
      </c>
      <c r="P1045" s="206">
        <v>810078</v>
      </c>
      <c r="Q1045" s="206">
        <v>746202</v>
      </c>
      <c r="R1045" s="206">
        <v>6035</v>
      </c>
      <c r="S1045" s="206">
        <v>280022</v>
      </c>
      <c r="T1045" s="206"/>
    </row>
    <row r="1046" spans="1:20">
      <c r="A1046" s="86">
        <v>1042</v>
      </c>
      <c r="B1046" s="86">
        <v>1042</v>
      </c>
      <c r="C1046" s="105">
        <v>39512</v>
      </c>
      <c r="D1046" s="86"/>
      <c r="E1046" s="278">
        <v>39593</v>
      </c>
      <c r="F1046" s="105">
        <v>39591</v>
      </c>
      <c r="G1046" s="105">
        <v>39535</v>
      </c>
      <c r="H1046" s="233" t="s">
        <v>120</v>
      </c>
      <c r="I1046" s="206"/>
      <c r="J1046" s="206"/>
      <c r="K1046" s="206"/>
      <c r="L1046" s="206"/>
      <c r="M1046" s="206"/>
      <c r="N1046" s="206"/>
      <c r="O1046" s="206"/>
      <c r="P1046" s="206"/>
      <c r="Q1046" s="206"/>
      <c r="R1046" s="206"/>
      <c r="S1046" s="206"/>
      <c r="T1046" s="206"/>
    </row>
    <row r="1047" spans="1:20">
      <c r="A1047" s="86">
        <v>1043</v>
      </c>
      <c r="B1047" s="86">
        <v>1043</v>
      </c>
      <c r="C1047" s="105">
        <v>39512</v>
      </c>
      <c r="D1047" s="86"/>
      <c r="E1047" s="277">
        <v>39513</v>
      </c>
      <c r="F1047" s="105">
        <v>39540</v>
      </c>
      <c r="G1047" s="105">
        <v>39540</v>
      </c>
      <c r="H1047" s="135" t="s">
        <v>119</v>
      </c>
      <c r="I1047" s="206">
        <v>65620</v>
      </c>
      <c r="J1047" s="206"/>
      <c r="K1047" s="206"/>
      <c r="L1047" s="206">
        <v>28671</v>
      </c>
      <c r="M1047" s="206" t="s">
        <v>1302</v>
      </c>
      <c r="N1047" s="206">
        <v>77584</v>
      </c>
      <c r="O1047" s="206">
        <v>21287</v>
      </c>
      <c r="P1047" s="206">
        <v>810040</v>
      </c>
      <c r="Q1047" s="206">
        <v>746190</v>
      </c>
      <c r="R1047" s="206">
        <v>5022</v>
      </c>
      <c r="S1047" s="206">
        <v>280044</v>
      </c>
      <c r="T1047" s="206"/>
    </row>
    <row r="1048" spans="1:20">
      <c r="A1048" s="86">
        <v>1044</v>
      </c>
      <c r="B1048" s="86">
        <v>1044</v>
      </c>
      <c r="C1048" s="105">
        <v>39512</v>
      </c>
      <c r="D1048" s="86"/>
      <c r="E1048" s="277">
        <v>39512</v>
      </c>
      <c r="F1048" s="105">
        <v>39540</v>
      </c>
      <c r="G1048" s="105">
        <v>39541</v>
      </c>
      <c r="H1048" s="135" t="s">
        <v>120</v>
      </c>
      <c r="I1048" s="206">
        <v>65627</v>
      </c>
      <c r="J1048" s="206"/>
      <c r="K1048" s="206"/>
      <c r="L1048" s="206">
        <v>30683</v>
      </c>
      <c r="M1048" s="206" t="s">
        <v>1303</v>
      </c>
      <c r="N1048" s="206">
        <v>76229</v>
      </c>
      <c r="O1048" s="206">
        <v>23885</v>
      </c>
      <c r="P1048" s="206">
        <v>809861</v>
      </c>
      <c r="Q1048" s="206">
        <v>746186</v>
      </c>
      <c r="R1048" s="206">
        <v>8553</v>
      </c>
      <c r="S1048" s="206">
        <v>380180</v>
      </c>
      <c r="T1048" s="206"/>
    </row>
    <row r="1049" spans="1:20">
      <c r="A1049" s="86">
        <v>1045</v>
      </c>
      <c r="B1049" s="86">
        <v>1045</v>
      </c>
      <c r="C1049" s="105">
        <v>39512</v>
      </c>
      <c r="D1049" s="86"/>
      <c r="E1049" s="277">
        <v>39513</v>
      </c>
      <c r="F1049" s="105">
        <v>39540</v>
      </c>
      <c r="G1049" s="105">
        <v>39540</v>
      </c>
      <c r="H1049" s="135" t="s">
        <v>119</v>
      </c>
      <c r="I1049" s="206">
        <v>65607</v>
      </c>
      <c r="J1049" s="206"/>
      <c r="K1049" s="206"/>
      <c r="L1049" s="206">
        <v>30735</v>
      </c>
      <c r="M1049" s="206" t="s">
        <v>1304</v>
      </c>
      <c r="N1049" s="206">
        <v>78450</v>
      </c>
      <c r="O1049" s="206">
        <v>24343</v>
      </c>
      <c r="P1049" s="206">
        <v>810033</v>
      </c>
      <c r="Q1049" s="206">
        <v>746197</v>
      </c>
      <c r="R1049" s="206">
        <v>8435</v>
      </c>
      <c r="S1049" s="206">
        <v>280091</v>
      </c>
      <c r="T1049" s="206"/>
    </row>
    <row r="1050" spans="1:20">
      <c r="A1050" s="86">
        <v>1046</v>
      </c>
      <c r="B1050" s="86">
        <v>1046</v>
      </c>
      <c r="C1050" s="105">
        <v>39512</v>
      </c>
      <c r="D1050" s="86"/>
      <c r="E1050" s="277">
        <v>39513</v>
      </c>
      <c r="F1050" s="105">
        <v>39525</v>
      </c>
      <c r="G1050" s="135"/>
      <c r="H1050" s="135"/>
      <c r="I1050" s="206">
        <v>65603</v>
      </c>
      <c r="J1050" s="206"/>
      <c r="K1050" s="206"/>
      <c r="L1050" s="206">
        <v>30733</v>
      </c>
      <c r="M1050" s="206" t="s">
        <v>1305</v>
      </c>
      <c r="N1050" s="206">
        <v>77339</v>
      </c>
      <c r="O1050" s="206">
        <v>24354</v>
      </c>
      <c r="P1050" s="206">
        <v>810046</v>
      </c>
      <c r="Q1050" s="206">
        <v>746194</v>
      </c>
      <c r="R1050" s="206">
        <v>2736</v>
      </c>
      <c r="S1050" s="206">
        <v>280134</v>
      </c>
      <c r="T1050" s="206"/>
    </row>
    <row r="1051" spans="1:20">
      <c r="A1051" s="86">
        <v>1047</v>
      </c>
      <c r="B1051" s="86">
        <v>1047</v>
      </c>
      <c r="C1051" s="105">
        <v>39512</v>
      </c>
      <c r="D1051" s="86"/>
      <c r="E1051" s="277">
        <v>39513</v>
      </c>
      <c r="F1051" s="105">
        <v>39545</v>
      </c>
      <c r="G1051" s="105">
        <v>39545</v>
      </c>
      <c r="H1051" s="135" t="s">
        <v>134</v>
      </c>
      <c r="I1051" s="206">
        <v>65575</v>
      </c>
      <c r="J1051" s="206"/>
      <c r="K1051" s="206"/>
      <c r="L1051" s="206">
        <v>30728</v>
      </c>
      <c r="M1051" s="206" t="s">
        <v>1306</v>
      </c>
      <c r="N1051" s="206">
        <v>78228</v>
      </c>
      <c r="O1051" s="206">
        <v>24318</v>
      </c>
      <c r="P1051" s="206">
        <v>810047</v>
      </c>
      <c r="Q1051" s="206">
        <v>808473</v>
      </c>
      <c r="R1051" s="206">
        <v>8568</v>
      </c>
      <c r="S1051" s="206">
        <v>280027</v>
      </c>
      <c r="T1051" s="206"/>
    </row>
    <row r="1052" spans="1:20">
      <c r="A1052" s="86">
        <v>1048</v>
      </c>
      <c r="B1052" s="86">
        <v>1048</v>
      </c>
      <c r="C1052" s="105">
        <v>39512</v>
      </c>
      <c r="D1052" s="86"/>
      <c r="E1052" s="277">
        <v>39513</v>
      </c>
      <c r="F1052" s="255"/>
      <c r="G1052" s="105">
        <v>39539</v>
      </c>
      <c r="H1052" s="135" t="s">
        <v>138</v>
      </c>
      <c r="I1052" s="206">
        <v>65622</v>
      </c>
      <c r="J1052" s="206"/>
      <c r="K1052" s="206"/>
      <c r="L1052" s="206">
        <v>30654</v>
      </c>
      <c r="M1052" s="206" t="s">
        <v>1307</v>
      </c>
      <c r="N1052" s="206">
        <v>77341</v>
      </c>
      <c r="O1052" s="206">
        <v>23908</v>
      </c>
      <c r="P1052" s="206">
        <v>810034</v>
      </c>
      <c r="Q1052" s="206">
        <v>745913</v>
      </c>
      <c r="R1052" s="206">
        <v>8444</v>
      </c>
      <c r="S1052" s="206">
        <v>280070</v>
      </c>
      <c r="T1052" s="206"/>
    </row>
    <row r="1053" spans="1:20">
      <c r="A1053" s="86">
        <v>1049</v>
      </c>
      <c r="B1053" s="86">
        <v>1049</v>
      </c>
      <c r="C1053" s="105">
        <v>39512</v>
      </c>
      <c r="D1053" s="86"/>
      <c r="E1053" s="277">
        <v>39513</v>
      </c>
      <c r="F1053" s="105">
        <v>39541</v>
      </c>
      <c r="G1053" s="105">
        <v>39541</v>
      </c>
      <c r="H1053" s="135" t="s">
        <v>120</v>
      </c>
      <c r="I1053" s="206">
        <v>65606</v>
      </c>
      <c r="J1053" s="206"/>
      <c r="K1053" s="206"/>
      <c r="L1053" s="206">
        <v>30619</v>
      </c>
      <c r="M1053" s="206" t="s">
        <v>1308</v>
      </c>
      <c r="N1053" s="206">
        <v>77862</v>
      </c>
      <c r="O1053" s="206">
        <v>24023</v>
      </c>
      <c r="P1053" s="206">
        <v>810029</v>
      </c>
      <c r="Q1053" s="206">
        <v>745900</v>
      </c>
      <c r="R1053" s="206">
        <v>8162</v>
      </c>
      <c r="S1053" s="206">
        <v>280093</v>
      </c>
      <c r="T1053" s="206"/>
    </row>
    <row r="1054" spans="1:20">
      <c r="A1054" s="86">
        <v>1050</v>
      </c>
      <c r="B1054" s="86">
        <v>1050</v>
      </c>
      <c r="C1054" s="105">
        <v>39512</v>
      </c>
      <c r="D1054" s="86"/>
      <c r="E1054" s="277">
        <v>39513</v>
      </c>
      <c r="F1054" s="105">
        <v>39525</v>
      </c>
      <c r="G1054" s="135"/>
      <c r="H1054" s="135"/>
      <c r="I1054" s="206">
        <v>65502</v>
      </c>
      <c r="J1054" s="206"/>
      <c r="K1054" s="206"/>
      <c r="L1054" s="206">
        <v>30714</v>
      </c>
      <c r="M1054" s="206" t="s">
        <v>1309</v>
      </c>
      <c r="N1054" s="206">
        <v>77036</v>
      </c>
      <c r="O1054" s="206">
        <v>23873</v>
      </c>
      <c r="P1054" s="206">
        <v>819610</v>
      </c>
      <c r="Q1054" s="206">
        <v>745895</v>
      </c>
      <c r="R1054" s="206">
        <v>8583</v>
      </c>
      <c r="S1054" s="206">
        <v>280063</v>
      </c>
      <c r="T1054" s="206"/>
    </row>
    <row r="1055" spans="1:20">
      <c r="A1055" s="86">
        <v>1051</v>
      </c>
      <c r="B1055" s="86">
        <v>1051</v>
      </c>
      <c r="C1055" s="105">
        <v>39512</v>
      </c>
      <c r="D1055" s="86"/>
      <c r="E1055" s="277">
        <v>39513</v>
      </c>
      <c r="F1055" s="105">
        <v>39519</v>
      </c>
      <c r="G1055" s="105">
        <v>39518</v>
      </c>
      <c r="H1055" s="135" t="s">
        <v>120</v>
      </c>
      <c r="I1055" s="206">
        <v>65571</v>
      </c>
      <c r="J1055" s="206"/>
      <c r="K1055" s="206"/>
      <c r="L1055" s="206">
        <v>30667</v>
      </c>
      <c r="M1055" s="206" t="s">
        <v>1310</v>
      </c>
      <c r="N1055" s="206">
        <v>78378</v>
      </c>
      <c r="O1055" s="206">
        <v>24137</v>
      </c>
      <c r="P1055" s="206">
        <v>810090</v>
      </c>
      <c r="Q1055" s="206">
        <v>745906</v>
      </c>
      <c r="R1055" s="206">
        <v>8432</v>
      </c>
      <c r="S1055" s="206">
        <v>280040</v>
      </c>
      <c r="T1055" s="206"/>
    </row>
    <row r="1056" spans="1:20">
      <c r="A1056" s="86">
        <v>1052</v>
      </c>
      <c r="B1056" s="86">
        <v>1052</v>
      </c>
      <c r="C1056" s="105">
        <v>39512</v>
      </c>
      <c r="D1056" s="86"/>
      <c r="E1056" s="277">
        <v>39513</v>
      </c>
      <c r="F1056" s="105">
        <v>39540</v>
      </c>
      <c r="G1056" s="105">
        <v>39541</v>
      </c>
      <c r="H1056" s="135" t="s">
        <v>138</v>
      </c>
      <c r="I1056" s="206">
        <v>65345</v>
      </c>
      <c r="J1056" s="206"/>
      <c r="K1056" s="206"/>
      <c r="L1056" s="206">
        <v>30679</v>
      </c>
      <c r="M1056" s="206" t="s">
        <v>1311</v>
      </c>
      <c r="N1056" s="206">
        <v>77338</v>
      </c>
      <c r="O1056" s="206">
        <v>23861</v>
      </c>
      <c r="P1056" s="206">
        <v>810086</v>
      </c>
      <c r="Q1056" s="206">
        <v>746198</v>
      </c>
      <c r="R1056" s="206">
        <v>8488</v>
      </c>
      <c r="S1056" s="206">
        <v>280054</v>
      </c>
      <c r="T1056" s="206"/>
    </row>
    <row r="1057" spans="1:20">
      <c r="A1057" s="86">
        <v>1053</v>
      </c>
      <c r="B1057" s="86">
        <v>1053</v>
      </c>
      <c r="C1057" s="105">
        <v>39512</v>
      </c>
      <c r="D1057" s="86"/>
      <c r="E1057" s="277">
        <v>39532</v>
      </c>
      <c r="F1057" s="105">
        <v>39554</v>
      </c>
      <c r="G1057" s="105">
        <v>39554</v>
      </c>
      <c r="H1057" s="135" t="s">
        <v>120</v>
      </c>
      <c r="I1057" s="206">
        <v>65510</v>
      </c>
      <c r="J1057" s="206"/>
      <c r="K1057" s="206"/>
      <c r="L1057" s="206">
        <v>30681</v>
      </c>
      <c r="M1057" s="206" t="s">
        <v>1312</v>
      </c>
      <c r="N1057" s="206">
        <v>78149</v>
      </c>
      <c r="O1057" s="206">
        <v>23881</v>
      </c>
      <c r="P1057" s="206">
        <v>809760</v>
      </c>
      <c r="Q1057" s="206">
        <v>745187</v>
      </c>
      <c r="R1057" s="206">
        <v>101</v>
      </c>
      <c r="S1057" s="206">
        <v>280133</v>
      </c>
      <c r="T1057" s="206"/>
    </row>
    <row r="1058" spans="1:20">
      <c r="A1058" s="86">
        <v>1054</v>
      </c>
      <c r="B1058" s="86">
        <v>1054</v>
      </c>
      <c r="C1058" s="105">
        <v>39512</v>
      </c>
      <c r="D1058" s="86"/>
      <c r="E1058" s="277">
        <v>39514</v>
      </c>
      <c r="F1058" s="105">
        <v>39519</v>
      </c>
      <c r="G1058" s="105">
        <v>39518</v>
      </c>
      <c r="H1058" s="135" t="s">
        <v>120</v>
      </c>
      <c r="I1058" s="206">
        <v>65369</v>
      </c>
      <c r="J1058" s="206"/>
      <c r="K1058" s="206"/>
      <c r="L1058" s="206">
        <v>30659</v>
      </c>
      <c r="M1058" s="206" t="s">
        <v>1313</v>
      </c>
      <c r="N1058" s="206">
        <v>77683</v>
      </c>
      <c r="O1058" s="206">
        <v>24147</v>
      </c>
      <c r="P1058" s="206">
        <v>810041</v>
      </c>
      <c r="Q1058" s="206">
        <v>745905</v>
      </c>
      <c r="R1058" s="206">
        <v>8401</v>
      </c>
      <c r="S1058" s="206">
        <v>280090</v>
      </c>
      <c r="T1058" s="206"/>
    </row>
    <row r="1059" spans="1:20">
      <c r="A1059" s="86">
        <v>1055</v>
      </c>
      <c r="B1059" s="86">
        <v>1055</v>
      </c>
      <c r="C1059" s="105">
        <v>39512</v>
      </c>
      <c r="D1059" s="86"/>
      <c r="E1059" s="277">
        <v>39513</v>
      </c>
      <c r="F1059" s="87">
        <v>39518</v>
      </c>
      <c r="G1059" s="105">
        <v>39518</v>
      </c>
      <c r="H1059" s="135" t="s">
        <v>120</v>
      </c>
      <c r="I1059" s="206">
        <v>65608</v>
      </c>
      <c r="J1059" s="206"/>
      <c r="K1059" s="206"/>
      <c r="L1059" s="206">
        <v>30694</v>
      </c>
      <c r="M1059" s="206" t="s">
        <v>1314</v>
      </c>
      <c r="N1059" s="206">
        <v>77858</v>
      </c>
      <c r="O1059" s="206">
        <v>23896</v>
      </c>
      <c r="P1059" s="206">
        <v>810080</v>
      </c>
      <c r="Q1059" s="206">
        <v>808468</v>
      </c>
      <c r="R1059" s="206">
        <v>8402</v>
      </c>
      <c r="S1059" s="206">
        <v>280035</v>
      </c>
      <c r="T1059" s="206"/>
    </row>
    <row r="1060" spans="1:20">
      <c r="A1060" s="86">
        <v>1056</v>
      </c>
      <c r="B1060" s="86">
        <v>1056</v>
      </c>
      <c r="C1060" s="105">
        <v>39513</v>
      </c>
      <c r="D1060" s="86"/>
      <c r="E1060" s="277">
        <v>39513</v>
      </c>
      <c r="F1060" s="105">
        <v>39545</v>
      </c>
      <c r="G1060" s="105">
        <v>39545</v>
      </c>
      <c r="H1060" s="135" t="s">
        <v>134</v>
      </c>
      <c r="I1060" s="206">
        <v>65507</v>
      </c>
      <c r="J1060" s="206"/>
      <c r="K1060" s="206"/>
      <c r="L1060" s="206">
        <v>30799</v>
      </c>
      <c r="M1060" s="206" t="s">
        <v>1315</v>
      </c>
      <c r="N1060" s="206">
        <v>78291</v>
      </c>
      <c r="O1060" s="206">
        <v>24381</v>
      </c>
      <c r="P1060" s="206">
        <v>810037</v>
      </c>
      <c r="Q1060" s="206">
        <v>746204</v>
      </c>
      <c r="R1060" s="206">
        <v>8552</v>
      </c>
      <c r="S1060" s="206">
        <v>380194</v>
      </c>
      <c r="T1060" s="206"/>
    </row>
    <row r="1061" spans="1:20">
      <c r="A1061" s="86">
        <v>1057</v>
      </c>
      <c r="B1061" s="86">
        <v>1057</v>
      </c>
      <c r="C1061" s="105">
        <v>39513</v>
      </c>
      <c r="D1061" s="86"/>
      <c r="E1061" s="277">
        <v>39527</v>
      </c>
      <c r="F1061" s="105">
        <v>39549</v>
      </c>
      <c r="G1061" s="105">
        <v>39549</v>
      </c>
      <c r="H1061" s="135" t="s">
        <v>120</v>
      </c>
      <c r="I1061" s="206">
        <v>65566</v>
      </c>
      <c r="J1061" s="206"/>
      <c r="K1061" s="206"/>
      <c r="L1061" s="206">
        <v>30800</v>
      </c>
      <c r="M1061" s="206" t="s">
        <v>1316</v>
      </c>
      <c r="N1061" s="206">
        <v>77340</v>
      </c>
      <c r="O1061" s="206">
        <v>23901</v>
      </c>
      <c r="P1061" s="206">
        <v>810800</v>
      </c>
      <c r="Q1061" s="206">
        <v>746189</v>
      </c>
      <c r="R1061" s="206">
        <v>8611</v>
      </c>
      <c r="S1061" s="206">
        <v>280089</v>
      </c>
      <c r="T1061" s="206"/>
    </row>
    <row r="1062" spans="1:20">
      <c r="A1062" s="86">
        <v>1058</v>
      </c>
      <c r="B1062" s="86">
        <v>1058</v>
      </c>
      <c r="C1062" s="105">
        <v>39513</v>
      </c>
      <c r="D1062" s="86"/>
      <c r="E1062" s="277">
        <v>39514</v>
      </c>
      <c r="F1062" s="105">
        <v>39549</v>
      </c>
      <c r="G1062" s="105">
        <v>39549</v>
      </c>
      <c r="H1062" s="135" t="s">
        <v>120</v>
      </c>
      <c r="I1062" s="206">
        <v>65621</v>
      </c>
      <c r="J1062" s="206"/>
      <c r="K1062" s="206"/>
      <c r="L1062" s="206">
        <v>30713</v>
      </c>
      <c r="M1062" s="206" t="s">
        <v>1317</v>
      </c>
      <c r="N1062" s="206">
        <v>76137</v>
      </c>
      <c r="O1062" s="206">
        <v>24313</v>
      </c>
      <c r="P1062" s="206">
        <v>810382</v>
      </c>
      <c r="Q1062" s="206">
        <v>746191</v>
      </c>
      <c r="R1062" s="206">
        <v>8631</v>
      </c>
      <c r="S1062" s="206">
        <v>280156</v>
      </c>
      <c r="T1062" s="206"/>
    </row>
    <row r="1063" spans="1:20">
      <c r="A1063" s="86">
        <v>1059</v>
      </c>
      <c r="B1063" s="86">
        <v>1059</v>
      </c>
      <c r="C1063" s="105">
        <v>39513</v>
      </c>
      <c r="D1063" s="86"/>
      <c r="E1063" s="277">
        <v>39514</v>
      </c>
      <c r="F1063" s="105">
        <v>39552</v>
      </c>
      <c r="G1063" s="105">
        <v>39549</v>
      </c>
      <c r="H1063" s="135" t="s">
        <v>119</v>
      </c>
      <c r="I1063" s="206">
        <v>65506</v>
      </c>
      <c r="J1063" s="206"/>
      <c r="K1063" s="206"/>
      <c r="L1063" s="206">
        <v>30665</v>
      </c>
      <c r="M1063" s="206" t="s">
        <v>1318</v>
      </c>
      <c r="N1063" s="206">
        <v>77336</v>
      </c>
      <c r="O1063" s="206">
        <v>24146</v>
      </c>
      <c r="P1063" s="206">
        <v>810185</v>
      </c>
      <c r="Q1063" s="206">
        <v>746206</v>
      </c>
      <c r="R1063" s="206">
        <v>8443</v>
      </c>
      <c r="S1063" s="206">
        <v>280082</v>
      </c>
      <c r="T1063" s="206"/>
    </row>
    <row r="1064" spans="1:20">
      <c r="A1064" s="86">
        <v>1060</v>
      </c>
      <c r="B1064" s="86">
        <v>1060</v>
      </c>
      <c r="C1064" s="105">
        <v>39513</v>
      </c>
      <c r="D1064" s="86"/>
      <c r="E1064" s="277">
        <v>39521</v>
      </c>
      <c r="F1064" s="105">
        <v>39546</v>
      </c>
      <c r="G1064" s="105">
        <v>39546</v>
      </c>
      <c r="H1064" s="135" t="s">
        <v>138</v>
      </c>
      <c r="I1064" s="206">
        <v>65577</v>
      </c>
      <c r="J1064" s="206"/>
      <c r="K1064" s="206"/>
      <c r="L1064" s="206">
        <v>30622</v>
      </c>
      <c r="M1064" s="206" t="s">
        <v>1319</v>
      </c>
      <c r="N1064" s="206">
        <v>77485</v>
      </c>
      <c r="O1064" s="206">
        <v>24108</v>
      </c>
      <c r="P1064" s="206">
        <v>810184</v>
      </c>
      <c r="Q1064" s="206">
        <v>746205</v>
      </c>
      <c r="R1064" s="206">
        <v>131</v>
      </c>
      <c r="S1064" s="206">
        <v>280079</v>
      </c>
      <c r="T1064" s="206"/>
    </row>
    <row r="1065" spans="1:20">
      <c r="A1065" s="86">
        <v>1061</v>
      </c>
      <c r="B1065" s="86">
        <v>1061</v>
      </c>
      <c r="C1065" s="105">
        <v>39513</v>
      </c>
      <c r="D1065" s="86"/>
      <c r="E1065" s="277">
        <v>39532</v>
      </c>
      <c r="F1065" s="105">
        <v>39554</v>
      </c>
      <c r="G1065" s="105">
        <v>39554</v>
      </c>
      <c r="H1065" s="135" t="s">
        <v>120</v>
      </c>
      <c r="I1065" s="206">
        <v>65623</v>
      </c>
      <c r="J1065" s="206"/>
      <c r="K1065" s="206"/>
      <c r="L1065" s="206">
        <v>30803</v>
      </c>
      <c r="M1065" s="206" t="s">
        <v>1320</v>
      </c>
      <c r="N1065" s="206">
        <v>75830</v>
      </c>
      <c r="O1065" s="206">
        <v>24350</v>
      </c>
      <c r="P1065" s="206">
        <v>810898</v>
      </c>
      <c r="Q1065" s="206">
        <v>808083</v>
      </c>
      <c r="R1065" s="206">
        <v>8725</v>
      </c>
      <c r="S1065" s="206">
        <v>280088</v>
      </c>
      <c r="T1065" s="206"/>
    </row>
    <row r="1066" spans="1:20">
      <c r="A1066" s="86">
        <v>1062</v>
      </c>
      <c r="B1066" s="86">
        <v>1062</v>
      </c>
      <c r="C1066" s="105">
        <v>39513</v>
      </c>
      <c r="D1066" s="86"/>
      <c r="E1066" s="277">
        <v>39514</v>
      </c>
      <c r="F1066" s="105">
        <v>39560</v>
      </c>
      <c r="G1066" s="105">
        <v>39560</v>
      </c>
      <c r="H1066" s="135" t="s">
        <v>138</v>
      </c>
      <c r="I1066" s="206">
        <v>65582</v>
      </c>
      <c r="J1066" s="206"/>
      <c r="K1066" s="206"/>
      <c r="L1066" s="206">
        <v>29333</v>
      </c>
      <c r="M1066" s="206" t="s">
        <v>1321</v>
      </c>
      <c r="N1066" s="206">
        <v>78292</v>
      </c>
      <c r="O1066" s="206">
        <v>21975</v>
      </c>
      <c r="P1066" s="206">
        <v>810186</v>
      </c>
      <c r="Q1066" s="206">
        <v>746203</v>
      </c>
      <c r="R1066" s="206">
        <v>7363</v>
      </c>
      <c r="S1066" s="206">
        <v>280160</v>
      </c>
      <c r="T1066" s="206"/>
    </row>
    <row r="1067" spans="1:20">
      <c r="A1067" s="86">
        <v>1063</v>
      </c>
      <c r="B1067" s="86">
        <v>1063</v>
      </c>
      <c r="C1067" s="105">
        <v>39513</v>
      </c>
      <c r="D1067" s="86"/>
      <c r="E1067" s="277">
        <v>39514</v>
      </c>
      <c r="F1067" s="105">
        <v>39553</v>
      </c>
      <c r="G1067" s="105">
        <v>39553</v>
      </c>
      <c r="H1067" s="135" t="s">
        <v>120</v>
      </c>
      <c r="I1067" s="206">
        <v>65581</v>
      </c>
      <c r="J1067" s="206"/>
      <c r="K1067" s="206"/>
      <c r="L1067" s="206">
        <v>29314</v>
      </c>
      <c r="M1067" s="206" t="s">
        <v>1322</v>
      </c>
      <c r="N1067" s="206">
        <v>77153</v>
      </c>
      <c r="O1067" s="206">
        <v>15868</v>
      </c>
      <c r="P1067" s="206">
        <v>810891</v>
      </c>
      <c r="Q1067" s="206">
        <v>808082</v>
      </c>
      <c r="R1067" s="206">
        <v>7555</v>
      </c>
      <c r="S1067" s="206">
        <v>280067</v>
      </c>
      <c r="T1067" s="206"/>
    </row>
    <row r="1068" spans="1:20">
      <c r="A1068" s="86">
        <v>1064</v>
      </c>
      <c r="B1068" s="86">
        <v>1064</v>
      </c>
      <c r="C1068" s="105">
        <v>39513</v>
      </c>
      <c r="D1068" s="86"/>
      <c r="E1068" s="277">
        <v>39514</v>
      </c>
      <c r="F1068" s="105">
        <v>39562</v>
      </c>
      <c r="G1068" s="105">
        <v>39562</v>
      </c>
      <c r="H1068" s="135" t="s">
        <v>120</v>
      </c>
      <c r="I1068" s="206">
        <v>65574</v>
      </c>
      <c r="J1068" s="206"/>
      <c r="K1068" s="206"/>
      <c r="L1068" s="206">
        <v>29276</v>
      </c>
      <c r="M1068" s="206" t="s">
        <v>1323</v>
      </c>
      <c r="N1068" s="206">
        <v>77687</v>
      </c>
      <c r="O1068" s="206">
        <v>15654</v>
      </c>
      <c r="P1068" s="206">
        <v>810797</v>
      </c>
      <c r="Q1068" s="206">
        <v>746201</v>
      </c>
      <c r="R1068" s="206">
        <v>7295</v>
      </c>
      <c r="S1068" s="206">
        <v>280159</v>
      </c>
      <c r="T1068" s="206"/>
    </row>
    <row r="1069" spans="1:20">
      <c r="A1069" s="86">
        <v>1065</v>
      </c>
      <c r="B1069" s="86">
        <v>1065</v>
      </c>
      <c r="C1069" s="105">
        <v>39513</v>
      </c>
      <c r="D1069" s="86"/>
      <c r="E1069" s="277">
        <v>39514</v>
      </c>
      <c r="F1069" s="105">
        <v>39559</v>
      </c>
      <c r="G1069" s="105">
        <v>39559</v>
      </c>
      <c r="H1069" s="135" t="s">
        <v>120</v>
      </c>
      <c r="I1069" s="206">
        <v>65630</v>
      </c>
      <c r="J1069" s="206"/>
      <c r="K1069" s="206"/>
      <c r="L1069" s="206">
        <v>29293</v>
      </c>
      <c r="M1069" s="206" t="s">
        <v>1324</v>
      </c>
      <c r="N1069" s="206">
        <v>76811</v>
      </c>
      <c r="O1069" s="206">
        <v>21924</v>
      </c>
      <c r="P1069" s="206">
        <v>810049</v>
      </c>
      <c r="Q1069" s="206">
        <v>808081</v>
      </c>
      <c r="R1069" s="206">
        <v>6850</v>
      </c>
      <c r="S1069" s="206">
        <v>480394</v>
      </c>
      <c r="T1069" s="206"/>
    </row>
    <row r="1070" spans="1:20">
      <c r="A1070" s="86">
        <v>1066</v>
      </c>
      <c r="B1070" s="86">
        <v>1066</v>
      </c>
      <c r="C1070" s="105">
        <v>39513</v>
      </c>
      <c r="D1070" s="86"/>
      <c r="E1070" s="277">
        <v>39526</v>
      </c>
      <c r="F1070" s="105">
        <v>39531</v>
      </c>
      <c r="G1070" s="105">
        <v>39538</v>
      </c>
      <c r="H1070" s="233" t="s">
        <v>120</v>
      </c>
      <c r="I1070" s="206">
        <v>65423</v>
      </c>
      <c r="J1070" s="206"/>
      <c r="K1070" s="206"/>
      <c r="L1070" s="206">
        <v>29299</v>
      </c>
      <c r="M1070" s="206" t="s">
        <v>1325</v>
      </c>
      <c r="N1070" s="206">
        <v>77024</v>
      </c>
      <c r="O1070" s="206">
        <v>21921</v>
      </c>
      <c r="P1070" s="206">
        <v>810042</v>
      </c>
      <c r="Q1070" s="206">
        <v>746196</v>
      </c>
      <c r="R1070" s="206">
        <v>6787</v>
      </c>
      <c r="S1070" s="206">
        <v>380121</v>
      </c>
      <c r="T1070" s="206"/>
    </row>
    <row r="1071" spans="1:20">
      <c r="A1071" s="86">
        <v>1067</v>
      </c>
      <c r="B1071" s="86">
        <v>1067</v>
      </c>
      <c r="C1071" s="105">
        <v>39513</v>
      </c>
      <c r="D1071" s="86"/>
      <c r="E1071" s="277">
        <v>39526</v>
      </c>
      <c r="F1071" s="255"/>
      <c r="G1071" s="105">
        <v>39539</v>
      </c>
      <c r="H1071" s="135" t="s">
        <v>134</v>
      </c>
      <c r="I1071" s="206">
        <v>65696</v>
      </c>
      <c r="J1071" s="206"/>
      <c r="K1071" s="206"/>
      <c r="L1071" s="206">
        <v>29278</v>
      </c>
      <c r="M1071" s="206" t="s">
        <v>1326</v>
      </c>
      <c r="N1071" s="206">
        <v>77085</v>
      </c>
      <c r="O1071" s="206">
        <v>15739</v>
      </c>
      <c r="P1071" s="206">
        <v>810048</v>
      </c>
      <c r="Q1071" s="206">
        <v>746195</v>
      </c>
      <c r="R1071" s="206">
        <v>7320</v>
      </c>
      <c r="S1071" s="206">
        <v>480303</v>
      </c>
      <c r="T1071" s="206"/>
    </row>
    <row r="1072" spans="1:20">
      <c r="A1072" s="86">
        <v>1068</v>
      </c>
      <c r="B1072" s="86">
        <v>1068</v>
      </c>
      <c r="C1072" s="105">
        <v>39513</v>
      </c>
      <c r="D1072" s="86"/>
      <c r="E1072" s="277">
        <v>39518</v>
      </c>
      <c r="F1072" s="105">
        <v>39524</v>
      </c>
      <c r="G1072" s="105">
        <v>39524</v>
      </c>
      <c r="H1072" s="233" t="s">
        <v>120</v>
      </c>
      <c r="I1072" s="206">
        <v>65377</v>
      </c>
      <c r="J1072" s="206"/>
      <c r="K1072" s="206"/>
      <c r="L1072" s="206">
        <v>30715</v>
      </c>
      <c r="M1072" s="206" t="s">
        <v>1327</v>
      </c>
      <c r="N1072" s="206">
        <v>76300</v>
      </c>
      <c r="O1072" s="206">
        <v>24311</v>
      </c>
      <c r="P1072" s="206">
        <v>810082</v>
      </c>
      <c r="Q1072" s="206">
        <v>808069</v>
      </c>
      <c r="R1072" s="206">
        <v>8473</v>
      </c>
      <c r="S1072" s="206">
        <v>380064</v>
      </c>
      <c r="T1072" s="206"/>
    </row>
    <row r="1073" spans="1:20">
      <c r="A1073" s="86">
        <v>1069</v>
      </c>
      <c r="B1073" s="86">
        <v>1069</v>
      </c>
      <c r="C1073" s="105">
        <v>39513</v>
      </c>
      <c r="D1073" s="86"/>
      <c r="E1073" s="277">
        <v>39526</v>
      </c>
      <c r="F1073" s="255"/>
      <c r="G1073" s="105">
        <v>39538</v>
      </c>
      <c r="H1073" s="233" t="s">
        <v>120</v>
      </c>
      <c r="I1073" s="206">
        <v>65331</v>
      </c>
      <c r="J1073" s="206"/>
      <c r="K1073" s="206"/>
      <c r="L1073" s="206">
        <v>29114</v>
      </c>
      <c r="M1073" s="206" t="s">
        <v>1328</v>
      </c>
      <c r="N1073" s="206">
        <v>77149</v>
      </c>
      <c r="O1073" s="206">
        <v>21767</v>
      </c>
      <c r="P1073" s="206">
        <v>810050</v>
      </c>
      <c r="Q1073" s="206">
        <v>808062</v>
      </c>
      <c r="R1073" s="206">
        <v>7038</v>
      </c>
      <c r="S1073" s="206">
        <v>380107</v>
      </c>
      <c r="T1073" s="206"/>
    </row>
    <row r="1074" spans="1:20">
      <c r="A1074" s="86">
        <v>1070</v>
      </c>
      <c r="B1074" s="86">
        <v>1070</v>
      </c>
      <c r="C1074" s="105">
        <v>39514</v>
      </c>
      <c r="D1074" s="86"/>
      <c r="E1074" s="277">
        <v>39527</v>
      </c>
      <c r="F1074" s="255"/>
      <c r="G1074" s="105">
        <v>39538</v>
      </c>
      <c r="H1074" s="233" t="s">
        <v>120</v>
      </c>
      <c r="I1074" s="206">
        <v>65578</v>
      </c>
      <c r="J1074" s="206"/>
      <c r="K1074" s="206"/>
      <c r="L1074" s="206">
        <v>29341</v>
      </c>
      <c r="M1074" s="206" t="s">
        <v>1329</v>
      </c>
      <c r="N1074" s="206">
        <v>76134</v>
      </c>
      <c r="O1074" s="206">
        <v>21981</v>
      </c>
      <c r="P1074" s="206">
        <v>810039</v>
      </c>
      <c r="Q1074" s="206">
        <v>808070</v>
      </c>
      <c r="R1074" s="206">
        <v>7561</v>
      </c>
      <c r="S1074" s="206">
        <v>4070122</v>
      </c>
      <c r="T1074" s="206"/>
    </row>
    <row r="1075" spans="1:20">
      <c r="A1075" s="86">
        <v>1071</v>
      </c>
      <c r="B1075" s="86">
        <v>1071</v>
      </c>
      <c r="C1075" s="105">
        <v>39514</v>
      </c>
      <c r="D1075" s="86"/>
      <c r="E1075" s="277">
        <v>39518</v>
      </c>
      <c r="F1075" s="255"/>
      <c r="G1075" s="105">
        <v>39561</v>
      </c>
      <c r="H1075" s="135" t="s">
        <v>120</v>
      </c>
      <c r="I1075" s="206">
        <v>65692</v>
      </c>
      <c r="J1075" s="206"/>
      <c r="K1075" s="206"/>
      <c r="L1075" s="206">
        <v>29359</v>
      </c>
      <c r="M1075" s="206" t="s">
        <v>1330</v>
      </c>
      <c r="N1075" s="206">
        <v>77156</v>
      </c>
      <c r="O1075" s="206">
        <v>22008</v>
      </c>
      <c r="P1075" s="206">
        <v>810036</v>
      </c>
      <c r="Q1075" s="206">
        <v>808064</v>
      </c>
      <c r="R1075" s="206">
        <v>7536</v>
      </c>
      <c r="S1075" s="206">
        <v>380117</v>
      </c>
      <c r="T1075" s="206"/>
    </row>
    <row r="1076" spans="1:20">
      <c r="A1076" s="86">
        <v>1072</v>
      </c>
      <c r="B1076" s="86">
        <v>1072</v>
      </c>
      <c r="C1076" s="105">
        <v>39514</v>
      </c>
      <c r="D1076" s="86"/>
      <c r="E1076" s="277">
        <v>39521</v>
      </c>
      <c r="F1076" s="105">
        <v>39535</v>
      </c>
      <c r="G1076" s="105">
        <v>39541</v>
      </c>
      <c r="H1076" s="135" t="s">
        <v>138</v>
      </c>
      <c r="I1076" s="206">
        <v>65694</v>
      </c>
      <c r="J1076" s="206"/>
      <c r="K1076" s="206"/>
      <c r="L1076" s="206">
        <v>30685</v>
      </c>
      <c r="M1076" s="206" t="s">
        <v>1331</v>
      </c>
      <c r="N1076" s="206">
        <v>76720</v>
      </c>
      <c r="O1076" s="206">
        <v>23975</v>
      </c>
      <c r="P1076" s="206">
        <v>810370</v>
      </c>
      <c r="Q1076" s="206">
        <v>808086</v>
      </c>
      <c r="R1076" s="206">
        <v>8581</v>
      </c>
      <c r="S1076" s="206">
        <v>380013</v>
      </c>
      <c r="T1076" s="206"/>
    </row>
    <row r="1077" spans="1:20">
      <c r="A1077" s="86">
        <v>1073</v>
      </c>
      <c r="B1077" s="86">
        <v>1073</v>
      </c>
      <c r="C1077" s="105">
        <v>39514</v>
      </c>
      <c r="D1077" s="86"/>
      <c r="E1077" s="277">
        <v>39518</v>
      </c>
      <c r="F1077" s="105">
        <v>39524</v>
      </c>
      <c r="G1077" s="135"/>
      <c r="H1077" s="135"/>
      <c r="I1077" s="206">
        <v>65285</v>
      </c>
      <c r="J1077" s="206"/>
      <c r="K1077" s="206"/>
      <c r="L1077" s="206">
        <v>30730</v>
      </c>
      <c r="M1077" s="206" t="s">
        <v>1332</v>
      </c>
      <c r="N1077" s="206">
        <v>86626</v>
      </c>
      <c r="O1077" s="206">
        <v>24324</v>
      </c>
      <c r="P1077" s="206">
        <v>810883</v>
      </c>
      <c r="Q1077" s="206">
        <v>808079</v>
      </c>
      <c r="R1077" s="206">
        <v>7857</v>
      </c>
      <c r="S1077" s="206">
        <v>380147</v>
      </c>
      <c r="T1077" s="206"/>
    </row>
    <row r="1078" spans="1:20">
      <c r="A1078" s="86">
        <v>1074</v>
      </c>
      <c r="B1078" s="86">
        <v>1074</v>
      </c>
      <c r="C1078" s="105">
        <v>39514</v>
      </c>
      <c r="D1078" s="86"/>
      <c r="E1078" s="277">
        <v>39518</v>
      </c>
      <c r="F1078" s="105">
        <v>39524</v>
      </c>
      <c r="G1078" s="135"/>
      <c r="H1078" s="135"/>
      <c r="I1078" s="206">
        <v>65572</v>
      </c>
      <c r="J1078" s="206"/>
      <c r="K1078" s="206"/>
      <c r="L1078" s="206">
        <v>30739</v>
      </c>
      <c r="M1078" s="206" t="s">
        <v>1333</v>
      </c>
      <c r="N1078" s="206">
        <v>88195</v>
      </c>
      <c r="O1078" s="206">
        <v>24337</v>
      </c>
      <c r="P1078" s="206">
        <v>809868</v>
      </c>
      <c r="Q1078" s="206">
        <v>808084</v>
      </c>
      <c r="R1078" s="206">
        <v>8578</v>
      </c>
      <c r="S1078" s="206">
        <v>380139</v>
      </c>
      <c r="T1078" s="206"/>
    </row>
    <row r="1079" spans="1:20">
      <c r="A1079" s="86">
        <v>1075</v>
      </c>
      <c r="B1079" s="86">
        <v>1075</v>
      </c>
      <c r="C1079" s="105">
        <v>39514</v>
      </c>
      <c r="D1079" s="86"/>
      <c r="E1079" s="277">
        <v>39524</v>
      </c>
      <c r="F1079" s="105">
        <v>39547</v>
      </c>
      <c r="G1079" s="105">
        <v>39547</v>
      </c>
      <c r="H1079" s="135" t="s">
        <v>138</v>
      </c>
      <c r="I1079" s="206">
        <v>65349</v>
      </c>
      <c r="J1079" s="206"/>
      <c r="K1079" s="206"/>
      <c r="L1079" s="206">
        <v>30740</v>
      </c>
      <c r="M1079" s="206" t="s">
        <v>1334</v>
      </c>
      <c r="N1079" s="206">
        <v>77481</v>
      </c>
      <c r="O1079" s="206">
        <v>24356</v>
      </c>
      <c r="P1079" s="206">
        <v>810030</v>
      </c>
      <c r="Q1079" s="206">
        <v>806555</v>
      </c>
      <c r="R1079" s="206">
        <v>3075</v>
      </c>
      <c r="S1079" s="206">
        <v>380124</v>
      </c>
      <c r="T1079" s="206"/>
    </row>
    <row r="1080" spans="1:20">
      <c r="A1080" s="86">
        <v>1076</v>
      </c>
      <c r="B1080" s="86">
        <v>1076</v>
      </c>
      <c r="C1080" s="105">
        <v>39514</v>
      </c>
      <c r="D1080" s="86"/>
      <c r="E1080" s="277">
        <v>39525</v>
      </c>
      <c r="F1080" s="105">
        <v>39556</v>
      </c>
      <c r="G1080" s="105">
        <v>39555</v>
      </c>
      <c r="H1080" s="135" t="s">
        <v>119</v>
      </c>
      <c r="I1080" s="206">
        <v>65511</v>
      </c>
      <c r="J1080" s="206"/>
      <c r="K1080" s="206"/>
      <c r="L1080" s="206">
        <v>28617</v>
      </c>
      <c r="M1080" s="206" t="s">
        <v>1335</v>
      </c>
      <c r="N1080" s="206">
        <v>78376</v>
      </c>
      <c r="O1080" s="206">
        <v>12523</v>
      </c>
      <c r="P1080" s="206">
        <v>810045</v>
      </c>
      <c r="Q1080" s="206">
        <v>808076</v>
      </c>
      <c r="R1080" s="206">
        <v>4863</v>
      </c>
      <c r="S1080" s="206">
        <v>380130</v>
      </c>
      <c r="T1080" s="206"/>
    </row>
    <row r="1081" spans="1:20">
      <c r="A1081" s="86">
        <v>1077</v>
      </c>
      <c r="B1081" s="86">
        <v>1077</v>
      </c>
      <c r="C1081" s="105">
        <v>39514</v>
      </c>
      <c r="D1081" s="86"/>
      <c r="E1081" s="277">
        <v>39519</v>
      </c>
      <c r="F1081" s="105">
        <v>39525</v>
      </c>
      <c r="G1081" s="135"/>
      <c r="H1081" s="135"/>
      <c r="I1081" s="206">
        <v>65426</v>
      </c>
      <c r="J1081" s="206"/>
      <c r="K1081" s="206"/>
      <c r="L1081" s="206">
        <v>30723</v>
      </c>
      <c r="M1081" s="206" t="s">
        <v>1336</v>
      </c>
      <c r="N1081" s="206">
        <v>88695</v>
      </c>
      <c r="O1081" s="206">
        <v>24307</v>
      </c>
      <c r="P1081" s="206">
        <v>809307</v>
      </c>
      <c r="Q1081" s="206">
        <v>808078</v>
      </c>
      <c r="R1081" s="206">
        <v>8147</v>
      </c>
      <c r="S1081" s="206">
        <v>380125</v>
      </c>
      <c r="T1081" s="206"/>
    </row>
    <row r="1082" spans="1:20">
      <c r="A1082" s="86">
        <v>1078</v>
      </c>
      <c r="B1082" s="86">
        <v>1078</v>
      </c>
      <c r="C1082" s="105">
        <v>39514</v>
      </c>
      <c r="D1082" s="86"/>
      <c r="E1082" s="277">
        <v>39518</v>
      </c>
      <c r="F1082" s="105">
        <v>39524</v>
      </c>
      <c r="G1082" s="105">
        <v>39534</v>
      </c>
      <c r="H1082" s="233" t="s">
        <v>120</v>
      </c>
      <c r="I1082" s="206">
        <v>65388</v>
      </c>
      <c r="J1082" s="206"/>
      <c r="K1082" s="206"/>
      <c r="L1082" s="206">
        <v>30689</v>
      </c>
      <c r="M1082" s="206" t="s">
        <v>1337</v>
      </c>
      <c r="N1082" s="206">
        <v>76718</v>
      </c>
      <c r="O1082" s="206">
        <v>23886</v>
      </c>
      <c r="P1082" s="206">
        <v>810181</v>
      </c>
      <c r="Q1082" s="206">
        <v>808077</v>
      </c>
      <c r="R1082" s="206">
        <v>8543</v>
      </c>
      <c r="S1082" s="206">
        <v>380136</v>
      </c>
      <c r="T1082" s="206"/>
    </row>
    <row r="1083" spans="1:20">
      <c r="A1083" s="86">
        <v>1079</v>
      </c>
      <c r="B1083" s="86">
        <v>1079</v>
      </c>
      <c r="C1083" s="105">
        <v>39514</v>
      </c>
      <c r="D1083" s="86"/>
      <c r="E1083" s="277">
        <v>39525</v>
      </c>
      <c r="F1083" s="105">
        <v>39560</v>
      </c>
      <c r="G1083" s="105">
        <v>39560</v>
      </c>
      <c r="H1083" s="135" t="s">
        <v>120</v>
      </c>
      <c r="I1083" s="206">
        <v>65640</v>
      </c>
      <c r="J1083" s="206"/>
      <c r="K1083" s="206"/>
      <c r="L1083" s="206">
        <v>30643</v>
      </c>
      <c r="M1083" s="206" t="s">
        <v>1338</v>
      </c>
      <c r="N1083" s="206">
        <v>89164</v>
      </c>
      <c r="O1083" s="206">
        <v>24142</v>
      </c>
      <c r="P1083" s="206">
        <v>810888</v>
      </c>
      <c r="Q1083" s="206">
        <v>808073</v>
      </c>
      <c r="R1083" s="206">
        <v>8478</v>
      </c>
      <c r="S1083" s="206"/>
      <c r="T1083" s="206"/>
    </row>
    <row r="1084" spans="1:20">
      <c r="A1084" s="86">
        <v>1080</v>
      </c>
      <c r="B1084" s="86">
        <v>1080</v>
      </c>
      <c r="C1084" s="105">
        <v>39514</v>
      </c>
      <c r="D1084" s="86"/>
      <c r="E1084" s="277">
        <v>39518</v>
      </c>
      <c r="F1084" s="105">
        <v>39524</v>
      </c>
      <c r="G1084" s="105">
        <v>39524</v>
      </c>
      <c r="H1084" s="233" t="s">
        <v>120</v>
      </c>
      <c r="I1084" s="206">
        <v>65304</v>
      </c>
      <c r="J1084" s="206"/>
      <c r="K1084" s="206"/>
      <c r="L1084" s="206">
        <v>30724</v>
      </c>
      <c r="M1084" s="206" t="s">
        <v>1339</v>
      </c>
      <c r="N1084" s="206">
        <v>89189</v>
      </c>
      <c r="O1084" s="206">
        <v>24321</v>
      </c>
      <c r="P1084" s="206">
        <v>810792</v>
      </c>
      <c r="Q1084" s="206">
        <v>808080</v>
      </c>
      <c r="R1084" s="206">
        <v>8148</v>
      </c>
      <c r="S1084" s="206">
        <v>380141</v>
      </c>
      <c r="T1084" s="206"/>
    </row>
    <row r="1085" spans="1:20">
      <c r="A1085" s="86">
        <v>1081</v>
      </c>
      <c r="B1085" s="86">
        <v>1081</v>
      </c>
      <c r="C1085" s="105">
        <v>39514</v>
      </c>
      <c r="D1085" s="86"/>
      <c r="E1085" s="277">
        <v>39518</v>
      </c>
      <c r="F1085" s="105">
        <v>39559</v>
      </c>
      <c r="G1085" s="105">
        <v>39709</v>
      </c>
      <c r="H1085" s="238" t="s">
        <v>119</v>
      </c>
      <c r="I1085" s="206">
        <v>65427</v>
      </c>
      <c r="J1085" s="206"/>
      <c r="K1085" s="206"/>
      <c r="L1085" s="206">
        <v>30655</v>
      </c>
      <c r="M1085" s="206" t="s">
        <v>1340</v>
      </c>
      <c r="N1085" s="206">
        <v>89161</v>
      </c>
      <c r="O1085" s="206">
        <v>23900</v>
      </c>
      <c r="P1085" s="206">
        <v>810182</v>
      </c>
      <c r="Q1085" s="206">
        <v>808085</v>
      </c>
      <c r="R1085" s="206">
        <v>114</v>
      </c>
      <c r="S1085" s="206">
        <v>480370</v>
      </c>
      <c r="T1085" s="206"/>
    </row>
    <row r="1086" spans="1:20">
      <c r="A1086" s="86">
        <v>1082</v>
      </c>
      <c r="B1086" s="86">
        <v>1082</v>
      </c>
      <c r="C1086" s="105">
        <v>39514</v>
      </c>
      <c r="D1086" s="86"/>
      <c r="E1086" s="277">
        <v>39519</v>
      </c>
      <c r="F1086" s="105">
        <v>39547</v>
      </c>
      <c r="G1086" s="105">
        <v>39546</v>
      </c>
      <c r="H1086" s="135" t="s">
        <v>127</v>
      </c>
      <c r="I1086" s="206">
        <v>65579</v>
      </c>
      <c r="J1086" s="206"/>
      <c r="K1086" s="206"/>
      <c r="L1086" s="206">
        <v>30699</v>
      </c>
      <c r="M1086" s="206" t="s">
        <v>1341</v>
      </c>
      <c r="N1086" s="206">
        <v>89045</v>
      </c>
      <c r="O1086" s="206">
        <v>24132</v>
      </c>
      <c r="P1086" s="206">
        <v>810083</v>
      </c>
      <c r="Q1086" s="206">
        <v>808067</v>
      </c>
      <c r="R1086" s="206">
        <v>8564</v>
      </c>
      <c r="S1086" s="206">
        <v>480312</v>
      </c>
      <c r="T1086" s="206"/>
    </row>
    <row r="1087" spans="1:20">
      <c r="A1087" s="86">
        <v>1083</v>
      </c>
      <c r="B1087" s="86">
        <v>1083</v>
      </c>
      <c r="C1087" s="105">
        <v>39518</v>
      </c>
      <c r="D1087" s="86"/>
      <c r="E1087" s="277">
        <v>39519</v>
      </c>
      <c r="F1087" s="105">
        <v>39560</v>
      </c>
      <c r="G1087" s="105">
        <v>39560</v>
      </c>
      <c r="H1087" s="135" t="s">
        <v>120</v>
      </c>
      <c r="I1087" s="206">
        <v>65178</v>
      </c>
      <c r="J1087" s="206"/>
      <c r="K1087" s="206"/>
      <c r="L1087" s="206">
        <v>30686</v>
      </c>
      <c r="M1087" s="206" t="s">
        <v>1342</v>
      </c>
      <c r="N1087" s="206">
        <v>88696</v>
      </c>
      <c r="O1087" s="206">
        <v>24145</v>
      </c>
      <c r="P1087" s="206">
        <v>810385</v>
      </c>
      <c r="Q1087" s="206">
        <v>808072</v>
      </c>
      <c r="R1087" s="206">
        <v>8546</v>
      </c>
      <c r="S1087" s="206">
        <v>480317</v>
      </c>
      <c r="T1087" s="206"/>
    </row>
    <row r="1088" spans="1:20">
      <c r="A1088" s="86">
        <v>1084</v>
      </c>
      <c r="B1088" s="86">
        <v>1084</v>
      </c>
      <c r="C1088" s="105">
        <v>39518</v>
      </c>
      <c r="D1088" s="86"/>
      <c r="E1088" s="277">
        <v>39519</v>
      </c>
      <c r="F1088" s="255"/>
      <c r="G1088" s="135"/>
      <c r="H1088" s="135"/>
      <c r="I1088" s="206">
        <v>65535</v>
      </c>
      <c r="J1088" s="206"/>
      <c r="K1088" s="206"/>
      <c r="L1088" s="206">
        <v>30702</v>
      </c>
      <c r="M1088" s="206" t="s">
        <v>1343</v>
      </c>
      <c r="N1088" s="206">
        <v>88625</v>
      </c>
      <c r="O1088" s="206">
        <v>23872</v>
      </c>
      <c r="P1088" s="206">
        <v>810183</v>
      </c>
      <c r="Q1088" s="206">
        <v>708074</v>
      </c>
      <c r="R1088" s="206">
        <v>123</v>
      </c>
      <c r="S1088" s="206">
        <v>380142</v>
      </c>
      <c r="T1088" s="206"/>
    </row>
    <row r="1089" spans="1:20">
      <c r="A1089" s="86">
        <v>1085</v>
      </c>
      <c r="B1089" s="86">
        <v>1085</v>
      </c>
      <c r="C1089" s="105">
        <v>39518</v>
      </c>
      <c r="D1089" s="86"/>
      <c r="E1089" s="277">
        <v>39519</v>
      </c>
      <c r="F1089" s="105">
        <v>39556</v>
      </c>
      <c r="G1089" s="105">
        <v>39556</v>
      </c>
      <c r="H1089" s="135" t="s">
        <v>120</v>
      </c>
      <c r="I1089" s="206">
        <v>65387</v>
      </c>
      <c r="J1089" s="206"/>
      <c r="K1089" s="206"/>
      <c r="L1089" s="206">
        <v>30644</v>
      </c>
      <c r="M1089" s="206" t="s">
        <v>1344</v>
      </c>
      <c r="N1089" s="206">
        <v>88622</v>
      </c>
      <c r="O1089" s="206">
        <v>24144</v>
      </c>
      <c r="P1089" s="206">
        <v>810364</v>
      </c>
      <c r="Q1089" s="206">
        <v>808058</v>
      </c>
      <c r="R1089" s="206">
        <v>8259</v>
      </c>
      <c r="S1089" s="206">
        <v>380060</v>
      </c>
      <c r="T1089" s="206"/>
    </row>
    <row r="1090" spans="1:20">
      <c r="A1090" s="86">
        <v>1086</v>
      </c>
      <c r="B1090" s="86">
        <v>1086</v>
      </c>
      <c r="C1090" s="105">
        <v>39518</v>
      </c>
      <c r="D1090" s="86"/>
      <c r="E1090" s="277">
        <v>39519</v>
      </c>
      <c r="F1090" s="105">
        <v>39546</v>
      </c>
      <c r="G1090" s="105">
        <v>39546</v>
      </c>
      <c r="H1090" s="135" t="s">
        <v>127</v>
      </c>
      <c r="I1090" s="206">
        <v>65380</v>
      </c>
      <c r="J1090" s="206"/>
      <c r="K1090" s="206"/>
      <c r="L1090" s="206">
        <v>30865</v>
      </c>
      <c r="M1090" s="206" t="s">
        <v>1345</v>
      </c>
      <c r="N1090" s="206">
        <v>88782</v>
      </c>
      <c r="O1090" s="206">
        <v>24643</v>
      </c>
      <c r="P1090" s="206">
        <v>810794</v>
      </c>
      <c r="Q1090" s="206">
        <v>808061</v>
      </c>
      <c r="R1090" s="206">
        <v>8603</v>
      </c>
      <c r="S1090" s="206">
        <v>780336</v>
      </c>
      <c r="T1090" s="206"/>
    </row>
    <row r="1091" spans="1:20">
      <c r="A1091" s="86">
        <v>1087</v>
      </c>
      <c r="B1091" s="86">
        <v>1087</v>
      </c>
      <c r="C1091" s="105">
        <v>39518</v>
      </c>
      <c r="D1091" s="86"/>
      <c r="E1091" s="277">
        <v>39519</v>
      </c>
      <c r="F1091" s="105">
        <v>39533</v>
      </c>
      <c r="G1091" s="135"/>
      <c r="H1091" s="135"/>
      <c r="I1091" s="206">
        <v>65323</v>
      </c>
      <c r="J1091" s="206"/>
      <c r="K1091" s="206"/>
      <c r="L1091" s="206">
        <v>30892</v>
      </c>
      <c r="M1091" s="206" t="s">
        <v>1346</v>
      </c>
      <c r="N1091" s="206">
        <v>88689</v>
      </c>
      <c r="O1091" s="206">
        <v>24692</v>
      </c>
      <c r="P1091" s="206">
        <v>810796</v>
      </c>
      <c r="Q1091" s="206">
        <v>808059</v>
      </c>
      <c r="R1091" s="206">
        <v>8762</v>
      </c>
      <c r="S1091" s="206">
        <v>780333</v>
      </c>
      <c r="T1091" s="206"/>
    </row>
    <row r="1092" spans="1:20">
      <c r="A1092" s="86">
        <v>1088</v>
      </c>
      <c r="B1092" s="86">
        <v>1088</v>
      </c>
      <c r="C1092" s="105">
        <v>39518</v>
      </c>
      <c r="D1092" s="86"/>
      <c r="E1092" s="277">
        <v>39519</v>
      </c>
      <c r="F1092" s="105">
        <v>39533</v>
      </c>
      <c r="G1092" s="135"/>
      <c r="H1092" s="135"/>
      <c r="I1092" s="206">
        <v>66111</v>
      </c>
      <c r="J1092" s="206"/>
      <c r="K1092" s="206"/>
      <c r="L1092" s="206">
        <v>30890</v>
      </c>
      <c r="M1092" s="206" t="s">
        <v>1347</v>
      </c>
      <c r="N1092" s="206">
        <v>88694</v>
      </c>
      <c r="O1092" s="206">
        <v>24705</v>
      </c>
      <c r="P1092" s="206">
        <v>811081</v>
      </c>
      <c r="Q1092" s="206">
        <v>808075</v>
      </c>
      <c r="R1092" s="206">
        <v>8780</v>
      </c>
      <c r="S1092" s="206">
        <v>780346</v>
      </c>
      <c r="T1092" s="206"/>
    </row>
    <row r="1093" spans="1:20">
      <c r="A1093" s="86">
        <v>1089</v>
      </c>
      <c r="B1093" s="86">
        <v>1089</v>
      </c>
      <c r="C1093" s="105">
        <v>39518</v>
      </c>
      <c r="D1093" s="86"/>
      <c r="E1093" s="277">
        <v>39519</v>
      </c>
      <c r="F1093" s="105">
        <v>39531</v>
      </c>
      <c r="G1093" s="105">
        <v>39531</v>
      </c>
      <c r="H1093" s="233" t="s">
        <v>120</v>
      </c>
      <c r="I1093" s="206">
        <v>66023</v>
      </c>
      <c r="J1093" s="206"/>
      <c r="K1093" s="206"/>
      <c r="L1093" s="206">
        <v>30854</v>
      </c>
      <c r="M1093" s="206" t="s">
        <v>1348</v>
      </c>
      <c r="N1093" s="206">
        <v>88152</v>
      </c>
      <c r="O1093" s="206">
        <v>24612</v>
      </c>
      <c r="P1093" s="206">
        <v>811213</v>
      </c>
      <c r="Q1093" s="206">
        <v>808066</v>
      </c>
      <c r="R1093" s="206">
        <v>9616</v>
      </c>
      <c r="S1093" s="206">
        <v>780343</v>
      </c>
      <c r="T1093" s="206"/>
    </row>
    <row r="1094" spans="1:20">
      <c r="A1094" s="86">
        <v>1090</v>
      </c>
      <c r="B1094" s="86">
        <v>1090</v>
      </c>
      <c r="C1094" s="105">
        <v>39518</v>
      </c>
      <c r="D1094" s="86"/>
      <c r="E1094" s="277">
        <v>39519</v>
      </c>
      <c r="F1094" s="105">
        <v>39531</v>
      </c>
      <c r="G1094" s="135"/>
      <c r="H1094" s="135"/>
      <c r="I1094" s="206">
        <v>65327</v>
      </c>
      <c r="J1094" s="206"/>
      <c r="K1094" s="206"/>
      <c r="L1094" s="206">
        <v>30717</v>
      </c>
      <c r="M1094" s="206" t="s">
        <v>1349</v>
      </c>
      <c r="N1094" s="206">
        <v>88207</v>
      </c>
      <c r="O1094" s="206">
        <v>23990</v>
      </c>
      <c r="P1094" s="206">
        <v>811275</v>
      </c>
      <c r="Q1094" s="206">
        <v>746199</v>
      </c>
      <c r="R1094" s="206">
        <v>8607</v>
      </c>
      <c r="S1094" s="206">
        <v>680098</v>
      </c>
      <c r="T1094" s="206"/>
    </row>
    <row r="1095" spans="1:20">
      <c r="A1095" s="86">
        <v>1091</v>
      </c>
      <c r="B1095" s="86">
        <v>1091</v>
      </c>
      <c r="C1095" s="105">
        <v>39518</v>
      </c>
      <c r="D1095" s="86"/>
      <c r="E1095" s="277">
        <v>39519</v>
      </c>
      <c r="F1095" s="105">
        <v>39561</v>
      </c>
      <c r="G1095" s="105">
        <v>39566</v>
      </c>
      <c r="H1095" s="135" t="s">
        <v>120</v>
      </c>
      <c r="I1095" s="206">
        <v>66031</v>
      </c>
      <c r="J1095" s="206"/>
      <c r="K1095" s="206"/>
      <c r="L1095" s="206">
        <v>30843</v>
      </c>
      <c r="M1095" s="206" t="s">
        <v>1350</v>
      </c>
      <c r="N1095" s="206">
        <v>88210</v>
      </c>
      <c r="O1095" s="206">
        <v>24595</v>
      </c>
      <c r="P1095" s="206">
        <v>811085</v>
      </c>
      <c r="Q1095" s="206">
        <v>808065</v>
      </c>
      <c r="R1095" s="206">
        <v>5712</v>
      </c>
      <c r="S1095" s="206">
        <v>780341</v>
      </c>
      <c r="T1095" s="206"/>
    </row>
    <row r="1096" spans="1:20">
      <c r="A1096" s="86">
        <v>1092</v>
      </c>
      <c r="B1096" s="86">
        <v>1092</v>
      </c>
      <c r="C1096" s="105">
        <v>39518</v>
      </c>
      <c r="D1096" s="86"/>
      <c r="E1096" s="277">
        <v>39521</v>
      </c>
      <c r="F1096" s="255"/>
      <c r="G1096" s="105">
        <v>39538</v>
      </c>
      <c r="H1096" s="233" t="s">
        <v>120</v>
      </c>
      <c r="I1096" s="206">
        <v>65782</v>
      </c>
      <c r="J1096" s="206"/>
      <c r="K1096" s="206"/>
      <c r="L1096" s="206">
        <v>30844</v>
      </c>
      <c r="M1096" s="206" t="s">
        <v>1351</v>
      </c>
      <c r="N1096" s="206">
        <v>88691</v>
      </c>
      <c r="O1096" s="206">
        <v>24576</v>
      </c>
      <c r="P1096" s="206">
        <v>811277</v>
      </c>
      <c r="Q1096" s="206">
        <v>808071</v>
      </c>
      <c r="R1096" s="206">
        <v>5689</v>
      </c>
      <c r="S1096" s="206">
        <v>780337</v>
      </c>
      <c r="T1096" s="206"/>
    </row>
    <row r="1097" spans="1:20">
      <c r="A1097" s="86">
        <v>1093</v>
      </c>
      <c r="B1097" s="86">
        <v>1093</v>
      </c>
      <c r="C1097" s="105">
        <v>39518</v>
      </c>
      <c r="D1097" s="86"/>
      <c r="E1097" s="277">
        <v>39520</v>
      </c>
      <c r="F1097" s="105">
        <v>39560</v>
      </c>
      <c r="G1097" s="105">
        <v>39560</v>
      </c>
      <c r="H1097" s="135" t="s">
        <v>138</v>
      </c>
      <c r="I1097" s="206">
        <v>66030</v>
      </c>
      <c r="J1097" s="206"/>
      <c r="K1097" s="206"/>
      <c r="L1097" s="206">
        <v>30813</v>
      </c>
      <c r="M1097" s="206" t="s">
        <v>1352</v>
      </c>
      <c r="N1097" s="206">
        <v>88792</v>
      </c>
      <c r="O1097" s="206">
        <v>24444</v>
      </c>
      <c r="P1097" s="206">
        <v>811278</v>
      </c>
      <c r="Q1097" s="206">
        <v>808060</v>
      </c>
      <c r="R1097" s="206">
        <v>8668</v>
      </c>
      <c r="S1097" s="206">
        <v>680093</v>
      </c>
      <c r="T1097" s="206"/>
    </row>
    <row r="1098" spans="1:20">
      <c r="A1098" s="86">
        <v>1094</v>
      </c>
      <c r="B1098" s="86">
        <v>1094</v>
      </c>
      <c r="C1098" s="105">
        <v>39518</v>
      </c>
      <c r="D1098" s="86"/>
      <c r="E1098" s="277">
        <v>39519</v>
      </c>
      <c r="F1098" s="105">
        <v>39560</v>
      </c>
      <c r="G1098" s="105">
        <v>39560</v>
      </c>
      <c r="H1098" s="135" t="s">
        <v>138</v>
      </c>
      <c r="I1098" s="206">
        <v>65580</v>
      </c>
      <c r="J1098" s="206"/>
      <c r="K1098" s="206"/>
      <c r="L1098" s="206">
        <v>30825</v>
      </c>
      <c r="M1098" s="206" t="s">
        <v>1353</v>
      </c>
      <c r="N1098" s="206">
        <v>89160</v>
      </c>
      <c r="O1098" s="206">
        <v>24340</v>
      </c>
      <c r="P1098" s="206">
        <v>811274</v>
      </c>
      <c r="Q1098" s="206">
        <v>808063</v>
      </c>
      <c r="R1098" s="206">
        <v>2240</v>
      </c>
      <c r="S1098" s="206">
        <v>780342</v>
      </c>
      <c r="T1098" s="206"/>
    </row>
    <row r="1099" spans="1:20">
      <c r="A1099" s="86">
        <v>1095</v>
      </c>
      <c r="B1099" s="86">
        <v>1095</v>
      </c>
      <c r="C1099" s="105">
        <v>39518</v>
      </c>
      <c r="D1099" s="86"/>
      <c r="E1099" s="277">
        <v>39519</v>
      </c>
      <c r="F1099" s="105">
        <v>39559</v>
      </c>
      <c r="G1099" s="105">
        <v>39559</v>
      </c>
      <c r="H1099" s="135" t="s">
        <v>119</v>
      </c>
      <c r="I1099" s="206">
        <v>66139</v>
      </c>
      <c r="J1099" s="206"/>
      <c r="K1099" s="206"/>
      <c r="L1099" s="206">
        <v>30814</v>
      </c>
      <c r="M1099" s="206" t="s">
        <v>1354</v>
      </c>
      <c r="N1099" s="206">
        <v>88690</v>
      </c>
      <c r="O1099" s="206">
        <v>24309</v>
      </c>
      <c r="P1099" s="206">
        <v>811065</v>
      </c>
      <c r="Q1099" s="206">
        <v>808058</v>
      </c>
      <c r="R1099" s="206">
        <v>8587</v>
      </c>
      <c r="S1099" s="206">
        <v>680092</v>
      </c>
      <c r="T1099" s="206"/>
    </row>
    <row r="1100" spans="1:20">
      <c r="A1100" s="86">
        <v>1096</v>
      </c>
      <c r="B1100" s="86">
        <v>1096</v>
      </c>
      <c r="C1100" s="105">
        <v>39518</v>
      </c>
      <c r="D1100" s="86"/>
      <c r="E1100" s="277">
        <v>39519</v>
      </c>
      <c r="F1100" s="105">
        <v>39535</v>
      </c>
      <c r="G1100" s="105">
        <v>39535</v>
      </c>
      <c r="H1100" s="233" t="s">
        <v>120</v>
      </c>
      <c r="I1100" s="206">
        <v>65995</v>
      </c>
      <c r="J1100" s="206"/>
      <c r="K1100" s="206"/>
      <c r="L1100" s="206">
        <v>30828</v>
      </c>
      <c r="M1100" s="206" t="s">
        <v>1355</v>
      </c>
      <c r="N1100" s="206">
        <v>89041</v>
      </c>
      <c r="O1100" s="206">
        <v>24449</v>
      </c>
      <c r="P1100" s="206">
        <v>811082</v>
      </c>
      <c r="Q1100" s="206">
        <v>807442</v>
      </c>
      <c r="R1100" s="206">
        <v>4720</v>
      </c>
      <c r="S1100" s="206">
        <v>780332</v>
      </c>
      <c r="T1100" s="206"/>
    </row>
    <row r="1101" spans="1:20">
      <c r="A1101" s="86">
        <v>1097</v>
      </c>
      <c r="B1101" s="86">
        <v>1097</v>
      </c>
      <c r="C1101" s="105">
        <v>39519</v>
      </c>
      <c r="D1101" s="86"/>
      <c r="E1101" s="277">
        <v>39520</v>
      </c>
      <c r="F1101" s="255"/>
      <c r="G1101" s="135"/>
      <c r="H1101" s="135"/>
      <c r="I1101" s="206">
        <v>65992</v>
      </c>
      <c r="J1101" s="206"/>
      <c r="K1101" s="206"/>
      <c r="L1101" s="206">
        <v>30829</v>
      </c>
      <c r="M1101" s="206" t="s">
        <v>2731</v>
      </c>
      <c r="N1101" s="206">
        <v>89048</v>
      </c>
      <c r="O1101" s="206">
        <v>24436</v>
      </c>
      <c r="P1101" s="206">
        <v>811086</v>
      </c>
      <c r="Q1101" s="206">
        <v>807440</v>
      </c>
      <c r="R1101" s="206">
        <v>4724</v>
      </c>
      <c r="S1101" s="206">
        <v>780344</v>
      </c>
      <c r="T1101" s="206"/>
    </row>
    <row r="1102" spans="1:20">
      <c r="A1102" s="86">
        <v>1098</v>
      </c>
      <c r="B1102" s="86">
        <v>1098</v>
      </c>
      <c r="C1102" s="105">
        <v>39519</v>
      </c>
      <c r="D1102" s="86"/>
      <c r="E1102" s="277">
        <v>39520</v>
      </c>
      <c r="F1102" s="105">
        <v>39560</v>
      </c>
      <c r="G1102" s="105">
        <v>39559</v>
      </c>
      <c r="H1102" s="135" t="s">
        <v>127</v>
      </c>
      <c r="I1102" s="206">
        <v>66065</v>
      </c>
      <c r="J1102" s="206"/>
      <c r="K1102" s="206"/>
      <c r="L1102" s="206">
        <v>30834</v>
      </c>
      <c r="M1102" s="206" t="s">
        <v>1356</v>
      </c>
      <c r="N1102" s="206">
        <v>89163</v>
      </c>
      <c r="O1102" s="206">
        <v>24383</v>
      </c>
      <c r="P1102" s="206">
        <v>811073</v>
      </c>
      <c r="Q1102" s="206">
        <v>807441</v>
      </c>
      <c r="R1102" s="206">
        <v>5976</v>
      </c>
      <c r="S1102" s="206">
        <v>780340</v>
      </c>
      <c r="T1102" s="206"/>
    </row>
    <row r="1103" spans="1:20">
      <c r="A1103" s="86">
        <v>1099</v>
      </c>
      <c r="B1103" s="86">
        <v>1099</v>
      </c>
      <c r="C1103" s="105">
        <v>39519</v>
      </c>
      <c r="D1103" s="86"/>
      <c r="E1103" s="277">
        <v>39520</v>
      </c>
      <c r="F1103" s="105">
        <v>39559</v>
      </c>
      <c r="G1103" s="105">
        <v>39559</v>
      </c>
      <c r="H1103" s="135" t="s">
        <v>119</v>
      </c>
      <c r="I1103" s="206">
        <v>65425</v>
      </c>
      <c r="J1103" s="206"/>
      <c r="K1103" s="206"/>
      <c r="L1103" s="206">
        <v>30839</v>
      </c>
      <c r="M1103" s="206" t="s">
        <v>1357</v>
      </c>
      <c r="N1103" s="206">
        <v>88783</v>
      </c>
      <c r="O1103" s="206">
        <v>24406</v>
      </c>
      <c r="P1103" s="206">
        <v>811184</v>
      </c>
      <c r="Q1103" s="206">
        <v>808057</v>
      </c>
      <c r="R1103" s="206">
        <v>6107</v>
      </c>
      <c r="S1103" s="206">
        <v>780347</v>
      </c>
      <c r="T1103" s="206"/>
    </row>
    <row r="1104" spans="1:20">
      <c r="A1104" s="86">
        <v>1100</v>
      </c>
      <c r="B1104" s="86">
        <v>1100</v>
      </c>
      <c r="C1104" s="105">
        <v>39519</v>
      </c>
      <c r="D1104" s="86"/>
      <c r="E1104" s="277">
        <v>39520</v>
      </c>
      <c r="F1104" s="105">
        <v>39560</v>
      </c>
      <c r="G1104" s="105">
        <v>39559</v>
      </c>
      <c r="H1104" s="135" t="s">
        <v>119</v>
      </c>
      <c r="I1104" s="206">
        <v>65998</v>
      </c>
      <c r="J1104" s="206"/>
      <c r="K1104" s="206"/>
      <c r="L1104" s="206">
        <v>30838</v>
      </c>
      <c r="M1104" s="206" t="s">
        <v>1358</v>
      </c>
      <c r="N1104" s="206">
        <v>88619</v>
      </c>
      <c r="O1104" s="206">
        <v>24601</v>
      </c>
      <c r="P1104" s="206">
        <v>811595</v>
      </c>
      <c r="Q1104" s="206">
        <v>807445</v>
      </c>
      <c r="R1104" s="206">
        <v>6135</v>
      </c>
      <c r="S1104" s="206">
        <v>680100</v>
      </c>
      <c r="T1104" s="206"/>
    </row>
    <row r="1105" spans="1:20">
      <c r="A1105" s="86">
        <v>1101</v>
      </c>
      <c r="B1105" s="86">
        <v>1101</v>
      </c>
      <c r="C1105" s="105">
        <v>39519</v>
      </c>
      <c r="D1105" s="86"/>
      <c r="E1105" s="277">
        <v>39525</v>
      </c>
      <c r="F1105" s="105">
        <v>39556</v>
      </c>
      <c r="G1105" s="105">
        <v>39555</v>
      </c>
      <c r="H1105" s="135" t="s">
        <v>120</v>
      </c>
      <c r="I1105" s="206">
        <v>65420</v>
      </c>
      <c r="J1105" s="206"/>
      <c r="K1105" s="206"/>
      <c r="L1105" s="206">
        <v>30830</v>
      </c>
      <c r="M1105" s="206" t="s">
        <v>1359</v>
      </c>
      <c r="N1105" s="206">
        <v>89165</v>
      </c>
      <c r="O1105" s="206">
        <v>24434</v>
      </c>
      <c r="P1105" s="206">
        <v>811067</v>
      </c>
      <c r="Q1105" s="206">
        <v>810172</v>
      </c>
      <c r="R1105" s="206">
        <v>5246</v>
      </c>
      <c r="S1105" s="206">
        <v>280019</v>
      </c>
      <c r="T1105" s="206"/>
    </row>
    <row r="1106" spans="1:20">
      <c r="A1106" s="86">
        <v>1102</v>
      </c>
      <c r="B1106" s="86">
        <v>1102</v>
      </c>
      <c r="C1106" s="105">
        <v>39519</v>
      </c>
      <c r="D1106" s="86"/>
      <c r="E1106" s="277">
        <v>39520</v>
      </c>
      <c r="F1106" s="105">
        <v>39561</v>
      </c>
      <c r="G1106" s="105">
        <v>39561</v>
      </c>
      <c r="H1106" s="135" t="s">
        <v>134</v>
      </c>
      <c r="I1106" s="206">
        <v>66027</v>
      </c>
      <c r="J1106" s="206"/>
      <c r="K1106" s="206"/>
      <c r="L1106" s="206">
        <v>30840</v>
      </c>
      <c r="M1106" s="206" t="s">
        <v>1360</v>
      </c>
      <c r="N1106" s="206">
        <v>89166</v>
      </c>
      <c r="O1106" s="206">
        <v>24600</v>
      </c>
      <c r="P1106" s="206">
        <v>811072</v>
      </c>
      <c r="Q1106" s="206">
        <v>807443</v>
      </c>
      <c r="R1106" s="206">
        <v>6099</v>
      </c>
      <c r="S1106" s="206">
        <v>280016</v>
      </c>
      <c r="T1106" s="206"/>
    </row>
    <row r="1107" spans="1:20">
      <c r="A1107" s="86">
        <v>1103</v>
      </c>
      <c r="B1107" s="86">
        <v>1103</v>
      </c>
      <c r="C1107" s="105">
        <v>39519</v>
      </c>
      <c r="D1107" s="86"/>
      <c r="E1107" s="277">
        <v>39520</v>
      </c>
      <c r="F1107" s="105">
        <v>39531</v>
      </c>
      <c r="G1107" s="105">
        <v>39531</v>
      </c>
      <c r="H1107" s="233" t="s">
        <v>120</v>
      </c>
      <c r="I1107" s="206">
        <v>65961</v>
      </c>
      <c r="J1107" s="206"/>
      <c r="K1107" s="206"/>
      <c r="L1107" s="206">
        <v>30826</v>
      </c>
      <c r="M1107" s="206" t="s">
        <v>1361</v>
      </c>
      <c r="N1107" s="206">
        <v>88785</v>
      </c>
      <c r="O1107" s="206">
        <v>24435</v>
      </c>
      <c r="P1107" s="206">
        <v>811182</v>
      </c>
      <c r="Q1107" s="206">
        <v>807438</v>
      </c>
      <c r="R1107" s="206">
        <v>3005</v>
      </c>
      <c r="S1107" s="206">
        <v>280017</v>
      </c>
      <c r="T1107" s="206"/>
    </row>
    <row r="1108" spans="1:20">
      <c r="A1108" s="86">
        <v>1104</v>
      </c>
      <c r="B1108" s="86">
        <v>1104</v>
      </c>
      <c r="C1108" s="105">
        <v>39519</v>
      </c>
      <c r="D1108" s="86"/>
      <c r="E1108" s="277">
        <v>39520</v>
      </c>
      <c r="F1108" s="105">
        <v>39560</v>
      </c>
      <c r="G1108" s="105">
        <v>39561</v>
      </c>
      <c r="H1108" s="135" t="s">
        <v>134</v>
      </c>
      <c r="I1108" s="206">
        <v>65772</v>
      </c>
      <c r="J1108" s="206"/>
      <c r="K1108" s="206"/>
      <c r="L1108" s="206">
        <v>30815</v>
      </c>
      <c r="M1108" s="206" t="s">
        <v>1362</v>
      </c>
      <c r="N1108" s="206">
        <v>88209</v>
      </c>
      <c r="O1108" s="206">
        <v>24442</v>
      </c>
      <c r="P1108" s="206">
        <v>811185</v>
      </c>
      <c r="Q1108" s="206">
        <v>810159</v>
      </c>
      <c r="R1108" s="206">
        <v>8606</v>
      </c>
      <c r="S1108" s="206">
        <v>480336</v>
      </c>
      <c r="T1108" s="206"/>
    </row>
    <row r="1109" spans="1:20">
      <c r="A1109" s="86">
        <v>1105</v>
      </c>
      <c r="B1109" s="86">
        <v>1105</v>
      </c>
      <c r="C1109" s="105">
        <v>39519</v>
      </c>
      <c r="D1109" s="86"/>
      <c r="E1109" s="277">
        <v>39525</v>
      </c>
      <c r="F1109" s="105">
        <v>39561</v>
      </c>
      <c r="G1109" s="105">
        <v>39561</v>
      </c>
      <c r="H1109" s="135" t="s">
        <v>122</v>
      </c>
      <c r="I1109" s="206">
        <v>65957</v>
      </c>
      <c r="J1109" s="206"/>
      <c r="K1109" s="206"/>
      <c r="L1109" s="206">
        <v>30851</v>
      </c>
      <c r="M1109" s="206" t="s">
        <v>1363</v>
      </c>
      <c r="N1109" s="206">
        <v>88623</v>
      </c>
      <c r="O1109" s="206">
        <v>24610</v>
      </c>
      <c r="P1109" s="206">
        <v>811594</v>
      </c>
      <c r="Q1109" s="206">
        <v>810170</v>
      </c>
      <c r="R1109" s="206">
        <v>3518</v>
      </c>
      <c r="S1109" s="206">
        <v>480005</v>
      </c>
      <c r="T1109" s="206"/>
    </row>
    <row r="1110" spans="1:20">
      <c r="A1110" s="86">
        <v>1106</v>
      </c>
      <c r="B1110" s="86">
        <v>1106</v>
      </c>
      <c r="C1110" s="105">
        <v>39519</v>
      </c>
      <c r="D1110" s="86"/>
      <c r="E1110" s="277">
        <v>39520</v>
      </c>
      <c r="F1110" s="105">
        <v>39561</v>
      </c>
      <c r="G1110" s="105">
        <v>39561</v>
      </c>
      <c r="H1110" s="135" t="s">
        <v>134</v>
      </c>
      <c r="I1110" s="206">
        <v>65816</v>
      </c>
      <c r="J1110" s="206"/>
      <c r="K1110" s="206"/>
      <c r="L1110" s="206">
        <v>30810</v>
      </c>
      <c r="M1110" s="206" t="s">
        <v>1364</v>
      </c>
      <c r="N1110" s="206">
        <v>88197</v>
      </c>
      <c r="O1110" s="206">
        <v>24396</v>
      </c>
      <c r="P1110" s="206">
        <v>811163</v>
      </c>
      <c r="Q1110" s="206">
        <v>810166</v>
      </c>
      <c r="R1110" s="206">
        <v>5559</v>
      </c>
      <c r="S1110" s="206">
        <v>380119</v>
      </c>
      <c r="T1110" s="206"/>
    </row>
    <row r="1111" spans="1:20">
      <c r="A1111" s="86">
        <v>1107</v>
      </c>
      <c r="B1111" s="86">
        <v>1107</v>
      </c>
      <c r="C1111" s="105">
        <v>39519</v>
      </c>
      <c r="D1111" s="86"/>
      <c r="E1111" s="277">
        <v>39520</v>
      </c>
      <c r="F1111" s="105">
        <v>39560</v>
      </c>
      <c r="G1111" s="105">
        <v>39560</v>
      </c>
      <c r="H1111" s="135" t="s">
        <v>120</v>
      </c>
      <c r="I1111" s="206">
        <v>65966</v>
      </c>
      <c r="J1111" s="206"/>
      <c r="K1111" s="206"/>
      <c r="L1111" s="206">
        <v>30841</v>
      </c>
      <c r="M1111" s="206" t="s">
        <v>1365</v>
      </c>
      <c r="N1111" s="206">
        <v>89044</v>
      </c>
      <c r="O1111" s="206">
        <v>24586</v>
      </c>
      <c r="P1111" s="206">
        <v>811075</v>
      </c>
      <c r="Q1111" s="206">
        <v>810168</v>
      </c>
      <c r="R1111" s="206">
        <v>5897</v>
      </c>
      <c r="S1111" s="206">
        <v>380074</v>
      </c>
      <c r="T1111" s="206"/>
    </row>
    <row r="1112" spans="1:20">
      <c r="A1112" s="86">
        <v>1108</v>
      </c>
      <c r="B1112" s="86">
        <v>1108</v>
      </c>
      <c r="C1112" s="105">
        <v>39519</v>
      </c>
      <c r="D1112" s="86"/>
      <c r="E1112" s="277">
        <v>39520</v>
      </c>
      <c r="F1112" s="105">
        <v>39560</v>
      </c>
      <c r="G1112" s="105">
        <v>39560</v>
      </c>
      <c r="H1112" s="135" t="s">
        <v>120</v>
      </c>
      <c r="I1112" s="206">
        <v>65633</v>
      </c>
      <c r="J1112" s="206"/>
      <c r="K1112" s="206"/>
      <c r="L1112" s="206">
        <v>30836</v>
      </c>
      <c r="M1112" s="206" t="s">
        <v>1366</v>
      </c>
      <c r="N1112" s="206">
        <v>77480</v>
      </c>
      <c r="O1112" s="206">
        <v>24592</v>
      </c>
      <c r="P1112" s="206">
        <v>811083</v>
      </c>
      <c r="Q1112" s="206">
        <v>810167</v>
      </c>
      <c r="R1112" s="206">
        <v>5185</v>
      </c>
      <c r="S1112" s="206">
        <v>480342</v>
      </c>
      <c r="T1112" s="206"/>
    </row>
    <row r="1113" spans="1:20">
      <c r="A1113" s="86">
        <v>1109</v>
      </c>
      <c r="B1113" s="86">
        <v>1109</v>
      </c>
      <c r="C1113" s="105">
        <v>39519</v>
      </c>
      <c r="D1113" s="86"/>
      <c r="E1113" s="277">
        <v>39520</v>
      </c>
      <c r="F1113" s="105">
        <v>39560</v>
      </c>
      <c r="G1113" s="105">
        <v>39560</v>
      </c>
      <c r="H1113" s="135" t="s">
        <v>120</v>
      </c>
      <c r="I1113" s="206">
        <v>66195</v>
      </c>
      <c r="J1113" s="206"/>
      <c r="K1113" s="206"/>
      <c r="L1113" s="206">
        <v>30922</v>
      </c>
      <c r="M1113" s="206" t="s">
        <v>1367</v>
      </c>
      <c r="N1113" s="206">
        <v>89405</v>
      </c>
      <c r="O1113" s="206">
        <v>24774</v>
      </c>
      <c r="P1113" s="206">
        <v>811078</v>
      </c>
      <c r="Q1113" s="206">
        <v>810158</v>
      </c>
      <c r="R1113" s="206">
        <v>8844</v>
      </c>
      <c r="S1113" s="206">
        <v>280020</v>
      </c>
      <c r="T1113" s="206"/>
    </row>
    <row r="1114" spans="1:20">
      <c r="A1114" s="86">
        <v>1110</v>
      </c>
      <c r="B1114" s="86">
        <v>1110</v>
      </c>
      <c r="C1114" s="105">
        <v>39519</v>
      </c>
      <c r="D1114" s="86"/>
      <c r="E1114" s="277">
        <v>39521</v>
      </c>
      <c r="F1114" s="105">
        <v>39535</v>
      </c>
      <c r="G1114" s="105">
        <v>39535</v>
      </c>
      <c r="H1114" s="233" t="s">
        <v>120</v>
      </c>
      <c r="I1114" s="206">
        <v>66163</v>
      </c>
      <c r="J1114" s="206"/>
      <c r="K1114" s="206"/>
      <c r="L1114" s="206">
        <v>30853</v>
      </c>
      <c r="M1114" s="206" t="s">
        <v>1368</v>
      </c>
      <c r="N1114" s="206">
        <v>88294</v>
      </c>
      <c r="O1114" s="206">
        <v>24615</v>
      </c>
      <c r="P1114" s="206">
        <v>811080</v>
      </c>
      <c r="Q1114" s="206">
        <v>807433</v>
      </c>
      <c r="R1114" s="206">
        <v>5759</v>
      </c>
      <c r="S1114" s="206">
        <v>380145</v>
      </c>
      <c r="T1114" s="206"/>
    </row>
    <row r="1115" spans="1:20">
      <c r="A1115" s="86">
        <v>1111</v>
      </c>
      <c r="B1115" s="86">
        <v>1111</v>
      </c>
      <c r="C1115" s="105">
        <v>39520</v>
      </c>
      <c r="D1115" s="86"/>
      <c r="E1115" s="277">
        <v>39521</v>
      </c>
      <c r="F1115" s="105">
        <v>39540</v>
      </c>
      <c r="G1115" s="105">
        <v>39540</v>
      </c>
      <c r="H1115" s="135" t="s">
        <v>120</v>
      </c>
      <c r="I1115" s="206">
        <v>66169</v>
      </c>
      <c r="J1115" s="206"/>
      <c r="K1115" s="206"/>
      <c r="L1115" s="206">
        <v>30912</v>
      </c>
      <c r="M1115" s="206" t="s">
        <v>1369</v>
      </c>
      <c r="N1115" s="206">
        <v>89400</v>
      </c>
      <c r="O1115" s="206">
        <v>24770</v>
      </c>
      <c r="P1115" s="206">
        <v>811653</v>
      </c>
      <c r="Q1115" s="206">
        <v>807437</v>
      </c>
      <c r="R1115" s="206">
        <v>8815</v>
      </c>
      <c r="S1115" s="206">
        <v>780331</v>
      </c>
      <c r="T1115" s="206"/>
    </row>
    <row r="1116" spans="1:20">
      <c r="A1116" s="86">
        <v>1112</v>
      </c>
      <c r="B1116" s="86">
        <v>1112</v>
      </c>
      <c r="C1116" s="105">
        <v>39520</v>
      </c>
      <c r="D1116" s="86"/>
      <c r="E1116" s="277">
        <v>39520</v>
      </c>
      <c r="F1116" s="105">
        <v>39535</v>
      </c>
      <c r="G1116" s="105">
        <v>39535</v>
      </c>
      <c r="H1116" s="233" t="s">
        <v>120</v>
      </c>
      <c r="I1116" s="206">
        <v>66185</v>
      </c>
      <c r="J1116" s="206"/>
      <c r="K1116" s="206"/>
      <c r="L1116" s="206">
        <v>30823</v>
      </c>
      <c r="M1116" s="206" t="s">
        <v>1370</v>
      </c>
      <c r="N1116" s="206">
        <v>77408</v>
      </c>
      <c r="O1116" s="206">
        <v>24450</v>
      </c>
      <c r="P1116" s="206">
        <v>812306</v>
      </c>
      <c r="Q1116" s="206">
        <v>807434</v>
      </c>
      <c r="R1116" s="206">
        <v>2431</v>
      </c>
      <c r="S1116" s="206">
        <v>780330</v>
      </c>
      <c r="T1116" s="206"/>
    </row>
    <row r="1117" spans="1:20">
      <c r="A1117" s="86">
        <v>1113</v>
      </c>
      <c r="B1117" s="86">
        <v>1113</v>
      </c>
      <c r="C1117" s="105">
        <v>39520</v>
      </c>
      <c r="D1117" s="86"/>
      <c r="E1117" s="277">
        <v>39521</v>
      </c>
      <c r="F1117" s="105">
        <v>39541</v>
      </c>
      <c r="G1117" s="105">
        <v>39541</v>
      </c>
      <c r="H1117" s="233" t="s">
        <v>120</v>
      </c>
      <c r="I1117" s="206">
        <v>66162</v>
      </c>
      <c r="J1117" s="206"/>
      <c r="K1117" s="206"/>
      <c r="L1117" s="206">
        <v>30919</v>
      </c>
      <c r="M1117" s="206" t="s">
        <v>1371</v>
      </c>
      <c r="N1117" s="206">
        <v>75501</v>
      </c>
      <c r="O1117" s="206">
        <v>24762</v>
      </c>
      <c r="P1117" s="206">
        <v>812071</v>
      </c>
      <c r="Q1117" s="206">
        <v>807935</v>
      </c>
      <c r="R1117" s="206">
        <v>8956</v>
      </c>
      <c r="S1117" s="206">
        <v>780339</v>
      </c>
      <c r="T1117" s="206"/>
    </row>
    <row r="1118" spans="1:20">
      <c r="A1118" s="86">
        <v>1114</v>
      </c>
      <c r="B1118" s="86">
        <v>1114</v>
      </c>
      <c r="C1118" s="105">
        <v>39520</v>
      </c>
      <c r="D1118" s="86"/>
      <c r="E1118" s="277">
        <v>39584</v>
      </c>
      <c r="F1118" s="105">
        <v>39587</v>
      </c>
      <c r="G1118" s="135"/>
      <c r="H1118" s="135"/>
      <c r="I1118" s="206">
        <v>66190</v>
      </c>
      <c r="J1118" s="206"/>
      <c r="K1118" s="206"/>
      <c r="L1118" s="206">
        <v>30921</v>
      </c>
      <c r="M1118" s="206" t="s">
        <v>1372</v>
      </c>
      <c r="N1118" s="206">
        <v>89397</v>
      </c>
      <c r="O1118" s="206">
        <v>24783</v>
      </c>
      <c r="P1118" s="206">
        <v>811599</v>
      </c>
      <c r="Q1118" s="206">
        <v>807438</v>
      </c>
      <c r="R1118" s="206">
        <v>8838</v>
      </c>
      <c r="S1118" s="206">
        <v>780348</v>
      </c>
      <c r="T1118" s="206"/>
    </row>
    <row r="1119" spans="1:20">
      <c r="A1119" s="86">
        <v>1115</v>
      </c>
      <c r="B1119" s="86">
        <v>1115</v>
      </c>
      <c r="C1119" s="105">
        <v>39520</v>
      </c>
      <c r="D1119" s="86"/>
      <c r="E1119" s="277">
        <v>39521</v>
      </c>
      <c r="F1119" s="105">
        <v>39541</v>
      </c>
      <c r="G1119" s="105">
        <v>39541</v>
      </c>
      <c r="H1119" s="135" t="s">
        <v>120</v>
      </c>
      <c r="I1119" s="206">
        <v>66198</v>
      </c>
      <c r="J1119" s="206"/>
      <c r="K1119" s="206"/>
      <c r="L1119" s="206">
        <v>30850</v>
      </c>
      <c r="M1119" s="206" t="s">
        <v>1373</v>
      </c>
      <c r="N1119" s="206">
        <v>88618</v>
      </c>
      <c r="O1119" s="206">
        <v>24599</v>
      </c>
      <c r="P1119" s="206">
        <v>812308</v>
      </c>
      <c r="Q1119" s="206">
        <v>807436</v>
      </c>
      <c r="R1119" s="206">
        <v>2878</v>
      </c>
      <c r="S1119" s="206">
        <v>380004</v>
      </c>
      <c r="T1119" s="206"/>
    </row>
    <row r="1120" spans="1:20">
      <c r="A1120" s="86">
        <v>1116</v>
      </c>
      <c r="B1120" s="86">
        <v>1116</v>
      </c>
      <c r="C1120" s="105">
        <v>39520</v>
      </c>
      <c r="D1120" s="86"/>
      <c r="E1120" s="277">
        <v>39525</v>
      </c>
      <c r="F1120" s="105">
        <v>39552</v>
      </c>
      <c r="G1120" s="105">
        <v>39545</v>
      </c>
      <c r="H1120" s="135" t="s">
        <v>120</v>
      </c>
      <c r="I1120" s="206">
        <v>66193</v>
      </c>
      <c r="J1120" s="206"/>
      <c r="K1120" s="206"/>
      <c r="L1120" s="206">
        <v>30827</v>
      </c>
      <c r="M1120" s="206" t="s">
        <v>1374</v>
      </c>
      <c r="N1120" s="206">
        <v>89138</v>
      </c>
      <c r="O1120" s="206">
        <v>24314</v>
      </c>
      <c r="P1120" s="206">
        <v>812307</v>
      </c>
      <c r="Q1120" s="206">
        <v>807443</v>
      </c>
      <c r="R1120" s="206">
        <v>4722</v>
      </c>
      <c r="S1120" s="206">
        <v>380127</v>
      </c>
      <c r="T1120" s="206"/>
    </row>
    <row r="1121" spans="1:20">
      <c r="A1121" s="86">
        <v>1117</v>
      </c>
      <c r="B1121" s="86">
        <v>1117</v>
      </c>
      <c r="C1121" s="105">
        <v>39520</v>
      </c>
      <c r="D1121" s="86"/>
      <c r="E1121" s="277">
        <v>39526</v>
      </c>
      <c r="F1121" s="255"/>
      <c r="G1121" s="105">
        <v>39538</v>
      </c>
      <c r="H1121" s="233" t="s">
        <v>120</v>
      </c>
      <c r="I1121" s="206">
        <v>66073</v>
      </c>
      <c r="J1121" s="206"/>
      <c r="K1121" s="206"/>
      <c r="L1121" s="206">
        <v>30858</v>
      </c>
      <c r="M1121" s="206" t="s">
        <v>1375</v>
      </c>
      <c r="N1121" s="206">
        <v>89409</v>
      </c>
      <c r="O1121" s="206">
        <v>24617</v>
      </c>
      <c r="P1121" s="206">
        <v>812305</v>
      </c>
      <c r="Q1121" s="206">
        <v>810164</v>
      </c>
      <c r="R1121" s="206">
        <v>6610</v>
      </c>
      <c r="S1121" s="206">
        <v>380156</v>
      </c>
      <c r="T1121" s="206"/>
    </row>
    <row r="1122" spans="1:20">
      <c r="A1122" s="86">
        <v>1118</v>
      </c>
      <c r="B1122" s="86">
        <v>1118</v>
      </c>
      <c r="C1122" s="105">
        <v>39520</v>
      </c>
      <c r="D1122" s="86"/>
      <c r="E1122" s="277">
        <v>39524</v>
      </c>
      <c r="F1122" s="105">
        <v>39548</v>
      </c>
      <c r="G1122" s="105">
        <v>39548</v>
      </c>
      <c r="H1122" s="135" t="s">
        <v>119</v>
      </c>
      <c r="I1122" s="206">
        <v>65815</v>
      </c>
      <c r="J1122" s="206"/>
      <c r="K1122" s="206"/>
      <c r="L1122" s="206">
        <v>30924</v>
      </c>
      <c r="M1122" s="206" t="s">
        <v>1376</v>
      </c>
      <c r="N1122" s="206">
        <v>88627</v>
      </c>
      <c r="O1122" s="206">
        <v>24836</v>
      </c>
      <c r="P1122" s="206">
        <v>811316</v>
      </c>
      <c r="Q1122" s="206">
        <v>810153</v>
      </c>
      <c r="R1122" s="206">
        <v>8887</v>
      </c>
      <c r="S1122" s="206">
        <v>380134</v>
      </c>
      <c r="T1122" s="206"/>
    </row>
    <row r="1123" spans="1:20">
      <c r="A1123" s="86">
        <v>1119</v>
      </c>
      <c r="B1123" s="86">
        <v>1119</v>
      </c>
      <c r="C1123" s="105">
        <v>39520</v>
      </c>
      <c r="D1123" s="86"/>
      <c r="E1123" s="277">
        <v>39521</v>
      </c>
      <c r="F1123" s="105">
        <v>39556</v>
      </c>
      <c r="G1123" s="105">
        <v>39540</v>
      </c>
      <c r="H1123" s="135" t="s">
        <v>120</v>
      </c>
      <c r="I1123" s="206">
        <v>66186</v>
      </c>
      <c r="J1123" s="206"/>
      <c r="K1123" s="206"/>
      <c r="L1123" s="206">
        <v>30811</v>
      </c>
      <c r="M1123" s="206" t="s">
        <v>1377</v>
      </c>
      <c r="N1123" s="206">
        <v>88398</v>
      </c>
      <c r="O1123" s="206">
        <v>24306</v>
      </c>
      <c r="P1123" s="206">
        <v>811271</v>
      </c>
      <c r="Q1123" s="206">
        <v>810163</v>
      </c>
      <c r="R1123" s="206">
        <v>8589</v>
      </c>
      <c r="S1123" s="206">
        <v>280083</v>
      </c>
      <c r="T1123" s="206"/>
    </row>
    <row r="1124" spans="1:20">
      <c r="A1124" s="86">
        <v>1120</v>
      </c>
      <c r="B1124" s="86">
        <v>1120</v>
      </c>
      <c r="C1124" s="105">
        <v>39520</v>
      </c>
      <c r="D1124" s="86"/>
      <c r="E1124" s="277">
        <v>39521</v>
      </c>
      <c r="F1124" s="105">
        <v>39560</v>
      </c>
      <c r="G1124" s="105">
        <v>39561</v>
      </c>
      <c r="H1124" s="135" t="s">
        <v>126</v>
      </c>
      <c r="I1124" s="206">
        <v>65819</v>
      </c>
      <c r="J1124" s="206"/>
      <c r="K1124" s="206"/>
      <c r="L1124" s="206">
        <v>30907</v>
      </c>
      <c r="M1124" s="206" t="s">
        <v>1378</v>
      </c>
      <c r="N1124" s="206">
        <v>89466</v>
      </c>
      <c r="O1124" s="206">
        <v>24761</v>
      </c>
      <c r="P1124" s="206">
        <v>811177</v>
      </c>
      <c r="Q1124" s="206">
        <v>810161</v>
      </c>
      <c r="R1124" s="206">
        <v>8586</v>
      </c>
      <c r="S1124" s="206">
        <v>680095</v>
      </c>
      <c r="T1124" s="206"/>
    </row>
    <row r="1125" spans="1:20">
      <c r="A1125" s="86">
        <v>1121</v>
      </c>
      <c r="B1125" s="86">
        <v>1121</v>
      </c>
      <c r="C1125" s="105">
        <v>39520</v>
      </c>
      <c r="D1125" s="86"/>
      <c r="E1125" s="277">
        <v>39521</v>
      </c>
      <c r="F1125" s="105">
        <v>39533</v>
      </c>
      <c r="G1125" s="135"/>
      <c r="H1125" s="135"/>
      <c r="I1125" s="206">
        <v>65771</v>
      </c>
      <c r="J1125" s="206"/>
      <c r="K1125" s="206"/>
      <c r="L1125" s="206">
        <v>30910</v>
      </c>
      <c r="M1125" s="206" t="s">
        <v>1379</v>
      </c>
      <c r="N1125" s="206">
        <v>89395</v>
      </c>
      <c r="O1125" s="206">
        <v>24758</v>
      </c>
      <c r="P1125" s="206">
        <v>811382</v>
      </c>
      <c r="Q1125" s="206">
        <v>810162</v>
      </c>
      <c r="R1125" s="206">
        <v>8666</v>
      </c>
      <c r="S1125" s="206">
        <v>380123</v>
      </c>
      <c r="T1125" s="206"/>
    </row>
    <row r="1126" spans="1:20">
      <c r="A1126" s="86">
        <v>1122</v>
      </c>
      <c r="B1126" s="86">
        <v>1122</v>
      </c>
      <c r="C1126" s="105">
        <v>39520</v>
      </c>
      <c r="D1126" s="86"/>
      <c r="E1126" s="277">
        <v>39521</v>
      </c>
      <c r="F1126" s="105">
        <v>39533</v>
      </c>
      <c r="G1126" s="135"/>
      <c r="H1126" s="135"/>
      <c r="I1126" s="206">
        <v>66194</v>
      </c>
      <c r="J1126" s="206"/>
      <c r="K1126" s="206"/>
      <c r="L1126" s="206">
        <v>30923</v>
      </c>
      <c r="M1126" s="206" t="s">
        <v>1380</v>
      </c>
      <c r="N1126" s="206">
        <v>89674</v>
      </c>
      <c r="O1126" s="206">
        <v>24755</v>
      </c>
      <c r="P1126" s="206">
        <v>811838</v>
      </c>
      <c r="Q1126" s="206">
        <v>810171</v>
      </c>
      <c r="R1126" s="206">
        <v>8841</v>
      </c>
      <c r="S1126" s="206">
        <v>380133</v>
      </c>
      <c r="T1126" s="206"/>
    </row>
    <row r="1127" spans="1:20">
      <c r="A1127" s="86">
        <v>1123</v>
      </c>
      <c r="B1127" s="86">
        <v>1123</v>
      </c>
      <c r="C1127" s="105">
        <v>39520</v>
      </c>
      <c r="D1127" s="86"/>
      <c r="E1127" s="277">
        <v>39521</v>
      </c>
      <c r="F1127" s="105">
        <v>39561</v>
      </c>
      <c r="G1127" s="105">
        <v>39561</v>
      </c>
      <c r="H1127" s="135" t="s">
        <v>122</v>
      </c>
      <c r="I1127" s="206">
        <v>66187</v>
      </c>
      <c r="J1127" s="206"/>
      <c r="K1127" s="206"/>
      <c r="L1127" s="206">
        <v>30904</v>
      </c>
      <c r="M1127" s="206" t="s">
        <v>1381</v>
      </c>
      <c r="N1127" s="206">
        <v>88620</v>
      </c>
      <c r="O1127" s="206">
        <v>24723</v>
      </c>
      <c r="P1127" s="206">
        <v>811179</v>
      </c>
      <c r="Q1127" s="206">
        <v>807444</v>
      </c>
      <c r="R1127" s="206">
        <v>8633</v>
      </c>
      <c r="S1127" s="206">
        <v>380153</v>
      </c>
      <c r="T1127" s="206"/>
    </row>
    <row r="1128" spans="1:20">
      <c r="A1128" s="86">
        <v>1124</v>
      </c>
      <c r="B1128" s="86">
        <v>1124</v>
      </c>
      <c r="C1128" s="105">
        <v>39520</v>
      </c>
      <c r="D1128" s="86"/>
      <c r="E1128" s="277">
        <v>39521</v>
      </c>
      <c r="F1128" s="105">
        <v>39545</v>
      </c>
      <c r="G1128" s="105">
        <v>39545</v>
      </c>
      <c r="H1128" s="135" t="s">
        <v>134</v>
      </c>
      <c r="I1128" s="206">
        <v>66201</v>
      </c>
      <c r="J1128" s="206"/>
      <c r="K1128" s="206"/>
      <c r="L1128" s="206">
        <v>30812</v>
      </c>
      <c r="M1128" s="206" t="s">
        <v>1382</v>
      </c>
      <c r="N1128" s="206">
        <v>89398</v>
      </c>
      <c r="O1128" s="206">
        <v>24323</v>
      </c>
      <c r="P1128" s="206">
        <v>811155</v>
      </c>
      <c r="Q1128" s="206">
        <v>810160</v>
      </c>
      <c r="R1128" s="206">
        <v>8630</v>
      </c>
      <c r="S1128" s="206">
        <v>280109</v>
      </c>
      <c r="T1128" s="206"/>
    </row>
    <row r="1129" spans="1:20">
      <c r="A1129" s="86">
        <v>1125</v>
      </c>
      <c r="B1129" s="86">
        <v>1125</v>
      </c>
      <c r="C1129" s="105">
        <v>39521</v>
      </c>
      <c r="D1129" s="86"/>
      <c r="E1129" s="277">
        <v>39521</v>
      </c>
      <c r="F1129" s="105">
        <v>39546</v>
      </c>
      <c r="G1129" s="105">
        <v>39546</v>
      </c>
      <c r="H1129" s="135" t="s">
        <v>138</v>
      </c>
      <c r="I1129" s="206">
        <v>66165</v>
      </c>
      <c r="J1129" s="206"/>
      <c r="K1129" s="206"/>
      <c r="L1129" s="206">
        <v>30902</v>
      </c>
      <c r="M1129" s="206" t="s">
        <v>1383</v>
      </c>
      <c r="N1129" s="206">
        <v>89614</v>
      </c>
      <c r="O1129" s="206">
        <v>24603</v>
      </c>
      <c r="P1129" s="206">
        <v>812297</v>
      </c>
      <c r="Q1129" s="206">
        <v>810156</v>
      </c>
      <c r="R1129" s="206">
        <v>8818</v>
      </c>
      <c r="S1129" s="206">
        <v>280011</v>
      </c>
      <c r="T1129" s="206"/>
    </row>
    <row r="1130" spans="1:20">
      <c r="A1130" s="86">
        <v>1126</v>
      </c>
      <c r="B1130" s="86">
        <v>1126</v>
      </c>
      <c r="C1130" s="105">
        <v>39521</v>
      </c>
      <c r="D1130" s="86"/>
      <c r="E1130" s="277">
        <v>39521</v>
      </c>
      <c r="F1130" s="105">
        <v>39541</v>
      </c>
      <c r="G1130" s="105">
        <v>39541</v>
      </c>
      <c r="H1130" s="135" t="s">
        <v>120</v>
      </c>
      <c r="I1130" s="206">
        <v>65699</v>
      </c>
      <c r="J1130" s="206"/>
      <c r="K1130" s="206"/>
      <c r="L1130" s="206">
        <v>30900</v>
      </c>
      <c r="M1130" s="206" t="s">
        <v>1384</v>
      </c>
      <c r="N1130" s="206">
        <v>89463</v>
      </c>
      <c r="O1130" s="206">
        <v>24708</v>
      </c>
      <c r="P1130" s="206">
        <v>812077</v>
      </c>
      <c r="Q1130" s="206">
        <v>810157</v>
      </c>
      <c r="R1130" s="206">
        <v>8812</v>
      </c>
      <c r="S1130" s="206">
        <v>380002</v>
      </c>
      <c r="T1130" s="206"/>
    </row>
    <row r="1131" spans="1:20">
      <c r="A1131" s="86">
        <v>1127</v>
      </c>
      <c r="B1131" s="86">
        <v>1127</v>
      </c>
      <c r="C1131" s="105">
        <v>39521</v>
      </c>
      <c r="D1131" s="86"/>
      <c r="E1131" s="277">
        <v>39526</v>
      </c>
      <c r="F1131" s="105">
        <v>39535</v>
      </c>
      <c r="G1131" s="105">
        <v>39535</v>
      </c>
      <c r="H1131" s="233" t="s">
        <v>120</v>
      </c>
      <c r="I1131" s="206">
        <v>65779</v>
      </c>
      <c r="J1131" s="206"/>
      <c r="K1131" s="206"/>
      <c r="L1131" s="206">
        <v>30917</v>
      </c>
      <c r="M1131" s="206" t="s">
        <v>1385</v>
      </c>
      <c r="N1131" s="206">
        <v>89670</v>
      </c>
      <c r="O1131" s="206">
        <v>24734</v>
      </c>
      <c r="P1131" s="206">
        <v>812079</v>
      </c>
      <c r="Q1131" s="206">
        <v>810173</v>
      </c>
      <c r="R1131" s="206">
        <v>8810</v>
      </c>
      <c r="S1131" s="206">
        <v>280108</v>
      </c>
      <c r="T1131" s="206"/>
    </row>
    <row r="1132" spans="1:20">
      <c r="A1132" s="86">
        <v>1128</v>
      </c>
      <c r="B1132" s="86">
        <v>1128</v>
      </c>
      <c r="C1132" s="105">
        <v>39521</v>
      </c>
      <c r="D1132" s="86"/>
      <c r="E1132" s="277">
        <v>39525</v>
      </c>
      <c r="F1132" s="105">
        <v>39535</v>
      </c>
      <c r="G1132" s="105">
        <v>39535</v>
      </c>
      <c r="H1132" s="233" t="s">
        <v>120</v>
      </c>
      <c r="I1132" s="206">
        <v>65809</v>
      </c>
      <c r="J1132" s="206"/>
      <c r="K1132" s="206"/>
      <c r="L1132" s="206">
        <v>30867</v>
      </c>
      <c r="M1132" s="206" t="s">
        <v>1386</v>
      </c>
      <c r="N1132" s="206">
        <v>89396</v>
      </c>
      <c r="O1132" s="206">
        <v>24629</v>
      </c>
      <c r="P1132" s="206">
        <v>812302</v>
      </c>
      <c r="Q1132" s="206">
        <v>810152</v>
      </c>
      <c r="R1132" s="206">
        <v>8560</v>
      </c>
      <c r="S1132" s="206">
        <v>280107</v>
      </c>
      <c r="T1132" s="206"/>
    </row>
    <row r="1133" spans="1:20">
      <c r="A1133" s="86">
        <v>1129</v>
      </c>
      <c r="B1133" s="86">
        <v>1129</v>
      </c>
      <c r="C1133" s="105">
        <v>39521</v>
      </c>
      <c r="D1133" s="86"/>
      <c r="E1133" s="277">
        <v>39524</v>
      </c>
      <c r="F1133" s="105">
        <v>39546</v>
      </c>
      <c r="G1133" s="105">
        <v>39546</v>
      </c>
      <c r="H1133" s="135" t="s">
        <v>127</v>
      </c>
      <c r="I1133" s="206">
        <v>66032</v>
      </c>
      <c r="J1133" s="206"/>
      <c r="K1133" s="206"/>
      <c r="L1133" s="206">
        <v>30720</v>
      </c>
      <c r="M1133" s="206" t="s">
        <v>1387</v>
      </c>
      <c r="N1133" s="206">
        <v>89467</v>
      </c>
      <c r="O1133" s="206">
        <v>24017</v>
      </c>
      <c r="P1133" s="206">
        <v>812075</v>
      </c>
      <c r="Q1133" s="206">
        <v>807447</v>
      </c>
      <c r="R1133" s="206">
        <v>8620</v>
      </c>
      <c r="S1133" s="206">
        <v>280120</v>
      </c>
      <c r="T1133" s="206"/>
    </row>
    <row r="1134" spans="1:20">
      <c r="A1134" s="86">
        <v>1130</v>
      </c>
      <c r="B1134" s="86">
        <v>1130</v>
      </c>
      <c r="C1134" s="105">
        <v>39521</v>
      </c>
      <c r="D1134" s="86"/>
      <c r="E1134" s="277">
        <v>39524</v>
      </c>
      <c r="F1134" s="255"/>
      <c r="G1134" s="105">
        <v>39539</v>
      </c>
      <c r="H1134" s="135" t="s">
        <v>138</v>
      </c>
      <c r="I1134" s="206">
        <v>65812</v>
      </c>
      <c r="J1134" s="206"/>
      <c r="K1134" s="206"/>
      <c r="L1134" s="206">
        <v>30816</v>
      </c>
      <c r="M1134" s="206" t="s">
        <v>1388</v>
      </c>
      <c r="N1134" s="206">
        <v>89620</v>
      </c>
      <c r="O1134" s="206">
        <v>24386</v>
      </c>
      <c r="P1134" s="206">
        <v>811315</v>
      </c>
      <c r="Q1134" s="206">
        <v>810169</v>
      </c>
      <c r="R1134" s="206">
        <v>8644</v>
      </c>
      <c r="S1134" s="206">
        <v>280034</v>
      </c>
      <c r="T1134" s="206"/>
    </row>
    <row r="1135" spans="1:20">
      <c r="A1135" s="86">
        <v>1131</v>
      </c>
      <c r="B1135" s="86">
        <v>1131</v>
      </c>
      <c r="C1135" s="105">
        <v>39521</v>
      </c>
      <c r="D1135" s="86"/>
      <c r="E1135" s="277">
        <v>39524</v>
      </c>
      <c r="F1135" s="105">
        <v>39548</v>
      </c>
      <c r="G1135" s="105">
        <v>39548</v>
      </c>
      <c r="H1135" s="135" t="s">
        <v>120</v>
      </c>
      <c r="I1135" s="206">
        <v>66197</v>
      </c>
      <c r="J1135" s="206"/>
      <c r="K1135" s="206"/>
      <c r="L1135" s="206">
        <v>30913</v>
      </c>
      <c r="M1135" s="206" t="s">
        <v>1389</v>
      </c>
      <c r="N1135" s="206">
        <v>89621</v>
      </c>
      <c r="O1135" s="206">
        <v>24728</v>
      </c>
      <c r="P1135" s="206">
        <v>812303</v>
      </c>
      <c r="Q1135" s="206">
        <v>810144</v>
      </c>
      <c r="R1135" s="206">
        <v>8819</v>
      </c>
      <c r="S1135" s="206">
        <v>280105</v>
      </c>
      <c r="T1135" s="206"/>
    </row>
    <row r="1136" spans="1:20">
      <c r="A1136" s="86">
        <v>1132</v>
      </c>
      <c r="B1136" s="86">
        <v>1132</v>
      </c>
      <c r="C1136" s="105">
        <v>39521</v>
      </c>
      <c r="D1136" s="86"/>
      <c r="E1136" s="277">
        <v>39527</v>
      </c>
      <c r="F1136" s="105">
        <v>39533</v>
      </c>
      <c r="G1136" s="105">
        <v>39559</v>
      </c>
      <c r="H1136" s="135" t="s">
        <v>120</v>
      </c>
      <c r="I1136" s="206">
        <v>66071</v>
      </c>
      <c r="J1136" s="206"/>
      <c r="K1136" s="206"/>
      <c r="L1136" s="206">
        <v>30748</v>
      </c>
      <c r="M1136" s="206" t="s">
        <v>1390</v>
      </c>
      <c r="N1136" s="206">
        <v>88794</v>
      </c>
      <c r="O1136" s="206">
        <v>24379</v>
      </c>
      <c r="P1136" s="206">
        <v>812504</v>
      </c>
      <c r="Q1136" s="206">
        <v>810145</v>
      </c>
      <c r="R1136" s="206">
        <v>8680</v>
      </c>
      <c r="S1136" s="206">
        <v>380151</v>
      </c>
      <c r="T1136" s="206"/>
    </row>
    <row r="1137" spans="1:20">
      <c r="A1137" s="86">
        <v>1133</v>
      </c>
      <c r="B1137" s="86">
        <v>1133</v>
      </c>
      <c r="C1137" s="105">
        <v>39521</v>
      </c>
      <c r="D1137" s="86"/>
      <c r="E1137" s="277">
        <v>39524</v>
      </c>
      <c r="F1137" s="105">
        <v>39546</v>
      </c>
      <c r="G1137" s="105">
        <v>39546</v>
      </c>
      <c r="H1137" s="135" t="s">
        <v>127</v>
      </c>
      <c r="I1137" s="206">
        <v>65637</v>
      </c>
      <c r="J1137" s="206"/>
      <c r="K1137" s="206"/>
      <c r="L1137" s="206">
        <v>30747</v>
      </c>
      <c r="M1137" s="206" t="s">
        <v>1391</v>
      </c>
      <c r="N1137" s="206">
        <v>89668</v>
      </c>
      <c r="O1137" s="206">
        <v>24390</v>
      </c>
      <c r="P1137" s="206">
        <v>811836</v>
      </c>
      <c r="Q1137" s="206">
        <v>810146</v>
      </c>
      <c r="R1137" s="206">
        <v>8717</v>
      </c>
      <c r="S1137" s="206">
        <v>780290</v>
      </c>
      <c r="T1137" s="206"/>
    </row>
    <row r="1138" spans="1:20">
      <c r="A1138" s="86">
        <v>1134</v>
      </c>
      <c r="B1138" s="86">
        <v>1134</v>
      </c>
      <c r="C1138" s="105">
        <v>39521</v>
      </c>
      <c r="D1138" s="86"/>
      <c r="E1138" s="277">
        <v>39526</v>
      </c>
      <c r="F1138" s="105">
        <v>39545</v>
      </c>
      <c r="G1138" s="105">
        <v>39545</v>
      </c>
      <c r="H1138" s="135" t="s">
        <v>134</v>
      </c>
      <c r="I1138" s="206">
        <v>65634</v>
      </c>
      <c r="J1138" s="206"/>
      <c r="K1138" s="206"/>
      <c r="L1138" s="206">
        <v>30906</v>
      </c>
      <c r="M1138" s="206" t="s">
        <v>1392</v>
      </c>
      <c r="N1138" s="206">
        <v>89619</v>
      </c>
      <c r="O1138" s="206">
        <v>24736</v>
      </c>
      <c r="P1138" s="206">
        <v>811651</v>
      </c>
      <c r="Q1138" s="206">
        <v>810147</v>
      </c>
      <c r="R1138" s="206">
        <v>8600</v>
      </c>
      <c r="S1138" s="206">
        <v>380158</v>
      </c>
      <c r="T1138" s="206"/>
    </row>
    <row r="1139" spans="1:20">
      <c r="A1139" s="86">
        <v>1135</v>
      </c>
      <c r="B1139" s="86">
        <v>1135</v>
      </c>
      <c r="C1139" s="105">
        <v>39521</v>
      </c>
      <c r="D1139" s="86"/>
      <c r="E1139" s="277">
        <v>39524</v>
      </c>
      <c r="F1139" s="105">
        <v>39547</v>
      </c>
      <c r="G1139" s="105">
        <v>39547</v>
      </c>
      <c r="H1139" s="135" t="s">
        <v>138</v>
      </c>
      <c r="I1139" s="206">
        <v>66196</v>
      </c>
      <c r="J1139" s="206"/>
      <c r="K1139" s="206"/>
      <c r="L1139" s="206">
        <v>30794</v>
      </c>
      <c r="M1139" s="206" t="s">
        <v>1393</v>
      </c>
      <c r="N1139" s="206">
        <v>89468</v>
      </c>
      <c r="O1139" s="206">
        <v>24438</v>
      </c>
      <c r="P1139" s="206">
        <v>811647</v>
      </c>
      <c r="Q1139" s="206">
        <v>810150</v>
      </c>
      <c r="R1139" s="206">
        <v>8577</v>
      </c>
      <c r="S1139" s="206">
        <v>280061</v>
      </c>
      <c r="T1139" s="206"/>
    </row>
    <row r="1140" spans="1:20">
      <c r="A1140" s="86">
        <v>1136</v>
      </c>
      <c r="B1140" s="86">
        <v>1136</v>
      </c>
      <c r="C1140" s="105">
        <v>39521</v>
      </c>
      <c r="D1140" s="86"/>
      <c r="E1140" s="277">
        <v>39526</v>
      </c>
      <c r="F1140" s="105">
        <v>39541</v>
      </c>
      <c r="G1140" s="105">
        <v>39541</v>
      </c>
      <c r="H1140" s="135" t="s">
        <v>134</v>
      </c>
      <c r="I1140" s="206">
        <v>66142</v>
      </c>
      <c r="J1140" s="206"/>
      <c r="K1140" s="206"/>
      <c r="L1140" s="206">
        <v>30808</v>
      </c>
      <c r="M1140" s="206" t="s">
        <v>1394</v>
      </c>
      <c r="N1140" s="206">
        <v>88795</v>
      </c>
      <c r="O1140" s="206">
        <v>24231</v>
      </c>
      <c r="P1140" s="206">
        <v>812072</v>
      </c>
      <c r="Q1140" s="206">
        <v>745899</v>
      </c>
      <c r="R1140" s="206">
        <v>8794</v>
      </c>
      <c r="S1140" s="206">
        <v>280042</v>
      </c>
      <c r="T1140" s="206"/>
    </row>
    <row r="1141" spans="1:20">
      <c r="A1141" s="86">
        <v>1137</v>
      </c>
      <c r="B1141" s="86">
        <v>1137</v>
      </c>
      <c r="C1141" s="105">
        <v>39521</v>
      </c>
      <c r="D1141" s="86"/>
      <c r="E1141" s="277">
        <v>39524</v>
      </c>
      <c r="F1141" s="105">
        <v>39546</v>
      </c>
      <c r="G1141" s="105">
        <v>39552</v>
      </c>
      <c r="H1141" s="135" t="s">
        <v>120</v>
      </c>
      <c r="I1141" s="206">
        <v>65813</v>
      </c>
      <c r="J1141" s="206"/>
      <c r="K1141" s="206"/>
      <c r="L1141" s="206">
        <v>30804</v>
      </c>
      <c r="M1141" s="206" t="s">
        <v>1395</v>
      </c>
      <c r="N1141" s="206">
        <v>89043</v>
      </c>
      <c r="O1141" s="206">
        <v>24428</v>
      </c>
      <c r="P1141" s="206">
        <v>812073</v>
      </c>
      <c r="Q1141" s="206">
        <v>745902</v>
      </c>
      <c r="R1141" s="206">
        <v>8692</v>
      </c>
      <c r="S1141" s="206">
        <v>380126</v>
      </c>
      <c r="T1141" s="206"/>
    </row>
    <row r="1142" spans="1:20">
      <c r="A1142" s="86">
        <v>1138</v>
      </c>
      <c r="B1142" s="86">
        <v>1138</v>
      </c>
      <c r="C1142" s="105">
        <v>39521</v>
      </c>
      <c r="D1142" s="86"/>
      <c r="E1142" s="277">
        <v>39524</v>
      </c>
      <c r="F1142" s="105">
        <v>39546</v>
      </c>
      <c r="G1142" s="105">
        <v>39546</v>
      </c>
      <c r="H1142" s="135" t="s">
        <v>120</v>
      </c>
      <c r="I1142" s="206">
        <v>65773</v>
      </c>
      <c r="J1142" s="206"/>
      <c r="K1142" s="206"/>
      <c r="L1142" s="206">
        <v>30791</v>
      </c>
      <c r="M1142" s="206" t="s">
        <v>1396</v>
      </c>
      <c r="N1142" s="206">
        <v>88143</v>
      </c>
      <c r="O1142" s="206">
        <v>24437</v>
      </c>
      <c r="P1142" s="206">
        <v>811084</v>
      </c>
      <c r="Q1142" s="206">
        <v>745901</v>
      </c>
      <c r="R1142" s="206">
        <v>8761</v>
      </c>
      <c r="S1142" s="206">
        <v>380129</v>
      </c>
      <c r="T1142" s="206"/>
    </row>
    <row r="1143" spans="1:20">
      <c r="A1143" s="86">
        <v>1139</v>
      </c>
      <c r="B1143" s="86">
        <v>1139</v>
      </c>
      <c r="C1143" s="105">
        <v>39524</v>
      </c>
      <c r="D1143" s="86"/>
      <c r="E1143" s="277">
        <v>39524</v>
      </c>
      <c r="F1143" s="105">
        <v>39546</v>
      </c>
      <c r="G1143" s="105">
        <v>39546</v>
      </c>
      <c r="H1143" s="135" t="s">
        <v>138</v>
      </c>
      <c r="I1143" s="206">
        <v>65642</v>
      </c>
      <c r="J1143" s="206"/>
      <c r="K1143" s="206"/>
      <c r="L1143" s="206">
        <v>30782</v>
      </c>
      <c r="M1143" s="206" t="s">
        <v>1397</v>
      </c>
      <c r="N1143" s="206">
        <v>88208</v>
      </c>
      <c r="O1143" s="206">
        <v>24455</v>
      </c>
      <c r="P1143" s="206">
        <v>811323</v>
      </c>
      <c r="Q1143" s="206">
        <v>745903</v>
      </c>
      <c r="R1143" s="206">
        <v>8739</v>
      </c>
      <c r="S1143" s="206">
        <v>380155</v>
      </c>
      <c r="T1143" s="206"/>
    </row>
    <row r="1144" spans="1:20">
      <c r="A1144" s="86">
        <v>1140</v>
      </c>
      <c r="B1144" s="86">
        <v>1140</v>
      </c>
      <c r="C1144" s="105">
        <v>39524</v>
      </c>
      <c r="D1144" s="86"/>
      <c r="E1144" s="277">
        <v>39525</v>
      </c>
      <c r="F1144" s="105">
        <v>39547</v>
      </c>
      <c r="G1144" s="105">
        <v>39547</v>
      </c>
      <c r="H1144" s="135" t="s">
        <v>138</v>
      </c>
      <c r="I1144" s="206">
        <v>65617</v>
      </c>
      <c r="J1144" s="206"/>
      <c r="K1144" s="206"/>
      <c r="L1144" s="206">
        <v>30760</v>
      </c>
      <c r="M1144" s="206" t="s">
        <v>1398</v>
      </c>
      <c r="N1144" s="206">
        <v>89168</v>
      </c>
      <c r="O1144" s="206">
        <v>24399</v>
      </c>
      <c r="P1144" s="206">
        <v>811324</v>
      </c>
      <c r="Q1144" s="206">
        <v>745898</v>
      </c>
      <c r="R1144" s="206">
        <v>103</v>
      </c>
      <c r="S1144" s="206">
        <v>380015</v>
      </c>
      <c r="T1144" s="206"/>
    </row>
    <row r="1145" spans="1:20">
      <c r="A1145" s="86">
        <v>1141</v>
      </c>
      <c r="B1145" s="86">
        <v>1141</v>
      </c>
      <c r="C1145" s="105">
        <v>39524</v>
      </c>
      <c r="D1145" s="86"/>
      <c r="E1145" s="277">
        <v>39525</v>
      </c>
      <c r="F1145" s="105">
        <v>39549</v>
      </c>
      <c r="G1145" s="105">
        <v>39549</v>
      </c>
      <c r="H1145" s="135" t="s">
        <v>120</v>
      </c>
      <c r="I1145" s="206">
        <v>65378</v>
      </c>
      <c r="J1145" s="206"/>
      <c r="K1145" s="206"/>
      <c r="L1145" s="206">
        <v>30806</v>
      </c>
      <c r="M1145" s="206" t="s">
        <v>1399</v>
      </c>
      <c r="N1145" s="206">
        <v>88624</v>
      </c>
      <c r="O1145" s="206">
        <v>24421</v>
      </c>
      <c r="P1145" s="206">
        <v>811170</v>
      </c>
      <c r="Q1145" s="206">
        <v>810151</v>
      </c>
      <c r="R1145" s="206">
        <v>8783</v>
      </c>
      <c r="S1145" s="206">
        <v>380132</v>
      </c>
      <c r="T1145" s="206"/>
    </row>
    <row r="1146" spans="1:20">
      <c r="A1146" s="86">
        <v>1142</v>
      </c>
      <c r="B1146" s="86">
        <v>1142</v>
      </c>
      <c r="C1146" s="105">
        <v>39524</v>
      </c>
      <c r="D1146" s="86"/>
      <c r="E1146" s="277">
        <v>39525</v>
      </c>
      <c r="F1146" s="105">
        <v>39547</v>
      </c>
      <c r="G1146" s="105">
        <v>39547</v>
      </c>
      <c r="H1146" s="135" t="s">
        <v>122</v>
      </c>
      <c r="I1146" s="206">
        <v>66070</v>
      </c>
      <c r="J1146" s="206"/>
      <c r="K1146" s="206"/>
      <c r="L1146" s="206">
        <v>30779</v>
      </c>
      <c r="M1146" s="206" t="s">
        <v>1400</v>
      </c>
      <c r="N1146" s="206">
        <v>88791</v>
      </c>
      <c r="O1146" s="206">
        <v>24423</v>
      </c>
      <c r="P1146" s="206">
        <v>811178</v>
      </c>
      <c r="Q1146" s="206">
        <v>810149</v>
      </c>
      <c r="R1146" s="206">
        <v>8695</v>
      </c>
      <c r="S1146" s="206">
        <v>380016</v>
      </c>
      <c r="T1146" s="206"/>
    </row>
    <row r="1147" spans="1:20">
      <c r="A1147" s="86">
        <v>1143</v>
      </c>
      <c r="B1147" s="86">
        <v>1143</v>
      </c>
      <c r="C1147" s="105">
        <v>39524</v>
      </c>
      <c r="D1147" s="86"/>
      <c r="E1147" s="277">
        <v>39525</v>
      </c>
      <c r="F1147" s="105">
        <v>39561</v>
      </c>
      <c r="G1147" s="105">
        <v>39561</v>
      </c>
      <c r="H1147" s="135" t="s">
        <v>122</v>
      </c>
      <c r="I1147" s="206">
        <v>65814</v>
      </c>
      <c r="J1147" s="206"/>
      <c r="K1147" s="206"/>
      <c r="L1147" s="206">
        <v>30846</v>
      </c>
      <c r="M1147" s="206" t="s">
        <v>1401</v>
      </c>
      <c r="N1147" s="206">
        <v>89159</v>
      </c>
      <c r="O1147" s="206">
        <v>24593</v>
      </c>
      <c r="P1147" s="206">
        <v>811327</v>
      </c>
      <c r="Q1147" s="206">
        <v>809269</v>
      </c>
      <c r="R1147" s="206">
        <v>3049</v>
      </c>
      <c r="S1147" s="206">
        <v>380012</v>
      </c>
      <c r="T1147" s="206"/>
    </row>
    <row r="1148" spans="1:20">
      <c r="A1148" s="86">
        <v>1144</v>
      </c>
      <c r="B1148" s="86">
        <v>1144</v>
      </c>
      <c r="C1148" s="105">
        <v>39524</v>
      </c>
      <c r="D1148" s="86"/>
      <c r="E1148" s="277">
        <v>39525</v>
      </c>
      <c r="F1148" s="105">
        <v>39560</v>
      </c>
      <c r="G1148" s="105">
        <v>39560</v>
      </c>
      <c r="H1148" s="135" t="s">
        <v>120</v>
      </c>
      <c r="I1148" s="206">
        <v>65817</v>
      </c>
      <c r="J1148" s="206"/>
      <c r="K1148" s="206"/>
      <c r="L1148" s="206">
        <v>30817</v>
      </c>
      <c r="M1148" s="206" t="s">
        <v>1402</v>
      </c>
      <c r="N1148" s="206">
        <v>89157</v>
      </c>
      <c r="O1148" s="206">
        <v>24398</v>
      </c>
      <c r="P1148" s="206">
        <v>811064</v>
      </c>
      <c r="Q1148" s="206">
        <v>745912</v>
      </c>
      <c r="R1148" s="206">
        <v>3099</v>
      </c>
      <c r="S1148" s="206">
        <v>380148</v>
      </c>
      <c r="T1148" s="206"/>
    </row>
    <row r="1149" spans="1:20">
      <c r="A1149" s="86">
        <v>1145</v>
      </c>
      <c r="B1149" s="86">
        <v>1145</v>
      </c>
      <c r="C1149" s="105">
        <v>39524</v>
      </c>
      <c r="D1149" s="86"/>
      <c r="E1149" s="277">
        <v>39525</v>
      </c>
      <c r="F1149" s="255"/>
      <c r="G1149" s="135"/>
      <c r="H1149" s="135"/>
      <c r="I1149" s="206">
        <v>66059</v>
      </c>
      <c r="J1149" s="206"/>
      <c r="K1149" s="206"/>
      <c r="L1149" s="206">
        <v>30790</v>
      </c>
      <c r="M1149" s="206" t="s">
        <v>1403</v>
      </c>
      <c r="N1149" s="206">
        <v>89158</v>
      </c>
      <c r="O1149" s="206">
        <v>24319</v>
      </c>
      <c r="P1149" s="206">
        <v>811079</v>
      </c>
      <c r="Q1149" s="206">
        <v>745910</v>
      </c>
      <c r="R1149" s="206">
        <v>8736</v>
      </c>
      <c r="S1149" s="206">
        <v>280039</v>
      </c>
      <c r="T1149" s="206"/>
    </row>
    <row r="1150" spans="1:20">
      <c r="A1150" s="86">
        <v>1146</v>
      </c>
      <c r="B1150" s="86">
        <v>1146</v>
      </c>
      <c r="C1150" s="105">
        <v>39524</v>
      </c>
      <c r="D1150" s="86"/>
      <c r="E1150" s="277">
        <v>39563</v>
      </c>
      <c r="F1150" s="105">
        <v>39574</v>
      </c>
      <c r="G1150" s="105">
        <v>39576</v>
      </c>
      <c r="H1150" s="135" t="s">
        <v>134</v>
      </c>
      <c r="I1150" s="206">
        <v>66075</v>
      </c>
      <c r="J1150" s="206"/>
      <c r="K1150" s="206"/>
      <c r="L1150" s="206">
        <v>30732</v>
      </c>
      <c r="M1150" s="206" t="s">
        <v>1404</v>
      </c>
      <c r="N1150" s="206">
        <v>88796</v>
      </c>
      <c r="O1150" s="206">
        <v>24305</v>
      </c>
      <c r="P1150" s="206">
        <v>811837</v>
      </c>
      <c r="Q1150" s="206">
        <v>745911</v>
      </c>
      <c r="R1150" s="206">
        <v>8458</v>
      </c>
      <c r="S1150" s="206">
        <v>280123</v>
      </c>
      <c r="T1150" s="206"/>
    </row>
    <row r="1151" spans="1:20">
      <c r="A1151" s="86">
        <v>1147</v>
      </c>
      <c r="B1151" s="86">
        <v>1147</v>
      </c>
      <c r="C1151" s="105">
        <v>39524</v>
      </c>
      <c r="D1151" s="86"/>
      <c r="E1151" s="277">
        <v>39525</v>
      </c>
      <c r="F1151" s="255"/>
      <c r="G1151" s="105">
        <v>39538</v>
      </c>
      <c r="H1151" s="233" t="s">
        <v>120</v>
      </c>
      <c r="I1151" s="206">
        <v>66001</v>
      </c>
      <c r="J1151" s="206"/>
      <c r="K1151" s="206"/>
      <c r="L1151" s="206">
        <v>30751</v>
      </c>
      <c r="M1151" s="206" t="s">
        <v>1405</v>
      </c>
      <c r="N1151" s="206">
        <v>88194</v>
      </c>
      <c r="O1151" s="206">
        <v>24341</v>
      </c>
      <c r="P1151" s="206">
        <v>811656</v>
      </c>
      <c r="Q1151" s="206">
        <v>745896</v>
      </c>
      <c r="R1151" s="206">
        <v>8741</v>
      </c>
      <c r="S1151" s="206">
        <v>280112</v>
      </c>
      <c r="T1151" s="206"/>
    </row>
    <row r="1152" spans="1:20">
      <c r="A1152" s="86">
        <v>1148</v>
      </c>
      <c r="B1152" s="86">
        <v>1148</v>
      </c>
      <c r="C1152" s="105">
        <v>39524</v>
      </c>
      <c r="D1152" s="86"/>
      <c r="E1152" s="277">
        <v>39525</v>
      </c>
      <c r="F1152" s="105">
        <v>39540</v>
      </c>
      <c r="G1152" s="105">
        <v>39540</v>
      </c>
      <c r="H1152" s="135" t="s">
        <v>119</v>
      </c>
      <c r="I1152" s="206">
        <v>65367</v>
      </c>
      <c r="J1152" s="206"/>
      <c r="K1152" s="206"/>
      <c r="L1152" s="206">
        <v>30691</v>
      </c>
      <c r="M1152" s="206" t="s">
        <v>1406</v>
      </c>
      <c r="N1152" s="206">
        <v>88688</v>
      </c>
      <c r="O1152" s="206">
        <v>24293</v>
      </c>
      <c r="P1152" s="206">
        <v>811320</v>
      </c>
      <c r="Q1152" s="206">
        <v>745897</v>
      </c>
      <c r="R1152" s="206">
        <v>8297</v>
      </c>
      <c r="S1152" s="206">
        <v>280043</v>
      </c>
      <c r="T1152" s="206"/>
    </row>
    <row r="1153" spans="1:20">
      <c r="A1153" s="86">
        <v>1149</v>
      </c>
      <c r="B1153" s="86">
        <v>1149</v>
      </c>
      <c r="C1153" s="105">
        <v>39524</v>
      </c>
      <c r="D1153" s="86"/>
      <c r="E1153" s="277">
        <v>39525</v>
      </c>
      <c r="F1153" s="255"/>
      <c r="G1153" s="105">
        <v>39540</v>
      </c>
      <c r="H1153" s="135" t="s">
        <v>120</v>
      </c>
      <c r="I1153" s="206">
        <v>65322</v>
      </c>
      <c r="J1153" s="206"/>
      <c r="K1153" s="206"/>
      <c r="L1153" s="206">
        <v>30775</v>
      </c>
      <c r="M1153" s="206" t="s">
        <v>1407</v>
      </c>
      <c r="N1153" s="206">
        <v>88693</v>
      </c>
      <c r="O1153" s="206">
        <v>24015</v>
      </c>
      <c r="P1153" s="206">
        <v>811652</v>
      </c>
      <c r="Q1153" s="206">
        <v>745919</v>
      </c>
      <c r="R1153" s="206">
        <v>8689</v>
      </c>
      <c r="S1153" s="206">
        <v>280127</v>
      </c>
      <c r="T1153" s="206"/>
    </row>
    <row r="1154" spans="1:20">
      <c r="A1154" s="86">
        <v>1150</v>
      </c>
      <c r="B1154" s="86">
        <v>1150</v>
      </c>
      <c r="C1154" s="105">
        <v>39524</v>
      </c>
      <c r="D1154" s="86"/>
      <c r="E1154" s="277">
        <v>39525</v>
      </c>
      <c r="F1154" s="255"/>
      <c r="G1154" s="135"/>
      <c r="H1154" s="135"/>
      <c r="I1154" s="206">
        <v>66068</v>
      </c>
      <c r="J1154" s="206"/>
      <c r="K1154" s="206"/>
      <c r="L1154" s="206">
        <v>30801</v>
      </c>
      <c r="M1154" s="206" t="s">
        <v>1408</v>
      </c>
      <c r="N1154" s="206">
        <v>88196</v>
      </c>
      <c r="O1154" s="206">
        <v>24415</v>
      </c>
      <c r="P1154" s="206">
        <v>757369</v>
      </c>
      <c r="Q1154" s="206">
        <v>810148</v>
      </c>
      <c r="R1154" s="206">
        <v>8646</v>
      </c>
      <c r="S1154" s="206">
        <v>780284</v>
      </c>
      <c r="T1154" s="206"/>
    </row>
    <row r="1155" spans="1:20">
      <c r="A1155" s="86">
        <v>1151</v>
      </c>
      <c r="B1155" s="86">
        <v>1151</v>
      </c>
      <c r="C1155" s="105">
        <v>39524</v>
      </c>
      <c r="D1155" s="86"/>
      <c r="E1155" s="277">
        <v>39525</v>
      </c>
      <c r="F1155" s="105">
        <v>39549</v>
      </c>
      <c r="G1155" s="105">
        <v>39549</v>
      </c>
      <c r="H1155" s="135" t="s">
        <v>134</v>
      </c>
      <c r="I1155" s="206">
        <v>65698</v>
      </c>
      <c r="J1155" s="206"/>
      <c r="K1155" s="206"/>
      <c r="L1155" s="206">
        <v>30795</v>
      </c>
      <c r="M1155" s="206" t="s">
        <v>1409</v>
      </c>
      <c r="N1155" s="206">
        <v>88192</v>
      </c>
      <c r="O1155" s="206">
        <v>24419</v>
      </c>
      <c r="P1155" s="206">
        <v>757489</v>
      </c>
      <c r="Q1155" s="206">
        <v>810155</v>
      </c>
      <c r="R1155" s="206">
        <v>8709</v>
      </c>
      <c r="S1155" s="206">
        <v>780296</v>
      </c>
      <c r="T1155" s="206"/>
    </row>
    <row r="1156" spans="1:20">
      <c r="A1156" s="86">
        <v>1152</v>
      </c>
      <c r="B1156" s="86">
        <v>1152</v>
      </c>
      <c r="C1156" s="105">
        <v>39524</v>
      </c>
      <c r="D1156" s="86"/>
      <c r="E1156" s="277">
        <v>39525</v>
      </c>
      <c r="F1156" s="105">
        <v>39548</v>
      </c>
      <c r="G1156" s="105">
        <v>39548</v>
      </c>
      <c r="H1156" s="135" t="s">
        <v>120</v>
      </c>
      <c r="I1156" s="206">
        <v>65576</v>
      </c>
      <c r="J1156" s="206"/>
      <c r="K1156" s="206"/>
      <c r="L1156" s="206">
        <v>30744</v>
      </c>
      <c r="M1156" s="206" t="s">
        <v>1410</v>
      </c>
      <c r="N1156" s="206">
        <v>89675</v>
      </c>
      <c r="O1156" s="206">
        <v>24353</v>
      </c>
      <c r="P1156" s="206">
        <v>801211</v>
      </c>
      <c r="Q1156" s="206">
        <v>810154</v>
      </c>
      <c r="R1156" s="206">
        <v>8508</v>
      </c>
      <c r="S1156" s="206">
        <v>280014</v>
      </c>
      <c r="T1156" s="206"/>
    </row>
    <row r="1157" spans="1:20">
      <c r="A1157" s="86">
        <v>1153</v>
      </c>
      <c r="B1157" s="86">
        <v>1153</v>
      </c>
      <c r="C1157" s="105">
        <v>39525</v>
      </c>
      <c r="D1157" s="86"/>
      <c r="E1157" s="277">
        <v>39526</v>
      </c>
      <c r="F1157" s="105">
        <v>39556</v>
      </c>
      <c r="G1157" s="105">
        <v>39555</v>
      </c>
      <c r="H1157" s="135" t="s">
        <v>119</v>
      </c>
      <c r="I1157" s="206">
        <v>66143</v>
      </c>
      <c r="J1157" s="206"/>
      <c r="K1157" s="206"/>
      <c r="L1157" s="206">
        <v>30809</v>
      </c>
      <c r="M1157" s="206" t="s">
        <v>1411</v>
      </c>
      <c r="N1157" s="206">
        <v>88193</v>
      </c>
      <c r="O1157" s="206">
        <v>23897</v>
      </c>
      <c r="P1157" s="206">
        <v>811062</v>
      </c>
      <c r="Q1157" s="206">
        <v>809242</v>
      </c>
      <c r="R1157" s="206">
        <v>8785</v>
      </c>
      <c r="S1157" s="206">
        <v>280126</v>
      </c>
      <c r="T1157" s="206"/>
    </row>
    <row r="1158" spans="1:20">
      <c r="A1158" s="86">
        <v>1154</v>
      </c>
      <c r="B1158" s="86">
        <v>1154</v>
      </c>
      <c r="C1158" s="105">
        <v>39525</v>
      </c>
      <c r="D1158" s="86"/>
      <c r="E1158" s="277">
        <v>39525</v>
      </c>
      <c r="F1158" s="105">
        <v>39560</v>
      </c>
      <c r="G1158" s="105">
        <v>39560</v>
      </c>
      <c r="H1158" s="135" t="s">
        <v>126</v>
      </c>
      <c r="I1158" s="206">
        <v>65695</v>
      </c>
      <c r="J1158" s="206"/>
      <c r="K1158" s="206"/>
      <c r="L1158" s="206">
        <v>30789</v>
      </c>
      <c r="M1158" s="206" t="s">
        <v>1412</v>
      </c>
      <c r="N1158" s="206">
        <v>89408</v>
      </c>
      <c r="O1158" s="206">
        <v>24429</v>
      </c>
      <c r="P1158" s="206">
        <v>811181</v>
      </c>
      <c r="Q1158" s="206">
        <v>809253</v>
      </c>
      <c r="R1158" s="206">
        <v>8740</v>
      </c>
      <c r="S1158" s="206">
        <v>280104</v>
      </c>
      <c r="T1158" s="206"/>
    </row>
    <row r="1159" spans="1:20">
      <c r="A1159" s="86">
        <v>1155</v>
      </c>
      <c r="B1159" s="86">
        <v>1155</v>
      </c>
      <c r="C1159" s="105">
        <v>39525</v>
      </c>
      <c r="D1159" s="86"/>
      <c r="E1159" s="277">
        <v>39526</v>
      </c>
      <c r="F1159" s="255"/>
      <c r="G1159" s="105">
        <v>39538</v>
      </c>
      <c r="H1159" s="233" t="s">
        <v>120</v>
      </c>
      <c r="I1159" s="206">
        <v>65999</v>
      </c>
      <c r="J1159" s="206"/>
      <c r="K1159" s="206"/>
      <c r="L1159" s="206">
        <v>30721</v>
      </c>
      <c r="M1159" s="206" t="s">
        <v>1413</v>
      </c>
      <c r="N1159" s="206">
        <v>88404</v>
      </c>
      <c r="O1159" s="206">
        <v>24310</v>
      </c>
      <c r="P1159" s="206">
        <v>811186</v>
      </c>
      <c r="Q1159" s="206">
        <v>809247</v>
      </c>
      <c r="R1159" s="206">
        <v>8612</v>
      </c>
      <c r="S1159" s="206">
        <v>780288</v>
      </c>
      <c r="T1159" s="206"/>
    </row>
    <row r="1160" spans="1:20">
      <c r="A1160" s="86">
        <v>1156</v>
      </c>
      <c r="B1160" s="86">
        <v>1156</v>
      </c>
      <c r="C1160" s="105">
        <v>39525</v>
      </c>
      <c r="D1160" s="86"/>
      <c r="E1160" s="277">
        <v>39526</v>
      </c>
      <c r="F1160" s="105">
        <v>39559</v>
      </c>
      <c r="G1160" s="105">
        <v>39556</v>
      </c>
      <c r="H1160" s="135" t="s">
        <v>122</v>
      </c>
      <c r="I1160" s="206">
        <v>65965</v>
      </c>
      <c r="J1160" s="206"/>
      <c r="K1160" s="206"/>
      <c r="L1160" s="206">
        <v>30675</v>
      </c>
      <c r="M1160" s="206" t="s">
        <v>1414</v>
      </c>
      <c r="N1160" s="206">
        <v>88727</v>
      </c>
      <c r="O1160" s="206">
        <v>23981</v>
      </c>
      <c r="P1160" s="206">
        <v>811600</v>
      </c>
      <c r="Q1160" s="206">
        <v>809256</v>
      </c>
      <c r="R1160" s="206">
        <v>8289</v>
      </c>
      <c r="S1160" s="206">
        <v>280119</v>
      </c>
      <c r="T1160" s="206"/>
    </row>
    <row r="1161" spans="1:20">
      <c r="A1161" s="86">
        <v>1157</v>
      </c>
      <c r="B1161" s="86">
        <v>1157</v>
      </c>
      <c r="C1161" s="105">
        <v>39525</v>
      </c>
      <c r="D1161" s="86"/>
      <c r="E1161" s="277">
        <v>39527</v>
      </c>
      <c r="F1161" s="105">
        <v>39552</v>
      </c>
      <c r="G1161" s="105">
        <v>39549</v>
      </c>
      <c r="H1161" s="135" t="s">
        <v>134</v>
      </c>
      <c r="I1161" s="206">
        <v>65964</v>
      </c>
      <c r="J1161" s="206"/>
      <c r="K1161" s="206"/>
      <c r="L1161" s="206">
        <v>30793</v>
      </c>
      <c r="M1161" s="206" t="s">
        <v>1415</v>
      </c>
      <c r="N1161" s="206">
        <v>77686</v>
      </c>
      <c r="O1161" s="206">
        <v>24422</v>
      </c>
      <c r="P1161" s="206">
        <v>811070</v>
      </c>
      <c r="Q1161" s="206">
        <v>809257</v>
      </c>
      <c r="R1161" s="206">
        <v>8782</v>
      </c>
      <c r="S1161" s="206">
        <v>20166</v>
      </c>
      <c r="T1161" s="206"/>
    </row>
    <row r="1162" spans="1:20">
      <c r="A1162" s="86">
        <v>1158</v>
      </c>
      <c r="B1162" s="86">
        <v>1158</v>
      </c>
      <c r="C1162" s="105">
        <v>39525</v>
      </c>
      <c r="D1162" s="86"/>
      <c r="E1162" s="277">
        <v>39526</v>
      </c>
      <c r="F1162" s="255"/>
      <c r="G1162" s="105">
        <v>39538</v>
      </c>
      <c r="H1162" s="233" t="s">
        <v>120</v>
      </c>
      <c r="I1162" s="206">
        <v>65967</v>
      </c>
      <c r="J1162" s="206"/>
      <c r="K1162" s="206"/>
      <c r="L1162" s="206">
        <v>30752</v>
      </c>
      <c r="M1162" s="206" t="s">
        <v>1416</v>
      </c>
      <c r="N1162" s="206">
        <v>76068</v>
      </c>
      <c r="O1162" s="206">
        <v>24385</v>
      </c>
      <c r="P1162" s="206">
        <v>811066</v>
      </c>
      <c r="Q1162" s="206">
        <v>809247</v>
      </c>
      <c r="R1162" s="206">
        <v>8744</v>
      </c>
      <c r="S1162" s="206">
        <v>380135</v>
      </c>
      <c r="T1162" s="206"/>
    </row>
    <row r="1163" spans="1:20">
      <c r="A1163" s="86">
        <v>1159</v>
      </c>
      <c r="B1163" s="86">
        <v>1159</v>
      </c>
      <c r="C1163" s="105">
        <v>39525</v>
      </c>
      <c r="D1163" s="86"/>
      <c r="E1163" s="277">
        <v>39526</v>
      </c>
      <c r="F1163" s="105">
        <v>39540</v>
      </c>
      <c r="G1163" s="105">
        <v>39540</v>
      </c>
      <c r="H1163" s="135" t="s">
        <v>120</v>
      </c>
      <c r="I1163" s="206">
        <v>65996</v>
      </c>
      <c r="J1163" s="206"/>
      <c r="K1163" s="206"/>
      <c r="L1163" s="206">
        <v>30755</v>
      </c>
      <c r="M1163" s="206" t="s">
        <v>1417</v>
      </c>
      <c r="N1163" s="206">
        <v>76716</v>
      </c>
      <c r="O1163" s="206">
        <v>24410</v>
      </c>
      <c r="P1163" s="206">
        <v>811377</v>
      </c>
      <c r="Q1163" s="206">
        <v>809262</v>
      </c>
      <c r="R1163" s="206">
        <v>2290</v>
      </c>
      <c r="S1163" s="206">
        <v>280018</v>
      </c>
      <c r="T1163" s="206"/>
    </row>
    <row r="1164" spans="1:20">
      <c r="A1164" s="86">
        <v>1160</v>
      </c>
      <c r="B1164" s="86">
        <v>1160</v>
      </c>
      <c r="C1164" s="105">
        <v>39525</v>
      </c>
      <c r="D1164" s="86"/>
      <c r="E1164" s="277">
        <v>39526</v>
      </c>
      <c r="F1164" s="105">
        <v>39535</v>
      </c>
      <c r="G1164" s="105">
        <v>39535</v>
      </c>
      <c r="H1164" s="233" t="s">
        <v>120</v>
      </c>
      <c r="I1164" s="206">
        <v>66024</v>
      </c>
      <c r="J1164" s="206"/>
      <c r="K1164" s="206"/>
      <c r="L1164" s="206">
        <v>30758</v>
      </c>
      <c r="M1164" s="206" t="s">
        <v>1418</v>
      </c>
      <c r="N1164" s="206">
        <v>76225</v>
      </c>
      <c r="O1164" s="206">
        <v>24412</v>
      </c>
      <c r="P1164" s="206">
        <v>811071</v>
      </c>
      <c r="Q1164" s="206">
        <v>809260</v>
      </c>
      <c r="R1164" s="206">
        <v>110</v>
      </c>
      <c r="S1164" s="206">
        <v>380171</v>
      </c>
      <c r="T1164" s="206"/>
    </row>
    <row r="1165" spans="1:20">
      <c r="A1165" s="86">
        <v>1161</v>
      </c>
      <c r="B1165" s="86">
        <v>1161</v>
      </c>
      <c r="C1165" s="105">
        <v>39525</v>
      </c>
      <c r="D1165" s="86"/>
      <c r="E1165" s="277">
        <v>39526</v>
      </c>
      <c r="F1165" s="255"/>
      <c r="G1165" s="105">
        <v>39538</v>
      </c>
      <c r="H1165" s="233" t="s">
        <v>120</v>
      </c>
      <c r="I1165" s="206">
        <v>65368</v>
      </c>
      <c r="J1165" s="206"/>
      <c r="K1165" s="206"/>
      <c r="L1165" s="206">
        <v>30759</v>
      </c>
      <c r="M1165" s="206" t="s">
        <v>1419</v>
      </c>
      <c r="N1165" s="206">
        <v>75599</v>
      </c>
      <c r="O1165" s="206">
        <v>24402</v>
      </c>
      <c r="P1165" s="206">
        <v>811272</v>
      </c>
      <c r="Q1165" s="206">
        <v>809265</v>
      </c>
      <c r="R1165" s="206">
        <v>8481</v>
      </c>
      <c r="S1165" s="206">
        <v>480004</v>
      </c>
      <c r="T1165" s="206"/>
    </row>
    <row r="1166" spans="1:20">
      <c r="A1166" s="86">
        <v>1162</v>
      </c>
      <c r="B1166" s="86">
        <v>1162</v>
      </c>
      <c r="C1166" s="105">
        <v>39525</v>
      </c>
      <c r="D1166" s="86"/>
      <c r="E1166" s="277">
        <v>39526</v>
      </c>
      <c r="F1166" s="105">
        <v>39559</v>
      </c>
      <c r="G1166" s="105">
        <v>39559</v>
      </c>
      <c r="H1166" s="135" t="s">
        <v>120</v>
      </c>
      <c r="I1166" s="206">
        <v>65969</v>
      </c>
      <c r="J1166" s="206"/>
      <c r="K1166" s="206"/>
      <c r="L1166" s="206">
        <v>30769</v>
      </c>
      <c r="M1166" s="206" t="s">
        <v>1420</v>
      </c>
      <c r="N1166" s="206">
        <v>78447</v>
      </c>
      <c r="O1166" s="206">
        <v>24417</v>
      </c>
      <c r="P1166" s="206">
        <v>801744</v>
      </c>
      <c r="Q1166" s="206">
        <v>809264</v>
      </c>
      <c r="R1166" s="206">
        <v>8718</v>
      </c>
      <c r="S1166" s="206">
        <v>480347</v>
      </c>
      <c r="T1166" s="206"/>
    </row>
    <row r="1167" spans="1:20">
      <c r="A1167" s="86">
        <v>1163</v>
      </c>
      <c r="B1167" s="86">
        <v>1163</v>
      </c>
      <c r="C1167" s="105">
        <v>39525</v>
      </c>
      <c r="D1167" s="86"/>
      <c r="E1167" s="277">
        <v>39526</v>
      </c>
      <c r="F1167" s="105">
        <v>39556</v>
      </c>
      <c r="G1167" s="105">
        <v>39555</v>
      </c>
      <c r="H1167" s="135" t="s">
        <v>119</v>
      </c>
      <c r="I1167" s="206">
        <v>66033</v>
      </c>
      <c r="J1167" s="206"/>
      <c r="K1167" s="206"/>
      <c r="L1167" s="206">
        <v>30783</v>
      </c>
      <c r="M1167" s="206" t="s">
        <v>1421</v>
      </c>
      <c r="N1167" s="206">
        <v>77694</v>
      </c>
      <c r="O1167" s="206">
        <v>24418</v>
      </c>
      <c r="P1167" s="206">
        <v>811319</v>
      </c>
      <c r="Q1167" s="206">
        <v>809263</v>
      </c>
      <c r="R1167" s="206">
        <v>8609</v>
      </c>
      <c r="S1167" s="206">
        <v>380058</v>
      </c>
      <c r="T1167" s="206"/>
    </row>
    <row r="1168" spans="1:20">
      <c r="A1168" s="86">
        <v>1164</v>
      </c>
      <c r="B1168" s="86">
        <v>1164</v>
      </c>
      <c r="C1168" s="105">
        <v>39525</v>
      </c>
      <c r="D1168" s="86"/>
      <c r="E1168" s="277">
        <v>39526</v>
      </c>
      <c r="F1168" s="255"/>
      <c r="G1168" s="105">
        <v>39538</v>
      </c>
      <c r="H1168" s="233" t="s">
        <v>120</v>
      </c>
      <c r="I1168" s="206">
        <v>65333</v>
      </c>
      <c r="J1168" s="206"/>
      <c r="K1168" s="206"/>
      <c r="L1168" s="206">
        <v>30781</v>
      </c>
      <c r="M1168" s="206" t="s">
        <v>1422</v>
      </c>
      <c r="N1168" s="206">
        <v>78380</v>
      </c>
      <c r="O1168" s="206">
        <v>24430</v>
      </c>
      <c r="P1168" s="206">
        <v>812301</v>
      </c>
      <c r="Q1168" s="206">
        <v>809254</v>
      </c>
      <c r="R1168" s="206">
        <v>8701</v>
      </c>
      <c r="S1168" s="206">
        <v>380003</v>
      </c>
      <c r="T1168" s="206"/>
    </row>
    <row r="1169" spans="1:20">
      <c r="A1169" s="86">
        <v>1165</v>
      </c>
      <c r="B1169" s="86">
        <v>1165</v>
      </c>
      <c r="C1169" s="105">
        <v>39525</v>
      </c>
      <c r="D1169" s="86"/>
      <c r="E1169" s="277">
        <v>39526</v>
      </c>
      <c r="F1169" s="255"/>
      <c r="G1169" s="105">
        <v>39173</v>
      </c>
      <c r="H1169" s="135" t="s">
        <v>134</v>
      </c>
      <c r="I1169" s="206">
        <v>65508</v>
      </c>
      <c r="J1169" s="206"/>
      <c r="K1169" s="206"/>
      <c r="L1169" s="206">
        <v>30778</v>
      </c>
      <c r="M1169" s="206" t="s">
        <v>1423</v>
      </c>
      <c r="N1169" s="206">
        <v>76719</v>
      </c>
      <c r="O1169" s="206">
        <v>23859</v>
      </c>
      <c r="P1169" s="206">
        <v>811591</v>
      </c>
      <c r="Q1169" s="206">
        <v>809261</v>
      </c>
      <c r="R1169" s="206">
        <v>8694</v>
      </c>
      <c r="S1169" s="206">
        <v>380131</v>
      </c>
      <c r="T1169" s="206"/>
    </row>
    <row r="1170" spans="1:20">
      <c r="A1170" s="86">
        <v>1166</v>
      </c>
      <c r="B1170" s="86">
        <v>1166</v>
      </c>
      <c r="C1170" s="105">
        <v>39525</v>
      </c>
      <c r="D1170" s="86"/>
      <c r="E1170" s="277">
        <v>39526</v>
      </c>
      <c r="F1170" s="105">
        <v>39545</v>
      </c>
      <c r="G1170" s="105">
        <v>39534</v>
      </c>
      <c r="H1170" s="233" t="s">
        <v>120</v>
      </c>
      <c r="I1170" s="206">
        <v>65334</v>
      </c>
      <c r="J1170" s="206"/>
      <c r="K1170" s="206"/>
      <c r="L1170" s="206">
        <v>30786</v>
      </c>
      <c r="M1170" s="206" t="s">
        <v>1424</v>
      </c>
      <c r="N1170" s="206">
        <v>78439</v>
      </c>
      <c r="O1170" s="206">
        <v>24424</v>
      </c>
      <c r="P1170" s="206">
        <v>811381</v>
      </c>
      <c r="Q1170" s="206">
        <v>809266</v>
      </c>
      <c r="R1170" s="206">
        <v>88681</v>
      </c>
      <c r="S1170" s="206">
        <v>380343</v>
      </c>
      <c r="T1170" s="206"/>
    </row>
    <row r="1171" spans="1:20">
      <c r="A1171" s="86">
        <v>1167</v>
      </c>
      <c r="B1171" s="86">
        <v>1167</v>
      </c>
      <c r="C1171" s="105">
        <v>39526</v>
      </c>
      <c r="D1171" s="86"/>
      <c r="E1171" s="277">
        <v>39526</v>
      </c>
      <c r="F1171" s="105">
        <v>39534</v>
      </c>
      <c r="G1171" s="105">
        <v>39535</v>
      </c>
      <c r="H1171" s="233" t="s">
        <v>120</v>
      </c>
      <c r="I1171" s="206">
        <v>65604</v>
      </c>
      <c r="J1171" s="206"/>
      <c r="K1171" s="206"/>
      <c r="L1171" s="206">
        <v>30693</v>
      </c>
      <c r="M1171" s="206" t="s">
        <v>1425</v>
      </c>
      <c r="N1171" s="206">
        <v>78147</v>
      </c>
      <c r="O1171" s="206">
        <v>23862</v>
      </c>
      <c r="P1171" s="206">
        <v>812300</v>
      </c>
      <c r="Q1171" s="206">
        <v>809259</v>
      </c>
      <c r="R1171" s="206">
        <v>8404</v>
      </c>
      <c r="S1171" s="206">
        <v>480346</v>
      </c>
      <c r="T1171" s="206"/>
    </row>
    <row r="1172" spans="1:20">
      <c r="A1172" s="86">
        <v>1168</v>
      </c>
      <c r="B1172" s="86">
        <v>1168</v>
      </c>
      <c r="C1172" s="105">
        <v>39526</v>
      </c>
      <c r="D1172" s="86"/>
      <c r="E1172" s="277">
        <v>39527</v>
      </c>
      <c r="F1172" s="105">
        <v>39554</v>
      </c>
      <c r="G1172" s="105">
        <v>39553</v>
      </c>
      <c r="H1172" s="135" t="s">
        <v>134</v>
      </c>
      <c r="I1172" s="206">
        <v>65638</v>
      </c>
      <c r="J1172" s="206"/>
      <c r="K1172" s="206"/>
      <c r="L1172" s="206">
        <v>30745</v>
      </c>
      <c r="M1172" s="206" t="s">
        <v>1392</v>
      </c>
      <c r="N1172" s="206">
        <v>75601</v>
      </c>
      <c r="O1172" s="206">
        <v>24322</v>
      </c>
      <c r="P1172" s="206">
        <v>812076</v>
      </c>
      <c r="Q1172" s="206">
        <v>809248</v>
      </c>
      <c r="R1172" s="206">
        <v>8684</v>
      </c>
      <c r="S1172" s="206">
        <v>480341</v>
      </c>
      <c r="T1172" s="206"/>
    </row>
    <row r="1173" spans="1:20">
      <c r="A1173" s="86">
        <v>1169</v>
      </c>
      <c r="B1173" s="86">
        <v>1169</v>
      </c>
      <c r="C1173" s="105">
        <v>39526</v>
      </c>
      <c r="D1173" s="86"/>
      <c r="E1173" s="277">
        <v>39533</v>
      </c>
      <c r="F1173" s="105">
        <v>39554</v>
      </c>
      <c r="G1173" s="105">
        <v>39554</v>
      </c>
      <c r="H1173" s="135" t="s">
        <v>120</v>
      </c>
      <c r="I1173" s="206">
        <v>65635</v>
      </c>
      <c r="J1173" s="206"/>
      <c r="K1173" s="206"/>
      <c r="L1173" s="206">
        <v>30764</v>
      </c>
      <c r="M1173" s="206" t="s">
        <v>1426</v>
      </c>
      <c r="N1173" s="206">
        <v>88138</v>
      </c>
      <c r="O1173" s="206">
        <v>24404</v>
      </c>
      <c r="P1173" s="206">
        <v>811375</v>
      </c>
      <c r="Q1173" s="206">
        <v>809244</v>
      </c>
      <c r="R1173" s="206">
        <v>8747</v>
      </c>
      <c r="S1173" s="206">
        <v>380056</v>
      </c>
      <c r="T1173" s="206"/>
    </row>
    <row r="1174" spans="1:20">
      <c r="A1174" s="86">
        <v>1170</v>
      </c>
      <c r="B1174" s="86">
        <v>1170</v>
      </c>
      <c r="C1174" s="105">
        <v>39526</v>
      </c>
      <c r="D1174" s="86"/>
      <c r="E1174" s="277">
        <v>39527</v>
      </c>
      <c r="F1174" s="105">
        <v>39534</v>
      </c>
      <c r="G1174" s="135"/>
      <c r="H1174" s="135"/>
      <c r="I1174" s="206">
        <v>66026</v>
      </c>
      <c r="J1174" s="206"/>
      <c r="K1174" s="206"/>
      <c r="L1174" s="206">
        <v>30899</v>
      </c>
      <c r="M1174" s="206" t="s">
        <v>1427</v>
      </c>
      <c r="N1174" s="206">
        <v>78451</v>
      </c>
      <c r="O1174" s="206">
        <v>24711</v>
      </c>
      <c r="P1174" s="206">
        <v>811650</v>
      </c>
      <c r="Q1174" s="206">
        <v>809258</v>
      </c>
      <c r="R1174" s="206">
        <v>8799</v>
      </c>
      <c r="S1174" s="206">
        <v>380014</v>
      </c>
      <c r="T1174" s="206"/>
    </row>
    <row r="1175" spans="1:20">
      <c r="A1175" s="86">
        <v>1171</v>
      </c>
      <c r="B1175" s="86">
        <v>1171</v>
      </c>
      <c r="C1175" s="105">
        <v>39526</v>
      </c>
      <c r="D1175" s="86"/>
      <c r="E1175" s="277">
        <v>39527</v>
      </c>
      <c r="F1175" s="105">
        <v>39535</v>
      </c>
      <c r="G1175" s="105">
        <v>39535</v>
      </c>
      <c r="H1175" s="233" t="s">
        <v>120</v>
      </c>
      <c r="I1175" s="206">
        <v>66158</v>
      </c>
      <c r="J1175" s="206"/>
      <c r="K1175" s="206"/>
      <c r="L1175" s="206">
        <v>30905</v>
      </c>
      <c r="M1175" s="206" t="s">
        <v>1428</v>
      </c>
      <c r="N1175" s="206">
        <v>89101</v>
      </c>
      <c r="O1175" s="206">
        <v>24760</v>
      </c>
      <c r="P1175" s="206">
        <v>811069</v>
      </c>
      <c r="Q1175" s="206">
        <v>809243</v>
      </c>
      <c r="R1175" s="206">
        <v>8628</v>
      </c>
      <c r="S1175" s="206">
        <v>780270</v>
      </c>
      <c r="T1175" s="206"/>
    </row>
    <row r="1176" spans="1:20">
      <c r="A1176" s="86">
        <v>1172</v>
      </c>
      <c r="B1176" s="86">
        <v>1172</v>
      </c>
      <c r="C1176" s="105">
        <v>39526</v>
      </c>
      <c r="D1176" s="86"/>
      <c r="E1176" s="277">
        <v>39527</v>
      </c>
      <c r="F1176" s="105">
        <v>39534</v>
      </c>
      <c r="G1176" s="105">
        <v>39538</v>
      </c>
      <c r="H1176" s="233" t="s">
        <v>120</v>
      </c>
      <c r="I1176" s="206">
        <v>66138</v>
      </c>
      <c r="J1176" s="206"/>
      <c r="K1176" s="206"/>
      <c r="L1176" s="206">
        <v>30796</v>
      </c>
      <c r="M1176" s="206" t="s">
        <v>1429</v>
      </c>
      <c r="N1176" s="206">
        <v>77595</v>
      </c>
      <c r="O1176" s="206">
        <v>24384</v>
      </c>
      <c r="P1176" s="206">
        <v>811325</v>
      </c>
      <c r="Q1176" s="206">
        <v>809267</v>
      </c>
      <c r="R1176" s="206">
        <v>8748</v>
      </c>
      <c r="S1176" s="206">
        <v>380054</v>
      </c>
      <c r="T1176" s="206"/>
    </row>
    <row r="1177" spans="1:20">
      <c r="A1177" s="86">
        <v>1173</v>
      </c>
      <c r="B1177" s="86">
        <v>1173</v>
      </c>
      <c r="C1177" s="105">
        <v>39526</v>
      </c>
      <c r="D1177" s="86"/>
      <c r="E1177" s="277">
        <v>39527</v>
      </c>
      <c r="F1177" s="105">
        <v>39531</v>
      </c>
      <c r="G1177" s="105">
        <v>39531</v>
      </c>
      <c r="H1177" s="233" t="s">
        <v>120</v>
      </c>
      <c r="I1177" s="206">
        <v>66144</v>
      </c>
      <c r="J1177" s="206"/>
      <c r="K1177" s="206"/>
      <c r="L1177" s="206">
        <v>30784</v>
      </c>
      <c r="M1177" s="206" t="s">
        <v>1430</v>
      </c>
      <c r="N1177" s="206">
        <v>76129</v>
      </c>
      <c r="O1177" s="206">
        <v>24432</v>
      </c>
      <c r="P1177" s="206">
        <v>811280</v>
      </c>
      <c r="Q1177" s="206">
        <v>809240</v>
      </c>
      <c r="R1177" s="206">
        <v>8724</v>
      </c>
      <c r="S1177" s="206">
        <v>780328</v>
      </c>
      <c r="T1177" s="206"/>
    </row>
    <row r="1178" spans="1:20">
      <c r="A1178" s="86">
        <v>1174</v>
      </c>
      <c r="B1178" s="86">
        <v>1174</v>
      </c>
      <c r="C1178" s="105">
        <v>39526</v>
      </c>
      <c r="D1178" s="86"/>
      <c r="E1178" s="277">
        <v>39527</v>
      </c>
      <c r="F1178" s="105">
        <v>39531</v>
      </c>
      <c r="G1178" s="135"/>
      <c r="H1178" s="135"/>
      <c r="I1178" s="206">
        <v>65994</v>
      </c>
      <c r="J1178" s="206"/>
      <c r="K1178" s="206"/>
      <c r="L1178" s="206">
        <v>30962</v>
      </c>
      <c r="M1178" s="206" t="s">
        <v>1431</v>
      </c>
      <c r="N1178" s="206">
        <v>90063</v>
      </c>
      <c r="O1178" s="206">
        <v>24948</v>
      </c>
      <c r="P1178" s="206">
        <v>810789</v>
      </c>
      <c r="Q1178" s="206">
        <v>809251</v>
      </c>
      <c r="R1178" s="206">
        <v>8913</v>
      </c>
      <c r="S1178" s="206">
        <v>480340</v>
      </c>
      <c r="T1178" s="206"/>
    </row>
    <row r="1179" spans="1:20">
      <c r="A1179" s="86">
        <v>1175</v>
      </c>
      <c r="B1179" s="86">
        <v>1175</v>
      </c>
      <c r="C1179" s="105">
        <v>39526</v>
      </c>
      <c r="D1179" s="86"/>
      <c r="E1179" s="277">
        <v>39528</v>
      </c>
      <c r="F1179" s="105">
        <v>39533</v>
      </c>
      <c r="G1179" s="135"/>
      <c r="H1179" s="135"/>
      <c r="I1179" s="206">
        <v>65499</v>
      </c>
      <c r="J1179" s="206"/>
      <c r="K1179" s="206"/>
      <c r="L1179" s="206">
        <v>30503</v>
      </c>
      <c r="M1179" s="206" t="s">
        <v>1432</v>
      </c>
      <c r="N1179" s="206">
        <v>89973</v>
      </c>
      <c r="O1179" s="206">
        <v>23832</v>
      </c>
      <c r="P1179" s="206">
        <v>810890</v>
      </c>
      <c r="Q1179" s="206">
        <v>809268</v>
      </c>
      <c r="R1179" s="206">
        <v>4776</v>
      </c>
      <c r="S1179" s="206">
        <v>780281</v>
      </c>
      <c r="T1179" s="206"/>
    </row>
    <row r="1180" spans="1:20">
      <c r="A1180" s="86">
        <v>1176</v>
      </c>
      <c r="B1180" s="86">
        <v>1176</v>
      </c>
      <c r="C1180" s="105">
        <v>39526</v>
      </c>
      <c r="D1180" s="86"/>
      <c r="E1180" s="277">
        <v>39527</v>
      </c>
      <c r="F1180" s="105">
        <v>39533</v>
      </c>
      <c r="G1180" s="135"/>
      <c r="H1180" s="135"/>
      <c r="I1180" s="206">
        <v>65348</v>
      </c>
      <c r="J1180" s="206"/>
      <c r="K1180" s="206"/>
      <c r="L1180" s="206">
        <v>30749</v>
      </c>
      <c r="M1180" s="206" t="s">
        <v>1433</v>
      </c>
      <c r="N1180" s="206">
        <v>90059</v>
      </c>
      <c r="O1180" s="206">
        <v>24389</v>
      </c>
      <c r="P1180" s="206">
        <v>810077</v>
      </c>
      <c r="Q1180" s="206">
        <v>809253</v>
      </c>
      <c r="R1180" s="206">
        <v>8389</v>
      </c>
      <c r="S1180" s="206">
        <v>380057</v>
      </c>
      <c r="T1180" s="206"/>
    </row>
    <row r="1181" spans="1:20">
      <c r="A1181" s="86">
        <v>1177</v>
      </c>
      <c r="B1181" s="86">
        <v>1177</v>
      </c>
      <c r="C1181" s="105">
        <v>39526</v>
      </c>
      <c r="D1181" s="86"/>
      <c r="E1181" s="277">
        <v>39527</v>
      </c>
      <c r="F1181" s="105">
        <v>39552</v>
      </c>
      <c r="G1181" s="105">
        <v>39549</v>
      </c>
      <c r="H1181" s="135" t="s">
        <v>119</v>
      </c>
      <c r="I1181" s="206">
        <v>65641</v>
      </c>
      <c r="J1181" s="206"/>
      <c r="K1181" s="206"/>
      <c r="L1181" s="206">
        <v>30787</v>
      </c>
      <c r="M1181" s="206" t="s">
        <v>1434</v>
      </c>
      <c r="N1181" s="206">
        <v>89982</v>
      </c>
      <c r="O1181" s="206">
        <v>24448</v>
      </c>
      <c r="P1181" s="206">
        <v>810076</v>
      </c>
      <c r="Q1181" s="206">
        <v>809246</v>
      </c>
      <c r="R1181" s="206">
        <v>8743</v>
      </c>
      <c r="S1181" s="206">
        <v>380005</v>
      </c>
      <c r="T1181" s="206"/>
    </row>
    <row r="1182" spans="1:20">
      <c r="A1182" s="86">
        <v>1178</v>
      </c>
      <c r="B1182" s="86">
        <v>1178</v>
      </c>
      <c r="C1182" s="105">
        <v>39526</v>
      </c>
      <c r="D1182" s="86"/>
      <c r="E1182" s="277">
        <v>39527</v>
      </c>
      <c r="F1182" s="105">
        <v>39533</v>
      </c>
      <c r="G1182" s="135"/>
      <c r="H1182" s="135"/>
      <c r="I1182" s="206">
        <v>65636</v>
      </c>
      <c r="J1182" s="206"/>
      <c r="K1182" s="206"/>
      <c r="L1182" s="206">
        <v>30807</v>
      </c>
      <c r="M1182" s="206" t="s">
        <v>1435</v>
      </c>
      <c r="N1182" s="206">
        <v>90122</v>
      </c>
      <c r="O1182" s="206">
        <v>24405</v>
      </c>
      <c r="P1182" s="206">
        <v>810801</v>
      </c>
      <c r="Q1182" s="206">
        <v>809250</v>
      </c>
      <c r="R1182" s="206">
        <v>8784</v>
      </c>
      <c r="S1182" s="206">
        <v>680027</v>
      </c>
      <c r="T1182" s="206"/>
    </row>
    <row r="1183" spans="1:20">
      <c r="A1183" s="86">
        <v>1179</v>
      </c>
      <c r="B1183" s="86">
        <v>1179</v>
      </c>
      <c r="C1183" s="105">
        <v>39526</v>
      </c>
      <c r="D1183" s="86"/>
      <c r="E1183" s="277">
        <v>39531</v>
      </c>
      <c r="F1183" s="105">
        <v>39554</v>
      </c>
      <c r="G1183" s="105">
        <v>39554</v>
      </c>
      <c r="H1183" s="135" t="s">
        <v>120</v>
      </c>
      <c r="I1183" s="206">
        <v>65300</v>
      </c>
      <c r="J1183" s="206"/>
      <c r="K1183" s="206"/>
      <c r="L1183" s="206">
        <v>30727</v>
      </c>
      <c r="M1183" s="206" t="s">
        <v>1436</v>
      </c>
      <c r="N1183" s="206">
        <v>90067</v>
      </c>
      <c r="O1183" s="206">
        <v>24325</v>
      </c>
      <c r="P1183" s="206">
        <v>811063</v>
      </c>
      <c r="Q1183" s="206">
        <v>809252</v>
      </c>
      <c r="R1183" s="206">
        <v>8567</v>
      </c>
      <c r="S1183" s="206">
        <v>480225</v>
      </c>
      <c r="T1183" s="206"/>
    </row>
    <row r="1184" spans="1:20">
      <c r="A1184" s="86">
        <v>1180</v>
      </c>
      <c r="B1184" s="86">
        <v>1180</v>
      </c>
      <c r="C1184" s="105">
        <v>39526</v>
      </c>
      <c r="D1184" s="86"/>
      <c r="E1184" s="277">
        <v>39538</v>
      </c>
      <c r="F1184" s="105">
        <v>39562</v>
      </c>
      <c r="G1184" s="105">
        <v>39562</v>
      </c>
      <c r="H1184" s="135" t="s">
        <v>119</v>
      </c>
      <c r="I1184" s="206">
        <v>66112</v>
      </c>
      <c r="J1184" s="206"/>
      <c r="K1184" s="206"/>
      <c r="L1184" s="206">
        <v>30837</v>
      </c>
      <c r="M1184" s="206" t="s">
        <v>1437</v>
      </c>
      <c r="N1184" s="206">
        <v>90130</v>
      </c>
      <c r="O1184" s="206">
        <v>24585</v>
      </c>
      <c r="P1184" s="206">
        <v>810892</v>
      </c>
      <c r="Q1184" s="206">
        <v>812129</v>
      </c>
      <c r="R1184" s="206">
        <v>5168</v>
      </c>
      <c r="S1184" s="206">
        <v>680004</v>
      </c>
      <c r="T1184" s="206"/>
    </row>
    <row r="1185" spans="1:20">
      <c r="A1185" s="86">
        <v>1181</v>
      </c>
      <c r="B1185" s="86">
        <v>1181</v>
      </c>
      <c r="C1185" s="105">
        <v>39527</v>
      </c>
      <c r="D1185" s="86"/>
      <c r="E1185" s="277">
        <v>39527</v>
      </c>
      <c r="F1185" s="255"/>
      <c r="G1185" s="105">
        <v>39539</v>
      </c>
      <c r="H1185" s="135" t="s">
        <v>120</v>
      </c>
      <c r="I1185" s="206"/>
      <c r="J1185" s="206"/>
      <c r="K1185" s="206"/>
      <c r="L1185" s="206"/>
      <c r="M1185" s="206"/>
      <c r="N1185" s="206"/>
      <c r="O1185" s="206"/>
      <c r="P1185" s="206"/>
      <c r="Q1185" s="206"/>
      <c r="R1185" s="206"/>
      <c r="S1185" s="206"/>
      <c r="T1185" s="206"/>
    </row>
    <row r="1186" spans="1:20">
      <c r="A1186" s="86">
        <v>1182</v>
      </c>
      <c r="B1186" s="86">
        <v>1182</v>
      </c>
      <c r="C1186" s="105">
        <v>39527</v>
      </c>
      <c r="D1186" s="86"/>
      <c r="E1186" s="277">
        <v>39527</v>
      </c>
      <c r="F1186" s="105">
        <v>39541</v>
      </c>
      <c r="G1186" s="105">
        <v>39542</v>
      </c>
      <c r="H1186" s="135" t="s">
        <v>134</v>
      </c>
      <c r="I1186" s="206">
        <v>66105</v>
      </c>
      <c r="J1186" s="206"/>
      <c r="K1186" s="206"/>
      <c r="L1186" s="206">
        <v>30798</v>
      </c>
      <c r="M1186" s="206" t="s">
        <v>1438</v>
      </c>
      <c r="N1186" s="206">
        <v>89974</v>
      </c>
      <c r="O1186" s="206">
        <v>24382</v>
      </c>
      <c r="P1186" s="206">
        <v>810887</v>
      </c>
      <c r="Q1186" s="206">
        <v>812141</v>
      </c>
      <c r="R1186" s="206">
        <v>8575</v>
      </c>
      <c r="S1186" s="206">
        <v>480223</v>
      </c>
      <c r="T1186" s="206"/>
    </row>
    <row r="1187" spans="1:20">
      <c r="A1187" s="86">
        <v>1183</v>
      </c>
      <c r="B1187" s="86">
        <v>1183</v>
      </c>
      <c r="C1187" s="105">
        <v>39527</v>
      </c>
      <c r="D1187" s="86"/>
      <c r="E1187" s="277">
        <v>39528</v>
      </c>
      <c r="F1187" s="105">
        <v>39533</v>
      </c>
      <c r="G1187" s="135"/>
      <c r="H1187" s="135"/>
      <c r="I1187" s="206">
        <v>66130</v>
      </c>
      <c r="J1187" s="206"/>
      <c r="K1187" s="206"/>
      <c r="L1187" s="206">
        <v>29872</v>
      </c>
      <c r="M1187" s="206" t="s">
        <v>1439</v>
      </c>
      <c r="N1187" s="206">
        <v>90134</v>
      </c>
      <c r="O1187" s="206">
        <v>22778</v>
      </c>
      <c r="P1187" s="206">
        <v>754171</v>
      </c>
      <c r="Q1187" s="206">
        <v>812128</v>
      </c>
      <c r="R1187" s="206">
        <v>7440</v>
      </c>
      <c r="S1187" s="206">
        <v>680028</v>
      </c>
      <c r="T1187" s="206"/>
    </row>
    <row r="1188" spans="1:20">
      <c r="A1188" s="86">
        <v>1184</v>
      </c>
      <c r="B1188" s="86">
        <v>1184</v>
      </c>
      <c r="C1188" s="105">
        <v>39527</v>
      </c>
      <c r="D1188" s="86"/>
      <c r="E1188" s="277">
        <v>39528</v>
      </c>
      <c r="F1188" s="105">
        <v>39534</v>
      </c>
      <c r="G1188" s="105">
        <v>39535</v>
      </c>
      <c r="H1188" s="233" t="s">
        <v>120</v>
      </c>
      <c r="I1188" s="206">
        <v>66061</v>
      </c>
      <c r="J1188" s="206"/>
      <c r="K1188" s="206"/>
      <c r="L1188" s="206">
        <v>30757</v>
      </c>
      <c r="M1188" s="206" t="s">
        <v>1440</v>
      </c>
      <c r="N1188" s="206">
        <v>90665</v>
      </c>
      <c r="O1188" s="206">
        <v>24401</v>
      </c>
      <c r="P1188" s="206">
        <v>757301</v>
      </c>
      <c r="Q1188" s="206">
        <v>812140</v>
      </c>
      <c r="R1188" s="206">
        <v>145</v>
      </c>
      <c r="S1188" s="206">
        <v>680046</v>
      </c>
      <c r="T1188" s="206"/>
    </row>
    <row r="1189" spans="1:20">
      <c r="A1189" s="86">
        <v>1185</v>
      </c>
      <c r="B1189" s="86">
        <v>1185</v>
      </c>
      <c r="C1189" s="105">
        <v>39527</v>
      </c>
      <c r="D1189" s="86"/>
      <c r="E1189" s="277">
        <v>39528</v>
      </c>
      <c r="F1189" s="105">
        <v>39533</v>
      </c>
      <c r="G1189" s="135"/>
      <c r="H1189" s="135"/>
      <c r="I1189" s="206">
        <v>66064</v>
      </c>
      <c r="J1189" s="206"/>
      <c r="K1189" s="206"/>
      <c r="L1189" s="206">
        <v>30909</v>
      </c>
      <c r="M1189" s="206" t="s">
        <v>1441</v>
      </c>
      <c r="N1189" s="206">
        <v>90662</v>
      </c>
      <c r="O1189" s="206">
        <v>24745</v>
      </c>
      <c r="P1189" s="206">
        <v>755311</v>
      </c>
      <c r="Q1189" s="206">
        <v>812125</v>
      </c>
      <c r="R1189" s="206">
        <v>8649</v>
      </c>
      <c r="S1189" s="206">
        <v>380149</v>
      </c>
      <c r="T1189" s="206"/>
    </row>
    <row r="1190" spans="1:20">
      <c r="A1190" s="86">
        <v>1186</v>
      </c>
      <c r="B1190" s="86">
        <v>1186</v>
      </c>
      <c r="C1190" s="105">
        <v>39527</v>
      </c>
      <c r="D1190" s="86"/>
      <c r="E1190" s="277">
        <v>39528</v>
      </c>
      <c r="F1190" s="105">
        <v>39535</v>
      </c>
      <c r="G1190" s="105">
        <v>39535</v>
      </c>
      <c r="H1190" s="233" t="s">
        <v>120</v>
      </c>
      <c r="I1190" s="206">
        <v>66063</v>
      </c>
      <c r="J1190" s="206"/>
      <c r="K1190" s="206"/>
      <c r="L1190" s="206">
        <v>30872</v>
      </c>
      <c r="M1190" s="206" t="s">
        <v>1442</v>
      </c>
      <c r="N1190" s="206">
        <v>90061</v>
      </c>
      <c r="O1190" s="206">
        <v>24647</v>
      </c>
      <c r="P1190" s="206">
        <v>757462</v>
      </c>
      <c r="Q1190" s="206">
        <v>812124</v>
      </c>
      <c r="R1190" s="206">
        <v>8685</v>
      </c>
      <c r="S1190" s="206">
        <v>680025</v>
      </c>
      <c r="T1190" s="206"/>
    </row>
    <row r="1191" spans="1:20">
      <c r="A1191" s="86">
        <v>1187</v>
      </c>
      <c r="B1191" s="86">
        <v>1187</v>
      </c>
      <c r="C1191" s="105">
        <v>39527</v>
      </c>
      <c r="D1191" s="86"/>
      <c r="E1191" s="277">
        <v>39528</v>
      </c>
      <c r="F1191" s="105">
        <v>39533</v>
      </c>
      <c r="G1191" s="135"/>
      <c r="H1191" s="135"/>
      <c r="I1191" s="206">
        <v>66113</v>
      </c>
      <c r="J1191" s="206"/>
      <c r="K1191" s="206"/>
      <c r="L1191" s="206">
        <v>30918</v>
      </c>
      <c r="M1191" s="206" t="s">
        <v>1443</v>
      </c>
      <c r="N1191" s="206">
        <v>90657</v>
      </c>
      <c r="O1191" s="206">
        <v>24793</v>
      </c>
      <c r="P1191" s="206">
        <v>813612</v>
      </c>
      <c r="Q1191" s="206">
        <v>812113</v>
      </c>
      <c r="R1191" s="206">
        <v>8954</v>
      </c>
      <c r="S1191" s="206">
        <v>480218</v>
      </c>
      <c r="T1191" s="206"/>
    </row>
    <row r="1192" spans="1:20">
      <c r="A1192" s="86">
        <v>1188</v>
      </c>
      <c r="B1192" s="86">
        <v>1188</v>
      </c>
      <c r="C1192" s="105">
        <v>39527</v>
      </c>
      <c r="D1192" s="86"/>
      <c r="E1192" s="277">
        <v>39528</v>
      </c>
      <c r="F1192" s="105">
        <v>39533</v>
      </c>
      <c r="G1192" s="105">
        <v>39534</v>
      </c>
      <c r="H1192" s="233" t="s">
        <v>120</v>
      </c>
      <c r="I1192" s="206">
        <v>65993</v>
      </c>
      <c r="J1192" s="206"/>
      <c r="K1192" s="206"/>
      <c r="L1192" s="206">
        <v>30915</v>
      </c>
      <c r="M1192" s="206" t="s">
        <v>1444</v>
      </c>
      <c r="N1192" s="206">
        <v>90064</v>
      </c>
      <c r="O1192" s="206">
        <v>24739</v>
      </c>
      <c r="P1192" s="206">
        <v>813615</v>
      </c>
      <c r="Q1192" s="206">
        <v>812118</v>
      </c>
      <c r="R1192" s="206">
        <v>8831</v>
      </c>
      <c r="S1192" s="206">
        <v>680016</v>
      </c>
      <c r="T1192" s="206"/>
    </row>
    <row r="1193" spans="1:20">
      <c r="A1193" s="86">
        <v>1189</v>
      </c>
      <c r="B1193" s="86">
        <v>1189</v>
      </c>
      <c r="C1193" s="105">
        <v>39527</v>
      </c>
      <c r="D1193" s="86"/>
      <c r="E1193" s="277">
        <v>39528</v>
      </c>
      <c r="F1193" s="105">
        <v>39533</v>
      </c>
      <c r="G1193" s="135"/>
      <c r="H1193" s="135"/>
      <c r="I1193" s="206">
        <v>66000</v>
      </c>
      <c r="J1193" s="206"/>
      <c r="K1193" s="206"/>
      <c r="L1193" s="206">
        <v>30833</v>
      </c>
      <c r="M1193" s="206" t="s">
        <v>1445</v>
      </c>
      <c r="N1193" s="206">
        <v>90652</v>
      </c>
      <c r="O1193" s="206">
        <v>24320</v>
      </c>
      <c r="P1193" s="206">
        <v>813670</v>
      </c>
      <c r="Q1193" s="206">
        <v>812127</v>
      </c>
      <c r="R1193" s="206">
        <v>5968</v>
      </c>
      <c r="S1193" s="206">
        <v>780287</v>
      </c>
      <c r="T1193" s="206"/>
    </row>
    <row r="1194" spans="1:20">
      <c r="A1194" s="86">
        <v>1190</v>
      </c>
      <c r="B1194" s="86">
        <v>1190</v>
      </c>
      <c r="C1194" s="105">
        <v>39528</v>
      </c>
      <c r="D1194" s="86"/>
      <c r="E1194" s="277">
        <v>39531</v>
      </c>
      <c r="F1194" s="105">
        <v>39555</v>
      </c>
      <c r="G1194" s="105">
        <v>39555</v>
      </c>
      <c r="H1194" s="135" t="s">
        <v>119</v>
      </c>
      <c r="I1194" s="206">
        <v>65573</v>
      </c>
      <c r="J1194" s="206"/>
      <c r="K1194" s="206"/>
      <c r="L1194" s="206">
        <v>30901</v>
      </c>
      <c r="M1194" s="206" t="s">
        <v>1446</v>
      </c>
      <c r="N1194" s="206">
        <v>90062</v>
      </c>
      <c r="O1194" s="206">
        <v>24740</v>
      </c>
      <c r="P1194" s="206">
        <v>813607</v>
      </c>
      <c r="Q1194" s="206">
        <v>812117</v>
      </c>
      <c r="R1194" s="206">
        <v>8830</v>
      </c>
      <c r="S1194" s="206">
        <v>780234</v>
      </c>
      <c r="T1194" s="206"/>
    </row>
    <row r="1195" spans="1:20">
      <c r="A1195" s="86">
        <v>1191</v>
      </c>
      <c r="B1195" s="86">
        <v>1191</v>
      </c>
      <c r="C1195" s="105">
        <v>39527</v>
      </c>
      <c r="D1195" s="86"/>
      <c r="E1195" s="277">
        <v>39528</v>
      </c>
      <c r="F1195" s="105">
        <v>39533</v>
      </c>
      <c r="G1195" s="135"/>
      <c r="H1195" s="135"/>
      <c r="I1195" s="206">
        <v>65818</v>
      </c>
      <c r="J1195" s="206"/>
      <c r="K1195" s="206"/>
      <c r="L1195" s="206">
        <v>30822</v>
      </c>
      <c r="M1195" s="206" t="s">
        <v>1447</v>
      </c>
      <c r="N1195" s="206">
        <v>90639</v>
      </c>
      <c r="O1195" s="206">
        <v>24223</v>
      </c>
      <c r="P1195" s="206">
        <v>800238</v>
      </c>
      <c r="Q1195" s="206">
        <v>812139</v>
      </c>
      <c r="R1195" s="206">
        <v>2269</v>
      </c>
      <c r="S1195" s="206">
        <v>380152</v>
      </c>
      <c r="T1195" s="206"/>
    </row>
    <row r="1196" spans="1:20">
      <c r="A1196" s="86">
        <v>1192</v>
      </c>
      <c r="B1196" s="86">
        <v>1192</v>
      </c>
      <c r="C1196" s="105">
        <v>39527</v>
      </c>
      <c r="D1196" s="86"/>
      <c r="E1196" s="277">
        <v>39531</v>
      </c>
      <c r="F1196" s="105">
        <v>39555</v>
      </c>
      <c r="G1196" s="105">
        <v>39677</v>
      </c>
      <c r="H1196" s="135" t="s">
        <v>134</v>
      </c>
      <c r="I1196" s="206">
        <v>65968</v>
      </c>
      <c r="J1196" s="206"/>
      <c r="K1196" s="206"/>
      <c r="L1196" s="206">
        <v>30792</v>
      </c>
      <c r="M1196" s="206" t="s">
        <v>1448</v>
      </c>
      <c r="N1196" s="206">
        <v>88912</v>
      </c>
      <c r="O1196" s="206">
        <v>23871</v>
      </c>
      <c r="P1196" s="206">
        <v>801227</v>
      </c>
      <c r="Q1196" s="206">
        <v>812138</v>
      </c>
      <c r="R1196" s="206">
        <v>8781</v>
      </c>
      <c r="S1196" s="206">
        <v>480224</v>
      </c>
      <c r="T1196" s="206"/>
    </row>
    <row r="1197" spans="1:20">
      <c r="A1197" s="86">
        <v>1193</v>
      </c>
      <c r="B1197" s="86">
        <v>1193</v>
      </c>
      <c r="C1197" s="105">
        <v>39527</v>
      </c>
      <c r="D1197" s="86"/>
      <c r="E1197" s="277">
        <v>39535</v>
      </c>
      <c r="F1197" s="105">
        <v>39562</v>
      </c>
      <c r="G1197" s="105">
        <v>39562</v>
      </c>
      <c r="H1197" s="135" t="s">
        <v>120</v>
      </c>
      <c r="I1197" s="206">
        <v>66518</v>
      </c>
      <c r="J1197" s="206"/>
      <c r="K1197" s="206"/>
      <c r="L1197" s="206">
        <v>30861</v>
      </c>
      <c r="M1197" s="206" t="s">
        <v>1449</v>
      </c>
      <c r="N1197" s="206">
        <v>90664</v>
      </c>
      <c r="O1197" s="206">
        <v>24628</v>
      </c>
      <c r="P1197" s="206">
        <v>801075</v>
      </c>
      <c r="Q1197" s="206">
        <v>809245</v>
      </c>
      <c r="R1197" s="206">
        <v>8708</v>
      </c>
      <c r="S1197" s="206">
        <v>680034</v>
      </c>
      <c r="T1197" s="206"/>
    </row>
    <row r="1198" spans="1:20">
      <c r="A1198" s="86">
        <v>1194</v>
      </c>
      <c r="B1198" s="86">
        <v>1194</v>
      </c>
      <c r="C1198" s="105">
        <v>39527</v>
      </c>
      <c r="D1198" s="86"/>
      <c r="E1198" s="277">
        <v>39528</v>
      </c>
      <c r="F1198" s="105">
        <v>39540</v>
      </c>
      <c r="G1198" s="135"/>
      <c r="H1198" s="135"/>
      <c r="I1198" s="206">
        <v>66509</v>
      </c>
      <c r="J1198" s="206"/>
      <c r="K1198" s="206"/>
      <c r="L1198" s="206">
        <v>30831</v>
      </c>
      <c r="M1198" s="206" t="s">
        <v>1450</v>
      </c>
      <c r="N1198" s="206">
        <v>90124</v>
      </c>
      <c r="O1198" s="206">
        <v>24387</v>
      </c>
      <c r="P1198" s="206">
        <v>801028</v>
      </c>
      <c r="Q1198" s="206">
        <v>809249</v>
      </c>
      <c r="R1198" s="206">
        <v>5248</v>
      </c>
      <c r="S1198" s="206">
        <v>480216</v>
      </c>
      <c r="T1198" s="206"/>
    </row>
    <row r="1199" spans="1:20">
      <c r="A1199" s="86">
        <v>1195</v>
      </c>
      <c r="B1199" s="86">
        <v>1195</v>
      </c>
      <c r="C1199" s="105">
        <v>39527</v>
      </c>
      <c r="D1199" s="86"/>
      <c r="E1199" s="277">
        <v>39528</v>
      </c>
      <c r="F1199" s="105">
        <v>39554</v>
      </c>
      <c r="G1199" s="105">
        <v>39554</v>
      </c>
      <c r="H1199" s="135" t="s">
        <v>120</v>
      </c>
      <c r="I1199" s="206">
        <v>66279</v>
      </c>
      <c r="J1199" s="206"/>
      <c r="K1199" s="206"/>
      <c r="L1199" s="206">
        <v>30870</v>
      </c>
      <c r="M1199" s="206" t="s">
        <v>1451</v>
      </c>
      <c r="N1199" s="206">
        <v>90066</v>
      </c>
      <c r="O1199" s="206">
        <v>24646</v>
      </c>
      <c r="P1199" s="206">
        <v>758137</v>
      </c>
      <c r="Q1199" s="206">
        <v>812116</v>
      </c>
      <c r="R1199" s="206">
        <v>8579</v>
      </c>
      <c r="S1199" s="206">
        <v>480227</v>
      </c>
      <c r="T1199" s="206"/>
    </row>
    <row r="1200" spans="1:20">
      <c r="A1200" s="86">
        <v>1196</v>
      </c>
      <c r="B1200" s="86">
        <v>1196</v>
      </c>
      <c r="C1200" s="105">
        <v>39528</v>
      </c>
      <c r="D1200" s="86"/>
      <c r="E1200" s="277">
        <v>39528</v>
      </c>
      <c r="F1200" s="105">
        <v>39546</v>
      </c>
      <c r="G1200" s="105">
        <v>39546</v>
      </c>
      <c r="H1200" s="135" t="s">
        <v>127</v>
      </c>
      <c r="I1200" s="206">
        <v>66468</v>
      </c>
      <c r="J1200" s="206"/>
      <c r="K1200" s="206"/>
      <c r="L1200" s="206">
        <v>30863</v>
      </c>
      <c r="M1200" s="206" t="s">
        <v>1452</v>
      </c>
      <c r="N1200" s="206">
        <v>90655</v>
      </c>
      <c r="O1200" s="206">
        <v>24635</v>
      </c>
      <c r="P1200" s="206">
        <v>801713</v>
      </c>
      <c r="Q1200" s="206">
        <v>812131</v>
      </c>
      <c r="R1200" s="206">
        <v>8688</v>
      </c>
      <c r="S1200" s="206">
        <v>68030</v>
      </c>
      <c r="T1200" s="206"/>
    </row>
    <row r="1201" spans="1:20">
      <c r="A1201" s="86">
        <v>1197</v>
      </c>
      <c r="B1201" s="86">
        <v>1197</v>
      </c>
      <c r="C1201" s="105">
        <v>39528</v>
      </c>
      <c r="D1201" s="86"/>
      <c r="E1201" s="277">
        <v>39528</v>
      </c>
      <c r="F1201" s="105">
        <v>39559</v>
      </c>
      <c r="G1201" s="105">
        <v>39559</v>
      </c>
      <c r="H1201" s="135" t="s">
        <v>134</v>
      </c>
      <c r="I1201" s="206">
        <v>65332</v>
      </c>
      <c r="J1201" s="206"/>
      <c r="K1201" s="206"/>
      <c r="L1201" s="206">
        <v>30818</v>
      </c>
      <c r="M1201" s="206" t="s">
        <v>1453</v>
      </c>
      <c r="N1201" s="206">
        <v>89673</v>
      </c>
      <c r="O1201" s="206">
        <v>24338</v>
      </c>
      <c r="P1201" s="206">
        <v>801209</v>
      </c>
      <c r="Q1201" s="206">
        <v>812137</v>
      </c>
      <c r="R1201" s="206">
        <v>2783</v>
      </c>
      <c r="S1201" s="206">
        <v>680026</v>
      </c>
      <c r="T1201" s="206"/>
    </row>
    <row r="1202" spans="1:20">
      <c r="A1202" s="86">
        <v>1198</v>
      </c>
      <c r="B1202" s="86">
        <v>1198</v>
      </c>
      <c r="C1202" s="105">
        <v>39528</v>
      </c>
      <c r="D1202" s="86"/>
      <c r="E1202" s="277">
        <v>39528</v>
      </c>
      <c r="F1202" s="105">
        <v>39540</v>
      </c>
      <c r="G1202" s="105">
        <v>39540</v>
      </c>
      <c r="H1202" s="135" t="s">
        <v>119</v>
      </c>
      <c r="I1202" s="206">
        <v>66465</v>
      </c>
      <c r="J1202" s="206"/>
      <c r="K1202" s="206"/>
      <c r="L1202" s="206">
        <v>30864</v>
      </c>
      <c r="M1202" s="206" t="s">
        <v>1454</v>
      </c>
      <c r="N1202" s="206">
        <v>90656</v>
      </c>
      <c r="O1202" s="206">
        <v>24652</v>
      </c>
      <c r="P1202" s="206">
        <v>758380</v>
      </c>
      <c r="Q1202" s="206">
        <v>812120</v>
      </c>
      <c r="R1202" s="206">
        <v>8672</v>
      </c>
      <c r="S1202" s="206">
        <v>780269</v>
      </c>
      <c r="T1202" s="206"/>
    </row>
    <row r="1203" spans="1:20">
      <c r="A1203" s="86">
        <v>1199</v>
      </c>
      <c r="B1203" s="86">
        <v>1199</v>
      </c>
      <c r="C1203" s="105">
        <v>39528</v>
      </c>
      <c r="D1203" s="86"/>
      <c r="E1203" s="277">
        <v>39531</v>
      </c>
      <c r="F1203" s="105">
        <v>39555</v>
      </c>
      <c r="G1203" s="105">
        <v>39555</v>
      </c>
      <c r="H1203" s="135" t="s">
        <v>120</v>
      </c>
      <c r="I1203" s="206">
        <v>66502</v>
      </c>
      <c r="J1203" s="206"/>
      <c r="K1203" s="206"/>
      <c r="L1203" s="206">
        <v>30742</v>
      </c>
      <c r="M1203" s="206" t="s">
        <v>1455</v>
      </c>
      <c r="N1203" s="206">
        <v>89771</v>
      </c>
      <c r="O1203" s="206">
        <v>24346</v>
      </c>
      <c r="P1203" s="206">
        <v>801214</v>
      </c>
      <c r="Q1203" s="206">
        <v>812115</v>
      </c>
      <c r="R1203" s="206">
        <v>8599</v>
      </c>
      <c r="S1203" s="206">
        <v>380143</v>
      </c>
      <c r="T1203" s="206"/>
    </row>
    <row r="1204" spans="1:20">
      <c r="A1204" s="86">
        <v>1200</v>
      </c>
      <c r="B1204" s="86">
        <v>1200</v>
      </c>
      <c r="C1204" s="105">
        <v>39528</v>
      </c>
      <c r="D1204" s="86"/>
      <c r="E1204" s="277">
        <v>39531</v>
      </c>
      <c r="F1204" s="105">
        <v>39589</v>
      </c>
      <c r="G1204" s="105">
        <v>39594</v>
      </c>
      <c r="H1204" s="233" t="s">
        <v>120</v>
      </c>
      <c r="I1204" s="206">
        <v>66433</v>
      </c>
      <c r="J1204" s="206"/>
      <c r="K1204" s="206"/>
      <c r="L1204" s="206">
        <v>30741</v>
      </c>
      <c r="M1204" s="206" t="s">
        <v>1456</v>
      </c>
      <c r="N1204" s="206">
        <v>90125</v>
      </c>
      <c r="O1204" s="206">
        <v>24348</v>
      </c>
      <c r="P1204" s="206">
        <v>800232</v>
      </c>
      <c r="Q1204" s="206">
        <v>812123</v>
      </c>
      <c r="R1204" s="206">
        <v>8533</v>
      </c>
      <c r="S1204" s="206">
        <v>680015</v>
      </c>
      <c r="T1204" s="206"/>
    </row>
    <row r="1205" spans="1:20">
      <c r="A1205" s="86">
        <v>1201</v>
      </c>
      <c r="B1205" s="86">
        <v>1201</v>
      </c>
      <c r="C1205" s="105">
        <v>39528</v>
      </c>
      <c r="D1205" s="86"/>
      <c r="E1205" s="277">
        <v>39531</v>
      </c>
      <c r="F1205" s="105">
        <v>39552</v>
      </c>
      <c r="G1205" s="105">
        <v>39549</v>
      </c>
      <c r="H1205" s="135" t="s">
        <v>120</v>
      </c>
      <c r="I1205" s="206">
        <v>65777</v>
      </c>
      <c r="J1205" s="206"/>
      <c r="K1205" s="206"/>
      <c r="L1205" s="206">
        <v>30805</v>
      </c>
      <c r="M1205" s="206" t="s">
        <v>1457</v>
      </c>
      <c r="N1205" s="206">
        <v>89977</v>
      </c>
      <c r="O1205" s="206">
        <v>23875</v>
      </c>
      <c r="P1205" s="206">
        <v>800096</v>
      </c>
      <c r="Q1205" s="206">
        <v>812134</v>
      </c>
      <c r="R1205" s="206">
        <v>8787</v>
      </c>
      <c r="S1205" s="206">
        <v>680047</v>
      </c>
      <c r="T1205" s="206"/>
    </row>
    <row r="1206" spans="1:20">
      <c r="A1206" s="86">
        <v>1202</v>
      </c>
      <c r="B1206" s="86">
        <v>1202</v>
      </c>
      <c r="C1206" s="105">
        <v>39528</v>
      </c>
      <c r="D1206" s="86"/>
      <c r="E1206" s="277">
        <v>39531</v>
      </c>
      <c r="F1206" s="105">
        <v>39554</v>
      </c>
      <c r="G1206" s="105">
        <v>39553</v>
      </c>
      <c r="H1206" s="135" t="s">
        <v>134</v>
      </c>
      <c r="I1206" s="206">
        <v>66183</v>
      </c>
      <c r="J1206" s="206"/>
      <c r="K1206" s="206"/>
      <c r="L1206" s="206">
        <v>30848</v>
      </c>
      <c r="M1206" s="206" t="s">
        <v>1458</v>
      </c>
      <c r="N1206" s="206">
        <v>90663</v>
      </c>
      <c r="O1206" s="206">
        <v>24582</v>
      </c>
      <c r="P1206" s="206">
        <v>757495</v>
      </c>
      <c r="Q1206" s="206">
        <v>812121</v>
      </c>
      <c r="R1206" s="206">
        <v>2670</v>
      </c>
      <c r="S1206" s="206">
        <v>780224</v>
      </c>
      <c r="T1206" s="206"/>
    </row>
    <row r="1207" spans="1:20">
      <c r="A1207" s="86">
        <v>1203</v>
      </c>
      <c r="B1207" s="86">
        <v>1203</v>
      </c>
      <c r="C1207" s="105">
        <v>39528</v>
      </c>
      <c r="D1207" s="86"/>
      <c r="E1207" s="277">
        <v>39531</v>
      </c>
      <c r="F1207" s="105">
        <v>39554</v>
      </c>
      <c r="G1207" s="105">
        <v>39554</v>
      </c>
      <c r="H1207" s="135" t="s">
        <v>122</v>
      </c>
      <c r="I1207" s="206">
        <v>66053</v>
      </c>
      <c r="J1207" s="206"/>
      <c r="K1207" s="206"/>
      <c r="L1207" s="206">
        <v>30700</v>
      </c>
      <c r="M1207" s="206" t="s">
        <v>1459</v>
      </c>
      <c r="N1207" s="206">
        <v>91089</v>
      </c>
      <c r="O1207" s="206">
        <v>23845</v>
      </c>
      <c r="P1207" s="206">
        <v>757395</v>
      </c>
      <c r="Q1207" s="206">
        <v>812133</v>
      </c>
      <c r="R1207" s="206">
        <v>106</v>
      </c>
      <c r="S1207" s="206">
        <v>480228</v>
      </c>
      <c r="T1207" s="206"/>
    </row>
    <row r="1208" spans="1:20">
      <c r="A1208" s="86">
        <v>1204</v>
      </c>
      <c r="B1208" s="86">
        <v>1204</v>
      </c>
      <c r="C1208" s="105">
        <v>39528</v>
      </c>
      <c r="D1208" s="86"/>
      <c r="E1208" s="277">
        <v>39531</v>
      </c>
      <c r="F1208" s="105">
        <v>39549</v>
      </c>
      <c r="G1208" s="105">
        <v>39549</v>
      </c>
      <c r="H1208" s="135" t="s">
        <v>120</v>
      </c>
      <c r="I1208" s="206">
        <v>66428</v>
      </c>
      <c r="J1208" s="206"/>
      <c r="K1208" s="206"/>
      <c r="L1208" s="206">
        <v>30658</v>
      </c>
      <c r="M1208" s="206" t="s">
        <v>1460</v>
      </c>
      <c r="N1208" s="206">
        <v>90121</v>
      </c>
      <c r="O1208" s="206">
        <v>23899</v>
      </c>
      <c r="P1208" s="206">
        <v>800105</v>
      </c>
      <c r="Q1208" s="206">
        <v>812126</v>
      </c>
      <c r="R1208" s="206">
        <v>8460</v>
      </c>
      <c r="S1208" s="206">
        <v>780207</v>
      </c>
      <c r="T1208" s="206"/>
    </row>
    <row r="1209" spans="1:20">
      <c r="A1209" s="86">
        <v>1205</v>
      </c>
      <c r="B1209" s="86">
        <v>1205</v>
      </c>
      <c r="C1209" s="105">
        <v>39528</v>
      </c>
      <c r="D1209" s="86"/>
      <c r="E1209" s="277">
        <v>39531</v>
      </c>
      <c r="F1209" s="105">
        <v>39552</v>
      </c>
      <c r="G1209" s="105">
        <v>39552</v>
      </c>
      <c r="H1209" s="135" t="s">
        <v>120</v>
      </c>
      <c r="I1209" s="206">
        <v>66022</v>
      </c>
      <c r="J1209" s="206"/>
      <c r="K1209" s="206"/>
      <c r="L1209" s="206">
        <v>30729</v>
      </c>
      <c r="M1209" s="206" t="s">
        <v>1461</v>
      </c>
      <c r="N1209" s="206">
        <v>89980</v>
      </c>
      <c r="O1209" s="206">
        <v>24308</v>
      </c>
      <c r="P1209" s="206">
        <v>801392</v>
      </c>
      <c r="Q1209" s="206">
        <v>812122</v>
      </c>
      <c r="R1209" s="206">
        <v>8597</v>
      </c>
      <c r="S1209" s="206">
        <v>780279</v>
      </c>
      <c r="T1209" s="206"/>
    </row>
    <row r="1210" spans="1:20">
      <c r="A1210" s="86">
        <v>1206</v>
      </c>
      <c r="B1210" s="86">
        <v>1206</v>
      </c>
      <c r="C1210" s="105">
        <v>39528</v>
      </c>
      <c r="D1210" s="86"/>
      <c r="E1210" s="277">
        <v>39531</v>
      </c>
      <c r="F1210" s="105">
        <v>39554</v>
      </c>
      <c r="G1210" s="105">
        <v>39677</v>
      </c>
      <c r="H1210" s="135" t="s">
        <v>134</v>
      </c>
      <c r="I1210" s="206">
        <v>66476</v>
      </c>
      <c r="J1210" s="206"/>
      <c r="K1210" s="206"/>
      <c r="L1210" s="206">
        <v>30692</v>
      </c>
      <c r="M1210" s="206" t="s">
        <v>1462</v>
      </c>
      <c r="N1210" s="206">
        <v>90963</v>
      </c>
      <c r="O1210" s="206">
        <v>24294</v>
      </c>
      <c r="P1210" s="206">
        <v>813694</v>
      </c>
      <c r="Q1210" s="206">
        <v>812132</v>
      </c>
      <c r="R1210" s="206">
        <v>8203</v>
      </c>
      <c r="S1210" s="206">
        <v>780236</v>
      </c>
      <c r="T1210" s="206"/>
    </row>
    <row r="1211" spans="1:20">
      <c r="A1211" s="86">
        <v>1207</v>
      </c>
      <c r="B1211" s="86">
        <v>1207</v>
      </c>
      <c r="C1211" s="105">
        <v>39528</v>
      </c>
      <c r="D1211" s="86"/>
      <c r="E1211" s="277">
        <v>39532</v>
      </c>
      <c r="F1211" s="105">
        <v>39552</v>
      </c>
      <c r="G1211" s="105">
        <v>39552</v>
      </c>
      <c r="H1211" s="135" t="s">
        <v>120</v>
      </c>
      <c r="I1211" s="206">
        <v>66060</v>
      </c>
      <c r="J1211" s="206"/>
      <c r="K1211" s="206"/>
      <c r="L1211" s="206">
        <v>30731</v>
      </c>
      <c r="M1211" s="206" t="s">
        <v>1463</v>
      </c>
      <c r="N1211" s="206">
        <v>90661</v>
      </c>
      <c r="O1211" s="206">
        <v>24326</v>
      </c>
      <c r="P1211" s="206">
        <v>812535</v>
      </c>
      <c r="Q1211" s="206">
        <v>812112</v>
      </c>
      <c r="R1211" s="206">
        <v>8457</v>
      </c>
      <c r="S1211" s="206">
        <v>780202</v>
      </c>
      <c r="T1211" s="206"/>
    </row>
    <row r="1212" spans="1:20">
      <c r="A1212" s="86">
        <v>1208</v>
      </c>
      <c r="B1212" s="86">
        <v>1208</v>
      </c>
      <c r="C1212" s="105">
        <v>39528</v>
      </c>
      <c r="D1212" s="86"/>
      <c r="E1212" s="277">
        <v>39531</v>
      </c>
      <c r="F1212" s="105">
        <v>39548</v>
      </c>
      <c r="G1212" s="105">
        <v>39556</v>
      </c>
      <c r="H1212" s="135" t="s">
        <v>122</v>
      </c>
      <c r="I1212" s="206">
        <v>66503</v>
      </c>
      <c r="J1212" s="206"/>
      <c r="K1212" s="206"/>
      <c r="L1212" s="206">
        <v>30860</v>
      </c>
      <c r="M1212" s="206" t="s">
        <v>1464</v>
      </c>
      <c r="N1212" s="206">
        <v>90618</v>
      </c>
      <c r="O1212" s="206">
        <v>24613</v>
      </c>
      <c r="P1212" s="206">
        <v>813611</v>
      </c>
      <c r="Q1212" s="206">
        <v>812130</v>
      </c>
      <c r="R1212" s="206">
        <v>8742</v>
      </c>
      <c r="S1212" s="206">
        <v>980186</v>
      </c>
      <c r="T1212" s="206"/>
    </row>
    <row r="1213" spans="1:20">
      <c r="A1213" s="86">
        <v>1209</v>
      </c>
      <c r="B1213" s="86">
        <v>1209</v>
      </c>
      <c r="C1213" s="105">
        <v>39528</v>
      </c>
      <c r="D1213" s="86"/>
      <c r="E1213" s="277">
        <v>39531</v>
      </c>
      <c r="F1213" s="105">
        <v>39553</v>
      </c>
      <c r="G1213" s="105">
        <v>39553</v>
      </c>
      <c r="H1213" s="135" t="s">
        <v>119</v>
      </c>
      <c r="I1213" s="206">
        <v>66127</v>
      </c>
      <c r="J1213" s="206"/>
      <c r="K1213" s="206"/>
      <c r="L1213" s="206">
        <v>30684</v>
      </c>
      <c r="M1213" s="206" t="s">
        <v>1465</v>
      </c>
      <c r="N1213" s="206">
        <v>90055</v>
      </c>
      <c r="O1213" s="206">
        <v>24014</v>
      </c>
      <c r="P1213" s="206">
        <v>812588</v>
      </c>
      <c r="Q1213" s="206">
        <v>810160</v>
      </c>
      <c r="R1213" s="206">
        <v>8582</v>
      </c>
      <c r="S1213" s="206">
        <v>780232</v>
      </c>
      <c r="T1213" s="206"/>
    </row>
    <row r="1214" spans="1:20">
      <c r="A1214" s="86">
        <v>1210</v>
      </c>
      <c r="B1214" s="86">
        <v>1210</v>
      </c>
      <c r="C1214" s="105">
        <v>39531</v>
      </c>
      <c r="D1214" s="86"/>
      <c r="E1214" s="277">
        <v>39531</v>
      </c>
      <c r="F1214" s="105">
        <v>39552</v>
      </c>
      <c r="G1214" s="105">
        <v>39549</v>
      </c>
      <c r="H1214" s="135" t="s">
        <v>119</v>
      </c>
      <c r="I1214" s="206">
        <v>65536</v>
      </c>
      <c r="J1214" s="206"/>
      <c r="K1214" s="206"/>
      <c r="L1214" s="206">
        <v>30642</v>
      </c>
      <c r="M1214" s="206" t="s">
        <v>1466</v>
      </c>
      <c r="N1214" s="206">
        <v>89978</v>
      </c>
      <c r="O1214" s="206">
        <v>24084</v>
      </c>
      <c r="P1214" s="206">
        <v>812587</v>
      </c>
      <c r="Q1214" s="206">
        <v>607421</v>
      </c>
      <c r="R1214" s="206">
        <v>8477</v>
      </c>
      <c r="S1214" s="206">
        <v>780200</v>
      </c>
      <c r="T1214" s="206"/>
    </row>
    <row r="1215" spans="1:20">
      <c r="A1215" s="86">
        <v>1211</v>
      </c>
      <c r="B1215" s="86">
        <v>1211</v>
      </c>
      <c r="C1215" s="105">
        <v>39531</v>
      </c>
      <c r="D1215" s="86"/>
      <c r="E1215" s="277">
        <v>39531</v>
      </c>
      <c r="F1215" s="105">
        <v>39549</v>
      </c>
      <c r="G1215" s="105">
        <v>39549</v>
      </c>
      <c r="H1215" s="135" t="s">
        <v>134</v>
      </c>
      <c r="I1215" s="206">
        <v>65693</v>
      </c>
      <c r="J1215" s="206"/>
      <c r="K1215" s="206"/>
      <c r="L1215" s="206">
        <v>30726</v>
      </c>
      <c r="M1215" s="206" t="s">
        <v>1467</v>
      </c>
      <c r="N1215" s="206">
        <v>90658</v>
      </c>
      <c r="O1215" s="206">
        <v>24351</v>
      </c>
      <c r="P1215" s="206">
        <v>812593</v>
      </c>
      <c r="Q1215" s="206">
        <v>807425</v>
      </c>
      <c r="R1215" s="206">
        <v>8438</v>
      </c>
      <c r="S1215" s="206">
        <v>780010</v>
      </c>
      <c r="T1215" s="206"/>
    </row>
    <row r="1216" spans="1:20">
      <c r="A1216" s="86">
        <v>1212</v>
      </c>
      <c r="B1216" s="86">
        <v>1212</v>
      </c>
      <c r="C1216" s="105">
        <v>39531</v>
      </c>
      <c r="D1216" s="86"/>
      <c r="E1216" s="277">
        <v>39531</v>
      </c>
      <c r="F1216" s="105">
        <v>39548</v>
      </c>
      <c r="G1216" s="105">
        <v>39548</v>
      </c>
      <c r="H1216" s="135" t="s">
        <v>120</v>
      </c>
      <c r="I1216" s="206">
        <v>65959</v>
      </c>
      <c r="J1216" s="206"/>
      <c r="K1216" s="206"/>
      <c r="L1216" s="206">
        <v>30832</v>
      </c>
      <c r="M1216" s="206" t="s">
        <v>1468</v>
      </c>
      <c r="N1216" s="206">
        <v>89975</v>
      </c>
      <c r="O1216" s="206">
        <v>24388</v>
      </c>
      <c r="P1216" s="206">
        <v>813609</v>
      </c>
      <c r="Q1216" s="206">
        <v>807423</v>
      </c>
      <c r="R1216" s="206">
        <v>5296</v>
      </c>
      <c r="S1216" s="206">
        <v>780201</v>
      </c>
      <c r="T1216" s="206"/>
    </row>
    <row r="1217" spans="1:20">
      <c r="A1217" s="86">
        <v>1213</v>
      </c>
      <c r="B1217" s="86">
        <v>1213</v>
      </c>
      <c r="C1217" s="105">
        <v>39531</v>
      </c>
      <c r="D1217" s="86"/>
      <c r="E1217" s="277">
        <v>39531</v>
      </c>
      <c r="F1217" s="105">
        <v>39552</v>
      </c>
      <c r="G1217" s="105">
        <v>39552</v>
      </c>
      <c r="H1217" s="135" t="s">
        <v>120</v>
      </c>
      <c r="I1217" s="206">
        <v>65960</v>
      </c>
      <c r="J1217" s="206"/>
      <c r="K1217" s="206"/>
      <c r="L1217" s="206">
        <v>30680</v>
      </c>
      <c r="M1217" s="206" t="s">
        <v>1469</v>
      </c>
      <c r="N1217" s="206">
        <v>89616</v>
      </c>
      <c r="O1217" s="206">
        <v>23841</v>
      </c>
      <c r="P1217" s="206">
        <v>812531</v>
      </c>
      <c r="Q1217" s="206">
        <v>809498</v>
      </c>
      <c r="R1217" s="206">
        <v>115</v>
      </c>
      <c r="S1217" s="206">
        <v>780209</v>
      </c>
      <c r="T1217" s="206"/>
    </row>
    <row r="1218" spans="1:20">
      <c r="A1218" s="86">
        <v>1214</v>
      </c>
      <c r="B1218" s="86">
        <v>1214</v>
      </c>
      <c r="C1218" s="105">
        <v>39531</v>
      </c>
      <c r="D1218" s="86"/>
      <c r="E1218" s="277">
        <v>39532</v>
      </c>
      <c r="F1218" s="105">
        <v>39535</v>
      </c>
      <c r="G1218" s="105">
        <v>39535</v>
      </c>
      <c r="H1218" s="233" t="s">
        <v>120</v>
      </c>
      <c r="I1218" s="206">
        <v>66121</v>
      </c>
      <c r="J1218" s="206"/>
      <c r="K1218" s="206"/>
      <c r="L1218" s="206">
        <v>30725</v>
      </c>
      <c r="M1218" s="206" t="s">
        <v>1470</v>
      </c>
      <c r="N1218" s="206">
        <v>90129</v>
      </c>
      <c r="O1218" s="206">
        <v>24349</v>
      </c>
      <c r="P1218" s="206">
        <v>813769</v>
      </c>
      <c r="Q1218" s="206">
        <v>807420</v>
      </c>
      <c r="R1218" s="206">
        <v>8514</v>
      </c>
      <c r="S1218" s="206">
        <v>780203</v>
      </c>
      <c r="T1218" s="206"/>
    </row>
    <row r="1219" spans="1:20">
      <c r="A1219" s="86">
        <v>1215</v>
      </c>
      <c r="B1219" s="86">
        <v>1215</v>
      </c>
      <c r="C1219" s="105">
        <v>39531</v>
      </c>
      <c r="D1219" s="86"/>
      <c r="E1219" s="277">
        <v>39532</v>
      </c>
      <c r="F1219" s="105">
        <v>39535</v>
      </c>
      <c r="G1219" s="105">
        <v>39535</v>
      </c>
      <c r="H1219" s="233" t="s">
        <v>120</v>
      </c>
      <c r="I1219" s="206">
        <v>66192</v>
      </c>
      <c r="J1219" s="206"/>
      <c r="K1219" s="206"/>
      <c r="L1219" s="206">
        <v>30666</v>
      </c>
      <c r="M1219" s="206" t="s">
        <v>1471</v>
      </c>
      <c r="N1219" s="206">
        <v>90069</v>
      </c>
      <c r="O1219" s="206">
        <v>23951</v>
      </c>
      <c r="P1219" s="206">
        <v>812912</v>
      </c>
      <c r="Q1219" s="206">
        <v>807427</v>
      </c>
      <c r="R1219" s="206">
        <v>8407</v>
      </c>
      <c r="S1219" s="206">
        <v>780204</v>
      </c>
      <c r="T1219" s="206"/>
    </row>
    <row r="1220" spans="1:20">
      <c r="A1220" s="86">
        <v>1216</v>
      </c>
      <c r="B1220" s="86">
        <v>1216</v>
      </c>
      <c r="C1220" s="105">
        <v>39531</v>
      </c>
      <c r="D1220" s="86"/>
      <c r="E1220" s="277">
        <v>39532</v>
      </c>
      <c r="F1220" s="255"/>
      <c r="G1220" s="105">
        <v>39539</v>
      </c>
      <c r="H1220" s="135" t="s">
        <v>120</v>
      </c>
      <c r="I1220" s="206">
        <v>66560</v>
      </c>
      <c r="J1220" s="206"/>
      <c r="K1220" s="206"/>
      <c r="L1220" s="206">
        <v>30710</v>
      </c>
      <c r="M1220" s="206" t="s">
        <v>1472</v>
      </c>
      <c r="N1220" s="206">
        <v>91108</v>
      </c>
      <c r="O1220" s="206">
        <v>24254</v>
      </c>
      <c r="P1220" s="206">
        <v>812358</v>
      </c>
      <c r="Q1220" s="206">
        <v>807419</v>
      </c>
      <c r="R1220" s="206">
        <v>8433</v>
      </c>
      <c r="S1220" s="206">
        <v>780210</v>
      </c>
      <c r="T1220" s="206"/>
    </row>
    <row r="1221" spans="1:20">
      <c r="A1221" s="86">
        <v>1217</v>
      </c>
      <c r="B1221" s="86">
        <v>1217</v>
      </c>
      <c r="C1221" s="105">
        <v>39531</v>
      </c>
      <c r="D1221" s="86"/>
      <c r="E1221" s="277">
        <v>39532</v>
      </c>
      <c r="F1221" s="105">
        <v>39555</v>
      </c>
      <c r="G1221" s="105">
        <v>39555</v>
      </c>
      <c r="H1221" s="135" t="s">
        <v>120</v>
      </c>
      <c r="I1221" s="206">
        <v>65963</v>
      </c>
      <c r="J1221" s="206"/>
      <c r="K1221" s="206"/>
      <c r="L1221" s="206">
        <v>30709</v>
      </c>
      <c r="M1221" s="206" t="s">
        <v>1473</v>
      </c>
      <c r="N1221" s="206">
        <v>91340</v>
      </c>
      <c r="O1221" s="206">
        <v>24245</v>
      </c>
      <c r="P1221" s="206">
        <v>812350</v>
      </c>
      <c r="Q1221" s="206">
        <v>807428</v>
      </c>
      <c r="R1221" s="206">
        <v>8269</v>
      </c>
      <c r="S1221" s="206">
        <v>780206</v>
      </c>
      <c r="T1221" s="206"/>
    </row>
    <row r="1222" spans="1:20">
      <c r="A1222" s="86">
        <v>1218</v>
      </c>
      <c r="B1222" s="86">
        <v>1218</v>
      </c>
      <c r="C1222" s="105">
        <v>39531</v>
      </c>
      <c r="D1222" s="86"/>
      <c r="E1222" s="277">
        <v>39532</v>
      </c>
      <c r="F1222" s="255"/>
      <c r="G1222" s="105">
        <v>39540</v>
      </c>
      <c r="H1222" s="135" t="s">
        <v>134</v>
      </c>
      <c r="I1222" s="206">
        <v>66590</v>
      </c>
      <c r="J1222" s="206"/>
      <c r="K1222" s="206"/>
      <c r="L1222" s="206">
        <v>30697</v>
      </c>
      <c r="M1222" s="206" t="s">
        <v>1474</v>
      </c>
      <c r="N1222" s="206">
        <v>90060</v>
      </c>
      <c r="O1222" s="206">
        <v>24010</v>
      </c>
      <c r="P1222" s="206">
        <v>813695</v>
      </c>
      <c r="Q1222" s="206">
        <v>809491</v>
      </c>
      <c r="R1222" s="206">
        <v>8561</v>
      </c>
      <c r="S1222" s="206">
        <v>980185</v>
      </c>
      <c r="T1222" s="206"/>
    </row>
    <row r="1223" spans="1:20">
      <c r="A1223" s="86">
        <v>1219</v>
      </c>
      <c r="B1223" s="86">
        <v>1219</v>
      </c>
      <c r="C1223" s="105">
        <v>39531</v>
      </c>
      <c r="D1223" s="86"/>
      <c r="E1223" s="277">
        <v>39532</v>
      </c>
      <c r="F1223" s="105">
        <v>39587</v>
      </c>
      <c r="G1223" s="105">
        <v>39587</v>
      </c>
      <c r="H1223" s="233" t="s">
        <v>120</v>
      </c>
      <c r="I1223" s="206"/>
      <c r="J1223" s="206"/>
      <c r="K1223" s="206"/>
      <c r="L1223" s="206"/>
      <c r="M1223" s="206"/>
      <c r="N1223" s="206"/>
      <c r="O1223" s="206"/>
      <c r="P1223" s="206"/>
      <c r="Q1223" s="206"/>
      <c r="R1223" s="206"/>
      <c r="S1223" s="206"/>
      <c r="T1223" s="206"/>
    </row>
    <row r="1224" spans="1:20">
      <c r="A1224" s="86">
        <v>1220</v>
      </c>
      <c r="B1224" s="86">
        <v>1220</v>
      </c>
      <c r="C1224" s="105">
        <v>39531</v>
      </c>
      <c r="D1224" s="86"/>
      <c r="E1224" s="277">
        <v>39532</v>
      </c>
      <c r="F1224" s="105">
        <v>39559</v>
      </c>
      <c r="G1224" s="105">
        <v>39556</v>
      </c>
      <c r="H1224" s="135" t="s">
        <v>120</v>
      </c>
      <c r="I1224" s="206">
        <v>66387</v>
      </c>
      <c r="J1224" s="206"/>
      <c r="K1224" s="206"/>
      <c r="L1224" s="206">
        <v>30687</v>
      </c>
      <c r="M1224" s="206" t="s">
        <v>1475</v>
      </c>
      <c r="N1224" s="206">
        <v>91418</v>
      </c>
      <c r="O1224" s="206">
        <v>23884</v>
      </c>
      <c r="P1224" s="206">
        <v>812742</v>
      </c>
      <c r="Q1224" s="206">
        <v>807242</v>
      </c>
      <c r="R1224" s="206">
        <v>8545</v>
      </c>
      <c r="S1224" s="206">
        <v>780220</v>
      </c>
      <c r="T1224" s="206"/>
    </row>
    <row r="1225" spans="1:20">
      <c r="A1225" s="86">
        <v>1221</v>
      </c>
      <c r="B1225" s="86">
        <v>1221</v>
      </c>
      <c r="C1225" s="105">
        <v>39531</v>
      </c>
      <c r="D1225" s="86"/>
      <c r="E1225" s="277">
        <v>39532</v>
      </c>
      <c r="F1225" s="105">
        <v>39555</v>
      </c>
      <c r="G1225" s="105">
        <v>39555</v>
      </c>
      <c r="H1225" s="135" t="s">
        <v>120</v>
      </c>
      <c r="I1225" s="206">
        <v>66477</v>
      </c>
      <c r="J1225" s="206"/>
      <c r="K1225" s="206"/>
      <c r="L1225" s="206">
        <v>30682</v>
      </c>
      <c r="M1225" s="206" t="s">
        <v>1476</v>
      </c>
      <c r="N1225" s="206">
        <v>91346</v>
      </c>
      <c r="O1225" s="206">
        <v>23888</v>
      </c>
      <c r="P1225" s="206">
        <v>812915</v>
      </c>
      <c r="Q1225" s="206">
        <v>809499</v>
      </c>
      <c r="R1225" s="206">
        <v>8550</v>
      </c>
      <c r="S1225" s="206">
        <v>980190</v>
      </c>
      <c r="T1225" s="206"/>
    </row>
    <row r="1226" spans="1:20">
      <c r="A1226" s="86">
        <v>1222</v>
      </c>
      <c r="B1226" s="86">
        <v>1222</v>
      </c>
      <c r="C1226" s="105">
        <v>39531</v>
      </c>
      <c r="D1226" s="86"/>
      <c r="E1226" s="277">
        <v>39532</v>
      </c>
      <c r="F1226" s="105">
        <v>39554</v>
      </c>
      <c r="G1226" s="105">
        <v>39554</v>
      </c>
      <c r="H1226" s="135" t="s">
        <v>120</v>
      </c>
      <c r="I1226" s="206">
        <v>66439</v>
      </c>
      <c r="J1226" s="206"/>
      <c r="K1226" s="206"/>
      <c r="L1226" s="206">
        <v>30621</v>
      </c>
      <c r="M1226" s="206" t="s">
        <v>1477</v>
      </c>
      <c r="N1226" s="206">
        <v>91425</v>
      </c>
      <c r="O1226" s="206">
        <v>24149</v>
      </c>
      <c r="P1226" s="206">
        <v>812351</v>
      </c>
      <c r="Q1226" s="206">
        <v>809502</v>
      </c>
      <c r="R1226" s="206">
        <v>8145</v>
      </c>
      <c r="S1226" s="206">
        <v>980191</v>
      </c>
      <c r="T1226" s="206"/>
    </row>
    <row r="1227" spans="1:20">
      <c r="A1227" s="86">
        <v>1223</v>
      </c>
      <c r="B1227" s="86">
        <v>1223</v>
      </c>
      <c r="C1227" s="105">
        <v>39531</v>
      </c>
      <c r="D1227" s="86"/>
      <c r="E1227" s="277">
        <v>39532</v>
      </c>
      <c r="F1227" s="105">
        <v>39555</v>
      </c>
      <c r="G1227" s="105">
        <v>39555</v>
      </c>
      <c r="H1227" s="135" t="s">
        <v>138</v>
      </c>
      <c r="I1227" s="206">
        <v>66403</v>
      </c>
      <c r="J1227" s="206"/>
      <c r="K1227" s="206"/>
      <c r="L1227" s="206">
        <v>30859</v>
      </c>
      <c r="M1227" s="206" t="s">
        <v>1478</v>
      </c>
      <c r="N1227" s="206">
        <v>91341</v>
      </c>
      <c r="O1227" s="206">
        <v>24591</v>
      </c>
      <c r="P1227" s="206">
        <v>812591</v>
      </c>
      <c r="Q1227" s="206">
        <v>809497</v>
      </c>
      <c r="R1227" s="206">
        <v>8580</v>
      </c>
      <c r="S1227" s="206">
        <v>780239</v>
      </c>
      <c r="T1227" s="206"/>
    </row>
    <row r="1228" spans="1:20">
      <c r="A1228" s="86">
        <v>1224</v>
      </c>
      <c r="B1228" s="86">
        <v>1224</v>
      </c>
      <c r="C1228" s="105">
        <v>39532</v>
      </c>
      <c r="D1228" s="86"/>
      <c r="E1228" s="277">
        <v>39532</v>
      </c>
      <c r="F1228" s="105">
        <v>39555</v>
      </c>
      <c r="G1228" s="105">
        <v>39555</v>
      </c>
      <c r="H1228" s="135" t="s">
        <v>119</v>
      </c>
      <c r="I1228" s="206">
        <v>66168</v>
      </c>
      <c r="J1228" s="206"/>
      <c r="K1228" s="206"/>
      <c r="L1228" s="206">
        <v>30705</v>
      </c>
      <c r="M1228" s="206" t="s">
        <v>1479</v>
      </c>
      <c r="N1228" s="206">
        <v>91422</v>
      </c>
      <c r="O1228" s="206">
        <v>24248</v>
      </c>
      <c r="P1228" s="206">
        <v>812595</v>
      </c>
      <c r="Q1228" s="206">
        <v>809487</v>
      </c>
      <c r="R1228" s="206">
        <v>8334</v>
      </c>
      <c r="S1228" s="206">
        <v>780226</v>
      </c>
      <c r="T1228" s="206"/>
    </row>
    <row r="1229" spans="1:20">
      <c r="A1229" s="86">
        <v>1225</v>
      </c>
      <c r="B1229" s="86">
        <v>1225</v>
      </c>
      <c r="C1229" s="105">
        <v>39532</v>
      </c>
      <c r="D1229" s="86"/>
      <c r="E1229" s="277">
        <v>39533</v>
      </c>
      <c r="F1229" s="105">
        <v>39556</v>
      </c>
      <c r="G1229" s="105">
        <v>39556</v>
      </c>
      <c r="H1229" s="135" t="s">
        <v>120</v>
      </c>
      <c r="I1229" s="206">
        <v>66278</v>
      </c>
      <c r="J1229" s="206"/>
      <c r="K1229" s="206"/>
      <c r="L1229" s="206">
        <v>30842</v>
      </c>
      <c r="M1229" s="206" t="s">
        <v>1480</v>
      </c>
      <c r="N1229" s="206">
        <v>91420</v>
      </c>
      <c r="O1229" s="206">
        <v>24574</v>
      </c>
      <c r="P1229" s="206">
        <v>812589</v>
      </c>
      <c r="Q1229" s="206">
        <v>809504</v>
      </c>
      <c r="R1229" s="206">
        <v>5711</v>
      </c>
      <c r="S1229" s="206">
        <v>280069</v>
      </c>
      <c r="T1229" s="206"/>
    </row>
    <row r="1230" spans="1:20">
      <c r="A1230" s="86">
        <v>1226</v>
      </c>
      <c r="B1230" s="86">
        <v>1226</v>
      </c>
      <c r="C1230" s="105">
        <v>39532</v>
      </c>
      <c r="D1230" s="86"/>
      <c r="E1230" s="277">
        <v>39532</v>
      </c>
      <c r="F1230" s="105">
        <v>39554</v>
      </c>
      <c r="G1230" s="105">
        <v>39554</v>
      </c>
      <c r="H1230" s="135" t="s">
        <v>120</v>
      </c>
      <c r="I1230" s="206">
        <v>66318</v>
      </c>
      <c r="J1230" s="206"/>
      <c r="K1230" s="206"/>
      <c r="L1230" s="206">
        <v>30656</v>
      </c>
      <c r="M1230" s="206" t="s">
        <v>1481</v>
      </c>
      <c r="N1230" s="206">
        <v>91416</v>
      </c>
      <c r="O1230" s="206">
        <v>23883</v>
      </c>
      <c r="P1230" s="206">
        <v>810384</v>
      </c>
      <c r="Q1230" s="206">
        <v>809488</v>
      </c>
      <c r="R1230" s="206">
        <v>113</v>
      </c>
      <c r="S1230" s="206">
        <v>780199</v>
      </c>
      <c r="T1230" s="206"/>
    </row>
    <row r="1231" spans="1:20">
      <c r="A1231" s="86">
        <v>1227</v>
      </c>
      <c r="B1231" s="86">
        <v>1227</v>
      </c>
      <c r="C1231" s="105">
        <v>39532</v>
      </c>
      <c r="D1231" s="86"/>
      <c r="E1231" s="277">
        <v>39532</v>
      </c>
      <c r="F1231" s="105">
        <v>39552</v>
      </c>
      <c r="G1231" s="105">
        <v>39552</v>
      </c>
      <c r="H1231" s="135" t="s">
        <v>120</v>
      </c>
      <c r="I1231" s="206">
        <v>66390</v>
      </c>
      <c r="J1231" s="206"/>
      <c r="K1231" s="206"/>
      <c r="L1231" s="206">
        <v>30862</v>
      </c>
      <c r="M1231" s="206" t="s">
        <v>1482</v>
      </c>
      <c r="N1231" s="206">
        <v>89754</v>
      </c>
      <c r="O1231" s="206">
        <v>24623</v>
      </c>
      <c r="P1231" s="206">
        <v>810890</v>
      </c>
      <c r="Q1231" s="206">
        <v>809500</v>
      </c>
      <c r="R1231" s="206">
        <v>8700</v>
      </c>
      <c r="S1231" s="206">
        <v>980197</v>
      </c>
      <c r="T1231" s="206"/>
    </row>
    <row r="1232" spans="1:20">
      <c r="A1232" s="86">
        <v>1228</v>
      </c>
      <c r="B1232" s="86">
        <v>1228</v>
      </c>
      <c r="C1232" s="105">
        <v>39532</v>
      </c>
      <c r="D1232" s="86"/>
      <c r="E1232" s="277">
        <v>39532</v>
      </c>
      <c r="F1232" s="105">
        <v>39555</v>
      </c>
      <c r="G1232" s="105">
        <v>39555</v>
      </c>
      <c r="H1232" s="135" t="s">
        <v>138</v>
      </c>
      <c r="I1232" s="206">
        <v>66562</v>
      </c>
      <c r="J1232" s="206"/>
      <c r="K1232" s="206"/>
      <c r="L1232" s="206">
        <v>30824</v>
      </c>
      <c r="M1232" s="206" t="s">
        <v>1483</v>
      </c>
      <c r="N1232" s="206">
        <v>89979</v>
      </c>
      <c r="O1232" s="206">
        <v>24414</v>
      </c>
      <c r="P1232" s="206">
        <v>810414</v>
      </c>
      <c r="Q1232" s="206">
        <v>809501</v>
      </c>
      <c r="R1232" s="206">
        <v>6667</v>
      </c>
      <c r="S1232" s="206">
        <v>280084</v>
      </c>
      <c r="T1232" s="206"/>
    </row>
    <row r="1233" spans="1:20">
      <c r="A1233" s="86">
        <v>1229</v>
      </c>
      <c r="B1233" s="86">
        <v>1229</v>
      </c>
      <c r="C1233" s="105">
        <v>39532</v>
      </c>
      <c r="D1233" s="86"/>
      <c r="E1233" s="277">
        <v>39533</v>
      </c>
      <c r="F1233" s="105">
        <v>39573</v>
      </c>
      <c r="G1233" s="105">
        <v>39573</v>
      </c>
      <c r="H1233" s="135" t="s">
        <v>120</v>
      </c>
      <c r="I1233" s="206">
        <v>66475</v>
      </c>
      <c r="J1233" s="206"/>
      <c r="K1233" s="206"/>
      <c r="L1233" s="206">
        <v>30845</v>
      </c>
      <c r="M1233" s="206" t="s">
        <v>1484</v>
      </c>
      <c r="N1233" s="206">
        <v>90068</v>
      </c>
      <c r="O1233" s="206">
        <v>24598</v>
      </c>
      <c r="P1233" s="206">
        <v>810087</v>
      </c>
      <c r="Q1233" s="206">
        <v>807426</v>
      </c>
      <c r="R1233" s="206">
        <v>3028</v>
      </c>
      <c r="S1233" s="206">
        <v>280132</v>
      </c>
      <c r="T1233" s="206"/>
    </row>
    <row r="1234" spans="1:20">
      <c r="A1234" s="86">
        <v>1230</v>
      </c>
      <c r="B1234" s="86">
        <v>1230</v>
      </c>
      <c r="C1234" s="105">
        <v>39532</v>
      </c>
      <c r="D1234" s="86"/>
      <c r="E1234" s="277">
        <v>39533</v>
      </c>
      <c r="F1234" s="105">
        <v>39559</v>
      </c>
      <c r="G1234" s="105">
        <v>39556</v>
      </c>
      <c r="H1234" s="135" t="s">
        <v>120</v>
      </c>
      <c r="I1234" s="206">
        <v>66402</v>
      </c>
      <c r="J1234" s="206"/>
      <c r="K1234" s="206"/>
      <c r="L1234" s="206">
        <v>30821</v>
      </c>
      <c r="M1234" s="206" t="s">
        <v>1485</v>
      </c>
      <c r="N1234" s="206">
        <v>91409</v>
      </c>
      <c r="O1234" s="206">
        <v>24439</v>
      </c>
      <c r="P1234" s="206">
        <v>813773</v>
      </c>
      <c r="Q1234" s="206">
        <v>812114</v>
      </c>
      <c r="R1234" s="206">
        <v>2428</v>
      </c>
      <c r="S1234" s="206">
        <v>280136</v>
      </c>
      <c r="T1234" s="206"/>
    </row>
    <row r="1235" spans="1:20">
      <c r="A1235" s="86">
        <v>1231</v>
      </c>
      <c r="B1235" s="86">
        <v>1231</v>
      </c>
      <c r="C1235" s="105">
        <v>39532</v>
      </c>
      <c r="D1235" s="86"/>
      <c r="E1235" s="277">
        <v>39533</v>
      </c>
      <c r="F1235" s="105">
        <v>39556</v>
      </c>
      <c r="G1235" s="105">
        <v>39555</v>
      </c>
      <c r="H1235" s="135" t="s">
        <v>119</v>
      </c>
      <c r="I1235" s="206">
        <v>66401</v>
      </c>
      <c r="J1235" s="206"/>
      <c r="K1235" s="206"/>
      <c r="L1235" s="206">
        <v>30696</v>
      </c>
      <c r="M1235" s="206" t="s">
        <v>1486</v>
      </c>
      <c r="N1235" s="206">
        <v>91350</v>
      </c>
      <c r="O1235" s="206">
        <v>23844</v>
      </c>
      <c r="P1235" s="206">
        <v>813768</v>
      </c>
      <c r="Q1235" s="206">
        <v>812119</v>
      </c>
      <c r="R1235" s="206">
        <v>8517</v>
      </c>
      <c r="S1235" s="206">
        <v>780255</v>
      </c>
      <c r="T1235" s="206"/>
    </row>
    <row r="1236" spans="1:20">
      <c r="A1236" s="86">
        <v>1232</v>
      </c>
      <c r="B1236" s="86">
        <v>1232</v>
      </c>
      <c r="C1236" s="105">
        <v>39532</v>
      </c>
      <c r="D1236" s="86"/>
      <c r="E1236" s="277">
        <v>39533</v>
      </c>
      <c r="F1236" s="105">
        <v>39553</v>
      </c>
      <c r="G1236" s="105">
        <v>39553</v>
      </c>
      <c r="H1236" s="135" t="s">
        <v>119</v>
      </c>
      <c r="I1236" s="206">
        <v>66425</v>
      </c>
      <c r="J1236" s="206"/>
      <c r="K1236" s="206"/>
      <c r="L1236" s="206">
        <v>30761</v>
      </c>
      <c r="M1236" s="206" t="s">
        <v>1487</v>
      </c>
      <c r="N1236" s="206">
        <v>91423</v>
      </c>
      <c r="O1236" s="206">
        <v>24416</v>
      </c>
      <c r="P1236" s="206">
        <v>813771</v>
      </c>
      <c r="Q1236" s="206">
        <v>809493</v>
      </c>
      <c r="R1236" s="206">
        <v>8616</v>
      </c>
      <c r="S1236" s="206">
        <v>980199</v>
      </c>
      <c r="T1236" s="206"/>
    </row>
    <row r="1237" spans="1:20">
      <c r="A1237" s="86">
        <v>1233</v>
      </c>
      <c r="B1237" s="86">
        <v>1233</v>
      </c>
      <c r="C1237" s="105">
        <v>39532</v>
      </c>
      <c r="D1237" s="86"/>
      <c r="E1237" s="277">
        <v>39534</v>
      </c>
      <c r="F1237" s="105">
        <v>39545</v>
      </c>
      <c r="G1237" s="105">
        <v>39545</v>
      </c>
      <c r="H1237" s="135" t="s">
        <v>120</v>
      </c>
      <c r="I1237" s="206">
        <v>66397</v>
      </c>
      <c r="J1237" s="206"/>
      <c r="K1237" s="206"/>
      <c r="L1237" s="206">
        <v>30756</v>
      </c>
      <c r="M1237" s="206" t="s">
        <v>1488</v>
      </c>
      <c r="N1237" s="206">
        <v>91676</v>
      </c>
      <c r="O1237" s="206">
        <v>24411</v>
      </c>
      <c r="P1237" s="206">
        <v>812870</v>
      </c>
      <c r="Q1237" s="206">
        <v>812136</v>
      </c>
      <c r="R1237" s="206">
        <v>2668</v>
      </c>
      <c r="S1237" s="206">
        <v>280078</v>
      </c>
      <c r="T1237" s="206"/>
    </row>
    <row r="1238" spans="1:20">
      <c r="A1238" s="86">
        <v>1234</v>
      </c>
      <c r="B1238" s="86">
        <v>1234</v>
      </c>
      <c r="C1238" s="105">
        <v>39532</v>
      </c>
      <c r="D1238" s="86"/>
      <c r="E1238" s="277">
        <v>39533</v>
      </c>
      <c r="F1238" s="105">
        <v>39541</v>
      </c>
      <c r="G1238" s="105">
        <v>39541</v>
      </c>
      <c r="H1238" s="135" t="s">
        <v>120</v>
      </c>
      <c r="I1238" s="206">
        <v>66499</v>
      </c>
      <c r="J1238" s="206"/>
      <c r="K1238" s="206"/>
      <c r="L1238" s="206">
        <v>30763</v>
      </c>
      <c r="M1238" s="206" t="s">
        <v>1489</v>
      </c>
      <c r="N1238" s="206">
        <v>91424</v>
      </c>
      <c r="O1238" s="206">
        <v>24409</v>
      </c>
      <c r="P1238" s="206">
        <v>814041</v>
      </c>
      <c r="Q1238" s="206">
        <v>809481</v>
      </c>
      <c r="R1238" s="206">
        <v>8703</v>
      </c>
      <c r="S1238" s="206">
        <v>280162</v>
      </c>
      <c r="T1238" s="206"/>
    </row>
    <row r="1239" spans="1:20">
      <c r="A1239" s="86">
        <v>1235</v>
      </c>
      <c r="B1239" s="86">
        <v>1235</v>
      </c>
      <c r="C1239" s="105">
        <v>39532</v>
      </c>
      <c r="D1239" s="86"/>
      <c r="E1239" s="277">
        <v>39533</v>
      </c>
      <c r="F1239" s="105">
        <v>39541</v>
      </c>
      <c r="G1239" s="105">
        <v>39541</v>
      </c>
      <c r="H1239" s="135" t="s">
        <v>120</v>
      </c>
      <c r="I1239" s="206">
        <v>6646</v>
      </c>
      <c r="J1239" s="206"/>
      <c r="K1239" s="206"/>
      <c r="L1239" s="206">
        <v>30934</v>
      </c>
      <c r="M1239" s="206" t="s">
        <v>1490</v>
      </c>
      <c r="N1239" s="206">
        <v>91107</v>
      </c>
      <c r="O1239" s="206">
        <v>24842</v>
      </c>
      <c r="P1239" s="206">
        <v>812920</v>
      </c>
      <c r="Q1239" s="206">
        <v>809485</v>
      </c>
      <c r="R1239" s="206">
        <v>8895</v>
      </c>
      <c r="S1239" s="206">
        <v>280157</v>
      </c>
      <c r="T1239" s="206"/>
    </row>
    <row r="1240" spans="1:20">
      <c r="A1240" s="86">
        <v>1236</v>
      </c>
      <c r="B1240" s="86">
        <v>1236</v>
      </c>
      <c r="C1240" s="105">
        <v>39532</v>
      </c>
      <c r="D1240" s="86"/>
      <c r="E1240" s="277">
        <v>39533</v>
      </c>
      <c r="F1240" s="105">
        <v>39546</v>
      </c>
      <c r="G1240" s="105">
        <v>39546</v>
      </c>
      <c r="H1240" s="135" t="s">
        <v>120</v>
      </c>
      <c r="I1240" s="206">
        <v>66399</v>
      </c>
      <c r="J1240" s="206"/>
      <c r="K1240" s="206"/>
      <c r="L1240" s="206">
        <v>30937</v>
      </c>
      <c r="M1240" s="206" t="s">
        <v>1491</v>
      </c>
      <c r="N1240" s="206">
        <v>91101</v>
      </c>
      <c r="O1240" s="206">
        <v>24861</v>
      </c>
      <c r="P1240" s="206">
        <v>814055</v>
      </c>
      <c r="Q1240" s="206">
        <v>809494</v>
      </c>
      <c r="R1240" s="206">
        <v>8952</v>
      </c>
      <c r="S1240" s="206">
        <v>280068</v>
      </c>
      <c r="T1240" s="206"/>
    </row>
    <row r="1241" spans="1:20">
      <c r="A1241" s="86">
        <v>1237</v>
      </c>
      <c r="B1241" s="86">
        <v>1237</v>
      </c>
      <c r="C1241" s="105">
        <v>39533</v>
      </c>
      <c r="D1241" s="86"/>
      <c r="E1241" s="277">
        <v>39533</v>
      </c>
      <c r="F1241" s="105">
        <v>39554</v>
      </c>
      <c r="G1241" s="105">
        <v>39554</v>
      </c>
      <c r="H1241" s="135" t="s">
        <v>120</v>
      </c>
      <c r="I1241" s="206">
        <v>66587</v>
      </c>
      <c r="J1241" s="206"/>
      <c r="K1241" s="206"/>
      <c r="L1241" s="206">
        <v>30835</v>
      </c>
      <c r="M1241" s="206" t="s">
        <v>1492</v>
      </c>
      <c r="N1241" s="206">
        <v>9134</v>
      </c>
      <c r="O1241" s="206">
        <v>24584</v>
      </c>
      <c r="P1241" s="206">
        <v>814051</v>
      </c>
      <c r="Q1241" s="206">
        <v>809477</v>
      </c>
      <c r="R1241" s="206">
        <v>5171</v>
      </c>
      <c r="S1241" s="206">
        <v>280077</v>
      </c>
      <c r="T1241" s="206"/>
    </row>
    <row r="1242" spans="1:20">
      <c r="A1242" s="86">
        <v>1238</v>
      </c>
      <c r="B1242" s="86">
        <v>1238</v>
      </c>
      <c r="C1242" s="105">
        <v>39533</v>
      </c>
      <c r="D1242" s="86"/>
      <c r="E1242" s="277">
        <v>39534</v>
      </c>
      <c r="F1242" s="105">
        <v>39554</v>
      </c>
      <c r="G1242" s="105">
        <v>39554</v>
      </c>
      <c r="H1242" s="135" t="s">
        <v>122</v>
      </c>
      <c r="I1242" s="206">
        <v>66675</v>
      </c>
      <c r="J1242" s="206"/>
      <c r="K1242" s="206"/>
      <c r="L1242" s="206">
        <v>30852</v>
      </c>
      <c r="M1242" s="206" t="s">
        <v>1493</v>
      </c>
      <c r="N1242" s="206">
        <v>91349</v>
      </c>
      <c r="O1242" s="206">
        <v>24627</v>
      </c>
      <c r="P1242" s="206">
        <v>814220</v>
      </c>
      <c r="Q1242" s="206">
        <v>809489</v>
      </c>
      <c r="R1242" s="206">
        <v>5780</v>
      </c>
      <c r="S1242" s="206">
        <v>680081</v>
      </c>
      <c r="T1242" s="206"/>
    </row>
    <row r="1243" spans="1:20">
      <c r="A1243" s="86">
        <v>1239</v>
      </c>
      <c r="B1243" s="86">
        <v>1239</v>
      </c>
      <c r="C1243" s="105">
        <v>39533</v>
      </c>
      <c r="D1243" s="86"/>
      <c r="E1243" s="277">
        <v>39534</v>
      </c>
      <c r="F1243" s="105">
        <v>39559</v>
      </c>
      <c r="G1243" s="105">
        <v>39556</v>
      </c>
      <c r="H1243" s="135" t="s">
        <v>120</v>
      </c>
      <c r="I1243" s="206">
        <v>66671</v>
      </c>
      <c r="J1243" s="206"/>
      <c r="K1243" s="206"/>
      <c r="L1243" s="206">
        <v>30820</v>
      </c>
      <c r="M1243" s="206" t="s">
        <v>1494</v>
      </c>
      <c r="N1243" s="206">
        <v>91508</v>
      </c>
      <c r="O1243" s="206">
        <v>24339</v>
      </c>
      <c r="P1243" s="206">
        <v>812912</v>
      </c>
      <c r="Q1243" s="206">
        <v>809482</v>
      </c>
      <c r="R1243" s="206">
        <v>7805</v>
      </c>
      <c r="S1243" s="206">
        <v>680055</v>
      </c>
      <c r="T1243" s="206"/>
    </row>
    <row r="1244" spans="1:20">
      <c r="A1244" s="86">
        <v>1240</v>
      </c>
      <c r="B1244" s="86">
        <v>1240</v>
      </c>
      <c r="C1244" s="105">
        <v>39533</v>
      </c>
      <c r="D1244" s="86"/>
      <c r="E1244" s="277">
        <v>39534</v>
      </c>
      <c r="F1244" s="105">
        <v>39556</v>
      </c>
      <c r="G1244" s="105">
        <v>39556</v>
      </c>
      <c r="H1244" s="135" t="s">
        <v>120</v>
      </c>
      <c r="I1244" s="206">
        <v>66423</v>
      </c>
      <c r="J1244" s="206"/>
      <c r="K1244" s="206"/>
      <c r="L1244" s="206">
        <v>30936</v>
      </c>
      <c r="M1244" s="206" t="s">
        <v>1495</v>
      </c>
      <c r="N1244" s="206">
        <v>89617</v>
      </c>
      <c r="O1244" s="206">
        <v>24879</v>
      </c>
      <c r="P1244" s="206">
        <v>814221</v>
      </c>
      <c r="Q1244" s="206">
        <v>809505</v>
      </c>
      <c r="R1244" s="206">
        <v>8932</v>
      </c>
      <c r="S1244" s="206">
        <v>780205</v>
      </c>
      <c r="T1244" s="206"/>
    </row>
    <row r="1245" spans="1:20">
      <c r="A1245" s="86">
        <v>1241</v>
      </c>
      <c r="B1245" s="86">
        <v>1241</v>
      </c>
      <c r="C1245" s="105">
        <v>39533</v>
      </c>
      <c r="D1245" s="86"/>
      <c r="E1245" s="277">
        <v>39534</v>
      </c>
      <c r="F1245" s="105">
        <v>39555</v>
      </c>
      <c r="G1245" s="105">
        <v>39555</v>
      </c>
      <c r="H1245" s="135" t="s">
        <v>138</v>
      </c>
      <c r="I1245" s="206">
        <v>66508</v>
      </c>
      <c r="J1245" s="206"/>
      <c r="K1245" s="206"/>
      <c r="L1245" s="206">
        <v>30866</v>
      </c>
      <c r="M1245" s="206" t="s">
        <v>1496</v>
      </c>
      <c r="N1245" s="206">
        <v>91512</v>
      </c>
      <c r="O1245" s="206">
        <v>24744</v>
      </c>
      <c r="P1245" s="206">
        <v>812744</v>
      </c>
      <c r="Q1245" s="206">
        <v>809480</v>
      </c>
      <c r="R1245" s="206">
        <v>8571</v>
      </c>
      <c r="S1245" s="206">
        <v>680063</v>
      </c>
      <c r="T1245" s="206"/>
    </row>
    <row r="1246" spans="1:20">
      <c r="A1246" s="86">
        <v>1242</v>
      </c>
      <c r="B1246" s="86">
        <v>1242</v>
      </c>
      <c r="C1246" s="105">
        <v>39533</v>
      </c>
      <c r="D1246" s="86"/>
      <c r="E1246" s="277">
        <v>39534</v>
      </c>
      <c r="F1246" s="105">
        <v>39555</v>
      </c>
      <c r="G1246" s="105">
        <v>39677</v>
      </c>
      <c r="H1246" s="135" t="s">
        <v>134</v>
      </c>
      <c r="I1246" s="206">
        <v>66191</v>
      </c>
      <c r="J1246" s="206"/>
      <c r="K1246" s="206"/>
      <c r="L1246" s="206">
        <v>31001</v>
      </c>
      <c r="M1246" s="206" t="s">
        <v>1497</v>
      </c>
      <c r="N1246" s="206">
        <v>91680</v>
      </c>
      <c r="O1246" s="206">
        <v>25069</v>
      </c>
      <c r="P1246" s="206">
        <v>814779</v>
      </c>
      <c r="Q1246" s="206">
        <v>809486</v>
      </c>
      <c r="R1246" s="206">
        <v>9015</v>
      </c>
      <c r="S1246" s="206">
        <v>680070</v>
      </c>
      <c r="T1246" s="206"/>
    </row>
    <row r="1247" spans="1:20">
      <c r="A1247" s="86">
        <v>1243</v>
      </c>
      <c r="B1247" s="86">
        <v>1243</v>
      </c>
      <c r="C1247" s="105">
        <v>39533</v>
      </c>
      <c r="D1247" s="86"/>
      <c r="E1247" s="277">
        <v>39534</v>
      </c>
      <c r="F1247" s="105">
        <v>39584</v>
      </c>
      <c r="G1247" s="105">
        <v>39584</v>
      </c>
      <c r="H1247" s="233" t="s">
        <v>120</v>
      </c>
      <c r="I1247" s="206">
        <v>66422</v>
      </c>
      <c r="J1247" s="206"/>
      <c r="K1247" s="206"/>
      <c r="L1247" s="206">
        <v>31021</v>
      </c>
      <c r="M1247" s="206" t="s">
        <v>1498</v>
      </c>
      <c r="N1247" s="206">
        <v>90133</v>
      </c>
      <c r="O1247" s="206">
        <v>25096</v>
      </c>
      <c r="P1247" s="206">
        <v>815228</v>
      </c>
      <c r="Q1247" s="206">
        <v>809490</v>
      </c>
      <c r="R1247" s="206">
        <v>9055</v>
      </c>
      <c r="S1247" s="206">
        <v>680069</v>
      </c>
      <c r="T1247" s="206"/>
    </row>
    <row r="1248" spans="1:20">
      <c r="A1248" s="86">
        <v>1244</v>
      </c>
      <c r="B1248" s="86">
        <v>1244</v>
      </c>
      <c r="C1248" s="105">
        <v>39533</v>
      </c>
      <c r="D1248" s="86"/>
      <c r="E1248" s="277">
        <v>39534</v>
      </c>
      <c r="F1248" s="105">
        <v>39555</v>
      </c>
      <c r="G1248" s="105">
        <v>39677</v>
      </c>
      <c r="H1248" s="135" t="s">
        <v>134</v>
      </c>
      <c r="I1248" s="206">
        <v>66594</v>
      </c>
      <c r="J1248" s="206"/>
      <c r="K1248" s="206"/>
      <c r="L1248" s="206">
        <v>31035</v>
      </c>
      <c r="M1248" s="206" t="s">
        <v>1499</v>
      </c>
      <c r="N1248" s="206">
        <v>90728</v>
      </c>
      <c r="O1248" s="206">
        <v>25028</v>
      </c>
      <c r="P1248" s="206">
        <v>815226</v>
      </c>
      <c r="Q1248" s="206">
        <v>809478</v>
      </c>
      <c r="R1248" s="206">
        <v>9238</v>
      </c>
      <c r="S1248" s="206">
        <v>680054</v>
      </c>
      <c r="T1248" s="206"/>
    </row>
    <row r="1249" spans="1:20">
      <c r="A1249" s="86">
        <v>1245</v>
      </c>
      <c r="B1249" s="86">
        <v>1245</v>
      </c>
      <c r="C1249" s="105">
        <v>39533</v>
      </c>
      <c r="D1249" s="86"/>
      <c r="E1249" s="277">
        <v>39534</v>
      </c>
      <c r="F1249" s="105">
        <v>39559</v>
      </c>
      <c r="G1249" s="105">
        <v>39556</v>
      </c>
      <c r="H1249" s="135" t="s">
        <v>120</v>
      </c>
      <c r="I1249" s="206">
        <v>66126</v>
      </c>
      <c r="J1249" s="206"/>
      <c r="K1249" s="206"/>
      <c r="L1249" s="206">
        <v>31028</v>
      </c>
      <c r="M1249" s="206" t="s">
        <v>1500</v>
      </c>
      <c r="N1249" s="206">
        <v>91514</v>
      </c>
      <c r="O1249" s="206">
        <v>25162</v>
      </c>
      <c r="P1249" s="206">
        <v>815306</v>
      </c>
      <c r="Q1249" s="206">
        <v>809492</v>
      </c>
      <c r="R1249" s="206">
        <v>9231</v>
      </c>
      <c r="S1249" s="206">
        <v>680064</v>
      </c>
      <c r="T1249" s="206"/>
    </row>
    <row r="1250" spans="1:20">
      <c r="A1250" s="86">
        <v>1246</v>
      </c>
      <c r="B1250" s="86">
        <v>1246</v>
      </c>
      <c r="C1250" s="105">
        <v>39533</v>
      </c>
      <c r="D1250" s="86"/>
      <c r="E1250" s="277">
        <v>39534</v>
      </c>
      <c r="F1250" s="105">
        <v>39563</v>
      </c>
      <c r="G1250" s="105">
        <v>39563</v>
      </c>
      <c r="H1250" s="135" t="s">
        <v>120</v>
      </c>
      <c r="I1250" s="206">
        <v>66561</v>
      </c>
      <c r="J1250" s="206"/>
      <c r="K1250" s="206"/>
      <c r="L1250" s="206">
        <v>31033</v>
      </c>
      <c r="M1250" s="206" t="s">
        <v>1501</v>
      </c>
      <c r="N1250" s="206">
        <v>91103</v>
      </c>
      <c r="O1250" s="206">
        <v>25076</v>
      </c>
      <c r="P1250" s="206">
        <v>812866</v>
      </c>
      <c r="Q1250" s="206">
        <v>809496</v>
      </c>
      <c r="R1250" s="206">
        <v>9227</v>
      </c>
      <c r="S1250" s="206">
        <v>680094</v>
      </c>
      <c r="T1250" s="206"/>
    </row>
    <row r="1251" spans="1:20">
      <c r="A1251" s="86">
        <v>1247</v>
      </c>
      <c r="B1251" s="86">
        <v>1247</v>
      </c>
      <c r="C1251" s="105">
        <v>39533</v>
      </c>
      <c r="D1251" s="86"/>
      <c r="E1251" s="277">
        <v>39534</v>
      </c>
      <c r="F1251" s="105">
        <v>39563</v>
      </c>
      <c r="G1251" s="105">
        <v>39567</v>
      </c>
      <c r="H1251" s="135" t="s">
        <v>122</v>
      </c>
      <c r="I1251" s="206">
        <v>66564</v>
      </c>
      <c r="J1251" s="206"/>
      <c r="K1251" s="206"/>
      <c r="L1251" s="206">
        <v>31055</v>
      </c>
      <c r="M1251" s="206" t="s">
        <v>1502</v>
      </c>
      <c r="N1251" s="206">
        <v>89756</v>
      </c>
      <c r="O1251" s="206">
        <v>24698</v>
      </c>
      <c r="P1251" s="206">
        <v>812917</v>
      </c>
      <c r="Q1251" s="206">
        <v>809503</v>
      </c>
      <c r="R1251" s="206">
        <v>3140</v>
      </c>
      <c r="S1251" s="206">
        <v>280163</v>
      </c>
      <c r="T1251" s="206"/>
    </row>
    <row r="1252" spans="1:20">
      <c r="A1252" s="86">
        <v>1248</v>
      </c>
      <c r="B1252" s="86">
        <v>1248</v>
      </c>
      <c r="C1252" s="105">
        <v>39533</v>
      </c>
      <c r="D1252" s="86"/>
      <c r="E1252" s="277">
        <v>39534</v>
      </c>
      <c r="F1252" s="105">
        <v>39554</v>
      </c>
      <c r="G1252" s="105">
        <v>39554</v>
      </c>
      <c r="H1252" s="135" t="s">
        <v>120</v>
      </c>
      <c r="I1252" s="206">
        <v>66596</v>
      </c>
      <c r="J1252" s="206"/>
      <c r="K1252" s="206"/>
      <c r="L1252" s="206">
        <v>31032</v>
      </c>
      <c r="M1252" s="206" t="s">
        <v>1503</v>
      </c>
      <c r="N1252" s="206">
        <v>91342</v>
      </c>
      <c r="O1252" s="206">
        <v>25168</v>
      </c>
      <c r="P1252" s="206">
        <v>812869</v>
      </c>
      <c r="Q1252" s="206">
        <v>812590</v>
      </c>
      <c r="R1252" s="206">
        <v>9034</v>
      </c>
      <c r="S1252" s="206">
        <v>680071</v>
      </c>
      <c r="T1252" s="206"/>
    </row>
    <row r="1253" spans="1:20">
      <c r="A1253" s="86">
        <v>1249</v>
      </c>
      <c r="B1253" s="86">
        <v>1249</v>
      </c>
      <c r="C1253" s="105">
        <v>39534</v>
      </c>
      <c r="D1253" s="86"/>
      <c r="E1253" s="277">
        <v>39534</v>
      </c>
      <c r="F1253" s="105">
        <v>39562</v>
      </c>
      <c r="G1253" s="105">
        <v>39562</v>
      </c>
      <c r="H1253" s="135" t="s">
        <v>120</v>
      </c>
      <c r="I1253" s="206">
        <v>66672</v>
      </c>
      <c r="J1253" s="206"/>
      <c r="K1253" s="206"/>
      <c r="L1253" s="206">
        <v>31020</v>
      </c>
      <c r="M1253" s="206" t="s">
        <v>1504</v>
      </c>
      <c r="N1253" s="206">
        <v>91417</v>
      </c>
      <c r="O1253" s="206">
        <v>24912</v>
      </c>
      <c r="P1253" s="206">
        <v>812916</v>
      </c>
      <c r="Q1253" s="206">
        <v>809495</v>
      </c>
      <c r="R1253" s="206">
        <v>9089</v>
      </c>
      <c r="S1253" s="206">
        <v>780228</v>
      </c>
      <c r="T1253" s="206"/>
    </row>
    <row r="1254" spans="1:20">
      <c r="A1254" s="86">
        <v>1250</v>
      </c>
      <c r="B1254" s="86">
        <v>1250</v>
      </c>
      <c r="C1254" s="105">
        <v>39534</v>
      </c>
      <c r="D1254" s="86"/>
      <c r="E1254" s="277">
        <v>39534</v>
      </c>
      <c r="F1254" s="105">
        <v>39587</v>
      </c>
      <c r="G1254" s="135"/>
      <c r="H1254" s="135"/>
      <c r="I1254" s="206">
        <v>66669</v>
      </c>
      <c r="J1254" s="206"/>
      <c r="K1254" s="206"/>
      <c r="L1254" s="206">
        <v>31034</v>
      </c>
      <c r="M1254" s="206" t="s">
        <v>1505</v>
      </c>
      <c r="N1254" s="206">
        <v>91349</v>
      </c>
      <c r="O1254" s="206">
        <v>25156</v>
      </c>
      <c r="P1254" s="206">
        <v>812747</v>
      </c>
      <c r="Q1254" s="206">
        <v>809484</v>
      </c>
      <c r="R1254" s="206">
        <v>9237</v>
      </c>
      <c r="S1254" s="206">
        <v>680059</v>
      </c>
      <c r="T1254" s="206"/>
    </row>
    <row r="1255" spans="1:20">
      <c r="A1255" s="86">
        <v>1251</v>
      </c>
      <c r="B1255" s="86">
        <v>1251</v>
      </c>
      <c r="C1255" s="105">
        <v>39534</v>
      </c>
      <c r="D1255" s="86"/>
      <c r="E1255" s="277">
        <v>39535</v>
      </c>
      <c r="F1255" s="105">
        <v>39554</v>
      </c>
      <c r="G1255" s="105">
        <v>39554</v>
      </c>
      <c r="H1255" s="135" t="s">
        <v>120</v>
      </c>
      <c r="I1255" s="206">
        <v>66585</v>
      </c>
      <c r="J1255" s="206"/>
      <c r="K1255" s="206"/>
      <c r="L1255" s="206">
        <v>31042</v>
      </c>
      <c r="M1255" s="206" t="s">
        <v>1506</v>
      </c>
      <c r="N1255" s="206">
        <v>91347</v>
      </c>
      <c r="O1255" s="206">
        <v>25091</v>
      </c>
      <c r="P1255" s="206">
        <v>812746</v>
      </c>
      <c r="Q1255" s="206">
        <v>809483</v>
      </c>
      <c r="R1255" s="206">
        <v>3114</v>
      </c>
      <c r="S1255" s="206">
        <v>680056</v>
      </c>
      <c r="T1255" s="206"/>
    </row>
    <row r="1256" spans="1:20">
      <c r="A1256" s="86">
        <v>1252</v>
      </c>
      <c r="B1256" s="86">
        <v>1252</v>
      </c>
      <c r="C1256" s="105">
        <v>39534</v>
      </c>
      <c r="D1256" s="86"/>
      <c r="E1256" s="277">
        <v>39535</v>
      </c>
      <c r="F1256" s="105">
        <v>39560</v>
      </c>
      <c r="G1256" s="105">
        <v>39560</v>
      </c>
      <c r="H1256" s="135" t="s">
        <v>120</v>
      </c>
      <c r="I1256" s="206">
        <v>66677</v>
      </c>
      <c r="J1256" s="206"/>
      <c r="K1256" s="206"/>
      <c r="L1256" s="206">
        <v>31026</v>
      </c>
      <c r="M1256" s="206" t="s">
        <v>1507</v>
      </c>
      <c r="N1256" s="206">
        <v>89976</v>
      </c>
      <c r="O1256" s="206">
        <v>25088</v>
      </c>
      <c r="P1256" s="206">
        <v>814042</v>
      </c>
      <c r="Q1256" s="206">
        <v>812588</v>
      </c>
      <c r="R1256" s="206">
        <v>9212</v>
      </c>
      <c r="S1256" s="206">
        <v>680049</v>
      </c>
      <c r="T1256" s="206"/>
    </row>
    <row r="1257" spans="1:20">
      <c r="A1257" s="86">
        <v>1253</v>
      </c>
      <c r="B1257" s="86">
        <v>1253</v>
      </c>
      <c r="C1257" s="105">
        <v>39534</v>
      </c>
      <c r="D1257" s="86"/>
      <c r="E1257" s="277">
        <v>39535</v>
      </c>
      <c r="F1257" s="105">
        <v>39561</v>
      </c>
      <c r="G1257" s="105">
        <v>39561</v>
      </c>
      <c r="H1257" s="135" t="s">
        <v>134</v>
      </c>
      <c r="I1257" s="206">
        <v>66527</v>
      </c>
      <c r="J1257" s="206"/>
      <c r="K1257" s="206"/>
      <c r="L1257" s="206">
        <v>31045</v>
      </c>
      <c r="M1257" s="206" t="s">
        <v>1508</v>
      </c>
      <c r="N1257" s="206">
        <v>91351</v>
      </c>
      <c r="O1257" s="206">
        <v>24850</v>
      </c>
      <c r="P1257" s="206">
        <v>814050</v>
      </c>
      <c r="Q1257" s="206">
        <v>809479</v>
      </c>
      <c r="R1257" s="206">
        <v>9102</v>
      </c>
      <c r="S1257" s="206">
        <v>680062</v>
      </c>
      <c r="T1257" s="206"/>
    </row>
    <row r="1258" spans="1:20">
      <c r="A1258" s="86">
        <v>1254</v>
      </c>
      <c r="B1258" s="86">
        <v>1254</v>
      </c>
      <c r="C1258" s="105">
        <v>39534</v>
      </c>
      <c r="D1258" s="86"/>
      <c r="E1258" s="277">
        <v>39535</v>
      </c>
      <c r="F1258" s="105">
        <v>39549</v>
      </c>
      <c r="G1258" s="105">
        <v>39549</v>
      </c>
      <c r="H1258" s="135" t="s">
        <v>120</v>
      </c>
      <c r="I1258" s="206">
        <v>66678</v>
      </c>
      <c r="J1258" s="206"/>
      <c r="K1258" s="206"/>
      <c r="L1258" s="206">
        <v>31036</v>
      </c>
      <c r="M1258" s="206" t="s">
        <v>1509</v>
      </c>
      <c r="N1258" s="206">
        <v>91679</v>
      </c>
      <c r="O1258" s="206">
        <v>25158</v>
      </c>
      <c r="P1258" s="206">
        <v>815156</v>
      </c>
      <c r="Q1258" s="206">
        <v>809476</v>
      </c>
      <c r="R1258" s="206">
        <v>9045</v>
      </c>
      <c r="S1258" s="206">
        <v>780013</v>
      </c>
      <c r="T1258" s="206"/>
    </row>
    <row r="1259" spans="1:20">
      <c r="A1259" s="86">
        <v>1255</v>
      </c>
      <c r="B1259" s="86">
        <v>1255</v>
      </c>
      <c r="C1259" s="105">
        <v>39534</v>
      </c>
      <c r="D1259" s="86"/>
      <c r="E1259" s="277">
        <v>39535</v>
      </c>
      <c r="F1259" s="105">
        <v>39559</v>
      </c>
      <c r="G1259" s="105">
        <v>39556</v>
      </c>
      <c r="H1259" s="135" t="s">
        <v>134</v>
      </c>
      <c r="I1259" s="206">
        <v>66511</v>
      </c>
      <c r="J1259" s="206"/>
      <c r="K1259" s="206"/>
      <c r="L1259" s="206">
        <v>31029</v>
      </c>
      <c r="M1259" s="206" t="s">
        <v>1510</v>
      </c>
      <c r="N1259" s="206">
        <v>91092</v>
      </c>
      <c r="O1259" s="206">
        <v>25033</v>
      </c>
      <c r="P1259" s="206">
        <v>815155</v>
      </c>
      <c r="Q1259" s="206">
        <v>812538</v>
      </c>
      <c r="R1259" s="206">
        <v>9229</v>
      </c>
      <c r="S1259" s="206">
        <v>680051</v>
      </c>
      <c r="T1259" s="206"/>
    </row>
    <row r="1260" spans="1:20">
      <c r="A1260" s="86">
        <v>1256</v>
      </c>
      <c r="B1260" s="86">
        <v>1256</v>
      </c>
      <c r="C1260" s="105">
        <v>39534</v>
      </c>
      <c r="D1260" s="86"/>
      <c r="E1260" s="277">
        <v>39538</v>
      </c>
      <c r="F1260" s="105">
        <v>39554</v>
      </c>
      <c r="G1260" s="105">
        <v>39554</v>
      </c>
      <c r="H1260" s="135" t="s">
        <v>120</v>
      </c>
      <c r="I1260" s="206">
        <v>66676</v>
      </c>
      <c r="J1260" s="206"/>
      <c r="K1260" s="206"/>
      <c r="L1260" s="206">
        <v>31052</v>
      </c>
      <c r="M1260" s="206" t="s">
        <v>1511</v>
      </c>
      <c r="N1260" s="206">
        <v>91768</v>
      </c>
      <c r="O1260" s="206">
        <v>24938</v>
      </c>
      <c r="P1260" s="206">
        <v>815157</v>
      </c>
      <c r="Q1260" s="206">
        <v>812578</v>
      </c>
      <c r="R1260" s="206">
        <v>9234</v>
      </c>
      <c r="S1260" s="206">
        <v>380101</v>
      </c>
      <c r="T1260" s="206"/>
    </row>
    <row r="1261" spans="1:20">
      <c r="A1261" s="86">
        <v>1257</v>
      </c>
      <c r="B1261" s="86">
        <v>1257</v>
      </c>
      <c r="C1261" s="105">
        <v>39534</v>
      </c>
      <c r="D1261" s="86"/>
      <c r="E1261" s="277">
        <v>39538</v>
      </c>
      <c r="F1261" s="105">
        <v>39562</v>
      </c>
      <c r="G1261" s="105">
        <v>39562</v>
      </c>
      <c r="H1261" s="135" t="s">
        <v>119</v>
      </c>
      <c r="I1261" s="206">
        <v>66591</v>
      </c>
      <c r="J1261" s="206"/>
      <c r="K1261" s="206"/>
      <c r="L1261" s="206">
        <v>31049</v>
      </c>
      <c r="M1261" s="206" t="s">
        <v>1512</v>
      </c>
      <c r="N1261" s="206">
        <v>91684</v>
      </c>
      <c r="O1261" s="206">
        <v>24864</v>
      </c>
      <c r="P1261" s="206">
        <v>814778</v>
      </c>
      <c r="Q1261" s="206">
        <v>812563</v>
      </c>
      <c r="R1261" s="206">
        <v>9230</v>
      </c>
      <c r="S1261" s="206">
        <v>680060</v>
      </c>
      <c r="T1261" s="206"/>
    </row>
    <row r="1262" spans="1:20">
      <c r="A1262" s="86">
        <v>1258</v>
      </c>
      <c r="B1262" s="86">
        <v>1258</v>
      </c>
      <c r="C1262" s="105">
        <v>39534</v>
      </c>
      <c r="D1262" s="86"/>
      <c r="E1262" s="277">
        <v>39535</v>
      </c>
      <c r="F1262" s="105">
        <v>39562</v>
      </c>
      <c r="G1262" s="105">
        <v>39563</v>
      </c>
      <c r="H1262" s="135" t="s">
        <v>138</v>
      </c>
      <c r="I1262" s="206">
        <v>66668</v>
      </c>
      <c r="J1262" s="206"/>
      <c r="K1262" s="206"/>
      <c r="L1262" s="206">
        <v>31037</v>
      </c>
      <c r="M1262" s="206" t="s">
        <v>1513</v>
      </c>
      <c r="N1262" s="206">
        <v>91766</v>
      </c>
      <c r="O1262" s="206">
        <v>25139</v>
      </c>
      <c r="P1262" s="206">
        <v>815160</v>
      </c>
      <c r="Q1262" s="206">
        <v>812570</v>
      </c>
      <c r="R1262" s="206">
        <v>9027</v>
      </c>
      <c r="S1262" s="206">
        <v>680052</v>
      </c>
      <c r="T1262" s="206"/>
    </row>
    <row r="1263" spans="1:20">
      <c r="A1263" s="86">
        <v>1259</v>
      </c>
      <c r="B1263" s="86">
        <v>1259</v>
      </c>
      <c r="C1263" s="105">
        <v>39534</v>
      </c>
      <c r="D1263" s="86"/>
      <c r="E1263" s="277">
        <v>39535</v>
      </c>
      <c r="F1263" s="105">
        <v>39560</v>
      </c>
      <c r="G1263" s="105">
        <v>39560</v>
      </c>
      <c r="H1263" s="135" t="s">
        <v>127</v>
      </c>
      <c r="I1263" s="206">
        <v>66312</v>
      </c>
      <c r="J1263" s="206"/>
      <c r="K1263" s="206"/>
      <c r="L1263" s="206">
        <v>31031</v>
      </c>
      <c r="M1263" s="206" t="s">
        <v>1514</v>
      </c>
      <c r="N1263" s="206">
        <v>91511</v>
      </c>
      <c r="O1263" s="206">
        <v>25165</v>
      </c>
      <c r="P1263" s="206">
        <v>812775</v>
      </c>
      <c r="Q1263" s="206">
        <v>812573</v>
      </c>
      <c r="R1263" s="206">
        <v>9225</v>
      </c>
      <c r="S1263" s="206">
        <v>380090</v>
      </c>
      <c r="T1263" s="206"/>
    </row>
    <row r="1264" spans="1:20">
      <c r="A1264" s="86">
        <v>1260</v>
      </c>
      <c r="B1264" s="86">
        <v>1260</v>
      </c>
      <c r="C1264" s="105">
        <v>39534</v>
      </c>
      <c r="D1264" s="86"/>
      <c r="E1264" s="277">
        <v>39535</v>
      </c>
      <c r="F1264" s="105">
        <v>39556</v>
      </c>
      <c r="G1264" s="105">
        <v>39555</v>
      </c>
      <c r="H1264" s="135" t="s">
        <v>119</v>
      </c>
      <c r="I1264" s="206">
        <v>66117</v>
      </c>
      <c r="J1264" s="206"/>
      <c r="K1264" s="206"/>
      <c r="L1264" s="206">
        <v>31027</v>
      </c>
      <c r="M1264" s="206" t="s">
        <v>1515</v>
      </c>
      <c r="N1264" s="206">
        <v>91515</v>
      </c>
      <c r="O1264" s="206">
        <v>25161</v>
      </c>
      <c r="P1264" s="206">
        <v>811781</v>
      </c>
      <c r="Q1264" s="206">
        <v>812569</v>
      </c>
      <c r="R1264" s="206">
        <v>9211</v>
      </c>
      <c r="S1264" s="206">
        <v>480345</v>
      </c>
      <c r="T1264" s="206"/>
    </row>
    <row r="1265" spans="1:20">
      <c r="A1265" s="86">
        <v>1261</v>
      </c>
      <c r="B1265" s="86">
        <v>1261</v>
      </c>
      <c r="C1265" s="105">
        <v>39534</v>
      </c>
      <c r="D1265" s="86"/>
      <c r="E1265" s="277">
        <v>39535</v>
      </c>
      <c r="F1265" s="105">
        <v>39556</v>
      </c>
      <c r="G1265" s="105">
        <v>39555</v>
      </c>
      <c r="H1265" s="135" t="s">
        <v>119</v>
      </c>
      <c r="I1265" s="206">
        <v>66588</v>
      </c>
      <c r="J1265" s="206"/>
      <c r="K1265" s="206"/>
      <c r="L1265" s="206">
        <v>31056</v>
      </c>
      <c r="M1265" s="206" t="s">
        <v>1516</v>
      </c>
      <c r="N1265" s="206">
        <v>90654</v>
      </c>
      <c r="O1265" s="206">
        <v>25251</v>
      </c>
      <c r="P1265" s="206">
        <v>811376</v>
      </c>
      <c r="Q1265" s="206">
        <v>812562</v>
      </c>
      <c r="R1265" s="206">
        <v>9103</v>
      </c>
      <c r="S1265" s="206">
        <v>380007</v>
      </c>
      <c r="T1265" s="206"/>
    </row>
    <row r="1266" spans="1:20">
      <c r="A1266" s="86">
        <v>1262</v>
      </c>
      <c r="B1266" s="86">
        <v>1262</v>
      </c>
      <c r="C1266" s="105">
        <v>39534</v>
      </c>
      <c r="D1266" s="86"/>
      <c r="E1266" s="277">
        <v>39535</v>
      </c>
      <c r="F1266" s="105">
        <v>39562</v>
      </c>
      <c r="G1266" s="105">
        <v>39562</v>
      </c>
      <c r="H1266" s="135" t="s">
        <v>120</v>
      </c>
      <c r="I1266" s="206">
        <v>66673</v>
      </c>
      <c r="J1266" s="206"/>
      <c r="K1266" s="206"/>
      <c r="L1266" s="206">
        <v>31038</v>
      </c>
      <c r="M1266" s="206" t="s">
        <v>1517</v>
      </c>
      <c r="N1266" s="206">
        <v>91980</v>
      </c>
      <c r="O1266" s="206">
        <v>25207</v>
      </c>
      <c r="P1266" s="206">
        <v>814573</v>
      </c>
      <c r="Q1266" s="206">
        <v>812385</v>
      </c>
      <c r="R1266" s="206">
        <v>9217</v>
      </c>
      <c r="S1266" s="206">
        <v>480333</v>
      </c>
      <c r="T1266" s="206"/>
    </row>
    <row r="1267" spans="1:20">
      <c r="A1267" s="86">
        <v>1263</v>
      </c>
      <c r="B1267" s="86">
        <v>1263</v>
      </c>
      <c r="C1267" s="105">
        <v>39534</v>
      </c>
      <c r="D1267" s="86"/>
      <c r="E1267" s="277">
        <v>39535</v>
      </c>
      <c r="F1267" s="105">
        <v>39562</v>
      </c>
      <c r="G1267" s="105">
        <v>39562</v>
      </c>
      <c r="H1267" s="135" t="s">
        <v>119</v>
      </c>
      <c r="I1267" s="206">
        <v>66593</v>
      </c>
      <c r="J1267" s="206"/>
      <c r="K1267" s="206"/>
      <c r="L1267" s="206">
        <v>31030</v>
      </c>
      <c r="M1267" s="206" t="s">
        <v>1518</v>
      </c>
      <c r="N1267" s="206">
        <v>91345</v>
      </c>
      <c r="O1267" s="206">
        <v>25167</v>
      </c>
      <c r="P1267" s="206">
        <v>814780</v>
      </c>
      <c r="Q1267" s="206">
        <v>812564</v>
      </c>
      <c r="R1267" s="206">
        <v>9226</v>
      </c>
      <c r="S1267" s="206"/>
      <c r="T1267" s="206"/>
    </row>
    <row r="1268" spans="1:20">
      <c r="A1268" s="86">
        <v>1264</v>
      </c>
      <c r="B1268" s="86">
        <v>1264</v>
      </c>
      <c r="C1268" s="105">
        <v>39534</v>
      </c>
      <c r="D1268" s="86"/>
      <c r="E1268" s="277">
        <v>39535</v>
      </c>
      <c r="F1268" s="105">
        <v>39553</v>
      </c>
      <c r="G1268" s="105">
        <v>39553</v>
      </c>
      <c r="H1268" s="135" t="s">
        <v>119</v>
      </c>
      <c r="I1268" s="206">
        <v>66435</v>
      </c>
      <c r="J1268" s="206"/>
      <c r="K1268" s="206"/>
      <c r="L1268" s="206">
        <v>31054</v>
      </c>
      <c r="M1268" s="206" t="s">
        <v>1519</v>
      </c>
      <c r="N1268" s="206">
        <v>91352</v>
      </c>
      <c r="O1268" s="206">
        <v>24730</v>
      </c>
      <c r="P1268" s="206">
        <v>814444</v>
      </c>
      <c r="Q1268" s="206">
        <v>812580</v>
      </c>
      <c r="R1268" s="206">
        <v>9152</v>
      </c>
      <c r="S1268" s="206">
        <v>680073</v>
      </c>
      <c r="T1268" s="206"/>
    </row>
    <row r="1269" spans="1:20">
      <c r="A1269" s="86">
        <v>1265</v>
      </c>
      <c r="B1269" s="86">
        <v>1265</v>
      </c>
      <c r="C1269" s="105">
        <v>39535</v>
      </c>
      <c r="D1269" s="86"/>
      <c r="E1269" s="277">
        <v>39535</v>
      </c>
      <c r="F1269" s="105">
        <v>39559</v>
      </c>
      <c r="G1269" s="105">
        <v>39556</v>
      </c>
      <c r="H1269" s="135" t="s">
        <v>122</v>
      </c>
      <c r="I1269" s="206">
        <v>66507</v>
      </c>
      <c r="J1269" s="206"/>
      <c r="K1269" s="206"/>
      <c r="L1269" s="206">
        <v>31039</v>
      </c>
      <c r="M1269" s="206" t="s">
        <v>1520</v>
      </c>
      <c r="N1269" s="206">
        <v>91776</v>
      </c>
      <c r="O1269" s="206">
        <v>25071</v>
      </c>
      <c r="P1269" s="206">
        <v>814771</v>
      </c>
      <c r="Q1269" s="206">
        <v>812574</v>
      </c>
      <c r="R1269" s="206">
        <v>9214</v>
      </c>
      <c r="S1269" s="206">
        <v>380075</v>
      </c>
      <c r="T1269" s="206"/>
    </row>
    <row r="1270" spans="1:20">
      <c r="A1270" s="86">
        <v>1266</v>
      </c>
      <c r="B1270" s="86">
        <v>1266</v>
      </c>
      <c r="C1270" s="105">
        <v>39535</v>
      </c>
      <c r="D1270" s="86"/>
      <c r="E1270" s="277">
        <v>39535</v>
      </c>
      <c r="F1270" s="105">
        <v>39561</v>
      </c>
      <c r="G1270" s="105">
        <v>39566</v>
      </c>
      <c r="H1270" s="135" t="s">
        <v>120</v>
      </c>
      <c r="I1270" s="206">
        <v>65537</v>
      </c>
      <c r="J1270" s="206"/>
      <c r="K1270" s="206"/>
      <c r="L1270" s="206">
        <v>30762</v>
      </c>
      <c r="M1270" s="206" t="s">
        <v>1521</v>
      </c>
      <c r="N1270" s="206">
        <v>90123</v>
      </c>
      <c r="O1270" s="206">
        <v>24420</v>
      </c>
      <c r="P1270" s="206">
        <v>814782</v>
      </c>
      <c r="Q1270" s="206">
        <v>812572</v>
      </c>
      <c r="R1270" s="206">
        <v>8705</v>
      </c>
      <c r="S1270" s="206">
        <v>680072</v>
      </c>
      <c r="T1270" s="206"/>
    </row>
    <row r="1271" spans="1:20">
      <c r="A1271" s="86">
        <v>1267</v>
      </c>
      <c r="B1271" s="86">
        <v>1267</v>
      </c>
      <c r="C1271" s="105">
        <v>39535</v>
      </c>
      <c r="D1271" s="86"/>
      <c r="E1271" s="277">
        <v>39535</v>
      </c>
      <c r="F1271" s="105">
        <v>39561</v>
      </c>
      <c r="G1271" s="105">
        <v>39562</v>
      </c>
      <c r="H1271" s="135" t="s">
        <v>119</v>
      </c>
      <c r="I1271" s="206">
        <v>65564</v>
      </c>
      <c r="J1271" s="206"/>
      <c r="K1271" s="206"/>
      <c r="L1271" s="206">
        <v>31043</v>
      </c>
      <c r="M1271" s="206" t="s">
        <v>1522</v>
      </c>
      <c r="N1271" s="206">
        <v>91681</v>
      </c>
      <c r="O1271" s="206">
        <v>25199</v>
      </c>
      <c r="P1271" s="206">
        <v>814443</v>
      </c>
      <c r="Q1271" s="206">
        <v>812571</v>
      </c>
      <c r="R1271" s="206">
        <v>3162</v>
      </c>
      <c r="S1271" s="206">
        <v>380083</v>
      </c>
      <c r="T1271" s="206"/>
    </row>
    <row r="1272" spans="1:20">
      <c r="A1272" s="86">
        <v>1268</v>
      </c>
      <c r="B1272" s="86">
        <v>1268</v>
      </c>
      <c r="C1272" s="105">
        <v>39535</v>
      </c>
      <c r="D1272" s="86"/>
      <c r="E1272" s="277">
        <v>39538</v>
      </c>
      <c r="F1272" s="105">
        <v>39555</v>
      </c>
      <c r="G1272" s="105">
        <v>39555</v>
      </c>
      <c r="H1272" s="233" t="s">
        <v>120</v>
      </c>
      <c r="I1272" s="206">
        <v>65877</v>
      </c>
      <c r="J1272" s="206"/>
      <c r="K1272" s="206"/>
      <c r="L1272" s="206">
        <v>31044</v>
      </c>
      <c r="M1272" s="206" t="s">
        <v>1523</v>
      </c>
      <c r="N1272" s="206">
        <v>91986</v>
      </c>
      <c r="O1272" s="206">
        <v>24922</v>
      </c>
      <c r="P1272" s="206">
        <v>814783</v>
      </c>
      <c r="Q1272" s="206">
        <v>812579</v>
      </c>
      <c r="R1272" s="206">
        <v>9079</v>
      </c>
      <c r="S1272" s="206">
        <v>380115</v>
      </c>
      <c r="T1272" s="206"/>
    </row>
    <row r="1273" spans="1:20">
      <c r="A1273" s="86">
        <v>1269</v>
      </c>
      <c r="B1273" s="86">
        <v>1269</v>
      </c>
      <c r="C1273" s="105">
        <v>39535</v>
      </c>
      <c r="D1273" s="86"/>
      <c r="E1273" s="277">
        <v>39539</v>
      </c>
      <c r="F1273" s="105">
        <v>39560</v>
      </c>
      <c r="G1273" s="105">
        <v>39681</v>
      </c>
      <c r="H1273" s="135" t="s">
        <v>134</v>
      </c>
      <c r="I1273" s="206">
        <v>65421</v>
      </c>
      <c r="J1273" s="206"/>
      <c r="K1273" s="206"/>
      <c r="L1273" s="206">
        <v>31051</v>
      </c>
      <c r="M1273" s="206" t="s">
        <v>1524</v>
      </c>
      <c r="N1273" s="206">
        <v>91099</v>
      </c>
      <c r="O1273" s="206">
        <v>24733</v>
      </c>
      <c r="P1273" s="206">
        <v>814785</v>
      </c>
      <c r="Q1273" s="206">
        <v>812577</v>
      </c>
      <c r="R1273" s="206">
        <v>9101</v>
      </c>
      <c r="S1273" s="206">
        <v>380109</v>
      </c>
      <c r="T1273" s="206"/>
    </row>
    <row r="1274" spans="1:20">
      <c r="A1274" s="86">
        <v>1270</v>
      </c>
      <c r="B1274" s="86">
        <v>1270</v>
      </c>
      <c r="C1274" s="105">
        <v>39535</v>
      </c>
      <c r="D1274" s="86"/>
      <c r="E1274" s="277">
        <v>39538</v>
      </c>
      <c r="F1274" s="105">
        <v>39562</v>
      </c>
      <c r="G1274" s="105">
        <v>39562</v>
      </c>
      <c r="H1274" s="135" t="s">
        <v>120</v>
      </c>
      <c r="I1274" s="206">
        <v>65374</v>
      </c>
      <c r="J1274" s="206"/>
      <c r="K1274" s="206"/>
      <c r="L1274" s="206">
        <v>31047</v>
      </c>
      <c r="M1274" s="206" t="s">
        <v>1525</v>
      </c>
      <c r="N1274" s="206">
        <v>91988</v>
      </c>
      <c r="O1274" s="206">
        <v>24931</v>
      </c>
      <c r="P1274" s="206">
        <v>814776</v>
      </c>
      <c r="Q1274" s="206">
        <v>812587</v>
      </c>
      <c r="R1274" s="206">
        <v>9006</v>
      </c>
      <c r="S1274" s="206">
        <v>380114</v>
      </c>
      <c r="T1274" s="206"/>
    </row>
    <row r="1275" spans="1:20">
      <c r="A1275" s="86">
        <v>1271</v>
      </c>
      <c r="B1275" s="86">
        <v>1271</v>
      </c>
      <c r="C1275" s="105">
        <v>39535</v>
      </c>
      <c r="D1275" s="86"/>
      <c r="E1275" s="277">
        <v>39538</v>
      </c>
      <c r="F1275" s="105">
        <v>39553</v>
      </c>
      <c r="G1275" s="105">
        <v>39553</v>
      </c>
      <c r="H1275" s="135" t="s">
        <v>120</v>
      </c>
      <c r="I1275" s="206">
        <v>66188</v>
      </c>
      <c r="J1275" s="206"/>
      <c r="K1275" s="206"/>
      <c r="L1275" s="206">
        <v>30753</v>
      </c>
      <c r="M1275" s="206" t="s">
        <v>1526</v>
      </c>
      <c r="N1275" s="206">
        <v>91987</v>
      </c>
      <c r="O1275" s="206">
        <v>24380</v>
      </c>
      <c r="P1275" s="206">
        <v>814772</v>
      </c>
      <c r="Q1275" s="206">
        <v>812581</v>
      </c>
      <c r="R1275" s="206">
        <v>2955</v>
      </c>
      <c r="S1275" s="206">
        <v>380010</v>
      </c>
      <c r="T1275" s="206"/>
    </row>
    <row r="1276" spans="1:20">
      <c r="A1276" s="86">
        <v>1272</v>
      </c>
      <c r="B1276" s="86">
        <v>1272</v>
      </c>
      <c r="C1276" s="105">
        <v>39535</v>
      </c>
      <c r="D1276" s="86"/>
      <c r="E1276" s="277">
        <v>39538</v>
      </c>
      <c r="F1276" s="105">
        <v>39562</v>
      </c>
      <c r="G1276" s="105">
        <v>39562</v>
      </c>
      <c r="H1276" s="135" t="s">
        <v>120</v>
      </c>
      <c r="I1276" s="206">
        <v>65381</v>
      </c>
      <c r="J1276" s="206"/>
      <c r="K1276" s="206"/>
      <c r="L1276" s="206">
        <v>31046</v>
      </c>
      <c r="M1276" s="206" t="s">
        <v>1527</v>
      </c>
      <c r="N1276" s="206">
        <v>91683</v>
      </c>
      <c r="O1276" s="206">
        <v>24731</v>
      </c>
      <c r="P1276" s="206">
        <v>815235</v>
      </c>
      <c r="Q1276" s="206">
        <v>812582</v>
      </c>
      <c r="R1276" s="206">
        <v>8993</v>
      </c>
      <c r="S1276" s="206">
        <v>680053</v>
      </c>
      <c r="T1276" s="206"/>
    </row>
    <row r="1277" spans="1:20">
      <c r="A1277" s="86">
        <v>1273</v>
      </c>
      <c r="B1277" s="86">
        <v>1273</v>
      </c>
      <c r="C1277" s="105">
        <v>39535</v>
      </c>
      <c r="D1277" s="86"/>
      <c r="E1277" s="277">
        <v>39538</v>
      </c>
      <c r="F1277" s="105">
        <v>39563</v>
      </c>
      <c r="G1277" s="105">
        <v>39563</v>
      </c>
      <c r="H1277" s="135" t="s">
        <v>120</v>
      </c>
      <c r="I1277" s="206">
        <v>66128</v>
      </c>
      <c r="J1277" s="206"/>
      <c r="K1277" s="206"/>
      <c r="L1277" s="206">
        <v>30776</v>
      </c>
      <c r="M1277" s="206" t="s">
        <v>1528</v>
      </c>
      <c r="N1277" s="206">
        <v>91989</v>
      </c>
      <c r="O1277" s="206">
        <v>24425</v>
      </c>
      <c r="P1277" s="206">
        <v>814774</v>
      </c>
      <c r="Q1277" s="206">
        <v>812576</v>
      </c>
      <c r="R1277" s="206">
        <v>8669</v>
      </c>
      <c r="S1277" s="206">
        <v>380102</v>
      </c>
      <c r="T1277" s="206"/>
    </row>
    <row r="1278" spans="1:20">
      <c r="A1278" s="86">
        <v>1274</v>
      </c>
      <c r="B1278" s="86">
        <v>1274</v>
      </c>
      <c r="C1278" s="105">
        <v>39535</v>
      </c>
      <c r="D1278" s="86"/>
      <c r="E1278" s="277">
        <v>39590</v>
      </c>
      <c r="F1278" s="105">
        <v>39591</v>
      </c>
      <c r="G1278" s="105">
        <v>39605</v>
      </c>
      <c r="H1278" s="135" t="s">
        <v>120</v>
      </c>
      <c r="I1278" s="206"/>
      <c r="J1278" s="206"/>
      <c r="K1278" s="206"/>
      <c r="L1278" s="206"/>
      <c r="M1278" s="206"/>
      <c r="N1278" s="206"/>
      <c r="O1278" s="206"/>
      <c r="P1278" s="206"/>
      <c r="Q1278" s="206"/>
      <c r="R1278" s="206"/>
      <c r="S1278" s="206"/>
      <c r="T1278" s="206"/>
    </row>
    <row r="1279" spans="1:20">
      <c r="A1279" s="86">
        <v>1275</v>
      </c>
      <c r="B1279" s="86">
        <v>1275</v>
      </c>
      <c r="C1279" s="105">
        <v>39535</v>
      </c>
      <c r="D1279" s="86"/>
      <c r="E1279" s="277">
        <v>39538</v>
      </c>
      <c r="F1279" s="105">
        <v>39556</v>
      </c>
      <c r="G1279" s="105">
        <v>39556</v>
      </c>
      <c r="H1279" s="135" t="s">
        <v>120</v>
      </c>
      <c r="I1279" s="206">
        <v>66189</v>
      </c>
      <c r="J1279" s="206"/>
      <c r="K1279" s="206"/>
      <c r="L1279" s="206">
        <v>30780</v>
      </c>
      <c r="M1279" s="206" t="s">
        <v>1529</v>
      </c>
      <c r="N1279" s="206">
        <v>76138</v>
      </c>
      <c r="O1279" s="206">
        <v>24427</v>
      </c>
      <c r="P1279" s="206">
        <v>814440</v>
      </c>
      <c r="Q1279" s="206">
        <v>812566</v>
      </c>
      <c r="R1279" s="206">
        <v>8699</v>
      </c>
      <c r="S1279" s="206">
        <v>380092</v>
      </c>
      <c r="T1279" s="206"/>
    </row>
    <row r="1280" spans="1:20">
      <c r="A1280" s="86">
        <v>1276</v>
      </c>
      <c r="B1280" s="86">
        <v>1276</v>
      </c>
      <c r="C1280" s="105">
        <v>39535</v>
      </c>
      <c r="D1280" s="86"/>
      <c r="E1280" s="277">
        <v>39538</v>
      </c>
      <c r="F1280" s="105">
        <v>39555</v>
      </c>
      <c r="G1280" s="105">
        <v>39555</v>
      </c>
      <c r="H1280" s="135" t="s">
        <v>119</v>
      </c>
      <c r="I1280" s="206">
        <v>66166</v>
      </c>
      <c r="J1280" s="206"/>
      <c r="K1280" s="206"/>
      <c r="L1280" s="206">
        <v>30716</v>
      </c>
      <c r="M1280" s="206" t="s">
        <v>1530</v>
      </c>
      <c r="N1280" s="206">
        <v>91765</v>
      </c>
      <c r="O1280" s="206">
        <v>23874</v>
      </c>
      <c r="P1280" s="206">
        <v>814439</v>
      </c>
      <c r="Q1280" s="206">
        <v>812575</v>
      </c>
      <c r="R1280" s="206">
        <v>8573</v>
      </c>
      <c r="S1280" s="206">
        <v>380106</v>
      </c>
      <c r="T1280" s="206"/>
    </row>
    <row r="1281" spans="1:20">
      <c r="A1281" s="86">
        <v>1277</v>
      </c>
      <c r="B1281" s="86">
        <v>1277</v>
      </c>
      <c r="C1281" s="105">
        <v>39535</v>
      </c>
      <c r="D1281" s="86"/>
      <c r="E1281" s="277">
        <v>39538</v>
      </c>
      <c r="F1281" s="105">
        <v>39562</v>
      </c>
      <c r="G1281" s="105">
        <v>39562</v>
      </c>
      <c r="H1281" s="135" t="s">
        <v>127</v>
      </c>
      <c r="I1281" s="206">
        <v>66028</v>
      </c>
      <c r="J1281" s="206"/>
      <c r="K1281" s="206"/>
      <c r="L1281" s="206">
        <v>30734</v>
      </c>
      <c r="M1281" s="206" t="s">
        <v>1531</v>
      </c>
      <c r="N1281" s="206">
        <v>91091</v>
      </c>
      <c r="O1281" s="206">
        <v>24347</v>
      </c>
      <c r="P1281" s="206">
        <v>814444</v>
      </c>
      <c r="Q1281" s="206">
        <v>812565</v>
      </c>
      <c r="R1281" s="206">
        <v>4743</v>
      </c>
      <c r="S1281" s="206">
        <v>380011</v>
      </c>
      <c r="T1281" s="206"/>
    </row>
    <row r="1282" spans="1:20">
      <c r="A1282" s="86">
        <v>1278</v>
      </c>
      <c r="B1282" s="86">
        <v>1278</v>
      </c>
      <c r="C1282" s="105">
        <v>39535</v>
      </c>
      <c r="D1282" s="86"/>
      <c r="E1282" s="277">
        <v>39539</v>
      </c>
      <c r="F1282" s="105">
        <v>39562</v>
      </c>
      <c r="G1282" s="105">
        <v>39563</v>
      </c>
      <c r="H1282" s="135" t="s">
        <v>138</v>
      </c>
      <c r="I1282" s="206">
        <v>65505</v>
      </c>
      <c r="J1282" s="206"/>
      <c r="K1282" s="206"/>
      <c r="L1282" s="206">
        <v>30935</v>
      </c>
      <c r="M1282" s="206" t="s">
        <v>1532</v>
      </c>
      <c r="N1282" s="206">
        <v>89755</v>
      </c>
      <c r="O1282" s="206">
        <v>24883</v>
      </c>
      <c r="P1282" s="206">
        <v>801402</v>
      </c>
      <c r="Q1282" s="206">
        <v>800398</v>
      </c>
      <c r="R1282" s="206">
        <v>8931</v>
      </c>
      <c r="S1282" s="206">
        <v>680021</v>
      </c>
      <c r="T1282" s="206"/>
    </row>
    <row r="1283" spans="1:20">
      <c r="A1283" s="86">
        <v>1279</v>
      </c>
      <c r="B1283" s="86">
        <v>1279</v>
      </c>
      <c r="C1283" s="105">
        <v>39535</v>
      </c>
      <c r="D1283" s="86"/>
      <c r="E1283" s="277">
        <v>39538</v>
      </c>
      <c r="F1283" s="105">
        <v>39556</v>
      </c>
      <c r="G1283" s="105">
        <v>39555</v>
      </c>
      <c r="H1283" s="135" t="s">
        <v>119</v>
      </c>
      <c r="I1283" s="206">
        <v>65625</v>
      </c>
      <c r="J1283" s="206"/>
      <c r="K1283" s="206"/>
      <c r="L1283" s="206">
        <v>30768</v>
      </c>
      <c r="M1283" s="206" t="s">
        <v>1533</v>
      </c>
      <c r="N1283" s="206">
        <v>88063</v>
      </c>
      <c r="O1283" s="206">
        <v>24441</v>
      </c>
      <c r="P1283" s="206">
        <v>758309</v>
      </c>
      <c r="Q1283" s="206">
        <v>812591</v>
      </c>
      <c r="R1283" s="206">
        <v>8714</v>
      </c>
      <c r="S1283" s="206">
        <v>380113</v>
      </c>
      <c r="T1283" s="206"/>
    </row>
    <row r="1284" spans="1:20">
      <c r="A1284" s="86">
        <v>1280</v>
      </c>
      <c r="B1284" s="86">
        <v>1280</v>
      </c>
      <c r="C1284" s="105">
        <v>39535</v>
      </c>
      <c r="D1284" s="86"/>
      <c r="E1284" s="277">
        <v>39539</v>
      </c>
      <c r="F1284" s="105">
        <v>39562</v>
      </c>
      <c r="G1284" s="105">
        <v>39562</v>
      </c>
      <c r="H1284" s="135" t="s">
        <v>127</v>
      </c>
      <c r="I1284" s="206">
        <v>65384</v>
      </c>
      <c r="J1284" s="206"/>
      <c r="K1284" s="206"/>
      <c r="L1284" s="206">
        <v>30933</v>
      </c>
      <c r="M1284" s="206" t="s">
        <v>1534</v>
      </c>
      <c r="N1284" s="206">
        <v>77027</v>
      </c>
      <c r="O1284" s="206">
        <v>24841</v>
      </c>
      <c r="P1284" s="206">
        <v>814442</v>
      </c>
      <c r="Q1284" s="206">
        <v>811042</v>
      </c>
      <c r="R1284" s="206">
        <v>8896</v>
      </c>
      <c r="S1284" s="206">
        <v>380085</v>
      </c>
      <c r="T1284" s="206"/>
    </row>
    <row r="1285" spans="1:20">
      <c r="A1285" s="86">
        <v>1281</v>
      </c>
      <c r="B1285" s="86">
        <v>1281</v>
      </c>
      <c r="C1285" s="105">
        <v>39538</v>
      </c>
      <c r="D1285" s="86"/>
      <c r="E1285" s="277">
        <v>39538</v>
      </c>
      <c r="F1285" s="105">
        <v>39562</v>
      </c>
      <c r="G1285" s="105">
        <v>39563</v>
      </c>
      <c r="H1285" s="135" t="s">
        <v>138</v>
      </c>
      <c r="I1285" s="206">
        <v>65435</v>
      </c>
      <c r="J1285" s="206"/>
      <c r="K1285" s="206"/>
      <c r="L1285" s="206">
        <v>31053</v>
      </c>
      <c r="M1285" s="206" t="s">
        <v>1535</v>
      </c>
      <c r="N1285" s="206">
        <v>77479</v>
      </c>
      <c r="O1285" s="206">
        <v>24737</v>
      </c>
      <c r="P1285" s="206">
        <v>815154</v>
      </c>
      <c r="Q1285" s="206">
        <v>811040</v>
      </c>
      <c r="R1285" s="206">
        <v>9168</v>
      </c>
      <c r="S1285" s="206">
        <v>380087</v>
      </c>
      <c r="T1285" s="206"/>
    </row>
    <row r="1286" spans="1:20">
      <c r="A1286" s="86">
        <v>1282</v>
      </c>
      <c r="B1286" s="86">
        <v>1282</v>
      </c>
      <c r="C1286" s="105">
        <v>39538</v>
      </c>
      <c r="D1286" s="86"/>
      <c r="E1286" s="277">
        <v>39538</v>
      </c>
      <c r="F1286" s="105">
        <v>39562</v>
      </c>
      <c r="G1286" s="105">
        <v>39563</v>
      </c>
      <c r="H1286" s="135" t="s">
        <v>134</v>
      </c>
      <c r="I1286" s="206">
        <v>65876</v>
      </c>
      <c r="J1286" s="206"/>
      <c r="K1286" s="206"/>
      <c r="L1286" s="206">
        <v>30929</v>
      </c>
      <c r="M1286" s="206" t="s">
        <v>1536</v>
      </c>
      <c r="N1286" s="206">
        <v>75600</v>
      </c>
      <c r="O1286" s="206">
        <v>24789</v>
      </c>
      <c r="P1286" s="206">
        <v>814441</v>
      </c>
      <c r="Q1286" s="206">
        <v>811045</v>
      </c>
      <c r="R1286" s="206">
        <v>8870</v>
      </c>
      <c r="S1286" s="206">
        <v>780068</v>
      </c>
      <c r="T1286" s="206"/>
    </row>
    <row r="1287" spans="1:20">
      <c r="A1287" s="86">
        <v>1283</v>
      </c>
      <c r="B1287" s="86">
        <v>1283</v>
      </c>
      <c r="C1287" s="105">
        <v>39538</v>
      </c>
      <c r="D1287" s="86"/>
      <c r="E1287" s="277">
        <v>39539</v>
      </c>
      <c r="F1287" s="255"/>
      <c r="G1287" s="105">
        <v>39562</v>
      </c>
      <c r="H1287" s="135" t="s">
        <v>119</v>
      </c>
      <c r="I1287" s="206">
        <v>65645</v>
      </c>
      <c r="J1287" s="206"/>
      <c r="K1287" s="206"/>
      <c r="L1287" s="206">
        <v>30916</v>
      </c>
      <c r="M1287" s="206" t="s">
        <v>1537</v>
      </c>
      <c r="N1287" s="206">
        <v>77342</v>
      </c>
      <c r="O1287" s="206">
        <v>24746</v>
      </c>
      <c r="P1287" s="206">
        <v>815151</v>
      </c>
      <c r="Q1287" s="206">
        <v>811037</v>
      </c>
      <c r="R1287" s="206">
        <v>8802</v>
      </c>
      <c r="S1287" s="206">
        <v>380086</v>
      </c>
      <c r="T1287" s="206"/>
    </row>
    <row r="1288" spans="1:20">
      <c r="A1288" s="86">
        <v>1284</v>
      </c>
      <c r="B1288" s="86">
        <v>1284</v>
      </c>
      <c r="C1288" s="105">
        <v>39538</v>
      </c>
      <c r="D1288" s="86"/>
      <c r="E1288" s="277">
        <v>39539</v>
      </c>
      <c r="F1288" s="105">
        <v>39559</v>
      </c>
      <c r="G1288" s="105">
        <v>39559</v>
      </c>
      <c r="H1288" s="135" t="s">
        <v>134</v>
      </c>
      <c r="I1288" s="206">
        <v>65784</v>
      </c>
      <c r="J1288" s="206"/>
      <c r="K1288" s="206"/>
      <c r="L1288" s="206">
        <v>30754</v>
      </c>
      <c r="M1288" s="206" t="s">
        <v>1538</v>
      </c>
      <c r="N1288" s="206">
        <v>87446</v>
      </c>
      <c r="O1288" s="206">
        <v>24355</v>
      </c>
      <c r="P1288" s="206">
        <v>813872</v>
      </c>
      <c r="Q1288" s="206">
        <v>811036</v>
      </c>
      <c r="R1288" s="206">
        <v>8337</v>
      </c>
      <c r="S1288" s="206">
        <v>380088</v>
      </c>
      <c r="T1288" s="206"/>
    </row>
    <row r="1289" spans="1:20">
      <c r="A1289" s="86">
        <v>1285</v>
      </c>
      <c r="B1289" s="86">
        <v>1285</v>
      </c>
      <c r="C1289" s="105">
        <v>39538</v>
      </c>
      <c r="D1289" s="86"/>
      <c r="E1289" s="277">
        <v>39539</v>
      </c>
      <c r="F1289" s="105">
        <v>39559</v>
      </c>
      <c r="G1289" s="105">
        <v>39559</v>
      </c>
      <c r="H1289" s="135" t="s">
        <v>127</v>
      </c>
      <c r="I1289" s="206">
        <v>65776</v>
      </c>
      <c r="J1289" s="206"/>
      <c r="K1289" s="206"/>
      <c r="L1289" s="206">
        <v>30938</v>
      </c>
      <c r="M1289" s="206" t="s">
        <v>1539</v>
      </c>
      <c r="N1289" s="206">
        <v>92693</v>
      </c>
      <c r="O1289" s="206">
        <v>24880</v>
      </c>
      <c r="P1289" s="206">
        <v>812748</v>
      </c>
      <c r="Q1289" s="206">
        <v>811039</v>
      </c>
      <c r="R1289" s="206">
        <v>8947</v>
      </c>
      <c r="S1289" s="206">
        <v>380089</v>
      </c>
      <c r="T1289" s="206"/>
    </row>
    <row r="1290" spans="1:20">
      <c r="A1290" s="86">
        <v>1286</v>
      </c>
      <c r="B1290" s="86">
        <v>1286</v>
      </c>
      <c r="C1290" s="105">
        <v>39538</v>
      </c>
      <c r="D1290" s="86"/>
      <c r="E1290" s="277">
        <v>39539</v>
      </c>
      <c r="F1290" s="105">
        <v>39553</v>
      </c>
      <c r="G1290" s="105">
        <v>39553</v>
      </c>
      <c r="H1290" s="135" t="s">
        <v>119</v>
      </c>
      <c r="I1290" s="206">
        <v>65647</v>
      </c>
      <c r="J1290" s="206"/>
      <c r="K1290" s="206"/>
      <c r="L1290" s="206">
        <v>31071</v>
      </c>
      <c r="M1290" s="206" t="s">
        <v>1540</v>
      </c>
      <c r="N1290" s="206">
        <v>92708</v>
      </c>
      <c r="O1290" s="206">
        <v>25291</v>
      </c>
      <c r="P1290" s="206">
        <v>813774</v>
      </c>
      <c r="Q1290" s="206">
        <v>811043</v>
      </c>
      <c r="R1290" s="206">
        <v>9172</v>
      </c>
      <c r="S1290" s="206">
        <v>380118</v>
      </c>
      <c r="T1290" s="206"/>
    </row>
    <row r="1291" spans="1:20">
      <c r="A1291" s="86">
        <v>1287</v>
      </c>
      <c r="B1291" s="86">
        <v>1287</v>
      </c>
      <c r="C1291" s="105">
        <v>39538</v>
      </c>
      <c r="D1291" s="86"/>
      <c r="E1291" s="277">
        <v>39539</v>
      </c>
      <c r="F1291" s="105">
        <v>39559</v>
      </c>
      <c r="G1291" s="105">
        <v>39556</v>
      </c>
      <c r="H1291" s="135" t="s">
        <v>120</v>
      </c>
      <c r="I1291" s="206">
        <v>66501</v>
      </c>
      <c r="J1291" s="206"/>
      <c r="K1291" s="206"/>
      <c r="L1291" s="206">
        <v>31059</v>
      </c>
      <c r="M1291" s="206" t="s">
        <v>1541</v>
      </c>
      <c r="N1291" s="206">
        <v>92143</v>
      </c>
      <c r="O1291" s="206">
        <v>25246</v>
      </c>
      <c r="P1291" s="206">
        <v>813691</v>
      </c>
      <c r="Q1291" s="206">
        <v>812583</v>
      </c>
      <c r="R1291" s="206">
        <v>9025</v>
      </c>
      <c r="S1291" s="206">
        <v>480299</v>
      </c>
      <c r="T1291" s="206"/>
    </row>
    <row r="1292" spans="1:20">
      <c r="A1292" s="86">
        <v>1288</v>
      </c>
      <c r="B1292" s="86">
        <v>1288</v>
      </c>
      <c r="C1292" s="105">
        <v>39538</v>
      </c>
      <c r="D1292" s="86"/>
      <c r="E1292" s="277">
        <v>39539</v>
      </c>
      <c r="F1292" s="105">
        <v>39562</v>
      </c>
      <c r="G1292" s="105">
        <v>39562</v>
      </c>
      <c r="H1292" s="135" t="s">
        <v>127</v>
      </c>
      <c r="I1292" s="206">
        <v>65774</v>
      </c>
      <c r="J1292" s="206"/>
      <c r="K1292" s="206"/>
      <c r="L1292" s="206">
        <v>31077</v>
      </c>
      <c r="M1292" s="206" t="s">
        <v>1542</v>
      </c>
      <c r="N1292" s="206">
        <v>92071</v>
      </c>
      <c r="O1292" s="206">
        <v>25281</v>
      </c>
      <c r="P1292" s="206">
        <v>813620</v>
      </c>
      <c r="Q1292" s="206">
        <v>811054</v>
      </c>
      <c r="R1292" s="206">
        <v>9056</v>
      </c>
      <c r="S1292" s="206">
        <v>480427</v>
      </c>
      <c r="T1292" s="206"/>
    </row>
    <row r="1293" spans="1:20">
      <c r="A1293" s="86">
        <v>1289</v>
      </c>
      <c r="B1293" s="86">
        <v>1289</v>
      </c>
      <c r="C1293" s="105">
        <v>39538</v>
      </c>
      <c r="D1293" s="86"/>
      <c r="E1293" s="277">
        <v>39539</v>
      </c>
      <c r="F1293" s="105">
        <v>39561</v>
      </c>
      <c r="G1293" s="105">
        <v>39562</v>
      </c>
      <c r="H1293" s="135" t="s">
        <v>119</v>
      </c>
      <c r="I1293" s="206">
        <v>65437</v>
      </c>
      <c r="J1293" s="206"/>
      <c r="K1293" s="206"/>
      <c r="L1293" s="206">
        <v>31060</v>
      </c>
      <c r="M1293" s="206" t="s">
        <v>1543</v>
      </c>
      <c r="N1293" s="206">
        <v>91316</v>
      </c>
      <c r="O1293" s="206">
        <v>24779</v>
      </c>
      <c r="P1293" s="206">
        <v>813617</v>
      </c>
      <c r="Q1293" s="206">
        <v>812584</v>
      </c>
      <c r="R1293" s="206">
        <v>9219</v>
      </c>
      <c r="S1293" s="206">
        <v>480313</v>
      </c>
      <c r="T1293" s="206"/>
    </row>
    <row r="1294" spans="1:20">
      <c r="A1294" s="86">
        <v>1290</v>
      </c>
      <c r="B1294" s="86">
        <v>1290</v>
      </c>
      <c r="C1294" s="105">
        <v>39538</v>
      </c>
      <c r="D1294" s="86"/>
      <c r="E1294" s="277">
        <v>39539</v>
      </c>
      <c r="F1294" s="105">
        <v>39562</v>
      </c>
      <c r="G1294" s="105">
        <v>39563</v>
      </c>
      <c r="H1294" s="135" t="s">
        <v>134</v>
      </c>
      <c r="I1294" s="206">
        <v>65302</v>
      </c>
      <c r="J1294" s="206"/>
      <c r="K1294" s="206"/>
      <c r="L1294" s="206">
        <v>31057</v>
      </c>
      <c r="M1294" s="206" t="s">
        <v>1544</v>
      </c>
      <c r="N1294" s="206">
        <v>76297</v>
      </c>
      <c r="O1294" s="206">
        <v>25250</v>
      </c>
      <c r="P1294" s="206">
        <v>812078</v>
      </c>
      <c r="Q1294" s="206">
        <v>811035</v>
      </c>
      <c r="R1294" s="206">
        <v>9072</v>
      </c>
      <c r="S1294" s="206">
        <v>480319</v>
      </c>
      <c r="T1294" s="206"/>
    </row>
    <row r="1295" spans="1:20">
      <c r="A1295" s="86">
        <v>1291</v>
      </c>
      <c r="B1295" s="86">
        <v>1291</v>
      </c>
      <c r="C1295" s="105">
        <v>39538</v>
      </c>
      <c r="D1295" s="86"/>
      <c r="E1295" s="277">
        <v>39539</v>
      </c>
      <c r="F1295" s="105">
        <v>39562</v>
      </c>
      <c r="G1295" s="105">
        <v>39562</v>
      </c>
      <c r="H1295" s="135" t="s">
        <v>120</v>
      </c>
      <c r="I1295" s="206">
        <v>65626</v>
      </c>
      <c r="J1295" s="206"/>
      <c r="K1295" s="206"/>
      <c r="L1295" s="206">
        <v>31063</v>
      </c>
      <c r="M1295" s="206" t="s">
        <v>1545</v>
      </c>
      <c r="N1295" s="206">
        <v>92698</v>
      </c>
      <c r="O1295" s="206">
        <v>24818</v>
      </c>
      <c r="P1295" s="206">
        <v>813618</v>
      </c>
      <c r="Q1295" s="206">
        <v>812568</v>
      </c>
      <c r="R1295" s="206">
        <v>9039</v>
      </c>
      <c r="S1295" s="206">
        <v>480202</v>
      </c>
      <c r="T1295" s="206"/>
    </row>
    <row r="1296" spans="1:20">
      <c r="A1296" s="86">
        <v>1292</v>
      </c>
      <c r="B1296" s="86">
        <v>1292</v>
      </c>
      <c r="C1296" s="105">
        <v>39538</v>
      </c>
      <c r="D1296" s="86"/>
      <c r="E1296" s="277">
        <v>39546</v>
      </c>
      <c r="F1296" s="105">
        <v>39553</v>
      </c>
      <c r="G1296" s="105">
        <v>39553</v>
      </c>
      <c r="H1296" s="135" t="s">
        <v>134</v>
      </c>
      <c r="I1296" s="206">
        <v>65619</v>
      </c>
      <c r="J1296" s="206"/>
      <c r="K1296" s="206"/>
      <c r="L1296" s="206">
        <v>31087</v>
      </c>
      <c r="M1296" s="206" t="s">
        <v>1546</v>
      </c>
      <c r="N1296" s="206">
        <v>92694</v>
      </c>
      <c r="O1296" s="206">
        <v>25299</v>
      </c>
      <c r="P1296" s="206">
        <v>815758</v>
      </c>
      <c r="Q1296" s="206">
        <v>811028</v>
      </c>
      <c r="R1296" s="206">
        <v>9160</v>
      </c>
      <c r="S1296" s="206">
        <v>480295</v>
      </c>
      <c r="T1296" s="206"/>
    </row>
    <row r="1297" spans="1:20">
      <c r="A1297" s="86">
        <v>1293</v>
      </c>
      <c r="B1297" s="86">
        <v>1293</v>
      </c>
      <c r="C1297" s="105">
        <v>39538</v>
      </c>
      <c r="D1297" s="86"/>
      <c r="E1297" s="277">
        <v>39539</v>
      </c>
      <c r="F1297" s="105">
        <v>39553</v>
      </c>
      <c r="G1297" s="105">
        <v>39553</v>
      </c>
      <c r="H1297" s="135" t="s">
        <v>120</v>
      </c>
      <c r="I1297" s="206">
        <v>65644</v>
      </c>
      <c r="J1297" s="206"/>
      <c r="K1297" s="206"/>
      <c r="L1297" s="206">
        <v>31061</v>
      </c>
      <c r="M1297" s="206" t="s">
        <v>1547</v>
      </c>
      <c r="N1297" s="206">
        <v>91517</v>
      </c>
      <c r="O1297" s="206">
        <v>24881</v>
      </c>
      <c r="P1297" s="206">
        <v>815760</v>
      </c>
      <c r="Q1297" s="206">
        <v>811027</v>
      </c>
      <c r="R1297" s="206">
        <v>9028</v>
      </c>
      <c r="S1297" s="206">
        <v>380324</v>
      </c>
      <c r="T1297" s="206"/>
    </row>
    <row r="1298" spans="1:20">
      <c r="A1298" s="86">
        <v>1294</v>
      </c>
      <c r="B1298" s="86">
        <v>1294</v>
      </c>
      <c r="C1298" s="105">
        <v>39538</v>
      </c>
      <c r="D1298" s="86"/>
      <c r="E1298" s="277">
        <v>39539</v>
      </c>
      <c r="F1298" s="105">
        <v>39542</v>
      </c>
      <c r="G1298" s="105">
        <v>39542</v>
      </c>
      <c r="H1298" s="135" t="s">
        <v>119</v>
      </c>
      <c r="I1298" s="206">
        <v>66743</v>
      </c>
      <c r="J1298" s="206"/>
      <c r="K1298" s="206"/>
      <c r="L1298" s="206">
        <v>31070</v>
      </c>
      <c r="M1298" s="206" t="s">
        <v>1548</v>
      </c>
      <c r="N1298" s="206">
        <v>92073</v>
      </c>
      <c r="O1298" s="206">
        <v>25282</v>
      </c>
      <c r="P1298" s="206">
        <v>815758</v>
      </c>
      <c r="Q1298" s="206">
        <v>811026</v>
      </c>
      <c r="R1298" s="206">
        <v>9133</v>
      </c>
      <c r="S1298" s="206">
        <v>480296</v>
      </c>
      <c r="T1298" s="206"/>
    </row>
    <row r="1299" spans="1:20">
      <c r="A1299" s="86">
        <v>1295</v>
      </c>
      <c r="B1299" s="86">
        <v>1295</v>
      </c>
      <c r="C1299" s="105">
        <v>39539</v>
      </c>
      <c r="D1299" s="86"/>
      <c r="E1299" s="277">
        <v>39539</v>
      </c>
      <c r="F1299" s="105">
        <v>39559</v>
      </c>
      <c r="G1299" s="105">
        <v>39556</v>
      </c>
      <c r="H1299" s="135" t="s">
        <v>134</v>
      </c>
      <c r="I1299" s="206">
        <v>66520</v>
      </c>
      <c r="J1299" s="206"/>
      <c r="K1299" s="206"/>
      <c r="L1299" s="206">
        <v>31041</v>
      </c>
      <c r="M1299" s="206" t="s">
        <v>1549</v>
      </c>
      <c r="N1299" s="206">
        <v>92150</v>
      </c>
      <c r="O1299" s="206">
        <v>25191</v>
      </c>
      <c r="P1299" s="206">
        <v>815762</v>
      </c>
      <c r="Q1299" s="206">
        <v>811024</v>
      </c>
      <c r="R1299" s="206">
        <v>9113</v>
      </c>
      <c r="S1299" s="206"/>
      <c r="T1299" s="206"/>
    </row>
    <row r="1300" spans="1:20">
      <c r="A1300" s="86">
        <v>1296</v>
      </c>
      <c r="B1300" s="86">
        <v>1296</v>
      </c>
      <c r="C1300" s="105">
        <v>39539</v>
      </c>
      <c r="D1300" s="86"/>
      <c r="E1300" s="277">
        <v>39540</v>
      </c>
      <c r="F1300" s="105">
        <v>39541</v>
      </c>
      <c r="G1300" s="105">
        <v>39541</v>
      </c>
      <c r="H1300" s="135" t="s">
        <v>120</v>
      </c>
      <c r="I1300" s="206">
        <v>66598</v>
      </c>
      <c r="J1300" s="206"/>
      <c r="K1300" s="206"/>
      <c r="L1300" s="206">
        <v>31064</v>
      </c>
      <c r="M1300" s="206" t="s">
        <v>1550</v>
      </c>
      <c r="N1300" s="206">
        <v>92704</v>
      </c>
      <c r="O1300" s="206">
        <v>25255</v>
      </c>
      <c r="P1300" s="206">
        <v>815764</v>
      </c>
      <c r="Q1300" s="206">
        <v>811044</v>
      </c>
      <c r="R1300" s="206">
        <v>9145</v>
      </c>
      <c r="S1300" s="206">
        <v>480308</v>
      </c>
      <c r="T1300" s="206"/>
    </row>
    <row r="1301" spans="1:20">
      <c r="A1301" s="86">
        <v>1297</v>
      </c>
      <c r="B1301" s="86">
        <v>1297</v>
      </c>
      <c r="C1301" s="105">
        <v>39539</v>
      </c>
      <c r="D1301" s="86"/>
      <c r="E1301" s="277">
        <v>39539</v>
      </c>
      <c r="F1301" s="105">
        <v>39562</v>
      </c>
      <c r="G1301" s="105">
        <v>39562</v>
      </c>
      <c r="H1301" s="135" t="s">
        <v>127</v>
      </c>
      <c r="I1301" s="206">
        <v>66727</v>
      </c>
      <c r="J1301" s="206"/>
      <c r="K1301" s="206"/>
      <c r="L1301" s="206">
        <v>31062</v>
      </c>
      <c r="M1301" s="206" t="s">
        <v>1551</v>
      </c>
      <c r="N1301" s="206">
        <v>90065</v>
      </c>
      <c r="O1301" s="206">
        <v>25198</v>
      </c>
      <c r="P1301" s="206">
        <v>815308</v>
      </c>
      <c r="Q1301" s="206">
        <v>811032</v>
      </c>
      <c r="R1301" s="206">
        <v>9037</v>
      </c>
      <c r="S1301" s="206">
        <v>380084</v>
      </c>
      <c r="T1301" s="206"/>
    </row>
    <row r="1302" spans="1:20">
      <c r="A1302" s="86">
        <v>1298</v>
      </c>
      <c r="B1302" s="86">
        <v>1298</v>
      </c>
      <c r="C1302" s="105">
        <v>39539</v>
      </c>
      <c r="D1302" s="86"/>
      <c r="E1302" s="277">
        <v>39540</v>
      </c>
      <c r="F1302" s="105">
        <v>39542</v>
      </c>
      <c r="G1302" s="105">
        <v>39542</v>
      </c>
      <c r="H1302" s="135" t="s">
        <v>134</v>
      </c>
      <c r="I1302" s="206">
        <v>66681</v>
      </c>
      <c r="J1302" s="206"/>
      <c r="K1302" s="206"/>
      <c r="L1302" s="206">
        <v>31083</v>
      </c>
      <c r="M1302" s="206" t="s">
        <v>1552</v>
      </c>
      <c r="N1302" s="206">
        <v>92705</v>
      </c>
      <c r="O1302" s="206">
        <v>25280</v>
      </c>
      <c r="P1302" s="206">
        <v>815765</v>
      </c>
      <c r="Q1302" s="206">
        <v>811031</v>
      </c>
      <c r="R1302" s="206">
        <v>9183</v>
      </c>
      <c r="S1302" s="206">
        <v>480322</v>
      </c>
      <c r="T1302" s="206"/>
    </row>
    <row r="1303" spans="1:20">
      <c r="A1303" s="86">
        <v>1299</v>
      </c>
      <c r="B1303" s="86">
        <v>1299</v>
      </c>
      <c r="C1303" s="105">
        <v>39539</v>
      </c>
      <c r="D1303" s="86"/>
      <c r="E1303" s="277">
        <v>39540</v>
      </c>
      <c r="F1303" s="105">
        <v>39554</v>
      </c>
      <c r="G1303" s="105">
        <v>39553</v>
      </c>
      <c r="H1303" s="135" t="s">
        <v>134</v>
      </c>
      <c r="I1303" s="206">
        <v>66717</v>
      </c>
      <c r="J1303" s="206"/>
      <c r="K1303" s="206"/>
      <c r="L1303" s="206">
        <v>31130</v>
      </c>
      <c r="M1303" s="206" t="s">
        <v>1553</v>
      </c>
      <c r="N1303" s="206">
        <v>92706</v>
      </c>
      <c r="O1303" s="206">
        <v>25366</v>
      </c>
      <c r="P1303" s="206">
        <v>815763</v>
      </c>
      <c r="Q1303" s="206">
        <v>811025</v>
      </c>
      <c r="R1303" s="206">
        <v>9476</v>
      </c>
      <c r="S1303" s="206">
        <v>480323</v>
      </c>
      <c r="T1303" s="206"/>
    </row>
    <row r="1304" spans="1:20">
      <c r="A1304" s="86">
        <v>1300</v>
      </c>
      <c r="B1304" s="86">
        <v>1300</v>
      </c>
      <c r="C1304" s="105">
        <v>39539</v>
      </c>
      <c r="D1304" s="86"/>
      <c r="E1304" s="277">
        <v>39541</v>
      </c>
      <c r="F1304" s="105">
        <v>39545</v>
      </c>
      <c r="G1304" s="105">
        <v>39546</v>
      </c>
      <c r="H1304" s="135" t="s">
        <v>120</v>
      </c>
      <c r="I1304" s="206">
        <v>66324</v>
      </c>
      <c r="J1304" s="206"/>
      <c r="K1304" s="206"/>
      <c r="L1304" s="206">
        <v>31076</v>
      </c>
      <c r="M1304" s="206" t="s">
        <v>1945</v>
      </c>
      <c r="N1304" s="206">
        <v>91976</v>
      </c>
      <c r="O1304" s="206">
        <v>25285</v>
      </c>
      <c r="P1304" s="206">
        <v>815474</v>
      </c>
      <c r="Q1304" s="206">
        <v>811033</v>
      </c>
      <c r="R1304" s="206">
        <v>9097</v>
      </c>
      <c r="S1304" s="206">
        <v>480297</v>
      </c>
      <c r="T1304" s="206"/>
    </row>
    <row r="1305" spans="1:20">
      <c r="A1305" s="86">
        <v>1301</v>
      </c>
      <c r="B1305" s="86">
        <v>1301</v>
      </c>
      <c r="C1305" s="105">
        <v>39539</v>
      </c>
      <c r="D1305" s="86"/>
      <c r="E1305" s="277">
        <v>39540</v>
      </c>
      <c r="F1305" s="105">
        <v>39542</v>
      </c>
      <c r="G1305" s="105">
        <v>39542</v>
      </c>
      <c r="H1305" s="135" t="s">
        <v>119</v>
      </c>
      <c r="I1305" s="206">
        <v>66420</v>
      </c>
      <c r="J1305" s="206"/>
      <c r="K1305" s="206"/>
      <c r="L1305" s="206">
        <v>31112</v>
      </c>
      <c r="M1305" s="206" t="s">
        <v>1946</v>
      </c>
      <c r="N1305" s="206">
        <v>92700</v>
      </c>
      <c r="O1305" s="206">
        <v>25277</v>
      </c>
      <c r="P1305" s="206">
        <v>815233</v>
      </c>
      <c r="Q1305" s="206">
        <v>811023</v>
      </c>
      <c r="R1305" s="206">
        <v>9400</v>
      </c>
      <c r="S1305" s="206">
        <v>480306</v>
      </c>
      <c r="T1305" s="206"/>
    </row>
    <row r="1306" spans="1:20">
      <c r="A1306" s="86">
        <v>1302</v>
      </c>
      <c r="B1306" s="86">
        <v>1302</v>
      </c>
      <c r="C1306" s="105">
        <v>39539</v>
      </c>
      <c r="D1306" s="86"/>
      <c r="E1306" s="277">
        <v>39540</v>
      </c>
      <c r="F1306" s="105">
        <v>39542</v>
      </c>
      <c r="G1306" s="105">
        <v>39542</v>
      </c>
      <c r="H1306" s="135" t="s">
        <v>119</v>
      </c>
      <c r="I1306" s="206">
        <v>66404</v>
      </c>
      <c r="J1306" s="206"/>
      <c r="K1306" s="206"/>
      <c r="L1306" s="206">
        <v>31080</v>
      </c>
      <c r="M1306" s="206" t="s">
        <v>1947</v>
      </c>
      <c r="N1306" s="206">
        <v>92069</v>
      </c>
      <c r="O1306" s="206">
        <v>24750</v>
      </c>
      <c r="P1306" s="206">
        <v>815312</v>
      </c>
      <c r="Q1306" s="206">
        <v>811019</v>
      </c>
      <c r="R1306" s="206">
        <v>9195</v>
      </c>
      <c r="S1306" s="206">
        <v>480307</v>
      </c>
      <c r="T1306" s="206"/>
    </row>
    <row r="1307" spans="1:20">
      <c r="A1307" s="86">
        <v>1303</v>
      </c>
      <c r="B1307" s="86">
        <v>1303</v>
      </c>
      <c r="C1307" s="105">
        <v>39539</v>
      </c>
      <c r="D1307" s="86"/>
      <c r="E1307" s="277">
        <v>39540</v>
      </c>
      <c r="F1307" s="105">
        <v>39541</v>
      </c>
      <c r="G1307" s="105">
        <v>39541</v>
      </c>
      <c r="H1307" s="135" t="s">
        <v>134</v>
      </c>
      <c r="I1307" s="206">
        <v>66429</v>
      </c>
      <c r="J1307" s="206"/>
      <c r="K1307" s="206"/>
      <c r="L1307" s="206">
        <v>30847</v>
      </c>
      <c r="M1307" s="206" t="s">
        <v>1948</v>
      </c>
      <c r="N1307" s="206">
        <v>91770</v>
      </c>
      <c r="O1307" s="206">
        <v>24440</v>
      </c>
      <c r="P1307" s="206">
        <v>812590</v>
      </c>
      <c r="Q1307" s="206">
        <v>811022</v>
      </c>
      <c r="R1307" s="206">
        <v>2265</v>
      </c>
      <c r="S1307" s="206">
        <v>480315</v>
      </c>
      <c r="T1307" s="206"/>
    </row>
    <row r="1308" spans="1:20">
      <c r="A1308" s="86">
        <v>1304</v>
      </c>
      <c r="B1308" s="86">
        <v>1304</v>
      </c>
      <c r="C1308" s="105">
        <v>39539</v>
      </c>
      <c r="D1308" s="86"/>
      <c r="E1308" s="277">
        <v>39540</v>
      </c>
      <c r="F1308" s="105">
        <v>39545</v>
      </c>
      <c r="G1308" s="105">
        <v>39545</v>
      </c>
      <c r="H1308" s="135" t="s">
        <v>120</v>
      </c>
      <c r="I1308" s="206">
        <v>66393</v>
      </c>
      <c r="J1308" s="206"/>
      <c r="K1308" s="206"/>
      <c r="L1308" s="206">
        <v>31099</v>
      </c>
      <c r="M1308" s="206" t="s">
        <v>1949</v>
      </c>
      <c r="N1308" s="206">
        <v>90960</v>
      </c>
      <c r="O1308" s="206">
        <v>25369</v>
      </c>
      <c r="P1308" s="206">
        <v>815471</v>
      </c>
      <c r="Q1308" s="206">
        <v>811020</v>
      </c>
      <c r="R1308" s="206">
        <v>9041</v>
      </c>
      <c r="S1308" s="206">
        <v>780335</v>
      </c>
      <c r="T1308" s="206"/>
    </row>
    <row r="1309" spans="1:20">
      <c r="A1309" s="86">
        <v>1305</v>
      </c>
      <c r="B1309" s="86">
        <v>1305</v>
      </c>
      <c r="C1309" s="105">
        <v>39539</v>
      </c>
      <c r="D1309" s="86"/>
      <c r="E1309" s="277">
        <v>39540</v>
      </c>
      <c r="F1309" s="105">
        <v>39545</v>
      </c>
      <c r="G1309" s="105">
        <v>39545</v>
      </c>
      <c r="H1309" s="135" t="s">
        <v>120</v>
      </c>
      <c r="I1309" s="206">
        <v>66104</v>
      </c>
      <c r="J1309" s="206"/>
      <c r="K1309" s="206"/>
      <c r="L1309" s="206">
        <v>31089</v>
      </c>
      <c r="M1309" s="206" t="s">
        <v>1950</v>
      </c>
      <c r="N1309" s="206">
        <v>92707</v>
      </c>
      <c r="O1309" s="206">
        <v>25293</v>
      </c>
      <c r="P1309" s="206">
        <v>815472</v>
      </c>
      <c r="Q1309" s="206">
        <v>811021</v>
      </c>
      <c r="R1309" s="206">
        <v>9176</v>
      </c>
      <c r="S1309" s="206">
        <v>480331</v>
      </c>
      <c r="T1309" s="206"/>
    </row>
    <row r="1310" spans="1:20">
      <c r="A1310" s="86">
        <v>1306</v>
      </c>
      <c r="B1310" s="86">
        <v>1306</v>
      </c>
      <c r="C1310" s="105">
        <v>39539</v>
      </c>
      <c r="D1310" s="86"/>
      <c r="E1310" s="277">
        <v>39540</v>
      </c>
      <c r="F1310" s="105">
        <v>39541</v>
      </c>
      <c r="G1310" s="105">
        <v>39541</v>
      </c>
      <c r="H1310" s="233" t="s">
        <v>120</v>
      </c>
      <c r="I1310" s="206">
        <v>66789</v>
      </c>
      <c r="J1310" s="206"/>
      <c r="K1310" s="206"/>
      <c r="L1310" s="206">
        <v>31091</v>
      </c>
      <c r="M1310" s="206" t="s">
        <v>1951</v>
      </c>
      <c r="N1310" s="206">
        <v>87442</v>
      </c>
      <c r="O1310" s="206">
        <v>25315</v>
      </c>
      <c r="P1310" s="206">
        <v>815473</v>
      </c>
      <c r="Q1310" s="206">
        <v>811030</v>
      </c>
      <c r="R1310" s="206">
        <v>9142</v>
      </c>
      <c r="S1310" s="206">
        <v>680091</v>
      </c>
      <c r="T1310" s="206"/>
    </row>
    <row r="1311" spans="1:20">
      <c r="A1311" s="86">
        <v>1307</v>
      </c>
      <c r="B1311" s="86">
        <v>1307</v>
      </c>
      <c r="C1311" s="105">
        <v>39539</v>
      </c>
      <c r="D1311" s="86"/>
      <c r="E1311" s="277">
        <v>39541</v>
      </c>
      <c r="F1311" s="105">
        <v>39545</v>
      </c>
      <c r="G1311" s="105">
        <v>39545</v>
      </c>
      <c r="H1311" s="135" t="s">
        <v>120</v>
      </c>
      <c r="I1311" s="206">
        <v>66167</v>
      </c>
      <c r="J1311" s="206"/>
      <c r="K1311" s="206"/>
      <c r="L1311" s="206">
        <v>31100</v>
      </c>
      <c r="M1311" s="206" t="s">
        <v>1952</v>
      </c>
      <c r="N1311" s="206">
        <v>91774</v>
      </c>
      <c r="O1311" s="206">
        <v>25247</v>
      </c>
      <c r="P1311" s="206">
        <v>815230</v>
      </c>
      <c r="Q1311" s="206">
        <v>613771</v>
      </c>
      <c r="R1311" s="206">
        <v>9170</v>
      </c>
      <c r="S1311" s="206">
        <v>780350</v>
      </c>
      <c r="T1311" s="206"/>
    </row>
    <row r="1312" spans="1:20">
      <c r="A1312" s="86">
        <v>1308</v>
      </c>
      <c r="B1312" s="86">
        <v>1308</v>
      </c>
      <c r="C1312" s="105">
        <v>39539</v>
      </c>
      <c r="D1312" s="86"/>
      <c r="E1312" s="277">
        <v>39540</v>
      </c>
      <c r="F1312" s="105">
        <v>39542</v>
      </c>
      <c r="G1312" s="105">
        <v>39542</v>
      </c>
      <c r="H1312" s="135" t="s">
        <v>119</v>
      </c>
      <c r="I1312" s="206">
        <v>66714</v>
      </c>
      <c r="J1312" s="206"/>
      <c r="K1312" s="206"/>
      <c r="L1312" s="206">
        <v>31121</v>
      </c>
      <c r="M1312" s="206" t="s">
        <v>1953</v>
      </c>
      <c r="N1312" s="206">
        <v>67637</v>
      </c>
      <c r="O1312" s="206">
        <v>25395</v>
      </c>
      <c r="P1312" s="206">
        <v>815475</v>
      </c>
      <c r="Q1312" s="206">
        <v>813775</v>
      </c>
      <c r="R1312" s="206">
        <v>9465</v>
      </c>
      <c r="S1312" s="206">
        <v>480293</v>
      </c>
      <c r="T1312" s="206"/>
    </row>
    <row r="1313" spans="1:20">
      <c r="A1313" s="86">
        <v>1309</v>
      </c>
      <c r="B1313" s="86">
        <v>1309</v>
      </c>
      <c r="C1313" s="105">
        <v>39539</v>
      </c>
      <c r="D1313" s="86"/>
      <c r="E1313" s="277">
        <v>39541</v>
      </c>
      <c r="F1313" s="105">
        <v>39545</v>
      </c>
      <c r="G1313" s="105">
        <v>39545</v>
      </c>
      <c r="H1313" s="135" t="s">
        <v>134</v>
      </c>
      <c r="I1313" s="206">
        <v>66682</v>
      </c>
      <c r="J1313" s="206"/>
      <c r="K1313" s="206"/>
      <c r="L1313" s="206">
        <v>31120</v>
      </c>
      <c r="M1313" s="206" t="s">
        <v>1954</v>
      </c>
      <c r="N1313" s="206">
        <v>71967</v>
      </c>
      <c r="O1313" s="206">
        <v>25397</v>
      </c>
      <c r="P1313" s="206">
        <v>812594</v>
      </c>
      <c r="Q1313" s="206">
        <v>813774</v>
      </c>
      <c r="R1313" s="206">
        <v>8321</v>
      </c>
      <c r="S1313" s="206">
        <v>680090</v>
      </c>
      <c r="T1313" s="206"/>
    </row>
    <row r="1314" spans="1:20">
      <c r="A1314" s="86">
        <v>1310</v>
      </c>
      <c r="B1314" s="86">
        <v>1310</v>
      </c>
      <c r="C1314" s="105">
        <v>39540</v>
      </c>
      <c r="D1314" s="86"/>
      <c r="E1314" s="277">
        <v>39540</v>
      </c>
      <c r="F1314" s="105">
        <v>39542</v>
      </c>
      <c r="G1314" s="105">
        <v>39542</v>
      </c>
      <c r="H1314" s="135" t="s">
        <v>119</v>
      </c>
      <c r="I1314" s="206">
        <v>66315</v>
      </c>
      <c r="J1314" s="206"/>
      <c r="K1314" s="206"/>
      <c r="L1314" s="206">
        <v>31101</v>
      </c>
      <c r="M1314" s="206" t="s">
        <v>1955</v>
      </c>
      <c r="N1314" s="206">
        <v>88204</v>
      </c>
      <c r="O1314" s="206">
        <v>25348</v>
      </c>
      <c r="P1314" s="206">
        <v>812863</v>
      </c>
      <c r="Q1314" s="206">
        <v>813769</v>
      </c>
      <c r="R1314" s="206">
        <v>9157</v>
      </c>
      <c r="S1314" s="206">
        <v>780338</v>
      </c>
      <c r="T1314" s="206"/>
    </row>
    <row r="1315" spans="1:20">
      <c r="A1315" s="86">
        <v>1311</v>
      </c>
      <c r="B1315" s="86">
        <v>1311</v>
      </c>
      <c r="C1315" s="105">
        <v>39540</v>
      </c>
      <c r="D1315" s="86"/>
      <c r="E1315" s="277">
        <v>39541</v>
      </c>
      <c r="F1315" s="105">
        <v>39545</v>
      </c>
      <c r="G1315" s="105">
        <v>39545</v>
      </c>
      <c r="H1315" s="135" t="s">
        <v>120</v>
      </c>
      <c r="I1315" s="206">
        <v>66467</v>
      </c>
      <c r="J1315" s="206"/>
      <c r="K1315" s="206"/>
      <c r="L1315" s="206">
        <v>31098</v>
      </c>
      <c r="M1315" s="206" t="s">
        <v>1956</v>
      </c>
      <c r="N1315" s="206">
        <v>92970</v>
      </c>
      <c r="O1315" s="206">
        <v>25370</v>
      </c>
      <c r="P1315" s="206">
        <v>813695</v>
      </c>
      <c r="Q1315" s="206">
        <v>811018</v>
      </c>
      <c r="R1315" s="206">
        <v>9148</v>
      </c>
      <c r="S1315" s="206">
        <v>780345</v>
      </c>
      <c r="T1315" s="206"/>
    </row>
    <row r="1316" spans="1:20">
      <c r="A1316" s="86">
        <v>1312</v>
      </c>
      <c r="B1316" s="86">
        <v>1312</v>
      </c>
      <c r="C1316" s="105">
        <v>39540</v>
      </c>
      <c r="D1316" s="86"/>
      <c r="E1316" s="277">
        <v>39540</v>
      </c>
      <c r="F1316" s="105">
        <v>39542</v>
      </c>
      <c r="G1316" s="105">
        <v>39542</v>
      </c>
      <c r="H1316" s="135" t="s">
        <v>119</v>
      </c>
      <c r="I1316" s="206">
        <v>66643</v>
      </c>
      <c r="J1316" s="206"/>
      <c r="K1316" s="206"/>
      <c r="L1316" s="206">
        <v>31084</v>
      </c>
      <c r="M1316" s="206" t="s">
        <v>1957</v>
      </c>
      <c r="N1316" s="206">
        <v>92691</v>
      </c>
      <c r="O1316" s="206">
        <v>25304</v>
      </c>
      <c r="P1316" s="206">
        <v>815761</v>
      </c>
      <c r="Q1316" s="206">
        <v>811016</v>
      </c>
      <c r="R1316" s="206">
        <v>9031</v>
      </c>
      <c r="S1316" s="206">
        <v>680099</v>
      </c>
      <c r="T1316" s="206"/>
    </row>
    <row r="1317" spans="1:20">
      <c r="A1317" s="86">
        <v>1313</v>
      </c>
      <c r="B1317" s="86">
        <v>1313</v>
      </c>
      <c r="C1317" s="105">
        <v>39540</v>
      </c>
      <c r="D1317" s="86"/>
      <c r="E1317" s="277">
        <v>39540</v>
      </c>
      <c r="F1317" s="105">
        <v>39545</v>
      </c>
      <c r="G1317" s="105">
        <v>39545</v>
      </c>
      <c r="H1317" s="135" t="s">
        <v>120</v>
      </c>
      <c r="I1317" s="206">
        <v>66522</v>
      </c>
      <c r="J1317" s="206"/>
      <c r="K1317" s="206"/>
      <c r="L1317" s="206">
        <v>31131</v>
      </c>
      <c r="M1317" s="206" t="s">
        <v>1958</v>
      </c>
      <c r="N1317" s="206">
        <v>92891</v>
      </c>
      <c r="O1317" s="206">
        <v>25346</v>
      </c>
      <c r="P1317" s="206">
        <v>814074</v>
      </c>
      <c r="Q1317" s="206">
        <v>811017</v>
      </c>
      <c r="R1317" s="206">
        <v>9137</v>
      </c>
      <c r="S1317" s="206">
        <v>480330</v>
      </c>
      <c r="T1317" s="206"/>
    </row>
    <row r="1318" spans="1:20">
      <c r="A1318" s="86">
        <v>1314</v>
      </c>
      <c r="B1318" s="86">
        <v>1314</v>
      </c>
      <c r="C1318" s="105">
        <v>39540</v>
      </c>
      <c r="D1318" s="86"/>
      <c r="E1318" s="277">
        <v>39541</v>
      </c>
      <c r="F1318" s="105">
        <v>39542</v>
      </c>
      <c r="G1318" s="105">
        <v>39542</v>
      </c>
      <c r="H1318" s="135" t="s">
        <v>120</v>
      </c>
      <c r="I1318" s="206">
        <v>66647</v>
      </c>
      <c r="J1318" s="206"/>
      <c r="K1318" s="206"/>
      <c r="L1318" s="206">
        <v>31088</v>
      </c>
      <c r="M1318" s="206" t="s">
        <v>1959</v>
      </c>
      <c r="N1318" s="206">
        <v>92894</v>
      </c>
      <c r="O1318" s="206">
        <v>25308</v>
      </c>
      <c r="P1318" s="206">
        <v>815309</v>
      </c>
      <c r="Q1318" s="206">
        <v>811041</v>
      </c>
      <c r="R1318" s="206">
        <v>9163</v>
      </c>
      <c r="S1318" s="206">
        <v>780349</v>
      </c>
      <c r="T1318" s="206"/>
    </row>
    <row r="1319" spans="1:20">
      <c r="A1319" s="86">
        <v>1315</v>
      </c>
      <c r="B1319" s="86">
        <v>1315</v>
      </c>
      <c r="C1319" s="105">
        <v>39540</v>
      </c>
      <c r="D1319" s="86"/>
      <c r="E1319" s="277">
        <v>39542</v>
      </c>
      <c r="F1319" s="105">
        <v>39559</v>
      </c>
      <c r="G1319" s="105">
        <v>39556</v>
      </c>
      <c r="H1319" s="135" t="s">
        <v>134</v>
      </c>
      <c r="I1319" s="206">
        <v>66427</v>
      </c>
      <c r="J1319" s="206"/>
      <c r="K1319" s="206"/>
      <c r="L1319" s="206">
        <v>31097</v>
      </c>
      <c r="M1319" s="206" t="s">
        <v>1960</v>
      </c>
      <c r="N1319" s="206">
        <v>91773</v>
      </c>
      <c r="O1319" s="206">
        <v>25320</v>
      </c>
      <c r="P1319" s="206">
        <v>811380</v>
      </c>
      <c r="Q1319" s="206">
        <v>811029</v>
      </c>
      <c r="R1319" s="206">
        <v>9171</v>
      </c>
      <c r="S1319" s="206">
        <v>280031</v>
      </c>
      <c r="T1319" s="206"/>
    </row>
    <row r="1320" spans="1:20">
      <c r="A1320" s="86">
        <v>1316</v>
      </c>
      <c r="B1320" s="86">
        <v>1316</v>
      </c>
      <c r="C1320" s="105">
        <v>39540</v>
      </c>
      <c r="D1320" s="86"/>
      <c r="E1320" s="277">
        <v>39541</v>
      </c>
      <c r="F1320" s="105">
        <v>39542</v>
      </c>
      <c r="G1320" s="105">
        <v>39542</v>
      </c>
      <c r="H1320" s="135" t="s">
        <v>120</v>
      </c>
      <c r="I1320" s="206">
        <v>66076</v>
      </c>
      <c r="J1320" s="206"/>
      <c r="K1320" s="206"/>
      <c r="L1320" s="206">
        <v>31129</v>
      </c>
      <c r="M1320" s="206" t="s">
        <v>1961</v>
      </c>
      <c r="N1320" s="206">
        <v>92692</v>
      </c>
      <c r="O1320" s="206">
        <v>25349</v>
      </c>
      <c r="P1320" s="206">
        <v>816194</v>
      </c>
      <c r="Q1320" s="206">
        <v>811038</v>
      </c>
      <c r="R1320" s="206">
        <v>9477</v>
      </c>
      <c r="S1320" s="206">
        <v>380169</v>
      </c>
      <c r="T1320" s="206"/>
    </row>
    <row r="1321" spans="1:20">
      <c r="A1321" s="86">
        <v>1317</v>
      </c>
      <c r="B1321" s="86">
        <v>1317</v>
      </c>
      <c r="C1321" s="105">
        <v>39540</v>
      </c>
      <c r="D1321" s="86"/>
      <c r="E1321" s="277">
        <v>39541</v>
      </c>
      <c r="F1321" s="105">
        <v>39542</v>
      </c>
      <c r="G1321" s="105">
        <v>39542</v>
      </c>
      <c r="H1321" s="135" t="s">
        <v>119</v>
      </c>
      <c r="I1321" s="206">
        <v>66317</v>
      </c>
      <c r="J1321" s="206"/>
      <c r="K1321" s="206"/>
      <c r="L1321" s="206">
        <v>31106</v>
      </c>
      <c r="M1321" s="206" t="s">
        <v>1962</v>
      </c>
      <c r="N1321" s="206">
        <v>92146</v>
      </c>
      <c r="O1321" s="206">
        <v>25365</v>
      </c>
      <c r="P1321" s="206">
        <v>816196</v>
      </c>
      <c r="Q1321" s="206">
        <v>813770</v>
      </c>
      <c r="R1321" s="206">
        <v>9047</v>
      </c>
      <c r="S1321" s="206">
        <v>380172</v>
      </c>
      <c r="T1321" s="206"/>
    </row>
    <row r="1322" spans="1:20">
      <c r="A1322" s="86">
        <v>1318</v>
      </c>
      <c r="B1322" s="86">
        <v>1318</v>
      </c>
      <c r="C1322" s="105">
        <v>39540</v>
      </c>
      <c r="D1322" s="86"/>
      <c r="E1322" s="277">
        <v>39541</v>
      </c>
      <c r="F1322" s="105">
        <v>39545</v>
      </c>
      <c r="G1322" s="105">
        <v>39545</v>
      </c>
      <c r="H1322" s="135" t="s">
        <v>120</v>
      </c>
      <c r="I1322" s="206">
        <v>66405</v>
      </c>
      <c r="J1322" s="206"/>
      <c r="K1322" s="206"/>
      <c r="L1322" s="206">
        <v>31108</v>
      </c>
      <c r="M1322" s="206" t="s">
        <v>1963</v>
      </c>
      <c r="N1322" s="206">
        <v>92149</v>
      </c>
      <c r="O1322" s="206">
        <v>25342</v>
      </c>
      <c r="P1322" s="206">
        <v>816200</v>
      </c>
      <c r="Q1322" s="206">
        <v>813764</v>
      </c>
      <c r="R1322" s="206">
        <v>9118</v>
      </c>
      <c r="S1322" s="206">
        <v>380161</v>
      </c>
      <c r="T1322" s="206"/>
    </row>
    <row r="1323" spans="1:20">
      <c r="A1323" s="86">
        <v>1319</v>
      </c>
      <c r="B1323" s="86">
        <v>1319</v>
      </c>
      <c r="C1323" s="105">
        <v>39540</v>
      </c>
      <c r="D1323" s="86"/>
      <c r="E1323" s="277">
        <v>39549</v>
      </c>
      <c r="F1323" s="105">
        <v>39560</v>
      </c>
      <c r="G1323" s="105">
        <v>39561</v>
      </c>
      <c r="H1323" s="135" t="s">
        <v>134</v>
      </c>
      <c r="I1323" s="206">
        <v>66652</v>
      </c>
      <c r="J1323" s="206"/>
      <c r="K1323" s="206"/>
      <c r="L1323" s="206">
        <v>31113</v>
      </c>
      <c r="M1323" s="206" t="s">
        <v>1964</v>
      </c>
      <c r="N1323" s="206">
        <v>92966</v>
      </c>
      <c r="O1323" s="206">
        <v>25249</v>
      </c>
      <c r="P1323" s="206">
        <v>816103</v>
      </c>
      <c r="Q1323" s="206">
        <v>813768</v>
      </c>
      <c r="R1323" s="206">
        <v>9129</v>
      </c>
      <c r="S1323" s="206">
        <v>780334</v>
      </c>
      <c r="T1323" s="206"/>
    </row>
    <row r="1324" spans="1:20">
      <c r="A1324" s="86">
        <v>1320</v>
      </c>
      <c r="B1324" s="86">
        <v>1320</v>
      </c>
      <c r="C1324" s="105">
        <v>39540</v>
      </c>
      <c r="D1324" s="86"/>
      <c r="E1324" s="277">
        <v>39541</v>
      </c>
      <c r="F1324" s="105">
        <v>39542</v>
      </c>
      <c r="G1324" s="105">
        <v>39542</v>
      </c>
      <c r="H1324" s="135" t="s">
        <v>120</v>
      </c>
      <c r="I1324" s="206">
        <v>66280</v>
      </c>
      <c r="J1324" s="206"/>
      <c r="K1324" s="206"/>
      <c r="L1324" s="206">
        <v>31074</v>
      </c>
      <c r="M1324" s="206" t="s">
        <v>1965</v>
      </c>
      <c r="N1324" s="206">
        <v>92962</v>
      </c>
      <c r="O1324" s="206">
        <v>25180</v>
      </c>
      <c r="P1324" s="206">
        <v>816102</v>
      </c>
      <c r="Q1324" s="206">
        <v>813712</v>
      </c>
      <c r="R1324" s="206">
        <v>9169</v>
      </c>
      <c r="S1324" s="206">
        <v>280002</v>
      </c>
      <c r="T1324" s="206"/>
    </row>
    <row r="1325" spans="1:20">
      <c r="A1325" s="86">
        <v>1321</v>
      </c>
      <c r="B1325" s="86">
        <v>1321</v>
      </c>
      <c r="C1325" s="105">
        <v>39540</v>
      </c>
      <c r="D1325" s="86"/>
      <c r="E1325" s="277">
        <v>39541</v>
      </c>
      <c r="F1325" s="105">
        <v>39545</v>
      </c>
      <c r="G1325" s="105">
        <v>39545</v>
      </c>
      <c r="H1325" s="135" t="s">
        <v>120</v>
      </c>
      <c r="I1325" s="206">
        <v>66718</v>
      </c>
      <c r="J1325" s="206"/>
      <c r="K1325" s="206"/>
      <c r="L1325" s="206">
        <v>31095</v>
      </c>
      <c r="M1325" s="206" t="s">
        <v>1966</v>
      </c>
      <c r="N1325" s="206">
        <v>92067</v>
      </c>
      <c r="O1325" s="206">
        <v>25292</v>
      </c>
      <c r="P1325" s="206">
        <v>816192</v>
      </c>
      <c r="Q1325" s="206">
        <v>813773</v>
      </c>
      <c r="R1325" s="206">
        <v>9083</v>
      </c>
      <c r="S1325" s="206">
        <v>380192</v>
      </c>
      <c r="T1325" s="206"/>
    </row>
    <row r="1326" spans="1:20">
      <c r="A1326" s="86">
        <v>1322</v>
      </c>
      <c r="B1326" s="86">
        <v>1322</v>
      </c>
      <c r="C1326" s="105">
        <v>39540</v>
      </c>
      <c r="D1326" s="86"/>
      <c r="E1326" s="277">
        <v>39541</v>
      </c>
      <c r="F1326" s="105">
        <v>39542</v>
      </c>
      <c r="G1326" s="105">
        <v>39542</v>
      </c>
      <c r="H1326" s="135" t="s">
        <v>120</v>
      </c>
      <c r="I1326" s="206">
        <v>66384</v>
      </c>
      <c r="J1326" s="206"/>
      <c r="K1326" s="206"/>
      <c r="L1326" s="206">
        <v>31137</v>
      </c>
      <c r="M1326" s="206" t="s">
        <v>1967</v>
      </c>
      <c r="N1326" s="206">
        <v>92788</v>
      </c>
      <c r="O1326" s="206">
        <v>25389</v>
      </c>
      <c r="P1326" s="206">
        <v>816193</v>
      </c>
      <c r="Q1326" s="206">
        <v>813777</v>
      </c>
      <c r="R1326" s="206">
        <v>9485</v>
      </c>
      <c r="S1326" s="206">
        <v>380001</v>
      </c>
      <c r="T1326" s="206"/>
    </row>
    <row r="1327" spans="1:20">
      <c r="A1327" s="86">
        <v>1323</v>
      </c>
      <c r="B1327" s="86">
        <v>1323</v>
      </c>
      <c r="C1327" s="105">
        <v>39540</v>
      </c>
      <c r="D1327" s="86"/>
      <c r="E1327" s="277">
        <v>39541</v>
      </c>
      <c r="F1327" s="105">
        <v>39546</v>
      </c>
      <c r="G1327" s="105">
        <v>39546</v>
      </c>
      <c r="H1327" s="135" t="s">
        <v>120</v>
      </c>
      <c r="I1327" s="206">
        <v>66395</v>
      </c>
      <c r="J1327" s="206"/>
      <c r="K1327" s="206"/>
      <c r="L1327" s="206">
        <v>31111</v>
      </c>
      <c r="M1327" s="206" t="s">
        <v>1968</v>
      </c>
      <c r="N1327" s="206">
        <v>93387</v>
      </c>
      <c r="O1327" s="206">
        <v>25340</v>
      </c>
      <c r="P1327" s="206">
        <v>814054</v>
      </c>
      <c r="Q1327" s="206">
        <v>813785</v>
      </c>
      <c r="R1327" s="206">
        <v>8356</v>
      </c>
      <c r="S1327" s="206">
        <v>380167</v>
      </c>
      <c r="T1327" s="206"/>
    </row>
    <row r="1328" spans="1:20">
      <c r="A1328" s="86">
        <v>1324</v>
      </c>
      <c r="B1328" s="86">
        <v>1324</v>
      </c>
      <c r="C1328" s="105">
        <v>39540</v>
      </c>
      <c r="D1328" s="86"/>
      <c r="E1328" s="277">
        <v>39541</v>
      </c>
      <c r="F1328" s="105">
        <v>39545</v>
      </c>
      <c r="G1328" s="105">
        <v>39545</v>
      </c>
      <c r="H1328" s="135" t="s">
        <v>134</v>
      </c>
      <c r="I1328" s="206">
        <v>66469</v>
      </c>
      <c r="J1328" s="206"/>
      <c r="K1328" s="206"/>
      <c r="L1328" s="206">
        <v>31068</v>
      </c>
      <c r="M1328" s="206" t="s">
        <v>1969</v>
      </c>
      <c r="N1328" s="206">
        <v>92703</v>
      </c>
      <c r="O1328" s="206">
        <v>25290</v>
      </c>
      <c r="P1328" s="206">
        <v>816101</v>
      </c>
      <c r="Q1328" s="206">
        <v>825348</v>
      </c>
      <c r="R1328" s="206">
        <v>9104</v>
      </c>
      <c r="S1328" s="206">
        <v>280023</v>
      </c>
      <c r="T1328" s="206"/>
    </row>
    <row r="1329" spans="1:20">
      <c r="A1329" s="86">
        <v>1325</v>
      </c>
      <c r="B1329" s="86">
        <v>1325</v>
      </c>
      <c r="C1329" s="105">
        <v>39541</v>
      </c>
      <c r="D1329" s="86"/>
      <c r="E1329" s="277">
        <v>39542</v>
      </c>
      <c r="F1329" s="105">
        <v>39559</v>
      </c>
      <c r="G1329" s="105">
        <v>39559</v>
      </c>
      <c r="H1329" s="135" t="s">
        <v>127</v>
      </c>
      <c r="I1329" s="206">
        <v>66474</v>
      </c>
      <c r="J1329" s="206"/>
      <c r="K1329" s="206"/>
      <c r="L1329" s="206">
        <v>29445</v>
      </c>
      <c r="M1329" s="206" t="s">
        <v>1970</v>
      </c>
      <c r="N1329" s="206">
        <v>92637</v>
      </c>
      <c r="O1329" s="206">
        <v>22236</v>
      </c>
      <c r="P1329" s="206">
        <v>816197</v>
      </c>
      <c r="Q1329" s="206">
        <v>813753</v>
      </c>
      <c r="R1329" s="206">
        <v>7335</v>
      </c>
      <c r="S1329" s="206">
        <v>280024</v>
      </c>
      <c r="T1329" s="206"/>
    </row>
    <row r="1330" spans="1:20">
      <c r="A1330" s="86">
        <v>1326</v>
      </c>
      <c r="B1330" s="86">
        <v>1326</v>
      </c>
      <c r="C1330" s="105">
        <v>39541</v>
      </c>
      <c r="D1330" s="86"/>
      <c r="E1330" s="277">
        <v>39545</v>
      </c>
      <c r="F1330" s="105">
        <v>39547</v>
      </c>
      <c r="G1330" s="105">
        <v>39547</v>
      </c>
      <c r="H1330" s="135" t="s">
        <v>120</v>
      </c>
      <c r="I1330" s="206">
        <v>66463</v>
      </c>
      <c r="J1330" s="206"/>
      <c r="K1330" s="206"/>
      <c r="L1330" s="206">
        <v>31175</v>
      </c>
      <c r="M1330" s="206" t="s">
        <v>1971</v>
      </c>
      <c r="N1330" s="206">
        <v>88059</v>
      </c>
      <c r="O1330" s="206">
        <v>25458</v>
      </c>
      <c r="P1330" s="206">
        <v>816169</v>
      </c>
      <c r="Q1330" s="206">
        <v>813776</v>
      </c>
      <c r="R1330" s="206">
        <v>9040</v>
      </c>
      <c r="S1330" s="206">
        <v>480325</v>
      </c>
      <c r="T1330" s="206"/>
    </row>
    <row r="1331" spans="1:20">
      <c r="A1331" s="86">
        <v>1327</v>
      </c>
      <c r="B1331" s="86">
        <v>1327</v>
      </c>
      <c r="C1331" s="105">
        <v>39541</v>
      </c>
      <c r="D1331" s="86"/>
      <c r="E1331" s="277">
        <v>39542</v>
      </c>
      <c r="F1331" s="105">
        <v>39548</v>
      </c>
      <c r="G1331" s="105">
        <v>39548</v>
      </c>
      <c r="H1331" s="135" t="s">
        <v>134</v>
      </c>
      <c r="I1331" s="206">
        <v>66471</v>
      </c>
      <c r="J1331" s="206"/>
      <c r="K1331" s="206"/>
      <c r="L1331" s="206">
        <v>31165</v>
      </c>
      <c r="M1331" s="206" t="s">
        <v>1972</v>
      </c>
      <c r="N1331" s="206">
        <v>93377</v>
      </c>
      <c r="O1331" s="206">
        <v>25433</v>
      </c>
      <c r="P1331" s="206">
        <v>816110</v>
      </c>
      <c r="Q1331" s="206">
        <v>813759</v>
      </c>
      <c r="R1331" s="206">
        <v>9496</v>
      </c>
      <c r="S1331" s="206">
        <v>380189</v>
      </c>
      <c r="T1331" s="206"/>
    </row>
    <row r="1332" spans="1:20">
      <c r="A1332" s="86">
        <v>1328</v>
      </c>
      <c r="B1332" s="86">
        <v>1328</v>
      </c>
      <c r="C1332" s="105">
        <v>39541</v>
      </c>
      <c r="D1332" s="86"/>
      <c r="E1332" s="277">
        <v>39542</v>
      </c>
      <c r="F1332" s="105">
        <v>39559</v>
      </c>
      <c r="G1332" s="105">
        <v>39559</v>
      </c>
      <c r="H1332" s="135" t="s">
        <v>120</v>
      </c>
      <c r="I1332" s="206">
        <v>66516</v>
      </c>
      <c r="J1332" s="206"/>
      <c r="K1332" s="206"/>
      <c r="L1332" s="206">
        <v>31159</v>
      </c>
      <c r="M1332" s="206" t="s">
        <v>1973</v>
      </c>
      <c r="N1332" s="206">
        <v>92887</v>
      </c>
      <c r="O1332" s="206">
        <v>25405</v>
      </c>
      <c r="P1332" s="206">
        <v>816166</v>
      </c>
      <c r="Q1332" s="206">
        <v>813760</v>
      </c>
      <c r="R1332" s="206">
        <v>9494</v>
      </c>
      <c r="S1332" s="206">
        <v>380185</v>
      </c>
      <c r="T1332" s="206"/>
    </row>
    <row r="1333" spans="1:20">
      <c r="A1333" s="86">
        <v>1329</v>
      </c>
      <c r="B1333" s="86">
        <v>1329</v>
      </c>
      <c r="C1333" s="105">
        <v>39541</v>
      </c>
      <c r="D1333" s="86"/>
      <c r="E1333" s="277">
        <v>39542</v>
      </c>
      <c r="F1333" s="105">
        <v>39560</v>
      </c>
      <c r="G1333" s="105">
        <v>39559</v>
      </c>
      <c r="H1333" s="135" t="s">
        <v>119</v>
      </c>
      <c r="I1333" s="206">
        <v>66388</v>
      </c>
      <c r="J1333" s="206"/>
      <c r="K1333" s="206"/>
      <c r="L1333" s="206">
        <v>31188</v>
      </c>
      <c r="M1333" s="206" t="s">
        <v>1974</v>
      </c>
      <c r="N1333" s="206">
        <v>93386</v>
      </c>
      <c r="O1333" s="206">
        <v>25431</v>
      </c>
      <c r="P1333" s="206">
        <v>816163</v>
      </c>
      <c r="Q1333" s="206">
        <v>813761</v>
      </c>
      <c r="R1333" s="206">
        <v>180</v>
      </c>
      <c r="S1333" s="206">
        <v>280013</v>
      </c>
      <c r="T1333" s="206"/>
    </row>
    <row r="1334" spans="1:20">
      <c r="A1334" s="86">
        <v>1330</v>
      </c>
      <c r="B1334" s="86">
        <v>1330</v>
      </c>
      <c r="C1334" s="105">
        <v>39541</v>
      </c>
      <c r="D1334" s="86"/>
      <c r="E1334" s="277">
        <v>39542</v>
      </c>
      <c r="F1334" s="105">
        <v>39548</v>
      </c>
      <c r="G1334" s="105">
        <v>39548</v>
      </c>
      <c r="H1334" s="135" t="s">
        <v>119</v>
      </c>
      <c r="I1334" s="206">
        <v>66510</v>
      </c>
      <c r="J1334" s="206"/>
      <c r="K1334" s="206"/>
      <c r="L1334" s="206">
        <v>31184</v>
      </c>
      <c r="M1334" s="206" t="s">
        <v>1975</v>
      </c>
      <c r="N1334" s="206">
        <v>93139</v>
      </c>
      <c r="O1334" s="206">
        <v>25414</v>
      </c>
      <c r="P1334" s="206">
        <v>816191</v>
      </c>
      <c r="Q1334" s="206">
        <v>812589</v>
      </c>
      <c r="R1334" s="206">
        <v>128</v>
      </c>
      <c r="S1334" s="206">
        <v>280012</v>
      </c>
      <c r="T1334" s="206"/>
    </row>
    <row r="1335" spans="1:20">
      <c r="A1335" s="86">
        <v>1331</v>
      </c>
      <c r="B1335" s="86">
        <v>1331</v>
      </c>
      <c r="C1335" s="105">
        <v>39541</v>
      </c>
      <c r="D1335" s="86"/>
      <c r="E1335" s="277">
        <v>39542</v>
      </c>
      <c r="F1335" s="105">
        <v>39559</v>
      </c>
      <c r="G1335" s="105">
        <v>39559</v>
      </c>
      <c r="H1335" s="135" t="s">
        <v>119</v>
      </c>
      <c r="I1335" s="206">
        <v>66426</v>
      </c>
      <c r="J1335" s="206"/>
      <c r="K1335" s="206"/>
      <c r="L1335" s="206">
        <v>31109</v>
      </c>
      <c r="M1335" s="206" t="s">
        <v>1976</v>
      </c>
      <c r="N1335" s="206">
        <v>93380</v>
      </c>
      <c r="O1335" s="206">
        <v>25363</v>
      </c>
      <c r="P1335" s="206">
        <v>816199</v>
      </c>
      <c r="Q1335" s="206">
        <v>813762</v>
      </c>
      <c r="R1335" s="206">
        <v>9132</v>
      </c>
      <c r="S1335" s="206">
        <v>280026</v>
      </c>
      <c r="T1335" s="206"/>
    </row>
    <row r="1336" spans="1:20">
      <c r="A1336" s="86">
        <v>1332</v>
      </c>
      <c r="B1336" s="86">
        <v>1332</v>
      </c>
      <c r="C1336" s="105">
        <v>39541</v>
      </c>
      <c r="D1336" s="86"/>
      <c r="E1336" s="277">
        <v>39543</v>
      </c>
      <c r="F1336" s="105">
        <v>39559</v>
      </c>
      <c r="G1336" s="105">
        <v>39559</v>
      </c>
      <c r="H1336" s="135" t="s">
        <v>120</v>
      </c>
      <c r="I1336" s="206">
        <v>66171</v>
      </c>
      <c r="J1336" s="206"/>
      <c r="K1336" s="206"/>
      <c r="L1336" s="206">
        <v>31169</v>
      </c>
      <c r="M1336" s="206" t="s">
        <v>1977</v>
      </c>
      <c r="N1336" s="206">
        <v>92806</v>
      </c>
      <c r="O1336" s="206">
        <v>25460</v>
      </c>
      <c r="P1336" s="206">
        <v>816104</v>
      </c>
      <c r="Q1336" s="206">
        <v>813754</v>
      </c>
      <c r="R1336" s="206">
        <v>8980</v>
      </c>
      <c r="S1336" s="206">
        <v>680097</v>
      </c>
      <c r="T1336" s="206"/>
    </row>
    <row r="1337" spans="1:20">
      <c r="A1337" s="86">
        <v>1333</v>
      </c>
      <c r="B1337" s="86">
        <v>1333</v>
      </c>
      <c r="C1337" s="105">
        <v>39541</v>
      </c>
      <c r="D1337" s="86"/>
      <c r="E1337" s="277">
        <v>39542</v>
      </c>
      <c r="F1337" s="105">
        <v>39560</v>
      </c>
      <c r="G1337" s="105">
        <v>39559</v>
      </c>
      <c r="H1337" s="135" t="s">
        <v>119</v>
      </c>
      <c r="I1337" s="206">
        <v>66722</v>
      </c>
      <c r="J1337" s="206"/>
      <c r="K1337" s="206"/>
      <c r="L1337" s="206">
        <v>31090</v>
      </c>
      <c r="M1337" s="206" t="s">
        <v>1978</v>
      </c>
      <c r="N1337" s="206">
        <v>92792</v>
      </c>
      <c r="O1337" s="206">
        <v>25316</v>
      </c>
      <c r="P1337" s="206">
        <v>816196</v>
      </c>
      <c r="Q1337" s="206">
        <v>813758</v>
      </c>
      <c r="R1337" s="206">
        <v>9177</v>
      </c>
      <c r="S1337" s="206">
        <v>780139</v>
      </c>
      <c r="T1337" s="206"/>
    </row>
    <row r="1338" spans="1:20">
      <c r="A1338" s="86">
        <v>1334</v>
      </c>
      <c r="B1338" s="86">
        <v>1334</v>
      </c>
      <c r="C1338" s="105">
        <v>39541</v>
      </c>
      <c r="D1338" s="86"/>
      <c r="E1338" s="277">
        <v>39542</v>
      </c>
      <c r="F1338" s="105">
        <v>39560</v>
      </c>
      <c r="G1338" s="105">
        <v>39559</v>
      </c>
      <c r="H1338" s="135" t="s">
        <v>120</v>
      </c>
      <c r="I1338" s="206">
        <v>66641</v>
      </c>
      <c r="J1338" s="206"/>
      <c r="K1338" s="206"/>
      <c r="L1338" s="206">
        <v>31104</v>
      </c>
      <c r="M1338" s="206" t="s">
        <v>1979</v>
      </c>
      <c r="N1338" s="206">
        <v>92897</v>
      </c>
      <c r="O1338" s="206">
        <v>25367</v>
      </c>
      <c r="P1338" s="206">
        <v>816105</v>
      </c>
      <c r="Q1338" s="206">
        <v>813748</v>
      </c>
      <c r="R1338" s="206">
        <v>8330</v>
      </c>
      <c r="S1338" s="206">
        <v>380170</v>
      </c>
      <c r="T1338" s="206"/>
    </row>
    <row r="1339" spans="1:20">
      <c r="A1339" s="86">
        <v>1335</v>
      </c>
      <c r="B1339" s="86">
        <v>1335</v>
      </c>
      <c r="C1339" s="105">
        <v>39541</v>
      </c>
      <c r="D1339" s="86"/>
      <c r="E1339" s="277">
        <v>39545</v>
      </c>
      <c r="F1339" s="105">
        <v>39559</v>
      </c>
      <c r="G1339" s="105">
        <v>39549</v>
      </c>
      <c r="H1339" s="135" t="s">
        <v>119</v>
      </c>
      <c r="I1339" s="206">
        <v>66421</v>
      </c>
      <c r="J1339" s="206"/>
      <c r="K1339" s="206"/>
      <c r="L1339" s="206">
        <v>31132</v>
      </c>
      <c r="M1339" s="206" t="s">
        <v>1980</v>
      </c>
      <c r="N1339" s="206">
        <v>92967</v>
      </c>
      <c r="O1339" s="206">
        <v>25337</v>
      </c>
      <c r="P1339" s="206">
        <v>812997</v>
      </c>
      <c r="Q1339" s="206">
        <v>813750</v>
      </c>
      <c r="R1339" s="206">
        <v>9116</v>
      </c>
      <c r="S1339" s="206">
        <v>480020</v>
      </c>
      <c r="T1339" s="206"/>
    </row>
    <row r="1340" spans="1:20">
      <c r="A1340" s="86">
        <v>1336</v>
      </c>
      <c r="B1340" s="86">
        <v>1336</v>
      </c>
      <c r="C1340" s="105">
        <v>39541</v>
      </c>
      <c r="D1340" s="86"/>
      <c r="E1340" s="277">
        <v>39545</v>
      </c>
      <c r="F1340" s="105">
        <v>39555</v>
      </c>
      <c r="G1340" s="105">
        <v>39555</v>
      </c>
      <c r="H1340" s="135" t="s">
        <v>120</v>
      </c>
      <c r="I1340" s="206">
        <v>66436</v>
      </c>
      <c r="J1340" s="206"/>
      <c r="K1340" s="206"/>
      <c r="L1340" s="206">
        <v>31078</v>
      </c>
      <c r="M1340" s="206" t="s">
        <v>1981</v>
      </c>
      <c r="N1340" s="206">
        <v>91097</v>
      </c>
      <c r="O1340" s="206">
        <v>25266</v>
      </c>
      <c r="P1340" s="206">
        <v>816170</v>
      </c>
      <c r="Q1340" s="206">
        <v>814242</v>
      </c>
      <c r="R1340" s="206">
        <v>9205</v>
      </c>
      <c r="S1340" s="206">
        <v>480048</v>
      </c>
      <c r="T1340" s="206"/>
    </row>
    <row r="1341" spans="1:20">
      <c r="A1341" s="86">
        <v>1337</v>
      </c>
      <c r="B1341" s="86">
        <v>1337</v>
      </c>
      <c r="C1341" s="105">
        <v>39541</v>
      </c>
      <c r="D1341" s="86"/>
      <c r="E1341" s="277">
        <v>39542</v>
      </c>
      <c r="F1341" s="105">
        <v>39560</v>
      </c>
      <c r="G1341" s="105">
        <v>39681</v>
      </c>
      <c r="H1341" s="135" t="s">
        <v>134</v>
      </c>
      <c r="I1341" s="206">
        <v>66424</v>
      </c>
      <c r="J1341" s="206"/>
      <c r="K1341" s="206"/>
      <c r="L1341" s="206">
        <v>31164</v>
      </c>
      <c r="M1341" s="206" t="s">
        <v>1982</v>
      </c>
      <c r="N1341" s="206">
        <v>93384</v>
      </c>
      <c r="O1341" s="206">
        <v>25436</v>
      </c>
      <c r="P1341" s="206">
        <v>816106</v>
      </c>
      <c r="Q1341" s="206">
        <v>814245</v>
      </c>
      <c r="R1341" s="206">
        <v>9497</v>
      </c>
      <c r="S1341" s="206">
        <v>480036</v>
      </c>
      <c r="T1341" s="206"/>
    </row>
    <row r="1342" spans="1:20">
      <c r="A1342" s="86">
        <v>1338</v>
      </c>
      <c r="B1342" s="86">
        <v>1338</v>
      </c>
      <c r="C1342" s="105">
        <v>39541</v>
      </c>
      <c r="D1342" s="86"/>
      <c r="E1342" s="277">
        <v>39542</v>
      </c>
      <c r="F1342" s="105">
        <v>39547</v>
      </c>
      <c r="G1342" s="105">
        <v>39547</v>
      </c>
      <c r="H1342" s="135" t="s">
        <v>120</v>
      </c>
      <c r="I1342" s="206">
        <v>66728</v>
      </c>
      <c r="J1342" s="206"/>
      <c r="K1342" s="206"/>
      <c r="L1342" s="206">
        <v>31134</v>
      </c>
      <c r="M1342" s="206" t="s">
        <v>1983</v>
      </c>
      <c r="N1342" s="206">
        <v>93379</v>
      </c>
      <c r="O1342" s="206">
        <v>25403</v>
      </c>
      <c r="P1342" s="206">
        <v>816164</v>
      </c>
      <c r="Q1342" s="206">
        <v>813766</v>
      </c>
      <c r="R1342" s="206">
        <v>9509</v>
      </c>
      <c r="S1342" s="206">
        <v>480045</v>
      </c>
      <c r="T1342" s="206"/>
    </row>
    <row r="1343" spans="1:20">
      <c r="A1343" s="86">
        <v>1339</v>
      </c>
      <c r="B1343" s="86">
        <v>1339</v>
      </c>
      <c r="C1343" s="105">
        <v>39542</v>
      </c>
      <c r="D1343" s="86"/>
      <c r="E1343" s="277">
        <v>39542</v>
      </c>
      <c r="F1343" s="105">
        <v>39549</v>
      </c>
      <c r="G1343" s="105">
        <v>39549</v>
      </c>
      <c r="H1343" s="135" t="s">
        <v>120</v>
      </c>
      <c r="I1343" s="206">
        <v>66599</v>
      </c>
      <c r="J1343" s="206"/>
      <c r="K1343" s="206"/>
      <c r="L1343" s="206">
        <v>31135</v>
      </c>
      <c r="M1343" s="206" t="s">
        <v>1984</v>
      </c>
      <c r="N1343" s="206">
        <v>93314</v>
      </c>
      <c r="O1343" s="206">
        <v>25341</v>
      </c>
      <c r="P1343" s="206">
        <v>816165</v>
      </c>
      <c r="Q1343" s="206">
        <v>813756</v>
      </c>
      <c r="R1343" s="206">
        <v>9480</v>
      </c>
      <c r="S1343" s="206">
        <v>480029</v>
      </c>
      <c r="T1343" s="206"/>
    </row>
    <row r="1344" spans="1:20">
      <c r="A1344" s="86">
        <v>1340</v>
      </c>
      <c r="B1344" s="86">
        <v>1340</v>
      </c>
      <c r="C1344" s="105">
        <v>39542</v>
      </c>
      <c r="D1344" s="86"/>
      <c r="E1344" s="277">
        <v>39542</v>
      </c>
      <c r="F1344" s="105">
        <v>39552</v>
      </c>
      <c r="G1344" s="105">
        <v>39549</v>
      </c>
      <c r="H1344" s="135" t="s">
        <v>119</v>
      </c>
      <c r="I1344" s="206">
        <v>66719</v>
      </c>
      <c r="J1344" s="206"/>
      <c r="K1344" s="206"/>
      <c r="L1344" s="206">
        <v>31178</v>
      </c>
      <c r="M1344" s="206" t="s">
        <v>1985</v>
      </c>
      <c r="N1344" s="206">
        <v>93388</v>
      </c>
      <c r="O1344" s="206">
        <v>25423</v>
      </c>
      <c r="P1344" s="206">
        <v>816107</v>
      </c>
      <c r="Q1344" s="206">
        <v>813763</v>
      </c>
      <c r="R1344" s="206">
        <v>9492</v>
      </c>
      <c r="S1344" s="206">
        <v>380035</v>
      </c>
      <c r="T1344" s="206"/>
    </row>
    <row r="1345" spans="1:20">
      <c r="A1345" s="86">
        <v>1341</v>
      </c>
      <c r="B1345" s="86">
        <v>1341</v>
      </c>
      <c r="C1345" s="105">
        <v>39542</v>
      </c>
      <c r="D1345" s="86"/>
      <c r="E1345" s="277">
        <v>39545</v>
      </c>
      <c r="F1345" s="105">
        <v>39548</v>
      </c>
      <c r="G1345" s="105">
        <v>39548</v>
      </c>
      <c r="H1345" s="135" t="s">
        <v>119</v>
      </c>
      <c r="I1345" s="206">
        <v>66319</v>
      </c>
      <c r="J1345" s="206"/>
      <c r="K1345" s="206"/>
      <c r="L1345" s="206">
        <v>31160</v>
      </c>
      <c r="M1345" s="206" t="s">
        <v>1986</v>
      </c>
      <c r="N1345" s="206">
        <v>93540</v>
      </c>
      <c r="O1345" s="206">
        <v>25435</v>
      </c>
      <c r="P1345" s="206">
        <v>816103</v>
      </c>
      <c r="Q1345" s="206">
        <v>813749</v>
      </c>
      <c r="R1345" s="206">
        <v>9488</v>
      </c>
      <c r="S1345" s="206">
        <v>480042</v>
      </c>
      <c r="T1345" s="206"/>
    </row>
    <row r="1346" spans="1:20">
      <c r="A1346" s="86">
        <v>1342</v>
      </c>
      <c r="B1346" s="86">
        <v>1342</v>
      </c>
      <c r="C1346" s="105">
        <v>39542</v>
      </c>
      <c r="D1346" s="86"/>
      <c r="E1346" s="277">
        <v>39568</v>
      </c>
      <c r="F1346" s="105">
        <v>39573</v>
      </c>
      <c r="G1346" s="105">
        <v>39573</v>
      </c>
      <c r="H1346" s="135" t="s">
        <v>134</v>
      </c>
      <c r="I1346" s="206">
        <v>66720</v>
      </c>
      <c r="J1346" s="206"/>
      <c r="K1346" s="206"/>
      <c r="L1346" s="206">
        <v>31172</v>
      </c>
      <c r="M1346" s="206" t="s">
        <v>1987</v>
      </c>
      <c r="N1346" s="206">
        <v>90965</v>
      </c>
      <c r="O1346" s="206">
        <v>25448</v>
      </c>
      <c r="P1346" s="206">
        <v>811077</v>
      </c>
      <c r="Q1346" s="206">
        <v>813767</v>
      </c>
      <c r="R1346" s="206">
        <v>9143</v>
      </c>
      <c r="S1346" s="206">
        <v>480024</v>
      </c>
      <c r="T1346" s="206"/>
    </row>
    <row r="1347" spans="1:20">
      <c r="A1347" s="86">
        <v>1343</v>
      </c>
      <c r="B1347" s="86">
        <v>1343</v>
      </c>
      <c r="C1347" s="105">
        <v>39542</v>
      </c>
      <c r="D1347" s="86"/>
      <c r="E1347" s="277">
        <v>39590</v>
      </c>
      <c r="F1347" s="105">
        <v>39591</v>
      </c>
      <c r="G1347" s="105">
        <v>39596</v>
      </c>
      <c r="H1347" s="233" t="s">
        <v>120</v>
      </c>
      <c r="I1347" s="206"/>
      <c r="J1347" s="206"/>
      <c r="K1347" s="206"/>
      <c r="L1347" s="206"/>
      <c r="M1347" s="206"/>
      <c r="N1347" s="206"/>
      <c r="O1347" s="206"/>
      <c r="P1347" s="206"/>
      <c r="Q1347" s="206"/>
      <c r="R1347" s="206"/>
      <c r="S1347" s="206"/>
      <c r="T1347" s="206"/>
    </row>
    <row r="1348" spans="1:20">
      <c r="A1348" s="86">
        <v>1344</v>
      </c>
      <c r="B1348" s="86">
        <v>1344</v>
      </c>
      <c r="C1348" s="105">
        <v>39542</v>
      </c>
      <c r="D1348" s="86"/>
      <c r="E1348" s="277">
        <v>39545</v>
      </c>
      <c r="F1348" s="105">
        <v>39561</v>
      </c>
      <c r="G1348" s="105">
        <v>39561</v>
      </c>
      <c r="H1348" s="135" t="s">
        <v>122</v>
      </c>
      <c r="I1348" s="206">
        <v>66731</v>
      </c>
      <c r="J1348" s="206"/>
      <c r="K1348" s="206"/>
      <c r="L1348" s="206">
        <v>31119</v>
      </c>
      <c r="M1348" s="206" t="s">
        <v>1988</v>
      </c>
      <c r="N1348" s="206">
        <v>92147</v>
      </c>
      <c r="O1348" s="206">
        <v>25360</v>
      </c>
      <c r="P1348" s="206">
        <v>816161</v>
      </c>
      <c r="Q1348" s="206">
        <v>814260</v>
      </c>
      <c r="R1348" s="206">
        <v>9515</v>
      </c>
      <c r="S1348" s="206">
        <v>3470069</v>
      </c>
      <c r="T1348" s="206"/>
    </row>
    <row r="1349" spans="1:20">
      <c r="A1349" s="86">
        <v>1345</v>
      </c>
      <c r="B1349" s="86">
        <v>1345</v>
      </c>
      <c r="C1349" s="105">
        <v>39542</v>
      </c>
      <c r="D1349" s="86"/>
      <c r="E1349" s="277">
        <v>39545</v>
      </c>
      <c r="F1349" s="105">
        <v>39547</v>
      </c>
      <c r="G1349" s="105">
        <v>39548</v>
      </c>
      <c r="H1349" s="135" t="s">
        <v>134</v>
      </c>
      <c r="I1349" s="206">
        <v>66119</v>
      </c>
      <c r="J1349" s="206"/>
      <c r="K1349" s="206"/>
      <c r="L1349" s="206">
        <v>31168</v>
      </c>
      <c r="M1349" s="206" t="s">
        <v>1989</v>
      </c>
      <c r="N1349" s="206">
        <v>92798</v>
      </c>
      <c r="O1349" s="206">
        <v>25437</v>
      </c>
      <c r="P1349" s="206">
        <v>816162</v>
      </c>
      <c r="Q1349" s="206">
        <v>814259</v>
      </c>
      <c r="R1349" s="206">
        <v>6888</v>
      </c>
      <c r="S1349" s="206">
        <v>480041</v>
      </c>
      <c r="T1349" s="206"/>
    </row>
    <row r="1350" spans="1:20">
      <c r="A1350" s="86">
        <v>1346</v>
      </c>
      <c r="B1350" s="86">
        <v>1346</v>
      </c>
      <c r="C1350" s="105">
        <v>39542</v>
      </c>
      <c r="D1350" s="86"/>
      <c r="E1350" s="277">
        <v>39545</v>
      </c>
      <c r="F1350" s="105">
        <v>39561</v>
      </c>
      <c r="G1350" s="105">
        <v>39566</v>
      </c>
      <c r="H1350" s="135" t="s">
        <v>120</v>
      </c>
      <c r="I1350" s="206">
        <v>66521</v>
      </c>
      <c r="J1350" s="206"/>
      <c r="K1350" s="206"/>
      <c r="L1350" s="206">
        <v>31173</v>
      </c>
      <c r="M1350" s="206" t="s">
        <v>1990</v>
      </c>
      <c r="N1350" s="206">
        <v>92884</v>
      </c>
      <c r="O1350" s="206">
        <v>25465</v>
      </c>
      <c r="P1350" s="206">
        <v>816834</v>
      </c>
      <c r="Q1350" s="206">
        <v>814245</v>
      </c>
      <c r="R1350" s="206">
        <v>9188</v>
      </c>
      <c r="S1350" s="206">
        <v>680048</v>
      </c>
      <c r="T1350" s="206"/>
    </row>
    <row r="1351" spans="1:20">
      <c r="A1351" s="86">
        <v>1347</v>
      </c>
      <c r="B1351" s="86">
        <v>1347</v>
      </c>
      <c r="C1351" s="105">
        <v>39542</v>
      </c>
      <c r="D1351" s="86"/>
      <c r="E1351" s="277">
        <v>39545</v>
      </c>
      <c r="F1351" s="105">
        <v>39555</v>
      </c>
      <c r="G1351" s="105">
        <v>39677</v>
      </c>
      <c r="H1351" s="135" t="s">
        <v>134</v>
      </c>
      <c r="I1351" s="206">
        <v>66653</v>
      </c>
      <c r="J1351" s="206"/>
      <c r="K1351" s="206"/>
      <c r="L1351" s="206">
        <v>31182</v>
      </c>
      <c r="M1351" s="206" t="s">
        <v>1991</v>
      </c>
      <c r="N1351" s="206">
        <v>93376</v>
      </c>
      <c r="O1351" s="206">
        <v>25457</v>
      </c>
      <c r="P1351" s="206">
        <v>816167</v>
      </c>
      <c r="Q1351" s="206">
        <v>814262</v>
      </c>
      <c r="R1351" s="206">
        <v>118</v>
      </c>
      <c r="S1351" s="206">
        <v>480033</v>
      </c>
      <c r="T1351" s="206"/>
    </row>
    <row r="1352" spans="1:20">
      <c r="A1352" s="86">
        <v>1348</v>
      </c>
      <c r="B1352" s="86">
        <v>1348</v>
      </c>
      <c r="C1352" s="105">
        <v>39542</v>
      </c>
      <c r="D1352" s="86"/>
      <c r="E1352" s="277">
        <v>39548</v>
      </c>
      <c r="F1352" s="105">
        <v>39552</v>
      </c>
      <c r="G1352" s="105">
        <v>39552</v>
      </c>
      <c r="H1352" s="135" t="s">
        <v>120</v>
      </c>
      <c r="I1352" s="206">
        <v>66729</v>
      </c>
      <c r="J1352" s="206"/>
      <c r="K1352" s="206"/>
      <c r="L1352" s="206">
        <v>31183</v>
      </c>
      <c r="M1352" s="206" t="s">
        <v>1992</v>
      </c>
      <c r="N1352" s="206">
        <v>93378</v>
      </c>
      <c r="O1352" s="206">
        <v>25445</v>
      </c>
      <c r="P1352" s="206">
        <v>816949</v>
      </c>
      <c r="Q1352" s="206">
        <v>814249</v>
      </c>
      <c r="R1352" s="206">
        <v>127</v>
      </c>
      <c r="S1352" s="206">
        <v>480010</v>
      </c>
      <c r="T1352" s="206"/>
    </row>
    <row r="1353" spans="1:20">
      <c r="A1353" s="86">
        <v>1349</v>
      </c>
      <c r="B1353" s="86">
        <v>1349</v>
      </c>
      <c r="C1353" s="105">
        <v>39542</v>
      </c>
      <c r="D1353" s="86"/>
      <c r="E1353" s="277">
        <v>39545</v>
      </c>
      <c r="F1353" s="105">
        <v>39560</v>
      </c>
      <c r="G1353" s="105">
        <v>39560</v>
      </c>
      <c r="H1353" s="135" t="s">
        <v>120</v>
      </c>
      <c r="I1353" s="206">
        <v>66640</v>
      </c>
      <c r="J1353" s="206"/>
      <c r="K1353" s="206"/>
      <c r="L1353" s="206">
        <v>31161</v>
      </c>
      <c r="M1353" s="206" t="s">
        <v>1993</v>
      </c>
      <c r="N1353" s="206">
        <v>93385</v>
      </c>
      <c r="O1353" s="206">
        <v>25343</v>
      </c>
      <c r="P1353" s="206">
        <v>816400</v>
      </c>
      <c r="Q1353" s="206">
        <v>814252</v>
      </c>
      <c r="R1353" s="206">
        <v>9471</v>
      </c>
      <c r="S1353" s="206">
        <v>380045</v>
      </c>
      <c r="T1353" s="206"/>
    </row>
    <row r="1354" spans="1:20">
      <c r="A1354" s="86">
        <v>1350</v>
      </c>
      <c r="B1354" s="86">
        <v>1350</v>
      </c>
      <c r="C1354" s="105">
        <v>39542</v>
      </c>
      <c r="D1354" s="86"/>
      <c r="E1354" s="277">
        <v>39545</v>
      </c>
      <c r="F1354" s="105">
        <v>39548</v>
      </c>
      <c r="G1354" s="105">
        <v>39549</v>
      </c>
      <c r="H1354" s="135" t="s">
        <v>120</v>
      </c>
      <c r="I1354" s="206">
        <v>67055</v>
      </c>
      <c r="J1354" s="206"/>
      <c r="K1354" s="206"/>
      <c r="L1354" s="206">
        <v>31133</v>
      </c>
      <c r="M1354" s="206" t="s">
        <v>1994</v>
      </c>
      <c r="N1354" s="206">
        <v>91677</v>
      </c>
      <c r="O1354" s="206">
        <v>25313</v>
      </c>
      <c r="P1354" s="206">
        <v>816652</v>
      </c>
      <c r="Q1354" s="206">
        <v>814267</v>
      </c>
      <c r="R1354" s="206">
        <v>9115</v>
      </c>
      <c r="S1354" s="206">
        <v>480043</v>
      </c>
      <c r="T1354" s="206"/>
    </row>
    <row r="1355" spans="1:20">
      <c r="A1355" s="86">
        <v>1351</v>
      </c>
      <c r="B1355" s="86">
        <v>1351</v>
      </c>
      <c r="C1355" s="105">
        <v>39542</v>
      </c>
      <c r="D1355" s="86"/>
      <c r="E1355" s="277">
        <v>39546</v>
      </c>
      <c r="F1355" s="105">
        <v>39547</v>
      </c>
      <c r="G1355" s="105">
        <v>39547</v>
      </c>
      <c r="H1355" s="135" t="s">
        <v>120</v>
      </c>
      <c r="I1355" s="206">
        <v>66838</v>
      </c>
      <c r="J1355" s="206"/>
      <c r="K1355" s="206"/>
      <c r="L1355" s="206">
        <v>31122</v>
      </c>
      <c r="M1355" s="206" t="s">
        <v>1995</v>
      </c>
      <c r="N1355" s="206">
        <v>92068</v>
      </c>
      <c r="O1355" s="206">
        <v>25364</v>
      </c>
      <c r="P1355" s="206">
        <v>816946</v>
      </c>
      <c r="Q1355" s="206">
        <v>814263</v>
      </c>
      <c r="R1355" s="206">
        <v>9478</v>
      </c>
      <c r="S1355" s="206">
        <v>380021</v>
      </c>
      <c r="T1355" s="206"/>
    </row>
    <row r="1356" spans="1:20">
      <c r="A1356" s="86">
        <v>1352</v>
      </c>
      <c r="B1356" s="86">
        <v>1352</v>
      </c>
      <c r="C1356" s="105">
        <v>39545</v>
      </c>
      <c r="D1356" s="86"/>
      <c r="E1356" s="277">
        <v>39546</v>
      </c>
      <c r="F1356" s="105">
        <v>39547</v>
      </c>
      <c r="G1356" s="105">
        <v>39547</v>
      </c>
      <c r="H1356" s="135" t="s">
        <v>120</v>
      </c>
      <c r="I1356" s="206">
        <v>66519</v>
      </c>
      <c r="J1356" s="206"/>
      <c r="K1356" s="206"/>
      <c r="L1356" s="206">
        <v>31102</v>
      </c>
      <c r="M1356" s="206" t="s">
        <v>1996</v>
      </c>
      <c r="N1356" s="206">
        <v>91509</v>
      </c>
      <c r="O1356" s="206">
        <v>25339</v>
      </c>
      <c r="P1356" s="206">
        <v>816950</v>
      </c>
      <c r="Q1356" s="206">
        <v>814264</v>
      </c>
      <c r="R1356" s="206">
        <v>9137</v>
      </c>
      <c r="S1356" s="206">
        <v>480044</v>
      </c>
      <c r="T1356" s="206"/>
    </row>
    <row r="1357" spans="1:20">
      <c r="A1357" s="86">
        <v>1353</v>
      </c>
      <c r="B1357" s="86">
        <v>1353</v>
      </c>
      <c r="C1357" s="105">
        <v>39545</v>
      </c>
      <c r="D1357" s="86"/>
      <c r="E1357" s="277">
        <v>39547</v>
      </c>
      <c r="F1357" s="105">
        <v>39549</v>
      </c>
      <c r="G1357" s="105">
        <v>39549</v>
      </c>
      <c r="H1357" s="135" t="s">
        <v>119</v>
      </c>
      <c r="I1357" s="206">
        <v>66645</v>
      </c>
      <c r="J1357" s="206"/>
      <c r="K1357" s="206"/>
      <c r="L1357" s="206">
        <v>31105</v>
      </c>
      <c r="M1357" s="206" t="s">
        <v>1997</v>
      </c>
      <c r="N1357" s="206">
        <v>93558</v>
      </c>
      <c r="O1357" s="206">
        <v>25356</v>
      </c>
      <c r="P1357" s="206">
        <v>816947</v>
      </c>
      <c r="Q1357" s="206">
        <v>814266</v>
      </c>
      <c r="R1357" s="206">
        <v>9048</v>
      </c>
      <c r="S1357" s="206">
        <v>480023</v>
      </c>
      <c r="T1357" s="206"/>
    </row>
    <row r="1358" spans="1:20">
      <c r="A1358" s="86">
        <v>1354</v>
      </c>
      <c r="B1358" s="86">
        <v>1354</v>
      </c>
      <c r="C1358" s="105">
        <v>39545</v>
      </c>
      <c r="D1358" s="86"/>
      <c r="E1358" s="277">
        <v>39547</v>
      </c>
      <c r="F1358" s="105">
        <v>39554</v>
      </c>
      <c r="G1358" s="105">
        <v>39554</v>
      </c>
      <c r="H1358" s="135" t="s">
        <v>120</v>
      </c>
      <c r="I1358" s="206">
        <v>66396</v>
      </c>
      <c r="J1358" s="206"/>
      <c r="K1358" s="206"/>
      <c r="L1358" s="206">
        <v>31124</v>
      </c>
      <c r="M1358" s="206" t="s">
        <v>1998</v>
      </c>
      <c r="N1358" s="206">
        <v>93553</v>
      </c>
      <c r="O1358" s="206">
        <v>25362</v>
      </c>
      <c r="P1358" s="206">
        <v>816545</v>
      </c>
      <c r="Q1358" s="206">
        <v>813752</v>
      </c>
      <c r="R1358" s="206">
        <v>9479</v>
      </c>
      <c r="S1358" s="206">
        <v>480046</v>
      </c>
      <c r="T1358" s="206"/>
    </row>
    <row r="1359" spans="1:20">
      <c r="A1359" s="86">
        <v>1355</v>
      </c>
      <c r="B1359" s="86">
        <v>1355</v>
      </c>
      <c r="C1359" s="105">
        <v>39545</v>
      </c>
      <c r="D1359" s="86"/>
      <c r="E1359" s="277">
        <v>39547</v>
      </c>
      <c r="F1359" s="105">
        <v>39552</v>
      </c>
      <c r="G1359" s="105">
        <v>39549</v>
      </c>
      <c r="H1359" s="135" t="s">
        <v>119</v>
      </c>
      <c r="I1359" s="206">
        <v>66730</v>
      </c>
      <c r="J1359" s="206"/>
      <c r="K1359" s="206"/>
      <c r="L1359" s="206">
        <v>31110</v>
      </c>
      <c r="M1359" s="206" t="s">
        <v>1999</v>
      </c>
      <c r="N1359" s="206">
        <v>93145</v>
      </c>
      <c r="O1359" s="206">
        <v>24956</v>
      </c>
      <c r="P1359" s="206">
        <v>816655</v>
      </c>
      <c r="Q1359" s="206">
        <v>814244</v>
      </c>
      <c r="R1359" s="206">
        <v>8333</v>
      </c>
      <c r="S1359" s="206">
        <v>380050</v>
      </c>
      <c r="T1359" s="206"/>
    </row>
    <row r="1360" spans="1:20">
      <c r="A1360" s="86">
        <v>1356</v>
      </c>
      <c r="B1360" s="86">
        <v>1356</v>
      </c>
      <c r="C1360" s="105">
        <v>39545</v>
      </c>
      <c r="D1360" s="86"/>
      <c r="E1360" s="277">
        <v>39546</v>
      </c>
      <c r="F1360" s="105">
        <v>39553</v>
      </c>
      <c r="G1360" s="105">
        <v>39553</v>
      </c>
      <c r="H1360" s="135" t="s">
        <v>120</v>
      </c>
      <c r="I1360" s="206">
        <v>66649</v>
      </c>
      <c r="J1360" s="206"/>
      <c r="K1360" s="206"/>
      <c r="L1360" s="206">
        <v>31125</v>
      </c>
      <c r="M1360" s="206" t="s">
        <v>2000</v>
      </c>
      <c r="N1360" s="206">
        <v>93548</v>
      </c>
      <c r="O1360" s="206">
        <v>25347</v>
      </c>
      <c r="P1360" s="206">
        <v>816765</v>
      </c>
      <c r="Q1360" s="206">
        <v>814265</v>
      </c>
      <c r="R1360" s="206">
        <v>9155</v>
      </c>
      <c r="S1360" s="206">
        <v>380044</v>
      </c>
      <c r="T1360" s="206"/>
    </row>
    <row r="1361" spans="1:20">
      <c r="A1361" s="86">
        <v>1357</v>
      </c>
      <c r="B1361" s="86">
        <v>1357</v>
      </c>
      <c r="C1361" s="105">
        <v>39545</v>
      </c>
      <c r="D1361" s="86"/>
      <c r="E1361" s="277">
        <v>39547</v>
      </c>
      <c r="F1361" s="105">
        <v>39552</v>
      </c>
      <c r="G1361" s="105">
        <v>39549</v>
      </c>
      <c r="H1361" s="135" t="s">
        <v>119</v>
      </c>
      <c r="I1361" s="206">
        <v>66754</v>
      </c>
      <c r="J1361" s="206"/>
      <c r="K1361" s="206"/>
      <c r="L1361" s="206">
        <v>31081</v>
      </c>
      <c r="M1361" s="206" t="s">
        <v>2001</v>
      </c>
      <c r="N1361" s="206">
        <v>92890</v>
      </c>
      <c r="O1361" s="206">
        <v>25307</v>
      </c>
      <c r="P1361" s="206">
        <v>816654</v>
      </c>
      <c r="Q1361" s="206">
        <v>814248</v>
      </c>
      <c r="R1361" s="206">
        <v>9053</v>
      </c>
      <c r="S1361" s="206">
        <v>380048</v>
      </c>
      <c r="T1361" s="206"/>
    </row>
    <row r="1362" spans="1:20">
      <c r="A1362" s="86">
        <v>1358</v>
      </c>
      <c r="B1362" s="86">
        <v>1358</v>
      </c>
      <c r="C1362" s="105">
        <v>39545</v>
      </c>
      <c r="D1362" s="86"/>
      <c r="E1362" s="277">
        <v>39546</v>
      </c>
      <c r="F1362" s="105">
        <v>39547</v>
      </c>
      <c r="G1362" s="105">
        <v>39547</v>
      </c>
      <c r="H1362" s="135" t="s">
        <v>120</v>
      </c>
      <c r="I1362" s="206">
        <v>66744</v>
      </c>
      <c r="J1362" s="206"/>
      <c r="K1362" s="206"/>
      <c r="L1362" s="206">
        <v>31202</v>
      </c>
      <c r="M1362" s="206" t="s">
        <v>2002</v>
      </c>
      <c r="N1362" s="206">
        <v>93385</v>
      </c>
      <c r="O1362" s="206">
        <v>25466</v>
      </c>
      <c r="P1362" s="206">
        <v>816399</v>
      </c>
      <c r="Q1362" s="206">
        <v>814254</v>
      </c>
      <c r="R1362" s="206">
        <v>3</v>
      </c>
      <c r="S1362" s="206">
        <v>380027</v>
      </c>
      <c r="T1362" s="206"/>
    </row>
    <row r="1363" spans="1:20">
      <c r="A1363" s="86">
        <v>1359</v>
      </c>
      <c r="B1363" s="86">
        <v>1359</v>
      </c>
      <c r="C1363" s="105">
        <v>39545</v>
      </c>
      <c r="D1363" s="86"/>
      <c r="E1363" s="277">
        <v>39546</v>
      </c>
      <c r="F1363" s="105">
        <v>39547</v>
      </c>
      <c r="G1363" s="105">
        <v>39547</v>
      </c>
      <c r="H1363" s="135" t="s">
        <v>120</v>
      </c>
      <c r="I1363" s="206">
        <v>66752</v>
      </c>
      <c r="J1363" s="206"/>
      <c r="K1363" s="206"/>
      <c r="L1363" s="206">
        <v>31186</v>
      </c>
      <c r="M1363" s="206" t="s">
        <v>2003</v>
      </c>
      <c r="N1363" s="206">
        <v>92793</v>
      </c>
      <c r="O1363" s="206">
        <v>25450</v>
      </c>
      <c r="P1363" s="206">
        <v>816649</v>
      </c>
      <c r="Q1363" s="206">
        <v>814270</v>
      </c>
      <c r="R1363" s="206">
        <v>168</v>
      </c>
      <c r="S1363" s="206">
        <v>380025</v>
      </c>
      <c r="T1363" s="206"/>
    </row>
    <row r="1364" spans="1:20">
      <c r="A1364" s="86">
        <v>1360</v>
      </c>
      <c r="B1364" s="86">
        <v>1360</v>
      </c>
      <c r="C1364" s="105">
        <v>39545</v>
      </c>
      <c r="D1364" s="86"/>
      <c r="E1364" s="277">
        <v>39546</v>
      </c>
      <c r="F1364" s="105">
        <v>39553</v>
      </c>
      <c r="G1364" s="105">
        <v>39553</v>
      </c>
      <c r="H1364" s="135" t="s">
        <v>134</v>
      </c>
      <c r="I1364" s="206">
        <v>66807</v>
      </c>
      <c r="J1364" s="206"/>
      <c r="K1364" s="206"/>
      <c r="L1364" s="206">
        <v>31073</v>
      </c>
      <c r="M1364" s="206" t="s">
        <v>2004</v>
      </c>
      <c r="N1364" s="206">
        <v>92701</v>
      </c>
      <c r="O1364" s="206">
        <v>24715</v>
      </c>
      <c r="P1364" s="206">
        <v>816948</v>
      </c>
      <c r="Q1364" s="206">
        <v>814250</v>
      </c>
      <c r="R1364" s="206">
        <v>9153</v>
      </c>
      <c r="S1364" s="206">
        <v>380032</v>
      </c>
      <c r="T1364" s="206"/>
    </row>
    <row r="1365" spans="1:20">
      <c r="A1365" s="86">
        <v>1361</v>
      </c>
      <c r="B1365" s="86">
        <v>1361</v>
      </c>
      <c r="C1365" s="105">
        <v>39545</v>
      </c>
      <c r="D1365" s="86"/>
      <c r="E1365" s="277">
        <v>39546</v>
      </c>
      <c r="F1365" s="105">
        <v>39547</v>
      </c>
      <c r="G1365" s="105">
        <v>39547</v>
      </c>
      <c r="H1365" s="135" t="s">
        <v>120</v>
      </c>
      <c r="I1365" s="206">
        <v>66746</v>
      </c>
      <c r="J1365" s="206"/>
      <c r="K1365" s="206"/>
      <c r="L1365" s="206">
        <v>31174</v>
      </c>
      <c r="M1365" s="206" t="s">
        <v>2005</v>
      </c>
      <c r="N1365" s="206">
        <v>92696</v>
      </c>
      <c r="O1365" s="206">
        <v>25459</v>
      </c>
      <c r="P1365" s="206">
        <v>816544</v>
      </c>
      <c r="Q1365" s="206">
        <v>814253</v>
      </c>
      <c r="R1365" s="206">
        <v>9489</v>
      </c>
      <c r="S1365" s="206">
        <v>480329</v>
      </c>
      <c r="T1365" s="206"/>
    </row>
    <row r="1366" spans="1:20">
      <c r="A1366" s="86">
        <v>1362</v>
      </c>
      <c r="B1366" s="86">
        <v>1362</v>
      </c>
      <c r="C1366" s="105">
        <v>39545</v>
      </c>
      <c r="D1366" s="86"/>
      <c r="E1366" s="277">
        <v>39546</v>
      </c>
      <c r="F1366" s="105">
        <v>39547</v>
      </c>
      <c r="G1366" s="105">
        <v>39547</v>
      </c>
      <c r="H1366" s="135" t="s">
        <v>120</v>
      </c>
      <c r="I1366" s="206">
        <v>66759</v>
      </c>
      <c r="J1366" s="206"/>
      <c r="K1366" s="206"/>
      <c r="L1366" s="206">
        <v>31171</v>
      </c>
      <c r="M1366" s="206" t="s">
        <v>2006</v>
      </c>
      <c r="N1366" s="206">
        <v>92883</v>
      </c>
      <c r="O1366" s="206">
        <v>25482</v>
      </c>
      <c r="P1366" s="206">
        <v>814952</v>
      </c>
      <c r="Q1366" s="206">
        <v>813755</v>
      </c>
      <c r="R1366" s="206">
        <v>9165</v>
      </c>
      <c r="S1366" s="206">
        <v>480027</v>
      </c>
      <c r="T1366" s="206"/>
    </row>
    <row r="1367" spans="1:20">
      <c r="A1367" s="86">
        <v>1363</v>
      </c>
      <c r="B1367" s="86">
        <v>1363</v>
      </c>
      <c r="C1367" s="105">
        <v>39545</v>
      </c>
      <c r="D1367" s="86"/>
      <c r="E1367" s="277">
        <v>39546</v>
      </c>
      <c r="F1367" s="105">
        <v>39547</v>
      </c>
      <c r="G1367" s="105">
        <v>39547</v>
      </c>
      <c r="H1367" s="135" t="s">
        <v>120</v>
      </c>
      <c r="I1367" s="206">
        <v>66836</v>
      </c>
      <c r="J1367" s="206"/>
      <c r="K1367" s="206"/>
      <c r="L1367" s="206">
        <v>31162</v>
      </c>
      <c r="M1367" s="206" t="s">
        <v>2007</v>
      </c>
      <c r="N1367" s="206">
        <v>92972</v>
      </c>
      <c r="O1367" s="206">
        <v>25415</v>
      </c>
      <c r="P1367" s="206">
        <v>816648</v>
      </c>
      <c r="Q1367" s="206">
        <v>814261</v>
      </c>
      <c r="R1367" s="206">
        <v>9501</v>
      </c>
      <c r="S1367" s="206">
        <v>780063</v>
      </c>
      <c r="T1367" s="206"/>
    </row>
    <row r="1368" spans="1:20">
      <c r="A1368" s="86">
        <v>1364</v>
      </c>
      <c r="B1368" s="86">
        <v>1364</v>
      </c>
      <c r="C1368" s="105">
        <v>39545</v>
      </c>
      <c r="D1368" s="86"/>
      <c r="E1368" s="277">
        <v>39546</v>
      </c>
      <c r="F1368" s="105">
        <v>39547</v>
      </c>
      <c r="G1368" s="105">
        <v>39547</v>
      </c>
      <c r="H1368" s="135" t="s">
        <v>120</v>
      </c>
      <c r="I1368" s="206">
        <v>66646</v>
      </c>
      <c r="J1368" s="206"/>
      <c r="K1368" s="206"/>
      <c r="L1368" s="206">
        <v>31176</v>
      </c>
      <c r="M1368" s="206" t="s">
        <v>2008</v>
      </c>
      <c r="N1368" s="206">
        <v>93541</v>
      </c>
      <c r="O1368" s="206">
        <v>25455</v>
      </c>
      <c r="P1368" s="206">
        <v>814047</v>
      </c>
      <c r="Q1368" s="206">
        <v>814257</v>
      </c>
      <c r="R1368" s="206">
        <v>189</v>
      </c>
      <c r="S1368" s="206">
        <v>780068</v>
      </c>
      <c r="T1368" s="206"/>
    </row>
    <row r="1369" spans="1:20">
      <c r="A1369" s="86">
        <v>1365</v>
      </c>
      <c r="B1369" s="86">
        <v>1365</v>
      </c>
      <c r="C1369" s="105">
        <v>39546</v>
      </c>
      <c r="D1369" s="86"/>
      <c r="E1369" s="277">
        <v>39546</v>
      </c>
      <c r="F1369" s="105">
        <v>39552</v>
      </c>
      <c r="G1369" s="105">
        <v>39549</v>
      </c>
      <c r="H1369" s="135" t="s">
        <v>119</v>
      </c>
      <c r="I1369" s="206">
        <v>66763</v>
      </c>
      <c r="J1369" s="206"/>
      <c r="K1369" s="206"/>
      <c r="L1369" s="206">
        <v>31180</v>
      </c>
      <c r="M1369" s="206" t="s">
        <v>2009</v>
      </c>
      <c r="N1369" s="206">
        <v>93544</v>
      </c>
      <c r="O1369" s="206">
        <v>25472</v>
      </c>
      <c r="P1369" s="206">
        <v>816545</v>
      </c>
      <c r="Q1369" s="206">
        <v>814681</v>
      </c>
      <c r="R1369" s="206">
        <v>9030</v>
      </c>
      <c r="S1369" s="206">
        <v>780055</v>
      </c>
      <c r="T1369" s="206"/>
    </row>
    <row r="1370" spans="1:20">
      <c r="A1370" s="86">
        <v>1366</v>
      </c>
      <c r="B1370" s="86">
        <v>1366</v>
      </c>
      <c r="C1370" s="105">
        <v>39546</v>
      </c>
      <c r="D1370" s="86"/>
      <c r="E1370" s="277">
        <v>39546</v>
      </c>
      <c r="F1370" s="105">
        <v>39552</v>
      </c>
      <c r="G1370" s="105">
        <v>39549</v>
      </c>
      <c r="H1370" s="135" t="s">
        <v>119</v>
      </c>
      <c r="I1370" s="206">
        <v>66432</v>
      </c>
      <c r="J1370" s="206"/>
      <c r="K1370" s="206"/>
      <c r="L1370" s="206">
        <v>31193</v>
      </c>
      <c r="M1370" s="206" t="s">
        <v>2010</v>
      </c>
      <c r="N1370" s="206">
        <v>92642</v>
      </c>
      <c r="O1370" s="206">
        <v>25309</v>
      </c>
      <c r="P1370" s="206">
        <v>816645</v>
      </c>
      <c r="Q1370" s="206">
        <v>814671</v>
      </c>
      <c r="R1370" s="206">
        <v>175</v>
      </c>
      <c r="S1370" s="206">
        <v>108002</v>
      </c>
      <c r="T1370" s="206"/>
    </row>
    <row r="1371" spans="1:20">
      <c r="A1371" s="86">
        <v>1367</v>
      </c>
      <c r="B1371" s="86">
        <v>1367</v>
      </c>
      <c r="C1371" s="105">
        <v>39546</v>
      </c>
      <c r="D1371" s="86"/>
      <c r="E1371" s="277">
        <v>39546</v>
      </c>
      <c r="F1371" s="105">
        <v>39553</v>
      </c>
      <c r="G1371" s="105">
        <v>39553</v>
      </c>
      <c r="H1371" s="135" t="s">
        <v>120</v>
      </c>
      <c r="I1371" s="206">
        <v>66431</v>
      </c>
      <c r="J1371" s="206"/>
      <c r="K1371" s="206"/>
      <c r="L1371" s="206">
        <v>31207</v>
      </c>
      <c r="M1371" s="206" t="s">
        <v>2011</v>
      </c>
      <c r="N1371" s="206">
        <v>93375</v>
      </c>
      <c r="O1371" s="206">
        <v>25454</v>
      </c>
      <c r="P1371" s="206">
        <v>816535</v>
      </c>
      <c r="Q1371" s="206">
        <v>814679</v>
      </c>
      <c r="R1371" s="206">
        <v>12</v>
      </c>
      <c r="S1371" s="206">
        <v>1080120</v>
      </c>
      <c r="T1371" s="206"/>
    </row>
    <row r="1372" spans="1:20">
      <c r="A1372" s="86">
        <v>1368</v>
      </c>
      <c r="B1372" s="86">
        <v>1368</v>
      </c>
      <c r="C1372" s="105">
        <v>39546</v>
      </c>
      <c r="D1372" s="86"/>
      <c r="E1372" s="277">
        <v>39546</v>
      </c>
      <c r="F1372" s="105">
        <v>39553</v>
      </c>
      <c r="G1372" s="105">
        <v>39553</v>
      </c>
      <c r="H1372" s="135" t="s">
        <v>134</v>
      </c>
      <c r="I1372" s="206">
        <v>66184</v>
      </c>
      <c r="J1372" s="206"/>
      <c r="K1372" s="206"/>
      <c r="L1372" s="206">
        <v>31185</v>
      </c>
      <c r="M1372" s="206" t="s">
        <v>2012</v>
      </c>
      <c r="N1372" s="206">
        <v>91098</v>
      </c>
      <c r="O1372" s="206">
        <v>25470</v>
      </c>
      <c r="P1372" s="206">
        <v>816642</v>
      </c>
      <c r="Q1372" s="206">
        <v>814673</v>
      </c>
      <c r="R1372" s="206">
        <v>160</v>
      </c>
      <c r="S1372" s="206">
        <v>780062</v>
      </c>
      <c r="T1372" s="206"/>
    </row>
    <row r="1373" spans="1:20">
      <c r="A1373" s="86">
        <v>1369</v>
      </c>
      <c r="B1373" s="86">
        <v>1369</v>
      </c>
      <c r="C1373" s="105">
        <v>39546</v>
      </c>
      <c r="D1373" s="86"/>
      <c r="E1373" s="277">
        <v>39547</v>
      </c>
      <c r="F1373" s="105">
        <v>39549</v>
      </c>
      <c r="G1373" s="105">
        <v>39549</v>
      </c>
      <c r="H1373" s="135" t="s">
        <v>119</v>
      </c>
      <c r="I1373" s="206">
        <v>66470</v>
      </c>
      <c r="J1373" s="206"/>
      <c r="K1373" s="206"/>
      <c r="L1373" s="206">
        <v>31195</v>
      </c>
      <c r="M1373" s="206" t="s">
        <v>2013</v>
      </c>
      <c r="N1373" s="206">
        <v>92644</v>
      </c>
      <c r="O1373" s="206">
        <v>25474</v>
      </c>
      <c r="P1373" s="206">
        <v>816830</v>
      </c>
      <c r="Q1373" s="206">
        <v>814672</v>
      </c>
      <c r="R1373" s="206">
        <v>164</v>
      </c>
      <c r="S1373" s="206">
        <v>480017</v>
      </c>
      <c r="T1373" s="206"/>
    </row>
    <row r="1374" spans="1:20">
      <c r="A1374" s="86">
        <v>1370</v>
      </c>
      <c r="B1374" s="86">
        <v>1370</v>
      </c>
      <c r="C1374" s="105">
        <v>39546</v>
      </c>
      <c r="D1374" s="86"/>
      <c r="E1374" s="277">
        <v>39547</v>
      </c>
      <c r="F1374" s="105">
        <v>39547</v>
      </c>
      <c r="G1374" s="105">
        <v>39547</v>
      </c>
      <c r="H1374" s="135" t="s">
        <v>120</v>
      </c>
      <c r="I1374" s="206">
        <v>66758</v>
      </c>
      <c r="J1374" s="206"/>
      <c r="K1374" s="206"/>
      <c r="L1374" s="206">
        <v>31156</v>
      </c>
      <c r="M1374" s="206" t="s">
        <v>2014</v>
      </c>
      <c r="N1374" s="206">
        <v>93555</v>
      </c>
      <c r="O1374" s="206">
        <v>24863</v>
      </c>
      <c r="P1374" s="206">
        <v>816952</v>
      </c>
      <c r="Q1374" s="206">
        <v>814683</v>
      </c>
      <c r="R1374" s="206">
        <v>9510</v>
      </c>
      <c r="S1374" s="206">
        <v>480039</v>
      </c>
      <c r="T1374" s="206"/>
    </row>
    <row r="1375" spans="1:20">
      <c r="A1375" s="86">
        <v>1371</v>
      </c>
      <c r="B1375" s="86">
        <v>1371</v>
      </c>
      <c r="C1375" s="105">
        <v>39546</v>
      </c>
      <c r="D1375" s="86"/>
      <c r="E1375" s="277">
        <v>39547</v>
      </c>
      <c r="F1375" s="105">
        <v>39548</v>
      </c>
      <c r="G1375" s="105">
        <v>39548</v>
      </c>
      <c r="H1375" s="135" t="s">
        <v>120</v>
      </c>
      <c r="I1375" s="206">
        <v>67020</v>
      </c>
      <c r="J1375" s="206"/>
      <c r="K1375" s="206"/>
      <c r="L1375" s="206">
        <v>31205</v>
      </c>
      <c r="M1375" s="206" t="s">
        <v>2015</v>
      </c>
      <c r="N1375" s="206">
        <v>93554</v>
      </c>
      <c r="O1375" s="206">
        <v>25443</v>
      </c>
      <c r="P1375" s="206">
        <v>816760</v>
      </c>
      <c r="Q1375" s="206">
        <v>814271</v>
      </c>
      <c r="R1375" s="206">
        <v>1015</v>
      </c>
      <c r="S1375" s="206">
        <v>980037</v>
      </c>
      <c r="T1375" s="206"/>
    </row>
    <row r="1376" spans="1:20">
      <c r="A1376" s="86">
        <v>1372</v>
      </c>
      <c r="B1376" s="86">
        <v>1372</v>
      </c>
      <c r="C1376" s="105">
        <v>39546</v>
      </c>
      <c r="D1376" s="86"/>
      <c r="E1376" s="277">
        <v>39547</v>
      </c>
      <c r="F1376" s="105">
        <v>39549</v>
      </c>
      <c r="G1376" s="105">
        <v>39549</v>
      </c>
      <c r="H1376" s="135" t="s">
        <v>120</v>
      </c>
      <c r="I1376" s="206">
        <v>66753</v>
      </c>
      <c r="J1376" s="206"/>
      <c r="K1376" s="206"/>
      <c r="L1376" s="206">
        <v>31209</v>
      </c>
      <c r="M1376" s="206" t="s">
        <v>2016</v>
      </c>
      <c r="N1376" s="206">
        <v>92789</v>
      </c>
      <c r="O1376" s="206">
        <v>25471</v>
      </c>
      <c r="P1376" s="206">
        <v>816198</v>
      </c>
      <c r="Q1376" s="206">
        <v>814680</v>
      </c>
      <c r="R1376" s="206">
        <v>9387</v>
      </c>
      <c r="S1376" s="206">
        <v>280097</v>
      </c>
      <c r="T1376" s="206"/>
    </row>
    <row r="1377" spans="1:20">
      <c r="A1377" s="86">
        <v>1373</v>
      </c>
      <c r="B1377" s="86">
        <v>1373</v>
      </c>
      <c r="C1377" s="105">
        <v>39546</v>
      </c>
      <c r="D1377" s="86"/>
      <c r="E1377" s="277">
        <v>39547</v>
      </c>
      <c r="F1377" s="105">
        <v>39553</v>
      </c>
      <c r="G1377" s="105">
        <v>39553</v>
      </c>
      <c r="H1377" s="135" t="s">
        <v>120</v>
      </c>
      <c r="I1377" s="206">
        <v>67044</v>
      </c>
      <c r="J1377" s="206"/>
      <c r="K1377" s="206"/>
      <c r="L1377" s="206">
        <v>31187</v>
      </c>
      <c r="M1377" s="206" t="s">
        <v>2017</v>
      </c>
      <c r="N1377" s="206">
        <v>93557</v>
      </c>
      <c r="O1377" s="206">
        <v>25475</v>
      </c>
      <c r="P1377" s="206">
        <v>816398</v>
      </c>
      <c r="Q1377" s="206">
        <v>814674</v>
      </c>
      <c r="R1377" s="206">
        <v>177</v>
      </c>
      <c r="S1377" s="206">
        <v>1080150</v>
      </c>
      <c r="T1377" s="206"/>
    </row>
    <row r="1378" spans="1:20">
      <c r="A1378" s="86">
        <v>1374</v>
      </c>
      <c r="B1378" s="86">
        <v>1374</v>
      </c>
      <c r="C1378" s="105">
        <v>39546</v>
      </c>
      <c r="D1378" s="86"/>
      <c r="E1378" s="277">
        <v>39547</v>
      </c>
      <c r="F1378" s="105">
        <v>39549</v>
      </c>
      <c r="G1378" s="105">
        <v>39549</v>
      </c>
      <c r="H1378" s="135" t="s">
        <v>120</v>
      </c>
      <c r="I1378" s="206">
        <v>67011</v>
      </c>
      <c r="J1378" s="206"/>
      <c r="K1378" s="206"/>
      <c r="L1378" s="206">
        <v>31191</v>
      </c>
      <c r="M1378" s="206" t="s">
        <v>2018</v>
      </c>
      <c r="N1378" s="206">
        <v>93546</v>
      </c>
      <c r="O1378" s="206">
        <v>25463</v>
      </c>
      <c r="P1378" s="206">
        <v>816953</v>
      </c>
      <c r="Q1378" s="206">
        <v>814676</v>
      </c>
      <c r="R1378" s="206">
        <v>196</v>
      </c>
      <c r="S1378" s="206">
        <v>1080147</v>
      </c>
      <c r="T1378" s="206"/>
    </row>
    <row r="1379" spans="1:20">
      <c r="A1379" s="86">
        <v>1375</v>
      </c>
      <c r="B1379" s="86">
        <v>1375</v>
      </c>
      <c r="C1379" s="105">
        <v>39546</v>
      </c>
      <c r="D1379" s="86"/>
      <c r="E1379" s="277">
        <v>39547</v>
      </c>
      <c r="F1379" s="105">
        <v>39553</v>
      </c>
      <c r="G1379" s="105">
        <v>39553</v>
      </c>
      <c r="H1379" s="135" t="s">
        <v>120</v>
      </c>
      <c r="I1379" s="206"/>
      <c r="J1379" s="206"/>
      <c r="K1379" s="206"/>
      <c r="L1379" s="206"/>
      <c r="M1379" s="206"/>
      <c r="N1379" s="206"/>
      <c r="O1379" s="206"/>
      <c r="P1379" s="206"/>
      <c r="Q1379" s="206"/>
      <c r="R1379" s="206"/>
      <c r="S1379" s="206"/>
      <c r="T1379" s="206"/>
    </row>
    <row r="1380" spans="1:20">
      <c r="A1380" s="86">
        <v>1376</v>
      </c>
      <c r="B1380" s="86">
        <v>1376</v>
      </c>
      <c r="C1380" s="105">
        <v>39546</v>
      </c>
      <c r="D1380" s="86"/>
      <c r="E1380" s="277">
        <v>39547</v>
      </c>
      <c r="F1380" s="105">
        <v>39549</v>
      </c>
      <c r="G1380" s="105">
        <v>39549</v>
      </c>
      <c r="H1380" s="135" t="s">
        <v>134</v>
      </c>
      <c r="I1380" s="206"/>
      <c r="J1380" s="206"/>
      <c r="K1380" s="206"/>
      <c r="L1380" s="206"/>
      <c r="M1380" s="206"/>
      <c r="N1380" s="206"/>
      <c r="O1380" s="206"/>
      <c r="P1380" s="206"/>
      <c r="Q1380" s="206"/>
      <c r="R1380" s="206"/>
      <c r="S1380" s="206"/>
      <c r="T1380" s="206"/>
    </row>
    <row r="1381" spans="1:20">
      <c r="A1381" s="86">
        <v>1377</v>
      </c>
      <c r="B1381" s="86">
        <v>1377</v>
      </c>
      <c r="C1381" s="105">
        <v>39546</v>
      </c>
      <c r="D1381" s="86"/>
      <c r="E1381" s="277">
        <v>39547</v>
      </c>
      <c r="F1381" s="105">
        <v>39548</v>
      </c>
      <c r="G1381" s="105">
        <v>39548</v>
      </c>
      <c r="H1381" s="135" t="s">
        <v>120</v>
      </c>
      <c r="I1381" s="206"/>
      <c r="J1381" s="206"/>
      <c r="K1381" s="206"/>
      <c r="L1381" s="206"/>
      <c r="M1381" s="206"/>
      <c r="N1381" s="206"/>
      <c r="O1381" s="206"/>
      <c r="P1381" s="206"/>
      <c r="Q1381" s="206"/>
      <c r="R1381" s="206"/>
      <c r="S1381" s="206"/>
      <c r="T1381" s="206"/>
    </row>
    <row r="1382" spans="1:20">
      <c r="A1382" s="86">
        <v>1378</v>
      </c>
      <c r="B1382" s="86">
        <v>1378</v>
      </c>
      <c r="C1382" s="105">
        <v>39546</v>
      </c>
      <c r="D1382" s="86"/>
      <c r="E1382" s="277">
        <v>39547</v>
      </c>
      <c r="F1382" s="105">
        <v>39549</v>
      </c>
      <c r="G1382" s="105">
        <v>39549</v>
      </c>
      <c r="H1382" s="135" t="s">
        <v>120</v>
      </c>
      <c r="I1382" s="206"/>
      <c r="J1382" s="206"/>
      <c r="K1382" s="206"/>
      <c r="L1382" s="206"/>
      <c r="M1382" s="206"/>
      <c r="N1382" s="206"/>
      <c r="O1382" s="206"/>
      <c r="P1382" s="206"/>
      <c r="Q1382" s="206"/>
      <c r="R1382" s="206"/>
      <c r="S1382" s="206"/>
      <c r="T1382" s="206"/>
    </row>
    <row r="1383" spans="1:20">
      <c r="A1383" s="86">
        <v>1379</v>
      </c>
      <c r="B1383" s="86">
        <v>1379</v>
      </c>
      <c r="C1383" s="105">
        <v>39546</v>
      </c>
      <c r="D1383" s="86"/>
      <c r="E1383" s="277">
        <v>39547</v>
      </c>
      <c r="F1383" s="105">
        <v>39552</v>
      </c>
      <c r="G1383" s="105">
        <v>39549</v>
      </c>
      <c r="H1383" s="135" t="s">
        <v>134</v>
      </c>
      <c r="I1383" s="206"/>
      <c r="J1383" s="206"/>
      <c r="K1383" s="206"/>
      <c r="L1383" s="206"/>
      <c r="M1383" s="206"/>
      <c r="N1383" s="206"/>
      <c r="O1383" s="206"/>
      <c r="P1383" s="206"/>
      <c r="Q1383" s="206"/>
      <c r="R1383" s="206"/>
      <c r="S1383" s="206"/>
      <c r="T1383" s="206"/>
    </row>
    <row r="1384" spans="1:20">
      <c r="A1384" s="86">
        <v>1380</v>
      </c>
      <c r="B1384" s="86">
        <v>1380</v>
      </c>
      <c r="C1384" s="105">
        <v>39546</v>
      </c>
      <c r="D1384" s="86"/>
      <c r="E1384" s="277">
        <v>39547</v>
      </c>
      <c r="F1384" s="105">
        <v>39548</v>
      </c>
      <c r="G1384" s="105">
        <v>39548</v>
      </c>
      <c r="H1384" s="135" t="s">
        <v>120</v>
      </c>
      <c r="I1384" s="206"/>
      <c r="J1384" s="206"/>
      <c r="K1384" s="206"/>
      <c r="L1384" s="206"/>
      <c r="M1384" s="206"/>
      <c r="N1384" s="206"/>
      <c r="O1384" s="206"/>
      <c r="P1384" s="206"/>
      <c r="Q1384" s="206"/>
      <c r="R1384" s="206"/>
      <c r="S1384" s="206"/>
      <c r="T1384" s="206"/>
    </row>
    <row r="1385" spans="1:20">
      <c r="A1385" s="86">
        <v>1381</v>
      </c>
      <c r="B1385" s="86">
        <v>1381</v>
      </c>
      <c r="C1385" s="105">
        <v>39547</v>
      </c>
      <c r="D1385" s="86"/>
      <c r="E1385" s="277">
        <v>39547</v>
      </c>
      <c r="F1385" s="105">
        <v>39548</v>
      </c>
      <c r="G1385" s="105">
        <v>39548</v>
      </c>
      <c r="H1385" s="135" t="s">
        <v>120</v>
      </c>
      <c r="I1385" s="206"/>
      <c r="J1385" s="206"/>
      <c r="K1385" s="206"/>
      <c r="L1385" s="206"/>
      <c r="M1385" s="206"/>
      <c r="N1385" s="206"/>
      <c r="O1385" s="206"/>
      <c r="P1385" s="206"/>
      <c r="Q1385" s="206"/>
      <c r="R1385" s="206"/>
      <c r="S1385" s="206"/>
      <c r="T1385" s="206"/>
    </row>
    <row r="1386" spans="1:20">
      <c r="A1386" s="86">
        <v>1382</v>
      </c>
      <c r="B1386" s="86">
        <v>1382</v>
      </c>
      <c r="C1386" s="105">
        <v>39547</v>
      </c>
      <c r="D1386" s="86"/>
      <c r="E1386" s="277">
        <v>39547</v>
      </c>
      <c r="F1386" s="105">
        <v>39548</v>
      </c>
      <c r="G1386" s="105">
        <v>39548</v>
      </c>
      <c r="H1386" s="135" t="s">
        <v>120</v>
      </c>
      <c r="I1386" s="206"/>
      <c r="J1386" s="206"/>
      <c r="K1386" s="206"/>
      <c r="L1386" s="206"/>
      <c r="M1386" s="206"/>
      <c r="N1386" s="206"/>
      <c r="O1386" s="206"/>
      <c r="P1386" s="206"/>
      <c r="Q1386" s="206"/>
      <c r="R1386" s="206"/>
      <c r="S1386" s="206"/>
      <c r="T1386" s="206"/>
    </row>
    <row r="1387" spans="1:20">
      <c r="A1387" s="86">
        <v>1383</v>
      </c>
      <c r="B1387" s="86">
        <v>1383</v>
      </c>
      <c r="C1387" s="105">
        <v>39547</v>
      </c>
      <c r="D1387" s="86"/>
      <c r="E1387" s="277">
        <v>39568</v>
      </c>
      <c r="F1387" s="105">
        <v>39573</v>
      </c>
      <c r="G1387" s="105">
        <v>39573</v>
      </c>
      <c r="H1387" s="135" t="s">
        <v>120</v>
      </c>
      <c r="I1387" s="206"/>
      <c r="J1387" s="206"/>
      <c r="K1387" s="206"/>
      <c r="L1387" s="206"/>
      <c r="M1387" s="206"/>
      <c r="N1387" s="206"/>
      <c r="O1387" s="206"/>
      <c r="P1387" s="206"/>
      <c r="Q1387" s="206"/>
      <c r="R1387" s="206"/>
      <c r="S1387" s="206"/>
      <c r="T1387" s="206"/>
    </row>
    <row r="1388" spans="1:20">
      <c r="A1388" s="86">
        <v>1384</v>
      </c>
      <c r="B1388" s="86">
        <v>1384</v>
      </c>
      <c r="C1388" s="105">
        <v>39547</v>
      </c>
      <c r="D1388" s="86"/>
      <c r="E1388" s="277">
        <v>39548</v>
      </c>
      <c r="F1388" s="105">
        <v>39556</v>
      </c>
      <c r="G1388" s="105">
        <v>39555</v>
      </c>
      <c r="H1388" s="135" t="s">
        <v>120</v>
      </c>
      <c r="I1388" s="206"/>
      <c r="J1388" s="206"/>
      <c r="K1388" s="206"/>
      <c r="L1388" s="206"/>
      <c r="M1388" s="206"/>
      <c r="N1388" s="206"/>
      <c r="O1388" s="206"/>
      <c r="P1388" s="206"/>
      <c r="Q1388" s="206"/>
      <c r="R1388" s="206"/>
      <c r="S1388" s="206"/>
      <c r="T1388" s="206"/>
    </row>
    <row r="1389" spans="1:20">
      <c r="A1389" s="86">
        <v>1385</v>
      </c>
      <c r="B1389" s="86">
        <v>1385</v>
      </c>
      <c r="C1389" s="105">
        <v>39547</v>
      </c>
      <c r="D1389" s="86"/>
      <c r="E1389" s="277">
        <v>39548</v>
      </c>
      <c r="F1389" s="105">
        <v>39552</v>
      </c>
      <c r="G1389" s="105">
        <v>39549</v>
      </c>
      <c r="H1389" s="135" t="s">
        <v>122</v>
      </c>
      <c r="I1389" s="206"/>
      <c r="J1389" s="206"/>
      <c r="K1389" s="206"/>
      <c r="L1389" s="206"/>
      <c r="M1389" s="206"/>
      <c r="N1389" s="206"/>
      <c r="O1389" s="206"/>
      <c r="P1389" s="206"/>
      <c r="Q1389" s="206"/>
      <c r="R1389" s="206"/>
      <c r="S1389" s="206"/>
      <c r="T1389" s="206"/>
    </row>
    <row r="1390" spans="1:20">
      <c r="A1390" s="86">
        <v>1386</v>
      </c>
      <c r="B1390" s="86">
        <v>1386</v>
      </c>
      <c r="C1390" s="105">
        <v>39547</v>
      </c>
      <c r="D1390" s="86"/>
      <c r="E1390" s="277">
        <v>39548</v>
      </c>
      <c r="F1390" s="105">
        <v>39552</v>
      </c>
      <c r="G1390" s="105">
        <v>39552</v>
      </c>
      <c r="H1390" s="135" t="s">
        <v>120</v>
      </c>
      <c r="I1390" s="206"/>
      <c r="J1390" s="206"/>
      <c r="K1390" s="206"/>
      <c r="L1390" s="206"/>
      <c r="M1390" s="206"/>
      <c r="N1390" s="206"/>
      <c r="O1390" s="206"/>
      <c r="P1390" s="206"/>
      <c r="Q1390" s="206"/>
      <c r="R1390" s="206"/>
      <c r="S1390" s="206"/>
      <c r="T1390" s="206"/>
    </row>
    <row r="1391" spans="1:20">
      <c r="A1391" s="86">
        <v>1387</v>
      </c>
      <c r="B1391" s="86">
        <v>1387</v>
      </c>
      <c r="C1391" s="105">
        <v>39547</v>
      </c>
      <c r="D1391" s="86"/>
      <c r="E1391" s="277">
        <v>39548</v>
      </c>
      <c r="F1391" s="105">
        <v>39552</v>
      </c>
      <c r="G1391" s="105">
        <v>39553</v>
      </c>
      <c r="H1391" s="135" t="s">
        <v>134</v>
      </c>
      <c r="I1391" s="206"/>
      <c r="J1391" s="206"/>
      <c r="K1391" s="206"/>
      <c r="L1391" s="206"/>
      <c r="M1391" s="206"/>
      <c r="N1391" s="206"/>
      <c r="O1391" s="206"/>
      <c r="P1391" s="206"/>
      <c r="Q1391" s="206"/>
      <c r="R1391" s="206"/>
      <c r="S1391" s="206"/>
      <c r="T1391" s="206"/>
    </row>
    <row r="1392" spans="1:20">
      <c r="A1392" s="86">
        <v>1388</v>
      </c>
      <c r="B1392" s="86">
        <v>1388</v>
      </c>
      <c r="C1392" s="105">
        <v>39547</v>
      </c>
      <c r="D1392" s="86"/>
      <c r="E1392" s="277">
        <v>39548</v>
      </c>
      <c r="F1392" s="105">
        <v>39560</v>
      </c>
      <c r="G1392" s="105">
        <v>39561</v>
      </c>
      <c r="H1392" s="135" t="s">
        <v>134</v>
      </c>
      <c r="I1392" s="206"/>
      <c r="J1392" s="206"/>
      <c r="K1392" s="206"/>
      <c r="L1392" s="206"/>
      <c r="M1392" s="206"/>
      <c r="N1392" s="206"/>
      <c r="O1392" s="206"/>
      <c r="P1392" s="206"/>
      <c r="Q1392" s="206"/>
      <c r="R1392" s="206"/>
      <c r="S1392" s="206"/>
      <c r="T1392" s="206"/>
    </row>
    <row r="1393" spans="1:20">
      <c r="A1393" s="86">
        <v>1389</v>
      </c>
      <c r="B1393" s="86">
        <v>1389</v>
      </c>
      <c r="C1393" s="105">
        <v>39547</v>
      </c>
      <c r="D1393" s="86"/>
      <c r="E1393" s="277">
        <v>39548</v>
      </c>
      <c r="F1393" s="105">
        <v>39552</v>
      </c>
      <c r="G1393" s="105">
        <v>39552</v>
      </c>
      <c r="H1393" s="135" t="s">
        <v>120</v>
      </c>
      <c r="I1393" s="206"/>
      <c r="J1393" s="206"/>
      <c r="K1393" s="206"/>
      <c r="L1393" s="206"/>
      <c r="M1393" s="206"/>
      <c r="N1393" s="206"/>
      <c r="O1393" s="206"/>
      <c r="P1393" s="206"/>
      <c r="Q1393" s="206"/>
      <c r="R1393" s="206"/>
      <c r="S1393" s="206"/>
      <c r="T1393" s="206"/>
    </row>
    <row r="1394" spans="1:20">
      <c r="A1394" s="86">
        <v>1390</v>
      </c>
      <c r="B1394" s="86">
        <v>1390</v>
      </c>
      <c r="C1394" s="105">
        <v>39547</v>
      </c>
      <c r="D1394" s="86"/>
      <c r="E1394" s="277">
        <v>39548</v>
      </c>
      <c r="F1394" s="105">
        <v>39552</v>
      </c>
      <c r="G1394" s="105">
        <v>39549</v>
      </c>
      <c r="H1394" s="135" t="s">
        <v>134</v>
      </c>
      <c r="I1394" s="206"/>
      <c r="J1394" s="206"/>
      <c r="K1394" s="206"/>
      <c r="L1394" s="206"/>
      <c r="M1394" s="206"/>
      <c r="N1394" s="206"/>
      <c r="O1394" s="206"/>
      <c r="P1394" s="206"/>
      <c r="Q1394" s="206"/>
      <c r="R1394" s="206"/>
      <c r="S1394" s="206"/>
      <c r="T1394" s="206"/>
    </row>
    <row r="1395" spans="1:20">
      <c r="A1395" s="86">
        <v>1391</v>
      </c>
      <c r="B1395" s="86">
        <v>1391</v>
      </c>
      <c r="C1395" s="105">
        <v>39547</v>
      </c>
      <c r="D1395" s="86"/>
      <c r="E1395" s="277">
        <v>39548</v>
      </c>
      <c r="F1395" s="105">
        <v>39553</v>
      </c>
      <c r="G1395" s="105">
        <v>39553</v>
      </c>
      <c r="H1395" s="135" t="s">
        <v>134</v>
      </c>
      <c r="I1395" s="206"/>
      <c r="J1395" s="206"/>
      <c r="K1395" s="206"/>
      <c r="L1395" s="206"/>
      <c r="M1395" s="206"/>
      <c r="N1395" s="206"/>
      <c r="O1395" s="206"/>
      <c r="P1395" s="206"/>
      <c r="Q1395" s="206"/>
      <c r="R1395" s="206"/>
      <c r="S1395" s="206"/>
      <c r="T1395" s="206"/>
    </row>
    <row r="1396" spans="1:20">
      <c r="A1396" s="86">
        <v>1392</v>
      </c>
      <c r="B1396" s="86">
        <v>1392</v>
      </c>
      <c r="C1396" s="105">
        <v>39547</v>
      </c>
      <c r="D1396" s="86"/>
      <c r="E1396" s="277">
        <v>39549</v>
      </c>
      <c r="F1396" s="105">
        <v>39560</v>
      </c>
      <c r="G1396" s="105">
        <v>39560</v>
      </c>
      <c r="H1396" s="135" t="s">
        <v>120</v>
      </c>
      <c r="I1396" s="206"/>
      <c r="J1396" s="206"/>
      <c r="K1396" s="206"/>
      <c r="L1396" s="206"/>
      <c r="M1396" s="206"/>
      <c r="N1396" s="206"/>
      <c r="O1396" s="206"/>
      <c r="P1396" s="206"/>
      <c r="Q1396" s="206"/>
      <c r="R1396" s="206"/>
      <c r="S1396" s="206"/>
      <c r="T1396" s="206"/>
    </row>
    <row r="1397" spans="1:20">
      <c r="A1397" s="86">
        <v>1393</v>
      </c>
      <c r="B1397" s="86">
        <v>1393</v>
      </c>
      <c r="C1397" s="105">
        <v>39547</v>
      </c>
      <c r="D1397" s="86"/>
      <c r="E1397" s="277">
        <v>39568</v>
      </c>
      <c r="F1397" s="105">
        <v>39573</v>
      </c>
      <c r="G1397" s="105">
        <v>39575</v>
      </c>
      <c r="H1397" s="135" t="s">
        <v>134</v>
      </c>
      <c r="I1397" s="206"/>
      <c r="J1397" s="206"/>
      <c r="K1397" s="206"/>
      <c r="L1397" s="206"/>
      <c r="M1397" s="206"/>
      <c r="N1397" s="206"/>
      <c r="O1397" s="206"/>
      <c r="P1397" s="206"/>
      <c r="Q1397" s="206"/>
      <c r="R1397" s="206"/>
      <c r="S1397" s="206"/>
      <c r="T1397" s="206"/>
    </row>
    <row r="1398" spans="1:20">
      <c r="A1398" s="86">
        <v>1394</v>
      </c>
      <c r="B1398" s="86">
        <v>1394</v>
      </c>
      <c r="C1398" s="105">
        <v>39547</v>
      </c>
      <c r="D1398" s="86"/>
      <c r="E1398" s="277">
        <v>39549</v>
      </c>
      <c r="F1398" s="105">
        <v>39560</v>
      </c>
      <c r="G1398" s="105">
        <v>39560</v>
      </c>
      <c r="H1398" s="135" t="s">
        <v>120</v>
      </c>
      <c r="I1398" s="206"/>
      <c r="J1398" s="206"/>
      <c r="K1398" s="206"/>
      <c r="L1398" s="206"/>
      <c r="M1398" s="206"/>
      <c r="N1398" s="206"/>
      <c r="O1398" s="206"/>
      <c r="P1398" s="206"/>
      <c r="Q1398" s="206"/>
      <c r="R1398" s="206"/>
      <c r="S1398" s="206"/>
      <c r="T1398" s="206"/>
    </row>
    <row r="1399" spans="1:20">
      <c r="A1399" s="86">
        <v>1395</v>
      </c>
      <c r="B1399" s="86">
        <v>1395</v>
      </c>
      <c r="C1399" s="105">
        <v>39547</v>
      </c>
      <c r="D1399" s="86"/>
      <c r="E1399" s="277">
        <v>39549</v>
      </c>
      <c r="F1399" s="255"/>
      <c r="G1399" s="105">
        <v>39559</v>
      </c>
      <c r="H1399" s="135" t="s">
        <v>120</v>
      </c>
      <c r="I1399" s="206"/>
      <c r="J1399" s="206"/>
      <c r="K1399" s="206"/>
      <c r="L1399" s="206"/>
      <c r="M1399" s="206"/>
      <c r="N1399" s="206"/>
      <c r="O1399" s="206"/>
      <c r="P1399" s="206"/>
      <c r="Q1399" s="206"/>
      <c r="R1399" s="206"/>
      <c r="S1399" s="206"/>
      <c r="T1399" s="206"/>
    </row>
    <row r="1400" spans="1:20">
      <c r="A1400" s="86">
        <v>1396</v>
      </c>
      <c r="B1400" s="86">
        <v>1396</v>
      </c>
      <c r="C1400" s="105">
        <v>39548</v>
      </c>
      <c r="D1400" s="86"/>
      <c r="E1400" s="277">
        <v>39548</v>
      </c>
      <c r="F1400" s="105">
        <v>39552</v>
      </c>
      <c r="G1400" s="105">
        <v>39549</v>
      </c>
      <c r="H1400" s="135" t="s">
        <v>119</v>
      </c>
      <c r="I1400" s="206"/>
      <c r="J1400" s="206"/>
      <c r="K1400" s="206"/>
      <c r="L1400" s="206"/>
      <c r="M1400" s="206"/>
      <c r="N1400" s="206"/>
      <c r="O1400" s="206"/>
      <c r="P1400" s="206"/>
      <c r="Q1400" s="206"/>
      <c r="R1400" s="206"/>
      <c r="S1400" s="206"/>
      <c r="T1400" s="206"/>
    </row>
    <row r="1401" spans="1:20">
      <c r="A1401" s="86">
        <v>1397</v>
      </c>
      <c r="B1401" s="86">
        <v>1397</v>
      </c>
      <c r="C1401" s="105">
        <v>39548</v>
      </c>
      <c r="D1401" s="86"/>
      <c r="E1401" s="277">
        <v>39548</v>
      </c>
      <c r="F1401" s="105">
        <v>39552</v>
      </c>
      <c r="G1401" s="105">
        <v>39552</v>
      </c>
      <c r="H1401" s="135" t="s">
        <v>120</v>
      </c>
      <c r="I1401" s="206"/>
      <c r="J1401" s="206"/>
      <c r="K1401" s="206"/>
      <c r="L1401" s="206"/>
      <c r="M1401" s="206"/>
      <c r="N1401" s="206"/>
      <c r="O1401" s="206"/>
      <c r="P1401" s="206"/>
      <c r="Q1401" s="206"/>
      <c r="R1401" s="206"/>
      <c r="S1401" s="206"/>
      <c r="T1401" s="206"/>
    </row>
    <row r="1402" spans="1:20">
      <c r="A1402" s="86">
        <v>1398</v>
      </c>
      <c r="B1402" s="86">
        <v>1398</v>
      </c>
      <c r="C1402" s="105">
        <v>39548</v>
      </c>
      <c r="D1402" s="86"/>
      <c r="E1402" s="277">
        <v>39549</v>
      </c>
      <c r="F1402" s="255"/>
      <c r="G1402" s="105">
        <v>39562</v>
      </c>
      <c r="H1402" s="135" t="s">
        <v>119</v>
      </c>
      <c r="I1402" s="206">
        <v>66311</v>
      </c>
      <c r="J1402" s="206"/>
      <c r="K1402" s="206"/>
      <c r="L1402" s="206">
        <v>31218</v>
      </c>
      <c r="M1402" s="206" t="s">
        <v>2019</v>
      </c>
      <c r="N1402" s="206">
        <v>93543</v>
      </c>
      <c r="O1402" s="206">
        <v>25238</v>
      </c>
      <c r="P1402" s="206">
        <v>817176</v>
      </c>
      <c r="Q1402" s="206">
        <v>814247</v>
      </c>
      <c r="R1402" s="206">
        <v>9272</v>
      </c>
      <c r="S1402" s="206">
        <v>280186</v>
      </c>
      <c r="T1402" s="206"/>
    </row>
    <row r="1403" spans="1:20">
      <c r="A1403" s="86">
        <v>1399</v>
      </c>
      <c r="B1403" s="86">
        <v>1399</v>
      </c>
      <c r="C1403" s="105">
        <v>39548</v>
      </c>
      <c r="D1403" s="86"/>
      <c r="E1403" s="277">
        <v>39554</v>
      </c>
      <c r="F1403" s="105">
        <v>39562</v>
      </c>
      <c r="G1403" s="105">
        <v>39562</v>
      </c>
      <c r="H1403" s="135" t="s">
        <v>120</v>
      </c>
      <c r="I1403" s="206">
        <v>66808</v>
      </c>
      <c r="J1403" s="206"/>
      <c r="K1403" s="206"/>
      <c r="L1403" s="206">
        <v>31256</v>
      </c>
      <c r="M1403" s="206" t="s">
        <v>2020</v>
      </c>
      <c r="N1403" s="206">
        <v>89462</v>
      </c>
      <c r="O1403" s="206">
        <v>25572</v>
      </c>
      <c r="P1403" s="206">
        <v>816637</v>
      </c>
      <c r="Q1403" s="206">
        <v>814269</v>
      </c>
      <c r="R1403" s="206">
        <v>9334</v>
      </c>
      <c r="S1403" s="206">
        <v>480248</v>
      </c>
      <c r="T1403" s="206"/>
    </row>
    <row r="1404" spans="1:20">
      <c r="A1404" s="86">
        <v>1400</v>
      </c>
      <c r="B1404" s="86">
        <v>1400</v>
      </c>
      <c r="C1404" s="105">
        <v>39548</v>
      </c>
      <c r="D1404" s="86"/>
      <c r="E1404" s="277">
        <v>39549</v>
      </c>
      <c r="F1404" s="105">
        <v>39562</v>
      </c>
      <c r="G1404" s="105">
        <v>39562</v>
      </c>
      <c r="H1404" s="135" t="s">
        <v>127</v>
      </c>
      <c r="I1404" s="206">
        <v>66762</v>
      </c>
      <c r="J1404" s="206"/>
      <c r="K1404" s="206"/>
      <c r="L1404" s="206">
        <v>31241</v>
      </c>
      <c r="M1404" s="206" t="s">
        <v>1554</v>
      </c>
      <c r="N1404" s="206">
        <v>93820</v>
      </c>
      <c r="O1404" s="206">
        <v>25254</v>
      </c>
      <c r="P1404" s="206">
        <v>817077</v>
      </c>
      <c r="Q1404" s="206">
        <v>814713</v>
      </c>
      <c r="R1404" s="206">
        <v>9340</v>
      </c>
      <c r="S1404" s="206">
        <v>480230</v>
      </c>
      <c r="T1404" s="206"/>
    </row>
    <row r="1405" spans="1:20">
      <c r="A1405" s="86">
        <v>1401</v>
      </c>
      <c r="B1405" s="86">
        <v>1401</v>
      </c>
      <c r="C1405" s="105">
        <v>39548</v>
      </c>
      <c r="D1405" s="86"/>
      <c r="E1405" s="277">
        <v>39549</v>
      </c>
      <c r="F1405" s="105">
        <v>39555</v>
      </c>
      <c r="G1405" s="105">
        <v>39555</v>
      </c>
      <c r="H1405" s="135" t="s">
        <v>119</v>
      </c>
      <c r="I1405" s="206">
        <v>67023</v>
      </c>
      <c r="J1405" s="206"/>
      <c r="K1405" s="206"/>
      <c r="L1405" s="206">
        <v>31233</v>
      </c>
      <c r="M1405" s="206" t="s">
        <v>1555</v>
      </c>
      <c r="N1405" s="206">
        <v>94071</v>
      </c>
      <c r="O1405" s="206">
        <v>25222</v>
      </c>
      <c r="P1405" s="206">
        <v>816643</v>
      </c>
      <c r="Q1405" s="206">
        <v>814704</v>
      </c>
      <c r="R1405" s="206">
        <v>9381</v>
      </c>
      <c r="S1405" s="206">
        <v>480277</v>
      </c>
      <c r="T1405" s="206"/>
    </row>
    <row r="1406" spans="1:20">
      <c r="A1406" s="86">
        <v>1402</v>
      </c>
      <c r="B1406" s="86">
        <v>1402</v>
      </c>
      <c r="C1406" s="105">
        <v>39548</v>
      </c>
      <c r="D1406" s="86"/>
      <c r="E1406" s="277">
        <v>39549</v>
      </c>
      <c r="F1406" s="105">
        <v>39553</v>
      </c>
      <c r="G1406" s="105">
        <v>39553</v>
      </c>
      <c r="H1406" s="135" t="s">
        <v>120</v>
      </c>
      <c r="I1406" s="206">
        <v>66952</v>
      </c>
      <c r="J1406" s="206"/>
      <c r="K1406" s="206"/>
      <c r="L1406" s="206">
        <v>31214</v>
      </c>
      <c r="M1406" s="206" t="s">
        <v>1556</v>
      </c>
      <c r="N1406" s="206">
        <v>94083</v>
      </c>
      <c r="O1406" s="206">
        <v>25451</v>
      </c>
      <c r="P1406" s="206">
        <v>816827</v>
      </c>
      <c r="Q1406" s="206">
        <v>814246</v>
      </c>
      <c r="R1406" s="206">
        <v>9347</v>
      </c>
      <c r="S1406" s="206">
        <v>480279</v>
      </c>
      <c r="T1406" s="206"/>
    </row>
    <row r="1407" spans="1:20">
      <c r="A1407" s="86">
        <v>1403</v>
      </c>
      <c r="B1407" s="86">
        <v>1403</v>
      </c>
      <c r="C1407" s="105">
        <v>39548</v>
      </c>
      <c r="D1407" s="86"/>
      <c r="E1407" s="277">
        <v>39549</v>
      </c>
      <c r="F1407" s="105">
        <v>39559</v>
      </c>
      <c r="G1407" s="105">
        <v>39559</v>
      </c>
      <c r="H1407" s="135" t="s">
        <v>120</v>
      </c>
      <c r="I1407" s="206">
        <v>66805</v>
      </c>
      <c r="J1407" s="206"/>
      <c r="K1407" s="206"/>
      <c r="L1407" s="206">
        <v>31198</v>
      </c>
      <c r="M1407" s="206" t="s">
        <v>1557</v>
      </c>
      <c r="N1407" s="206">
        <v>94490</v>
      </c>
      <c r="O1407" s="206">
        <v>25456</v>
      </c>
      <c r="P1407" s="206">
        <v>817308</v>
      </c>
      <c r="Q1407" s="206">
        <v>815618</v>
      </c>
      <c r="R1407" s="206">
        <v>9123</v>
      </c>
      <c r="S1407" s="206">
        <v>480231</v>
      </c>
      <c r="T1407" s="206"/>
    </row>
    <row r="1408" spans="1:20">
      <c r="A1408" s="86">
        <v>1404</v>
      </c>
      <c r="B1408" s="86">
        <v>1404</v>
      </c>
      <c r="C1408" s="105">
        <v>39548</v>
      </c>
      <c r="D1408" s="86"/>
      <c r="E1408" s="277">
        <v>39549</v>
      </c>
      <c r="F1408" s="105">
        <v>39560</v>
      </c>
      <c r="G1408" s="105">
        <v>39560</v>
      </c>
      <c r="H1408" s="135" t="s">
        <v>126</v>
      </c>
      <c r="I1408" s="206">
        <v>66992</v>
      </c>
      <c r="J1408" s="206"/>
      <c r="K1408" s="206"/>
      <c r="L1408" s="206">
        <v>31143</v>
      </c>
      <c r="M1408" s="206" t="s">
        <v>1558</v>
      </c>
      <c r="N1408" s="206">
        <v>94081</v>
      </c>
      <c r="O1408" s="206">
        <v>25338</v>
      </c>
      <c r="P1408" s="206">
        <v>817309</v>
      </c>
      <c r="Q1408" s="206">
        <v>814268</v>
      </c>
      <c r="R1408" s="206">
        <v>9487</v>
      </c>
      <c r="S1408" s="206">
        <v>480278</v>
      </c>
      <c r="T1408" s="206"/>
    </row>
    <row r="1409" spans="1:20">
      <c r="A1409" s="86">
        <v>1405</v>
      </c>
      <c r="B1409" s="86">
        <v>1405</v>
      </c>
      <c r="C1409" s="105">
        <v>39548</v>
      </c>
      <c r="D1409" s="86"/>
      <c r="E1409" s="277">
        <v>39567</v>
      </c>
      <c r="F1409" s="105">
        <v>39568</v>
      </c>
      <c r="G1409" s="105">
        <v>39572</v>
      </c>
      <c r="H1409" s="135" t="s">
        <v>134</v>
      </c>
      <c r="I1409" s="206">
        <v>66928</v>
      </c>
      <c r="J1409" s="206"/>
      <c r="K1409" s="206"/>
      <c r="L1409" s="206">
        <v>31194</v>
      </c>
      <c r="M1409" s="206" t="s">
        <v>1559</v>
      </c>
      <c r="N1409" s="206">
        <v>94326</v>
      </c>
      <c r="O1409" s="206">
        <v>25438</v>
      </c>
      <c r="P1409" s="206">
        <v>816540</v>
      </c>
      <c r="Q1409" s="206">
        <v>814251</v>
      </c>
      <c r="R1409" s="206">
        <v>174</v>
      </c>
      <c r="S1409" s="206">
        <v>480233</v>
      </c>
      <c r="T1409" s="206"/>
    </row>
    <row r="1410" spans="1:20">
      <c r="A1410" s="86">
        <v>1406</v>
      </c>
      <c r="B1410" s="86">
        <v>1406</v>
      </c>
      <c r="C1410" s="105">
        <v>39548</v>
      </c>
      <c r="D1410" s="86"/>
      <c r="E1410" s="277">
        <v>39549</v>
      </c>
      <c r="F1410" s="105">
        <v>39553</v>
      </c>
      <c r="G1410" s="105">
        <v>39553</v>
      </c>
      <c r="H1410" s="135" t="s">
        <v>120</v>
      </c>
      <c r="I1410" s="206">
        <v>66837</v>
      </c>
      <c r="J1410" s="206"/>
      <c r="K1410" s="206"/>
      <c r="L1410" s="206">
        <v>31254</v>
      </c>
      <c r="M1410" s="206" t="s">
        <v>1560</v>
      </c>
      <c r="N1410" s="206">
        <v>93814</v>
      </c>
      <c r="O1410" s="206">
        <v>25560</v>
      </c>
      <c r="P1410" s="206">
        <v>817312</v>
      </c>
      <c r="Q1410" s="206">
        <v>814712</v>
      </c>
      <c r="R1410" s="206">
        <v>9312</v>
      </c>
      <c r="S1410" s="206">
        <v>780050</v>
      </c>
      <c r="T1410" s="206"/>
    </row>
    <row r="1411" spans="1:20">
      <c r="A1411" s="86">
        <v>1407</v>
      </c>
      <c r="B1411" s="86">
        <v>1407</v>
      </c>
      <c r="C1411" s="105">
        <v>39548</v>
      </c>
      <c r="D1411" s="86"/>
      <c r="E1411" s="277">
        <v>39549</v>
      </c>
      <c r="F1411" s="105">
        <v>39562</v>
      </c>
      <c r="G1411" s="105">
        <v>39562</v>
      </c>
      <c r="H1411" s="135" t="s">
        <v>122</v>
      </c>
      <c r="I1411" s="206">
        <v>66995</v>
      </c>
      <c r="J1411" s="206"/>
      <c r="K1411" s="206"/>
      <c r="L1411" s="206">
        <v>31288</v>
      </c>
      <c r="M1411" s="206" t="s">
        <v>1561</v>
      </c>
      <c r="N1411" s="206">
        <v>94587</v>
      </c>
      <c r="O1411" s="206">
        <v>25637</v>
      </c>
      <c r="P1411" s="206">
        <v>817085</v>
      </c>
      <c r="Q1411" s="206">
        <v>814709</v>
      </c>
      <c r="R1411" s="206">
        <v>9423</v>
      </c>
      <c r="S1411" s="206">
        <v>480014</v>
      </c>
      <c r="T1411" s="206"/>
    </row>
    <row r="1412" spans="1:20">
      <c r="A1412" s="86">
        <v>1408</v>
      </c>
      <c r="B1412" s="86">
        <v>1408</v>
      </c>
      <c r="C1412" s="105">
        <v>39548</v>
      </c>
      <c r="D1412" s="86"/>
      <c r="E1412" s="277">
        <v>39549</v>
      </c>
      <c r="F1412" s="105">
        <v>39562</v>
      </c>
      <c r="G1412" s="105">
        <v>39562</v>
      </c>
      <c r="H1412" s="135" t="s">
        <v>120</v>
      </c>
      <c r="I1412" s="206">
        <v>66993</v>
      </c>
      <c r="J1412" s="206"/>
      <c r="K1412" s="206"/>
      <c r="L1412" s="206">
        <v>31293</v>
      </c>
      <c r="M1412" s="206" t="s">
        <v>1562</v>
      </c>
      <c r="N1412" s="206">
        <v>94583</v>
      </c>
      <c r="O1412" s="206">
        <v>25556</v>
      </c>
      <c r="P1412" s="206">
        <v>816534</v>
      </c>
      <c r="Q1412" s="206">
        <v>814696</v>
      </c>
      <c r="R1412" s="206">
        <v>9302</v>
      </c>
      <c r="S1412" s="206">
        <v>480350</v>
      </c>
      <c r="T1412" s="206"/>
    </row>
    <row r="1413" spans="1:20">
      <c r="A1413" s="86">
        <v>1409</v>
      </c>
      <c r="B1413" s="86">
        <v>1409</v>
      </c>
      <c r="C1413" s="105">
        <v>39548</v>
      </c>
      <c r="D1413" s="86"/>
      <c r="E1413" s="277">
        <v>39549</v>
      </c>
      <c r="F1413" s="105">
        <v>39556</v>
      </c>
      <c r="G1413" s="105">
        <v>39556</v>
      </c>
      <c r="H1413" s="135" t="s">
        <v>120</v>
      </c>
      <c r="I1413" s="206">
        <v>66835</v>
      </c>
      <c r="J1413" s="206"/>
      <c r="K1413" s="206"/>
      <c r="L1413" s="206">
        <v>32100</v>
      </c>
      <c r="M1413" s="206" t="s">
        <v>1563</v>
      </c>
      <c r="N1413" s="206">
        <v>94492</v>
      </c>
      <c r="O1413" s="206">
        <v>25462</v>
      </c>
      <c r="P1413" s="206">
        <v>816539</v>
      </c>
      <c r="Q1413" s="206">
        <v>814695</v>
      </c>
      <c r="R1413" s="206">
        <v>190</v>
      </c>
      <c r="S1413" s="206">
        <v>480022</v>
      </c>
      <c r="T1413" s="206"/>
    </row>
    <row r="1414" spans="1:20">
      <c r="A1414" s="86">
        <v>1410</v>
      </c>
      <c r="B1414" s="86">
        <v>1410</v>
      </c>
      <c r="C1414" s="105">
        <v>39548</v>
      </c>
      <c r="D1414" s="86"/>
      <c r="E1414" s="277">
        <v>39549</v>
      </c>
      <c r="F1414" s="105">
        <v>39562</v>
      </c>
      <c r="G1414" s="105">
        <v>39562</v>
      </c>
      <c r="H1414" s="135" t="s">
        <v>127</v>
      </c>
      <c r="I1414" s="206">
        <v>67019</v>
      </c>
      <c r="J1414" s="206"/>
      <c r="K1414" s="206"/>
      <c r="L1414" s="206">
        <v>31283</v>
      </c>
      <c r="M1414" s="206" t="s">
        <v>1564</v>
      </c>
      <c r="N1414" s="206">
        <v>94588</v>
      </c>
      <c r="O1414" s="206">
        <v>25632</v>
      </c>
      <c r="P1414" s="206">
        <v>816641</v>
      </c>
      <c r="Q1414" s="206">
        <v>814703</v>
      </c>
      <c r="R1414" s="206">
        <v>9257</v>
      </c>
      <c r="S1414" s="206">
        <v>380024</v>
      </c>
      <c r="T1414" s="206"/>
    </row>
    <row r="1415" spans="1:20">
      <c r="A1415" s="86">
        <v>1411</v>
      </c>
      <c r="B1415" s="86">
        <v>1411</v>
      </c>
      <c r="C1415" s="105">
        <v>39549</v>
      </c>
      <c r="D1415" s="86"/>
      <c r="E1415" s="277">
        <v>39554</v>
      </c>
      <c r="F1415" s="105">
        <v>39567</v>
      </c>
      <c r="G1415" s="105">
        <v>39567</v>
      </c>
      <c r="H1415" s="135" t="s">
        <v>120</v>
      </c>
      <c r="I1415" s="206">
        <v>66939</v>
      </c>
      <c r="J1415" s="206"/>
      <c r="K1415" s="206"/>
      <c r="L1415" s="206">
        <v>31289</v>
      </c>
      <c r="M1415" s="206" t="s">
        <v>1565</v>
      </c>
      <c r="N1415" s="206">
        <v>94321</v>
      </c>
      <c r="O1415" s="206">
        <v>25603</v>
      </c>
      <c r="P1415" s="206">
        <v>816638</v>
      </c>
      <c r="Q1415" s="206">
        <v>814710</v>
      </c>
      <c r="R1415" s="206">
        <v>9426</v>
      </c>
      <c r="S1415" s="206">
        <v>480021</v>
      </c>
      <c r="T1415" s="206"/>
    </row>
    <row r="1416" spans="1:20">
      <c r="A1416" s="86">
        <v>1412</v>
      </c>
      <c r="B1416" s="86">
        <v>1412</v>
      </c>
      <c r="C1416" s="105">
        <v>39549</v>
      </c>
      <c r="D1416" s="86"/>
      <c r="E1416" s="277">
        <v>39549</v>
      </c>
      <c r="F1416" s="255"/>
      <c r="G1416" s="105">
        <v>39562</v>
      </c>
      <c r="H1416" s="135" t="s">
        <v>119</v>
      </c>
      <c r="I1416" s="206">
        <v>66997</v>
      </c>
      <c r="J1416" s="206"/>
      <c r="K1416" s="206"/>
      <c r="L1416" s="206">
        <v>31279</v>
      </c>
      <c r="M1416" s="206" t="s">
        <v>1566</v>
      </c>
      <c r="N1416" s="206">
        <v>94585</v>
      </c>
      <c r="O1416" s="206">
        <v>25568</v>
      </c>
      <c r="P1416" s="206">
        <v>818213</v>
      </c>
      <c r="Q1416" s="206">
        <v>814702</v>
      </c>
      <c r="R1416" s="206">
        <v>9300</v>
      </c>
      <c r="S1416" s="206">
        <v>380022</v>
      </c>
      <c r="T1416" s="206"/>
    </row>
    <row r="1417" spans="1:20">
      <c r="A1417" s="86">
        <v>1413</v>
      </c>
      <c r="B1417" s="86">
        <v>1413</v>
      </c>
      <c r="C1417" s="105">
        <v>39549</v>
      </c>
      <c r="D1417" s="86"/>
      <c r="E1417" s="277">
        <v>39549</v>
      </c>
      <c r="F1417" s="105">
        <v>39560</v>
      </c>
      <c r="G1417" s="105">
        <v>39681</v>
      </c>
      <c r="H1417" s="135" t="s">
        <v>134</v>
      </c>
      <c r="I1417" s="206">
        <v>67001</v>
      </c>
      <c r="J1417" s="206"/>
      <c r="K1417" s="206"/>
      <c r="L1417" s="206">
        <v>31261</v>
      </c>
      <c r="M1417" s="206" t="s">
        <v>1567</v>
      </c>
      <c r="N1417" s="206">
        <v>94491</v>
      </c>
      <c r="O1417" s="206">
        <v>25585</v>
      </c>
      <c r="P1417" s="206">
        <v>818218</v>
      </c>
      <c r="Q1417" s="206">
        <v>814701</v>
      </c>
      <c r="R1417" s="206">
        <v>9336</v>
      </c>
      <c r="S1417" s="206">
        <v>380030</v>
      </c>
      <c r="T1417" s="206"/>
    </row>
    <row r="1418" spans="1:20">
      <c r="A1418" s="86">
        <v>1414</v>
      </c>
      <c r="B1418" s="86">
        <v>1414</v>
      </c>
      <c r="C1418" s="105">
        <v>39549</v>
      </c>
      <c r="D1418" s="86"/>
      <c r="E1418" s="277">
        <v>39549</v>
      </c>
      <c r="F1418" s="105">
        <v>39553</v>
      </c>
      <c r="G1418" s="105">
        <v>39553</v>
      </c>
      <c r="H1418" s="135" t="s">
        <v>134</v>
      </c>
      <c r="I1418" s="206">
        <v>67041</v>
      </c>
      <c r="J1418" s="206"/>
      <c r="K1418" s="206"/>
      <c r="L1418" s="206">
        <v>31290</v>
      </c>
      <c r="M1418" s="206" t="s">
        <v>1568</v>
      </c>
      <c r="N1418" s="206">
        <v>94586</v>
      </c>
      <c r="O1418" s="206">
        <v>25567</v>
      </c>
      <c r="P1418" s="206">
        <v>815362</v>
      </c>
      <c r="Q1418" s="206">
        <v>814711</v>
      </c>
      <c r="R1418" s="206">
        <v>9409</v>
      </c>
      <c r="S1418" s="206">
        <v>380018</v>
      </c>
      <c r="T1418" s="206"/>
    </row>
    <row r="1419" spans="1:20">
      <c r="A1419" s="86">
        <v>1415</v>
      </c>
      <c r="B1419" s="86">
        <v>1415</v>
      </c>
      <c r="C1419" s="105">
        <v>39549</v>
      </c>
      <c r="D1419" s="86"/>
      <c r="E1419" s="277">
        <v>39552</v>
      </c>
      <c r="F1419" s="105">
        <v>39560</v>
      </c>
      <c r="G1419" s="105">
        <v>39559</v>
      </c>
      <c r="H1419" s="135" t="s">
        <v>120</v>
      </c>
      <c r="I1419" s="206">
        <v>67054</v>
      </c>
      <c r="J1419" s="206"/>
      <c r="K1419" s="206"/>
      <c r="L1419" s="206">
        <v>31295</v>
      </c>
      <c r="M1419" s="206" t="s">
        <v>1569</v>
      </c>
      <c r="N1419" s="206">
        <v>94582</v>
      </c>
      <c r="O1419" s="206">
        <v>25669</v>
      </c>
      <c r="P1419" s="206">
        <v>817310</v>
      </c>
      <c r="Q1419" s="206">
        <v>814694</v>
      </c>
      <c r="R1419" s="206">
        <v>9351</v>
      </c>
      <c r="S1419" s="206">
        <v>380183</v>
      </c>
      <c r="T1419" s="206"/>
    </row>
    <row r="1420" spans="1:20">
      <c r="A1420" s="86">
        <v>1416</v>
      </c>
      <c r="B1420" s="86">
        <v>1416</v>
      </c>
      <c r="C1420" s="105">
        <v>39549</v>
      </c>
      <c r="D1420" s="86"/>
      <c r="E1420" s="277">
        <v>39553</v>
      </c>
      <c r="F1420" s="105">
        <v>39563</v>
      </c>
      <c r="G1420" s="135"/>
      <c r="H1420" s="135"/>
      <c r="I1420" s="206">
        <v>66930</v>
      </c>
      <c r="J1420" s="206"/>
      <c r="K1420" s="206"/>
      <c r="L1420" s="206">
        <v>31275</v>
      </c>
      <c r="M1420" s="206" t="s">
        <v>1570</v>
      </c>
      <c r="N1420" s="206">
        <v>94323</v>
      </c>
      <c r="O1420" s="206">
        <v>25600</v>
      </c>
      <c r="P1420" s="206">
        <v>815757</v>
      </c>
      <c r="Q1420" s="206">
        <v>814685</v>
      </c>
      <c r="R1420" s="206">
        <v>9402</v>
      </c>
      <c r="S1420" s="206">
        <v>280033</v>
      </c>
      <c r="T1420" s="206"/>
    </row>
    <row r="1421" spans="1:20">
      <c r="A1421" s="86">
        <v>1417</v>
      </c>
      <c r="B1421" s="86">
        <v>1417</v>
      </c>
      <c r="C1421" s="105">
        <v>39549</v>
      </c>
      <c r="D1421" s="86"/>
      <c r="E1421" s="277">
        <v>39553</v>
      </c>
      <c r="F1421" s="105">
        <v>39563</v>
      </c>
      <c r="G1421" s="105">
        <v>39563</v>
      </c>
      <c r="H1421" s="233" t="s">
        <v>120</v>
      </c>
      <c r="I1421" s="206">
        <v>67056</v>
      </c>
      <c r="J1421" s="206"/>
      <c r="K1421" s="206"/>
      <c r="L1421" s="206">
        <v>31201</v>
      </c>
      <c r="M1421" s="206" t="s">
        <v>1571</v>
      </c>
      <c r="N1421" s="206">
        <v>94584</v>
      </c>
      <c r="O1421" s="206">
        <v>25453</v>
      </c>
      <c r="P1421" s="206">
        <v>817806</v>
      </c>
      <c r="Q1421" s="206">
        <v>814689</v>
      </c>
      <c r="R1421" s="206">
        <v>4</v>
      </c>
      <c r="S1421" s="206">
        <v>380163</v>
      </c>
      <c r="T1421" s="206"/>
    </row>
    <row r="1422" spans="1:20">
      <c r="A1422" s="86">
        <v>1418</v>
      </c>
      <c r="B1422" s="86">
        <v>1418</v>
      </c>
      <c r="C1422" s="105">
        <v>39549</v>
      </c>
      <c r="D1422" s="86"/>
      <c r="E1422" s="277">
        <v>39552</v>
      </c>
      <c r="F1422" s="105">
        <v>39560</v>
      </c>
      <c r="G1422" s="105">
        <v>39681</v>
      </c>
      <c r="H1422" s="135" t="s">
        <v>134</v>
      </c>
      <c r="I1422" s="206">
        <v>67062</v>
      </c>
      <c r="J1422" s="206"/>
      <c r="K1422" s="206"/>
      <c r="L1422" s="206">
        <v>31220</v>
      </c>
      <c r="M1422" s="206" t="s">
        <v>1572</v>
      </c>
      <c r="N1422" s="206">
        <v>94589</v>
      </c>
      <c r="O1422" s="206">
        <v>25468</v>
      </c>
      <c r="P1422" s="206">
        <v>815159</v>
      </c>
      <c r="Q1422" s="206">
        <v>814686</v>
      </c>
      <c r="R1422" s="206">
        <v>9278</v>
      </c>
      <c r="S1422" s="206">
        <v>280004</v>
      </c>
      <c r="T1422" s="206"/>
    </row>
    <row r="1423" spans="1:20">
      <c r="A1423" s="86">
        <v>1419</v>
      </c>
      <c r="B1423" s="86">
        <v>1419</v>
      </c>
      <c r="C1423" s="105">
        <v>39549</v>
      </c>
      <c r="D1423" s="86"/>
      <c r="E1423" s="277">
        <v>39552</v>
      </c>
      <c r="F1423" s="105">
        <v>39560</v>
      </c>
      <c r="G1423" s="105">
        <v>39561</v>
      </c>
      <c r="H1423" s="135" t="s">
        <v>126</v>
      </c>
      <c r="I1423" s="206">
        <v>66809</v>
      </c>
      <c r="J1423" s="206"/>
      <c r="K1423" s="206"/>
      <c r="L1423" s="206">
        <v>31276</v>
      </c>
      <c r="M1423" s="206" t="s">
        <v>1573</v>
      </c>
      <c r="N1423" s="206">
        <v>94084</v>
      </c>
      <c r="O1423" s="206">
        <v>25608</v>
      </c>
      <c r="P1423" s="206">
        <v>817996</v>
      </c>
      <c r="Q1423" s="206">
        <v>814693</v>
      </c>
      <c r="R1423" s="206">
        <v>9405</v>
      </c>
      <c r="S1423" s="206">
        <v>380031</v>
      </c>
      <c r="T1423" s="206"/>
    </row>
    <row r="1424" spans="1:20">
      <c r="A1424" s="86">
        <v>1420</v>
      </c>
      <c r="B1424" s="86">
        <v>1420</v>
      </c>
      <c r="C1424" s="105">
        <v>39549</v>
      </c>
      <c r="D1424" s="86"/>
      <c r="E1424" s="277">
        <v>39552</v>
      </c>
      <c r="F1424" s="105">
        <v>39560</v>
      </c>
      <c r="G1424" s="105">
        <v>39559</v>
      </c>
      <c r="H1424" s="135" t="s">
        <v>120</v>
      </c>
      <c r="I1424" s="206">
        <v>67076</v>
      </c>
      <c r="J1424" s="206"/>
      <c r="K1424" s="206"/>
      <c r="L1424" s="206">
        <v>31243</v>
      </c>
      <c r="M1424" s="206" t="s">
        <v>1574</v>
      </c>
      <c r="N1424" s="206">
        <v>94082</v>
      </c>
      <c r="O1424" s="206">
        <v>25547</v>
      </c>
      <c r="P1424" s="206">
        <v>848217</v>
      </c>
      <c r="Q1424" s="206">
        <v>814706</v>
      </c>
      <c r="R1424" s="206">
        <v>9425</v>
      </c>
      <c r="S1424" s="206">
        <v>380174</v>
      </c>
      <c r="T1424" s="206"/>
    </row>
    <row r="1425" spans="1:20">
      <c r="A1425" s="86">
        <v>1421</v>
      </c>
      <c r="B1425" s="86">
        <v>1421</v>
      </c>
      <c r="C1425" s="105">
        <v>39549</v>
      </c>
      <c r="D1425" s="86"/>
      <c r="E1425" s="277">
        <v>39554</v>
      </c>
      <c r="F1425" s="105">
        <v>39563</v>
      </c>
      <c r="G1425" s="105">
        <v>39566</v>
      </c>
      <c r="H1425" s="135" t="s">
        <v>120</v>
      </c>
      <c r="I1425" s="206">
        <v>67077</v>
      </c>
      <c r="J1425" s="206"/>
      <c r="K1425" s="206"/>
      <c r="L1425" s="206">
        <v>31277</v>
      </c>
      <c r="M1425" s="206" t="s">
        <v>1575</v>
      </c>
      <c r="N1425" s="206">
        <v>94674</v>
      </c>
      <c r="O1425" s="206">
        <v>25627</v>
      </c>
      <c r="P1425" s="206">
        <v>817180</v>
      </c>
      <c r="Q1425" s="206">
        <v>814707</v>
      </c>
      <c r="R1425" s="206">
        <v>9320</v>
      </c>
      <c r="S1425" s="206">
        <v>380039</v>
      </c>
      <c r="T1425" s="206"/>
    </row>
    <row r="1426" spans="1:20">
      <c r="A1426" s="86">
        <v>1422</v>
      </c>
      <c r="B1426" s="86">
        <v>1422</v>
      </c>
      <c r="C1426" s="105">
        <v>39549</v>
      </c>
      <c r="D1426" s="86"/>
      <c r="E1426" s="277">
        <v>39552</v>
      </c>
      <c r="F1426" s="105">
        <v>39559</v>
      </c>
      <c r="G1426" s="105">
        <v>39559</v>
      </c>
      <c r="H1426" s="135" t="s">
        <v>127</v>
      </c>
      <c r="I1426" s="206">
        <v>67051</v>
      </c>
      <c r="J1426" s="206"/>
      <c r="K1426" s="206"/>
      <c r="L1426" s="206">
        <v>31242</v>
      </c>
      <c r="M1426" s="206" t="s">
        <v>1576</v>
      </c>
      <c r="N1426" s="206">
        <v>94328</v>
      </c>
      <c r="O1426" s="206">
        <v>25528</v>
      </c>
      <c r="P1426" s="206">
        <v>818219</v>
      </c>
      <c r="Q1426" s="206">
        <v>814884</v>
      </c>
      <c r="R1426" s="206">
        <v>9408</v>
      </c>
      <c r="S1426" s="206">
        <v>280045</v>
      </c>
      <c r="T1426" s="206"/>
    </row>
    <row r="1427" spans="1:20">
      <c r="A1427" s="86">
        <v>1423</v>
      </c>
      <c r="B1427" s="86">
        <v>1423</v>
      </c>
      <c r="C1427" s="105">
        <v>39549</v>
      </c>
      <c r="D1427" s="86"/>
      <c r="E1427" s="277">
        <v>39562</v>
      </c>
      <c r="F1427" s="105">
        <v>39574</v>
      </c>
      <c r="G1427" s="105">
        <v>39576</v>
      </c>
      <c r="H1427" s="135" t="s">
        <v>120</v>
      </c>
      <c r="I1427" s="206">
        <v>67064</v>
      </c>
      <c r="J1427" s="206"/>
      <c r="K1427" s="206"/>
      <c r="L1427" s="206">
        <v>31251</v>
      </c>
      <c r="M1427" s="206" t="s">
        <v>1577</v>
      </c>
      <c r="N1427" s="206">
        <v>94077</v>
      </c>
      <c r="O1427" s="206">
        <v>25575</v>
      </c>
      <c r="P1427" s="206">
        <v>817082</v>
      </c>
      <c r="Q1427" s="206">
        <v>814708</v>
      </c>
      <c r="R1427" s="206">
        <v>9325</v>
      </c>
      <c r="S1427" s="206">
        <v>480241</v>
      </c>
      <c r="T1427" s="206"/>
    </row>
    <row r="1428" spans="1:20">
      <c r="A1428" s="86">
        <v>1424</v>
      </c>
      <c r="B1428" s="86">
        <v>1424</v>
      </c>
      <c r="C1428" s="105">
        <v>39549</v>
      </c>
      <c r="D1428" s="86"/>
      <c r="E1428" s="277">
        <v>39552</v>
      </c>
      <c r="F1428" s="105">
        <v>39560</v>
      </c>
      <c r="G1428" s="105">
        <v>39561</v>
      </c>
      <c r="H1428" s="135" t="s">
        <v>126</v>
      </c>
      <c r="I1428" s="206">
        <v>66987</v>
      </c>
      <c r="J1428" s="206"/>
      <c r="K1428" s="206"/>
      <c r="L1428" s="206">
        <v>31278</v>
      </c>
      <c r="M1428" s="206" t="s">
        <v>1578</v>
      </c>
      <c r="N1428" s="206">
        <v>94493</v>
      </c>
      <c r="O1428" s="206">
        <v>25601</v>
      </c>
      <c r="P1428" s="206">
        <v>817076</v>
      </c>
      <c r="Q1428" s="206">
        <v>814705</v>
      </c>
      <c r="R1428" s="206">
        <v>9305</v>
      </c>
      <c r="S1428" s="206">
        <v>480256</v>
      </c>
      <c r="T1428" s="206"/>
    </row>
    <row r="1429" spans="1:20">
      <c r="A1429" s="86">
        <v>1425</v>
      </c>
      <c r="B1429" s="86">
        <v>1425</v>
      </c>
      <c r="C1429" s="105">
        <v>39552</v>
      </c>
      <c r="D1429" s="86"/>
      <c r="E1429" s="277">
        <v>39552</v>
      </c>
      <c r="F1429" s="105">
        <v>39560</v>
      </c>
      <c r="G1429" s="105">
        <v>39681</v>
      </c>
      <c r="H1429" s="135" t="s">
        <v>134</v>
      </c>
      <c r="I1429" s="206">
        <v>67060</v>
      </c>
      <c r="J1429" s="206"/>
      <c r="K1429" s="206"/>
      <c r="L1429" s="206">
        <v>31190</v>
      </c>
      <c r="M1429" s="206" t="s">
        <v>1579</v>
      </c>
      <c r="N1429" s="206">
        <v>94673</v>
      </c>
      <c r="O1429" s="206">
        <v>25481</v>
      </c>
      <c r="P1429" s="206">
        <v>817079</v>
      </c>
      <c r="Q1429" s="206">
        <v>814700</v>
      </c>
      <c r="R1429" s="206">
        <v>198</v>
      </c>
      <c r="S1429" s="206">
        <v>480246</v>
      </c>
      <c r="T1429" s="206"/>
    </row>
    <row r="1430" spans="1:20">
      <c r="A1430" s="86">
        <v>1426</v>
      </c>
      <c r="B1430" s="86">
        <v>1426</v>
      </c>
      <c r="C1430" s="105">
        <v>39552</v>
      </c>
      <c r="D1430" s="86"/>
      <c r="E1430" s="277">
        <v>39552</v>
      </c>
      <c r="F1430" s="105">
        <v>39560</v>
      </c>
      <c r="G1430" s="105">
        <v>39560</v>
      </c>
      <c r="H1430" s="135" t="s">
        <v>120</v>
      </c>
      <c r="I1430" s="206">
        <v>67065</v>
      </c>
      <c r="J1430" s="206"/>
      <c r="K1430" s="206"/>
      <c r="L1430" s="206">
        <v>31260</v>
      </c>
      <c r="M1430" s="206" t="s">
        <v>1580</v>
      </c>
      <c r="N1430" s="206">
        <v>94075</v>
      </c>
      <c r="O1430" s="206">
        <v>25576</v>
      </c>
      <c r="P1430" s="206">
        <v>817081</v>
      </c>
      <c r="Q1430" s="206">
        <v>814697</v>
      </c>
      <c r="R1430" s="206">
        <v>9241</v>
      </c>
      <c r="S1430" s="206">
        <v>380168</v>
      </c>
      <c r="T1430" s="206"/>
    </row>
    <row r="1431" spans="1:20">
      <c r="A1431" s="86">
        <v>1427</v>
      </c>
      <c r="B1431" s="86">
        <v>1427</v>
      </c>
      <c r="C1431" s="105">
        <v>39552</v>
      </c>
      <c r="D1431" s="86"/>
      <c r="E1431" s="277">
        <v>39554</v>
      </c>
      <c r="F1431" s="105">
        <v>39563</v>
      </c>
      <c r="G1431" s="105">
        <v>39563</v>
      </c>
      <c r="H1431" s="135" t="s">
        <v>138</v>
      </c>
      <c r="I1431" s="206">
        <v>67098</v>
      </c>
      <c r="J1431" s="206"/>
      <c r="K1431" s="206"/>
      <c r="L1431" s="206">
        <v>31258</v>
      </c>
      <c r="M1431" s="206" t="s">
        <v>1581</v>
      </c>
      <c r="N1431" s="206">
        <v>92801</v>
      </c>
      <c r="O1431" s="206">
        <v>25558</v>
      </c>
      <c r="P1431" s="206">
        <v>817080</v>
      </c>
      <c r="Q1431" s="206">
        <v>815463</v>
      </c>
      <c r="R1431" s="206">
        <v>9309</v>
      </c>
      <c r="S1431" s="206">
        <v>380186</v>
      </c>
      <c r="T1431" s="206"/>
    </row>
    <row r="1432" spans="1:20">
      <c r="A1432" s="86">
        <v>1428</v>
      </c>
      <c r="B1432" s="86">
        <v>1428</v>
      </c>
      <c r="C1432" s="105">
        <v>39552</v>
      </c>
      <c r="D1432" s="86"/>
      <c r="E1432" s="277">
        <v>39553</v>
      </c>
      <c r="F1432" s="105">
        <v>39561</v>
      </c>
      <c r="G1432" s="105">
        <v>39562</v>
      </c>
      <c r="H1432" s="135" t="s">
        <v>119</v>
      </c>
      <c r="I1432" s="206">
        <v>67042</v>
      </c>
      <c r="J1432" s="206"/>
      <c r="K1432" s="206"/>
      <c r="L1432" s="206">
        <v>31177</v>
      </c>
      <c r="M1432" s="206" t="s">
        <v>1582</v>
      </c>
      <c r="N1432" s="206">
        <v>93826</v>
      </c>
      <c r="O1432" s="206">
        <v>25496</v>
      </c>
      <c r="P1432" s="206">
        <v>817085</v>
      </c>
      <c r="Q1432" s="206">
        <v>814688</v>
      </c>
      <c r="R1432" s="206">
        <v>9493</v>
      </c>
      <c r="S1432" s="206">
        <v>380172</v>
      </c>
      <c r="T1432" s="206"/>
    </row>
    <row r="1433" spans="1:20">
      <c r="A1433" s="86">
        <v>1429</v>
      </c>
      <c r="B1433" s="86">
        <v>1429</v>
      </c>
      <c r="C1433" s="105">
        <v>39552</v>
      </c>
      <c r="D1433" s="86"/>
      <c r="E1433" s="277">
        <v>39553</v>
      </c>
      <c r="F1433" s="105">
        <v>39556</v>
      </c>
      <c r="G1433" s="105">
        <v>39555</v>
      </c>
      <c r="H1433" s="135" t="s">
        <v>119</v>
      </c>
      <c r="I1433" s="206">
        <v>67012</v>
      </c>
      <c r="J1433" s="206"/>
      <c r="K1433" s="206"/>
      <c r="L1433" s="206">
        <v>31225</v>
      </c>
      <c r="M1433" s="206" t="s">
        <v>1583</v>
      </c>
      <c r="N1433" s="206">
        <v>93817</v>
      </c>
      <c r="O1433" s="206">
        <v>25533</v>
      </c>
      <c r="P1433" s="206">
        <v>817078</v>
      </c>
      <c r="Q1433" s="206">
        <v>814698</v>
      </c>
      <c r="R1433" s="206">
        <v>9254</v>
      </c>
      <c r="S1433" s="206">
        <v>380178</v>
      </c>
      <c r="T1433" s="206"/>
    </row>
    <row r="1434" spans="1:20">
      <c r="A1434" s="86">
        <v>1430</v>
      </c>
      <c r="B1434" s="86">
        <v>1430</v>
      </c>
      <c r="C1434" s="105">
        <v>39552</v>
      </c>
      <c r="D1434" s="86"/>
      <c r="E1434" s="277">
        <v>39553</v>
      </c>
      <c r="F1434" s="105">
        <v>39563</v>
      </c>
      <c r="G1434" s="135"/>
      <c r="H1434" s="135"/>
      <c r="I1434" s="206">
        <v>67068</v>
      </c>
      <c r="J1434" s="206"/>
      <c r="K1434" s="206"/>
      <c r="L1434" s="206">
        <v>31211</v>
      </c>
      <c r="M1434" s="206" t="s">
        <v>1584</v>
      </c>
      <c r="N1434" s="206">
        <v>94327</v>
      </c>
      <c r="O1434" s="206">
        <v>25478</v>
      </c>
      <c r="P1434" s="206">
        <v>817177</v>
      </c>
      <c r="Q1434" s="206">
        <v>815465</v>
      </c>
      <c r="R1434" s="206">
        <v>9384</v>
      </c>
      <c r="S1434" s="206">
        <v>1180036</v>
      </c>
      <c r="T1434" s="206"/>
    </row>
    <row r="1435" spans="1:20">
      <c r="A1435" s="86">
        <v>1431</v>
      </c>
      <c r="B1435" s="86">
        <v>1431</v>
      </c>
      <c r="C1435" s="105">
        <v>39552</v>
      </c>
      <c r="D1435" s="86"/>
      <c r="E1435" s="277">
        <v>39553</v>
      </c>
      <c r="F1435" s="105">
        <v>39563</v>
      </c>
      <c r="G1435" s="105">
        <v>39567</v>
      </c>
      <c r="H1435" s="135" t="s">
        <v>120</v>
      </c>
      <c r="I1435" s="206">
        <v>67100</v>
      </c>
      <c r="J1435" s="206"/>
      <c r="K1435" s="206"/>
      <c r="L1435" s="206">
        <v>31274</v>
      </c>
      <c r="M1435" s="206" t="s">
        <v>1585</v>
      </c>
      <c r="N1435" s="206">
        <v>93825</v>
      </c>
      <c r="O1435" s="206">
        <v>25616</v>
      </c>
      <c r="P1435" s="206">
        <v>817998</v>
      </c>
      <c r="Q1435" s="206">
        <v>815459</v>
      </c>
      <c r="R1435" s="206">
        <v>9292</v>
      </c>
      <c r="S1435" s="206">
        <v>1180042</v>
      </c>
      <c r="T1435" s="206"/>
    </row>
    <row r="1436" spans="1:20">
      <c r="A1436" s="86">
        <v>1432</v>
      </c>
      <c r="B1436" s="86">
        <v>1432</v>
      </c>
      <c r="C1436" s="105">
        <v>39552</v>
      </c>
      <c r="D1436" s="86"/>
      <c r="E1436" s="277">
        <v>39554</v>
      </c>
      <c r="F1436" s="105">
        <v>39567</v>
      </c>
      <c r="G1436" s="105">
        <v>39696</v>
      </c>
      <c r="H1436" s="238" t="s">
        <v>120</v>
      </c>
      <c r="I1436" s="206">
        <v>66929</v>
      </c>
      <c r="J1436" s="206"/>
      <c r="K1436" s="206"/>
      <c r="L1436" s="206">
        <v>31228</v>
      </c>
      <c r="M1436" s="206" t="s">
        <v>1586</v>
      </c>
      <c r="N1436" s="206">
        <v>92645</v>
      </c>
      <c r="O1436" s="206">
        <v>25552</v>
      </c>
      <c r="P1436" s="206">
        <v>817178</v>
      </c>
      <c r="Q1436" s="206">
        <v>815450</v>
      </c>
      <c r="R1436" s="206">
        <v>9275</v>
      </c>
      <c r="S1436" s="206">
        <v>1180033</v>
      </c>
      <c r="T1436" s="206"/>
    </row>
    <row r="1437" spans="1:20">
      <c r="A1437" s="86">
        <v>1433</v>
      </c>
      <c r="B1437" s="86">
        <v>1433</v>
      </c>
      <c r="C1437" s="105">
        <v>39552</v>
      </c>
      <c r="D1437" s="86"/>
      <c r="E1437" s="277">
        <v>39553</v>
      </c>
      <c r="F1437" s="105">
        <v>39588</v>
      </c>
      <c r="G1437" s="105">
        <v>39588</v>
      </c>
      <c r="H1437" s="233" t="s">
        <v>120</v>
      </c>
      <c r="I1437" s="206">
        <v>66927</v>
      </c>
      <c r="J1437" s="206"/>
      <c r="K1437" s="206"/>
      <c r="L1437" s="206">
        <v>31287</v>
      </c>
      <c r="M1437" s="206" t="s">
        <v>1587</v>
      </c>
      <c r="N1437" s="206">
        <v>94078</v>
      </c>
      <c r="O1437" s="206">
        <v>25609</v>
      </c>
      <c r="P1437" s="206">
        <v>817181</v>
      </c>
      <c r="Q1437" s="206">
        <v>814692</v>
      </c>
      <c r="R1437" s="206">
        <v>9289</v>
      </c>
      <c r="S1437" s="206">
        <v>1180037</v>
      </c>
      <c r="T1437" s="206"/>
    </row>
    <row r="1438" spans="1:20">
      <c r="A1438" s="86">
        <v>1434</v>
      </c>
      <c r="B1438" s="86">
        <v>1434</v>
      </c>
      <c r="C1438" s="105">
        <v>39552</v>
      </c>
      <c r="D1438" s="86"/>
      <c r="E1438" s="277">
        <v>39553</v>
      </c>
      <c r="F1438" s="105">
        <v>39574</v>
      </c>
      <c r="G1438" s="105">
        <v>39575</v>
      </c>
      <c r="H1438" s="135" t="s">
        <v>120</v>
      </c>
      <c r="I1438" s="206">
        <v>67043</v>
      </c>
      <c r="J1438" s="206"/>
      <c r="K1438" s="206"/>
      <c r="L1438" s="206">
        <v>31292</v>
      </c>
      <c r="M1438" s="206" t="s">
        <v>1588</v>
      </c>
      <c r="N1438" s="206">
        <v>94724</v>
      </c>
      <c r="O1438" s="206">
        <v>25648</v>
      </c>
      <c r="P1438" s="206">
        <v>817182</v>
      </c>
      <c r="Q1438" s="206">
        <v>815449</v>
      </c>
      <c r="R1438" s="206">
        <v>9301</v>
      </c>
      <c r="S1438" s="206">
        <v>1180052</v>
      </c>
      <c r="T1438" s="206"/>
    </row>
    <row r="1439" spans="1:20">
      <c r="A1439" s="86">
        <v>1435</v>
      </c>
      <c r="B1439" s="86">
        <v>1435</v>
      </c>
      <c r="C1439" s="105">
        <v>39552</v>
      </c>
      <c r="D1439" s="86"/>
      <c r="E1439" s="277">
        <v>39553</v>
      </c>
      <c r="F1439" s="105">
        <v>39559</v>
      </c>
      <c r="G1439" s="105">
        <v>39556</v>
      </c>
      <c r="H1439" s="135" t="s">
        <v>134</v>
      </c>
      <c r="I1439" s="206">
        <v>67050</v>
      </c>
      <c r="J1439" s="206"/>
      <c r="K1439" s="206"/>
      <c r="L1439" s="206">
        <v>31321</v>
      </c>
      <c r="M1439" s="206" t="s">
        <v>1589</v>
      </c>
      <c r="N1439" s="206">
        <v>95013</v>
      </c>
      <c r="O1439" s="206">
        <v>25645</v>
      </c>
      <c r="P1439" s="206">
        <v>817184</v>
      </c>
      <c r="Q1439" s="206">
        <v>814691</v>
      </c>
      <c r="R1439" s="206">
        <v>9590</v>
      </c>
      <c r="S1439" s="206">
        <v>480236</v>
      </c>
      <c r="T1439" s="206"/>
    </row>
    <row r="1440" spans="1:20">
      <c r="A1440" s="86">
        <v>1436</v>
      </c>
      <c r="B1440" s="86">
        <v>1436</v>
      </c>
      <c r="C1440" s="105">
        <v>39552</v>
      </c>
      <c r="D1440" s="86"/>
      <c r="E1440" s="277">
        <v>39591</v>
      </c>
      <c r="F1440" s="105">
        <v>39594</v>
      </c>
      <c r="G1440" s="135"/>
      <c r="H1440" s="135"/>
      <c r="I1440" s="206"/>
      <c r="J1440" s="206"/>
      <c r="K1440" s="206"/>
      <c r="L1440" s="206"/>
      <c r="M1440" s="206"/>
      <c r="N1440" s="206"/>
      <c r="O1440" s="206"/>
      <c r="P1440" s="206"/>
      <c r="Q1440" s="206"/>
      <c r="R1440" s="206"/>
      <c r="S1440" s="206"/>
      <c r="T1440" s="206"/>
    </row>
    <row r="1441" spans="1:20">
      <c r="A1441" s="86">
        <v>1437</v>
      </c>
      <c r="B1441" s="86">
        <v>1437</v>
      </c>
      <c r="C1441" s="105">
        <v>39552</v>
      </c>
      <c r="D1441" s="86"/>
      <c r="E1441" s="277">
        <v>39553</v>
      </c>
      <c r="F1441" s="105">
        <v>39563</v>
      </c>
      <c r="G1441" s="105">
        <v>39566</v>
      </c>
      <c r="H1441" s="135" t="s">
        <v>120</v>
      </c>
      <c r="I1441" s="206">
        <v>67014</v>
      </c>
      <c r="J1441" s="206"/>
      <c r="K1441" s="206"/>
      <c r="L1441" s="206">
        <v>31304</v>
      </c>
      <c r="M1441" s="206" t="s">
        <v>1590</v>
      </c>
      <c r="N1441" s="206">
        <v>94941</v>
      </c>
      <c r="O1441" s="206">
        <v>25670</v>
      </c>
      <c r="P1441" s="206">
        <v>810895</v>
      </c>
      <c r="Q1441" s="206">
        <v>814687</v>
      </c>
      <c r="R1441" s="206">
        <v>9366</v>
      </c>
      <c r="S1441" s="206">
        <v>480248</v>
      </c>
      <c r="T1441" s="206"/>
    </row>
    <row r="1442" spans="1:20">
      <c r="A1442" s="86">
        <v>1438</v>
      </c>
      <c r="B1442" s="86">
        <v>1438</v>
      </c>
      <c r="C1442" s="105">
        <v>39552</v>
      </c>
      <c r="D1442" s="86"/>
      <c r="E1442" s="277">
        <v>39553</v>
      </c>
      <c r="F1442" s="105">
        <v>39559</v>
      </c>
      <c r="G1442" s="105">
        <v>39556</v>
      </c>
      <c r="H1442" s="135" t="s">
        <v>134</v>
      </c>
      <c r="I1442" s="206">
        <v>67107</v>
      </c>
      <c r="J1442" s="206"/>
      <c r="K1442" s="206"/>
      <c r="L1442" s="206">
        <v>31299</v>
      </c>
      <c r="M1442" s="206" t="s">
        <v>1591</v>
      </c>
      <c r="N1442" s="206">
        <v>95016</v>
      </c>
      <c r="O1442" s="206">
        <v>25276</v>
      </c>
      <c r="P1442" s="206">
        <v>815152</v>
      </c>
      <c r="Q1442" s="206">
        <v>815447</v>
      </c>
      <c r="R1442" s="206">
        <v>9333</v>
      </c>
      <c r="S1442" s="206">
        <v>1080113</v>
      </c>
      <c r="T1442" s="206"/>
    </row>
    <row r="1443" spans="1:20">
      <c r="A1443" s="86">
        <v>1439</v>
      </c>
      <c r="B1443" s="86">
        <v>1439</v>
      </c>
      <c r="C1443" s="105">
        <v>39552</v>
      </c>
      <c r="D1443" s="86"/>
      <c r="E1443" s="277">
        <v>39553</v>
      </c>
      <c r="F1443" s="105">
        <v>39563</v>
      </c>
      <c r="G1443" s="105">
        <v>39566</v>
      </c>
      <c r="H1443" s="135" t="s">
        <v>120</v>
      </c>
      <c r="I1443" s="206">
        <v>66954</v>
      </c>
      <c r="J1443" s="206"/>
      <c r="K1443" s="206"/>
      <c r="L1443" s="206">
        <v>31226</v>
      </c>
      <c r="M1443" s="206" t="s">
        <v>1592</v>
      </c>
      <c r="N1443" s="206">
        <v>95019</v>
      </c>
      <c r="O1443" s="206">
        <v>25514</v>
      </c>
      <c r="P1443" s="206">
        <v>815756</v>
      </c>
      <c r="Q1443" s="206">
        <v>814899</v>
      </c>
      <c r="R1443" s="206">
        <v>9294</v>
      </c>
      <c r="S1443" s="206">
        <v>480254</v>
      </c>
      <c r="T1443" s="206"/>
    </row>
    <row r="1444" spans="1:20">
      <c r="A1444" s="86">
        <v>1440</v>
      </c>
      <c r="B1444" s="86">
        <v>1440</v>
      </c>
      <c r="C1444" s="105">
        <v>39552</v>
      </c>
      <c r="D1444" s="86"/>
      <c r="E1444" s="277">
        <v>39553</v>
      </c>
      <c r="F1444" s="105">
        <v>39563</v>
      </c>
      <c r="G1444" s="105">
        <v>39563</v>
      </c>
      <c r="H1444" s="135" t="s">
        <v>120</v>
      </c>
      <c r="I1444" s="206">
        <v>67093</v>
      </c>
      <c r="J1444" s="206"/>
      <c r="K1444" s="206"/>
      <c r="L1444" s="206">
        <v>31285</v>
      </c>
      <c r="M1444" s="206" t="s">
        <v>1593</v>
      </c>
      <c r="N1444" s="206">
        <v>94946</v>
      </c>
      <c r="O1444" s="206">
        <v>25613</v>
      </c>
      <c r="P1444" s="206">
        <v>812998</v>
      </c>
      <c r="Q1444" s="206">
        <v>815452</v>
      </c>
      <c r="R1444" s="206">
        <v>9331</v>
      </c>
      <c r="S1444" s="206">
        <v>4970096</v>
      </c>
      <c r="T1444" s="206"/>
    </row>
    <row r="1445" spans="1:20">
      <c r="A1445" s="86">
        <v>1441</v>
      </c>
      <c r="B1445" s="86">
        <v>1441</v>
      </c>
      <c r="C1445" s="105">
        <v>39552</v>
      </c>
      <c r="D1445" s="86"/>
      <c r="E1445" s="277">
        <v>39554</v>
      </c>
      <c r="F1445" s="105">
        <v>39567</v>
      </c>
      <c r="G1445" s="105">
        <v>39567</v>
      </c>
      <c r="H1445" s="135" t="s">
        <v>127</v>
      </c>
      <c r="I1445" s="206">
        <v>66670</v>
      </c>
      <c r="J1445" s="206"/>
      <c r="K1445" s="206"/>
      <c r="L1445" s="206">
        <v>31265</v>
      </c>
      <c r="M1445" s="206" t="s">
        <v>1594</v>
      </c>
      <c r="N1445" s="206">
        <v>94213</v>
      </c>
      <c r="O1445" s="206">
        <v>25583</v>
      </c>
      <c r="P1445" s="206">
        <v>815311</v>
      </c>
      <c r="Q1445" s="206">
        <v>815458</v>
      </c>
      <c r="R1445" s="206">
        <v>9373</v>
      </c>
      <c r="S1445" s="206">
        <v>480086</v>
      </c>
      <c r="T1445" s="206"/>
    </row>
    <row r="1446" spans="1:20">
      <c r="A1446" s="86">
        <v>1442</v>
      </c>
      <c r="B1446" s="86">
        <v>1442</v>
      </c>
      <c r="C1446" s="105">
        <v>39553</v>
      </c>
      <c r="D1446" s="86"/>
      <c r="E1446" s="277">
        <v>39553</v>
      </c>
      <c r="F1446" s="105">
        <v>39561</v>
      </c>
      <c r="G1446" s="105">
        <v>39561</v>
      </c>
      <c r="H1446" s="135" t="s">
        <v>122</v>
      </c>
      <c r="I1446" s="206">
        <v>66761</v>
      </c>
      <c r="J1446" s="206"/>
      <c r="K1446" s="206"/>
      <c r="L1446" s="206">
        <v>31210</v>
      </c>
      <c r="M1446" s="206" t="s">
        <v>1595</v>
      </c>
      <c r="N1446" s="206">
        <v>95015</v>
      </c>
      <c r="O1446" s="206">
        <v>25589</v>
      </c>
      <c r="P1446" s="206">
        <v>815232</v>
      </c>
      <c r="Q1446" s="206">
        <v>815464</v>
      </c>
      <c r="R1446" s="206">
        <v>9386</v>
      </c>
      <c r="S1446" s="206">
        <v>480257</v>
      </c>
      <c r="T1446" s="206"/>
    </row>
    <row r="1447" spans="1:20">
      <c r="A1447" s="86">
        <v>1443</v>
      </c>
      <c r="B1447" s="86">
        <v>1443</v>
      </c>
      <c r="C1447" s="105">
        <v>39553</v>
      </c>
      <c r="D1447" s="86"/>
      <c r="E1447" s="277">
        <v>39553</v>
      </c>
      <c r="F1447" s="105">
        <v>39563</v>
      </c>
      <c r="G1447" s="105">
        <v>39567</v>
      </c>
      <c r="H1447" s="135" t="s">
        <v>120</v>
      </c>
      <c r="I1447" s="206">
        <v>66380</v>
      </c>
      <c r="J1447" s="206"/>
      <c r="K1447" s="206"/>
      <c r="L1447" s="206">
        <v>31216</v>
      </c>
      <c r="M1447" s="206" t="s">
        <v>1596</v>
      </c>
      <c r="N1447" s="206">
        <v>91411</v>
      </c>
      <c r="O1447" s="206">
        <v>25223</v>
      </c>
      <c r="P1447" s="206">
        <v>813608</v>
      </c>
      <c r="Q1447" s="206">
        <v>815451</v>
      </c>
      <c r="R1447" s="206">
        <v>9396</v>
      </c>
      <c r="S1447" s="206">
        <v>480252</v>
      </c>
      <c r="T1447" s="206"/>
    </row>
    <row r="1448" spans="1:20">
      <c r="A1448" s="86">
        <v>1444</v>
      </c>
      <c r="B1448" s="86">
        <v>1444</v>
      </c>
      <c r="C1448" s="105">
        <v>39553</v>
      </c>
      <c r="D1448" s="86"/>
      <c r="E1448" s="277">
        <v>39554</v>
      </c>
      <c r="F1448" s="105">
        <v>39567</v>
      </c>
      <c r="G1448" s="105">
        <v>39567</v>
      </c>
      <c r="H1448" s="135" t="s">
        <v>122</v>
      </c>
      <c r="I1448" s="206">
        <v>67059</v>
      </c>
      <c r="J1448" s="206"/>
      <c r="K1448" s="206"/>
      <c r="L1448" s="206">
        <v>31231</v>
      </c>
      <c r="M1448" s="206" t="s">
        <v>1597</v>
      </c>
      <c r="N1448" s="206">
        <v>94937</v>
      </c>
      <c r="O1448" s="206">
        <v>25283</v>
      </c>
      <c r="P1448" s="206">
        <v>815507</v>
      </c>
      <c r="Q1448" s="206">
        <v>815467</v>
      </c>
      <c r="R1448" s="206">
        <v>9413</v>
      </c>
      <c r="S1448" s="206">
        <v>1180055</v>
      </c>
      <c r="T1448" s="206"/>
    </row>
    <row r="1449" spans="1:20">
      <c r="A1449" s="86">
        <v>1445</v>
      </c>
      <c r="B1449" s="86">
        <v>1445</v>
      </c>
      <c r="C1449" s="105">
        <v>39553</v>
      </c>
      <c r="D1449" s="86"/>
      <c r="E1449" s="277">
        <v>39554</v>
      </c>
      <c r="F1449" s="105">
        <v>39563</v>
      </c>
      <c r="G1449" s="105">
        <v>39566</v>
      </c>
      <c r="H1449" s="135" t="s">
        <v>120</v>
      </c>
      <c r="I1449" s="206">
        <v>66756</v>
      </c>
      <c r="J1449" s="206"/>
      <c r="K1449" s="206"/>
      <c r="L1449" s="206">
        <v>31232</v>
      </c>
      <c r="M1449" s="206" t="s">
        <v>1598</v>
      </c>
      <c r="N1449" s="206">
        <v>94727</v>
      </c>
      <c r="O1449" s="206">
        <v>25551</v>
      </c>
      <c r="P1449" s="206">
        <v>813606</v>
      </c>
      <c r="Q1449" s="206">
        <v>815460</v>
      </c>
      <c r="R1449" s="206">
        <v>9417</v>
      </c>
      <c r="S1449" s="206">
        <v>1180058</v>
      </c>
      <c r="T1449" s="206"/>
    </row>
    <row r="1450" spans="1:20">
      <c r="A1450" s="86">
        <v>1446</v>
      </c>
      <c r="B1450" s="86">
        <v>1446</v>
      </c>
      <c r="C1450" s="105">
        <v>39553</v>
      </c>
      <c r="D1450" s="86"/>
      <c r="E1450" s="277">
        <v>39554</v>
      </c>
      <c r="F1450" s="105">
        <v>39563</v>
      </c>
      <c r="G1450" s="105">
        <v>39563</v>
      </c>
      <c r="H1450" s="135" t="s">
        <v>120</v>
      </c>
      <c r="I1450" s="206">
        <v>66988</v>
      </c>
      <c r="J1450" s="206"/>
      <c r="K1450" s="206"/>
      <c r="L1450" s="206">
        <v>31316</v>
      </c>
      <c r="M1450" s="206" t="s">
        <v>1599</v>
      </c>
      <c r="N1450" s="206">
        <v>94942</v>
      </c>
      <c r="O1450" s="206">
        <v>25646</v>
      </c>
      <c r="P1450" s="206">
        <v>813613</v>
      </c>
      <c r="Q1450" s="206">
        <v>815461</v>
      </c>
      <c r="R1450" s="206">
        <v>9359</v>
      </c>
      <c r="S1450" s="206">
        <v>980058</v>
      </c>
      <c r="T1450" s="206"/>
    </row>
    <row r="1451" spans="1:20">
      <c r="A1451" s="86">
        <v>1447</v>
      </c>
      <c r="B1451" s="86">
        <v>1447</v>
      </c>
      <c r="C1451" s="105">
        <v>39553</v>
      </c>
      <c r="D1451" s="86"/>
      <c r="E1451" s="277">
        <v>39555</v>
      </c>
      <c r="F1451" s="105">
        <v>39563</v>
      </c>
      <c r="G1451" s="135"/>
      <c r="H1451" s="135"/>
      <c r="I1451" s="206">
        <v>67058</v>
      </c>
      <c r="J1451" s="206"/>
      <c r="K1451" s="206"/>
      <c r="L1451" s="206">
        <v>31217</v>
      </c>
      <c r="M1451" s="206" t="s">
        <v>1600</v>
      </c>
      <c r="N1451" s="206">
        <v>94732</v>
      </c>
      <c r="O1451" s="206">
        <v>24900</v>
      </c>
      <c r="P1451" s="206">
        <v>812534</v>
      </c>
      <c r="Q1451" s="206">
        <v>815442</v>
      </c>
      <c r="R1451" s="206">
        <v>9397</v>
      </c>
      <c r="S1451" s="206">
        <v>980131</v>
      </c>
      <c r="T1451" s="206"/>
    </row>
    <row r="1452" spans="1:20">
      <c r="A1452" s="86">
        <v>1448</v>
      </c>
      <c r="B1452" s="86">
        <v>1448</v>
      </c>
      <c r="C1452" s="105">
        <v>39553</v>
      </c>
      <c r="D1452" s="86"/>
      <c r="E1452" s="277">
        <v>39554</v>
      </c>
      <c r="F1452" s="105">
        <v>39567</v>
      </c>
      <c r="G1452" s="105">
        <v>39696</v>
      </c>
      <c r="H1452" s="238" t="s">
        <v>120</v>
      </c>
      <c r="I1452" s="206">
        <v>66391</v>
      </c>
      <c r="J1452" s="206"/>
      <c r="K1452" s="206"/>
      <c r="L1452" s="206">
        <v>31330</v>
      </c>
      <c r="M1452" s="206" t="s">
        <v>1601</v>
      </c>
      <c r="N1452" s="206">
        <v>94950</v>
      </c>
      <c r="O1452" s="206">
        <v>25677</v>
      </c>
      <c r="P1452" s="206">
        <v>752062</v>
      </c>
      <c r="Q1452" s="206">
        <v>815441</v>
      </c>
      <c r="R1452" s="206">
        <v>9603</v>
      </c>
      <c r="S1452" s="206">
        <v>980063</v>
      </c>
      <c r="T1452" s="206"/>
    </row>
    <row r="1453" spans="1:20">
      <c r="A1453" s="86">
        <v>1449</v>
      </c>
      <c r="B1453" s="86">
        <v>1449</v>
      </c>
      <c r="C1453" s="105">
        <v>39553</v>
      </c>
      <c r="D1453" s="86"/>
      <c r="E1453" s="277">
        <v>39554</v>
      </c>
      <c r="F1453" s="105">
        <v>39568</v>
      </c>
      <c r="G1453" s="105">
        <v>39572</v>
      </c>
      <c r="H1453" s="135" t="s">
        <v>127</v>
      </c>
      <c r="I1453" s="206">
        <v>67071</v>
      </c>
      <c r="J1453" s="206"/>
      <c r="K1453" s="206"/>
      <c r="L1453" s="206">
        <v>31324</v>
      </c>
      <c r="M1453" s="206" t="s">
        <v>1602</v>
      </c>
      <c r="N1453" s="206">
        <v>94726</v>
      </c>
      <c r="O1453" s="206">
        <v>25676</v>
      </c>
      <c r="P1453" s="206">
        <v>752068</v>
      </c>
      <c r="Q1453" s="206">
        <v>815448</v>
      </c>
      <c r="R1453" s="206">
        <v>9601</v>
      </c>
      <c r="S1453" s="206">
        <v>980195</v>
      </c>
      <c r="T1453" s="206"/>
    </row>
    <row r="1454" spans="1:20">
      <c r="A1454" s="86">
        <v>1450</v>
      </c>
      <c r="B1454" s="86">
        <v>1450</v>
      </c>
      <c r="C1454" s="105">
        <v>39553</v>
      </c>
      <c r="D1454" s="86"/>
      <c r="E1454" s="277">
        <v>39554</v>
      </c>
      <c r="F1454" s="105">
        <v>39563</v>
      </c>
      <c r="G1454" s="105">
        <v>39563</v>
      </c>
      <c r="H1454" s="135" t="s">
        <v>120</v>
      </c>
      <c r="I1454" s="206">
        <v>67094</v>
      </c>
      <c r="J1454" s="206"/>
      <c r="K1454" s="206"/>
      <c r="L1454" s="206">
        <v>31325</v>
      </c>
      <c r="M1454" s="206" t="s">
        <v>1603</v>
      </c>
      <c r="N1454" s="206">
        <v>94723</v>
      </c>
      <c r="O1454" s="206">
        <v>25534</v>
      </c>
      <c r="P1454" s="206">
        <v>752060</v>
      </c>
      <c r="Q1454" s="206">
        <v>815444</v>
      </c>
      <c r="R1454" s="206">
        <v>9567</v>
      </c>
      <c r="S1454" s="206">
        <v>980128</v>
      </c>
      <c r="T1454" s="206"/>
    </row>
    <row r="1455" spans="1:20">
      <c r="A1455" s="86">
        <v>1451</v>
      </c>
      <c r="B1455" s="86">
        <v>1451</v>
      </c>
      <c r="C1455" s="105">
        <v>39553</v>
      </c>
      <c r="D1455" s="86"/>
      <c r="E1455" s="277">
        <v>39554</v>
      </c>
      <c r="F1455" s="105">
        <v>39567</v>
      </c>
      <c r="G1455" s="105">
        <v>39567</v>
      </c>
      <c r="H1455" s="135" t="s">
        <v>120</v>
      </c>
      <c r="I1455" s="206">
        <v>66600</v>
      </c>
      <c r="J1455" s="206"/>
      <c r="K1455" s="206"/>
      <c r="L1455" s="206">
        <v>31335</v>
      </c>
      <c r="M1455" s="206" t="s">
        <v>1604</v>
      </c>
      <c r="N1455" s="206">
        <v>95020</v>
      </c>
      <c r="O1455" s="206">
        <v>25672</v>
      </c>
      <c r="P1455" s="206">
        <v>752074</v>
      </c>
      <c r="Q1455" s="206">
        <v>815455</v>
      </c>
      <c r="R1455" s="206">
        <v>9610</v>
      </c>
      <c r="S1455" s="206">
        <v>980148</v>
      </c>
      <c r="T1455" s="206"/>
    </row>
    <row r="1456" spans="1:20">
      <c r="A1456" s="86">
        <v>1452</v>
      </c>
      <c r="B1456" s="86">
        <v>1452</v>
      </c>
      <c r="C1456" s="105">
        <v>39553</v>
      </c>
      <c r="D1456" s="86"/>
      <c r="E1456" s="277">
        <v>39554</v>
      </c>
      <c r="F1456" s="105">
        <v>39567</v>
      </c>
      <c r="G1456" s="105">
        <v>39567</v>
      </c>
      <c r="H1456" s="135" t="s">
        <v>120</v>
      </c>
      <c r="I1456" s="206">
        <v>66760</v>
      </c>
      <c r="J1456" s="206"/>
      <c r="K1456" s="206"/>
      <c r="L1456" s="206">
        <v>31302</v>
      </c>
      <c r="M1456" s="206" t="s">
        <v>1605</v>
      </c>
      <c r="N1456" s="206">
        <v>94076</v>
      </c>
      <c r="O1456" s="206">
        <v>25287</v>
      </c>
      <c r="P1456" s="206">
        <v>816732</v>
      </c>
      <c r="Q1456" s="206">
        <v>815454</v>
      </c>
      <c r="R1456" s="206">
        <v>9341</v>
      </c>
      <c r="S1456" s="206">
        <v>1180039</v>
      </c>
      <c r="T1456" s="206"/>
    </row>
    <row r="1457" spans="1:20">
      <c r="A1457" s="86">
        <v>1453</v>
      </c>
      <c r="B1457" s="86">
        <v>1453</v>
      </c>
      <c r="C1457" s="105">
        <v>39553</v>
      </c>
      <c r="D1457" s="86"/>
      <c r="E1457" s="277">
        <v>39556</v>
      </c>
      <c r="F1457" s="105">
        <v>39567</v>
      </c>
      <c r="G1457" s="105">
        <v>39567</v>
      </c>
      <c r="H1457" s="135" t="s">
        <v>134</v>
      </c>
      <c r="I1457" s="206">
        <v>67111</v>
      </c>
      <c r="J1457" s="206"/>
      <c r="K1457" s="206"/>
      <c r="L1457" s="206">
        <v>31322</v>
      </c>
      <c r="M1457" s="206" t="s">
        <v>1606</v>
      </c>
      <c r="N1457" s="206">
        <v>91408</v>
      </c>
      <c r="O1457" s="206">
        <v>25712</v>
      </c>
      <c r="P1457" s="206">
        <v>818521</v>
      </c>
      <c r="Q1457" s="206">
        <v>815445</v>
      </c>
      <c r="R1457" s="206">
        <v>9368</v>
      </c>
      <c r="S1457" s="206">
        <v>980194</v>
      </c>
      <c r="T1457" s="206"/>
    </row>
    <row r="1458" spans="1:20">
      <c r="A1458" s="86">
        <v>1454</v>
      </c>
      <c r="B1458" s="86">
        <v>1454</v>
      </c>
      <c r="C1458" s="105">
        <v>39553</v>
      </c>
      <c r="D1458" s="86"/>
      <c r="E1458" s="277">
        <v>39554</v>
      </c>
      <c r="F1458" s="105">
        <v>39567</v>
      </c>
      <c r="G1458" s="105">
        <v>39567</v>
      </c>
      <c r="H1458" s="135" t="s">
        <v>122</v>
      </c>
      <c r="I1458" s="206">
        <v>67053</v>
      </c>
      <c r="J1458" s="206"/>
      <c r="K1458" s="206"/>
      <c r="L1458" s="206">
        <v>31222</v>
      </c>
      <c r="M1458" s="206" t="s">
        <v>1607</v>
      </c>
      <c r="N1458" s="206">
        <v>95018</v>
      </c>
      <c r="O1458" s="206">
        <v>25508</v>
      </c>
      <c r="P1458" s="206">
        <v>818530</v>
      </c>
      <c r="Q1458" s="206">
        <v>815462</v>
      </c>
      <c r="R1458" s="206">
        <v>9356</v>
      </c>
      <c r="S1458" s="206">
        <v>980132</v>
      </c>
      <c r="T1458" s="206"/>
    </row>
    <row r="1459" spans="1:20">
      <c r="A1459" s="86">
        <v>1455</v>
      </c>
      <c r="B1459" s="86">
        <v>1455</v>
      </c>
      <c r="C1459" s="105">
        <v>39553</v>
      </c>
      <c r="D1459" s="86"/>
      <c r="E1459" s="277">
        <v>39555</v>
      </c>
      <c r="F1459" s="105">
        <v>39563</v>
      </c>
      <c r="G1459" s="105">
        <v>39563</v>
      </c>
      <c r="H1459" s="135" t="s">
        <v>134</v>
      </c>
      <c r="I1459" s="206">
        <v>66116</v>
      </c>
      <c r="J1459" s="206"/>
      <c r="K1459" s="206"/>
      <c r="L1459" s="206">
        <v>31340</v>
      </c>
      <c r="M1459" s="206" t="s">
        <v>1608</v>
      </c>
      <c r="N1459" s="206">
        <v>95014</v>
      </c>
      <c r="O1459" s="206">
        <v>25754</v>
      </c>
      <c r="P1459" s="206">
        <v>818524</v>
      </c>
      <c r="Q1459" s="206">
        <v>815453</v>
      </c>
      <c r="R1459" s="206">
        <v>185</v>
      </c>
      <c r="S1459" s="206">
        <v>980146</v>
      </c>
      <c r="T1459" s="206"/>
    </row>
    <row r="1460" spans="1:20">
      <c r="A1460" s="86">
        <v>1456</v>
      </c>
      <c r="B1460" s="86">
        <v>1456</v>
      </c>
      <c r="C1460" s="105">
        <v>39553</v>
      </c>
      <c r="D1460" s="86"/>
      <c r="E1460" s="277">
        <v>39555</v>
      </c>
      <c r="F1460" s="105">
        <v>39566</v>
      </c>
      <c r="G1460" s="105">
        <v>39567</v>
      </c>
      <c r="H1460" s="135" t="s">
        <v>120</v>
      </c>
      <c r="I1460" s="206">
        <v>67092</v>
      </c>
      <c r="J1460" s="206"/>
      <c r="K1460" s="206"/>
      <c r="L1460" s="206">
        <v>31333</v>
      </c>
      <c r="M1460" s="206" t="s">
        <v>1609</v>
      </c>
      <c r="N1460" s="206">
        <v>94725</v>
      </c>
      <c r="O1460" s="206">
        <v>25708</v>
      </c>
      <c r="P1460" s="206">
        <v>818528</v>
      </c>
      <c r="Q1460" s="206">
        <v>815443</v>
      </c>
      <c r="R1460" s="206">
        <v>9562</v>
      </c>
      <c r="S1460" s="206">
        <v>980136</v>
      </c>
      <c r="T1460" s="206"/>
    </row>
    <row r="1461" spans="1:20">
      <c r="A1461" s="86">
        <v>1457</v>
      </c>
      <c r="B1461" s="86">
        <v>1457</v>
      </c>
      <c r="C1461" s="105">
        <v>39554</v>
      </c>
      <c r="D1461" s="86"/>
      <c r="E1461" s="277">
        <v>39561</v>
      </c>
      <c r="F1461" s="105">
        <v>39568</v>
      </c>
      <c r="G1461" s="105">
        <v>39568</v>
      </c>
      <c r="H1461" s="135" t="s">
        <v>119</v>
      </c>
      <c r="I1461" s="206">
        <v>67069</v>
      </c>
      <c r="J1461" s="206"/>
      <c r="K1461" s="206"/>
      <c r="L1461" s="206">
        <v>31353</v>
      </c>
      <c r="M1461" s="206" t="s">
        <v>1610</v>
      </c>
      <c r="N1461" s="206">
        <v>94834</v>
      </c>
      <c r="O1461" s="206">
        <v>25757</v>
      </c>
      <c r="P1461" s="206">
        <v>818225</v>
      </c>
      <c r="Q1461" s="206">
        <v>815456</v>
      </c>
      <c r="R1461" s="206">
        <v>9542</v>
      </c>
      <c r="S1461" s="206">
        <v>980149</v>
      </c>
      <c r="T1461" s="206"/>
    </row>
    <row r="1462" spans="1:20">
      <c r="A1462" s="86">
        <v>1458</v>
      </c>
      <c r="B1462" s="86">
        <v>1458</v>
      </c>
      <c r="C1462" s="105">
        <v>39554</v>
      </c>
      <c r="D1462" s="86"/>
      <c r="E1462" s="277">
        <v>39554</v>
      </c>
      <c r="F1462" s="105">
        <v>39567</v>
      </c>
      <c r="G1462" s="105">
        <v>39567</v>
      </c>
      <c r="H1462" s="135" t="s">
        <v>120</v>
      </c>
      <c r="I1462" s="206">
        <v>67072</v>
      </c>
      <c r="J1462" s="206"/>
      <c r="K1462" s="206"/>
      <c r="L1462" s="206">
        <v>31331</v>
      </c>
      <c r="M1462" s="206" t="s">
        <v>1611</v>
      </c>
      <c r="N1462" s="206">
        <v>94940</v>
      </c>
      <c r="O1462" s="206">
        <v>25667</v>
      </c>
      <c r="P1462" s="206">
        <v>818220</v>
      </c>
      <c r="Q1462" s="206">
        <v>815457</v>
      </c>
      <c r="R1462" s="206">
        <v>9604</v>
      </c>
      <c r="S1462" s="206">
        <v>980133</v>
      </c>
      <c r="T1462" s="206"/>
    </row>
    <row r="1463" spans="1:20">
      <c r="A1463" s="86">
        <v>1459</v>
      </c>
      <c r="B1463" s="86">
        <v>1459</v>
      </c>
      <c r="C1463" s="105">
        <v>39554</v>
      </c>
      <c r="D1463" s="86"/>
      <c r="E1463" s="277">
        <v>39555</v>
      </c>
      <c r="F1463" s="105">
        <v>39560</v>
      </c>
      <c r="G1463" s="105">
        <v>39560</v>
      </c>
      <c r="H1463" s="135" t="s">
        <v>126</v>
      </c>
      <c r="I1463" s="206">
        <v>67105</v>
      </c>
      <c r="J1463" s="206"/>
      <c r="K1463" s="206"/>
      <c r="L1463" s="206">
        <v>31317</v>
      </c>
      <c r="M1463" s="206" t="s">
        <v>1612</v>
      </c>
      <c r="N1463" s="206">
        <v>94945</v>
      </c>
      <c r="O1463" s="206">
        <v>25649</v>
      </c>
      <c r="P1463" s="206">
        <v>818735</v>
      </c>
      <c r="Q1463" s="206">
        <v>815440</v>
      </c>
      <c r="R1463" s="206">
        <v>9371</v>
      </c>
      <c r="S1463" s="206">
        <v>1180016</v>
      </c>
      <c r="T1463" s="206"/>
    </row>
    <row r="1464" spans="1:20">
      <c r="A1464" s="86">
        <v>1460</v>
      </c>
      <c r="B1464" s="86">
        <v>1460</v>
      </c>
      <c r="C1464" s="105">
        <v>39554</v>
      </c>
      <c r="D1464" s="86"/>
      <c r="E1464" s="277">
        <v>39554</v>
      </c>
      <c r="F1464" s="105">
        <v>39567</v>
      </c>
      <c r="G1464" s="105">
        <v>39567</v>
      </c>
      <c r="H1464" s="135" t="s">
        <v>127</v>
      </c>
      <c r="I1464" s="206">
        <v>66984</v>
      </c>
      <c r="J1464" s="206"/>
      <c r="K1464" s="206"/>
      <c r="L1464" s="206">
        <v>31344</v>
      </c>
      <c r="M1464" s="206" t="s">
        <v>1613</v>
      </c>
      <c r="N1464" s="206">
        <v>94833</v>
      </c>
      <c r="O1464" s="206">
        <v>25753</v>
      </c>
      <c r="P1464" s="206">
        <v>817994</v>
      </c>
      <c r="Q1464" s="206">
        <v>815446</v>
      </c>
      <c r="R1464" s="206">
        <v>9629</v>
      </c>
      <c r="S1464" s="206">
        <v>980134</v>
      </c>
      <c r="T1464" s="206"/>
    </row>
    <row r="1465" spans="1:20">
      <c r="A1465" s="86">
        <v>1461</v>
      </c>
      <c r="B1465" s="86">
        <v>1461</v>
      </c>
      <c r="C1465" s="105">
        <v>39554</v>
      </c>
      <c r="D1465" s="86"/>
      <c r="E1465" s="277">
        <v>39555</v>
      </c>
      <c r="F1465" s="105">
        <v>39567</v>
      </c>
      <c r="G1465" s="105">
        <v>39567</v>
      </c>
      <c r="H1465" s="135" t="s">
        <v>127</v>
      </c>
      <c r="I1465" s="206">
        <v>67010</v>
      </c>
      <c r="J1465" s="206"/>
      <c r="K1465" s="206"/>
      <c r="L1465" s="206">
        <v>31326</v>
      </c>
      <c r="M1465" s="206" t="s">
        <v>1614</v>
      </c>
      <c r="N1465" s="206">
        <v>95023</v>
      </c>
      <c r="O1465" s="206">
        <v>25673</v>
      </c>
      <c r="P1465" s="206">
        <v>817995</v>
      </c>
      <c r="Q1465" s="206">
        <v>815921</v>
      </c>
      <c r="R1465" s="206">
        <v>9566</v>
      </c>
      <c r="S1465" s="206">
        <v>980127</v>
      </c>
      <c r="T1465" s="206"/>
    </row>
    <row r="1466" spans="1:20">
      <c r="A1466" s="86">
        <v>1462</v>
      </c>
      <c r="B1466" s="86">
        <v>1462</v>
      </c>
      <c r="C1466" s="105">
        <v>39554</v>
      </c>
      <c r="D1466" s="86"/>
      <c r="E1466" s="277">
        <v>39555</v>
      </c>
      <c r="F1466" s="105">
        <v>39581</v>
      </c>
      <c r="G1466" s="105">
        <v>39581</v>
      </c>
      <c r="H1466" s="233" t="s">
        <v>120</v>
      </c>
      <c r="I1466" s="206">
        <v>67016</v>
      </c>
      <c r="J1466" s="206"/>
      <c r="K1466" s="206"/>
      <c r="L1466" s="206">
        <v>31319</v>
      </c>
      <c r="M1466" s="206" t="s">
        <v>1615</v>
      </c>
      <c r="N1466" s="206">
        <v>94722</v>
      </c>
      <c r="O1466" s="206">
        <v>25626</v>
      </c>
      <c r="P1466" s="206">
        <v>817183</v>
      </c>
      <c r="Q1466" s="206">
        <v>815438</v>
      </c>
      <c r="R1466" s="206">
        <v>9550</v>
      </c>
      <c r="S1466" s="206">
        <v>980126</v>
      </c>
      <c r="T1466" s="206"/>
    </row>
    <row r="1467" spans="1:20">
      <c r="A1467" s="86">
        <v>1463</v>
      </c>
      <c r="B1467" s="86">
        <v>1463</v>
      </c>
      <c r="C1467" s="105">
        <v>39554</v>
      </c>
      <c r="D1467" s="86"/>
      <c r="E1467" s="277">
        <v>39568</v>
      </c>
      <c r="F1467" s="105">
        <v>39573</v>
      </c>
      <c r="G1467" s="105">
        <v>39574</v>
      </c>
      <c r="H1467" s="135" t="s">
        <v>120</v>
      </c>
      <c r="I1467" s="206">
        <v>67104</v>
      </c>
      <c r="J1467" s="206"/>
      <c r="K1467" s="206"/>
      <c r="L1467" s="206">
        <v>31338</v>
      </c>
      <c r="M1467" s="206" t="s">
        <v>1616</v>
      </c>
      <c r="N1467" s="206">
        <v>92969</v>
      </c>
      <c r="O1467" s="206">
        <v>25741</v>
      </c>
      <c r="P1467" s="206">
        <v>817179</v>
      </c>
      <c r="Q1467" s="206">
        <v>815439</v>
      </c>
      <c r="R1467" s="206">
        <v>9628</v>
      </c>
      <c r="S1467" s="206">
        <v>1080145</v>
      </c>
      <c r="T1467" s="206"/>
    </row>
    <row r="1468" spans="1:20">
      <c r="A1468" s="86">
        <v>1464</v>
      </c>
      <c r="B1468" s="86">
        <v>1464</v>
      </c>
      <c r="C1468" s="105">
        <v>39554</v>
      </c>
      <c r="D1468" s="86"/>
      <c r="E1468" s="277">
        <v>39555</v>
      </c>
      <c r="F1468" s="105">
        <v>39563</v>
      </c>
      <c r="G1468" s="105">
        <v>39563</v>
      </c>
      <c r="H1468" s="135" t="s">
        <v>134</v>
      </c>
      <c r="I1468" s="206">
        <v>67095</v>
      </c>
      <c r="J1468" s="206"/>
      <c r="K1468" s="206"/>
      <c r="L1468" s="206">
        <v>31337</v>
      </c>
      <c r="M1468" s="206" t="s">
        <v>1617</v>
      </c>
      <c r="N1468" s="206">
        <v>94729</v>
      </c>
      <c r="O1468" s="206">
        <v>25647</v>
      </c>
      <c r="P1468" s="206">
        <v>818721</v>
      </c>
      <c r="Q1468" s="206">
        <v>815920</v>
      </c>
      <c r="R1468" s="206">
        <v>9630</v>
      </c>
      <c r="S1468" s="206">
        <v>1180053</v>
      </c>
      <c r="T1468" s="206"/>
    </row>
    <row r="1469" spans="1:20">
      <c r="A1469" s="86">
        <v>1465</v>
      </c>
      <c r="B1469" s="86">
        <v>1465</v>
      </c>
      <c r="C1469" s="105">
        <v>39554</v>
      </c>
      <c r="D1469" s="86"/>
      <c r="E1469" s="277">
        <v>39555</v>
      </c>
      <c r="F1469" s="105">
        <v>39566</v>
      </c>
      <c r="G1469" s="105">
        <v>39567</v>
      </c>
      <c r="H1469" s="135" t="s">
        <v>120</v>
      </c>
      <c r="I1469" s="206">
        <v>67045</v>
      </c>
      <c r="J1469" s="206"/>
      <c r="K1469" s="206"/>
      <c r="L1469" s="206">
        <v>31332</v>
      </c>
      <c r="M1469" s="206" t="s">
        <v>1618</v>
      </c>
      <c r="N1469" s="206">
        <v>94728</v>
      </c>
      <c r="O1469" s="206">
        <v>25713</v>
      </c>
      <c r="P1469" s="206">
        <v>818724</v>
      </c>
      <c r="Q1469" s="206">
        <v>815933</v>
      </c>
      <c r="R1469" s="206">
        <v>9605</v>
      </c>
      <c r="S1469" s="206">
        <v>1180038</v>
      </c>
      <c r="T1469" s="206"/>
    </row>
    <row r="1470" spans="1:20">
      <c r="A1470" s="86">
        <v>1466</v>
      </c>
      <c r="B1470" s="86">
        <v>1466</v>
      </c>
      <c r="C1470" s="105">
        <v>39554</v>
      </c>
      <c r="D1470" s="86"/>
      <c r="E1470" s="277">
        <v>39555</v>
      </c>
      <c r="F1470" s="105">
        <v>39566</v>
      </c>
      <c r="G1470" s="105">
        <v>39566</v>
      </c>
      <c r="H1470" s="233" t="s">
        <v>120</v>
      </c>
      <c r="I1470" s="206">
        <v>66751</v>
      </c>
      <c r="J1470" s="206"/>
      <c r="K1470" s="206"/>
      <c r="L1470" s="206">
        <v>31280</v>
      </c>
      <c r="M1470" s="206" t="s">
        <v>1619</v>
      </c>
      <c r="N1470" s="206">
        <v>93819</v>
      </c>
      <c r="O1470" s="206">
        <v>25574</v>
      </c>
      <c r="P1470" s="206">
        <v>818728</v>
      </c>
      <c r="Q1470" s="206">
        <v>815929</v>
      </c>
      <c r="R1470" s="206">
        <v>9318</v>
      </c>
      <c r="S1470" s="206">
        <v>980125</v>
      </c>
      <c r="T1470" s="206"/>
    </row>
    <row r="1471" spans="1:20">
      <c r="A1471" s="86">
        <v>1467</v>
      </c>
      <c r="B1471" s="86">
        <v>1467</v>
      </c>
      <c r="C1471" s="105">
        <v>39554</v>
      </c>
      <c r="D1471" s="86"/>
      <c r="E1471" s="277">
        <v>39555</v>
      </c>
      <c r="F1471" s="105">
        <v>39566</v>
      </c>
      <c r="G1471" s="105">
        <v>39563</v>
      </c>
      <c r="H1471" s="135" t="s">
        <v>134</v>
      </c>
      <c r="I1471" s="206">
        <v>67047</v>
      </c>
      <c r="J1471" s="206"/>
      <c r="K1471" s="206"/>
      <c r="L1471" s="206">
        <v>31380</v>
      </c>
      <c r="M1471" s="206" t="s">
        <v>1620</v>
      </c>
      <c r="N1471" s="206">
        <v>94836</v>
      </c>
      <c r="O1471" s="206">
        <v>25780</v>
      </c>
      <c r="P1471" s="206">
        <v>818734</v>
      </c>
      <c r="Q1471" s="206">
        <v>815934</v>
      </c>
      <c r="R1471" s="206">
        <v>9354</v>
      </c>
      <c r="S1471" s="206">
        <v>980139</v>
      </c>
      <c r="T1471" s="206"/>
    </row>
    <row r="1472" spans="1:20">
      <c r="A1472" s="86">
        <v>1468</v>
      </c>
      <c r="B1472" s="86">
        <v>1468</v>
      </c>
      <c r="C1472" s="105">
        <v>39554</v>
      </c>
      <c r="D1472" s="86"/>
      <c r="E1472" s="277">
        <v>39555</v>
      </c>
      <c r="F1472" s="105">
        <v>39563</v>
      </c>
      <c r="G1472" s="105">
        <v>39566</v>
      </c>
      <c r="H1472" s="135" t="s">
        <v>120</v>
      </c>
      <c r="I1472" s="206">
        <v>67063</v>
      </c>
      <c r="J1472" s="206"/>
      <c r="K1472" s="206"/>
      <c r="L1472" s="206">
        <v>31219</v>
      </c>
      <c r="M1472" s="206" t="s">
        <v>1621</v>
      </c>
      <c r="N1472" s="206">
        <v>93353</v>
      </c>
      <c r="O1472" s="206">
        <v>25094</v>
      </c>
      <c r="P1472" s="206">
        <v>818723</v>
      </c>
      <c r="Q1472" s="206">
        <v>815935</v>
      </c>
      <c r="R1472" s="206">
        <v>9271</v>
      </c>
      <c r="S1472" s="206">
        <v>980135</v>
      </c>
      <c r="T1472" s="206"/>
    </row>
    <row r="1473" spans="1:20">
      <c r="A1473" s="86">
        <v>1469</v>
      </c>
      <c r="B1473" s="86">
        <v>1469</v>
      </c>
      <c r="C1473" s="105">
        <v>39554</v>
      </c>
      <c r="D1473" s="86"/>
      <c r="E1473" s="277">
        <v>39555</v>
      </c>
      <c r="F1473" s="105">
        <v>39563</v>
      </c>
      <c r="G1473" s="105">
        <v>39563</v>
      </c>
      <c r="H1473" s="135" t="s">
        <v>134</v>
      </c>
      <c r="I1473" s="206">
        <v>67136</v>
      </c>
      <c r="J1473" s="206"/>
      <c r="K1473" s="206"/>
      <c r="L1473" s="206">
        <v>31281</v>
      </c>
      <c r="M1473" s="206" t="s">
        <v>1622</v>
      </c>
      <c r="N1473" s="206">
        <v>93138</v>
      </c>
      <c r="O1473" s="206">
        <v>25591</v>
      </c>
      <c r="P1473" s="206">
        <v>818729</v>
      </c>
      <c r="Q1473" s="206">
        <v>815930</v>
      </c>
      <c r="R1473" s="206">
        <v>9319</v>
      </c>
      <c r="S1473" s="206">
        <v>1180043</v>
      </c>
      <c r="T1473" s="206"/>
    </row>
    <row r="1474" spans="1:20">
      <c r="A1474" s="86">
        <v>1470</v>
      </c>
      <c r="B1474" s="86">
        <v>1470</v>
      </c>
      <c r="C1474" s="105">
        <v>39554</v>
      </c>
      <c r="D1474" s="86"/>
      <c r="E1474" s="277">
        <v>39555</v>
      </c>
      <c r="F1474" s="105">
        <v>39567</v>
      </c>
      <c r="G1474" s="105">
        <v>39567</v>
      </c>
      <c r="H1474" s="135" t="s">
        <v>120</v>
      </c>
      <c r="I1474" s="206">
        <v>67109</v>
      </c>
      <c r="J1474" s="206"/>
      <c r="K1474" s="206"/>
      <c r="L1474" s="206">
        <v>31230</v>
      </c>
      <c r="M1474" s="206" t="s">
        <v>1623</v>
      </c>
      <c r="N1474" s="206">
        <v>92976</v>
      </c>
      <c r="O1474" s="206">
        <v>25532</v>
      </c>
      <c r="P1474" s="206">
        <v>818727</v>
      </c>
      <c r="Q1474" s="206">
        <v>815936</v>
      </c>
      <c r="R1474" s="206">
        <v>9412</v>
      </c>
      <c r="S1474" s="206">
        <v>380175</v>
      </c>
      <c r="T1474" s="206"/>
    </row>
    <row r="1475" spans="1:20">
      <c r="A1475" s="86">
        <v>1471</v>
      </c>
      <c r="B1475" s="86">
        <v>1471</v>
      </c>
      <c r="C1475" s="105">
        <v>39554</v>
      </c>
      <c r="D1475" s="86"/>
      <c r="E1475" s="277">
        <v>39555</v>
      </c>
      <c r="F1475" s="105">
        <v>39567</v>
      </c>
      <c r="G1475" s="105">
        <v>39567</v>
      </c>
      <c r="H1475" s="135" t="s">
        <v>134</v>
      </c>
      <c r="I1475" s="206">
        <v>67101</v>
      </c>
      <c r="J1475" s="206"/>
      <c r="K1475" s="206"/>
      <c r="L1475" s="206">
        <v>31329</v>
      </c>
      <c r="M1475" s="206" t="s">
        <v>1624</v>
      </c>
      <c r="N1475" s="206">
        <v>92641</v>
      </c>
      <c r="O1475" s="206">
        <v>25629</v>
      </c>
      <c r="P1475" s="206">
        <v>818731</v>
      </c>
      <c r="Q1475" s="206">
        <v>815918</v>
      </c>
      <c r="R1475" s="206">
        <v>9564</v>
      </c>
      <c r="S1475" s="206">
        <v>380173</v>
      </c>
      <c r="T1475" s="206"/>
    </row>
    <row r="1476" spans="1:20">
      <c r="A1476" s="86">
        <v>1472</v>
      </c>
      <c r="B1476" s="86">
        <v>1472</v>
      </c>
      <c r="C1476" s="105">
        <v>39554</v>
      </c>
      <c r="D1476" s="86"/>
      <c r="E1476" s="277">
        <v>39555</v>
      </c>
      <c r="F1476" s="105">
        <v>39567</v>
      </c>
      <c r="G1476" s="105">
        <v>39696</v>
      </c>
      <c r="H1476" s="238" t="s">
        <v>120</v>
      </c>
      <c r="I1476" s="206">
        <v>67096</v>
      </c>
      <c r="J1476" s="206"/>
      <c r="K1476" s="206"/>
      <c r="L1476" s="206">
        <v>31158</v>
      </c>
      <c r="M1476" s="206" t="s">
        <v>1625</v>
      </c>
      <c r="N1476" s="206">
        <v>92893</v>
      </c>
      <c r="O1476" s="206">
        <v>25426</v>
      </c>
      <c r="P1476" s="206">
        <v>818224</v>
      </c>
      <c r="Q1476" s="206">
        <v>815928</v>
      </c>
      <c r="R1476" s="206">
        <v>9491</v>
      </c>
      <c r="S1476" s="206">
        <v>380197</v>
      </c>
      <c r="T1476" s="206"/>
    </row>
    <row r="1477" spans="1:20">
      <c r="A1477" s="86">
        <v>1473</v>
      </c>
      <c r="B1477" s="86">
        <v>1473</v>
      </c>
      <c r="C1477" s="105">
        <v>39555</v>
      </c>
      <c r="D1477" s="86"/>
      <c r="E1477" s="277">
        <v>39555</v>
      </c>
      <c r="F1477" s="105">
        <v>39566</v>
      </c>
      <c r="G1477" s="105">
        <v>39563</v>
      </c>
      <c r="H1477" s="135" t="s">
        <v>134</v>
      </c>
      <c r="I1477" s="206">
        <v>67132</v>
      </c>
      <c r="J1477" s="206"/>
      <c r="K1477" s="206"/>
      <c r="L1477" s="206">
        <v>31181</v>
      </c>
      <c r="M1477" s="206" t="s">
        <v>1626</v>
      </c>
      <c r="N1477" s="206">
        <v>94581</v>
      </c>
      <c r="O1477" s="206">
        <v>25444</v>
      </c>
      <c r="P1477" s="206">
        <v>818527</v>
      </c>
      <c r="Q1477" s="206">
        <v>815913</v>
      </c>
      <c r="R1477" s="206">
        <v>9106</v>
      </c>
      <c r="S1477" s="206">
        <v>780064</v>
      </c>
      <c r="T1477" s="206"/>
    </row>
    <row r="1478" spans="1:20">
      <c r="A1478" s="86">
        <v>1474</v>
      </c>
      <c r="B1478" s="86">
        <v>1474</v>
      </c>
      <c r="C1478" s="105">
        <v>39555</v>
      </c>
      <c r="D1478" s="86"/>
      <c r="E1478" s="277">
        <v>39555</v>
      </c>
      <c r="F1478" s="105">
        <v>39567</v>
      </c>
      <c r="G1478" s="105">
        <v>39567</v>
      </c>
      <c r="H1478" s="135" t="s">
        <v>120</v>
      </c>
      <c r="I1478" s="206">
        <v>66950</v>
      </c>
      <c r="J1478" s="206"/>
      <c r="K1478" s="206"/>
      <c r="L1478" s="206">
        <v>31123</v>
      </c>
      <c r="M1478" s="206" t="s">
        <v>1597</v>
      </c>
      <c r="N1478" s="206">
        <v>93545</v>
      </c>
      <c r="O1478" s="206">
        <v>25332</v>
      </c>
      <c r="P1478" s="206">
        <v>818223</v>
      </c>
      <c r="Q1478" s="206">
        <v>815912</v>
      </c>
      <c r="R1478" s="206">
        <v>8331</v>
      </c>
      <c r="S1478" s="206">
        <v>280055</v>
      </c>
      <c r="T1478" s="206"/>
    </row>
    <row r="1479" spans="1:20">
      <c r="A1479" s="86">
        <v>1475</v>
      </c>
      <c r="B1479" s="86">
        <v>1475</v>
      </c>
      <c r="C1479" s="105">
        <v>39555</v>
      </c>
      <c r="D1479" s="86"/>
      <c r="E1479" s="277">
        <v>39556</v>
      </c>
      <c r="F1479" s="105">
        <v>39567</v>
      </c>
      <c r="G1479" s="105">
        <v>39567</v>
      </c>
      <c r="H1479" s="135" t="s">
        <v>134</v>
      </c>
      <c r="I1479" s="206">
        <v>66920</v>
      </c>
      <c r="J1479" s="206"/>
      <c r="K1479" s="206"/>
      <c r="L1479" s="206">
        <v>31327</v>
      </c>
      <c r="M1479" s="206" t="s">
        <v>1627</v>
      </c>
      <c r="N1479" s="206">
        <v>92796</v>
      </c>
      <c r="O1479" s="206">
        <v>25704</v>
      </c>
      <c r="P1479" s="206">
        <v>816329</v>
      </c>
      <c r="Q1479" s="206">
        <v>815927</v>
      </c>
      <c r="R1479" s="206">
        <v>9612</v>
      </c>
      <c r="S1479" s="206">
        <v>280052</v>
      </c>
      <c r="T1479" s="206"/>
    </row>
    <row r="1480" spans="1:20">
      <c r="A1480" s="86">
        <v>1476</v>
      </c>
      <c r="B1480" s="86">
        <v>1476</v>
      </c>
      <c r="C1480" s="105">
        <v>39555</v>
      </c>
      <c r="D1480" s="86"/>
      <c r="E1480" s="277">
        <v>39556</v>
      </c>
      <c r="F1480" s="105">
        <v>39567</v>
      </c>
      <c r="G1480" s="105">
        <v>39567</v>
      </c>
      <c r="H1480" s="135" t="s">
        <v>120</v>
      </c>
      <c r="I1480" s="206">
        <v>67128</v>
      </c>
      <c r="J1480" s="206"/>
      <c r="K1480" s="206"/>
      <c r="L1480" s="206">
        <v>31199</v>
      </c>
      <c r="M1480" s="206" t="s">
        <v>1628</v>
      </c>
      <c r="N1480" s="206">
        <v>92965</v>
      </c>
      <c r="O1480" s="206">
        <v>25476</v>
      </c>
      <c r="P1480" s="206">
        <v>817697</v>
      </c>
      <c r="Q1480" s="206">
        <v>815917</v>
      </c>
      <c r="R1480" s="206">
        <v>189</v>
      </c>
      <c r="S1480" s="206">
        <v>380159</v>
      </c>
      <c r="T1480" s="206"/>
    </row>
    <row r="1481" spans="1:20">
      <c r="A1481" s="86">
        <v>1477</v>
      </c>
      <c r="B1481" s="86">
        <v>1477</v>
      </c>
      <c r="C1481" s="105">
        <v>39555</v>
      </c>
      <c r="D1481" s="86"/>
      <c r="E1481" s="277">
        <v>39561</v>
      </c>
      <c r="F1481" s="105">
        <v>39568</v>
      </c>
      <c r="G1481" s="105">
        <v>39568</v>
      </c>
      <c r="H1481" s="135" t="s">
        <v>134</v>
      </c>
      <c r="I1481" s="206">
        <v>67103</v>
      </c>
      <c r="J1481" s="206"/>
      <c r="K1481" s="206"/>
      <c r="L1481" s="206">
        <v>31315</v>
      </c>
      <c r="M1481" s="206" t="s">
        <v>1629</v>
      </c>
      <c r="N1481" s="206">
        <v>95811</v>
      </c>
      <c r="O1481" s="206">
        <v>25582</v>
      </c>
      <c r="P1481" s="206">
        <v>817515</v>
      </c>
      <c r="Q1481" s="206">
        <v>815932</v>
      </c>
      <c r="R1481" s="206">
        <v>9353</v>
      </c>
      <c r="S1481" s="206">
        <v>380005</v>
      </c>
      <c r="T1481" s="206"/>
    </row>
    <row r="1482" spans="1:20">
      <c r="A1482" s="86">
        <v>1478</v>
      </c>
      <c r="B1482" s="86">
        <v>1478</v>
      </c>
      <c r="C1482" s="105">
        <v>39555</v>
      </c>
      <c r="D1482" s="86"/>
      <c r="E1482" s="277">
        <v>39556</v>
      </c>
      <c r="F1482" s="105">
        <v>39566</v>
      </c>
      <c r="G1482" s="105">
        <v>39566</v>
      </c>
      <c r="H1482" s="233" t="s">
        <v>120</v>
      </c>
      <c r="I1482" s="206">
        <v>66949</v>
      </c>
      <c r="J1482" s="206"/>
      <c r="K1482" s="206"/>
      <c r="L1482" s="206">
        <v>31286</v>
      </c>
      <c r="M1482" s="206" t="s">
        <v>1630</v>
      </c>
      <c r="N1482" s="206">
        <v>95671</v>
      </c>
      <c r="O1482" s="206">
        <v>25633</v>
      </c>
      <c r="P1482" s="206">
        <v>817480</v>
      </c>
      <c r="Q1482" s="206">
        <v>815910</v>
      </c>
      <c r="R1482" s="206">
        <v>165</v>
      </c>
      <c r="S1482" s="206">
        <v>280003</v>
      </c>
      <c r="T1482" s="206"/>
    </row>
    <row r="1483" spans="1:20">
      <c r="A1483" s="86">
        <v>1479</v>
      </c>
      <c r="B1483" s="86">
        <v>1479</v>
      </c>
      <c r="C1483" s="105">
        <v>39555</v>
      </c>
      <c r="D1483" s="86"/>
      <c r="E1483" s="277">
        <v>39556</v>
      </c>
      <c r="F1483" s="105">
        <v>39566</v>
      </c>
      <c r="G1483" s="105">
        <v>39563</v>
      </c>
      <c r="H1483" s="135" t="s">
        <v>134</v>
      </c>
      <c r="I1483" s="206">
        <v>67301</v>
      </c>
      <c r="J1483" s="206"/>
      <c r="K1483" s="206"/>
      <c r="L1483" s="206">
        <v>31349</v>
      </c>
      <c r="M1483" s="206" t="s">
        <v>1631</v>
      </c>
      <c r="N1483" s="206">
        <v>95580</v>
      </c>
      <c r="O1483" s="206">
        <v>25738</v>
      </c>
      <c r="P1483" s="206">
        <v>817507</v>
      </c>
      <c r="Q1483" s="206">
        <v>815918</v>
      </c>
      <c r="R1483" s="206">
        <v>9598</v>
      </c>
      <c r="S1483" s="206">
        <v>380176</v>
      </c>
      <c r="T1483" s="206"/>
    </row>
    <row r="1484" spans="1:20">
      <c r="A1484" s="86">
        <v>1480</v>
      </c>
      <c r="B1484" s="86">
        <v>1480</v>
      </c>
      <c r="C1484" s="105">
        <v>39555</v>
      </c>
      <c r="D1484" s="86"/>
      <c r="E1484" s="277">
        <v>39556</v>
      </c>
      <c r="F1484" s="105">
        <v>39567</v>
      </c>
      <c r="G1484" s="105">
        <v>39567</v>
      </c>
      <c r="H1484" s="135" t="s">
        <v>120</v>
      </c>
      <c r="I1484" s="206">
        <v>67158</v>
      </c>
      <c r="J1484" s="206"/>
      <c r="K1484" s="206"/>
      <c r="L1484" s="206">
        <v>31291</v>
      </c>
      <c r="M1484" s="206" t="s">
        <v>1632</v>
      </c>
      <c r="N1484" s="206">
        <v>95295</v>
      </c>
      <c r="O1484" s="206">
        <v>25628</v>
      </c>
      <c r="P1484" s="206">
        <v>818523</v>
      </c>
      <c r="Q1484" s="206">
        <v>815909</v>
      </c>
      <c r="R1484" s="206">
        <v>9293</v>
      </c>
      <c r="S1484" s="206">
        <v>380190</v>
      </c>
      <c r="T1484" s="206"/>
    </row>
    <row r="1485" spans="1:20">
      <c r="A1485" s="86">
        <v>1481</v>
      </c>
      <c r="B1485" s="86">
        <v>1481</v>
      </c>
      <c r="C1485" s="105">
        <v>39555</v>
      </c>
      <c r="D1485" s="86"/>
      <c r="E1485" s="277">
        <v>39556</v>
      </c>
      <c r="F1485" s="105">
        <v>39567</v>
      </c>
      <c r="G1485" s="105">
        <v>39567</v>
      </c>
      <c r="H1485" s="135" t="s">
        <v>120</v>
      </c>
      <c r="I1485" s="206">
        <v>67161</v>
      </c>
      <c r="J1485" s="206"/>
      <c r="K1485" s="206"/>
      <c r="L1485" s="206">
        <v>31320</v>
      </c>
      <c r="M1485" s="206" t="s">
        <v>1633</v>
      </c>
      <c r="N1485" s="206">
        <v>94730</v>
      </c>
      <c r="O1485" s="206">
        <v>25715</v>
      </c>
      <c r="P1485" s="206">
        <v>818522</v>
      </c>
      <c r="Q1485" s="206">
        <v>815911</v>
      </c>
      <c r="R1485" s="206">
        <v>9591</v>
      </c>
      <c r="S1485" s="206">
        <v>280029</v>
      </c>
      <c r="T1485" s="206"/>
    </row>
    <row r="1486" spans="1:20">
      <c r="A1486" s="86">
        <v>1482</v>
      </c>
      <c r="B1486" s="86">
        <v>1482</v>
      </c>
      <c r="C1486" s="105">
        <v>39555</v>
      </c>
      <c r="D1486" s="86"/>
      <c r="E1486" s="277">
        <v>39556</v>
      </c>
      <c r="F1486" s="105">
        <v>39567</v>
      </c>
      <c r="G1486" s="105">
        <v>39567</v>
      </c>
      <c r="H1486" s="135" t="s">
        <v>120</v>
      </c>
      <c r="I1486" s="206">
        <v>66933</v>
      </c>
      <c r="J1486" s="206"/>
      <c r="K1486" s="206"/>
      <c r="L1486" s="206">
        <v>31342</v>
      </c>
      <c r="M1486" s="206" t="s">
        <v>1634</v>
      </c>
      <c r="N1486" s="206">
        <v>95511</v>
      </c>
      <c r="O1486" s="206">
        <v>25749</v>
      </c>
      <c r="P1486" s="206">
        <v>818726</v>
      </c>
      <c r="Q1486" s="206">
        <v>815926</v>
      </c>
      <c r="R1486" s="206">
        <v>9575</v>
      </c>
      <c r="S1486" s="206">
        <v>280053</v>
      </c>
      <c r="T1486" s="206"/>
    </row>
    <row r="1487" spans="1:20">
      <c r="A1487" s="86">
        <v>1483</v>
      </c>
      <c r="B1487" s="86">
        <v>1483</v>
      </c>
      <c r="C1487" s="105">
        <v>39555</v>
      </c>
      <c r="D1487" s="86"/>
      <c r="E1487" s="277">
        <v>39556</v>
      </c>
      <c r="F1487" s="105">
        <v>39567</v>
      </c>
      <c r="G1487" s="135"/>
      <c r="H1487" s="135"/>
      <c r="I1487" s="206">
        <v>67149</v>
      </c>
      <c r="J1487" s="206"/>
      <c r="K1487" s="206"/>
      <c r="L1487" s="206">
        <v>31310</v>
      </c>
      <c r="M1487" s="206" t="s">
        <v>1635</v>
      </c>
      <c r="N1487" s="206">
        <v>95298</v>
      </c>
      <c r="O1487" s="206">
        <v>25564</v>
      </c>
      <c r="P1487" s="206">
        <v>818725</v>
      </c>
      <c r="Q1487" s="206">
        <v>815931</v>
      </c>
      <c r="R1487" s="206">
        <v>9223</v>
      </c>
      <c r="S1487" s="206">
        <v>380198</v>
      </c>
      <c r="T1487" s="206"/>
    </row>
    <row r="1488" spans="1:20">
      <c r="A1488" s="86">
        <v>1484</v>
      </c>
      <c r="B1488" s="86">
        <v>1484</v>
      </c>
      <c r="C1488" s="105">
        <v>39555</v>
      </c>
      <c r="D1488" s="86"/>
      <c r="E1488" s="277">
        <v>39556</v>
      </c>
      <c r="F1488" s="105">
        <v>39567</v>
      </c>
      <c r="G1488" s="105">
        <v>39567</v>
      </c>
      <c r="H1488" s="135" t="s">
        <v>120</v>
      </c>
      <c r="I1488" s="206">
        <v>67288</v>
      </c>
      <c r="J1488" s="206"/>
      <c r="K1488" s="206"/>
      <c r="L1488" s="206">
        <v>31294</v>
      </c>
      <c r="M1488" s="206" t="s">
        <v>1636</v>
      </c>
      <c r="N1488" s="206">
        <v>94872</v>
      </c>
      <c r="O1488" s="206">
        <v>25531</v>
      </c>
      <c r="P1488" s="206">
        <v>818722</v>
      </c>
      <c r="Q1488" s="206">
        <v>815925</v>
      </c>
      <c r="R1488" s="206">
        <v>9291</v>
      </c>
      <c r="S1488" s="206">
        <v>118149</v>
      </c>
      <c r="T1488" s="206"/>
    </row>
    <row r="1489" spans="1:20">
      <c r="A1489" s="86">
        <v>1485</v>
      </c>
      <c r="B1489" s="86">
        <v>1485</v>
      </c>
      <c r="C1489" s="105">
        <v>39555</v>
      </c>
      <c r="D1489" s="86"/>
      <c r="E1489" s="277">
        <v>39556</v>
      </c>
      <c r="F1489" s="105">
        <v>39568</v>
      </c>
      <c r="G1489" s="105">
        <v>39568</v>
      </c>
      <c r="H1489" s="135" t="s">
        <v>119</v>
      </c>
      <c r="I1489" s="206">
        <v>67298</v>
      </c>
      <c r="J1489" s="206"/>
      <c r="K1489" s="206"/>
      <c r="L1489" s="206">
        <v>31318</v>
      </c>
      <c r="M1489" s="206" t="s">
        <v>1637</v>
      </c>
      <c r="N1489" s="206">
        <v>95025</v>
      </c>
      <c r="O1489" s="206">
        <v>25610</v>
      </c>
      <c r="P1489" s="206">
        <v>818730</v>
      </c>
      <c r="Q1489" s="206">
        <v>815924</v>
      </c>
      <c r="R1489" s="206">
        <v>9594</v>
      </c>
      <c r="S1489" s="206">
        <v>118030</v>
      </c>
      <c r="T1489" s="206"/>
    </row>
    <row r="1490" spans="1:20">
      <c r="A1490" s="86">
        <v>1486</v>
      </c>
      <c r="B1490" s="86">
        <v>1486</v>
      </c>
      <c r="C1490" s="105">
        <v>39555</v>
      </c>
      <c r="D1490" s="86"/>
      <c r="E1490" s="277">
        <v>39559</v>
      </c>
      <c r="F1490" s="105">
        <v>39568</v>
      </c>
      <c r="G1490" s="105">
        <v>39568</v>
      </c>
      <c r="H1490" s="135" t="s">
        <v>119</v>
      </c>
      <c r="I1490" s="206">
        <v>67134</v>
      </c>
      <c r="J1490" s="206"/>
      <c r="K1490" s="206"/>
      <c r="L1490" s="206">
        <v>31346</v>
      </c>
      <c r="M1490" s="206" t="s">
        <v>1638</v>
      </c>
      <c r="N1490" s="206">
        <v>96027</v>
      </c>
      <c r="O1490" s="206">
        <v>25745</v>
      </c>
      <c r="P1490" s="206">
        <v>818526</v>
      </c>
      <c r="Q1490" s="206">
        <v>815916</v>
      </c>
      <c r="R1490" s="206">
        <v>9550</v>
      </c>
      <c r="S1490" s="206">
        <v>380099</v>
      </c>
      <c r="T1490" s="206"/>
    </row>
    <row r="1491" spans="1:20">
      <c r="A1491" s="86">
        <v>1487</v>
      </c>
      <c r="B1491" s="86">
        <v>1487</v>
      </c>
      <c r="C1491" s="105">
        <v>39556</v>
      </c>
      <c r="D1491" s="86"/>
      <c r="E1491" s="277">
        <v>39556</v>
      </c>
      <c r="F1491" s="105">
        <v>39567</v>
      </c>
      <c r="G1491" s="105">
        <v>39567</v>
      </c>
      <c r="H1491" s="135" t="s">
        <v>134</v>
      </c>
      <c r="I1491" s="206">
        <v>67153</v>
      </c>
      <c r="J1491" s="206"/>
      <c r="K1491" s="206"/>
      <c r="L1491" s="206">
        <v>31370</v>
      </c>
      <c r="M1491" s="206" t="s">
        <v>1639</v>
      </c>
      <c r="N1491" s="206">
        <v>95508</v>
      </c>
      <c r="O1491" s="206">
        <v>25787</v>
      </c>
      <c r="P1491" s="206">
        <v>818214</v>
      </c>
      <c r="Q1491" s="206">
        <v>815923</v>
      </c>
      <c r="R1491" s="206">
        <v>193</v>
      </c>
      <c r="S1491" s="206">
        <v>980002</v>
      </c>
      <c r="T1491" s="206"/>
    </row>
    <row r="1492" spans="1:20">
      <c r="A1492" s="86">
        <v>1488</v>
      </c>
      <c r="B1492" s="86">
        <v>1488</v>
      </c>
      <c r="C1492" s="105">
        <v>39556</v>
      </c>
      <c r="D1492" s="86"/>
      <c r="E1492" s="277">
        <v>39559</v>
      </c>
      <c r="F1492" s="105">
        <v>39568</v>
      </c>
      <c r="G1492" s="105">
        <v>39568</v>
      </c>
      <c r="H1492" s="135" t="s">
        <v>119</v>
      </c>
      <c r="I1492" s="206">
        <v>66935</v>
      </c>
      <c r="J1492" s="206"/>
      <c r="K1492" s="206"/>
      <c r="L1492" s="206">
        <v>31323</v>
      </c>
      <c r="M1492" s="206" t="s">
        <v>1640</v>
      </c>
      <c r="N1492" s="206">
        <v>95810</v>
      </c>
      <c r="O1492" s="206">
        <v>25716</v>
      </c>
      <c r="P1492" s="206">
        <v>818981</v>
      </c>
      <c r="Q1492" s="206">
        <v>815922</v>
      </c>
      <c r="R1492" s="206">
        <v>9297</v>
      </c>
      <c r="S1492" s="206">
        <v>980029</v>
      </c>
      <c r="T1492" s="206"/>
    </row>
    <row r="1493" spans="1:20">
      <c r="A1493" s="86">
        <v>1489</v>
      </c>
      <c r="B1493" s="86">
        <v>1489</v>
      </c>
      <c r="C1493" s="105">
        <v>39556</v>
      </c>
      <c r="D1493" s="86"/>
      <c r="E1493" s="277">
        <v>39559</v>
      </c>
      <c r="F1493" s="105">
        <v>39568</v>
      </c>
      <c r="G1493" s="105">
        <v>39568</v>
      </c>
      <c r="H1493" s="135" t="s">
        <v>119</v>
      </c>
      <c r="I1493" s="206">
        <v>67017</v>
      </c>
      <c r="J1493" s="206"/>
      <c r="K1493" s="206"/>
      <c r="L1493" s="206">
        <v>31376</v>
      </c>
      <c r="M1493" s="206" t="s">
        <v>1641</v>
      </c>
      <c r="N1493" s="206">
        <v>95583</v>
      </c>
      <c r="O1493" s="206">
        <v>25763</v>
      </c>
      <c r="P1493" s="206">
        <v>819163</v>
      </c>
      <c r="Q1493" s="206">
        <v>815908</v>
      </c>
      <c r="R1493" s="206">
        <v>162</v>
      </c>
      <c r="S1493" s="206">
        <v>980030</v>
      </c>
      <c r="T1493" s="206"/>
    </row>
    <row r="1494" spans="1:20">
      <c r="A1494" s="86">
        <v>1490</v>
      </c>
      <c r="B1494" s="86">
        <v>1490</v>
      </c>
      <c r="C1494" s="105">
        <v>39556</v>
      </c>
      <c r="D1494" s="86"/>
      <c r="E1494" s="277">
        <v>39559</v>
      </c>
      <c r="F1494" s="105">
        <v>39568</v>
      </c>
      <c r="G1494" s="105">
        <v>39568</v>
      </c>
      <c r="H1494" s="135" t="s">
        <v>119</v>
      </c>
      <c r="I1494" s="206">
        <v>67148</v>
      </c>
      <c r="J1494" s="206"/>
      <c r="K1494" s="206"/>
      <c r="L1494" s="206">
        <v>31343</v>
      </c>
      <c r="M1494" s="206" t="s">
        <v>1642</v>
      </c>
      <c r="N1494" s="206">
        <v>95293</v>
      </c>
      <c r="O1494" s="206">
        <v>25744</v>
      </c>
      <c r="P1494" s="206">
        <v>818889</v>
      </c>
      <c r="Q1494" s="206">
        <v>815914</v>
      </c>
      <c r="R1494" s="206">
        <v>9682</v>
      </c>
      <c r="S1494" s="206">
        <v>980037</v>
      </c>
      <c r="T1494" s="206"/>
    </row>
    <row r="1495" spans="1:20">
      <c r="A1495" s="86">
        <v>1491</v>
      </c>
      <c r="B1495" s="86">
        <v>1491</v>
      </c>
      <c r="C1495" s="105">
        <v>39556</v>
      </c>
      <c r="D1495" s="86"/>
      <c r="E1495" s="277">
        <v>39559</v>
      </c>
      <c r="F1495" s="105">
        <v>39568</v>
      </c>
      <c r="G1495" s="105">
        <v>39572</v>
      </c>
      <c r="H1495" s="135" t="s">
        <v>127</v>
      </c>
      <c r="I1495" s="206">
        <v>67293</v>
      </c>
      <c r="J1495" s="206"/>
      <c r="K1495" s="206"/>
      <c r="L1495" s="206">
        <v>31374</v>
      </c>
      <c r="M1495" s="206" t="s">
        <v>1643</v>
      </c>
      <c r="N1495" s="206">
        <v>95584</v>
      </c>
      <c r="O1495" s="206">
        <v>25781</v>
      </c>
      <c r="P1495" s="206">
        <v>819384</v>
      </c>
      <c r="Q1495" s="206">
        <v>815915</v>
      </c>
      <c r="R1495" s="206">
        <v>184</v>
      </c>
      <c r="S1495" s="206">
        <v>1180040</v>
      </c>
      <c r="T1495" s="206"/>
    </row>
    <row r="1496" spans="1:20">
      <c r="A1496" s="86">
        <v>1492</v>
      </c>
      <c r="B1496" s="86">
        <v>1492</v>
      </c>
      <c r="C1496" s="105">
        <v>39556</v>
      </c>
      <c r="D1496" s="86"/>
      <c r="E1496" s="277">
        <v>39559</v>
      </c>
      <c r="F1496" s="105">
        <v>39568</v>
      </c>
      <c r="G1496" s="105">
        <v>39572</v>
      </c>
      <c r="H1496" s="135" t="s">
        <v>120</v>
      </c>
      <c r="I1496" s="206">
        <v>67106</v>
      </c>
      <c r="J1496" s="206"/>
      <c r="K1496" s="206"/>
      <c r="L1496" s="206">
        <v>31336</v>
      </c>
      <c r="M1496" s="206" t="s">
        <v>1644</v>
      </c>
      <c r="N1496" s="206">
        <v>95816</v>
      </c>
      <c r="O1496" s="206">
        <v>25709</v>
      </c>
      <c r="P1496" s="206">
        <v>818882</v>
      </c>
      <c r="Q1496" s="206">
        <v>816381</v>
      </c>
      <c r="R1496" s="206">
        <v>9675</v>
      </c>
      <c r="S1496" s="206">
        <v>1180051</v>
      </c>
      <c r="T1496" s="206"/>
    </row>
    <row r="1497" spans="1:20">
      <c r="A1497" s="86">
        <v>1493</v>
      </c>
      <c r="B1497" s="86">
        <v>1493</v>
      </c>
      <c r="C1497" s="105">
        <v>39556</v>
      </c>
      <c r="D1497" s="86"/>
      <c r="E1497" s="277">
        <v>39559</v>
      </c>
      <c r="F1497" s="105">
        <v>39567</v>
      </c>
      <c r="G1497" s="105">
        <v>39567</v>
      </c>
      <c r="H1497" s="135" t="s">
        <v>120</v>
      </c>
      <c r="I1497" s="206">
        <v>67147</v>
      </c>
      <c r="J1497" s="206"/>
      <c r="K1497" s="206"/>
      <c r="L1497" s="206">
        <v>31367</v>
      </c>
      <c r="M1497" s="206" t="s">
        <v>1645</v>
      </c>
      <c r="N1497" s="206">
        <v>95026</v>
      </c>
      <c r="O1497" s="206">
        <v>25759</v>
      </c>
      <c r="P1497" s="206">
        <v>819228</v>
      </c>
      <c r="Q1497" s="206">
        <v>816378</v>
      </c>
      <c r="R1497" s="206">
        <v>188</v>
      </c>
      <c r="S1497" s="206">
        <v>1180041</v>
      </c>
      <c r="T1497" s="206"/>
    </row>
    <row r="1498" spans="1:20">
      <c r="A1498" s="86">
        <v>1494</v>
      </c>
      <c r="B1498" s="86">
        <v>1494</v>
      </c>
      <c r="C1498" s="105">
        <v>39556</v>
      </c>
      <c r="D1498" s="86"/>
      <c r="E1498" s="277">
        <v>39568</v>
      </c>
      <c r="F1498" s="105">
        <v>39573</v>
      </c>
      <c r="G1498" s="105">
        <v>39574</v>
      </c>
      <c r="H1498" s="135" t="s">
        <v>120</v>
      </c>
      <c r="I1498" s="206">
        <v>67160</v>
      </c>
      <c r="J1498" s="206"/>
      <c r="K1498" s="206"/>
      <c r="L1498" s="206">
        <v>31223</v>
      </c>
      <c r="M1498" s="206" t="s">
        <v>1646</v>
      </c>
      <c r="N1498" s="206">
        <v>95513</v>
      </c>
      <c r="O1498" s="206">
        <v>24937</v>
      </c>
      <c r="P1498" s="206">
        <v>818890</v>
      </c>
      <c r="Q1498" s="206">
        <v>816379</v>
      </c>
      <c r="R1498" s="206">
        <v>9357</v>
      </c>
      <c r="S1498" s="206">
        <v>1180066</v>
      </c>
      <c r="T1498" s="206"/>
    </row>
    <row r="1499" spans="1:20">
      <c r="A1499" s="86">
        <v>1495</v>
      </c>
      <c r="B1499" s="86">
        <v>1495</v>
      </c>
      <c r="C1499" s="105">
        <v>39556</v>
      </c>
      <c r="D1499" s="86"/>
      <c r="E1499" s="277">
        <v>39559</v>
      </c>
      <c r="F1499" s="105">
        <v>39568</v>
      </c>
      <c r="G1499" s="105">
        <v>39568</v>
      </c>
      <c r="H1499" s="135" t="s">
        <v>134</v>
      </c>
      <c r="I1499" s="206">
        <v>66812</v>
      </c>
      <c r="J1499" s="206"/>
      <c r="K1499" s="206"/>
      <c r="L1499" s="206">
        <v>31368</v>
      </c>
      <c r="M1499" s="206" t="s">
        <v>1647</v>
      </c>
      <c r="N1499" s="206">
        <v>95515</v>
      </c>
      <c r="O1499" s="206">
        <v>25775</v>
      </c>
      <c r="P1499" s="206">
        <v>818888</v>
      </c>
      <c r="Q1499" s="206">
        <v>816377</v>
      </c>
      <c r="R1499" s="206">
        <v>194</v>
      </c>
      <c r="S1499" s="206">
        <v>118071</v>
      </c>
      <c r="T1499" s="206"/>
    </row>
    <row r="1500" spans="1:20">
      <c r="A1500" s="86">
        <v>1496</v>
      </c>
      <c r="B1500" s="86">
        <v>1496</v>
      </c>
      <c r="C1500" s="105">
        <v>39556</v>
      </c>
      <c r="D1500" s="86"/>
      <c r="E1500" s="277">
        <v>39559</v>
      </c>
      <c r="F1500" s="105">
        <v>39563</v>
      </c>
      <c r="G1500" s="105">
        <v>39563</v>
      </c>
      <c r="H1500" s="135" t="s">
        <v>138</v>
      </c>
      <c r="I1500" s="206">
        <v>67413</v>
      </c>
      <c r="J1500" s="206"/>
      <c r="K1500" s="206"/>
      <c r="L1500" s="206">
        <v>31375</v>
      </c>
      <c r="M1500" s="206" t="s">
        <v>1648</v>
      </c>
      <c r="N1500" s="206">
        <v>96026</v>
      </c>
      <c r="O1500" s="206">
        <v>25771</v>
      </c>
      <c r="P1500" s="206">
        <v>817807</v>
      </c>
      <c r="Q1500" s="206">
        <v>815907</v>
      </c>
      <c r="R1500" s="206">
        <v>200</v>
      </c>
      <c r="S1500" s="206">
        <v>980067</v>
      </c>
      <c r="T1500" s="206"/>
    </row>
    <row r="1501" spans="1:20">
      <c r="A1501" s="86">
        <v>1497</v>
      </c>
      <c r="B1501" s="86">
        <v>1497</v>
      </c>
      <c r="C1501" s="105">
        <v>39556</v>
      </c>
      <c r="D1501" s="86"/>
      <c r="E1501" s="277">
        <v>39559</v>
      </c>
      <c r="F1501" s="105">
        <v>39573</v>
      </c>
      <c r="G1501" s="105">
        <v>39573</v>
      </c>
      <c r="H1501" s="135" t="s">
        <v>122</v>
      </c>
      <c r="I1501" s="206">
        <v>66976</v>
      </c>
      <c r="J1501" s="206"/>
      <c r="K1501" s="206"/>
      <c r="L1501" s="206">
        <v>31306</v>
      </c>
      <c r="M1501" s="206" t="s">
        <v>1649</v>
      </c>
      <c r="N1501" s="206">
        <v>95495</v>
      </c>
      <c r="O1501" s="206">
        <v>25671</v>
      </c>
      <c r="P1501" s="206">
        <v>817808</v>
      </c>
      <c r="Q1501" s="206">
        <v>816372</v>
      </c>
      <c r="R1501" s="206">
        <v>9260</v>
      </c>
      <c r="S1501" s="206">
        <v>148097</v>
      </c>
      <c r="T1501" s="206"/>
    </row>
    <row r="1502" spans="1:20">
      <c r="A1502" s="86">
        <v>1498</v>
      </c>
      <c r="B1502" s="86">
        <v>1498</v>
      </c>
      <c r="C1502" s="105">
        <v>39556</v>
      </c>
      <c r="D1502" s="86"/>
      <c r="E1502" s="277">
        <v>39559</v>
      </c>
      <c r="F1502" s="105">
        <v>39573</v>
      </c>
      <c r="G1502" s="105">
        <v>39573</v>
      </c>
      <c r="H1502" s="135" t="s">
        <v>120</v>
      </c>
      <c r="I1502" s="206">
        <v>67272</v>
      </c>
      <c r="J1502" s="206"/>
      <c r="K1502" s="206"/>
      <c r="L1502" s="206">
        <v>31245</v>
      </c>
      <c r="M1502" s="206" t="s">
        <v>1650</v>
      </c>
      <c r="N1502" s="206">
        <v>96025</v>
      </c>
      <c r="O1502" s="206">
        <v>25549</v>
      </c>
      <c r="P1502" s="206">
        <v>813861</v>
      </c>
      <c r="Q1502" s="206">
        <v>816368</v>
      </c>
      <c r="R1502" s="206">
        <v>9307</v>
      </c>
      <c r="S1502" s="206">
        <v>980064</v>
      </c>
      <c r="T1502" s="206"/>
    </row>
    <row r="1503" spans="1:20">
      <c r="A1503" s="86">
        <v>1499</v>
      </c>
      <c r="B1503" s="86">
        <v>1499</v>
      </c>
      <c r="C1503" s="105">
        <v>39556</v>
      </c>
      <c r="D1503" s="86"/>
      <c r="E1503" s="277">
        <v>39559</v>
      </c>
      <c r="F1503" s="105">
        <v>39563</v>
      </c>
      <c r="G1503" s="105">
        <v>39563</v>
      </c>
      <c r="H1503" s="135" t="s">
        <v>120</v>
      </c>
      <c r="I1503" s="206">
        <v>67078</v>
      </c>
      <c r="J1503" s="206"/>
      <c r="K1503" s="206"/>
      <c r="L1503" s="206">
        <v>31259</v>
      </c>
      <c r="M1503" s="206" t="s">
        <v>1651</v>
      </c>
      <c r="N1503" s="206">
        <v>95509</v>
      </c>
      <c r="O1503" s="206">
        <v>25581</v>
      </c>
      <c r="P1503" s="206">
        <v>817810</v>
      </c>
      <c r="Q1503" s="206">
        <v>816380</v>
      </c>
      <c r="R1503" s="206">
        <v>9310</v>
      </c>
      <c r="S1503" s="206">
        <v>118070</v>
      </c>
      <c r="T1503" s="206"/>
    </row>
    <row r="1504" spans="1:20">
      <c r="A1504" s="86">
        <v>1500</v>
      </c>
      <c r="B1504" s="86">
        <v>1500</v>
      </c>
      <c r="C1504" s="105">
        <v>39556</v>
      </c>
      <c r="D1504" s="86"/>
      <c r="E1504" s="277">
        <v>39559</v>
      </c>
      <c r="F1504" s="105">
        <v>39568</v>
      </c>
      <c r="G1504" s="105">
        <v>39572</v>
      </c>
      <c r="H1504" s="135" t="s">
        <v>127</v>
      </c>
      <c r="I1504" s="206">
        <v>66951</v>
      </c>
      <c r="J1504" s="206"/>
      <c r="K1504" s="206"/>
      <c r="L1504" s="206">
        <v>31334</v>
      </c>
      <c r="M1504" s="206" t="s">
        <v>2200</v>
      </c>
      <c r="N1504" s="206">
        <v>95516</v>
      </c>
      <c r="O1504" s="206">
        <v>25661</v>
      </c>
      <c r="P1504" s="206">
        <v>819223</v>
      </c>
      <c r="Q1504" s="206">
        <v>816367</v>
      </c>
      <c r="R1504" s="206">
        <v>9511</v>
      </c>
      <c r="S1504" s="206">
        <v>118063</v>
      </c>
      <c r="T1504" s="206"/>
    </row>
    <row r="1505" spans="1:20">
      <c r="A1505" s="86">
        <v>1501</v>
      </c>
      <c r="B1505" s="86">
        <v>1501</v>
      </c>
      <c r="C1505" s="105">
        <v>39556</v>
      </c>
      <c r="D1505" s="86"/>
      <c r="E1505" s="277">
        <v>39559</v>
      </c>
      <c r="F1505" s="105">
        <v>39563</v>
      </c>
      <c r="G1505" s="105">
        <v>39566</v>
      </c>
      <c r="H1505" s="135" t="s">
        <v>120</v>
      </c>
      <c r="I1505" s="206">
        <v>67073</v>
      </c>
      <c r="J1505" s="206"/>
      <c r="K1505" s="206"/>
      <c r="L1505" s="206">
        <v>31350</v>
      </c>
      <c r="M1505" s="206" t="s">
        <v>2201</v>
      </c>
      <c r="N1505" s="206">
        <v>95171</v>
      </c>
      <c r="O1505" s="206">
        <v>25756</v>
      </c>
      <c r="P1505" s="206">
        <v>819225</v>
      </c>
      <c r="Q1505" s="206">
        <v>816316</v>
      </c>
      <c r="R1505" s="206">
        <v>9677</v>
      </c>
      <c r="S1505" s="206">
        <v>980142</v>
      </c>
      <c r="T1505" s="206"/>
    </row>
    <row r="1506" spans="1:20">
      <c r="A1506" s="86">
        <v>1502</v>
      </c>
      <c r="B1506" s="86">
        <v>1502</v>
      </c>
      <c r="C1506" s="105">
        <v>39559</v>
      </c>
      <c r="D1506" s="86"/>
      <c r="E1506" s="277">
        <v>39560</v>
      </c>
      <c r="F1506" s="105">
        <v>39573</v>
      </c>
      <c r="G1506" s="105">
        <v>39572</v>
      </c>
      <c r="H1506" s="135" t="s">
        <v>138</v>
      </c>
      <c r="I1506" s="206">
        <v>67080</v>
      </c>
      <c r="J1506" s="206"/>
      <c r="K1506" s="206"/>
      <c r="L1506" s="206">
        <v>31311</v>
      </c>
      <c r="M1506" s="206" t="s">
        <v>2202</v>
      </c>
      <c r="N1506" s="206">
        <v>95581</v>
      </c>
      <c r="O1506" s="206">
        <v>25624</v>
      </c>
      <c r="P1506" s="206">
        <v>819157</v>
      </c>
      <c r="Q1506" s="206">
        <v>816365</v>
      </c>
      <c r="R1506" s="206">
        <v>9224</v>
      </c>
      <c r="S1506" s="206">
        <v>1180014</v>
      </c>
      <c r="T1506" s="206"/>
    </row>
    <row r="1507" spans="1:20">
      <c r="A1507" s="86">
        <v>1503</v>
      </c>
      <c r="B1507" s="86">
        <v>1503</v>
      </c>
      <c r="C1507" s="105">
        <v>39559</v>
      </c>
      <c r="D1507" s="86"/>
      <c r="E1507" s="277">
        <v>39560</v>
      </c>
      <c r="F1507" s="105">
        <v>39568</v>
      </c>
      <c r="G1507" s="105">
        <v>39572</v>
      </c>
      <c r="H1507" s="135" t="s">
        <v>120</v>
      </c>
      <c r="I1507" s="206">
        <v>66814</v>
      </c>
      <c r="J1507" s="206"/>
      <c r="K1507" s="206"/>
      <c r="L1507" s="206">
        <v>31355</v>
      </c>
      <c r="M1507" s="206" t="s">
        <v>2203</v>
      </c>
      <c r="N1507" s="206">
        <v>95670</v>
      </c>
      <c r="O1507" s="206">
        <v>25164</v>
      </c>
      <c r="P1507" s="206">
        <v>818984</v>
      </c>
      <c r="Q1507" s="206">
        <v>816366</v>
      </c>
      <c r="R1507" s="206">
        <v>9678</v>
      </c>
      <c r="S1507" s="206">
        <v>980066</v>
      </c>
      <c r="T1507" s="206"/>
    </row>
    <row r="1508" spans="1:20">
      <c r="A1508" s="86">
        <v>1504</v>
      </c>
      <c r="B1508" s="86">
        <v>1504</v>
      </c>
      <c r="C1508" s="105">
        <v>39559</v>
      </c>
      <c r="D1508" s="86"/>
      <c r="E1508" s="277">
        <v>39560</v>
      </c>
      <c r="F1508" s="105">
        <v>39568</v>
      </c>
      <c r="G1508" s="105">
        <v>39568</v>
      </c>
      <c r="H1508" s="135" t="s">
        <v>120</v>
      </c>
      <c r="I1508" s="206">
        <v>66975</v>
      </c>
      <c r="J1508" s="206"/>
      <c r="K1508" s="206"/>
      <c r="L1508" s="206">
        <v>31345</v>
      </c>
      <c r="M1508" s="206" t="s">
        <v>2204</v>
      </c>
      <c r="N1508" s="206">
        <v>95169</v>
      </c>
      <c r="O1508" s="206">
        <v>25729</v>
      </c>
      <c r="P1508" s="206">
        <v>819385</v>
      </c>
      <c r="Q1508" s="206">
        <v>816371</v>
      </c>
      <c r="R1508" s="206">
        <v>9652</v>
      </c>
      <c r="S1508" s="206">
        <v>980060</v>
      </c>
      <c r="T1508" s="206"/>
    </row>
    <row r="1509" spans="1:20">
      <c r="A1509" s="86">
        <v>1505</v>
      </c>
      <c r="B1509" s="86">
        <v>1505</v>
      </c>
      <c r="C1509" s="105">
        <v>39559</v>
      </c>
      <c r="D1509" s="86"/>
      <c r="E1509" s="277">
        <v>39559</v>
      </c>
      <c r="F1509" s="105">
        <v>39567</v>
      </c>
      <c r="G1509" s="105">
        <v>39567</v>
      </c>
      <c r="H1509" s="135" t="s">
        <v>120</v>
      </c>
      <c r="I1509" s="206">
        <v>66974</v>
      </c>
      <c r="J1509" s="206"/>
      <c r="K1509" s="206"/>
      <c r="L1509" s="206">
        <v>31328</v>
      </c>
      <c r="M1509" s="206" t="s">
        <v>2205</v>
      </c>
      <c r="N1509" s="206">
        <v>95507</v>
      </c>
      <c r="O1509" s="206">
        <v>25710</v>
      </c>
      <c r="P1509" s="206">
        <v>819224</v>
      </c>
      <c r="Q1509" s="206">
        <v>816374</v>
      </c>
      <c r="R1509" s="206">
        <v>9565</v>
      </c>
      <c r="S1509" s="206">
        <v>1180072</v>
      </c>
      <c r="T1509" s="206"/>
    </row>
    <row r="1510" spans="1:20">
      <c r="A1510" s="86">
        <v>1506</v>
      </c>
      <c r="B1510" s="86">
        <v>1506</v>
      </c>
      <c r="C1510" s="105">
        <v>39559</v>
      </c>
      <c r="D1510" s="86"/>
      <c r="E1510" s="277">
        <v>39559</v>
      </c>
      <c r="F1510" s="105">
        <v>39568</v>
      </c>
      <c r="G1510" s="105">
        <v>39568</v>
      </c>
      <c r="H1510" s="135" t="s">
        <v>120</v>
      </c>
      <c r="I1510" s="206">
        <v>67135</v>
      </c>
      <c r="J1510" s="206"/>
      <c r="K1510" s="206"/>
      <c r="L1510" s="206">
        <v>31086</v>
      </c>
      <c r="M1510" s="206" t="s">
        <v>2206</v>
      </c>
      <c r="N1510" s="206">
        <v>92963</v>
      </c>
      <c r="O1510" s="206">
        <v>25314</v>
      </c>
      <c r="P1510" s="206">
        <v>819379</v>
      </c>
      <c r="Q1510" s="206">
        <v>816370</v>
      </c>
      <c r="R1510" s="206">
        <v>8991</v>
      </c>
      <c r="S1510" s="206">
        <v>180001</v>
      </c>
      <c r="T1510" s="206"/>
    </row>
    <row r="1511" spans="1:20">
      <c r="A1511" s="86">
        <v>1507</v>
      </c>
      <c r="B1511" s="86">
        <v>1507</v>
      </c>
      <c r="C1511" s="105">
        <v>39559</v>
      </c>
      <c r="D1511" s="86"/>
      <c r="E1511" s="277">
        <v>39560</v>
      </c>
      <c r="F1511" s="105">
        <v>39568</v>
      </c>
      <c r="G1511" s="105">
        <v>39572</v>
      </c>
      <c r="H1511" s="135" t="s">
        <v>134</v>
      </c>
      <c r="I1511" s="206">
        <v>67133</v>
      </c>
      <c r="J1511" s="206"/>
      <c r="K1511" s="206"/>
      <c r="L1511" s="206">
        <v>31341</v>
      </c>
      <c r="M1511" s="206" t="s">
        <v>2207</v>
      </c>
      <c r="N1511" s="206">
        <v>91977</v>
      </c>
      <c r="O1511" s="206">
        <v>25758</v>
      </c>
      <c r="P1511" s="206">
        <v>819376</v>
      </c>
      <c r="Q1511" s="206">
        <v>816353</v>
      </c>
      <c r="R1511" s="206">
        <v>9579</v>
      </c>
      <c r="S1511" s="206">
        <v>980069</v>
      </c>
      <c r="T1511" s="206"/>
    </row>
    <row r="1512" spans="1:20">
      <c r="A1512" s="86">
        <v>1508</v>
      </c>
      <c r="B1512" s="86">
        <v>1508</v>
      </c>
      <c r="C1512" s="105">
        <v>39559</v>
      </c>
      <c r="D1512" s="86"/>
      <c r="E1512" s="277">
        <v>39560</v>
      </c>
      <c r="F1512" s="105">
        <v>39573</v>
      </c>
      <c r="G1512" s="105">
        <v>39573</v>
      </c>
      <c r="H1512" s="135" t="s">
        <v>138</v>
      </c>
      <c r="I1512" s="206">
        <v>66953</v>
      </c>
      <c r="J1512" s="206"/>
      <c r="K1512" s="206"/>
      <c r="L1512" s="206">
        <v>31399</v>
      </c>
      <c r="M1512" s="206" t="s">
        <v>2208</v>
      </c>
      <c r="N1512" s="206">
        <v>95378</v>
      </c>
      <c r="O1512" s="206">
        <v>25832</v>
      </c>
      <c r="P1512" s="206">
        <v>819222</v>
      </c>
      <c r="Q1512" s="206">
        <v>816373</v>
      </c>
      <c r="R1512" s="206">
        <v>9644</v>
      </c>
      <c r="S1512" s="206">
        <v>1180018</v>
      </c>
      <c r="T1512" s="206"/>
    </row>
    <row r="1513" spans="1:20">
      <c r="A1513" s="86">
        <v>1509</v>
      </c>
      <c r="B1513" s="86">
        <v>1509</v>
      </c>
      <c r="C1513" s="105">
        <v>39559</v>
      </c>
      <c r="D1513" s="86"/>
      <c r="E1513" s="277">
        <v>39560</v>
      </c>
      <c r="F1513" s="105">
        <v>39573</v>
      </c>
      <c r="G1513" s="105">
        <v>39573</v>
      </c>
      <c r="H1513" s="135" t="s">
        <v>138</v>
      </c>
      <c r="I1513" s="206">
        <v>66944</v>
      </c>
      <c r="J1513" s="206"/>
      <c r="K1513" s="206"/>
      <c r="L1513" s="206">
        <v>31400</v>
      </c>
      <c r="M1513" s="206" t="s">
        <v>2209</v>
      </c>
      <c r="N1513" s="206">
        <v>91102</v>
      </c>
      <c r="O1513" s="206">
        <v>25801</v>
      </c>
      <c r="P1513" s="206">
        <v>818990</v>
      </c>
      <c r="Q1513" s="206">
        <v>818352</v>
      </c>
      <c r="R1513" s="206">
        <v>9645</v>
      </c>
      <c r="S1513" s="206">
        <v>1180065</v>
      </c>
      <c r="T1513" s="206"/>
    </row>
    <row r="1514" spans="1:20">
      <c r="A1514" s="86">
        <v>1510</v>
      </c>
      <c r="B1514" s="86">
        <v>1510</v>
      </c>
      <c r="C1514" s="105">
        <v>39559</v>
      </c>
      <c r="D1514" s="86"/>
      <c r="E1514" s="277">
        <v>39560</v>
      </c>
      <c r="F1514" s="105">
        <v>39573</v>
      </c>
      <c r="G1514" s="105">
        <v>39573</v>
      </c>
      <c r="H1514" s="135" t="s">
        <v>122</v>
      </c>
      <c r="I1514" s="206">
        <v>67275</v>
      </c>
      <c r="J1514" s="206"/>
      <c r="K1514" s="206"/>
      <c r="L1514" s="206">
        <v>31396</v>
      </c>
      <c r="M1514" s="206" t="s">
        <v>2210</v>
      </c>
      <c r="N1514" s="206">
        <v>95817</v>
      </c>
      <c r="O1514" s="206">
        <v>25831</v>
      </c>
      <c r="P1514" s="206">
        <v>819230</v>
      </c>
      <c r="Q1514" s="206">
        <v>816360</v>
      </c>
      <c r="R1514" s="206">
        <v>9690</v>
      </c>
      <c r="S1514" s="206">
        <v>980070</v>
      </c>
      <c r="T1514" s="206"/>
    </row>
    <row r="1515" spans="1:20">
      <c r="A1515" s="86">
        <v>1511</v>
      </c>
      <c r="B1515" s="86">
        <v>1511</v>
      </c>
      <c r="C1515" s="105">
        <v>39559</v>
      </c>
      <c r="D1515" s="86"/>
      <c r="E1515" s="277">
        <v>39561</v>
      </c>
      <c r="F1515" s="105">
        <v>39568</v>
      </c>
      <c r="G1515" s="135"/>
      <c r="H1515" s="135"/>
      <c r="I1515" s="206">
        <v>67203</v>
      </c>
      <c r="J1515" s="206"/>
      <c r="K1515" s="206"/>
      <c r="L1515" s="206">
        <v>31408</v>
      </c>
      <c r="M1515" s="206" t="s">
        <v>2211</v>
      </c>
      <c r="N1515" s="206">
        <v>95173</v>
      </c>
      <c r="O1515" s="206">
        <v>25802</v>
      </c>
      <c r="P1515" s="206">
        <v>819380</v>
      </c>
      <c r="Q1515" s="206">
        <v>816358</v>
      </c>
      <c r="R1515" s="206">
        <v>9641</v>
      </c>
      <c r="S1515" s="206">
        <v>1180069</v>
      </c>
      <c r="T1515" s="206"/>
    </row>
    <row r="1516" spans="1:20">
      <c r="A1516" s="86">
        <v>1512</v>
      </c>
      <c r="B1516" s="86">
        <v>1512</v>
      </c>
      <c r="C1516" s="105">
        <v>39559</v>
      </c>
      <c r="D1516" s="86"/>
      <c r="E1516" s="277">
        <v>39560</v>
      </c>
      <c r="F1516" s="105">
        <v>39568</v>
      </c>
      <c r="G1516" s="105">
        <v>39568</v>
      </c>
      <c r="H1516" s="135" t="s">
        <v>120</v>
      </c>
      <c r="I1516" s="206">
        <v>67286</v>
      </c>
      <c r="J1516" s="206"/>
      <c r="K1516" s="206"/>
      <c r="L1516" s="206">
        <v>31369</v>
      </c>
      <c r="M1516" s="206" t="s">
        <v>2212</v>
      </c>
      <c r="N1516" s="206">
        <v>92895</v>
      </c>
      <c r="O1516" s="206">
        <v>25779</v>
      </c>
      <c r="P1516" s="206">
        <v>819156</v>
      </c>
      <c r="Q1516" s="206">
        <v>816369</v>
      </c>
      <c r="R1516" s="206">
        <v>155</v>
      </c>
      <c r="S1516" s="206">
        <v>280037</v>
      </c>
      <c r="T1516" s="206"/>
    </row>
    <row r="1517" spans="1:20">
      <c r="A1517" s="86">
        <v>1513</v>
      </c>
      <c r="B1517" s="86">
        <v>1513</v>
      </c>
      <c r="C1517" s="105">
        <v>39559</v>
      </c>
      <c r="D1517" s="86"/>
      <c r="E1517" s="277">
        <v>39560</v>
      </c>
      <c r="F1517" s="105">
        <v>39567</v>
      </c>
      <c r="G1517" s="105">
        <v>39567</v>
      </c>
      <c r="H1517" s="135" t="s">
        <v>120</v>
      </c>
      <c r="I1517" s="206">
        <v>67157</v>
      </c>
      <c r="J1517" s="206"/>
      <c r="K1517" s="206"/>
      <c r="L1517" s="206">
        <v>31405</v>
      </c>
      <c r="M1517" s="206" t="s">
        <v>2213</v>
      </c>
      <c r="N1517" s="206">
        <v>95668</v>
      </c>
      <c r="O1517" s="206">
        <v>25836</v>
      </c>
      <c r="P1517" s="206">
        <v>819154</v>
      </c>
      <c r="Q1517" s="206">
        <v>816364</v>
      </c>
      <c r="R1517" s="206">
        <v>9694</v>
      </c>
      <c r="S1517" s="206">
        <v>380160</v>
      </c>
      <c r="T1517" s="206"/>
    </row>
    <row r="1518" spans="1:20">
      <c r="A1518" s="86">
        <v>1514</v>
      </c>
      <c r="B1518" s="86">
        <v>1514</v>
      </c>
      <c r="C1518" s="105">
        <v>39559</v>
      </c>
      <c r="D1518" s="86"/>
      <c r="E1518" s="277">
        <v>39560</v>
      </c>
      <c r="F1518" s="105">
        <v>39568</v>
      </c>
      <c r="G1518" s="105">
        <v>39572</v>
      </c>
      <c r="H1518" s="135" t="s">
        <v>134</v>
      </c>
      <c r="I1518" s="206">
        <v>67155</v>
      </c>
      <c r="J1518" s="206"/>
      <c r="K1518" s="206"/>
      <c r="L1518" s="206">
        <v>31379</v>
      </c>
      <c r="M1518" s="206" t="s">
        <v>2214</v>
      </c>
      <c r="N1518" s="206">
        <v>96270</v>
      </c>
      <c r="O1518" s="206">
        <v>25137</v>
      </c>
      <c r="P1518" s="206">
        <v>818883</v>
      </c>
      <c r="Q1518" s="206">
        <v>816359</v>
      </c>
      <c r="R1518" s="206">
        <v>167</v>
      </c>
      <c r="S1518" s="206">
        <v>280049</v>
      </c>
      <c r="T1518" s="206"/>
    </row>
    <row r="1519" spans="1:20">
      <c r="A1519" s="86">
        <v>1515</v>
      </c>
      <c r="B1519" s="86">
        <v>1515</v>
      </c>
      <c r="C1519" s="105">
        <v>39559</v>
      </c>
      <c r="D1519" s="86"/>
      <c r="E1519" s="277">
        <v>39560</v>
      </c>
      <c r="F1519" s="105">
        <v>39568</v>
      </c>
      <c r="G1519" s="105">
        <v>39572</v>
      </c>
      <c r="H1519" s="135" t="s">
        <v>120</v>
      </c>
      <c r="I1519" s="206">
        <v>67202</v>
      </c>
      <c r="J1519" s="206"/>
      <c r="K1519" s="206"/>
      <c r="L1519" s="206">
        <v>31415</v>
      </c>
      <c r="M1519" s="206" t="s">
        <v>2215</v>
      </c>
      <c r="N1519" s="206">
        <v>95021</v>
      </c>
      <c r="O1519" s="206">
        <v>25859</v>
      </c>
      <c r="P1519" s="206">
        <v>818887</v>
      </c>
      <c r="Q1519" s="206">
        <v>816375</v>
      </c>
      <c r="R1519" s="206">
        <v>9650</v>
      </c>
      <c r="S1519" s="206">
        <v>1180020</v>
      </c>
      <c r="T1519" s="206"/>
    </row>
    <row r="1520" spans="1:20">
      <c r="A1520" s="86">
        <v>1516</v>
      </c>
      <c r="B1520" s="86">
        <v>1516</v>
      </c>
      <c r="C1520" s="105">
        <v>39559</v>
      </c>
      <c r="D1520" s="86"/>
      <c r="E1520" s="277">
        <v>39560</v>
      </c>
      <c r="F1520" s="105">
        <v>39568</v>
      </c>
      <c r="G1520" s="105">
        <v>39572</v>
      </c>
      <c r="H1520" s="135" t="s">
        <v>120</v>
      </c>
      <c r="I1520" s="206">
        <v>67302</v>
      </c>
      <c r="J1520" s="206"/>
      <c r="K1520" s="206"/>
      <c r="L1520" s="206">
        <v>31407</v>
      </c>
      <c r="M1520" s="206" t="s">
        <v>2216</v>
      </c>
      <c r="N1520" s="206">
        <v>93140</v>
      </c>
      <c r="O1520" s="206">
        <v>25837</v>
      </c>
      <c r="P1520" s="206">
        <v>818881</v>
      </c>
      <c r="Q1520" s="206">
        <v>816363</v>
      </c>
      <c r="R1520" s="206">
        <v>9643</v>
      </c>
      <c r="S1520" s="206">
        <v>380165</v>
      </c>
      <c r="T1520" s="206"/>
    </row>
    <row r="1521" spans="1:20">
      <c r="A1521" s="86">
        <v>1517</v>
      </c>
      <c r="B1521" s="86">
        <v>1517</v>
      </c>
      <c r="C1521" s="105">
        <v>39560</v>
      </c>
      <c r="D1521" s="86"/>
      <c r="E1521" s="277">
        <v>39561</v>
      </c>
      <c r="F1521" s="105">
        <v>39567</v>
      </c>
      <c r="G1521" s="105">
        <v>39567</v>
      </c>
      <c r="H1521" s="135" t="s">
        <v>134</v>
      </c>
      <c r="I1521" s="206">
        <v>66806</v>
      </c>
      <c r="J1521" s="206"/>
      <c r="K1521" s="206"/>
      <c r="L1521" s="206">
        <v>31412</v>
      </c>
      <c r="M1521" s="206" t="s">
        <v>2217</v>
      </c>
      <c r="N1521" s="206">
        <v>92885</v>
      </c>
      <c r="O1521" s="206">
        <v>25841</v>
      </c>
      <c r="P1521" s="206">
        <v>819152</v>
      </c>
      <c r="Q1521" s="206">
        <v>816376</v>
      </c>
      <c r="R1521" s="206">
        <v>9750</v>
      </c>
      <c r="S1521" s="206">
        <v>980061</v>
      </c>
      <c r="T1521" s="206"/>
    </row>
    <row r="1522" spans="1:20">
      <c r="A1522" s="86">
        <v>1518</v>
      </c>
      <c r="B1522" s="86">
        <v>1518</v>
      </c>
      <c r="C1522" s="105">
        <v>39560</v>
      </c>
      <c r="D1522" s="86"/>
      <c r="E1522" s="277">
        <v>39560</v>
      </c>
      <c r="F1522" s="105">
        <v>39568</v>
      </c>
      <c r="G1522" s="105">
        <v>39572</v>
      </c>
      <c r="H1522" s="135" t="s">
        <v>134</v>
      </c>
      <c r="I1522" s="206">
        <v>67294</v>
      </c>
      <c r="J1522" s="206"/>
      <c r="K1522" s="206"/>
      <c r="L1522" s="206">
        <v>31397</v>
      </c>
      <c r="M1522" s="206" t="s">
        <v>2218</v>
      </c>
      <c r="N1522" s="206">
        <v>93372</v>
      </c>
      <c r="O1522" s="206">
        <v>25808</v>
      </c>
      <c r="P1522" s="206">
        <v>819156</v>
      </c>
      <c r="Q1522" s="206">
        <v>816362</v>
      </c>
      <c r="R1522" s="206">
        <v>9695</v>
      </c>
      <c r="S1522" s="206">
        <v>280139</v>
      </c>
      <c r="T1522" s="206"/>
    </row>
    <row r="1523" spans="1:20">
      <c r="A1523" s="86">
        <v>1519</v>
      </c>
      <c r="B1523" s="86">
        <v>1519</v>
      </c>
      <c r="C1523" s="105">
        <v>39560</v>
      </c>
      <c r="D1523" s="86"/>
      <c r="E1523" s="277">
        <v>39560</v>
      </c>
      <c r="F1523" s="105">
        <v>39568</v>
      </c>
      <c r="G1523" s="105">
        <v>39572</v>
      </c>
      <c r="H1523" s="135" t="s">
        <v>127</v>
      </c>
      <c r="I1523" s="206">
        <v>67289</v>
      </c>
      <c r="J1523" s="206"/>
      <c r="K1523" s="206"/>
      <c r="L1523" s="206">
        <v>31409</v>
      </c>
      <c r="M1523" s="206" t="s">
        <v>2219</v>
      </c>
      <c r="N1523" s="206">
        <v>92643</v>
      </c>
      <c r="O1523" s="206">
        <v>25830</v>
      </c>
      <c r="P1523" s="206">
        <v>818886</v>
      </c>
      <c r="Q1523" s="206">
        <v>816354</v>
      </c>
      <c r="R1523" s="206">
        <v>9658</v>
      </c>
      <c r="S1523" s="206">
        <v>280099</v>
      </c>
      <c r="T1523" s="206"/>
    </row>
    <row r="1524" spans="1:20">
      <c r="A1524" s="86">
        <v>1520</v>
      </c>
      <c r="B1524" s="86">
        <v>1520</v>
      </c>
      <c r="C1524" s="105">
        <v>39560</v>
      </c>
      <c r="D1524" s="86"/>
      <c r="E1524" s="277">
        <v>39572</v>
      </c>
      <c r="F1524" s="105">
        <v>39575</v>
      </c>
      <c r="G1524" s="105">
        <v>39576</v>
      </c>
      <c r="H1524" s="135" t="s">
        <v>119</v>
      </c>
      <c r="I1524" s="206">
        <v>67287</v>
      </c>
      <c r="J1524" s="206"/>
      <c r="K1524" s="206"/>
      <c r="L1524" s="206">
        <v>31401</v>
      </c>
      <c r="M1524" s="206" t="s">
        <v>2220</v>
      </c>
      <c r="N1524" s="206">
        <v>92917</v>
      </c>
      <c r="O1524" s="206">
        <v>25815</v>
      </c>
      <c r="P1524" s="206">
        <v>814046</v>
      </c>
      <c r="Q1524" s="206">
        <v>816357</v>
      </c>
      <c r="R1524" s="206">
        <v>9553</v>
      </c>
      <c r="S1524" s="206">
        <v>280116</v>
      </c>
      <c r="T1524" s="206"/>
    </row>
    <row r="1525" spans="1:20">
      <c r="A1525" s="86">
        <v>1521</v>
      </c>
      <c r="B1525" s="86">
        <v>1521</v>
      </c>
      <c r="C1525" s="105">
        <v>39560</v>
      </c>
      <c r="D1525" s="86"/>
      <c r="E1525" s="277">
        <v>39561</v>
      </c>
      <c r="F1525" s="105">
        <v>39568</v>
      </c>
      <c r="G1525" s="105">
        <v>39572</v>
      </c>
      <c r="H1525" s="135" t="s">
        <v>127</v>
      </c>
      <c r="I1525" s="206">
        <v>67297</v>
      </c>
      <c r="J1525" s="206"/>
      <c r="K1525" s="206"/>
      <c r="L1525" s="206">
        <v>31390</v>
      </c>
      <c r="M1525" s="206" t="s">
        <v>2221</v>
      </c>
      <c r="N1525" s="206">
        <v>88058</v>
      </c>
      <c r="O1525" s="206">
        <v>25820</v>
      </c>
      <c r="P1525" s="206">
        <v>814219</v>
      </c>
      <c r="Q1525" s="206">
        <v>816915</v>
      </c>
      <c r="R1525" s="206">
        <v>9696</v>
      </c>
      <c r="S1525" s="206">
        <v>280115</v>
      </c>
      <c r="T1525" s="206"/>
    </row>
    <row r="1526" spans="1:20">
      <c r="A1526" s="86">
        <v>1522</v>
      </c>
      <c r="B1526" s="86">
        <v>1522</v>
      </c>
      <c r="C1526" s="105">
        <v>39560</v>
      </c>
      <c r="D1526" s="86"/>
      <c r="E1526" s="277">
        <v>39561</v>
      </c>
      <c r="F1526" s="105">
        <v>39568</v>
      </c>
      <c r="G1526" s="105">
        <v>39568</v>
      </c>
      <c r="H1526" s="135" t="s">
        <v>120</v>
      </c>
      <c r="I1526" s="206">
        <v>67277</v>
      </c>
      <c r="J1526" s="206"/>
      <c r="K1526" s="206"/>
      <c r="L1526" s="206">
        <v>31246</v>
      </c>
      <c r="M1526" s="206" t="s">
        <v>2222</v>
      </c>
      <c r="N1526" s="206">
        <v>93135</v>
      </c>
      <c r="O1526" s="206">
        <v>25584</v>
      </c>
      <c r="P1526" s="206">
        <v>814223</v>
      </c>
      <c r="Q1526" s="206">
        <v>816913</v>
      </c>
      <c r="R1526" s="206">
        <v>9299</v>
      </c>
      <c r="S1526" s="206">
        <v>280001</v>
      </c>
      <c r="T1526" s="206"/>
    </row>
    <row r="1527" spans="1:20">
      <c r="A1527" s="86">
        <v>1523</v>
      </c>
      <c r="B1527" s="86">
        <v>1523</v>
      </c>
      <c r="C1527" s="105">
        <v>39560</v>
      </c>
      <c r="D1527" s="86"/>
      <c r="E1527" s="277">
        <v>39561</v>
      </c>
      <c r="F1527" s="105">
        <v>39568</v>
      </c>
      <c r="G1527" s="105">
        <v>39572</v>
      </c>
      <c r="H1527" s="135" t="s">
        <v>127</v>
      </c>
      <c r="I1527" s="206">
        <v>67143</v>
      </c>
      <c r="J1527" s="206"/>
      <c r="K1527" s="206"/>
      <c r="L1527" s="206">
        <v>31385</v>
      </c>
      <c r="M1527" s="206" t="s">
        <v>2223</v>
      </c>
      <c r="N1527" s="206">
        <v>91104</v>
      </c>
      <c r="O1527" s="206">
        <v>25786</v>
      </c>
      <c r="P1527" s="206">
        <v>814784</v>
      </c>
      <c r="Q1527" s="206">
        <v>816916</v>
      </c>
      <c r="R1527" s="206">
        <v>9762</v>
      </c>
      <c r="S1527" s="206">
        <v>280098</v>
      </c>
      <c r="T1527" s="206"/>
    </row>
    <row r="1528" spans="1:20">
      <c r="A1528" s="86">
        <v>1524</v>
      </c>
      <c r="B1528" s="86">
        <v>1524</v>
      </c>
      <c r="C1528" s="105">
        <v>39560</v>
      </c>
      <c r="D1528" s="86"/>
      <c r="E1528" s="277">
        <v>39561</v>
      </c>
      <c r="F1528" s="105">
        <v>39568</v>
      </c>
      <c r="G1528" s="105">
        <v>39568</v>
      </c>
      <c r="H1528" s="135" t="s">
        <v>120</v>
      </c>
      <c r="I1528" s="206">
        <v>67162</v>
      </c>
      <c r="J1528" s="206"/>
      <c r="K1528" s="206"/>
      <c r="L1528" s="206">
        <v>31378</v>
      </c>
      <c r="M1528" s="206" t="s">
        <v>2224</v>
      </c>
      <c r="N1528" s="206">
        <v>92532</v>
      </c>
      <c r="O1528" s="206">
        <v>25769</v>
      </c>
      <c r="P1528" s="206">
        <v>819999</v>
      </c>
      <c r="Q1528" s="206">
        <v>816917</v>
      </c>
      <c r="R1528" s="206">
        <v>154</v>
      </c>
      <c r="S1528" s="206">
        <v>20169</v>
      </c>
      <c r="T1528" s="206"/>
    </row>
    <row r="1529" spans="1:20">
      <c r="A1529" s="86">
        <v>1525</v>
      </c>
      <c r="B1529" s="86">
        <v>1525</v>
      </c>
      <c r="C1529" s="105">
        <v>39560</v>
      </c>
      <c r="D1529" s="86"/>
      <c r="E1529" s="277">
        <v>39561</v>
      </c>
      <c r="F1529" s="105">
        <v>39568</v>
      </c>
      <c r="G1529" s="105">
        <v>39568</v>
      </c>
      <c r="H1529" s="135" t="s">
        <v>120</v>
      </c>
      <c r="I1529" s="206">
        <v>67270</v>
      </c>
      <c r="J1529" s="206"/>
      <c r="K1529" s="206"/>
      <c r="L1529" s="206">
        <v>31388</v>
      </c>
      <c r="M1529" s="206" t="s">
        <v>2225</v>
      </c>
      <c r="N1529" s="206">
        <v>87858</v>
      </c>
      <c r="O1529" s="206">
        <v>25782</v>
      </c>
      <c r="P1529" s="206">
        <v>819988</v>
      </c>
      <c r="Q1529" s="206">
        <v>816897</v>
      </c>
      <c r="R1529" s="206">
        <v>9763</v>
      </c>
      <c r="S1529" s="206">
        <v>280122</v>
      </c>
      <c r="T1529" s="206"/>
    </row>
    <row r="1530" spans="1:20">
      <c r="A1530" s="86">
        <v>1526</v>
      </c>
      <c r="B1530" s="86">
        <v>1526</v>
      </c>
      <c r="C1530" s="105">
        <v>39560</v>
      </c>
      <c r="D1530" s="86"/>
      <c r="E1530" s="277">
        <v>39561</v>
      </c>
      <c r="F1530" s="105">
        <v>39568</v>
      </c>
      <c r="G1530" s="105">
        <v>39574</v>
      </c>
      <c r="H1530" s="135" t="s">
        <v>120</v>
      </c>
      <c r="I1530" s="206">
        <v>67300</v>
      </c>
      <c r="J1530" s="206"/>
      <c r="K1530" s="206"/>
      <c r="L1530" s="206">
        <v>31395</v>
      </c>
      <c r="M1530" s="206" t="s">
        <v>2226</v>
      </c>
      <c r="N1530" s="206">
        <v>92892</v>
      </c>
      <c r="O1530" s="206">
        <v>25827</v>
      </c>
      <c r="P1530" s="206">
        <v>819995</v>
      </c>
      <c r="Q1530" s="206">
        <v>816898</v>
      </c>
      <c r="R1530" s="206">
        <v>9687</v>
      </c>
      <c r="S1530" s="206">
        <v>20168</v>
      </c>
      <c r="T1530" s="206"/>
    </row>
    <row r="1531" spans="1:20">
      <c r="A1531" s="86">
        <v>1527</v>
      </c>
      <c r="B1531" s="86">
        <v>1527</v>
      </c>
      <c r="C1531" s="105">
        <v>39560</v>
      </c>
      <c r="D1531" s="86"/>
      <c r="E1531" s="277">
        <v>39562</v>
      </c>
      <c r="F1531" s="105">
        <v>39574</v>
      </c>
      <c r="G1531" s="105">
        <v>39575</v>
      </c>
      <c r="H1531" s="135" t="s">
        <v>126</v>
      </c>
      <c r="I1531" s="206">
        <v>66979</v>
      </c>
      <c r="J1531" s="206"/>
      <c r="K1531" s="206"/>
      <c r="L1531" s="206">
        <v>31391</v>
      </c>
      <c r="M1531" s="206" t="s">
        <v>2227</v>
      </c>
      <c r="N1531" s="206">
        <v>93381</v>
      </c>
      <c r="O1531" s="206">
        <v>25822</v>
      </c>
      <c r="P1531" s="206">
        <v>819987</v>
      </c>
      <c r="Q1531" s="206">
        <v>816907</v>
      </c>
      <c r="R1531" s="206">
        <v>9686</v>
      </c>
      <c r="S1531" s="206">
        <v>280010</v>
      </c>
      <c r="T1531" s="206"/>
    </row>
    <row r="1532" spans="1:20">
      <c r="A1532" s="86">
        <v>1528</v>
      </c>
      <c r="B1532" s="86">
        <v>1528</v>
      </c>
      <c r="C1532" s="105">
        <v>39560</v>
      </c>
      <c r="D1532" s="86"/>
      <c r="E1532" s="277">
        <v>39561</v>
      </c>
      <c r="F1532" s="105">
        <v>39567</v>
      </c>
      <c r="G1532" s="105">
        <v>39567</v>
      </c>
      <c r="H1532" s="135" t="s">
        <v>134</v>
      </c>
      <c r="I1532" s="206">
        <v>67296</v>
      </c>
      <c r="J1532" s="206"/>
      <c r="K1532" s="206"/>
      <c r="L1532" s="206">
        <v>31309</v>
      </c>
      <c r="M1532" s="206" t="s">
        <v>2228</v>
      </c>
      <c r="N1532" s="206">
        <v>96112</v>
      </c>
      <c r="O1532" s="206">
        <v>25571</v>
      </c>
      <c r="P1532" s="206">
        <v>819792</v>
      </c>
      <c r="Q1532" s="206">
        <v>816921</v>
      </c>
      <c r="R1532" s="206">
        <v>9520</v>
      </c>
      <c r="S1532" s="206">
        <v>780115</v>
      </c>
      <c r="T1532" s="206"/>
    </row>
    <row r="1533" spans="1:20">
      <c r="A1533" s="86">
        <v>1529</v>
      </c>
      <c r="B1533" s="86">
        <v>1529</v>
      </c>
      <c r="C1533" s="105">
        <v>39560</v>
      </c>
      <c r="D1533" s="86"/>
      <c r="E1533" s="277">
        <v>39561</v>
      </c>
      <c r="F1533" s="105">
        <v>39568</v>
      </c>
      <c r="G1533" s="105">
        <v>39568</v>
      </c>
      <c r="H1533" s="135" t="s">
        <v>134</v>
      </c>
      <c r="I1533" s="206">
        <v>66945</v>
      </c>
      <c r="J1533" s="206"/>
      <c r="K1533" s="206"/>
      <c r="L1533" s="206">
        <v>31386</v>
      </c>
      <c r="M1533" s="206" t="s">
        <v>2229</v>
      </c>
      <c r="N1533" s="206">
        <v>96111</v>
      </c>
      <c r="O1533" s="206">
        <v>25785</v>
      </c>
      <c r="P1533" s="206">
        <v>819790</v>
      </c>
      <c r="Q1533" s="206">
        <v>816910</v>
      </c>
      <c r="R1533" s="206">
        <v>9597</v>
      </c>
      <c r="S1533" s="206">
        <v>780124</v>
      </c>
      <c r="T1533" s="206"/>
    </row>
    <row r="1534" spans="1:20">
      <c r="A1534" s="86">
        <v>1530</v>
      </c>
      <c r="B1534" s="86">
        <v>1530</v>
      </c>
      <c r="C1534" s="105">
        <v>39560</v>
      </c>
      <c r="D1534" s="86"/>
      <c r="E1534" s="277">
        <v>39563</v>
      </c>
      <c r="F1534" s="105">
        <v>39573</v>
      </c>
      <c r="G1534" s="105">
        <v>39575</v>
      </c>
      <c r="H1534" s="135" t="s">
        <v>134</v>
      </c>
      <c r="I1534" s="206">
        <v>67141</v>
      </c>
      <c r="J1534" s="206"/>
      <c r="K1534" s="206"/>
      <c r="L1534" s="206">
        <v>31411</v>
      </c>
      <c r="M1534" s="206" t="s">
        <v>2230</v>
      </c>
      <c r="N1534" s="206">
        <v>95382</v>
      </c>
      <c r="O1534" s="206">
        <v>25848</v>
      </c>
      <c r="P1534" s="206">
        <v>819786</v>
      </c>
      <c r="Q1534" s="206">
        <v>816920</v>
      </c>
      <c r="R1534" s="206">
        <v>9751</v>
      </c>
      <c r="S1534" s="206">
        <v>780116</v>
      </c>
      <c r="T1534" s="206"/>
    </row>
    <row r="1535" spans="1:20">
      <c r="A1535" s="86">
        <v>1531</v>
      </c>
      <c r="B1535" s="86">
        <v>1531</v>
      </c>
      <c r="C1535" s="105">
        <v>39560</v>
      </c>
      <c r="D1535" s="86"/>
      <c r="E1535" s="277">
        <v>39561</v>
      </c>
      <c r="F1535" s="105">
        <v>39568</v>
      </c>
      <c r="G1535" s="105">
        <v>39572</v>
      </c>
      <c r="H1535" s="135" t="s">
        <v>120</v>
      </c>
      <c r="I1535" s="206">
        <v>67292</v>
      </c>
      <c r="J1535" s="206"/>
      <c r="K1535" s="206"/>
      <c r="L1535" s="206">
        <v>31373</v>
      </c>
      <c r="M1535" s="206" t="s">
        <v>2231</v>
      </c>
      <c r="N1535" s="206">
        <v>96115</v>
      </c>
      <c r="O1535" s="206">
        <v>25767</v>
      </c>
      <c r="P1535" s="206">
        <v>819991</v>
      </c>
      <c r="Q1535" s="206">
        <v>816899</v>
      </c>
      <c r="R1535" s="206">
        <v>199</v>
      </c>
      <c r="S1535" s="206">
        <v>780137</v>
      </c>
      <c r="T1535" s="206"/>
    </row>
    <row r="1536" spans="1:20">
      <c r="A1536" s="86">
        <v>1532</v>
      </c>
      <c r="B1536" s="86">
        <v>1532</v>
      </c>
      <c r="C1536" s="105">
        <v>39560</v>
      </c>
      <c r="D1536" s="86"/>
      <c r="E1536" s="277">
        <v>39562</v>
      </c>
      <c r="F1536" s="105">
        <v>39573</v>
      </c>
      <c r="G1536" s="105">
        <v>39573</v>
      </c>
      <c r="H1536" s="135" t="s">
        <v>120</v>
      </c>
      <c r="I1536" s="206">
        <v>67295</v>
      </c>
      <c r="J1536" s="206"/>
      <c r="K1536" s="206"/>
      <c r="L1536" s="206">
        <v>31398</v>
      </c>
      <c r="M1536" s="206" t="s">
        <v>2232</v>
      </c>
      <c r="N1536" s="206">
        <v>96114</v>
      </c>
      <c r="O1536" s="206">
        <v>25816</v>
      </c>
      <c r="P1536" s="206">
        <v>813770</v>
      </c>
      <c r="Q1536" s="206">
        <v>816911</v>
      </c>
      <c r="R1536" s="206">
        <v>9859</v>
      </c>
      <c r="S1536" s="206">
        <v>780092</v>
      </c>
      <c r="T1536" s="206"/>
    </row>
    <row r="1537" spans="1:20">
      <c r="A1537" s="86">
        <v>1533</v>
      </c>
      <c r="B1537" s="86">
        <v>1533</v>
      </c>
      <c r="C1537" s="105">
        <v>39561</v>
      </c>
      <c r="D1537" s="86"/>
      <c r="E1537" s="277">
        <v>39562</v>
      </c>
      <c r="F1537" s="105">
        <v>39574</v>
      </c>
      <c r="G1537" s="105">
        <v>39574</v>
      </c>
      <c r="H1537" s="135" t="s">
        <v>134</v>
      </c>
      <c r="I1537" s="206">
        <v>67428</v>
      </c>
      <c r="J1537" s="206"/>
      <c r="K1537" s="206"/>
      <c r="L1537" s="206">
        <v>31377</v>
      </c>
      <c r="M1537" s="206" t="s">
        <v>2233</v>
      </c>
      <c r="N1537" s="206">
        <v>95673</v>
      </c>
      <c r="O1537" s="206">
        <v>25755</v>
      </c>
      <c r="P1537" s="206">
        <v>814045</v>
      </c>
      <c r="Q1537" s="206">
        <v>816895</v>
      </c>
      <c r="R1537" s="206">
        <v>186</v>
      </c>
      <c r="S1537" s="206">
        <v>780117</v>
      </c>
      <c r="T1537" s="206"/>
    </row>
    <row r="1538" spans="1:20">
      <c r="A1538" s="86">
        <v>1534</v>
      </c>
      <c r="B1538" s="86">
        <v>1534</v>
      </c>
      <c r="C1538" s="105">
        <v>39561</v>
      </c>
      <c r="D1538" s="86"/>
      <c r="E1538" s="277">
        <v>39562</v>
      </c>
      <c r="F1538" s="105">
        <v>39574</v>
      </c>
      <c r="G1538" s="105">
        <v>39575</v>
      </c>
      <c r="H1538" s="135" t="s">
        <v>127</v>
      </c>
      <c r="I1538" s="206">
        <v>67278</v>
      </c>
      <c r="J1538" s="206"/>
      <c r="K1538" s="206"/>
      <c r="L1538" s="206">
        <v>31372</v>
      </c>
      <c r="M1538" s="206" t="s">
        <v>2234</v>
      </c>
      <c r="N1538" s="206">
        <v>92888</v>
      </c>
      <c r="O1538" s="206">
        <v>25776</v>
      </c>
      <c r="P1538" s="206">
        <v>815158</v>
      </c>
      <c r="Q1538" s="206">
        <v>816893</v>
      </c>
      <c r="R1538" s="206">
        <v>152</v>
      </c>
      <c r="S1538" s="206">
        <v>780059</v>
      </c>
      <c r="T1538" s="206"/>
    </row>
    <row r="1539" spans="1:20">
      <c r="A1539" s="86">
        <v>1535</v>
      </c>
      <c r="B1539" s="86">
        <v>1535</v>
      </c>
      <c r="C1539" s="105">
        <v>39561</v>
      </c>
      <c r="D1539" s="86"/>
      <c r="E1539" s="277">
        <v>39562</v>
      </c>
      <c r="F1539" s="105">
        <v>39574</v>
      </c>
      <c r="G1539" s="105">
        <v>39575</v>
      </c>
      <c r="H1539" s="135" t="s">
        <v>120</v>
      </c>
      <c r="I1539" s="206">
        <v>67290</v>
      </c>
      <c r="J1539" s="206"/>
      <c r="K1539" s="206"/>
      <c r="L1539" s="206">
        <v>31410</v>
      </c>
      <c r="M1539" s="206" t="s">
        <v>2235</v>
      </c>
      <c r="N1539" s="206">
        <v>96269</v>
      </c>
      <c r="O1539" s="206">
        <v>25838</v>
      </c>
      <c r="P1539" s="206">
        <v>813775</v>
      </c>
      <c r="Q1539" s="206">
        <v>8116912</v>
      </c>
      <c r="R1539" s="206">
        <v>9692</v>
      </c>
      <c r="S1539" s="206">
        <v>780049</v>
      </c>
      <c r="T1539" s="206"/>
    </row>
    <row r="1540" spans="1:20">
      <c r="A1540" s="86">
        <v>1536</v>
      </c>
      <c r="B1540" s="86">
        <v>1536</v>
      </c>
      <c r="C1540" s="105">
        <v>39561</v>
      </c>
      <c r="D1540" s="86"/>
      <c r="E1540" s="277">
        <v>39561</v>
      </c>
      <c r="F1540" s="105">
        <v>39568</v>
      </c>
      <c r="G1540" s="105">
        <v>39572</v>
      </c>
      <c r="H1540" s="135" t="s">
        <v>120</v>
      </c>
      <c r="I1540" s="206">
        <v>67418</v>
      </c>
      <c r="J1540" s="206"/>
      <c r="K1540" s="206"/>
      <c r="L1540" s="206">
        <v>31431</v>
      </c>
      <c r="M1540" s="206" t="s">
        <v>2236</v>
      </c>
      <c r="N1540" s="206">
        <v>96119</v>
      </c>
      <c r="O1540" s="206">
        <v>25872</v>
      </c>
      <c r="P1540" s="206">
        <v>814445</v>
      </c>
      <c r="Q1540" s="206">
        <v>816916</v>
      </c>
      <c r="R1540" s="206">
        <v>9813</v>
      </c>
      <c r="S1540" s="206">
        <v>780065</v>
      </c>
      <c r="T1540" s="206"/>
    </row>
    <row r="1541" spans="1:20">
      <c r="A1541" s="86">
        <v>1537</v>
      </c>
      <c r="B1541" s="86">
        <v>1537</v>
      </c>
      <c r="C1541" s="105">
        <v>39561</v>
      </c>
      <c r="D1541" s="86"/>
      <c r="E1541" s="277">
        <v>39562</v>
      </c>
      <c r="F1541" s="105">
        <v>39574</v>
      </c>
      <c r="G1541" s="105">
        <v>39574</v>
      </c>
      <c r="H1541" s="135" t="s">
        <v>120</v>
      </c>
      <c r="I1541" s="206">
        <v>67074</v>
      </c>
      <c r="J1541" s="206"/>
      <c r="K1541" s="206"/>
      <c r="L1541" s="206">
        <v>31465</v>
      </c>
      <c r="M1541" s="206" t="s">
        <v>2237</v>
      </c>
      <c r="N1541" s="206">
        <v>96889</v>
      </c>
      <c r="O1541" s="206">
        <v>25997</v>
      </c>
      <c r="P1541" s="206">
        <v>815231</v>
      </c>
      <c r="Q1541" s="206">
        <v>816908</v>
      </c>
      <c r="R1541" s="206">
        <v>9847</v>
      </c>
      <c r="S1541" s="206">
        <v>780113</v>
      </c>
      <c r="T1541" s="206"/>
    </row>
    <row r="1542" spans="1:20">
      <c r="A1542" s="86">
        <v>1538</v>
      </c>
      <c r="B1542" s="86">
        <v>1538</v>
      </c>
      <c r="C1542" s="105">
        <v>39561</v>
      </c>
      <c r="D1542" s="86"/>
      <c r="E1542" s="277">
        <v>39562</v>
      </c>
      <c r="F1542" s="105">
        <v>39574</v>
      </c>
      <c r="G1542" s="105">
        <v>39574</v>
      </c>
      <c r="H1542" s="135" t="s">
        <v>127</v>
      </c>
      <c r="I1542" s="206">
        <v>67400</v>
      </c>
      <c r="J1542" s="206"/>
      <c r="K1542" s="206"/>
      <c r="L1542" s="206">
        <v>31430</v>
      </c>
      <c r="M1542" s="206" t="s">
        <v>2238</v>
      </c>
      <c r="N1542" s="206">
        <v>95585</v>
      </c>
      <c r="O1542" s="206">
        <v>25803</v>
      </c>
      <c r="P1542" s="206">
        <v>815227</v>
      </c>
      <c r="Q1542" s="206">
        <v>816901</v>
      </c>
      <c r="R1542" s="206">
        <v>9582</v>
      </c>
      <c r="S1542" s="206">
        <v>780042</v>
      </c>
      <c r="T1542" s="206"/>
    </row>
    <row r="1543" spans="1:20">
      <c r="A1543" s="86">
        <v>1539</v>
      </c>
      <c r="B1543" s="86">
        <v>1539</v>
      </c>
      <c r="C1543" s="105">
        <v>39561</v>
      </c>
      <c r="D1543" s="86"/>
      <c r="E1543" s="277">
        <v>39562</v>
      </c>
      <c r="F1543" s="105">
        <v>39574</v>
      </c>
      <c r="G1543" s="135"/>
      <c r="H1543" s="135"/>
      <c r="I1543" s="206">
        <v>67416</v>
      </c>
      <c r="J1543" s="206"/>
      <c r="K1543" s="206"/>
      <c r="L1543" s="206">
        <v>31433</v>
      </c>
      <c r="M1543" s="206" t="s">
        <v>2239</v>
      </c>
      <c r="N1543" s="206">
        <v>96366</v>
      </c>
      <c r="O1543" s="206">
        <v>25905</v>
      </c>
      <c r="P1543" s="206">
        <v>815153</v>
      </c>
      <c r="Q1543" s="206">
        <v>816905</v>
      </c>
      <c r="R1543" s="206">
        <v>9723</v>
      </c>
      <c r="S1543" s="206">
        <v>780077</v>
      </c>
      <c r="T1543" s="206"/>
    </row>
    <row r="1544" spans="1:20">
      <c r="A1544" s="86">
        <v>1540</v>
      </c>
      <c r="B1544" s="86">
        <v>1540</v>
      </c>
      <c r="C1544" s="105">
        <v>39561</v>
      </c>
      <c r="D1544" s="86"/>
      <c r="E1544" s="277">
        <v>39563</v>
      </c>
      <c r="F1544" s="105">
        <v>39574</v>
      </c>
      <c r="G1544" s="105">
        <v>39575</v>
      </c>
      <c r="H1544" s="135" t="s">
        <v>127</v>
      </c>
      <c r="I1544" s="206">
        <v>67129</v>
      </c>
      <c r="J1544" s="206"/>
      <c r="K1544" s="206"/>
      <c r="L1544" s="206">
        <v>31441</v>
      </c>
      <c r="M1544" s="206" t="s">
        <v>2240</v>
      </c>
      <c r="N1544" s="206">
        <v>96358</v>
      </c>
      <c r="O1544" s="206">
        <v>25948</v>
      </c>
      <c r="P1544" s="206">
        <v>819377</v>
      </c>
      <c r="Q1544" s="206">
        <v>816900</v>
      </c>
      <c r="R1544" s="206">
        <v>9874</v>
      </c>
      <c r="S1544" s="206">
        <v>780060</v>
      </c>
      <c r="T1544" s="206"/>
    </row>
    <row r="1545" spans="1:20">
      <c r="A1545" s="86">
        <v>1541</v>
      </c>
      <c r="B1545" s="86">
        <v>1541</v>
      </c>
      <c r="C1545" s="105">
        <v>39561</v>
      </c>
      <c r="D1545" s="86"/>
      <c r="E1545" s="277">
        <v>39562</v>
      </c>
      <c r="F1545" s="105">
        <v>39574</v>
      </c>
      <c r="G1545" s="105">
        <v>39574</v>
      </c>
      <c r="H1545" s="135" t="s">
        <v>127</v>
      </c>
      <c r="I1545" s="206">
        <v>67446</v>
      </c>
      <c r="J1545" s="206"/>
      <c r="K1545" s="206"/>
      <c r="L1545" s="206">
        <v>31413</v>
      </c>
      <c r="M1545" s="206" t="s">
        <v>2241</v>
      </c>
      <c r="N1545" s="206">
        <v>96272</v>
      </c>
      <c r="O1545" s="206">
        <v>25846</v>
      </c>
      <c r="P1545" s="206">
        <v>819788</v>
      </c>
      <c r="Q1545" s="206">
        <v>816896</v>
      </c>
      <c r="R1545" s="206">
        <v>9691</v>
      </c>
      <c r="S1545" s="206">
        <v>10801114</v>
      </c>
      <c r="T1545" s="206"/>
    </row>
    <row r="1546" spans="1:20">
      <c r="A1546" s="86">
        <v>1542</v>
      </c>
      <c r="B1546" s="86">
        <v>1542</v>
      </c>
      <c r="C1546" s="105">
        <v>39561</v>
      </c>
      <c r="D1546" s="86"/>
      <c r="E1546" s="277">
        <v>39562</v>
      </c>
      <c r="F1546" s="105">
        <v>39574</v>
      </c>
      <c r="G1546" s="105">
        <v>39575</v>
      </c>
      <c r="H1546" s="135" t="s">
        <v>119</v>
      </c>
      <c r="I1546" s="206">
        <v>67415</v>
      </c>
      <c r="J1546" s="206"/>
      <c r="K1546" s="206"/>
      <c r="L1546" s="206">
        <v>31432</v>
      </c>
      <c r="M1546" s="206" t="s">
        <v>2242</v>
      </c>
      <c r="N1546" s="206">
        <v>95578</v>
      </c>
      <c r="O1546" s="206">
        <v>25804</v>
      </c>
      <c r="P1546" s="206">
        <v>819509</v>
      </c>
      <c r="Q1546" s="206">
        <v>816903</v>
      </c>
      <c r="R1546" s="206">
        <v>9735</v>
      </c>
      <c r="S1546" s="206">
        <v>1080149</v>
      </c>
      <c r="T1546" s="206"/>
    </row>
    <row r="1547" spans="1:20">
      <c r="A1547" s="86">
        <v>1543</v>
      </c>
      <c r="B1547" s="86">
        <v>1543</v>
      </c>
      <c r="C1547" s="105">
        <v>39561</v>
      </c>
      <c r="D1547" s="86"/>
      <c r="E1547" s="277">
        <v>39562</v>
      </c>
      <c r="F1547" s="105">
        <v>39573</v>
      </c>
      <c r="G1547" s="105">
        <v>39573</v>
      </c>
      <c r="H1547" s="135" t="s">
        <v>122</v>
      </c>
      <c r="I1547" s="206">
        <v>67131</v>
      </c>
      <c r="J1547" s="206"/>
      <c r="K1547" s="206"/>
      <c r="L1547" s="206">
        <v>31436</v>
      </c>
      <c r="M1547" s="206" t="s">
        <v>2243</v>
      </c>
      <c r="N1547" s="206">
        <v>94579</v>
      </c>
      <c r="O1547" s="206">
        <v>25954</v>
      </c>
      <c r="P1547" s="206">
        <v>819504</v>
      </c>
      <c r="Q1547" s="206">
        <v>816914</v>
      </c>
      <c r="R1547" s="206">
        <v>9785</v>
      </c>
      <c r="S1547" s="206">
        <v>780139</v>
      </c>
      <c r="T1547" s="206"/>
    </row>
    <row r="1548" spans="1:20">
      <c r="A1548" s="86">
        <v>1544</v>
      </c>
      <c r="B1548" s="86">
        <v>1544</v>
      </c>
      <c r="C1548" s="105">
        <v>39561</v>
      </c>
      <c r="D1548" s="86"/>
      <c r="E1548" s="277">
        <v>39562</v>
      </c>
      <c r="F1548" s="105">
        <v>39574</v>
      </c>
      <c r="G1548" s="105">
        <v>39574</v>
      </c>
      <c r="H1548" s="135" t="s">
        <v>120</v>
      </c>
      <c r="I1548" s="206">
        <v>67079</v>
      </c>
      <c r="J1548" s="206"/>
      <c r="K1548" s="206"/>
      <c r="L1548" s="206">
        <v>31434</v>
      </c>
      <c r="M1548" s="206" t="s">
        <v>2244</v>
      </c>
      <c r="N1548" s="206">
        <v>96118</v>
      </c>
      <c r="O1548" s="206">
        <v>25805</v>
      </c>
      <c r="P1548" s="206">
        <v>819502</v>
      </c>
      <c r="Q1548" s="206">
        <v>817480</v>
      </c>
      <c r="R1548" s="206">
        <v>9657</v>
      </c>
      <c r="S1548" s="206">
        <v>780118</v>
      </c>
      <c r="T1548" s="206"/>
    </row>
    <row r="1549" spans="1:20">
      <c r="A1549" s="86">
        <v>1545</v>
      </c>
      <c r="B1549" s="86">
        <v>1545</v>
      </c>
      <c r="C1549" s="105">
        <v>39561</v>
      </c>
      <c r="D1549" s="86"/>
      <c r="E1549" s="277">
        <v>39562</v>
      </c>
      <c r="F1549" s="105">
        <v>39574</v>
      </c>
      <c r="G1549" s="105">
        <v>39574</v>
      </c>
      <c r="H1549" s="135" t="s">
        <v>120</v>
      </c>
      <c r="I1549" s="206">
        <v>67373</v>
      </c>
      <c r="J1549" s="206"/>
      <c r="K1549" s="206"/>
      <c r="L1549" s="206">
        <v>31429</v>
      </c>
      <c r="M1549" s="206" t="s">
        <v>2245</v>
      </c>
      <c r="N1549" s="206">
        <v>93373</v>
      </c>
      <c r="O1549" s="206">
        <v>25809</v>
      </c>
      <c r="P1549" s="206">
        <v>819505</v>
      </c>
      <c r="Q1549" s="206">
        <v>817477</v>
      </c>
      <c r="R1549" s="206">
        <v>9581</v>
      </c>
      <c r="S1549" s="206">
        <v>780096</v>
      </c>
      <c r="T1549" s="206"/>
    </row>
    <row r="1550" spans="1:20">
      <c r="A1550" s="86">
        <v>1546</v>
      </c>
      <c r="B1550" s="86">
        <v>1546</v>
      </c>
      <c r="C1550" s="105">
        <v>39561</v>
      </c>
      <c r="D1550" s="86"/>
      <c r="E1550" s="277">
        <v>39568</v>
      </c>
      <c r="F1550" s="105">
        <v>39573</v>
      </c>
      <c r="G1550" s="105">
        <v>39575</v>
      </c>
      <c r="H1550" s="135" t="s">
        <v>134</v>
      </c>
      <c r="I1550" s="206">
        <v>67420</v>
      </c>
      <c r="J1550" s="206"/>
      <c r="K1550" s="206"/>
      <c r="L1550" s="206">
        <v>31454</v>
      </c>
      <c r="M1550" s="206" t="s">
        <v>2246</v>
      </c>
      <c r="N1550" s="206">
        <v>98889</v>
      </c>
      <c r="O1550" s="206">
        <v>25867</v>
      </c>
      <c r="P1550" s="206">
        <v>819374</v>
      </c>
      <c r="Q1550" s="206">
        <v>816894</v>
      </c>
      <c r="R1550" s="206">
        <v>9685</v>
      </c>
      <c r="S1550" s="206">
        <v>780066</v>
      </c>
      <c r="T1550" s="206"/>
    </row>
    <row r="1551" spans="1:20">
      <c r="A1551" s="86">
        <v>1547</v>
      </c>
      <c r="B1551" s="86">
        <v>1547</v>
      </c>
      <c r="C1551" s="105">
        <v>39561</v>
      </c>
      <c r="D1551" s="86"/>
      <c r="E1551" s="277">
        <v>39568</v>
      </c>
      <c r="F1551" s="105">
        <v>39573</v>
      </c>
      <c r="G1551" s="105">
        <v>39574</v>
      </c>
      <c r="H1551" s="135" t="s">
        <v>120</v>
      </c>
      <c r="I1551" s="206">
        <v>67285</v>
      </c>
      <c r="J1551" s="206"/>
      <c r="K1551" s="206"/>
      <c r="L1551" s="206">
        <v>31447</v>
      </c>
      <c r="M1551" s="206" t="s">
        <v>2247</v>
      </c>
      <c r="N1551" s="206">
        <v>95175</v>
      </c>
      <c r="O1551" s="206">
        <v>25858</v>
      </c>
      <c r="P1551" s="206">
        <v>819506</v>
      </c>
      <c r="Q1551" s="206">
        <v>817476</v>
      </c>
      <c r="R1551" s="206">
        <v>9533</v>
      </c>
      <c r="S1551" s="206">
        <v>780076</v>
      </c>
      <c r="T1551" s="206"/>
    </row>
    <row r="1552" spans="1:20">
      <c r="A1552" s="86">
        <v>1548</v>
      </c>
      <c r="B1552" s="86">
        <v>1548</v>
      </c>
      <c r="C1552" s="105">
        <v>39562</v>
      </c>
      <c r="D1552" s="86"/>
      <c r="E1552" s="277">
        <v>39562</v>
      </c>
      <c r="F1552" s="105">
        <v>39574</v>
      </c>
      <c r="G1552" s="105">
        <v>39574</v>
      </c>
      <c r="H1552" s="135" t="s">
        <v>120</v>
      </c>
      <c r="I1552" s="206">
        <v>66642</v>
      </c>
      <c r="J1552" s="206"/>
      <c r="K1552" s="206"/>
      <c r="L1552" s="206">
        <v>31455</v>
      </c>
      <c r="M1552" s="206" t="s">
        <v>2248</v>
      </c>
      <c r="N1552" s="206">
        <v>96116</v>
      </c>
      <c r="O1552" s="206">
        <v>25889</v>
      </c>
      <c r="P1552" s="206">
        <v>814048</v>
      </c>
      <c r="Q1552" s="206">
        <v>817479</v>
      </c>
      <c r="R1552" s="206">
        <v>9811</v>
      </c>
      <c r="S1552" s="206">
        <v>480058</v>
      </c>
      <c r="T1552" s="206"/>
    </row>
    <row r="1553" spans="1:20">
      <c r="A1553" s="86">
        <v>1549</v>
      </c>
      <c r="B1553" s="86">
        <v>1549</v>
      </c>
      <c r="C1553" s="105">
        <v>39562</v>
      </c>
      <c r="D1553" s="86"/>
      <c r="E1553" s="277">
        <v>39562</v>
      </c>
      <c r="F1553" s="105">
        <v>39574</v>
      </c>
      <c r="G1553" s="105">
        <v>39574</v>
      </c>
      <c r="H1553" s="135" t="s">
        <v>127</v>
      </c>
      <c r="I1553" s="206">
        <v>66523</v>
      </c>
      <c r="J1553" s="206"/>
      <c r="K1553" s="206"/>
      <c r="L1553" s="206">
        <v>31452</v>
      </c>
      <c r="M1553" s="206" t="s">
        <v>2249</v>
      </c>
      <c r="N1553" s="206">
        <v>96359</v>
      </c>
      <c r="O1553" s="206">
        <v>25800</v>
      </c>
      <c r="P1553" s="206">
        <v>814049</v>
      </c>
      <c r="Q1553" s="206">
        <v>816909</v>
      </c>
      <c r="R1553" s="206">
        <v>9878</v>
      </c>
      <c r="S1553" s="206">
        <v>480076</v>
      </c>
      <c r="T1553" s="206"/>
    </row>
    <row r="1554" spans="1:20">
      <c r="A1554" s="86">
        <v>1550</v>
      </c>
      <c r="B1554" s="86">
        <v>1550</v>
      </c>
      <c r="C1554" s="105">
        <v>39562</v>
      </c>
      <c r="D1554" s="86"/>
      <c r="E1554" s="277">
        <v>39566</v>
      </c>
      <c r="F1554" s="105">
        <v>39573</v>
      </c>
      <c r="G1554" s="105">
        <v>39573</v>
      </c>
      <c r="H1554" s="135" t="s">
        <v>122</v>
      </c>
      <c r="I1554" s="206">
        <v>67067</v>
      </c>
      <c r="J1554" s="206"/>
      <c r="K1554" s="206"/>
      <c r="L1554" s="206">
        <v>31448</v>
      </c>
      <c r="M1554" s="206" t="s">
        <v>2250</v>
      </c>
      <c r="N1554" s="206">
        <v>96439</v>
      </c>
      <c r="O1554" s="206">
        <v>25909</v>
      </c>
      <c r="P1554" s="206">
        <v>812745</v>
      </c>
      <c r="Q1554" s="206">
        <v>816892</v>
      </c>
      <c r="R1554" s="206">
        <v>9532</v>
      </c>
      <c r="S1554" s="206">
        <v>480040</v>
      </c>
      <c r="T1554" s="206"/>
    </row>
    <row r="1555" spans="1:20">
      <c r="A1555" s="86">
        <v>1551</v>
      </c>
      <c r="B1555" s="86">
        <v>1551</v>
      </c>
      <c r="C1555" s="105">
        <v>39562</v>
      </c>
      <c r="D1555" s="86"/>
      <c r="E1555" s="277">
        <v>39562</v>
      </c>
      <c r="F1555" s="105">
        <v>39574</v>
      </c>
      <c r="G1555" s="105">
        <v>39575</v>
      </c>
      <c r="H1555" s="135" t="s">
        <v>127</v>
      </c>
      <c r="I1555" s="206">
        <v>67412</v>
      </c>
      <c r="J1555" s="206"/>
      <c r="K1555" s="206"/>
      <c r="L1555" s="206">
        <v>31443</v>
      </c>
      <c r="M1555" s="206" t="s">
        <v>2251</v>
      </c>
      <c r="N1555" s="206">
        <v>96691</v>
      </c>
      <c r="O1555" s="206">
        <v>25923</v>
      </c>
      <c r="P1555" s="206">
        <v>814043</v>
      </c>
      <c r="Q1555" s="206">
        <v>816904</v>
      </c>
      <c r="R1555" s="206">
        <v>9859</v>
      </c>
      <c r="S1555" s="206">
        <v>480051</v>
      </c>
      <c r="T1555" s="206"/>
    </row>
    <row r="1556" spans="1:20">
      <c r="A1556" s="86">
        <v>1552</v>
      </c>
      <c r="B1556" s="86">
        <v>1552</v>
      </c>
      <c r="C1556" s="105">
        <v>39562</v>
      </c>
      <c r="D1556" s="86"/>
      <c r="E1556" s="277">
        <v>39563</v>
      </c>
      <c r="F1556" s="105">
        <v>39574</v>
      </c>
      <c r="G1556" s="105">
        <v>39575</v>
      </c>
      <c r="H1556" s="135" t="s">
        <v>120</v>
      </c>
      <c r="I1556" s="206">
        <v>67268</v>
      </c>
      <c r="J1556" s="206"/>
      <c r="K1556" s="206"/>
      <c r="L1556" s="206">
        <v>31449</v>
      </c>
      <c r="M1556" s="206" t="s">
        <v>2252</v>
      </c>
      <c r="N1556" s="206">
        <v>96627</v>
      </c>
      <c r="O1556" s="206">
        <v>25887</v>
      </c>
      <c r="P1556" s="206">
        <v>819766</v>
      </c>
      <c r="Q1556" s="206">
        <v>816918</v>
      </c>
      <c r="R1556" s="206">
        <v>9524</v>
      </c>
      <c r="S1556" s="206">
        <v>480061</v>
      </c>
      <c r="T1556" s="206"/>
    </row>
    <row r="1557" spans="1:20">
      <c r="A1557" s="86">
        <v>1553</v>
      </c>
      <c r="B1557" s="86">
        <v>1553</v>
      </c>
      <c r="C1557" s="105">
        <v>39562</v>
      </c>
      <c r="D1557" s="86"/>
      <c r="E1557" s="277">
        <v>39563</v>
      </c>
      <c r="F1557" s="105">
        <v>39567</v>
      </c>
      <c r="G1557" s="105">
        <v>39567</v>
      </c>
      <c r="H1557" s="135" t="s">
        <v>120</v>
      </c>
      <c r="I1557" s="206">
        <v>67015</v>
      </c>
      <c r="J1557" s="206"/>
      <c r="K1557" s="206"/>
      <c r="L1557" s="206">
        <v>31438</v>
      </c>
      <c r="M1557" s="206" t="s">
        <v>2253</v>
      </c>
      <c r="N1557" s="206">
        <v>96372</v>
      </c>
      <c r="O1557" s="206">
        <v>25218</v>
      </c>
      <c r="P1557" s="206">
        <v>812355</v>
      </c>
      <c r="Q1557" s="206">
        <v>817476</v>
      </c>
      <c r="R1557" s="206">
        <v>9866</v>
      </c>
      <c r="S1557" s="206">
        <v>480089</v>
      </c>
      <c r="T1557" s="206"/>
    </row>
    <row r="1558" spans="1:20">
      <c r="A1558" s="86">
        <v>1554</v>
      </c>
      <c r="B1558" s="86">
        <v>1554</v>
      </c>
      <c r="C1558" s="105">
        <v>39562</v>
      </c>
      <c r="D1558" s="86"/>
      <c r="E1558" s="277">
        <v>39563</v>
      </c>
      <c r="F1558" s="105">
        <v>39573</v>
      </c>
      <c r="G1558" s="105">
        <v>39573</v>
      </c>
      <c r="H1558" s="135" t="s">
        <v>122</v>
      </c>
      <c r="I1558" s="206">
        <v>67390</v>
      </c>
      <c r="J1558" s="206"/>
      <c r="K1558" s="206"/>
      <c r="L1558" s="206">
        <v>31444</v>
      </c>
      <c r="M1558" s="206" t="s">
        <v>2254</v>
      </c>
      <c r="N1558" s="206">
        <v>96639</v>
      </c>
      <c r="O1558" s="206">
        <v>25980</v>
      </c>
      <c r="P1558" s="206">
        <v>812586</v>
      </c>
      <c r="Q1558" s="206">
        <v>817453</v>
      </c>
      <c r="R1558" s="206">
        <v>9860</v>
      </c>
      <c r="S1558" s="206">
        <v>480087</v>
      </c>
      <c r="T1558" s="206"/>
    </row>
    <row r="1559" spans="1:20">
      <c r="A1559" s="86">
        <v>1555</v>
      </c>
      <c r="B1559" s="86">
        <v>1555</v>
      </c>
      <c r="C1559" s="105">
        <v>39562</v>
      </c>
      <c r="D1559" s="86"/>
      <c r="E1559" s="277">
        <v>39563</v>
      </c>
      <c r="F1559" s="105">
        <v>39573</v>
      </c>
      <c r="G1559" s="105">
        <v>39573</v>
      </c>
      <c r="H1559" s="135" t="s">
        <v>126</v>
      </c>
      <c r="I1559" s="206">
        <v>67279</v>
      </c>
      <c r="J1559" s="206"/>
      <c r="K1559" s="206"/>
      <c r="L1559" s="206">
        <v>31446</v>
      </c>
      <c r="M1559" s="206" t="s">
        <v>2255</v>
      </c>
      <c r="N1559" s="206">
        <v>92695</v>
      </c>
      <c r="O1559" s="206">
        <v>25840</v>
      </c>
      <c r="P1559" s="206">
        <v>812354</v>
      </c>
      <c r="Q1559" s="206">
        <v>817471</v>
      </c>
      <c r="R1559" s="206">
        <v>9863</v>
      </c>
      <c r="S1559" s="206">
        <v>90055</v>
      </c>
      <c r="T1559" s="206"/>
    </row>
    <row r="1560" spans="1:20">
      <c r="A1560" s="86">
        <v>1556</v>
      </c>
      <c r="B1560" s="86">
        <v>1556</v>
      </c>
      <c r="C1560" s="105">
        <v>39562</v>
      </c>
      <c r="D1560" s="86"/>
      <c r="E1560" s="277">
        <v>39566</v>
      </c>
      <c r="F1560" s="105">
        <v>39575</v>
      </c>
      <c r="G1560" s="105">
        <v>39575</v>
      </c>
      <c r="H1560" s="135" t="s">
        <v>119</v>
      </c>
      <c r="I1560" s="206">
        <v>67421</v>
      </c>
      <c r="J1560" s="206"/>
      <c r="K1560" s="206"/>
      <c r="L1560" s="206">
        <v>31392</v>
      </c>
      <c r="M1560" s="206" t="s">
        <v>2256</v>
      </c>
      <c r="N1560" s="206">
        <v>96268</v>
      </c>
      <c r="O1560" s="206">
        <v>25814</v>
      </c>
      <c r="P1560" s="206">
        <v>820424</v>
      </c>
      <c r="Q1560" s="206">
        <v>817475</v>
      </c>
      <c r="R1560" s="206">
        <v>9821</v>
      </c>
      <c r="S1560" s="206">
        <v>480081</v>
      </c>
      <c r="T1560" s="206"/>
    </row>
    <row r="1561" spans="1:20">
      <c r="A1561" s="86">
        <v>1557</v>
      </c>
      <c r="B1561" s="86">
        <v>1557</v>
      </c>
      <c r="C1561" s="105">
        <v>39562</v>
      </c>
      <c r="D1561" s="86"/>
      <c r="E1561" s="277">
        <v>39563</v>
      </c>
      <c r="F1561" s="105">
        <v>39574</v>
      </c>
      <c r="G1561" s="105">
        <v>39575</v>
      </c>
      <c r="H1561" s="135" t="s">
        <v>120</v>
      </c>
      <c r="I1561" s="206">
        <v>67397</v>
      </c>
      <c r="J1561" s="206"/>
      <c r="K1561" s="206"/>
      <c r="L1561" s="206">
        <v>31439</v>
      </c>
      <c r="M1561" s="206" t="s">
        <v>2257</v>
      </c>
      <c r="N1561" s="206">
        <v>96690</v>
      </c>
      <c r="O1561" s="206">
        <v>25950</v>
      </c>
      <c r="P1561" s="206">
        <v>820135</v>
      </c>
      <c r="Q1561" s="206">
        <v>819757</v>
      </c>
      <c r="R1561" s="206">
        <v>9867</v>
      </c>
      <c r="S1561" s="206">
        <v>380162</v>
      </c>
      <c r="T1561" s="206"/>
    </row>
    <row r="1562" spans="1:20">
      <c r="A1562" s="86">
        <v>1558</v>
      </c>
      <c r="B1562" s="86">
        <v>1558</v>
      </c>
      <c r="C1562" s="105">
        <v>39562</v>
      </c>
      <c r="D1562" s="86"/>
      <c r="E1562" s="277">
        <v>39563</v>
      </c>
      <c r="F1562" s="105">
        <v>39568</v>
      </c>
      <c r="G1562" s="105">
        <v>39572</v>
      </c>
      <c r="H1562" s="135" t="s">
        <v>134</v>
      </c>
      <c r="I1562" s="206">
        <v>67291</v>
      </c>
      <c r="J1562" s="206"/>
      <c r="K1562" s="206"/>
      <c r="L1562" s="206">
        <v>31440</v>
      </c>
      <c r="M1562" s="206" t="s">
        <v>2258</v>
      </c>
      <c r="N1562" s="206">
        <v>96893</v>
      </c>
      <c r="O1562" s="206">
        <v>25924</v>
      </c>
      <c r="P1562" s="206">
        <v>820131</v>
      </c>
      <c r="Q1562" s="206">
        <v>817467</v>
      </c>
      <c r="R1562" s="206">
        <v>9855</v>
      </c>
      <c r="S1562" s="206">
        <v>480012</v>
      </c>
      <c r="T1562" s="206"/>
    </row>
    <row r="1563" spans="1:20">
      <c r="A1563" s="86">
        <v>1559</v>
      </c>
      <c r="B1563" s="86">
        <v>1559</v>
      </c>
      <c r="C1563" s="105">
        <v>39562</v>
      </c>
      <c r="D1563" s="86"/>
      <c r="E1563" s="277">
        <v>39563</v>
      </c>
      <c r="F1563" s="105">
        <v>39574</v>
      </c>
      <c r="G1563" s="105">
        <v>39574</v>
      </c>
      <c r="H1563" s="135" t="s">
        <v>134</v>
      </c>
      <c r="I1563" s="206">
        <v>66816</v>
      </c>
      <c r="J1563" s="206"/>
      <c r="K1563" s="206"/>
      <c r="L1563" s="206">
        <v>31428</v>
      </c>
      <c r="M1563" s="206" t="s">
        <v>2259</v>
      </c>
      <c r="N1563" s="206">
        <v>96948</v>
      </c>
      <c r="O1563" s="206">
        <v>25828</v>
      </c>
      <c r="P1563" s="206">
        <v>820156</v>
      </c>
      <c r="Q1563" s="206">
        <v>817463</v>
      </c>
      <c r="R1563" s="206">
        <v>9571</v>
      </c>
      <c r="S1563" s="206">
        <v>980138</v>
      </c>
      <c r="T1563" s="206"/>
    </row>
    <row r="1564" spans="1:20">
      <c r="A1564" s="86">
        <v>1560</v>
      </c>
      <c r="B1564" s="86">
        <v>1560</v>
      </c>
      <c r="C1564" s="105">
        <v>39562</v>
      </c>
      <c r="D1564" s="86"/>
      <c r="E1564" s="277">
        <v>39563</v>
      </c>
      <c r="F1564" s="105">
        <v>39567</v>
      </c>
      <c r="G1564" s="105">
        <v>39567</v>
      </c>
      <c r="H1564" s="135" t="s">
        <v>134</v>
      </c>
      <c r="I1564" s="206">
        <v>65808</v>
      </c>
      <c r="J1564" s="206"/>
      <c r="K1564" s="206"/>
      <c r="L1564" s="206">
        <v>31414</v>
      </c>
      <c r="M1564" s="206" t="s">
        <v>2260</v>
      </c>
      <c r="N1564" s="206">
        <v>76235</v>
      </c>
      <c r="O1564" s="206">
        <v>25855</v>
      </c>
      <c r="P1564" s="206">
        <v>819794</v>
      </c>
      <c r="Q1564" s="206">
        <v>817466</v>
      </c>
      <c r="R1564" s="206">
        <v>9633</v>
      </c>
      <c r="S1564" s="206">
        <v>980124</v>
      </c>
      <c r="T1564" s="206"/>
    </row>
    <row r="1565" spans="1:20">
      <c r="A1565" s="86">
        <v>1561</v>
      </c>
      <c r="B1565" s="86">
        <v>1561</v>
      </c>
      <c r="C1565" s="105">
        <v>39562</v>
      </c>
      <c r="D1565" s="86"/>
      <c r="E1565" s="277">
        <v>39563</v>
      </c>
      <c r="F1565" s="105">
        <v>39567</v>
      </c>
      <c r="G1565" s="105">
        <v>39567</v>
      </c>
      <c r="H1565" s="135" t="s">
        <v>120</v>
      </c>
      <c r="I1565" s="206">
        <v>67536</v>
      </c>
      <c r="J1565" s="206"/>
      <c r="K1565" s="206"/>
      <c r="L1565" s="206">
        <v>30952</v>
      </c>
      <c r="M1565" s="206" t="s">
        <v>2261</v>
      </c>
      <c r="N1565" s="206">
        <v>96631</v>
      </c>
      <c r="O1565" s="206">
        <v>24759</v>
      </c>
      <c r="P1565" s="206">
        <v>819791</v>
      </c>
      <c r="Q1565" s="206">
        <v>816902</v>
      </c>
      <c r="R1565" s="206">
        <v>9201</v>
      </c>
      <c r="S1565" s="206">
        <v>1180025</v>
      </c>
      <c r="T1565" s="206"/>
    </row>
    <row r="1566" spans="1:20">
      <c r="A1566" s="86">
        <v>1562</v>
      </c>
      <c r="B1566" s="86">
        <v>1562</v>
      </c>
      <c r="C1566" s="105">
        <v>39562</v>
      </c>
      <c r="D1566" s="86"/>
      <c r="E1566" s="277">
        <v>39563</v>
      </c>
      <c r="F1566" s="105">
        <v>39574</v>
      </c>
      <c r="G1566" s="105">
        <v>39574</v>
      </c>
      <c r="H1566" s="135" t="s">
        <v>120</v>
      </c>
      <c r="I1566" s="206">
        <v>67376</v>
      </c>
      <c r="J1566" s="206"/>
      <c r="K1566" s="206"/>
      <c r="L1566" s="206">
        <v>31435</v>
      </c>
      <c r="M1566" s="206" t="s">
        <v>2262</v>
      </c>
      <c r="N1566" s="206">
        <v>96894</v>
      </c>
      <c r="O1566" s="206">
        <v>25857</v>
      </c>
      <c r="P1566" s="206">
        <v>819793</v>
      </c>
      <c r="Q1566" s="206">
        <v>816919</v>
      </c>
      <c r="R1566" s="206">
        <v>9831</v>
      </c>
      <c r="S1566" s="206">
        <v>980140</v>
      </c>
      <c r="T1566" s="206"/>
    </row>
    <row r="1567" spans="1:20">
      <c r="A1567" s="86">
        <v>1563</v>
      </c>
      <c r="B1567" s="86">
        <v>1563</v>
      </c>
      <c r="C1567" s="105">
        <v>39562</v>
      </c>
      <c r="D1567" s="86"/>
      <c r="E1567" s="277">
        <v>39563</v>
      </c>
      <c r="F1567" s="105">
        <v>39574</v>
      </c>
      <c r="G1567" s="105">
        <v>39575</v>
      </c>
      <c r="H1567" s="135" t="s">
        <v>126</v>
      </c>
      <c r="I1567" s="206">
        <v>67425</v>
      </c>
      <c r="J1567" s="206"/>
      <c r="K1567" s="206"/>
      <c r="L1567" s="206">
        <v>30982</v>
      </c>
      <c r="M1567" s="206" t="s">
        <v>2263</v>
      </c>
      <c r="N1567" s="206">
        <v>96365</v>
      </c>
      <c r="O1567" s="206">
        <v>25010</v>
      </c>
      <c r="P1567" s="206">
        <v>819994</v>
      </c>
      <c r="Q1567" s="206">
        <v>817469</v>
      </c>
      <c r="R1567" s="206">
        <v>8822</v>
      </c>
      <c r="S1567" s="206">
        <v>1180059</v>
      </c>
      <c r="T1567" s="206"/>
    </row>
    <row r="1568" spans="1:20">
      <c r="A1568" s="86">
        <v>1564</v>
      </c>
      <c r="B1568" s="86">
        <v>1564</v>
      </c>
      <c r="C1568" s="105">
        <v>39563</v>
      </c>
      <c r="D1568" s="86"/>
      <c r="E1568" s="277">
        <v>39568</v>
      </c>
      <c r="F1568" s="105">
        <v>39575</v>
      </c>
      <c r="G1568" s="105">
        <v>39576</v>
      </c>
      <c r="H1568" s="135" t="s">
        <v>134</v>
      </c>
      <c r="I1568" s="206">
        <v>66990</v>
      </c>
      <c r="J1568" s="206"/>
      <c r="K1568" s="206"/>
      <c r="L1568" s="206">
        <v>30996</v>
      </c>
      <c r="M1568" s="206" t="s">
        <v>2264</v>
      </c>
      <c r="N1568" s="206">
        <v>96537</v>
      </c>
      <c r="O1568" s="206">
        <v>25029</v>
      </c>
      <c r="P1568" s="206">
        <v>820422</v>
      </c>
      <c r="Q1568" s="206">
        <v>817470</v>
      </c>
      <c r="R1568" s="206">
        <v>9001</v>
      </c>
      <c r="S1568" s="206">
        <v>1180023</v>
      </c>
      <c r="T1568" s="206"/>
    </row>
    <row r="1569" spans="1:20">
      <c r="A1569" s="86">
        <v>1565</v>
      </c>
      <c r="B1569" s="86">
        <v>1565</v>
      </c>
      <c r="C1569" s="105">
        <v>39563</v>
      </c>
      <c r="D1569" s="86"/>
      <c r="E1569" s="277">
        <v>39568</v>
      </c>
      <c r="F1569" s="105">
        <v>39573</v>
      </c>
      <c r="G1569" s="105">
        <v>39576</v>
      </c>
      <c r="H1569" s="135" t="s">
        <v>120</v>
      </c>
      <c r="I1569" s="206">
        <v>66398</v>
      </c>
      <c r="J1569" s="206"/>
      <c r="K1569" s="206"/>
      <c r="L1569" s="206">
        <v>31096</v>
      </c>
      <c r="M1569" s="206" t="s">
        <v>2265</v>
      </c>
      <c r="N1569" s="206">
        <v>96692</v>
      </c>
      <c r="O1569" s="206">
        <v>25344</v>
      </c>
      <c r="P1569" s="206">
        <v>820132</v>
      </c>
      <c r="Q1569" s="206">
        <v>816898</v>
      </c>
      <c r="R1569" s="206">
        <v>9112</v>
      </c>
      <c r="S1569" s="206">
        <v>48015</v>
      </c>
      <c r="T1569" s="206"/>
    </row>
    <row r="1570" spans="1:20">
      <c r="A1570" s="86">
        <v>1566</v>
      </c>
      <c r="B1570" s="86">
        <v>1566</v>
      </c>
      <c r="C1570" s="105">
        <v>39563</v>
      </c>
      <c r="D1570" s="86"/>
      <c r="E1570" s="277">
        <v>39563</v>
      </c>
      <c r="F1570" s="105">
        <v>39574</v>
      </c>
      <c r="G1570" s="105">
        <v>39574</v>
      </c>
      <c r="H1570" s="135" t="s">
        <v>120</v>
      </c>
      <c r="I1570" s="206">
        <v>66385</v>
      </c>
      <c r="J1570" s="206"/>
      <c r="K1570" s="206"/>
      <c r="L1570" s="206">
        <v>30985</v>
      </c>
      <c r="M1570" s="206" t="s">
        <v>2266</v>
      </c>
      <c r="N1570" s="206">
        <v>96369</v>
      </c>
      <c r="O1570" s="206">
        <v>25045</v>
      </c>
      <c r="P1570" s="206">
        <v>820247</v>
      </c>
      <c r="Q1570" s="206">
        <v>817455</v>
      </c>
      <c r="R1570" s="206">
        <v>8836</v>
      </c>
      <c r="S1570" s="206">
        <v>980141</v>
      </c>
      <c r="T1570" s="206"/>
    </row>
    <row r="1571" spans="1:20">
      <c r="A1571" s="86">
        <v>1567</v>
      </c>
      <c r="B1571" s="86">
        <v>1567</v>
      </c>
      <c r="C1571" s="105">
        <v>39563</v>
      </c>
      <c r="D1571" s="86"/>
      <c r="E1571" s="277">
        <v>39563</v>
      </c>
      <c r="F1571" s="105">
        <v>39574</v>
      </c>
      <c r="G1571" s="105">
        <v>39574</v>
      </c>
      <c r="H1571" s="135" t="s">
        <v>120</v>
      </c>
      <c r="I1571" s="206">
        <v>67213</v>
      </c>
      <c r="J1571" s="206"/>
      <c r="K1571" s="206"/>
      <c r="L1571" s="206">
        <v>30946</v>
      </c>
      <c r="M1571" s="206" t="s">
        <v>2267</v>
      </c>
      <c r="N1571" s="206">
        <v>96887</v>
      </c>
      <c r="O1571" s="206">
        <v>24862</v>
      </c>
      <c r="P1571" s="206">
        <v>820255</v>
      </c>
      <c r="Q1571" s="206">
        <v>817471</v>
      </c>
      <c r="R1571" s="206">
        <v>8851</v>
      </c>
      <c r="S1571" s="206">
        <v>980129</v>
      </c>
      <c r="T1571" s="206"/>
    </row>
    <row r="1572" spans="1:20">
      <c r="A1572" s="86">
        <v>1568</v>
      </c>
      <c r="B1572" s="86">
        <v>1568</v>
      </c>
      <c r="C1572" s="105">
        <v>39563</v>
      </c>
      <c r="D1572" s="86"/>
      <c r="E1572" s="277">
        <v>39576</v>
      </c>
      <c r="F1572" s="105">
        <v>39581</v>
      </c>
      <c r="G1572" s="105">
        <v>39581</v>
      </c>
      <c r="H1572" s="233" t="s">
        <v>120</v>
      </c>
      <c r="I1572" s="206">
        <v>66948</v>
      </c>
      <c r="J1572" s="206"/>
      <c r="K1572" s="206"/>
      <c r="L1572" s="206">
        <v>30979</v>
      </c>
      <c r="M1572" s="206" t="s">
        <v>2268</v>
      </c>
      <c r="N1572" s="206">
        <v>96638</v>
      </c>
      <c r="O1572" s="206">
        <v>24735</v>
      </c>
      <c r="P1572" s="206">
        <v>820479</v>
      </c>
      <c r="Q1572" s="206">
        <v>817461</v>
      </c>
      <c r="R1572" s="206">
        <v>9019</v>
      </c>
      <c r="S1572" s="206">
        <v>780128</v>
      </c>
      <c r="T1572" s="206"/>
    </row>
    <row r="1573" spans="1:20">
      <c r="A1573" s="86">
        <v>1569</v>
      </c>
      <c r="B1573" s="86">
        <v>1569</v>
      </c>
      <c r="C1573" s="105">
        <v>39563</v>
      </c>
      <c r="D1573" s="86"/>
      <c r="E1573" s="277">
        <v>39566</v>
      </c>
      <c r="F1573" s="105">
        <v>39567</v>
      </c>
      <c r="G1573" s="105">
        <v>39567</v>
      </c>
      <c r="H1573" s="135" t="s">
        <v>120</v>
      </c>
      <c r="I1573" s="206">
        <v>67370</v>
      </c>
      <c r="J1573" s="206"/>
      <c r="K1573" s="206"/>
      <c r="L1573" s="206">
        <v>30951</v>
      </c>
      <c r="M1573" s="206" t="s">
        <v>2269</v>
      </c>
      <c r="N1573" s="206">
        <v>96634</v>
      </c>
      <c r="O1573" s="206">
        <v>24756</v>
      </c>
      <c r="P1573" s="206">
        <v>820258</v>
      </c>
      <c r="Q1573" s="206">
        <v>812673</v>
      </c>
      <c r="R1573" s="206">
        <v>9191</v>
      </c>
      <c r="S1573" s="206">
        <v>1080004</v>
      </c>
      <c r="T1573" s="206"/>
    </row>
    <row r="1574" spans="1:20">
      <c r="A1574" s="86">
        <v>1570</v>
      </c>
      <c r="B1574" s="86">
        <v>1570</v>
      </c>
      <c r="C1574" s="105">
        <v>39563</v>
      </c>
      <c r="D1574" s="86"/>
      <c r="E1574" s="277">
        <v>39566</v>
      </c>
      <c r="F1574" s="105">
        <v>39574</v>
      </c>
      <c r="G1574" s="105">
        <v>39575</v>
      </c>
      <c r="H1574" s="135" t="s">
        <v>119</v>
      </c>
      <c r="I1574" s="206">
        <v>66170</v>
      </c>
      <c r="J1574" s="206"/>
      <c r="K1574" s="206"/>
      <c r="L1574" s="206">
        <v>31107</v>
      </c>
      <c r="M1574" s="206" t="s">
        <v>2270</v>
      </c>
      <c r="N1574" s="206">
        <v>94580</v>
      </c>
      <c r="O1574" s="206">
        <v>25354</v>
      </c>
      <c r="P1574" s="206">
        <v>820249</v>
      </c>
      <c r="Q1574" s="206">
        <v>811453</v>
      </c>
      <c r="R1574" s="206">
        <v>9117</v>
      </c>
      <c r="S1574" s="206">
        <v>780136</v>
      </c>
      <c r="T1574" s="206"/>
    </row>
    <row r="1575" spans="1:20">
      <c r="A1575" s="86">
        <v>1571</v>
      </c>
      <c r="B1575" s="86">
        <v>1571</v>
      </c>
      <c r="C1575" s="105">
        <v>39563</v>
      </c>
      <c r="D1575" s="86"/>
      <c r="E1575" s="277">
        <v>39566</v>
      </c>
      <c r="F1575" s="105">
        <v>39574</v>
      </c>
      <c r="G1575" s="105">
        <v>39575</v>
      </c>
      <c r="H1575" s="135" t="s">
        <v>120</v>
      </c>
      <c r="I1575" s="206">
        <v>67151</v>
      </c>
      <c r="J1575" s="206"/>
      <c r="K1575" s="206"/>
      <c r="L1575" s="206">
        <v>30969</v>
      </c>
      <c r="M1575" s="206" t="s">
        <v>2271</v>
      </c>
      <c r="N1575" s="206">
        <v>96336</v>
      </c>
      <c r="O1575" s="206">
        <v>25000</v>
      </c>
      <c r="P1575" s="206">
        <v>820487</v>
      </c>
      <c r="Q1575" s="206">
        <v>817838</v>
      </c>
      <c r="R1575" s="206">
        <v>9182</v>
      </c>
      <c r="S1575" s="206">
        <v>780081</v>
      </c>
      <c r="T1575" s="206"/>
    </row>
    <row r="1576" spans="1:20">
      <c r="A1576" s="86">
        <v>1572</v>
      </c>
      <c r="B1576" s="86">
        <v>1572</v>
      </c>
      <c r="C1576" s="105">
        <v>39563</v>
      </c>
      <c r="D1576" s="86"/>
      <c r="E1576" s="277">
        <v>39566</v>
      </c>
      <c r="F1576" s="105">
        <v>39568</v>
      </c>
      <c r="G1576" s="105">
        <v>39572</v>
      </c>
      <c r="H1576" s="135" t="s">
        <v>134</v>
      </c>
      <c r="I1576" s="206">
        <v>67422</v>
      </c>
      <c r="J1576" s="206"/>
      <c r="K1576" s="206"/>
      <c r="L1576" s="206">
        <v>30963</v>
      </c>
      <c r="M1576" s="206" t="s">
        <v>2272</v>
      </c>
      <c r="N1576" s="206">
        <v>94072</v>
      </c>
      <c r="O1576" s="206">
        <v>24921</v>
      </c>
      <c r="P1576" s="206">
        <v>8199886</v>
      </c>
      <c r="Q1576" s="206">
        <v>817456</v>
      </c>
      <c r="R1576" s="206">
        <v>8872</v>
      </c>
      <c r="S1576" s="206">
        <v>780141</v>
      </c>
      <c r="T1576" s="206"/>
    </row>
    <row r="1577" spans="1:20">
      <c r="A1577" s="86">
        <v>1573</v>
      </c>
      <c r="B1577" s="86">
        <v>1573</v>
      </c>
      <c r="C1577" s="105">
        <v>39563</v>
      </c>
      <c r="D1577" s="86"/>
      <c r="E1577" s="277">
        <v>39566</v>
      </c>
      <c r="F1577" s="105">
        <v>39573</v>
      </c>
      <c r="G1577" s="105">
        <v>39575</v>
      </c>
      <c r="H1577" s="135" t="s">
        <v>120</v>
      </c>
      <c r="I1577" s="206">
        <v>67454</v>
      </c>
      <c r="J1577" s="206"/>
      <c r="K1577" s="206"/>
      <c r="L1577" s="206">
        <v>30930</v>
      </c>
      <c r="M1577" s="206" t="s">
        <v>2273</v>
      </c>
      <c r="N1577" s="206">
        <v>96367</v>
      </c>
      <c r="O1577" s="206">
        <v>24820</v>
      </c>
      <c r="P1577" s="206">
        <v>820432</v>
      </c>
      <c r="Q1577" s="206">
        <v>817457</v>
      </c>
      <c r="R1577" s="206">
        <v>8933</v>
      </c>
      <c r="S1577" s="206">
        <v>780129</v>
      </c>
      <c r="T1577" s="206"/>
    </row>
    <row r="1578" spans="1:20">
      <c r="A1578" s="86">
        <v>1574</v>
      </c>
      <c r="B1578" s="86">
        <v>1574</v>
      </c>
      <c r="C1578" s="105">
        <v>39563</v>
      </c>
      <c r="D1578" s="86"/>
      <c r="E1578" s="277">
        <v>39566</v>
      </c>
      <c r="F1578" s="105">
        <v>39574</v>
      </c>
      <c r="G1578" s="105">
        <v>39576</v>
      </c>
      <c r="H1578" s="135" t="s">
        <v>127</v>
      </c>
      <c r="I1578" s="206">
        <v>67449</v>
      </c>
      <c r="J1578" s="206"/>
      <c r="K1578" s="206"/>
      <c r="L1578" s="206">
        <v>30953</v>
      </c>
      <c r="M1578" s="206" t="s">
        <v>2274</v>
      </c>
      <c r="N1578" s="206">
        <v>96271</v>
      </c>
      <c r="O1578" s="206">
        <v>24747</v>
      </c>
      <c r="P1578" s="206">
        <v>819375</v>
      </c>
      <c r="Q1578" s="206">
        <v>817460</v>
      </c>
      <c r="R1578" s="206">
        <v>8951</v>
      </c>
      <c r="S1578" s="206">
        <v>980137</v>
      </c>
      <c r="T1578" s="206"/>
    </row>
    <row r="1579" spans="1:20">
      <c r="A1579" s="86">
        <v>1575</v>
      </c>
      <c r="B1579" s="86">
        <v>1575</v>
      </c>
      <c r="C1579" s="105">
        <v>39563</v>
      </c>
      <c r="D1579" s="86"/>
      <c r="E1579" s="277">
        <v>39566</v>
      </c>
      <c r="F1579" s="105">
        <v>39573</v>
      </c>
      <c r="G1579" s="105">
        <v>39574</v>
      </c>
      <c r="H1579" s="135" t="s">
        <v>120</v>
      </c>
      <c r="I1579" s="206">
        <v>67377</v>
      </c>
      <c r="J1579" s="206"/>
      <c r="K1579" s="206"/>
      <c r="L1579" s="206">
        <v>31303</v>
      </c>
      <c r="M1579" s="206" t="s">
        <v>2275</v>
      </c>
      <c r="N1579" s="206">
        <v>88198</v>
      </c>
      <c r="O1579" s="206">
        <v>25665</v>
      </c>
      <c r="P1579" s="206">
        <v>819508</v>
      </c>
      <c r="Q1579" s="206">
        <v>817452</v>
      </c>
      <c r="R1579" s="206">
        <v>9367</v>
      </c>
      <c r="S1579" s="206">
        <v>780112</v>
      </c>
      <c r="T1579" s="206"/>
    </row>
    <row r="1580" spans="1:20">
      <c r="A1580" s="86">
        <v>1576</v>
      </c>
      <c r="B1580" s="86">
        <v>1576</v>
      </c>
      <c r="C1580" s="105">
        <v>39563</v>
      </c>
      <c r="D1580" s="86"/>
      <c r="E1580" s="277">
        <v>39566</v>
      </c>
      <c r="F1580" s="105">
        <v>39568</v>
      </c>
      <c r="G1580" s="105">
        <v>39572</v>
      </c>
      <c r="H1580" s="135" t="s">
        <v>134</v>
      </c>
      <c r="I1580" s="206">
        <v>66122</v>
      </c>
      <c r="J1580" s="206"/>
      <c r="K1580" s="206"/>
      <c r="L1580" s="206">
        <v>31179</v>
      </c>
      <c r="M1580" s="206" t="s">
        <v>2276</v>
      </c>
      <c r="N1580" s="206">
        <v>88202</v>
      </c>
      <c r="O1580" s="206">
        <v>25447</v>
      </c>
      <c r="P1580" s="206">
        <v>820447</v>
      </c>
      <c r="Q1580" s="206">
        <v>817465</v>
      </c>
      <c r="R1580" s="206">
        <v>8983</v>
      </c>
      <c r="S1580" s="206">
        <v>380187</v>
      </c>
      <c r="T1580" s="206"/>
    </row>
    <row r="1581" spans="1:20">
      <c r="A1581" s="86">
        <v>1577</v>
      </c>
      <c r="B1581" s="86">
        <v>1577</v>
      </c>
      <c r="C1581" s="105">
        <v>39563</v>
      </c>
      <c r="D1581" s="86"/>
      <c r="E1581" s="277">
        <v>39566</v>
      </c>
      <c r="F1581" s="105">
        <v>39581</v>
      </c>
      <c r="G1581" s="105">
        <v>39580</v>
      </c>
      <c r="H1581" s="233" t="s">
        <v>120</v>
      </c>
      <c r="I1581" s="206">
        <v>67398</v>
      </c>
      <c r="J1581" s="206"/>
      <c r="K1581" s="206"/>
      <c r="L1581" s="206">
        <v>31300</v>
      </c>
      <c r="M1581" s="206" t="s">
        <v>2277</v>
      </c>
      <c r="N1581" s="206">
        <v>92791</v>
      </c>
      <c r="O1581" s="206">
        <v>25286</v>
      </c>
      <c r="P1581" s="206">
        <v>820386</v>
      </c>
      <c r="Q1581" s="206">
        <v>817837</v>
      </c>
      <c r="R1581" s="206">
        <v>9332</v>
      </c>
      <c r="S1581" s="206">
        <v>380193</v>
      </c>
      <c r="T1581" s="206"/>
    </row>
    <row r="1582" spans="1:20">
      <c r="A1582" s="86">
        <v>1578</v>
      </c>
      <c r="B1582" s="86">
        <v>1578</v>
      </c>
      <c r="C1582" s="105">
        <v>39563</v>
      </c>
      <c r="D1582" s="86"/>
      <c r="E1582" s="277">
        <v>39566</v>
      </c>
      <c r="F1582" s="105">
        <v>39574</v>
      </c>
      <c r="G1582" s="105">
        <v>39575</v>
      </c>
      <c r="H1582" s="135" t="s">
        <v>120</v>
      </c>
      <c r="I1582" s="206">
        <v>66067</v>
      </c>
      <c r="J1582" s="206"/>
      <c r="K1582" s="206"/>
      <c r="L1582" s="206">
        <v>30956</v>
      </c>
      <c r="M1582" s="206" t="s">
        <v>2278</v>
      </c>
      <c r="N1582" s="206">
        <v>92889</v>
      </c>
      <c r="O1582" s="206">
        <v>24911</v>
      </c>
      <c r="P1582" s="206">
        <v>820387</v>
      </c>
      <c r="Q1582" s="206">
        <v>817856</v>
      </c>
      <c r="R1582" s="206">
        <v>9204</v>
      </c>
      <c r="S1582" s="206">
        <v>280128</v>
      </c>
      <c r="T1582" s="206"/>
    </row>
    <row r="1583" spans="1:20">
      <c r="A1583" s="86">
        <v>1579</v>
      </c>
      <c r="B1583" s="86">
        <v>1579</v>
      </c>
      <c r="C1583" s="105">
        <v>39563</v>
      </c>
      <c r="D1583" s="86"/>
      <c r="E1583" s="277">
        <v>39567</v>
      </c>
      <c r="F1583" s="105">
        <v>39568</v>
      </c>
      <c r="G1583" s="105">
        <v>39572</v>
      </c>
      <c r="H1583" s="135" t="s">
        <v>120</v>
      </c>
      <c r="I1583" s="206">
        <v>66595</v>
      </c>
      <c r="J1583" s="206"/>
      <c r="K1583" s="206"/>
      <c r="L1583" s="206">
        <v>30940</v>
      </c>
      <c r="M1583" s="206" t="s">
        <v>2279</v>
      </c>
      <c r="N1583" s="206">
        <v>95170</v>
      </c>
      <c r="O1583" s="206">
        <v>24882</v>
      </c>
      <c r="P1583" s="206">
        <v>820418</v>
      </c>
      <c r="Q1583" s="206">
        <v>817836</v>
      </c>
      <c r="R1583" s="206">
        <v>8934</v>
      </c>
      <c r="S1583" s="206">
        <v>280056</v>
      </c>
      <c r="T1583" s="206"/>
    </row>
    <row r="1584" spans="1:20">
      <c r="A1584" s="86">
        <v>1580</v>
      </c>
      <c r="B1584" s="86">
        <v>1580</v>
      </c>
      <c r="C1584" s="105">
        <v>39563</v>
      </c>
      <c r="D1584" s="86"/>
      <c r="E1584" s="277">
        <v>39566</v>
      </c>
      <c r="F1584" s="105">
        <v>39573</v>
      </c>
      <c r="G1584" s="105">
        <v>39573</v>
      </c>
      <c r="H1584" s="135" t="s">
        <v>122</v>
      </c>
      <c r="I1584" s="206">
        <v>67273</v>
      </c>
      <c r="J1584" s="206"/>
      <c r="K1584" s="206"/>
      <c r="L1584" s="206">
        <v>30869</v>
      </c>
      <c r="M1584" s="206" t="s">
        <v>2280</v>
      </c>
      <c r="N1584" s="206">
        <v>76809</v>
      </c>
      <c r="O1584" s="206">
        <v>24651</v>
      </c>
      <c r="P1584" s="206">
        <v>820138</v>
      </c>
      <c r="Q1584" s="206">
        <v>817855</v>
      </c>
      <c r="R1584" s="206">
        <v>8655</v>
      </c>
      <c r="S1584" s="206">
        <v>980143</v>
      </c>
      <c r="T1584" s="206"/>
    </row>
    <row r="1585" spans="1:20">
      <c r="A1585" s="86">
        <v>1581</v>
      </c>
      <c r="B1585" s="86">
        <v>1581</v>
      </c>
      <c r="C1585" s="105">
        <v>39566</v>
      </c>
      <c r="D1585" s="86"/>
      <c r="E1585" s="277">
        <v>39567</v>
      </c>
      <c r="F1585" s="105">
        <v>39573</v>
      </c>
      <c r="G1585" s="105">
        <v>39573</v>
      </c>
      <c r="H1585" s="135" t="s">
        <v>120</v>
      </c>
      <c r="I1585" s="206">
        <v>67414</v>
      </c>
      <c r="J1585" s="206"/>
      <c r="K1585" s="206"/>
      <c r="L1585" s="206">
        <v>30970</v>
      </c>
      <c r="M1585" s="206" t="s">
        <v>2281</v>
      </c>
      <c r="N1585" s="206">
        <v>92974</v>
      </c>
      <c r="O1585" s="206">
        <v>24969</v>
      </c>
      <c r="P1585" s="206">
        <v>800385</v>
      </c>
      <c r="Q1585" s="206">
        <v>817853</v>
      </c>
      <c r="R1585" s="206">
        <v>9095</v>
      </c>
      <c r="S1585" s="206">
        <v>780127</v>
      </c>
      <c r="T1585" s="206"/>
    </row>
    <row r="1586" spans="1:20">
      <c r="A1586" s="86">
        <v>1582</v>
      </c>
      <c r="B1586" s="86">
        <v>1582</v>
      </c>
      <c r="C1586" s="105">
        <v>39566</v>
      </c>
      <c r="D1586" s="86"/>
      <c r="E1586" s="278">
        <v>39597</v>
      </c>
      <c r="F1586" s="105">
        <v>39573</v>
      </c>
      <c r="G1586" s="135"/>
      <c r="H1586" s="135"/>
      <c r="I1586" s="206"/>
      <c r="J1586" s="206"/>
      <c r="K1586" s="206"/>
      <c r="L1586" s="206"/>
      <c r="M1586" s="206"/>
      <c r="N1586" s="206"/>
      <c r="O1586" s="206"/>
      <c r="P1586" s="206"/>
      <c r="Q1586" s="206"/>
      <c r="R1586" s="206"/>
      <c r="S1586" s="206"/>
      <c r="T1586" s="206"/>
    </row>
    <row r="1587" spans="1:20">
      <c r="A1587" s="86">
        <v>1583</v>
      </c>
      <c r="B1587" s="86">
        <v>1583</v>
      </c>
      <c r="C1587" s="105">
        <v>39566</v>
      </c>
      <c r="D1587" s="86"/>
      <c r="E1587" s="277">
        <v>39567</v>
      </c>
      <c r="F1587" s="105">
        <v>39573</v>
      </c>
      <c r="G1587" s="105">
        <v>39573</v>
      </c>
      <c r="H1587" s="135" t="s">
        <v>120</v>
      </c>
      <c r="I1587" s="206">
        <v>67456</v>
      </c>
      <c r="J1587" s="206"/>
      <c r="K1587" s="206"/>
      <c r="L1587" s="206">
        <v>30990</v>
      </c>
      <c r="M1587" s="206" t="s">
        <v>2282</v>
      </c>
      <c r="N1587" s="206">
        <v>77334</v>
      </c>
      <c r="O1587" s="206">
        <v>24946</v>
      </c>
      <c r="P1587" s="206">
        <v>819998</v>
      </c>
      <c r="Q1587" s="206">
        <v>817845</v>
      </c>
      <c r="R1587" s="206">
        <v>8992</v>
      </c>
      <c r="S1587" s="206">
        <v>780138</v>
      </c>
      <c r="T1587" s="206"/>
    </row>
    <row r="1588" spans="1:20">
      <c r="A1588" s="86">
        <v>1584</v>
      </c>
      <c r="B1588" s="86">
        <v>1584</v>
      </c>
      <c r="C1588" s="105">
        <v>39566</v>
      </c>
      <c r="D1588" s="86"/>
      <c r="E1588" s="277">
        <v>39567</v>
      </c>
      <c r="F1588" s="105">
        <v>39573</v>
      </c>
      <c r="G1588" s="105">
        <v>39573</v>
      </c>
      <c r="H1588" s="135" t="s">
        <v>126</v>
      </c>
      <c r="I1588" s="206">
        <v>67430</v>
      </c>
      <c r="J1588" s="206"/>
      <c r="K1588" s="206"/>
      <c r="L1588" s="206">
        <v>30978</v>
      </c>
      <c r="M1588" s="206" t="s">
        <v>2283</v>
      </c>
      <c r="N1588" s="206">
        <v>88205</v>
      </c>
      <c r="O1588" s="206">
        <v>25040</v>
      </c>
      <c r="P1588" s="206">
        <v>819992</v>
      </c>
      <c r="Q1588" s="206">
        <v>817846</v>
      </c>
      <c r="R1588" s="206">
        <v>9846</v>
      </c>
      <c r="S1588" s="206">
        <v>780111</v>
      </c>
      <c r="T1588" s="206"/>
    </row>
    <row r="1589" spans="1:20">
      <c r="A1589" s="86">
        <v>1585</v>
      </c>
      <c r="B1589" s="86">
        <v>1585</v>
      </c>
      <c r="C1589" s="105">
        <v>39566</v>
      </c>
      <c r="D1589" s="86"/>
      <c r="E1589" s="277">
        <v>39567</v>
      </c>
      <c r="F1589" s="105">
        <v>39575</v>
      </c>
      <c r="G1589" s="105">
        <v>39576</v>
      </c>
      <c r="H1589" s="135" t="s">
        <v>134</v>
      </c>
      <c r="I1589" s="206">
        <v>67392</v>
      </c>
      <c r="J1589" s="206"/>
      <c r="K1589" s="206"/>
      <c r="L1589" s="206">
        <v>30955</v>
      </c>
      <c r="M1589" s="206" t="s">
        <v>2284</v>
      </c>
      <c r="N1589" s="206">
        <v>88200</v>
      </c>
      <c r="O1589" s="206">
        <v>24910</v>
      </c>
      <c r="P1589" s="206">
        <v>820134</v>
      </c>
      <c r="Q1589" s="206">
        <v>817464</v>
      </c>
      <c r="R1589" s="206">
        <v>8953</v>
      </c>
      <c r="S1589" s="206">
        <v>780105</v>
      </c>
      <c r="T1589" s="206"/>
    </row>
    <row r="1590" spans="1:20">
      <c r="A1590" s="86">
        <v>1586</v>
      </c>
      <c r="B1590" s="86">
        <v>1586</v>
      </c>
      <c r="C1590" s="105">
        <v>39566</v>
      </c>
      <c r="D1590" s="86"/>
      <c r="E1590" s="277">
        <v>39567</v>
      </c>
      <c r="F1590" s="105">
        <v>39573</v>
      </c>
      <c r="G1590" s="105">
        <v>39574</v>
      </c>
      <c r="H1590" s="135" t="s">
        <v>120</v>
      </c>
      <c r="I1590" s="206">
        <v>67447</v>
      </c>
      <c r="J1590" s="206"/>
      <c r="K1590" s="206"/>
      <c r="L1590" s="206">
        <v>30968</v>
      </c>
      <c r="M1590" s="206" t="s">
        <v>2285</v>
      </c>
      <c r="N1590" s="206">
        <v>87594</v>
      </c>
      <c r="O1590" s="206">
        <v>24914</v>
      </c>
      <c r="P1590" s="206">
        <v>820420</v>
      </c>
      <c r="Q1590" s="206">
        <v>817451</v>
      </c>
      <c r="R1590" s="206">
        <v>9119</v>
      </c>
      <c r="S1590" s="206">
        <v>780097</v>
      </c>
      <c r="T1590" s="206"/>
    </row>
    <row r="1591" spans="1:20">
      <c r="A1591" s="86">
        <v>1587</v>
      </c>
      <c r="B1591" s="86">
        <v>1587</v>
      </c>
      <c r="C1591" s="105">
        <v>39566</v>
      </c>
      <c r="D1591" s="86"/>
      <c r="E1591" s="277">
        <v>39567</v>
      </c>
      <c r="F1591" s="105">
        <v>39568</v>
      </c>
      <c r="G1591" s="105">
        <v>39572</v>
      </c>
      <c r="H1591" s="135" t="s">
        <v>134</v>
      </c>
      <c r="I1591" s="206">
        <v>67719</v>
      </c>
      <c r="J1591" s="206"/>
      <c r="K1591" s="206"/>
      <c r="L1591" s="206">
        <v>30967</v>
      </c>
      <c r="M1591" s="206" t="s">
        <v>2286</v>
      </c>
      <c r="N1591" s="206">
        <v>87595</v>
      </c>
      <c r="O1591" s="206">
        <v>25002</v>
      </c>
      <c r="P1591" s="206">
        <v>820207</v>
      </c>
      <c r="Q1591" s="206">
        <v>81712</v>
      </c>
      <c r="R1591" s="206">
        <v>9121</v>
      </c>
      <c r="S1591" s="206">
        <v>780082</v>
      </c>
      <c r="T1591" s="206"/>
    </row>
    <row r="1592" spans="1:20">
      <c r="A1592" s="86">
        <v>1588</v>
      </c>
      <c r="B1592" s="86">
        <v>1588</v>
      </c>
      <c r="C1592" s="105">
        <v>39566</v>
      </c>
      <c r="D1592" s="86"/>
      <c r="E1592" s="277">
        <v>39576</v>
      </c>
      <c r="F1592" s="105">
        <v>39581</v>
      </c>
      <c r="G1592" s="135"/>
      <c r="H1592" s="135"/>
      <c r="I1592" s="206">
        <v>67445</v>
      </c>
      <c r="J1592" s="206"/>
      <c r="K1592" s="206"/>
      <c r="L1592" s="206">
        <v>30993</v>
      </c>
      <c r="M1592" s="206" t="s">
        <v>2287</v>
      </c>
      <c r="N1592" s="206">
        <v>88148</v>
      </c>
      <c r="O1592" s="206">
        <v>24999</v>
      </c>
      <c r="P1592" s="206">
        <v>820259</v>
      </c>
      <c r="Q1592" s="206">
        <v>817459</v>
      </c>
      <c r="R1592" s="206">
        <v>8814</v>
      </c>
      <c r="S1592" s="206">
        <v>1080133</v>
      </c>
      <c r="T1592" s="206"/>
    </row>
    <row r="1593" spans="1:20">
      <c r="A1593" s="86">
        <v>1589</v>
      </c>
      <c r="B1593" s="86">
        <v>1589</v>
      </c>
      <c r="C1593" s="105">
        <v>39566</v>
      </c>
      <c r="D1593" s="86"/>
      <c r="E1593" s="277">
        <v>39567</v>
      </c>
      <c r="F1593" s="105">
        <v>39568</v>
      </c>
      <c r="G1593" s="105">
        <v>39572</v>
      </c>
      <c r="H1593" s="135" t="s">
        <v>120</v>
      </c>
      <c r="I1593" s="206">
        <v>67216</v>
      </c>
      <c r="J1593" s="206"/>
      <c r="K1593" s="206"/>
      <c r="L1593" s="206">
        <v>30977</v>
      </c>
      <c r="M1593" s="206" t="s">
        <v>2288</v>
      </c>
      <c r="N1593" s="206">
        <v>88055</v>
      </c>
      <c r="O1593" s="206">
        <v>24986</v>
      </c>
      <c r="P1593" s="206">
        <v>820486</v>
      </c>
      <c r="Q1593" s="206">
        <v>817842</v>
      </c>
      <c r="R1593" s="206">
        <v>8972</v>
      </c>
      <c r="S1593" s="206">
        <v>1080117</v>
      </c>
      <c r="T1593" s="206"/>
    </row>
    <row r="1594" spans="1:20">
      <c r="A1594" s="86">
        <v>1590</v>
      </c>
      <c r="B1594" s="86">
        <v>1590</v>
      </c>
      <c r="C1594" s="105">
        <v>39566</v>
      </c>
      <c r="D1594" s="86"/>
      <c r="E1594" s="277">
        <v>39567</v>
      </c>
      <c r="F1594" s="105">
        <v>39573</v>
      </c>
      <c r="G1594" s="105">
        <v>39573</v>
      </c>
      <c r="H1594" s="135" t="s">
        <v>120</v>
      </c>
      <c r="I1594" s="206">
        <v>67388</v>
      </c>
      <c r="J1594" s="206"/>
      <c r="K1594" s="206"/>
      <c r="L1594" s="206">
        <v>30960</v>
      </c>
      <c r="M1594" s="206" t="s">
        <v>2289</v>
      </c>
      <c r="N1594" s="206">
        <v>88206</v>
      </c>
      <c r="O1594" s="206">
        <v>24913</v>
      </c>
      <c r="P1594" s="206">
        <v>819997</v>
      </c>
      <c r="Q1594" s="206">
        <v>817843</v>
      </c>
      <c r="R1594" s="206">
        <v>8910</v>
      </c>
      <c r="S1594" s="206">
        <v>780045</v>
      </c>
      <c r="T1594" s="206"/>
    </row>
    <row r="1595" spans="1:20">
      <c r="A1595" s="86">
        <v>1591</v>
      </c>
      <c r="B1595" s="86">
        <v>1591</v>
      </c>
      <c r="C1595" s="105">
        <v>39566</v>
      </c>
      <c r="D1595" s="86"/>
      <c r="E1595" s="277">
        <v>39575</v>
      </c>
      <c r="F1595" s="105">
        <v>39576</v>
      </c>
      <c r="G1595" s="105">
        <v>39580</v>
      </c>
      <c r="H1595" s="233" t="s">
        <v>120</v>
      </c>
      <c r="I1595" s="206">
        <v>67738</v>
      </c>
      <c r="J1595" s="206"/>
      <c r="K1595" s="206"/>
      <c r="L1595" s="206">
        <v>30961</v>
      </c>
      <c r="M1595" s="206" t="s">
        <v>2290</v>
      </c>
      <c r="N1595" s="206">
        <v>88051</v>
      </c>
      <c r="O1595" s="206">
        <v>24954</v>
      </c>
      <c r="P1595" s="206">
        <v>819990</v>
      </c>
      <c r="Q1595" s="206">
        <v>817857</v>
      </c>
      <c r="R1595" s="206">
        <v>8958</v>
      </c>
      <c r="S1595" s="206">
        <v>780024</v>
      </c>
      <c r="T1595" s="206"/>
    </row>
    <row r="1596" spans="1:20">
      <c r="A1596" s="86">
        <v>1592</v>
      </c>
      <c r="B1596" s="86">
        <v>1592</v>
      </c>
      <c r="C1596" s="105">
        <v>39566</v>
      </c>
      <c r="D1596" s="86"/>
      <c r="E1596" s="277">
        <v>39567</v>
      </c>
      <c r="F1596" s="105">
        <v>39573</v>
      </c>
      <c r="G1596" s="105">
        <v>39573</v>
      </c>
      <c r="H1596" s="135" t="s">
        <v>120</v>
      </c>
      <c r="I1596" s="206">
        <v>67631</v>
      </c>
      <c r="J1596" s="206"/>
      <c r="K1596" s="206"/>
      <c r="L1596" s="206">
        <v>30674</v>
      </c>
      <c r="M1596" s="206" t="s">
        <v>2291</v>
      </c>
      <c r="N1596" s="206">
        <v>95019</v>
      </c>
      <c r="O1596" s="206">
        <v>23958</v>
      </c>
      <c r="P1596" s="206">
        <v>820997</v>
      </c>
      <c r="Q1596" s="206">
        <v>817835</v>
      </c>
      <c r="R1596" s="206">
        <v>8287</v>
      </c>
      <c r="S1596" s="206">
        <v>780087</v>
      </c>
      <c r="T1596" s="206"/>
    </row>
    <row r="1597" spans="1:20">
      <c r="A1597" s="86">
        <v>1593</v>
      </c>
      <c r="B1597" s="86">
        <v>1593</v>
      </c>
      <c r="C1597" s="105">
        <v>39566</v>
      </c>
      <c r="D1597" s="86"/>
      <c r="E1597" s="277">
        <v>39567</v>
      </c>
      <c r="F1597" s="105">
        <v>39573</v>
      </c>
      <c r="G1597" s="105">
        <v>39573</v>
      </c>
      <c r="H1597" s="135" t="s">
        <v>126</v>
      </c>
      <c r="I1597" s="206">
        <v>67651</v>
      </c>
      <c r="J1597" s="206"/>
      <c r="K1597" s="206"/>
      <c r="L1597" s="206">
        <v>31503</v>
      </c>
      <c r="M1597" s="206" t="s">
        <v>2292</v>
      </c>
      <c r="N1597" s="206">
        <v>87588</v>
      </c>
      <c r="O1597" s="206">
        <v>25927</v>
      </c>
      <c r="P1597" s="206">
        <v>820835</v>
      </c>
      <c r="Q1597" s="206">
        <v>817844</v>
      </c>
      <c r="R1597" s="206">
        <v>9744</v>
      </c>
      <c r="S1597" s="206">
        <v>1080135</v>
      </c>
      <c r="T1597" s="206"/>
    </row>
    <row r="1598" spans="1:20">
      <c r="A1598" s="86">
        <v>1594</v>
      </c>
      <c r="B1598" s="86">
        <v>1594</v>
      </c>
      <c r="C1598" s="105">
        <v>39566</v>
      </c>
      <c r="D1598" s="86"/>
      <c r="E1598" s="277">
        <v>39572</v>
      </c>
      <c r="F1598" s="105">
        <v>39574</v>
      </c>
      <c r="G1598" s="105">
        <v>39575</v>
      </c>
      <c r="H1598" s="135" t="s">
        <v>126</v>
      </c>
      <c r="I1598" s="206">
        <v>67219</v>
      </c>
      <c r="J1598" s="206"/>
      <c r="K1598" s="206"/>
      <c r="L1598" s="206">
        <v>31463</v>
      </c>
      <c r="M1598" s="206" t="s">
        <v>2293</v>
      </c>
      <c r="N1598" s="206">
        <v>93136</v>
      </c>
      <c r="O1598" s="206">
        <v>25894</v>
      </c>
      <c r="P1598" s="206">
        <v>820822</v>
      </c>
      <c r="Q1598" s="206">
        <v>817851</v>
      </c>
      <c r="R1598" s="206">
        <v>9531</v>
      </c>
      <c r="S1598" s="206">
        <v>780114</v>
      </c>
      <c r="T1598" s="206"/>
    </row>
    <row r="1599" spans="1:20">
      <c r="A1599" s="86">
        <v>1595</v>
      </c>
      <c r="B1599" s="86">
        <v>1595</v>
      </c>
      <c r="C1599" s="105">
        <v>39566</v>
      </c>
      <c r="D1599" s="86"/>
      <c r="E1599" s="277">
        <v>39567</v>
      </c>
      <c r="F1599" s="105">
        <v>39575</v>
      </c>
      <c r="G1599" s="105">
        <v>39575</v>
      </c>
      <c r="H1599" s="135" t="s">
        <v>119</v>
      </c>
      <c r="I1599" s="206">
        <v>67736</v>
      </c>
      <c r="J1599" s="206"/>
      <c r="K1599" s="206"/>
      <c r="L1599" s="206">
        <v>31459</v>
      </c>
      <c r="M1599" s="206" t="s">
        <v>2294</v>
      </c>
      <c r="N1599" s="206">
        <v>197184</v>
      </c>
      <c r="O1599" s="206">
        <v>25851</v>
      </c>
      <c r="P1599" s="206">
        <v>820851</v>
      </c>
      <c r="Q1599" s="206">
        <v>817834</v>
      </c>
      <c r="R1599" s="206">
        <v>9440</v>
      </c>
      <c r="S1599" s="206">
        <v>1080109</v>
      </c>
      <c r="T1599" s="206"/>
    </row>
    <row r="1600" spans="1:20">
      <c r="A1600" s="86">
        <v>1596</v>
      </c>
      <c r="B1600" s="86">
        <v>1596</v>
      </c>
      <c r="C1600" s="105">
        <v>39567</v>
      </c>
      <c r="D1600" s="86"/>
      <c r="E1600" s="277">
        <v>39568</v>
      </c>
      <c r="F1600" s="105">
        <v>39573</v>
      </c>
      <c r="G1600" s="105">
        <v>39573</v>
      </c>
      <c r="H1600" s="135" t="s">
        <v>134</v>
      </c>
      <c r="I1600" s="206">
        <v>67688</v>
      </c>
      <c r="J1600" s="206"/>
      <c r="K1600" s="206"/>
      <c r="L1600" s="206">
        <v>31473</v>
      </c>
      <c r="M1600" s="206" t="s">
        <v>2295</v>
      </c>
      <c r="N1600" s="206">
        <v>77150</v>
      </c>
      <c r="O1600" s="206">
        <v>25886</v>
      </c>
      <c r="P1600" s="206">
        <v>820828</v>
      </c>
      <c r="Q1600" s="206">
        <v>816353</v>
      </c>
      <c r="R1600" s="206">
        <v>9877</v>
      </c>
      <c r="S1600" s="206">
        <v>1080110</v>
      </c>
      <c r="T1600" s="206"/>
    </row>
    <row r="1601" spans="1:20">
      <c r="A1601" s="86">
        <v>1597</v>
      </c>
      <c r="B1601" s="86">
        <v>1597</v>
      </c>
      <c r="C1601" s="105">
        <v>39567</v>
      </c>
      <c r="D1601" s="86"/>
      <c r="E1601" s="277">
        <v>39575</v>
      </c>
      <c r="F1601" s="105">
        <v>39576</v>
      </c>
      <c r="G1601" s="105">
        <v>39576</v>
      </c>
      <c r="H1601" s="135" t="s">
        <v>120</v>
      </c>
      <c r="I1601" s="206">
        <v>67735</v>
      </c>
      <c r="J1601" s="206"/>
      <c r="K1601" s="206"/>
      <c r="L1601" s="206">
        <v>31481</v>
      </c>
      <c r="M1601" s="206" t="s">
        <v>2296</v>
      </c>
      <c r="N1601" s="206">
        <v>91354</v>
      </c>
      <c r="O1601" s="206">
        <v>26019</v>
      </c>
      <c r="P1601" s="206">
        <v>820823</v>
      </c>
      <c r="Q1601" s="206">
        <v>816336</v>
      </c>
      <c r="R1601" s="206">
        <v>9826</v>
      </c>
      <c r="S1601" s="206">
        <v>1080123</v>
      </c>
      <c r="T1601" s="206"/>
    </row>
    <row r="1602" spans="1:20">
      <c r="A1602" s="86">
        <v>1598</v>
      </c>
      <c r="B1602" s="86">
        <v>1598</v>
      </c>
      <c r="C1602" s="105">
        <v>39567</v>
      </c>
      <c r="D1602" s="86"/>
      <c r="E1602" s="277">
        <v>39576</v>
      </c>
      <c r="F1602" s="105">
        <v>39581</v>
      </c>
      <c r="G1602" s="135"/>
      <c r="H1602" s="135"/>
      <c r="I1602" s="206">
        <v>67444</v>
      </c>
      <c r="J1602" s="206"/>
      <c r="K1602" s="206"/>
      <c r="L1602" s="206">
        <v>31462</v>
      </c>
      <c r="M1602" s="206" t="s">
        <v>2297</v>
      </c>
      <c r="N1602" s="206">
        <v>87536</v>
      </c>
      <c r="O1602" s="206">
        <v>25907</v>
      </c>
      <c r="P1602" s="206">
        <v>820834</v>
      </c>
      <c r="Q1602" s="206">
        <v>817831</v>
      </c>
      <c r="R1602" s="206">
        <v>9530</v>
      </c>
      <c r="S1602" s="206">
        <v>780091</v>
      </c>
      <c r="T1602" s="206"/>
    </row>
    <row r="1603" spans="1:20">
      <c r="A1603" s="86">
        <v>1599</v>
      </c>
      <c r="B1603" s="86">
        <v>1599</v>
      </c>
      <c r="C1603" s="105">
        <v>39567</v>
      </c>
      <c r="D1603" s="86"/>
      <c r="E1603" s="277">
        <v>39583</v>
      </c>
      <c r="F1603" s="105">
        <v>39584</v>
      </c>
      <c r="G1603" s="105">
        <v>39584</v>
      </c>
      <c r="H1603" s="233" t="s">
        <v>120</v>
      </c>
      <c r="I1603" s="206">
        <v>66610</v>
      </c>
      <c r="J1603" s="206"/>
      <c r="K1603" s="206"/>
      <c r="L1603" s="206">
        <v>31471</v>
      </c>
      <c r="M1603" s="206" t="s">
        <v>2298</v>
      </c>
      <c r="N1603" s="206">
        <v>97372</v>
      </c>
      <c r="O1603" s="206">
        <v>25817</v>
      </c>
      <c r="P1603" s="206">
        <v>820821</v>
      </c>
      <c r="Q1603" s="206">
        <v>817833</v>
      </c>
      <c r="R1603" s="206">
        <v>9702</v>
      </c>
      <c r="S1603" s="206">
        <v>1080134</v>
      </c>
      <c r="T1603" s="206"/>
    </row>
    <row r="1604" spans="1:20">
      <c r="A1604" s="86">
        <v>1600</v>
      </c>
      <c r="B1604" s="86">
        <v>1600</v>
      </c>
      <c r="C1604" s="105">
        <v>39567</v>
      </c>
      <c r="D1604" s="86"/>
      <c r="E1604" s="277">
        <v>39568</v>
      </c>
      <c r="F1604" s="105">
        <v>39573</v>
      </c>
      <c r="G1604" s="105">
        <v>39573</v>
      </c>
      <c r="H1604" s="135" t="s">
        <v>120</v>
      </c>
      <c r="I1604" s="206">
        <v>67282</v>
      </c>
      <c r="J1604" s="206"/>
      <c r="K1604" s="206"/>
      <c r="L1604" s="206">
        <v>31445</v>
      </c>
      <c r="M1604" s="206" t="s">
        <v>1652</v>
      </c>
      <c r="N1604" s="206">
        <v>77031</v>
      </c>
      <c r="O1604" s="206">
        <v>25880</v>
      </c>
      <c r="P1604" s="206">
        <v>820927</v>
      </c>
      <c r="Q1604" s="206">
        <v>817852</v>
      </c>
      <c r="R1604" s="206">
        <v>9858</v>
      </c>
      <c r="S1604" s="206">
        <v>780051</v>
      </c>
      <c r="T1604" s="206"/>
    </row>
    <row r="1605" spans="1:20">
      <c r="A1605" s="86">
        <v>1601</v>
      </c>
      <c r="B1605" s="86">
        <v>1601</v>
      </c>
      <c r="C1605" s="105">
        <v>39567</v>
      </c>
      <c r="D1605" s="86"/>
      <c r="E1605" s="277">
        <v>39568</v>
      </c>
      <c r="F1605" s="105">
        <v>39575</v>
      </c>
      <c r="G1605" s="105">
        <v>39576</v>
      </c>
      <c r="H1605" s="135" t="s">
        <v>119</v>
      </c>
      <c r="I1605" s="206">
        <v>66500</v>
      </c>
      <c r="J1605" s="206"/>
      <c r="K1605" s="206"/>
      <c r="L1605" s="206">
        <v>30973</v>
      </c>
      <c r="M1605" s="206" t="s">
        <v>1653</v>
      </c>
      <c r="N1605" s="206">
        <v>88070</v>
      </c>
      <c r="O1605" s="206">
        <v>24709</v>
      </c>
      <c r="P1605" s="206">
        <v>820212</v>
      </c>
      <c r="Q1605" s="206">
        <v>817840</v>
      </c>
      <c r="R1605" s="206">
        <v>9192</v>
      </c>
      <c r="S1605" s="206">
        <v>680068</v>
      </c>
      <c r="T1605" s="206"/>
    </row>
    <row r="1606" spans="1:20">
      <c r="A1606" s="86">
        <v>1602</v>
      </c>
      <c r="B1606" s="86">
        <v>1602</v>
      </c>
      <c r="C1606" s="105">
        <v>39567</v>
      </c>
      <c r="D1606" s="86"/>
      <c r="E1606" s="277">
        <v>39568</v>
      </c>
      <c r="F1606" s="105">
        <v>39574</v>
      </c>
      <c r="G1606" s="105">
        <v>39575</v>
      </c>
      <c r="H1606" s="135" t="s">
        <v>138</v>
      </c>
      <c r="I1606" s="206">
        <v>67205</v>
      </c>
      <c r="J1606" s="206"/>
      <c r="K1606" s="206"/>
      <c r="L1606" s="206">
        <v>30957</v>
      </c>
      <c r="M1606" s="206" t="s">
        <v>1654</v>
      </c>
      <c r="N1606" s="206">
        <v>97185</v>
      </c>
      <c r="O1606" s="206">
        <v>24895</v>
      </c>
      <c r="P1606" s="206">
        <v>820852</v>
      </c>
      <c r="Q1606" s="206">
        <v>817848</v>
      </c>
      <c r="R1606" s="206">
        <v>8914</v>
      </c>
      <c r="S1606" s="206">
        <v>680076</v>
      </c>
      <c r="T1606" s="206"/>
    </row>
    <row r="1607" spans="1:20">
      <c r="A1607" s="86">
        <v>1603</v>
      </c>
      <c r="B1607" s="86">
        <v>1603</v>
      </c>
      <c r="C1607" s="105">
        <v>39567</v>
      </c>
      <c r="D1607" s="86"/>
      <c r="E1607" s="277">
        <v>39568</v>
      </c>
      <c r="F1607" s="105">
        <v>39573</v>
      </c>
      <c r="G1607" s="105">
        <v>39573</v>
      </c>
      <c r="H1607" s="135" t="s">
        <v>120</v>
      </c>
      <c r="I1607" s="206">
        <v>67271</v>
      </c>
      <c r="J1607" s="206"/>
      <c r="K1607" s="206"/>
      <c r="L1607" s="206">
        <v>30983</v>
      </c>
      <c r="M1607" s="206" t="s">
        <v>1655</v>
      </c>
      <c r="N1607" s="206">
        <v>88062</v>
      </c>
      <c r="O1607" s="206">
        <v>25037</v>
      </c>
      <c r="P1607" s="206">
        <v>820996</v>
      </c>
      <c r="Q1607" s="206">
        <v>817847</v>
      </c>
      <c r="R1607" s="206">
        <v>8803</v>
      </c>
      <c r="S1607" s="206">
        <v>680078</v>
      </c>
      <c r="T1607" s="206"/>
    </row>
    <row r="1608" spans="1:20">
      <c r="A1608" s="86">
        <v>1604</v>
      </c>
      <c r="B1608" s="86">
        <v>1604</v>
      </c>
      <c r="C1608" s="105">
        <v>39567</v>
      </c>
      <c r="D1608" s="86"/>
      <c r="E1608" s="277">
        <v>39575</v>
      </c>
      <c r="F1608" s="105">
        <v>39576</v>
      </c>
      <c r="G1608" s="105">
        <v>39580</v>
      </c>
      <c r="H1608" s="233" t="s">
        <v>120</v>
      </c>
      <c r="I1608" s="206">
        <v>67731</v>
      </c>
      <c r="J1608" s="206"/>
      <c r="K1608" s="206"/>
      <c r="L1608" s="206">
        <v>31257</v>
      </c>
      <c r="M1608" s="206" t="s">
        <v>1656</v>
      </c>
      <c r="N1608" s="206">
        <v>88013</v>
      </c>
      <c r="O1608" s="206">
        <v>25573</v>
      </c>
      <c r="P1608" s="206">
        <v>820210</v>
      </c>
      <c r="Q1608" s="206">
        <v>817859</v>
      </c>
      <c r="R1608" s="206">
        <v>9385</v>
      </c>
      <c r="S1608" s="206">
        <v>680064</v>
      </c>
      <c r="T1608" s="206"/>
    </row>
    <row r="1609" spans="1:20">
      <c r="A1609" s="86">
        <v>1605</v>
      </c>
      <c r="B1609" s="86">
        <v>1605</v>
      </c>
      <c r="C1609" s="105">
        <v>39567</v>
      </c>
      <c r="D1609" s="86"/>
      <c r="E1609" s="277">
        <v>39568</v>
      </c>
      <c r="F1609" s="105">
        <v>39573</v>
      </c>
      <c r="G1609" s="105">
        <v>39573</v>
      </c>
      <c r="H1609" s="135" t="s">
        <v>120</v>
      </c>
      <c r="I1609" s="206">
        <v>66109</v>
      </c>
      <c r="J1609" s="206"/>
      <c r="K1609" s="206"/>
      <c r="L1609" s="206">
        <v>31025</v>
      </c>
      <c r="M1609" s="206" t="s">
        <v>1657</v>
      </c>
      <c r="N1609" s="206">
        <v>97186</v>
      </c>
      <c r="O1609" s="206">
        <v>25114</v>
      </c>
      <c r="P1609" s="206">
        <v>820722</v>
      </c>
      <c r="Q1609" s="206">
        <v>819042</v>
      </c>
      <c r="R1609" s="206">
        <v>8857</v>
      </c>
      <c r="S1609" s="206">
        <v>7080112</v>
      </c>
      <c r="T1609" s="206"/>
    </row>
    <row r="1610" spans="1:20">
      <c r="A1610" s="86">
        <v>1606</v>
      </c>
      <c r="B1610" s="86">
        <v>1606</v>
      </c>
      <c r="C1610" s="105">
        <v>39567</v>
      </c>
      <c r="D1610" s="86"/>
      <c r="E1610" s="277">
        <v>39568</v>
      </c>
      <c r="F1610" s="105">
        <v>39573</v>
      </c>
      <c r="G1610" s="105">
        <v>39576</v>
      </c>
      <c r="H1610" s="135" t="s">
        <v>120</v>
      </c>
      <c r="I1610" s="206">
        <v>67389</v>
      </c>
      <c r="J1610" s="206"/>
      <c r="K1610" s="206"/>
      <c r="L1610" s="206">
        <v>31019</v>
      </c>
      <c r="M1610" s="206" t="s">
        <v>1658</v>
      </c>
      <c r="N1610" s="206">
        <v>88145</v>
      </c>
      <c r="O1610" s="206">
        <v>25119</v>
      </c>
      <c r="P1610" s="206">
        <v>820928</v>
      </c>
      <c r="Q1610" s="206">
        <v>819035</v>
      </c>
      <c r="R1610" s="206">
        <v>8999</v>
      </c>
      <c r="S1610" s="206">
        <v>980018</v>
      </c>
      <c r="T1610" s="206"/>
    </row>
    <row r="1611" spans="1:20">
      <c r="A1611" s="86">
        <v>1607</v>
      </c>
      <c r="B1611" s="86">
        <v>1607</v>
      </c>
      <c r="C1611" s="105">
        <v>39567</v>
      </c>
      <c r="D1611" s="86"/>
      <c r="E1611" s="277">
        <v>39568</v>
      </c>
      <c r="F1611" s="105">
        <v>39574</v>
      </c>
      <c r="G1611" s="105">
        <v>39574</v>
      </c>
      <c r="H1611" s="135" t="s">
        <v>134</v>
      </c>
      <c r="I1611" s="206">
        <v>67453</v>
      </c>
      <c r="J1611" s="206"/>
      <c r="K1611" s="206"/>
      <c r="L1611" s="206">
        <v>31472</v>
      </c>
      <c r="M1611" s="206" t="s">
        <v>1659</v>
      </c>
      <c r="N1611" s="206">
        <v>97374</v>
      </c>
      <c r="O1611" s="206">
        <v>25812</v>
      </c>
      <c r="P1611" s="206">
        <v>820214</v>
      </c>
      <c r="Q1611" s="206">
        <v>817848</v>
      </c>
      <c r="R1611" s="206">
        <v>9717</v>
      </c>
      <c r="S1611" s="206">
        <v>680067</v>
      </c>
      <c r="T1611" s="206"/>
    </row>
    <row r="1612" spans="1:20">
      <c r="A1612" s="86">
        <v>1608</v>
      </c>
      <c r="B1612" s="86">
        <v>1608</v>
      </c>
      <c r="C1612" s="105">
        <v>39567</v>
      </c>
      <c r="D1612" s="86"/>
      <c r="E1612" s="277">
        <v>39568</v>
      </c>
      <c r="F1612" s="105">
        <v>39573</v>
      </c>
      <c r="G1612" s="105">
        <v>39573</v>
      </c>
      <c r="H1612" s="135" t="s">
        <v>120</v>
      </c>
      <c r="I1612" s="206">
        <v>67553</v>
      </c>
      <c r="J1612" s="206"/>
      <c r="K1612" s="206"/>
      <c r="L1612" s="206">
        <v>31442</v>
      </c>
      <c r="M1612" s="206" t="s">
        <v>1660</v>
      </c>
      <c r="N1612" s="206">
        <v>97367</v>
      </c>
      <c r="O1612" s="206">
        <v>25949</v>
      </c>
      <c r="P1612" s="206">
        <v>820354</v>
      </c>
      <c r="Q1612" s="206">
        <v>817839</v>
      </c>
      <c r="R1612" s="206">
        <v>9869</v>
      </c>
      <c r="S1612" s="206">
        <v>680057</v>
      </c>
      <c r="T1612" s="206"/>
    </row>
    <row r="1613" spans="1:20">
      <c r="A1613" s="86">
        <v>1609</v>
      </c>
      <c r="B1613" s="86">
        <v>1609</v>
      </c>
      <c r="C1613" s="105">
        <v>39567</v>
      </c>
      <c r="D1613" s="86"/>
      <c r="E1613" s="277">
        <v>39568</v>
      </c>
      <c r="F1613" s="105">
        <v>39573</v>
      </c>
      <c r="G1613" s="105">
        <v>39573</v>
      </c>
      <c r="H1613" s="135" t="s">
        <v>134</v>
      </c>
      <c r="I1613" s="206">
        <v>67556</v>
      </c>
      <c r="J1613" s="206"/>
      <c r="K1613" s="206"/>
      <c r="L1613" s="206">
        <v>31457</v>
      </c>
      <c r="M1613" s="206" t="s">
        <v>1661</v>
      </c>
      <c r="N1613" s="206">
        <v>96626</v>
      </c>
      <c r="O1613" s="206">
        <v>25847</v>
      </c>
      <c r="P1613" s="206">
        <v>820213</v>
      </c>
      <c r="Q1613" s="206">
        <v>817832</v>
      </c>
      <c r="R1613" s="206">
        <v>9881</v>
      </c>
      <c r="S1613" s="206">
        <v>680077</v>
      </c>
      <c r="T1613" s="206"/>
    </row>
    <row r="1614" spans="1:20">
      <c r="A1614" s="86">
        <v>1610</v>
      </c>
      <c r="B1614" s="86">
        <v>1610</v>
      </c>
      <c r="C1614" s="105">
        <v>39567</v>
      </c>
      <c r="D1614" s="86"/>
      <c r="E1614" s="277">
        <v>39568</v>
      </c>
      <c r="F1614" s="105">
        <v>39573</v>
      </c>
      <c r="G1614" s="105">
        <v>39574</v>
      </c>
      <c r="H1614" s="135" t="s">
        <v>134</v>
      </c>
      <c r="I1614" s="206">
        <v>67628</v>
      </c>
      <c r="J1614" s="206"/>
      <c r="K1614" s="206"/>
      <c r="L1614" s="206">
        <v>31475</v>
      </c>
      <c r="M1614" s="206" t="s">
        <v>1662</v>
      </c>
      <c r="N1614" s="206">
        <v>97183</v>
      </c>
      <c r="O1614" s="206">
        <v>25829</v>
      </c>
      <c r="P1614" s="206">
        <v>820260</v>
      </c>
      <c r="Q1614" s="206">
        <v>817841</v>
      </c>
      <c r="R1614" s="206">
        <v>9651</v>
      </c>
      <c r="S1614" s="206">
        <v>680058</v>
      </c>
      <c r="T1614" s="206"/>
    </row>
    <row r="1615" spans="1:20">
      <c r="A1615" s="86">
        <v>1611</v>
      </c>
      <c r="B1615" s="86">
        <v>1611</v>
      </c>
      <c r="C1615" s="105">
        <v>39568</v>
      </c>
      <c r="D1615" s="86"/>
      <c r="E1615" s="277">
        <v>39572</v>
      </c>
      <c r="F1615" s="105">
        <v>39575</v>
      </c>
      <c r="G1615" s="105">
        <v>39576</v>
      </c>
      <c r="H1615" s="135" t="s">
        <v>119</v>
      </c>
      <c r="I1615" s="206">
        <v>67558</v>
      </c>
      <c r="J1615" s="206"/>
      <c r="K1615" s="206"/>
      <c r="L1615" s="206">
        <v>31508</v>
      </c>
      <c r="M1615" s="206" t="s">
        <v>1663</v>
      </c>
      <c r="N1615" s="206">
        <v>97180</v>
      </c>
      <c r="O1615" s="206">
        <v>26066</v>
      </c>
      <c r="P1615" s="206">
        <v>820353</v>
      </c>
      <c r="Q1615" s="206">
        <v>817850</v>
      </c>
      <c r="R1615" s="206">
        <v>9432</v>
      </c>
      <c r="S1615" s="206">
        <v>780088</v>
      </c>
      <c r="T1615" s="206"/>
    </row>
    <row r="1616" spans="1:20">
      <c r="A1616" s="86">
        <v>1612</v>
      </c>
      <c r="B1616" s="86">
        <v>1612</v>
      </c>
      <c r="C1616" s="105">
        <v>39568</v>
      </c>
      <c r="D1616" s="86"/>
      <c r="E1616" s="277">
        <v>39574</v>
      </c>
      <c r="F1616" s="105">
        <v>39576</v>
      </c>
      <c r="G1616" s="135"/>
      <c r="H1616" s="135"/>
      <c r="I1616" s="206">
        <v>67269</v>
      </c>
      <c r="J1616" s="206"/>
      <c r="K1616" s="206"/>
      <c r="L1616" s="206">
        <v>31520</v>
      </c>
      <c r="M1616" s="206" t="s">
        <v>1664</v>
      </c>
      <c r="N1616" s="206">
        <v>96598</v>
      </c>
      <c r="O1616" s="206">
        <v>26127</v>
      </c>
      <c r="P1616" s="206">
        <v>820929</v>
      </c>
      <c r="Q1616" s="206">
        <v>817858</v>
      </c>
      <c r="R1616" s="206">
        <v>9718</v>
      </c>
      <c r="S1616" s="206">
        <v>780056</v>
      </c>
      <c r="T1616" s="206"/>
    </row>
    <row r="1617" spans="1:20">
      <c r="A1617" s="86">
        <v>1613</v>
      </c>
      <c r="B1617" s="86">
        <v>1613</v>
      </c>
      <c r="C1617" s="105">
        <v>39568</v>
      </c>
      <c r="D1617" s="86"/>
      <c r="E1617" s="277">
        <v>39573</v>
      </c>
      <c r="F1617" s="105">
        <v>39575</v>
      </c>
      <c r="G1617" s="105">
        <v>39576</v>
      </c>
      <c r="H1617" s="135" t="s">
        <v>134</v>
      </c>
      <c r="I1617" s="206">
        <v>67734</v>
      </c>
      <c r="J1617" s="206"/>
      <c r="K1617" s="206"/>
      <c r="L1617" s="206">
        <v>31492</v>
      </c>
      <c r="M1617" s="206" t="s">
        <v>1665</v>
      </c>
      <c r="N1617" s="206">
        <v>76233</v>
      </c>
      <c r="O1617" s="206">
        <v>26048</v>
      </c>
      <c r="P1617" s="206">
        <v>820215</v>
      </c>
      <c r="Q1617" s="206">
        <v>819034</v>
      </c>
      <c r="R1617" s="206">
        <v>9794</v>
      </c>
      <c r="S1617" s="206">
        <v>980017</v>
      </c>
      <c r="T1617" s="206"/>
    </row>
    <row r="1618" spans="1:20">
      <c r="A1618" s="86">
        <v>1614</v>
      </c>
      <c r="B1618" s="86">
        <v>1614</v>
      </c>
      <c r="C1618" s="105">
        <v>39568</v>
      </c>
      <c r="D1618" s="86"/>
      <c r="E1618" s="277">
        <v>39572</v>
      </c>
      <c r="F1618" s="105">
        <v>39575</v>
      </c>
      <c r="G1618" s="105">
        <v>39575</v>
      </c>
      <c r="H1618" s="135" t="s">
        <v>119</v>
      </c>
      <c r="I1618" s="206">
        <v>67452</v>
      </c>
      <c r="J1618" s="206"/>
      <c r="K1618" s="206"/>
      <c r="L1618" s="206">
        <v>31493</v>
      </c>
      <c r="M1618" s="206" t="s">
        <v>1666</v>
      </c>
      <c r="N1618" s="206">
        <v>97360</v>
      </c>
      <c r="O1618" s="206">
        <v>26050</v>
      </c>
      <c r="P1618" s="206">
        <v>820002</v>
      </c>
      <c r="Q1618" s="206">
        <v>819050</v>
      </c>
      <c r="R1618" s="206">
        <v>9452</v>
      </c>
      <c r="S1618" s="206">
        <v>780032</v>
      </c>
      <c r="T1618" s="206"/>
    </row>
    <row r="1619" spans="1:20">
      <c r="A1619" s="86">
        <v>1615</v>
      </c>
      <c r="B1619" s="86">
        <v>1615</v>
      </c>
      <c r="C1619" s="105">
        <v>39568</v>
      </c>
      <c r="D1619" s="86"/>
      <c r="E1619" s="277">
        <v>39573</v>
      </c>
      <c r="F1619" s="105">
        <v>39576</v>
      </c>
      <c r="G1619" s="105">
        <v>39580</v>
      </c>
      <c r="H1619" s="233" t="s">
        <v>120</v>
      </c>
      <c r="I1619" s="206">
        <v>67211</v>
      </c>
      <c r="J1619" s="206"/>
      <c r="K1619" s="206"/>
      <c r="L1619" s="206">
        <v>30908</v>
      </c>
      <c r="M1619" s="206" t="s">
        <v>1667</v>
      </c>
      <c r="N1619" s="206">
        <v>97362</v>
      </c>
      <c r="O1619" s="206">
        <v>24778</v>
      </c>
      <c r="P1619" s="206">
        <v>820211</v>
      </c>
      <c r="Q1619" s="206">
        <v>819041</v>
      </c>
      <c r="R1619" s="206">
        <v>8585</v>
      </c>
      <c r="S1619" s="206">
        <v>780007</v>
      </c>
      <c r="T1619" s="206"/>
    </row>
    <row r="1620" spans="1:20">
      <c r="A1620" s="86">
        <v>1616</v>
      </c>
      <c r="B1620" s="86">
        <v>1616</v>
      </c>
      <c r="C1620" s="105">
        <v>39568</v>
      </c>
      <c r="D1620" s="86"/>
      <c r="E1620" s="277">
        <v>39572</v>
      </c>
      <c r="F1620" s="105">
        <v>39574</v>
      </c>
      <c r="G1620" s="105">
        <v>39576</v>
      </c>
      <c r="H1620" s="135" t="s">
        <v>127</v>
      </c>
      <c r="I1620" s="206">
        <v>67208</v>
      </c>
      <c r="J1620" s="206"/>
      <c r="K1620" s="206"/>
      <c r="L1620" s="206">
        <v>30949</v>
      </c>
      <c r="M1620" s="206" t="s">
        <v>1668</v>
      </c>
      <c r="N1620" s="206">
        <v>97358</v>
      </c>
      <c r="O1620" s="206">
        <v>24896</v>
      </c>
      <c r="P1620" s="206">
        <v>820257</v>
      </c>
      <c r="Q1620" s="206">
        <v>819047</v>
      </c>
      <c r="R1620" s="206">
        <v>8948</v>
      </c>
      <c r="S1620" s="206">
        <v>780033</v>
      </c>
      <c r="T1620" s="206"/>
    </row>
    <row r="1621" spans="1:20">
      <c r="A1621" s="86">
        <v>1617</v>
      </c>
      <c r="B1621" s="86">
        <v>1617</v>
      </c>
      <c r="C1621" s="105">
        <v>39568</v>
      </c>
      <c r="D1621" s="86"/>
      <c r="E1621" s="277">
        <v>39572</v>
      </c>
      <c r="F1621" s="105">
        <v>39574</v>
      </c>
      <c r="G1621" s="105">
        <v>39575</v>
      </c>
      <c r="H1621" s="135" t="s">
        <v>120</v>
      </c>
      <c r="I1621" s="206">
        <v>67795</v>
      </c>
      <c r="J1621" s="206"/>
      <c r="K1621" s="206"/>
      <c r="L1621" s="206">
        <v>31477</v>
      </c>
      <c r="M1621" s="206" t="s">
        <v>1669</v>
      </c>
      <c r="N1621" s="206">
        <v>97142</v>
      </c>
      <c r="O1621" s="206">
        <v>25990</v>
      </c>
      <c r="P1621" s="206">
        <v>820209</v>
      </c>
      <c r="Q1621" s="206">
        <v>819052</v>
      </c>
      <c r="R1621" s="206">
        <v>9849</v>
      </c>
      <c r="S1621" s="206">
        <v>780021</v>
      </c>
      <c r="T1621" s="206"/>
    </row>
    <row r="1622" spans="1:20">
      <c r="A1622" s="86">
        <v>1618</v>
      </c>
      <c r="B1622" s="86">
        <v>1618</v>
      </c>
      <c r="C1622" s="105">
        <v>39568</v>
      </c>
      <c r="D1622" s="86"/>
      <c r="E1622" s="277">
        <v>39573</v>
      </c>
      <c r="F1622" s="105">
        <v>39574</v>
      </c>
      <c r="G1622" s="105">
        <v>39576</v>
      </c>
      <c r="H1622" s="135" t="s">
        <v>127</v>
      </c>
      <c r="I1622" s="206">
        <v>67679</v>
      </c>
      <c r="J1622" s="206"/>
      <c r="K1622" s="206"/>
      <c r="L1622" s="206">
        <v>31004</v>
      </c>
      <c r="M1622" s="206" t="s">
        <v>1670</v>
      </c>
      <c r="N1622" s="206">
        <v>97368</v>
      </c>
      <c r="O1622" s="206">
        <v>25019</v>
      </c>
      <c r="P1622" s="206">
        <v>820208</v>
      </c>
      <c r="Q1622" s="206">
        <v>819048</v>
      </c>
      <c r="R1622" s="206">
        <v>8824</v>
      </c>
      <c r="S1622" s="206">
        <v>780285</v>
      </c>
      <c r="T1622" s="206"/>
    </row>
    <row r="1623" spans="1:20">
      <c r="A1623" s="86">
        <v>1619</v>
      </c>
      <c r="B1623" s="86">
        <v>1619</v>
      </c>
      <c r="C1623" s="105">
        <v>39568</v>
      </c>
      <c r="D1623" s="86"/>
      <c r="E1623" s="277">
        <v>39572</v>
      </c>
      <c r="F1623" s="105">
        <v>39574</v>
      </c>
      <c r="G1623" s="105">
        <v>39576</v>
      </c>
      <c r="H1623" s="135" t="s">
        <v>134</v>
      </c>
      <c r="I1623" s="206">
        <v>66123</v>
      </c>
      <c r="J1623" s="206"/>
      <c r="K1623" s="206"/>
      <c r="L1623" s="206">
        <v>31488</v>
      </c>
      <c r="M1623" s="206" t="s">
        <v>1671</v>
      </c>
      <c r="N1623" s="206">
        <v>96024</v>
      </c>
      <c r="O1623" s="206">
        <v>26029</v>
      </c>
      <c r="P1623" s="206">
        <v>820355</v>
      </c>
      <c r="Q1623" s="206">
        <v>819058</v>
      </c>
      <c r="R1623" s="206">
        <v>9738</v>
      </c>
      <c r="S1623" s="206">
        <v>980021</v>
      </c>
      <c r="T1623" s="206"/>
    </row>
    <row r="1624" spans="1:20">
      <c r="A1624" s="86">
        <v>1620</v>
      </c>
      <c r="B1624" s="86">
        <v>1620</v>
      </c>
      <c r="C1624" s="105">
        <v>39568</v>
      </c>
      <c r="D1624" s="86"/>
      <c r="E1624" s="277">
        <v>39584</v>
      </c>
      <c r="F1624" s="105">
        <v>39587</v>
      </c>
      <c r="G1624" s="105">
        <v>39584</v>
      </c>
      <c r="H1624" s="233" t="s">
        <v>120</v>
      </c>
      <c r="I1624" s="206">
        <v>67451</v>
      </c>
      <c r="J1624" s="206"/>
      <c r="K1624" s="206"/>
      <c r="L1624" s="206">
        <v>31002</v>
      </c>
      <c r="M1624" s="206" t="s">
        <v>1672</v>
      </c>
      <c r="N1624" s="206">
        <v>97194</v>
      </c>
      <c r="O1624" s="206">
        <v>25038</v>
      </c>
      <c r="P1624" s="206">
        <v>819996</v>
      </c>
      <c r="Q1624" s="206">
        <v>819055</v>
      </c>
      <c r="R1624" s="206">
        <v>9032</v>
      </c>
      <c r="S1624" s="206">
        <v>980020</v>
      </c>
      <c r="T1624" s="206"/>
    </row>
    <row r="1625" spans="1:20">
      <c r="A1625" s="86">
        <v>1621</v>
      </c>
      <c r="B1625" s="86">
        <v>1621</v>
      </c>
      <c r="C1625" s="105">
        <v>39568</v>
      </c>
      <c r="D1625" s="86"/>
      <c r="E1625" s="277">
        <v>39572</v>
      </c>
      <c r="F1625" s="105">
        <v>39574</v>
      </c>
      <c r="G1625" s="105">
        <v>39576</v>
      </c>
      <c r="H1625" s="135" t="s">
        <v>120</v>
      </c>
      <c r="I1625" s="206">
        <v>66383</v>
      </c>
      <c r="J1625" s="206"/>
      <c r="K1625" s="206"/>
      <c r="L1625" s="206">
        <v>30997</v>
      </c>
      <c r="M1625" s="206" t="s">
        <v>1673</v>
      </c>
      <c r="N1625" s="206">
        <v>97176</v>
      </c>
      <c r="O1625" s="206">
        <v>24992</v>
      </c>
      <c r="P1625" s="206">
        <v>820000</v>
      </c>
      <c r="Q1625" s="206">
        <v>819040</v>
      </c>
      <c r="R1625" s="206">
        <v>8945</v>
      </c>
      <c r="S1625" s="206">
        <v>780283</v>
      </c>
      <c r="T1625" s="206"/>
    </row>
    <row r="1626" spans="1:20">
      <c r="A1626" s="86">
        <v>1622</v>
      </c>
      <c r="B1626" s="86">
        <v>1622</v>
      </c>
      <c r="C1626" s="105">
        <v>39568</v>
      </c>
      <c r="D1626" s="86"/>
      <c r="E1626" s="277">
        <v>39587</v>
      </c>
      <c r="F1626" s="105">
        <v>39588</v>
      </c>
      <c r="G1626" s="135"/>
      <c r="H1626" s="135"/>
      <c r="I1626" s="206">
        <v>67718</v>
      </c>
      <c r="J1626" s="206"/>
      <c r="K1626" s="206"/>
      <c r="L1626" s="206">
        <v>30991</v>
      </c>
      <c r="M1626" s="206" t="s">
        <v>1674</v>
      </c>
      <c r="N1626" s="206">
        <v>97361</v>
      </c>
      <c r="O1626" s="206">
        <v>24945</v>
      </c>
      <c r="P1626" s="206">
        <v>819989</v>
      </c>
      <c r="Q1626" s="206">
        <v>819053</v>
      </c>
      <c r="R1626" s="206">
        <v>8996</v>
      </c>
      <c r="S1626" s="206">
        <v>780031</v>
      </c>
      <c r="T1626" s="206"/>
    </row>
    <row r="1627" spans="1:20">
      <c r="A1627" s="86">
        <v>1623</v>
      </c>
      <c r="B1627" s="86">
        <v>1623</v>
      </c>
      <c r="C1627" s="105">
        <v>39568</v>
      </c>
      <c r="D1627" s="86"/>
      <c r="E1627" s="277">
        <v>39595</v>
      </c>
      <c r="F1627" s="255"/>
      <c r="G1627" s="105">
        <v>39596</v>
      </c>
      <c r="H1627" s="233" t="s">
        <v>120</v>
      </c>
      <c r="I1627" s="206"/>
      <c r="J1627" s="206"/>
      <c r="K1627" s="206"/>
      <c r="L1627" s="206"/>
      <c r="M1627" s="206"/>
      <c r="N1627" s="206"/>
      <c r="O1627" s="206"/>
      <c r="P1627" s="206"/>
      <c r="Q1627" s="206"/>
      <c r="R1627" s="206"/>
      <c r="S1627" s="206"/>
      <c r="T1627" s="206"/>
    </row>
    <row r="1628" spans="1:20">
      <c r="A1628" s="86">
        <v>1624</v>
      </c>
      <c r="B1628" s="86">
        <v>1624</v>
      </c>
      <c r="C1628" s="105">
        <v>39568</v>
      </c>
      <c r="D1628" s="86"/>
      <c r="E1628" s="277">
        <v>39572</v>
      </c>
      <c r="F1628" s="105">
        <v>39574</v>
      </c>
      <c r="G1628" s="105">
        <v>39576</v>
      </c>
      <c r="H1628" s="135" t="s">
        <v>120</v>
      </c>
      <c r="I1628" s="206">
        <v>67691</v>
      </c>
      <c r="J1628" s="206"/>
      <c r="K1628" s="206"/>
      <c r="L1628" s="206">
        <v>31517</v>
      </c>
      <c r="M1628" s="206" t="s">
        <v>1675</v>
      </c>
      <c r="N1628" s="206">
        <v>96690</v>
      </c>
      <c r="O1628" s="206">
        <v>26119</v>
      </c>
      <c r="P1628" s="206">
        <v>820351</v>
      </c>
      <c r="Q1628" s="206">
        <v>819044</v>
      </c>
      <c r="R1628" s="206">
        <v>9838</v>
      </c>
      <c r="S1628" s="206">
        <v>780015</v>
      </c>
      <c r="T1628" s="206"/>
    </row>
    <row r="1629" spans="1:20">
      <c r="A1629" s="86">
        <v>1625</v>
      </c>
      <c r="B1629" s="86">
        <v>1625</v>
      </c>
      <c r="C1629" s="105">
        <v>39572</v>
      </c>
      <c r="D1629" s="86"/>
      <c r="E1629" s="277">
        <v>39572</v>
      </c>
      <c r="F1629" s="105">
        <v>39575</v>
      </c>
      <c r="G1629" s="105">
        <v>39576</v>
      </c>
      <c r="H1629" s="135" t="s">
        <v>119</v>
      </c>
      <c r="I1629" s="206">
        <v>67532</v>
      </c>
      <c r="J1629" s="206"/>
      <c r="K1629" s="206"/>
      <c r="L1629" s="206">
        <v>31522</v>
      </c>
      <c r="M1629" s="206" t="s">
        <v>1676</v>
      </c>
      <c r="N1629" s="206">
        <v>87378</v>
      </c>
      <c r="O1629" s="206">
        <v>26118</v>
      </c>
      <c r="P1629" s="206">
        <v>820998</v>
      </c>
      <c r="Q1629" s="206">
        <v>819062</v>
      </c>
      <c r="R1629" s="206">
        <v>9622</v>
      </c>
      <c r="S1629" s="206">
        <v>980012</v>
      </c>
      <c r="T1629" s="206"/>
    </row>
    <row r="1630" spans="1:20">
      <c r="A1630" s="86">
        <v>1626</v>
      </c>
      <c r="B1630" s="86">
        <v>1626</v>
      </c>
      <c r="C1630" s="105">
        <v>39572</v>
      </c>
      <c r="D1630" s="86"/>
      <c r="E1630" s="277">
        <v>39573</v>
      </c>
      <c r="F1630" s="105">
        <v>39575</v>
      </c>
      <c r="G1630" s="105">
        <v>39576</v>
      </c>
      <c r="H1630" s="135" t="s">
        <v>120</v>
      </c>
      <c r="I1630" s="206">
        <v>67652</v>
      </c>
      <c r="J1630" s="206"/>
      <c r="K1630" s="206"/>
      <c r="L1630" s="206">
        <v>31490</v>
      </c>
      <c r="M1630" s="206" t="s">
        <v>1652</v>
      </c>
      <c r="N1630" s="206">
        <v>87535</v>
      </c>
      <c r="O1630" s="206">
        <v>26074</v>
      </c>
      <c r="P1630" s="206">
        <v>820926</v>
      </c>
      <c r="Q1630" s="206">
        <v>819049</v>
      </c>
      <c r="R1630" s="206">
        <v>9710</v>
      </c>
      <c r="S1630" s="206">
        <v>980013</v>
      </c>
      <c r="T1630" s="206"/>
    </row>
    <row r="1631" spans="1:20">
      <c r="A1631" s="86">
        <v>1627</v>
      </c>
      <c r="B1631" s="86">
        <v>1627</v>
      </c>
      <c r="C1631" s="105">
        <v>39572</v>
      </c>
      <c r="D1631" s="86"/>
      <c r="E1631" s="277">
        <v>39572</v>
      </c>
      <c r="F1631" s="105">
        <v>39575</v>
      </c>
      <c r="G1631" s="105">
        <v>39575</v>
      </c>
      <c r="H1631" s="135" t="s">
        <v>120</v>
      </c>
      <c r="I1631" s="206">
        <v>67566</v>
      </c>
      <c r="J1631" s="206"/>
      <c r="K1631" s="206"/>
      <c r="L1631" s="206">
        <v>31514</v>
      </c>
      <c r="M1631" s="206" t="s">
        <v>1677</v>
      </c>
      <c r="N1631" s="206">
        <v>97611</v>
      </c>
      <c r="O1631" s="206">
        <v>26106</v>
      </c>
      <c r="P1631" s="206">
        <v>820416</v>
      </c>
      <c r="Q1631" s="206">
        <v>819054</v>
      </c>
      <c r="R1631" s="206">
        <v>9835</v>
      </c>
      <c r="S1631" s="206">
        <v>980123</v>
      </c>
      <c r="T1631" s="206"/>
    </row>
    <row r="1632" spans="1:20">
      <c r="A1632" s="86">
        <v>1628</v>
      </c>
      <c r="B1632" s="86">
        <v>1628</v>
      </c>
      <c r="C1632" s="105">
        <v>39572</v>
      </c>
      <c r="D1632" s="86"/>
      <c r="E1632" s="277">
        <v>39572</v>
      </c>
      <c r="F1632" s="105">
        <v>39575</v>
      </c>
      <c r="G1632" s="105">
        <v>39575</v>
      </c>
      <c r="H1632" s="135" t="s">
        <v>120</v>
      </c>
      <c r="I1632" s="206">
        <v>67564</v>
      </c>
      <c r="J1632" s="206"/>
      <c r="K1632" s="206"/>
      <c r="L1632" s="206">
        <v>31516</v>
      </c>
      <c r="M1632" s="206" t="s">
        <v>1678</v>
      </c>
      <c r="N1632" s="206">
        <v>97369</v>
      </c>
      <c r="O1632" s="206">
        <v>26122</v>
      </c>
      <c r="P1632" s="206">
        <v>82072</v>
      </c>
      <c r="Q1632" s="206">
        <v>819039</v>
      </c>
      <c r="R1632" s="206">
        <v>9852</v>
      </c>
      <c r="S1632" s="206">
        <v>980015</v>
      </c>
      <c r="T1632" s="206"/>
    </row>
    <row r="1633" spans="1:20">
      <c r="A1633" s="86">
        <v>1629</v>
      </c>
      <c r="B1633" s="86">
        <v>1629</v>
      </c>
      <c r="C1633" s="105">
        <v>39572</v>
      </c>
      <c r="D1633" s="86"/>
      <c r="E1633" s="277">
        <v>39575</v>
      </c>
      <c r="F1633" s="105">
        <v>39576</v>
      </c>
      <c r="G1633" s="105">
        <v>39580</v>
      </c>
      <c r="H1633" s="233" t="s">
        <v>120</v>
      </c>
      <c r="I1633" s="206">
        <v>67563</v>
      </c>
      <c r="J1633" s="206"/>
      <c r="K1633" s="206"/>
      <c r="L1633" s="206">
        <v>31524</v>
      </c>
      <c r="M1633" s="206" t="s">
        <v>1679</v>
      </c>
      <c r="N1633" s="206">
        <v>97356</v>
      </c>
      <c r="O1633" s="206">
        <v>26128</v>
      </c>
      <c r="P1633" s="206">
        <v>820417</v>
      </c>
      <c r="Q1633" s="206">
        <v>819051</v>
      </c>
      <c r="R1633" s="206">
        <v>9618</v>
      </c>
      <c r="S1633" s="206">
        <v>980014</v>
      </c>
      <c r="T1633" s="206"/>
    </row>
    <row r="1634" spans="1:20">
      <c r="A1634" s="86">
        <v>1630</v>
      </c>
      <c r="B1634" s="86">
        <v>1630</v>
      </c>
      <c r="C1634" s="105">
        <v>39572</v>
      </c>
      <c r="D1634" s="86"/>
      <c r="E1634" s="277">
        <v>39573</v>
      </c>
      <c r="F1634" s="105">
        <v>39575</v>
      </c>
      <c r="G1634" s="105">
        <v>39576</v>
      </c>
      <c r="H1634" s="135" t="s">
        <v>119</v>
      </c>
      <c r="I1634" s="206">
        <v>67283</v>
      </c>
      <c r="J1634" s="206"/>
      <c r="K1634" s="206"/>
      <c r="L1634" s="206">
        <v>30959</v>
      </c>
      <c r="M1634" s="206" t="s">
        <v>1680</v>
      </c>
      <c r="N1634" s="206">
        <v>87593</v>
      </c>
      <c r="O1634" s="206">
        <v>24877</v>
      </c>
      <c r="P1634" s="206">
        <v>820001</v>
      </c>
      <c r="Q1634" s="206">
        <v>819038</v>
      </c>
      <c r="R1634" s="206">
        <v>8909</v>
      </c>
      <c r="S1634" s="206">
        <v>980054</v>
      </c>
      <c r="T1634" s="206"/>
    </row>
    <row r="1635" spans="1:20">
      <c r="A1635" s="86">
        <v>1631</v>
      </c>
      <c r="B1635" s="86">
        <v>1631</v>
      </c>
      <c r="C1635" s="105">
        <v>39572</v>
      </c>
      <c r="D1635" s="86"/>
      <c r="E1635" s="277">
        <v>39573</v>
      </c>
      <c r="F1635" s="105">
        <v>39575</v>
      </c>
      <c r="G1635" s="105">
        <v>39576</v>
      </c>
      <c r="H1635" s="135" t="s">
        <v>134</v>
      </c>
      <c r="I1635" s="206">
        <v>67737</v>
      </c>
      <c r="J1635" s="206"/>
      <c r="K1635" s="206"/>
      <c r="L1635" s="206">
        <v>30998</v>
      </c>
      <c r="M1635" s="206" t="s">
        <v>1681</v>
      </c>
      <c r="N1635" s="206">
        <v>97364</v>
      </c>
      <c r="O1635" s="206">
        <v>25035</v>
      </c>
      <c r="P1635" s="206">
        <v>820388</v>
      </c>
      <c r="Q1635" s="206">
        <v>819043</v>
      </c>
      <c r="R1635" s="206">
        <v>8935</v>
      </c>
      <c r="S1635" s="206">
        <v>980046</v>
      </c>
      <c r="T1635" s="206"/>
    </row>
    <row r="1636" spans="1:20">
      <c r="A1636" s="86">
        <v>1632</v>
      </c>
      <c r="B1636" s="86">
        <v>1632</v>
      </c>
      <c r="C1636" s="105">
        <v>39572</v>
      </c>
      <c r="D1636" s="86"/>
      <c r="E1636" s="277">
        <v>39573</v>
      </c>
      <c r="F1636" s="105">
        <v>39575</v>
      </c>
      <c r="G1636" s="105">
        <v>39576</v>
      </c>
      <c r="H1636" s="135" t="s">
        <v>134</v>
      </c>
      <c r="I1636" s="206">
        <v>66106</v>
      </c>
      <c r="J1636" s="206"/>
      <c r="K1636" s="206"/>
      <c r="L1636" s="206">
        <v>31479</v>
      </c>
      <c r="M1636" s="206" t="s">
        <v>1682</v>
      </c>
      <c r="N1636" s="206">
        <v>97986</v>
      </c>
      <c r="O1636" s="206">
        <v>25843</v>
      </c>
      <c r="P1636" s="206">
        <v>820390</v>
      </c>
      <c r="Q1636" s="206">
        <v>819059</v>
      </c>
      <c r="R1636" s="206">
        <v>9875</v>
      </c>
      <c r="S1636" s="206">
        <v>980053</v>
      </c>
      <c r="T1636" s="206"/>
    </row>
    <row r="1637" spans="1:20">
      <c r="A1637" s="86">
        <v>1633</v>
      </c>
      <c r="B1637" s="86">
        <v>1633</v>
      </c>
      <c r="C1637" s="105">
        <v>39572</v>
      </c>
      <c r="D1637" s="86"/>
      <c r="E1637" s="277">
        <v>39573</v>
      </c>
      <c r="F1637" s="105">
        <v>39575</v>
      </c>
      <c r="G1637" s="105">
        <v>39576</v>
      </c>
      <c r="H1637" s="135" t="s">
        <v>120</v>
      </c>
      <c r="I1637" s="206">
        <v>67855</v>
      </c>
      <c r="J1637" s="206"/>
      <c r="K1637" s="206"/>
      <c r="L1637" s="206">
        <v>31468</v>
      </c>
      <c r="M1637" s="206" t="s">
        <v>1683</v>
      </c>
      <c r="N1637" s="206">
        <v>93141</v>
      </c>
      <c r="O1637" s="206">
        <v>26037</v>
      </c>
      <c r="P1637" s="206">
        <v>820384</v>
      </c>
      <c r="Q1637" s="206">
        <v>819063</v>
      </c>
      <c r="R1637" s="206">
        <v>9879</v>
      </c>
      <c r="S1637" s="206">
        <v>980011</v>
      </c>
      <c r="T1637" s="206"/>
    </row>
    <row r="1638" spans="1:20">
      <c r="A1638" s="86">
        <v>1634</v>
      </c>
      <c r="B1638" s="86">
        <v>1634</v>
      </c>
      <c r="C1638" s="105">
        <v>39572</v>
      </c>
      <c r="D1638" s="86"/>
      <c r="E1638" s="277">
        <v>39573</v>
      </c>
      <c r="F1638" s="105">
        <v>39575</v>
      </c>
      <c r="G1638" s="105">
        <v>39576</v>
      </c>
      <c r="H1638" s="135" t="s">
        <v>119</v>
      </c>
      <c r="I1638" s="206">
        <v>67835</v>
      </c>
      <c r="J1638" s="206"/>
      <c r="K1638" s="206"/>
      <c r="L1638" s="206">
        <v>31469</v>
      </c>
      <c r="M1638" s="206" t="s">
        <v>1684</v>
      </c>
      <c r="N1638" s="206">
        <v>97191</v>
      </c>
      <c r="O1638" s="206">
        <v>26038</v>
      </c>
      <c r="P1638" s="206">
        <v>820728</v>
      </c>
      <c r="Q1638" s="206">
        <v>819060</v>
      </c>
      <c r="R1638" s="206">
        <v>9896</v>
      </c>
      <c r="S1638" s="206">
        <v>980022</v>
      </c>
      <c r="T1638" s="206"/>
    </row>
    <row r="1639" spans="1:20">
      <c r="A1639" s="86">
        <v>1635</v>
      </c>
      <c r="B1639" s="86">
        <v>1635</v>
      </c>
      <c r="C1639" s="105">
        <v>39572</v>
      </c>
      <c r="D1639" s="86"/>
      <c r="E1639" s="277">
        <v>39573</v>
      </c>
      <c r="F1639" s="105">
        <v>39574</v>
      </c>
      <c r="G1639" s="105">
        <v>39575</v>
      </c>
      <c r="H1639" s="135" t="s">
        <v>138</v>
      </c>
      <c r="I1639" s="206">
        <v>67798</v>
      </c>
      <c r="J1639" s="206"/>
      <c r="K1639" s="206"/>
      <c r="L1639" s="206">
        <v>31498</v>
      </c>
      <c r="M1639" s="206" t="s">
        <v>1685</v>
      </c>
      <c r="N1639" s="206">
        <v>92699</v>
      </c>
      <c r="O1639" s="206">
        <v>26071</v>
      </c>
      <c r="P1639" s="206">
        <v>820726</v>
      </c>
      <c r="Q1639" s="206">
        <v>819036</v>
      </c>
      <c r="R1639" s="206">
        <v>9773</v>
      </c>
      <c r="S1639" s="206">
        <v>980049</v>
      </c>
      <c r="T1639" s="206"/>
    </row>
    <row r="1640" spans="1:20">
      <c r="A1640" s="86">
        <v>1636</v>
      </c>
      <c r="B1640" s="86">
        <v>1636</v>
      </c>
      <c r="C1640" s="105">
        <v>39572</v>
      </c>
      <c r="D1640" s="86"/>
      <c r="E1640" s="277">
        <v>39587</v>
      </c>
      <c r="F1640" s="105">
        <v>39587</v>
      </c>
      <c r="G1640" s="135"/>
      <c r="H1640" s="135"/>
      <c r="I1640" s="206">
        <v>67811</v>
      </c>
      <c r="J1640" s="206"/>
      <c r="K1640" s="206"/>
      <c r="L1640" s="206">
        <v>31486</v>
      </c>
      <c r="M1640" s="206" t="s">
        <v>1686</v>
      </c>
      <c r="N1640" s="206">
        <v>96018</v>
      </c>
      <c r="O1640" s="206">
        <v>26034</v>
      </c>
      <c r="P1640" s="206">
        <v>820730</v>
      </c>
      <c r="Q1640" s="206">
        <v>819045</v>
      </c>
      <c r="R1640" s="206">
        <v>9808</v>
      </c>
      <c r="S1640" s="206">
        <v>980043</v>
      </c>
      <c r="T1640" s="206"/>
    </row>
    <row r="1641" spans="1:20">
      <c r="A1641" s="86">
        <v>1637</v>
      </c>
      <c r="B1641" s="86">
        <v>1637</v>
      </c>
      <c r="C1641" s="105">
        <v>39572</v>
      </c>
      <c r="D1641" s="86"/>
      <c r="E1641" s="277">
        <v>39573</v>
      </c>
      <c r="F1641" s="105">
        <v>39575</v>
      </c>
      <c r="G1641" s="105">
        <v>39576</v>
      </c>
      <c r="H1641" s="135" t="s">
        <v>119</v>
      </c>
      <c r="I1641" s="206">
        <v>67674</v>
      </c>
      <c r="J1641" s="206"/>
      <c r="K1641" s="206"/>
      <c r="L1641" s="206">
        <v>31518</v>
      </c>
      <c r="M1641" s="206" t="s">
        <v>1687</v>
      </c>
      <c r="N1641" s="206">
        <v>96022</v>
      </c>
      <c r="O1641" s="206">
        <v>26092</v>
      </c>
      <c r="P1641" s="206">
        <v>820826</v>
      </c>
      <c r="Q1641" s="206">
        <v>819057</v>
      </c>
      <c r="R1641" s="206">
        <v>9837</v>
      </c>
      <c r="S1641" s="206">
        <v>980019</v>
      </c>
      <c r="T1641" s="206"/>
    </row>
    <row r="1642" spans="1:20">
      <c r="A1642" s="86">
        <v>1638</v>
      </c>
      <c r="B1642" s="86">
        <v>1638</v>
      </c>
      <c r="C1642" s="105">
        <v>39572</v>
      </c>
      <c r="D1642" s="86"/>
      <c r="E1642" s="277">
        <v>39580</v>
      </c>
      <c r="F1642" s="105">
        <v>39582</v>
      </c>
      <c r="G1642" s="105">
        <v>39582</v>
      </c>
      <c r="H1642" s="233" t="s">
        <v>120</v>
      </c>
      <c r="I1642" s="206">
        <v>67832</v>
      </c>
      <c r="J1642" s="206"/>
      <c r="K1642" s="206"/>
      <c r="L1642" s="206">
        <v>31564</v>
      </c>
      <c r="M1642" s="206" t="s">
        <v>1688</v>
      </c>
      <c r="N1642" s="206">
        <v>92980</v>
      </c>
      <c r="O1642" s="206">
        <v>26147</v>
      </c>
      <c r="P1642" s="206">
        <v>820727</v>
      </c>
      <c r="Q1642" s="206">
        <v>819056</v>
      </c>
      <c r="R1642" s="206">
        <v>9287</v>
      </c>
      <c r="S1642" s="206">
        <v>980048</v>
      </c>
      <c r="T1642" s="206"/>
    </row>
    <row r="1643" spans="1:20">
      <c r="A1643" s="86">
        <v>1639</v>
      </c>
      <c r="B1643" s="86">
        <v>1639</v>
      </c>
      <c r="C1643" s="105">
        <v>39572</v>
      </c>
      <c r="D1643" s="86"/>
      <c r="E1643" s="277">
        <v>39574</v>
      </c>
      <c r="F1643" s="105">
        <v>39576</v>
      </c>
      <c r="G1643" s="105">
        <v>39580</v>
      </c>
      <c r="H1643" s="233" t="s">
        <v>120</v>
      </c>
      <c r="I1643" s="206">
        <v>67580</v>
      </c>
      <c r="J1643" s="206"/>
      <c r="K1643" s="206"/>
      <c r="L1643" s="206">
        <v>31489</v>
      </c>
      <c r="M1643" s="206" t="s">
        <v>1689</v>
      </c>
      <c r="N1643" s="206">
        <v>97988</v>
      </c>
      <c r="O1643" s="206">
        <v>26079</v>
      </c>
      <c r="P1643" s="206">
        <v>820385</v>
      </c>
      <c r="Q1643" s="206">
        <v>819037</v>
      </c>
      <c r="R1643" s="206">
        <v>9771</v>
      </c>
      <c r="S1643" s="206">
        <v>780225</v>
      </c>
      <c r="T1643" s="206"/>
    </row>
    <row r="1644" spans="1:20">
      <c r="A1644" s="86">
        <v>1640</v>
      </c>
      <c r="B1644" s="86">
        <v>1640</v>
      </c>
      <c r="C1644" s="105">
        <v>39572</v>
      </c>
      <c r="D1644" s="86"/>
      <c r="E1644" s="277">
        <v>39573</v>
      </c>
      <c r="F1644" s="105">
        <v>39574</v>
      </c>
      <c r="G1644" s="105">
        <v>39575</v>
      </c>
      <c r="H1644" s="135" t="s">
        <v>138</v>
      </c>
      <c r="I1644" s="206">
        <v>67834</v>
      </c>
      <c r="J1644" s="206"/>
      <c r="K1644" s="206"/>
      <c r="L1644" s="206">
        <v>31470</v>
      </c>
      <c r="M1644" s="206" t="s">
        <v>1690</v>
      </c>
      <c r="N1644" s="206">
        <v>98286</v>
      </c>
      <c r="O1644" s="206">
        <v>25998</v>
      </c>
      <c r="P1644" s="206">
        <v>820829</v>
      </c>
      <c r="Q1644" s="206">
        <v>819046</v>
      </c>
      <c r="R1644" s="206">
        <v>9897</v>
      </c>
      <c r="S1644" s="206">
        <v>480156</v>
      </c>
      <c r="T1644" s="206"/>
    </row>
    <row r="1645" spans="1:20">
      <c r="A1645" s="86">
        <v>1641</v>
      </c>
      <c r="B1645" s="86">
        <v>1641</v>
      </c>
      <c r="C1645" s="105">
        <v>39573</v>
      </c>
      <c r="D1645" s="86"/>
      <c r="E1645" s="277">
        <v>39574</v>
      </c>
      <c r="F1645" s="105">
        <v>39576</v>
      </c>
      <c r="G1645" s="105">
        <v>39576</v>
      </c>
      <c r="H1645" s="135" t="s">
        <v>119</v>
      </c>
      <c r="I1645" s="206">
        <v>67877</v>
      </c>
      <c r="J1645" s="206"/>
      <c r="K1645" s="206"/>
      <c r="L1645" s="206">
        <v>31565</v>
      </c>
      <c r="M1645" s="206" t="s">
        <v>1691</v>
      </c>
      <c r="N1645" s="206">
        <v>92794</v>
      </c>
      <c r="O1645" s="206">
        <v>26199</v>
      </c>
      <c r="P1645" s="206">
        <v>820824</v>
      </c>
      <c r="Q1645" s="206">
        <v>818434</v>
      </c>
      <c r="R1645" s="206">
        <v>9904</v>
      </c>
      <c r="S1645" s="206">
        <v>480180</v>
      </c>
      <c r="T1645" s="206"/>
    </row>
    <row r="1646" spans="1:20">
      <c r="A1646" s="86">
        <v>1642</v>
      </c>
      <c r="B1646" s="86">
        <v>1642</v>
      </c>
      <c r="C1646" s="105">
        <v>39573</v>
      </c>
      <c r="D1646" s="86"/>
      <c r="E1646" s="277">
        <v>39576</v>
      </c>
      <c r="F1646" s="105">
        <v>39581</v>
      </c>
      <c r="G1646" s="135"/>
      <c r="H1646" s="135"/>
      <c r="I1646" s="206">
        <v>67733</v>
      </c>
      <c r="J1646" s="206"/>
      <c r="K1646" s="206"/>
      <c r="L1646" s="206">
        <v>31494</v>
      </c>
      <c r="M1646" s="206" t="s">
        <v>1692</v>
      </c>
      <c r="N1646" s="206">
        <v>97182</v>
      </c>
      <c r="O1646" s="206">
        <v>25860</v>
      </c>
      <c r="P1646" s="206">
        <v>820725</v>
      </c>
      <c r="Q1646" s="206">
        <v>818417</v>
      </c>
      <c r="R1646" s="206">
        <v>9819</v>
      </c>
      <c r="S1646" s="206">
        <v>480204</v>
      </c>
      <c r="T1646" s="206"/>
    </row>
    <row r="1647" spans="1:20">
      <c r="A1647" s="86">
        <v>1643</v>
      </c>
      <c r="B1647" s="86">
        <v>1643</v>
      </c>
      <c r="C1647" s="105">
        <v>39573</v>
      </c>
      <c r="D1647" s="86"/>
      <c r="E1647" s="277">
        <v>39583</v>
      </c>
      <c r="F1647" s="105">
        <v>39584</v>
      </c>
      <c r="G1647" s="135"/>
      <c r="H1647" s="135"/>
      <c r="I1647" s="206">
        <v>67875</v>
      </c>
      <c r="J1647" s="206"/>
      <c r="K1647" s="206"/>
      <c r="L1647" s="206">
        <v>31466</v>
      </c>
      <c r="M1647" s="206" t="s">
        <v>1693</v>
      </c>
      <c r="N1647" s="206">
        <v>96642</v>
      </c>
      <c r="O1647" s="206">
        <v>25899</v>
      </c>
      <c r="P1647" s="206">
        <v>820725</v>
      </c>
      <c r="Q1647" s="206">
        <v>818444</v>
      </c>
      <c r="R1647" s="206">
        <v>9843</v>
      </c>
      <c r="S1647" s="206">
        <v>480209</v>
      </c>
      <c r="T1647" s="206"/>
    </row>
    <row r="1648" spans="1:20">
      <c r="A1648" s="86">
        <v>1644</v>
      </c>
      <c r="B1648" s="86">
        <v>1644</v>
      </c>
      <c r="C1648" s="105">
        <v>39573</v>
      </c>
      <c r="D1648" s="86"/>
      <c r="E1648" s="277">
        <v>39573</v>
      </c>
      <c r="F1648" s="105">
        <v>39575</v>
      </c>
      <c r="G1648" s="105">
        <v>39576</v>
      </c>
      <c r="H1648" s="135" t="s">
        <v>119</v>
      </c>
      <c r="I1648" s="206">
        <v>67560</v>
      </c>
      <c r="J1648" s="206"/>
      <c r="K1648" s="206"/>
      <c r="L1648" s="206">
        <v>31556</v>
      </c>
      <c r="M1648" s="206" t="s">
        <v>1694</v>
      </c>
      <c r="N1648" s="206">
        <v>97366</v>
      </c>
      <c r="O1648" s="206">
        <v>26229</v>
      </c>
      <c r="P1648" s="206">
        <v>820381</v>
      </c>
      <c r="Q1648" s="206">
        <v>818422</v>
      </c>
      <c r="R1648" s="206">
        <v>9458</v>
      </c>
      <c r="S1648" s="206">
        <v>480205</v>
      </c>
      <c r="T1648" s="206"/>
    </row>
    <row r="1649" spans="1:20">
      <c r="A1649" s="86">
        <v>1645</v>
      </c>
      <c r="B1649" s="86">
        <v>1645</v>
      </c>
      <c r="C1649" s="105">
        <v>39573</v>
      </c>
      <c r="D1649" s="86"/>
      <c r="E1649" s="277">
        <v>39574</v>
      </c>
      <c r="F1649" s="105">
        <v>39576</v>
      </c>
      <c r="G1649" s="105">
        <v>39576</v>
      </c>
      <c r="H1649" s="135" t="s">
        <v>134</v>
      </c>
      <c r="I1649" s="206">
        <v>67716</v>
      </c>
      <c r="J1649" s="206"/>
      <c r="K1649" s="206"/>
      <c r="L1649" s="206">
        <v>31507</v>
      </c>
      <c r="M1649" s="206" t="s">
        <v>1695</v>
      </c>
      <c r="N1649" s="206">
        <v>97365</v>
      </c>
      <c r="O1649" s="206">
        <v>26105</v>
      </c>
      <c r="P1649" s="206">
        <v>820382</v>
      </c>
      <c r="Q1649" s="206">
        <v>818414</v>
      </c>
      <c r="R1649" s="206">
        <v>94446</v>
      </c>
      <c r="S1649" s="206">
        <v>480192</v>
      </c>
      <c r="T1649" s="206"/>
    </row>
    <row r="1650" spans="1:20">
      <c r="A1650" s="86">
        <v>1646</v>
      </c>
      <c r="B1650" s="86">
        <v>1646</v>
      </c>
      <c r="C1650" s="105">
        <v>39573</v>
      </c>
      <c r="D1650" s="86"/>
      <c r="E1650" s="277">
        <v>39574</v>
      </c>
      <c r="F1650" s="105">
        <v>39576</v>
      </c>
      <c r="G1650" s="105">
        <v>39580</v>
      </c>
      <c r="H1650" s="233" t="s">
        <v>120</v>
      </c>
      <c r="I1650" s="206">
        <v>67201</v>
      </c>
      <c r="J1650" s="206"/>
      <c r="K1650" s="206"/>
      <c r="L1650" s="206">
        <v>31562</v>
      </c>
      <c r="M1650" s="206" t="s">
        <v>1696</v>
      </c>
      <c r="N1650" s="206">
        <v>97175</v>
      </c>
      <c r="O1650" s="206">
        <v>26132</v>
      </c>
      <c r="P1650" s="206">
        <v>820833</v>
      </c>
      <c r="Q1650" s="206">
        <v>818413</v>
      </c>
      <c r="R1650" s="206">
        <v>9833</v>
      </c>
      <c r="S1650" s="206">
        <v>780231</v>
      </c>
      <c r="T1650" s="206"/>
    </row>
    <row r="1651" spans="1:20">
      <c r="A1651" s="86">
        <v>1647</v>
      </c>
      <c r="B1651" s="86">
        <v>1647</v>
      </c>
      <c r="C1651" s="105">
        <v>39573</v>
      </c>
      <c r="D1651" s="86"/>
      <c r="E1651" s="277">
        <v>39574</v>
      </c>
      <c r="F1651" s="105">
        <v>39576</v>
      </c>
      <c r="G1651" s="105">
        <v>39576</v>
      </c>
      <c r="H1651" s="135" t="s">
        <v>134</v>
      </c>
      <c r="I1651" s="206">
        <v>67676</v>
      </c>
      <c r="J1651" s="206"/>
      <c r="K1651" s="206"/>
      <c r="L1651" s="206">
        <v>31485</v>
      </c>
      <c r="M1651" s="206" t="s">
        <v>1697</v>
      </c>
      <c r="N1651" s="206">
        <v>97940</v>
      </c>
      <c r="O1651" s="206">
        <v>25975</v>
      </c>
      <c r="P1651" s="206">
        <v>820723</v>
      </c>
      <c r="Q1651" s="206">
        <v>818412</v>
      </c>
      <c r="R1651" s="206">
        <v>9791</v>
      </c>
      <c r="S1651" s="206">
        <v>980197</v>
      </c>
      <c r="T1651" s="206"/>
    </row>
    <row r="1652" spans="1:20">
      <c r="A1652" s="86">
        <v>1648</v>
      </c>
      <c r="B1652" s="86">
        <v>1648</v>
      </c>
      <c r="C1652" s="105">
        <v>39573</v>
      </c>
      <c r="D1652" s="86"/>
      <c r="E1652" s="277">
        <v>39575</v>
      </c>
      <c r="F1652" s="105">
        <v>39576</v>
      </c>
      <c r="G1652" s="135"/>
      <c r="H1652" s="135"/>
      <c r="I1652" s="206">
        <v>67656</v>
      </c>
      <c r="J1652" s="206"/>
      <c r="K1652" s="206"/>
      <c r="L1652" s="206">
        <v>31480</v>
      </c>
      <c r="M1652" s="206" t="s">
        <v>1698</v>
      </c>
      <c r="N1652" s="206">
        <v>97187</v>
      </c>
      <c r="O1652" s="206">
        <v>25824</v>
      </c>
      <c r="P1652" s="206">
        <v>819501</v>
      </c>
      <c r="Q1652" s="206">
        <v>818421</v>
      </c>
      <c r="R1652" s="206">
        <v>9857</v>
      </c>
      <c r="S1652" s="206">
        <v>480200</v>
      </c>
      <c r="T1652" s="206"/>
    </row>
    <row r="1653" spans="1:20">
      <c r="A1653" s="86">
        <v>1649</v>
      </c>
      <c r="B1653" s="86">
        <v>1649</v>
      </c>
      <c r="C1653" s="105">
        <v>39573</v>
      </c>
      <c r="D1653" s="86"/>
      <c r="E1653" s="277">
        <v>39574</v>
      </c>
      <c r="F1653" s="105">
        <v>39576</v>
      </c>
      <c r="G1653" s="135"/>
      <c r="H1653" s="135"/>
      <c r="I1653" s="206">
        <v>67582</v>
      </c>
      <c r="J1653" s="206"/>
      <c r="K1653" s="206"/>
      <c r="L1653" s="206">
        <v>31553</v>
      </c>
      <c r="M1653" s="206" t="s">
        <v>1699</v>
      </c>
      <c r="N1653" s="206">
        <v>97359</v>
      </c>
      <c r="O1653" s="206">
        <v>26160</v>
      </c>
      <c r="P1653" s="206">
        <v>819510</v>
      </c>
      <c r="Q1653" s="206">
        <v>818423</v>
      </c>
      <c r="R1653" s="206">
        <v>9756</v>
      </c>
      <c r="S1653" s="206">
        <v>480200</v>
      </c>
      <c r="T1653" s="206"/>
    </row>
    <row r="1654" spans="1:20">
      <c r="A1654" s="86">
        <v>1650</v>
      </c>
      <c r="B1654" s="86">
        <v>1650</v>
      </c>
      <c r="C1654" s="105">
        <v>39573</v>
      </c>
      <c r="D1654" s="86"/>
      <c r="E1654" s="277">
        <v>39574</v>
      </c>
      <c r="F1654" s="105">
        <v>39576</v>
      </c>
      <c r="G1654" s="135"/>
      <c r="H1654" s="135"/>
      <c r="I1654" s="206">
        <v>67395</v>
      </c>
      <c r="J1654" s="206"/>
      <c r="K1654" s="206"/>
      <c r="L1654" s="206">
        <v>31550</v>
      </c>
      <c r="M1654" s="206" t="s">
        <v>1700</v>
      </c>
      <c r="N1654" s="206">
        <v>97841</v>
      </c>
      <c r="O1654" s="206">
        <v>26195</v>
      </c>
      <c r="P1654" s="206">
        <v>818174</v>
      </c>
      <c r="Q1654" s="206">
        <v>818439</v>
      </c>
      <c r="R1654" s="206">
        <v>9547</v>
      </c>
      <c r="S1654" s="206">
        <v>780233</v>
      </c>
      <c r="T1654" s="206"/>
    </row>
    <row r="1655" spans="1:20">
      <c r="A1655" s="86">
        <v>1651</v>
      </c>
      <c r="B1655" s="86">
        <v>1651</v>
      </c>
      <c r="C1655" s="105">
        <v>39573</v>
      </c>
      <c r="D1655" s="86"/>
      <c r="E1655" s="277">
        <v>39574</v>
      </c>
      <c r="F1655" s="105">
        <v>39576</v>
      </c>
      <c r="G1655" s="105">
        <v>39580</v>
      </c>
      <c r="H1655" s="233" t="s">
        <v>120</v>
      </c>
      <c r="I1655" s="206">
        <v>67336</v>
      </c>
      <c r="J1655" s="206"/>
      <c r="K1655" s="206"/>
      <c r="L1655" s="206">
        <v>31566</v>
      </c>
      <c r="M1655" s="206" t="s">
        <v>1701</v>
      </c>
      <c r="N1655" s="206">
        <v>97435</v>
      </c>
      <c r="O1655" s="206">
        <v>26136</v>
      </c>
      <c r="P1655" s="206">
        <v>819505</v>
      </c>
      <c r="Q1655" s="206">
        <v>818427</v>
      </c>
      <c r="R1655" s="206">
        <v>9901</v>
      </c>
      <c r="S1655" s="206">
        <v>480151</v>
      </c>
      <c r="T1655" s="206"/>
    </row>
    <row r="1656" spans="1:20">
      <c r="A1656" s="86">
        <v>1652</v>
      </c>
      <c r="B1656" s="86">
        <v>1652</v>
      </c>
      <c r="C1656" s="105">
        <v>39573</v>
      </c>
      <c r="D1656" s="86"/>
      <c r="E1656" s="277">
        <v>39574</v>
      </c>
      <c r="F1656" s="105">
        <v>39576</v>
      </c>
      <c r="G1656" s="105">
        <v>39576</v>
      </c>
      <c r="H1656" s="135" t="s">
        <v>134</v>
      </c>
      <c r="I1656" s="206">
        <v>67531</v>
      </c>
      <c r="J1656" s="206"/>
      <c r="K1656" s="206"/>
      <c r="L1656" s="206">
        <v>31483</v>
      </c>
      <c r="M1656" s="206" t="s">
        <v>1702</v>
      </c>
      <c r="N1656" s="206">
        <v>98526</v>
      </c>
      <c r="O1656" s="206">
        <v>25850</v>
      </c>
      <c r="P1656" s="206">
        <v>819795</v>
      </c>
      <c r="Q1656" s="206">
        <v>818428</v>
      </c>
      <c r="R1656" s="206">
        <v>9453</v>
      </c>
      <c r="S1656" s="206">
        <v>480086</v>
      </c>
      <c r="T1656" s="206"/>
    </row>
    <row r="1657" spans="1:20">
      <c r="A1657" s="86">
        <v>1653</v>
      </c>
      <c r="B1657" s="86">
        <v>1653</v>
      </c>
      <c r="C1657" s="105">
        <v>39573</v>
      </c>
      <c r="D1657" s="86"/>
      <c r="E1657" s="277">
        <v>39574</v>
      </c>
      <c r="F1657" s="105">
        <v>39576</v>
      </c>
      <c r="G1657" s="105">
        <v>39581</v>
      </c>
      <c r="H1657" s="233" t="s">
        <v>120</v>
      </c>
      <c r="I1657" s="206">
        <v>67843</v>
      </c>
      <c r="J1657" s="206"/>
      <c r="K1657" s="206"/>
      <c r="L1657" s="206">
        <v>31497</v>
      </c>
      <c r="M1657" s="206" t="s">
        <v>1703</v>
      </c>
      <c r="N1657" s="206">
        <v>92709</v>
      </c>
      <c r="O1657" s="206">
        <v>26045</v>
      </c>
      <c r="P1657" s="206">
        <v>819764</v>
      </c>
      <c r="Q1657" s="206">
        <v>818433</v>
      </c>
      <c r="R1657" s="206">
        <v>9823</v>
      </c>
      <c r="S1657" s="206">
        <v>780028</v>
      </c>
      <c r="T1657" s="206"/>
    </row>
    <row r="1658" spans="1:20">
      <c r="A1658" s="86">
        <v>1654</v>
      </c>
      <c r="B1658" s="86">
        <v>1654</v>
      </c>
      <c r="C1658" s="105">
        <v>39573</v>
      </c>
      <c r="D1658" s="86"/>
      <c r="E1658" s="277">
        <v>39575</v>
      </c>
      <c r="F1658" s="105">
        <v>39576</v>
      </c>
      <c r="G1658" s="135"/>
      <c r="H1658" s="135"/>
      <c r="I1658" s="206">
        <v>67886</v>
      </c>
      <c r="J1658" s="206"/>
      <c r="K1658" s="206"/>
      <c r="L1658" s="206">
        <v>31499</v>
      </c>
      <c r="M1658" s="206" t="s">
        <v>1704</v>
      </c>
      <c r="N1658" s="206">
        <v>98388</v>
      </c>
      <c r="O1658" s="206">
        <v>26052</v>
      </c>
      <c r="P1658" s="206">
        <v>819789</v>
      </c>
      <c r="Q1658" s="206">
        <v>818420</v>
      </c>
      <c r="R1658" s="206">
        <v>9767</v>
      </c>
      <c r="S1658" s="206">
        <v>780213</v>
      </c>
      <c r="T1658" s="206"/>
    </row>
    <row r="1659" spans="1:20">
      <c r="A1659" s="86">
        <v>1655</v>
      </c>
      <c r="B1659" s="86">
        <v>1655</v>
      </c>
      <c r="C1659" s="105">
        <v>39573</v>
      </c>
      <c r="D1659" s="86"/>
      <c r="E1659" s="277">
        <v>39575</v>
      </c>
      <c r="F1659" s="105">
        <v>39581</v>
      </c>
      <c r="G1659" s="135"/>
      <c r="H1659" s="135"/>
      <c r="I1659" s="206">
        <v>67852</v>
      </c>
      <c r="J1659" s="206"/>
      <c r="K1659" s="206"/>
      <c r="L1659" s="206">
        <v>31461</v>
      </c>
      <c r="M1659" s="206" t="s">
        <v>1705</v>
      </c>
      <c r="N1659" s="206">
        <v>97181</v>
      </c>
      <c r="O1659" s="206">
        <v>25881</v>
      </c>
      <c r="P1659" s="206">
        <v>819787</v>
      </c>
      <c r="Q1659" s="206">
        <v>818415</v>
      </c>
      <c r="R1659" s="206">
        <v>9429</v>
      </c>
      <c r="S1659" s="206">
        <v>780325</v>
      </c>
      <c r="T1659" s="206"/>
    </row>
    <row r="1660" spans="1:20">
      <c r="A1660" s="86">
        <v>1656</v>
      </c>
      <c r="B1660" s="86">
        <v>1656</v>
      </c>
      <c r="C1660" s="105">
        <v>39573</v>
      </c>
      <c r="D1660" s="86"/>
      <c r="E1660" s="277">
        <v>39575</v>
      </c>
      <c r="F1660" s="105">
        <v>39576</v>
      </c>
      <c r="G1660" s="105">
        <v>39576</v>
      </c>
      <c r="H1660" s="135" t="s">
        <v>120</v>
      </c>
      <c r="I1660" s="206">
        <v>67892</v>
      </c>
      <c r="J1660" s="206"/>
      <c r="K1660" s="206"/>
      <c r="L1660" s="206">
        <v>31552</v>
      </c>
      <c r="M1660" s="206" t="s">
        <v>1706</v>
      </c>
      <c r="N1660" s="206">
        <v>97817</v>
      </c>
      <c r="O1660" s="206">
        <v>26191</v>
      </c>
      <c r="P1660" s="206">
        <v>812357</v>
      </c>
      <c r="Q1660" s="206">
        <v>818416</v>
      </c>
      <c r="R1660" s="206">
        <v>9577</v>
      </c>
      <c r="S1660" s="206">
        <v>780027</v>
      </c>
      <c r="T1660" s="206"/>
    </row>
    <row r="1661" spans="1:20">
      <c r="A1661" s="86">
        <v>1657</v>
      </c>
      <c r="B1661" s="86">
        <v>1657</v>
      </c>
      <c r="C1661" s="105">
        <v>39574</v>
      </c>
      <c r="D1661" s="86"/>
      <c r="E1661" s="277">
        <v>39591</v>
      </c>
      <c r="F1661" s="105">
        <v>39594</v>
      </c>
      <c r="G1661" s="135"/>
      <c r="H1661" s="135"/>
      <c r="I1661" s="206"/>
      <c r="J1661" s="206"/>
      <c r="K1661" s="206"/>
      <c r="L1661" s="206"/>
      <c r="M1661" s="206"/>
      <c r="N1661" s="206"/>
      <c r="O1661" s="206"/>
      <c r="P1661" s="206"/>
      <c r="Q1661" s="206"/>
      <c r="R1661" s="206"/>
      <c r="S1661" s="206"/>
      <c r="T1661" s="206"/>
    </row>
    <row r="1662" spans="1:20">
      <c r="A1662" s="86">
        <v>1658</v>
      </c>
      <c r="B1662" s="86">
        <v>1658</v>
      </c>
      <c r="C1662" s="105">
        <v>39574</v>
      </c>
      <c r="D1662" s="86"/>
      <c r="E1662" s="277">
        <v>39574</v>
      </c>
      <c r="F1662" s="105">
        <v>39576</v>
      </c>
      <c r="G1662" s="135"/>
      <c r="H1662" s="135"/>
      <c r="I1662" s="206">
        <v>67849</v>
      </c>
      <c r="J1662" s="206"/>
      <c r="K1662" s="206"/>
      <c r="L1662" s="206">
        <v>31576</v>
      </c>
      <c r="M1662" s="206" t="s">
        <v>1707</v>
      </c>
      <c r="N1662" s="206">
        <v>98268</v>
      </c>
      <c r="O1662" s="206">
        <v>25204</v>
      </c>
      <c r="P1662" s="206">
        <v>812353</v>
      </c>
      <c r="Q1662" s="206">
        <v>818432</v>
      </c>
      <c r="R1662" s="206">
        <v>9295</v>
      </c>
      <c r="S1662" s="206">
        <v>780022</v>
      </c>
      <c r="T1662" s="206"/>
    </row>
    <row r="1663" spans="1:20">
      <c r="A1663" s="86">
        <v>1659</v>
      </c>
      <c r="B1663" s="86">
        <v>1659</v>
      </c>
      <c r="C1663" s="105">
        <v>39574</v>
      </c>
      <c r="D1663" s="86"/>
      <c r="E1663" s="277">
        <v>39574</v>
      </c>
      <c r="F1663" s="105">
        <v>39576</v>
      </c>
      <c r="G1663" s="105">
        <v>39559</v>
      </c>
      <c r="H1663" s="233" t="s">
        <v>120</v>
      </c>
      <c r="I1663" s="206">
        <v>67557</v>
      </c>
      <c r="J1663" s="206"/>
      <c r="K1663" s="206"/>
      <c r="L1663" s="206">
        <v>31510</v>
      </c>
      <c r="M1663" s="206" t="s">
        <v>1708</v>
      </c>
      <c r="N1663" s="206">
        <v>95813</v>
      </c>
      <c r="O1663" s="206">
        <v>26064</v>
      </c>
      <c r="P1663" s="206">
        <v>813767</v>
      </c>
      <c r="Q1663" s="206">
        <v>818436</v>
      </c>
      <c r="R1663" s="206">
        <v>9456</v>
      </c>
      <c r="S1663" s="206">
        <v>780327</v>
      </c>
      <c r="T1663" s="206"/>
    </row>
    <row r="1664" spans="1:20">
      <c r="A1664" s="86">
        <v>1660</v>
      </c>
      <c r="B1664" s="86">
        <v>1660</v>
      </c>
      <c r="C1664" s="105">
        <v>39574</v>
      </c>
      <c r="D1664" s="86"/>
      <c r="E1664" s="277">
        <v>39575</v>
      </c>
      <c r="F1664" s="105">
        <v>39581</v>
      </c>
      <c r="G1664" s="135"/>
      <c r="H1664" s="135"/>
      <c r="I1664" s="206">
        <v>67212</v>
      </c>
      <c r="J1664" s="206"/>
      <c r="K1664" s="206"/>
      <c r="L1664" s="206">
        <v>31542</v>
      </c>
      <c r="M1664" s="206" t="s">
        <v>1709</v>
      </c>
      <c r="N1664" s="206">
        <v>92968</v>
      </c>
      <c r="O1664" s="206">
        <v>26172</v>
      </c>
      <c r="P1664" s="206">
        <v>807163</v>
      </c>
      <c r="Q1664" s="206">
        <v>818435</v>
      </c>
      <c r="R1664" s="206">
        <v>9923</v>
      </c>
      <c r="S1664" s="206">
        <v>780027</v>
      </c>
      <c r="T1664" s="206"/>
    </row>
    <row r="1665" spans="1:20">
      <c r="A1665" s="86">
        <v>1661</v>
      </c>
      <c r="B1665" s="86">
        <v>1661</v>
      </c>
      <c r="C1665" s="105">
        <v>39574</v>
      </c>
      <c r="D1665" s="86"/>
      <c r="E1665" s="277">
        <v>39576</v>
      </c>
      <c r="F1665" s="105">
        <v>39581</v>
      </c>
      <c r="G1665" s="135"/>
      <c r="H1665" s="135"/>
      <c r="I1665" s="206">
        <v>67890</v>
      </c>
      <c r="J1665" s="206"/>
      <c r="K1665" s="206"/>
      <c r="L1665" s="206">
        <v>31540</v>
      </c>
      <c r="M1665" s="206" t="s">
        <v>1710</v>
      </c>
      <c r="N1665" s="206">
        <v>97619</v>
      </c>
      <c r="O1665" s="206">
        <v>26088</v>
      </c>
      <c r="P1665" s="206">
        <v>808205</v>
      </c>
      <c r="Q1665" s="206">
        <v>818430</v>
      </c>
      <c r="R1665" s="206">
        <v>9420</v>
      </c>
      <c r="S1665" s="206">
        <v>780016</v>
      </c>
      <c r="T1665" s="206"/>
    </row>
    <row r="1666" spans="1:20">
      <c r="A1666" s="86">
        <v>1662</v>
      </c>
      <c r="B1666" s="86">
        <v>1662</v>
      </c>
      <c r="C1666" s="105">
        <v>39574</v>
      </c>
      <c r="D1666" s="86"/>
      <c r="E1666" s="277">
        <v>39575</v>
      </c>
      <c r="F1666" s="105">
        <v>39581</v>
      </c>
      <c r="G1666" s="135"/>
      <c r="H1666" s="135"/>
      <c r="I1666" s="206">
        <v>67675</v>
      </c>
      <c r="J1666" s="206"/>
      <c r="K1666" s="206"/>
      <c r="L1666" s="206">
        <v>31549</v>
      </c>
      <c r="M1666" s="206" t="s">
        <v>1711</v>
      </c>
      <c r="N1666" s="206">
        <v>98374</v>
      </c>
      <c r="O1666" s="206">
        <v>26190</v>
      </c>
      <c r="P1666" s="206">
        <v>808091</v>
      </c>
      <c r="Q1666" s="206">
        <v>818426</v>
      </c>
      <c r="R1666" s="206">
        <v>9996</v>
      </c>
      <c r="S1666" s="206">
        <v>780026</v>
      </c>
      <c r="T1666" s="206"/>
    </row>
    <row r="1667" spans="1:20">
      <c r="A1667" s="86">
        <v>1663</v>
      </c>
      <c r="B1667" s="86">
        <v>1663</v>
      </c>
      <c r="C1667" s="105">
        <v>39574</v>
      </c>
      <c r="D1667" s="86"/>
      <c r="E1667" s="277">
        <v>39576</v>
      </c>
      <c r="F1667" s="105">
        <v>39581</v>
      </c>
      <c r="G1667" s="135"/>
      <c r="H1667" s="135"/>
      <c r="I1667" s="206">
        <v>67579</v>
      </c>
      <c r="J1667" s="206"/>
      <c r="K1667" s="206"/>
      <c r="L1667" s="206">
        <v>31531</v>
      </c>
      <c r="M1667" s="206" t="s">
        <v>1712</v>
      </c>
      <c r="N1667" s="206">
        <v>97983</v>
      </c>
      <c r="O1667" s="206">
        <v>26154</v>
      </c>
      <c r="P1667" s="206">
        <v>807263</v>
      </c>
      <c r="Q1667" s="206">
        <v>818418</v>
      </c>
      <c r="R1667" s="206">
        <v>9768</v>
      </c>
      <c r="S1667" s="206">
        <v>780029</v>
      </c>
      <c r="T1667" s="206"/>
    </row>
    <row r="1668" spans="1:20">
      <c r="A1668" s="86">
        <v>1664</v>
      </c>
      <c r="B1668" s="86">
        <v>1664</v>
      </c>
      <c r="C1668" s="105">
        <v>39574</v>
      </c>
      <c r="D1668" s="86"/>
      <c r="E1668" s="277">
        <v>39575</v>
      </c>
      <c r="F1668" s="105">
        <v>39576</v>
      </c>
      <c r="G1668" s="135"/>
      <c r="H1668" s="135"/>
      <c r="I1668" s="206">
        <v>66125</v>
      </c>
      <c r="J1668" s="206"/>
      <c r="K1668" s="206"/>
      <c r="L1668" s="206">
        <v>31575</v>
      </c>
      <c r="M1668" s="206" t="s">
        <v>1713</v>
      </c>
      <c r="N1668" s="206">
        <v>97843</v>
      </c>
      <c r="O1668" s="206">
        <v>26226</v>
      </c>
      <c r="P1668" s="206">
        <v>820425</v>
      </c>
      <c r="Q1668" s="206">
        <v>818429</v>
      </c>
      <c r="R1668" s="206">
        <v>9447</v>
      </c>
      <c r="S1668" s="206">
        <v>780227</v>
      </c>
      <c r="T1668" s="206"/>
    </row>
    <row r="1669" spans="1:20">
      <c r="A1669" s="86">
        <v>1665</v>
      </c>
      <c r="B1669" s="86">
        <v>1665</v>
      </c>
      <c r="C1669" s="105">
        <v>39574</v>
      </c>
      <c r="D1669" s="86"/>
      <c r="E1669" s="277">
        <v>39575</v>
      </c>
      <c r="F1669" s="105">
        <v>39576</v>
      </c>
      <c r="G1669" s="105">
        <v>39580</v>
      </c>
      <c r="H1669" s="233" t="s">
        <v>120</v>
      </c>
      <c r="I1669" s="206">
        <v>67559</v>
      </c>
      <c r="J1669" s="206"/>
      <c r="K1669" s="206"/>
      <c r="L1669" s="206">
        <v>31570</v>
      </c>
      <c r="M1669" s="206" t="s">
        <v>1714</v>
      </c>
      <c r="N1669" s="206">
        <v>97975</v>
      </c>
      <c r="O1669" s="206">
        <v>25059</v>
      </c>
      <c r="P1669" s="206">
        <v>820827</v>
      </c>
      <c r="Q1669" s="206">
        <v>818437</v>
      </c>
      <c r="R1669" s="206">
        <v>9642</v>
      </c>
      <c r="S1669" s="206">
        <v>780229</v>
      </c>
      <c r="T1669" s="206"/>
    </row>
    <row r="1670" spans="1:20">
      <c r="A1670" s="86">
        <v>1666</v>
      </c>
      <c r="B1670" s="86">
        <v>1666</v>
      </c>
      <c r="C1670" s="105">
        <v>39574</v>
      </c>
      <c r="D1670" s="86"/>
      <c r="E1670" s="277">
        <v>39575</v>
      </c>
      <c r="F1670" s="105">
        <v>39581</v>
      </c>
      <c r="G1670" s="105">
        <v>39581</v>
      </c>
      <c r="H1670" s="233" t="s">
        <v>120</v>
      </c>
      <c r="I1670" s="206">
        <v>67530</v>
      </c>
      <c r="J1670" s="206"/>
      <c r="K1670" s="206"/>
      <c r="L1670" s="206">
        <v>31521</v>
      </c>
      <c r="M1670" s="206" t="s">
        <v>1715</v>
      </c>
      <c r="N1670" s="206">
        <v>96113</v>
      </c>
      <c r="O1670" s="206">
        <v>26126</v>
      </c>
      <c r="P1670" s="206">
        <v>820831</v>
      </c>
      <c r="Q1670" s="206">
        <v>819850</v>
      </c>
      <c r="R1670" s="206">
        <v>9712</v>
      </c>
      <c r="S1670" s="206">
        <v>780019</v>
      </c>
      <c r="T1670" s="206"/>
    </row>
    <row r="1671" spans="1:20">
      <c r="A1671" s="86">
        <v>1667</v>
      </c>
      <c r="B1671" s="86">
        <v>1667</v>
      </c>
      <c r="C1671" s="105">
        <v>39574</v>
      </c>
      <c r="D1671" s="86"/>
      <c r="E1671" s="277">
        <v>39575</v>
      </c>
      <c r="F1671" s="105">
        <v>39576</v>
      </c>
      <c r="G1671" s="135"/>
      <c r="H1671" s="135"/>
      <c r="I1671" s="206">
        <v>67533</v>
      </c>
      <c r="J1671" s="206"/>
      <c r="K1671" s="206"/>
      <c r="L1671" s="206">
        <v>31557</v>
      </c>
      <c r="M1671" s="206" t="s">
        <v>1716</v>
      </c>
      <c r="N1671" s="206">
        <v>97942</v>
      </c>
      <c r="O1671" s="206">
        <v>26230</v>
      </c>
      <c r="P1671" s="206">
        <v>820421</v>
      </c>
      <c r="Q1671" s="206">
        <v>818431</v>
      </c>
      <c r="R1671" s="206">
        <v>9460</v>
      </c>
      <c r="S1671" s="206">
        <v>780230</v>
      </c>
      <c r="T1671" s="206"/>
    </row>
    <row r="1672" spans="1:20">
      <c r="A1672" s="86">
        <v>1668</v>
      </c>
      <c r="B1672" s="86">
        <v>1668</v>
      </c>
      <c r="C1672" s="105">
        <v>39574</v>
      </c>
      <c r="D1672" s="86"/>
      <c r="E1672" s="277">
        <v>39575</v>
      </c>
      <c r="F1672" s="105">
        <v>39576</v>
      </c>
      <c r="G1672" s="105">
        <v>39580</v>
      </c>
      <c r="H1672" s="233" t="s">
        <v>120</v>
      </c>
      <c r="I1672" s="206">
        <v>67710</v>
      </c>
      <c r="J1672" s="206"/>
      <c r="K1672" s="206"/>
      <c r="L1672" s="206">
        <v>31548</v>
      </c>
      <c r="M1672" s="206" t="s">
        <v>1717</v>
      </c>
      <c r="N1672" s="206">
        <v>96343</v>
      </c>
      <c r="O1672" s="206">
        <v>26194</v>
      </c>
      <c r="P1672" s="206">
        <v>821686</v>
      </c>
      <c r="Q1672" s="206">
        <v>818419</v>
      </c>
      <c r="R1672" s="206">
        <v>9981</v>
      </c>
      <c r="S1672" s="206">
        <v>780215</v>
      </c>
      <c r="T1672" s="206"/>
    </row>
    <row r="1673" spans="1:20">
      <c r="A1673" s="86">
        <v>1669</v>
      </c>
      <c r="B1673" s="86">
        <v>1669</v>
      </c>
      <c r="C1673" s="105">
        <v>39574</v>
      </c>
      <c r="D1673" s="86"/>
      <c r="E1673" s="277">
        <v>39575</v>
      </c>
      <c r="F1673" s="105">
        <v>39581</v>
      </c>
      <c r="G1673" s="135"/>
      <c r="H1673" s="135"/>
      <c r="I1673" s="206">
        <v>67555</v>
      </c>
      <c r="J1673" s="206"/>
      <c r="K1673" s="206"/>
      <c r="L1673" s="206">
        <v>31523</v>
      </c>
      <c r="M1673" s="206" t="s">
        <v>1718</v>
      </c>
      <c r="N1673" s="206">
        <v>96023</v>
      </c>
      <c r="O1673" s="206">
        <v>26120</v>
      </c>
      <c r="P1673" s="206">
        <v>822010</v>
      </c>
      <c r="Q1673" s="206">
        <v>819846</v>
      </c>
      <c r="R1673" s="206">
        <v>9619</v>
      </c>
      <c r="S1673" s="206">
        <v>480093</v>
      </c>
      <c r="T1673" s="206"/>
    </row>
    <row r="1674" spans="1:20">
      <c r="A1674" s="86">
        <v>1670</v>
      </c>
      <c r="B1674" s="86">
        <v>1670</v>
      </c>
      <c r="C1674" s="105">
        <v>39574</v>
      </c>
      <c r="D1674" s="86"/>
      <c r="E1674" s="277">
        <v>39575</v>
      </c>
      <c r="F1674" s="105">
        <v>39581</v>
      </c>
      <c r="G1674" s="135"/>
      <c r="H1674" s="135"/>
      <c r="I1674" s="206">
        <v>67581</v>
      </c>
      <c r="J1674" s="206"/>
      <c r="K1674" s="206"/>
      <c r="L1674" s="206">
        <v>31487</v>
      </c>
      <c r="M1674" s="206" t="s">
        <v>1719</v>
      </c>
      <c r="N1674" s="206">
        <v>93369</v>
      </c>
      <c r="O1674" s="206">
        <v>26030</v>
      </c>
      <c r="P1674" s="206">
        <v>821487</v>
      </c>
      <c r="Q1674" s="206">
        <v>819856</v>
      </c>
      <c r="R1674" s="206">
        <v>9799</v>
      </c>
      <c r="S1674" s="206">
        <v>480094</v>
      </c>
      <c r="T1674" s="206"/>
    </row>
    <row r="1675" spans="1:20">
      <c r="A1675" s="86">
        <v>1671</v>
      </c>
      <c r="B1675" s="86">
        <v>1671</v>
      </c>
      <c r="C1675" s="105">
        <v>39574</v>
      </c>
      <c r="D1675" s="86"/>
      <c r="E1675" s="277">
        <v>39581</v>
      </c>
      <c r="F1675" s="105">
        <v>39582</v>
      </c>
      <c r="G1675" s="105">
        <v>39582</v>
      </c>
      <c r="H1675" s="233" t="s">
        <v>120</v>
      </c>
      <c r="I1675" s="206">
        <v>67844</v>
      </c>
      <c r="J1675" s="206"/>
      <c r="K1675" s="206"/>
      <c r="L1675" s="206">
        <v>31476</v>
      </c>
      <c r="M1675" s="206" t="s">
        <v>1720</v>
      </c>
      <c r="N1675" s="206">
        <v>96541</v>
      </c>
      <c r="O1675" s="206">
        <v>25991</v>
      </c>
      <c r="P1675" s="206">
        <v>821685</v>
      </c>
      <c r="Q1675" s="206">
        <v>818425</v>
      </c>
      <c r="R1675" s="206">
        <v>9667</v>
      </c>
      <c r="S1675" s="206">
        <v>480154</v>
      </c>
      <c r="T1675" s="206"/>
    </row>
    <row r="1676" spans="1:20">
      <c r="A1676" s="86">
        <v>1672</v>
      </c>
      <c r="B1676" s="86">
        <v>1672</v>
      </c>
      <c r="C1676" s="105">
        <v>39574</v>
      </c>
      <c r="D1676" s="86"/>
      <c r="E1676" s="277">
        <v>39575</v>
      </c>
      <c r="F1676" s="105">
        <v>39576</v>
      </c>
      <c r="G1676" s="105">
        <v>39580</v>
      </c>
      <c r="H1676" s="233" t="s">
        <v>120</v>
      </c>
      <c r="I1676" s="206">
        <v>67796</v>
      </c>
      <c r="J1676" s="206"/>
      <c r="K1676" s="206"/>
      <c r="L1676" s="206">
        <v>31578</v>
      </c>
      <c r="M1676" s="206" t="s">
        <v>1721</v>
      </c>
      <c r="N1676" s="206">
        <v>97837</v>
      </c>
      <c r="O1676" s="206">
        <v>25056</v>
      </c>
      <c r="P1676" s="206">
        <v>821423</v>
      </c>
      <c r="Q1676" s="206">
        <v>819859</v>
      </c>
      <c r="R1676" s="206">
        <v>9304</v>
      </c>
      <c r="S1676" s="206">
        <v>480198</v>
      </c>
      <c r="T1676" s="206"/>
    </row>
    <row r="1677" spans="1:20">
      <c r="A1677" s="86">
        <v>1673</v>
      </c>
      <c r="B1677" s="86">
        <v>1673</v>
      </c>
      <c r="C1677" s="105">
        <v>39575</v>
      </c>
      <c r="D1677" s="86"/>
      <c r="E1677" s="277">
        <v>39576</v>
      </c>
      <c r="F1677" s="105">
        <v>39576</v>
      </c>
      <c r="G1677" s="135"/>
      <c r="H1677" s="135"/>
      <c r="I1677" s="206">
        <v>67678</v>
      </c>
      <c r="J1677" s="206"/>
      <c r="K1677" s="206"/>
      <c r="L1677" s="206">
        <v>31496</v>
      </c>
      <c r="M1677" s="206" t="s">
        <v>1722</v>
      </c>
      <c r="N1677" s="206">
        <v>98376</v>
      </c>
      <c r="O1677" s="206">
        <v>26068</v>
      </c>
      <c r="P1677" s="206">
        <v>820614</v>
      </c>
      <c r="Q1677" s="206">
        <v>819843</v>
      </c>
      <c r="R1677" s="206">
        <v>9711</v>
      </c>
      <c r="S1677" s="206">
        <v>480202</v>
      </c>
      <c r="T1677" s="206"/>
    </row>
    <row r="1678" spans="1:20">
      <c r="A1678" s="86">
        <v>1674</v>
      </c>
      <c r="B1678" s="86">
        <v>1674</v>
      </c>
      <c r="C1678" s="105">
        <v>39575</v>
      </c>
      <c r="D1678" s="86"/>
      <c r="E1678" s="277">
        <v>39576</v>
      </c>
      <c r="F1678" s="105">
        <v>39581</v>
      </c>
      <c r="G1678" s="135"/>
      <c r="H1678" s="135"/>
      <c r="I1678" s="206">
        <v>67837</v>
      </c>
      <c r="J1678" s="206"/>
      <c r="K1678" s="206"/>
      <c r="L1678" s="206">
        <v>31569</v>
      </c>
      <c r="M1678" s="206" t="s">
        <v>1723</v>
      </c>
      <c r="N1678" s="206">
        <v>98174</v>
      </c>
      <c r="O1678" s="206">
        <v>25065</v>
      </c>
      <c r="P1678" s="206">
        <v>821687</v>
      </c>
      <c r="Q1678" s="206">
        <v>819355</v>
      </c>
      <c r="R1678" s="206">
        <v>9568</v>
      </c>
      <c r="S1678" s="206">
        <v>480190</v>
      </c>
      <c r="T1678" s="206"/>
    </row>
    <row r="1679" spans="1:20">
      <c r="A1679" s="86">
        <v>1675</v>
      </c>
      <c r="B1679" s="86">
        <v>1675</v>
      </c>
      <c r="C1679" s="105">
        <v>39575</v>
      </c>
      <c r="D1679" s="86"/>
      <c r="E1679" s="277">
        <v>39576</v>
      </c>
      <c r="F1679" s="105">
        <v>39576</v>
      </c>
      <c r="G1679" s="135"/>
      <c r="H1679" s="135"/>
      <c r="I1679" s="206">
        <v>67794</v>
      </c>
      <c r="J1679" s="206"/>
      <c r="K1679" s="206"/>
      <c r="L1679" s="206">
        <v>31538</v>
      </c>
      <c r="M1679" s="206" t="s">
        <v>1724</v>
      </c>
      <c r="N1679" s="206">
        <v>96117</v>
      </c>
      <c r="O1679" s="206">
        <v>25891</v>
      </c>
      <c r="P1679" s="206">
        <v>821424</v>
      </c>
      <c r="Q1679" s="206">
        <v>819358</v>
      </c>
      <c r="R1679" s="206">
        <v>9906</v>
      </c>
      <c r="S1679" s="206">
        <v>480143</v>
      </c>
      <c r="T1679" s="206"/>
    </row>
    <row r="1680" spans="1:20">
      <c r="A1680" s="86">
        <v>1676</v>
      </c>
      <c r="B1680" s="86">
        <v>1676</v>
      </c>
      <c r="C1680" s="105">
        <v>39575</v>
      </c>
      <c r="D1680" s="86"/>
      <c r="E1680" s="277">
        <v>39576</v>
      </c>
      <c r="F1680" s="105">
        <v>39581</v>
      </c>
      <c r="G1680" s="135"/>
      <c r="H1680" s="135"/>
      <c r="I1680" s="206">
        <v>67851</v>
      </c>
      <c r="J1680" s="206"/>
      <c r="K1680" s="206"/>
      <c r="L1680" s="206">
        <v>31568</v>
      </c>
      <c r="M1680" s="206" t="s">
        <v>1725</v>
      </c>
      <c r="N1680" s="206">
        <v>96110</v>
      </c>
      <c r="O1680" s="206">
        <v>25061</v>
      </c>
      <c r="P1680" s="206">
        <v>821688</v>
      </c>
      <c r="Q1680" s="206">
        <v>819851</v>
      </c>
      <c r="R1680" s="206">
        <v>9585</v>
      </c>
      <c r="S1680" s="206">
        <v>480102</v>
      </c>
      <c r="T1680" s="206"/>
    </row>
    <row r="1681" spans="1:20">
      <c r="A1681" s="86">
        <v>1677</v>
      </c>
      <c r="B1681" s="86">
        <v>1677</v>
      </c>
      <c r="C1681" s="105">
        <v>39575</v>
      </c>
      <c r="D1681" s="86"/>
      <c r="E1681" s="277">
        <v>39576</v>
      </c>
      <c r="F1681" s="105">
        <v>39581</v>
      </c>
      <c r="G1681" s="105">
        <v>39581</v>
      </c>
      <c r="H1681" s="233" t="s">
        <v>120</v>
      </c>
      <c r="I1681" s="206">
        <v>67540</v>
      </c>
      <c r="J1681" s="206"/>
      <c r="K1681" s="206"/>
      <c r="L1681" s="206">
        <v>31474</v>
      </c>
      <c r="M1681" s="206" t="s">
        <v>1726</v>
      </c>
      <c r="N1681" s="206">
        <v>98387</v>
      </c>
      <c r="O1681" s="206">
        <v>25811</v>
      </c>
      <c r="P1681" s="206">
        <v>821422</v>
      </c>
      <c r="Q1681" s="206">
        <v>818411</v>
      </c>
      <c r="R1681" s="206">
        <v>9649</v>
      </c>
      <c r="S1681" s="206">
        <v>480160</v>
      </c>
      <c r="T1681" s="206"/>
    </row>
    <row r="1682" spans="1:20">
      <c r="A1682" s="86">
        <v>1678</v>
      </c>
      <c r="B1682" s="86">
        <v>1678</v>
      </c>
      <c r="C1682" s="105">
        <v>39575</v>
      </c>
      <c r="D1682" s="86"/>
      <c r="E1682" s="277">
        <v>39576</v>
      </c>
      <c r="F1682" s="105">
        <v>39576</v>
      </c>
      <c r="G1682" s="135"/>
      <c r="H1682" s="135"/>
      <c r="I1682" s="206">
        <v>66721</v>
      </c>
      <c r="J1682" s="206"/>
      <c r="K1682" s="206"/>
      <c r="L1682" s="206">
        <v>31467</v>
      </c>
      <c r="M1682" s="206" t="s">
        <v>1727</v>
      </c>
      <c r="N1682" s="206">
        <v>97976</v>
      </c>
      <c r="O1682" s="206">
        <v>25989</v>
      </c>
      <c r="P1682" s="206">
        <v>821689</v>
      </c>
      <c r="Q1682" s="206">
        <v>819834</v>
      </c>
      <c r="R1682" s="206">
        <v>9848</v>
      </c>
      <c r="S1682" s="206">
        <v>480142</v>
      </c>
      <c r="T1682" s="206"/>
    </row>
    <row r="1683" spans="1:20">
      <c r="A1683" s="86">
        <v>1679</v>
      </c>
      <c r="B1683" s="86">
        <v>1679</v>
      </c>
      <c r="C1683" s="105">
        <v>39575</v>
      </c>
      <c r="D1683" s="86"/>
      <c r="E1683" s="277">
        <v>39580</v>
      </c>
      <c r="F1683" s="105">
        <v>39582</v>
      </c>
      <c r="G1683" s="105">
        <v>39583</v>
      </c>
      <c r="H1683" s="233" t="s">
        <v>120</v>
      </c>
      <c r="I1683" s="206">
        <v>67831</v>
      </c>
      <c r="J1683" s="206"/>
      <c r="K1683" s="206"/>
      <c r="L1683" s="206">
        <v>31478</v>
      </c>
      <c r="M1683" s="206" t="s">
        <v>1728</v>
      </c>
      <c r="N1683" s="206">
        <v>96629</v>
      </c>
      <c r="O1683" s="206">
        <v>25951</v>
      </c>
      <c r="P1683" s="206">
        <v>821684</v>
      </c>
      <c r="Q1683" s="206">
        <v>819847</v>
      </c>
      <c r="R1683" s="206">
        <v>9845</v>
      </c>
      <c r="S1683" s="206">
        <v>480100</v>
      </c>
      <c r="T1683" s="206"/>
    </row>
    <row r="1684" spans="1:20">
      <c r="A1684" s="86">
        <v>1680</v>
      </c>
      <c r="B1684" s="86">
        <v>1680</v>
      </c>
      <c r="C1684" s="105">
        <v>39575</v>
      </c>
      <c r="D1684" s="86"/>
      <c r="E1684" s="277">
        <v>39576</v>
      </c>
      <c r="F1684" s="105">
        <v>39581</v>
      </c>
      <c r="G1684" s="135"/>
      <c r="H1684" s="135"/>
      <c r="I1684" s="206">
        <v>67714</v>
      </c>
      <c r="J1684" s="206"/>
      <c r="K1684" s="206"/>
      <c r="L1684" s="206">
        <v>31500</v>
      </c>
      <c r="M1684" s="206" t="s">
        <v>1729</v>
      </c>
      <c r="N1684" s="206">
        <v>97439</v>
      </c>
      <c r="O1684" s="206">
        <v>25957</v>
      </c>
      <c r="P1684" s="206">
        <v>821421</v>
      </c>
      <c r="Q1684" s="206">
        <v>819835</v>
      </c>
      <c r="R1684" s="206">
        <v>9817</v>
      </c>
      <c r="S1684" s="206">
        <v>430180</v>
      </c>
      <c r="T1684" s="206"/>
    </row>
    <row r="1685" spans="1:20">
      <c r="A1685" s="86">
        <v>1681</v>
      </c>
      <c r="B1685" s="86">
        <v>1681</v>
      </c>
      <c r="C1685" s="105">
        <v>39575</v>
      </c>
      <c r="D1685" s="86"/>
      <c r="E1685" s="277">
        <v>39581</v>
      </c>
      <c r="F1685" s="105">
        <v>39583</v>
      </c>
      <c r="G1685" s="105">
        <v>39583</v>
      </c>
      <c r="H1685" s="233" t="s">
        <v>120</v>
      </c>
      <c r="I1685" s="206">
        <v>67793</v>
      </c>
      <c r="J1685" s="206"/>
      <c r="K1685" s="206"/>
      <c r="L1685" s="206">
        <v>31534</v>
      </c>
      <c r="M1685" s="206" t="s">
        <v>1730</v>
      </c>
      <c r="N1685" s="206">
        <v>96364</v>
      </c>
      <c r="O1685" s="206">
        <v>26139</v>
      </c>
      <c r="P1685" s="206">
        <v>822292</v>
      </c>
      <c r="Q1685" s="206">
        <v>819836</v>
      </c>
      <c r="R1685" s="206">
        <v>9871</v>
      </c>
      <c r="S1685" s="206">
        <v>480153</v>
      </c>
      <c r="T1685" s="206"/>
    </row>
    <row r="1686" spans="1:20">
      <c r="A1686" s="86">
        <v>1682</v>
      </c>
      <c r="B1686" s="86">
        <v>1682</v>
      </c>
      <c r="C1686" s="105">
        <v>39575</v>
      </c>
      <c r="D1686" s="86"/>
      <c r="E1686" s="277">
        <v>39576</v>
      </c>
      <c r="F1686" s="105">
        <v>39581</v>
      </c>
      <c r="G1686" s="135"/>
      <c r="H1686" s="135"/>
      <c r="I1686" s="206">
        <v>67699</v>
      </c>
      <c r="J1686" s="206"/>
      <c r="K1686" s="206"/>
      <c r="L1686" s="206">
        <v>31537</v>
      </c>
      <c r="M1686" s="206" t="s">
        <v>1731</v>
      </c>
      <c r="N1686" s="206">
        <v>97938</v>
      </c>
      <c r="O1686" s="206">
        <v>26148</v>
      </c>
      <c r="P1686" s="206">
        <v>822350</v>
      </c>
      <c r="Q1686" s="206">
        <v>819852</v>
      </c>
      <c r="R1686" s="206">
        <v>9959</v>
      </c>
      <c r="S1686" s="206">
        <v>480212</v>
      </c>
      <c r="T1686" s="206"/>
    </row>
    <row r="1687" spans="1:20">
      <c r="A1687" s="86">
        <v>1683</v>
      </c>
      <c r="B1687" s="86">
        <v>1683</v>
      </c>
      <c r="C1687" s="105">
        <v>39575</v>
      </c>
      <c r="D1687" s="86"/>
      <c r="E1687" s="277">
        <v>39584</v>
      </c>
      <c r="F1687" s="105">
        <v>39587</v>
      </c>
      <c r="G1687" s="135"/>
      <c r="H1687" s="135"/>
      <c r="I1687" s="206">
        <v>67808</v>
      </c>
      <c r="J1687" s="206"/>
      <c r="K1687" s="206"/>
      <c r="L1687" s="206">
        <v>31491</v>
      </c>
      <c r="M1687" s="206" t="s">
        <v>1732</v>
      </c>
      <c r="N1687" s="206">
        <v>95027</v>
      </c>
      <c r="O1687" s="206">
        <v>26036</v>
      </c>
      <c r="P1687" s="206">
        <v>821483</v>
      </c>
      <c r="Q1687" s="206">
        <v>819839</v>
      </c>
      <c r="R1687" s="206">
        <v>9820</v>
      </c>
      <c r="S1687" s="206">
        <v>480157</v>
      </c>
      <c r="T1687" s="206"/>
    </row>
    <row r="1688" spans="1:20">
      <c r="A1688" s="86">
        <v>1684</v>
      </c>
      <c r="B1688" s="86">
        <v>1684</v>
      </c>
      <c r="C1688" s="105">
        <v>39575</v>
      </c>
      <c r="D1688" s="86"/>
      <c r="E1688" s="277">
        <v>39581</v>
      </c>
      <c r="F1688" s="105">
        <v>39582</v>
      </c>
      <c r="G1688" s="135"/>
      <c r="H1688" s="135"/>
      <c r="I1688" s="206">
        <v>67712</v>
      </c>
      <c r="J1688" s="206"/>
      <c r="K1688" s="206"/>
      <c r="L1688" s="206">
        <v>31571</v>
      </c>
      <c r="M1688" s="206" t="s">
        <v>1733</v>
      </c>
      <c r="N1688" s="206">
        <v>97936</v>
      </c>
      <c r="O1688" s="206">
        <v>25201</v>
      </c>
      <c r="P1688" s="206">
        <v>812358</v>
      </c>
      <c r="Q1688" s="206">
        <v>819832</v>
      </c>
      <c r="R1688" s="206">
        <v>9635</v>
      </c>
      <c r="S1688" s="206">
        <v>480130</v>
      </c>
      <c r="T1688" s="206"/>
    </row>
    <row r="1689" spans="1:20">
      <c r="A1689" s="86">
        <v>1685</v>
      </c>
      <c r="B1689" s="86">
        <v>1685</v>
      </c>
      <c r="C1689" s="105">
        <v>39575</v>
      </c>
      <c r="D1689" s="86"/>
      <c r="E1689" s="277">
        <v>39576</v>
      </c>
      <c r="F1689" s="105">
        <v>39576</v>
      </c>
      <c r="G1689" s="135"/>
      <c r="H1689" s="135"/>
      <c r="I1689" s="206">
        <v>67803</v>
      </c>
      <c r="J1689" s="206"/>
      <c r="K1689" s="206"/>
      <c r="L1689" s="206">
        <v>31577</v>
      </c>
      <c r="M1689" s="206" t="s">
        <v>1734</v>
      </c>
      <c r="N1689" s="206">
        <v>97987</v>
      </c>
      <c r="O1689" s="206">
        <v>25209</v>
      </c>
      <c r="P1689" s="206">
        <v>821417</v>
      </c>
      <c r="Q1689" s="206">
        <v>819838</v>
      </c>
      <c r="R1689" s="206">
        <v>9303</v>
      </c>
      <c r="S1689" s="206">
        <v>480210</v>
      </c>
      <c r="T1689" s="206"/>
    </row>
    <row r="1690" spans="1:20">
      <c r="A1690" s="86">
        <v>1686</v>
      </c>
      <c r="B1690" s="86">
        <v>1686</v>
      </c>
      <c r="C1690" s="105">
        <v>39575</v>
      </c>
      <c r="D1690" s="86"/>
      <c r="E1690" s="277">
        <v>39580</v>
      </c>
      <c r="F1690" s="105">
        <v>39582</v>
      </c>
      <c r="G1690" s="135"/>
      <c r="H1690" s="135"/>
      <c r="I1690" s="206">
        <v>67687</v>
      </c>
      <c r="J1690" s="206"/>
      <c r="K1690" s="206"/>
      <c r="L1690" s="206">
        <v>31543</v>
      </c>
      <c r="M1690" s="206" t="s">
        <v>1735</v>
      </c>
      <c r="N1690" s="206">
        <v>97615</v>
      </c>
      <c r="O1690" s="206">
        <v>26173</v>
      </c>
      <c r="P1690" s="206">
        <v>821488</v>
      </c>
      <c r="Q1690" s="206">
        <v>819853</v>
      </c>
      <c r="R1690" s="206">
        <v>9401</v>
      </c>
      <c r="S1690" s="206">
        <v>480168</v>
      </c>
      <c r="T1690" s="206"/>
    </row>
    <row r="1691" spans="1:20">
      <c r="A1691" s="86">
        <v>1687</v>
      </c>
      <c r="B1691" s="86">
        <v>1687</v>
      </c>
      <c r="C1691" s="105">
        <v>39575</v>
      </c>
      <c r="D1691" s="86"/>
      <c r="E1691" s="277">
        <v>39576</v>
      </c>
      <c r="F1691" s="105">
        <v>39581</v>
      </c>
      <c r="G1691" s="135"/>
      <c r="H1691" s="135"/>
      <c r="I1691" s="206">
        <v>67732</v>
      </c>
      <c r="J1691" s="206"/>
      <c r="K1691" s="206"/>
      <c r="L1691" s="206">
        <v>31519</v>
      </c>
      <c r="M1691" s="206" t="s">
        <v>1736</v>
      </c>
      <c r="N1691" s="206">
        <v>97178</v>
      </c>
      <c r="O1691" s="206">
        <v>26124</v>
      </c>
      <c r="P1691" s="206">
        <v>821419</v>
      </c>
      <c r="Q1691" s="206">
        <v>819849</v>
      </c>
      <c r="R1691" s="206">
        <v>9708</v>
      </c>
      <c r="S1691" s="206">
        <v>480193</v>
      </c>
      <c r="T1691" s="206"/>
    </row>
    <row r="1692" spans="1:20">
      <c r="A1692" s="86">
        <v>1688</v>
      </c>
      <c r="B1692" s="86">
        <v>1688</v>
      </c>
      <c r="C1692" s="105">
        <v>39575</v>
      </c>
      <c r="D1692" s="86"/>
      <c r="E1692" s="277">
        <v>39580</v>
      </c>
      <c r="F1692" s="105">
        <v>39582</v>
      </c>
      <c r="G1692" s="105">
        <v>39583</v>
      </c>
      <c r="H1692" s="233" t="s">
        <v>120</v>
      </c>
      <c r="I1692" s="206">
        <v>67662</v>
      </c>
      <c r="J1692" s="206"/>
      <c r="K1692" s="206"/>
      <c r="L1692" s="206">
        <v>31533</v>
      </c>
      <c r="M1692" s="206" t="s">
        <v>1737</v>
      </c>
      <c r="N1692" s="206">
        <v>92799</v>
      </c>
      <c r="O1692" s="206">
        <v>26161</v>
      </c>
      <c r="P1692" s="206">
        <v>820619</v>
      </c>
      <c r="Q1692" s="206">
        <v>819833</v>
      </c>
      <c r="R1692" s="206">
        <v>9870</v>
      </c>
      <c r="S1692" s="206">
        <v>480128</v>
      </c>
      <c r="T1692" s="206"/>
    </row>
    <row r="1693" spans="1:20">
      <c r="A1693" s="86">
        <v>1689</v>
      </c>
      <c r="B1693" s="86">
        <v>1689</v>
      </c>
      <c r="C1693" s="105">
        <v>39576</v>
      </c>
      <c r="D1693" s="86"/>
      <c r="E1693" s="277">
        <v>39580</v>
      </c>
      <c r="F1693" s="105">
        <v>39581</v>
      </c>
      <c r="G1693" s="135"/>
      <c r="H1693" s="135"/>
      <c r="I1693" s="206">
        <v>67836</v>
      </c>
      <c r="J1693" s="206"/>
      <c r="K1693" s="206"/>
      <c r="L1693" s="206">
        <v>31450</v>
      </c>
      <c r="M1693" s="206" t="s">
        <v>1738</v>
      </c>
      <c r="N1693" s="206">
        <v>97437</v>
      </c>
      <c r="O1693" s="206">
        <v>25852</v>
      </c>
      <c r="P1693" s="206">
        <v>820999</v>
      </c>
      <c r="Q1693" s="206">
        <v>819840</v>
      </c>
      <c r="R1693" s="206">
        <v>9864</v>
      </c>
      <c r="S1693" s="206">
        <v>480145</v>
      </c>
      <c r="T1693" s="206"/>
    </row>
    <row r="1694" spans="1:20">
      <c r="A1694" s="86">
        <v>1690</v>
      </c>
      <c r="B1694" s="86">
        <v>1690</v>
      </c>
      <c r="C1694" s="105">
        <v>39576</v>
      </c>
      <c r="D1694" s="86"/>
      <c r="E1694" s="277">
        <v>39576</v>
      </c>
      <c r="F1694" s="105">
        <v>39581</v>
      </c>
      <c r="G1694" s="105">
        <v>39581</v>
      </c>
      <c r="H1694" s="233" t="s">
        <v>120</v>
      </c>
      <c r="I1694" s="206">
        <v>67695</v>
      </c>
      <c r="J1694" s="206"/>
      <c r="K1694" s="206"/>
      <c r="L1694" s="206">
        <v>31504</v>
      </c>
      <c r="M1694" s="206" t="s">
        <v>1739</v>
      </c>
      <c r="N1694" s="206">
        <v>96630</v>
      </c>
      <c r="O1694" s="206">
        <v>26080</v>
      </c>
      <c r="P1694" s="206">
        <v>821601</v>
      </c>
      <c r="Q1694" s="206">
        <v>819857</v>
      </c>
      <c r="R1694" s="206">
        <v>9746</v>
      </c>
      <c r="S1694" s="206">
        <v>480171</v>
      </c>
      <c r="T1694" s="206"/>
    </row>
    <row r="1695" spans="1:20">
      <c r="A1695" s="86">
        <v>1691</v>
      </c>
      <c r="B1695" s="86">
        <v>1691</v>
      </c>
      <c r="C1695" s="105">
        <v>39576</v>
      </c>
      <c r="D1695" s="86"/>
      <c r="E1695" s="277">
        <v>39580</v>
      </c>
      <c r="F1695" s="105">
        <v>39581</v>
      </c>
      <c r="G1695" s="135"/>
      <c r="H1695" s="135"/>
      <c r="I1695" s="206">
        <v>67830</v>
      </c>
      <c r="J1695" s="206"/>
      <c r="K1695" s="206"/>
      <c r="L1695" s="206">
        <v>31513</v>
      </c>
      <c r="M1695" s="206" t="s">
        <v>1740</v>
      </c>
      <c r="N1695" s="206">
        <v>87606</v>
      </c>
      <c r="O1695" s="206">
        <v>26107</v>
      </c>
      <c r="P1695" s="206">
        <v>821690</v>
      </c>
      <c r="Q1695" s="206">
        <v>819848</v>
      </c>
      <c r="R1695" s="206">
        <v>9884</v>
      </c>
      <c r="S1695" s="206">
        <v>480122</v>
      </c>
      <c r="T1695" s="206"/>
    </row>
    <row r="1696" spans="1:20">
      <c r="A1696" s="86">
        <v>1692</v>
      </c>
      <c r="B1696" s="86">
        <v>1692</v>
      </c>
      <c r="C1696" s="105">
        <v>39576</v>
      </c>
      <c r="D1696" s="86"/>
      <c r="E1696" s="277">
        <v>39580</v>
      </c>
      <c r="F1696" s="105">
        <v>39582</v>
      </c>
      <c r="G1696" s="105">
        <v>39582</v>
      </c>
      <c r="H1696" s="233" t="s">
        <v>120</v>
      </c>
      <c r="I1696" s="206">
        <v>67217</v>
      </c>
      <c r="J1696" s="206"/>
      <c r="K1696" s="206"/>
      <c r="L1696" s="206">
        <v>31528</v>
      </c>
      <c r="M1696" s="206" t="s">
        <v>1741</v>
      </c>
      <c r="N1696" s="206">
        <v>97989</v>
      </c>
      <c r="O1696" s="206">
        <v>26153</v>
      </c>
      <c r="P1696" s="206">
        <v>820995</v>
      </c>
      <c r="Q1696" s="206">
        <v>819841</v>
      </c>
      <c r="R1696" s="206">
        <v>9421</v>
      </c>
      <c r="S1696" s="206">
        <v>480153</v>
      </c>
      <c r="T1696" s="206"/>
    </row>
    <row r="1697" spans="1:20">
      <c r="A1697" s="86">
        <v>1693</v>
      </c>
      <c r="B1697" s="86">
        <v>1693</v>
      </c>
      <c r="C1697" s="105">
        <v>39576</v>
      </c>
      <c r="D1697" s="86"/>
      <c r="E1697" s="277">
        <v>39584</v>
      </c>
      <c r="F1697" s="105">
        <v>39587</v>
      </c>
      <c r="G1697" s="135"/>
      <c r="H1697" s="135"/>
      <c r="I1697" s="206">
        <v>67595</v>
      </c>
      <c r="J1697" s="206"/>
      <c r="K1697" s="206"/>
      <c r="L1697" s="206">
        <v>31458</v>
      </c>
      <c r="M1697" s="206" t="s">
        <v>1742</v>
      </c>
      <c r="N1697" s="206">
        <v>97190</v>
      </c>
      <c r="O1697" s="206">
        <v>25854</v>
      </c>
      <c r="P1697" s="206">
        <v>820083</v>
      </c>
      <c r="Q1697" s="206">
        <v>819842</v>
      </c>
      <c r="R1697" s="206">
        <v>9724</v>
      </c>
      <c r="S1697" s="206">
        <v>480184</v>
      </c>
      <c r="T1697" s="206"/>
    </row>
    <row r="1698" spans="1:20">
      <c r="A1698" s="86">
        <v>1694</v>
      </c>
      <c r="B1698" s="86">
        <v>1694</v>
      </c>
      <c r="C1698" s="105">
        <v>39576</v>
      </c>
      <c r="D1698" s="86"/>
      <c r="E1698" s="277">
        <v>39581</v>
      </c>
      <c r="F1698" s="105">
        <v>39583</v>
      </c>
      <c r="G1698" s="105">
        <v>39583</v>
      </c>
      <c r="H1698" s="233" t="s">
        <v>120</v>
      </c>
      <c r="I1698" s="206">
        <v>67845</v>
      </c>
      <c r="J1698" s="206"/>
      <c r="K1698" s="206"/>
      <c r="L1698" s="206">
        <v>31547</v>
      </c>
      <c r="M1698" s="206" t="s">
        <v>1743</v>
      </c>
      <c r="N1698" s="206">
        <v>87286</v>
      </c>
      <c r="O1698" s="206">
        <v>26177</v>
      </c>
      <c r="P1698" s="206">
        <v>821000</v>
      </c>
      <c r="Q1698" s="206">
        <v>818410</v>
      </c>
      <c r="R1698" s="206">
        <v>9945</v>
      </c>
      <c r="S1698" s="206">
        <v>480129</v>
      </c>
      <c r="T1698" s="206"/>
    </row>
    <row r="1699" spans="1:20">
      <c r="A1699" s="86">
        <v>1695</v>
      </c>
      <c r="B1699" s="86">
        <v>1695</v>
      </c>
      <c r="C1699" s="105">
        <v>39576</v>
      </c>
      <c r="D1699" s="86"/>
      <c r="E1699" s="277">
        <v>39580</v>
      </c>
      <c r="F1699" s="105">
        <v>39582</v>
      </c>
      <c r="G1699" s="135"/>
      <c r="H1699" s="135"/>
      <c r="I1699" s="206">
        <v>67833</v>
      </c>
      <c r="J1699" s="206"/>
      <c r="K1699" s="206"/>
      <c r="L1699" s="206">
        <v>31505</v>
      </c>
      <c r="M1699" s="206" t="s">
        <v>1686</v>
      </c>
      <c r="N1699" s="206">
        <v>96696</v>
      </c>
      <c r="O1699" s="206">
        <v>26078</v>
      </c>
      <c r="P1699" s="206">
        <v>821683</v>
      </c>
      <c r="Q1699" s="206">
        <v>820078</v>
      </c>
      <c r="R1699" s="206">
        <v>9749</v>
      </c>
      <c r="S1699" s="206">
        <v>480131</v>
      </c>
      <c r="T1699" s="206"/>
    </row>
    <row r="1700" spans="1:20">
      <c r="A1700" s="86">
        <v>1696</v>
      </c>
      <c r="B1700" s="86">
        <v>1696</v>
      </c>
      <c r="C1700" s="105">
        <v>39576</v>
      </c>
      <c r="D1700" s="86"/>
      <c r="E1700" s="277">
        <v>39580</v>
      </c>
      <c r="F1700" s="105">
        <v>39582</v>
      </c>
      <c r="G1700" s="135"/>
      <c r="H1700" s="135"/>
      <c r="I1700" s="206">
        <v>67594</v>
      </c>
      <c r="J1700" s="206"/>
      <c r="K1700" s="206"/>
      <c r="L1700" s="206">
        <v>31554</v>
      </c>
      <c r="M1700" s="206" t="s">
        <v>1744</v>
      </c>
      <c r="N1700" s="206">
        <v>98177</v>
      </c>
      <c r="O1700" s="206">
        <v>26176</v>
      </c>
      <c r="P1700" s="206">
        <v>822284</v>
      </c>
      <c r="Q1700" s="206">
        <v>820052</v>
      </c>
      <c r="R1700" s="206">
        <v>9757</v>
      </c>
      <c r="S1700" s="206">
        <v>480144</v>
      </c>
      <c r="T1700" s="206"/>
    </row>
    <row r="1701" spans="1:20">
      <c r="A1701" s="86">
        <v>1697</v>
      </c>
      <c r="B1701" s="86">
        <v>1697</v>
      </c>
      <c r="C1701" s="105">
        <v>39576</v>
      </c>
      <c r="D1701" s="86"/>
      <c r="E1701" s="277">
        <v>39215</v>
      </c>
      <c r="F1701" s="105">
        <v>39583</v>
      </c>
      <c r="G1701" s="135"/>
      <c r="H1701" s="135"/>
      <c r="I1701" s="206">
        <v>67893</v>
      </c>
      <c r="J1701" s="206"/>
      <c r="K1701" s="206"/>
      <c r="L1701" s="206">
        <v>31509</v>
      </c>
      <c r="M1701" s="206" t="s">
        <v>1745</v>
      </c>
      <c r="N1701" s="206">
        <v>88140</v>
      </c>
      <c r="O1701" s="206">
        <v>26067</v>
      </c>
      <c r="P1701" s="206">
        <v>822355</v>
      </c>
      <c r="Q1701" s="206">
        <v>820057</v>
      </c>
      <c r="R1701" s="206">
        <v>9457</v>
      </c>
      <c r="S1701" s="206">
        <v>480189</v>
      </c>
      <c r="T1701" s="206"/>
    </row>
    <row r="1702" spans="1:20">
      <c r="A1702" s="86">
        <v>1698</v>
      </c>
      <c r="B1702" s="86">
        <v>1698</v>
      </c>
      <c r="C1702" s="105">
        <v>39576</v>
      </c>
      <c r="D1702" s="86"/>
      <c r="E1702" s="277">
        <v>39588</v>
      </c>
      <c r="F1702" s="105">
        <v>39589</v>
      </c>
      <c r="G1702" s="135"/>
      <c r="H1702" s="135"/>
      <c r="I1702" s="206">
        <v>67848</v>
      </c>
      <c r="J1702" s="206"/>
      <c r="K1702" s="206"/>
      <c r="L1702" s="206">
        <v>31501</v>
      </c>
      <c r="M1702" s="206" t="s">
        <v>1746</v>
      </c>
      <c r="N1702" s="206">
        <v>80742</v>
      </c>
      <c r="O1702" s="206">
        <v>25952</v>
      </c>
      <c r="P1702" s="206">
        <v>822293</v>
      </c>
      <c r="Q1702" s="206">
        <v>820055</v>
      </c>
      <c r="R1702" s="206">
        <v>9792</v>
      </c>
      <c r="S1702" s="206">
        <v>480186</v>
      </c>
      <c r="T1702" s="206"/>
    </row>
    <row r="1703" spans="1:20">
      <c r="A1703" s="86">
        <v>1699</v>
      </c>
      <c r="B1703" s="86">
        <v>1699</v>
      </c>
      <c r="C1703" s="105">
        <v>39576</v>
      </c>
      <c r="D1703" s="86"/>
      <c r="E1703" s="277">
        <v>39580</v>
      </c>
      <c r="F1703" s="105">
        <v>39582</v>
      </c>
      <c r="G1703" s="105">
        <v>39582</v>
      </c>
      <c r="H1703" s="233" t="s">
        <v>120</v>
      </c>
      <c r="I1703" s="206">
        <v>67842</v>
      </c>
      <c r="J1703" s="206"/>
      <c r="K1703" s="206"/>
      <c r="L1703" s="206">
        <v>31437</v>
      </c>
      <c r="M1703" s="206" t="s">
        <v>1747</v>
      </c>
      <c r="N1703" s="206">
        <v>93370</v>
      </c>
      <c r="O1703" s="206">
        <v>25956</v>
      </c>
      <c r="P1703" s="206">
        <v>821425</v>
      </c>
      <c r="Q1703" s="206">
        <v>819831</v>
      </c>
      <c r="R1703" s="206">
        <v>9786</v>
      </c>
      <c r="S1703" s="206">
        <v>480065</v>
      </c>
      <c r="T1703" s="206"/>
    </row>
    <row r="1704" spans="1:20">
      <c r="A1704" s="86">
        <v>1700</v>
      </c>
      <c r="B1704" s="86">
        <v>1700</v>
      </c>
      <c r="C1704" s="105">
        <v>39576</v>
      </c>
      <c r="D1704" s="86"/>
      <c r="E1704" s="277">
        <v>39580</v>
      </c>
      <c r="F1704" s="105">
        <v>39581</v>
      </c>
      <c r="G1704" s="135"/>
      <c r="H1704" s="135"/>
      <c r="I1704" s="206">
        <v>67992</v>
      </c>
      <c r="J1704" s="206"/>
      <c r="K1704" s="206"/>
      <c r="L1704" s="206">
        <v>31529</v>
      </c>
      <c r="M1704" s="206" t="s">
        <v>1748</v>
      </c>
      <c r="N1704" s="206">
        <v>97931</v>
      </c>
      <c r="O1704" s="206">
        <v>26123</v>
      </c>
      <c r="P1704" s="206">
        <v>822346</v>
      </c>
      <c r="Q1704" s="206">
        <v>819830</v>
      </c>
      <c r="R1704" s="206">
        <v>9782</v>
      </c>
      <c r="S1704" s="206">
        <v>480132</v>
      </c>
      <c r="T1704" s="206"/>
    </row>
    <row r="1705" spans="1:20">
      <c r="A1705" s="86">
        <v>1701</v>
      </c>
      <c r="B1705" s="86">
        <v>1701</v>
      </c>
      <c r="C1705" s="105">
        <v>39576</v>
      </c>
      <c r="D1705" s="86"/>
      <c r="E1705" s="277">
        <v>39581</v>
      </c>
      <c r="F1705" s="105">
        <v>39583</v>
      </c>
      <c r="G1705" s="105">
        <v>39583</v>
      </c>
      <c r="H1705" s="233" t="s">
        <v>120</v>
      </c>
      <c r="I1705" s="206">
        <v>67787</v>
      </c>
      <c r="J1705" s="206"/>
      <c r="K1705" s="206"/>
      <c r="L1705" s="206">
        <v>31530</v>
      </c>
      <c r="M1705" s="206" t="s">
        <v>1749</v>
      </c>
      <c r="N1705" s="206">
        <v>89036</v>
      </c>
      <c r="O1705" s="206">
        <v>26093</v>
      </c>
      <c r="P1705" s="206">
        <v>821482</v>
      </c>
      <c r="Q1705" s="206">
        <v>820060</v>
      </c>
      <c r="R1705" s="206">
        <v>9775</v>
      </c>
      <c r="S1705" s="206">
        <v>480059</v>
      </c>
      <c r="T1705" s="206"/>
    </row>
    <row r="1706" spans="1:20">
      <c r="A1706" s="86">
        <v>1702</v>
      </c>
      <c r="B1706" s="86">
        <v>1702</v>
      </c>
      <c r="C1706" s="105">
        <v>39576</v>
      </c>
      <c r="D1706" s="86"/>
      <c r="E1706" s="277">
        <v>39580</v>
      </c>
      <c r="F1706" s="105">
        <v>39582</v>
      </c>
      <c r="G1706" s="105">
        <v>39582</v>
      </c>
      <c r="H1706" s="233" t="s">
        <v>120</v>
      </c>
      <c r="I1706" s="206">
        <v>67739</v>
      </c>
      <c r="J1706" s="206"/>
      <c r="K1706" s="206"/>
      <c r="L1706" s="206">
        <v>31484</v>
      </c>
      <c r="M1706" s="206" t="s">
        <v>1750</v>
      </c>
      <c r="N1706" s="206">
        <v>91787</v>
      </c>
      <c r="O1706" s="206">
        <v>25998</v>
      </c>
      <c r="P1706" s="206">
        <v>821481</v>
      </c>
      <c r="Q1706" s="206">
        <v>820067</v>
      </c>
      <c r="R1706" s="206">
        <v>9446</v>
      </c>
      <c r="S1706" s="206">
        <v>480119</v>
      </c>
      <c r="T1706" s="206"/>
    </row>
    <row r="1707" spans="1:20">
      <c r="A1707" s="86">
        <v>1703</v>
      </c>
      <c r="B1707" s="86">
        <v>1703</v>
      </c>
      <c r="C1707" s="105">
        <v>39576</v>
      </c>
      <c r="D1707" s="86"/>
      <c r="E1707" s="277">
        <v>39580</v>
      </c>
      <c r="F1707" s="105">
        <v>39582</v>
      </c>
      <c r="G1707" s="105">
        <v>39582</v>
      </c>
      <c r="H1707" s="233" t="s">
        <v>120</v>
      </c>
      <c r="I1707" s="206">
        <v>67953</v>
      </c>
      <c r="J1707" s="206"/>
      <c r="K1707" s="206"/>
      <c r="L1707" s="206">
        <v>31451</v>
      </c>
      <c r="M1707" s="206" t="s">
        <v>1751</v>
      </c>
      <c r="N1707" s="206">
        <v>97174</v>
      </c>
      <c r="O1707" s="206">
        <v>25888</v>
      </c>
      <c r="P1707" s="206">
        <v>822358</v>
      </c>
      <c r="Q1707" s="206">
        <v>819837</v>
      </c>
      <c r="R1707" s="206">
        <v>9853</v>
      </c>
      <c r="S1707" s="206">
        <v>480090</v>
      </c>
      <c r="T1707" s="206"/>
    </row>
    <row r="1708" spans="1:20">
      <c r="A1708" s="86">
        <v>1704</v>
      </c>
      <c r="B1708" s="86">
        <v>1704</v>
      </c>
      <c r="C1708" s="105">
        <v>39576</v>
      </c>
      <c r="D1708" s="86"/>
      <c r="E1708" s="277">
        <v>39580</v>
      </c>
      <c r="F1708" s="105">
        <v>39582</v>
      </c>
      <c r="G1708" s="135"/>
      <c r="H1708" s="135"/>
      <c r="I1708" s="206">
        <v>67802</v>
      </c>
      <c r="J1708" s="206"/>
      <c r="K1708" s="206"/>
      <c r="L1708" s="206">
        <v>31527</v>
      </c>
      <c r="M1708" s="206" t="s">
        <v>1752</v>
      </c>
      <c r="N1708" s="206">
        <v>89037</v>
      </c>
      <c r="O1708" s="206">
        <v>26152</v>
      </c>
      <c r="P1708" s="206">
        <v>822286</v>
      </c>
      <c r="Q1708" s="206">
        <v>819344</v>
      </c>
      <c r="R1708" s="206">
        <v>9800</v>
      </c>
      <c r="S1708" s="206">
        <v>480060</v>
      </c>
      <c r="T1708" s="206"/>
    </row>
    <row r="1709" spans="1:20">
      <c r="A1709" s="86">
        <v>1705</v>
      </c>
      <c r="B1709" s="86">
        <v>1705</v>
      </c>
      <c r="C1709" s="105">
        <v>39580</v>
      </c>
      <c r="D1709" s="86"/>
      <c r="E1709" s="277">
        <v>39581</v>
      </c>
      <c r="F1709" s="105">
        <v>39582</v>
      </c>
      <c r="G1709" s="105">
        <v>39582</v>
      </c>
      <c r="H1709" s="233" t="s">
        <v>120</v>
      </c>
      <c r="I1709" s="206">
        <v>67838</v>
      </c>
      <c r="J1709" s="206"/>
      <c r="K1709" s="206"/>
      <c r="L1709" s="206">
        <v>31535</v>
      </c>
      <c r="M1709" s="206" t="s">
        <v>1753</v>
      </c>
      <c r="N1709" s="206">
        <v>87047</v>
      </c>
      <c r="O1709" s="206">
        <v>26137</v>
      </c>
      <c r="P1709" s="206">
        <v>822352</v>
      </c>
      <c r="Q1709" s="206">
        <v>819854</v>
      </c>
      <c r="R1709" s="206">
        <v>9851</v>
      </c>
      <c r="S1709" s="206">
        <v>480115</v>
      </c>
      <c r="T1709" s="206"/>
    </row>
    <row r="1710" spans="1:20">
      <c r="A1710" s="86">
        <v>1706</v>
      </c>
      <c r="B1710" s="86">
        <v>1706</v>
      </c>
      <c r="C1710" s="105">
        <v>39580</v>
      </c>
      <c r="D1710" s="86"/>
      <c r="E1710" s="277">
        <v>39580</v>
      </c>
      <c r="F1710" s="105">
        <v>39582</v>
      </c>
      <c r="G1710" s="135"/>
      <c r="H1710" s="135"/>
      <c r="I1710" s="206">
        <v>67200</v>
      </c>
      <c r="J1710" s="206"/>
      <c r="K1710" s="206"/>
      <c r="L1710" s="206">
        <v>31532</v>
      </c>
      <c r="M1710" s="206" t="s">
        <v>1754</v>
      </c>
      <c r="N1710" s="206">
        <v>87440</v>
      </c>
      <c r="O1710" s="206">
        <v>26141</v>
      </c>
      <c r="P1710" s="206">
        <v>821485</v>
      </c>
      <c r="Q1710" s="206">
        <v>819845</v>
      </c>
      <c r="R1710" s="206">
        <v>9885</v>
      </c>
      <c r="S1710" s="206">
        <v>980200</v>
      </c>
      <c r="T1710" s="206"/>
    </row>
    <row r="1711" spans="1:20">
      <c r="A1711" s="86">
        <v>1707</v>
      </c>
      <c r="B1711" s="86">
        <v>1707</v>
      </c>
      <c r="C1711" s="105">
        <v>39580</v>
      </c>
      <c r="D1711" s="86"/>
      <c r="E1711" s="277">
        <v>39581</v>
      </c>
      <c r="F1711" s="105">
        <v>39582</v>
      </c>
      <c r="G1711" s="135"/>
      <c r="H1711" s="135"/>
      <c r="I1711" s="206">
        <v>67887</v>
      </c>
      <c r="J1711" s="206"/>
      <c r="K1711" s="206"/>
      <c r="L1711" s="206">
        <v>31464</v>
      </c>
      <c r="M1711" s="206" t="s">
        <v>1755</v>
      </c>
      <c r="N1711" s="206">
        <v>87793</v>
      </c>
      <c r="O1711" s="206">
        <v>25895</v>
      </c>
      <c r="P1711" s="206">
        <v>822291</v>
      </c>
      <c r="Q1711" s="206">
        <v>820053</v>
      </c>
      <c r="R1711" s="206">
        <v>9538</v>
      </c>
      <c r="S1711" s="206">
        <v>980195</v>
      </c>
      <c r="T1711" s="206"/>
    </row>
    <row r="1712" spans="1:20">
      <c r="A1712" s="86">
        <v>1708</v>
      </c>
      <c r="B1712" s="86">
        <v>1708</v>
      </c>
      <c r="C1712" s="105">
        <v>39580</v>
      </c>
      <c r="D1712" s="86"/>
      <c r="E1712" s="277">
        <v>39646</v>
      </c>
      <c r="F1712" s="105">
        <v>38551</v>
      </c>
      <c r="G1712" s="105">
        <v>39650</v>
      </c>
      <c r="H1712" s="194" t="s">
        <v>120</v>
      </c>
      <c r="I1712" s="206">
        <v>67804</v>
      </c>
      <c r="J1712" s="206"/>
      <c r="K1712" s="206"/>
      <c r="L1712" s="206">
        <v>31583</v>
      </c>
      <c r="M1712" s="206" t="s">
        <v>327</v>
      </c>
      <c r="N1712" s="206">
        <v>87608</v>
      </c>
      <c r="O1712" s="206">
        <v>26158</v>
      </c>
      <c r="P1712" s="206">
        <v>804737</v>
      </c>
      <c r="Q1712" s="206">
        <v>820063</v>
      </c>
      <c r="R1712" s="206">
        <v>9431</v>
      </c>
      <c r="S1712" s="206">
        <v>1180022</v>
      </c>
      <c r="T1712" s="206"/>
    </row>
    <row r="1713" spans="1:20">
      <c r="A1713" s="86">
        <v>1709</v>
      </c>
      <c r="B1713" s="86">
        <v>1709</v>
      </c>
      <c r="C1713" s="105">
        <v>39580</v>
      </c>
      <c r="D1713" s="86"/>
      <c r="E1713" s="277">
        <v>39581</v>
      </c>
      <c r="F1713" s="105">
        <v>39582</v>
      </c>
      <c r="G1713" s="105">
        <v>39582</v>
      </c>
      <c r="H1713" s="233" t="s">
        <v>120</v>
      </c>
      <c r="I1713" s="206">
        <v>67874</v>
      </c>
      <c r="J1713" s="206"/>
      <c r="K1713" s="206"/>
      <c r="L1713" s="206">
        <v>31580</v>
      </c>
      <c r="M1713" s="206" t="s">
        <v>1756</v>
      </c>
      <c r="N1713" s="206">
        <v>87296</v>
      </c>
      <c r="O1713" s="206">
        <v>25074</v>
      </c>
      <c r="P1713" s="206">
        <v>807165</v>
      </c>
      <c r="Q1713" s="206">
        <v>820054</v>
      </c>
      <c r="R1713" s="206">
        <v>9680</v>
      </c>
      <c r="S1713" s="206">
        <v>480124</v>
      </c>
      <c r="T1713" s="206"/>
    </row>
    <row r="1714" spans="1:20">
      <c r="A1714" s="86">
        <v>1710</v>
      </c>
      <c r="B1714" s="86">
        <v>1710</v>
      </c>
      <c r="C1714" s="105">
        <v>39580</v>
      </c>
      <c r="D1714" s="86"/>
      <c r="E1714" s="277">
        <v>39581</v>
      </c>
      <c r="F1714" s="105">
        <v>39582</v>
      </c>
      <c r="G1714" s="105">
        <v>39583</v>
      </c>
      <c r="H1714" s="233" t="s">
        <v>120</v>
      </c>
      <c r="I1714" s="206">
        <v>67991</v>
      </c>
      <c r="J1714" s="206"/>
      <c r="K1714" s="206"/>
      <c r="L1714" s="206">
        <v>31515</v>
      </c>
      <c r="M1714" s="206" t="s">
        <v>1757</v>
      </c>
      <c r="N1714" s="206">
        <v>93374</v>
      </c>
      <c r="O1714" s="206">
        <v>26121</v>
      </c>
      <c r="P1714" s="206">
        <v>808203</v>
      </c>
      <c r="Q1714" s="206">
        <v>820062</v>
      </c>
      <c r="R1714" s="206">
        <v>9836</v>
      </c>
      <c r="S1714" s="206">
        <v>480120</v>
      </c>
      <c r="T1714" s="206"/>
    </row>
    <row r="1715" spans="1:20">
      <c r="A1715" s="86">
        <v>1711</v>
      </c>
      <c r="B1715" s="86">
        <v>1711</v>
      </c>
      <c r="C1715" s="105">
        <v>39580</v>
      </c>
      <c r="D1715" s="86"/>
      <c r="E1715" s="277">
        <v>39581</v>
      </c>
      <c r="F1715" s="105">
        <v>39582</v>
      </c>
      <c r="G1715" s="135"/>
      <c r="H1715" s="135"/>
      <c r="I1715" s="206">
        <v>66434</v>
      </c>
      <c r="J1715" s="206"/>
      <c r="K1715" s="206"/>
      <c r="L1715" s="206">
        <v>31512</v>
      </c>
      <c r="M1715" s="206" t="s">
        <v>1758</v>
      </c>
      <c r="N1715" s="206">
        <v>91697</v>
      </c>
      <c r="O1715" s="206">
        <v>26072</v>
      </c>
      <c r="P1715" s="206">
        <v>807166</v>
      </c>
      <c r="Q1715" s="206">
        <v>820066</v>
      </c>
      <c r="R1715" s="206">
        <v>9461</v>
      </c>
      <c r="S1715" s="206">
        <v>780247</v>
      </c>
      <c r="T1715" s="206"/>
    </row>
    <row r="1716" spans="1:20">
      <c r="A1716" s="86">
        <v>1712</v>
      </c>
      <c r="B1716" s="86">
        <v>1712</v>
      </c>
      <c r="C1716" s="105">
        <v>39580</v>
      </c>
      <c r="D1716" s="86"/>
      <c r="E1716" s="277">
        <v>39582</v>
      </c>
      <c r="F1716" s="105">
        <v>39583</v>
      </c>
      <c r="G1716" s="105">
        <v>39583</v>
      </c>
      <c r="H1716" s="233" t="s">
        <v>120</v>
      </c>
      <c r="I1716" s="206">
        <v>67962</v>
      </c>
      <c r="J1716" s="206"/>
      <c r="K1716" s="206"/>
      <c r="L1716" s="206">
        <v>31460</v>
      </c>
      <c r="M1716" s="206" t="s">
        <v>1759</v>
      </c>
      <c r="N1716" s="206">
        <v>97977</v>
      </c>
      <c r="O1716" s="206">
        <v>25892</v>
      </c>
      <c r="P1716" s="206">
        <v>822359</v>
      </c>
      <c r="Q1716" s="206">
        <v>820065</v>
      </c>
      <c r="R1716" s="206">
        <v>9441</v>
      </c>
      <c r="S1716" s="206">
        <v>980193</v>
      </c>
      <c r="T1716" s="206"/>
    </row>
    <row r="1717" spans="1:20">
      <c r="A1717" s="86">
        <v>1713</v>
      </c>
      <c r="B1717" s="86">
        <v>1713</v>
      </c>
      <c r="C1717" s="105">
        <v>39580</v>
      </c>
      <c r="D1717" s="86"/>
      <c r="E1717" s="277">
        <v>39581</v>
      </c>
      <c r="F1717" s="105">
        <v>39582</v>
      </c>
      <c r="G1717" s="105">
        <v>39582</v>
      </c>
      <c r="H1717" s="233" t="s">
        <v>120</v>
      </c>
      <c r="I1717" s="206">
        <v>67850</v>
      </c>
      <c r="J1717" s="206"/>
      <c r="K1717" s="206"/>
      <c r="L1717" s="206">
        <v>31689</v>
      </c>
      <c r="M1717" s="206" t="s">
        <v>1760</v>
      </c>
      <c r="N1717" s="206">
        <v>86908</v>
      </c>
      <c r="O1717" s="206">
        <v>26377</v>
      </c>
      <c r="P1717" s="206">
        <v>822287</v>
      </c>
      <c r="Q1717" s="206">
        <v>820075</v>
      </c>
      <c r="R1717" s="206">
        <v>9966</v>
      </c>
      <c r="S1717" s="206">
        <v>780241</v>
      </c>
      <c r="T1717" s="206"/>
    </row>
    <row r="1718" spans="1:20">
      <c r="A1718" s="86">
        <v>1714</v>
      </c>
      <c r="B1718" s="86">
        <v>1714</v>
      </c>
      <c r="C1718" s="105">
        <v>39580</v>
      </c>
      <c r="D1718" s="86"/>
      <c r="E1718" s="277">
        <v>39581</v>
      </c>
      <c r="F1718" s="105">
        <v>39583</v>
      </c>
      <c r="G1718" s="105">
        <v>39583</v>
      </c>
      <c r="H1718" s="233" t="s">
        <v>120</v>
      </c>
      <c r="I1718" s="206">
        <v>68033</v>
      </c>
      <c r="J1718" s="206"/>
      <c r="K1718" s="206"/>
      <c r="L1718" s="206">
        <v>31674</v>
      </c>
      <c r="M1718" s="206" t="s">
        <v>1761</v>
      </c>
      <c r="N1718" s="206">
        <v>97434</v>
      </c>
      <c r="O1718" s="206">
        <v>26382</v>
      </c>
      <c r="P1718" s="206">
        <v>821480</v>
      </c>
      <c r="Q1718" s="206">
        <v>820074</v>
      </c>
      <c r="R1718" s="206">
        <v>10021</v>
      </c>
      <c r="S1718" s="206">
        <v>980198</v>
      </c>
      <c r="T1718" s="206"/>
    </row>
    <row r="1719" spans="1:20">
      <c r="A1719" s="86">
        <v>1715</v>
      </c>
      <c r="B1719" s="86">
        <v>1715</v>
      </c>
      <c r="C1719" s="105">
        <v>39580</v>
      </c>
      <c r="D1719" s="86"/>
      <c r="E1719" s="277">
        <v>39582</v>
      </c>
      <c r="F1719" s="105">
        <v>39583</v>
      </c>
      <c r="G1719" s="135"/>
      <c r="H1719" s="135"/>
      <c r="I1719" s="206">
        <v>67880</v>
      </c>
      <c r="J1719" s="206"/>
      <c r="K1719" s="206"/>
      <c r="L1719" s="206">
        <v>31546</v>
      </c>
      <c r="M1719" s="206" t="s">
        <v>1762</v>
      </c>
      <c r="N1719" s="206">
        <v>90057</v>
      </c>
      <c r="O1719" s="206">
        <v>26187</v>
      </c>
      <c r="P1719" s="206">
        <v>821484</v>
      </c>
      <c r="Q1719" s="206">
        <v>820058</v>
      </c>
      <c r="R1719" s="206">
        <v>9929</v>
      </c>
      <c r="S1719" s="206">
        <v>780258</v>
      </c>
      <c r="T1719" s="206"/>
    </row>
    <row r="1720" spans="1:20">
      <c r="A1720" s="86">
        <v>1716</v>
      </c>
      <c r="B1720" s="86">
        <v>1716</v>
      </c>
      <c r="C1720" s="105">
        <v>39580</v>
      </c>
      <c r="D1720" s="86"/>
      <c r="E1720" s="277">
        <v>39582</v>
      </c>
      <c r="F1720" s="105">
        <v>39583</v>
      </c>
      <c r="G1720" s="135"/>
      <c r="H1720" s="135"/>
      <c r="I1720" s="206">
        <v>67895</v>
      </c>
      <c r="J1720" s="206"/>
      <c r="K1720" s="206"/>
      <c r="L1720" s="206">
        <v>31664</v>
      </c>
      <c r="M1720" s="206" t="s">
        <v>1763</v>
      </c>
      <c r="N1720" s="206">
        <v>96693</v>
      </c>
      <c r="O1720" s="206">
        <v>26369</v>
      </c>
      <c r="P1720" s="206">
        <v>821418</v>
      </c>
      <c r="Q1720" s="206">
        <v>820059</v>
      </c>
      <c r="R1720" s="206">
        <v>9736</v>
      </c>
      <c r="S1720" s="206">
        <v>480078</v>
      </c>
      <c r="T1720" s="206"/>
    </row>
    <row r="1721" spans="1:20">
      <c r="A1721" s="86">
        <v>1717</v>
      </c>
      <c r="B1721" s="86">
        <v>1717</v>
      </c>
      <c r="C1721" s="105">
        <v>39580</v>
      </c>
      <c r="D1721" s="86"/>
      <c r="E1721" s="277">
        <v>39581</v>
      </c>
      <c r="F1721" s="105">
        <v>39582</v>
      </c>
      <c r="G1721" s="135"/>
      <c r="H1721" s="135"/>
      <c r="I1721" s="206">
        <v>67206</v>
      </c>
      <c r="J1721" s="206"/>
      <c r="K1721" s="206"/>
      <c r="L1721" s="206">
        <v>31681</v>
      </c>
      <c r="M1721" s="206" t="s">
        <v>1764</v>
      </c>
      <c r="N1721" s="206">
        <v>98521</v>
      </c>
      <c r="O1721" s="206">
        <v>26390</v>
      </c>
      <c r="P1721" s="206">
        <v>822288</v>
      </c>
      <c r="Q1721" s="206">
        <v>820074</v>
      </c>
      <c r="R1721" s="206">
        <v>9987</v>
      </c>
      <c r="S1721" s="206">
        <v>480215</v>
      </c>
      <c r="T1721" s="206"/>
    </row>
    <row r="1722" spans="1:20">
      <c r="A1722" s="86">
        <v>1718</v>
      </c>
      <c r="B1722" s="86">
        <v>1718</v>
      </c>
      <c r="C1722" s="105">
        <v>39580</v>
      </c>
      <c r="D1722" s="86"/>
      <c r="E1722" s="277">
        <v>39581</v>
      </c>
      <c r="F1722" s="105">
        <v>39583</v>
      </c>
      <c r="G1722" s="105">
        <v>39583</v>
      </c>
      <c r="H1722" s="233" t="s">
        <v>120</v>
      </c>
      <c r="I1722" s="206">
        <v>68026</v>
      </c>
      <c r="J1722" s="206"/>
      <c r="K1722" s="206"/>
      <c r="L1722" s="206">
        <v>31666</v>
      </c>
      <c r="M1722" s="206" t="s">
        <v>1765</v>
      </c>
      <c r="N1722" s="206">
        <v>93137</v>
      </c>
      <c r="O1722" s="206">
        <v>26361</v>
      </c>
      <c r="P1722" s="206">
        <v>820256</v>
      </c>
      <c r="Q1722" s="206">
        <v>820076</v>
      </c>
      <c r="R1722" s="206">
        <v>9737</v>
      </c>
      <c r="S1722" s="206">
        <v>480052</v>
      </c>
      <c r="T1722" s="206"/>
    </row>
    <row r="1723" spans="1:20">
      <c r="A1723" s="86">
        <v>1719</v>
      </c>
      <c r="B1723" s="86">
        <v>1719</v>
      </c>
      <c r="C1723" s="105">
        <v>39580</v>
      </c>
      <c r="D1723" s="86"/>
      <c r="E1723" s="277">
        <v>39581</v>
      </c>
      <c r="F1723" s="105">
        <v>39582</v>
      </c>
      <c r="G1723" s="105">
        <v>39582</v>
      </c>
      <c r="H1723" s="233" t="s">
        <v>120</v>
      </c>
      <c r="I1723" s="206">
        <v>68029</v>
      </c>
      <c r="J1723" s="206"/>
      <c r="K1723" s="206"/>
      <c r="L1723" s="206">
        <v>31686</v>
      </c>
      <c r="M1723" s="206" t="s">
        <v>1766</v>
      </c>
      <c r="N1723" s="206">
        <v>91100</v>
      </c>
      <c r="O1723" s="206">
        <v>26018</v>
      </c>
      <c r="P1723" s="206">
        <v>817547</v>
      </c>
      <c r="Q1723" s="206">
        <v>820069</v>
      </c>
      <c r="R1723" s="206">
        <v>9988</v>
      </c>
      <c r="S1723" s="206">
        <v>480013</v>
      </c>
      <c r="T1723" s="206"/>
    </row>
    <row r="1724" spans="1:20">
      <c r="A1724" s="86">
        <v>1720</v>
      </c>
      <c r="B1724" s="86">
        <v>1720</v>
      </c>
      <c r="C1724" s="105">
        <v>39580</v>
      </c>
      <c r="D1724" s="86"/>
      <c r="E1724" s="277">
        <v>39581</v>
      </c>
      <c r="F1724" s="105">
        <v>39583</v>
      </c>
      <c r="G1724" s="105">
        <v>39583</v>
      </c>
      <c r="H1724" s="233" t="s">
        <v>120</v>
      </c>
      <c r="I1724" s="206">
        <v>68044</v>
      </c>
      <c r="J1724" s="206"/>
      <c r="K1724" s="206"/>
      <c r="L1724" s="206">
        <v>31654</v>
      </c>
      <c r="M1724" s="206" t="s">
        <v>1767</v>
      </c>
      <c r="N1724" s="206">
        <v>97613</v>
      </c>
      <c r="O1724" s="206">
        <v>26315</v>
      </c>
      <c r="P1724" s="206">
        <v>821420</v>
      </c>
      <c r="Q1724" s="206">
        <v>820073</v>
      </c>
      <c r="R1724" s="206">
        <v>9427</v>
      </c>
      <c r="S1724" s="206">
        <v>480249</v>
      </c>
      <c r="T1724" s="206"/>
    </row>
    <row r="1725" spans="1:20">
      <c r="A1725" s="86">
        <v>1721</v>
      </c>
      <c r="B1725" s="86">
        <v>1721</v>
      </c>
      <c r="C1725" s="105">
        <v>39581</v>
      </c>
      <c r="D1725" s="86"/>
      <c r="E1725" s="277">
        <v>39581</v>
      </c>
      <c r="F1725" s="105">
        <v>39583</v>
      </c>
      <c r="G1725" s="105">
        <v>39583</v>
      </c>
      <c r="H1725" s="233" t="s">
        <v>120</v>
      </c>
      <c r="I1725" s="206">
        <v>67948</v>
      </c>
      <c r="J1725" s="206"/>
      <c r="K1725" s="206"/>
      <c r="L1725" s="206">
        <v>31685</v>
      </c>
      <c r="M1725" s="206" t="s">
        <v>1768</v>
      </c>
      <c r="N1725" s="206">
        <v>97179</v>
      </c>
      <c r="O1725" s="206">
        <v>26049</v>
      </c>
      <c r="P1725" s="206">
        <v>821486</v>
      </c>
      <c r="Q1725" s="206">
        <v>820064</v>
      </c>
      <c r="R1725" s="206">
        <v>9979</v>
      </c>
      <c r="S1725" s="206">
        <v>480290</v>
      </c>
      <c r="T1725" s="206"/>
    </row>
    <row r="1726" spans="1:20">
      <c r="A1726" s="86">
        <v>1722</v>
      </c>
      <c r="B1726" s="86">
        <v>1722</v>
      </c>
      <c r="C1726" s="105">
        <v>39581</v>
      </c>
      <c r="D1726" s="86"/>
      <c r="E1726" s="277">
        <v>39582</v>
      </c>
      <c r="F1726" s="105">
        <v>39583</v>
      </c>
      <c r="G1726" s="105">
        <v>39583</v>
      </c>
      <c r="H1726" s="233" t="s">
        <v>120</v>
      </c>
      <c r="I1726" s="206">
        <v>68035</v>
      </c>
      <c r="J1726" s="206"/>
      <c r="K1726" s="206"/>
      <c r="L1726" s="206">
        <v>31673</v>
      </c>
      <c r="M1726" s="206" t="s">
        <v>1769</v>
      </c>
      <c r="N1726" s="206">
        <v>97189</v>
      </c>
      <c r="O1726" s="206">
        <v>26027</v>
      </c>
      <c r="P1726" s="206">
        <v>821479</v>
      </c>
      <c r="Q1726" s="206">
        <v>820077</v>
      </c>
      <c r="R1726" s="206">
        <v>9956</v>
      </c>
      <c r="S1726" s="206">
        <v>480255</v>
      </c>
      <c r="T1726" s="206"/>
    </row>
    <row r="1727" spans="1:20">
      <c r="A1727" s="86">
        <v>1723</v>
      </c>
      <c r="B1727" s="86">
        <v>1723</v>
      </c>
      <c r="C1727" s="105">
        <v>39581</v>
      </c>
      <c r="D1727" s="86"/>
      <c r="E1727" s="277">
        <v>39583</v>
      </c>
      <c r="F1727" s="105">
        <v>39584</v>
      </c>
      <c r="G1727" s="105">
        <v>39584</v>
      </c>
      <c r="H1727" s="233" t="s">
        <v>120</v>
      </c>
      <c r="I1727" s="206">
        <v>67974</v>
      </c>
      <c r="J1727" s="206"/>
      <c r="K1727" s="206"/>
      <c r="L1727" s="206">
        <v>31659</v>
      </c>
      <c r="M1727" s="206" t="s">
        <v>1770</v>
      </c>
      <c r="N1727" s="206">
        <v>94664</v>
      </c>
      <c r="O1727" s="206">
        <v>26354</v>
      </c>
      <c r="P1727" s="206">
        <v>821416</v>
      </c>
      <c r="Q1727" s="206">
        <v>820072</v>
      </c>
      <c r="R1727" s="206">
        <v>9854</v>
      </c>
      <c r="S1727" s="206">
        <v>480285</v>
      </c>
      <c r="T1727" s="206"/>
    </row>
    <row r="1728" spans="1:20">
      <c r="A1728" s="86">
        <v>1724</v>
      </c>
      <c r="B1728" s="86">
        <v>1724</v>
      </c>
      <c r="C1728" s="105">
        <v>39581</v>
      </c>
      <c r="D1728" s="86"/>
      <c r="E1728" s="277">
        <v>39582</v>
      </c>
      <c r="F1728" s="105">
        <v>39583</v>
      </c>
      <c r="G1728" s="135"/>
      <c r="H1728" s="135"/>
      <c r="I1728" s="206">
        <v>68025</v>
      </c>
      <c r="J1728" s="206"/>
      <c r="K1728" s="206"/>
      <c r="L1728" s="206">
        <v>31658</v>
      </c>
      <c r="M1728" s="206" t="s">
        <v>1771</v>
      </c>
      <c r="N1728" s="206">
        <v>96633</v>
      </c>
      <c r="O1728" s="206">
        <v>26370</v>
      </c>
      <c r="P1728" s="206">
        <v>821522</v>
      </c>
      <c r="Q1728" s="206">
        <v>820070</v>
      </c>
      <c r="R1728" s="206">
        <v>10076</v>
      </c>
      <c r="S1728" s="206">
        <v>980183</v>
      </c>
      <c r="T1728" s="206"/>
    </row>
    <row r="1729" spans="1:20">
      <c r="A1729" s="86">
        <v>1725</v>
      </c>
      <c r="B1729" s="86">
        <v>1725</v>
      </c>
      <c r="C1729" s="105">
        <v>39581</v>
      </c>
      <c r="D1729" s="86"/>
      <c r="E1729" s="277">
        <v>39582</v>
      </c>
      <c r="F1729" s="105">
        <v>39583</v>
      </c>
      <c r="G1729" s="135"/>
      <c r="H1729" s="135"/>
      <c r="I1729" s="206">
        <v>68037</v>
      </c>
      <c r="J1729" s="206"/>
      <c r="K1729" s="206"/>
      <c r="L1729" s="206">
        <v>31682</v>
      </c>
      <c r="M1729" s="206" t="s">
        <v>1772</v>
      </c>
      <c r="N1729" s="206">
        <v>95666</v>
      </c>
      <c r="O1729" s="206">
        <v>26051</v>
      </c>
      <c r="P1729" s="206">
        <v>821923</v>
      </c>
      <c r="Q1729" s="206">
        <v>820071</v>
      </c>
      <c r="R1729" s="206">
        <v>10009</v>
      </c>
      <c r="S1729" s="206">
        <v>780251</v>
      </c>
      <c r="T1729" s="206"/>
    </row>
    <row r="1730" spans="1:20">
      <c r="A1730" s="86">
        <v>1726</v>
      </c>
      <c r="B1730" s="86">
        <v>1726</v>
      </c>
      <c r="C1730" s="105">
        <v>39581</v>
      </c>
      <c r="D1730" s="86"/>
      <c r="E1730" s="277">
        <v>39583</v>
      </c>
      <c r="F1730" s="105">
        <v>39584</v>
      </c>
      <c r="G1730" s="135"/>
      <c r="H1730" s="135"/>
      <c r="I1730" s="206">
        <v>68027</v>
      </c>
      <c r="J1730" s="206"/>
      <c r="K1730" s="206"/>
      <c r="L1730" s="206">
        <v>31661</v>
      </c>
      <c r="M1730" s="206" t="s">
        <v>1773</v>
      </c>
      <c r="N1730" s="206">
        <v>95667</v>
      </c>
      <c r="O1730" s="206">
        <v>26307</v>
      </c>
      <c r="P1730" s="206">
        <v>821682</v>
      </c>
      <c r="Q1730" s="206">
        <v>820067</v>
      </c>
      <c r="R1730" s="206">
        <v>9868</v>
      </c>
      <c r="S1730" s="206">
        <v>980189</v>
      </c>
      <c r="T1730" s="206"/>
    </row>
    <row r="1731" spans="1:20">
      <c r="A1731" s="86">
        <v>1727</v>
      </c>
      <c r="B1731" s="86">
        <v>1727</v>
      </c>
      <c r="C1731" s="105">
        <v>39581</v>
      </c>
      <c r="D1731" s="86"/>
      <c r="E1731" s="277">
        <v>39587</v>
      </c>
      <c r="F1731" s="105">
        <v>39587</v>
      </c>
      <c r="G1731" s="105">
        <v>39587</v>
      </c>
      <c r="H1731" s="233" t="s">
        <v>120</v>
      </c>
      <c r="I1731" s="206">
        <v>68039</v>
      </c>
      <c r="J1731" s="206"/>
      <c r="K1731" s="206"/>
      <c r="L1731" s="206">
        <v>31656</v>
      </c>
      <c r="M1731" s="206" t="s">
        <v>1774</v>
      </c>
      <c r="N1731" s="206">
        <v>98520</v>
      </c>
      <c r="O1731" s="206">
        <v>26356</v>
      </c>
      <c r="P1731" s="206">
        <v>823533</v>
      </c>
      <c r="Q1731" s="206">
        <v>820056</v>
      </c>
      <c r="R1731" s="206">
        <v>10048</v>
      </c>
      <c r="S1731" s="206">
        <v>480244</v>
      </c>
      <c r="T1731" s="206"/>
    </row>
    <row r="1732" spans="1:20">
      <c r="A1732" s="86">
        <v>1728</v>
      </c>
      <c r="B1732" s="86">
        <v>1728</v>
      </c>
      <c r="C1732" s="105">
        <v>39581</v>
      </c>
      <c r="D1732" s="86"/>
      <c r="E1732" s="277">
        <v>39582</v>
      </c>
      <c r="F1732" s="105">
        <v>39583</v>
      </c>
      <c r="G1732" s="135"/>
      <c r="H1732" s="135"/>
      <c r="I1732" s="206">
        <v>67976</v>
      </c>
      <c r="J1732" s="206"/>
      <c r="K1732" s="206"/>
      <c r="L1732" s="206">
        <v>31690</v>
      </c>
      <c r="M1732" s="206" t="s">
        <v>1775</v>
      </c>
      <c r="N1732" s="206">
        <v>97932</v>
      </c>
      <c r="O1732" s="206">
        <v>26357</v>
      </c>
      <c r="P1732" s="206">
        <v>821921</v>
      </c>
      <c r="Q1732" s="206">
        <v>820050</v>
      </c>
      <c r="R1732" s="206">
        <v>9973</v>
      </c>
      <c r="S1732" s="206">
        <v>480240</v>
      </c>
      <c r="T1732" s="206"/>
    </row>
    <row r="1733" spans="1:20">
      <c r="A1733" s="86">
        <v>1729</v>
      </c>
      <c r="B1733" s="86">
        <v>1729</v>
      </c>
      <c r="C1733" s="105">
        <v>39581</v>
      </c>
      <c r="D1733" s="86"/>
      <c r="E1733" s="277">
        <v>39582</v>
      </c>
      <c r="F1733" s="105">
        <v>39583</v>
      </c>
      <c r="G1733" s="135"/>
      <c r="H1733" s="135"/>
      <c r="I1733" s="206">
        <v>67597</v>
      </c>
      <c r="J1733" s="206"/>
      <c r="K1733" s="206"/>
      <c r="L1733" s="206">
        <v>31663</v>
      </c>
      <c r="M1733" s="206" t="s">
        <v>1776</v>
      </c>
      <c r="N1733" s="206">
        <v>95301</v>
      </c>
      <c r="O1733" s="206">
        <v>26366</v>
      </c>
      <c r="P1733" s="206">
        <v>820825</v>
      </c>
      <c r="Q1733" s="206">
        <v>820051</v>
      </c>
      <c r="R1733" s="206">
        <v>9715</v>
      </c>
      <c r="S1733" s="206">
        <v>480035</v>
      </c>
      <c r="T1733" s="206"/>
    </row>
    <row r="1734" spans="1:20">
      <c r="A1734" s="86">
        <v>1730</v>
      </c>
      <c r="B1734" s="86">
        <v>1730</v>
      </c>
      <c r="C1734" s="105">
        <v>39581</v>
      </c>
      <c r="D1734" s="86"/>
      <c r="E1734" s="277">
        <v>39582</v>
      </c>
      <c r="F1734" s="105">
        <v>39583</v>
      </c>
      <c r="G1734" s="135"/>
      <c r="H1734" s="135"/>
      <c r="I1734" s="206">
        <v>67879</v>
      </c>
      <c r="J1734" s="206"/>
      <c r="K1734" s="206"/>
      <c r="L1734" s="206">
        <v>31687</v>
      </c>
      <c r="M1734" s="206" t="s">
        <v>1777</v>
      </c>
      <c r="N1734" s="206">
        <v>95663</v>
      </c>
      <c r="O1734" s="206">
        <v>26363</v>
      </c>
      <c r="P1734" s="206">
        <v>820250</v>
      </c>
      <c r="Q1734" s="206">
        <v>820063</v>
      </c>
      <c r="R1734" s="206">
        <v>10030</v>
      </c>
      <c r="S1734" s="206">
        <v>480234</v>
      </c>
      <c r="T1734" s="206"/>
    </row>
    <row r="1735" spans="1:20">
      <c r="A1735" s="86">
        <v>1731</v>
      </c>
      <c r="B1735" s="86">
        <v>1731</v>
      </c>
      <c r="C1735" s="105">
        <v>39581</v>
      </c>
      <c r="D1735" s="86"/>
      <c r="E1735" s="277">
        <v>39582</v>
      </c>
      <c r="F1735" s="105">
        <v>39583</v>
      </c>
      <c r="G1735" s="135"/>
      <c r="H1735" s="135"/>
      <c r="I1735" s="206">
        <v>67985</v>
      </c>
      <c r="J1735" s="206"/>
      <c r="K1735" s="206"/>
      <c r="L1735" s="206">
        <v>31672</v>
      </c>
      <c r="M1735" s="206" t="s">
        <v>1778</v>
      </c>
      <c r="N1735" s="206">
        <v>98524</v>
      </c>
      <c r="O1735" s="206">
        <v>26024</v>
      </c>
      <c r="P1735" s="206">
        <v>820248</v>
      </c>
      <c r="Q1735" s="206">
        <v>820994</v>
      </c>
      <c r="R1735" s="206">
        <v>9991</v>
      </c>
      <c r="S1735" s="206">
        <v>480283</v>
      </c>
      <c r="T1735" s="206"/>
    </row>
    <row r="1736" spans="1:20">
      <c r="A1736" s="86">
        <v>1732</v>
      </c>
      <c r="B1736" s="86">
        <v>1732</v>
      </c>
      <c r="C1736" s="105">
        <v>39581</v>
      </c>
      <c r="D1736" s="86"/>
      <c r="E1736" s="277">
        <v>39582</v>
      </c>
      <c r="F1736" s="105">
        <v>39583</v>
      </c>
      <c r="G1736" s="135"/>
      <c r="H1736" s="135"/>
      <c r="I1736" s="206">
        <v>67872</v>
      </c>
      <c r="J1736" s="206"/>
      <c r="K1736" s="206"/>
      <c r="L1736" s="206">
        <v>31679</v>
      </c>
      <c r="M1736" s="206" t="s">
        <v>1779</v>
      </c>
      <c r="N1736" s="206">
        <v>97982</v>
      </c>
      <c r="O1736" s="206">
        <v>26379</v>
      </c>
      <c r="P1736" s="206">
        <v>820488</v>
      </c>
      <c r="Q1736" s="206">
        <v>820996</v>
      </c>
      <c r="R1736" s="206">
        <v>9951</v>
      </c>
      <c r="S1736" s="206">
        <v>480235</v>
      </c>
      <c r="T1736" s="206"/>
    </row>
    <row r="1737" spans="1:20">
      <c r="A1737" s="86">
        <v>1733</v>
      </c>
      <c r="B1737" s="86">
        <v>1733</v>
      </c>
      <c r="C1737" s="105">
        <v>39581</v>
      </c>
      <c r="D1737" s="86"/>
      <c r="E1737" s="277">
        <v>39582</v>
      </c>
      <c r="F1737" s="105">
        <v>39583</v>
      </c>
      <c r="G1737" s="135"/>
      <c r="H1737" s="135"/>
      <c r="I1737" s="206">
        <v>67961</v>
      </c>
      <c r="J1737" s="206"/>
      <c r="K1737" s="206"/>
      <c r="L1737" s="206">
        <v>31669</v>
      </c>
      <c r="M1737" s="206" t="s">
        <v>1780</v>
      </c>
      <c r="N1737" s="206">
        <v>97974</v>
      </c>
      <c r="O1737" s="206">
        <v>26386</v>
      </c>
      <c r="P1737" s="206">
        <v>823532</v>
      </c>
      <c r="Q1737" s="206">
        <v>820998</v>
      </c>
      <c r="R1737" s="206">
        <v>10063</v>
      </c>
      <c r="S1737" s="206">
        <v>480251</v>
      </c>
      <c r="T1737" s="206"/>
    </row>
    <row r="1738" spans="1:20">
      <c r="A1738" s="86">
        <v>1734</v>
      </c>
      <c r="B1738" s="86">
        <v>1734</v>
      </c>
      <c r="C1738" s="105">
        <v>39581</v>
      </c>
      <c r="D1738" s="86"/>
      <c r="E1738" s="277">
        <v>39582</v>
      </c>
      <c r="F1738" s="105">
        <v>39583</v>
      </c>
      <c r="G1738" s="135"/>
      <c r="H1738" s="135"/>
      <c r="I1738" s="206">
        <v>67951</v>
      </c>
      <c r="J1738" s="206"/>
      <c r="K1738" s="206"/>
      <c r="L1738" s="206">
        <v>31559</v>
      </c>
      <c r="M1738" s="206" t="s">
        <v>1781</v>
      </c>
      <c r="N1738" s="206">
        <v>94496</v>
      </c>
      <c r="O1738" s="206">
        <v>26180</v>
      </c>
      <c r="P1738" s="206">
        <v>823314</v>
      </c>
      <c r="Q1738" s="206">
        <v>820984</v>
      </c>
      <c r="R1738" s="206">
        <v>9286</v>
      </c>
      <c r="S1738" s="206">
        <v>480238</v>
      </c>
      <c r="T1738" s="206"/>
    </row>
    <row r="1739" spans="1:20">
      <c r="A1739" s="86">
        <v>1735</v>
      </c>
      <c r="B1739" s="86">
        <v>1735</v>
      </c>
      <c r="C1739" s="105">
        <v>39582</v>
      </c>
      <c r="D1739" s="86"/>
      <c r="E1739" s="277">
        <v>39588</v>
      </c>
      <c r="F1739" s="105">
        <v>39588</v>
      </c>
      <c r="G1739" s="105">
        <v>39588</v>
      </c>
      <c r="H1739" s="233" t="s">
        <v>120</v>
      </c>
      <c r="I1739" s="206">
        <v>67979</v>
      </c>
      <c r="J1739" s="206"/>
      <c r="K1739" s="206"/>
      <c r="L1739" s="206">
        <v>31560</v>
      </c>
      <c r="M1739" s="206" t="s">
        <v>328</v>
      </c>
      <c r="N1739" s="206">
        <v>97981</v>
      </c>
      <c r="O1739" s="206">
        <v>26142</v>
      </c>
      <c r="P1739" s="206">
        <v>823313</v>
      </c>
      <c r="Q1739" s="206">
        <v>820999</v>
      </c>
      <c r="R1739" s="206">
        <v>9285</v>
      </c>
      <c r="S1739" s="206">
        <v>480245</v>
      </c>
      <c r="T1739" s="206"/>
    </row>
    <row r="1740" spans="1:20">
      <c r="A1740" s="86">
        <v>1736</v>
      </c>
      <c r="B1740" s="86">
        <v>1736</v>
      </c>
      <c r="C1740" s="105">
        <v>39582</v>
      </c>
      <c r="D1740" s="86"/>
      <c r="E1740" s="277">
        <v>39583</v>
      </c>
      <c r="F1740" s="105">
        <v>39584</v>
      </c>
      <c r="G1740" s="135"/>
      <c r="H1740" s="135"/>
      <c r="I1740" s="206">
        <v>67215</v>
      </c>
      <c r="J1740" s="206"/>
      <c r="K1740" s="206"/>
      <c r="L1740" s="206">
        <v>31660</v>
      </c>
      <c r="M1740" s="206" t="s">
        <v>1782</v>
      </c>
      <c r="N1740" s="206">
        <v>97438</v>
      </c>
      <c r="O1740" s="206">
        <v>26235</v>
      </c>
      <c r="P1740" s="206">
        <v>823588</v>
      </c>
      <c r="Q1740" s="206">
        <v>819062</v>
      </c>
      <c r="R1740" s="206">
        <v>9861</v>
      </c>
      <c r="S1740" s="206">
        <v>480253</v>
      </c>
      <c r="T1740" s="206"/>
    </row>
    <row r="1741" spans="1:20">
      <c r="A1741" s="86">
        <v>1737</v>
      </c>
      <c r="B1741" s="86">
        <v>1737</v>
      </c>
      <c r="C1741" s="105">
        <v>39582</v>
      </c>
      <c r="D1741" s="86"/>
      <c r="E1741" s="277">
        <v>39589</v>
      </c>
      <c r="F1741" s="105">
        <v>39589</v>
      </c>
      <c r="G1741" s="105">
        <v>39589</v>
      </c>
      <c r="H1741" s="233" t="s">
        <v>120</v>
      </c>
      <c r="I1741" s="206">
        <v>67214</v>
      </c>
      <c r="J1741" s="206"/>
      <c r="K1741" s="206"/>
      <c r="L1741" s="206">
        <v>31646</v>
      </c>
      <c r="M1741" s="206" t="s">
        <v>1783</v>
      </c>
      <c r="N1741" s="206">
        <v>95664</v>
      </c>
      <c r="O1741" s="206">
        <v>26181</v>
      </c>
      <c r="P1741" s="206">
        <v>823572</v>
      </c>
      <c r="Q1741" s="206">
        <v>8200986</v>
      </c>
      <c r="R1741" s="206">
        <v>9994</v>
      </c>
      <c r="S1741" s="206">
        <v>480275</v>
      </c>
      <c r="T1741" s="206"/>
    </row>
    <row r="1742" spans="1:20">
      <c r="A1742" s="86">
        <v>1738</v>
      </c>
      <c r="B1742" s="86">
        <v>1738</v>
      </c>
      <c r="C1742" s="105">
        <v>39582</v>
      </c>
      <c r="D1742" s="86"/>
      <c r="E1742" s="277">
        <v>39583</v>
      </c>
      <c r="F1742" s="105">
        <v>39584</v>
      </c>
      <c r="G1742" s="135"/>
      <c r="H1742" s="135"/>
      <c r="I1742" s="206">
        <v>68038</v>
      </c>
      <c r="J1742" s="206"/>
      <c r="K1742" s="206"/>
      <c r="L1742" s="206">
        <v>31684</v>
      </c>
      <c r="M1742" s="206" t="s">
        <v>1784</v>
      </c>
      <c r="N1742" s="206">
        <v>97355</v>
      </c>
      <c r="O1742" s="206">
        <v>25868</v>
      </c>
      <c r="P1742" s="206">
        <v>823418</v>
      </c>
      <c r="Q1742" s="206">
        <v>820997</v>
      </c>
      <c r="R1742" s="206">
        <v>9989</v>
      </c>
      <c r="S1742" s="206">
        <v>480091</v>
      </c>
      <c r="T1742" s="206"/>
    </row>
    <row r="1743" spans="1:20">
      <c r="A1743" s="86">
        <v>1739</v>
      </c>
      <c r="B1743" s="86">
        <v>1739</v>
      </c>
      <c r="C1743" s="105">
        <v>39582</v>
      </c>
      <c r="D1743" s="86"/>
      <c r="E1743" s="277">
        <v>39583</v>
      </c>
      <c r="F1743" s="105">
        <v>39584</v>
      </c>
      <c r="G1743" s="105">
        <v>39584</v>
      </c>
      <c r="H1743" s="233" t="s">
        <v>120</v>
      </c>
      <c r="I1743" s="206">
        <v>67949</v>
      </c>
      <c r="J1743" s="206"/>
      <c r="K1743" s="206"/>
      <c r="L1743" s="206">
        <v>31560</v>
      </c>
      <c r="M1743" s="206" t="s">
        <v>1785</v>
      </c>
      <c r="N1743" s="206">
        <v>97842</v>
      </c>
      <c r="O1743" s="206">
        <v>26149</v>
      </c>
      <c r="P1743" s="206">
        <v>823425</v>
      </c>
      <c r="Q1743" s="206">
        <v>820983</v>
      </c>
      <c r="R1743" s="206">
        <v>9298</v>
      </c>
      <c r="S1743" s="206">
        <v>980042</v>
      </c>
      <c r="T1743" s="206"/>
    </row>
    <row r="1744" spans="1:20">
      <c r="A1744" s="86">
        <v>1740</v>
      </c>
      <c r="B1744" s="86">
        <v>1740</v>
      </c>
      <c r="C1744" s="105">
        <v>39582</v>
      </c>
      <c r="D1744" s="86"/>
      <c r="E1744" s="277">
        <v>39589</v>
      </c>
      <c r="F1744" s="105">
        <v>39589</v>
      </c>
      <c r="G1744" s="105">
        <v>39594</v>
      </c>
      <c r="H1744" s="233" t="s">
        <v>120</v>
      </c>
      <c r="I1744" s="206">
        <v>67632</v>
      </c>
      <c r="J1744" s="206"/>
      <c r="K1744" s="206"/>
      <c r="L1744" s="206">
        <v>31629</v>
      </c>
      <c r="M1744" s="206" t="s">
        <v>1786</v>
      </c>
      <c r="N1744" s="206">
        <v>97192</v>
      </c>
      <c r="O1744" s="206">
        <v>26213</v>
      </c>
      <c r="P1744" s="206">
        <v>823416</v>
      </c>
      <c r="Q1744" s="206">
        <v>820992</v>
      </c>
      <c r="R1744" s="206">
        <v>9803</v>
      </c>
      <c r="S1744" s="206">
        <v>480137</v>
      </c>
      <c r="T1744" s="206"/>
    </row>
    <row r="1745" spans="1:20">
      <c r="A1745" s="86">
        <v>1741</v>
      </c>
      <c r="B1745" s="86">
        <v>1741</v>
      </c>
      <c r="C1745" s="105">
        <v>39582</v>
      </c>
      <c r="D1745" s="86"/>
      <c r="E1745" s="277">
        <v>39583</v>
      </c>
      <c r="F1745" s="105">
        <v>39583</v>
      </c>
      <c r="G1745" s="135"/>
      <c r="H1745" s="135"/>
      <c r="I1745" s="206">
        <v>67990</v>
      </c>
      <c r="J1745" s="206"/>
      <c r="K1745" s="206"/>
      <c r="L1745" s="206">
        <v>31683</v>
      </c>
      <c r="M1745" s="206" t="s">
        <v>1787</v>
      </c>
      <c r="N1745" s="206">
        <v>98187</v>
      </c>
      <c r="O1745" s="206">
        <v>26389</v>
      </c>
      <c r="P1745" s="206">
        <v>223307</v>
      </c>
      <c r="Q1745" s="206">
        <v>820976</v>
      </c>
      <c r="R1745" s="206">
        <v>10008</v>
      </c>
      <c r="S1745" s="206">
        <v>480107</v>
      </c>
      <c r="T1745" s="206"/>
    </row>
    <row r="1746" spans="1:20">
      <c r="A1746" s="86">
        <v>1742</v>
      </c>
      <c r="B1746" s="86">
        <v>1742</v>
      </c>
      <c r="C1746" s="105">
        <v>39582</v>
      </c>
      <c r="D1746" s="86"/>
      <c r="E1746" s="277">
        <v>39583</v>
      </c>
      <c r="F1746" s="105">
        <v>39584</v>
      </c>
      <c r="G1746" s="135"/>
      <c r="H1746" s="135"/>
      <c r="I1746" s="206">
        <v>68040</v>
      </c>
      <c r="J1746" s="206"/>
      <c r="K1746" s="206"/>
      <c r="L1746" s="206">
        <v>31567</v>
      </c>
      <c r="M1746" s="206" t="s">
        <v>1788</v>
      </c>
      <c r="N1746" s="206">
        <v>97188</v>
      </c>
      <c r="O1746" s="206">
        <v>26221</v>
      </c>
      <c r="P1746" s="206">
        <v>823594</v>
      </c>
      <c r="Q1746" s="206">
        <v>820975</v>
      </c>
      <c r="R1746" s="206">
        <v>9416</v>
      </c>
      <c r="S1746" s="206">
        <v>480123</v>
      </c>
      <c r="T1746" s="206"/>
    </row>
    <row r="1747" spans="1:20">
      <c r="A1747" s="86">
        <v>1743</v>
      </c>
      <c r="B1747" s="86">
        <v>1743</v>
      </c>
      <c r="C1747" s="105">
        <v>39582</v>
      </c>
      <c r="D1747" s="86"/>
      <c r="E1747" s="277">
        <v>39583</v>
      </c>
      <c r="F1747" s="105">
        <v>39584</v>
      </c>
      <c r="G1747" s="105">
        <v>39584</v>
      </c>
      <c r="H1747" s="233" t="s">
        <v>120</v>
      </c>
      <c r="I1747" s="206">
        <v>67994</v>
      </c>
      <c r="J1747" s="206"/>
      <c r="K1747" s="206"/>
      <c r="L1747" s="206">
        <v>31663</v>
      </c>
      <c r="M1747" s="206" t="s">
        <v>1789</v>
      </c>
      <c r="N1747" s="206">
        <v>97980</v>
      </c>
      <c r="O1747" s="206">
        <v>26371</v>
      </c>
      <c r="P1747" s="206">
        <v>823309</v>
      </c>
      <c r="Q1747" s="206">
        <v>820993</v>
      </c>
      <c r="R1747" s="206">
        <v>10006</v>
      </c>
      <c r="S1747" s="206">
        <v>480116</v>
      </c>
      <c r="T1747" s="206"/>
    </row>
    <row r="1748" spans="1:20">
      <c r="A1748" s="86">
        <v>1744</v>
      </c>
      <c r="B1748" s="86">
        <v>1744</v>
      </c>
      <c r="C1748" s="105">
        <v>39582</v>
      </c>
      <c r="D1748" s="86"/>
      <c r="E1748" s="277">
        <v>39583</v>
      </c>
      <c r="F1748" s="105">
        <v>39584</v>
      </c>
      <c r="G1748" s="135"/>
      <c r="H1748" s="135"/>
      <c r="I1748" s="206">
        <v>67629</v>
      </c>
      <c r="J1748" s="206"/>
      <c r="K1748" s="206"/>
      <c r="L1748" s="206">
        <v>31551</v>
      </c>
      <c r="M1748" s="206" t="s">
        <v>1790</v>
      </c>
      <c r="N1748" s="206">
        <v>95812</v>
      </c>
      <c r="O1748" s="206">
        <v>26125</v>
      </c>
      <c r="P1748" s="206">
        <v>823315</v>
      </c>
      <c r="Q1748" s="206">
        <v>820970</v>
      </c>
      <c r="R1748" s="206">
        <v>9578</v>
      </c>
      <c r="S1748" s="206">
        <v>380049</v>
      </c>
      <c r="T1748" s="206"/>
    </row>
    <row r="1749" spans="1:20">
      <c r="A1749" s="86">
        <v>1745</v>
      </c>
      <c r="B1749" s="86">
        <v>1745</v>
      </c>
      <c r="C1749" s="105">
        <v>39582</v>
      </c>
      <c r="D1749" s="86"/>
      <c r="E1749" s="277">
        <v>39590</v>
      </c>
      <c r="F1749" s="105">
        <v>39591</v>
      </c>
      <c r="G1749" s="105">
        <v>39605</v>
      </c>
      <c r="H1749" s="135" t="s">
        <v>120</v>
      </c>
      <c r="I1749" s="206">
        <v>68095</v>
      </c>
      <c r="J1749" s="206"/>
      <c r="K1749" s="206"/>
      <c r="L1749" s="206">
        <v>31024</v>
      </c>
      <c r="M1749" s="206" t="s">
        <v>1791</v>
      </c>
      <c r="N1749" s="206">
        <v>96628</v>
      </c>
      <c r="O1749" s="206">
        <v>25127</v>
      </c>
      <c r="P1749" s="206">
        <v>823306</v>
      </c>
      <c r="Q1749" s="206">
        <v>820989</v>
      </c>
      <c r="R1749" s="206">
        <v>8889</v>
      </c>
      <c r="S1749" s="206">
        <v>380062</v>
      </c>
      <c r="T1749" s="206"/>
    </row>
    <row r="1750" spans="1:20">
      <c r="A1750" s="86">
        <v>1746</v>
      </c>
      <c r="B1750" s="86">
        <v>1746</v>
      </c>
      <c r="C1750" s="105">
        <v>39582</v>
      </c>
      <c r="D1750" s="86"/>
      <c r="E1750" s="277">
        <v>39583</v>
      </c>
      <c r="F1750" s="105">
        <v>39584</v>
      </c>
      <c r="G1750" s="105">
        <v>39584</v>
      </c>
      <c r="H1750" s="233" t="s">
        <v>120</v>
      </c>
      <c r="I1750" s="206">
        <v>68148</v>
      </c>
      <c r="J1750" s="206"/>
      <c r="K1750" s="206"/>
      <c r="L1750" s="206">
        <v>31541</v>
      </c>
      <c r="M1750" s="206" t="s">
        <v>1792</v>
      </c>
      <c r="N1750" s="206">
        <v>96895</v>
      </c>
      <c r="O1750" s="206">
        <v>26129</v>
      </c>
      <c r="P1750" s="206">
        <v>823311</v>
      </c>
      <c r="Q1750" s="206">
        <v>820974</v>
      </c>
      <c r="R1750" s="206">
        <v>9801</v>
      </c>
      <c r="S1750" s="206">
        <v>380063</v>
      </c>
      <c r="T1750" s="206"/>
    </row>
    <row r="1751" spans="1:20">
      <c r="A1751" s="86">
        <v>1747</v>
      </c>
      <c r="B1751" s="86">
        <v>1747</v>
      </c>
      <c r="C1751" s="105">
        <v>39582</v>
      </c>
      <c r="D1751" s="86"/>
      <c r="E1751" s="277">
        <v>39583</v>
      </c>
      <c r="F1751" s="105">
        <v>39584</v>
      </c>
      <c r="G1751" s="135"/>
      <c r="H1751" s="135"/>
      <c r="I1751" s="206">
        <v>68152</v>
      </c>
      <c r="J1751" s="206"/>
      <c r="K1751" s="206"/>
      <c r="L1751" s="206">
        <v>30986</v>
      </c>
      <c r="M1751" s="206" t="s">
        <v>1793</v>
      </c>
      <c r="N1751" s="206">
        <v>97363</v>
      </c>
      <c r="O1751" s="206">
        <v>25032</v>
      </c>
      <c r="P1751" s="206">
        <v>823573</v>
      </c>
      <c r="Q1751" s="206">
        <v>820979</v>
      </c>
      <c r="R1751" s="206">
        <v>8856</v>
      </c>
      <c r="S1751" s="206">
        <v>380069</v>
      </c>
      <c r="T1751" s="206"/>
    </row>
    <row r="1752" spans="1:20">
      <c r="A1752" s="86">
        <v>1748</v>
      </c>
      <c r="B1752" s="86">
        <v>1748</v>
      </c>
      <c r="C1752" s="105">
        <v>39582</v>
      </c>
      <c r="D1752" s="86"/>
      <c r="E1752" s="277">
        <v>39583</v>
      </c>
      <c r="F1752" s="105">
        <v>39584</v>
      </c>
      <c r="G1752" s="135"/>
      <c r="H1752" s="135"/>
      <c r="I1752" s="206">
        <v>68146</v>
      </c>
      <c r="J1752" s="206"/>
      <c r="K1752" s="206"/>
      <c r="L1752" s="206">
        <v>31558</v>
      </c>
      <c r="M1752" s="206" t="s">
        <v>1794</v>
      </c>
      <c r="N1752" s="206">
        <v>97433</v>
      </c>
      <c r="O1752" s="206">
        <v>26223</v>
      </c>
      <c r="P1752" s="206">
        <v>823592</v>
      </c>
      <c r="Q1752" s="206">
        <v>820978</v>
      </c>
      <c r="R1752" s="206">
        <v>9445</v>
      </c>
      <c r="S1752" s="206">
        <v>380067</v>
      </c>
      <c r="T1752" s="206"/>
    </row>
    <row r="1753" spans="1:20">
      <c r="A1753" s="86">
        <v>1749</v>
      </c>
      <c r="B1753" s="86">
        <v>1749</v>
      </c>
      <c r="C1753" s="105">
        <v>39582</v>
      </c>
      <c r="D1753" s="86"/>
      <c r="E1753" s="277">
        <v>39583</v>
      </c>
      <c r="F1753" s="105">
        <v>39584</v>
      </c>
      <c r="G1753" s="135"/>
      <c r="H1753" s="135"/>
      <c r="I1753" s="206">
        <v>68167</v>
      </c>
      <c r="J1753" s="206"/>
      <c r="K1753" s="206"/>
      <c r="L1753" s="206">
        <v>30992</v>
      </c>
      <c r="M1753" s="206" t="s">
        <v>1795</v>
      </c>
      <c r="N1753" s="206">
        <v>9895</v>
      </c>
      <c r="O1753" s="206">
        <v>24996</v>
      </c>
      <c r="P1753" s="206">
        <v>823587</v>
      </c>
      <c r="Q1753" s="206">
        <v>820985</v>
      </c>
      <c r="R1753" s="206">
        <v>8995</v>
      </c>
      <c r="S1753" s="206">
        <v>380065</v>
      </c>
      <c r="T1753" s="206"/>
    </row>
    <row r="1754" spans="1:20">
      <c r="A1754" s="86">
        <v>1750</v>
      </c>
      <c r="B1754" s="86">
        <v>1750</v>
      </c>
      <c r="C1754" s="105">
        <v>39583</v>
      </c>
      <c r="D1754" s="86"/>
      <c r="E1754" s="277">
        <v>39584</v>
      </c>
      <c r="F1754" s="105">
        <v>39587</v>
      </c>
      <c r="G1754" s="105">
        <v>39584</v>
      </c>
      <c r="H1754" s="233" t="s">
        <v>120</v>
      </c>
      <c r="I1754" s="206">
        <v>68112</v>
      </c>
      <c r="J1754" s="206"/>
      <c r="K1754" s="206"/>
      <c r="L1754" s="206">
        <v>31022</v>
      </c>
      <c r="M1754" s="206" t="s">
        <v>1796</v>
      </c>
      <c r="N1754" s="206">
        <v>96020</v>
      </c>
      <c r="O1754" s="206">
        <v>25123</v>
      </c>
      <c r="P1754" s="206">
        <v>823534</v>
      </c>
      <c r="Q1754" s="206">
        <v>820971</v>
      </c>
      <c r="R1754" s="206">
        <v>9090</v>
      </c>
      <c r="S1754" s="206">
        <v>380154</v>
      </c>
      <c r="T1754" s="206"/>
    </row>
    <row r="1755" spans="1:20">
      <c r="A1755" s="86">
        <v>1751</v>
      </c>
      <c r="B1755" s="86">
        <v>1751</v>
      </c>
      <c r="C1755" s="105">
        <v>39583</v>
      </c>
      <c r="D1755" s="86"/>
      <c r="E1755" s="277">
        <v>39584</v>
      </c>
      <c r="F1755" s="105">
        <v>39587</v>
      </c>
      <c r="G1755" s="135"/>
      <c r="H1755" s="135"/>
      <c r="I1755" s="206">
        <v>68115</v>
      </c>
      <c r="J1755" s="206"/>
      <c r="K1755" s="206"/>
      <c r="L1755" s="206">
        <v>31544</v>
      </c>
      <c r="M1755" s="206" t="s">
        <v>1797</v>
      </c>
      <c r="N1755" s="206">
        <v>95514</v>
      </c>
      <c r="O1755" s="206">
        <v>26203</v>
      </c>
      <c r="P1755" s="206">
        <v>823571</v>
      </c>
      <c r="Q1755" s="206">
        <v>820977</v>
      </c>
      <c r="R1755" s="206">
        <v>9288</v>
      </c>
      <c r="S1755" s="206">
        <v>380055</v>
      </c>
      <c r="T1755" s="206"/>
    </row>
    <row r="1756" spans="1:20">
      <c r="A1756" s="86">
        <v>1752</v>
      </c>
      <c r="B1756" s="86">
        <v>1752</v>
      </c>
      <c r="C1756" s="105">
        <v>39583</v>
      </c>
      <c r="D1756" s="86"/>
      <c r="E1756" s="277">
        <v>39584</v>
      </c>
      <c r="F1756" s="105">
        <v>39587</v>
      </c>
      <c r="G1756" s="105">
        <v>39584</v>
      </c>
      <c r="H1756" s="233" t="s">
        <v>120</v>
      </c>
      <c r="I1756" s="206">
        <v>68159</v>
      </c>
      <c r="J1756" s="206"/>
      <c r="K1756" s="206"/>
      <c r="L1756" s="206">
        <v>31005</v>
      </c>
      <c r="M1756" s="206" t="s">
        <v>1798</v>
      </c>
      <c r="N1756" s="206">
        <v>95665</v>
      </c>
      <c r="O1756" s="206">
        <v>25057</v>
      </c>
      <c r="P1756" s="206">
        <v>823423</v>
      </c>
      <c r="Q1756" s="206">
        <v>820972</v>
      </c>
      <c r="R1756" s="206">
        <v>8805</v>
      </c>
      <c r="S1756" s="206">
        <v>380059</v>
      </c>
      <c r="T1756" s="206"/>
    </row>
    <row r="1757" spans="1:20">
      <c r="A1757" s="86">
        <v>1753</v>
      </c>
      <c r="B1757" s="86">
        <v>1753</v>
      </c>
      <c r="C1757" s="105">
        <v>39583</v>
      </c>
      <c r="D1757" s="86"/>
      <c r="E1757" s="277">
        <v>39590</v>
      </c>
      <c r="F1757" s="105">
        <v>39594</v>
      </c>
      <c r="G1757" s="105">
        <v>39656</v>
      </c>
      <c r="H1757" s="196" t="s">
        <v>122</v>
      </c>
      <c r="I1757" s="206">
        <v>67204</v>
      </c>
      <c r="J1757" s="206"/>
      <c r="K1757" s="206"/>
      <c r="L1757" s="206">
        <v>31017</v>
      </c>
      <c r="M1757" s="206" t="s">
        <v>1799</v>
      </c>
      <c r="N1757" s="206">
        <v>95022</v>
      </c>
      <c r="O1757" s="206">
        <v>25122</v>
      </c>
      <c r="P1757" s="206">
        <v>823570</v>
      </c>
      <c r="Q1757" s="206">
        <v>820981</v>
      </c>
      <c r="R1757" s="206">
        <v>179</v>
      </c>
      <c r="S1757" s="206">
        <v>480062</v>
      </c>
      <c r="T1757" s="206"/>
    </row>
    <row r="1758" spans="1:20">
      <c r="A1758" s="86">
        <v>1754</v>
      </c>
      <c r="B1758" s="86">
        <v>1754</v>
      </c>
      <c r="C1758" s="105">
        <v>39583</v>
      </c>
      <c r="D1758" s="86"/>
      <c r="E1758" s="277">
        <v>39587</v>
      </c>
      <c r="F1758" s="105">
        <v>39587</v>
      </c>
      <c r="G1758" s="135"/>
      <c r="H1758" s="135"/>
      <c r="I1758" s="206">
        <v>68028</v>
      </c>
      <c r="J1758" s="206"/>
      <c r="K1758" s="206"/>
      <c r="L1758" s="206">
        <v>30989</v>
      </c>
      <c r="M1758" s="206" t="s">
        <v>1800</v>
      </c>
      <c r="N1758" s="206">
        <v>94944</v>
      </c>
      <c r="O1758" s="206">
        <v>24944</v>
      </c>
      <c r="P1758" s="206">
        <v>823586</v>
      </c>
      <c r="Q1758" s="206">
        <v>820990</v>
      </c>
      <c r="R1758" s="206">
        <v>8820</v>
      </c>
      <c r="S1758" s="206">
        <v>480139</v>
      </c>
      <c r="T1758" s="206"/>
    </row>
    <row r="1759" spans="1:20">
      <c r="A1759" s="86">
        <v>1755</v>
      </c>
      <c r="B1759" s="86">
        <v>1755</v>
      </c>
      <c r="C1759" s="105">
        <v>39583</v>
      </c>
      <c r="D1759" s="86"/>
      <c r="E1759" s="277">
        <v>39587</v>
      </c>
      <c r="F1759" s="105">
        <v>39587</v>
      </c>
      <c r="G1759" s="135"/>
      <c r="H1759" s="135"/>
      <c r="I1759" s="206">
        <v>68089</v>
      </c>
      <c r="J1759" s="206"/>
      <c r="K1759" s="206"/>
      <c r="L1759" s="206">
        <v>31006</v>
      </c>
      <c r="M1759" s="206" t="s">
        <v>1801</v>
      </c>
      <c r="N1759" s="206">
        <v>97357</v>
      </c>
      <c r="O1759" s="206">
        <v>25081</v>
      </c>
      <c r="P1759" s="206">
        <v>823531</v>
      </c>
      <c r="Q1759" s="206">
        <v>820980</v>
      </c>
      <c r="R1759" s="206">
        <v>9074</v>
      </c>
      <c r="S1759" s="206">
        <v>380066</v>
      </c>
      <c r="T1759" s="206"/>
    </row>
    <row r="1760" spans="1:20">
      <c r="A1760" s="86">
        <v>1756</v>
      </c>
      <c r="B1760" s="86">
        <v>1756</v>
      </c>
      <c r="C1760" s="105">
        <v>39583</v>
      </c>
      <c r="D1760" s="86"/>
      <c r="E1760" s="277">
        <v>39588</v>
      </c>
      <c r="F1760" s="105">
        <v>39588</v>
      </c>
      <c r="G1760" s="135"/>
      <c r="H1760" s="135"/>
      <c r="I1760" s="206">
        <v>68092</v>
      </c>
      <c r="J1760" s="206"/>
      <c r="K1760" s="206"/>
      <c r="L1760" s="206">
        <v>31010</v>
      </c>
      <c r="M1760" s="206" t="s">
        <v>1802</v>
      </c>
      <c r="N1760" s="206">
        <v>89673</v>
      </c>
      <c r="O1760" s="206">
        <v>25090</v>
      </c>
      <c r="P1760" s="206">
        <v>823419</v>
      </c>
      <c r="Q1760" s="206">
        <v>820973</v>
      </c>
      <c r="R1760" s="206">
        <v>9012</v>
      </c>
      <c r="S1760" s="206">
        <v>480136</v>
      </c>
      <c r="T1760" s="206"/>
    </row>
    <row r="1761" spans="1:20">
      <c r="A1761" s="86">
        <v>1757</v>
      </c>
      <c r="B1761" s="86">
        <v>1757</v>
      </c>
      <c r="C1761" s="105">
        <v>39583</v>
      </c>
      <c r="D1761" s="86"/>
      <c r="E1761" s="277">
        <v>39584</v>
      </c>
      <c r="F1761" s="105">
        <v>39587</v>
      </c>
      <c r="G1761" s="135"/>
      <c r="H1761" s="135"/>
      <c r="I1761" s="206">
        <v>68150</v>
      </c>
      <c r="J1761" s="206"/>
      <c r="K1761" s="206"/>
      <c r="L1761" s="206">
        <v>30987</v>
      </c>
      <c r="M1761" s="206" t="s">
        <v>1803</v>
      </c>
      <c r="N1761" s="206">
        <v>99582</v>
      </c>
      <c r="O1761" s="206">
        <v>25044</v>
      </c>
      <c r="P1761" s="206">
        <v>823591</v>
      </c>
      <c r="Q1761" s="206">
        <v>820987</v>
      </c>
      <c r="R1761" s="206">
        <v>8808</v>
      </c>
      <c r="S1761" s="206">
        <v>480259</v>
      </c>
      <c r="T1761" s="206"/>
    </row>
    <row r="1762" spans="1:20">
      <c r="A1762" s="86">
        <v>1758</v>
      </c>
      <c r="B1762" s="86">
        <v>1758</v>
      </c>
      <c r="C1762" s="105">
        <v>39583</v>
      </c>
      <c r="D1762" s="86"/>
      <c r="E1762" s="277">
        <v>39587</v>
      </c>
      <c r="F1762" s="105">
        <v>39587</v>
      </c>
      <c r="G1762" s="135"/>
      <c r="H1762" s="135"/>
      <c r="I1762" s="206">
        <v>68164</v>
      </c>
      <c r="J1762" s="206"/>
      <c r="K1762" s="206"/>
      <c r="L1762" s="206">
        <v>31670</v>
      </c>
      <c r="M1762" s="206" t="s">
        <v>1804</v>
      </c>
      <c r="N1762" s="206">
        <v>99585</v>
      </c>
      <c r="O1762" s="206">
        <v>26374</v>
      </c>
      <c r="P1762" s="206">
        <v>823422</v>
      </c>
      <c r="Q1762" s="206">
        <v>820991</v>
      </c>
      <c r="R1762" s="206">
        <v>10043</v>
      </c>
      <c r="S1762" s="206">
        <v>480239</v>
      </c>
      <c r="T1762" s="206"/>
    </row>
    <row r="1763" spans="1:20">
      <c r="A1763" s="86">
        <v>1759</v>
      </c>
      <c r="B1763" s="86">
        <v>1759</v>
      </c>
      <c r="C1763" s="105">
        <v>39583</v>
      </c>
      <c r="D1763" s="86"/>
      <c r="E1763" s="277">
        <v>39588</v>
      </c>
      <c r="F1763" s="105">
        <v>39589</v>
      </c>
      <c r="G1763" s="105">
        <v>39589</v>
      </c>
      <c r="H1763" s="233" t="s">
        <v>120</v>
      </c>
      <c r="I1763" s="206">
        <v>67730</v>
      </c>
      <c r="J1763" s="206"/>
      <c r="K1763" s="206"/>
      <c r="L1763" s="206">
        <v>31079</v>
      </c>
      <c r="M1763" s="206" t="s">
        <v>1805</v>
      </c>
      <c r="N1763" s="206">
        <v>99512</v>
      </c>
      <c r="O1763" s="206">
        <v>25267</v>
      </c>
      <c r="P1763" s="206">
        <v>823595</v>
      </c>
      <c r="Q1763" s="206">
        <v>820938</v>
      </c>
      <c r="R1763" s="206">
        <v>9194</v>
      </c>
      <c r="S1763" s="206">
        <v>480314</v>
      </c>
      <c r="T1763" s="206"/>
    </row>
    <row r="1764" spans="1:20">
      <c r="A1764" s="86">
        <v>1760</v>
      </c>
      <c r="B1764" s="86">
        <v>1760</v>
      </c>
      <c r="C1764" s="105">
        <v>39583</v>
      </c>
      <c r="D1764" s="86"/>
      <c r="E1764" s="277">
        <v>39587</v>
      </c>
      <c r="F1764" s="105">
        <v>39588</v>
      </c>
      <c r="G1764" s="105">
        <v>39588</v>
      </c>
      <c r="H1764" s="233" t="s">
        <v>120</v>
      </c>
      <c r="I1764" s="206">
        <v>68121</v>
      </c>
      <c r="J1764" s="206"/>
      <c r="K1764" s="206"/>
      <c r="L1764" s="206">
        <v>31067</v>
      </c>
      <c r="M1764" s="206" t="s">
        <v>1806</v>
      </c>
      <c r="N1764" s="206">
        <v>99508</v>
      </c>
      <c r="O1764" s="206">
        <v>24722</v>
      </c>
      <c r="P1764" s="206">
        <v>823420</v>
      </c>
      <c r="Q1764" s="206">
        <v>810982</v>
      </c>
      <c r="R1764" s="206">
        <v>9174</v>
      </c>
      <c r="S1764" s="206">
        <v>680080</v>
      </c>
      <c r="T1764" s="206"/>
    </row>
    <row r="1765" spans="1:20">
      <c r="A1765" s="86">
        <v>1761</v>
      </c>
      <c r="B1765" s="86">
        <v>1761</v>
      </c>
      <c r="C1765" s="105">
        <v>39583</v>
      </c>
      <c r="D1765" s="86"/>
      <c r="E1765" s="277">
        <v>39587</v>
      </c>
      <c r="F1765" s="105">
        <v>39588</v>
      </c>
      <c r="G1765" s="135"/>
      <c r="H1765" s="135"/>
      <c r="I1765" s="206">
        <v>68108</v>
      </c>
      <c r="J1765" s="206"/>
      <c r="K1765" s="206"/>
      <c r="L1765" s="206">
        <v>31728</v>
      </c>
      <c r="M1765" s="206" t="s">
        <v>1807</v>
      </c>
      <c r="N1765" s="206">
        <v>99586</v>
      </c>
      <c r="O1765" s="206">
        <v>26319</v>
      </c>
      <c r="P1765" s="206">
        <v>823767</v>
      </c>
      <c r="Q1765" s="206">
        <v>821477</v>
      </c>
      <c r="R1765" s="206">
        <v>9985</v>
      </c>
      <c r="S1765" s="206">
        <v>380094</v>
      </c>
      <c r="T1765" s="206"/>
    </row>
    <row r="1766" spans="1:20">
      <c r="A1766" s="86">
        <v>1762</v>
      </c>
      <c r="B1766" s="86">
        <v>1762</v>
      </c>
      <c r="C1766" s="105">
        <v>39583</v>
      </c>
      <c r="D1766" s="86"/>
      <c r="E1766" s="277">
        <v>39587</v>
      </c>
      <c r="F1766" s="105">
        <v>39587</v>
      </c>
      <c r="G1766" s="105">
        <v>39587</v>
      </c>
      <c r="H1766" s="233" t="s">
        <v>120</v>
      </c>
      <c r="I1766" s="206">
        <v>67881</v>
      </c>
      <c r="J1766" s="206"/>
      <c r="K1766" s="206"/>
      <c r="L1766" s="206">
        <v>31011</v>
      </c>
      <c r="M1766" s="206" t="s">
        <v>1808</v>
      </c>
      <c r="N1766" s="206">
        <v>99978</v>
      </c>
      <c r="O1766" s="206">
        <v>25098</v>
      </c>
      <c r="P1766" s="206">
        <v>823758</v>
      </c>
      <c r="Q1766" s="206">
        <v>821478</v>
      </c>
      <c r="R1766" s="206">
        <v>9064</v>
      </c>
      <c r="S1766" s="206">
        <v>480302</v>
      </c>
      <c r="T1766" s="206"/>
    </row>
    <row r="1767" spans="1:20">
      <c r="A1767" s="86">
        <v>1763</v>
      </c>
      <c r="B1767" s="86">
        <v>1763</v>
      </c>
      <c r="C1767" s="105">
        <v>39583</v>
      </c>
      <c r="D1767" s="86"/>
      <c r="E1767" s="277">
        <v>39587</v>
      </c>
      <c r="F1767" s="105">
        <v>39588</v>
      </c>
      <c r="G1767" s="135"/>
      <c r="H1767" s="135"/>
      <c r="I1767" s="206">
        <v>68162</v>
      </c>
      <c r="J1767" s="206"/>
      <c r="K1767" s="206"/>
      <c r="L1767" s="206">
        <v>31069</v>
      </c>
      <c r="M1767" s="206" t="s">
        <v>1809</v>
      </c>
      <c r="N1767" s="206">
        <v>99589</v>
      </c>
      <c r="O1767" s="206">
        <v>24784</v>
      </c>
      <c r="P1767" s="206">
        <v>823689</v>
      </c>
      <c r="Q1767" s="206">
        <v>821469</v>
      </c>
      <c r="R1767" s="206">
        <v>9134</v>
      </c>
      <c r="S1767" s="206">
        <v>480314</v>
      </c>
      <c r="T1767" s="206"/>
    </row>
    <row r="1768" spans="1:20">
      <c r="A1768" s="86">
        <v>1764</v>
      </c>
      <c r="B1768" s="86">
        <v>1764</v>
      </c>
      <c r="C1768" s="105">
        <v>39584</v>
      </c>
      <c r="D1768" s="86"/>
      <c r="E1768" s="277">
        <v>39587</v>
      </c>
      <c r="F1768" s="105">
        <v>39588</v>
      </c>
      <c r="G1768" s="135"/>
      <c r="H1768" s="135"/>
      <c r="I1768" s="206">
        <v>68084</v>
      </c>
      <c r="J1768" s="206"/>
      <c r="K1768" s="206"/>
      <c r="L1768" s="206">
        <v>31688</v>
      </c>
      <c r="M1768" s="206" t="s">
        <v>1810</v>
      </c>
      <c r="N1768" s="206">
        <v>99274</v>
      </c>
      <c r="O1768" s="206">
        <v>25849</v>
      </c>
      <c r="P1768" s="206">
        <v>823686</v>
      </c>
      <c r="Q1768" s="206">
        <v>821468</v>
      </c>
      <c r="R1768" s="206">
        <v>9998</v>
      </c>
      <c r="S1768" s="206">
        <v>280096</v>
      </c>
      <c r="T1768" s="206"/>
    </row>
    <row r="1769" spans="1:20">
      <c r="A1769" s="86">
        <v>1765</v>
      </c>
      <c r="B1769" s="86">
        <v>1765</v>
      </c>
      <c r="C1769" s="105">
        <v>39584</v>
      </c>
      <c r="D1769" s="86"/>
      <c r="E1769" s="277">
        <v>39587</v>
      </c>
      <c r="F1769" s="105">
        <v>39587</v>
      </c>
      <c r="G1769" s="135"/>
      <c r="H1769" s="135"/>
      <c r="I1769" s="206">
        <v>68111</v>
      </c>
      <c r="J1769" s="206"/>
      <c r="K1769" s="206"/>
      <c r="L1769" s="206">
        <v>31699</v>
      </c>
      <c r="M1769" s="206" t="s">
        <v>1811</v>
      </c>
      <c r="N1769" s="206">
        <v>99976</v>
      </c>
      <c r="O1769" s="206">
        <v>26346</v>
      </c>
      <c r="P1769" s="206">
        <v>823688</v>
      </c>
      <c r="Q1769" s="206">
        <v>181467</v>
      </c>
      <c r="R1769" s="206">
        <v>10017</v>
      </c>
      <c r="S1769" s="206">
        <v>280117</v>
      </c>
      <c r="T1769" s="206"/>
    </row>
    <row r="1770" spans="1:20">
      <c r="A1770" s="86">
        <v>1766</v>
      </c>
      <c r="B1770" s="86">
        <v>1766</v>
      </c>
      <c r="C1770" s="105">
        <v>39584</v>
      </c>
      <c r="D1770" s="86"/>
      <c r="E1770" s="277">
        <v>39587</v>
      </c>
      <c r="F1770" s="105">
        <v>39588</v>
      </c>
      <c r="G1770" s="135"/>
      <c r="H1770" s="135"/>
      <c r="I1770" s="206">
        <v>68107</v>
      </c>
      <c r="J1770" s="206"/>
      <c r="K1770" s="206"/>
      <c r="L1770" s="206">
        <v>31694</v>
      </c>
      <c r="M1770" s="206" t="s">
        <v>1812</v>
      </c>
      <c r="N1770" s="206">
        <v>99581</v>
      </c>
      <c r="O1770" s="206">
        <v>26367</v>
      </c>
      <c r="P1770" s="206">
        <v>823687</v>
      </c>
      <c r="Q1770" s="206">
        <v>821466</v>
      </c>
      <c r="R1770" s="206">
        <v>9930</v>
      </c>
      <c r="S1770" s="206">
        <v>480301</v>
      </c>
      <c r="T1770" s="206"/>
    </row>
    <row r="1771" spans="1:20">
      <c r="A1771" s="86">
        <v>1767</v>
      </c>
      <c r="B1771" s="86">
        <v>1767</v>
      </c>
      <c r="C1771" s="105">
        <v>39584</v>
      </c>
      <c r="D1771" s="86"/>
      <c r="E1771" s="277">
        <v>39587</v>
      </c>
      <c r="F1771" s="105">
        <v>39587</v>
      </c>
      <c r="G1771" s="135"/>
      <c r="H1771" s="135"/>
      <c r="I1771" s="206">
        <v>68160</v>
      </c>
      <c r="J1771" s="206"/>
      <c r="K1771" s="206"/>
      <c r="L1771" s="206">
        <v>31707</v>
      </c>
      <c r="M1771" s="206" t="s">
        <v>1813</v>
      </c>
      <c r="N1771" s="206">
        <v>99505</v>
      </c>
      <c r="O1771" s="206">
        <v>26393</v>
      </c>
      <c r="P1771" s="206">
        <v>823757</v>
      </c>
      <c r="Q1771" s="206">
        <v>821470</v>
      </c>
      <c r="R1771" s="206">
        <v>10033</v>
      </c>
      <c r="S1771" s="206">
        <v>380116</v>
      </c>
      <c r="T1771" s="206"/>
    </row>
    <row r="1772" spans="1:20">
      <c r="A1772" s="86">
        <v>1768</v>
      </c>
      <c r="B1772" s="86">
        <v>1768</v>
      </c>
      <c r="C1772" s="105">
        <v>39584</v>
      </c>
      <c r="D1772" s="86"/>
      <c r="E1772" s="277">
        <v>39587</v>
      </c>
      <c r="F1772" s="105">
        <v>39588</v>
      </c>
      <c r="G1772" s="105">
        <v>39589</v>
      </c>
      <c r="H1772" s="233" t="s">
        <v>120</v>
      </c>
      <c r="I1772" s="206">
        <v>68099</v>
      </c>
      <c r="J1772" s="206"/>
      <c r="K1772" s="206"/>
      <c r="L1772" s="206">
        <v>31710</v>
      </c>
      <c r="M1772" s="206" t="s">
        <v>1814</v>
      </c>
      <c r="N1772" s="206">
        <v>99980</v>
      </c>
      <c r="O1772" s="206">
        <v>26404</v>
      </c>
      <c r="P1772" s="206">
        <v>823681</v>
      </c>
      <c r="Q1772" s="206">
        <v>821476</v>
      </c>
      <c r="R1772" s="206">
        <v>9253</v>
      </c>
      <c r="S1772" s="206">
        <v>380061</v>
      </c>
      <c r="T1772" s="206"/>
    </row>
    <row r="1773" spans="1:20">
      <c r="A1773" s="86">
        <v>1769</v>
      </c>
      <c r="B1773" s="86">
        <v>1769</v>
      </c>
      <c r="C1773" s="105">
        <v>39584</v>
      </c>
      <c r="D1773" s="86"/>
      <c r="E1773" s="277">
        <v>39587</v>
      </c>
      <c r="F1773" s="105">
        <v>39587</v>
      </c>
      <c r="G1773" s="135"/>
      <c r="H1773" s="135"/>
      <c r="I1773" s="206">
        <v>68113</v>
      </c>
      <c r="J1773" s="206"/>
      <c r="K1773" s="206"/>
      <c r="L1773" s="206">
        <v>31692</v>
      </c>
      <c r="M1773" s="206" t="s">
        <v>1815</v>
      </c>
      <c r="N1773" s="206">
        <v>99197</v>
      </c>
      <c r="O1773" s="206">
        <v>26385</v>
      </c>
      <c r="P1773" s="206">
        <v>823754</v>
      </c>
      <c r="Q1773" s="206">
        <v>821475</v>
      </c>
      <c r="R1773" s="206">
        <v>9990</v>
      </c>
      <c r="S1773" s="206">
        <v>480034</v>
      </c>
      <c r="T1773" s="206"/>
    </row>
    <row r="1774" spans="1:20">
      <c r="A1774" s="86">
        <v>1770</v>
      </c>
      <c r="B1774" s="86">
        <v>1770</v>
      </c>
      <c r="C1774" s="105">
        <v>39584</v>
      </c>
      <c r="D1774" s="86"/>
      <c r="E1774" s="277">
        <v>39587</v>
      </c>
      <c r="F1774" s="105">
        <v>39587</v>
      </c>
      <c r="G1774" s="135"/>
      <c r="H1774" s="135"/>
      <c r="I1774" s="206">
        <v>68149</v>
      </c>
      <c r="J1774" s="206"/>
      <c r="K1774" s="206"/>
      <c r="L1774" s="206">
        <v>31712</v>
      </c>
      <c r="M1774" s="206" t="s">
        <v>1816</v>
      </c>
      <c r="N1774" s="206">
        <v>99275</v>
      </c>
      <c r="O1774" s="206">
        <v>26462</v>
      </c>
      <c r="P1774" s="206">
        <v>825778</v>
      </c>
      <c r="Q1774" s="206">
        <v>821470</v>
      </c>
      <c r="R1774" s="206">
        <v>10057</v>
      </c>
      <c r="S1774" s="206">
        <v>480089</v>
      </c>
      <c r="T1774" s="206"/>
    </row>
    <row r="1775" spans="1:20">
      <c r="A1775" s="86">
        <v>1771</v>
      </c>
      <c r="B1775" s="86">
        <v>1771</v>
      </c>
      <c r="C1775" s="105">
        <v>39584</v>
      </c>
      <c r="D1775" s="86"/>
      <c r="E1775" s="277">
        <v>39587</v>
      </c>
      <c r="F1775" s="105">
        <v>39588</v>
      </c>
      <c r="G1775" s="135"/>
      <c r="H1775" s="135"/>
      <c r="I1775" s="206">
        <v>67981</v>
      </c>
      <c r="J1775" s="206"/>
      <c r="K1775" s="206"/>
      <c r="L1775" s="206">
        <v>31701</v>
      </c>
      <c r="M1775" s="206" t="s">
        <v>1817</v>
      </c>
      <c r="N1775" s="206">
        <v>99914</v>
      </c>
      <c r="O1775" s="206">
        <v>26348</v>
      </c>
      <c r="P1775" s="206">
        <v>823760</v>
      </c>
      <c r="Q1775" s="206">
        <v>821474</v>
      </c>
      <c r="R1775" s="206">
        <v>9919</v>
      </c>
      <c r="S1775" s="206">
        <v>480286</v>
      </c>
      <c r="T1775" s="206"/>
    </row>
    <row r="1776" spans="1:20">
      <c r="A1776" s="86">
        <v>1772</v>
      </c>
      <c r="B1776" s="86">
        <v>1772</v>
      </c>
      <c r="C1776" s="105">
        <v>39584</v>
      </c>
      <c r="D1776" s="86"/>
      <c r="E1776" s="277">
        <v>39587</v>
      </c>
      <c r="F1776" s="105">
        <v>39588</v>
      </c>
      <c r="G1776" s="105">
        <v>39588</v>
      </c>
      <c r="H1776" s="233" t="s">
        <v>120</v>
      </c>
      <c r="I1776" s="206">
        <v>68147</v>
      </c>
      <c r="J1776" s="206"/>
      <c r="K1776" s="206"/>
      <c r="L1776" s="206">
        <v>31705</v>
      </c>
      <c r="M1776" s="206" t="s">
        <v>1818</v>
      </c>
      <c r="N1776" s="206">
        <v>99509</v>
      </c>
      <c r="O1776" s="206">
        <v>26430</v>
      </c>
      <c r="P1776" s="206">
        <v>423755</v>
      </c>
      <c r="Q1776" s="206">
        <v>821471</v>
      </c>
      <c r="R1776" s="206">
        <v>9916</v>
      </c>
      <c r="S1776" s="206">
        <v>480232</v>
      </c>
      <c r="T1776" s="206"/>
    </row>
    <row r="1777" spans="1:20">
      <c r="A1777" s="86">
        <v>1773</v>
      </c>
      <c r="B1777" s="86">
        <v>1773</v>
      </c>
      <c r="C1777" s="105">
        <v>39584</v>
      </c>
      <c r="D1777" s="86"/>
      <c r="E1777" s="277">
        <v>39587</v>
      </c>
      <c r="F1777" s="105">
        <v>39588</v>
      </c>
      <c r="G1777" s="135"/>
      <c r="H1777" s="135"/>
      <c r="I1777" s="206">
        <v>68100</v>
      </c>
      <c r="J1777" s="206"/>
      <c r="K1777" s="206"/>
      <c r="L1777" s="206">
        <v>31704</v>
      </c>
      <c r="M1777" s="206" t="s">
        <v>1819</v>
      </c>
      <c r="N1777" s="206">
        <v>99915</v>
      </c>
      <c r="O1777" s="206">
        <v>26398</v>
      </c>
      <c r="P1777" s="206">
        <v>823775</v>
      </c>
      <c r="Q1777" s="206">
        <v>821463</v>
      </c>
      <c r="R1777" s="206">
        <v>10054</v>
      </c>
      <c r="S1777" s="206">
        <v>420282</v>
      </c>
      <c r="T1777" s="206"/>
    </row>
    <row r="1778" spans="1:20">
      <c r="A1778" s="86">
        <v>1774</v>
      </c>
      <c r="B1778" s="86">
        <v>1774</v>
      </c>
      <c r="C1778" s="105">
        <v>39584</v>
      </c>
      <c r="D1778" s="86"/>
      <c r="E1778" s="277">
        <v>39587</v>
      </c>
      <c r="F1778" s="105">
        <v>39587</v>
      </c>
      <c r="G1778" s="105">
        <v>39587</v>
      </c>
      <c r="H1778" s="233" t="s">
        <v>120</v>
      </c>
      <c r="I1778" s="206">
        <v>68086</v>
      </c>
      <c r="J1778" s="206"/>
      <c r="K1778" s="206"/>
      <c r="L1778" s="206">
        <v>31048</v>
      </c>
      <c r="M1778" s="206" t="s">
        <v>1820</v>
      </c>
      <c r="N1778" s="206">
        <v>99904</v>
      </c>
      <c r="O1778" s="206">
        <v>24738</v>
      </c>
      <c r="P1778" s="206">
        <v>823585</v>
      </c>
      <c r="Q1778" s="206">
        <v>821462</v>
      </c>
      <c r="R1778" s="206">
        <v>9235</v>
      </c>
      <c r="S1778" s="206">
        <v>780252</v>
      </c>
      <c r="T1778" s="206"/>
    </row>
    <row r="1779" spans="1:20">
      <c r="A1779" s="86">
        <v>1775</v>
      </c>
      <c r="B1779" s="86">
        <v>1775</v>
      </c>
      <c r="C1779" s="105">
        <v>39584</v>
      </c>
      <c r="D1779" s="86"/>
      <c r="E1779" s="277">
        <v>39588</v>
      </c>
      <c r="F1779" s="105">
        <v>39588</v>
      </c>
      <c r="G1779" s="135"/>
      <c r="H1779" s="135"/>
      <c r="I1779" s="206">
        <v>68279</v>
      </c>
      <c r="J1779" s="206"/>
      <c r="K1779" s="206"/>
      <c r="L1779" s="206">
        <v>31075</v>
      </c>
      <c r="M1779" s="206" t="s">
        <v>1821</v>
      </c>
      <c r="N1779" s="206">
        <v>99516</v>
      </c>
      <c r="O1779" s="206">
        <v>25166</v>
      </c>
      <c r="P1779" s="206">
        <v>823771</v>
      </c>
      <c r="Q1779" s="206">
        <v>821473</v>
      </c>
      <c r="R1779" s="206">
        <v>9052</v>
      </c>
      <c r="S1779" s="206">
        <v>780278</v>
      </c>
      <c r="T1779" s="206"/>
    </row>
    <row r="1780" spans="1:20">
      <c r="A1780" s="86">
        <v>1776</v>
      </c>
      <c r="B1780" s="86">
        <v>1776</v>
      </c>
      <c r="C1780" s="105">
        <v>39584</v>
      </c>
      <c r="D1780" s="86"/>
      <c r="E1780" s="277">
        <v>39589</v>
      </c>
      <c r="F1780" s="105">
        <v>39589</v>
      </c>
      <c r="G1780" s="105">
        <v>39594</v>
      </c>
      <c r="H1780" s="233" t="s">
        <v>120</v>
      </c>
      <c r="I1780" s="206">
        <v>68154</v>
      </c>
      <c r="J1780" s="206"/>
      <c r="K1780" s="206"/>
      <c r="L1780" s="206">
        <v>31040</v>
      </c>
      <c r="M1780" s="206" t="s">
        <v>1822</v>
      </c>
      <c r="N1780" s="206">
        <v>99591</v>
      </c>
      <c r="O1780" s="206">
        <v>25138</v>
      </c>
      <c r="P1780" s="206">
        <v>823759</v>
      </c>
      <c r="Q1780" s="206">
        <v>821472</v>
      </c>
      <c r="R1780" s="206">
        <v>9175</v>
      </c>
      <c r="S1780" s="206">
        <v>780278</v>
      </c>
      <c r="T1780" s="206"/>
    </row>
    <row r="1781" spans="1:20">
      <c r="A1781" s="86">
        <v>1777</v>
      </c>
      <c r="B1781" s="86">
        <v>1777</v>
      </c>
      <c r="C1781" s="105">
        <v>39584</v>
      </c>
      <c r="D1781" s="86"/>
      <c r="E1781" s="277">
        <v>39588</v>
      </c>
      <c r="F1781" s="105">
        <v>39589</v>
      </c>
      <c r="G1781" s="135"/>
      <c r="H1781" s="135"/>
      <c r="I1781" s="206">
        <v>68281</v>
      </c>
      <c r="J1781" s="206"/>
      <c r="K1781" s="206"/>
      <c r="L1781" s="206">
        <v>31700</v>
      </c>
      <c r="M1781" s="206" t="s">
        <v>1823</v>
      </c>
      <c r="N1781" s="206">
        <v>99077</v>
      </c>
      <c r="O1781" s="206">
        <v>26265</v>
      </c>
      <c r="P1781" s="206">
        <v>823769</v>
      </c>
      <c r="Q1781" s="206">
        <v>821465</v>
      </c>
      <c r="R1781" s="206">
        <v>9935</v>
      </c>
      <c r="S1781" s="206">
        <v>680023</v>
      </c>
      <c r="T1781" s="206"/>
    </row>
    <row r="1782" spans="1:20">
      <c r="A1782" s="86">
        <v>1778</v>
      </c>
      <c r="B1782" s="86">
        <v>1778</v>
      </c>
      <c r="C1782" s="105">
        <v>39584</v>
      </c>
      <c r="D1782" s="86"/>
      <c r="E1782" s="277">
        <v>39589</v>
      </c>
      <c r="F1782" s="105">
        <v>39589</v>
      </c>
      <c r="G1782" s="105">
        <v>39594</v>
      </c>
      <c r="H1782" s="233" t="s">
        <v>120</v>
      </c>
      <c r="I1782" s="206">
        <v>68286</v>
      </c>
      <c r="J1782" s="206"/>
      <c r="K1782" s="206"/>
      <c r="L1782" s="206">
        <v>31050</v>
      </c>
      <c r="M1782" s="206" t="s">
        <v>1824</v>
      </c>
      <c r="N1782" s="206">
        <v>99577</v>
      </c>
      <c r="O1782" s="206">
        <v>24757</v>
      </c>
      <c r="P1782" s="206">
        <v>823768</v>
      </c>
      <c r="Q1782" s="206">
        <v>821464</v>
      </c>
      <c r="R1782" s="206">
        <v>9213</v>
      </c>
      <c r="S1782" s="206">
        <v>680029</v>
      </c>
      <c r="T1782" s="206"/>
    </row>
    <row r="1783" spans="1:20">
      <c r="A1783" s="86">
        <v>1779</v>
      </c>
      <c r="B1783" s="86">
        <v>1779</v>
      </c>
      <c r="C1783" s="105">
        <v>39584</v>
      </c>
      <c r="D1783" s="86"/>
      <c r="E1783" s="277">
        <v>39589</v>
      </c>
      <c r="F1783" s="105">
        <v>39589</v>
      </c>
      <c r="G1783" s="135"/>
      <c r="H1783" s="135"/>
      <c r="I1783" s="206">
        <v>68163</v>
      </c>
      <c r="J1783" s="206"/>
      <c r="K1783" s="206"/>
      <c r="L1783" s="206">
        <v>31680</v>
      </c>
      <c r="M1783" s="206" t="s">
        <v>1825</v>
      </c>
      <c r="N1783" s="206">
        <v>99911</v>
      </c>
      <c r="O1783" s="206">
        <v>26345</v>
      </c>
      <c r="P1783" s="206">
        <v>823690</v>
      </c>
      <c r="Q1783" s="206">
        <v>821450</v>
      </c>
      <c r="R1783" s="206">
        <v>9927</v>
      </c>
      <c r="S1783" s="206">
        <v>680265</v>
      </c>
      <c r="T1783" s="206"/>
    </row>
    <row r="1784" spans="1:20">
      <c r="A1784" s="86">
        <v>1780</v>
      </c>
      <c r="B1784" s="86">
        <v>1780</v>
      </c>
      <c r="C1784" s="105">
        <v>39584</v>
      </c>
      <c r="D1784" s="86"/>
      <c r="E1784" s="277">
        <v>39587</v>
      </c>
      <c r="F1784" s="105">
        <v>39589</v>
      </c>
      <c r="G1784" s="105">
        <v>39588</v>
      </c>
      <c r="H1784" s="233" t="s">
        <v>120</v>
      </c>
      <c r="I1784" s="206">
        <v>68157</v>
      </c>
      <c r="J1784" s="206"/>
      <c r="K1784" s="206"/>
      <c r="L1784" s="206">
        <v>31726</v>
      </c>
      <c r="M1784" s="206" t="s">
        <v>1826</v>
      </c>
      <c r="N1784" s="206">
        <v>99588</v>
      </c>
      <c r="O1784" s="206">
        <v>26449</v>
      </c>
      <c r="P1784" s="206">
        <v>823753</v>
      </c>
      <c r="Q1784" s="206">
        <v>821453</v>
      </c>
      <c r="R1784" s="206">
        <v>10084</v>
      </c>
      <c r="S1784" s="206">
        <v>780246</v>
      </c>
      <c r="T1784" s="206"/>
    </row>
    <row r="1785" spans="1:20">
      <c r="A1785" s="86">
        <v>1781</v>
      </c>
      <c r="B1785" s="86">
        <v>1781</v>
      </c>
      <c r="C1785" s="105">
        <v>39587</v>
      </c>
      <c r="D1785" s="86"/>
      <c r="E1785" s="277">
        <v>39588</v>
      </c>
      <c r="F1785" s="105">
        <v>39588</v>
      </c>
      <c r="G1785" s="105">
        <v>39588</v>
      </c>
      <c r="H1785" s="233" t="s">
        <v>120</v>
      </c>
      <c r="I1785" s="206">
        <v>68114</v>
      </c>
      <c r="J1785" s="206"/>
      <c r="K1785" s="206"/>
      <c r="L1785" s="206">
        <v>31675</v>
      </c>
      <c r="M1785" s="206" t="s">
        <v>1827</v>
      </c>
      <c r="N1785" s="206">
        <v>99191</v>
      </c>
      <c r="O1785" s="206">
        <v>26376</v>
      </c>
      <c r="P1785" s="206">
        <v>823751</v>
      </c>
      <c r="Q1785" s="206">
        <v>821458</v>
      </c>
      <c r="R1785" s="206">
        <v>9917</v>
      </c>
      <c r="S1785" s="206">
        <v>680019</v>
      </c>
      <c r="T1785" s="206"/>
    </row>
    <row r="1786" spans="1:20">
      <c r="A1786" s="86">
        <v>1782</v>
      </c>
      <c r="B1786" s="86">
        <v>1782</v>
      </c>
      <c r="C1786" s="105">
        <v>39587</v>
      </c>
      <c r="D1786" s="86"/>
      <c r="E1786" s="277">
        <v>39588</v>
      </c>
      <c r="F1786" s="105">
        <v>39588</v>
      </c>
      <c r="G1786" s="135"/>
      <c r="H1786" s="135"/>
      <c r="I1786" s="206">
        <v>67630</v>
      </c>
      <c r="J1786" s="206"/>
      <c r="K1786" s="206"/>
      <c r="L1786" s="206">
        <v>31697</v>
      </c>
      <c r="M1786" s="206" t="s">
        <v>1828</v>
      </c>
      <c r="N1786" s="206">
        <v>99912</v>
      </c>
      <c r="O1786" s="206">
        <v>26388</v>
      </c>
      <c r="P1786" s="206">
        <v>823755</v>
      </c>
      <c r="Q1786" s="206">
        <v>821459</v>
      </c>
      <c r="R1786" s="206">
        <v>9949</v>
      </c>
      <c r="S1786" s="206">
        <v>780273</v>
      </c>
      <c r="T1786" s="206"/>
    </row>
    <row r="1787" spans="1:20">
      <c r="A1787" s="86">
        <v>1783</v>
      </c>
      <c r="B1787" s="86">
        <v>1783</v>
      </c>
      <c r="C1787" s="105">
        <v>39587</v>
      </c>
      <c r="D1787" s="86"/>
      <c r="E1787" s="277">
        <v>39588</v>
      </c>
      <c r="F1787" s="105">
        <v>39589</v>
      </c>
      <c r="G1787" s="135"/>
      <c r="H1787" s="135"/>
      <c r="I1787" s="206">
        <v>68288</v>
      </c>
      <c r="J1787" s="206"/>
      <c r="K1787" s="206"/>
      <c r="L1787" s="206">
        <v>31698</v>
      </c>
      <c r="M1787" s="206" t="s">
        <v>1829</v>
      </c>
      <c r="N1787" s="206">
        <v>99583</v>
      </c>
      <c r="O1787" s="206">
        <v>26300</v>
      </c>
      <c r="P1787" s="206">
        <v>823684</v>
      </c>
      <c r="Q1787" s="206">
        <v>821467</v>
      </c>
      <c r="R1787" s="206">
        <v>9907</v>
      </c>
      <c r="S1787" s="206">
        <v>780278</v>
      </c>
      <c r="T1787" s="206"/>
    </row>
    <row r="1788" spans="1:20">
      <c r="A1788" s="86">
        <v>1784</v>
      </c>
      <c r="B1788" s="86">
        <v>1784</v>
      </c>
      <c r="C1788" s="105">
        <v>39587</v>
      </c>
      <c r="D1788" s="86"/>
      <c r="E1788" s="277">
        <v>39588</v>
      </c>
      <c r="F1788" s="105">
        <v>39588</v>
      </c>
      <c r="G1788" s="105">
        <v>39588</v>
      </c>
      <c r="H1788" s="233" t="s">
        <v>120</v>
      </c>
      <c r="I1788" s="206">
        <v>68284</v>
      </c>
      <c r="J1788" s="206"/>
      <c r="K1788" s="206"/>
      <c r="L1788" s="206">
        <v>31727</v>
      </c>
      <c r="M1788" s="206" t="s">
        <v>1830</v>
      </c>
      <c r="N1788" s="206">
        <v>99517</v>
      </c>
      <c r="O1788" s="206">
        <v>26452</v>
      </c>
      <c r="P1788" s="206">
        <v>823682</v>
      </c>
      <c r="Q1788" s="206">
        <v>821461</v>
      </c>
      <c r="R1788" s="206">
        <v>10081</v>
      </c>
      <c r="S1788" s="206">
        <v>780241</v>
      </c>
      <c r="T1788" s="206"/>
    </row>
    <row r="1789" spans="1:20">
      <c r="A1789" s="86">
        <v>1785</v>
      </c>
      <c r="B1789" s="86">
        <v>1785</v>
      </c>
      <c r="C1789" s="105">
        <v>39587</v>
      </c>
      <c r="D1789" s="86"/>
      <c r="E1789" s="277">
        <v>39591</v>
      </c>
      <c r="F1789" s="105">
        <v>39594</v>
      </c>
      <c r="G1789" s="135"/>
      <c r="H1789" s="135"/>
      <c r="I1789" s="206">
        <v>68165</v>
      </c>
      <c r="J1789" s="206"/>
      <c r="K1789" s="206"/>
      <c r="L1789" s="206">
        <v>31677</v>
      </c>
      <c r="M1789" s="206" t="s">
        <v>1831</v>
      </c>
      <c r="N1789" s="206">
        <v>99192</v>
      </c>
      <c r="O1789" s="206">
        <v>26372</v>
      </c>
      <c r="P1789" s="206">
        <v>823683</v>
      </c>
      <c r="Q1789" s="206">
        <v>821455</v>
      </c>
      <c r="R1789" s="206">
        <v>9926</v>
      </c>
      <c r="S1789" s="206">
        <v>480220</v>
      </c>
      <c r="T1789" s="206"/>
    </row>
    <row r="1790" spans="1:20">
      <c r="A1790" s="86">
        <v>1786</v>
      </c>
      <c r="B1790" s="86">
        <v>1786</v>
      </c>
      <c r="C1790" s="105">
        <v>39587</v>
      </c>
      <c r="D1790" s="86"/>
      <c r="E1790" s="277">
        <v>39590</v>
      </c>
      <c r="F1790" s="105">
        <v>39591</v>
      </c>
      <c r="G1790" s="135"/>
      <c r="H1790" s="135"/>
      <c r="I1790" s="206">
        <v>68117</v>
      </c>
      <c r="J1790" s="206"/>
      <c r="K1790" s="206"/>
      <c r="L1790" s="206">
        <v>31715</v>
      </c>
      <c r="M1790" s="206" t="s">
        <v>1832</v>
      </c>
      <c r="N1790" s="206">
        <v>99511</v>
      </c>
      <c r="O1790" s="206">
        <v>26431</v>
      </c>
      <c r="P1790" s="206">
        <v>823772</v>
      </c>
      <c r="Q1790" s="206">
        <v>821451</v>
      </c>
      <c r="R1790" s="206">
        <v>10094</v>
      </c>
      <c r="S1790" s="206">
        <v>780259</v>
      </c>
      <c r="T1790" s="206"/>
    </row>
    <row r="1791" spans="1:20">
      <c r="A1791" s="86">
        <v>1787</v>
      </c>
      <c r="B1791" s="86">
        <v>1787</v>
      </c>
      <c r="C1791" s="105">
        <v>39587</v>
      </c>
      <c r="D1791" s="86"/>
      <c r="E1791" s="277">
        <v>39589</v>
      </c>
      <c r="F1791" s="105">
        <v>39589</v>
      </c>
      <c r="G1791" s="105">
        <v>39624</v>
      </c>
      <c r="H1791" s="233" t="s">
        <v>120</v>
      </c>
      <c r="I1791" s="206">
        <v>67970</v>
      </c>
      <c r="J1791" s="206"/>
      <c r="K1791" s="206"/>
      <c r="L1791" s="206">
        <v>31706</v>
      </c>
      <c r="M1791" s="206" t="s">
        <v>1833</v>
      </c>
      <c r="N1791" s="206">
        <v>96597</v>
      </c>
      <c r="O1791" s="206">
        <v>26420</v>
      </c>
      <c r="P1791" s="206">
        <v>814044</v>
      </c>
      <c r="Q1791" s="206">
        <v>821454</v>
      </c>
      <c r="R1791" s="206">
        <v>10071</v>
      </c>
      <c r="S1791" s="206">
        <v>780243</v>
      </c>
      <c r="T1791" s="206"/>
    </row>
    <row r="1792" spans="1:20">
      <c r="A1792" s="86">
        <v>1788</v>
      </c>
      <c r="B1792" s="86">
        <v>1788</v>
      </c>
      <c r="C1792" s="105">
        <v>39595</v>
      </c>
      <c r="D1792" s="86"/>
      <c r="E1792" s="105">
        <v>39884</v>
      </c>
      <c r="F1792" s="255"/>
      <c r="G1792" s="135"/>
      <c r="H1792" s="135"/>
      <c r="I1792" s="206"/>
      <c r="J1792" s="206"/>
      <c r="K1792" s="206"/>
      <c r="L1792" s="206"/>
      <c r="M1792" s="206"/>
      <c r="N1792" s="206"/>
      <c r="O1792" s="206"/>
      <c r="P1792" s="206"/>
      <c r="Q1792" s="206"/>
      <c r="R1792" s="206"/>
      <c r="S1792" s="206"/>
      <c r="T1792" s="206"/>
    </row>
    <row r="1793" spans="1:20">
      <c r="A1793" s="86">
        <v>1789</v>
      </c>
      <c r="B1793" s="86">
        <v>1789</v>
      </c>
      <c r="C1793" s="105">
        <v>39595</v>
      </c>
      <c r="D1793" s="86"/>
      <c r="E1793" s="277">
        <v>39595</v>
      </c>
      <c r="F1793" s="255"/>
      <c r="G1793" s="234">
        <v>39696</v>
      </c>
      <c r="H1793" s="238" t="s">
        <v>120</v>
      </c>
      <c r="I1793" s="206">
        <v>67967</v>
      </c>
      <c r="J1793" s="206"/>
      <c r="K1793" s="206"/>
      <c r="L1793" s="206">
        <v>31693</v>
      </c>
      <c r="M1793" s="206" t="s">
        <v>329</v>
      </c>
      <c r="N1793" s="206">
        <v>90666</v>
      </c>
      <c r="O1793" s="206">
        <v>26258</v>
      </c>
      <c r="P1793" s="206">
        <v>816397</v>
      </c>
      <c r="Q1793" s="206">
        <v>811705</v>
      </c>
      <c r="R1793" s="206">
        <v>9931</v>
      </c>
      <c r="S1793" s="206">
        <v>680287</v>
      </c>
      <c r="T1793" s="206"/>
    </row>
    <row r="1794" spans="1:20">
      <c r="A1794" s="86">
        <v>1790</v>
      </c>
      <c r="B1794" s="86">
        <v>1790</v>
      </c>
      <c r="C1794" s="105">
        <v>39588</v>
      </c>
      <c r="D1794" s="86"/>
      <c r="E1794" s="277">
        <v>39589</v>
      </c>
      <c r="F1794" s="105">
        <v>39594</v>
      </c>
      <c r="G1794" s="105">
        <v>39594</v>
      </c>
      <c r="H1794" s="233" t="s">
        <v>120</v>
      </c>
      <c r="I1794" s="206">
        <v>67968</v>
      </c>
      <c r="J1794" s="206"/>
      <c r="K1794" s="206"/>
      <c r="L1794" s="206">
        <v>31671</v>
      </c>
      <c r="M1794" s="206" t="s">
        <v>1834</v>
      </c>
      <c r="N1794" s="206">
        <v>92639</v>
      </c>
      <c r="O1794" s="206">
        <v>26090</v>
      </c>
      <c r="P1794" s="206">
        <v>816954</v>
      </c>
      <c r="Q1794" s="206">
        <v>821460</v>
      </c>
      <c r="R1794" s="206">
        <v>10011</v>
      </c>
      <c r="S1794" s="206">
        <v>380111</v>
      </c>
      <c r="T1794" s="206"/>
    </row>
    <row r="1795" spans="1:20">
      <c r="A1795" s="86">
        <v>1791</v>
      </c>
      <c r="B1795" s="86">
        <v>1791</v>
      </c>
      <c r="C1795" s="105">
        <v>39588</v>
      </c>
      <c r="D1795" s="86"/>
      <c r="E1795" s="277">
        <v>39590</v>
      </c>
      <c r="F1795" s="105">
        <v>39591</v>
      </c>
      <c r="G1795" s="105">
        <v>39605</v>
      </c>
      <c r="H1795" s="135" t="s">
        <v>120</v>
      </c>
      <c r="I1795" s="206">
        <v>68090</v>
      </c>
      <c r="J1795" s="206"/>
      <c r="K1795" s="206"/>
      <c r="L1795" s="206">
        <v>31702</v>
      </c>
      <c r="M1795" s="206" t="s">
        <v>1835</v>
      </c>
      <c r="N1795" s="206">
        <v>92690</v>
      </c>
      <c r="O1795" s="206">
        <v>26397</v>
      </c>
      <c r="P1795" s="206">
        <v>817405</v>
      </c>
      <c r="Q1795" s="206">
        <v>821456</v>
      </c>
      <c r="R1795" s="206">
        <v>9952</v>
      </c>
      <c r="S1795" s="206">
        <v>680032</v>
      </c>
      <c r="T1795" s="206"/>
    </row>
    <row r="1796" spans="1:20">
      <c r="A1796" s="86">
        <v>1792</v>
      </c>
      <c r="B1796" s="86">
        <v>1792</v>
      </c>
      <c r="C1796" s="105">
        <v>39588</v>
      </c>
      <c r="D1796" s="86"/>
      <c r="E1796" s="277">
        <v>39590</v>
      </c>
      <c r="F1796" s="105">
        <v>39591</v>
      </c>
      <c r="G1796" s="135"/>
      <c r="H1796" s="135"/>
      <c r="I1796" s="206">
        <v>67956</v>
      </c>
      <c r="J1796" s="206"/>
      <c r="K1796" s="206"/>
      <c r="L1796" s="206">
        <v>31708</v>
      </c>
      <c r="M1796" s="206" t="s">
        <v>1836</v>
      </c>
      <c r="N1796" s="206">
        <v>94675</v>
      </c>
      <c r="O1796" s="206">
        <v>26415</v>
      </c>
      <c r="P1796" s="206">
        <v>817598</v>
      </c>
      <c r="Q1796" s="206">
        <v>811693</v>
      </c>
      <c r="R1796" s="206">
        <v>10016</v>
      </c>
      <c r="S1796" s="206">
        <v>780256</v>
      </c>
      <c r="T1796" s="206"/>
    </row>
    <row r="1797" spans="1:20">
      <c r="A1797" s="86">
        <v>1793</v>
      </c>
      <c r="B1797" s="86">
        <v>1793</v>
      </c>
      <c r="C1797" s="105">
        <v>39588</v>
      </c>
      <c r="D1797" s="86"/>
      <c r="E1797" s="277">
        <v>39591</v>
      </c>
      <c r="F1797" s="105">
        <v>39594</v>
      </c>
      <c r="G1797" s="105">
        <v>39596</v>
      </c>
      <c r="H1797" s="233" t="s">
        <v>120</v>
      </c>
      <c r="I1797" s="206">
        <v>67955</v>
      </c>
      <c r="J1797" s="206"/>
      <c r="K1797" s="206"/>
      <c r="L1797" s="206">
        <v>31725</v>
      </c>
      <c r="M1797" s="206" t="s">
        <v>1837</v>
      </c>
      <c r="N1797" s="206">
        <v>97373</v>
      </c>
      <c r="O1797" s="206">
        <v>26457</v>
      </c>
      <c r="P1797" s="206">
        <v>817178</v>
      </c>
      <c r="Q1797" s="206">
        <v>811706</v>
      </c>
      <c r="R1797" s="206">
        <v>10103</v>
      </c>
      <c r="S1797" s="206">
        <v>280007</v>
      </c>
      <c r="T1797" s="206"/>
    </row>
    <row r="1798" spans="1:20">
      <c r="A1798" s="86">
        <v>1794</v>
      </c>
      <c r="B1798" s="86">
        <v>1794</v>
      </c>
      <c r="C1798" s="105">
        <v>39595</v>
      </c>
      <c r="D1798" s="86"/>
      <c r="E1798" s="277">
        <v>39596</v>
      </c>
      <c r="F1798" s="255"/>
      <c r="G1798" s="135"/>
      <c r="H1798" s="135"/>
      <c r="I1798" s="206">
        <v>67958</v>
      </c>
      <c r="J1798" s="206"/>
      <c r="K1798" s="206"/>
      <c r="L1798" s="206">
        <v>31163</v>
      </c>
      <c r="M1798" s="206" t="s">
        <v>330</v>
      </c>
      <c r="N1798" s="206">
        <v>90660</v>
      </c>
      <c r="O1798" s="206">
        <v>25401</v>
      </c>
      <c r="P1798" s="206">
        <v>816844</v>
      </c>
      <c r="Q1798" s="206">
        <v>811707</v>
      </c>
      <c r="R1798" s="206">
        <v>9500</v>
      </c>
      <c r="S1798" s="206">
        <v>780275</v>
      </c>
      <c r="T1798" s="206"/>
    </row>
    <row r="1799" spans="1:20">
      <c r="A1799" s="86">
        <v>1795</v>
      </c>
      <c r="B1799" s="86">
        <v>1795</v>
      </c>
      <c r="C1799" s="105">
        <v>39595</v>
      </c>
      <c r="D1799" s="86"/>
      <c r="E1799" s="277">
        <v>39602</v>
      </c>
      <c r="F1799" s="105">
        <v>39603</v>
      </c>
      <c r="G1799" s="105">
        <v>39716</v>
      </c>
      <c r="H1799" s="238" t="s">
        <v>122</v>
      </c>
      <c r="I1799" s="206">
        <v>67210</v>
      </c>
      <c r="J1799" s="206"/>
      <c r="K1799" s="206"/>
      <c r="L1799" s="206">
        <v>31339</v>
      </c>
      <c r="M1799" s="206" t="s">
        <v>331</v>
      </c>
      <c r="N1799" s="206">
        <v>96368</v>
      </c>
      <c r="O1799" s="206">
        <v>25739</v>
      </c>
      <c r="P1799" s="206">
        <v>818207</v>
      </c>
      <c r="Q1799" s="206">
        <v>811691</v>
      </c>
      <c r="R1799" s="206">
        <v>187</v>
      </c>
      <c r="S1799" s="206"/>
      <c r="T1799" s="206"/>
    </row>
    <row r="1800" spans="1:20">
      <c r="A1800" s="86">
        <v>1796</v>
      </c>
      <c r="B1800" s="86">
        <v>1796</v>
      </c>
      <c r="C1800" s="105">
        <v>39595</v>
      </c>
      <c r="D1800" s="86"/>
      <c r="E1800" s="277">
        <v>39596</v>
      </c>
      <c r="F1800" s="255"/>
      <c r="G1800" s="105">
        <v>39596</v>
      </c>
      <c r="H1800" s="233" t="s">
        <v>120</v>
      </c>
      <c r="I1800" s="206">
        <v>68083</v>
      </c>
      <c r="J1800" s="206"/>
      <c r="K1800" s="206"/>
      <c r="L1800" s="206">
        <v>31072</v>
      </c>
      <c r="M1800" s="206" t="s">
        <v>1838</v>
      </c>
      <c r="N1800" s="206">
        <v>101399</v>
      </c>
      <c r="O1800" s="206">
        <v>24791</v>
      </c>
      <c r="P1800" s="206">
        <v>808207</v>
      </c>
      <c r="Q1800" s="206">
        <v>823205</v>
      </c>
      <c r="R1800" s="206">
        <v>9100</v>
      </c>
      <c r="S1800" s="206">
        <v>780300</v>
      </c>
      <c r="T1800" s="206"/>
    </row>
    <row r="1801" spans="1:20">
      <c r="A1801" s="86">
        <v>1797</v>
      </c>
      <c r="B1801" s="86">
        <v>1797</v>
      </c>
      <c r="C1801" s="105">
        <v>39595</v>
      </c>
      <c r="D1801" s="86"/>
      <c r="E1801" s="277">
        <v>39596</v>
      </c>
      <c r="F1801" s="255"/>
      <c r="G1801" s="135"/>
      <c r="H1801" s="135"/>
      <c r="I1801" s="206">
        <v>68120</v>
      </c>
      <c r="J1801" s="206"/>
      <c r="K1801" s="206"/>
      <c r="L1801" s="206">
        <v>30984</v>
      </c>
      <c r="M1801" s="206" t="s">
        <v>1839</v>
      </c>
      <c r="N1801" s="206">
        <v>99189</v>
      </c>
      <c r="O1801" s="206">
        <v>25011</v>
      </c>
      <c r="P1801" s="206">
        <v>808801</v>
      </c>
      <c r="Q1801" s="206">
        <v>823188</v>
      </c>
      <c r="R1801" s="206">
        <v>8877</v>
      </c>
      <c r="S1801" s="206">
        <v>780289</v>
      </c>
      <c r="T1801" s="206"/>
    </row>
    <row r="1802" spans="1:20">
      <c r="A1802" s="86">
        <v>1798</v>
      </c>
      <c r="B1802" s="86">
        <v>1798</v>
      </c>
      <c r="C1802" s="105">
        <v>39595</v>
      </c>
      <c r="D1802" s="86"/>
      <c r="E1802" s="277">
        <v>39596</v>
      </c>
      <c r="F1802" s="255"/>
      <c r="G1802" s="135"/>
      <c r="H1802" s="135"/>
      <c r="I1802" s="206">
        <v>68277</v>
      </c>
      <c r="J1802" s="206"/>
      <c r="K1802" s="206"/>
      <c r="L1802" s="206">
        <v>30966</v>
      </c>
      <c r="M1802" s="206" t="s">
        <v>1840</v>
      </c>
      <c r="N1802" s="206">
        <v>100411</v>
      </c>
      <c r="O1802" s="206">
        <v>24997</v>
      </c>
      <c r="P1802" s="206">
        <v>808206</v>
      </c>
      <c r="Q1802" s="206">
        <v>823189</v>
      </c>
      <c r="R1802" s="206">
        <v>9120</v>
      </c>
      <c r="S1802" s="206">
        <v>780006</v>
      </c>
      <c r="T1802" s="206"/>
    </row>
    <row r="1803" spans="1:20">
      <c r="A1803" s="86">
        <v>1799</v>
      </c>
      <c r="B1803" s="86">
        <v>1799</v>
      </c>
      <c r="C1803" s="105">
        <v>39595</v>
      </c>
      <c r="D1803" s="86"/>
      <c r="E1803" s="277">
        <v>39596</v>
      </c>
      <c r="F1803" s="255"/>
      <c r="G1803" s="135"/>
      <c r="H1803" s="135"/>
      <c r="I1803" s="206">
        <v>68293</v>
      </c>
      <c r="J1803" s="206"/>
      <c r="K1803" s="206"/>
      <c r="L1803" s="206">
        <v>30980</v>
      </c>
      <c r="M1803" s="206" t="s">
        <v>1841</v>
      </c>
      <c r="N1803" s="206">
        <v>100460</v>
      </c>
      <c r="O1803" s="206">
        <v>25041</v>
      </c>
      <c r="P1803" s="206">
        <v>808212</v>
      </c>
      <c r="Q1803" s="206">
        <v>823182</v>
      </c>
      <c r="R1803" s="206">
        <v>9031</v>
      </c>
      <c r="S1803" s="206">
        <v>780283</v>
      </c>
      <c r="T1803" s="206"/>
    </row>
    <row r="1804" spans="1:20">
      <c r="A1804" s="86">
        <v>1800</v>
      </c>
      <c r="B1804" s="86">
        <v>1800</v>
      </c>
      <c r="C1804" s="105">
        <v>39595</v>
      </c>
      <c r="D1804" s="86"/>
      <c r="E1804" s="277">
        <v>39597</v>
      </c>
      <c r="F1804" s="105">
        <v>39598</v>
      </c>
      <c r="G1804" s="105">
        <v>39602</v>
      </c>
      <c r="H1804" s="135" t="s">
        <v>134</v>
      </c>
      <c r="I1804" s="206">
        <v>68282</v>
      </c>
      <c r="J1804" s="206"/>
      <c r="K1804" s="206"/>
      <c r="L1804" s="206">
        <v>31085</v>
      </c>
      <c r="M1804" s="206" t="s">
        <v>1842</v>
      </c>
      <c r="N1804" s="206">
        <v>100408</v>
      </c>
      <c r="O1804" s="206">
        <v>24763</v>
      </c>
      <c r="P1804" s="206">
        <v>808211</v>
      </c>
      <c r="Q1804" s="206">
        <v>823203</v>
      </c>
      <c r="R1804" s="206">
        <v>8963</v>
      </c>
      <c r="S1804" s="206">
        <v>280118</v>
      </c>
      <c r="T1804" s="206"/>
    </row>
    <row r="1805" spans="1:20">
      <c r="A1805" s="86">
        <v>1801</v>
      </c>
      <c r="B1805" s="86">
        <v>1801</v>
      </c>
      <c r="C1805" s="105">
        <v>39595</v>
      </c>
      <c r="D1805" s="86"/>
      <c r="E1805" s="277">
        <v>39596</v>
      </c>
      <c r="F1805" s="255"/>
      <c r="G1805" s="135"/>
      <c r="H1805" s="135"/>
      <c r="I1805" s="206">
        <v>67889</v>
      </c>
      <c r="J1805" s="206"/>
      <c r="K1805" s="206"/>
      <c r="L1805" s="206">
        <v>31856</v>
      </c>
      <c r="M1805" s="206" t="s">
        <v>1843</v>
      </c>
      <c r="N1805" s="206">
        <v>91778</v>
      </c>
      <c r="O1805" s="206">
        <v>26480</v>
      </c>
      <c r="P1805" s="206">
        <v>808210</v>
      </c>
      <c r="Q1805" s="206">
        <v>823181</v>
      </c>
      <c r="R1805" s="206">
        <v>10369</v>
      </c>
      <c r="S1805" s="206">
        <v>380112</v>
      </c>
      <c r="T1805" s="206"/>
    </row>
    <row r="1806" spans="1:20">
      <c r="A1806" s="86">
        <v>1802</v>
      </c>
      <c r="B1806" s="86">
        <v>1802</v>
      </c>
      <c r="C1806" s="105">
        <v>39595</v>
      </c>
      <c r="D1806" s="86"/>
      <c r="E1806" s="277">
        <v>39596</v>
      </c>
      <c r="F1806" s="255"/>
      <c r="G1806" s="105">
        <v>39596</v>
      </c>
      <c r="H1806" s="233" t="s">
        <v>120</v>
      </c>
      <c r="I1806" s="206">
        <v>67374</v>
      </c>
      <c r="J1806" s="206"/>
      <c r="K1806" s="206"/>
      <c r="L1806" s="206">
        <v>31811</v>
      </c>
      <c r="M1806" s="206" t="s">
        <v>1844</v>
      </c>
      <c r="N1806" s="206">
        <v>101508</v>
      </c>
      <c r="O1806" s="206">
        <v>26653</v>
      </c>
      <c r="P1806" s="206">
        <v>808215</v>
      </c>
      <c r="Q1806" s="206">
        <v>823204</v>
      </c>
      <c r="R1806" s="206">
        <v>10342</v>
      </c>
      <c r="S1806" s="206">
        <v>480298</v>
      </c>
      <c r="T1806" s="206"/>
    </row>
    <row r="1807" spans="1:20">
      <c r="A1807" s="86">
        <v>1803</v>
      </c>
      <c r="B1807" s="86">
        <v>1803</v>
      </c>
      <c r="C1807" s="105">
        <v>39595</v>
      </c>
      <c r="D1807" s="86"/>
      <c r="E1807" s="277">
        <v>39602</v>
      </c>
      <c r="F1807" s="105">
        <v>39603</v>
      </c>
      <c r="G1807" s="105">
        <v>39604</v>
      </c>
      <c r="H1807" s="135" t="s">
        <v>122</v>
      </c>
      <c r="I1807" s="206">
        <v>67977</v>
      </c>
      <c r="J1807" s="206"/>
      <c r="K1807" s="206"/>
      <c r="L1807" s="206">
        <v>31746</v>
      </c>
      <c r="M1807" s="206" t="s">
        <v>1845</v>
      </c>
      <c r="N1807" s="206">
        <v>101505</v>
      </c>
      <c r="O1807" s="206">
        <v>26443</v>
      </c>
      <c r="P1807" s="206">
        <v>819882</v>
      </c>
      <c r="Q1807" s="206">
        <v>811703</v>
      </c>
      <c r="R1807" s="206">
        <v>10299</v>
      </c>
      <c r="S1807" s="206">
        <v>480082</v>
      </c>
      <c r="T1807" s="206"/>
    </row>
    <row r="1808" spans="1:20">
      <c r="A1808" s="86">
        <v>1804</v>
      </c>
      <c r="B1808" s="86">
        <v>1804</v>
      </c>
      <c r="C1808" s="105">
        <v>39595</v>
      </c>
      <c r="D1808" s="86"/>
      <c r="E1808" s="277">
        <v>39598</v>
      </c>
      <c r="F1808" s="105">
        <v>39601</v>
      </c>
      <c r="G1808" s="105">
        <v>39601</v>
      </c>
      <c r="H1808" s="135" t="s">
        <v>127</v>
      </c>
      <c r="I1808" s="206">
        <v>67888</v>
      </c>
      <c r="J1808" s="206"/>
      <c r="K1808" s="206"/>
      <c r="L1808" s="206">
        <v>31733</v>
      </c>
      <c r="M1808" s="206" t="s">
        <v>1846</v>
      </c>
      <c r="N1808" s="206">
        <v>101381</v>
      </c>
      <c r="O1808" s="206">
        <v>26292</v>
      </c>
      <c r="P1808" s="206">
        <v>818216</v>
      </c>
      <c r="Q1808" s="206">
        <v>811704</v>
      </c>
      <c r="R1808" s="206">
        <v>231</v>
      </c>
      <c r="S1808" s="206">
        <v>480316</v>
      </c>
      <c r="T1808" s="206"/>
    </row>
    <row r="1809" spans="1:20">
      <c r="A1809" s="86">
        <v>1805</v>
      </c>
      <c r="B1809" s="86">
        <v>1805</v>
      </c>
      <c r="C1809" s="105">
        <v>39595</v>
      </c>
      <c r="D1809" s="86"/>
      <c r="E1809" s="277">
        <v>39596</v>
      </c>
      <c r="F1809" s="255"/>
      <c r="G1809" s="105">
        <v>39598</v>
      </c>
      <c r="H1809" s="233" t="s">
        <v>120</v>
      </c>
      <c r="I1809" s="206">
        <v>68278</v>
      </c>
      <c r="J1809" s="206"/>
      <c r="K1809" s="206"/>
      <c r="L1809" s="206">
        <v>31791</v>
      </c>
      <c r="M1809" s="206" t="s">
        <v>1847</v>
      </c>
      <c r="N1809" s="206">
        <v>101569</v>
      </c>
      <c r="O1809" s="206">
        <v>26642</v>
      </c>
      <c r="P1809" s="206">
        <v>818523</v>
      </c>
      <c r="Q1809" s="206">
        <v>811698</v>
      </c>
      <c r="R1809" s="206">
        <v>10139</v>
      </c>
      <c r="S1809" s="206">
        <v>480206</v>
      </c>
      <c r="T1809" s="206"/>
    </row>
    <row r="1810" spans="1:20">
      <c r="A1810" s="86">
        <v>1806</v>
      </c>
      <c r="B1810" s="86">
        <v>1806</v>
      </c>
      <c r="C1810" s="105">
        <v>39595</v>
      </c>
      <c r="D1810" s="86"/>
      <c r="E1810" s="277">
        <v>39596</v>
      </c>
      <c r="F1810" s="255"/>
      <c r="G1810" s="135"/>
      <c r="H1810" s="135"/>
      <c r="I1810" s="206">
        <v>67987</v>
      </c>
      <c r="J1810" s="206"/>
      <c r="K1810" s="206"/>
      <c r="L1810" s="206">
        <v>31827</v>
      </c>
      <c r="M1810" s="206" t="s">
        <v>1848</v>
      </c>
      <c r="N1810" s="206">
        <v>101572</v>
      </c>
      <c r="O1810" s="206">
        <v>26290</v>
      </c>
      <c r="P1810" s="206">
        <v>819164</v>
      </c>
      <c r="Q1810" s="206">
        <v>811708</v>
      </c>
      <c r="R1810" s="206">
        <v>10129</v>
      </c>
      <c r="S1810" s="206">
        <v>480213</v>
      </c>
      <c r="T1810" s="206"/>
    </row>
    <row r="1811" spans="1:20">
      <c r="A1811" s="86">
        <v>1807</v>
      </c>
      <c r="B1811" s="86">
        <v>1807</v>
      </c>
      <c r="C1811" s="105">
        <v>39595</v>
      </c>
      <c r="D1811" s="86"/>
      <c r="E1811" s="277">
        <v>39596</v>
      </c>
      <c r="F1811" s="255"/>
      <c r="G1811" s="105">
        <v>39597</v>
      </c>
      <c r="H1811" s="233" t="s">
        <v>120</v>
      </c>
      <c r="I1811" s="206">
        <v>67529</v>
      </c>
      <c r="J1811" s="206"/>
      <c r="K1811" s="206"/>
      <c r="L1811" s="206">
        <v>31748</v>
      </c>
      <c r="M1811" s="206" t="s">
        <v>1849</v>
      </c>
      <c r="N1811" s="206">
        <v>101576</v>
      </c>
      <c r="O1811" s="206">
        <v>26247</v>
      </c>
      <c r="P1811" s="206">
        <v>824552</v>
      </c>
      <c r="Q1811" s="206">
        <v>823177</v>
      </c>
      <c r="R1811" s="206">
        <v>10124</v>
      </c>
      <c r="S1811" s="206">
        <v>480196</v>
      </c>
      <c r="T1811" s="206"/>
    </row>
    <row r="1812" spans="1:20">
      <c r="A1812" s="86">
        <v>1808</v>
      </c>
      <c r="B1812" s="86">
        <v>1808</v>
      </c>
      <c r="C1812" s="105">
        <v>39595</v>
      </c>
      <c r="D1812" s="86"/>
      <c r="E1812" s="277">
        <v>39596</v>
      </c>
      <c r="F1812" s="255"/>
      <c r="G1812" s="105">
        <v>39597</v>
      </c>
      <c r="H1812" s="233" t="s">
        <v>120</v>
      </c>
      <c r="I1812" s="206">
        <v>67854</v>
      </c>
      <c r="J1812" s="206"/>
      <c r="K1812" s="206"/>
      <c r="L1812" s="206">
        <v>31653</v>
      </c>
      <c r="M1812" s="206" t="s">
        <v>1850</v>
      </c>
      <c r="N1812" s="206">
        <v>99902</v>
      </c>
      <c r="O1812" s="206">
        <v>26353</v>
      </c>
      <c r="P1812" s="206">
        <v>824881</v>
      </c>
      <c r="Q1812" s="206">
        <v>823185</v>
      </c>
      <c r="R1812" s="206">
        <v>9424</v>
      </c>
      <c r="S1812" s="206">
        <v>480203</v>
      </c>
      <c r="T1812" s="206"/>
    </row>
    <row r="1813" spans="1:20">
      <c r="A1813" s="86">
        <v>1809</v>
      </c>
      <c r="B1813" s="86">
        <v>1809</v>
      </c>
      <c r="C1813" s="105">
        <v>39595</v>
      </c>
      <c r="D1813" s="86"/>
      <c r="E1813" s="277">
        <v>39596</v>
      </c>
      <c r="F1813" s="255"/>
      <c r="G1813" s="135"/>
      <c r="H1813" s="135"/>
      <c r="I1813" s="206">
        <v>68101</v>
      </c>
      <c r="J1813" s="206"/>
      <c r="K1813" s="206"/>
      <c r="L1813" s="206">
        <v>31816</v>
      </c>
      <c r="M1813" s="206" t="s">
        <v>1851</v>
      </c>
      <c r="N1813" s="206">
        <v>100401</v>
      </c>
      <c r="O1813" s="206">
        <v>26661</v>
      </c>
      <c r="P1813" s="206">
        <v>824742</v>
      </c>
      <c r="Q1813" s="206">
        <v>823185</v>
      </c>
      <c r="R1813" s="206">
        <v>10141</v>
      </c>
      <c r="S1813" s="206">
        <v>480191</v>
      </c>
      <c r="T1813" s="206"/>
    </row>
    <row r="1814" spans="1:20">
      <c r="A1814" s="86">
        <v>1810</v>
      </c>
      <c r="B1814" s="86">
        <v>1810</v>
      </c>
      <c r="C1814" s="105">
        <v>39596</v>
      </c>
      <c r="D1814" s="86"/>
      <c r="E1814" s="277">
        <v>39596</v>
      </c>
      <c r="F1814" s="255"/>
      <c r="G1814" s="135"/>
      <c r="H1814" s="135"/>
      <c r="I1814" s="206">
        <v>67982</v>
      </c>
      <c r="J1814" s="206"/>
      <c r="K1814" s="206"/>
      <c r="L1814" s="206">
        <v>31722</v>
      </c>
      <c r="M1814" s="206" t="s">
        <v>1852</v>
      </c>
      <c r="N1814" s="206">
        <v>101509</v>
      </c>
      <c r="O1814" s="206">
        <v>26442</v>
      </c>
      <c r="P1814" s="206">
        <v>824558</v>
      </c>
      <c r="Q1814" s="206">
        <v>823176</v>
      </c>
      <c r="R1814" s="206">
        <v>9938</v>
      </c>
      <c r="S1814" s="206">
        <v>980105</v>
      </c>
      <c r="T1814" s="206"/>
    </row>
    <row r="1815" spans="1:20">
      <c r="A1815" s="86">
        <v>1811</v>
      </c>
      <c r="B1815" s="86">
        <v>1811</v>
      </c>
      <c r="C1815" s="105">
        <v>39596</v>
      </c>
      <c r="D1815" s="86"/>
      <c r="E1815" s="277">
        <v>39596</v>
      </c>
      <c r="F1815" s="255"/>
      <c r="G1815" s="105">
        <v>39598</v>
      </c>
      <c r="H1815" s="233" t="s">
        <v>120</v>
      </c>
      <c r="I1815" s="206">
        <v>67715</v>
      </c>
      <c r="J1815" s="206"/>
      <c r="K1815" s="206"/>
      <c r="L1815" s="206">
        <v>31747</v>
      </c>
      <c r="M1815" s="206" t="s">
        <v>1853</v>
      </c>
      <c r="N1815" s="206">
        <v>101574</v>
      </c>
      <c r="O1815" s="206">
        <v>26479</v>
      </c>
      <c r="P1815" s="206">
        <v>824484</v>
      </c>
      <c r="Q1815" s="206">
        <v>823179</v>
      </c>
      <c r="R1815" s="206">
        <v>226</v>
      </c>
      <c r="S1815" s="206">
        <v>480208</v>
      </c>
      <c r="T1815" s="206"/>
    </row>
    <row r="1816" spans="1:20">
      <c r="A1816" s="86">
        <v>1812</v>
      </c>
      <c r="B1816" s="86">
        <v>1812</v>
      </c>
      <c r="C1816" s="105">
        <v>39596</v>
      </c>
      <c r="D1816" s="86"/>
      <c r="E1816" s="277">
        <v>39601</v>
      </c>
      <c r="F1816" s="105">
        <v>39604</v>
      </c>
      <c r="G1816" s="105">
        <v>39716</v>
      </c>
      <c r="H1816" s="238" t="s">
        <v>122</v>
      </c>
      <c r="I1816" s="206">
        <v>67980</v>
      </c>
      <c r="J1816" s="206"/>
      <c r="K1816" s="206"/>
      <c r="L1816" s="206">
        <v>31851</v>
      </c>
      <c r="M1816" s="206" t="s">
        <v>1854</v>
      </c>
      <c r="N1816" s="206">
        <v>101788</v>
      </c>
      <c r="O1816" s="206">
        <v>26668</v>
      </c>
      <c r="P1816" s="206">
        <v>824415</v>
      </c>
      <c r="Q1816" s="206">
        <v>823187</v>
      </c>
      <c r="R1816" s="206">
        <v>10389</v>
      </c>
      <c r="S1816" s="206">
        <v>480211</v>
      </c>
      <c r="T1816" s="206"/>
    </row>
    <row r="1817" spans="1:20">
      <c r="A1817" s="86">
        <v>1813</v>
      </c>
      <c r="B1817" s="86">
        <v>1813</v>
      </c>
      <c r="C1817" s="105">
        <v>39596</v>
      </c>
      <c r="D1817" s="86"/>
      <c r="E1817" s="277">
        <v>39597</v>
      </c>
      <c r="F1817" s="105">
        <v>39598</v>
      </c>
      <c r="G1817" s="105">
        <v>39602</v>
      </c>
      <c r="H1817" s="135" t="s">
        <v>120</v>
      </c>
      <c r="I1817" s="206">
        <v>65180</v>
      </c>
      <c r="J1817" s="206"/>
      <c r="K1817" s="206"/>
      <c r="L1817" s="206">
        <v>31809</v>
      </c>
      <c r="M1817" s="206" t="s">
        <v>1855</v>
      </c>
      <c r="N1817" s="206">
        <v>101512</v>
      </c>
      <c r="O1817" s="206">
        <v>26645</v>
      </c>
      <c r="P1817" s="206">
        <v>824557</v>
      </c>
      <c r="Q1817" s="206">
        <v>823178</v>
      </c>
      <c r="R1817" s="206">
        <v>10337</v>
      </c>
      <c r="S1817" s="206">
        <v>480150</v>
      </c>
      <c r="T1817" s="206"/>
    </row>
    <row r="1818" spans="1:20">
      <c r="A1818" s="86">
        <v>1814</v>
      </c>
      <c r="B1818" s="86">
        <v>1814</v>
      </c>
      <c r="C1818" s="105">
        <v>39596</v>
      </c>
      <c r="D1818" s="86"/>
      <c r="E1818" s="277">
        <v>39597</v>
      </c>
      <c r="F1818" s="105">
        <v>39598</v>
      </c>
      <c r="G1818" s="135"/>
      <c r="H1818" s="135"/>
      <c r="I1818" s="206">
        <v>65958</v>
      </c>
      <c r="J1818" s="206"/>
      <c r="K1818" s="206"/>
      <c r="L1818" s="206">
        <v>31825</v>
      </c>
      <c r="M1818" s="206" t="s">
        <v>1856</v>
      </c>
      <c r="N1818" s="206">
        <v>101785</v>
      </c>
      <c r="O1818" s="206">
        <v>26641</v>
      </c>
      <c r="P1818" s="206">
        <v>824554</v>
      </c>
      <c r="Q1818" s="206">
        <v>823190</v>
      </c>
      <c r="R1818" s="206">
        <v>10339</v>
      </c>
      <c r="S1818" s="206">
        <v>380096</v>
      </c>
      <c r="T1818" s="206"/>
    </row>
    <row r="1819" spans="1:20">
      <c r="A1819" s="86">
        <v>1815</v>
      </c>
      <c r="B1819" s="86">
        <v>1815</v>
      </c>
      <c r="C1819" s="105">
        <v>39596</v>
      </c>
      <c r="D1819" s="86"/>
      <c r="E1819" s="277">
        <v>39598</v>
      </c>
      <c r="F1819" s="105">
        <v>39601</v>
      </c>
      <c r="G1819" s="105">
        <v>39601</v>
      </c>
      <c r="H1819" s="135" t="s">
        <v>119</v>
      </c>
      <c r="I1819" s="206">
        <v>68292</v>
      </c>
      <c r="J1819" s="206"/>
      <c r="K1819" s="206"/>
      <c r="L1819" s="206">
        <v>31842</v>
      </c>
      <c r="M1819" s="206" t="s">
        <v>1857</v>
      </c>
      <c r="N1819" s="206">
        <v>101575</v>
      </c>
      <c r="O1819" s="206">
        <v>26690</v>
      </c>
      <c r="P1819" s="206">
        <v>824551</v>
      </c>
      <c r="Q1819" s="206">
        <v>823184</v>
      </c>
      <c r="R1819" s="206">
        <v>10381</v>
      </c>
      <c r="S1819" s="206">
        <v>780322</v>
      </c>
      <c r="T1819" s="206"/>
    </row>
    <row r="1820" spans="1:20">
      <c r="A1820" s="86">
        <v>1816</v>
      </c>
      <c r="B1820" s="86">
        <v>1816</v>
      </c>
      <c r="C1820" s="105">
        <v>39596</v>
      </c>
      <c r="D1820" s="86"/>
      <c r="E1820" s="277">
        <v>39597</v>
      </c>
      <c r="F1820" s="105">
        <v>39598</v>
      </c>
      <c r="G1820" s="135"/>
      <c r="H1820" s="135"/>
      <c r="I1820" s="206">
        <v>68287</v>
      </c>
      <c r="J1820" s="206"/>
      <c r="K1820" s="206"/>
      <c r="L1820" s="206">
        <v>31810</v>
      </c>
      <c r="M1820" s="206" t="s">
        <v>1858</v>
      </c>
      <c r="N1820" s="206">
        <v>101789</v>
      </c>
      <c r="O1820" s="206">
        <v>26639</v>
      </c>
      <c r="P1820" s="206">
        <v>824483</v>
      </c>
      <c r="Q1820" s="206">
        <v>823183</v>
      </c>
      <c r="R1820" s="206">
        <v>10341</v>
      </c>
      <c r="S1820" s="206">
        <v>780316</v>
      </c>
      <c r="T1820" s="206"/>
    </row>
    <row r="1821" spans="1:20">
      <c r="A1821" s="86">
        <v>1817</v>
      </c>
      <c r="B1821" s="86">
        <v>1817</v>
      </c>
      <c r="C1821" s="105">
        <v>39596</v>
      </c>
      <c r="D1821" s="86"/>
      <c r="E1821" s="277">
        <v>39597</v>
      </c>
      <c r="F1821" s="105">
        <v>39598</v>
      </c>
      <c r="G1821" s="135"/>
      <c r="H1821" s="135"/>
      <c r="I1821" s="206">
        <v>68561</v>
      </c>
      <c r="J1821" s="206"/>
      <c r="K1821" s="206"/>
      <c r="L1821" s="206">
        <v>31858</v>
      </c>
      <c r="M1821" s="206" t="s">
        <v>1859</v>
      </c>
      <c r="N1821" s="206">
        <v>101496</v>
      </c>
      <c r="O1821" s="206">
        <v>26713</v>
      </c>
      <c r="P1821" s="206">
        <v>824485</v>
      </c>
      <c r="Q1821" s="206">
        <v>823197</v>
      </c>
      <c r="R1821" s="206">
        <v>10415</v>
      </c>
      <c r="S1821" s="206">
        <v>780326</v>
      </c>
      <c r="T1821" s="206"/>
    </row>
    <row r="1822" spans="1:20">
      <c r="A1822" s="86">
        <v>1818</v>
      </c>
      <c r="B1822" s="86">
        <v>1818</v>
      </c>
      <c r="C1822" s="105">
        <v>39596</v>
      </c>
      <c r="D1822" s="86"/>
      <c r="E1822" s="277">
        <v>39597</v>
      </c>
      <c r="F1822" s="105">
        <v>39598</v>
      </c>
      <c r="G1822" s="135"/>
      <c r="H1822" s="135"/>
      <c r="I1822" s="206">
        <v>68574</v>
      </c>
      <c r="J1822" s="206"/>
      <c r="K1822" s="206"/>
      <c r="L1822" s="206">
        <v>31826</v>
      </c>
      <c r="M1822" s="206" t="s">
        <v>1860</v>
      </c>
      <c r="N1822" s="206">
        <v>101398</v>
      </c>
      <c r="O1822" s="206">
        <v>26560</v>
      </c>
      <c r="P1822" s="206">
        <v>824555</v>
      </c>
      <c r="Q1822" s="206">
        <v>823195</v>
      </c>
      <c r="R1822" s="206">
        <v>10326</v>
      </c>
      <c r="S1822" s="206">
        <v>780298</v>
      </c>
      <c r="T1822" s="206"/>
    </row>
    <row r="1823" spans="1:20">
      <c r="A1823" s="86">
        <v>1819</v>
      </c>
      <c r="B1823" s="86">
        <v>1819</v>
      </c>
      <c r="C1823" s="105">
        <v>39596</v>
      </c>
      <c r="D1823" s="86"/>
      <c r="E1823" s="277">
        <v>39603</v>
      </c>
      <c r="F1823" s="105">
        <v>39604</v>
      </c>
      <c r="G1823" s="105">
        <v>39605</v>
      </c>
      <c r="H1823" s="135" t="s">
        <v>120</v>
      </c>
      <c r="I1823" s="206">
        <v>67221</v>
      </c>
      <c r="J1823" s="206"/>
      <c r="K1823" s="206"/>
      <c r="L1823" s="206">
        <v>31804</v>
      </c>
      <c r="M1823" s="206" t="s">
        <v>1861</v>
      </c>
      <c r="N1823" s="206">
        <v>101382</v>
      </c>
      <c r="O1823" s="206">
        <v>26563</v>
      </c>
      <c r="P1823" s="206">
        <v>824473</v>
      </c>
      <c r="Q1823" s="206">
        <v>823196</v>
      </c>
      <c r="R1823" s="206">
        <v>10104</v>
      </c>
      <c r="S1823" s="206">
        <v>780286</v>
      </c>
      <c r="T1823" s="206"/>
    </row>
    <row r="1824" spans="1:20">
      <c r="A1824" s="86">
        <v>1820</v>
      </c>
      <c r="B1824" s="86">
        <v>1820</v>
      </c>
      <c r="C1824" s="105">
        <v>39596</v>
      </c>
      <c r="D1824" s="86"/>
      <c r="E1824" s="277">
        <v>39597</v>
      </c>
      <c r="F1824" s="105">
        <v>39598</v>
      </c>
      <c r="G1824" s="135"/>
      <c r="H1824" s="135"/>
      <c r="I1824" s="206">
        <v>67883</v>
      </c>
      <c r="J1824" s="206"/>
      <c r="K1824" s="206"/>
      <c r="L1824" s="206">
        <v>31845</v>
      </c>
      <c r="M1824" s="206" t="s">
        <v>1862</v>
      </c>
      <c r="N1824" s="206">
        <v>102064</v>
      </c>
      <c r="O1824" s="206">
        <v>26715</v>
      </c>
      <c r="P1824" s="206">
        <v>824479</v>
      </c>
      <c r="Q1824" s="206">
        <v>823194</v>
      </c>
      <c r="R1824" s="206">
        <v>10365</v>
      </c>
      <c r="S1824" s="206">
        <v>780276</v>
      </c>
      <c r="T1824" s="206"/>
    </row>
    <row r="1825" spans="1:20">
      <c r="A1825" s="86">
        <v>1821</v>
      </c>
      <c r="B1825" s="86">
        <v>1821</v>
      </c>
      <c r="C1825" s="105">
        <v>39596</v>
      </c>
      <c r="D1825" s="86"/>
      <c r="E1825" s="277">
        <v>39597</v>
      </c>
      <c r="F1825" s="105">
        <v>39598</v>
      </c>
      <c r="G1825" s="105">
        <v>39602</v>
      </c>
      <c r="H1825" s="135" t="s">
        <v>134</v>
      </c>
      <c r="I1825" s="206">
        <v>68294</v>
      </c>
      <c r="J1825" s="206"/>
      <c r="K1825" s="206"/>
      <c r="L1825" s="206">
        <v>31750</v>
      </c>
      <c r="M1825" s="206" t="s">
        <v>1863</v>
      </c>
      <c r="N1825" s="206">
        <v>101790</v>
      </c>
      <c r="O1825" s="206">
        <v>26529</v>
      </c>
      <c r="P1825" s="206">
        <v>824880</v>
      </c>
      <c r="Q1825" s="206">
        <v>823193</v>
      </c>
      <c r="R1825" s="206">
        <v>263</v>
      </c>
      <c r="S1825" s="206">
        <v>380082</v>
      </c>
      <c r="T1825" s="206"/>
    </row>
    <row r="1826" spans="1:20">
      <c r="A1826" s="86">
        <v>1822</v>
      </c>
      <c r="B1826" s="86">
        <v>1822</v>
      </c>
      <c r="C1826" s="105">
        <v>39596</v>
      </c>
      <c r="D1826" s="86"/>
      <c r="E1826" s="277">
        <v>39597</v>
      </c>
      <c r="F1826" s="105">
        <v>39598</v>
      </c>
      <c r="G1826" s="135"/>
      <c r="H1826" s="135"/>
      <c r="I1826" s="206">
        <v>67969</v>
      </c>
      <c r="J1826" s="206"/>
      <c r="K1826" s="206"/>
      <c r="L1826" s="206">
        <v>31814</v>
      </c>
      <c r="M1826" s="206" t="s">
        <v>1864</v>
      </c>
      <c r="N1826" s="206">
        <v>101786</v>
      </c>
      <c r="O1826" s="206">
        <v>26604</v>
      </c>
      <c r="P1826" s="206">
        <v>824878</v>
      </c>
      <c r="Q1826" s="206">
        <v>823180</v>
      </c>
      <c r="R1826" s="206">
        <v>10327</v>
      </c>
      <c r="S1826" s="206">
        <v>180037</v>
      </c>
      <c r="T1826" s="206"/>
    </row>
    <row r="1827" spans="1:20">
      <c r="A1827" s="86">
        <v>1823</v>
      </c>
      <c r="B1827" s="86">
        <v>1823</v>
      </c>
      <c r="C1827" s="105">
        <v>39596</v>
      </c>
      <c r="D1827" s="86"/>
      <c r="E1827" s="277">
        <v>39597</v>
      </c>
      <c r="F1827" s="105">
        <v>39598</v>
      </c>
      <c r="G1827" s="135"/>
      <c r="H1827" s="135"/>
      <c r="I1827" s="206">
        <v>68291</v>
      </c>
      <c r="J1827" s="206"/>
      <c r="K1827" s="206"/>
      <c r="L1827" s="206">
        <v>31902</v>
      </c>
      <c r="M1827" s="206" t="s">
        <v>1865</v>
      </c>
      <c r="N1827" s="206">
        <v>101397</v>
      </c>
      <c r="O1827" s="206">
        <v>26780</v>
      </c>
      <c r="P1827" s="206">
        <v>825417</v>
      </c>
      <c r="Q1827" s="206">
        <v>823202</v>
      </c>
      <c r="R1827" s="206">
        <v>10272</v>
      </c>
      <c r="S1827" s="206">
        <v>180037</v>
      </c>
      <c r="T1827" s="206"/>
    </row>
    <row r="1828" spans="1:20">
      <c r="A1828" s="86">
        <v>1824</v>
      </c>
      <c r="B1828" s="86">
        <v>1824</v>
      </c>
      <c r="C1828" s="105">
        <v>39596</v>
      </c>
      <c r="D1828" s="86"/>
      <c r="E1828" s="277">
        <v>39597</v>
      </c>
      <c r="F1828" s="105">
        <v>39598</v>
      </c>
      <c r="G1828" s="105">
        <v>39598</v>
      </c>
      <c r="H1828" s="233" t="s">
        <v>120</v>
      </c>
      <c r="I1828" s="206">
        <v>68483</v>
      </c>
      <c r="J1828" s="206"/>
      <c r="K1828" s="206"/>
      <c r="L1828" s="206">
        <v>31876</v>
      </c>
      <c r="M1828" s="206" t="s">
        <v>1866</v>
      </c>
      <c r="N1828" s="206">
        <v>101386</v>
      </c>
      <c r="O1828" s="206">
        <v>26622</v>
      </c>
      <c r="P1828" s="206">
        <v>825334</v>
      </c>
      <c r="Q1828" s="206">
        <v>825191</v>
      </c>
      <c r="R1828" s="206">
        <v>10136</v>
      </c>
      <c r="S1828" s="206">
        <v>180159</v>
      </c>
      <c r="T1828" s="206"/>
    </row>
    <row r="1829" spans="1:20">
      <c r="A1829" s="86">
        <v>1825</v>
      </c>
      <c r="B1829" s="86">
        <v>1825</v>
      </c>
      <c r="C1829" s="105">
        <v>39596</v>
      </c>
      <c r="D1829" s="86"/>
      <c r="E1829" s="277">
        <v>39598</v>
      </c>
      <c r="F1829" s="105">
        <v>39601</v>
      </c>
      <c r="G1829" s="105">
        <v>39602</v>
      </c>
      <c r="H1829" s="135" t="s">
        <v>122</v>
      </c>
      <c r="I1829" s="206">
        <v>68490</v>
      </c>
      <c r="J1829" s="206"/>
      <c r="K1829" s="206"/>
      <c r="L1829" s="206">
        <v>31807</v>
      </c>
      <c r="M1829" s="206" t="s">
        <v>1867</v>
      </c>
      <c r="N1829" s="206">
        <v>101787</v>
      </c>
      <c r="O1829" s="206">
        <v>26617</v>
      </c>
      <c r="P1829" s="206">
        <v>825421</v>
      </c>
      <c r="Q1829" s="206">
        <v>823199</v>
      </c>
      <c r="R1829" s="206">
        <v>10163</v>
      </c>
      <c r="S1829" s="206">
        <v>480271</v>
      </c>
      <c r="T1829" s="206"/>
    </row>
    <row r="1830" spans="1:20">
      <c r="A1830" s="86">
        <v>1826</v>
      </c>
      <c r="B1830" s="86">
        <v>1826</v>
      </c>
      <c r="C1830" s="105">
        <v>39596</v>
      </c>
      <c r="D1830" s="86"/>
      <c r="E1830" s="277">
        <v>39597</v>
      </c>
      <c r="F1830" s="105">
        <v>39598</v>
      </c>
      <c r="G1830" s="105">
        <v>39602</v>
      </c>
      <c r="H1830" s="135" t="s">
        <v>120</v>
      </c>
      <c r="I1830" s="206">
        <v>68433</v>
      </c>
      <c r="J1830" s="206"/>
      <c r="K1830" s="206"/>
      <c r="L1830" s="206">
        <v>31798</v>
      </c>
      <c r="M1830" s="206" t="s">
        <v>1868</v>
      </c>
      <c r="N1830" s="206">
        <v>101504</v>
      </c>
      <c r="O1830" s="206">
        <v>26597</v>
      </c>
      <c r="P1830" s="206">
        <v>824597</v>
      </c>
      <c r="Q1830" s="206">
        <v>823200</v>
      </c>
      <c r="R1830" s="206">
        <v>10171</v>
      </c>
      <c r="S1830" s="206">
        <v>180067</v>
      </c>
      <c r="T1830" s="206"/>
    </row>
    <row r="1831" spans="1:20">
      <c r="A1831" s="86">
        <v>1827</v>
      </c>
      <c r="B1831" s="86">
        <v>1827</v>
      </c>
      <c r="C1831" s="105">
        <v>39597</v>
      </c>
      <c r="D1831" s="86"/>
      <c r="E1831" s="277">
        <v>39597</v>
      </c>
      <c r="F1831" s="105">
        <v>39598</v>
      </c>
      <c r="G1831" s="135"/>
      <c r="H1831" s="135"/>
      <c r="I1831" s="206">
        <v>68484</v>
      </c>
      <c r="J1831" s="206"/>
      <c r="K1831" s="206"/>
      <c r="L1831" s="206">
        <v>31806</v>
      </c>
      <c r="M1831" s="206" t="s">
        <v>1869</v>
      </c>
      <c r="N1831" s="206">
        <v>101783</v>
      </c>
      <c r="O1831" s="206">
        <v>25900</v>
      </c>
      <c r="P1831" s="206">
        <v>825200</v>
      </c>
      <c r="Q1831" s="206">
        <v>823198</v>
      </c>
      <c r="R1831" s="206">
        <v>10121</v>
      </c>
      <c r="S1831" s="206">
        <v>180153</v>
      </c>
      <c r="T1831" s="206"/>
    </row>
    <row r="1832" spans="1:20">
      <c r="A1832" s="86">
        <v>1828</v>
      </c>
      <c r="B1832" s="86">
        <v>1828</v>
      </c>
      <c r="C1832" s="105">
        <v>39597</v>
      </c>
      <c r="D1832" s="86"/>
      <c r="E1832" s="277">
        <v>39598</v>
      </c>
      <c r="F1832" s="105">
        <v>39601</v>
      </c>
      <c r="G1832" s="105">
        <v>39601</v>
      </c>
      <c r="H1832" s="135" t="s">
        <v>127</v>
      </c>
      <c r="I1832" s="206">
        <v>68632</v>
      </c>
      <c r="J1832" s="206"/>
      <c r="K1832" s="206"/>
      <c r="L1832" s="206">
        <v>31836</v>
      </c>
      <c r="M1832" s="206" t="s">
        <v>1870</v>
      </c>
      <c r="N1832" s="206">
        <v>101791</v>
      </c>
      <c r="O1832" s="206">
        <v>26602</v>
      </c>
      <c r="P1832" s="206">
        <v>825423</v>
      </c>
      <c r="Q1832" s="206">
        <v>823201</v>
      </c>
      <c r="R1832" s="206">
        <v>258</v>
      </c>
      <c r="S1832" s="206">
        <v>180060</v>
      </c>
      <c r="T1832" s="206"/>
    </row>
    <row r="1833" spans="1:20">
      <c r="A1833" s="86">
        <v>1829</v>
      </c>
      <c r="B1833" s="86">
        <v>1829</v>
      </c>
      <c r="C1833" s="105">
        <v>39597</v>
      </c>
      <c r="D1833" s="86"/>
      <c r="E1833" s="277">
        <v>39602</v>
      </c>
      <c r="F1833" s="105">
        <v>39604</v>
      </c>
      <c r="G1833" s="105">
        <v>39716</v>
      </c>
      <c r="H1833" s="238" t="s">
        <v>122</v>
      </c>
      <c r="I1833" s="206">
        <v>66129</v>
      </c>
      <c r="J1833" s="206"/>
      <c r="K1833" s="206"/>
      <c r="L1833" s="206">
        <v>31893</v>
      </c>
      <c r="M1833" s="206" t="s">
        <v>1871</v>
      </c>
      <c r="N1833" s="206">
        <v>10153</v>
      </c>
      <c r="O1833" s="206">
        <v>26793</v>
      </c>
      <c r="P1833" s="206">
        <v>824933</v>
      </c>
      <c r="Q1833" s="206">
        <v>823192</v>
      </c>
      <c r="R1833" s="206">
        <v>10243</v>
      </c>
      <c r="S1833" s="206">
        <v>180066</v>
      </c>
      <c r="T1833" s="206"/>
    </row>
    <row r="1834" spans="1:20">
      <c r="A1834" s="86">
        <v>1830</v>
      </c>
      <c r="B1834" s="86">
        <v>1830</v>
      </c>
      <c r="C1834" s="105">
        <v>39597</v>
      </c>
      <c r="D1834" s="86"/>
      <c r="E1834" s="277">
        <v>39598</v>
      </c>
      <c r="F1834" s="105">
        <v>39601</v>
      </c>
      <c r="G1834" s="105">
        <v>39601</v>
      </c>
      <c r="H1834" s="135" t="s">
        <v>127</v>
      </c>
      <c r="I1834" s="206">
        <v>68628</v>
      </c>
      <c r="J1834" s="206"/>
      <c r="K1834" s="206"/>
      <c r="L1834" s="206">
        <v>31757</v>
      </c>
      <c r="M1834" s="206" t="s">
        <v>1872</v>
      </c>
      <c r="N1834" s="206">
        <v>101571</v>
      </c>
      <c r="O1834" s="206">
        <v>26488</v>
      </c>
      <c r="P1834" s="206">
        <v>820253</v>
      </c>
      <c r="Q1834" s="206">
        <v>823963</v>
      </c>
      <c r="R1834" s="206">
        <v>207</v>
      </c>
      <c r="S1834" s="206">
        <v>180042</v>
      </c>
      <c r="T1834" s="206"/>
    </row>
    <row r="1835" spans="1:20">
      <c r="A1835" s="86">
        <v>1831</v>
      </c>
      <c r="B1835" s="86">
        <v>1831</v>
      </c>
      <c r="C1835" s="105">
        <v>39597</v>
      </c>
      <c r="D1835" s="86"/>
      <c r="E1835" s="277">
        <v>39598</v>
      </c>
      <c r="F1835" s="105">
        <v>39601</v>
      </c>
      <c r="G1835" s="105">
        <v>39601</v>
      </c>
      <c r="H1835" s="135" t="s">
        <v>119</v>
      </c>
      <c r="I1835" s="206">
        <v>68488</v>
      </c>
      <c r="J1835" s="206"/>
      <c r="K1835" s="206"/>
      <c r="L1835" s="206">
        <v>31904</v>
      </c>
      <c r="M1835" s="206" t="s">
        <v>1873</v>
      </c>
      <c r="N1835" s="206">
        <v>102067</v>
      </c>
      <c r="O1835" s="206">
        <v>26756</v>
      </c>
      <c r="P1835" s="206">
        <v>824741</v>
      </c>
      <c r="Q1835" s="206">
        <v>823937</v>
      </c>
      <c r="R1835" s="206">
        <v>10200</v>
      </c>
      <c r="S1835" s="206">
        <v>280131</v>
      </c>
      <c r="T1835" s="206"/>
    </row>
    <row r="1836" spans="1:20">
      <c r="A1836" s="86">
        <v>1832</v>
      </c>
      <c r="B1836" s="86">
        <v>1832</v>
      </c>
      <c r="C1836" s="105">
        <v>39597</v>
      </c>
      <c r="D1836" s="86"/>
      <c r="E1836" s="277">
        <v>39598</v>
      </c>
      <c r="F1836" s="105">
        <v>39601</v>
      </c>
      <c r="G1836" s="105">
        <v>39601</v>
      </c>
      <c r="H1836" s="135" t="s">
        <v>127</v>
      </c>
      <c r="I1836" s="206">
        <v>68489</v>
      </c>
      <c r="J1836" s="206"/>
      <c r="K1836" s="206"/>
      <c r="L1836" s="206">
        <v>31820</v>
      </c>
      <c r="M1836" s="206" t="s">
        <v>1874</v>
      </c>
      <c r="N1836" s="206">
        <v>102065</v>
      </c>
      <c r="O1836" s="206">
        <v>26562</v>
      </c>
      <c r="P1836" s="206">
        <v>820352</v>
      </c>
      <c r="Q1836" s="206">
        <v>823938</v>
      </c>
      <c r="R1836" s="206">
        <v>10143</v>
      </c>
      <c r="S1836" s="206">
        <v>480270</v>
      </c>
      <c r="T1836" s="206"/>
    </row>
    <row r="1837" spans="1:20">
      <c r="A1837" s="86">
        <v>1833</v>
      </c>
      <c r="B1837" s="86">
        <v>1833</v>
      </c>
      <c r="C1837" s="105">
        <v>39597</v>
      </c>
      <c r="D1837" s="86"/>
      <c r="E1837" s="277">
        <v>39598</v>
      </c>
      <c r="F1837" s="105">
        <v>39601</v>
      </c>
      <c r="G1837" s="105">
        <v>39602</v>
      </c>
      <c r="H1837" s="135" t="s">
        <v>122</v>
      </c>
      <c r="I1837" s="206">
        <v>68624</v>
      </c>
      <c r="J1837" s="206"/>
      <c r="K1837" s="206"/>
      <c r="L1837" s="206">
        <v>31877</v>
      </c>
      <c r="M1837" s="206" t="s">
        <v>1875</v>
      </c>
      <c r="N1837" s="206">
        <v>102142</v>
      </c>
      <c r="O1837" s="206">
        <v>26761</v>
      </c>
      <c r="P1837" s="206">
        <v>823331</v>
      </c>
      <c r="Q1837" s="206">
        <v>823918</v>
      </c>
      <c r="R1837" s="206">
        <v>232</v>
      </c>
      <c r="S1837" s="206">
        <v>180055</v>
      </c>
      <c r="T1837" s="206"/>
    </row>
    <row r="1838" spans="1:20">
      <c r="A1838" s="86">
        <v>1834</v>
      </c>
      <c r="B1838" s="86">
        <v>1834</v>
      </c>
      <c r="C1838" s="105">
        <v>39597</v>
      </c>
      <c r="D1838" s="86"/>
      <c r="E1838" s="277">
        <v>39598</v>
      </c>
      <c r="F1838" s="105">
        <v>39601</v>
      </c>
      <c r="G1838" s="105">
        <v>39602</v>
      </c>
      <c r="H1838" s="135" t="s">
        <v>120</v>
      </c>
      <c r="I1838" s="206">
        <v>68634</v>
      </c>
      <c r="J1838" s="206"/>
      <c r="K1838" s="206"/>
      <c r="L1838" s="206">
        <v>31840</v>
      </c>
      <c r="M1838" s="206" t="s">
        <v>1876</v>
      </c>
      <c r="N1838" s="206">
        <v>10232</v>
      </c>
      <c r="O1838" s="206">
        <v>26687</v>
      </c>
      <c r="P1838" s="206">
        <v>825541</v>
      </c>
      <c r="Q1838" s="206">
        <v>823932</v>
      </c>
      <c r="R1838" s="206">
        <v>218</v>
      </c>
      <c r="S1838" s="206">
        <v>280146</v>
      </c>
      <c r="T1838" s="206"/>
    </row>
    <row r="1839" spans="1:20">
      <c r="A1839" s="86">
        <v>1835</v>
      </c>
      <c r="B1839" s="86">
        <v>1835</v>
      </c>
      <c r="C1839" s="105">
        <v>39597</v>
      </c>
      <c r="D1839" s="86"/>
      <c r="E1839" s="277">
        <v>39598</v>
      </c>
      <c r="F1839" s="105">
        <v>39601</v>
      </c>
      <c r="G1839" s="105">
        <v>39602</v>
      </c>
      <c r="H1839" s="135" t="s">
        <v>134</v>
      </c>
      <c r="I1839" s="206">
        <v>68631</v>
      </c>
      <c r="J1839" s="206"/>
      <c r="K1839" s="206"/>
      <c r="L1839" s="206">
        <v>31839</v>
      </c>
      <c r="M1839" s="206" t="s">
        <v>1877</v>
      </c>
      <c r="N1839" s="206">
        <v>102318</v>
      </c>
      <c r="O1839" s="206">
        <v>26501</v>
      </c>
      <c r="P1839" s="206">
        <v>824474</v>
      </c>
      <c r="Q1839" s="206">
        <v>823920</v>
      </c>
      <c r="R1839" s="206">
        <v>219</v>
      </c>
      <c r="S1839" s="206">
        <v>4570095</v>
      </c>
      <c r="T1839" s="206"/>
    </row>
    <row r="1840" spans="1:20">
      <c r="A1840" s="86">
        <v>1836</v>
      </c>
      <c r="B1840" s="86">
        <v>1836</v>
      </c>
      <c r="C1840" s="105">
        <v>39597</v>
      </c>
      <c r="D1840" s="86"/>
      <c r="E1840" s="277">
        <v>39598</v>
      </c>
      <c r="F1840" s="105">
        <v>39601</v>
      </c>
      <c r="G1840" s="105">
        <v>39601</v>
      </c>
      <c r="H1840" s="135" t="s">
        <v>127</v>
      </c>
      <c r="I1840" s="206">
        <v>68559</v>
      </c>
      <c r="J1840" s="206"/>
      <c r="K1840" s="206"/>
      <c r="L1840" s="206">
        <v>31886</v>
      </c>
      <c r="M1840" s="206" t="s">
        <v>1878</v>
      </c>
      <c r="N1840" s="206">
        <v>102146</v>
      </c>
      <c r="O1840" s="206">
        <v>26823</v>
      </c>
      <c r="P1840" s="206">
        <v>825422</v>
      </c>
      <c r="Q1840" s="206">
        <v>823916</v>
      </c>
      <c r="R1840" s="206">
        <v>238</v>
      </c>
      <c r="S1840" s="206">
        <v>480305</v>
      </c>
      <c r="T1840" s="206"/>
    </row>
    <row r="1841" spans="1:20">
      <c r="A1841" s="86">
        <v>1837</v>
      </c>
      <c r="B1841" s="86">
        <v>1837</v>
      </c>
      <c r="C1841" s="105">
        <v>39597</v>
      </c>
      <c r="D1841" s="86"/>
      <c r="E1841" s="277">
        <v>39598</v>
      </c>
      <c r="F1841" s="105">
        <v>39601</v>
      </c>
      <c r="G1841" s="105">
        <v>39602</v>
      </c>
      <c r="H1841" s="135" t="s">
        <v>120</v>
      </c>
      <c r="I1841" s="206">
        <v>68580</v>
      </c>
      <c r="J1841" s="206"/>
      <c r="K1841" s="206"/>
      <c r="L1841" s="206">
        <v>31800</v>
      </c>
      <c r="M1841" s="206" t="s">
        <v>1879</v>
      </c>
      <c r="N1841" s="206">
        <v>102319</v>
      </c>
      <c r="O1841" s="206">
        <v>26663</v>
      </c>
      <c r="P1841" s="206">
        <v>825420</v>
      </c>
      <c r="Q1841" s="206">
        <v>823934</v>
      </c>
      <c r="R1841" s="206">
        <v>10181</v>
      </c>
      <c r="S1841" s="206">
        <v>380009</v>
      </c>
      <c r="T1841" s="206"/>
    </row>
    <row r="1842" spans="1:20">
      <c r="A1842" s="86">
        <v>1838</v>
      </c>
      <c r="B1842" s="86">
        <v>1838</v>
      </c>
      <c r="C1842" s="105">
        <v>39597</v>
      </c>
      <c r="D1842" s="86"/>
      <c r="E1842" s="277">
        <v>39605</v>
      </c>
      <c r="F1842" s="105">
        <v>39608</v>
      </c>
      <c r="G1842" s="234">
        <v>39696</v>
      </c>
      <c r="H1842" s="238" t="s">
        <v>120</v>
      </c>
      <c r="I1842" s="206">
        <v>68477</v>
      </c>
      <c r="J1842" s="206"/>
      <c r="K1842" s="206"/>
      <c r="L1842" s="206">
        <v>31815</v>
      </c>
      <c r="M1842" s="206" t="s">
        <v>1880</v>
      </c>
      <c r="N1842" s="206">
        <v>102141</v>
      </c>
      <c r="O1842" s="206">
        <v>26577</v>
      </c>
      <c r="P1842" s="206">
        <v>825329</v>
      </c>
      <c r="Q1842" s="206">
        <v>825457</v>
      </c>
      <c r="R1842" s="206">
        <v>10135</v>
      </c>
      <c r="S1842" s="206">
        <v>780248</v>
      </c>
      <c r="T1842" s="206"/>
    </row>
    <row r="1843" spans="1:20">
      <c r="A1843" s="86">
        <v>1839</v>
      </c>
      <c r="B1843" s="86">
        <v>1839</v>
      </c>
      <c r="C1843" s="105">
        <v>39597</v>
      </c>
      <c r="D1843" s="86"/>
      <c r="E1843" s="277">
        <v>39598</v>
      </c>
      <c r="F1843" s="105">
        <v>39601</v>
      </c>
      <c r="G1843" s="105">
        <v>39602</v>
      </c>
      <c r="H1843" s="135" t="s">
        <v>120</v>
      </c>
      <c r="I1843" s="206">
        <v>68627</v>
      </c>
      <c r="J1843" s="206"/>
      <c r="K1843" s="206"/>
      <c r="L1843" s="206">
        <v>31903</v>
      </c>
      <c r="M1843" s="206" t="s">
        <v>1881</v>
      </c>
      <c r="N1843" s="206">
        <v>102070</v>
      </c>
      <c r="O1843" s="206">
        <v>26787</v>
      </c>
      <c r="P1843" s="206">
        <v>826548</v>
      </c>
      <c r="Q1843" s="206">
        <v>823935</v>
      </c>
      <c r="R1843" s="206">
        <v>10258</v>
      </c>
      <c r="S1843" s="206">
        <v>380076</v>
      </c>
      <c r="T1843" s="206"/>
    </row>
    <row r="1844" spans="1:20">
      <c r="A1844" s="86">
        <v>1840</v>
      </c>
      <c r="B1844" s="86">
        <v>1840</v>
      </c>
      <c r="C1844" s="105">
        <v>39597</v>
      </c>
      <c r="D1844" s="86"/>
      <c r="E1844" s="277">
        <v>39598</v>
      </c>
      <c r="F1844" s="105">
        <v>39601</v>
      </c>
      <c r="G1844" s="105">
        <v>39601</v>
      </c>
      <c r="H1844" s="135" t="s">
        <v>119</v>
      </c>
      <c r="I1844" s="206">
        <v>68570</v>
      </c>
      <c r="J1844" s="206"/>
      <c r="K1844" s="206"/>
      <c r="L1844" s="206">
        <v>31819</v>
      </c>
      <c r="M1844" s="206" t="s">
        <v>1882</v>
      </c>
      <c r="N1844" s="206">
        <v>102323</v>
      </c>
      <c r="O1844" s="206">
        <v>26540</v>
      </c>
      <c r="P1844" s="206">
        <v>826266</v>
      </c>
      <c r="Q1844" s="206">
        <v>823922</v>
      </c>
      <c r="R1844" s="206">
        <v>10158</v>
      </c>
      <c r="S1844" s="206">
        <v>480001</v>
      </c>
      <c r="T1844" s="206"/>
    </row>
    <row r="1845" spans="1:20">
      <c r="A1845" s="86">
        <v>1841</v>
      </c>
      <c r="B1845" s="86">
        <v>1841</v>
      </c>
      <c r="C1845" s="105">
        <v>39597</v>
      </c>
      <c r="D1845" s="86"/>
      <c r="E1845" s="277">
        <v>39598</v>
      </c>
      <c r="F1845" s="105">
        <v>39601</v>
      </c>
      <c r="G1845" s="105">
        <v>39601</v>
      </c>
      <c r="H1845" s="135" t="s">
        <v>120</v>
      </c>
      <c r="I1845" s="206">
        <v>68491</v>
      </c>
      <c r="J1845" s="206"/>
      <c r="K1845" s="206"/>
      <c r="L1845" s="206">
        <v>31795</v>
      </c>
      <c r="M1845" s="206" t="s">
        <v>1883</v>
      </c>
      <c r="N1845" s="206">
        <v>102327</v>
      </c>
      <c r="O1845" s="206">
        <v>26657</v>
      </c>
      <c r="P1845" s="206">
        <v>825541</v>
      </c>
      <c r="Q1845" s="206">
        <v>823929</v>
      </c>
      <c r="R1845" s="206">
        <v>10148</v>
      </c>
      <c r="S1845" s="206">
        <v>480007</v>
      </c>
      <c r="T1845" s="206"/>
    </row>
    <row r="1846" spans="1:20">
      <c r="A1846" s="86">
        <v>1842</v>
      </c>
      <c r="B1846" s="86">
        <v>1842</v>
      </c>
      <c r="C1846" s="105">
        <v>39597</v>
      </c>
      <c r="D1846" s="86"/>
      <c r="E1846" s="277">
        <v>39598</v>
      </c>
      <c r="F1846" s="105">
        <v>39601</v>
      </c>
      <c r="G1846" s="105">
        <v>39601</v>
      </c>
      <c r="H1846" s="135" t="s">
        <v>127</v>
      </c>
      <c r="I1846" s="206">
        <v>68456</v>
      </c>
      <c r="J1846" s="206"/>
      <c r="K1846" s="206"/>
      <c r="L1846" s="206">
        <v>31799</v>
      </c>
      <c r="M1846" s="206" t="s">
        <v>1884</v>
      </c>
      <c r="N1846" s="206">
        <v>102136</v>
      </c>
      <c r="O1846" s="206">
        <v>26618</v>
      </c>
      <c r="P1846" s="206">
        <v>825848</v>
      </c>
      <c r="Q1846" s="206">
        <v>825925</v>
      </c>
      <c r="R1846" s="206">
        <v>10182</v>
      </c>
      <c r="S1846" s="206">
        <v>380100</v>
      </c>
      <c r="T1846" s="206"/>
    </row>
    <row r="1847" spans="1:20">
      <c r="A1847" s="86">
        <v>1843</v>
      </c>
      <c r="B1847" s="86">
        <v>1843</v>
      </c>
      <c r="C1847" s="105">
        <v>39598</v>
      </c>
      <c r="D1847" s="86"/>
      <c r="E1847" s="277">
        <v>39609</v>
      </c>
      <c r="F1847" s="105">
        <v>39610</v>
      </c>
      <c r="G1847" s="105">
        <v>39610</v>
      </c>
      <c r="H1847" s="135" t="s">
        <v>163</v>
      </c>
      <c r="I1847" s="206">
        <v>68623</v>
      </c>
      <c r="J1847" s="206"/>
      <c r="K1847" s="206"/>
      <c r="L1847" s="206">
        <v>31841</v>
      </c>
      <c r="M1847" s="206" t="s">
        <v>1885</v>
      </c>
      <c r="N1847" s="206">
        <v>99190</v>
      </c>
      <c r="O1847" s="206">
        <v>26674</v>
      </c>
      <c r="P1847" s="206">
        <v>826546</v>
      </c>
      <c r="Q1847" s="206">
        <v>823921</v>
      </c>
      <c r="R1847" s="206">
        <v>10383</v>
      </c>
      <c r="S1847" s="206">
        <v>380108</v>
      </c>
      <c r="T1847" s="206"/>
    </row>
    <row r="1848" spans="1:20">
      <c r="A1848" s="86">
        <v>1844</v>
      </c>
      <c r="B1848" s="86">
        <v>1844</v>
      </c>
      <c r="C1848" s="105">
        <v>39598</v>
      </c>
      <c r="D1848" s="86"/>
      <c r="E1848" s="277">
        <v>39601</v>
      </c>
      <c r="F1848" s="105">
        <v>39602</v>
      </c>
      <c r="G1848" s="105">
        <v>39602</v>
      </c>
      <c r="H1848" s="135" t="s">
        <v>122</v>
      </c>
      <c r="I1848" s="206">
        <v>68614</v>
      </c>
      <c r="J1848" s="206"/>
      <c r="K1848" s="206"/>
      <c r="L1848" s="206">
        <v>31745</v>
      </c>
      <c r="M1848" s="206" t="s">
        <v>1886</v>
      </c>
      <c r="N1848" s="206">
        <v>102321</v>
      </c>
      <c r="O1848" s="206">
        <v>26424</v>
      </c>
      <c r="P1848" s="206">
        <v>825852</v>
      </c>
      <c r="Q1848" s="206">
        <v>823926</v>
      </c>
      <c r="R1848" s="206">
        <v>10162</v>
      </c>
      <c r="S1848" s="206">
        <v>380073</v>
      </c>
      <c r="T1848" s="206"/>
    </row>
    <row r="1849" spans="1:20">
      <c r="A1849" s="86">
        <v>1845</v>
      </c>
      <c r="B1849" s="86">
        <v>1845</v>
      </c>
      <c r="C1849" s="105">
        <v>39598</v>
      </c>
      <c r="D1849" s="86"/>
      <c r="E1849" s="277">
        <v>39603</v>
      </c>
      <c r="F1849" s="105">
        <v>39604</v>
      </c>
      <c r="G1849" s="105">
        <v>39716</v>
      </c>
      <c r="H1849" s="238" t="s">
        <v>122</v>
      </c>
      <c r="I1849" s="206">
        <v>68613</v>
      </c>
      <c r="J1849" s="206"/>
      <c r="K1849" s="206"/>
      <c r="L1849" s="206">
        <v>31790</v>
      </c>
      <c r="M1849" s="206" t="s">
        <v>1887</v>
      </c>
      <c r="N1849" s="206">
        <v>102485</v>
      </c>
      <c r="O1849" s="206">
        <v>26658</v>
      </c>
      <c r="P1849" s="206">
        <v>818656</v>
      </c>
      <c r="Q1849" s="206">
        <v>823923</v>
      </c>
      <c r="R1849" s="206">
        <v>10119</v>
      </c>
      <c r="S1849" s="206">
        <v>480219</v>
      </c>
      <c r="T1849" s="206"/>
    </row>
    <row r="1850" spans="1:20">
      <c r="A1850" s="86">
        <v>1846</v>
      </c>
      <c r="B1850" s="86">
        <v>1846</v>
      </c>
      <c r="C1850" s="105">
        <v>39598</v>
      </c>
      <c r="D1850" s="86"/>
      <c r="E1850" s="277">
        <v>39601</v>
      </c>
      <c r="F1850" s="105">
        <v>39602</v>
      </c>
      <c r="G1850" s="105">
        <v>39602</v>
      </c>
      <c r="H1850" s="135" t="s">
        <v>120</v>
      </c>
      <c r="I1850" s="206">
        <v>68633</v>
      </c>
      <c r="J1850" s="206"/>
      <c r="K1850" s="206"/>
      <c r="L1850" s="206">
        <v>31835</v>
      </c>
      <c r="M1850" s="206" t="s">
        <v>1888</v>
      </c>
      <c r="N1850" s="206">
        <v>102329</v>
      </c>
      <c r="O1850" s="206">
        <v>26673</v>
      </c>
      <c r="P1850" s="206">
        <v>826549</v>
      </c>
      <c r="Q1850" s="206">
        <v>823919</v>
      </c>
      <c r="R1850" s="206">
        <v>257</v>
      </c>
      <c r="S1850" s="206">
        <v>180028</v>
      </c>
      <c r="T1850" s="206"/>
    </row>
    <row r="1851" spans="1:20">
      <c r="A1851" s="86">
        <v>1847</v>
      </c>
      <c r="B1851" s="86">
        <v>1847</v>
      </c>
      <c r="C1851" s="105">
        <v>39598</v>
      </c>
      <c r="D1851" s="86"/>
      <c r="E1851" s="277">
        <v>39602</v>
      </c>
      <c r="F1851" s="105">
        <v>39603</v>
      </c>
      <c r="G1851" s="105">
        <v>39603</v>
      </c>
      <c r="H1851" s="135" t="s">
        <v>134</v>
      </c>
      <c r="I1851" s="206">
        <v>68635</v>
      </c>
      <c r="J1851" s="206"/>
      <c r="K1851" s="206"/>
      <c r="L1851" s="206">
        <v>31703</v>
      </c>
      <c r="M1851" s="206" t="s">
        <v>1889</v>
      </c>
      <c r="N1851" s="206">
        <v>102437</v>
      </c>
      <c r="O1851" s="206">
        <v>26423</v>
      </c>
      <c r="P1851" s="206">
        <v>825158</v>
      </c>
      <c r="Q1851" s="206">
        <v>823911</v>
      </c>
      <c r="R1851" s="206">
        <v>9954</v>
      </c>
      <c r="S1851" s="206">
        <v>780250</v>
      </c>
      <c r="T1851" s="206"/>
    </row>
    <row r="1852" spans="1:20">
      <c r="A1852" s="86">
        <v>1848</v>
      </c>
      <c r="B1852" s="86">
        <v>1848</v>
      </c>
      <c r="C1852" s="105">
        <v>39598</v>
      </c>
      <c r="D1852" s="86"/>
      <c r="E1852" s="277">
        <v>39601</v>
      </c>
      <c r="F1852" s="105">
        <v>39602</v>
      </c>
      <c r="G1852" s="105">
        <v>39602</v>
      </c>
      <c r="H1852" s="135" t="s">
        <v>122</v>
      </c>
      <c r="I1852" s="206">
        <v>68618</v>
      </c>
      <c r="J1852" s="206"/>
      <c r="K1852" s="206"/>
      <c r="L1852" s="206">
        <v>31803</v>
      </c>
      <c r="M1852" s="206" t="s">
        <v>1890</v>
      </c>
      <c r="N1852" s="206">
        <v>101134</v>
      </c>
      <c r="O1852" s="206">
        <v>26619</v>
      </c>
      <c r="P1852" s="206">
        <v>823545</v>
      </c>
      <c r="Q1852" s="206">
        <v>823933</v>
      </c>
      <c r="R1852" s="206">
        <v>10116</v>
      </c>
      <c r="S1852" s="206">
        <v>780242</v>
      </c>
      <c r="T1852" s="206"/>
    </row>
    <row r="1853" spans="1:20">
      <c r="A1853" s="86">
        <v>1849</v>
      </c>
      <c r="B1853" s="86">
        <v>1849</v>
      </c>
      <c r="C1853" s="105">
        <v>39598</v>
      </c>
      <c r="D1853" s="86"/>
      <c r="E1853" s="277">
        <v>39602</v>
      </c>
      <c r="F1853" s="105">
        <v>39603</v>
      </c>
      <c r="G1853" s="105">
        <v>39603</v>
      </c>
      <c r="H1853" s="135" t="s">
        <v>120</v>
      </c>
      <c r="I1853" s="206">
        <v>68716</v>
      </c>
      <c r="J1853" s="206"/>
      <c r="K1853" s="206"/>
      <c r="L1853" s="206">
        <v>31762</v>
      </c>
      <c r="M1853" s="206" t="s">
        <v>1891</v>
      </c>
      <c r="N1853" s="206">
        <v>102326</v>
      </c>
      <c r="O1853" s="206">
        <v>26399</v>
      </c>
      <c r="P1853" s="206">
        <v>825545</v>
      </c>
      <c r="Q1853" s="206">
        <v>823912</v>
      </c>
      <c r="R1853" s="206">
        <v>10296</v>
      </c>
      <c r="S1853" s="206">
        <v>980172</v>
      </c>
      <c r="T1853" s="206"/>
    </row>
    <row r="1854" spans="1:20">
      <c r="A1854" s="86">
        <v>1850</v>
      </c>
      <c r="B1854" s="86">
        <v>1850</v>
      </c>
      <c r="C1854" s="105">
        <v>39598</v>
      </c>
      <c r="D1854" s="86"/>
      <c r="E1854" s="277">
        <v>39601</v>
      </c>
      <c r="F1854" s="105">
        <v>39603</v>
      </c>
      <c r="G1854" s="105">
        <v>39603</v>
      </c>
      <c r="H1854" s="135" t="s">
        <v>119</v>
      </c>
      <c r="I1854" s="206">
        <v>68710</v>
      </c>
      <c r="J1854" s="206"/>
      <c r="K1854" s="206"/>
      <c r="L1854" s="206">
        <v>31801</v>
      </c>
      <c r="M1854" s="206" t="s">
        <v>1892</v>
      </c>
      <c r="N1854" s="206">
        <v>102486</v>
      </c>
      <c r="O1854" s="206">
        <v>26625</v>
      </c>
      <c r="P1854" s="206">
        <v>825846</v>
      </c>
      <c r="Q1854" s="206">
        <v>823914</v>
      </c>
      <c r="R1854" s="206">
        <v>10174</v>
      </c>
      <c r="S1854" s="206">
        <v>680075</v>
      </c>
      <c r="T1854" s="206"/>
    </row>
    <row r="1855" spans="1:20">
      <c r="A1855" s="86">
        <v>1851</v>
      </c>
      <c r="B1855" s="86">
        <v>1851</v>
      </c>
      <c r="C1855" s="105">
        <v>39598</v>
      </c>
      <c r="D1855" s="86"/>
      <c r="E1855" s="277">
        <v>39601</v>
      </c>
      <c r="F1855" s="105">
        <v>39603</v>
      </c>
      <c r="G1855" s="105">
        <v>39603</v>
      </c>
      <c r="H1855" s="135" t="s">
        <v>119</v>
      </c>
      <c r="I1855" s="206">
        <v>68755</v>
      </c>
      <c r="J1855" s="206"/>
      <c r="K1855" s="206"/>
      <c r="L1855" s="206">
        <v>31794</v>
      </c>
      <c r="M1855" s="206" t="s">
        <v>1893</v>
      </c>
      <c r="N1855" s="206">
        <v>102138</v>
      </c>
      <c r="O1855" s="206">
        <v>26640</v>
      </c>
      <c r="P1855" s="206">
        <v>825544</v>
      </c>
      <c r="Q1855" s="206">
        <v>823927</v>
      </c>
      <c r="R1855" s="206">
        <v>10145</v>
      </c>
      <c r="S1855" s="206">
        <v>480210</v>
      </c>
      <c r="T1855" s="206"/>
    </row>
    <row r="1856" spans="1:20">
      <c r="A1856" s="86">
        <v>1852</v>
      </c>
      <c r="B1856" s="86">
        <v>1852</v>
      </c>
      <c r="C1856" s="105">
        <v>39598</v>
      </c>
      <c r="D1856" s="86"/>
      <c r="E1856" s="277">
        <v>39601</v>
      </c>
      <c r="F1856" s="105">
        <v>39602</v>
      </c>
      <c r="G1856" s="105">
        <v>39602</v>
      </c>
      <c r="H1856" s="135" t="s">
        <v>122</v>
      </c>
      <c r="I1856" s="206">
        <v>68362</v>
      </c>
      <c r="J1856" s="206"/>
      <c r="K1856" s="206"/>
      <c r="L1856" s="206">
        <v>31796</v>
      </c>
      <c r="M1856" s="206" t="s">
        <v>1894</v>
      </c>
      <c r="N1856" s="206">
        <v>102135</v>
      </c>
      <c r="O1856" s="206">
        <v>26669</v>
      </c>
      <c r="P1856" s="206">
        <v>822355</v>
      </c>
      <c r="Q1856" s="206">
        <v>823910</v>
      </c>
      <c r="R1856" s="206">
        <v>10172</v>
      </c>
      <c r="S1856" s="206">
        <v>480009</v>
      </c>
      <c r="T1856" s="206"/>
    </row>
    <row r="1857" spans="1:20">
      <c r="A1857" s="86">
        <v>1853</v>
      </c>
      <c r="B1857" s="86">
        <v>1853</v>
      </c>
      <c r="C1857" s="105">
        <v>39598</v>
      </c>
      <c r="D1857" s="86"/>
      <c r="E1857" s="277">
        <v>39601</v>
      </c>
      <c r="F1857" s="105">
        <v>39601</v>
      </c>
      <c r="G1857" s="105">
        <v>39602</v>
      </c>
      <c r="H1857" s="135" t="s">
        <v>120</v>
      </c>
      <c r="I1857" s="206">
        <v>68703</v>
      </c>
      <c r="J1857" s="206"/>
      <c r="K1857" s="206"/>
      <c r="L1857" s="206">
        <v>31867</v>
      </c>
      <c r="M1857" s="206" t="s">
        <v>1895</v>
      </c>
      <c r="N1857" s="206">
        <v>102069</v>
      </c>
      <c r="O1857" s="206">
        <v>26754</v>
      </c>
      <c r="P1857" s="206">
        <v>826542</v>
      </c>
      <c r="Q1857" s="206">
        <v>823928</v>
      </c>
      <c r="R1857" s="206">
        <v>10384</v>
      </c>
      <c r="S1857" s="206">
        <v>380064</v>
      </c>
      <c r="T1857" s="206"/>
    </row>
    <row r="1858" spans="1:20">
      <c r="A1858" s="86">
        <v>1854</v>
      </c>
      <c r="B1858" s="86">
        <v>1854</v>
      </c>
      <c r="C1858" s="105">
        <v>39598</v>
      </c>
      <c r="D1858" s="86"/>
      <c r="E1858" s="277">
        <v>39601</v>
      </c>
      <c r="F1858" s="105">
        <v>39603</v>
      </c>
      <c r="G1858" s="105">
        <v>39603</v>
      </c>
      <c r="H1858" s="135" t="s">
        <v>120</v>
      </c>
      <c r="I1858" s="206">
        <v>68748</v>
      </c>
      <c r="J1858" s="206"/>
      <c r="K1858" s="206"/>
      <c r="L1858" s="206">
        <v>31729</v>
      </c>
      <c r="M1858" s="206" t="s">
        <v>1896</v>
      </c>
      <c r="N1858" s="206">
        <v>99504</v>
      </c>
      <c r="O1858" s="206">
        <v>26297</v>
      </c>
      <c r="P1858" s="206">
        <v>825584</v>
      </c>
      <c r="Q1858" s="206">
        <v>820917</v>
      </c>
      <c r="R1858" s="206">
        <v>9982</v>
      </c>
      <c r="S1858" s="206">
        <v>480221</v>
      </c>
      <c r="T1858" s="206"/>
    </row>
    <row r="1859" spans="1:20">
      <c r="A1859" s="86">
        <v>1855</v>
      </c>
      <c r="B1859" s="86">
        <v>1855</v>
      </c>
      <c r="C1859" s="105">
        <v>39598</v>
      </c>
      <c r="D1859" s="86"/>
      <c r="E1859" s="277">
        <v>39601</v>
      </c>
      <c r="F1859" s="105">
        <v>39603</v>
      </c>
      <c r="G1859" s="105">
        <v>39603</v>
      </c>
      <c r="H1859" s="135" t="s">
        <v>119</v>
      </c>
      <c r="I1859" s="206">
        <v>68712</v>
      </c>
      <c r="J1859" s="206"/>
      <c r="K1859" s="206"/>
      <c r="L1859" s="206">
        <v>31696</v>
      </c>
      <c r="M1859" s="206" t="s">
        <v>1897</v>
      </c>
      <c r="N1859" s="206">
        <v>102147</v>
      </c>
      <c r="O1859" s="206">
        <v>26351</v>
      </c>
      <c r="P1859" s="206">
        <v>825707</v>
      </c>
      <c r="Q1859" s="206">
        <v>823915</v>
      </c>
      <c r="R1859" s="206">
        <v>9971</v>
      </c>
      <c r="S1859" s="206">
        <v>480127</v>
      </c>
      <c r="T1859" s="206"/>
    </row>
    <row r="1860" spans="1:20">
      <c r="A1860" s="86">
        <v>1856</v>
      </c>
      <c r="B1860" s="86">
        <v>1856</v>
      </c>
      <c r="C1860" s="105">
        <v>39598</v>
      </c>
      <c r="D1860" s="86"/>
      <c r="E1860" s="277">
        <v>39601</v>
      </c>
      <c r="F1860" s="105">
        <v>39602</v>
      </c>
      <c r="G1860" s="105">
        <v>39602</v>
      </c>
      <c r="H1860" s="135" t="s">
        <v>120</v>
      </c>
      <c r="I1860" s="206">
        <v>68749</v>
      </c>
      <c r="J1860" s="206"/>
      <c r="K1860" s="206"/>
      <c r="L1860" s="206">
        <v>31805</v>
      </c>
      <c r="M1860" s="206" t="s">
        <v>1898</v>
      </c>
      <c r="N1860" s="206">
        <v>102325</v>
      </c>
      <c r="O1860" s="206">
        <v>26595</v>
      </c>
      <c r="P1860" s="206">
        <v>825461</v>
      </c>
      <c r="Q1860" s="206">
        <v>823913</v>
      </c>
      <c r="R1860" s="206">
        <v>10117</v>
      </c>
      <c r="S1860" s="206">
        <v>680024</v>
      </c>
      <c r="T1860" s="206"/>
    </row>
    <row r="1861" spans="1:20">
      <c r="A1861" s="86">
        <v>1857</v>
      </c>
      <c r="B1861" s="86">
        <v>1857</v>
      </c>
      <c r="C1861" s="105">
        <v>39598</v>
      </c>
      <c r="D1861" s="86"/>
      <c r="E1861" s="277">
        <v>39601</v>
      </c>
      <c r="F1861" s="105">
        <v>39602</v>
      </c>
      <c r="G1861" s="105">
        <v>39602</v>
      </c>
      <c r="H1861" s="135" t="s">
        <v>120</v>
      </c>
      <c r="I1861" s="206">
        <v>68729</v>
      </c>
      <c r="J1861" s="206"/>
      <c r="K1861" s="206"/>
      <c r="L1861" s="206">
        <v>31834</v>
      </c>
      <c r="M1861" s="206" t="s">
        <v>1899</v>
      </c>
      <c r="N1861" s="206">
        <v>102328</v>
      </c>
      <c r="O1861" s="206">
        <v>25986</v>
      </c>
      <c r="P1861" s="206">
        <v>825419</v>
      </c>
      <c r="Q1861" s="206">
        <v>824430</v>
      </c>
      <c r="R1861" s="206">
        <v>253</v>
      </c>
      <c r="S1861" s="206">
        <v>980167</v>
      </c>
      <c r="T1861" s="206"/>
    </row>
    <row r="1862" spans="1:20">
      <c r="A1862" s="86">
        <v>1858</v>
      </c>
      <c r="B1862" s="86">
        <v>1858</v>
      </c>
      <c r="C1862" s="105">
        <v>39598</v>
      </c>
      <c r="D1862" s="86"/>
      <c r="E1862" s="277">
        <v>39601</v>
      </c>
      <c r="F1862" s="105">
        <v>39602</v>
      </c>
      <c r="G1862" s="105">
        <v>39602</v>
      </c>
      <c r="H1862" s="135" t="s">
        <v>120</v>
      </c>
      <c r="I1862" s="206">
        <v>68713</v>
      </c>
      <c r="J1862" s="206"/>
      <c r="K1862" s="206"/>
      <c r="L1862" s="206">
        <v>31889</v>
      </c>
      <c r="M1862" s="206" t="s">
        <v>1900</v>
      </c>
      <c r="N1862" s="206">
        <v>102148</v>
      </c>
      <c r="O1862" s="206">
        <v>26814</v>
      </c>
      <c r="P1862" s="206">
        <v>825416</v>
      </c>
      <c r="Q1862" s="206">
        <v>823924</v>
      </c>
      <c r="R1862" s="206">
        <v>10195</v>
      </c>
      <c r="S1862" s="206">
        <v>680022</v>
      </c>
      <c r="T1862" s="206"/>
    </row>
    <row r="1863" spans="1:20">
      <c r="A1863" s="86">
        <v>1859</v>
      </c>
      <c r="B1863" s="86">
        <v>1859</v>
      </c>
      <c r="C1863" s="105">
        <v>39598</v>
      </c>
      <c r="D1863" s="86"/>
      <c r="E1863" s="277">
        <v>39601</v>
      </c>
      <c r="F1863" s="105">
        <v>39602</v>
      </c>
      <c r="G1863" s="105">
        <v>39602</v>
      </c>
      <c r="H1863" s="135" t="s">
        <v>122</v>
      </c>
      <c r="I1863" s="206">
        <v>68754</v>
      </c>
      <c r="J1863" s="206"/>
      <c r="K1863" s="206"/>
      <c r="L1863" s="206">
        <v>31885</v>
      </c>
      <c r="M1863" s="206" t="s">
        <v>1901</v>
      </c>
      <c r="N1863" s="206">
        <v>102324</v>
      </c>
      <c r="O1863" s="206">
        <v>26832</v>
      </c>
      <c r="P1863" s="206">
        <v>825851</v>
      </c>
      <c r="Q1863" s="206">
        <v>823909</v>
      </c>
      <c r="R1863" s="206">
        <v>251</v>
      </c>
      <c r="S1863" s="206">
        <v>480177</v>
      </c>
      <c r="T1863" s="206"/>
    </row>
    <row r="1864" spans="1:20">
      <c r="A1864" s="86">
        <v>1860</v>
      </c>
      <c r="B1864" s="86">
        <v>1860</v>
      </c>
      <c r="C1864" s="105">
        <v>39601</v>
      </c>
      <c r="D1864" s="86"/>
      <c r="E1864" s="277">
        <v>39602</v>
      </c>
      <c r="F1864" s="105">
        <v>39603</v>
      </c>
      <c r="G1864" s="105">
        <v>39603</v>
      </c>
      <c r="H1864" s="135" t="s">
        <v>134</v>
      </c>
      <c r="I1864" s="206">
        <v>68827</v>
      </c>
      <c r="J1864" s="206"/>
      <c r="K1864" s="206"/>
      <c r="L1864" s="206">
        <v>31890</v>
      </c>
      <c r="M1864" s="206" t="s">
        <v>1902</v>
      </c>
      <c r="N1864" s="206">
        <v>100455</v>
      </c>
      <c r="O1864" s="206">
        <v>26818</v>
      </c>
      <c r="P1864" s="206">
        <v>823590</v>
      </c>
      <c r="Q1864" s="206">
        <v>824433</v>
      </c>
      <c r="R1864" s="206">
        <v>10208</v>
      </c>
      <c r="S1864" s="206">
        <v>380104</v>
      </c>
      <c r="T1864" s="206"/>
    </row>
    <row r="1865" spans="1:20">
      <c r="A1865" s="86">
        <v>1861</v>
      </c>
      <c r="B1865" s="86">
        <v>1861</v>
      </c>
      <c r="C1865" s="105">
        <v>39601</v>
      </c>
      <c r="D1865" s="86"/>
      <c r="E1865" s="277">
        <v>39601</v>
      </c>
      <c r="F1865" s="105">
        <v>39603</v>
      </c>
      <c r="G1865" s="105">
        <v>39603</v>
      </c>
      <c r="H1865" s="135" t="s">
        <v>120</v>
      </c>
      <c r="I1865" s="206">
        <v>68446</v>
      </c>
      <c r="J1865" s="206"/>
      <c r="K1865" s="206"/>
      <c r="L1865" s="206">
        <v>31892</v>
      </c>
      <c r="M1865" s="206" t="s">
        <v>1903</v>
      </c>
      <c r="N1865" s="206">
        <v>101852</v>
      </c>
      <c r="O1865" s="206">
        <v>26807</v>
      </c>
      <c r="P1865" s="206">
        <v>826550</v>
      </c>
      <c r="Q1865" s="206">
        <v>824431</v>
      </c>
      <c r="R1865" s="206">
        <v>10308</v>
      </c>
      <c r="S1865" s="206">
        <v>480163</v>
      </c>
      <c r="T1865" s="206"/>
    </row>
    <row r="1866" spans="1:20">
      <c r="A1866" s="86">
        <v>1862</v>
      </c>
      <c r="B1866" s="86">
        <v>1862</v>
      </c>
      <c r="C1866" s="105">
        <v>39601</v>
      </c>
      <c r="D1866" s="86"/>
      <c r="E1866" s="277">
        <v>39601</v>
      </c>
      <c r="F1866" s="105">
        <v>39603</v>
      </c>
      <c r="G1866" s="105">
        <v>39603</v>
      </c>
      <c r="H1866" s="135" t="s">
        <v>134</v>
      </c>
      <c r="I1866" s="206">
        <v>68621</v>
      </c>
      <c r="J1866" s="206"/>
      <c r="K1866" s="206"/>
      <c r="L1866" s="206">
        <v>31711</v>
      </c>
      <c r="M1866" s="206" t="s">
        <v>1904</v>
      </c>
      <c r="N1866" s="206">
        <v>101400</v>
      </c>
      <c r="O1866" s="206">
        <v>26453</v>
      </c>
      <c r="P1866" s="206">
        <v>826543</v>
      </c>
      <c r="Q1866" s="206">
        <v>824434</v>
      </c>
      <c r="R1866" s="206">
        <v>10219</v>
      </c>
      <c r="S1866" s="206">
        <v>480135</v>
      </c>
      <c r="T1866" s="206"/>
    </row>
    <row r="1867" spans="1:20">
      <c r="A1867" s="86">
        <v>1863</v>
      </c>
      <c r="B1867" s="86">
        <v>1863</v>
      </c>
      <c r="C1867" s="105">
        <v>39601</v>
      </c>
      <c r="D1867" s="86"/>
      <c r="E1867" s="277">
        <v>39638</v>
      </c>
      <c r="F1867" s="105">
        <v>39643</v>
      </c>
      <c r="G1867" s="105">
        <v>39643</v>
      </c>
      <c r="H1867" s="193" t="s">
        <v>134</v>
      </c>
      <c r="I1867" s="206">
        <v>68741</v>
      </c>
      <c r="J1867" s="206"/>
      <c r="K1867" s="206"/>
      <c r="L1867" s="206">
        <v>31780</v>
      </c>
      <c r="M1867" s="206" t="s">
        <v>332</v>
      </c>
      <c r="N1867" s="206">
        <v>100400</v>
      </c>
      <c r="O1867" s="206">
        <v>25823</v>
      </c>
      <c r="P1867" s="206">
        <v>752064</v>
      </c>
      <c r="Q1867" s="206">
        <v>824427</v>
      </c>
      <c r="R1867" s="206">
        <v>10268</v>
      </c>
      <c r="S1867" s="206">
        <v>480135</v>
      </c>
      <c r="T1867" s="206"/>
    </row>
    <row r="1868" spans="1:20">
      <c r="A1868" s="86">
        <v>1864</v>
      </c>
      <c r="B1868" s="86">
        <v>1864</v>
      </c>
      <c r="C1868" s="105">
        <v>39601</v>
      </c>
      <c r="D1868" s="86"/>
      <c r="E1868" s="277">
        <v>39604</v>
      </c>
      <c r="F1868" s="105">
        <v>39605</v>
      </c>
      <c r="G1868" s="105">
        <v>39615</v>
      </c>
      <c r="H1868" s="135" t="s">
        <v>120</v>
      </c>
      <c r="I1868" s="206">
        <v>68724</v>
      </c>
      <c r="J1868" s="206"/>
      <c r="K1868" s="206"/>
      <c r="L1868" s="206">
        <v>31634</v>
      </c>
      <c r="M1868" s="206" t="s">
        <v>1905</v>
      </c>
      <c r="N1868" s="206">
        <v>101519</v>
      </c>
      <c r="O1868" s="206">
        <v>26231</v>
      </c>
      <c r="P1868" s="206">
        <v>752061</v>
      </c>
      <c r="Q1868" s="206">
        <v>824432</v>
      </c>
      <c r="R1868" s="206">
        <v>211</v>
      </c>
      <c r="S1868" s="206">
        <v>980148</v>
      </c>
      <c r="T1868" s="206"/>
    </row>
    <row r="1869" spans="1:20">
      <c r="A1869" s="86">
        <v>1865</v>
      </c>
      <c r="B1869" s="86">
        <v>1865</v>
      </c>
      <c r="C1869" s="105">
        <v>39601</v>
      </c>
      <c r="D1869" s="86"/>
      <c r="E1869" s="277">
        <v>39602</v>
      </c>
      <c r="F1869" s="105">
        <v>39603</v>
      </c>
      <c r="G1869" s="105">
        <v>39604</v>
      </c>
      <c r="H1869" s="135" t="s">
        <v>134</v>
      </c>
      <c r="I1869" s="206">
        <v>68843</v>
      </c>
      <c r="J1869" s="206"/>
      <c r="K1869" s="206"/>
      <c r="L1869" s="206">
        <v>31888</v>
      </c>
      <c r="M1869" s="206" t="s">
        <v>1906</v>
      </c>
      <c r="N1869" s="206">
        <v>102833</v>
      </c>
      <c r="O1869" s="206">
        <v>26817</v>
      </c>
      <c r="P1869" s="206">
        <v>817476</v>
      </c>
      <c r="Q1869" s="206">
        <v>824422</v>
      </c>
      <c r="R1869" s="206">
        <v>10194</v>
      </c>
      <c r="S1869" s="206">
        <v>280150</v>
      </c>
      <c r="T1869" s="206"/>
    </row>
    <row r="1870" spans="1:20">
      <c r="A1870" s="86">
        <v>1866</v>
      </c>
      <c r="B1870" s="86">
        <v>1866</v>
      </c>
      <c r="C1870" s="105">
        <v>39601</v>
      </c>
      <c r="D1870" s="86"/>
      <c r="E1870" s="277">
        <v>39602</v>
      </c>
      <c r="F1870" s="105">
        <v>39603</v>
      </c>
      <c r="G1870" s="105">
        <v>39603</v>
      </c>
      <c r="H1870" s="135" t="s">
        <v>120</v>
      </c>
      <c r="I1870" s="206">
        <v>68476</v>
      </c>
      <c r="J1870" s="206"/>
      <c r="K1870" s="206"/>
      <c r="L1870" s="206">
        <v>31788</v>
      </c>
      <c r="M1870" s="206" t="s">
        <v>1907</v>
      </c>
      <c r="N1870" s="206">
        <v>102487</v>
      </c>
      <c r="O1870" s="206">
        <v>26607</v>
      </c>
      <c r="P1870" s="206">
        <v>817595</v>
      </c>
      <c r="Q1870" s="206">
        <v>824424</v>
      </c>
      <c r="R1870" s="206">
        <v>10125</v>
      </c>
      <c r="S1870" s="206">
        <v>980168</v>
      </c>
      <c r="T1870" s="206"/>
    </row>
    <row r="1871" spans="1:20">
      <c r="A1871" s="86">
        <v>1867</v>
      </c>
      <c r="B1871" s="86">
        <v>1867</v>
      </c>
      <c r="C1871" s="105">
        <v>39601</v>
      </c>
      <c r="D1871" s="86"/>
      <c r="E1871" s="277">
        <v>39603</v>
      </c>
      <c r="F1871" s="105">
        <v>39604</v>
      </c>
      <c r="G1871" s="105">
        <v>39604</v>
      </c>
      <c r="H1871" s="135" t="s">
        <v>120</v>
      </c>
      <c r="I1871" s="206">
        <v>68823</v>
      </c>
      <c r="J1871" s="206"/>
      <c r="K1871" s="206"/>
      <c r="L1871" s="206">
        <v>31724</v>
      </c>
      <c r="M1871" s="206" t="s">
        <v>1908</v>
      </c>
      <c r="N1871" s="206">
        <v>103151</v>
      </c>
      <c r="O1871" s="206">
        <v>26215</v>
      </c>
      <c r="P1871" s="206">
        <v>752071</v>
      </c>
      <c r="Q1871" s="206">
        <v>824423</v>
      </c>
      <c r="R1871" s="206">
        <v>10090</v>
      </c>
      <c r="S1871" s="206">
        <v>980155</v>
      </c>
      <c r="T1871" s="206"/>
    </row>
    <row r="1872" spans="1:20">
      <c r="A1872" s="86">
        <v>1868</v>
      </c>
      <c r="B1872" s="86">
        <v>1868</v>
      </c>
      <c r="C1872" s="105">
        <v>39601</v>
      </c>
      <c r="D1872" s="86"/>
      <c r="E1872" s="277">
        <v>39602</v>
      </c>
      <c r="F1872" s="105">
        <v>39603</v>
      </c>
      <c r="G1872" s="105">
        <v>39604</v>
      </c>
      <c r="H1872" s="135" t="s">
        <v>122</v>
      </c>
      <c r="I1872" s="206">
        <v>68864</v>
      </c>
      <c r="J1872" s="206"/>
      <c r="K1872" s="206"/>
      <c r="L1872" s="206">
        <v>31898</v>
      </c>
      <c r="M1872" s="206" t="s">
        <v>1909</v>
      </c>
      <c r="N1872" s="206">
        <v>102902</v>
      </c>
      <c r="O1872" s="206">
        <v>26854</v>
      </c>
      <c r="P1872" s="206">
        <v>817596</v>
      </c>
      <c r="Q1872" s="206">
        <v>824425</v>
      </c>
      <c r="R1872" s="206">
        <v>10314</v>
      </c>
      <c r="S1872" s="206">
        <v>780100</v>
      </c>
      <c r="T1872" s="206"/>
    </row>
    <row r="1873" spans="1:20">
      <c r="A1873" s="86">
        <v>1869</v>
      </c>
      <c r="B1873" s="86">
        <v>1869</v>
      </c>
      <c r="C1873" s="105">
        <v>39601</v>
      </c>
      <c r="D1873" s="86"/>
      <c r="E1873" s="277">
        <v>39603</v>
      </c>
      <c r="F1873" s="105">
        <v>39604</v>
      </c>
      <c r="G1873" s="105">
        <v>39716</v>
      </c>
      <c r="H1873" s="238" t="s">
        <v>122</v>
      </c>
      <c r="I1873" s="206">
        <v>68901</v>
      </c>
      <c r="J1873" s="206"/>
      <c r="K1873" s="206"/>
      <c r="L1873" s="206">
        <v>31891</v>
      </c>
      <c r="M1873" s="206" t="s">
        <v>1910</v>
      </c>
      <c r="N1873" s="206">
        <v>102901</v>
      </c>
      <c r="O1873" s="206">
        <v>26816</v>
      </c>
      <c r="P1873" s="206">
        <v>817306</v>
      </c>
      <c r="Q1873" s="206">
        <v>824429</v>
      </c>
      <c r="R1873" s="206">
        <v>10307</v>
      </c>
      <c r="S1873" s="206">
        <v>780131</v>
      </c>
      <c r="T1873" s="206"/>
    </row>
    <row r="1874" spans="1:20">
      <c r="A1874" s="86">
        <v>1870</v>
      </c>
      <c r="B1874" s="86">
        <v>1870</v>
      </c>
      <c r="C1874" s="105">
        <v>39601</v>
      </c>
      <c r="D1874" s="86"/>
      <c r="E1874" s="277">
        <v>39602</v>
      </c>
      <c r="F1874" s="105">
        <v>39603</v>
      </c>
      <c r="G1874" s="105">
        <v>39604</v>
      </c>
      <c r="H1874" s="135" t="s">
        <v>122</v>
      </c>
      <c r="I1874" s="206">
        <v>68885</v>
      </c>
      <c r="J1874" s="206"/>
      <c r="K1874" s="206"/>
      <c r="L1874" s="206">
        <v>31849</v>
      </c>
      <c r="M1874" s="206" t="s">
        <v>1905</v>
      </c>
      <c r="N1874" s="206">
        <v>103145</v>
      </c>
      <c r="O1874" s="206">
        <v>26699</v>
      </c>
      <c r="P1874" s="206">
        <v>817084</v>
      </c>
      <c r="Q1874" s="206">
        <v>824421</v>
      </c>
      <c r="R1874" s="206">
        <v>10410</v>
      </c>
      <c r="S1874" s="206">
        <v>980158</v>
      </c>
      <c r="T1874" s="206"/>
    </row>
    <row r="1875" spans="1:20">
      <c r="A1875" s="86">
        <v>1871</v>
      </c>
      <c r="B1875" s="86">
        <v>1871</v>
      </c>
      <c r="C1875" s="105">
        <v>39601</v>
      </c>
      <c r="D1875" s="86"/>
      <c r="E1875" s="277">
        <v>39602</v>
      </c>
      <c r="F1875" s="105">
        <v>39603</v>
      </c>
      <c r="G1875" s="105">
        <v>39603</v>
      </c>
      <c r="H1875" s="135" t="s">
        <v>120</v>
      </c>
      <c r="I1875" s="206">
        <v>68723</v>
      </c>
      <c r="J1875" s="206"/>
      <c r="K1875" s="206"/>
      <c r="L1875" s="206">
        <v>31793</v>
      </c>
      <c r="M1875" s="206" t="s">
        <v>1911</v>
      </c>
      <c r="N1875" s="206">
        <v>102904</v>
      </c>
      <c r="O1875" s="206">
        <v>26654</v>
      </c>
      <c r="P1875" s="206">
        <v>817700</v>
      </c>
      <c r="Q1875" s="206">
        <v>824419</v>
      </c>
      <c r="R1875" s="206">
        <v>10120</v>
      </c>
      <c r="S1875" s="206">
        <v>680001</v>
      </c>
      <c r="T1875" s="206"/>
    </row>
    <row r="1876" spans="1:20">
      <c r="A1876" s="86">
        <v>1872</v>
      </c>
      <c r="B1876" s="86">
        <v>1872</v>
      </c>
      <c r="C1876" s="105">
        <v>39601</v>
      </c>
      <c r="D1876" s="86"/>
      <c r="E1876" s="277">
        <v>39602</v>
      </c>
      <c r="F1876" s="105">
        <v>39603</v>
      </c>
      <c r="G1876" s="105">
        <v>39604</v>
      </c>
      <c r="H1876" s="135" t="s">
        <v>134</v>
      </c>
      <c r="I1876" s="206">
        <v>68701</v>
      </c>
      <c r="J1876" s="206"/>
      <c r="K1876" s="206"/>
      <c r="L1876" s="206">
        <v>31742</v>
      </c>
      <c r="M1876" s="206" t="s">
        <v>1912</v>
      </c>
      <c r="N1876" s="206">
        <v>101391</v>
      </c>
      <c r="O1876" s="206">
        <v>26458</v>
      </c>
      <c r="P1876" s="206">
        <v>817314</v>
      </c>
      <c r="Q1876" s="206">
        <v>824415</v>
      </c>
      <c r="R1876" s="206">
        <v>10160</v>
      </c>
      <c r="S1876" s="206">
        <v>480188</v>
      </c>
      <c r="T1876" s="206"/>
    </row>
    <row r="1877" spans="1:20">
      <c r="A1877" s="86">
        <v>1873</v>
      </c>
      <c r="B1877" s="86">
        <v>1873</v>
      </c>
      <c r="C1877" s="105">
        <v>39601</v>
      </c>
      <c r="D1877" s="86"/>
      <c r="E1877" s="277">
        <v>39602</v>
      </c>
      <c r="F1877" s="105">
        <v>39603</v>
      </c>
      <c r="G1877" s="105">
        <v>39604</v>
      </c>
      <c r="H1877" s="135" t="s">
        <v>134</v>
      </c>
      <c r="I1877" s="206">
        <v>68884</v>
      </c>
      <c r="J1877" s="206"/>
      <c r="K1877" s="206"/>
      <c r="L1877" s="206">
        <v>31920</v>
      </c>
      <c r="M1877" s="206" t="s">
        <v>1913</v>
      </c>
      <c r="N1877" s="206">
        <v>102908</v>
      </c>
      <c r="O1877" s="206">
        <v>26748</v>
      </c>
      <c r="P1877" s="206">
        <v>811598</v>
      </c>
      <c r="Q1877" s="206">
        <v>824428</v>
      </c>
      <c r="R1877" s="206">
        <v>10205</v>
      </c>
      <c r="S1877" s="206">
        <v>780101</v>
      </c>
      <c r="T1877" s="206"/>
    </row>
    <row r="1878" spans="1:20">
      <c r="A1878" s="86">
        <v>1874</v>
      </c>
      <c r="B1878" s="86">
        <v>1874</v>
      </c>
      <c r="C1878" s="105">
        <v>39602</v>
      </c>
      <c r="D1878" s="86"/>
      <c r="E1878" s="277">
        <v>39602</v>
      </c>
      <c r="F1878" s="105">
        <v>39603</v>
      </c>
      <c r="G1878" s="105">
        <v>39603</v>
      </c>
      <c r="H1878" s="135" t="s">
        <v>127</v>
      </c>
      <c r="I1878" s="206">
        <v>68770</v>
      </c>
      <c r="J1878" s="206"/>
      <c r="K1878" s="206"/>
      <c r="L1878" s="206">
        <v>31962</v>
      </c>
      <c r="M1878" s="206" t="s">
        <v>1914</v>
      </c>
      <c r="N1878" s="206">
        <v>103143</v>
      </c>
      <c r="O1878" s="206">
        <v>26489</v>
      </c>
      <c r="P1878" s="206">
        <v>811595</v>
      </c>
      <c r="Q1878" s="206">
        <v>824426</v>
      </c>
      <c r="R1878" s="206">
        <v>10472</v>
      </c>
      <c r="S1878" s="206">
        <v>780130</v>
      </c>
      <c r="T1878" s="206"/>
    </row>
    <row r="1879" spans="1:20">
      <c r="A1879" s="86">
        <v>1875</v>
      </c>
      <c r="B1879" s="86">
        <v>1875</v>
      </c>
      <c r="C1879" s="105">
        <v>39602</v>
      </c>
      <c r="D1879" s="86"/>
      <c r="E1879" s="277">
        <v>39602</v>
      </c>
      <c r="F1879" s="105">
        <v>39603</v>
      </c>
      <c r="G1879" s="105">
        <v>39603</v>
      </c>
      <c r="H1879" s="135" t="s">
        <v>127</v>
      </c>
      <c r="I1879" s="206">
        <v>68722</v>
      </c>
      <c r="J1879" s="206"/>
      <c r="K1879" s="206"/>
      <c r="L1879" s="206">
        <v>31751</v>
      </c>
      <c r="M1879" s="206" t="s">
        <v>1915</v>
      </c>
      <c r="N1879" s="206">
        <v>102897</v>
      </c>
      <c r="O1879" s="206">
        <v>26396</v>
      </c>
      <c r="P1879" s="206">
        <v>817477</v>
      </c>
      <c r="Q1879" s="206">
        <v>824488</v>
      </c>
      <c r="R1879" s="206">
        <v>10287</v>
      </c>
      <c r="S1879" s="206">
        <v>1190094</v>
      </c>
      <c r="T1879" s="206"/>
    </row>
    <row r="1880" spans="1:20">
      <c r="A1880" s="86">
        <v>1876</v>
      </c>
      <c r="B1880" s="86">
        <v>1876</v>
      </c>
      <c r="C1880" s="105">
        <v>39602</v>
      </c>
      <c r="D1880" s="86"/>
      <c r="E1880" s="277">
        <v>39603</v>
      </c>
      <c r="F1880" s="105">
        <v>39603</v>
      </c>
      <c r="G1880" s="105">
        <v>39604</v>
      </c>
      <c r="H1880" s="135" t="s">
        <v>134</v>
      </c>
      <c r="I1880" s="206">
        <v>68745</v>
      </c>
      <c r="J1880" s="206"/>
      <c r="K1880" s="206"/>
      <c r="L1880" s="206">
        <v>31960</v>
      </c>
      <c r="M1880" s="206" t="s">
        <v>1916</v>
      </c>
      <c r="N1880" s="206">
        <v>102905</v>
      </c>
      <c r="O1880" s="206">
        <v>26794</v>
      </c>
      <c r="P1880" s="206">
        <v>750180</v>
      </c>
      <c r="Q1880" s="206">
        <v>824417</v>
      </c>
      <c r="R1880" s="206">
        <v>10443</v>
      </c>
      <c r="S1880" s="206">
        <v>1180090</v>
      </c>
      <c r="T1880" s="206"/>
    </row>
    <row r="1881" spans="1:20">
      <c r="A1881" s="86">
        <v>1877</v>
      </c>
      <c r="B1881" s="86">
        <v>1877</v>
      </c>
      <c r="C1881" s="105">
        <v>39602</v>
      </c>
      <c r="D1881" s="86"/>
      <c r="E1881" s="277">
        <v>39602</v>
      </c>
      <c r="F1881" s="105">
        <v>39603</v>
      </c>
      <c r="G1881" s="105">
        <v>39603</v>
      </c>
      <c r="H1881" s="135" t="s">
        <v>127</v>
      </c>
      <c r="I1881" s="206">
        <v>68751</v>
      </c>
      <c r="J1881" s="206"/>
      <c r="K1881" s="206"/>
      <c r="L1881" s="206">
        <v>31905</v>
      </c>
      <c r="M1881" s="206" t="s">
        <v>1917</v>
      </c>
      <c r="N1881" s="206">
        <v>102842</v>
      </c>
      <c r="O1881" s="206">
        <v>26858</v>
      </c>
      <c r="P1881" s="206">
        <v>817699</v>
      </c>
      <c r="Q1881" s="206">
        <v>824412</v>
      </c>
      <c r="R1881" s="206">
        <v>10201</v>
      </c>
      <c r="S1881" s="206">
        <v>780140</v>
      </c>
      <c r="T1881" s="206"/>
    </row>
    <row r="1882" spans="1:20">
      <c r="A1882" s="86">
        <v>1878</v>
      </c>
      <c r="B1882" s="86">
        <v>1878</v>
      </c>
      <c r="C1882" s="105">
        <v>39602</v>
      </c>
      <c r="D1882" s="86"/>
      <c r="E1882" s="277">
        <v>39639</v>
      </c>
      <c r="F1882" s="105">
        <v>39643</v>
      </c>
      <c r="G1882" s="135"/>
      <c r="H1882" s="233" t="s">
        <v>120</v>
      </c>
      <c r="I1882" s="206"/>
      <c r="J1882" s="206"/>
      <c r="K1882" s="206"/>
      <c r="L1882" s="206"/>
      <c r="M1882" s="206"/>
      <c r="N1882" s="206"/>
      <c r="O1882" s="206"/>
      <c r="P1882" s="206"/>
      <c r="Q1882" s="206"/>
      <c r="R1882" s="206"/>
      <c r="S1882" s="206"/>
      <c r="T1882" s="206"/>
    </row>
    <row r="1883" spans="1:20">
      <c r="A1883" s="86">
        <v>1879</v>
      </c>
      <c r="B1883" s="86">
        <v>1879</v>
      </c>
      <c r="C1883" s="105">
        <v>39602</v>
      </c>
      <c r="D1883" s="86"/>
      <c r="E1883" s="277">
        <v>39603</v>
      </c>
      <c r="F1883" s="105">
        <v>39604</v>
      </c>
      <c r="G1883" s="105">
        <v>39644</v>
      </c>
      <c r="H1883" s="135" t="s">
        <v>120</v>
      </c>
      <c r="I1883" s="206">
        <v>68752</v>
      </c>
      <c r="J1883" s="206"/>
      <c r="K1883" s="206"/>
      <c r="L1883" s="206">
        <v>31921</v>
      </c>
      <c r="M1883" s="206" t="s">
        <v>1918</v>
      </c>
      <c r="N1883" s="206">
        <v>99503</v>
      </c>
      <c r="O1883" s="206">
        <v>26877</v>
      </c>
      <c r="P1883" s="206">
        <v>817696</v>
      </c>
      <c r="Q1883" s="206">
        <v>824415</v>
      </c>
      <c r="R1883" s="206">
        <v>10227</v>
      </c>
      <c r="S1883" s="206">
        <v>780190</v>
      </c>
      <c r="T1883" s="206"/>
    </row>
    <row r="1884" spans="1:20">
      <c r="A1884" s="86">
        <v>1880</v>
      </c>
      <c r="B1884" s="86">
        <v>1880</v>
      </c>
      <c r="C1884" s="105">
        <v>39602</v>
      </c>
      <c r="D1884" s="86"/>
      <c r="E1884" s="277">
        <v>39603</v>
      </c>
      <c r="F1884" s="105">
        <v>39604</v>
      </c>
      <c r="G1884" s="105">
        <v>39604</v>
      </c>
      <c r="H1884" s="135" t="s">
        <v>120</v>
      </c>
      <c r="I1884" s="206">
        <v>68771</v>
      </c>
      <c r="J1884" s="206"/>
      <c r="K1884" s="206"/>
      <c r="L1884" s="206">
        <v>31818</v>
      </c>
      <c r="M1884" s="206" t="s">
        <v>1919</v>
      </c>
      <c r="N1884" s="206">
        <v>102846</v>
      </c>
      <c r="O1884" s="206">
        <v>26586</v>
      </c>
      <c r="P1884" s="206">
        <v>817482</v>
      </c>
      <c r="Q1884" s="206">
        <v>824420</v>
      </c>
      <c r="R1884" s="206">
        <v>10157</v>
      </c>
      <c r="S1884" s="206">
        <v>780164</v>
      </c>
      <c r="T1884" s="206"/>
    </row>
    <row r="1885" spans="1:20">
      <c r="A1885" s="86">
        <v>1881</v>
      </c>
      <c r="B1885" s="86">
        <v>1881</v>
      </c>
      <c r="C1885" s="105">
        <v>39602</v>
      </c>
      <c r="D1885" s="86"/>
      <c r="E1885" s="277">
        <v>39603</v>
      </c>
      <c r="F1885" s="105">
        <v>39604</v>
      </c>
      <c r="G1885" s="105">
        <v>39604</v>
      </c>
      <c r="H1885" s="135" t="s">
        <v>120</v>
      </c>
      <c r="I1885" s="206">
        <v>68740</v>
      </c>
      <c r="J1885" s="206"/>
      <c r="K1885" s="206"/>
      <c r="L1885" s="206">
        <v>31812</v>
      </c>
      <c r="M1885" s="206" t="s">
        <v>1920</v>
      </c>
      <c r="N1885" s="206">
        <v>102850</v>
      </c>
      <c r="O1885" s="206">
        <v>26573</v>
      </c>
      <c r="P1885" s="206">
        <v>817315</v>
      </c>
      <c r="Q1885" s="206">
        <v>824409</v>
      </c>
      <c r="R1885" s="206">
        <v>10343</v>
      </c>
      <c r="S1885" s="206">
        <v>780166</v>
      </c>
      <c r="T1885" s="206"/>
    </row>
    <row r="1886" spans="1:20">
      <c r="A1886" s="86">
        <v>1882</v>
      </c>
      <c r="B1886" s="86">
        <v>1882</v>
      </c>
      <c r="C1886" s="105">
        <v>39602</v>
      </c>
      <c r="D1886" s="86"/>
      <c r="E1886" s="277">
        <v>39608</v>
      </c>
      <c r="F1886" s="105">
        <v>39609</v>
      </c>
      <c r="G1886" s="105">
        <v>39651</v>
      </c>
      <c r="H1886" s="194" t="s">
        <v>134</v>
      </c>
      <c r="I1886" s="206">
        <v>68764</v>
      </c>
      <c r="J1886" s="206"/>
      <c r="K1886" s="206"/>
      <c r="L1886" s="206">
        <v>31735</v>
      </c>
      <c r="M1886" s="206" t="s">
        <v>1921</v>
      </c>
      <c r="N1886" s="206">
        <v>103144</v>
      </c>
      <c r="O1886" s="206">
        <v>26419</v>
      </c>
      <c r="P1886" s="206">
        <v>817481</v>
      </c>
      <c r="Q1886" s="206">
        <v>824405</v>
      </c>
      <c r="R1886" s="206">
        <v>10169</v>
      </c>
      <c r="S1886" s="206">
        <v>820118</v>
      </c>
      <c r="T1886" s="206"/>
    </row>
    <row r="1887" spans="1:20">
      <c r="A1887" s="86">
        <v>1883</v>
      </c>
      <c r="B1887" s="86">
        <v>1883</v>
      </c>
      <c r="C1887" s="105">
        <v>39602</v>
      </c>
      <c r="D1887" s="86"/>
      <c r="E1887" s="277">
        <v>39603</v>
      </c>
      <c r="F1887" s="105">
        <v>39604</v>
      </c>
      <c r="G1887" s="105">
        <v>39605</v>
      </c>
      <c r="H1887" s="135" t="s">
        <v>120</v>
      </c>
      <c r="I1887" s="206">
        <v>68756</v>
      </c>
      <c r="J1887" s="206"/>
      <c r="K1887" s="206"/>
      <c r="L1887" s="206">
        <v>31773</v>
      </c>
      <c r="M1887" s="206" t="s">
        <v>1922</v>
      </c>
      <c r="N1887" s="206">
        <v>103146</v>
      </c>
      <c r="O1887" s="206">
        <v>26539</v>
      </c>
      <c r="P1887" s="206">
        <v>826741</v>
      </c>
      <c r="Q1887" s="206">
        <v>824408</v>
      </c>
      <c r="R1887" s="206">
        <v>10188</v>
      </c>
      <c r="S1887" s="206">
        <v>118081</v>
      </c>
      <c r="T1887" s="206"/>
    </row>
    <row r="1888" spans="1:20">
      <c r="A1888" s="86">
        <v>1884</v>
      </c>
      <c r="B1888" s="86">
        <v>1884</v>
      </c>
      <c r="C1888" s="105">
        <v>39602</v>
      </c>
      <c r="D1888" s="86"/>
      <c r="E1888" s="278">
        <v>39605</v>
      </c>
      <c r="F1888" s="105">
        <v>39609</v>
      </c>
      <c r="G1888" s="105">
        <v>39609</v>
      </c>
      <c r="H1888" s="135" t="s">
        <v>119</v>
      </c>
      <c r="I1888" s="206">
        <v>68753</v>
      </c>
      <c r="J1888" s="206"/>
      <c r="K1888" s="206"/>
      <c r="L1888" s="206">
        <v>31859</v>
      </c>
      <c r="M1888" s="206" t="s">
        <v>1923</v>
      </c>
      <c r="N1888" s="206">
        <v>102895</v>
      </c>
      <c r="O1888" s="206">
        <v>26758</v>
      </c>
      <c r="P1888" s="206">
        <v>826746</v>
      </c>
      <c r="Q1888" s="206">
        <v>824410</v>
      </c>
      <c r="R1888" s="206">
        <v>10414</v>
      </c>
      <c r="S1888" s="206">
        <v>1180096</v>
      </c>
      <c r="T1888" s="206"/>
    </row>
    <row r="1889" spans="1:20">
      <c r="A1889" s="86">
        <v>1885</v>
      </c>
      <c r="B1889" s="86">
        <v>1885</v>
      </c>
      <c r="C1889" s="105">
        <v>39602</v>
      </c>
      <c r="D1889" s="86"/>
      <c r="E1889" s="277">
        <v>39603</v>
      </c>
      <c r="F1889" s="105">
        <v>39603</v>
      </c>
      <c r="G1889" s="105">
        <v>39604</v>
      </c>
      <c r="H1889" s="135" t="s">
        <v>134</v>
      </c>
      <c r="I1889" s="206">
        <v>68766</v>
      </c>
      <c r="J1889" s="206"/>
      <c r="K1889" s="206"/>
      <c r="L1889" s="206">
        <v>31787</v>
      </c>
      <c r="M1889" s="206" t="s">
        <v>1924</v>
      </c>
      <c r="N1889" s="206">
        <v>103097</v>
      </c>
      <c r="O1889" s="206">
        <v>26621</v>
      </c>
      <c r="P1889" s="206">
        <v>827138</v>
      </c>
      <c r="Q1889" s="206">
        <v>824406</v>
      </c>
      <c r="R1889" s="206">
        <v>10170</v>
      </c>
      <c r="S1889" s="206">
        <v>780167</v>
      </c>
      <c r="T1889" s="206"/>
    </row>
    <row r="1890" spans="1:20">
      <c r="A1890" s="86">
        <v>1886</v>
      </c>
      <c r="B1890" s="86">
        <v>1886</v>
      </c>
      <c r="C1890" s="105">
        <v>39602</v>
      </c>
      <c r="D1890" s="86"/>
      <c r="E1890" s="277">
        <v>39603</v>
      </c>
      <c r="F1890" s="105">
        <v>39604</v>
      </c>
      <c r="G1890" s="105">
        <v>39604</v>
      </c>
      <c r="H1890" s="135" t="s">
        <v>134</v>
      </c>
      <c r="I1890" s="206">
        <v>68726</v>
      </c>
      <c r="J1890" s="206"/>
      <c r="K1890" s="206"/>
      <c r="L1890" s="206">
        <v>31852</v>
      </c>
      <c r="M1890" s="206" t="s">
        <v>1925</v>
      </c>
      <c r="N1890" s="206">
        <v>103093</v>
      </c>
      <c r="O1890" s="206">
        <v>26751</v>
      </c>
      <c r="P1890" s="206">
        <v>827075</v>
      </c>
      <c r="Q1890" s="206">
        <v>824411</v>
      </c>
      <c r="R1890" s="206">
        <v>10400</v>
      </c>
      <c r="S1890" s="206">
        <v>780121</v>
      </c>
      <c r="T1890" s="206"/>
    </row>
    <row r="1891" spans="1:20">
      <c r="A1891" s="86">
        <v>1887</v>
      </c>
      <c r="B1891" s="86">
        <v>1887</v>
      </c>
      <c r="C1891" s="105">
        <v>39602</v>
      </c>
      <c r="D1891" s="86"/>
      <c r="E1891" s="277">
        <v>39603</v>
      </c>
      <c r="F1891" s="105">
        <v>39604</v>
      </c>
      <c r="G1891" s="105">
        <v>39605</v>
      </c>
      <c r="H1891" s="135" t="s">
        <v>120</v>
      </c>
      <c r="I1891" s="206">
        <v>68290</v>
      </c>
      <c r="J1891" s="206"/>
      <c r="K1891" s="206"/>
      <c r="L1891" s="206">
        <v>31713</v>
      </c>
      <c r="M1891" s="206" t="s">
        <v>1926</v>
      </c>
      <c r="N1891" s="206">
        <v>102906</v>
      </c>
      <c r="O1891" s="206">
        <v>26459</v>
      </c>
      <c r="P1891" s="206">
        <v>816429</v>
      </c>
      <c r="Q1891" s="206">
        <v>824731</v>
      </c>
      <c r="R1891" s="206">
        <v>10056</v>
      </c>
      <c r="S1891" s="206">
        <v>780104</v>
      </c>
      <c r="T1891" s="206"/>
    </row>
    <row r="1892" spans="1:20">
      <c r="A1892" s="86">
        <v>1888</v>
      </c>
      <c r="B1892" s="86">
        <v>1888</v>
      </c>
      <c r="C1892" s="105">
        <v>39602</v>
      </c>
      <c r="D1892" s="86"/>
      <c r="E1892" s="277">
        <v>39604</v>
      </c>
      <c r="F1892" s="105">
        <v>39605</v>
      </c>
      <c r="G1892" s="105">
        <v>39605</v>
      </c>
      <c r="H1892" s="135" t="s">
        <v>119</v>
      </c>
      <c r="I1892" s="206">
        <v>68773</v>
      </c>
      <c r="J1892" s="206"/>
      <c r="K1892" s="206"/>
      <c r="L1892" s="206">
        <v>31792</v>
      </c>
      <c r="M1892" s="206" t="s">
        <v>1927</v>
      </c>
      <c r="N1892" s="206">
        <v>103150</v>
      </c>
      <c r="O1892" s="206">
        <v>26660</v>
      </c>
      <c r="P1892" s="206">
        <v>824556</v>
      </c>
      <c r="Q1892" s="206">
        <v>824730</v>
      </c>
      <c r="R1892" s="206">
        <v>10159</v>
      </c>
      <c r="S1892" s="206">
        <v>780170</v>
      </c>
      <c r="T1892" s="206"/>
    </row>
    <row r="1893" spans="1:20">
      <c r="A1893" s="86">
        <v>1889</v>
      </c>
      <c r="B1893" s="86">
        <v>1889</v>
      </c>
      <c r="C1893" s="105">
        <v>39602</v>
      </c>
      <c r="D1893" s="86"/>
      <c r="E1893" s="277">
        <v>39603</v>
      </c>
      <c r="F1893" s="105">
        <v>39604</v>
      </c>
      <c r="G1893" s="105">
        <v>39604</v>
      </c>
      <c r="H1893" s="135" t="s">
        <v>120</v>
      </c>
      <c r="I1893" s="206">
        <v>68902</v>
      </c>
      <c r="J1893" s="206"/>
      <c r="K1893" s="206"/>
      <c r="L1893" s="206">
        <v>31887</v>
      </c>
      <c r="M1893" s="206" t="s">
        <v>1928</v>
      </c>
      <c r="N1893" s="206">
        <v>102900</v>
      </c>
      <c r="O1893" s="206">
        <v>26813</v>
      </c>
      <c r="P1893" s="206">
        <v>824553</v>
      </c>
      <c r="Q1893" s="206">
        <v>824727</v>
      </c>
      <c r="R1893" s="206">
        <v>256</v>
      </c>
      <c r="S1893" s="206">
        <v>780174</v>
      </c>
      <c r="T1893" s="206"/>
    </row>
    <row r="1894" spans="1:20">
      <c r="A1894" s="86">
        <v>1890</v>
      </c>
      <c r="B1894" s="86">
        <v>1890</v>
      </c>
      <c r="C1894" s="105">
        <v>39603</v>
      </c>
      <c r="D1894" s="86"/>
      <c r="E1894" s="277">
        <v>39610</v>
      </c>
      <c r="F1894" s="105">
        <v>39615</v>
      </c>
      <c r="G1894" s="105">
        <v>39615</v>
      </c>
      <c r="H1894" s="135" t="s">
        <v>120</v>
      </c>
      <c r="I1894" s="206">
        <v>67986</v>
      </c>
      <c r="J1894" s="206"/>
      <c r="K1894" s="206"/>
      <c r="L1894" s="206">
        <v>31743</v>
      </c>
      <c r="M1894" s="206" t="s">
        <v>1929</v>
      </c>
      <c r="N1894" s="206">
        <v>102834</v>
      </c>
      <c r="O1894" s="206">
        <v>26490</v>
      </c>
      <c r="P1894" s="206">
        <v>824559</v>
      </c>
      <c r="Q1894" s="206">
        <v>824714</v>
      </c>
      <c r="R1894" s="206">
        <v>10251</v>
      </c>
      <c r="S1894" s="206">
        <v>1180097</v>
      </c>
      <c r="T1894" s="206"/>
    </row>
    <row r="1895" spans="1:20">
      <c r="A1895" s="86">
        <v>1891</v>
      </c>
      <c r="B1895" s="86">
        <v>1891</v>
      </c>
      <c r="C1895" s="105">
        <v>39603</v>
      </c>
      <c r="D1895" s="86"/>
      <c r="E1895" s="277">
        <v>39604</v>
      </c>
      <c r="F1895" s="105">
        <v>39605</v>
      </c>
      <c r="G1895" s="105">
        <v>39605</v>
      </c>
      <c r="H1895" s="135" t="s">
        <v>119</v>
      </c>
      <c r="I1895" s="206">
        <v>68835</v>
      </c>
      <c r="J1895" s="206"/>
      <c r="K1895" s="206"/>
      <c r="L1895" s="206">
        <v>31737</v>
      </c>
      <c r="M1895" s="206" t="s">
        <v>1930</v>
      </c>
      <c r="N1895" s="206">
        <v>102831</v>
      </c>
      <c r="O1895" s="206">
        <v>26400</v>
      </c>
      <c r="P1895" s="206">
        <v>824481</v>
      </c>
      <c r="Q1895" s="206">
        <v>824715</v>
      </c>
      <c r="R1895" s="206">
        <v>285</v>
      </c>
      <c r="S1895" s="206">
        <v>780147</v>
      </c>
      <c r="T1895" s="206"/>
    </row>
    <row r="1896" spans="1:20">
      <c r="A1896" s="86">
        <v>1892</v>
      </c>
      <c r="B1896" s="86">
        <v>1892</v>
      </c>
      <c r="C1896" s="105">
        <v>39603</v>
      </c>
      <c r="D1896" s="86"/>
      <c r="E1896" s="277">
        <v>39604</v>
      </c>
      <c r="F1896" s="105">
        <v>39605</v>
      </c>
      <c r="G1896" s="105">
        <v>39605</v>
      </c>
      <c r="H1896" s="135" t="s">
        <v>120</v>
      </c>
      <c r="I1896" s="206">
        <v>68900</v>
      </c>
      <c r="J1896" s="206"/>
      <c r="K1896" s="206"/>
      <c r="L1896" s="206">
        <v>31821</v>
      </c>
      <c r="M1896" s="206" t="s">
        <v>1931</v>
      </c>
      <c r="N1896" s="206">
        <v>102898</v>
      </c>
      <c r="O1896" s="206">
        <v>26570</v>
      </c>
      <c r="P1896" s="206">
        <v>811582</v>
      </c>
      <c r="Q1896" s="206">
        <v>824728</v>
      </c>
      <c r="R1896" s="206">
        <v>10128</v>
      </c>
      <c r="S1896" s="206">
        <v>1080074</v>
      </c>
      <c r="T1896" s="206"/>
    </row>
    <row r="1897" spans="1:20">
      <c r="A1897" s="86">
        <v>1893</v>
      </c>
      <c r="B1897" s="86">
        <v>1893</v>
      </c>
      <c r="C1897" s="105">
        <v>39603</v>
      </c>
      <c r="D1897" s="86"/>
      <c r="E1897" s="277">
        <v>39604</v>
      </c>
      <c r="F1897" s="105">
        <v>39605</v>
      </c>
      <c r="G1897" s="105">
        <v>39605</v>
      </c>
      <c r="H1897" s="135" t="s">
        <v>120</v>
      </c>
      <c r="I1897" s="206">
        <v>68892</v>
      </c>
      <c r="J1897" s="206"/>
      <c r="K1897" s="206"/>
      <c r="L1897" s="206">
        <v>31848</v>
      </c>
      <c r="M1897" s="206" t="s">
        <v>1932</v>
      </c>
      <c r="N1897" s="206">
        <v>102843</v>
      </c>
      <c r="O1897" s="206">
        <v>26688</v>
      </c>
      <c r="P1897" s="206">
        <v>811158</v>
      </c>
      <c r="Q1897" s="206">
        <v>824716</v>
      </c>
      <c r="R1897" s="206">
        <v>10411</v>
      </c>
      <c r="S1897" s="206">
        <v>118020</v>
      </c>
      <c r="T1897" s="206"/>
    </row>
    <row r="1898" spans="1:20">
      <c r="A1898" s="86">
        <v>1894</v>
      </c>
      <c r="B1898" s="86">
        <v>1894</v>
      </c>
      <c r="C1898" s="105">
        <v>39603</v>
      </c>
      <c r="D1898" s="86"/>
      <c r="E1898" s="277">
        <v>39604</v>
      </c>
      <c r="F1898" s="105">
        <v>39605</v>
      </c>
      <c r="G1898" s="105">
        <v>39605</v>
      </c>
      <c r="H1898" s="135" t="s">
        <v>122</v>
      </c>
      <c r="I1898" s="206">
        <v>67964</v>
      </c>
      <c r="J1898" s="206"/>
      <c r="K1898" s="206"/>
      <c r="L1898" s="206">
        <v>31813</v>
      </c>
      <c r="M1898" s="206" t="s">
        <v>1933</v>
      </c>
      <c r="N1898" s="206">
        <v>102842</v>
      </c>
      <c r="O1898" s="206">
        <v>26646</v>
      </c>
      <c r="P1898" s="206">
        <v>811596</v>
      </c>
      <c r="Q1898" s="206">
        <v>824416</v>
      </c>
      <c r="R1898" s="206">
        <v>10328</v>
      </c>
      <c r="S1898" s="206">
        <v>1080028</v>
      </c>
      <c r="T1898" s="206"/>
    </row>
    <row r="1899" spans="1:20">
      <c r="A1899" s="86">
        <v>1895</v>
      </c>
      <c r="B1899" s="86">
        <v>1895</v>
      </c>
      <c r="C1899" s="105">
        <v>39603</v>
      </c>
      <c r="D1899" s="86"/>
      <c r="E1899" s="277">
        <v>39605</v>
      </c>
      <c r="F1899" s="105">
        <v>39606</v>
      </c>
      <c r="G1899" s="105">
        <v>39606</v>
      </c>
      <c r="H1899" s="135" t="s">
        <v>134</v>
      </c>
      <c r="I1899" s="206">
        <v>68285</v>
      </c>
      <c r="J1899" s="206"/>
      <c r="K1899" s="206"/>
      <c r="L1899" s="206">
        <v>31838</v>
      </c>
      <c r="M1899" s="206" t="s">
        <v>1934</v>
      </c>
      <c r="N1899" s="206">
        <v>102330</v>
      </c>
      <c r="O1899" s="206">
        <v>26701</v>
      </c>
      <c r="P1899" s="206">
        <v>823574</v>
      </c>
      <c r="Q1899" s="206">
        <v>824734</v>
      </c>
      <c r="R1899" s="206">
        <v>223</v>
      </c>
      <c r="S1899" s="206">
        <v>1080076</v>
      </c>
      <c r="T1899" s="206"/>
    </row>
    <row r="1900" spans="1:20">
      <c r="A1900" s="86">
        <v>1896</v>
      </c>
      <c r="B1900" s="86">
        <v>1896</v>
      </c>
      <c r="C1900" s="105">
        <v>39603</v>
      </c>
      <c r="D1900" s="86"/>
      <c r="E1900" s="277">
        <v>39608</v>
      </c>
      <c r="F1900" s="105">
        <v>39609</v>
      </c>
      <c r="G1900" s="105">
        <v>39609</v>
      </c>
      <c r="H1900" s="135" t="s">
        <v>134</v>
      </c>
      <c r="I1900" s="206">
        <v>68870</v>
      </c>
      <c r="J1900" s="206"/>
      <c r="K1900" s="206"/>
      <c r="L1900" s="206">
        <v>31823</v>
      </c>
      <c r="M1900" s="206" t="s">
        <v>1935</v>
      </c>
      <c r="N1900" s="206">
        <v>102907</v>
      </c>
      <c r="O1900" s="206">
        <v>26664</v>
      </c>
      <c r="P1900" s="206">
        <v>823589</v>
      </c>
      <c r="Q1900" s="206">
        <v>824733</v>
      </c>
      <c r="R1900" s="206">
        <v>10148</v>
      </c>
      <c r="S1900" s="206">
        <v>780161</v>
      </c>
      <c r="T1900" s="206"/>
    </row>
    <row r="1901" spans="1:20">
      <c r="A1901" s="86">
        <v>1897</v>
      </c>
      <c r="B1901" s="86">
        <v>1897</v>
      </c>
      <c r="C1901" s="105">
        <v>39603</v>
      </c>
      <c r="D1901" s="86"/>
      <c r="E1901" s="277">
        <v>39604</v>
      </c>
      <c r="F1901" s="105">
        <v>39609</v>
      </c>
      <c r="G1901" s="135"/>
      <c r="H1901" s="135"/>
      <c r="I1901" s="206">
        <v>68772</v>
      </c>
      <c r="J1901" s="206"/>
      <c r="K1901" s="206"/>
      <c r="L1901" s="206">
        <v>31837</v>
      </c>
      <c r="M1901" s="206" t="s">
        <v>1936</v>
      </c>
      <c r="N1901" s="206">
        <v>102849</v>
      </c>
      <c r="O1901" s="206">
        <v>26564</v>
      </c>
      <c r="P1901" s="206">
        <v>811076</v>
      </c>
      <c r="Q1901" s="206">
        <v>824710</v>
      </c>
      <c r="R1901" s="206">
        <v>259</v>
      </c>
      <c r="S1901" s="206">
        <v>980076</v>
      </c>
      <c r="T1901" s="206"/>
    </row>
    <row r="1902" spans="1:20">
      <c r="A1902" s="86">
        <v>1898</v>
      </c>
      <c r="B1902" s="86">
        <v>1898</v>
      </c>
      <c r="C1902" s="105">
        <v>39603</v>
      </c>
      <c r="D1902" s="86"/>
      <c r="E1902" s="277">
        <v>39605</v>
      </c>
      <c r="F1902" s="105">
        <v>39606</v>
      </c>
      <c r="G1902" s="105">
        <v>39606</v>
      </c>
      <c r="H1902" s="135" t="s">
        <v>134</v>
      </c>
      <c r="I1902" s="206">
        <v>68765</v>
      </c>
      <c r="J1902" s="206"/>
      <c r="K1902" s="206"/>
      <c r="L1902" s="206">
        <v>31736</v>
      </c>
      <c r="M1902" s="206" t="s">
        <v>1937</v>
      </c>
      <c r="N1902" s="206">
        <v>102007</v>
      </c>
      <c r="O1902" s="206">
        <v>26416</v>
      </c>
      <c r="P1902" s="206">
        <v>817483</v>
      </c>
      <c r="Q1902" s="206">
        <v>824729</v>
      </c>
      <c r="R1902" s="206">
        <v>10164</v>
      </c>
      <c r="S1902" s="206">
        <v>1180053</v>
      </c>
      <c r="T1902" s="206"/>
    </row>
    <row r="1903" spans="1:20">
      <c r="A1903" s="86">
        <v>1899</v>
      </c>
      <c r="B1903" s="86">
        <v>1899</v>
      </c>
      <c r="C1903" s="105">
        <v>39603</v>
      </c>
      <c r="D1903" s="86"/>
      <c r="E1903" s="277">
        <v>39604</v>
      </c>
      <c r="F1903" s="105">
        <v>39606</v>
      </c>
      <c r="G1903" s="105">
        <v>39606</v>
      </c>
      <c r="H1903" s="135" t="s">
        <v>127</v>
      </c>
      <c r="I1903" s="206">
        <v>68893</v>
      </c>
      <c r="J1903" s="206"/>
      <c r="K1903" s="206"/>
      <c r="L1903" s="206">
        <v>31946</v>
      </c>
      <c r="M1903" s="206" t="s">
        <v>1938</v>
      </c>
      <c r="N1903" s="206">
        <v>103148</v>
      </c>
      <c r="O1903" s="206">
        <v>26502</v>
      </c>
      <c r="P1903" s="206">
        <v>827896</v>
      </c>
      <c r="Q1903" s="206">
        <v>824726</v>
      </c>
      <c r="R1903" s="206">
        <v>10463</v>
      </c>
      <c r="S1903" s="206">
        <v>1180061</v>
      </c>
      <c r="T1903" s="206"/>
    </row>
    <row r="1904" spans="1:20">
      <c r="A1904" s="86">
        <v>1900</v>
      </c>
      <c r="B1904" s="86">
        <v>1900</v>
      </c>
      <c r="C1904" s="105">
        <v>39603</v>
      </c>
      <c r="D1904" s="86"/>
      <c r="E1904" s="277">
        <v>39604</v>
      </c>
      <c r="F1904" s="105">
        <v>39605</v>
      </c>
      <c r="G1904" s="105">
        <v>39605</v>
      </c>
      <c r="H1904" s="135" t="s">
        <v>122</v>
      </c>
      <c r="I1904" s="206">
        <v>68123</v>
      </c>
      <c r="J1904" s="206"/>
      <c r="K1904" s="206"/>
      <c r="L1904" s="206">
        <v>31789</v>
      </c>
      <c r="M1904" s="206" t="s">
        <v>2299</v>
      </c>
      <c r="N1904" s="206">
        <v>102844</v>
      </c>
      <c r="O1904" s="206">
        <v>26652</v>
      </c>
      <c r="P1904" s="206">
        <v>827961</v>
      </c>
      <c r="Q1904" s="206">
        <v>824725</v>
      </c>
      <c r="R1904" s="206">
        <v>10147</v>
      </c>
      <c r="S1904" s="206">
        <v>780153</v>
      </c>
      <c r="T1904" s="206"/>
    </row>
    <row r="1905" spans="1:20">
      <c r="A1905" s="86">
        <v>1901</v>
      </c>
      <c r="B1905" s="86">
        <v>1901</v>
      </c>
      <c r="C1905" s="105">
        <v>39603</v>
      </c>
      <c r="D1905" s="86"/>
      <c r="E1905" s="277">
        <v>39604</v>
      </c>
      <c r="F1905" s="105">
        <v>39605</v>
      </c>
      <c r="G1905" s="105">
        <v>39605</v>
      </c>
      <c r="H1905" s="135" t="s">
        <v>122</v>
      </c>
      <c r="I1905" s="206">
        <v>68728</v>
      </c>
      <c r="J1905" s="206"/>
      <c r="K1905" s="206"/>
      <c r="L1905" s="206">
        <v>31958</v>
      </c>
      <c r="M1905" s="206" t="s">
        <v>2300</v>
      </c>
      <c r="N1905" s="206">
        <v>102848</v>
      </c>
      <c r="O1905" s="206">
        <v>26824</v>
      </c>
      <c r="P1905" s="206">
        <v>827957</v>
      </c>
      <c r="Q1905" s="206">
        <v>824717</v>
      </c>
      <c r="R1905" s="206">
        <v>10508</v>
      </c>
      <c r="S1905" s="206">
        <v>1080057</v>
      </c>
      <c r="T1905" s="206"/>
    </row>
    <row r="1906" spans="1:20">
      <c r="A1906" s="86">
        <v>1902</v>
      </c>
      <c r="B1906" s="86">
        <v>1902</v>
      </c>
      <c r="C1906" s="105">
        <v>39603</v>
      </c>
      <c r="D1906" s="86"/>
      <c r="E1906" s="277">
        <v>39644</v>
      </c>
      <c r="F1906" s="105">
        <v>39279</v>
      </c>
      <c r="G1906" s="105">
        <v>39650</v>
      </c>
      <c r="H1906" s="194" t="s">
        <v>169</v>
      </c>
      <c r="I1906" s="206">
        <v>68896</v>
      </c>
      <c r="J1906" s="206"/>
      <c r="K1906" s="206"/>
      <c r="L1906" s="206">
        <v>31918</v>
      </c>
      <c r="M1906" s="206" t="s">
        <v>333</v>
      </c>
      <c r="N1906" s="206">
        <v>103088</v>
      </c>
      <c r="O1906" s="206">
        <v>26888</v>
      </c>
      <c r="P1906" s="206">
        <v>828088</v>
      </c>
      <c r="Q1906" s="206">
        <v>824721</v>
      </c>
      <c r="R1906" s="206">
        <v>10319</v>
      </c>
      <c r="S1906" s="206">
        <v>1180100</v>
      </c>
      <c r="T1906" s="206"/>
    </row>
    <row r="1907" spans="1:20">
      <c r="A1907" s="86">
        <v>1903</v>
      </c>
      <c r="B1907" s="86">
        <v>1903</v>
      </c>
      <c r="C1907" s="105">
        <v>39603</v>
      </c>
      <c r="D1907" s="86"/>
      <c r="E1907" s="277">
        <v>39604</v>
      </c>
      <c r="F1907" s="105">
        <v>39605</v>
      </c>
      <c r="G1907" s="105">
        <v>39605</v>
      </c>
      <c r="H1907" s="135" t="s">
        <v>122</v>
      </c>
      <c r="I1907" s="206">
        <v>68830</v>
      </c>
      <c r="J1907" s="206"/>
      <c r="K1907" s="206"/>
      <c r="L1907" s="206">
        <v>31930</v>
      </c>
      <c r="M1907" s="206" t="s">
        <v>2301</v>
      </c>
      <c r="N1907" s="206">
        <v>102845</v>
      </c>
      <c r="O1907" s="206">
        <v>26889</v>
      </c>
      <c r="P1907" s="206">
        <v>826670</v>
      </c>
      <c r="Q1907" s="206">
        <v>824718</v>
      </c>
      <c r="R1907" s="206">
        <v>10464</v>
      </c>
      <c r="S1907" s="206">
        <v>780186</v>
      </c>
      <c r="T1907" s="206"/>
    </row>
    <row r="1908" spans="1:20">
      <c r="A1908" s="86">
        <v>1904</v>
      </c>
      <c r="B1908" s="86">
        <v>1904</v>
      </c>
      <c r="C1908" s="105">
        <v>39603</v>
      </c>
      <c r="D1908" s="86"/>
      <c r="E1908" s="277">
        <v>39604</v>
      </c>
      <c r="F1908" s="105">
        <v>39605</v>
      </c>
      <c r="G1908" s="105">
        <v>39605</v>
      </c>
      <c r="H1908" s="135" t="s">
        <v>122</v>
      </c>
      <c r="I1908" s="206">
        <v>68768</v>
      </c>
      <c r="J1908" s="206"/>
      <c r="K1908" s="206"/>
      <c r="L1908" s="206">
        <v>31991</v>
      </c>
      <c r="M1908" s="206" t="s">
        <v>2302</v>
      </c>
      <c r="N1908" s="206">
        <v>103309</v>
      </c>
      <c r="O1908" s="206">
        <v>27024</v>
      </c>
      <c r="P1908" s="206">
        <v>827137</v>
      </c>
      <c r="Q1908" s="206">
        <v>824705</v>
      </c>
      <c r="R1908" s="206">
        <v>10513</v>
      </c>
      <c r="S1908" s="206">
        <v>1180083</v>
      </c>
      <c r="T1908" s="206"/>
    </row>
    <row r="1909" spans="1:20">
      <c r="A1909" s="86">
        <v>1905</v>
      </c>
      <c r="B1909" s="86">
        <v>1905</v>
      </c>
      <c r="C1909" s="105">
        <v>39603</v>
      </c>
      <c r="D1909" s="86"/>
      <c r="E1909" s="277">
        <v>39604</v>
      </c>
      <c r="F1909" s="105">
        <v>39605</v>
      </c>
      <c r="G1909" s="105">
        <v>39605</v>
      </c>
      <c r="H1909" s="135" t="s">
        <v>119</v>
      </c>
      <c r="I1909" s="206">
        <v>68850</v>
      </c>
      <c r="J1909" s="206"/>
      <c r="K1909" s="206"/>
      <c r="L1909" s="206">
        <v>31917</v>
      </c>
      <c r="M1909" s="206" t="s">
        <v>2303</v>
      </c>
      <c r="N1909" s="206">
        <v>103147</v>
      </c>
      <c r="O1909" s="206">
        <v>26768</v>
      </c>
      <c r="P1909" s="206">
        <v>825545</v>
      </c>
      <c r="Q1909" s="206">
        <v>824706</v>
      </c>
      <c r="R1909" s="206">
        <v>10233</v>
      </c>
      <c r="S1909" s="206">
        <v>780185</v>
      </c>
      <c r="T1909" s="206"/>
    </row>
    <row r="1910" spans="1:20">
      <c r="A1910" s="86">
        <v>1906</v>
      </c>
      <c r="B1910" s="86">
        <v>1906</v>
      </c>
      <c r="C1910" s="105">
        <v>39604</v>
      </c>
      <c r="D1910" s="86"/>
      <c r="E1910" s="277">
        <v>39604</v>
      </c>
      <c r="F1910" s="105">
        <v>39605</v>
      </c>
      <c r="G1910" s="105">
        <v>39615</v>
      </c>
      <c r="H1910" s="135" t="s">
        <v>120</v>
      </c>
      <c r="I1910" s="206">
        <v>68283</v>
      </c>
      <c r="J1910" s="206"/>
      <c r="K1910" s="206"/>
      <c r="L1910" s="206">
        <v>30954</v>
      </c>
      <c r="M1910" s="206" t="s">
        <v>2304</v>
      </c>
      <c r="N1910" s="206">
        <v>103305</v>
      </c>
      <c r="O1910" s="206">
        <v>24773</v>
      </c>
      <c r="P1910" s="206">
        <v>826773</v>
      </c>
      <c r="Q1910" s="206">
        <v>824722</v>
      </c>
      <c r="R1910" s="206">
        <v>9200</v>
      </c>
      <c r="S1910" s="206">
        <v>1180089</v>
      </c>
      <c r="T1910" s="206"/>
    </row>
    <row r="1911" spans="1:20">
      <c r="A1911" s="86">
        <v>1907</v>
      </c>
      <c r="B1911" s="86">
        <v>1907</v>
      </c>
      <c r="C1911" s="105">
        <v>39604</v>
      </c>
      <c r="D1911" s="86"/>
      <c r="E1911" s="277">
        <v>39605</v>
      </c>
      <c r="F1911" s="105">
        <v>39606</v>
      </c>
      <c r="G1911" s="105">
        <v>39606</v>
      </c>
      <c r="H1911" s="135" t="s">
        <v>127</v>
      </c>
      <c r="I1911" s="206">
        <v>68042</v>
      </c>
      <c r="J1911" s="206"/>
      <c r="K1911" s="206"/>
      <c r="L1911" s="206">
        <v>31929</v>
      </c>
      <c r="M1911" s="206" t="s">
        <v>2305</v>
      </c>
      <c r="N1911" s="206">
        <v>103238</v>
      </c>
      <c r="O1911" s="206">
        <v>26938</v>
      </c>
      <c r="P1911" s="206">
        <v>827729</v>
      </c>
      <c r="Q1911" s="206">
        <v>824723</v>
      </c>
      <c r="R1911" s="206">
        <v>10118</v>
      </c>
      <c r="S1911" s="206">
        <v>780187</v>
      </c>
      <c r="T1911" s="206"/>
    </row>
    <row r="1912" spans="1:20">
      <c r="A1912" s="86">
        <v>1908</v>
      </c>
      <c r="B1912" s="86">
        <v>1908</v>
      </c>
      <c r="C1912" s="105">
        <v>39604</v>
      </c>
      <c r="D1912" s="86"/>
      <c r="E1912" s="277">
        <v>39605</v>
      </c>
      <c r="F1912" s="105">
        <v>39608</v>
      </c>
      <c r="G1912" s="105">
        <v>39608</v>
      </c>
      <c r="H1912" s="135" t="s">
        <v>120</v>
      </c>
      <c r="I1912" s="206">
        <v>68897</v>
      </c>
      <c r="J1912" s="206"/>
      <c r="K1912" s="206"/>
      <c r="L1912" s="206">
        <v>31945</v>
      </c>
      <c r="M1912" s="206" t="s">
        <v>2306</v>
      </c>
      <c r="N1912" s="206">
        <v>103239</v>
      </c>
      <c r="O1912" s="206">
        <v>26508</v>
      </c>
      <c r="P1912" s="206">
        <v>827717</v>
      </c>
      <c r="Q1912" s="206">
        <v>824824</v>
      </c>
      <c r="R1912" s="206">
        <v>10485</v>
      </c>
      <c r="S1912" s="206">
        <v>1180088</v>
      </c>
      <c r="T1912" s="206"/>
    </row>
    <row r="1913" spans="1:20">
      <c r="A1913" s="86">
        <v>1909</v>
      </c>
      <c r="B1913" s="86">
        <v>1909</v>
      </c>
      <c r="C1913" s="105">
        <v>39604</v>
      </c>
      <c r="D1913" s="86"/>
      <c r="E1913" s="277">
        <v>39605</v>
      </c>
      <c r="F1913" s="105">
        <v>39606</v>
      </c>
      <c r="G1913" s="105">
        <v>39606</v>
      </c>
      <c r="H1913" s="135" t="s">
        <v>120</v>
      </c>
      <c r="I1913" s="206">
        <v>68297</v>
      </c>
      <c r="J1913" s="206"/>
      <c r="K1913" s="206"/>
      <c r="L1913" s="206">
        <v>31928</v>
      </c>
      <c r="M1913" s="206" t="s">
        <v>2307</v>
      </c>
      <c r="N1913" s="206">
        <v>100466</v>
      </c>
      <c r="O1913" s="206">
        <v>26728</v>
      </c>
      <c r="P1913" s="206">
        <v>827727</v>
      </c>
      <c r="Q1913" s="206">
        <v>827732</v>
      </c>
      <c r="R1913" s="206">
        <v>10448</v>
      </c>
      <c r="S1913" s="206">
        <v>780178</v>
      </c>
      <c r="T1913" s="206"/>
    </row>
    <row r="1914" spans="1:20">
      <c r="A1914" s="86">
        <v>1910</v>
      </c>
      <c r="B1914" s="86">
        <v>1910</v>
      </c>
      <c r="C1914" s="105">
        <v>39604</v>
      </c>
      <c r="D1914" s="86"/>
      <c r="E1914" s="277">
        <v>39604</v>
      </c>
      <c r="F1914" s="105">
        <v>39605</v>
      </c>
      <c r="G1914" s="105">
        <v>39605</v>
      </c>
      <c r="H1914" s="135" t="s">
        <v>122</v>
      </c>
      <c r="I1914" s="206">
        <v>68116</v>
      </c>
      <c r="J1914" s="206"/>
      <c r="K1914" s="206"/>
      <c r="L1914" s="206">
        <v>31453</v>
      </c>
      <c r="M1914" s="206" t="s">
        <v>2308</v>
      </c>
      <c r="N1914" s="206">
        <v>103089</v>
      </c>
      <c r="O1914" s="206">
        <v>25885</v>
      </c>
      <c r="P1914" s="206">
        <v>825995</v>
      </c>
      <c r="Q1914" s="206">
        <v>824711</v>
      </c>
      <c r="R1914" s="206">
        <v>9797</v>
      </c>
      <c r="S1914" s="206">
        <v>1180026</v>
      </c>
      <c r="T1914" s="206"/>
    </row>
    <row r="1915" spans="1:20">
      <c r="A1915" s="86">
        <v>1911</v>
      </c>
      <c r="B1915" s="86">
        <v>1911</v>
      </c>
      <c r="C1915" s="105">
        <v>39604</v>
      </c>
      <c r="D1915" s="86"/>
      <c r="E1915" s="277">
        <v>39605</v>
      </c>
      <c r="F1915" s="105">
        <v>39606</v>
      </c>
      <c r="G1915" s="105">
        <v>39606</v>
      </c>
      <c r="H1915" s="135" t="s">
        <v>120</v>
      </c>
      <c r="I1915" s="206">
        <v>68845</v>
      </c>
      <c r="J1915" s="206"/>
      <c r="K1915" s="206"/>
      <c r="L1915" s="206">
        <v>31919</v>
      </c>
      <c r="M1915" s="206" t="s">
        <v>2309</v>
      </c>
      <c r="N1915" s="206">
        <v>103090</v>
      </c>
      <c r="O1915" s="206">
        <v>26876</v>
      </c>
      <c r="P1915" s="206">
        <v>827526</v>
      </c>
      <c r="Q1915" s="206">
        <v>824719</v>
      </c>
      <c r="R1915" s="206">
        <v>10278</v>
      </c>
      <c r="S1915" s="206">
        <v>980162</v>
      </c>
      <c r="T1915" s="206"/>
    </row>
    <row r="1916" spans="1:20">
      <c r="A1916" s="86">
        <v>1912</v>
      </c>
      <c r="B1916" s="86">
        <v>1912</v>
      </c>
      <c r="C1916" s="105">
        <v>39604</v>
      </c>
      <c r="D1916" s="86"/>
      <c r="E1916" s="277">
        <v>39605</v>
      </c>
      <c r="F1916" s="105">
        <v>39606</v>
      </c>
      <c r="G1916" s="105">
        <v>39606</v>
      </c>
      <c r="H1916" s="135" t="s">
        <v>127</v>
      </c>
      <c r="I1916" s="206">
        <v>68769</v>
      </c>
      <c r="J1916" s="206"/>
      <c r="K1916" s="206"/>
      <c r="L1916" s="206">
        <v>31925</v>
      </c>
      <c r="M1916" s="206" t="s">
        <v>2310</v>
      </c>
      <c r="N1916" s="206">
        <v>103303</v>
      </c>
      <c r="O1916" s="206">
        <v>26862</v>
      </c>
      <c r="P1916" s="206">
        <v>827958</v>
      </c>
      <c r="Q1916" s="206">
        <v>824709</v>
      </c>
      <c r="R1916" s="206">
        <v>10092</v>
      </c>
      <c r="S1916" s="206">
        <v>1180027</v>
      </c>
      <c r="T1916" s="206"/>
    </row>
    <row r="1917" spans="1:20">
      <c r="A1917" s="86">
        <v>1913</v>
      </c>
      <c r="B1917" s="86">
        <v>1913</v>
      </c>
      <c r="C1917" s="105">
        <v>39604</v>
      </c>
      <c r="D1917" s="86"/>
      <c r="E1917" s="277">
        <v>39605</v>
      </c>
      <c r="F1917" s="105">
        <v>39606</v>
      </c>
      <c r="G1917" s="105">
        <v>39606</v>
      </c>
      <c r="H1917" s="135" t="s">
        <v>127</v>
      </c>
      <c r="I1917" s="206">
        <v>68894</v>
      </c>
      <c r="J1917" s="206"/>
      <c r="K1917" s="206"/>
      <c r="L1917" s="206">
        <v>31938</v>
      </c>
      <c r="M1917" s="206" t="s">
        <v>2311</v>
      </c>
      <c r="N1917" s="206">
        <v>103152</v>
      </c>
      <c r="O1917" s="206">
        <v>26620</v>
      </c>
      <c r="P1917" s="206">
        <v>827728</v>
      </c>
      <c r="Q1917" s="206">
        <v>825359</v>
      </c>
      <c r="R1917" s="206">
        <v>10470</v>
      </c>
      <c r="S1917" s="206">
        <v>980076</v>
      </c>
      <c r="T1917" s="206"/>
    </row>
    <row r="1918" spans="1:20">
      <c r="A1918" s="86">
        <v>1914</v>
      </c>
      <c r="B1918" s="86">
        <v>1914</v>
      </c>
      <c r="C1918" s="105">
        <v>39604</v>
      </c>
      <c r="D1918" s="86"/>
      <c r="E1918" s="277">
        <v>39608</v>
      </c>
      <c r="F1918" s="105">
        <v>39622</v>
      </c>
      <c r="G1918" s="105">
        <v>39716</v>
      </c>
      <c r="H1918" s="238" t="s">
        <v>122</v>
      </c>
      <c r="I1918" s="206">
        <v>68883</v>
      </c>
      <c r="J1918" s="206"/>
      <c r="K1918" s="206"/>
      <c r="L1918" s="206">
        <v>30943</v>
      </c>
      <c r="M1918" s="206" t="s">
        <v>2312</v>
      </c>
      <c r="N1918" s="206">
        <v>102899</v>
      </c>
      <c r="O1918" s="206">
        <v>24690</v>
      </c>
      <c r="P1918" s="206">
        <v>827460</v>
      </c>
      <c r="Q1918" s="206">
        <v>824720</v>
      </c>
      <c r="R1918" s="206">
        <v>8855</v>
      </c>
      <c r="S1918" s="206">
        <v>980175</v>
      </c>
      <c r="T1918" s="206"/>
    </row>
    <row r="1919" spans="1:20">
      <c r="A1919" s="86">
        <v>1915</v>
      </c>
      <c r="B1919" s="86">
        <v>1915</v>
      </c>
      <c r="C1919" s="105">
        <v>39604</v>
      </c>
      <c r="D1919" s="86"/>
      <c r="E1919" s="277">
        <v>39605</v>
      </c>
      <c r="F1919" s="105">
        <v>39606</v>
      </c>
      <c r="G1919" s="105">
        <v>39608</v>
      </c>
      <c r="H1919" s="135" t="s">
        <v>120</v>
      </c>
      <c r="I1919" s="206">
        <v>68862</v>
      </c>
      <c r="J1919" s="206"/>
      <c r="K1919" s="206"/>
      <c r="L1919" s="206">
        <v>31926</v>
      </c>
      <c r="M1919" s="206" t="s">
        <v>2313</v>
      </c>
      <c r="N1919" s="206">
        <v>103095</v>
      </c>
      <c r="O1919" s="206">
        <v>26890</v>
      </c>
      <c r="P1919" s="206">
        <v>825859</v>
      </c>
      <c r="Q1919" s="206">
        <v>824713</v>
      </c>
      <c r="R1919" s="206">
        <v>10091</v>
      </c>
      <c r="S1919" s="206">
        <v>1180086</v>
      </c>
      <c r="T1919" s="206"/>
    </row>
    <row r="1920" spans="1:20">
      <c r="A1920" s="86">
        <v>1916</v>
      </c>
      <c r="B1920" s="86">
        <v>1916</v>
      </c>
      <c r="C1920" s="105">
        <v>39604</v>
      </c>
      <c r="D1920" s="86"/>
      <c r="E1920" s="277">
        <v>39609</v>
      </c>
      <c r="F1920" s="105">
        <v>39610</v>
      </c>
      <c r="G1920" s="105">
        <v>39610</v>
      </c>
      <c r="H1920" s="135" t="s">
        <v>119</v>
      </c>
      <c r="I1920" s="206">
        <v>69051</v>
      </c>
      <c r="J1920" s="206"/>
      <c r="K1920" s="206"/>
      <c r="L1920" s="206">
        <v>31822</v>
      </c>
      <c r="M1920" s="206" t="s">
        <v>2314</v>
      </c>
      <c r="N1920" s="206">
        <v>102852</v>
      </c>
      <c r="O1920" s="206">
        <v>26592</v>
      </c>
      <c r="P1920" s="206">
        <v>827067</v>
      </c>
      <c r="Q1920" s="206">
        <v>824708</v>
      </c>
      <c r="R1920" s="206">
        <v>10137</v>
      </c>
      <c r="S1920" s="206">
        <v>780196</v>
      </c>
      <c r="T1920" s="206"/>
    </row>
    <row r="1921" spans="1:20">
      <c r="A1921" s="86">
        <v>1917</v>
      </c>
      <c r="B1921" s="86">
        <v>1917</v>
      </c>
      <c r="C1921" s="105">
        <v>39604</v>
      </c>
      <c r="D1921" s="86"/>
      <c r="E1921" s="277">
        <v>39605</v>
      </c>
      <c r="F1921" s="105">
        <v>39606</v>
      </c>
      <c r="G1921" s="105">
        <v>39606</v>
      </c>
      <c r="H1921" s="135" t="s">
        <v>120</v>
      </c>
      <c r="I1921" s="206">
        <v>69030</v>
      </c>
      <c r="J1921" s="206"/>
      <c r="K1921" s="206"/>
      <c r="L1921" s="206">
        <v>31996</v>
      </c>
      <c r="M1921" s="206" t="s">
        <v>2315</v>
      </c>
      <c r="N1921" s="206">
        <v>103103</v>
      </c>
      <c r="O1921" s="206">
        <v>27009</v>
      </c>
      <c r="P1921" s="206">
        <v>826745</v>
      </c>
      <c r="Q1921" s="206">
        <v>824712</v>
      </c>
      <c r="R1921" s="206">
        <v>10475</v>
      </c>
      <c r="S1921" s="206">
        <v>780173</v>
      </c>
      <c r="T1921" s="206"/>
    </row>
    <row r="1922" spans="1:20">
      <c r="A1922" s="86">
        <v>1918</v>
      </c>
      <c r="B1922" s="86">
        <v>1918</v>
      </c>
      <c r="C1922" s="105">
        <v>39604</v>
      </c>
      <c r="D1922" s="86"/>
      <c r="E1922" s="277">
        <v>39605</v>
      </c>
      <c r="F1922" s="105">
        <v>39606</v>
      </c>
      <c r="G1922" s="105">
        <v>39615</v>
      </c>
      <c r="H1922" s="135" t="s">
        <v>120</v>
      </c>
      <c r="I1922" s="206">
        <v>69025</v>
      </c>
      <c r="J1922" s="206"/>
      <c r="K1922" s="206"/>
      <c r="L1922" s="206">
        <v>31985</v>
      </c>
      <c r="M1922" s="206" t="s">
        <v>2316</v>
      </c>
      <c r="N1922" s="206">
        <v>103240</v>
      </c>
      <c r="O1922" s="206">
        <v>27025</v>
      </c>
      <c r="P1922" s="206">
        <v>827572</v>
      </c>
      <c r="Q1922" s="206">
        <v>825355</v>
      </c>
      <c r="R1922" s="206">
        <v>10495</v>
      </c>
      <c r="S1922" s="206">
        <v>1180085</v>
      </c>
      <c r="T1922" s="206"/>
    </row>
    <row r="1923" spans="1:20">
      <c r="A1923" s="86">
        <v>1919</v>
      </c>
      <c r="B1923" s="86">
        <v>1919</v>
      </c>
      <c r="C1923" s="105">
        <v>39604</v>
      </c>
      <c r="D1923" s="86"/>
      <c r="E1923" s="277">
        <v>39608</v>
      </c>
      <c r="F1923" s="105">
        <v>39609</v>
      </c>
      <c r="G1923" s="105">
        <v>39716</v>
      </c>
      <c r="H1923" s="238" t="s">
        <v>122</v>
      </c>
      <c r="I1923" s="206">
        <v>67972</v>
      </c>
      <c r="J1923" s="206"/>
      <c r="K1923" s="206"/>
      <c r="L1923" s="206">
        <v>31933</v>
      </c>
      <c r="M1923" s="206" t="s">
        <v>2317</v>
      </c>
      <c r="N1923" s="206">
        <v>103241</v>
      </c>
      <c r="O1923" s="206">
        <v>26716</v>
      </c>
      <c r="P1923" s="206">
        <v>827068</v>
      </c>
      <c r="Q1923" s="206">
        <v>825354</v>
      </c>
      <c r="R1923" s="206">
        <v>10442</v>
      </c>
      <c r="S1923" s="206">
        <v>1180087</v>
      </c>
      <c r="T1923" s="206"/>
    </row>
    <row r="1924" spans="1:20">
      <c r="A1924" s="86">
        <v>1920</v>
      </c>
      <c r="B1924" s="86">
        <v>1920</v>
      </c>
      <c r="C1924" s="105">
        <v>39604</v>
      </c>
      <c r="D1924" s="86"/>
      <c r="E1924" s="277">
        <v>39605</v>
      </c>
      <c r="F1924" s="105">
        <v>39606</v>
      </c>
      <c r="G1924" s="105">
        <v>39606</v>
      </c>
      <c r="H1924" s="135" t="s">
        <v>120</v>
      </c>
      <c r="I1924" s="206">
        <v>68831</v>
      </c>
      <c r="J1924" s="206"/>
      <c r="K1924" s="206"/>
      <c r="L1924" s="206">
        <v>31932</v>
      </c>
      <c r="M1924" s="206" t="s">
        <v>2318</v>
      </c>
      <c r="N1924" s="206">
        <v>103242</v>
      </c>
      <c r="O1924" s="206">
        <v>26735</v>
      </c>
      <c r="P1924" s="206">
        <v>826269</v>
      </c>
      <c r="Q1924" s="206">
        <v>825356</v>
      </c>
      <c r="R1924" s="206">
        <v>10449</v>
      </c>
      <c r="S1924" s="206">
        <v>380080</v>
      </c>
      <c r="T1924" s="206"/>
    </row>
    <row r="1925" spans="1:20">
      <c r="A1925" s="86">
        <v>1921</v>
      </c>
      <c r="B1925" s="86">
        <v>1921</v>
      </c>
      <c r="C1925" s="105">
        <v>39604</v>
      </c>
      <c r="D1925" s="86"/>
      <c r="E1925" s="277">
        <v>39605</v>
      </c>
      <c r="F1925" s="105">
        <v>39606</v>
      </c>
      <c r="G1925" s="105">
        <v>39606</v>
      </c>
      <c r="H1925" s="135" t="s">
        <v>120</v>
      </c>
      <c r="I1925" s="206">
        <v>69039</v>
      </c>
      <c r="J1925" s="206"/>
      <c r="K1925" s="206"/>
      <c r="L1925" s="206">
        <v>31915</v>
      </c>
      <c r="M1925" s="206" t="s">
        <v>2319</v>
      </c>
      <c r="N1925" s="206">
        <v>103234</v>
      </c>
      <c r="O1925" s="206">
        <v>26843</v>
      </c>
      <c r="P1925" s="206">
        <v>825545</v>
      </c>
      <c r="Q1925" s="206">
        <v>825357</v>
      </c>
      <c r="R1925" s="206">
        <v>10190</v>
      </c>
      <c r="S1925" s="206">
        <v>480006</v>
      </c>
      <c r="T1925" s="206"/>
    </row>
    <row r="1926" spans="1:20">
      <c r="A1926" s="86">
        <v>1922</v>
      </c>
      <c r="B1926" s="86">
        <v>1922</v>
      </c>
      <c r="C1926" s="105">
        <v>39604</v>
      </c>
      <c r="D1926" s="86"/>
      <c r="E1926" s="277">
        <v>39606</v>
      </c>
      <c r="F1926" s="105">
        <v>39606</v>
      </c>
      <c r="G1926" s="105">
        <v>39606</v>
      </c>
      <c r="H1926" s="135" t="s">
        <v>127</v>
      </c>
      <c r="I1926" s="206">
        <v>69045</v>
      </c>
      <c r="J1926" s="206"/>
      <c r="K1926" s="206"/>
      <c r="L1926" s="206">
        <v>31916</v>
      </c>
      <c r="M1926" s="206" t="s">
        <v>2320</v>
      </c>
      <c r="N1926" s="206">
        <v>103091</v>
      </c>
      <c r="O1926" s="206">
        <v>26879</v>
      </c>
      <c r="P1926" s="206">
        <v>825845</v>
      </c>
      <c r="Q1926" s="206">
        <v>824707</v>
      </c>
      <c r="R1926" s="206">
        <v>10234</v>
      </c>
      <c r="S1926" s="206">
        <v>380099</v>
      </c>
      <c r="T1926" s="206"/>
    </row>
    <row r="1927" spans="1:20">
      <c r="A1927" s="86">
        <v>1923</v>
      </c>
      <c r="B1927" s="86">
        <v>1923</v>
      </c>
      <c r="C1927" s="105">
        <v>39604</v>
      </c>
      <c r="D1927" s="86"/>
      <c r="E1927" s="277">
        <v>39605</v>
      </c>
      <c r="F1927" s="105">
        <v>39606</v>
      </c>
      <c r="G1927" s="105">
        <v>39606</v>
      </c>
      <c r="H1927" s="135" t="s">
        <v>120</v>
      </c>
      <c r="I1927" s="206">
        <v>69038</v>
      </c>
      <c r="J1927" s="206"/>
      <c r="K1927" s="206"/>
      <c r="L1927" s="206">
        <v>32001</v>
      </c>
      <c r="M1927" s="206" t="s">
        <v>2321</v>
      </c>
      <c r="N1927" s="206">
        <v>103092</v>
      </c>
      <c r="O1927" s="206">
        <v>26720</v>
      </c>
      <c r="P1927" s="206">
        <v>824522</v>
      </c>
      <c r="Q1927" s="206">
        <v>825361</v>
      </c>
      <c r="R1927" s="206">
        <v>10501</v>
      </c>
      <c r="S1927" s="206">
        <v>380140</v>
      </c>
      <c r="T1927" s="206"/>
    </row>
    <row r="1928" spans="1:20">
      <c r="A1928" s="86">
        <v>1924</v>
      </c>
      <c r="B1928" s="86">
        <v>1924</v>
      </c>
      <c r="C1928" s="105">
        <v>39605</v>
      </c>
      <c r="D1928" s="86"/>
      <c r="E1928" s="277">
        <v>39606</v>
      </c>
      <c r="F1928" s="105">
        <v>39606</v>
      </c>
      <c r="G1928" s="105">
        <v>39606</v>
      </c>
      <c r="H1928" s="135" t="s">
        <v>134</v>
      </c>
      <c r="I1928" s="206">
        <v>68841</v>
      </c>
      <c r="J1928" s="206"/>
      <c r="K1928" s="206"/>
      <c r="L1928" s="206">
        <v>31957</v>
      </c>
      <c r="M1928" s="206" t="s">
        <v>2322</v>
      </c>
      <c r="N1928" s="206">
        <v>103616</v>
      </c>
      <c r="O1928" s="206">
        <v>26970</v>
      </c>
      <c r="P1928" s="206">
        <v>827962</v>
      </c>
      <c r="Q1928" s="206">
        <v>824407</v>
      </c>
      <c r="R1928" s="206">
        <v>10493</v>
      </c>
      <c r="S1928" s="206">
        <v>480349</v>
      </c>
      <c r="T1928" s="206"/>
    </row>
    <row r="1929" spans="1:20">
      <c r="A1929" s="86">
        <v>1925</v>
      </c>
      <c r="B1929" s="86">
        <v>1925</v>
      </c>
      <c r="C1929" s="105">
        <v>39605</v>
      </c>
      <c r="D1929" s="86"/>
      <c r="E1929" s="277">
        <v>39608</v>
      </c>
      <c r="F1929" s="105">
        <v>39609</v>
      </c>
      <c r="G1929" s="105">
        <v>39609</v>
      </c>
      <c r="H1929" s="135" t="s">
        <v>127</v>
      </c>
      <c r="I1929" s="206">
        <v>68887</v>
      </c>
      <c r="J1929" s="206"/>
      <c r="K1929" s="206"/>
      <c r="L1929" s="206">
        <v>31947</v>
      </c>
      <c r="M1929" s="206" t="s">
        <v>2323</v>
      </c>
      <c r="N1929" s="206">
        <v>103087</v>
      </c>
      <c r="O1929" s="206">
        <v>26512</v>
      </c>
      <c r="P1929" s="206">
        <v>827527</v>
      </c>
      <c r="Q1929" s="206">
        <v>825360</v>
      </c>
      <c r="R1929" s="206">
        <v>10484</v>
      </c>
      <c r="S1929" s="206">
        <v>480002</v>
      </c>
      <c r="T1929" s="206"/>
    </row>
    <row r="1930" spans="1:20">
      <c r="A1930" s="86">
        <v>1926</v>
      </c>
      <c r="B1930" s="86">
        <v>1926</v>
      </c>
      <c r="C1930" s="105">
        <v>39605</v>
      </c>
      <c r="D1930" s="86"/>
      <c r="E1930" s="277">
        <v>39606</v>
      </c>
      <c r="F1930" s="105">
        <v>39606</v>
      </c>
      <c r="G1930" s="105">
        <v>39606</v>
      </c>
      <c r="H1930" s="135" t="s">
        <v>127</v>
      </c>
      <c r="I1930" s="206">
        <v>68888</v>
      </c>
      <c r="J1930" s="206"/>
      <c r="K1930" s="206"/>
      <c r="L1930" s="206">
        <v>31906</v>
      </c>
      <c r="M1930" s="206" t="s">
        <v>2324</v>
      </c>
      <c r="N1930" s="206">
        <v>103084</v>
      </c>
      <c r="O1930" s="206">
        <v>26834</v>
      </c>
      <c r="P1930" s="206">
        <v>827524</v>
      </c>
      <c r="Q1930" s="206">
        <v>825362</v>
      </c>
      <c r="R1930" s="206">
        <v>10184</v>
      </c>
      <c r="S1930" s="206">
        <v>380008</v>
      </c>
      <c r="T1930" s="206"/>
    </row>
    <row r="1931" spans="1:20">
      <c r="A1931" s="86">
        <v>1927</v>
      </c>
      <c r="B1931" s="86">
        <v>1927</v>
      </c>
      <c r="C1931" s="105">
        <v>39605</v>
      </c>
      <c r="D1931" s="86"/>
      <c r="E1931" s="277">
        <v>39606</v>
      </c>
      <c r="F1931" s="105">
        <v>39608</v>
      </c>
      <c r="G1931" s="105">
        <v>39609</v>
      </c>
      <c r="H1931" s="135" t="s">
        <v>122</v>
      </c>
      <c r="I1931" s="206">
        <v>68581</v>
      </c>
      <c r="J1931" s="206"/>
      <c r="K1931" s="206"/>
      <c r="L1931" s="206">
        <v>31965</v>
      </c>
      <c r="M1931" s="206" t="s">
        <v>2325</v>
      </c>
      <c r="N1931" s="206">
        <v>103470</v>
      </c>
      <c r="O1931" s="206">
        <v>26923</v>
      </c>
      <c r="P1931" s="206">
        <v>827521</v>
      </c>
      <c r="Q1931" s="206">
        <v>825363</v>
      </c>
      <c r="R1931" s="206">
        <v>10558</v>
      </c>
      <c r="S1931" s="206">
        <v>780175</v>
      </c>
      <c r="T1931" s="206"/>
    </row>
    <row r="1932" spans="1:20">
      <c r="A1932" s="86">
        <v>1928</v>
      </c>
      <c r="B1932" s="86">
        <v>1928</v>
      </c>
      <c r="C1932" s="105">
        <v>39605</v>
      </c>
      <c r="D1932" s="86"/>
      <c r="E1932" s="277">
        <v>39606</v>
      </c>
      <c r="F1932" s="105">
        <v>39606</v>
      </c>
      <c r="G1932" s="105">
        <v>39606</v>
      </c>
      <c r="H1932" s="135" t="s">
        <v>120</v>
      </c>
      <c r="I1932" s="206">
        <v>68721</v>
      </c>
      <c r="J1932" s="206"/>
      <c r="K1932" s="206"/>
      <c r="L1932" s="206">
        <v>31808</v>
      </c>
      <c r="M1932" s="206" t="s">
        <v>2326</v>
      </c>
      <c r="N1932" s="206">
        <v>103473</v>
      </c>
      <c r="O1932" s="206">
        <v>26569</v>
      </c>
      <c r="P1932" s="206">
        <v>827722</v>
      </c>
      <c r="Q1932" s="206">
        <v>825343</v>
      </c>
      <c r="R1932" s="206">
        <v>10153</v>
      </c>
      <c r="S1932" s="206">
        <v>380079</v>
      </c>
      <c r="T1932" s="206"/>
    </row>
    <row r="1933" spans="1:20">
      <c r="A1933" s="86">
        <v>1929</v>
      </c>
      <c r="B1933" s="86">
        <v>1929</v>
      </c>
      <c r="C1933" s="105">
        <v>39605</v>
      </c>
      <c r="D1933" s="86"/>
      <c r="E1933" s="277">
        <v>39606</v>
      </c>
      <c r="F1933" s="105">
        <v>39606</v>
      </c>
      <c r="G1933" s="105">
        <v>39606</v>
      </c>
      <c r="H1933" s="135" t="s">
        <v>120</v>
      </c>
      <c r="I1933" s="206">
        <v>68834</v>
      </c>
      <c r="J1933" s="206"/>
      <c r="K1933" s="206"/>
      <c r="L1933" s="206">
        <v>32013</v>
      </c>
      <c r="M1933" s="206" t="s">
        <v>2327</v>
      </c>
      <c r="N1933" s="206">
        <v>103617</v>
      </c>
      <c r="O1933" s="206">
        <v>26984</v>
      </c>
      <c r="P1933" s="206">
        <v>827963</v>
      </c>
      <c r="Q1933" s="206">
        <v>825349</v>
      </c>
      <c r="R1933" s="206">
        <v>10600</v>
      </c>
      <c r="S1933" s="206">
        <v>780148</v>
      </c>
      <c r="T1933" s="206"/>
    </row>
    <row r="1934" spans="1:20">
      <c r="A1934" s="86">
        <v>1930</v>
      </c>
      <c r="B1934" s="86">
        <v>1930</v>
      </c>
      <c r="C1934" s="105">
        <v>39605</v>
      </c>
      <c r="D1934" s="86"/>
      <c r="E1934" s="277">
        <v>39743</v>
      </c>
      <c r="F1934" s="255"/>
      <c r="G1934" s="135"/>
      <c r="H1934" s="135"/>
      <c r="I1934" s="206"/>
      <c r="J1934" s="206"/>
      <c r="K1934" s="206"/>
      <c r="L1934" s="206"/>
      <c r="M1934" s="206"/>
      <c r="N1934" s="206"/>
      <c r="O1934" s="206"/>
      <c r="P1934" s="206"/>
      <c r="Q1934" s="206"/>
      <c r="R1934" s="206"/>
      <c r="S1934" s="206"/>
      <c r="T1934" s="206"/>
    </row>
    <row r="1935" spans="1:20">
      <c r="A1935" s="86">
        <v>1931</v>
      </c>
      <c r="B1935" s="86">
        <v>1931</v>
      </c>
      <c r="C1935" s="105">
        <v>39605</v>
      </c>
      <c r="D1935" s="86"/>
      <c r="E1935" s="277">
        <v>39610</v>
      </c>
      <c r="F1935" s="105">
        <v>39619</v>
      </c>
      <c r="G1935" s="105">
        <v>39695</v>
      </c>
      <c r="H1935" s="238" t="s">
        <v>120</v>
      </c>
      <c r="I1935" s="206">
        <v>68846</v>
      </c>
      <c r="J1935" s="206"/>
      <c r="K1935" s="206"/>
      <c r="L1935" s="206">
        <v>31897</v>
      </c>
      <c r="M1935" s="206" t="s">
        <v>2328</v>
      </c>
      <c r="N1935" s="206">
        <v>103463</v>
      </c>
      <c r="O1935" s="206">
        <v>26741</v>
      </c>
      <c r="P1935" s="206">
        <v>826925</v>
      </c>
      <c r="Q1935" s="206">
        <v>825350</v>
      </c>
      <c r="R1935" s="206">
        <v>10303</v>
      </c>
      <c r="S1935" s="206">
        <v>780188</v>
      </c>
      <c r="T1935" s="206"/>
    </row>
    <row r="1936" spans="1:20">
      <c r="A1936" s="86">
        <v>1932</v>
      </c>
      <c r="B1936" s="86">
        <v>1932</v>
      </c>
      <c r="C1936" s="105">
        <v>39605</v>
      </c>
      <c r="D1936" s="86"/>
      <c r="E1936" s="277">
        <v>39606</v>
      </c>
      <c r="F1936" s="105">
        <v>39608</v>
      </c>
      <c r="G1936" s="105">
        <v>39608</v>
      </c>
      <c r="H1936" s="135" t="s">
        <v>134</v>
      </c>
      <c r="I1936" s="206">
        <v>68851</v>
      </c>
      <c r="J1936" s="206"/>
      <c r="K1936" s="206"/>
      <c r="L1936" s="206">
        <v>31954</v>
      </c>
      <c r="M1936" s="206" t="s">
        <v>2329</v>
      </c>
      <c r="N1936" s="206">
        <v>103468</v>
      </c>
      <c r="O1936" s="206">
        <v>26897</v>
      </c>
      <c r="P1936" s="206">
        <v>826974</v>
      </c>
      <c r="Q1936" s="206">
        <v>825344</v>
      </c>
      <c r="R1936" s="206">
        <v>10459</v>
      </c>
      <c r="S1936" s="206">
        <v>780169</v>
      </c>
      <c r="T1936" s="206"/>
    </row>
    <row r="1937" spans="1:20">
      <c r="A1937" s="86">
        <v>1933</v>
      </c>
      <c r="B1937" s="86">
        <v>1933</v>
      </c>
      <c r="C1937" s="105">
        <v>39605</v>
      </c>
      <c r="D1937" s="86"/>
      <c r="E1937" s="277">
        <v>39606</v>
      </c>
      <c r="F1937" s="105">
        <v>39608</v>
      </c>
      <c r="G1937" s="105">
        <v>39608</v>
      </c>
      <c r="H1937" s="135" t="s">
        <v>134</v>
      </c>
      <c r="I1937" s="206">
        <v>68744</v>
      </c>
      <c r="J1937" s="206"/>
      <c r="K1937" s="206"/>
      <c r="L1937" s="206">
        <v>31978</v>
      </c>
      <c r="M1937" s="206" t="s">
        <v>2330</v>
      </c>
      <c r="N1937" s="206">
        <v>103621</v>
      </c>
      <c r="O1937" s="206">
        <v>27034</v>
      </c>
      <c r="P1937" s="206">
        <v>828088</v>
      </c>
      <c r="Q1937" s="206">
        <v>825345</v>
      </c>
      <c r="R1937" s="206">
        <v>10427</v>
      </c>
      <c r="S1937" s="206">
        <v>780180</v>
      </c>
      <c r="T1937" s="206"/>
    </row>
    <row r="1938" spans="1:20">
      <c r="A1938" s="86">
        <v>1934</v>
      </c>
      <c r="B1938" s="86">
        <v>1934</v>
      </c>
      <c r="C1938" s="105">
        <v>39605</v>
      </c>
      <c r="D1938" s="86"/>
      <c r="E1938" s="277">
        <v>39606</v>
      </c>
      <c r="F1938" s="105">
        <v>39608</v>
      </c>
      <c r="G1938" s="105">
        <v>39608</v>
      </c>
      <c r="H1938" s="135" t="s">
        <v>134</v>
      </c>
      <c r="I1938" s="206">
        <v>68837</v>
      </c>
      <c r="J1938" s="206"/>
      <c r="K1938" s="206"/>
      <c r="L1938" s="206">
        <v>31956</v>
      </c>
      <c r="M1938" s="206" t="s">
        <v>2331</v>
      </c>
      <c r="N1938" s="206">
        <v>103625</v>
      </c>
      <c r="O1938" s="206">
        <v>26982</v>
      </c>
      <c r="P1938" s="206">
        <v>828086</v>
      </c>
      <c r="Q1938" s="206">
        <v>825346</v>
      </c>
      <c r="R1938" s="206">
        <v>10437</v>
      </c>
      <c r="S1938" s="206">
        <v>1080050</v>
      </c>
      <c r="T1938" s="206"/>
    </row>
    <row r="1939" spans="1:20">
      <c r="A1939" s="86">
        <v>1935</v>
      </c>
      <c r="B1939" s="86">
        <v>1935</v>
      </c>
      <c r="C1939" s="105">
        <v>39605</v>
      </c>
      <c r="D1939" s="86"/>
      <c r="E1939" s="277">
        <v>39608</v>
      </c>
      <c r="F1939" s="105">
        <v>39609</v>
      </c>
      <c r="G1939" s="105">
        <v>39609</v>
      </c>
      <c r="H1939" s="135" t="s">
        <v>127</v>
      </c>
      <c r="I1939" s="206">
        <v>68857</v>
      </c>
      <c r="J1939" s="206"/>
      <c r="K1939" s="206"/>
      <c r="L1939" s="206">
        <v>31953</v>
      </c>
      <c r="M1939" s="206" t="s">
        <v>2332</v>
      </c>
      <c r="N1939" s="206">
        <v>103233</v>
      </c>
      <c r="O1939" s="206">
        <v>26924</v>
      </c>
      <c r="P1939" s="206">
        <v>827069</v>
      </c>
      <c r="Q1939" s="206">
        <v>825352</v>
      </c>
      <c r="R1939" s="206">
        <v>10451</v>
      </c>
      <c r="S1939" s="206">
        <v>780151</v>
      </c>
      <c r="T1939" s="206"/>
    </row>
    <row r="1940" spans="1:20">
      <c r="A1940" s="86">
        <v>1936</v>
      </c>
      <c r="B1940" s="86">
        <v>1936</v>
      </c>
      <c r="C1940" s="105">
        <v>39605</v>
      </c>
      <c r="D1940" s="86"/>
      <c r="E1940" s="277">
        <v>39609</v>
      </c>
      <c r="F1940" s="105">
        <v>39610</v>
      </c>
      <c r="G1940" s="105">
        <v>39610</v>
      </c>
      <c r="H1940" s="135" t="s">
        <v>138</v>
      </c>
      <c r="I1940" s="206">
        <v>68720</v>
      </c>
      <c r="J1940" s="206"/>
      <c r="K1940" s="206"/>
      <c r="L1940" s="206">
        <v>32018</v>
      </c>
      <c r="M1940" s="206" t="s">
        <v>2333</v>
      </c>
      <c r="N1940" s="206">
        <v>103086</v>
      </c>
      <c r="O1940" s="206">
        <v>27088</v>
      </c>
      <c r="P1940" s="206">
        <v>826921</v>
      </c>
      <c r="Q1940" s="206">
        <v>825338</v>
      </c>
      <c r="R1940" s="206">
        <v>10535</v>
      </c>
      <c r="S1940" s="206">
        <v>780177</v>
      </c>
      <c r="T1940" s="206"/>
    </row>
    <row r="1941" spans="1:20">
      <c r="A1941" s="86">
        <v>1937</v>
      </c>
      <c r="B1941" s="86">
        <v>1937</v>
      </c>
      <c r="C1941" s="105">
        <v>39605</v>
      </c>
      <c r="D1941" s="86"/>
      <c r="E1941" s="277">
        <v>39606</v>
      </c>
      <c r="F1941" s="105">
        <v>39608</v>
      </c>
      <c r="G1941" s="105">
        <v>39608</v>
      </c>
      <c r="H1941" s="135" t="s">
        <v>134</v>
      </c>
      <c r="I1941" s="206">
        <v>68898</v>
      </c>
      <c r="J1941" s="206"/>
      <c r="K1941" s="206"/>
      <c r="L1941" s="206">
        <v>31983</v>
      </c>
      <c r="M1941" s="206" t="s">
        <v>2334</v>
      </c>
      <c r="N1941" s="206">
        <v>103236</v>
      </c>
      <c r="O1941" s="206">
        <v>27031</v>
      </c>
      <c r="P1941" s="206">
        <v>827901</v>
      </c>
      <c r="Q1941" s="206">
        <v>825345</v>
      </c>
      <c r="R1941" s="206">
        <v>10456</v>
      </c>
      <c r="S1941" s="206">
        <v>1080037</v>
      </c>
      <c r="T1941" s="206"/>
    </row>
    <row r="1942" spans="1:20">
      <c r="A1942" s="86">
        <v>1938</v>
      </c>
      <c r="B1942" s="86">
        <v>1938</v>
      </c>
      <c r="C1942" s="105">
        <v>39605</v>
      </c>
      <c r="D1942" s="86"/>
      <c r="E1942" s="277">
        <v>39606</v>
      </c>
      <c r="F1942" s="105">
        <v>39608</v>
      </c>
      <c r="G1942" s="105">
        <v>39608</v>
      </c>
      <c r="H1942" s="135" t="s">
        <v>134</v>
      </c>
      <c r="I1942" s="206">
        <v>68849</v>
      </c>
      <c r="J1942" s="206"/>
      <c r="K1942" s="206"/>
      <c r="L1942" s="206">
        <v>32017</v>
      </c>
      <c r="M1942" s="206" t="s">
        <v>2335</v>
      </c>
      <c r="N1942" s="206">
        <v>103237</v>
      </c>
      <c r="O1942" s="206">
        <v>27094</v>
      </c>
      <c r="P1942" s="206">
        <v>828084</v>
      </c>
      <c r="Q1942" s="206">
        <v>825337</v>
      </c>
      <c r="R1942" s="206">
        <v>10567</v>
      </c>
      <c r="S1942" s="206">
        <v>980173</v>
      </c>
      <c r="T1942" s="206"/>
    </row>
    <row r="1943" spans="1:20">
      <c r="A1943" s="86">
        <v>1939</v>
      </c>
      <c r="B1943" s="86">
        <v>1939</v>
      </c>
      <c r="C1943" s="105">
        <v>39605</v>
      </c>
      <c r="D1943" s="86"/>
      <c r="E1943" s="277">
        <v>39606</v>
      </c>
      <c r="F1943" s="105">
        <v>39608</v>
      </c>
      <c r="G1943" s="105">
        <v>39608</v>
      </c>
      <c r="H1943" s="135" t="s">
        <v>134</v>
      </c>
      <c r="I1943" s="206">
        <v>68868</v>
      </c>
      <c r="J1943" s="206"/>
      <c r="K1943" s="206"/>
      <c r="L1943" s="206">
        <v>32025</v>
      </c>
      <c r="M1943" s="206" t="s">
        <v>2336</v>
      </c>
      <c r="N1943" s="206">
        <v>100402</v>
      </c>
      <c r="O1943" s="206">
        <v>27114</v>
      </c>
      <c r="P1943" s="206">
        <v>827903</v>
      </c>
      <c r="Q1943" s="206">
        <v>825335</v>
      </c>
      <c r="R1943" s="206">
        <v>10510</v>
      </c>
      <c r="S1943" s="206">
        <v>980178</v>
      </c>
      <c r="T1943" s="206"/>
    </row>
    <row r="1944" spans="1:20">
      <c r="A1944" s="86">
        <v>1940</v>
      </c>
      <c r="B1944" s="86">
        <v>1940</v>
      </c>
      <c r="C1944" s="105">
        <v>39606</v>
      </c>
      <c r="D1944" s="86"/>
      <c r="E1944" s="277">
        <v>39608</v>
      </c>
      <c r="F1944" s="105">
        <v>39609</v>
      </c>
      <c r="G1944" s="105">
        <v>39609</v>
      </c>
      <c r="H1944" s="135" t="s">
        <v>119</v>
      </c>
      <c r="I1944" s="206">
        <v>68856</v>
      </c>
      <c r="J1944" s="206"/>
      <c r="K1944" s="206"/>
      <c r="L1944" s="206">
        <v>31993</v>
      </c>
      <c r="M1944" s="206" t="s">
        <v>2337</v>
      </c>
      <c r="N1944" s="206">
        <v>101368</v>
      </c>
      <c r="O1944" s="206">
        <v>27029</v>
      </c>
      <c r="P1944" s="206">
        <v>828085</v>
      </c>
      <c r="Q1944" s="206">
        <v>825341</v>
      </c>
      <c r="R1944" s="206">
        <v>10583</v>
      </c>
      <c r="S1944" s="206">
        <v>980151</v>
      </c>
      <c r="T1944" s="206"/>
    </row>
    <row r="1945" spans="1:20">
      <c r="A1945" s="86">
        <v>1941</v>
      </c>
      <c r="B1945" s="86">
        <v>1941</v>
      </c>
      <c r="C1945" s="105">
        <v>39606</v>
      </c>
      <c r="D1945" s="86"/>
      <c r="E1945" s="277">
        <v>39608</v>
      </c>
      <c r="F1945" s="105">
        <v>39609</v>
      </c>
      <c r="G1945" s="105">
        <v>39609</v>
      </c>
      <c r="H1945" s="135" t="s">
        <v>119</v>
      </c>
      <c r="I1945" s="206">
        <v>68866</v>
      </c>
      <c r="J1945" s="206"/>
      <c r="K1945" s="206"/>
      <c r="L1945" s="206">
        <v>31995</v>
      </c>
      <c r="M1945" s="206" t="s">
        <v>2338</v>
      </c>
      <c r="N1945" s="206">
        <v>98722</v>
      </c>
      <c r="O1945" s="206">
        <v>26975</v>
      </c>
      <c r="P1945" s="206">
        <v>827898</v>
      </c>
      <c r="Q1945" s="206">
        <v>825336</v>
      </c>
      <c r="R1945" s="206">
        <v>10557</v>
      </c>
      <c r="S1945" s="206">
        <v>158015</v>
      </c>
      <c r="T1945" s="206"/>
    </row>
    <row r="1946" spans="1:20">
      <c r="A1946" s="86">
        <v>1942</v>
      </c>
      <c r="B1946" s="86">
        <v>1942</v>
      </c>
      <c r="C1946" s="105">
        <v>39606</v>
      </c>
      <c r="D1946" s="86"/>
      <c r="E1946" s="277">
        <v>39608</v>
      </c>
      <c r="F1946" s="105">
        <v>39609</v>
      </c>
      <c r="G1946" s="105">
        <v>39609</v>
      </c>
      <c r="H1946" s="135" t="s">
        <v>127</v>
      </c>
      <c r="I1946" s="206">
        <v>68838</v>
      </c>
      <c r="J1946" s="206"/>
      <c r="K1946" s="206"/>
      <c r="L1946" s="206">
        <v>32026</v>
      </c>
      <c r="M1946" s="206" t="s">
        <v>2339</v>
      </c>
      <c r="N1946" s="206">
        <v>100487</v>
      </c>
      <c r="O1946" s="206">
        <v>27076</v>
      </c>
      <c r="P1946" s="206">
        <v>828053</v>
      </c>
      <c r="Q1946" s="206">
        <v>825340</v>
      </c>
      <c r="R1946" s="206">
        <v>10500</v>
      </c>
      <c r="S1946" s="206">
        <v>480146</v>
      </c>
      <c r="T1946" s="206"/>
    </row>
    <row r="1947" spans="1:20">
      <c r="A1947" s="86">
        <v>1943</v>
      </c>
      <c r="B1947" s="86">
        <v>1943</v>
      </c>
      <c r="C1947" s="105">
        <v>39606</v>
      </c>
      <c r="D1947" s="86"/>
      <c r="E1947" s="277">
        <v>39608</v>
      </c>
      <c r="F1947" s="105">
        <v>39609</v>
      </c>
      <c r="G1947" s="105">
        <v>39609</v>
      </c>
      <c r="H1947" s="135" t="s">
        <v>120</v>
      </c>
      <c r="I1947" s="206">
        <v>68899</v>
      </c>
      <c r="J1947" s="206"/>
      <c r="K1947" s="206"/>
      <c r="L1947" s="206">
        <v>32014</v>
      </c>
      <c r="M1947" s="206" t="s">
        <v>2340</v>
      </c>
      <c r="N1947" s="206">
        <v>100457</v>
      </c>
      <c r="O1947" s="206">
        <v>26719</v>
      </c>
      <c r="P1947" s="206">
        <v>828090</v>
      </c>
      <c r="Q1947" s="206">
        <v>825339</v>
      </c>
      <c r="R1947" s="206">
        <v>10604</v>
      </c>
      <c r="S1947" s="206">
        <v>1080049</v>
      </c>
      <c r="T1947" s="206"/>
    </row>
    <row r="1948" spans="1:20">
      <c r="A1948" s="86">
        <v>1944</v>
      </c>
      <c r="B1948" s="86">
        <v>1944</v>
      </c>
      <c r="C1948" s="105">
        <v>39606</v>
      </c>
      <c r="D1948" s="86"/>
      <c r="E1948" s="277">
        <v>39610</v>
      </c>
      <c r="F1948" s="105">
        <v>39615</v>
      </c>
      <c r="G1948" s="105">
        <v>39615</v>
      </c>
      <c r="H1948" s="135" t="s">
        <v>120</v>
      </c>
      <c r="I1948" s="206">
        <v>68833</v>
      </c>
      <c r="J1948" s="206"/>
      <c r="K1948" s="206"/>
      <c r="L1948" s="206">
        <v>31744</v>
      </c>
      <c r="M1948" s="206" t="s">
        <v>2341</v>
      </c>
      <c r="N1948" s="206">
        <v>100461</v>
      </c>
      <c r="O1948" s="206">
        <v>26298</v>
      </c>
      <c r="P1948" s="206">
        <v>827897</v>
      </c>
      <c r="Q1948" s="206">
        <v>825334</v>
      </c>
      <c r="R1948" s="206">
        <v>215</v>
      </c>
      <c r="S1948" s="206">
        <v>380077</v>
      </c>
      <c r="T1948" s="206"/>
    </row>
    <row r="1949" spans="1:20">
      <c r="A1949" s="86">
        <v>1945</v>
      </c>
      <c r="B1949" s="86">
        <v>1945</v>
      </c>
      <c r="C1949" s="105">
        <v>39606</v>
      </c>
      <c r="D1949" s="86"/>
      <c r="E1949" s="277">
        <v>39637</v>
      </c>
      <c r="F1949" s="105">
        <v>39273</v>
      </c>
      <c r="G1949" s="105">
        <v>39639</v>
      </c>
      <c r="H1949" s="193" t="s">
        <v>120</v>
      </c>
      <c r="I1949" s="206">
        <v>68860</v>
      </c>
      <c r="J1949" s="206"/>
      <c r="K1949" s="206"/>
      <c r="L1949" s="206">
        <v>31997</v>
      </c>
      <c r="M1949" s="206" t="s">
        <v>334</v>
      </c>
      <c r="N1949" s="206">
        <v>101387</v>
      </c>
      <c r="O1949" s="206">
        <v>26969</v>
      </c>
      <c r="P1949" s="206">
        <v>827904</v>
      </c>
      <c r="Q1949" s="206">
        <v>825347</v>
      </c>
      <c r="R1949" s="206">
        <v>10476</v>
      </c>
      <c r="S1949" s="206">
        <v>280111</v>
      </c>
      <c r="T1949" s="206"/>
    </row>
    <row r="1950" spans="1:20">
      <c r="A1950" s="86">
        <v>1946</v>
      </c>
      <c r="B1950" s="86">
        <v>1946</v>
      </c>
      <c r="C1950" s="105">
        <v>39606</v>
      </c>
      <c r="D1950" s="86"/>
      <c r="E1950" s="277">
        <v>39608</v>
      </c>
      <c r="F1950" s="105">
        <v>39609</v>
      </c>
      <c r="G1950" s="105">
        <v>39609</v>
      </c>
      <c r="H1950" s="135" t="s">
        <v>120</v>
      </c>
      <c r="I1950" s="206">
        <v>68743</v>
      </c>
      <c r="J1950" s="206"/>
      <c r="K1950" s="206"/>
      <c r="L1950" s="206">
        <v>31937</v>
      </c>
      <c r="M1950" s="206" t="s">
        <v>2342</v>
      </c>
      <c r="N1950" s="206">
        <v>103746</v>
      </c>
      <c r="O1950" s="206">
        <v>26104</v>
      </c>
      <c r="P1950" s="206">
        <v>827899</v>
      </c>
      <c r="Q1950" s="206">
        <v>824353</v>
      </c>
      <c r="R1950" s="206">
        <v>10474</v>
      </c>
      <c r="S1950" s="206">
        <v>980143</v>
      </c>
      <c r="T1950" s="206"/>
    </row>
    <row r="1951" spans="1:20">
      <c r="A1951" s="86">
        <v>1947</v>
      </c>
      <c r="B1951" s="86">
        <v>1947</v>
      </c>
      <c r="C1951" s="105">
        <v>39606</v>
      </c>
      <c r="D1951" s="86"/>
      <c r="E1951" s="277">
        <v>39615</v>
      </c>
      <c r="F1951" s="105">
        <v>39622</v>
      </c>
      <c r="G1951" s="105">
        <v>39716</v>
      </c>
      <c r="H1951" s="238" t="s">
        <v>122</v>
      </c>
      <c r="I1951" s="206">
        <v>68871</v>
      </c>
      <c r="J1951" s="206"/>
      <c r="K1951" s="206"/>
      <c r="L1951" s="206">
        <v>32009</v>
      </c>
      <c r="M1951" s="206" t="s">
        <v>2343</v>
      </c>
      <c r="N1951" s="206">
        <v>103623</v>
      </c>
      <c r="O1951" s="206">
        <v>26980</v>
      </c>
      <c r="P1951" s="206">
        <v>827826</v>
      </c>
      <c r="Q1951" s="206">
        <v>826159</v>
      </c>
      <c r="R1951" s="206">
        <v>10690</v>
      </c>
      <c r="S1951" s="206">
        <v>980152</v>
      </c>
      <c r="T1951" s="206"/>
    </row>
    <row r="1952" spans="1:20">
      <c r="A1952" s="86">
        <v>1948</v>
      </c>
      <c r="B1952" s="86">
        <v>1948</v>
      </c>
      <c r="C1952" s="105">
        <v>39606</v>
      </c>
      <c r="D1952" s="86"/>
      <c r="E1952" s="277">
        <v>39608</v>
      </c>
      <c r="F1952" s="105">
        <v>39609</v>
      </c>
      <c r="G1952" s="105">
        <v>39609</v>
      </c>
      <c r="H1952" s="135" t="s">
        <v>122</v>
      </c>
      <c r="I1952" s="206">
        <v>68854</v>
      </c>
      <c r="J1952" s="206"/>
      <c r="K1952" s="206"/>
      <c r="L1952" s="206">
        <v>31940</v>
      </c>
      <c r="M1952" s="206" t="s">
        <v>2344</v>
      </c>
      <c r="N1952" s="206">
        <v>103624</v>
      </c>
      <c r="O1952" s="206">
        <v>26887</v>
      </c>
      <c r="P1952" s="206">
        <v>827900</v>
      </c>
      <c r="Q1952" s="206">
        <v>826158</v>
      </c>
      <c r="R1952" s="206">
        <v>10142</v>
      </c>
      <c r="S1952" s="206">
        <v>780197</v>
      </c>
      <c r="T1952" s="206"/>
    </row>
    <row r="1953" spans="1:20">
      <c r="A1953" s="86">
        <v>1949</v>
      </c>
      <c r="B1953" s="86">
        <v>1949</v>
      </c>
      <c r="C1953" s="105">
        <v>39606</v>
      </c>
      <c r="D1953" s="86"/>
      <c r="E1953" s="277">
        <v>39608</v>
      </c>
      <c r="F1953" s="105">
        <v>39609</v>
      </c>
      <c r="G1953" s="105">
        <v>39609</v>
      </c>
      <c r="H1953" s="135" t="s">
        <v>134</v>
      </c>
      <c r="I1953" s="206">
        <v>68859</v>
      </c>
      <c r="J1953" s="206"/>
      <c r="K1953" s="206"/>
      <c r="L1953" s="206">
        <v>32012</v>
      </c>
      <c r="M1953" s="206" t="s">
        <v>2345</v>
      </c>
      <c r="N1953" s="206">
        <v>103302</v>
      </c>
      <c r="O1953" s="206">
        <v>26995</v>
      </c>
      <c r="P1953" s="206">
        <v>828309</v>
      </c>
      <c r="Q1953" s="206">
        <v>826164</v>
      </c>
      <c r="R1953" s="206">
        <v>10601</v>
      </c>
      <c r="S1953" s="206">
        <v>980056</v>
      </c>
      <c r="T1953" s="206"/>
    </row>
    <row r="1954" spans="1:20">
      <c r="A1954" s="86">
        <v>1950</v>
      </c>
      <c r="B1954" s="86">
        <v>1950</v>
      </c>
      <c r="C1954" s="105">
        <v>39606</v>
      </c>
      <c r="D1954" s="86"/>
      <c r="E1954" s="277">
        <v>39610</v>
      </c>
      <c r="F1954" s="105">
        <v>39616</v>
      </c>
      <c r="G1954" s="105">
        <v>39616</v>
      </c>
      <c r="H1954" s="135" t="s">
        <v>134</v>
      </c>
      <c r="I1954" s="206">
        <v>68861</v>
      </c>
      <c r="J1954" s="206"/>
      <c r="K1954" s="206"/>
      <c r="L1954" s="206">
        <v>31984</v>
      </c>
      <c r="M1954" s="206" t="s">
        <v>2346</v>
      </c>
      <c r="N1954" s="206">
        <v>103630</v>
      </c>
      <c r="O1954" s="206">
        <v>27021</v>
      </c>
      <c r="P1954" s="206">
        <v>828306</v>
      </c>
      <c r="Q1954" s="206">
        <v>826166</v>
      </c>
      <c r="R1954" s="206">
        <v>10478</v>
      </c>
      <c r="S1954" s="206">
        <v>1180076</v>
      </c>
      <c r="T1954" s="206"/>
    </row>
    <row r="1955" spans="1:20">
      <c r="A1955" s="86">
        <v>1951</v>
      </c>
      <c r="B1955" s="86">
        <v>1951</v>
      </c>
      <c r="C1955" s="105">
        <v>39606</v>
      </c>
      <c r="D1955" s="86"/>
      <c r="E1955" s="277">
        <v>39610</v>
      </c>
      <c r="F1955" s="105">
        <v>39610</v>
      </c>
      <c r="G1955" s="105">
        <v>39615</v>
      </c>
      <c r="H1955" s="135" t="s">
        <v>134</v>
      </c>
      <c r="I1955" s="206">
        <v>68895</v>
      </c>
      <c r="J1955" s="206"/>
      <c r="K1955" s="206"/>
      <c r="L1955" s="206">
        <v>32024</v>
      </c>
      <c r="M1955" s="206" t="s">
        <v>2347</v>
      </c>
      <c r="N1955" s="206">
        <v>102831</v>
      </c>
      <c r="O1955" s="206">
        <v>27083</v>
      </c>
      <c r="P1955" s="206">
        <v>827965</v>
      </c>
      <c r="Q1955" s="206">
        <v>826157</v>
      </c>
      <c r="R1955" s="206">
        <v>10511</v>
      </c>
      <c r="S1955" s="206">
        <v>980071</v>
      </c>
      <c r="T1955" s="206"/>
    </row>
    <row r="1956" spans="1:20">
      <c r="A1956" s="86">
        <v>1952</v>
      </c>
      <c r="B1956" s="86">
        <v>1952</v>
      </c>
      <c r="C1956" s="105">
        <v>39606</v>
      </c>
      <c r="D1956" s="86"/>
      <c r="E1956" s="277">
        <v>39631</v>
      </c>
      <c r="F1956" s="105">
        <v>39636</v>
      </c>
      <c r="G1956" s="105">
        <v>39633</v>
      </c>
      <c r="H1956" s="193" t="s">
        <v>134</v>
      </c>
      <c r="I1956" s="206">
        <v>68881</v>
      </c>
      <c r="J1956" s="206"/>
      <c r="K1956" s="206"/>
      <c r="L1956" s="206">
        <v>31992</v>
      </c>
      <c r="M1956" s="206" t="s">
        <v>335</v>
      </c>
      <c r="N1956" s="206">
        <v>103310</v>
      </c>
      <c r="O1956" s="206">
        <v>26504</v>
      </c>
      <c r="P1956" s="206">
        <v>828082</v>
      </c>
      <c r="Q1956" s="206">
        <v>826162</v>
      </c>
      <c r="R1956" s="206">
        <v>10512</v>
      </c>
      <c r="S1956" s="206">
        <v>980182</v>
      </c>
      <c r="T1956" s="206"/>
    </row>
    <row r="1957" spans="1:20">
      <c r="A1957" s="86">
        <v>1953</v>
      </c>
      <c r="B1957" s="86">
        <v>1953</v>
      </c>
      <c r="C1957" s="105">
        <v>39606</v>
      </c>
      <c r="D1957" s="86"/>
      <c r="E1957" s="277">
        <v>39610</v>
      </c>
      <c r="F1957" s="105">
        <v>39615</v>
      </c>
      <c r="G1957" s="105">
        <v>39615</v>
      </c>
      <c r="H1957" s="135" t="s">
        <v>120</v>
      </c>
      <c r="I1957" s="206">
        <v>68882</v>
      </c>
      <c r="J1957" s="206"/>
      <c r="K1957" s="206"/>
      <c r="L1957" s="206">
        <v>31994</v>
      </c>
      <c r="M1957" s="206" t="s">
        <v>2348</v>
      </c>
      <c r="N1957" s="206">
        <v>102830</v>
      </c>
      <c r="O1957" s="206">
        <v>27012</v>
      </c>
      <c r="P1957" s="206">
        <v>827905</v>
      </c>
      <c r="Q1957" s="206">
        <v>826154</v>
      </c>
      <c r="R1957" s="206">
        <v>10558</v>
      </c>
      <c r="S1957" s="206">
        <v>780194</v>
      </c>
      <c r="T1957" s="206"/>
    </row>
    <row r="1958" spans="1:20">
      <c r="A1958" s="86">
        <v>1954</v>
      </c>
      <c r="B1958" s="86">
        <v>1954</v>
      </c>
      <c r="C1958" s="105">
        <v>39608</v>
      </c>
      <c r="D1958" s="86"/>
      <c r="E1958" s="277">
        <v>39608</v>
      </c>
      <c r="F1958" s="105">
        <v>39609</v>
      </c>
      <c r="G1958" s="105">
        <v>39609</v>
      </c>
      <c r="H1958" s="135" t="s">
        <v>122</v>
      </c>
      <c r="I1958" s="206">
        <v>69072</v>
      </c>
      <c r="J1958" s="206"/>
      <c r="K1958" s="206"/>
      <c r="L1958" s="206">
        <v>32004</v>
      </c>
      <c r="M1958" s="206" t="s">
        <v>2349</v>
      </c>
      <c r="N1958" s="206">
        <v>103632</v>
      </c>
      <c r="O1958" s="206">
        <v>27027</v>
      </c>
      <c r="P1958" s="206">
        <v>828087</v>
      </c>
      <c r="Q1958" s="206">
        <v>826170</v>
      </c>
      <c r="R1958" s="206">
        <v>10540</v>
      </c>
      <c r="S1958" s="206">
        <v>980181</v>
      </c>
      <c r="T1958" s="206"/>
    </row>
    <row r="1959" spans="1:20">
      <c r="A1959" s="86">
        <v>1955</v>
      </c>
      <c r="B1959" s="86">
        <v>1955</v>
      </c>
      <c r="C1959" s="105">
        <v>39608</v>
      </c>
      <c r="D1959" s="86"/>
      <c r="E1959" s="277">
        <v>39615</v>
      </c>
      <c r="F1959" s="105">
        <v>39615</v>
      </c>
      <c r="G1959" s="105">
        <v>39615</v>
      </c>
      <c r="H1959" s="135" t="s">
        <v>134</v>
      </c>
      <c r="I1959" s="206">
        <v>69100</v>
      </c>
      <c r="J1959" s="206"/>
      <c r="K1959" s="206"/>
      <c r="L1959" s="206">
        <v>31924</v>
      </c>
      <c r="M1959" s="206" t="s">
        <v>2350</v>
      </c>
      <c r="N1959" s="206">
        <v>102829</v>
      </c>
      <c r="O1959" s="206">
        <v>26899</v>
      </c>
      <c r="P1959" s="206">
        <v>828332</v>
      </c>
      <c r="Q1959" s="206">
        <v>826156</v>
      </c>
      <c r="R1959" s="206">
        <v>10082</v>
      </c>
      <c r="S1959" s="206">
        <v>980166</v>
      </c>
      <c r="T1959" s="206"/>
    </row>
    <row r="1960" spans="1:20">
      <c r="A1960" s="86">
        <v>1956</v>
      </c>
      <c r="B1960" s="86">
        <v>1956</v>
      </c>
      <c r="C1960" s="105">
        <v>39608</v>
      </c>
      <c r="D1960" s="86"/>
      <c r="E1960" s="277">
        <v>39609</v>
      </c>
      <c r="F1960" s="105">
        <v>39610</v>
      </c>
      <c r="G1960" s="105">
        <v>39615</v>
      </c>
      <c r="H1960" s="135" t="s">
        <v>120</v>
      </c>
      <c r="I1960" s="206">
        <v>68915</v>
      </c>
      <c r="J1960" s="206"/>
      <c r="K1960" s="206"/>
      <c r="L1960" s="206">
        <v>32015</v>
      </c>
      <c r="M1960" s="206" t="s">
        <v>2351</v>
      </c>
      <c r="N1960" s="206">
        <v>103455</v>
      </c>
      <c r="O1960" s="206">
        <v>26996</v>
      </c>
      <c r="P1960" s="206">
        <v>828368</v>
      </c>
      <c r="Q1960" s="206">
        <v>826163</v>
      </c>
      <c r="R1960" s="206">
        <v>10605</v>
      </c>
      <c r="S1960" s="206">
        <v>980161</v>
      </c>
      <c r="T1960" s="206"/>
    </row>
    <row r="1961" spans="1:20">
      <c r="A1961" s="86">
        <v>1957</v>
      </c>
      <c r="B1961" s="86">
        <v>1957</v>
      </c>
      <c r="C1961" s="105">
        <v>39608</v>
      </c>
      <c r="D1961" s="86"/>
      <c r="E1961" s="277">
        <v>39610</v>
      </c>
      <c r="F1961" s="105">
        <v>39622</v>
      </c>
      <c r="G1961" s="105">
        <v>39716</v>
      </c>
      <c r="H1961" s="238" t="s">
        <v>122</v>
      </c>
      <c r="I1961" s="206">
        <v>69032</v>
      </c>
      <c r="J1961" s="206"/>
      <c r="K1961" s="206"/>
      <c r="L1961" s="206">
        <v>31939</v>
      </c>
      <c r="M1961" s="206" t="s">
        <v>2352</v>
      </c>
      <c r="N1961" s="206">
        <v>103681</v>
      </c>
      <c r="O1961" s="206">
        <v>26651</v>
      </c>
      <c r="P1961" s="206">
        <v>828310</v>
      </c>
      <c r="Q1961" s="206">
        <v>826169</v>
      </c>
      <c r="R1961" s="206">
        <v>10457</v>
      </c>
      <c r="S1961" s="206">
        <v>780181</v>
      </c>
      <c r="T1961" s="206"/>
    </row>
    <row r="1962" spans="1:20">
      <c r="A1962" s="86">
        <v>1958</v>
      </c>
      <c r="B1962" s="86">
        <v>1958</v>
      </c>
      <c r="C1962" s="105">
        <v>39608</v>
      </c>
      <c r="D1962" s="86"/>
      <c r="E1962" s="277">
        <v>39609</v>
      </c>
      <c r="F1962" s="105">
        <v>39610</v>
      </c>
      <c r="G1962" s="105">
        <v>39615</v>
      </c>
      <c r="H1962" s="135" t="s">
        <v>120</v>
      </c>
      <c r="I1962" s="206">
        <v>68434</v>
      </c>
      <c r="J1962" s="206"/>
      <c r="K1962" s="206"/>
      <c r="L1962" s="206">
        <v>32027</v>
      </c>
      <c r="M1962" s="206" t="s">
        <v>2353</v>
      </c>
      <c r="N1962" s="206">
        <v>103628</v>
      </c>
      <c r="O1962" s="206">
        <v>27113</v>
      </c>
      <c r="P1962" s="206">
        <v>828308</v>
      </c>
      <c r="Q1962" s="206">
        <v>826171</v>
      </c>
      <c r="R1962" s="206">
        <v>10498</v>
      </c>
      <c r="S1962" s="206">
        <v>980154</v>
      </c>
      <c r="T1962" s="206"/>
    </row>
    <row r="1963" spans="1:20">
      <c r="A1963" s="86">
        <v>1959</v>
      </c>
      <c r="B1963" s="86">
        <v>1959</v>
      </c>
      <c r="C1963" s="105">
        <v>39608</v>
      </c>
      <c r="D1963" s="86"/>
      <c r="E1963" s="277">
        <v>39609</v>
      </c>
      <c r="F1963" s="105">
        <v>39610</v>
      </c>
      <c r="G1963" s="105">
        <v>39610</v>
      </c>
      <c r="H1963" s="135" t="s">
        <v>119</v>
      </c>
      <c r="I1963" s="206">
        <v>67578</v>
      </c>
      <c r="J1963" s="206"/>
      <c r="K1963" s="206"/>
      <c r="L1963" s="206">
        <v>31901</v>
      </c>
      <c r="M1963" s="206" t="s">
        <v>2354</v>
      </c>
      <c r="N1963" s="206">
        <v>103631</v>
      </c>
      <c r="O1963" s="206">
        <v>26856</v>
      </c>
      <c r="P1963" s="206">
        <v>817525</v>
      </c>
      <c r="Q1963" s="206">
        <v>826155</v>
      </c>
      <c r="R1963" s="206">
        <v>10101</v>
      </c>
      <c r="S1963" s="206">
        <v>980075</v>
      </c>
      <c r="T1963" s="206"/>
    </row>
    <row r="1964" spans="1:20">
      <c r="A1964" s="86">
        <v>1960</v>
      </c>
      <c r="B1964" s="86">
        <v>1960</v>
      </c>
      <c r="C1964" s="105">
        <v>39608</v>
      </c>
      <c r="D1964" s="86"/>
      <c r="E1964" s="277">
        <v>39609</v>
      </c>
      <c r="F1964" s="105">
        <v>39610</v>
      </c>
      <c r="G1964" s="105">
        <v>39610</v>
      </c>
      <c r="H1964" s="135" t="s">
        <v>134</v>
      </c>
      <c r="I1964" s="206">
        <v>66679</v>
      </c>
      <c r="J1964" s="206"/>
      <c r="K1964" s="206"/>
      <c r="L1964" s="206">
        <v>31974</v>
      </c>
      <c r="M1964" s="206" t="s">
        <v>2355</v>
      </c>
      <c r="N1964" s="206">
        <v>103308</v>
      </c>
      <c r="O1964" s="206">
        <v>26322</v>
      </c>
      <c r="P1964" s="206">
        <v>827956</v>
      </c>
      <c r="Q1964" s="206">
        <v>825358</v>
      </c>
      <c r="R1964" s="206">
        <v>10548</v>
      </c>
      <c r="S1964" s="206">
        <v>780254</v>
      </c>
      <c r="T1964" s="206"/>
    </row>
    <row r="1965" spans="1:20">
      <c r="A1965" s="86">
        <v>1961</v>
      </c>
      <c r="B1965" s="86">
        <v>1961</v>
      </c>
      <c r="C1965" s="105">
        <v>39608</v>
      </c>
      <c r="D1965" s="86"/>
      <c r="E1965" s="277">
        <v>39610</v>
      </c>
      <c r="F1965" s="105">
        <v>39610</v>
      </c>
      <c r="G1965" s="105">
        <v>39615</v>
      </c>
      <c r="H1965" s="135" t="s">
        <v>119</v>
      </c>
      <c r="I1965" s="206">
        <v>66276</v>
      </c>
      <c r="J1965" s="206"/>
      <c r="K1965" s="206"/>
      <c r="L1965" s="206">
        <v>32003</v>
      </c>
      <c r="M1965" s="206" t="s">
        <v>2356</v>
      </c>
      <c r="N1965" s="206">
        <v>103619</v>
      </c>
      <c r="O1965" s="206">
        <v>27028</v>
      </c>
      <c r="P1965" s="206">
        <v>827529</v>
      </c>
      <c r="Q1965" s="206">
        <v>825342</v>
      </c>
      <c r="R1965" s="206">
        <v>10529</v>
      </c>
      <c r="S1965" s="206">
        <v>780329</v>
      </c>
      <c r="T1965" s="206"/>
    </row>
    <row r="1966" spans="1:20">
      <c r="A1966" s="86">
        <v>1962</v>
      </c>
      <c r="B1966" s="86">
        <v>1962</v>
      </c>
      <c r="C1966" s="105">
        <v>39608</v>
      </c>
      <c r="D1966" s="86"/>
      <c r="E1966" s="277">
        <v>39609</v>
      </c>
      <c r="F1966" s="105">
        <v>39610</v>
      </c>
      <c r="G1966" s="105">
        <v>39615</v>
      </c>
      <c r="H1966" s="135" t="s">
        <v>119</v>
      </c>
      <c r="I1966" s="206">
        <v>67682</v>
      </c>
      <c r="J1966" s="206"/>
      <c r="K1966" s="206"/>
      <c r="L1966" s="206">
        <v>31899</v>
      </c>
      <c r="M1966" s="206" t="s">
        <v>2357</v>
      </c>
      <c r="N1966" s="206">
        <v>103622</v>
      </c>
      <c r="O1966" s="206">
        <v>26598</v>
      </c>
      <c r="P1966" s="206">
        <v>827960</v>
      </c>
      <c r="Q1966" s="206">
        <v>825806</v>
      </c>
      <c r="R1966" s="206">
        <v>10304</v>
      </c>
      <c r="S1966" s="206">
        <v>780261</v>
      </c>
      <c r="T1966" s="206"/>
    </row>
    <row r="1967" spans="1:20">
      <c r="A1967" s="86">
        <v>1963</v>
      </c>
      <c r="B1967" s="86">
        <v>1963</v>
      </c>
      <c r="C1967" s="105">
        <v>39608</v>
      </c>
      <c r="D1967" s="86"/>
      <c r="E1967" s="277">
        <v>39617</v>
      </c>
      <c r="F1967" s="105">
        <v>39617</v>
      </c>
      <c r="G1967" s="105">
        <v>39657</v>
      </c>
      <c r="H1967" s="196" t="s">
        <v>120</v>
      </c>
      <c r="I1967" s="206">
        <v>69085</v>
      </c>
      <c r="J1967" s="206"/>
      <c r="K1967" s="206"/>
      <c r="L1967" s="206">
        <v>31999</v>
      </c>
      <c r="M1967" s="206" t="s">
        <v>2358</v>
      </c>
      <c r="N1967" s="206">
        <v>103633</v>
      </c>
      <c r="O1967" s="206">
        <v>26737</v>
      </c>
      <c r="P1967" s="206">
        <v>827523</v>
      </c>
      <c r="Q1967" s="206">
        <v>825808</v>
      </c>
      <c r="R1967" s="206">
        <v>10497</v>
      </c>
      <c r="S1967" s="206">
        <v>980196</v>
      </c>
      <c r="T1967" s="206"/>
    </row>
    <row r="1968" spans="1:20">
      <c r="A1968" s="86">
        <v>1964</v>
      </c>
      <c r="B1968" s="86">
        <v>1964</v>
      </c>
      <c r="C1968" s="105">
        <v>39608</v>
      </c>
      <c r="D1968" s="86"/>
      <c r="E1968" s="277">
        <v>39609</v>
      </c>
      <c r="F1968" s="105">
        <v>39610</v>
      </c>
      <c r="G1968" s="105">
        <v>39610</v>
      </c>
      <c r="H1968" s="135" t="s">
        <v>134</v>
      </c>
      <c r="I1968" s="206">
        <v>69092</v>
      </c>
      <c r="J1968" s="206"/>
      <c r="K1968" s="206"/>
      <c r="L1968" s="206">
        <v>31855</v>
      </c>
      <c r="M1968" s="206" t="s">
        <v>2359</v>
      </c>
      <c r="N1968" s="206">
        <v>103614</v>
      </c>
      <c r="O1968" s="206">
        <v>26697</v>
      </c>
      <c r="P1968" s="206">
        <v>827028</v>
      </c>
      <c r="Q1968" s="206">
        <v>825813</v>
      </c>
      <c r="R1968" s="206">
        <v>10375</v>
      </c>
      <c r="S1968" s="206">
        <v>780208</v>
      </c>
      <c r="T1968" s="206"/>
    </row>
    <row r="1969" spans="1:20">
      <c r="A1969" s="86">
        <v>1965</v>
      </c>
      <c r="B1969" s="86">
        <v>1965</v>
      </c>
      <c r="C1969" s="105">
        <v>39608</v>
      </c>
      <c r="D1969" s="86"/>
      <c r="E1969" s="277">
        <v>39609</v>
      </c>
      <c r="F1969" s="105">
        <v>39610</v>
      </c>
      <c r="G1969" s="105">
        <v>39610</v>
      </c>
      <c r="H1969" s="135" t="s">
        <v>119</v>
      </c>
      <c r="I1969" s="206">
        <v>69107</v>
      </c>
      <c r="J1969" s="206"/>
      <c r="K1969" s="206"/>
      <c r="L1969" s="206">
        <v>30994</v>
      </c>
      <c r="M1969" s="206" t="s">
        <v>2360</v>
      </c>
      <c r="N1969" s="206">
        <v>103627</v>
      </c>
      <c r="O1969" s="206">
        <v>25042</v>
      </c>
      <c r="P1969" s="206">
        <v>828331</v>
      </c>
      <c r="Q1969" s="206">
        <v>825807</v>
      </c>
      <c r="R1969" s="206">
        <v>8813</v>
      </c>
      <c r="S1969" s="206">
        <v>980184</v>
      </c>
      <c r="T1969" s="206"/>
    </row>
    <row r="1970" spans="1:20">
      <c r="A1970" s="86">
        <v>1966</v>
      </c>
      <c r="B1970" s="86">
        <v>1966</v>
      </c>
      <c r="C1970" s="105">
        <v>39608</v>
      </c>
      <c r="D1970" s="86"/>
      <c r="E1970" s="277">
        <v>39609</v>
      </c>
      <c r="F1970" s="105">
        <v>39703</v>
      </c>
      <c r="G1970" s="105">
        <v>39714</v>
      </c>
      <c r="H1970" s="238" t="s">
        <v>119</v>
      </c>
      <c r="I1970" s="206"/>
      <c r="J1970" s="206"/>
      <c r="K1970" s="206"/>
      <c r="L1970" s="206"/>
      <c r="M1970" s="206"/>
      <c r="N1970" s="206"/>
      <c r="O1970" s="206"/>
      <c r="P1970" s="206"/>
      <c r="Q1970" s="206"/>
      <c r="R1970" s="206"/>
      <c r="S1970" s="206"/>
      <c r="T1970" s="206"/>
    </row>
    <row r="1971" spans="1:20">
      <c r="A1971" s="86">
        <v>1967</v>
      </c>
      <c r="B1971" s="86">
        <v>1967</v>
      </c>
      <c r="C1971" s="105">
        <v>39608</v>
      </c>
      <c r="D1971" s="86"/>
      <c r="E1971" s="277">
        <v>39609</v>
      </c>
      <c r="F1971" s="105">
        <v>39610</v>
      </c>
      <c r="G1971" s="105">
        <v>39610</v>
      </c>
      <c r="H1971" s="135" t="s">
        <v>119</v>
      </c>
      <c r="I1971" s="206">
        <v>69067</v>
      </c>
      <c r="J1971" s="206"/>
      <c r="K1971" s="206"/>
      <c r="L1971" s="206">
        <v>31000</v>
      </c>
      <c r="M1971" s="206" t="s">
        <v>2361</v>
      </c>
      <c r="N1971" s="206">
        <v>103626</v>
      </c>
      <c r="O1971" s="206">
        <v>24927</v>
      </c>
      <c r="P1971" s="206">
        <v>827328</v>
      </c>
      <c r="Q1971" s="206">
        <v>828165</v>
      </c>
      <c r="R1971" s="206">
        <v>9057</v>
      </c>
      <c r="S1971" s="206">
        <v>980187</v>
      </c>
      <c r="T1971" s="206"/>
    </row>
    <row r="1972" spans="1:20">
      <c r="A1972" s="86">
        <v>1968</v>
      </c>
      <c r="B1972" s="86">
        <v>1968</v>
      </c>
      <c r="C1972" s="105">
        <v>39608</v>
      </c>
      <c r="D1972" s="86"/>
      <c r="E1972" s="277">
        <v>39609</v>
      </c>
      <c r="F1972" s="105">
        <v>39610</v>
      </c>
      <c r="G1972" s="105">
        <v>39610</v>
      </c>
      <c r="H1972" s="135" t="s">
        <v>163</v>
      </c>
      <c r="I1972" s="206">
        <v>69089</v>
      </c>
      <c r="J1972" s="206"/>
      <c r="K1972" s="206"/>
      <c r="L1972" s="206">
        <v>31961</v>
      </c>
      <c r="M1972" s="206" t="s">
        <v>2362</v>
      </c>
      <c r="N1972" s="206">
        <v>103085</v>
      </c>
      <c r="O1972" s="206">
        <v>26463</v>
      </c>
      <c r="P1972" s="206">
        <v>827136</v>
      </c>
      <c r="Q1972" s="206">
        <v>826152</v>
      </c>
      <c r="R1972" s="206">
        <v>10473</v>
      </c>
      <c r="S1972" s="206">
        <v>780020</v>
      </c>
      <c r="T1972" s="206"/>
    </row>
    <row r="1973" spans="1:20">
      <c r="A1973" s="86">
        <v>1969</v>
      </c>
      <c r="B1973" s="86">
        <v>1969</v>
      </c>
      <c r="C1973" s="105">
        <v>39608</v>
      </c>
      <c r="D1973" s="86"/>
      <c r="E1973" s="277">
        <v>39609</v>
      </c>
      <c r="F1973" s="105">
        <v>39610</v>
      </c>
      <c r="G1973" s="105">
        <v>39615</v>
      </c>
      <c r="H1973" s="135" t="s">
        <v>120</v>
      </c>
      <c r="I1973" s="206">
        <v>68386</v>
      </c>
      <c r="J1973" s="206"/>
      <c r="K1973" s="206"/>
      <c r="L1973" s="206">
        <v>30999</v>
      </c>
      <c r="M1973" s="206" t="s">
        <v>2363</v>
      </c>
      <c r="N1973" s="206">
        <v>103467</v>
      </c>
      <c r="O1973" s="206">
        <v>24940</v>
      </c>
      <c r="P1973" s="206">
        <v>826669</v>
      </c>
      <c r="Q1973" s="206">
        <v>826168</v>
      </c>
      <c r="R1973" s="206">
        <v>9066</v>
      </c>
      <c r="S1973" s="206">
        <v>780072</v>
      </c>
      <c r="T1973" s="206"/>
    </row>
    <row r="1974" spans="1:20">
      <c r="A1974" s="86">
        <v>1970</v>
      </c>
      <c r="B1974" s="86">
        <v>1970</v>
      </c>
      <c r="C1974" s="105">
        <v>39609</v>
      </c>
      <c r="D1974" s="86"/>
      <c r="E1974" s="277">
        <v>39622</v>
      </c>
      <c r="F1974" s="105">
        <v>39623</v>
      </c>
      <c r="G1974" s="105">
        <v>39695</v>
      </c>
      <c r="H1974" s="233" t="s">
        <v>120</v>
      </c>
      <c r="I1974" s="206">
        <v>69027</v>
      </c>
      <c r="J1974" s="206"/>
      <c r="K1974" s="206"/>
      <c r="L1974" s="206">
        <v>30947</v>
      </c>
      <c r="M1974" s="206" t="s">
        <v>2364</v>
      </c>
      <c r="N1974" s="206">
        <v>99387</v>
      </c>
      <c r="O1974" s="206">
        <v>24724</v>
      </c>
      <c r="P1974" s="206">
        <v>827140</v>
      </c>
      <c r="Q1974" s="206">
        <v>826153</v>
      </c>
      <c r="R1974" s="206">
        <v>8916</v>
      </c>
      <c r="S1974" s="206">
        <v>118062</v>
      </c>
      <c r="T1974" s="206"/>
    </row>
    <row r="1975" spans="1:20">
      <c r="A1975" s="86">
        <v>1971</v>
      </c>
      <c r="B1975" s="86">
        <v>1971</v>
      </c>
      <c r="C1975" s="105">
        <v>39609</v>
      </c>
      <c r="D1975" s="86"/>
      <c r="E1975" s="277">
        <v>39615</v>
      </c>
      <c r="F1975" s="105">
        <v>39616</v>
      </c>
      <c r="G1975" s="105">
        <v>39616</v>
      </c>
      <c r="H1975" s="135" t="s">
        <v>134</v>
      </c>
      <c r="I1975" s="206">
        <v>69097</v>
      </c>
      <c r="J1975" s="206"/>
      <c r="K1975" s="206"/>
      <c r="L1975" s="206">
        <v>31262</v>
      </c>
      <c r="M1975" s="206" t="s">
        <v>2365</v>
      </c>
      <c r="N1975" s="206">
        <v>101567</v>
      </c>
      <c r="O1975" s="206">
        <v>25578</v>
      </c>
      <c r="P1975" s="206">
        <v>827139</v>
      </c>
      <c r="Q1975" s="206">
        <v>826167</v>
      </c>
      <c r="R1975" s="206">
        <v>9313</v>
      </c>
      <c r="S1975" s="206">
        <v>780030</v>
      </c>
      <c r="T1975" s="206"/>
    </row>
    <row r="1976" spans="1:20">
      <c r="A1976" s="86">
        <v>1972</v>
      </c>
      <c r="B1976" s="86">
        <v>1972</v>
      </c>
      <c r="C1976" s="105">
        <v>39609</v>
      </c>
      <c r="D1976" s="86"/>
      <c r="E1976" s="277">
        <v>39618</v>
      </c>
      <c r="F1976" s="105">
        <v>39622</v>
      </c>
      <c r="G1976" s="105">
        <v>39695</v>
      </c>
      <c r="H1976" s="233" t="s">
        <v>120</v>
      </c>
      <c r="I1976" s="206">
        <v>69083</v>
      </c>
      <c r="J1976" s="206"/>
      <c r="K1976" s="206"/>
      <c r="L1976" s="206">
        <v>32021</v>
      </c>
      <c r="M1976" s="206" t="s">
        <v>2366</v>
      </c>
      <c r="N1976" s="206">
        <v>103620</v>
      </c>
      <c r="O1976" s="206">
        <v>27080</v>
      </c>
      <c r="P1976" s="206">
        <v>828171</v>
      </c>
      <c r="Q1976" s="206">
        <v>825805</v>
      </c>
      <c r="R1976" s="206">
        <v>573</v>
      </c>
      <c r="S1976" s="206">
        <v>780293</v>
      </c>
      <c r="T1976" s="206"/>
    </row>
    <row r="1977" spans="1:20">
      <c r="A1977" s="86">
        <v>1973</v>
      </c>
      <c r="B1977" s="86">
        <v>1973</v>
      </c>
      <c r="C1977" s="105">
        <v>39609</v>
      </c>
      <c r="D1977" s="86"/>
      <c r="E1977" s="277">
        <v>39615</v>
      </c>
      <c r="F1977" s="105">
        <v>39616</v>
      </c>
      <c r="G1977" s="105">
        <v>39616</v>
      </c>
      <c r="H1977" s="135" t="s">
        <v>134</v>
      </c>
      <c r="I1977" s="206">
        <v>69029</v>
      </c>
      <c r="J1977" s="206"/>
      <c r="K1977" s="206"/>
      <c r="L1977" s="206">
        <v>32007</v>
      </c>
      <c r="M1977" s="206" t="s">
        <v>2367</v>
      </c>
      <c r="N1977" s="206">
        <v>103461</v>
      </c>
      <c r="O1977" s="206">
        <v>26863</v>
      </c>
      <c r="P1977" s="206">
        <v>826975</v>
      </c>
      <c r="Q1977" s="206">
        <v>825811</v>
      </c>
      <c r="R1977" s="206">
        <v>10616</v>
      </c>
      <c r="S1977" s="206">
        <v>780264</v>
      </c>
      <c r="T1977" s="206"/>
    </row>
    <row r="1978" spans="1:20">
      <c r="A1978" s="86">
        <v>1974</v>
      </c>
      <c r="B1978" s="86">
        <v>1974</v>
      </c>
      <c r="C1978" s="105">
        <v>39609</v>
      </c>
      <c r="D1978" s="86"/>
      <c r="E1978" s="277">
        <v>39622</v>
      </c>
      <c r="F1978" s="105">
        <v>39623</v>
      </c>
      <c r="G1978" s="135"/>
      <c r="H1978" s="135"/>
      <c r="I1978" s="206">
        <v>68411</v>
      </c>
      <c r="J1978" s="206"/>
      <c r="K1978" s="206"/>
      <c r="L1978" s="206">
        <v>31394</v>
      </c>
      <c r="M1978" s="206" t="s">
        <v>2368</v>
      </c>
      <c r="N1978" s="206">
        <v>101384</v>
      </c>
      <c r="O1978" s="206">
        <v>25819</v>
      </c>
      <c r="P1978" s="206">
        <v>826923</v>
      </c>
      <c r="Q1978" s="206">
        <v>825802</v>
      </c>
      <c r="R1978" s="206">
        <v>9822</v>
      </c>
      <c r="S1978" s="206">
        <v>1080068</v>
      </c>
      <c r="T1978" s="206"/>
    </row>
    <row r="1979" spans="1:20">
      <c r="A1979" s="86">
        <v>1975</v>
      </c>
      <c r="B1979" s="86">
        <v>1975</v>
      </c>
      <c r="C1979" s="105">
        <v>39609</v>
      </c>
      <c r="D1979" s="86"/>
      <c r="E1979" s="277">
        <v>39619</v>
      </c>
      <c r="F1979" s="105">
        <v>39622</v>
      </c>
      <c r="G1979" s="105">
        <v>39716</v>
      </c>
      <c r="H1979" s="238" t="s">
        <v>122</v>
      </c>
      <c r="I1979" s="206">
        <v>69098</v>
      </c>
      <c r="J1979" s="206"/>
      <c r="K1979" s="206"/>
      <c r="L1979" s="206">
        <v>32058</v>
      </c>
      <c r="M1979" s="206" t="s">
        <v>2369</v>
      </c>
      <c r="N1979" s="206">
        <v>100464</v>
      </c>
      <c r="O1979" s="206">
        <v>27134</v>
      </c>
      <c r="P1979" s="206">
        <v>826749</v>
      </c>
      <c r="Q1979" s="206">
        <v>826161</v>
      </c>
      <c r="R1979" s="206">
        <v>10351</v>
      </c>
      <c r="S1979" s="206">
        <v>1080043</v>
      </c>
      <c r="T1979" s="206"/>
    </row>
    <row r="1980" spans="1:20">
      <c r="A1980" s="86">
        <v>1976</v>
      </c>
      <c r="B1980" s="86">
        <v>1976</v>
      </c>
      <c r="C1980" s="105">
        <v>39609</v>
      </c>
      <c r="D1980" s="86"/>
      <c r="E1980" s="277">
        <v>39619</v>
      </c>
      <c r="F1980" s="255"/>
      <c r="G1980" s="135"/>
      <c r="H1980" s="135"/>
      <c r="I1980" s="206">
        <v>68622</v>
      </c>
      <c r="J1980" s="206"/>
      <c r="K1980" s="206"/>
      <c r="L1980" s="206">
        <v>31936</v>
      </c>
      <c r="M1980" s="206" t="s">
        <v>2370</v>
      </c>
      <c r="N1980" s="206">
        <v>101394</v>
      </c>
      <c r="O1980" s="206">
        <v>26773</v>
      </c>
      <c r="P1980" s="206">
        <v>827029</v>
      </c>
      <c r="Q1980" s="206">
        <v>825804</v>
      </c>
      <c r="R1980" s="206">
        <v>10455</v>
      </c>
      <c r="S1980" s="206">
        <v>780280</v>
      </c>
      <c r="T1980" s="206"/>
    </row>
    <row r="1981" spans="1:20">
      <c r="A1981" s="86">
        <v>1977</v>
      </c>
      <c r="B1981" s="86">
        <v>1977</v>
      </c>
      <c r="C1981" s="105">
        <v>39609</v>
      </c>
      <c r="D1981" s="86"/>
      <c r="E1981" s="277">
        <v>39615</v>
      </c>
      <c r="F1981" s="105">
        <v>39615</v>
      </c>
      <c r="G1981" s="105">
        <v>39616</v>
      </c>
      <c r="H1981" s="135" t="s">
        <v>134</v>
      </c>
      <c r="I1981" s="206">
        <v>69049</v>
      </c>
      <c r="J1981" s="206"/>
      <c r="K1981" s="206"/>
      <c r="L1981" s="206">
        <v>32066</v>
      </c>
      <c r="M1981" s="206" t="s">
        <v>2371</v>
      </c>
      <c r="N1981" s="206">
        <v>100454</v>
      </c>
      <c r="O1981" s="206">
        <v>27121</v>
      </c>
      <c r="P1981" s="206">
        <v>828266</v>
      </c>
      <c r="Q1981" s="206">
        <v>826160</v>
      </c>
      <c r="R1981" s="206">
        <v>10394</v>
      </c>
      <c r="S1981" s="206">
        <v>980194</v>
      </c>
      <c r="T1981" s="206"/>
    </row>
    <row r="1982" spans="1:20">
      <c r="A1982" s="86">
        <v>1978</v>
      </c>
      <c r="B1982" s="86">
        <v>1978</v>
      </c>
      <c r="C1982" s="105">
        <v>39609</v>
      </c>
      <c r="D1982" s="86"/>
      <c r="E1982" s="277">
        <v>39617</v>
      </c>
      <c r="F1982" s="105">
        <v>39617</v>
      </c>
      <c r="G1982" s="105">
        <v>39618</v>
      </c>
      <c r="H1982" s="193" t="s">
        <v>120</v>
      </c>
      <c r="I1982" s="206">
        <v>69094</v>
      </c>
      <c r="J1982" s="206"/>
      <c r="K1982" s="206"/>
      <c r="L1982" s="206">
        <v>31539</v>
      </c>
      <c r="M1982" s="206" t="s">
        <v>2372</v>
      </c>
      <c r="N1982" s="206">
        <v>103749</v>
      </c>
      <c r="O1982" s="206">
        <v>26146</v>
      </c>
      <c r="P1982" s="206">
        <v>828272</v>
      </c>
      <c r="Q1982" s="206">
        <v>825812</v>
      </c>
      <c r="R1982" s="206">
        <v>9941</v>
      </c>
      <c r="S1982" s="206">
        <v>980188</v>
      </c>
      <c r="T1982" s="206"/>
    </row>
    <row r="1983" spans="1:20">
      <c r="A1983" s="86">
        <v>1979</v>
      </c>
      <c r="B1983" s="86">
        <v>1979</v>
      </c>
      <c r="C1983" s="105">
        <v>39609</v>
      </c>
      <c r="D1983" s="86"/>
      <c r="E1983" s="277">
        <v>39623</v>
      </c>
      <c r="F1983" s="105">
        <v>39624</v>
      </c>
      <c r="G1983" s="105">
        <v>39643</v>
      </c>
      <c r="H1983" s="193" t="s">
        <v>169</v>
      </c>
      <c r="I1983" s="206">
        <v>69087</v>
      </c>
      <c r="J1983" s="206"/>
      <c r="K1983" s="206"/>
      <c r="L1983" s="206">
        <v>31907</v>
      </c>
      <c r="M1983" s="206" t="s">
        <v>2373</v>
      </c>
      <c r="N1983" s="206">
        <v>101510</v>
      </c>
      <c r="O1983" s="206">
        <v>26842</v>
      </c>
      <c r="P1983" s="206">
        <v>827075</v>
      </c>
      <c r="Q1983" s="206">
        <v>825810</v>
      </c>
      <c r="R1983" s="206">
        <v>10102</v>
      </c>
      <c r="S1983" s="206">
        <v>780025</v>
      </c>
      <c r="T1983" s="206"/>
    </row>
    <row r="1984" spans="1:20">
      <c r="A1984" s="86">
        <v>1980</v>
      </c>
      <c r="B1984" s="86">
        <v>1980</v>
      </c>
      <c r="C1984" s="105">
        <v>39609</v>
      </c>
      <c r="D1984" s="86"/>
      <c r="E1984" s="277">
        <v>39631</v>
      </c>
      <c r="F1984" s="255"/>
      <c r="G1984" s="105">
        <v>39643</v>
      </c>
      <c r="H1984" s="193" t="s">
        <v>169</v>
      </c>
      <c r="I1984" s="206">
        <v>68937</v>
      </c>
      <c r="J1984" s="206"/>
      <c r="K1984" s="206"/>
      <c r="L1984" s="206">
        <v>32071</v>
      </c>
      <c r="M1984" s="206" t="s">
        <v>336</v>
      </c>
      <c r="N1984" s="206">
        <v>104229</v>
      </c>
      <c r="O1984" s="206">
        <v>27218</v>
      </c>
      <c r="P1984" s="206">
        <v>826927</v>
      </c>
      <c r="Q1984" s="206">
        <v>825819</v>
      </c>
      <c r="R1984" s="206">
        <v>10751</v>
      </c>
      <c r="S1984" s="206">
        <v>1080040</v>
      </c>
      <c r="T1984" s="206"/>
    </row>
    <row r="1985" spans="1:20">
      <c r="A1985" s="86">
        <v>1981</v>
      </c>
      <c r="B1985" s="86">
        <v>1981</v>
      </c>
      <c r="C1985" s="105">
        <v>39609</v>
      </c>
      <c r="D1985" s="86"/>
      <c r="E1985" s="277">
        <v>39622</v>
      </c>
      <c r="F1985" s="105">
        <v>39623</v>
      </c>
      <c r="G1985" s="135"/>
      <c r="H1985" s="135"/>
      <c r="I1985" s="206">
        <v>69091</v>
      </c>
      <c r="J1985" s="206"/>
      <c r="K1985" s="206"/>
      <c r="L1985" s="206">
        <v>31561</v>
      </c>
      <c r="M1985" s="206" t="s">
        <v>2374</v>
      </c>
      <c r="N1985" s="206">
        <v>104401</v>
      </c>
      <c r="O1985" s="206">
        <v>26243</v>
      </c>
      <c r="P1985" s="206">
        <v>828269</v>
      </c>
      <c r="Q1985" s="206">
        <v>825803</v>
      </c>
      <c r="R1985" s="206">
        <v>9266</v>
      </c>
      <c r="S1985" s="206">
        <v>1080053</v>
      </c>
      <c r="T1985" s="206"/>
    </row>
    <row r="1986" spans="1:20">
      <c r="A1986" s="86">
        <v>1982</v>
      </c>
      <c r="B1986" s="86">
        <v>1982</v>
      </c>
      <c r="C1986" s="105">
        <v>39609</v>
      </c>
      <c r="D1986" s="86"/>
      <c r="E1986" s="277">
        <v>39615</v>
      </c>
      <c r="F1986" s="105">
        <v>39616</v>
      </c>
      <c r="G1986" s="105">
        <v>39616</v>
      </c>
      <c r="H1986" s="135" t="s">
        <v>134</v>
      </c>
      <c r="I1986" s="206">
        <v>66314</v>
      </c>
      <c r="J1986" s="206"/>
      <c r="K1986" s="206"/>
      <c r="L1986" s="206">
        <v>32072</v>
      </c>
      <c r="M1986" s="206" t="s">
        <v>2375</v>
      </c>
      <c r="N1986" s="206">
        <v>104227</v>
      </c>
      <c r="O1986" s="206">
        <v>27148</v>
      </c>
      <c r="P1986" s="206">
        <v>826924</v>
      </c>
      <c r="Q1986" s="206">
        <v>825816</v>
      </c>
      <c r="R1986" s="206">
        <v>10719</v>
      </c>
      <c r="S1986" s="206">
        <v>1080046</v>
      </c>
      <c r="T1986" s="206"/>
    </row>
    <row r="1987" spans="1:20">
      <c r="A1987" s="86">
        <v>1983</v>
      </c>
      <c r="B1987" s="86">
        <v>1983</v>
      </c>
      <c r="C1987" s="105">
        <v>39609</v>
      </c>
      <c r="D1987" s="86"/>
      <c r="E1987" s="277">
        <v>39619</v>
      </c>
      <c r="F1987" s="105">
        <v>39622</v>
      </c>
      <c r="G1987" s="135"/>
      <c r="H1987" s="135"/>
      <c r="I1987" s="206">
        <v>69069</v>
      </c>
      <c r="J1987" s="206"/>
      <c r="K1987" s="206"/>
      <c r="L1987" s="206">
        <v>31216</v>
      </c>
      <c r="M1987" s="206" t="s">
        <v>2376</v>
      </c>
      <c r="N1987" s="206">
        <v>104231</v>
      </c>
      <c r="O1987" s="206">
        <v>25120</v>
      </c>
      <c r="P1987" s="206">
        <v>826750</v>
      </c>
      <c r="Q1987" s="206">
        <v>825801</v>
      </c>
      <c r="R1987" s="206">
        <v>197</v>
      </c>
      <c r="S1987" s="206">
        <v>780249</v>
      </c>
      <c r="T1987" s="206"/>
    </row>
    <row r="1988" spans="1:20">
      <c r="A1988" s="86">
        <v>1984</v>
      </c>
      <c r="B1988" s="86">
        <v>1984</v>
      </c>
      <c r="C1988" s="105">
        <v>39609</v>
      </c>
      <c r="D1988" s="86"/>
      <c r="E1988" s="277">
        <v>39615</v>
      </c>
      <c r="F1988" s="105">
        <v>39616</v>
      </c>
      <c r="G1988" s="105">
        <v>39616</v>
      </c>
      <c r="H1988" s="135" t="s">
        <v>134</v>
      </c>
      <c r="I1988" s="206">
        <v>69208</v>
      </c>
      <c r="J1988" s="206"/>
      <c r="K1988" s="206"/>
      <c r="L1988" s="206">
        <v>32069</v>
      </c>
      <c r="M1988" s="206" t="s">
        <v>2377</v>
      </c>
      <c r="N1988" s="206">
        <v>104233</v>
      </c>
      <c r="O1988" s="206">
        <v>27217</v>
      </c>
      <c r="P1988" s="206">
        <v>828275</v>
      </c>
      <c r="Q1988" s="206">
        <v>825275</v>
      </c>
      <c r="R1988" s="206">
        <v>10290</v>
      </c>
      <c r="S1988" s="206">
        <v>980192</v>
      </c>
      <c r="T1988" s="206"/>
    </row>
    <row r="1989" spans="1:20">
      <c r="A1989" s="86">
        <v>1985</v>
      </c>
      <c r="B1989" s="86">
        <v>1985</v>
      </c>
      <c r="C1989" s="105">
        <v>39610</v>
      </c>
      <c r="D1989" s="86"/>
      <c r="E1989" s="277">
        <v>39629</v>
      </c>
      <c r="F1989" s="105">
        <v>39630</v>
      </c>
      <c r="G1989" s="105">
        <v>39631</v>
      </c>
      <c r="H1989" s="193" t="s">
        <v>122</v>
      </c>
      <c r="I1989" s="206">
        <v>69222</v>
      </c>
      <c r="J1989" s="206"/>
      <c r="K1989" s="206"/>
      <c r="L1989" s="206">
        <v>31894</v>
      </c>
      <c r="M1989" s="206" t="s">
        <v>337</v>
      </c>
      <c r="N1989" s="206">
        <v>104399</v>
      </c>
      <c r="O1989" s="206">
        <v>26831</v>
      </c>
      <c r="P1989" s="206">
        <v>828369</v>
      </c>
      <c r="Q1989" s="206">
        <v>825817</v>
      </c>
      <c r="R1989" s="206">
        <v>10297</v>
      </c>
      <c r="S1989" s="206">
        <v>1080031</v>
      </c>
      <c r="T1989" s="206"/>
    </row>
    <row r="1990" spans="1:20">
      <c r="A1990" s="86">
        <v>1986</v>
      </c>
      <c r="B1990" s="86">
        <v>1986</v>
      </c>
      <c r="C1990" s="105">
        <v>39610</v>
      </c>
      <c r="D1990" s="86"/>
      <c r="E1990" s="277">
        <v>39616</v>
      </c>
      <c r="F1990" s="105">
        <v>39617</v>
      </c>
      <c r="G1990" s="135"/>
      <c r="H1990" s="135"/>
      <c r="I1990" s="206">
        <v>67650</v>
      </c>
      <c r="J1990" s="206"/>
      <c r="K1990" s="206"/>
      <c r="L1990" s="206">
        <v>32070</v>
      </c>
      <c r="M1990" s="206" t="s">
        <v>2378</v>
      </c>
      <c r="N1990" s="206">
        <v>104407</v>
      </c>
      <c r="O1990" s="206">
        <v>27188</v>
      </c>
      <c r="P1990" s="206">
        <v>828267</v>
      </c>
      <c r="Q1990" s="206">
        <v>825819</v>
      </c>
      <c r="R1990" s="206">
        <v>10716</v>
      </c>
      <c r="S1990" s="206">
        <v>1080052</v>
      </c>
      <c r="T1990" s="206"/>
    </row>
    <row r="1991" spans="1:20">
      <c r="A1991" s="86">
        <v>1987</v>
      </c>
      <c r="B1991" s="86">
        <v>1987</v>
      </c>
      <c r="C1991" s="105">
        <v>39610</v>
      </c>
      <c r="D1991" s="86"/>
      <c r="E1991" s="277">
        <v>39615</v>
      </c>
      <c r="F1991" s="105">
        <v>39615</v>
      </c>
      <c r="G1991" s="105">
        <v>39615</v>
      </c>
      <c r="H1991" s="135" t="s">
        <v>134</v>
      </c>
      <c r="I1991" s="206">
        <v>69075</v>
      </c>
      <c r="J1991" s="206"/>
      <c r="K1991" s="206"/>
      <c r="L1991" s="206">
        <v>32067</v>
      </c>
      <c r="M1991" s="206" t="s">
        <v>2379</v>
      </c>
      <c r="N1991" s="206">
        <v>104400</v>
      </c>
      <c r="O1991" s="206">
        <v>26073</v>
      </c>
      <c r="P1991" s="206">
        <v>829210</v>
      </c>
      <c r="Q1991" s="206">
        <v>825320</v>
      </c>
      <c r="R1991" s="206">
        <v>10732</v>
      </c>
      <c r="S1991" s="206">
        <v>780103</v>
      </c>
      <c r="T1991" s="206"/>
    </row>
    <row r="1992" spans="1:20">
      <c r="A1992" s="86">
        <v>1988</v>
      </c>
      <c r="B1992" s="86">
        <v>1988</v>
      </c>
      <c r="C1992" s="105">
        <v>39610</v>
      </c>
      <c r="D1992" s="86"/>
      <c r="E1992" s="277">
        <v>39616</v>
      </c>
      <c r="F1992" s="105">
        <v>39616</v>
      </c>
      <c r="G1992" s="135"/>
      <c r="H1992" s="135"/>
      <c r="I1992" s="206">
        <v>69288</v>
      </c>
      <c r="J1992" s="206"/>
      <c r="K1992" s="206"/>
      <c r="L1992" s="206">
        <v>31935</v>
      </c>
      <c r="M1992" s="206" t="s">
        <v>2380</v>
      </c>
      <c r="N1992" s="206">
        <v>104234</v>
      </c>
      <c r="O1992" s="206">
        <v>26750</v>
      </c>
      <c r="P1992" s="206">
        <v>807264</v>
      </c>
      <c r="Q1992" s="206">
        <v>825819</v>
      </c>
      <c r="R1992" s="206">
        <v>10468</v>
      </c>
      <c r="S1992" s="206">
        <v>980168</v>
      </c>
      <c r="T1992" s="206"/>
    </row>
    <row r="1993" spans="1:20">
      <c r="A1993" s="86">
        <v>1989</v>
      </c>
      <c r="B1993" s="86">
        <v>1989</v>
      </c>
      <c r="C1993" s="105">
        <v>39610</v>
      </c>
      <c r="D1993" s="86"/>
      <c r="E1993" s="277">
        <v>39616</v>
      </c>
      <c r="F1993" s="105">
        <v>39616</v>
      </c>
      <c r="G1993" s="135"/>
      <c r="H1993" s="135"/>
      <c r="I1993" s="206">
        <v>69074</v>
      </c>
      <c r="J1993" s="206"/>
      <c r="K1993" s="206"/>
      <c r="L1993" s="206">
        <v>32074</v>
      </c>
      <c r="M1993" s="206" t="s">
        <v>2381</v>
      </c>
      <c r="N1993" s="206">
        <v>104403</v>
      </c>
      <c r="O1993" s="206">
        <v>27210</v>
      </c>
      <c r="P1993" s="206">
        <v>808215</v>
      </c>
      <c r="Q1993" s="206">
        <v>811683</v>
      </c>
      <c r="R1993" s="206">
        <v>10555</v>
      </c>
      <c r="S1993" s="206">
        <v>1180077</v>
      </c>
      <c r="T1993" s="206"/>
    </row>
    <row r="1994" spans="1:20">
      <c r="A1994" s="86">
        <v>1990</v>
      </c>
      <c r="B1994" s="86">
        <v>1990</v>
      </c>
      <c r="C1994" s="105">
        <v>39615</v>
      </c>
      <c r="D1994" s="86"/>
      <c r="E1994" s="277">
        <v>39616</v>
      </c>
      <c r="F1994" s="105">
        <v>39617</v>
      </c>
      <c r="G1994" s="135"/>
      <c r="H1994" s="135"/>
      <c r="I1994" s="206">
        <v>69084</v>
      </c>
      <c r="J1994" s="206"/>
      <c r="K1994" s="206"/>
      <c r="L1994" s="206">
        <v>32068</v>
      </c>
      <c r="M1994" s="206" t="s">
        <v>2382</v>
      </c>
      <c r="N1994" s="206">
        <v>99131</v>
      </c>
      <c r="O1994" s="206">
        <v>27078</v>
      </c>
      <c r="P1994" s="206">
        <v>808214</v>
      </c>
      <c r="Q1994" s="206">
        <v>811686</v>
      </c>
      <c r="R1994" s="206">
        <v>10731</v>
      </c>
      <c r="S1994" s="206">
        <v>1080067</v>
      </c>
      <c r="T1994" s="206"/>
    </row>
    <row r="1995" spans="1:20">
      <c r="A1995" s="86">
        <v>1991</v>
      </c>
      <c r="B1995" s="86">
        <v>1991</v>
      </c>
      <c r="C1995" s="105">
        <v>39615</v>
      </c>
      <c r="D1995" s="86"/>
      <c r="E1995" s="277">
        <v>39616</v>
      </c>
      <c r="F1995" s="105">
        <v>39616</v>
      </c>
      <c r="G1995" s="105">
        <v>39657</v>
      </c>
      <c r="H1995" s="196" t="s">
        <v>120</v>
      </c>
      <c r="I1995" s="206">
        <v>69202</v>
      </c>
      <c r="J1995" s="206"/>
      <c r="K1995" s="206"/>
      <c r="L1995" s="206">
        <v>32079</v>
      </c>
      <c r="M1995" s="206" t="s">
        <v>2383</v>
      </c>
      <c r="N1995" s="206">
        <v>104406</v>
      </c>
      <c r="O1995" s="206">
        <v>27122</v>
      </c>
      <c r="P1995" s="206">
        <v>807122</v>
      </c>
      <c r="Q1995" s="206">
        <v>811694</v>
      </c>
      <c r="R1995" s="206">
        <v>10363</v>
      </c>
      <c r="S1995" s="206">
        <v>980159</v>
      </c>
      <c r="T1995" s="206"/>
    </row>
    <row r="1996" spans="1:20">
      <c r="A1996" s="86">
        <v>1992</v>
      </c>
      <c r="B1996" s="86">
        <v>1992</v>
      </c>
      <c r="C1996" s="105">
        <v>39615</v>
      </c>
      <c r="D1996" s="86"/>
      <c r="E1996" s="277">
        <v>39616</v>
      </c>
      <c r="F1996" s="105">
        <v>39617</v>
      </c>
      <c r="G1996" s="135"/>
      <c r="H1996" s="135"/>
      <c r="I1996" s="206">
        <v>69217</v>
      </c>
      <c r="J1996" s="206"/>
      <c r="K1996" s="206"/>
      <c r="L1996" s="206">
        <v>32085</v>
      </c>
      <c r="M1996" s="206" t="s">
        <v>2384</v>
      </c>
      <c r="N1996" s="206">
        <v>104402</v>
      </c>
      <c r="O1996" s="206">
        <v>27185</v>
      </c>
      <c r="P1996" s="206">
        <v>829211</v>
      </c>
      <c r="Q1996" s="206">
        <v>811700</v>
      </c>
      <c r="R1996" s="206">
        <v>10860</v>
      </c>
      <c r="S1996" s="206">
        <v>1080131</v>
      </c>
      <c r="T1996" s="206"/>
    </row>
    <row r="1997" spans="1:20">
      <c r="A1997" s="86">
        <v>1993</v>
      </c>
      <c r="B1997" s="86">
        <v>1993</v>
      </c>
      <c r="C1997" s="105">
        <v>39615</v>
      </c>
      <c r="D1997" s="86"/>
      <c r="E1997" s="277">
        <v>39624</v>
      </c>
      <c r="F1997" s="105">
        <v>39625</v>
      </c>
      <c r="G1997" s="105">
        <v>39625</v>
      </c>
      <c r="H1997" s="233" t="s">
        <v>120</v>
      </c>
      <c r="I1997" s="206">
        <v>69258</v>
      </c>
      <c r="J1997" s="206"/>
      <c r="K1997" s="206"/>
      <c r="L1997" s="206">
        <v>32052</v>
      </c>
      <c r="M1997" s="206" t="s">
        <v>2385</v>
      </c>
      <c r="N1997" s="206">
        <v>104581</v>
      </c>
      <c r="O1997" s="206">
        <v>27008</v>
      </c>
      <c r="P1997" s="206">
        <v>829208</v>
      </c>
      <c r="Q1997" s="206">
        <v>811685</v>
      </c>
      <c r="R1997" s="206">
        <v>10428</v>
      </c>
      <c r="S1997" s="206">
        <v>1580022</v>
      </c>
      <c r="T1997" s="206"/>
    </row>
    <row r="1998" spans="1:20">
      <c r="A1998" s="86">
        <v>1994</v>
      </c>
      <c r="B1998" s="86">
        <v>1994</v>
      </c>
      <c r="C1998" s="105">
        <v>39615</v>
      </c>
      <c r="D1998" s="86"/>
      <c r="E1998" s="277">
        <v>39625</v>
      </c>
      <c r="F1998" s="105">
        <v>39625</v>
      </c>
      <c r="G1998" s="135"/>
      <c r="H1998" s="135"/>
      <c r="I1998" s="206">
        <v>69289</v>
      </c>
      <c r="J1998" s="206"/>
      <c r="K1998" s="206"/>
      <c r="L1998" s="206">
        <v>32044</v>
      </c>
      <c r="M1998" s="206" t="s">
        <v>2386</v>
      </c>
      <c r="N1998" s="206">
        <v>104409</v>
      </c>
      <c r="O1998" s="206">
        <v>26946</v>
      </c>
      <c r="P1998" s="206">
        <v>829212</v>
      </c>
      <c r="Q1998" s="206">
        <v>811695</v>
      </c>
      <c r="R1998" s="206">
        <v>10329</v>
      </c>
      <c r="S1998" s="206">
        <v>1080048</v>
      </c>
      <c r="T1998" s="206"/>
    </row>
    <row r="1999" spans="1:20">
      <c r="A1999" s="86">
        <v>1995</v>
      </c>
      <c r="B1999" s="86">
        <v>1995</v>
      </c>
      <c r="C1999" s="105">
        <v>39615</v>
      </c>
      <c r="D1999" s="86"/>
      <c r="E1999" s="277">
        <v>39616</v>
      </c>
      <c r="F1999" s="105">
        <v>39617</v>
      </c>
      <c r="G1999" s="135"/>
      <c r="H1999" s="135"/>
      <c r="I1999" s="206">
        <v>69267</v>
      </c>
      <c r="J1999" s="206"/>
      <c r="K1999" s="206"/>
      <c r="L1999" s="206">
        <v>31942</v>
      </c>
      <c r="M1999" s="206" t="s">
        <v>2387</v>
      </c>
      <c r="N1999" s="206">
        <v>100453</v>
      </c>
      <c r="O1999" s="206">
        <v>26632</v>
      </c>
      <c r="P1999" s="206">
        <v>807258</v>
      </c>
      <c r="Q1999" s="206">
        <v>811682</v>
      </c>
      <c r="R1999" s="206">
        <v>10445</v>
      </c>
      <c r="S1999" s="206">
        <v>1980013</v>
      </c>
      <c r="T1999" s="206"/>
    </row>
    <row r="2000" spans="1:20">
      <c r="A2000" s="86">
        <v>1996</v>
      </c>
      <c r="B2000" s="86">
        <v>1996</v>
      </c>
      <c r="C2000" s="105">
        <v>39615</v>
      </c>
      <c r="D2000" s="86"/>
      <c r="E2000" s="277">
        <v>39622</v>
      </c>
      <c r="F2000" s="105">
        <v>39623</v>
      </c>
      <c r="G2000" s="105">
        <v>39716</v>
      </c>
      <c r="H2000" s="238" t="s">
        <v>122</v>
      </c>
      <c r="I2000" s="206">
        <v>69073</v>
      </c>
      <c r="J2000" s="206"/>
      <c r="K2000" s="206"/>
      <c r="L2000" s="206">
        <v>32083</v>
      </c>
      <c r="M2000" s="206" t="s">
        <v>2388</v>
      </c>
      <c r="N2000" s="206">
        <v>104405</v>
      </c>
      <c r="O2000" s="206">
        <v>27230</v>
      </c>
      <c r="P2000" s="206">
        <v>808095</v>
      </c>
      <c r="Q2000" s="206">
        <v>811657</v>
      </c>
      <c r="R2000" s="206">
        <v>10723</v>
      </c>
      <c r="S2000" s="206">
        <v>1890009</v>
      </c>
      <c r="T2000" s="206"/>
    </row>
    <row r="2001" spans="1:20">
      <c r="A2001" s="86">
        <v>1997</v>
      </c>
      <c r="B2001" s="86">
        <v>1997</v>
      </c>
      <c r="C2001" s="105">
        <v>39615</v>
      </c>
      <c r="D2001" s="86"/>
      <c r="E2001" s="277">
        <v>39623</v>
      </c>
      <c r="F2001" s="105">
        <v>39623</v>
      </c>
      <c r="G2001" s="105">
        <v>39716</v>
      </c>
      <c r="H2001" s="238" t="s">
        <v>122</v>
      </c>
      <c r="I2001" s="206">
        <v>68428</v>
      </c>
      <c r="J2001" s="206"/>
      <c r="K2001" s="206"/>
      <c r="L2001" s="206">
        <v>32080</v>
      </c>
      <c r="M2001" s="206" t="s">
        <v>2389</v>
      </c>
      <c r="N2001" s="206">
        <v>104410</v>
      </c>
      <c r="O2001" s="206">
        <v>27231</v>
      </c>
      <c r="P2001" s="206">
        <v>807306</v>
      </c>
      <c r="Q2001" s="206">
        <v>811709</v>
      </c>
      <c r="R2001" s="206">
        <v>10267</v>
      </c>
      <c r="S2001" s="206">
        <v>1980017</v>
      </c>
      <c r="T2001" s="206"/>
    </row>
    <row r="2002" spans="1:20">
      <c r="A2002" s="86">
        <v>1998</v>
      </c>
      <c r="B2002" s="86">
        <v>1998</v>
      </c>
      <c r="C2002" s="105">
        <v>39615</v>
      </c>
      <c r="D2002" s="86"/>
      <c r="E2002" s="277">
        <v>39616</v>
      </c>
      <c r="F2002" s="105">
        <v>39616</v>
      </c>
      <c r="G2002" s="105">
        <v>39657</v>
      </c>
      <c r="H2002" s="196" t="s">
        <v>120</v>
      </c>
      <c r="I2002" s="206">
        <v>68438</v>
      </c>
      <c r="J2002" s="206"/>
      <c r="K2002" s="206"/>
      <c r="L2002" s="206">
        <v>32076</v>
      </c>
      <c r="M2002" s="206" t="s">
        <v>2390</v>
      </c>
      <c r="N2002" s="206">
        <v>104869</v>
      </c>
      <c r="O2002" s="206">
        <v>27128</v>
      </c>
      <c r="P2002" s="206">
        <v>801740</v>
      </c>
      <c r="Q2002" s="206">
        <v>826684</v>
      </c>
      <c r="R2002" s="206">
        <v>10366</v>
      </c>
      <c r="S2002" s="206">
        <v>1980018</v>
      </c>
      <c r="T2002" s="206"/>
    </row>
    <row r="2003" spans="1:20">
      <c r="A2003" s="86">
        <v>1999</v>
      </c>
      <c r="B2003" s="86">
        <v>1999</v>
      </c>
      <c r="C2003" s="105">
        <v>39615</v>
      </c>
      <c r="D2003" s="86"/>
      <c r="E2003" s="277">
        <v>39616</v>
      </c>
      <c r="F2003" s="105">
        <v>39617</v>
      </c>
      <c r="G2003" s="135"/>
      <c r="H2003" s="135"/>
      <c r="I2003" s="206">
        <v>69031</v>
      </c>
      <c r="J2003" s="206"/>
      <c r="K2003" s="206"/>
      <c r="L2003" s="206">
        <v>32077</v>
      </c>
      <c r="M2003" s="206" t="s">
        <v>2391</v>
      </c>
      <c r="N2003" s="206">
        <v>104862</v>
      </c>
      <c r="O2003" s="206">
        <v>27206</v>
      </c>
      <c r="P2003" s="206">
        <v>825425</v>
      </c>
      <c r="Q2003" s="206">
        <v>811891</v>
      </c>
      <c r="R2003" s="206">
        <v>10367</v>
      </c>
      <c r="S2003" s="206">
        <v>1980012</v>
      </c>
      <c r="T2003" s="206"/>
    </row>
    <row r="2004" spans="1:20">
      <c r="A2004" s="86">
        <v>2000</v>
      </c>
      <c r="B2004" s="86">
        <v>2000</v>
      </c>
      <c r="C2004" s="105">
        <v>39615</v>
      </c>
      <c r="D2004" s="86"/>
      <c r="E2004" s="277">
        <v>39731</v>
      </c>
      <c r="F2004" s="105">
        <v>39623</v>
      </c>
      <c r="G2004" s="135"/>
      <c r="H2004" s="135"/>
      <c r="I2004" s="206">
        <v>69066</v>
      </c>
      <c r="J2004" s="206"/>
      <c r="K2004" s="206"/>
      <c r="L2004" s="206">
        <v>32078</v>
      </c>
      <c r="M2004" s="206" t="s">
        <v>2392</v>
      </c>
      <c r="N2004" s="206">
        <v>104872</v>
      </c>
      <c r="O2004" s="206">
        <v>27173</v>
      </c>
      <c r="P2004" s="206">
        <v>825432</v>
      </c>
      <c r="Q2004" s="206">
        <v>826689</v>
      </c>
      <c r="R2004" s="206">
        <v>10703</v>
      </c>
      <c r="S2004" s="206">
        <v>980074</v>
      </c>
      <c r="T2004" s="206"/>
    </row>
    <row r="2005" spans="1:20">
      <c r="A2005" s="86">
        <v>2001</v>
      </c>
      <c r="B2005" s="86">
        <v>2001</v>
      </c>
      <c r="C2005" s="105">
        <v>39615</v>
      </c>
      <c r="D2005" s="86"/>
      <c r="E2005" s="277">
        <v>39616</v>
      </c>
      <c r="F2005" s="105">
        <v>39616</v>
      </c>
      <c r="G2005" s="105">
        <v>39616</v>
      </c>
      <c r="H2005" s="233" t="s">
        <v>120</v>
      </c>
      <c r="I2005" s="206">
        <v>69037</v>
      </c>
      <c r="J2005" s="206"/>
      <c r="K2005" s="206"/>
      <c r="L2005" s="206">
        <v>32096</v>
      </c>
      <c r="M2005" s="206" t="s">
        <v>2393</v>
      </c>
      <c r="N2005" s="206">
        <v>102752</v>
      </c>
      <c r="O2005" s="206">
        <v>27108</v>
      </c>
      <c r="P2005" s="206">
        <v>825325</v>
      </c>
      <c r="Q2005" s="206">
        <v>826685</v>
      </c>
      <c r="R2005" s="206">
        <v>9905</v>
      </c>
      <c r="S2005" s="206">
        <v>1980003</v>
      </c>
      <c r="T2005" s="206"/>
    </row>
    <row r="2006" spans="1:20">
      <c r="A2006" s="86">
        <v>2002</v>
      </c>
      <c r="B2006" s="86">
        <v>2002</v>
      </c>
      <c r="C2006" s="105">
        <v>39615</v>
      </c>
      <c r="D2006" s="86"/>
      <c r="E2006" s="277">
        <v>39616</v>
      </c>
      <c r="F2006" s="105">
        <v>39617</v>
      </c>
      <c r="G2006" s="135"/>
      <c r="H2006" s="135"/>
      <c r="I2006" s="206">
        <v>69287</v>
      </c>
      <c r="J2006" s="206"/>
      <c r="K2006" s="206"/>
      <c r="L2006" s="206">
        <v>32112</v>
      </c>
      <c r="M2006" s="206" t="s">
        <v>2394</v>
      </c>
      <c r="N2006" s="206">
        <v>104859</v>
      </c>
      <c r="O2006" s="206">
        <v>27075</v>
      </c>
      <c r="P2006" s="206">
        <v>825327</v>
      </c>
      <c r="Q2006" s="206">
        <v>826669</v>
      </c>
      <c r="R2006" s="206">
        <v>10436</v>
      </c>
      <c r="S2006" s="206">
        <v>980157</v>
      </c>
      <c r="T2006" s="206"/>
    </row>
    <row r="2007" spans="1:20">
      <c r="A2007" s="86">
        <v>2003</v>
      </c>
      <c r="B2007" s="86">
        <v>2003</v>
      </c>
      <c r="C2007" s="105">
        <v>39615</v>
      </c>
      <c r="D2007" s="86"/>
      <c r="E2007" s="277">
        <v>39616</v>
      </c>
      <c r="F2007" s="105">
        <v>39616</v>
      </c>
      <c r="G2007" s="135"/>
      <c r="H2007" s="135"/>
      <c r="I2007" s="206">
        <v>69262</v>
      </c>
      <c r="J2007" s="206"/>
      <c r="K2007" s="206"/>
      <c r="L2007" s="206">
        <v>32115</v>
      </c>
      <c r="M2007" s="206" t="s">
        <v>2395</v>
      </c>
      <c r="N2007" s="206">
        <v>104881</v>
      </c>
      <c r="O2007" s="206">
        <v>27256</v>
      </c>
      <c r="P2007" s="206">
        <v>825550</v>
      </c>
      <c r="Q2007" s="206">
        <v>826668</v>
      </c>
      <c r="R2007" s="206">
        <v>10257</v>
      </c>
      <c r="S2007" s="206">
        <v>780146</v>
      </c>
      <c r="T2007" s="206"/>
    </row>
    <row r="2008" spans="1:20">
      <c r="A2008" s="86">
        <v>2004</v>
      </c>
      <c r="B2008" s="86">
        <v>2004</v>
      </c>
      <c r="C2008" s="105">
        <v>39615</v>
      </c>
      <c r="D2008" s="86"/>
      <c r="E2008" s="277">
        <v>39616</v>
      </c>
      <c r="F2008" s="105">
        <v>39616</v>
      </c>
      <c r="G2008" s="105">
        <v>39616</v>
      </c>
      <c r="H2008" s="233" t="s">
        <v>120</v>
      </c>
      <c r="I2008" s="206">
        <v>69290</v>
      </c>
      <c r="J2008" s="206"/>
      <c r="K2008" s="206"/>
      <c r="L2008" s="206">
        <v>32120</v>
      </c>
      <c r="M2008" s="206" t="s">
        <v>2396</v>
      </c>
      <c r="N2008" s="206">
        <v>104790</v>
      </c>
      <c r="O2008" s="206">
        <v>27133</v>
      </c>
      <c r="P2008" s="206">
        <v>803284</v>
      </c>
      <c r="Q2008" s="206">
        <v>826686</v>
      </c>
      <c r="R2008" s="206">
        <v>10682</v>
      </c>
      <c r="S2008" s="206">
        <v>980164</v>
      </c>
      <c r="T2008" s="206"/>
    </row>
    <row r="2009" spans="1:20">
      <c r="A2009" s="86">
        <v>2005</v>
      </c>
      <c r="B2009" s="86">
        <v>2005</v>
      </c>
      <c r="C2009" s="105">
        <v>39615</v>
      </c>
      <c r="D2009" s="86"/>
      <c r="E2009" s="277">
        <v>39616</v>
      </c>
      <c r="F2009" s="105">
        <v>39617</v>
      </c>
      <c r="G2009" s="135"/>
      <c r="H2009" s="135"/>
      <c r="I2009" s="206">
        <v>69268</v>
      </c>
      <c r="J2009" s="206"/>
      <c r="K2009" s="206"/>
      <c r="L2009" s="206">
        <v>32073</v>
      </c>
      <c r="M2009" s="206" t="s">
        <v>2397</v>
      </c>
      <c r="N2009" s="206">
        <v>104869</v>
      </c>
      <c r="O2009" s="206">
        <v>27212</v>
      </c>
      <c r="P2009" s="206">
        <v>808803</v>
      </c>
      <c r="Q2009" s="206">
        <v>826680</v>
      </c>
      <c r="R2009" s="206">
        <v>10582</v>
      </c>
      <c r="S2009" s="206">
        <v>980170</v>
      </c>
      <c r="T2009" s="206"/>
    </row>
    <row r="2010" spans="1:20">
      <c r="A2010" s="86">
        <v>2006</v>
      </c>
      <c r="B2010" s="86">
        <v>2006</v>
      </c>
      <c r="C2010" s="105">
        <v>39616</v>
      </c>
      <c r="D2010" s="86"/>
      <c r="E2010" s="277">
        <v>39616</v>
      </c>
      <c r="F2010" s="105">
        <v>39617</v>
      </c>
      <c r="G2010" s="135"/>
      <c r="H2010" s="135"/>
      <c r="I2010" s="206">
        <v>69292</v>
      </c>
      <c r="J2010" s="206"/>
      <c r="K2010" s="206"/>
      <c r="L2010" s="206">
        <v>32099</v>
      </c>
      <c r="M2010" s="206" t="s">
        <v>2398</v>
      </c>
      <c r="N2010" s="206">
        <v>104577</v>
      </c>
      <c r="O2010" s="206">
        <v>27140</v>
      </c>
      <c r="P2010" s="206">
        <v>825418</v>
      </c>
      <c r="Q2010" s="206">
        <v>826687</v>
      </c>
      <c r="R2010" s="206">
        <v>10727</v>
      </c>
      <c r="S2010" s="206">
        <v>1980005</v>
      </c>
      <c r="T2010" s="206"/>
    </row>
    <row r="2011" spans="1:20">
      <c r="A2011" s="86">
        <v>2007</v>
      </c>
      <c r="B2011" s="86">
        <v>2007</v>
      </c>
      <c r="C2011" s="105">
        <v>39616</v>
      </c>
      <c r="D2011" s="86"/>
      <c r="E2011" s="277">
        <v>39617</v>
      </c>
      <c r="F2011" s="105">
        <v>39618</v>
      </c>
      <c r="G2011" s="105">
        <v>39618</v>
      </c>
      <c r="H2011" s="233" t="s">
        <v>120</v>
      </c>
      <c r="I2011" s="206">
        <v>69257</v>
      </c>
      <c r="J2011" s="206"/>
      <c r="K2011" s="206"/>
      <c r="L2011" s="206">
        <v>32126</v>
      </c>
      <c r="M2011" s="206" t="s">
        <v>2399</v>
      </c>
      <c r="N2011" s="206">
        <v>104579</v>
      </c>
      <c r="O2011" s="206">
        <v>27299</v>
      </c>
      <c r="P2011" s="206">
        <v>825328</v>
      </c>
      <c r="Q2011" s="206">
        <v>826675</v>
      </c>
      <c r="R2011" s="206">
        <v>18435</v>
      </c>
      <c r="S2011" s="206">
        <v>1580091</v>
      </c>
      <c r="T2011" s="206"/>
    </row>
    <row r="2012" spans="1:20">
      <c r="A2012" s="86">
        <v>2008</v>
      </c>
      <c r="B2012" s="86">
        <v>2008</v>
      </c>
      <c r="C2012" s="105">
        <v>39616</v>
      </c>
      <c r="D2012" s="86"/>
      <c r="E2012" s="277">
        <v>39616</v>
      </c>
      <c r="F2012" s="105">
        <v>39617</v>
      </c>
      <c r="G2012" s="135"/>
      <c r="H2012" s="135"/>
      <c r="I2012" s="206">
        <v>69265</v>
      </c>
      <c r="J2012" s="206"/>
      <c r="K2012" s="206"/>
      <c r="L2012" s="206">
        <v>32122</v>
      </c>
      <c r="M2012" s="206" t="s">
        <v>2400</v>
      </c>
      <c r="N2012" s="206">
        <v>104582</v>
      </c>
      <c r="O2012" s="206">
        <v>27265</v>
      </c>
      <c r="P2012" s="206">
        <v>807265</v>
      </c>
      <c r="Q2012" s="206">
        <v>826672</v>
      </c>
      <c r="R2012" s="206">
        <v>10421</v>
      </c>
      <c r="S2012" s="206">
        <v>1580015</v>
      </c>
      <c r="T2012" s="206"/>
    </row>
    <row r="2013" spans="1:20">
      <c r="A2013" s="86">
        <v>2009</v>
      </c>
      <c r="B2013" s="86">
        <v>2009</v>
      </c>
      <c r="C2013" s="105">
        <v>39616</v>
      </c>
      <c r="D2013" s="86"/>
      <c r="E2013" s="277">
        <v>39617</v>
      </c>
      <c r="F2013" s="105">
        <v>39617</v>
      </c>
      <c r="G2013" s="105">
        <v>39657</v>
      </c>
      <c r="H2013" s="196" t="s">
        <v>120</v>
      </c>
      <c r="I2013" s="206">
        <v>69271</v>
      </c>
      <c r="J2013" s="206"/>
      <c r="K2013" s="206"/>
      <c r="L2013" s="206">
        <v>32121</v>
      </c>
      <c r="M2013" s="206" t="s">
        <v>2401</v>
      </c>
      <c r="N2013" s="206">
        <v>104232</v>
      </c>
      <c r="O2013" s="206">
        <v>27264</v>
      </c>
      <c r="P2013" s="206">
        <v>807259</v>
      </c>
      <c r="Q2013" s="206">
        <v>826676</v>
      </c>
      <c r="R2013" s="206">
        <v>10418</v>
      </c>
      <c r="S2013" s="206">
        <v>1980060</v>
      </c>
      <c r="T2013" s="206"/>
    </row>
    <row r="2014" spans="1:20">
      <c r="A2014" s="86">
        <v>2010</v>
      </c>
      <c r="B2014" s="86">
        <v>2010</v>
      </c>
      <c r="C2014" s="105">
        <v>39616</v>
      </c>
      <c r="D2014" s="86"/>
      <c r="E2014" s="277">
        <v>39617</v>
      </c>
      <c r="F2014" s="105">
        <v>39617</v>
      </c>
      <c r="G2014" s="105">
        <v>39657</v>
      </c>
      <c r="H2014" s="196" t="s">
        <v>120</v>
      </c>
      <c r="I2014" s="206">
        <v>69261</v>
      </c>
      <c r="J2014" s="206"/>
      <c r="K2014" s="206"/>
      <c r="L2014" s="206">
        <v>32118</v>
      </c>
      <c r="M2014" s="206" t="s">
        <v>2402</v>
      </c>
      <c r="N2014" s="206">
        <v>104873</v>
      </c>
      <c r="O2014" s="206">
        <v>27280</v>
      </c>
      <c r="P2014" s="206">
        <v>825457</v>
      </c>
      <c r="Q2014" s="206">
        <v>811681</v>
      </c>
      <c r="R2014" s="206">
        <v>10712</v>
      </c>
      <c r="S2014" s="206">
        <v>1480421</v>
      </c>
      <c r="T2014" s="206"/>
    </row>
    <row r="2015" spans="1:20">
      <c r="A2015" s="86">
        <v>2011</v>
      </c>
      <c r="B2015" s="86">
        <v>2011</v>
      </c>
      <c r="C2015" s="105">
        <v>39616</v>
      </c>
      <c r="D2015" s="86"/>
      <c r="E2015" s="277">
        <v>39622</v>
      </c>
      <c r="F2015" s="105">
        <v>39623</v>
      </c>
      <c r="G2015" s="105">
        <v>39695</v>
      </c>
      <c r="H2015" s="233" t="s">
        <v>120</v>
      </c>
      <c r="I2015" s="206">
        <v>69047</v>
      </c>
      <c r="J2015" s="206"/>
      <c r="K2015" s="206"/>
      <c r="L2015" s="206">
        <v>32103</v>
      </c>
      <c r="M2015" s="206" t="s">
        <v>2403</v>
      </c>
      <c r="N2015" s="206">
        <v>104860</v>
      </c>
      <c r="O2015" s="206">
        <v>27169</v>
      </c>
      <c r="P2015" s="206">
        <v>825853</v>
      </c>
      <c r="Q2015" s="206">
        <v>811686</v>
      </c>
      <c r="R2015" s="206">
        <v>1032</v>
      </c>
      <c r="S2015" s="206">
        <v>1480419</v>
      </c>
      <c r="T2015" s="206"/>
    </row>
    <row r="2016" spans="1:20">
      <c r="A2016" s="86">
        <v>2012</v>
      </c>
      <c r="B2016" s="86">
        <v>2012</v>
      </c>
      <c r="C2016" s="105">
        <v>39616</v>
      </c>
      <c r="D2016" s="86"/>
      <c r="E2016" s="277">
        <v>39617</v>
      </c>
      <c r="F2016" s="105">
        <v>39618</v>
      </c>
      <c r="G2016" s="135"/>
      <c r="H2016" s="135"/>
      <c r="I2016" s="206">
        <v>68917</v>
      </c>
      <c r="J2016" s="206"/>
      <c r="K2016" s="206"/>
      <c r="L2016" s="206">
        <v>32111</v>
      </c>
      <c r="M2016" s="206" t="s">
        <v>2404</v>
      </c>
      <c r="N2016" s="206">
        <v>104584</v>
      </c>
      <c r="O2016" s="206">
        <v>27096</v>
      </c>
      <c r="P2016" s="206">
        <v>826270</v>
      </c>
      <c r="Q2016" s="206">
        <v>811684</v>
      </c>
      <c r="R2016" s="206">
        <v>10423</v>
      </c>
      <c r="S2016" s="206">
        <v>1480416</v>
      </c>
      <c r="T2016" s="206"/>
    </row>
    <row r="2017" spans="1:20">
      <c r="A2017" s="86">
        <v>2013</v>
      </c>
      <c r="B2017" s="86">
        <v>2013</v>
      </c>
      <c r="C2017" s="105">
        <v>39616</v>
      </c>
      <c r="D2017" s="86"/>
      <c r="E2017" s="277">
        <v>39617</v>
      </c>
      <c r="F2017" s="105">
        <v>39619</v>
      </c>
      <c r="G2017" s="105">
        <v>39619</v>
      </c>
      <c r="H2017" s="233" t="s">
        <v>120</v>
      </c>
      <c r="I2017" s="206">
        <v>68432</v>
      </c>
      <c r="J2017" s="206"/>
      <c r="K2017" s="206"/>
      <c r="L2017" s="206">
        <v>32110</v>
      </c>
      <c r="M2017" s="206" t="s">
        <v>2405</v>
      </c>
      <c r="N2017" s="206">
        <v>104874</v>
      </c>
      <c r="O2017" s="206">
        <v>27095</v>
      </c>
      <c r="P2017" s="206">
        <v>826972</v>
      </c>
      <c r="Q2017" s="206">
        <v>811702</v>
      </c>
      <c r="R2017" s="206">
        <v>10322</v>
      </c>
      <c r="S2017" s="206">
        <v>1480429</v>
      </c>
      <c r="T2017" s="206"/>
    </row>
    <row r="2018" spans="1:20">
      <c r="A2018" s="86">
        <v>2014</v>
      </c>
      <c r="B2018" s="86">
        <v>2014</v>
      </c>
      <c r="C2018" s="105">
        <v>39616</v>
      </c>
      <c r="D2018" s="86"/>
      <c r="E2018" s="277">
        <v>39617</v>
      </c>
      <c r="F2018" s="105">
        <v>39618</v>
      </c>
      <c r="G2018" s="135"/>
      <c r="H2018" s="135"/>
      <c r="I2018" s="206">
        <v>69078</v>
      </c>
      <c r="J2018" s="206"/>
      <c r="K2018" s="206"/>
      <c r="L2018" s="206">
        <v>32142</v>
      </c>
      <c r="M2018" s="206" t="s">
        <v>2406</v>
      </c>
      <c r="N2018" s="206">
        <v>104580</v>
      </c>
      <c r="O2018" s="206">
        <v>27321</v>
      </c>
      <c r="P2018" s="206">
        <v>82697</v>
      </c>
      <c r="Q2018" s="206">
        <v>811688</v>
      </c>
      <c r="R2018" s="206">
        <v>280</v>
      </c>
      <c r="S2018" s="206">
        <v>1480438</v>
      </c>
      <c r="T2018" s="206"/>
    </row>
    <row r="2019" spans="1:20">
      <c r="A2019" s="86">
        <v>2015</v>
      </c>
      <c r="B2019" s="86">
        <v>2015</v>
      </c>
      <c r="C2019" s="105">
        <v>39616</v>
      </c>
      <c r="D2019" s="86"/>
      <c r="E2019" s="277">
        <v>39623</v>
      </c>
      <c r="F2019" s="105">
        <v>39623</v>
      </c>
      <c r="G2019" s="105">
        <v>39716</v>
      </c>
      <c r="H2019" s="238" t="s">
        <v>122</v>
      </c>
      <c r="I2019" s="206">
        <v>69096</v>
      </c>
      <c r="J2019" s="206"/>
      <c r="K2019" s="206"/>
      <c r="L2019" s="206">
        <v>32092</v>
      </c>
      <c r="M2019" s="206" t="s">
        <v>2407</v>
      </c>
      <c r="N2019" s="206">
        <v>104779</v>
      </c>
      <c r="O2019" s="206">
        <v>27120</v>
      </c>
      <c r="P2019" s="206">
        <v>825335</v>
      </c>
      <c r="Q2019" s="206">
        <v>811699</v>
      </c>
      <c r="R2019" s="206">
        <v>10753</v>
      </c>
      <c r="S2019" s="206">
        <v>1480437</v>
      </c>
      <c r="T2019" s="206"/>
    </row>
    <row r="2020" spans="1:20">
      <c r="A2020" s="86">
        <v>2016</v>
      </c>
      <c r="B2020" s="86">
        <v>2016</v>
      </c>
      <c r="C2020" s="105">
        <v>39616</v>
      </c>
      <c r="D2020" s="86"/>
      <c r="E2020" s="277">
        <v>39617</v>
      </c>
      <c r="F2020" s="105">
        <v>39618</v>
      </c>
      <c r="G2020" s="105">
        <v>39618</v>
      </c>
      <c r="H2020" s="233" t="s">
        <v>120</v>
      </c>
      <c r="I2020" s="206">
        <v>69070</v>
      </c>
      <c r="J2020" s="206"/>
      <c r="K2020" s="206"/>
      <c r="L2020" s="206">
        <v>32147</v>
      </c>
      <c r="M2020" s="206" t="s">
        <v>2408</v>
      </c>
      <c r="N2020" s="206">
        <v>104789</v>
      </c>
      <c r="O2020" s="206">
        <v>27334</v>
      </c>
      <c r="P2020" s="206">
        <v>825332</v>
      </c>
      <c r="Q2020" s="206">
        <v>811692</v>
      </c>
      <c r="R2020" s="206">
        <v>3609</v>
      </c>
      <c r="S2020" s="206">
        <v>1580076</v>
      </c>
      <c r="T2020" s="206"/>
    </row>
    <row r="2021" spans="1:20">
      <c r="A2021" s="86">
        <v>2017</v>
      </c>
      <c r="B2021" s="86">
        <v>2017</v>
      </c>
      <c r="C2021" s="105">
        <v>39616</v>
      </c>
      <c r="D2021" s="86"/>
      <c r="E2021" s="277">
        <v>39617</v>
      </c>
      <c r="F2021" s="105">
        <v>39618</v>
      </c>
      <c r="G2021" s="135"/>
      <c r="H2021" s="135"/>
      <c r="I2021" s="206">
        <v>69041</v>
      </c>
      <c r="J2021" s="206"/>
      <c r="K2021" s="206"/>
      <c r="L2021" s="206">
        <v>32139</v>
      </c>
      <c r="M2021" s="206" t="s">
        <v>2409</v>
      </c>
      <c r="N2021" s="206">
        <v>104878</v>
      </c>
      <c r="O2021" s="206">
        <v>127319</v>
      </c>
      <c r="P2021" s="206">
        <v>825424</v>
      </c>
      <c r="Q2021" s="206">
        <v>811679</v>
      </c>
      <c r="R2021" s="206">
        <v>10592</v>
      </c>
      <c r="S2021" s="206">
        <v>1580086</v>
      </c>
      <c r="T2021" s="206"/>
    </row>
    <row r="2022" spans="1:20">
      <c r="A2022" s="86">
        <v>2018</v>
      </c>
      <c r="B2022" s="86">
        <v>2018</v>
      </c>
      <c r="C2022" s="105">
        <v>39616</v>
      </c>
      <c r="D2022" s="86"/>
      <c r="E2022" s="277">
        <v>39617</v>
      </c>
      <c r="F2022" s="105">
        <v>39617</v>
      </c>
      <c r="G2022" s="105">
        <v>39657</v>
      </c>
      <c r="H2022" s="196" t="s">
        <v>120</v>
      </c>
      <c r="I2022" s="206">
        <v>68461</v>
      </c>
      <c r="J2022" s="206"/>
      <c r="K2022" s="206"/>
      <c r="L2022" s="206">
        <v>32109</v>
      </c>
      <c r="M2022" s="206" t="s">
        <v>2410</v>
      </c>
      <c r="N2022" s="206">
        <v>104785</v>
      </c>
      <c r="O2022" s="206">
        <v>27085</v>
      </c>
      <c r="P2022" s="206">
        <v>825333</v>
      </c>
      <c r="Q2022" s="206">
        <v>811701</v>
      </c>
      <c r="R2022" s="206">
        <v>10707</v>
      </c>
      <c r="S2022" s="206">
        <v>1480436</v>
      </c>
      <c r="T2022" s="206"/>
    </row>
    <row r="2023" spans="1:20">
      <c r="A2023" s="86">
        <v>2019</v>
      </c>
      <c r="B2023" s="86">
        <v>2019</v>
      </c>
      <c r="C2023" s="105">
        <v>39616</v>
      </c>
      <c r="D2023" s="86"/>
      <c r="E2023" s="277">
        <v>39617</v>
      </c>
      <c r="F2023" s="105">
        <v>39618</v>
      </c>
      <c r="G2023" s="135"/>
      <c r="H2023" s="135"/>
      <c r="I2023" s="206">
        <v>69024</v>
      </c>
      <c r="J2023" s="206"/>
      <c r="K2023" s="206"/>
      <c r="L2023" s="206">
        <v>32081</v>
      </c>
      <c r="M2023" s="206" t="s">
        <v>2411</v>
      </c>
      <c r="N2023" s="206">
        <v>104578</v>
      </c>
      <c r="O2023" s="206">
        <v>27190</v>
      </c>
      <c r="P2023" s="206">
        <v>829736</v>
      </c>
      <c r="Q2023" s="206">
        <v>827265</v>
      </c>
      <c r="R2023" s="206">
        <v>10729</v>
      </c>
      <c r="S2023" s="206">
        <v>1980008</v>
      </c>
      <c r="T2023" s="206"/>
    </row>
    <row r="2024" spans="1:20">
      <c r="A2024" s="86">
        <v>2020</v>
      </c>
      <c r="B2024" s="86">
        <v>2020</v>
      </c>
      <c r="C2024" s="105">
        <v>39617</v>
      </c>
      <c r="D2024" s="86"/>
      <c r="E2024" s="277">
        <v>39618</v>
      </c>
      <c r="F2024" s="105">
        <v>39618</v>
      </c>
      <c r="G2024" s="135"/>
      <c r="H2024" s="135"/>
      <c r="I2024" s="206">
        <v>69264</v>
      </c>
      <c r="J2024" s="206"/>
      <c r="K2024" s="206"/>
      <c r="L2024" s="206">
        <v>32101</v>
      </c>
      <c r="M2024" s="206" t="s">
        <v>2412</v>
      </c>
      <c r="N2024" s="206">
        <v>104791</v>
      </c>
      <c r="O2024" s="206">
        <v>27229</v>
      </c>
      <c r="P2024" s="206">
        <v>829786</v>
      </c>
      <c r="Q2024" s="206">
        <v>811696</v>
      </c>
      <c r="R2024" s="206">
        <v>10711</v>
      </c>
      <c r="S2024" s="206">
        <v>1480442</v>
      </c>
      <c r="T2024" s="206"/>
    </row>
    <row r="2025" spans="1:20">
      <c r="A2025" s="86">
        <v>2021</v>
      </c>
      <c r="B2025" s="86">
        <v>2021</v>
      </c>
      <c r="C2025" s="105">
        <v>39617</v>
      </c>
      <c r="D2025" s="86"/>
      <c r="E2025" s="277">
        <v>39618</v>
      </c>
      <c r="F2025" s="105">
        <v>39618</v>
      </c>
      <c r="G2025" s="135"/>
      <c r="H2025" s="135"/>
      <c r="I2025" s="206">
        <v>68392</v>
      </c>
      <c r="J2025" s="206"/>
      <c r="K2025" s="206"/>
      <c r="L2025" s="206">
        <v>32106</v>
      </c>
      <c r="M2025" s="206" t="s">
        <v>2413</v>
      </c>
      <c r="N2025" s="206">
        <v>104787</v>
      </c>
      <c r="O2025" s="206">
        <v>27186</v>
      </c>
      <c r="P2025" s="206">
        <v>829666</v>
      </c>
      <c r="Q2025" s="206">
        <v>827264</v>
      </c>
      <c r="R2025" s="206">
        <v>10745</v>
      </c>
      <c r="S2025" s="206">
        <v>1580051</v>
      </c>
      <c r="T2025" s="206"/>
    </row>
    <row r="2026" spans="1:20">
      <c r="A2026" s="86">
        <v>2022</v>
      </c>
      <c r="B2026" s="86">
        <v>2022</v>
      </c>
      <c r="C2026" s="105">
        <v>39617</v>
      </c>
      <c r="D2026" s="86"/>
      <c r="E2026" s="277">
        <v>39618</v>
      </c>
      <c r="F2026" s="105">
        <v>39618</v>
      </c>
      <c r="G2026" s="135"/>
      <c r="H2026" s="135"/>
      <c r="I2026" s="206">
        <v>69259</v>
      </c>
      <c r="J2026" s="206"/>
      <c r="K2026" s="206"/>
      <c r="L2026" s="206">
        <v>32100</v>
      </c>
      <c r="M2026" s="206" t="s">
        <v>2414</v>
      </c>
      <c r="N2026" s="206">
        <v>104867</v>
      </c>
      <c r="O2026" s="206">
        <v>27164</v>
      </c>
      <c r="P2026" s="206">
        <v>829739</v>
      </c>
      <c r="Q2026" s="206">
        <v>827259</v>
      </c>
      <c r="R2026" s="206">
        <v>10715</v>
      </c>
      <c r="S2026" s="206">
        <v>1580053</v>
      </c>
      <c r="T2026" s="206"/>
    </row>
    <row r="2027" spans="1:20">
      <c r="A2027" s="86">
        <v>2023</v>
      </c>
      <c r="B2027" s="86">
        <v>2023</v>
      </c>
      <c r="C2027" s="105">
        <v>39617</v>
      </c>
      <c r="D2027" s="86"/>
      <c r="E2027" s="277">
        <v>39619</v>
      </c>
      <c r="F2027" s="105">
        <v>39623</v>
      </c>
      <c r="G2027" s="135"/>
      <c r="H2027" s="135"/>
      <c r="I2027" s="206">
        <v>68430</v>
      </c>
      <c r="J2027" s="206"/>
      <c r="K2027" s="206"/>
      <c r="L2027" s="206">
        <v>32146</v>
      </c>
      <c r="M2027" s="206" t="s">
        <v>2415</v>
      </c>
      <c r="N2027" s="206">
        <v>103453</v>
      </c>
      <c r="O2027" s="206">
        <v>27333</v>
      </c>
      <c r="P2027" s="206">
        <v>829757</v>
      </c>
      <c r="Q2027" s="206">
        <v>827240</v>
      </c>
      <c r="R2027" s="206">
        <v>10647</v>
      </c>
      <c r="S2027" s="206">
        <v>1580037</v>
      </c>
      <c r="T2027" s="206"/>
    </row>
    <row r="2028" spans="1:20">
      <c r="A2028" s="86">
        <v>2024</v>
      </c>
      <c r="B2028" s="86">
        <v>2024</v>
      </c>
      <c r="C2028" s="105">
        <v>39617</v>
      </c>
      <c r="D2028" s="86"/>
      <c r="E2028" s="277">
        <v>39618</v>
      </c>
      <c r="F2028" s="105">
        <v>39618</v>
      </c>
      <c r="G2028" s="135"/>
      <c r="H2028" s="135"/>
      <c r="I2028" s="206">
        <v>69088</v>
      </c>
      <c r="J2028" s="206"/>
      <c r="K2028" s="206"/>
      <c r="L2028" s="206">
        <v>32128</v>
      </c>
      <c r="M2028" s="206" t="s">
        <v>2416</v>
      </c>
      <c r="N2028" s="206">
        <v>104868</v>
      </c>
      <c r="O2028" s="206">
        <v>27279</v>
      </c>
      <c r="P2028" s="206">
        <v>829789</v>
      </c>
      <c r="Q2028" s="206">
        <v>827245</v>
      </c>
      <c r="R2028" s="206">
        <v>10426</v>
      </c>
      <c r="S2028" s="206">
        <v>1580057</v>
      </c>
      <c r="T2028" s="206"/>
    </row>
    <row r="2029" spans="1:20">
      <c r="A2029" s="86">
        <v>2025</v>
      </c>
      <c r="B2029" s="86">
        <v>2025</v>
      </c>
      <c r="C2029" s="105">
        <v>39617</v>
      </c>
      <c r="D2029" s="86"/>
      <c r="E2029" s="277">
        <v>39618</v>
      </c>
      <c r="F2029" s="105">
        <v>39618</v>
      </c>
      <c r="G2029" s="135"/>
      <c r="H2029" s="135"/>
      <c r="I2029" s="206">
        <v>67965</v>
      </c>
      <c r="J2029" s="206"/>
      <c r="K2029" s="206"/>
      <c r="L2029" s="206">
        <v>32090</v>
      </c>
      <c r="M2029" s="206" t="s">
        <v>2417</v>
      </c>
      <c r="N2029" s="206">
        <v>104799</v>
      </c>
      <c r="O2029" s="206">
        <v>27227</v>
      </c>
      <c r="P2029" s="206">
        <v>829664</v>
      </c>
      <c r="Q2029" s="206">
        <v>827262</v>
      </c>
      <c r="R2029" s="206">
        <v>10690</v>
      </c>
      <c r="S2029" s="206">
        <v>1580045</v>
      </c>
      <c r="T2029" s="206"/>
    </row>
    <row r="2030" spans="1:20">
      <c r="A2030" s="86">
        <v>2026</v>
      </c>
      <c r="B2030" s="86">
        <v>2026</v>
      </c>
      <c r="C2030" s="105">
        <v>39617</v>
      </c>
      <c r="D2030" s="86"/>
      <c r="E2030" s="277">
        <v>39619</v>
      </c>
      <c r="F2030" s="105">
        <v>39619</v>
      </c>
      <c r="G2030" s="135"/>
      <c r="H2030" s="135"/>
      <c r="I2030" s="206">
        <v>68409</v>
      </c>
      <c r="J2030" s="206"/>
      <c r="K2030" s="206"/>
      <c r="L2030" s="206">
        <v>32132</v>
      </c>
      <c r="M2030" s="206" t="s">
        <v>2418</v>
      </c>
      <c r="N2030" s="206">
        <v>104398</v>
      </c>
      <c r="O2030" s="206">
        <v>27269</v>
      </c>
      <c r="P2030" s="206">
        <v>829663</v>
      </c>
      <c r="Q2030" s="206">
        <v>827255</v>
      </c>
      <c r="R2030" s="206">
        <v>10359</v>
      </c>
      <c r="S2030" s="206">
        <v>780311</v>
      </c>
      <c r="T2030" s="206"/>
    </row>
    <row r="2031" spans="1:20">
      <c r="A2031" s="86">
        <v>2027</v>
      </c>
      <c r="B2031" s="86">
        <v>2027</v>
      </c>
      <c r="C2031" s="105">
        <v>39617</v>
      </c>
      <c r="D2031" s="86"/>
      <c r="E2031" s="277">
        <v>39618</v>
      </c>
      <c r="F2031" s="105">
        <v>39619</v>
      </c>
      <c r="G2031" s="135"/>
      <c r="H2031" s="135"/>
      <c r="I2031" s="206">
        <v>68620</v>
      </c>
      <c r="J2031" s="206"/>
      <c r="K2031" s="206"/>
      <c r="L2031" s="206">
        <v>32108</v>
      </c>
      <c r="M2031" s="206" t="s">
        <v>2419</v>
      </c>
      <c r="N2031" s="206">
        <v>104866</v>
      </c>
      <c r="O2031" s="206">
        <v>27092</v>
      </c>
      <c r="P2031" s="206">
        <v>827730</v>
      </c>
      <c r="Q2031" s="206">
        <v>811689</v>
      </c>
      <c r="R2031" s="206">
        <v>10680</v>
      </c>
      <c r="S2031" s="206">
        <v>780320</v>
      </c>
      <c r="T2031" s="206"/>
    </row>
    <row r="2032" spans="1:20">
      <c r="A2032" s="86">
        <v>2028</v>
      </c>
      <c r="B2032" s="86">
        <v>2028</v>
      </c>
      <c r="C2032" s="105">
        <v>39617</v>
      </c>
      <c r="D2032" s="86"/>
      <c r="E2032" s="277">
        <v>39618</v>
      </c>
      <c r="F2032" s="105">
        <v>39618</v>
      </c>
      <c r="G2032" s="135"/>
      <c r="H2032" s="135"/>
      <c r="I2032" s="206">
        <v>69395</v>
      </c>
      <c r="J2032" s="206"/>
      <c r="K2032" s="206"/>
      <c r="L2032" s="206">
        <v>32097</v>
      </c>
      <c r="M2032" s="206" t="s">
        <v>2420</v>
      </c>
      <c r="N2032" s="206">
        <v>104794</v>
      </c>
      <c r="O2032" s="206">
        <v>27125</v>
      </c>
      <c r="P2032" s="206">
        <v>827964</v>
      </c>
      <c r="Q2032" s="206">
        <v>827244</v>
      </c>
      <c r="R2032" s="206">
        <v>10734</v>
      </c>
      <c r="S2032" s="206">
        <v>1580048</v>
      </c>
      <c r="T2032" s="206"/>
    </row>
    <row r="2033" spans="1:20">
      <c r="A2033" s="86">
        <v>2029</v>
      </c>
      <c r="B2033" s="86">
        <v>2029</v>
      </c>
      <c r="C2033" s="105">
        <v>39617</v>
      </c>
      <c r="D2033" s="86"/>
      <c r="E2033" s="277">
        <v>39618</v>
      </c>
      <c r="F2033" s="105">
        <v>39619</v>
      </c>
      <c r="G2033" s="135"/>
      <c r="H2033" s="135"/>
      <c r="I2033" s="206">
        <v>69201</v>
      </c>
      <c r="J2033" s="206"/>
      <c r="K2033" s="206"/>
      <c r="L2033" s="206">
        <v>32149</v>
      </c>
      <c r="M2033" s="206" t="s">
        <v>2421</v>
      </c>
      <c r="N2033" s="206">
        <v>104585</v>
      </c>
      <c r="O2033" s="206">
        <v>27351</v>
      </c>
      <c r="P2033" s="206">
        <v>27129</v>
      </c>
      <c r="Q2033" s="206">
        <v>827456</v>
      </c>
      <c r="R2033" s="206">
        <v>10650</v>
      </c>
      <c r="S2033" s="206">
        <v>680089</v>
      </c>
      <c r="T2033" s="206"/>
    </row>
    <row r="2034" spans="1:20">
      <c r="A2034" s="86">
        <v>2030</v>
      </c>
      <c r="B2034" s="86">
        <v>2030</v>
      </c>
      <c r="C2034" s="105">
        <v>39617</v>
      </c>
      <c r="D2034" s="86"/>
      <c r="E2034" s="277">
        <v>39618</v>
      </c>
      <c r="F2034" s="105">
        <v>39619</v>
      </c>
      <c r="G2034" s="135"/>
      <c r="H2034" s="135"/>
      <c r="I2034" s="206">
        <v>69095</v>
      </c>
      <c r="J2034" s="206"/>
      <c r="K2034" s="206"/>
      <c r="L2034" s="206">
        <v>32098</v>
      </c>
      <c r="M2034" s="206" t="s">
        <v>2422</v>
      </c>
      <c r="N2034" s="206">
        <v>105104</v>
      </c>
      <c r="O2034" s="206">
        <v>27207</v>
      </c>
      <c r="P2034" s="206">
        <v>928269</v>
      </c>
      <c r="Q2034" s="206">
        <v>826804</v>
      </c>
      <c r="R2034" s="206">
        <v>10728</v>
      </c>
      <c r="S2034" s="206">
        <v>780320</v>
      </c>
      <c r="T2034" s="206"/>
    </row>
    <row r="2035" spans="1:20">
      <c r="A2035" s="86">
        <v>2031</v>
      </c>
      <c r="B2035" s="86">
        <v>2031</v>
      </c>
      <c r="C2035" s="105">
        <v>39617</v>
      </c>
      <c r="D2035" s="86"/>
      <c r="E2035" s="277">
        <v>39618</v>
      </c>
      <c r="F2035" s="105">
        <v>39619</v>
      </c>
      <c r="G2035" s="135"/>
      <c r="H2035" s="135"/>
      <c r="I2035" s="206">
        <v>69167</v>
      </c>
      <c r="J2035" s="206"/>
      <c r="K2035" s="206"/>
      <c r="L2035" s="206">
        <v>32145</v>
      </c>
      <c r="M2035" s="206" t="s">
        <v>2423</v>
      </c>
      <c r="N2035" s="206">
        <v>104784</v>
      </c>
      <c r="O2035" s="206">
        <v>27340</v>
      </c>
      <c r="P2035" s="206">
        <v>828273</v>
      </c>
      <c r="Q2035" s="206">
        <v>827250</v>
      </c>
      <c r="R2035" s="206">
        <v>10643</v>
      </c>
      <c r="S2035" s="206">
        <v>1580028</v>
      </c>
      <c r="T2035" s="206"/>
    </row>
    <row r="2036" spans="1:20">
      <c r="A2036" s="86">
        <v>2032</v>
      </c>
      <c r="B2036" s="86">
        <v>2032</v>
      </c>
      <c r="C2036" s="105">
        <v>39617</v>
      </c>
      <c r="D2036" s="86"/>
      <c r="E2036" s="277">
        <v>39618</v>
      </c>
      <c r="F2036" s="105">
        <v>39619</v>
      </c>
      <c r="G2036" s="135"/>
      <c r="H2036" s="135"/>
      <c r="I2036" s="206">
        <v>69263</v>
      </c>
      <c r="J2036" s="206"/>
      <c r="K2036" s="206"/>
      <c r="L2036" s="206">
        <v>32105</v>
      </c>
      <c r="M2036" s="206" t="s">
        <v>2424</v>
      </c>
      <c r="N2036" s="206">
        <v>104864</v>
      </c>
      <c r="O2036" s="206">
        <v>27174</v>
      </c>
      <c r="P2036" s="206">
        <v>828270</v>
      </c>
      <c r="Q2036" s="206">
        <v>827261</v>
      </c>
      <c r="R2036" s="206">
        <v>10721</v>
      </c>
      <c r="S2036" s="206">
        <v>1580044</v>
      </c>
      <c r="T2036" s="206"/>
    </row>
    <row r="2037" spans="1:20">
      <c r="A2037" s="86">
        <v>2033</v>
      </c>
      <c r="B2037" s="86">
        <v>2033</v>
      </c>
      <c r="C2037" s="105">
        <v>39617</v>
      </c>
      <c r="D2037" s="86"/>
      <c r="E2037" s="277">
        <v>39618</v>
      </c>
      <c r="F2037" s="105">
        <v>39619</v>
      </c>
      <c r="G2037" s="135"/>
      <c r="H2037" s="135"/>
      <c r="I2037" s="206">
        <v>69200</v>
      </c>
      <c r="J2037" s="206"/>
      <c r="K2037" s="206"/>
      <c r="L2037" s="206">
        <v>32148</v>
      </c>
      <c r="M2037" s="206" t="s">
        <v>2425</v>
      </c>
      <c r="N2037" s="206">
        <v>104800</v>
      </c>
      <c r="O2037" s="206">
        <v>27298</v>
      </c>
      <c r="P2037" s="206">
        <v>828333</v>
      </c>
      <c r="Q2037" s="206">
        <v>827263</v>
      </c>
      <c r="R2037" s="206">
        <v>10634</v>
      </c>
      <c r="S2037" s="206">
        <v>1580063</v>
      </c>
      <c r="T2037" s="206"/>
    </row>
    <row r="2038" spans="1:20">
      <c r="A2038" s="86">
        <v>2034</v>
      </c>
      <c r="B2038" s="86">
        <v>2034</v>
      </c>
      <c r="C2038" s="105">
        <v>39617</v>
      </c>
      <c r="D2038" s="86"/>
      <c r="E2038" s="277">
        <v>39619</v>
      </c>
      <c r="F2038" s="105">
        <v>39619</v>
      </c>
      <c r="G2038" s="135"/>
      <c r="H2038" s="135"/>
      <c r="I2038" s="206">
        <v>68440</v>
      </c>
      <c r="J2038" s="206"/>
      <c r="K2038" s="206"/>
      <c r="L2038" s="206">
        <v>32138</v>
      </c>
      <c r="M2038" s="206" t="s">
        <v>2426</v>
      </c>
      <c r="N2038" s="206">
        <v>105182</v>
      </c>
      <c r="O2038" s="206">
        <v>27312</v>
      </c>
      <c r="P2038" s="206">
        <v>829890</v>
      </c>
      <c r="Q2038" s="206">
        <v>827251</v>
      </c>
      <c r="R2038" s="206">
        <v>10598</v>
      </c>
      <c r="S2038" s="206">
        <v>1580039</v>
      </c>
      <c r="T2038" s="206"/>
    </row>
    <row r="2039" spans="1:20">
      <c r="A2039" s="86">
        <v>2035</v>
      </c>
      <c r="B2039" s="86">
        <v>2035</v>
      </c>
      <c r="C2039" s="105">
        <v>39618</v>
      </c>
      <c r="D2039" s="86"/>
      <c r="E2039" s="277">
        <v>39619</v>
      </c>
      <c r="F2039" s="105">
        <v>39623</v>
      </c>
      <c r="G2039" s="135"/>
      <c r="H2039" s="135"/>
      <c r="I2039" s="206"/>
      <c r="J2039" s="206"/>
      <c r="K2039" s="206"/>
      <c r="L2039" s="206"/>
      <c r="M2039" s="206"/>
      <c r="N2039" s="206"/>
      <c r="O2039" s="206"/>
      <c r="P2039" s="206"/>
      <c r="Q2039" s="206"/>
      <c r="R2039" s="206"/>
      <c r="S2039" s="206"/>
      <c r="T2039" s="206"/>
    </row>
    <row r="2040" spans="1:20">
      <c r="A2040" s="86">
        <v>2036</v>
      </c>
      <c r="B2040" s="86">
        <v>2036</v>
      </c>
      <c r="C2040" s="105">
        <v>39618</v>
      </c>
      <c r="D2040" s="86"/>
      <c r="E2040" s="277">
        <v>39618</v>
      </c>
      <c r="F2040" s="105">
        <v>39619</v>
      </c>
      <c r="G2040" s="135"/>
      <c r="H2040" s="135"/>
      <c r="I2040" s="206">
        <v>69040</v>
      </c>
      <c r="J2040" s="206"/>
      <c r="K2040" s="206"/>
      <c r="L2040" s="206">
        <v>32094</v>
      </c>
      <c r="M2040" s="206" t="s">
        <v>2427</v>
      </c>
      <c r="N2040" s="206">
        <v>105177</v>
      </c>
      <c r="O2040" s="206">
        <v>27124</v>
      </c>
      <c r="P2040" s="206">
        <v>829838</v>
      </c>
      <c r="Q2040" s="206">
        <v>827246</v>
      </c>
      <c r="R2040" s="206">
        <v>10689</v>
      </c>
      <c r="S2040" s="206"/>
      <c r="T2040" s="206"/>
    </row>
    <row r="2041" spans="1:20">
      <c r="A2041" s="86">
        <v>2037</v>
      </c>
      <c r="B2041" s="86">
        <v>2037</v>
      </c>
      <c r="C2041" s="105">
        <v>39618</v>
      </c>
      <c r="D2041" s="86"/>
      <c r="E2041" s="277">
        <v>39619</v>
      </c>
      <c r="F2041" s="105">
        <v>39619</v>
      </c>
      <c r="G2041" s="135"/>
      <c r="H2041" s="135"/>
      <c r="I2041" s="206">
        <v>69028</v>
      </c>
      <c r="J2041" s="206"/>
      <c r="K2041" s="206"/>
      <c r="L2041" s="206">
        <v>32093</v>
      </c>
      <c r="M2041" s="206" t="s">
        <v>2428</v>
      </c>
      <c r="N2041" s="206">
        <v>104797</v>
      </c>
      <c r="O2041" s="206">
        <v>27117</v>
      </c>
      <c r="P2041" s="206">
        <v>829908</v>
      </c>
      <c r="Q2041" s="206">
        <v>827257</v>
      </c>
      <c r="R2041" s="206">
        <v>10706</v>
      </c>
      <c r="S2041" s="206">
        <v>680087</v>
      </c>
      <c r="T2041" s="206"/>
    </row>
    <row r="2042" spans="1:20">
      <c r="A2042" s="86">
        <v>2038</v>
      </c>
      <c r="B2042" s="86">
        <v>2038</v>
      </c>
      <c r="C2042" s="105">
        <v>39618</v>
      </c>
      <c r="D2042" s="86"/>
      <c r="E2042" s="277">
        <v>39619</v>
      </c>
      <c r="F2042" s="255"/>
      <c r="G2042" s="135"/>
      <c r="H2042" s="135"/>
      <c r="I2042" s="206">
        <v>69064</v>
      </c>
      <c r="J2042" s="206"/>
      <c r="K2042" s="206"/>
      <c r="L2042" s="206">
        <v>32143</v>
      </c>
      <c r="M2042" s="206" t="s">
        <v>2429</v>
      </c>
      <c r="N2042" s="206">
        <v>104870</v>
      </c>
      <c r="O2042" s="206">
        <v>27286</v>
      </c>
      <c r="P2042" s="206">
        <v>828965</v>
      </c>
      <c r="Q2042" s="206">
        <v>827267</v>
      </c>
      <c r="R2042" s="206">
        <v>281</v>
      </c>
      <c r="S2042" s="206">
        <v>780303</v>
      </c>
      <c r="T2042" s="206"/>
    </row>
    <row r="2043" spans="1:20">
      <c r="A2043" s="86">
        <v>2039</v>
      </c>
      <c r="B2043" s="86">
        <v>2039</v>
      </c>
      <c r="C2043" s="105">
        <v>39618</v>
      </c>
      <c r="D2043" s="86"/>
      <c r="E2043" s="277">
        <v>39619</v>
      </c>
      <c r="F2043" s="105">
        <v>39619</v>
      </c>
      <c r="G2043" s="135"/>
      <c r="H2043" s="135"/>
      <c r="I2043" s="206">
        <v>69053</v>
      </c>
      <c r="J2043" s="206"/>
      <c r="K2043" s="206"/>
      <c r="L2043" s="206">
        <v>32123</v>
      </c>
      <c r="M2043" s="206" t="s">
        <v>2430</v>
      </c>
      <c r="N2043" s="206">
        <v>105189</v>
      </c>
      <c r="O2043" s="206">
        <v>27278</v>
      </c>
      <c r="P2043" s="206">
        <v>829909</v>
      </c>
      <c r="Q2043" s="206">
        <v>827266</v>
      </c>
      <c r="R2043" s="206">
        <v>10420</v>
      </c>
      <c r="S2043" s="206">
        <v>680084</v>
      </c>
      <c r="T2043" s="206"/>
    </row>
    <row r="2044" spans="1:20">
      <c r="A2044" s="86">
        <v>2040</v>
      </c>
      <c r="B2044" s="86">
        <v>2040</v>
      </c>
      <c r="C2044" s="105">
        <v>39618</v>
      </c>
      <c r="D2044" s="86"/>
      <c r="E2044" s="277">
        <v>39619</v>
      </c>
      <c r="F2044" s="105">
        <v>39622</v>
      </c>
      <c r="G2044" s="105">
        <v>39695</v>
      </c>
      <c r="H2044" s="238" t="s">
        <v>120</v>
      </c>
      <c r="I2044" s="206">
        <v>69076</v>
      </c>
      <c r="J2044" s="206"/>
      <c r="K2044" s="206"/>
      <c r="L2044" s="206">
        <v>32107</v>
      </c>
      <c r="M2044" s="206" t="s">
        <v>2431</v>
      </c>
      <c r="N2044" s="206">
        <v>105692</v>
      </c>
      <c r="O2044" s="206">
        <v>27165</v>
      </c>
      <c r="P2044" s="206">
        <v>828407</v>
      </c>
      <c r="Q2044" s="206">
        <v>827288</v>
      </c>
      <c r="R2044" s="206">
        <v>10878</v>
      </c>
      <c r="S2044" s="206">
        <v>780318</v>
      </c>
      <c r="T2044" s="206"/>
    </row>
    <row r="2045" spans="1:20">
      <c r="A2045" s="86">
        <v>2041</v>
      </c>
      <c r="B2045" s="86">
        <v>2041</v>
      </c>
      <c r="C2045" s="105">
        <v>39618</v>
      </c>
      <c r="D2045" s="86"/>
      <c r="E2045" s="277">
        <v>39619</v>
      </c>
      <c r="F2045" s="105">
        <v>39622</v>
      </c>
      <c r="G2045" s="135"/>
      <c r="H2045" s="135"/>
      <c r="I2045" s="206">
        <v>69203</v>
      </c>
      <c r="J2045" s="206"/>
      <c r="K2045" s="206"/>
      <c r="L2045" s="206">
        <v>31769</v>
      </c>
      <c r="M2045" s="206" t="s">
        <v>2432</v>
      </c>
      <c r="N2045" s="206">
        <v>105183</v>
      </c>
      <c r="O2045" s="206">
        <v>26464</v>
      </c>
      <c r="P2045" s="206">
        <v>82741</v>
      </c>
      <c r="Q2045" s="206">
        <v>827253</v>
      </c>
      <c r="R2045" s="206">
        <v>10247</v>
      </c>
      <c r="S2045" s="206">
        <v>780321</v>
      </c>
      <c r="T2045" s="206"/>
    </row>
    <row r="2046" spans="1:20">
      <c r="A2046" s="86">
        <v>2042</v>
      </c>
      <c r="B2046" s="86">
        <v>2042</v>
      </c>
      <c r="C2046" s="105">
        <v>39618</v>
      </c>
      <c r="D2046" s="86"/>
      <c r="E2046" s="277">
        <v>39619</v>
      </c>
      <c r="F2046" s="105">
        <v>39622</v>
      </c>
      <c r="G2046" s="105">
        <v>39716</v>
      </c>
      <c r="H2046" s="238" t="s">
        <v>122</v>
      </c>
      <c r="I2046" s="206">
        <v>69035</v>
      </c>
      <c r="J2046" s="206"/>
      <c r="K2046" s="206"/>
      <c r="L2046" s="206">
        <v>32035</v>
      </c>
      <c r="M2046" s="206" t="s">
        <v>2433</v>
      </c>
      <c r="N2046" s="206">
        <v>105688</v>
      </c>
      <c r="O2046" s="206">
        <v>27143</v>
      </c>
      <c r="P2046" s="206">
        <v>826367</v>
      </c>
      <c r="Q2046" s="206">
        <v>827256</v>
      </c>
      <c r="R2046" s="206">
        <v>10754</v>
      </c>
      <c r="S2046" s="206">
        <v>780008</v>
      </c>
      <c r="T2046" s="206"/>
    </row>
    <row r="2047" spans="1:20">
      <c r="A2047" s="86">
        <v>2043</v>
      </c>
      <c r="B2047" s="86">
        <v>2043</v>
      </c>
      <c r="C2047" s="105">
        <v>39618</v>
      </c>
      <c r="D2047" s="86"/>
      <c r="E2047" s="277">
        <v>39619</v>
      </c>
      <c r="F2047" s="255"/>
      <c r="G2047" s="135"/>
      <c r="H2047" s="135"/>
      <c r="I2047" s="206">
        <v>69219</v>
      </c>
      <c r="J2047" s="206"/>
      <c r="K2047" s="206"/>
      <c r="L2047" s="206">
        <v>32116</v>
      </c>
      <c r="M2047" s="206" t="s">
        <v>2434</v>
      </c>
      <c r="N2047" s="206">
        <v>105913</v>
      </c>
      <c r="O2047" s="206">
        <v>27002</v>
      </c>
      <c r="P2047" s="206">
        <v>829207</v>
      </c>
      <c r="Q2047" s="206">
        <v>827239</v>
      </c>
      <c r="R2047" s="206">
        <v>10743</v>
      </c>
      <c r="S2047" s="206">
        <v>1580073</v>
      </c>
      <c r="T2047" s="206"/>
    </row>
    <row r="2048" spans="1:20">
      <c r="A2048" s="86">
        <v>2044</v>
      </c>
      <c r="B2048" s="86">
        <v>2044</v>
      </c>
      <c r="C2048" s="105">
        <v>39618</v>
      </c>
      <c r="D2048" s="86"/>
      <c r="E2048" s="277">
        <v>39619</v>
      </c>
      <c r="F2048" s="105">
        <v>39619</v>
      </c>
      <c r="G2048" s="135"/>
      <c r="H2048" s="135"/>
      <c r="I2048" s="206">
        <v>69042</v>
      </c>
      <c r="J2048" s="206"/>
      <c r="K2048" s="206"/>
      <c r="L2048" s="206">
        <v>32113</v>
      </c>
      <c r="M2048" s="206" t="s">
        <v>2435</v>
      </c>
      <c r="N2048" s="206">
        <v>105696</v>
      </c>
      <c r="O2048" s="206">
        <v>27183</v>
      </c>
      <c r="P2048" s="206">
        <v>29047</v>
      </c>
      <c r="Q2048" s="206">
        <v>827232</v>
      </c>
      <c r="R2048" s="206">
        <v>10429</v>
      </c>
      <c r="S2048" s="206">
        <v>1980007</v>
      </c>
      <c r="T2048" s="206"/>
    </row>
    <row r="2049" spans="1:20">
      <c r="A2049" s="86">
        <v>2045</v>
      </c>
      <c r="B2049" s="86">
        <v>2045</v>
      </c>
      <c r="C2049" s="105">
        <v>39618</v>
      </c>
      <c r="D2049" s="86"/>
      <c r="E2049" s="277">
        <v>39623</v>
      </c>
      <c r="F2049" s="105">
        <v>39623</v>
      </c>
      <c r="G2049" s="135"/>
      <c r="H2049" s="135"/>
      <c r="I2049" s="206">
        <v>69212</v>
      </c>
      <c r="J2049" s="206"/>
      <c r="K2049" s="206"/>
      <c r="L2049" s="206">
        <v>32198</v>
      </c>
      <c r="M2049" s="206" t="s">
        <v>2436</v>
      </c>
      <c r="N2049" s="206">
        <v>102896</v>
      </c>
      <c r="O2049" s="206">
        <v>27336</v>
      </c>
      <c r="P2049" s="206">
        <v>829050</v>
      </c>
      <c r="Q2049" s="206">
        <v>827243</v>
      </c>
      <c r="R2049" s="206">
        <v>10788</v>
      </c>
      <c r="S2049" s="206">
        <v>1980001</v>
      </c>
      <c r="T2049" s="206"/>
    </row>
    <row r="2050" spans="1:20">
      <c r="A2050" s="86">
        <v>2046</v>
      </c>
      <c r="B2050" s="86">
        <v>2046</v>
      </c>
      <c r="C2050" s="105">
        <v>39618</v>
      </c>
      <c r="D2050" s="86"/>
      <c r="E2050" s="277">
        <v>39619</v>
      </c>
      <c r="F2050" s="255"/>
      <c r="G2050" s="135"/>
      <c r="H2050" s="135"/>
      <c r="I2050" s="206">
        <v>69553</v>
      </c>
      <c r="J2050" s="206"/>
      <c r="K2050" s="206"/>
      <c r="L2050" s="206">
        <v>32102</v>
      </c>
      <c r="M2050" s="206" t="s">
        <v>2437</v>
      </c>
      <c r="N2050" s="206">
        <v>105180</v>
      </c>
      <c r="O2050" s="206">
        <v>27208</v>
      </c>
      <c r="P2050" s="206">
        <v>829209</v>
      </c>
      <c r="Q2050" s="206">
        <v>827241</v>
      </c>
      <c r="R2050" s="206">
        <v>10336</v>
      </c>
      <c r="S2050" s="206">
        <v>1580064</v>
      </c>
      <c r="T2050" s="206"/>
    </row>
    <row r="2051" spans="1:20">
      <c r="A2051" s="86">
        <v>2047</v>
      </c>
      <c r="B2051" s="86">
        <v>2047</v>
      </c>
      <c r="C2051" s="105">
        <v>39618</v>
      </c>
      <c r="D2051" s="86"/>
      <c r="E2051" s="277">
        <v>39619</v>
      </c>
      <c r="F2051" s="255"/>
      <c r="G2051" s="135"/>
      <c r="H2051" s="135"/>
      <c r="I2051" s="206">
        <v>69552</v>
      </c>
      <c r="J2051" s="206"/>
      <c r="K2051" s="206"/>
      <c r="L2051" s="206">
        <v>32114</v>
      </c>
      <c r="M2051" s="206" t="s">
        <v>2438</v>
      </c>
      <c r="N2051" s="206">
        <v>105092</v>
      </c>
      <c r="O2051" s="206">
        <v>27267</v>
      </c>
      <c r="P2051" s="206">
        <v>828908</v>
      </c>
      <c r="Q2051" s="206">
        <v>827260</v>
      </c>
      <c r="R2051" s="206">
        <v>10320</v>
      </c>
      <c r="S2051" s="206">
        <v>1580090</v>
      </c>
      <c r="T2051" s="206"/>
    </row>
    <row r="2052" spans="1:20">
      <c r="A2052" s="86">
        <v>2048</v>
      </c>
      <c r="B2052" s="86">
        <v>2048</v>
      </c>
      <c r="C2052" s="105">
        <v>39618</v>
      </c>
      <c r="D2052" s="86"/>
      <c r="E2052" s="277">
        <v>39619</v>
      </c>
      <c r="F2052" s="255"/>
      <c r="G2052" s="135"/>
      <c r="H2052" s="135"/>
      <c r="I2052" s="206">
        <v>69434</v>
      </c>
      <c r="J2052" s="206"/>
      <c r="K2052" s="206"/>
      <c r="L2052" s="206">
        <v>32134</v>
      </c>
      <c r="M2052" s="206" t="s">
        <v>2439</v>
      </c>
      <c r="N2052" s="206">
        <v>105684</v>
      </c>
      <c r="O2052" s="206">
        <v>27288</v>
      </c>
      <c r="P2052" s="206">
        <v>828903</v>
      </c>
      <c r="Q2052" s="206">
        <v>827243</v>
      </c>
      <c r="R2052" s="206">
        <v>10733</v>
      </c>
      <c r="S2052" s="206">
        <v>1980004</v>
      </c>
      <c r="T2052" s="206"/>
    </row>
    <row r="2053" spans="1:20">
      <c r="A2053" s="86">
        <v>2049</v>
      </c>
      <c r="B2053" s="86">
        <v>2049</v>
      </c>
      <c r="C2053" s="105">
        <v>39618</v>
      </c>
      <c r="D2053" s="86"/>
      <c r="E2053" s="277">
        <v>39619</v>
      </c>
      <c r="F2053" s="255"/>
      <c r="G2053" s="135"/>
      <c r="H2053" s="135"/>
      <c r="I2053" s="206">
        <v>69555</v>
      </c>
      <c r="J2053" s="206"/>
      <c r="K2053" s="206"/>
      <c r="L2053" s="206">
        <v>32131</v>
      </c>
      <c r="M2053" s="206" t="s">
        <v>2440</v>
      </c>
      <c r="N2053" s="206">
        <v>101388</v>
      </c>
      <c r="O2053" s="206">
        <v>27268</v>
      </c>
      <c r="P2053" s="206">
        <v>828566</v>
      </c>
      <c r="Q2053" s="206">
        <v>827494</v>
      </c>
      <c r="R2053" s="206">
        <v>10350</v>
      </c>
      <c r="S2053" s="206">
        <v>1580067</v>
      </c>
      <c r="T2053" s="206"/>
    </row>
    <row r="2054" spans="1:20">
      <c r="A2054" s="86">
        <v>2050</v>
      </c>
      <c r="B2054" s="86">
        <v>2050</v>
      </c>
      <c r="C2054" s="105">
        <v>39619</v>
      </c>
      <c r="D2054" s="86"/>
      <c r="E2054" s="277">
        <v>39619</v>
      </c>
      <c r="F2054" s="105">
        <v>39622</v>
      </c>
      <c r="G2054" s="135"/>
      <c r="H2054" s="135"/>
      <c r="I2054" s="206">
        <v>69492</v>
      </c>
      <c r="J2054" s="206"/>
      <c r="K2054" s="206"/>
      <c r="L2054" s="206">
        <v>32130</v>
      </c>
      <c r="M2054" s="206" t="s">
        <v>2441</v>
      </c>
      <c r="N2054" s="206">
        <v>105192</v>
      </c>
      <c r="O2054" s="206">
        <v>27302</v>
      </c>
      <c r="P2054" s="206">
        <v>828367</v>
      </c>
      <c r="Q2054" s="206">
        <v>8227505</v>
      </c>
      <c r="R2054" s="206">
        <v>10742</v>
      </c>
      <c r="S2054" s="206">
        <v>1580066</v>
      </c>
      <c r="T2054" s="206"/>
    </row>
    <row r="2055" spans="1:20">
      <c r="A2055" s="86">
        <v>2051</v>
      </c>
      <c r="B2055" s="86">
        <v>2051</v>
      </c>
      <c r="C2055" s="105">
        <v>39619</v>
      </c>
      <c r="D2055" s="86"/>
      <c r="E2055" s="277">
        <v>39622</v>
      </c>
      <c r="F2055" s="105">
        <v>39623</v>
      </c>
      <c r="G2055" s="135"/>
      <c r="H2055" s="135"/>
      <c r="I2055" s="206">
        <v>69475</v>
      </c>
      <c r="J2055" s="206"/>
      <c r="K2055" s="206"/>
      <c r="L2055" s="206">
        <v>32124</v>
      </c>
      <c r="M2055" s="206" t="s">
        <v>2442</v>
      </c>
      <c r="N2055" s="206">
        <v>105354</v>
      </c>
      <c r="O2055" s="206">
        <v>27273</v>
      </c>
      <c r="P2055" s="206">
        <v>830462</v>
      </c>
      <c r="Q2055" s="206">
        <v>827509</v>
      </c>
      <c r="R2055" s="206">
        <v>10708</v>
      </c>
      <c r="S2055" s="206">
        <v>1480422</v>
      </c>
      <c r="T2055" s="206"/>
    </row>
    <row r="2056" spans="1:20">
      <c r="A2056" s="86">
        <v>2052</v>
      </c>
      <c r="B2056" s="86">
        <v>2052</v>
      </c>
      <c r="C2056" s="105">
        <v>39619</v>
      </c>
      <c r="D2056" s="86"/>
      <c r="E2056" s="277">
        <v>39623</v>
      </c>
      <c r="F2056" s="105">
        <v>39624</v>
      </c>
      <c r="G2056" s="135"/>
      <c r="H2056" s="135"/>
      <c r="I2056" s="206">
        <v>69225</v>
      </c>
      <c r="J2056" s="206"/>
      <c r="K2056" s="206"/>
      <c r="L2056" s="206">
        <v>32129</v>
      </c>
      <c r="M2056" s="206" t="s">
        <v>2443</v>
      </c>
      <c r="N2056" s="206">
        <v>104786</v>
      </c>
      <c r="O2056" s="206">
        <v>27163</v>
      </c>
      <c r="P2056" s="206">
        <v>830109</v>
      </c>
      <c r="Q2056" s="206">
        <v>827493</v>
      </c>
      <c r="R2056" s="206">
        <v>10737</v>
      </c>
      <c r="S2056" s="206">
        <v>1580100</v>
      </c>
      <c r="T2056" s="206"/>
    </row>
    <row r="2057" spans="1:20">
      <c r="A2057" s="86">
        <v>2053</v>
      </c>
      <c r="B2057" s="86">
        <v>2053</v>
      </c>
      <c r="C2057" s="105">
        <v>39619</v>
      </c>
      <c r="D2057" s="86"/>
      <c r="E2057" s="277">
        <v>39622</v>
      </c>
      <c r="F2057" s="105">
        <v>39623</v>
      </c>
      <c r="G2057" s="135"/>
      <c r="H2057" s="135"/>
      <c r="I2057" s="206">
        <v>69077</v>
      </c>
      <c r="J2057" s="206"/>
      <c r="K2057" s="206"/>
      <c r="L2057" s="206">
        <v>32119</v>
      </c>
      <c r="M2057" s="206" t="s">
        <v>2444</v>
      </c>
      <c r="N2057" s="206">
        <v>105554</v>
      </c>
      <c r="O2057" s="206">
        <v>27262</v>
      </c>
      <c r="P2057" s="206">
        <v>830199</v>
      </c>
      <c r="Q2057" s="206">
        <v>827504</v>
      </c>
      <c r="R2057" s="206">
        <v>10735</v>
      </c>
      <c r="S2057" s="206">
        <v>1480425</v>
      </c>
      <c r="T2057" s="206"/>
    </row>
    <row r="2058" spans="1:20">
      <c r="A2058" s="86">
        <v>2054</v>
      </c>
      <c r="B2058" s="86">
        <v>2054</v>
      </c>
      <c r="C2058" s="105">
        <v>39619</v>
      </c>
      <c r="D2058" s="86"/>
      <c r="E2058" s="277">
        <v>39623</v>
      </c>
      <c r="F2058" s="105">
        <v>39623</v>
      </c>
      <c r="G2058" s="135"/>
      <c r="H2058" s="135"/>
      <c r="I2058" s="206">
        <v>69444</v>
      </c>
      <c r="J2058" s="206"/>
      <c r="K2058" s="206"/>
      <c r="L2058" s="206">
        <v>32062</v>
      </c>
      <c r="M2058" s="206" t="s">
        <v>2445</v>
      </c>
      <c r="N2058" s="206">
        <v>105815</v>
      </c>
      <c r="O2058" s="206">
        <v>27139</v>
      </c>
      <c r="P2058" s="206">
        <v>830196</v>
      </c>
      <c r="Q2058" s="206">
        <v>827507</v>
      </c>
      <c r="R2058" s="206">
        <v>10422</v>
      </c>
      <c r="S2058" s="206">
        <v>1480444</v>
      </c>
      <c r="T2058" s="206"/>
    </row>
    <row r="2059" spans="1:20">
      <c r="A2059" s="86">
        <v>2055</v>
      </c>
      <c r="B2059" s="86">
        <v>2055</v>
      </c>
      <c r="C2059" s="105">
        <v>39619</v>
      </c>
      <c r="D2059" s="86"/>
      <c r="E2059" s="277">
        <v>39622</v>
      </c>
      <c r="F2059" s="105">
        <v>39623</v>
      </c>
      <c r="G2059" s="105">
        <v>39716</v>
      </c>
      <c r="H2059" s="238" t="s">
        <v>122</v>
      </c>
      <c r="I2059" s="206">
        <v>69578</v>
      </c>
      <c r="J2059" s="206"/>
      <c r="K2059" s="206"/>
      <c r="L2059" s="206">
        <v>31952</v>
      </c>
      <c r="M2059" s="206" t="s">
        <v>2446</v>
      </c>
      <c r="N2059" s="206">
        <v>104861</v>
      </c>
      <c r="O2059" s="206">
        <v>27349</v>
      </c>
      <c r="P2059" s="206">
        <v>830204</v>
      </c>
      <c r="Q2059" s="206">
        <v>827511</v>
      </c>
      <c r="R2059" s="206">
        <v>10488</v>
      </c>
      <c r="S2059" s="206">
        <v>1480432</v>
      </c>
      <c r="T2059" s="206"/>
    </row>
    <row r="2060" spans="1:20">
      <c r="A2060" s="86">
        <v>2056</v>
      </c>
      <c r="B2060" s="86">
        <v>2056</v>
      </c>
      <c r="C2060" s="105">
        <v>39619</v>
      </c>
      <c r="D2060" s="86"/>
      <c r="E2060" s="277">
        <v>39623</v>
      </c>
      <c r="F2060" s="105">
        <v>39630</v>
      </c>
      <c r="G2060" s="135"/>
      <c r="H2060" s="135"/>
      <c r="I2060" s="206">
        <v>69318</v>
      </c>
      <c r="J2060" s="206"/>
      <c r="K2060" s="206"/>
      <c r="L2060" s="206">
        <v>32127</v>
      </c>
      <c r="M2060" s="206" t="s">
        <v>2447</v>
      </c>
      <c r="N2060" s="206">
        <v>105100</v>
      </c>
      <c r="O2060" s="206">
        <v>27289</v>
      </c>
      <c r="P2060" s="206">
        <v>830461</v>
      </c>
      <c r="Q2060" s="206">
        <v>827506</v>
      </c>
      <c r="R2060" s="206">
        <v>10427</v>
      </c>
      <c r="S2060" s="206">
        <v>1480441</v>
      </c>
      <c r="T2060" s="206"/>
    </row>
    <row r="2061" spans="1:20">
      <c r="A2061" s="86">
        <v>2057</v>
      </c>
      <c r="B2061" s="86">
        <v>2057</v>
      </c>
      <c r="C2061" s="105">
        <v>39619</v>
      </c>
      <c r="D2061" s="86"/>
      <c r="E2061" s="277">
        <v>39626</v>
      </c>
      <c r="F2061" s="105">
        <v>39626</v>
      </c>
      <c r="G2061" s="135"/>
      <c r="H2061" s="135"/>
      <c r="I2061" s="206">
        <v>69576</v>
      </c>
      <c r="J2061" s="206"/>
      <c r="K2061" s="206"/>
      <c r="L2061" s="206">
        <v>32095</v>
      </c>
      <c r="M2061" s="206" t="s">
        <v>2448</v>
      </c>
      <c r="N2061" s="206">
        <v>104601</v>
      </c>
      <c r="O2061" s="206">
        <v>27077</v>
      </c>
      <c r="P2061" s="206">
        <v>830224</v>
      </c>
      <c r="Q2061" s="206">
        <v>827495</v>
      </c>
      <c r="R2061" s="206">
        <v>10717</v>
      </c>
      <c r="S2061" s="206">
        <v>780053</v>
      </c>
      <c r="T2061" s="206"/>
    </row>
    <row r="2062" spans="1:20">
      <c r="A2062" s="86">
        <v>2058</v>
      </c>
      <c r="B2062" s="86">
        <v>2058</v>
      </c>
      <c r="C2062" s="105">
        <v>39619</v>
      </c>
      <c r="D2062" s="86"/>
      <c r="E2062" s="277">
        <v>39622</v>
      </c>
      <c r="F2062" s="105">
        <v>39623</v>
      </c>
      <c r="G2062" s="135"/>
      <c r="H2062" s="135"/>
      <c r="I2062" s="206">
        <v>69535</v>
      </c>
      <c r="J2062" s="206"/>
      <c r="K2062" s="206"/>
      <c r="L2062" s="206">
        <v>32184</v>
      </c>
      <c r="M2062" s="206" t="s">
        <v>2449</v>
      </c>
      <c r="N2062" s="206">
        <v>105095</v>
      </c>
      <c r="O2062" s="206">
        <v>27320</v>
      </c>
      <c r="P2062" s="206">
        <v>830205</v>
      </c>
      <c r="Q2062" s="206">
        <v>827510</v>
      </c>
      <c r="R2062" s="206">
        <v>10845</v>
      </c>
      <c r="S2062" s="206">
        <v>1480439</v>
      </c>
      <c r="T2062" s="206"/>
    </row>
    <row r="2063" spans="1:20">
      <c r="A2063" s="86">
        <v>2059</v>
      </c>
      <c r="B2063" s="86">
        <v>2059</v>
      </c>
      <c r="C2063" s="105">
        <v>39619</v>
      </c>
      <c r="D2063" s="86"/>
      <c r="E2063" s="277">
        <v>39622</v>
      </c>
      <c r="F2063" s="105">
        <v>39623</v>
      </c>
      <c r="G2063" s="135"/>
      <c r="H2063" s="135"/>
      <c r="I2063" s="206">
        <v>69522</v>
      </c>
      <c r="J2063" s="206"/>
      <c r="K2063" s="206"/>
      <c r="L2063" s="206">
        <v>32182</v>
      </c>
      <c r="M2063" s="206" t="s">
        <v>2450</v>
      </c>
      <c r="N2063" s="206">
        <v>105101</v>
      </c>
      <c r="O2063" s="206">
        <v>27435</v>
      </c>
      <c r="P2063" s="206">
        <v>830222</v>
      </c>
      <c r="Q2063" s="206">
        <v>915868</v>
      </c>
      <c r="R2063" s="206">
        <v>10980</v>
      </c>
      <c r="S2063" s="206">
        <v>1490138</v>
      </c>
      <c r="T2063" s="206"/>
    </row>
    <row r="2064" spans="1:20">
      <c r="A2064" s="86">
        <v>2060</v>
      </c>
      <c r="B2064" s="86">
        <v>2060</v>
      </c>
      <c r="C2064" s="105">
        <v>39619</v>
      </c>
      <c r="D2064" s="86"/>
      <c r="E2064" s="277">
        <v>39623</v>
      </c>
      <c r="F2064" s="105">
        <v>39624</v>
      </c>
      <c r="G2064" s="135"/>
      <c r="H2064" s="135"/>
      <c r="I2064" s="206">
        <v>69581</v>
      </c>
      <c r="J2064" s="206"/>
      <c r="K2064" s="206"/>
      <c r="L2064" s="206">
        <v>32170</v>
      </c>
      <c r="M2064" s="206" t="s">
        <v>2451</v>
      </c>
      <c r="N2064" s="206">
        <v>105265</v>
      </c>
      <c r="O2064" s="206">
        <v>27374</v>
      </c>
      <c r="P2064" s="206">
        <v>830200</v>
      </c>
      <c r="Q2064" s="206">
        <v>827492</v>
      </c>
      <c r="R2064" s="206">
        <v>10961</v>
      </c>
      <c r="S2064" s="206">
        <v>1480420</v>
      </c>
      <c r="T2064" s="206"/>
    </row>
    <row r="2065" spans="1:20">
      <c r="A2065" s="86">
        <v>2061</v>
      </c>
      <c r="B2065" s="86">
        <v>2061</v>
      </c>
      <c r="C2065" s="105">
        <v>39619</v>
      </c>
      <c r="D2065" s="86"/>
      <c r="E2065" s="277">
        <v>39622</v>
      </c>
      <c r="F2065" s="105">
        <v>39623</v>
      </c>
      <c r="G2065" s="135"/>
      <c r="H2065" s="135"/>
      <c r="I2065" s="206">
        <v>69575</v>
      </c>
      <c r="J2065" s="206"/>
      <c r="K2065" s="206"/>
      <c r="L2065" s="206">
        <v>32174</v>
      </c>
      <c r="M2065" s="206" t="s">
        <v>2452</v>
      </c>
      <c r="N2065" s="206">
        <v>105091</v>
      </c>
      <c r="O2065" s="206">
        <v>27365</v>
      </c>
      <c r="P2065" s="206">
        <v>830227</v>
      </c>
      <c r="Q2065" s="206">
        <v>827989</v>
      </c>
      <c r="R2065" s="206">
        <v>10937</v>
      </c>
      <c r="S2065" s="206">
        <v>780305</v>
      </c>
      <c r="T2065" s="206"/>
    </row>
    <row r="2066" spans="1:20">
      <c r="A2066" s="86">
        <v>2062</v>
      </c>
      <c r="B2066" s="86">
        <v>2062</v>
      </c>
      <c r="C2066" s="105">
        <v>39619</v>
      </c>
      <c r="D2066" s="86"/>
      <c r="E2066" s="277">
        <v>39623</v>
      </c>
      <c r="F2066" s="105">
        <v>39623</v>
      </c>
      <c r="G2066" s="135"/>
      <c r="H2066" s="135"/>
      <c r="I2066" s="206">
        <v>69549</v>
      </c>
      <c r="J2066" s="206"/>
      <c r="K2066" s="206"/>
      <c r="L2066" s="206">
        <v>32160</v>
      </c>
      <c r="M2066" s="206" t="s">
        <v>2453</v>
      </c>
      <c r="N2066" s="206">
        <v>105560</v>
      </c>
      <c r="O2066" s="206">
        <v>27345</v>
      </c>
      <c r="P2066" s="206">
        <v>890465</v>
      </c>
      <c r="Q2066" s="206">
        <v>827497</v>
      </c>
      <c r="R2066" s="206">
        <v>10596</v>
      </c>
      <c r="S2066" s="206">
        <v>680044</v>
      </c>
      <c r="T2066" s="206"/>
    </row>
    <row r="2067" spans="1:20">
      <c r="A2067" s="86">
        <v>2063</v>
      </c>
      <c r="B2067" s="86">
        <v>2063</v>
      </c>
      <c r="C2067" s="105">
        <v>39619</v>
      </c>
      <c r="D2067" s="86"/>
      <c r="E2067" s="277">
        <v>39622</v>
      </c>
      <c r="F2067" s="105">
        <v>39623</v>
      </c>
      <c r="G2067" s="135"/>
      <c r="H2067" s="135"/>
      <c r="I2067" s="206">
        <v>69571</v>
      </c>
      <c r="J2067" s="206"/>
      <c r="K2067" s="206"/>
      <c r="L2067" s="206">
        <v>32075</v>
      </c>
      <c r="M2067" s="206" t="s">
        <v>2454</v>
      </c>
      <c r="N2067" s="206">
        <v>105341</v>
      </c>
      <c r="O2067" s="206">
        <v>27209</v>
      </c>
      <c r="P2067" s="206">
        <v>830449</v>
      </c>
      <c r="Q2067" s="206">
        <v>827487</v>
      </c>
      <c r="R2067" s="206">
        <v>10566</v>
      </c>
      <c r="S2067" s="206">
        <v>680007</v>
      </c>
      <c r="T2067" s="206"/>
    </row>
    <row r="2068" spans="1:20">
      <c r="A2068" s="86">
        <v>2064</v>
      </c>
      <c r="B2068" s="86">
        <v>2064</v>
      </c>
      <c r="C2068" s="105">
        <v>39619</v>
      </c>
      <c r="D2068" s="86"/>
      <c r="E2068" s="277">
        <v>39624</v>
      </c>
      <c r="F2068" s="105">
        <v>39624</v>
      </c>
      <c r="G2068" s="135"/>
      <c r="H2068" s="135"/>
      <c r="I2068" s="206">
        <v>69344</v>
      </c>
      <c r="J2068" s="206"/>
      <c r="K2068" s="206"/>
      <c r="L2068" s="206">
        <v>32168</v>
      </c>
      <c r="M2068" s="206" t="s">
        <v>2455</v>
      </c>
      <c r="N2068" s="206">
        <v>105264</v>
      </c>
      <c r="O2068" s="206">
        <v>27343</v>
      </c>
      <c r="P2068" s="206">
        <v>830444</v>
      </c>
      <c r="Q2068" s="206">
        <v>827490</v>
      </c>
      <c r="R2068" s="206">
        <v>10985</v>
      </c>
      <c r="S2068" s="206">
        <v>780304</v>
      </c>
      <c r="T2068" s="206"/>
    </row>
    <row r="2069" spans="1:20">
      <c r="A2069" s="86">
        <v>2065</v>
      </c>
      <c r="B2069" s="86">
        <v>2065</v>
      </c>
      <c r="C2069" s="105">
        <v>39622</v>
      </c>
      <c r="D2069" s="86"/>
      <c r="E2069" s="277">
        <v>39623</v>
      </c>
      <c r="F2069" s="105">
        <v>39624</v>
      </c>
      <c r="G2069" s="135"/>
      <c r="H2069" s="135"/>
      <c r="I2069" s="206">
        <v>69352</v>
      </c>
      <c r="J2069" s="206"/>
      <c r="K2069" s="206"/>
      <c r="L2069" s="206">
        <v>32161</v>
      </c>
      <c r="M2069" s="206" t="s">
        <v>2456</v>
      </c>
      <c r="N2069" s="206">
        <v>105186</v>
      </c>
      <c r="O2069" s="206">
        <v>27385</v>
      </c>
      <c r="P2069" s="206">
        <v>830107</v>
      </c>
      <c r="Q2069" s="206">
        <v>827491</v>
      </c>
      <c r="R2069" s="206">
        <v>10597</v>
      </c>
      <c r="S2069" s="206">
        <v>780308</v>
      </c>
      <c r="T2069" s="206"/>
    </row>
    <row r="2070" spans="1:20">
      <c r="A2070" s="86">
        <v>2066</v>
      </c>
      <c r="B2070" s="86">
        <v>2066</v>
      </c>
      <c r="C2070" s="105">
        <v>39622</v>
      </c>
      <c r="D2070" s="86"/>
      <c r="E2070" s="277">
        <v>39623</v>
      </c>
      <c r="F2070" s="105">
        <v>39624</v>
      </c>
      <c r="G2070" s="135"/>
      <c r="H2070" s="135"/>
      <c r="I2070" s="206">
        <v>69523</v>
      </c>
      <c r="J2070" s="206"/>
      <c r="K2070" s="206"/>
      <c r="L2070" s="206">
        <v>31941</v>
      </c>
      <c r="M2070" s="206" t="s">
        <v>2457</v>
      </c>
      <c r="N2070" s="206">
        <v>105561</v>
      </c>
      <c r="O2070" s="206">
        <v>26944</v>
      </c>
      <c r="P2070" s="206">
        <v>829515</v>
      </c>
      <c r="Q2070" s="206">
        <v>827481</v>
      </c>
      <c r="R2070" s="206">
        <v>10446</v>
      </c>
      <c r="S2070" s="206">
        <v>680083</v>
      </c>
      <c r="T2070" s="206"/>
    </row>
    <row r="2071" spans="1:20">
      <c r="A2071" s="86">
        <v>2067</v>
      </c>
      <c r="B2071" s="86">
        <v>2067</v>
      </c>
      <c r="C2071" s="105">
        <v>39622</v>
      </c>
      <c r="D2071" s="86"/>
      <c r="E2071" s="277">
        <v>39623</v>
      </c>
      <c r="F2071" s="105">
        <v>39623</v>
      </c>
      <c r="G2071" s="135"/>
      <c r="H2071" s="135"/>
      <c r="I2071" s="206">
        <v>69353</v>
      </c>
      <c r="J2071" s="206"/>
      <c r="K2071" s="206"/>
      <c r="L2071" s="206">
        <v>32064</v>
      </c>
      <c r="M2071" s="206" t="s">
        <v>2458</v>
      </c>
      <c r="N2071" s="206">
        <v>105178</v>
      </c>
      <c r="O2071" s="206">
        <v>27145</v>
      </c>
      <c r="P2071" s="206">
        <v>830124</v>
      </c>
      <c r="Q2071" s="206">
        <v>827483</v>
      </c>
      <c r="R2071" s="206">
        <v>10398</v>
      </c>
      <c r="S2071" s="206">
        <v>780313</v>
      </c>
      <c r="T2071" s="206"/>
    </row>
    <row r="2072" spans="1:20">
      <c r="A2072" s="86">
        <v>2068</v>
      </c>
      <c r="B2072" s="86">
        <v>2068</v>
      </c>
      <c r="C2072" s="105">
        <v>39622</v>
      </c>
      <c r="D2072" s="86"/>
      <c r="E2072" s="277">
        <v>39623</v>
      </c>
      <c r="F2072" s="105">
        <v>39624</v>
      </c>
      <c r="G2072" s="135"/>
      <c r="H2072" s="135"/>
      <c r="I2072" s="206">
        <v>69399</v>
      </c>
      <c r="J2072" s="206"/>
      <c r="K2072" s="206"/>
      <c r="L2072" s="206">
        <v>32189</v>
      </c>
      <c r="M2072" s="206" t="s">
        <v>2459</v>
      </c>
      <c r="N2072" s="206">
        <v>105185</v>
      </c>
      <c r="O2072" s="206">
        <v>27431</v>
      </c>
      <c r="P2072" s="206">
        <v>830110</v>
      </c>
      <c r="Q2072" s="206">
        <v>827485</v>
      </c>
      <c r="R2072" s="206">
        <v>10819</v>
      </c>
      <c r="S2072" s="206">
        <v>780301</v>
      </c>
      <c r="T2072" s="206"/>
    </row>
    <row r="2073" spans="1:20">
      <c r="A2073" s="86">
        <v>2069</v>
      </c>
      <c r="B2073" s="86">
        <v>2069</v>
      </c>
      <c r="C2073" s="105">
        <v>39622</v>
      </c>
      <c r="D2073" s="86"/>
      <c r="E2073" s="277">
        <v>39624</v>
      </c>
      <c r="F2073" s="105">
        <v>39625</v>
      </c>
      <c r="G2073" s="135"/>
      <c r="H2073" s="135"/>
      <c r="I2073" s="206">
        <v>69401</v>
      </c>
      <c r="J2073" s="206"/>
      <c r="K2073" s="206"/>
      <c r="L2073" s="206">
        <v>32065</v>
      </c>
      <c r="M2073" s="206" t="s">
        <v>2460</v>
      </c>
      <c r="N2073" s="206">
        <v>105179</v>
      </c>
      <c r="O2073" s="206">
        <v>27016</v>
      </c>
      <c r="P2073" s="206">
        <v>830123</v>
      </c>
      <c r="Q2073" s="206">
        <v>827496</v>
      </c>
      <c r="R2073" s="206">
        <v>10395</v>
      </c>
      <c r="S2073" s="206">
        <v>1580096</v>
      </c>
      <c r="T2073" s="206"/>
    </row>
    <row r="2074" spans="1:20">
      <c r="A2074" s="86">
        <v>2070</v>
      </c>
      <c r="B2074" s="86">
        <v>2070</v>
      </c>
      <c r="C2074" s="105">
        <v>39622</v>
      </c>
      <c r="D2074" s="86"/>
      <c r="E2074" s="277">
        <v>39623</v>
      </c>
      <c r="F2074" s="105">
        <v>39623</v>
      </c>
      <c r="G2074" s="135"/>
      <c r="H2074" s="135"/>
      <c r="I2074" s="206">
        <v>69389</v>
      </c>
      <c r="J2074" s="206"/>
      <c r="K2074" s="206"/>
      <c r="L2074" s="206">
        <v>32156</v>
      </c>
      <c r="M2074" s="206" t="s">
        <v>2461</v>
      </c>
      <c r="N2074" s="206">
        <v>105568</v>
      </c>
      <c r="O2074" s="206">
        <v>27341</v>
      </c>
      <c r="P2074" s="206">
        <v>830106</v>
      </c>
      <c r="Q2074" s="206">
        <v>827500</v>
      </c>
      <c r="R2074" s="206">
        <v>10607</v>
      </c>
      <c r="S2074" s="206">
        <v>780005</v>
      </c>
      <c r="T2074" s="206"/>
    </row>
    <row r="2075" spans="1:20">
      <c r="A2075" s="86">
        <v>2071</v>
      </c>
      <c r="B2075" s="86">
        <v>2071</v>
      </c>
      <c r="C2075" s="105">
        <v>39622</v>
      </c>
      <c r="D2075" s="86"/>
      <c r="E2075" s="277">
        <v>39623</v>
      </c>
      <c r="F2075" s="105">
        <v>39624</v>
      </c>
      <c r="G2075" s="135"/>
      <c r="H2075" s="135"/>
      <c r="I2075" s="206">
        <v>69106</v>
      </c>
      <c r="J2075" s="206"/>
      <c r="K2075" s="206"/>
      <c r="L2075" s="206">
        <v>32164</v>
      </c>
      <c r="M2075" s="206" t="s">
        <v>2462</v>
      </c>
      <c r="N2075" s="206">
        <v>105698</v>
      </c>
      <c r="O2075" s="206">
        <v>27386</v>
      </c>
      <c r="P2075" s="206">
        <v>830121</v>
      </c>
      <c r="Q2075" s="206">
        <v>827499</v>
      </c>
      <c r="R2075" s="206">
        <v>10939</v>
      </c>
      <c r="S2075" s="206">
        <v>1580088</v>
      </c>
      <c r="T2075" s="206"/>
    </row>
    <row r="2076" spans="1:20">
      <c r="A2076" s="86">
        <v>2072</v>
      </c>
      <c r="B2076" s="86">
        <v>2072</v>
      </c>
      <c r="C2076" s="105">
        <v>39622</v>
      </c>
      <c r="D2076" s="86"/>
      <c r="E2076" s="277">
        <v>39624</v>
      </c>
      <c r="F2076" s="105">
        <v>39624</v>
      </c>
      <c r="G2076" s="135"/>
      <c r="H2076" s="135"/>
      <c r="I2076" s="206">
        <v>69317</v>
      </c>
      <c r="J2076" s="206"/>
      <c r="K2076" s="206"/>
      <c r="L2076" s="206">
        <v>32163</v>
      </c>
      <c r="M2076" s="206" t="s">
        <v>2463</v>
      </c>
      <c r="N2076" s="206">
        <v>105559</v>
      </c>
      <c r="O2076" s="206">
        <v>27106</v>
      </c>
      <c r="P2076" s="206">
        <v>830064</v>
      </c>
      <c r="Q2076" s="206">
        <v>827501</v>
      </c>
      <c r="R2076" s="206">
        <v>10938</v>
      </c>
      <c r="S2076" s="206">
        <v>780312</v>
      </c>
      <c r="T2076" s="206"/>
    </row>
    <row r="2077" spans="1:20">
      <c r="A2077" s="86">
        <v>2073</v>
      </c>
      <c r="B2077" s="86">
        <v>2073</v>
      </c>
      <c r="C2077" s="105">
        <v>39622</v>
      </c>
      <c r="D2077" s="86"/>
      <c r="E2077" s="277">
        <v>39623</v>
      </c>
      <c r="F2077" s="105">
        <v>39624</v>
      </c>
      <c r="G2077" s="135"/>
      <c r="H2077" s="135"/>
      <c r="I2077" s="206">
        <v>69392</v>
      </c>
      <c r="J2077" s="206"/>
      <c r="K2077" s="206"/>
      <c r="L2077" s="206">
        <v>32212</v>
      </c>
      <c r="M2077" s="206" t="s">
        <v>2464</v>
      </c>
      <c r="N2077" s="206">
        <v>105890</v>
      </c>
      <c r="O2077" s="206">
        <v>27438</v>
      </c>
      <c r="P2077" s="206">
        <v>829312</v>
      </c>
      <c r="Q2077" s="206">
        <v>827503</v>
      </c>
      <c r="R2077" s="206">
        <v>10955</v>
      </c>
      <c r="S2077" s="206">
        <v>780309</v>
      </c>
      <c r="T2077" s="206"/>
    </row>
    <row r="2078" spans="1:20">
      <c r="A2078" s="86">
        <v>2074</v>
      </c>
      <c r="B2078" s="86">
        <v>2074</v>
      </c>
      <c r="C2078" s="105">
        <v>39622</v>
      </c>
      <c r="D2078" s="86"/>
      <c r="E2078" s="277">
        <v>39645</v>
      </c>
      <c r="F2078" s="105">
        <v>39646</v>
      </c>
      <c r="G2078" s="105">
        <v>39647</v>
      </c>
      <c r="H2078" s="194" t="s">
        <v>119</v>
      </c>
      <c r="I2078" s="206">
        <v>69314</v>
      </c>
      <c r="J2078" s="206"/>
      <c r="K2078" s="206"/>
      <c r="L2078" s="206">
        <v>32236</v>
      </c>
      <c r="M2078" s="206" t="s">
        <v>338</v>
      </c>
      <c r="N2078" s="206">
        <v>105176</v>
      </c>
      <c r="O2078" s="206">
        <v>27444</v>
      </c>
      <c r="P2078" s="206">
        <v>830412</v>
      </c>
      <c r="Q2078" s="206">
        <v>828225</v>
      </c>
      <c r="R2078" s="206">
        <v>11035</v>
      </c>
      <c r="S2078" s="206">
        <v>680011</v>
      </c>
      <c r="T2078" s="206"/>
    </row>
    <row r="2079" spans="1:20">
      <c r="A2079" s="86">
        <v>2075</v>
      </c>
      <c r="B2079" s="86">
        <v>2075</v>
      </c>
      <c r="C2079" s="105">
        <v>39622</v>
      </c>
      <c r="D2079" s="86"/>
      <c r="E2079" s="277">
        <v>39624</v>
      </c>
      <c r="F2079" s="105">
        <v>39625</v>
      </c>
      <c r="G2079" s="135"/>
      <c r="H2079" s="135"/>
      <c r="I2079" s="206">
        <v>69339</v>
      </c>
      <c r="J2079" s="206"/>
      <c r="K2079" s="206"/>
      <c r="L2079" s="206">
        <v>32229</v>
      </c>
      <c r="M2079" s="206" t="s">
        <v>2465</v>
      </c>
      <c r="N2079" s="206">
        <v>104788</v>
      </c>
      <c r="O2079" s="206">
        <v>27510</v>
      </c>
      <c r="P2079" s="206">
        <v>830197</v>
      </c>
      <c r="Q2079" s="206">
        <v>828223</v>
      </c>
      <c r="R2079" s="206">
        <v>10768</v>
      </c>
      <c r="S2079" s="206">
        <v>780003</v>
      </c>
      <c r="T2079" s="206"/>
    </row>
    <row r="2080" spans="1:20">
      <c r="A2080" s="86">
        <v>2076</v>
      </c>
      <c r="B2080" s="86">
        <v>2076</v>
      </c>
      <c r="C2080" s="105">
        <v>39622</v>
      </c>
      <c r="D2080" s="86"/>
      <c r="E2080" s="277">
        <v>39623</v>
      </c>
      <c r="F2080" s="105">
        <v>39624</v>
      </c>
      <c r="G2080" s="135"/>
      <c r="H2080" s="135"/>
      <c r="I2080" s="206">
        <v>69345</v>
      </c>
      <c r="J2080" s="206"/>
      <c r="K2080" s="206"/>
      <c r="L2080" s="206">
        <v>32226</v>
      </c>
      <c r="M2080" s="206" t="s">
        <v>2466</v>
      </c>
      <c r="N2080" s="206">
        <v>105099</v>
      </c>
      <c r="O2080" s="206">
        <v>27507</v>
      </c>
      <c r="P2080" s="206">
        <v>830201</v>
      </c>
      <c r="Q2080" s="206">
        <v>828227</v>
      </c>
      <c r="R2080" s="206">
        <v>10973</v>
      </c>
      <c r="S2080" s="206">
        <v>1480446</v>
      </c>
      <c r="T2080" s="206"/>
    </row>
    <row r="2081" spans="1:20">
      <c r="A2081" s="86">
        <v>2077</v>
      </c>
      <c r="B2081" s="86">
        <v>2077</v>
      </c>
      <c r="C2081" s="105">
        <v>39622</v>
      </c>
      <c r="D2081" s="86"/>
      <c r="E2081" s="277">
        <v>39624</v>
      </c>
      <c r="F2081" s="105">
        <v>39625</v>
      </c>
      <c r="G2081" s="135"/>
      <c r="H2081" s="135"/>
      <c r="I2081" s="206">
        <v>69404</v>
      </c>
      <c r="J2081" s="206"/>
      <c r="K2081" s="206"/>
      <c r="L2081" s="206">
        <v>32158</v>
      </c>
      <c r="M2081" s="206" t="s">
        <v>2467</v>
      </c>
      <c r="N2081" s="206">
        <v>105103</v>
      </c>
      <c r="O2081" s="206">
        <v>27335</v>
      </c>
      <c r="P2081" s="206">
        <v>830198</v>
      </c>
      <c r="Q2081" s="206">
        <v>828229</v>
      </c>
      <c r="R2081" s="206">
        <v>10678</v>
      </c>
      <c r="S2081" s="206">
        <v>1580078</v>
      </c>
      <c r="T2081" s="206"/>
    </row>
    <row r="2082" spans="1:20">
      <c r="A2082" s="86">
        <v>2078</v>
      </c>
      <c r="B2082" s="86">
        <v>2078</v>
      </c>
      <c r="C2082" s="105">
        <v>39622</v>
      </c>
      <c r="D2082" s="86"/>
      <c r="E2082" s="277">
        <v>39623</v>
      </c>
      <c r="F2082" s="105">
        <v>39624</v>
      </c>
      <c r="G2082" s="135"/>
      <c r="H2082" s="135"/>
      <c r="I2082" s="206">
        <v>69636</v>
      </c>
      <c r="J2082" s="206"/>
      <c r="K2082" s="206"/>
      <c r="L2082" s="206">
        <v>32180</v>
      </c>
      <c r="M2082" s="206" t="s">
        <v>2468</v>
      </c>
      <c r="N2082" s="206">
        <v>105097</v>
      </c>
      <c r="O2082" s="206">
        <v>27265</v>
      </c>
      <c r="P2082" s="206">
        <v>830205</v>
      </c>
      <c r="Q2082" s="206">
        <v>828228</v>
      </c>
      <c r="R2082" s="206">
        <v>10620</v>
      </c>
      <c r="S2082" s="206">
        <v>1480428</v>
      </c>
      <c r="T2082" s="206"/>
    </row>
    <row r="2083" spans="1:20">
      <c r="A2083" s="86">
        <v>2079</v>
      </c>
      <c r="B2083" s="86">
        <v>2079</v>
      </c>
      <c r="C2083" s="105">
        <v>39623</v>
      </c>
      <c r="D2083" s="86"/>
      <c r="E2083" s="277">
        <v>39626</v>
      </c>
      <c r="F2083" s="105">
        <v>39629</v>
      </c>
      <c r="G2083" s="135"/>
      <c r="H2083" s="135"/>
      <c r="I2083" s="206">
        <v>69354</v>
      </c>
      <c r="J2083" s="206"/>
      <c r="K2083" s="206"/>
      <c r="L2083" s="206">
        <v>32235</v>
      </c>
      <c r="M2083" s="206" t="s">
        <v>339</v>
      </c>
      <c r="N2083" s="206">
        <v>104408</v>
      </c>
      <c r="O2083" s="206">
        <v>27495</v>
      </c>
      <c r="P2083" s="206">
        <v>830122</v>
      </c>
      <c r="Q2083" s="206">
        <v>826685</v>
      </c>
      <c r="R2083" s="206">
        <v>11113</v>
      </c>
      <c r="S2083" s="206">
        <v>1580085</v>
      </c>
      <c r="T2083" s="206"/>
    </row>
    <row r="2084" spans="1:20">
      <c r="A2084" s="86">
        <v>2080</v>
      </c>
      <c r="B2084" s="86">
        <v>2080</v>
      </c>
      <c r="C2084" s="105">
        <v>39623</v>
      </c>
      <c r="D2084" s="86"/>
      <c r="E2084" s="277">
        <v>39626</v>
      </c>
      <c r="F2084" s="105">
        <v>39629</v>
      </c>
      <c r="G2084" s="135"/>
      <c r="H2084" s="135"/>
      <c r="I2084" s="206">
        <v>69397</v>
      </c>
      <c r="J2084" s="206"/>
      <c r="K2084" s="206"/>
      <c r="L2084" s="206">
        <v>32209</v>
      </c>
      <c r="M2084" s="206" t="s">
        <v>340</v>
      </c>
      <c r="N2084" s="206">
        <v>106440</v>
      </c>
      <c r="O2084" s="206">
        <v>27448</v>
      </c>
      <c r="P2084" s="206">
        <v>830125</v>
      </c>
      <c r="Q2084" s="206">
        <v>828226</v>
      </c>
      <c r="R2084" s="206">
        <v>10685</v>
      </c>
      <c r="S2084" s="206">
        <v>1480443</v>
      </c>
      <c r="T2084" s="206"/>
    </row>
    <row r="2085" spans="1:20">
      <c r="A2085" s="86">
        <v>2081</v>
      </c>
      <c r="B2085" s="86">
        <v>2081</v>
      </c>
      <c r="C2085" s="105">
        <v>39623</v>
      </c>
      <c r="D2085" s="86"/>
      <c r="E2085" s="277">
        <v>39624</v>
      </c>
      <c r="F2085" s="105">
        <v>39624</v>
      </c>
      <c r="G2085" s="135"/>
      <c r="H2085" s="135"/>
      <c r="I2085" s="206">
        <v>69633</v>
      </c>
      <c r="J2085" s="206"/>
      <c r="K2085" s="206"/>
      <c r="L2085" s="206">
        <v>32207</v>
      </c>
      <c r="M2085" s="206" t="s">
        <v>2469</v>
      </c>
      <c r="N2085" s="206">
        <v>105098</v>
      </c>
      <c r="O2085" s="206">
        <v>27260</v>
      </c>
      <c r="P2085" s="206">
        <v>830223</v>
      </c>
      <c r="Q2085" s="206">
        <v>827502</v>
      </c>
      <c r="R2085" s="206">
        <v>10667</v>
      </c>
      <c r="S2085" s="206">
        <v>680035</v>
      </c>
      <c r="T2085" s="206"/>
    </row>
    <row r="2086" spans="1:20">
      <c r="A2086" s="86">
        <v>2082</v>
      </c>
      <c r="B2086" s="86">
        <v>2082</v>
      </c>
      <c r="C2086" s="105">
        <v>39623</v>
      </c>
      <c r="D2086" s="86"/>
      <c r="E2086" s="277">
        <v>39624</v>
      </c>
      <c r="F2086" s="105">
        <v>39625</v>
      </c>
      <c r="G2086" s="135"/>
      <c r="H2086" s="135"/>
      <c r="I2086" s="206">
        <v>69342</v>
      </c>
      <c r="J2086" s="206"/>
      <c r="K2086" s="206"/>
      <c r="L2086" s="206">
        <v>32230</v>
      </c>
      <c r="M2086" s="206" t="s">
        <v>2470</v>
      </c>
      <c r="N2086" s="206">
        <v>105094</v>
      </c>
      <c r="O2086" s="206">
        <v>27513</v>
      </c>
      <c r="P2086" s="206">
        <v>829314</v>
      </c>
      <c r="Q2086" s="206">
        <v>828224</v>
      </c>
      <c r="R2086" s="206">
        <v>11076</v>
      </c>
      <c r="S2086" s="206">
        <v>1580097</v>
      </c>
      <c r="T2086" s="206"/>
    </row>
    <row r="2087" spans="1:20">
      <c r="A2087" s="86">
        <v>2083</v>
      </c>
      <c r="B2087" s="86">
        <v>2083</v>
      </c>
      <c r="C2087" s="105">
        <v>39623</v>
      </c>
      <c r="D2087" s="86"/>
      <c r="E2087" s="277">
        <v>39624</v>
      </c>
      <c r="F2087" s="105">
        <v>39625</v>
      </c>
      <c r="G2087" s="135"/>
      <c r="H2087" s="135"/>
      <c r="I2087" s="206">
        <v>69343</v>
      </c>
      <c r="J2087" s="206"/>
      <c r="K2087" s="206"/>
      <c r="L2087" s="206">
        <v>32221</v>
      </c>
      <c r="M2087" s="206" t="s">
        <v>2471</v>
      </c>
      <c r="N2087" s="206">
        <v>105098</v>
      </c>
      <c r="O2087" s="206">
        <v>27505</v>
      </c>
      <c r="P2087" s="206">
        <v>829740</v>
      </c>
      <c r="Q2087" s="206">
        <v>828219</v>
      </c>
      <c r="R2087" s="206">
        <v>10833</v>
      </c>
      <c r="S2087" s="206">
        <v>780315</v>
      </c>
      <c r="T2087" s="206"/>
    </row>
    <row r="2088" spans="1:20">
      <c r="A2088" s="86">
        <v>2084</v>
      </c>
      <c r="B2088" s="86">
        <v>2084</v>
      </c>
      <c r="C2088" s="105">
        <v>39623</v>
      </c>
      <c r="D2088" s="86"/>
      <c r="E2088" s="277">
        <v>39625</v>
      </c>
      <c r="F2088" s="105">
        <v>39625</v>
      </c>
      <c r="G2088" s="135"/>
      <c r="H2088" s="135"/>
      <c r="I2088" s="206">
        <v>69408</v>
      </c>
      <c r="J2088" s="206"/>
      <c r="K2088" s="206"/>
      <c r="L2088" s="206">
        <v>32234</v>
      </c>
      <c r="M2088" s="206" t="s">
        <v>2472</v>
      </c>
      <c r="N2088" s="206">
        <v>105885</v>
      </c>
      <c r="O2088" s="206">
        <v>27524</v>
      </c>
      <c r="P2088" s="206">
        <v>829315</v>
      </c>
      <c r="Q2088" s="206">
        <v>828213</v>
      </c>
      <c r="R2088" s="206">
        <v>11105</v>
      </c>
      <c r="S2088" s="206">
        <v>780327</v>
      </c>
      <c r="T2088" s="206"/>
    </row>
    <row r="2089" spans="1:20">
      <c r="A2089" s="86">
        <v>2085</v>
      </c>
      <c r="B2089" s="86">
        <v>2085</v>
      </c>
      <c r="C2089" s="105">
        <v>39623</v>
      </c>
      <c r="D2089" s="86"/>
      <c r="E2089" s="277">
        <v>39625</v>
      </c>
      <c r="F2089" s="105">
        <v>39625</v>
      </c>
      <c r="G2089" s="135"/>
      <c r="H2089" s="135"/>
      <c r="I2089" s="206">
        <v>69332</v>
      </c>
      <c r="J2089" s="206"/>
      <c r="K2089" s="206"/>
      <c r="L2089" s="206">
        <v>32225</v>
      </c>
      <c r="M2089" s="206" t="s">
        <v>2473</v>
      </c>
      <c r="N2089" s="206">
        <v>105093</v>
      </c>
      <c r="O2089" s="206">
        <v>27504</v>
      </c>
      <c r="P2089" s="206">
        <v>828910</v>
      </c>
      <c r="Q2089" s="206">
        <v>828214</v>
      </c>
      <c r="R2089" s="206">
        <v>10805</v>
      </c>
      <c r="S2089" s="206">
        <v>780317</v>
      </c>
      <c r="T2089" s="206"/>
    </row>
    <row r="2090" spans="1:20">
      <c r="A2090" s="86">
        <v>2086</v>
      </c>
      <c r="B2090" s="86">
        <v>2086</v>
      </c>
      <c r="C2090" s="105">
        <v>39623</v>
      </c>
      <c r="D2090" s="86"/>
      <c r="E2090" s="105">
        <v>39624</v>
      </c>
      <c r="F2090" s="105">
        <v>39625</v>
      </c>
      <c r="G2090" s="135"/>
      <c r="H2090" s="135"/>
      <c r="I2090" s="206">
        <v>69388</v>
      </c>
      <c r="J2090" s="206"/>
      <c r="K2090" s="206"/>
      <c r="L2090" s="206">
        <v>32201</v>
      </c>
      <c r="M2090" s="206" t="s">
        <v>2474</v>
      </c>
      <c r="N2090" s="206">
        <v>105194</v>
      </c>
      <c r="O2090" s="206">
        <v>27137</v>
      </c>
      <c r="P2090" s="206">
        <v>829844</v>
      </c>
      <c r="Q2090" s="206">
        <v>828222</v>
      </c>
      <c r="R2090" s="206">
        <v>10767</v>
      </c>
      <c r="S2090" s="206">
        <v>680088</v>
      </c>
      <c r="T2090" s="206"/>
    </row>
    <row r="2091" spans="1:20">
      <c r="A2091" s="86">
        <v>2087</v>
      </c>
      <c r="B2091" s="86">
        <v>2087</v>
      </c>
      <c r="C2091" s="105">
        <v>39623</v>
      </c>
      <c r="D2091" s="86"/>
      <c r="E2091" s="277">
        <v>39624</v>
      </c>
      <c r="F2091" s="105">
        <v>39625</v>
      </c>
      <c r="G2091" s="135"/>
      <c r="H2091" s="135"/>
      <c r="I2091" s="206">
        <v>69333</v>
      </c>
      <c r="J2091" s="206"/>
      <c r="K2091" s="206"/>
      <c r="L2091" s="206">
        <v>32219</v>
      </c>
      <c r="M2091" s="206" t="s">
        <v>2475</v>
      </c>
      <c r="N2091" s="206">
        <v>105812</v>
      </c>
      <c r="O2091" s="206">
        <v>27486</v>
      </c>
      <c r="P2091" s="206">
        <v>829049</v>
      </c>
      <c r="Q2091" s="206">
        <v>828206</v>
      </c>
      <c r="R2091" s="206">
        <v>10864</v>
      </c>
      <c r="S2091" s="206">
        <v>780302</v>
      </c>
      <c r="T2091" s="206"/>
    </row>
    <row r="2092" spans="1:20">
      <c r="A2092" s="86">
        <v>2088</v>
      </c>
      <c r="B2092" s="86">
        <v>2088</v>
      </c>
      <c r="C2092" s="105">
        <v>39623</v>
      </c>
      <c r="D2092" s="86"/>
      <c r="E2092" s="277">
        <v>39624</v>
      </c>
      <c r="F2092" s="105">
        <v>39624</v>
      </c>
      <c r="G2092" s="135"/>
      <c r="H2092" s="135"/>
      <c r="I2092" s="206">
        <v>69390</v>
      </c>
      <c r="J2092" s="206"/>
      <c r="K2092" s="206"/>
      <c r="L2092" s="206">
        <v>32210</v>
      </c>
      <c r="M2092" s="206" t="s">
        <v>2476</v>
      </c>
      <c r="N2092" s="206">
        <v>104795</v>
      </c>
      <c r="O2092" s="206">
        <v>27467</v>
      </c>
      <c r="P2092" s="206">
        <v>830990</v>
      </c>
      <c r="Q2092" s="206">
        <v>828231</v>
      </c>
      <c r="R2092" s="206">
        <v>10958</v>
      </c>
      <c r="S2092" s="206">
        <v>680082</v>
      </c>
      <c r="T2092" s="206"/>
    </row>
    <row r="2093" spans="1:20">
      <c r="A2093" s="86">
        <v>2089</v>
      </c>
      <c r="B2093" s="86">
        <v>2089</v>
      </c>
      <c r="C2093" s="105">
        <v>39623</v>
      </c>
      <c r="D2093" s="86"/>
      <c r="E2093" s="277">
        <v>39624</v>
      </c>
      <c r="F2093" s="105">
        <v>39624</v>
      </c>
      <c r="G2093" s="135"/>
      <c r="H2093" s="135"/>
      <c r="I2093" s="206">
        <v>69102</v>
      </c>
      <c r="J2093" s="206"/>
      <c r="K2093" s="206"/>
      <c r="L2093" s="206">
        <v>32218</v>
      </c>
      <c r="M2093" s="206" t="s">
        <v>2477</v>
      </c>
      <c r="N2093" s="206">
        <v>105342</v>
      </c>
      <c r="O2093" s="206">
        <v>27509</v>
      </c>
      <c r="P2093" s="206">
        <v>829206</v>
      </c>
      <c r="Q2093" s="206">
        <v>827498</v>
      </c>
      <c r="R2093" s="206">
        <v>10640</v>
      </c>
      <c r="S2093" s="206">
        <v>1580021</v>
      </c>
      <c r="T2093" s="206"/>
    </row>
    <row r="2094" spans="1:20">
      <c r="A2094" s="86">
        <v>2090</v>
      </c>
      <c r="B2094" s="86">
        <v>2090</v>
      </c>
      <c r="C2094" s="105">
        <v>39623</v>
      </c>
      <c r="D2094" s="86"/>
      <c r="E2094" s="277">
        <v>39624</v>
      </c>
      <c r="F2094" s="105">
        <v>39624</v>
      </c>
      <c r="G2094" s="135"/>
      <c r="H2094" s="135"/>
      <c r="I2094" s="206">
        <v>69046</v>
      </c>
      <c r="J2094" s="206"/>
      <c r="K2094" s="206"/>
      <c r="L2094" s="206">
        <v>32200</v>
      </c>
      <c r="M2094" s="206" t="s">
        <v>2478</v>
      </c>
      <c r="N2094" s="206">
        <v>105388</v>
      </c>
      <c r="O2094" s="206">
        <v>27308</v>
      </c>
      <c r="P2094" s="206">
        <v>829213</v>
      </c>
      <c r="Q2094" s="206">
        <v>828221</v>
      </c>
      <c r="R2094" s="206">
        <v>10772</v>
      </c>
      <c r="S2094" s="206">
        <v>1480445</v>
      </c>
      <c r="T2094" s="206"/>
    </row>
    <row r="2095" spans="1:20">
      <c r="A2095" s="86">
        <v>2091</v>
      </c>
      <c r="B2095" s="86">
        <v>2091</v>
      </c>
      <c r="C2095" s="105">
        <v>39623</v>
      </c>
      <c r="D2095" s="86"/>
      <c r="E2095" s="277">
        <v>39624</v>
      </c>
      <c r="F2095" s="105">
        <v>39625</v>
      </c>
      <c r="G2095" s="135"/>
      <c r="H2095" s="135"/>
      <c r="I2095" s="206">
        <v>69441</v>
      </c>
      <c r="J2095" s="206"/>
      <c r="K2095" s="206"/>
      <c r="L2095" s="206">
        <v>32204</v>
      </c>
      <c r="M2095" s="206" t="s">
        <v>2479</v>
      </c>
      <c r="N2095" s="206">
        <v>104780</v>
      </c>
      <c r="O2095" s="206">
        <v>27456</v>
      </c>
      <c r="P2095" s="206">
        <v>828982</v>
      </c>
      <c r="Q2095" s="206">
        <v>827508</v>
      </c>
      <c r="R2095" s="206">
        <v>10699</v>
      </c>
      <c r="S2095" s="206">
        <v>1080102</v>
      </c>
      <c r="T2095" s="206"/>
    </row>
    <row r="2096" spans="1:20">
      <c r="A2096" s="86">
        <v>2092</v>
      </c>
      <c r="B2096" s="86">
        <v>2092</v>
      </c>
      <c r="C2096" s="105">
        <v>39623</v>
      </c>
      <c r="D2096" s="86"/>
      <c r="E2096" s="277">
        <v>39624</v>
      </c>
      <c r="F2096" s="105">
        <v>39625</v>
      </c>
      <c r="G2096" s="135"/>
      <c r="H2096" s="135"/>
      <c r="I2096" s="206">
        <v>69033</v>
      </c>
      <c r="J2096" s="206"/>
      <c r="K2096" s="206"/>
      <c r="L2096" s="206">
        <v>32228</v>
      </c>
      <c r="M2096" s="206" t="s">
        <v>2480</v>
      </c>
      <c r="N2096" s="206">
        <v>105181</v>
      </c>
      <c r="O2096" s="206">
        <v>27483</v>
      </c>
      <c r="P2096" s="206">
        <v>28985</v>
      </c>
      <c r="Q2096" s="206">
        <v>828116</v>
      </c>
      <c r="R2096" s="206">
        <v>10976</v>
      </c>
      <c r="S2096" s="206">
        <v>1480426</v>
      </c>
      <c r="T2096" s="206"/>
    </row>
    <row r="2097" spans="1:20">
      <c r="A2097" s="86">
        <v>2093</v>
      </c>
      <c r="B2097" s="86">
        <v>2093</v>
      </c>
      <c r="C2097" s="105">
        <v>39623</v>
      </c>
      <c r="D2097" s="86"/>
      <c r="E2097" s="277">
        <v>39624</v>
      </c>
      <c r="F2097" s="105">
        <v>39625</v>
      </c>
      <c r="G2097" s="135"/>
      <c r="H2097" s="135"/>
      <c r="I2097" s="206">
        <v>69036</v>
      </c>
      <c r="J2097" s="206"/>
      <c r="K2097" s="206"/>
      <c r="L2097" s="206">
        <v>32206</v>
      </c>
      <c r="M2097" s="206" t="s">
        <v>2481</v>
      </c>
      <c r="N2097" s="206">
        <v>98382</v>
      </c>
      <c r="O2097" s="206">
        <v>27460</v>
      </c>
      <c r="P2097" s="206">
        <v>828984</v>
      </c>
      <c r="Q2097" s="206">
        <v>828104</v>
      </c>
      <c r="R2097" s="206">
        <v>10619</v>
      </c>
      <c r="S2097" s="206">
        <v>1480415</v>
      </c>
      <c r="T2097" s="206"/>
    </row>
    <row r="2098" spans="1:20">
      <c r="A2098" s="86">
        <v>2094</v>
      </c>
      <c r="B2098" s="86">
        <v>2094</v>
      </c>
      <c r="C2098" s="105">
        <v>39623</v>
      </c>
      <c r="D2098" s="86"/>
      <c r="E2098" s="277">
        <v>39626</v>
      </c>
      <c r="F2098" s="105">
        <v>39626</v>
      </c>
      <c r="G2098" s="135"/>
      <c r="H2098" s="135"/>
      <c r="I2098" s="206">
        <v>69386</v>
      </c>
      <c r="J2098" s="206"/>
      <c r="K2098" s="206"/>
      <c r="L2098" s="206">
        <v>32222</v>
      </c>
      <c r="M2098" s="206" t="s">
        <v>2482</v>
      </c>
      <c r="N2098" s="206">
        <v>90120</v>
      </c>
      <c r="O2098" s="206">
        <v>27512</v>
      </c>
      <c r="P2098" s="206">
        <v>828981</v>
      </c>
      <c r="Q2098" s="206">
        <v>828310</v>
      </c>
      <c r="R2098" s="206">
        <v>10836</v>
      </c>
      <c r="S2098" s="206">
        <v>1480434</v>
      </c>
      <c r="T2098" s="206"/>
    </row>
    <row r="2099" spans="1:20">
      <c r="A2099" s="86">
        <v>2095</v>
      </c>
      <c r="B2099" s="86">
        <v>2095</v>
      </c>
      <c r="C2099" s="105">
        <v>39624</v>
      </c>
      <c r="D2099" s="86"/>
      <c r="E2099" s="277">
        <v>39626</v>
      </c>
      <c r="F2099" s="105">
        <v>39626</v>
      </c>
      <c r="G2099" s="135"/>
      <c r="H2099" s="135"/>
      <c r="I2099" s="206">
        <v>69398</v>
      </c>
      <c r="J2099" s="206"/>
      <c r="K2099" s="206"/>
      <c r="L2099" s="206">
        <v>32233</v>
      </c>
      <c r="M2099" s="206" t="s">
        <v>2483</v>
      </c>
      <c r="N2099" s="206">
        <v>87301</v>
      </c>
      <c r="O2099" s="206">
        <v>27446</v>
      </c>
      <c r="P2099" s="206">
        <v>828986</v>
      </c>
      <c r="Q2099" s="206">
        <v>828218</v>
      </c>
      <c r="R2099" s="206">
        <v>11104</v>
      </c>
      <c r="S2099" s="206">
        <v>1480427</v>
      </c>
      <c r="T2099" s="206"/>
    </row>
    <row r="2100" spans="1:20">
      <c r="A2100" s="86">
        <v>2096</v>
      </c>
      <c r="B2100" s="86">
        <v>2096</v>
      </c>
      <c r="C2100" s="105">
        <v>39624</v>
      </c>
      <c r="D2100" s="86"/>
      <c r="E2100" s="277">
        <v>39624</v>
      </c>
      <c r="F2100" s="105">
        <v>39625</v>
      </c>
      <c r="G2100" s="135"/>
      <c r="H2100" s="135"/>
      <c r="I2100" s="206">
        <v>69449</v>
      </c>
      <c r="J2100" s="206"/>
      <c r="K2100" s="206"/>
      <c r="L2100" s="206">
        <v>32224</v>
      </c>
      <c r="M2100" s="206" t="s">
        <v>2484</v>
      </c>
      <c r="N2100" s="206">
        <v>92964</v>
      </c>
      <c r="O2100" s="206">
        <v>27511</v>
      </c>
      <c r="P2100" s="206">
        <v>828742</v>
      </c>
      <c r="Q2100" s="206">
        <v>828206</v>
      </c>
      <c r="R2100" s="206">
        <v>10834</v>
      </c>
      <c r="S2100" s="206">
        <v>1080093</v>
      </c>
      <c r="T2100" s="206"/>
    </row>
    <row r="2101" spans="1:20">
      <c r="A2101" s="86">
        <v>2097</v>
      </c>
      <c r="B2101" s="86">
        <v>2097</v>
      </c>
      <c r="C2101" s="105">
        <v>39624</v>
      </c>
      <c r="D2101" s="86"/>
      <c r="E2101" s="277">
        <v>39625</v>
      </c>
      <c r="F2101" s="105">
        <v>39626</v>
      </c>
      <c r="G2101" s="135"/>
      <c r="H2101" s="135"/>
      <c r="I2101" s="206">
        <v>69337</v>
      </c>
      <c r="J2101" s="206"/>
      <c r="K2101" s="206"/>
      <c r="L2101" s="206">
        <v>32232</v>
      </c>
      <c r="M2101" s="206" t="s">
        <v>2485</v>
      </c>
      <c r="N2101" s="206">
        <v>98322</v>
      </c>
      <c r="O2101" s="206">
        <v>27480</v>
      </c>
      <c r="P2101" s="206">
        <v>829946</v>
      </c>
      <c r="Q2101" s="206">
        <v>827258</v>
      </c>
      <c r="R2101" s="206">
        <v>11010</v>
      </c>
      <c r="S2101" s="206">
        <v>680014</v>
      </c>
      <c r="T2101" s="206"/>
    </row>
    <row r="2102" spans="1:20">
      <c r="A2102" s="86">
        <v>2098</v>
      </c>
      <c r="B2102" s="86">
        <v>2098</v>
      </c>
      <c r="C2102" s="105">
        <v>39624</v>
      </c>
      <c r="D2102" s="86"/>
      <c r="E2102" s="277">
        <v>39625</v>
      </c>
      <c r="F2102" s="105">
        <v>39625</v>
      </c>
      <c r="G2102" s="135"/>
      <c r="H2102" s="135"/>
      <c r="I2102" s="206">
        <v>69400</v>
      </c>
      <c r="J2102" s="206"/>
      <c r="K2102" s="206"/>
      <c r="L2102" s="206">
        <v>32220</v>
      </c>
      <c r="M2102" s="206" t="s">
        <v>2486</v>
      </c>
      <c r="N2102" s="206">
        <v>97620</v>
      </c>
      <c r="O2102" s="206">
        <v>27488</v>
      </c>
      <c r="P2102" s="206">
        <v>828983</v>
      </c>
      <c r="Q2102" s="206">
        <v>827254</v>
      </c>
      <c r="R2102" s="206">
        <v>10834</v>
      </c>
      <c r="S2102" s="206">
        <v>1480424</v>
      </c>
      <c r="T2102" s="206"/>
    </row>
    <row r="2103" spans="1:20">
      <c r="A2103" s="86">
        <v>2099</v>
      </c>
      <c r="B2103" s="86">
        <v>2099</v>
      </c>
      <c r="C2103" s="105">
        <v>39624</v>
      </c>
      <c r="D2103" s="86"/>
      <c r="E2103" s="277">
        <v>39629</v>
      </c>
      <c r="F2103" s="105">
        <v>39629</v>
      </c>
      <c r="G2103" s="105">
        <v>39630</v>
      </c>
      <c r="H2103" s="193" t="s">
        <v>120</v>
      </c>
      <c r="I2103" s="206">
        <v>69423</v>
      </c>
      <c r="J2103" s="206"/>
      <c r="K2103" s="206"/>
      <c r="L2103" s="206">
        <v>32227</v>
      </c>
      <c r="M2103" s="206" t="s">
        <v>341</v>
      </c>
      <c r="N2103" s="206">
        <v>97937</v>
      </c>
      <c r="O2103" s="206">
        <v>27489</v>
      </c>
      <c r="P2103" s="206">
        <v>829463</v>
      </c>
      <c r="Q2103" s="206">
        <v>827486</v>
      </c>
      <c r="R2103" s="206">
        <v>10975</v>
      </c>
      <c r="S2103" s="206">
        <v>1980026</v>
      </c>
      <c r="T2103" s="206"/>
    </row>
    <row r="2104" spans="1:20">
      <c r="A2104" s="86">
        <v>2100</v>
      </c>
      <c r="B2104" s="86">
        <v>2100</v>
      </c>
      <c r="C2104" s="105">
        <v>39624</v>
      </c>
      <c r="D2104" s="86"/>
      <c r="E2104" s="277">
        <v>39625</v>
      </c>
      <c r="F2104" s="105">
        <v>39625</v>
      </c>
      <c r="G2104" s="135"/>
      <c r="H2104" s="135"/>
      <c r="I2104" s="206">
        <v>69435</v>
      </c>
      <c r="J2104" s="206"/>
      <c r="K2104" s="206"/>
      <c r="L2104" s="206">
        <v>32202</v>
      </c>
      <c r="M2104" s="206" t="s">
        <v>2487</v>
      </c>
      <c r="N2104" s="206">
        <v>97377</v>
      </c>
      <c r="O2104" s="206">
        <v>27450</v>
      </c>
      <c r="P2104" s="206">
        <v>829468</v>
      </c>
      <c r="Q2104" s="206">
        <v>827482</v>
      </c>
      <c r="R2104" s="206">
        <v>10663</v>
      </c>
      <c r="S2104" s="206">
        <v>1080077</v>
      </c>
      <c r="T2104" s="206"/>
    </row>
    <row r="2105" spans="1:20">
      <c r="A2105" s="86">
        <v>2101</v>
      </c>
      <c r="B2105" s="86">
        <v>2101</v>
      </c>
      <c r="C2105" s="105">
        <v>39624</v>
      </c>
      <c r="D2105" s="86"/>
      <c r="E2105" s="277">
        <v>39625</v>
      </c>
      <c r="F2105" s="105">
        <v>39626</v>
      </c>
      <c r="G2105" s="135"/>
      <c r="H2105" s="135"/>
      <c r="I2105" s="206">
        <v>69438</v>
      </c>
      <c r="J2105" s="206"/>
      <c r="K2105" s="206"/>
      <c r="L2105" s="206">
        <v>32223</v>
      </c>
      <c r="M2105" s="206" t="s">
        <v>2488</v>
      </c>
      <c r="N2105" s="206">
        <v>93371</v>
      </c>
      <c r="O2105" s="206">
        <v>27515</v>
      </c>
      <c r="P2105" s="206">
        <v>829467</v>
      </c>
      <c r="Q2105" s="206">
        <v>828207</v>
      </c>
      <c r="R2105" s="206">
        <v>10806</v>
      </c>
      <c r="S2105" s="206">
        <v>480339</v>
      </c>
      <c r="T2105" s="206"/>
    </row>
    <row r="2106" spans="1:20">
      <c r="A2106" s="86">
        <v>2102</v>
      </c>
      <c r="B2106" s="86">
        <v>2102</v>
      </c>
      <c r="C2106" s="105">
        <v>39624</v>
      </c>
      <c r="D2106" s="86"/>
      <c r="E2106" s="277">
        <v>39629</v>
      </c>
      <c r="F2106" s="105">
        <v>39629</v>
      </c>
      <c r="G2106" s="105">
        <v>39630</v>
      </c>
      <c r="H2106" s="193" t="s">
        <v>120</v>
      </c>
      <c r="I2106" s="206">
        <v>69493</v>
      </c>
      <c r="J2106" s="206"/>
      <c r="K2106" s="206"/>
      <c r="L2106" s="206">
        <v>32152</v>
      </c>
      <c r="M2106" s="206" t="s">
        <v>2489</v>
      </c>
      <c r="N2106" s="206">
        <v>96892</v>
      </c>
      <c r="O2106" s="206">
        <v>27348</v>
      </c>
      <c r="P2106" s="206">
        <v>829162</v>
      </c>
      <c r="Q2106" s="206">
        <v>828202</v>
      </c>
      <c r="R2106" s="206">
        <v>10617</v>
      </c>
      <c r="S2106" s="206">
        <v>380110</v>
      </c>
      <c r="T2106" s="206"/>
    </row>
    <row r="2107" spans="1:20">
      <c r="A2107" s="86">
        <v>2103</v>
      </c>
      <c r="B2107" s="86">
        <v>2103</v>
      </c>
      <c r="C2107" s="105">
        <v>39624</v>
      </c>
      <c r="D2107" s="86"/>
      <c r="E2107" s="277">
        <v>39633</v>
      </c>
      <c r="F2107" s="105">
        <v>39279</v>
      </c>
      <c r="G2107" s="105">
        <v>39636</v>
      </c>
      <c r="H2107" s="193" t="s">
        <v>122</v>
      </c>
      <c r="I2107" s="206">
        <v>69347</v>
      </c>
      <c r="J2107" s="206"/>
      <c r="K2107" s="206"/>
      <c r="L2107" s="206">
        <v>32162</v>
      </c>
      <c r="M2107" s="206" t="s">
        <v>2490</v>
      </c>
      <c r="N2107" s="206">
        <v>93557</v>
      </c>
      <c r="O2107" s="206">
        <v>27079</v>
      </c>
      <c r="P2107" s="206">
        <v>830057</v>
      </c>
      <c r="Q2107" s="206">
        <v>828203</v>
      </c>
      <c r="R2107" s="206">
        <v>10593</v>
      </c>
      <c r="S2107" s="206">
        <v>780306</v>
      </c>
      <c r="T2107" s="206"/>
    </row>
    <row r="2108" spans="1:20">
      <c r="A2108" s="86">
        <v>2104</v>
      </c>
      <c r="B2108" s="86">
        <v>2104</v>
      </c>
      <c r="C2108" s="105">
        <v>39624</v>
      </c>
      <c r="D2108" s="86"/>
      <c r="E2108" s="277">
        <v>39625</v>
      </c>
      <c r="F2108" s="105">
        <v>39626</v>
      </c>
      <c r="G2108" s="135"/>
      <c r="H2108" s="135"/>
      <c r="I2108" s="206">
        <v>69316</v>
      </c>
      <c r="J2108" s="206"/>
      <c r="K2108" s="206"/>
      <c r="L2108" s="206">
        <v>32193</v>
      </c>
      <c r="M2108" s="206" t="s">
        <v>2491</v>
      </c>
      <c r="N2108" s="206">
        <v>91343</v>
      </c>
      <c r="O2108" s="206">
        <v>27424</v>
      </c>
      <c r="P2108" s="206">
        <v>829469</v>
      </c>
      <c r="Q2108" s="206">
        <v>828209</v>
      </c>
      <c r="R2108" s="206">
        <v>10820</v>
      </c>
      <c r="S2108" s="206">
        <v>280006</v>
      </c>
      <c r="T2108" s="206"/>
    </row>
    <row r="2109" spans="1:20">
      <c r="A2109" s="86">
        <v>2105</v>
      </c>
      <c r="B2109" s="86">
        <v>2105</v>
      </c>
      <c r="C2109" s="105">
        <v>39624</v>
      </c>
      <c r="D2109" s="86"/>
      <c r="E2109" s="277">
        <v>39626</v>
      </c>
      <c r="F2109" s="105">
        <v>39626</v>
      </c>
      <c r="G2109" s="135"/>
      <c r="H2109" s="135"/>
      <c r="I2109" s="206">
        <v>69448</v>
      </c>
      <c r="J2109" s="206"/>
      <c r="K2109" s="206"/>
      <c r="L2109" s="206">
        <v>32141</v>
      </c>
      <c r="M2109" s="206" t="s">
        <v>2492</v>
      </c>
      <c r="N2109" s="206">
        <v>106256</v>
      </c>
      <c r="O2109" s="206">
        <v>27324</v>
      </c>
      <c r="P2109" s="206">
        <v>829827</v>
      </c>
      <c r="Q2109" s="206">
        <v>820204</v>
      </c>
      <c r="R2109" s="206">
        <v>10584</v>
      </c>
      <c r="S2109" s="206">
        <v>371138</v>
      </c>
      <c r="T2109" s="206"/>
    </row>
    <row r="2110" spans="1:20">
      <c r="A2110" s="86">
        <v>2106</v>
      </c>
      <c r="B2110" s="86">
        <v>2106</v>
      </c>
      <c r="C2110" s="105">
        <v>39624</v>
      </c>
      <c r="D2110" s="86"/>
      <c r="E2110" s="277">
        <v>39626</v>
      </c>
      <c r="F2110" s="105">
        <v>39626</v>
      </c>
      <c r="G2110" s="135"/>
      <c r="H2110" s="135"/>
      <c r="I2110" s="206">
        <v>69310</v>
      </c>
      <c r="J2110" s="206"/>
      <c r="K2110" s="206"/>
      <c r="L2110" s="206">
        <v>32211</v>
      </c>
      <c r="M2110" s="206" t="s">
        <v>2493</v>
      </c>
      <c r="N2110" s="206">
        <v>105900</v>
      </c>
      <c r="O2110" s="206">
        <v>27461</v>
      </c>
      <c r="P2110" s="206">
        <v>829466</v>
      </c>
      <c r="Q2110" s="206">
        <v>826322</v>
      </c>
      <c r="R2110" s="206">
        <v>10957</v>
      </c>
      <c r="S2110" s="206">
        <v>280030</v>
      </c>
      <c r="T2110" s="206"/>
    </row>
    <row r="2111" spans="1:20">
      <c r="A2111" s="86">
        <v>2107</v>
      </c>
      <c r="B2111" s="86">
        <v>2107</v>
      </c>
      <c r="C2111" s="105">
        <v>39624</v>
      </c>
      <c r="D2111" s="86"/>
      <c r="E2111" s="277">
        <v>39625</v>
      </c>
      <c r="F2111" s="105">
        <v>39626</v>
      </c>
      <c r="G2111" s="135"/>
      <c r="H2111" s="135"/>
      <c r="I2111" s="206">
        <v>69340</v>
      </c>
      <c r="J2111" s="206"/>
      <c r="K2111" s="206"/>
      <c r="L2111" s="206">
        <v>32159</v>
      </c>
      <c r="M2111" s="206" t="s">
        <v>2494</v>
      </c>
      <c r="N2111" s="206">
        <v>106343</v>
      </c>
      <c r="O2111" s="206">
        <v>27342</v>
      </c>
      <c r="P2111" s="206">
        <v>829464</v>
      </c>
      <c r="Q2111" s="206">
        <v>827289</v>
      </c>
      <c r="R2111" s="206">
        <v>10677</v>
      </c>
      <c r="S2111" s="206">
        <v>1580131</v>
      </c>
      <c r="T2111" s="206"/>
    </row>
    <row r="2112" spans="1:20">
      <c r="A2112" s="86">
        <v>2108</v>
      </c>
      <c r="B2112" s="86">
        <v>2108</v>
      </c>
      <c r="C2112" s="105">
        <v>39624</v>
      </c>
      <c r="D2112" s="86"/>
      <c r="E2112" s="277">
        <v>39626</v>
      </c>
      <c r="F2112" s="105">
        <v>39629</v>
      </c>
      <c r="G2112" s="135"/>
      <c r="H2112" s="135"/>
      <c r="I2112" s="206">
        <v>69206</v>
      </c>
      <c r="J2112" s="206"/>
      <c r="K2112" s="206"/>
      <c r="L2112" s="206">
        <v>32186</v>
      </c>
      <c r="M2112" s="206" t="s">
        <v>2495</v>
      </c>
      <c r="N2112" s="206">
        <v>105495</v>
      </c>
      <c r="O2112" s="206">
        <v>27430</v>
      </c>
      <c r="P2112" s="206">
        <v>829465</v>
      </c>
      <c r="Q2112" s="206">
        <v>826423</v>
      </c>
      <c r="R2112" s="206">
        <v>10871</v>
      </c>
      <c r="S2112" s="206">
        <v>380071</v>
      </c>
      <c r="T2112" s="206"/>
    </row>
    <row r="2113" spans="1:20">
      <c r="A2113" s="86">
        <v>2109</v>
      </c>
      <c r="B2113" s="86">
        <v>2109</v>
      </c>
      <c r="C2113" s="105">
        <v>39624</v>
      </c>
      <c r="D2113" s="86"/>
      <c r="E2113" s="277">
        <v>39626</v>
      </c>
      <c r="F2113" s="105">
        <v>39629</v>
      </c>
      <c r="G2113" s="105">
        <v>39630</v>
      </c>
      <c r="H2113" s="193" t="s">
        <v>120</v>
      </c>
      <c r="I2113" s="206">
        <v>69524</v>
      </c>
      <c r="J2113" s="206"/>
      <c r="K2113" s="206"/>
      <c r="L2113" s="206">
        <v>32185</v>
      </c>
      <c r="M2113" s="206" t="s">
        <v>2496</v>
      </c>
      <c r="N2113" s="206">
        <v>105350</v>
      </c>
      <c r="O2113" s="206">
        <v>27311</v>
      </c>
      <c r="P2113" s="206">
        <v>830056</v>
      </c>
      <c r="Q2113" s="206">
        <v>835667</v>
      </c>
      <c r="R2113" s="206">
        <v>10859</v>
      </c>
      <c r="S2113" s="206">
        <v>380157</v>
      </c>
      <c r="T2113" s="206"/>
    </row>
    <row r="2114" spans="1:20">
      <c r="A2114" s="86">
        <v>2110</v>
      </c>
      <c r="B2114" s="86">
        <v>2110</v>
      </c>
      <c r="C2114" s="105">
        <v>39624</v>
      </c>
      <c r="D2114" s="86"/>
      <c r="E2114" s="277">
        <v>39625</v>
      </c>
      <c r="F2114" s="105">
        <v>39625</v>
      </c>
      <c r="G2114" s="135"/>
      <c r="H2114" s="135"/>
      <c r="I2114" s="206">
        <v>69393</v>
      </c>
      <c r="J2114" s="206"/>
      <c r="K2114" s="206"/>
      <c r="L2114" s="206">
        <v>32194</v>
      </c>
      <c r="M2114" s="206" t="s">
        <v>2497</v>
      </c>
      <c r="N2114" s="206">
        <v>105261</v>
      </c>
      <c r="O2114" s="206">
        <v>27434</v>
      </c>
      <c r="P2114" s="206">
        <v>830060</v>
      </c>
      <c r="Q2114" s="206">
        <v>828212</v>
      </c>
      <c r="R2114" s="206">
        <v>10817</v>
      </c>
      <c r="S2114" s="206">
        <v>830108</v>
      </c>
      <c r="T2114" s="206"/>
    </row>
    <row r="2115" spans="1:20">
      <c r="A2115" s="86">
        <v>2111</v>
      </c>
      <c r="B2115" s="86">
        <v>2111</v>
      </c>
      <c r="C2115" s="105">
        <v>39624</v>
      </c>
      <c r="D2115" s="86"/>
      <c r="E2115" s="277">
        <v>39625</v>
      </c>
      <c r="F2115" s="105">
        <v>39626</v>
      </c>
      <c r="G2115" s="135"/>
      <c r="H2115" s="135"/>
      <c r="I2115" s="206">
        <v>69558</v>
      </c>
      <c r="J2115" s="206"/>
      <c r="K2115" s="206"/>
      <c r="L2115" s="206">
        <v>32190</v>
      </c>
      <c r="M2115" s="206" t="s">
        <v>2498</v>
      </c>
      <c r="N2115" s="206">
        <v>106439</v>
      </c>
      <c r="O2115" s="206">
        <v>27433</v>
      </c>
      <c r="P2115" s="206">
        <v>828750</v>
      </c>
      <c r="Q2115" s="206">
        <v>826662</v>
      </c>
      <c r="R2115" s="206">
        <v>10824</v>
      </c>
      <c r="S2115" s="206">
        <v>680066</v>
      </c>
      <c r="T2115" s="206"/>
    </row>
    <row r="2116" spans="1:20">
      <c r="A2116" s="86">
        <v>2112</v>
      </c>
      <c r="B2116" s="86">
        <v>2112</v>
      </c>
      <c r="C2116" s="105">
        <v>39625</v>
      </c>
      <c r="D2116" s="86"/>
      <c r="E2116" s="277">
        <v>39626</v>
      </c>
      <c r="F2116" s="105">
        <v>39629</v>
      </c>
      <c r="G2116" s="135"/>
      <c r="H2116" s="135"/>
      <c r="I2116" s="206">
        <v>69554</v>
      </c>
      <c r="J2116" s="206"/>
      <c r="K2116" s="206"/>
      <c r="L2116" s="206">
        <v>32181</v>
      </c>
      <c r="M2116" s="206" t="s">
        <v>2499</v>
      </c>
      <c r="N2116" s="206">
        <v>97939</v>
      </c>
      <c r="O2116" s="206">
        <v>27416</v>
      </c>
      <c r="P2116" s="206">
        <v>828461</v>
      </c>
      <c r="Q2116" s="206">
        <v>826677</v>
      </c>
      <c r="R2116" s="206">
        <v>10832</v>
      </c>
      <c r="S2116" s="206">
        <v>780314</v>
      </c>
      <c r="T2116" s="206"/>
    </row>
    <row r="2117" spans="1:20">
      <c r="A2117" s="86">
        <v>2113</v>
      </c>
      <c r="B2117" s="86">
        <v>2113</v>
      </c>
      <c r="C2117" s="105">
        <v>39625</v>
      </c>
      <c r="D2117" s="86"/>
      <c r="E2117" s="277">
        <v>39626</v>
      </c>
      <c r="F2117" s="105">
        <v>39626</v>
      </c>
      <c r="G2117" s="135"/>
      <c r="H2117" s="135"/>
      <c r="I2117" s="206">
        <v>69481</v>
      </c>
      <c r="J2117" s="206"/>
      <c r="K2117" s="206"/>
      <c r="L2117" s="206">
        <v>32177</v>
      </c>
      <c r="M2117" s="206" t="s">
        <v>2500</v>
      </c>
      <c r="N2117" s="206">
        <v>105817</v>
      </c>
      <c r="O2117" s="206">
        <v>27372</v>
      </c>
      <c r="P2117" s="206">
        <v>828987</v>
      </c>
      <c r="Q2117" s="206">
        <v>826661</v>
      </c>
      <c r="R2117" s="206">
        <v>10965</v>
      </c>
      <c r="S2117" s="206">
        <v>380150</v>
      </c>
      <c r="T2117" s="206"/>
    </row>
    <row r="2118" spans="1:20">
      <c r="A2118" s="86">
        <v>2114</v>
      </c>
      <c r="B2118" s="86">
        <v>2114</v>
      </c>
      <c r="C2118" s="105">
        <v>39625</v>
      </c>
      <c r="D2118" s="86"/>
      <c r="E2118" s="277">
        <v>39626</v>
      </c>
      <c r="F2118" s="105">
        <v>39629</v>
      </c>
      <c r="G2118" s="135"/>
      <c r="H2118" s="135"/>
      <c r="I2118" s="206">
        <v>69568</v>
      </c>
      <c r="J2118" s="206"/>
      <c r="K2118" s="206"/>
      <c r="L2118" s="206">
        <v>32188</v>
      </c>
      <c r="M2118" s="206" t="s">
        <v>2501</v>
      </c>
      <c r="N2118" s="206">
        <v>90659</v>
      </c>
      <c r="O2118" s="206">
        <v>27429</v>
      </c>
      <c r="P2118" s="206">
        <v>829470</v>
      </c>
      <c r="Q2118" s="206">
        <v>826673</v>
      </c>
      <c r="R2118" s="206">
        <v>10814</v>
      </c>
      <c r="S2118" s="206">
        <v>1580075</v>
      </c>
      <c r="T2118" s="206"/>
    </row>
    <row r="2119" spans="1:20">
      <c r="A2119" s="86">
        <v>2115</v>
      </c>
      <c r="B2119" s="86">
        <v>2115</v>
      </c>
      <c r="C2119" s="105">
        <v>39625</v>
      </c>
      <c r="D2119" s="86"/>
      <c r="E2119" s="277">
        <v>39626</v>
      </c>
      <c r="F2119" s="105">
        <v>39629</v>
      </c>
      <c r="G2119" s="135"/>
      <c r="H2119" s="135"/>
      <c r="I2119" s="206">
        <v>69409</v>
      </c>
      <c r="J2119" s="206"/>
      <c r="K2119" s="206"/>
      <c r="L2119" s="206">
        <v>32173</v>
      </c>
      <c r="M2119" s="206" t="s">
        <v>2502</v>
      </c>
      <c r="N2119" s="206">
        <v>101389</v>
      </c>
      <c r="O2119" s="206">
        <v>27382</v>
      </c>
      <c r="P2119" s="206">
        <v>828989</v>
      </c>
      <c r="Q2119" s="206">
        <v>826660</v>
      </c>
      <c r="R2119" s="206">
        <v>10926</v>
      </c>
      <c r="S2119" s="206">
        <v>1080092</v>
      </c>
      <c r="T2119" s="206"/>
    </row>
    <row r="2120" spans="1:20">
      <c r="A2120" s="86">
        <v>2116</v>
      </c>
      <c r="B2120" s="86">
        <v>2116</v>
      </c>
      <c r="C2120" s="105">
        <v>39625</v>
      </c>
      <c r="D2120" s="86"/>
      <c r="E2120" s="277">
        <v>39626</v>
      </c>
      <c r="F2120" s="105">
        <v>39626</v>
      </c>
      <c r="G2120" s="135"/>
      <c r="H2120" s="135"/>
      <c r="I2120" s="206">
        <v>69311</v>
      </c>
      <c r="J2120" s="206"/>
      <c r="K2120" s="206"/>
      <c r="L2120" s="206">
        <v>32125</v>
      </c>
      <c r="M2120" s="206" t="s">
        <v>2503</v>
      </c>
      <c r="N2120" s="206">
        <v>106345</v>
      </c>
      <c r="O2120" s="206">
        <v>27276</v>
      </c>
      <c r="P2120" s="206">
        <v>826514</v>
      </c>
      <c r="Q2120" s="206">
        <v>826674</v>
      </c>
      <c r="R2120" s="206">
        <v>10702</v>
      </c>
      <c r="S2120" s="206">
        <v>680085</v>
      </c>
      <c r="T2120" s="206"/>
    </row>
    <row r="2121" spans="1:20">
      <c r="A2121" s="86">
        <v>2117</v>
      </c>
      <c r="B2121" s="86">
        <v>2117</v>
      </c>
      <c r="C2121" s="105">
        <v>39625</v>
      </c>
      <c r="D2121" s="86"/>
      <c r="E2121" s="277">
        <v>39626</v>
      </c>
      <c r="F2121" s="105">
        <v>39629</v>
      </c>
      <c r="G2121" s="135"/>
      <c r="H2121" s="135"/>
      <c r="I2121" s="206">
        <v>69529</v>
      </c>
      <c r="J2121" s="206"/>
      <c r="K2121" s="206"/>
      <c r="L2121" s="206">
        <v>32060</v>
      </c>
      <c r="M2121" s="206" t="s">
        <v>2504</v>
      </c>
      <c r="N2121" s="206">
        <v>105340</v>
      </c>
      <c r="O2121" s="206">
        <v>27131</v>
      </c>
      <c r="P2121" s="206">
        <v>828670</v>
      </c>
      <c r="Q2121" s="206">
        <v>828217</v>
      </c>
      <c r="R2121" s="206">
        <v>10437</v>
      </c>
      <c r="S2121" s="206">
        <v>1480440</v>
      </c>
      <c r="T2121" s="206"/>
    </row>
    <row r="2122" spans="1:20">
      <c r="A2122" s="86">
        <v>2118</v>
      </c>
      <c r="B2122" s="86">
        <v>2118</v>
      </c>
      <c r="C2122" s="105">
        <v>39625</v>
      </c>
      <c r="D2122" s="86"/>
      <c r="E2122" s="277">
        <v>39626</v>
      </c>
      <c r="F2122" s="105">
        <v>39629</v>
      </c>
      <c r="G2122" s="135"/>
      <c r="H2122" s="135"/>
      <c r="I2122" s="206">
        <v>69439</v>
      </c>
      <c r="J2122" s="206"/>
      <c r="K2122" s="206"/>
      <c r="L2122" s="206">
        <v>32140</v>
      </c>
      <c r="M2122" s="206" t="s">
        <v>2505</v>
      </c>
      <c r="N2122" s="206">
        <v>106342</v>
      </c>
      <c r="O2122" s="206">
        <v>27285</v>
      </c>
      <c r="P2122" s="206">
        <v>829667</v>
      </c>
      <c r="Q2122" s="206">
        <v>826683</v>
      </c>
      <c r="R2122" s="206">
        <v>10276</v>
      </c>
      <c r="S2122" s="206">
        <v>1980099</v>
      </c>
      <c r="T2122" s="206"/>
    </row>
    <row r="2123" spans="1:20">
      <c r="A2123" s="86">
        <v>2119</v>
      </c>
      <c r="B2123" s="86">
        <v>2119</v>
      </c>
      <c r="C2123" s="105">
        <v>39625</v>
      </c>
      <c r="D2123" s="86"/>
      <c r="E2123" s="277">
        <v>39626</v>
      </c>
      <c r="F2123" s="105">
        <v>39629</v>
      </c>
      <c r="G2123" s="105">
        <v>39630</v>
      </c>
      <c r="H2123" s="193" t="s">
        <v>120</v>
      </c>
      <c r="I2123" s="206">
        <v>69406</v>
      </c>
      <c r="J2123" s="206"/>
      <c r="K2123" s="206"/>
      <c r="L2123" s="206">
        <v>32183</v>
      </c>
      <c r="M2123" s="206" t="s">
        <v>2506</v>
      </c>
      <c r="N2123" s="206">
        <v>106340</v>
      </c>
      <c r="O2123" s="206">
        <v>27368</v>
      </c>
      <c r="P2123" s="206">
        <v>829839</v>
      </c>
      <c r="Q2123" s="206">
        <v>826664</v>
      </c>
      <c r="R2123" s="206">
        <v>10983</v>
      </c>
      <c r="S2123" s="206">
        <v>1580109</v>
      </c>
      <c r="T2123" s="206"/>
    </row>
    <row r="2124" spans="1:20">
      <c r="A2124" s="86">
        <v>2120</v>
      </c>
      <c r="B2124" s="86">
        <v>2120</v>
      </c>
      <c r="C2124" s="105">
        <v>39625</v>
      </c>
      <c r="D2124" s="86"/>
      <c r="E2124" s="277">
        <v>39626</v>
      </c>
      <c r="F2124" s="105">
        <v>39629</v>
      </c>
      <c r="G2124" s="135"/>
      <c r="H2124" s="135"/>
      <c r="I2124" s="206">
        <v>69429</v>
      </c>
      <c r="J2124" s="206"/>
      <c r="K2124" s="206"/>
      <c r="L2124" s="206">
        <v>32155</v>
      </c>
      <c r="M2124" s="206" t="s">
        <v>2507</v>
      </c>
      <c r="N2124" s="206">
        <v>105188</v>
      </c>
      <c r="O2124" s="206">
        <v>27272</v>
      </c>
      <c r="P2124" s="206">
        <v>829884</v>
      </c>
      <c r="Q2124" s="206">
        <v>826665</v>
      </c>
      <c r="R2124" s="206">
        <v>10639</v>
      </c>
      <c r="S2124" s="206">
        <v>1580108</v>
      </c>
      <c r="T2124" s="206"/>
    </row>
    <row r="2125" spans="1:20">
      <c r="A2125" s="86">
        <v>2121</v>
      </c>
      <c r="B2125" s="86">
        <v>2121</v>
      </c>
      <c r="C2125" s="105">
        <v>39625</v>
      </c>
      <c r="D2125" s="86"/>
      <c r="E2125" s="277">
        <v>39626</v>
      </c>
      <c r="F2125" s="105">
        <v>39629</v>
      </c>
      <c r="G2125" s="135"/>
      <c r="H2125" s="135"/>
      <c r="I2125" s="206">
        <v>69338</v>
      </c>
      <c r="J2125" s="206"/>
      <c r="K2125" s="206"/>
      <c r="L2125" s="206">
        <v>32151</v>
      </c>
      <c r="M2125" s="206" t="s">
        <v>2508</v>
      </c>
      <c r="N2125" s="206">
        <v>105896</v>
      </c>
      <c r="O2125" s="206">
        <v>27123</v>
      </c>
      <c r="P2125" s="206">
        <v>829837</v>
      </c>
      <c r="Q2125" s="206">
        <v>826682</v>
      </c>
      <c r="R2125" s="206">
        <v>10624</v>
      </c>
      <c r="S2125" s="206">
        <v>1980090</v>
      </c>
      <c r="T2125" s="206"/>
    </row>
    <row r="2126" spans="1:20">
      <c r="A2126" s="86">
        <v>2122</v>
      </c>
      <c r="B2126" s="86">
        <v>2122</v>
      </c>
      <c r="C2126" s="105">
        <v>39625</v>
      </c>
      <c r="D2126" s="86"/>
      <c r="E2126" s="277">
        <v>39629</v>
      </c>
      <c r="F2126" s="105">
        <v>39629</v>
      </c>
      <c r="G2126" s="105">
        <v>39630</v>
      </c>
      <c r="H2126" s="193" t="s">
        <v>134</v>
      </c>
      <c r="I2126" s="206">
        <v>69407</v>
      </c>
      <c r="J2126" s="206"/>
      <c r="K2126" s="206"/>
      <c r="L2126" s="206">
        <v>32154</v>
      </c>
      <c r="M2126" s="206" t="s">
        <v>2509</v>
      </c>
      <c r="N2126" s="206">
        <v>91682</v>
      </c>
      <c r="O2126" s="206">
        <v>27332</v>
      </c>
      <c r="P2126" s="206">
        <v>829305</v>
      </c>
      <c r="Q2126" s="206">
        <v>826667</v>
      </c>
      <c r="R2126" s="206">
        <v>10658</v>
      </c>
      <c r="S2126" s="206">
        <v>1980100</v>
      </c>
      <c r="T2126" s="206"/>
    </row>
    <row r="2127" spans="1:20">
      <c r="A2127" s="86">
        <v>2123</v>
      </c>
      <c r="B2127" s="86">
        <v>2123</v>
      </c>
      <c r="C2127" s="105">
        <v>39625</v>
      </c>
      <c r="D2127" s="86"/>
      <c r="E2127" s="277">
        <v>39626</v>
      </c>
      <c r="F2127" s="105">
        <v>39626</v>
      </c>
      <c r="G2127" s="135"/>
      <c r="H2127" s="135"/>
      <c r="I2127" s="206">
        <v>69313</v>
      </c>
      <c r="J2127" s="206"/>
      <c r="K2127" s="206"/>
      <c r="L2127" s="206">
        <v>32196</v>
      </c>
      <c r="M2127" s="206" t="s">
        <v>2510</v>
      </c>
      <c r="N2127" s="206">
        <v>105553</v>
      </c>
      <c r="O2127" s="206">
        <v>27353</v>
      </c>
      <c r="P2127" s="206">
        <v>830065</v>
      </c>
      <c r="Q2127" s="206">
        <v>826679</v>
      </c>
      <c r="R2127" s="206">
        <v>10655</v>
      </c>
      <c r="S2127" s="206">
        <v>1580197</v>
      </c>
      <c r="T2127" s="206"/>
    </row>
    <row r="2128" spans="1:20">
      <c r="A2128" s="86">
        <v>2124</v>
      </c>
      <c r="B2128" s="86">
        <v>2124</v>
      </c>
      <c r="C2128" s="105">
        <v>39625</v>
      </c>
      <c r="D2128" s="86"/>
      <c r="E2128" s="277">
        <v>39626</v>
      </c>
      <c r="F2128" s="105">
        <v>39629</v>
      </c>
      <c r="G2128" s="105">
        <v>39630</v>
      </c>
      <c r="H2128" s="193" t="s">
        <v>120</v>
      </c>
      <c r="I2128" s="206">
        <v>69330</v>
      </c>
      <c r="J2128" s="206"/>
      <c r="K2128" s="206"/>
      <c r="L2128" s="206">
        <v>32063</v>
      </c>
      <c r="M2128" s="206" t="s">
        <v>2511</v>
      </c>
      <c r="N2128" s="206">
        <v>105904</v>
      </c>
      <c r="O2128" s="206">
        <v>26964</v>
      </c>
      <c r="P2128" s="206">
        <v>830108</v>
      </c>
      <c r="Q2128" s="206">
        <v>826666</v>
      </c>
      <c r="R2128" s="206">
        <v>10722</v>
      </c>
      <c r="S2128" s="206">
        <v>1980097</v>
      </c>
      <c r="T2128" s="206"/>
    </row>
    <row r="2129" spans="1:20">
      <c r="A2129" s="86">
        <v>2125</v>
      </c>
      <c r="B2129" s="86">
        <v>2125</v>
      </c>
      <c r="C2129" s="105">
        <v>39626</v>
      </c>
      <c r="D2129" s="86"/>
      <c r="E2129" s="277">
        <v>39629</v>
      </c>
      <c r="F2129" s="105">
        <v>39630</v>
      </c>
      <c r="G2129" s="105">
        <v>39630</v>
      </c>
      <c r="H2129" s="193" t="s">
        <v>120</v>
      </c>
      <c r="I2129" s="206">
        <v>69436</v>
      </c>
      <c r="J2129" s="206"/>
      <c r="K2129" s="206"/>
      <c r="L2129" s="206">
        <v>30942</v>
      </c>
      <c r="M2129" s="206" t="s">
        <v>2512</v>
      </c>
      <c r="N2129" s="206">
        <v>105193</v>
      </c>
      <c r="O2129" s="206">
        <v>24777</v>
      </c>
      <c r="P2129" s="206">
        <v>830059</v>
      </c>
      <c r="Q2129" s="206">
        <v>828208</v>
      </c>
      <c r="R2129" s="206">
        <v>8854</v>
      </c>
      <c r="S2129" s="206">
        <v>1980089</v>
      </c>
      <c r="T2129" s="206"/>
    </row>
    <row r="2130" spans="1:20">
      <c r="A2130" s="86">
        <v>2126</v>
      </c>
      <c r="B2130" s="86">
        <v>2126</v>
      </c>
      <c r="C2130" s="105">
        <v>39626</v>
      </c>
      <c r="D2130" s="86"/>
      <c r="E2130" s="277">
        <v>39630</v>
      </c>
      <c r="F2130" s="105">
        <v>39630</v>
      </c>
      <c r="G2130" s="105">
        <v>39631</v>
      </c>
      <c r="H2130" s="193" t="s">
        <v>120</v>
      </c>
      <c r="I2130" s="206">
        <v>69694</v>
      </c>
      <c r="J2130" s="206"/>
      <c r="K2130" s="206"/>
      <c r="L2130" s="206">
        <v>32256</v>
      </c>
      <c r="M2130" s="206" t="s">
        <v>2513</v>
      </c>
      <c r="N2130" s="206">
        <v>105353</v>
      </c>
      <c r="O2130" s="206">
        <v>27541</v>
      </c>
      <c r="P2130" s="206">
        <v>830732</v>
      </c>
      <c r="Q2130" s="206">
        <v>828779</v>
      </c>
      <c r="R2130" s="206">
        <v>10793</v>
      </c>
      <c r="S2130" s="206">
        <v>1980093</v>
      </c>
      <c r="T2130" s="206"/>
    </row>
    <row r="2131" spans="1:20">
      <c r="A2131" s="86">
        <v>2127</v>
      </c>
      <c r="B2131" s="86">
        <v>2127</v>
      </c>
      <c r="C2131" s="105">
        <v>39626</v>
      </c>
      <c r="D2131" s="86"/>
      <c r="E2131" s="277">
        <v>39629</v>
      </c>
      <c r="F2131" s="105">
        <v>39629</v>
      </c>
      <c r="G2131" s="105">
        <v>39630</v>
      </c>
      <c r="H2131" s="193" t="s">
        <v>134</v>
      </c>
      <c r="I2131" s="206">
        <v>69843</v>
      </c>
      <c r="J2131" s="206"/>
      <c r="K2131" s="206"/>
      <c r="L2131" s="206">
        <v>32243</v>
      </c>
      <c r="M2131" s="206" t="s">
        <v>2514</v>
      </c>
      <c r="N2131" s="206">
        <v>106344</v>
      </c>
      <c r="O2131" s="206">
        <v>27519</v>
      </c>
      <c r="P2131" s="206">
        <v>830202</v>
      </c>
      <c r="Q2131" s="206">
        <v>828781</v>
      </c>
      <c r="R2131" s="206">
        <v>10935</v>
      </c>
      <c r="S2131" s="206">
        <v>1989600</v>
      </c>
      <c r="T2131" s="206"/>
    </row>
    <row r="2132" spans="1:20">
      <c r="A2132" s="86">
        <v>2128</v>
      </c>
      <c r="B2132" s="86">
        <v>2128</v>
      </c>
      <c r="C2132" s="105">
        <v>39626</v>
      </c>
      <c r="D2132" s="86"/>
      <c r="E2132" s="277">
        <v>39629</v>
      </c>
      <c r="F2132" s="105">
        <v>39629</v>
      </c>
      <c r="G2132" s="105">
        <v>39630</v>
      </c>
      <c r="H2132" s="193" t="s">
        <v>134</v>
      </c>
      <c r="I2132" s="206">
        <v>69635</v>
      </c>
      <c r="J2132" s="206"/>
      <c r="K2132" s="206"/>
      <c r="L2132" s="206">
        <v>32260</v>
      </c>
      <c r="M2132" s="206" t="s">
        <v>2515</v>
      </c>
      <c r="N2132" s="206">
        <v>105241</v>
      </c>
      <c r="O2132" s="206">
        <v>27555</v>
      </c>
      <c r="P2132" s="206">
        <v>830310</v>
      </c>
      <c r="Q2132" s="206">
        <v>828780</v>
      </c>
      <c r="R2132" s="206">
        <v>11120</v>
      </c>
      <c r="S2132" s="206">
        <v>1980087</v>
      </c>
      <c r="T2132" s="206"/>
    </row>
    <row r="2133" spans="1:20">
      <c r="A2133" s="86">
        <v>2129</v>
      </c>
      <c r="B2133" s="86">
        <v>2129</v>
      </c>
      <c r="C2133" s="105">
        <v>39626</v>
      </c>
      <c r="D2133" s="86"/>
      <c r="E2133" s="277">
        <v>39629</v>
      </c>
      <c r="F2133" s="105">
        <v>39630</v>
      </c>
      <c r="G2133" s="105">
        <v>39643</v>
      </c>
      <c r="H2133" s="193" t="s">
        <v>169</v>
      </c>
      <c r="I2133" s="206">
        <v>69687</v>
      </c>
      <c r="J2133" s="206"/>
      <c r="K2133" s="206"/>
      <c r="L2133" s="206">
        <v>32240</v>
      </c>
      <c r="M2133" s="206" t="s">
        <v>2516</v>
      </c>
      <c r="N2133" s="206">
        <v>105556</v>
      </c>
      <c r="O2133" s="206">
        <v>27447</v>
      </c>
      <c r="P2133" s="206">
        <v>330731</v>
      </c>
      <c r="Q2133" s="206">
        <v>828800</v>
      </c>
      <c r="R2133" s="206">
        <v>10698</v>
      </c>
      <c r="S2133" s="206">
        <v>1980054</v>
      </c>
      <c r="T2133" s="206"/>
    </row>
    <row r="2134" spans="1:20">
      <c r="A2134" s="86">
        <v>2130</v>
      </c>
      <c r="B2134" s="86">
        <v>2130</v>
      </c>
      <c r="C2134" s="105">
        <v>39626</v>
      </c>
      <c r="D2134" s="86"/>
      <c r="E2134" s="277">
        <v>39629</v>
      </c>
      <c r="F2134" s="105">
        <v>39630</v>
      </c>
      <c r="G2134" s="105">
        <v>39630</v>
      </c>
      <c r="H2134" s="193" t="s">
        <v>127</v>
      </c>
      <c r="I2134" s="206">
        <v>69585</v>
      </c>
      <c r="J2134" s="206"/>
      <c r="K2134" s="206"/>
      <c r="L2134" s="206">
        <v>32273</v>
      </c>
      <c r="M2134" s="206" t="s">
        <v>2517</v>
      </c>
      <c r="N2134" s="206">
        <v>105901</v>
      </c>
      <c r="O2134" s="206">
        <v>27562</v>
      </c>
      <c r="P2134" s="206">
        <v>830307</v>
      </c>
      <c r="Q2134" s="206">
        <v>828887</v>
      </c>
      <c r="R2134" s="206">
        <v>10848</v>
      </c>
      <c r="S2134" s="206">
        <v>1980085</v>
      </c>
      <c r="T2134" s="206"/>
    </row>
    <row r="2135" spans="1:20">
      <c r="A2135" s="86">
        <v>2131</v>
      </c>
      <c r="B2135" s="86">
        <v>2131</v>
      </c>
      <c r="C2135" s="105">
        <v>39626</v>
      </c>
      <c r="D2135" s="86"/>
      <c r="E2135" s="277">
        <v>39629</v>
      </c>
      <c r="F2135" s="105">
        <v>39630</v>
      </c>
      <c r="G2135" s="105">
        <v>39631</v>
      </c>
      <c r="H2135" s="193" t="s">
        <v>120</v>
      </c>
      <c r="I2135" s="206">
        <v>69701</v>
      </c>
      <c r="J2135" s="206"/>
      <c r="K2135" s="206"/>
      <c r="L2135" s="206">
        <v>32258</v>
      </c>
      <c r="M2135" s="206" t="s">
        <v>2518</v>
      </c>
      <c r="N2135" s="206">
        <v>105898</v>
      </c>
      <c r="O2135" s="206">
        <v>27557</v>
      </c>
      <c r="P2135" s="206">
        <v>830734</v>
      </c>
      <c r="Q2135" s="206">
        <v>826670</v>
      </c>
      <c r="R2135" s="206">
        <v>10850</v>
      </c>
      <c r="S2135" s="206">
        <v>1980091</v>
      </c>
      <c r="T2135" s="206"/>
    </row>
    <row r="2136" spans="1:20">
      <c r="A2136" s="86">
        <v>2132</v>
      </c>
      <c r="B2136" s="86">
        <v>2132</v>
      </c>
      <c r="C2136" s="105">
        <v>39626</v>
      </c>
      <c r="D2136" s="86"/>
      <c r="E2136" s="277">
        <v>39629</v>
      </c>
      <c r="F2136" s="105">
        <v>39630</v>
      </c>
      <c r="G2136" s="105">
        <v>39631</v>
      </c>
      <c r="H2136" s="193" t="s">
        <v>120</v>
      </c>
      <c r="I2136" s="206">
        <v>69525</v>
      </c>
      <c r="J2136" s="206"/>
      <c r="K2136" s="206"/>
      <c r="L2136" s="206">
        <v>31781</v>
      </c>
      <c r="M2136" s="206" t="s">
        <v>2519</v>
      </c>
      <c r="N2136" s="206">
        <v>106968</v>
      </c>
      <c r="O2136" s="206">
        <v>26547</v>
      </c>
      <c r="P2136" s="206">
        <v>830529</v>
      </c>
      <c r="Q2136" s="206">
        <v>828801</v>
      </c>
      <c r="R2136" s="206">
        <v>10269</v>
      </c>
      <c r="S2136" s="206">
        <v>1580144</v>
      </c>
      <c r="T2136" s="206"/>
    </row>
    <row r="2137" spans="1:20">
      <c r="A2137" s="86">
        <v>2133</v>
      </c>
      <c r="B2137" s="86">
        <v>2133</v>
      </c>
      <c r="C2137" s="105">
        <v>39626</v>
      </c>
      <c r="D2137" s="86"/>
      <c r="E2137" s="277">
        <v>39629</v>
      </c>
      <c r="F2137" s="105">
        <v>39630</v>
      </c>
      <c r="G2137" s="105">
        <v>39631</v>
      </c>
      <c r="H2137" s="193" t="s">
        <v>122</v>
      </c>
      <c r="I2137" s="206">
        <v>69270</v>
      </c>
      <c r="J2137" s="206"/>
      <c r="K2137" s="206"/>
      <c r="L2137" s="206">
        <v>30945</v>
      </c>
      <c r="M2137" s="206" t="s">
        <v>2520</v>
      </c>
      <c r="N2137" s="206">
        <v>107015</v>
      </c>
      <c r="O2137" s="206">
        <v>24713</v>
      </c>
      <c r="P2137" s="206">
        <v>830733</v>
      </c>
      <c r="Q2137" s="206">
        <v>826671</v>
      </c>
      <c r="R2137" s="206">
        <v>8902</v>
      </c>
      <c r="S2137" s="206">
        <v>1580132</v>
      </c>
      <c r="T2137" s="206"/>
    </row>
    <row r="2138" spans="1:20">
      <c r="A2138" s="86">
        <v>2134</v>
      </c>
      <c r="B2138" s="86">
        <v>2134</v>
      </c>
      <c r="C2138" s="105">
        <v>39626</v>
      </c>
      <c r="D2138" s="86"/>
      <c r="E2138" s="277">
        <v>39629</v>
      </c>
      <c r="F2138" s="105">
        <v>39630</v>
      </c>
      <c r="G2138" s="105">
        <v>39631</v>
      </c>
      <c r="H2138" s="193" t="s">
        <v>122</v>
      </c>
      <c r="I2138" s="206">
        <v>69872</v>
      </c>
      <c r="J2138" s="206"/>
      <c r="K2138" s="206"/>
      <c r="L2138" s="206">
        <v>32264</v>
      </c>
      <c r="M2138" s="206" t="s">
        <v>2521</v>
      </c>
      <c r="N2138" s="206">
        <v>106970</v>
      </c>
      <c r="O2138" s="206">
        <v>27563</v>
      </c>
      <c r="P2138" s="206">
        <v>830582</v>
      </c>
      <c r="Q2138" s="206">
        <v>828788</v>
      </c>
      <c r="R2138" s="206">
        <v>11046</v>
      </c>
      <c r="S2138" s="206">
        <v>1580127</v>
      </c>
      <c r="T2138" s="206"/>
    </row>
    <row r="2139" spans="1:20">
      <c r="A2139" s="86">
        <v>2135</v>
      </c>
      <c r="B2139" s="86">
        <v>2135</v>
      </c>
      <c r="C2139" s="105">
        <v>39626</v>
      </c>
      <c r="D2139" s="86"/>
      <c r="E2139" s="277">
        <v>39631</v>
      </c>
      <c r="F2139" s="105">
        <v>39636</v>
      </c>
      <c r="G2139" s="105">
        <v>39643</v>
      </c>
      <c r="H2139" s="193" t="s">
        <v>169</v>
      </c>
      <c r="I2139" s="206">
        <v>69632</v>
      </c>
      <c r="J2139" s="206"/>
      <c r="K2139" s="206"/>
      <c r="L2139" s="206">
        <v>31797</v>
      </c>
      <c r="M2139" s="206" t="s">
        <v>2522</v>
      </c>
      <c r="N2139" s="206">
        <v>107109</v>
      </c>
      <c r="O2139" s="206">
        <v>26628</v>
      </c>
      <c r="P2139" s="206">
        <v>830382</v>
      </c>
      <c r="Q2139" s="206">
        <v>826663</v>
      </c>
      <c r="R2139" s="206">
        <v>10165</v>
      </c>
      <c r="S2139" s="206">
        <v>1580114</v>
      </c>
      <c r="T2139" s="206"/>
    </row>
    <row r="2140" spans="1:20">
      <c r="A2140" s="86">
        <v>2136</v>
      </c>
      <c r="B2140" s="86">
        <v>2136</v>
      </c>
      <c r="C2140" s="105">
        <v>39629</v>
      </c>
      <c r="D2140" s="86"/>
      <c r="E2140" s="277">
        <v>39630</v>
      </c>
      <c r="F2140" s="105">
        <v>39630</v>
      </c>
      <c r="G2140" s="105">
        <v>39631</v>
      </c>
      <c r="H2140" s="193" t="s">
        <v>120</v>
      </c>
      <c r="I2140" s="206">
        <v>69491</v>
      </c>
      <c r="J2140" s="206"/>
      <c r="K2140" s="206"/>
      <c r="L2140" s="206">
        <v>30964</v>
      </c>
      <c r="M2140" s="206" t="s">
        <v>2523</v>
      </c>
      <c r="N2140" s="206">
        <v>107116</v>
      </c>
      <c r="O2140" s="206">
        <v>24939</v>
      </c>
      <c r="P2140" s="206">
        <v>830527</v>
      </c>
      <c r="Q2140" s="206">
        <v>828777</v>
      </c>
      <c r="R2140" s="206">
        <v>8871</v>
      </c>
      <c r="S2140" s="206">
        <v>1580130</v>
      </c>
      <c r="T2140" s="206"/>
    </row>
    <row r="2141" spans="1:20">
      <c r="A2141" s="86">
        <v>2137</v>
      </c>
      <c r="B2141" s="86">
        <v>2137</v>
      </c>
      <c r="C2141" s="105">
        <v>39629</v>
      </c>
      <c r="D2141" s="86"/>
      <c r="E2141" s="277">
        <v>39629</v>
      </c>
      <c r="F2141" s="105">
        <v>39630</v>
      </c>
      <c r="G2141" s="105">
        <v>39630</v>
      </c>
      <c r="H2141" s="193" t="s">
        <v>127</v>
      </c>
      <c r="I2141" s="206">
        <v>69446</v>
      </c>
      <c r="J2141" s="206"/>
      <c r="K2141" s="206"/>
      <c r="L2141" s="206">
        <v>32176</v>
      </c>
      <c r="M2141" s="206" t="s">
        <v>2524</v>
      </c>
      <c r="N2141" s="206">
        <v>107110</v>
      </c>
      <c r="O2141" s="206">
        <v>27357</v>
      </c>
      <c r="P2141" s="206">
        <v>830727</v>
      </c>
      <c r="Q2141" s="206">
        <v>828787</v>
      </c>
      <c r="R2141" s="206">
        <v>10966</v>
      </c>
      <c r="S2141" s="206">
        <v>1580113</v>
      </c>
      <c r="T2141" s="206"/>
    </row>
    <row r="2142" spans="1:20">
      <c r="A2142" s="86">
        <v>2138</v>
      </c>
      <c r="B2142" s="86">
        <v>2138</v>
      </c>
      <c r="C2142" s="105">
        <v>39629</v>
      </c>
      <c r="D2142" s="86"/>
      <c r="E2142" s="277">
        <v>39629</v>
      </c>
      <c r="F2142" s="105">
        <v>39630</v>
      </c>
      <c r="G2142" s="105">
        <v>39630</v>
      </c>
      <c r="H2142" s="193" t="s">
        <v>127</v>
      </c>
      <c r="I2142" s="206">
        <v>69532</v>
      </c>
      <c r="J2142" s="206"/>
      <c r="K2142" s="206"/>
      <c r="L2142" s="206">
        <v>31914</v>
      </c>
      <c r="M2142" s="206" t="s">
        <v>2525</v>
      </c>
      <c r="N2142" s="206">
        <v>106669</v>
      </c>
      <c r="O2142" s="206">
        <v>26841</v>
      </c>
      <c r="P2142" s="206">
        <v>830387</v>
      </c>
      <c r="Q2142" s="206">
        <v>828792</v>
      </c>
      <c r="R2142" s="206">
        <v>10266</v>
      </c>
      <c r="S2142" s="206">
        <v>1580146</v>
      </c>
      <c r="T2142" s="206"/>
    </row>
    <row r="2143" spans="1:20">
      <c r="A2143" s="86">
        <v>2139</v>
      </c>
      <c r="B2143" s="86">
        <v>2139</v>
      </c>
      <c r="C2143" s="105">
        <v>39629</v>
      </c>
      <c r="D2143" s="86"/>
      <c r="E2143" s="277">
        <v>39629</v>
      </c>
      <c r="F2143" s="105">
        <v>39630</v>
      </c>
      <c r="G2143" s="105">
        <v>39643</v>
      </c>
      <c r="H2143" s="193" t="s">
        <v>169</v>
      </c>
      <c r="I2143" s="206">
        <v>69698</v>
      </c>
      <c r="J2143" s="206"/>
      <c r="K2143" s="206"/>
      <c r="L2143" s="206">
        <v>32255</v>
      </c>
      <c r="M2143" s="206" t="s">
        <v>2526</v>
      </c>
      <c r="N2143" s="206">
        <v>106680</v>
      </c>
      <c r="O2143" s="206">
        <v>27533</v>
      </c>
      <c r="P2143" s="206">
        <v>830384</v>
      </c>
      <c r="Q2143" s="206">
        <v>828785</v>
      </c>
      <c r="R2143" s="206">
        <v>10765</v>
      </c>
      <c r="S2143" s="206">
        <v>1580126</v>
      </c>
      <c r="T2143" s="206"/>
    </row>
    <row r="2144" spans="1:20">
      <c r="A2144" s="86">
        <v>2140</v>
      </c>
      <c r="B2144" s="86">
        <v>2140</v>
      </c>
      <c r="C2144" s="105">
        <v>39629</v>
      </c>
      <c r="D2144" s="86"/>
      <c r="E2144" s="277">
        <v>39629</v>
      </c>
      <c r="F2144" s="105">
        <v>39630</v>
      </c>
      <c r="G2144" s="105">
        <v>39630</v>
      </c>
      <c r="H2144" s="193" t="s">
        <v>127</v>
      </c>
      <c r="I2144" s="206">
        <v>69699</v>
      </c>
      <c r="J2144" s="206"/>
      <c r="K2144" s="206"/>
      <c r="L2144" s="206">
        <v>32241</v>
      </c>
      <c r="M2144" s="206" t="s">
        <v>2527</v>
      </c>
      <c r="N2144" s="206">
        <v>105685</v>
      </c>
      <c r="O2144" s="206">
        <v>27550</v>
      </c>
      <c r="P2144" s="206">
        <v>830381</v>
      </c>
      <c r="Q2144" s="206">
        <v>828804</v>
      </c>
      <c r="R2144" s="206">
        <v>10955</v>
      </c>
      <c r="S2144" s="206">
        <v>1980105</v>
      </c>
      <c r="T2144" s="206"/>
    </row>
    <row r="2145" spans="1:20">
      <c r="A2145" s="86">
        <v>2141</v>
      </c>
      <c r="B2145" s="86">
        <v>2141</v>
      </c>
      <c r="C2145" s="105">
        <v>39629</v>
      </c>
      <c r="D2145" s="86"/>
      <c r="E2145" s="277">
        <v>39629</v>
      </c>
      <c r="F2145" s="105">
        <v>39630</v>
      </c>
      <c r="G2145" s="105">
        <v>39630</v>
      </c>
      <c r="H2145" s="193" t="s">
        <v>127</v>
      </c>
      <c r="I2145" s="206">
        <v>69688</v>
      </c>
      <c r="J2145" s="206"/>
      <c r="K2145" s="206"/>
      <c r="L2145" s="206">
        <v>32262</v>
      </c>
      <c r="M2145" s="206" t="s">
        <v>2528</v>
      </c>
      <c r="N2145" s="206">
        <v>107043</v>
      </c>
      <c r="O2145" s="206">
        <v>27569</v>
      </c>
      <c r="P2145" s="206">
        <v>830385</v>
      </c>
      <c r="Q2145" s="206">
        <v>828783</v>
      </c>
      <c r="R2145" s="206">
        <v>11042</v>
      </c>
      <c r="S2145" s="206">
        <v>780150</v>
      </c>
      <c r="T2145" s="206"/>
    </row>
    <row r="2146" spans="1:20">
      <c r="A2146" s="86">
        <v>2142</v>
      </c>
      <c r="B2146" s="86">
        <v>2142</v>
      </c>
      <c r="C2146" s="105">
        <v>39629</v>
      </c>
      <c r="D2146" s="86"/>
      <c r="E2146" s="277">
        <v>39630</v>
      </c>
      <c r="F2146" s="105">
        <v>39630</v>
      </c>
      <c r="G2146" s="105">
        <v>39631</v>
      </c>
      <c r="H2146" s="193" t="s">
        <v>120</v>
      </c>
      <c r="I2146" s="206">
        <v>69736</v>
      </c>
      <c r="J2146" s="206"/>
      <c r="K2146" s="206"/>
      <c r="L2146" s="206">
        <v>32246</v>
      </c>
      <c r="M2146" s="206" t="s">
        <v>2529</v>
      </c>
      <c r="N2146" s="206">
        <v>107047</v>
      </c>
      <c r="O2146" s="206">
        <v>27521</v>
      </c>
      <c r="P2146" s="206">
        <v>830389</v>
      </c>
      <c r="Q2146" s="206">
        <v>828759</v>
      </c>
      <c r="R2146" s="206">
        <v>11108</v>
      </c>
      <c r="S2146" s="206">
        <v>1980086</v>
      </c>
      <c r="T2146" s="206"/>
    </row>
    <row r="2147" spans="1:20">
      <c r="A2147" s="86">
        <v>2143</v>
      </c>
      <c r="B2147" s="86">
        <v>2143</v>
      </c>
      <c r="C2147" s="105">
        <v>39629</v>
      </c>
      <c r="D2147" s="86"/>
      <c r="E2147" s="277">
        <v>39630</v>
      </c>
      <c r="F2147" s="105">
        <v>39630</v>
      </c>
      <c r="G2147" s="105">
        <v>39630</v>
      </c>
      <c r="H2147" s="193" t="s">
        <v>127</v>
      </c>
      <c r="I2147" s="206">
        <v>69705</v>
      </c>
      <c r="J2147" s="206"/>
      <c r="K2147" s="206"/>
      <c r="L2147" s="206">
        <v>31015</v>
      </c>
      <c r="M2147" s="206" t="s">
        <v>2530</v>
      </c>
      <c r="N2147" s="206">
        <v>106518</v>
      </c>
      <c r="O2147" s="206">
        <v>25097</v>
      </c>
      <c r="P2147" s="206">
        <v>830730</v>
      </c>
      <c r="Q2147" s="206">
        <v>828796</v>
      </c>
      <c r="R2147" s="206">
        <v>173</v>
      </c>
      <c r="S2147" s="206">
        <v>980098</v>
      </c>
      <c r="T2147" s="206"/>
    </row>
    <row r="2148" spans="1:20">
      <c r="A2148" s="86">
        <v>2144</v>
      </c>
      <c r="B2148" s="86">
        <v>2144</v>
      </c>
      <c r="C2148" s="105">
        <v>39629</v>
      </c>
      <c r="D2148" s="86"/>
      <c r="E2148" s="277">
        <v>39630</v>
      </c>
      <c r="F2148" s="105">
        <v>39630</v>
      </c>
      <c r="G2148" s="105">
        <v>39631</v>
      </c>
      <c r="H2148" s="193" t="s">
        <v>120</v>
      </c>
      <c r="I2148" s="206">
        <v>69697</v>
      </c>
      <c r="J2148" s="206"/>
      <c r="K2148" s="206"/>
      <c r="L2148" s="206">
        <v>32187</v>
      </c>
      <c r="M2148" s="206" t="s">
        <v>2531</v>
      </c>
      <c r="N2148" s="206">
        <v>107045</v>
      </c>
      <c r="O2148" s="206">
        <v>27381</v>
      </c>
      <c r="P2148" s="206">
        <v>830729</v>
      </c>
      <c r="Q2148" s="206">
        <v>828797</v>
      </c>
      <c r="R2148" s="206">
        <v>10963</v>
      </c>
      <c r="S2148" s="206">
        <v>980094</v>
      </c>
      <c r="T2148" s="206"/>
    </row>
    <row r="2149" spans="1:20">
      <c r="A2149" s="86">
        <v>2145</v>
      </c>
      <c r="B2149" s="86">
        <v>2145</v>
      </c>
      <c r="C2149" s="105">
        <v>39629</v>
      </c>
      <c r="D2149" s="86"/>
      <c r="E2149" s="277">
        <v>39630</v>
      </c>
      <c r="F2149" s="105">
        <v>39630</v>
      </c>
      <c r="G2149" s="105">
        <v>39631</v>
      </c>
      <c r="H2149" s="193" t="s">
        <v>120</v>
      </c>
      <c r="I2149" s="206">
        <v>69740</v>
      </c>
      <c r="J2149" s="206"/>
      <c r="K2149" s="206"/>
      <c r="L2149" s="206">
        <v>32257</v>
      </c>
      <c r="M2149" s="206" t="s">
        <v>2532</v>
      </c>
      <c r="N2149" s="206">
        <v>106341</v>
      </c>
      <c r="O2149" s="206">
        <v>27529</v>
      </c>
      <c r="P2149" s="206">
        <v>830728</v>
      </c>
      <c r="Q2149" s="206">
        <v>23198</v>
      </c>
      <c r="R2149" s="206">
        <v>10869</v>
      </c>
      <c r="S2149" s="206">
        <v>980081</v>
      </c>
      <c r="T2149" s="206"/>
    </row>
    <row r="2150" spans="1:20">
      <c r="A2150" s="86">
        <v>2146</v>
      </c>
      <c r="B2150" s="86">
        <v>2146</v>
      </c>
      <c r="C2150" s="105">
        <v>39629</v>
      </c>
      <c r="D2150" s="86"/>
      <c r="E2150" s="277">
        <v>39631</v>
      </c>
      <c r="F2150" s="255"/>
      <c r="G2150" s="105">
        <v>39633</v>
      </c>
      <c r="H2150" s="193" t="s">
        <v>120</v>
      </c>
      <c r="I2150" s="206">
        <v>69695</v>
      </c>
      <c r="J2150" s="206"/>
      <c r="K2150" s="206"/>
      <c r="L2150" s="206">
        <v>32239</v>
      </c>
      <c r="M2150" s="206" t="s">
        <v>2533</v>
      </c>
      <c r="N2150" s="206">
        <v>106966</v>
      </c>
      <c r="O2150" s="206">
        <v>27517</v>
      </c>
      <c r="P2150" s="206">
        <v>831683</v>
      </c>
      <c r="Q2150" s="206">
        <v>828794</v>
      </c>
      <c r="R2150" s="206">
        <v>11044</v>
      </c>
      <c r="S2150" s="206">
        <v>980084</v>
      </c>
      <c r="T2150" s="206"/>
    </row>
    <row r="2151" spans="1:20">
      <c r="A2151" s="86">
        <v>2147</v>
      </c>
      <c r="B2151" s="86">
        <v>2147</v>
      </c>
      <c r="C2151" s="105">
        <v>39629</v>
      </c>
      <c r="D2151" s="86"/>
      <c r="E2151" s="277">
        <v>39630</v>
      </c>
      <c r="F2151" s="105">
        <v>39630</v>
      </c>
      <c r="G2151" s="105">
        <v>39631</v>
      </c>
      <c r="H2151" s="193" t="s">
        <v>122</v>
      </c>
      <c r="I2151" s="206">
        <v>69497</v>
      </c>
      <c r="J2151" s="206"/>
      <c r="K2151" s="206"/>
      <c r="L2151" s="206">
        <v>32310</v>
      </c>
      <c r="M2151" s="206" t="s">
        <v>2534</v>
      </c>
      <c r="N2151" s="206">
        <v>107048</v>
      </c>
      <c r="O2151" s="206">
        <v>27657</v>
      </c>
      <c r="P2151" s="206">
        <v>831556</v>
      </c>
      <c r="Q2151" s="206">
        <v>829583</v>
      </c>
      <c r="R2151" s="206">
        <v>11051</v>
      </c>
      <c r="S2151" s="206">
        <v>980104</v>
      </c>
      <c r="T2151" s="206"/>
    </row>
    <row r="2152" spans="1:20">
      <c r="A2152" s="86">
        <v>2148</v>
      </c>
      <c r="B2152" s="86">
        <v>2148</v>
      </c>
      <c r="C2152" s="105">
        <v>39629</v>
      </c>
      <c r="D2152" s="86"/>
      <c r="E2152" s="277">
        <v>39630</v>
      </c>
      <c r="F2152" s="105">
        <v>39630</v>
      </c>
      <c r="G2152" s="105">
        <v>39631</v>
      </c>
      <c r="H2152" s="193" t="s">
        <v>120</v>
      </c>
      <c r="I2152" s="206">
        <v>69871</v>
      </c>
      <c r="J2152" s="206"/>
      <c r="K2152" s="206"/>
      <c r="L2152" s="206">
        <v>32271</v>
      </c>
      <c r="M2152" s="206" t="s">
        <v>2535</v>
      </c>
      <c r="N2152" s="206">
        <v>106965</v>
      </c>
      <c r="O2152" s="206">
        <v>27589</v>
      </c>
      <c r="P2152" s="206">
        <v>831132</v>
      </c>
      <c r="Q2152" s="206">
        <v>238946</v>
      </c>
      <c r="R2152" s="206">
        <v>11103</v>
      </c>
      <c r="S2152" s="206">
        <v>980103</v>
      </c>
      <c r="T2152" s="206"/>
    </row>
    <row r="2153" spans="1:20">
      <c r="A2153" s="86">
        <v>2149</v>
      </c>
      <c r="B2153" s="86">
        <v>2149</v>
      </c>
      <c r="C2153" s="105">
        <v>39629</v>
      </c>
      <c r="D2153" s="86"/>
      <c r="E2153" s="277">
        <v>39630</v>
      </c>
      <c r="F2153" s="255"/>
      <c r="G2153" s="105">
        <v>39631</v>
      </c>
      <c r="H2153" s="193" t="s">
        <v>122</v>
      </c>
      <c r="I2153" s="206">
        <v>69256</v>
      </c>
      <c r="J2153" s="206"/>
      <c r="K2153" s="206"/>
      <c r="L2153" s="206">
        <v>32254</v>
      </c>
      <c r="M2153" s="206" t="s">
        <v>2536</v>
      </c>
      <c r="N2153" s="206">
        <v>107040</v>
      </c>
      <c r="O2153" s="206">
        <v>27542</v>
      </c>
      <c r="P2153" s="206">
        <v>831168</v>
      </c>
      <c r="Q2153" s="206">
        <v>829584</v>
      </c>
      <c r="R2153" s="206">
        <v>10784</v>
      </c>
      <c r="S2153" s="206">
        <v>1980088</v>
      </c>
      <c r="T2153" s="206"/>
    </row>
    <row r="2154" spans="1:20">
      <c r="A2154" s="86">
        <v>2150</v>
      </c>
      <c r="B2154" s="86">
        <v>2150</v>
      </c>
      <c r="C2154" s="105">
        <v>39629</v>
      </c>
      <c r="D2154" s="86"/>
      <c r="E2154" s="277">
        <v>39630</v>
      </c>
      <c r="F2154" s="255"/>
      <c r="G2154" s="105">
        <v>39633</v>
      </c>
      <c r="H2154" s="193" t="s">
        <v>134</v>
      </c>
      <c r="I2154" s="206">
        <v>69570</v>
      </c>
      <c r="J2154" s="206"/>
      <c r="K2154" s="206"/>
      <c r="L2154" s="206">
        <v>32313</v>
      </c>
      <c r="M2154" s="206" t="s">
        <v>2537</v>
      </c>
      <c r="N2154" s="206">
        <v>106967</v>
      </c>
      <c r="O2154" s="206">
        <v>27491</v>
      </c>
      <c r="P2154" s="206">
        <v>831377</v>
      </c>
      <c r="Q2154" s="206">
        <v>829582</v>
      </c>
      <c r="R2154" s="206">
        <v>11004</v>
      </c>
      <c r="S2154" s="206">
        <v>980085</v>
      </c>
      <c r="T2154" s="206"/>
    </row>
    <row r="2155" spans="1:20" s="282" customFormat="1">
      <c r="A2155" s="280">
        <v>2151</v>
      </c>
      <c r="B2155" s="280">
        <v>2151</v>
      </c>
      <c r="C2155" s="277">
        <v>39629</v>
      </c>
      <c r="D2155" s="280"/>
      <c r="E2155" s="277">
        <v>39630</v>
      </c>
      <c r="F2155" s="280"/>
      <c r="G2155" s="277">
        <v>39633</v>
      </c>
      <c r="H2155" s="280" t="s">
        <v>120</v>
      </c>
      <c r="I2155" s="281">
        <v>69743</v>
      </c>
      <c r="J2155" s="281"/>
      <c r="K2155" s="281"/>
      <c r="L2155" s="281">
        <v>32317</v>
      </c>
      <c r="M2155" s="281" t="s">
        <v>2538</v>
      </c>
      <c r="N2155" s="281">
        <v>107041</v>
      </c>
      <c r="O2155" s="281">
        <v>27693</v>
      </c>
      <c r="P2155" s="281">
        <v>831681</v>
      </c>
      <c r="Q2155" s="281">
        <v>829566</v>
      </c>
      <c r="R2155" s="281">
        <v>11021</v>
      </c>
      <c r="S2155" s="281">
        <v>1580125</v>
      </c>
      <c r="T2155" s="281"/>
    </row>
    <row r="2156" spans="1:20">
      <c r="A2156" s="86">
        <v>2152</v>
      </c>
      <c r="B2156" s="86">
        <v>2152</v>
      </c>
      <c r="C2156" s="105">
        <v>39629</v>
      </c>
      <c r="D2156" s="86"/>
      <c r="E2156" s="277">
        <v>39630</v>
      </c>
      <c r="F2156" s="105">
        <v>39630</v>
      </c>
      <c r="G2156" s="105">
        <v>39631</v>
      </c>
      <c r="H2156" s="193" t="s">
        <v>120</v>
      </c>
      <c r="I2156" s="206">
        <v>69534</v>
      </c>
      <c r="J2156" s="206"/>
      <c r="K2156" s="206"/>
      <c r="L2156" s="206">
        <v>32311</v>
      </c>
      <c r="M2156" s="206" t="s">
        <v>2539</v>
      </c>
      <c r="N2156" s="206">
        <v>97941</v>
      </c>
      <c r="O2156" s="206">
        <v>27604</v>
      </c>
      <c r="P2156" s="206">
        <v>831136</v>
      </c>
      <c r="Q2156" s="206">
        <v>828803</v>
      </c>
      <c r="R2156" s="206">
        <v>11054</v>
      </c>
      <c r="S2156" s="206">
        <v>1580145</v>
      </c>
      <c r="T2156" s="206"/>
    </row>
    <row r="2157" spans="1:20">
      <c r="A2157" s="86">
        <v>2153</v>
      </c>
      <c r="B2157" s="86">
        <v>2153</v>
      </c>
      <c r="C2157" s="105">
        <v>39629</v>
      </c>
      <c r="D2157" s="86"/>
      <c r="E2157" s="277">
        <v>39630</v>
      </c>
      <c r="F2157" s="255"/>
      <c r="G2157" s="105">
        <v>39631</v>
      </c>
      <c r="H2157" s="193" t="s">
        <v>122</v>
      </c>
      <c r="I2157" s="206">
        <v>69772</v>
      </c>
      <c r="J2157" s="206"/>
      <c r="K2157" s="206"/>
      <c r="L2157" s="206">
        <v>32244</v>
      </c>
      <c r="M2157" s="206" t="s">
        <v>2540</v>
      </c>
      <c r="N2157" s="206">
        <v>90640</v>
      </c>
      <c r="O2157" s="206">
        <v>27531</v>
      </c>
      <c r="P2157" s="206">
        <v>831415</v>
      </c>
      <c r="Q2157" s="206">
        <v>828791</v>
      </c>
      <c r="R2157" s="206">
        <v>10697</v>
      </c>
      <c r="S2157" s="206">
        <v>980102</v>
      </c>
      <c r="T2157" s="206"/>
    </row>
    <row r="2158" spans="1:20">
      <c r="A2158" s="86">
        <v>2154</v>
      </c>
      <c r="B2158" s="86">
        <v>2154</v>
      </c>
      <c r="C2158" s="105">
        <v>39629</v>
      </c>
      <c r="D2158" s="86"/>
      <c r="E2158" s="277">
        <v>39631</v>
      </c>
      <c r="F2158" s="255"/>
      <c r="G2158" s="105">
        <v>39632</v>
      </c>
      <c r="H2158" s="193" t="s">
        <v>127</v>
      </c>
      <c r="I2158" s="206">
        <v>69715</v>
      </c>
      <c r="J2158" s="206"/>
      <c r="K2158" s="206"/>
      <c r="L2158" s="206">
        <v>32270</v>
      </c>
      <c r="M2158" s="206" t="s">
        <v>2541</v>
      </c>
      <c r="N2158" s="206">
        <v>87291</v>
      </c>
      <c r="O2158" s="206">
        <v>27594</v>
      </c>
      <c r="P2158" s="206">
        <v>831360</v>
      </c>
      <c r="Q2158" s="206">
        <v>828790</v>
      </c>
      <c r="R2158" s="206">
        <v>10906</v>
      </c>
      <c r="S2158" s="206">
        <v>980108</v>
      </c>
      <c r="T2158" s="206"/>
    </row>
    <row r="2159" spans="1:20">
      <c r="A2159" s="86">
        <v>2155</v>
      </c>
      <c r="B2159" s="86">
        <v>2155</v>
      </c>
      <c r="C2159" s="105">
        <v>39630</v>
      </c>
      <c r="D2159" s="86"/>
      <c r="E2159" s="277">
        <v>39630</v>
      </c>
      <c r="F2159" s="255"/>
      <c r="G2159" s="105">
        <v>39633</v>
      </c>
      <c r="H2159" s="193" t="s">
        <v>120</v>
      </c>
      <c r="I2159" s="206">
        <v>69839</v>
      </c>
      <c r="J2159" s="206"/>
      <c r="K2159" s="206"/>
      <c r="L2159" s="206">
        <v>32266</v>
      </c>
      <c r="M2159" s="206" t="s">
        <v>2542</v>
      </c>
      <c r="N2159" s="206">
        <v>97612</v>
      </c>
      <c r="O2159" s="206">
        <v>27592</v>
      </c>
      <c r="P2159" s="206">
        <v>831139</v>
      </c>
      <c r="Q2159" s="206">
        <v>828782</v>
      </c>
      <c r="R2159" s="206">
        <v>11074</v>
      </c>
      <c r="S2159" s="206">
        <v>1080051</v>
      </c>
      <c r="T2159" s="206"/>
    </row>
    <row r="2160" spans="1:20">
      <c r="A2160" s="86">
        <v>2156</v>
      </c>
      <c r="B2160" s="86">
        <v>2156</v>
      </c>
      <c r="C2160" s="105">
        <v>39630</v>
      </c>
      <c r="D2160" s="86"/>
      <c r="E2160" s="277">
        <v>39631</v>
      </c>
      <c r="F2160" s="255"/>
      <c r="G2160" s="105">
        <v>39633</v>
      </c>
      <c r="H2160" s="193" t="s">
        <v>134</v>
      </c>
      <c r="I2160" s="206">
        <v>69445</v>
      </c>
      <c r="J2160" s="206"/>
      <c r="K2160" s="206"/>
      <c r="L2160" s="206">
        <v>32220</v>
      </c>
      <c r="M2160" s="206" t="s">
        <v>2543</v>
      </c>
      <c r="N2160" s="206">
        <v>107580</v>
      </c>
      <c r="O2160" s="206">
        <v>27698</v>
      </c>
      <c r="P2160" s="206">
        <v>831140</v>
      </c>
      <c r="Q2160" s="206">
        <v>828775</v>
      </c>
      <c r="R2160" s="206">
        <v>11096</v>
      </c>
      <c r="S2160" s="206">
        <v>1180099</v>
      </c>
      <c r="T2160" s="206"/>
    </row>
    <row r="2161" spans="1:20">
      <c r="A2161" s="86">
        <v>2157</v>
      </c>
      <c r="B2161" s="86">
        <v>2157</v>
      </c>
      <c r="C2161" s="105">
        <v>39630</v>
      </c>
      <c r="D2161" s="86"/>
      <c r="E2161" s="277">
        <v>39630</v>
      </c>
      <c r="F2161" s="255"/>
      <c r="G2161" s="105">
        <v>39633</v>
      </c>
      <c r="H2161" s="193" t="s">
        <v>120</v>
      </c>
      <c r="I2161" s="206">
        <v>69432</v>
      </c>
      <c r="J2161" s="206"/>
      <c r="K2161" s="206"/>
      <c r="L2161" s="206">
        <v>32286</v>
      </c>
      <c r="M2161" s="206" t="s">
        <v>2544</v>
      </c>
      <c r="N2161" s="206">
        <v>107333</v>
      </c>
      <c r="O2161" s="206">
        <v>27649</v>
      </c>
      <c r="P2161" s="206">
        <v>831142</v>
      </c>
      <c r="Q2161" s="206">
        <v>828802</v>
      </c>
      <c r="R2161" s="206">
        <v>11038</v>
      </c>
      <c r="S2161" s="206">
        <v>1180104</v>
      </c>
      <c r="T2161" s="206"/>
    </row>
    <row r="2162" spans="1:20">
      <c r="A2162" s="86">
        <v>2158</v>
      </c>
      <c r="B2162" s="86">
        <v>2158</v>
      </c>
      <c r="C2162" s="105">
        <v>39630</v>
      </c>
      <c r="D2162" s="86"/>
      <c r="E2162" s="277">
        <v>39631</v>
      </c>
      <c r="F2162" s="255"/>
      <c r="G2162" s="105">
        <v>39633</v>
      </c>
      <c r="H2162" s="193" t="s">
        <v>120</v>
      </c>
      <c r="I2162" s="206">
        <v>69746</v>
      </c>
      <c r="J2162" s="206"/>
      <c r="K2162" s="206"/>
      <c r="L2162" s="206">
        <v>32314</v>
      </c>
      <c r="M2162" s="206" t="s">
        <v>2545</v>
      </c>
      <c r="N2162" s="206">
        <v>107037</v>
      </c>
      <c r="O2162" s="206">
        <v>27601</v>
      </c>
      <c r="P2162" s="206">
        <v>831563</v>
      </c>
      <c r="Q2162" s="206">
        <v>829581</v>
      </c>
      <c r="R2162" s="206">
        <v>11015</v>
      </c>
      <c r="S2162" s="206">
        <v>1080044</v>
      </c>
      <c r="T2162" s="206"/>
    </row>
    <row r="2163" spans="1:20">
      <c r="A2163" s="86">
        <v>2159</v>
      </c>
      <c r="B2163" s="86">
        <v>2159</v>
      </c>
      <c r="C2163" s="105">
        <v>39630</v>
      </c>
      <c r="D2163" s="86"/>
      <c r="E2163" s="277">
        <v>39631</v>
      </c>
      <c r="F2163" s="105">
        <v>39636</v>
      </c>
      <c r="G2163" s="105">
        <v>39633</v>
      </c>
      <c r="H2163" s="193" t="s">
        <v>134</v>
      </c>
      <c r="I2163" s="206">
        <v>69985</v>
      </c>
      <c r="J2163" s="206"/>
      <c r="K2163" s="206"/>
      <c r="L2163" s="206">
        <v>32288</v>
      </c>
      <c r="M2163" s="206" t="s">
        <v>2546</v>
      </c>
      <c r="N2163" s="206">
        <v>107044</v>
      </c>
      <c r="O2163" s="206">
        <v>27622</v>
      </c>
      <c r="P2163" s="206">
        <v>831564</v>
      </c>
      <c r="Q2163" s="206">
        <v>829572</v>
      </c>
      <c r="R2163" s="206">
        <v>10996</v>
      </c>
      <c r="S2163" s="206">
        <v>1080042</v>
      </c>
      <c r="T2163" s="206"/>
    </row>
    <row r="2164" spans="1:20">
      <c r="A2164" s="86">
        <v>2160</v>
      </c>
      <c r="B2164" s="86">
        <v>2160</v>
      </c>
      <c r="C2164" s="105">
        <v>39630</v>
      </c>
      <c r="D2164" s="86"/>
      <c r="E2164" s="277">
        <v>39631</v>
      </c>
      <c r="F2164" s="255"/>
      <c r="G2164" s="105">
        <v>39632</v>
      </c>
      <c r="H2164" s="193" t="s">
        <v>127</v>
      </c>
      <c r="I2164" s="206">
        <v>69984</v>
      </c>
      <c r="J2164" s="206"/>
      <c r="K2164" s="206"/>
      <c r="L2164" s="206">
        <v>32306</v>
      </c>
      <c r="M2164" s="206" t="s">
        <v>2547</v>
      </c>
      <c r="N2164" s="206">
        <v>107712</v>
      </c>
      <c r="O2164" s="206">
        <v>27674</v>
      </c>
      <c r="P2164" s="206">
        <v>831414</v>
      </c>
      <c r="Q2164" s="206">
        <v>828789</v>
      </c>
      <c r="R2164" s="206">
        <v>10876</v>
      </c>
      <c r="S2164" s="206">
        <v>1480462</v>
      </c>
      <c r="T2164" s="206"/>
    </row>
    <row r="2165" spans="1:20">
      <c r="A2165" s="86">
        <v>2161</v>
      </c>
      <c r="B2165" s="86">
        <v>2161</v>
      </c>
      <c r="C2165" s="105">
        <v>39630</v>
      </c>
      <c r="D2165" s="86"/>
      <c r="E2165" s="277">
        <v>39631</v>
      </c>
      <c r="F2165" s="105">
        <v>39636</v>
      </c>
      <c r="G2165" s="105">
        <v>39633</v>
      </c>
      <c r="H2165" s="193" t="s">
        <v>120</v>
      </c>
      <c r="I2165" s="206">
        <v>69213</v>
      </c>
      <c r="J2165" s="206"/>
      <c r="K2165" s="206"/>
      <c r="L2165" s="206">
        <v>32321</v>
      </c>
      <c r="M2165" s="206" t="s">
        <v>2548</v>
      </c>
      <c r="N2165" s="206">
        <v>107710</v>
      </c>
      <c r="O2165" s="206">
        <v>27704</v>
      </c>
      <c r="P2165" s="206">
        <v>831358</v>
      </c>
      <c r="Q2165" s="206">
        <v>829573</v>
      </c>
      <c r="R2165" s="206">
        <v>11098</v>
      </c>
      <c r="S2165" s="206">
        <v>1480490</v>
      </c>
      <c r="T2165" s="206"/>
    </row>
    <row r="2166" spans="1:20">
      <c r="A2166" s="86">
        <v>2162</v>
      </c>
      <c r="B2166" s="86">
        <v>2162</v>
      </c>
      <c r="C2166" s="105">
        <v>39630</v>
      </c>
      <c r="D2166" s="86"/>
      <c r="E2166" s="277">
        <v>39631</v>
      </c>
      <c r="F2166" s="255"/>
      <c r="G2166" s="105">
        <v>39633</v>
      </c>
      <c r="H2166" s="193" t="s">
        <v>122</v>
      </c>
      <c r="I2166" s="206">
        <v>69355</v>
      </c>
      <c r="J2166" s="206"/>
      <c r="K2166" s="206"/>
      <c r="L2166" s="206">
        <v>32268</v>
      </c>
      <c r="M2166" s="206" t="s">
        <v>2549</v>
      </c>
      <c r="N2166" s="206">
        <v>106963</v>
      </c>
      <c r="O2166" s="206">
        <v>27610</v>
      </c>
      <c r="P2166" s="206">
        <v>832758</v>
      </c>
      <c r="Q2166" s="206">
        <v>829578</v>
      </c>
      <c r="R2166" s="206">
        <v>11081</v>
      </c>
      <c r="S2166" s="206">
        <v>1480454</v>
      </c>
      <c r="T2166" s="206"/>
    </row>
    <row r="2167" spans="1:20">
      <c r="A2167" s="86">
        <v>2163</v>
      </c>
      <c r="B2167" s="86">
        <v>2163</v>
      </c>
      <c r="C2167" s="105">
        <v>39630</v>
      </c>
      <c r="D2167" s="86"/>
      <c r="E2167" s="277">
        <v>39631</v>
      </c>
      <c r="F2167" s="255"/>
      <c r="G2167" s="105">
        <v>39633</v>
      </c>
      <c r="H2167" s="193" t="s">
        <v>120</v>
      </c>
      <c r="I2167" s="206">
        <v>69702</v>
      </c>
      <c r="J2167" s="206"/>
      <c r="K2167" s="206"/>
      <c r="L2167" s="206">
        <v>32300</v>
      </c>
      <c r="M2167" s="206" t="s">
        <v>2550</v>
      </c>
      <c r="N2167" s="206">
        <v>107556</v>
      </c>
      <c r="O2167" s="206">
        <v>27661</v>
      </c>
      <c r="P2167" s="206">
        <v>832756</v>
      </c>
      <c r="Q2167" s="206">
        <v>828363</v>
      </c>
      <c r="R2167" s="206">
        <v>10853</v>
      </c>
      <c r="S2167" s="206">
        <v>1480491</v>
      </c>
      <c r="T2167" s="206"/>
    </row>
    <row r="2168" spans="1:20">
      <c r="A2168" s="86">
        <v>2164</v>
      </c>
      <c r="B2168" s="86">
        <v>2164</v>
      </c>
      <c r="C2168" s="105">
        <v>39630</v>
      </c>
      <c r="D2168" s="86"/>
      <c r="E2168" s="277">
        <v>39631</v>
      </c>
      <c r="F2168" s="105">
        <v>39636</v>
      </c>
      <c r="G2168" s="105">
        <v>39636</v>
      </c>
      <c r="H2168" s="193" t="s">
        <v>120</v>
      </c>
      <c r="I2168" s="206">
        <v>69533</v>
      </c>
      <c r="J2168" s="206"/>
      <c r="K2168" s="206"/>
      <c r="L2168" s="206">
        <v>32272</v>
      </c>
      <c r="M2168" s="206" t="s">
        <v>2551</v>
      </c>
      <c r="N2168" s="206">
        <v>107335</v>
      </c>
      <c r="O2168" s="206">
        <v>27585</v>
      </c>
      <c r="P2168" s="206">
        <v>832761</v>
      </c>
      <c r="Q2168" s="206">
        <v>829571</v>
      </c>
      <c r="R2168" s="206">
        <v>10847</v>
      </c>
      <c r="S2168" s="206">
        <v>780174</v>
      </c>
      <c r="T2168" s="206"/>
    </row>
    <row r="2169" spans="1:20">
      <c r="A2169" s="86">
        <v>2165</v>
      </c>
      <c r="B2169" s="86">
        <v>2165</v>
      </c>
      <c r="C2169" s="105">
        <v>39630</v>
      </c>
      <c r="D2169" s="86"/>
      <c r="E2169" s="277">
        <v>39631</v>
      </c>
      <c r="F2169" s="105">
        <v>39636</v>
      </c>
      <c r="G2169" s="105">
        <v>39636</v>
      </c>
      <c r="H2169" s="193" t="s">
        <v>134</v>
      </c>
      <c r="I2169" s="206">
        <v>69580</v>
      </c>
      <c r="J2169" s="206"/>
      <c r="K2169" s="206"/>
      <c r="L2169" s="206">
        <v>32316</v>
      </c>
      <c r="M2169" s="206" t="s">
        <v>2552</v>
      </c>
      <c r="N2169" s="206">
        <v>107341</v>
      </c>
      <c r="O2169" s="206">
        <v>27695</v>
      </c>
      <c r="P2169" s="206">
        <v>832757</v>
      </c>
      <c r="Q2169" s="206">
        <v>828776</v>
      </c>
      <c r="R2169" s="206">
        <v>11024</v>
      </c>
      <c r="S2169" s="206">
        <v>1080027</v>
      </c>
      <c r="T2169" s="206"/>
    </row>
    <row r="2170" spans="1:20">
      <c r="A2170" s="86">
        <v>2166</v>
      </c>
      <c r="B2170" s="86">
        <v>2166</v>
      </c>
      <c r="C2170" s="105">
        <v>39630</v>
      </c>
      <c r="D2170" s="86"/>
      <c r="E2170" s="277">
        <v>39631</v>
      </c>
      <c r="F2170" s="105">
        <v>39636</v>
      </c>
      <c r="G2170" s="105">
        <v>39633</v>
      </c>
      <c r="H2170" s="193" t="s">
        <v>120</v>
      </c>
      <c r="I2170" s="206">
        <v>69428</v>
      </c>
      <c r="J2170" s="206"/>
      <c r="K2170" s="206"/>
      <c r="L2170" s="206">
        <v>32303</v>
      </c>
      <c r="M2170" s="206" t="s">
        <v>2553</v>
      </c>
      <c r="N2170" s="206">
        <v>107425</v>
      </c>
      <c r="O2170" s="206">
        <v>27664</v>
      </c>
      <c r="P2170" s="206">
        <v>832377</v>
      </c>
      <c r="Q2170" s="206">
        <v>829580</v>
      </c>
      <c r="R2170" s="206">
        <v>11007</v>
      </c>
      <c r="S2170" s="206">
        <v>1180091</v>
      </c>
      <c r="T2170" s="206"/>
    </row>
    <row r="2171" spans="1:20">
      <c r="A2171" s="86">
        <v>2167</v>
      </c>
      <c r="B2171" s="86">
        <v>2167</v>
      </c>
      <c r="C2171" s="105">
        <v>39630</v>
      </c>
      <c r="D2171" s="86"/>
      <c r="E2171" s="277">
        <v>39632</v>
      </c>
      <c r="F2171" s="105">
        <v>39636</v>
      </c>
      <c r="G2171" s="105">
        <v>39636</v>
      </c>
      <c r="H2171" s="193" t="s">
        <v>120</v>
      </c>
      <c r="I2171" s="206">
        <v>69482</v>
      </c>
      <c r="J2171" s="206"/>
      <c r="K2171" s="206"/>
      <c r="L2171" s="206">
        <v>32267</v>
      </c>
      <c r="M2171" s="206" t="s">
        <v>2554</v>
      </c>
      <c r="N2171" s="206">
        <v>107671</v>
      </c>
      <c r="O2171" s="206">
        <v>27568</v>
      </c>
      <c r="P2171" s="206">
        <v>832379</v>
      </c>
      <c r="Q2171" s="206">
        <v>829567</v>
      </c>
      <c r="R2171" s="206">
        <v>11002</v>
      </c>
      <c r="S2171" s="206">
        <v>1080029</v>
      </c>
      <c r="T2171" s="206"/>
    </row>
    <row r="2172" spans="1:20">
      <c r="A2172" s="86">
        <v>2168</v>
      </c>
      <c r="B2172" s="86">
        <v>2168</v>
      </c>
      <c r="C2172" s="105">
        <v>39630</v>
      </c>
      <c r="D2172" s="86"/>
      <c r="E2172" s="277">
        <v>39631</v>
      </c>
      <c r="F2172" s="255"/>
      <c r="G2172" s="105">
        <v>39633</v>
      </c>
      <c r="H2172" s="193" t="s">
        <v>120</v>
      </c>
      <c r="I2172" s="206">
        <v>69719</v>
      </c>
      <c r="J2172" s="206"/>
      <c r="K2172" s="206"/>
      <c r="L2172" s="206">
        <v>32308</v>
      </c>
      <c r="M2172" s="206" t="s">
        <v>2555</v>
      </c>
      <c r="N2172" s="206">
        <v>107666</v>
      </c>
      <c r="O2172" s="206">
        <v>27468</v>
      </c>
      <c r="P2172" s="206">
        <v>832175</v>
      </c>
      <c r="Q2172" s="206">
        <v>829579</v>
      </c>
      <c r="R2172" s="206">
        <v>10882</v>
      </c>
      <c r="S2172" s="206">
        <v>1080036</v>
      </c>
      <c r="T2172" s="206"/>
    </row>
    <row r="2173" spans="1:20">
      <c r="A2173" s="86">
        <v>2169</v>
      </c>
      <c r="B2173" s="86">
        <v>2169</v>
      </c>
      <c r="C2173" s="105">
        <v>39630</v>
      </c>
      <c r="D2173" s="86"/>
      <c r="E2173" s="277">
        <v>39631</v>
      </c>
      <c r="F2173" s="255"/>
      <c r="G2173" s="105">
        <v>39633</v>
      </c>
      <c r="H2173" s="193" t="s">
        <v>122</v>
      </c>
      <c r="I2173" s="206">
        <v>69218</v>
      </c>
      <c r="J2173" s="206"/>
      <c r="K2173" s="206"/>
      <c r="L2173" s="206">
        <v>30988</v>
      </c>
      <c r="M2173" s="206" t="s">
        <v>2556</v>
      </c>
      <c r="N2173" s="206">
        <v>107708</v>
      </c>
      <c r="O2173" s="206">
        <v>25036</v>
      </c>
      <c r="P2173" s="206">
        <v>832759</v>
      </c>
      <c r="Q2173" s="206">
        <v>830305</v>
      </c>
      <c r="R2173" s="206">
        <v>88071</v>
      </c>
      <c r="S2173" s="206">
        <v>1480463</v>
      </c>
      <c r="T2173" s="206"/>
    </row>
    <row r="2174" spans="1:20">
      <c r="A2174" s="86">
        <v>2170</v>
      </c>
      <c r="B2174" s="86">
        <v>2170</v>
      </c>
      <c r="C2174" s="105">
        <v>39630</v>
      </c>
      <c r="D2174" s="86"/>
      <c r="E2174" s="277">
        <v>39632</v>
      </c>
      <c r="F2174" s="105">
        <v>39636</v>
      </c>
      <c r="G2174" s="234">
        <v>39701</v>
      </c>
      <c r="H2174" s="238" t="s">
        <v>120</v>
      </c>
      <c r="I2174" s="206">
        <v>69484</v>
      </c>
      <c r="J2174" s="206"/>
      <c r="K2174" s="206"/>
      <c r="L2174" s="206">
        <v>31668</v>
      </c>
      <c r="M2174" s="206" t="s">
        <v>2557</v>
      </c>
      <c r="N2174" s="206">
        <v>105514</v>
      </c>
      <c r="O2174" s="206">
        <v>26364</v>
      </c>
      <c r="P2174" s="206">
        <v>832575</v>
      </c>
      <c r="Q2174" s="206">
        <v>828793</v>
      </c>
      <c r="R2174" s="206">
        <v>10044</v>
      </c>
      <c r="S2174" s="206">
        <v>1480467</v>
      </c>
      <c r="T2174" s="206"/>
    </row>
    <row r="2175" spans="1:20">
      <c r="A2175" s="86">
        <v>2171</v>
      </c>
      <c r="B2175" s="86">
        <v>2171</v>
      </c>
      <c r="C2175" s="105">
        <v>39631</v>
      </c>
      <c r="D2175" s="86"/>
      <c r="E2175" s="277">
        <v>39632</v>
      </c>
      <c r="F2175" s="105">
        <v>39636</v>
      </c>
      <c r="G2175" s="105">
        <v>39633</v>
      </c>
      <c r="H2175" s="193" t="s">
        <v>120</v>
      </c>
      <c r="I2175" s="206">
        <v>69224</v>
      </c>
      <c r="J2175" s="206"/>
      <c r="K2175" s="206"/>
      <c r="L2175" s="206">
        <v>32304</v>
      </c>
      <c r="M2175" s="206" t="s">
        <v>2558</v>
      </c>
      <c r="N2175" s="206">
        <v>107565</v>
      </c>
      <c r="O2175" s="206">
        <v>27670</v>
      </c>
      <c r="P2175" s="206">
        <v>832765</v>
      </c>
      <c r="Q2175" s="206">
        <v>829569</v>
      </c>
      <c r="R2175" s="206">
        <v>11115</v>
      </c>
      <c r="S2175" s="206">
        <v>1480181</v>
      </c>
      <c r="T2175" s="206"/>
    </row>
    <row r="2176" spans="1:20">
      <c r="A2176" s="86">
        <v>2172</v>
      </c>
      <c r="B2176" s="86">
        <v>2172</v>
      </c>
      <c r="C2176" s="105">
        <v>39631</v>
      </c>
      <c r="D2176" s="86"/>
      <c r="E2176" s="277">
        <v>39631</v>
      </c>
      <c r="F2176" s="255"/>
      <c r="G2176" s="105">
        <v>39633</v>
      </c>
      <c r="H2176" s="193" t="s">
        <v>134</v>
      </c>
      <c r="I2176" s="206">
        <v>69204</v>
      </c>
      <c r="J2176" s="206"/>
      <c r="K2176" s="206"/>
      <c r="L2176" s="206">
        <v>32231</v>
      </c>
      <c r="M2176" s="206" t="s">
        <v>2559</v>
      </c>
      <c r="N2176" s="206">
        <v>107340</v>
      </c>
      <c r="O2176" s="206">
        <v>27514</v>
      </c>
      <c r="P2176" s="206">
        <v>832762</v>
      </c>
      <c r="Q2176" s="206">
        <v>829557</v>
      </c>
      <c r="R2176" s="206">
        <v>11102</v>
      </c>
      <c r="S2176" s="206">
        <v>1480497</v>
      </c>
      <c r="T2176" s="206"/>
    </row>
    <row r="2177" spans="1:20">
      <c r="A2177" s="86">
        <v>2173</v>
      </c>
      <c r="B2177" s="86">
        <v>2173</v>
      </c>
      <c r="C2177" s="105">
        <v>39631</v>
      </c>
      <c r="D2177" s="86"/>
      <c r="E2177" s="277">
        <v>39668</v>
      </c>
      <c r="F2177" s="105">
        <v>39673</v>
      </c>
      <c r="G2177" s="105">
        <v>39681</v>
      </c>
      <c r="H2177" s="232" t="s">
        <v>120</v>
      </c>
      <c r="I2177" s="206">
        <v>69773</v>
      </c>
      <c r="J2177" s="206"/>
      <c r="K2177" s="206"/>
      <c r="L2177" s="206">
        <v>32285</v>
      </c>
      <c r="M2177" s="206" t="s">
        <v>2560</v>
      </c>
      <c r="N2177" s="206">
        <v>107014</v>
      </c>
      <c r="O2177" s="206">
        <v>27627</v>
      </c>
      <c r="P2177" s="206">
        <v>832763</v>
      </c>
      <c r="Q2177" s="206">
        <v>829561</v>
      </c>
      <c r="R2177" s="206">
        <v>11041</v>
      </c>
      <c r="S2177" s="206">
        <v>980095</v>
      </c>
      <c r="T2177" s="206"/>
    </row>
    <row r="2178" spans="1:20">
      <c r="A2178" s="86">
        <v>2174</v>
      </c>
      <c r="B2178" s="86">
        <v>2174</v>
      </c>
      <c r="C2178" s="105">
        <v>39631</v>
      </c>
      <c r="D2178" s="86"/>
      <c r="E2178" s="277">
        <v>39632</v>
      </c>
      <c r="F2178" s="105">
        <v>39636</v>
      </c>
      <c r="G2178" s="105">
        <v>39636</v>
      </c>
      <c r="H2178" s="193" t="s">
        <v>120</v>
      </c>
      <c r="I2178" s="206">
        <v>69835</v>
      </c>
      <c r="J2178" s="206"/>
      <c r="K2178" s="206"/>
      <c r="L2178" s="206">
        <v>31951</v>
      </c>
      <c r="M2178" s="206" t="s">
        <v>2561</v>
      </c>
      <c r="N2178" s="206">
        <v>107558</v>
      </c>
      <c r="O2178" s="206">
        <v>26881</v>
      </c>
      <c r="P2178" s="206">
        <v>832901</v>
      </c>
      <c r="Q2178" s="206">
        <v>829570</v>
      </c>
      <c r="R2178" s="206">
        <v>10471</v>
      </c>
      <c r="S2178" s="206">
        <v>980117</v>
      </c>
      <c r="T2178" s="206"/>
    </row>
    <row r="2179" spans="1:20">
      <c r="A2179" s="86">
        <v>2175</v>
      </c>
      <c r="B2179" s="86">
        <v>2175</v>
      </c>
      <c r="C2179" s="105">
        <v>39631</v>
      </c>
      <c r="D2179" s="86"/>
      <c r="E2179" s="277">
        <v>39632</v>
      </c>
      <c r="F2179" s="105">
        <v>39636</v>
      </c>
      <c r="G2179" s="105">
        <v>39701</v>
      </c>
      <c r="H2179" s="238" t="s">
        <v>122</v>
      </c>
      <c r="I2179" s="206">
        <v>69215</v>
      </c>
      <c r="J2179" s="206"/>
      <c r="K2179" s="206"/>
      <c r="L2179" s="206">
        <v>31922</v>
      </c>
      <c r="M2179" s="206" t="s">
        <v>2562</v>
      </c>
      <c r="N2179" s="206">
        <v>107711</v>
      </c>
      <c r="O2179" s="206">
        <v>26905</v>
      </c>
      <c r="P2179" s="206">
        <v>832736</v>
      </c>
      <c r="Q2179" s="206">
        <v>829565</v>
      </c>
      <c r="R2179" s="206">
        <v>10228</v>
      </c>
      <c r="S2179" s="206">
        <v>1180492</v>
      </c>
      <c r="T2179" s="206"/>
    </row>
    <row r="2180" spans="1:20">
      <c r="A2180" s="86">
        <v>2176</v>
      </c>
      <c r="B2180" s="86">
        <v>2176</v>
      </c>
      <c r="C2180" s="105">
        <v>39631</v>
      </c>
      <c r="D2180" s="86"/>
      <c r="E2180" s="277">
        <v>39632</v>
      </c>
      <c r="F2180" s="105">
        <v>39636</v>
      </c>
      <c r="G2180" s="105">
        <v>39636</v>
      </c>
      <c r="H2180" s="193" t="s">
        <v>120</v>
      </c>
      <c r="I2180" s="206">
        <v>69920</v>
      </c>
      <c r="J2180" s="206"/>
      <c r="K2180" s="206"/>
      <c r="L2180" s="206">
        <v>32291</v>
      </c>
      <c r="M2180" s="206" t="s">
        <v>2563</v>
      </c>
      <c r="N2180" s="206">
        <v>107672</v>
      </c>
      <c r="O2180" s="206">
        <v>27625</v>
      </c>
      <c r="P2180" s="206">
        <v>832760</v>
      </c>
      <c r="Q2180" s="206">
        <v>829558</v>
      </c>
      <c r="R2180" s="206">
        <v>10934</v>
      </c>
      <c r="S2180" s="206">
        <v>980122</v>
      </c>
      <c r="T2180" s="206"/>
    </row>
    <row r="2181" spans="1:20">
      <c r="A2181" s="86">
        <v>2177</v>
      </c>
      <c r="B2181" s="86">
        <v>2177</v>
      </c>
      <c r="C2181" s="105">
        <v>39631</v>
      </c>
      <c r="D2181" s="86"/>
      <c r="E2181" s="277">
        <v>39632</v>
      </c>
      <c r="F2181" s="105">
        <v>39636</v>
      </c>
      <c r="G2181" s="105">
        <v>39636</v>
      </c>
      <c r="H2181" s="193" t="s">
        <v>120</v>
      </c>
      <c r="I2181" s="206">
        <v>69829</v>
      </c>
      <c r="J2181" s="206"/>
      <c r="K2181" s="206"/>
      <c r="L2181" s="206">
        <v>32284</v>
      </c>
      <c r="M2181" s="206" t="s">
        <v>2564</v>
      </c>
      <c r="N2181" s="206">
        <v>101557</v>
      </c>
      <c r="O2181" s="206">
        <v>27640</v>
      </c>
      <c r="P2181" s="206">
        <v>832904</v>
      </c>
      <c r="Q2181" s="206">
        <v>829575</v>
      </c>
      <c r="R2181" s="206">
        <v>10886</v>
      </c>
      <c r="S2181" s="206">
        <v>980089</v>
      </c>
      <c r="T2181" s="206"/>
    </row>
    <row r="2182" spans="1:20">
      <c r="A2182" s="86">
        <v>2178</v>
      </c>
      <c r="B2182" s="86">
        <v>2178</v>
      </c>
      <c r="C2182" s="105">
        <v>39631</v>
      </c>
      <c r="D2182" s="86"/>
      <c r="E2182" s="277">
        <v>39632</v>
      </c>
      <c r="F2182" s="105">
        <v>39636</v>
      </c>
      <c r="G2182" s="105">
        <v>39643</v>
      </c>
      <c r="H2182" s="193" t="s">
        <v>169</v>
      </c>
      <c r="I2182" s="206">
        <v>69782</v>
      </c>
      <c r="J2182" s="206"/>
      <c r="K2182" s="206"/>
      <c r="L2182" s="206">
        <v>32283</v>
      </c>
      <c r="M2182" s="206" t="s">
        <v>2565</v>
      </c>
      <c r="N2182" s="206">
        <v>107709</v>
      </c>
      <c r="O2182" s="206">
        <v>27694</v>
      </c>
      <c r="P2182" s="206">
        <v>831678</v>
      </c>
      <c r="Q2182" s="206">
        <v>829556</v>
      </c>
      <c r="R2182" s="206">
        <v>10888</v>
      </c>
      <c r="S2182" s="206">
        <v>1480464</v>
      </c>
      <c r="T2182" s="206"/>
    </row>
    <row r="2183" spans="1:20">
      <c r="A2183" s="86">
        <v>2179</v>
      </c>
      <c r="B2183" s="86">
        <v>2179</v>
      </c>
      <c r="C2183" s="105">
        <v>39631</v>
      </c>
      <c r="D2183" s="86"/>
      <c r="E2183" s="277">
        <v>39632</v>
      </c>
      <c r="F2183" s="105">
        <v>39636</v>
      </c>
      <c r="G2183" s="105">
        <v>39636</v>
      </c>
      <c r="H2183" s="193" t="s">
        <v>120</v>
      </c>
      <c r="I2183" s="206">
        <v>69923</v>
      </c>
      <c r="J2183" s="206"/>
      <c r="K2183" s="206"/>
      <c r="L2183" s="206">
        <v>32289</v>
      </c>
      <c r="M2183" s="206" t="s">
        <v>2566</v>
      </c>
      <c r="N2183" s="206">
        <v>101567</v>
      </c>
      <c r="O2183" s="206">
        <v>27624</v>
      </c>
      <c r="P2183" s="206">
        <v>830386</v>
      </c>
      <c r="Q2183" s="206">
        <v>829574</v>
      </c>
      <c r="R2183" s="206">
        <v>10997</v>
      </c>
      <c r="S2183" s="206">
        <v>980112</v>
      </c>
      <c r="T2183" s="206"/>
    </row>
    <row r="2184" spans="1:20">
      <c r="A2184" s="86">
        <v>2180</v>
      </c>
      <c r="B2184" s="86">
        <v>2180</v>
      </c>
      <c r="C2184" s="105">
        <v>39631</v>
      </c>
      <c r="D2184" s="86"/>
      <c r="E2184" s="277">
        <v>39632</v>
      </c>
      <c r="F2184" s="105">
        <v>39636</v>
      </c>
      <c r="G2184" s="105">
        <v>39636</v>
      </c>
      <c r="H2184" s="193" t="s">
        <v>134</v>
      </c>
      <c r="I2184" s="206">
        <v>69870</v>
      </c>
      <c r="J2184" s="206"/>
      <c r="K2184" s="206"/>
      <c r="L2184" s="206">
        <v>32299</v>
      </c>
      <c r="M2184" s="206" t="s">
        <v>2567</v>
      </c>
      <c r="N2184" s="206">
        <v>107754</v>
      </c>
      <c r="O2184" s="206">
        <v>27221</v>
      </c>
      <c r="P2184" s="206">
        <v>831680</v>
      </c>
      <c r="Q2184" s="206">
        <v>829562</v>
      </c>
      <c r="R2184" s="206">
        <v>10823</v>
      </c>
      <c r="S2184" s="206">
        <v>980090</v>
      </c>
      <c r="T2184" s="206"/>
    </row>
    <row r="2185" spans="1:20">
      <c r="A2185" s="86">
        <v>2181</v>
      </c>
      <c r="B2185" s="86">
        <v>2181</v>
      </c>
      <c r="C2185" s="105">
        <v>39631</v>
      </c>
      <c r="D2185" s="86"/>
      <c r="E2185" s="277">
        <v>39638</v>
      </c>
      <c r="F2185" s="105">
        <v>39639</v>
      </c>
      <c r="G2185" s="105">
        <v>39640</v>
      </c>
      <c r="H2185" s="193" t="s">
        <v>138</v>
      </c>
      <c r="I2185" s="206">
        <v>69440</v>
      </c>
      <c r="J2185" s="206"/>
      <c r="K2185" s="206"/>
      <c r="L2185" s="206">
        <v>32269</v>
      </c>
      <c r="M2185" s="206" t="s">
        <v>2568</v>
      </c>
      <c r="N2185" s="206">
        <v>105679</v>
      </c>
      <c r="O2185" s="206">
        <v>27608</v>
      </c>
      <c r="P2185" s="206">
        <v>830383</v>
      </c>
      <c r="Q2185" s="206">
        <v>829568</v>
      </c>
      <c r="R2185" s="206">
        <v>10904</v>
      </c>
      <c r="S2185" s="206">
        <v>980111</v>
      </c>
      <c r="T2185" s="206"/>
    </row>
    <row r="2186" spans="1:20">
      <c r="A2186" s="86">
        <v>2182</v>
      </c>
      <c r="B2186" s="86">
        <v>2182</v>
      </c>
      <c r="C2186" s="105">
        <v>39631</v>
      </c>
      <c r="D2186" s="86"/>
      <c r="E2186" s="277">
        <v>39633</v>
      </c>
      <c r="F2186" s="105">
        <v>39279</v>
      </c>
      <c r="G2186" s="105">
        <v>39636</v>
      </c>
      <c r="H2186" s="193" t="s">
        <v>120</v>
      </c>
      <c r="I2186" s="206">
        <v>69919</v>
      </c>
      <c r="J2186" s="206"/>
      <c r="K2186" s="206"/>
      <c r="L2186" s="206">
        <v>32297</v>
      </c>
      <c r="M2186" s="206" t="s">
        <v>2569</v>
      </c>
      <c r="N2186" s="206">
        <v>107823</v>
      </c>
      <c r="O2186" s="206">
        <v>26898</v>
      </c>
      <c r="P2186" s="206">
        <v>332898</v>
      </c>
      <c r="Q2186" s="206">
        <v>829559</v>
      </c>
      <c r="R2186" s="206">
        <v>10945</v>
      </c>
      <c r="S2186" s="206">
        <v>980116</v>
      </c>
      <c r="T2186" s="206"/>
    </row>
    <row r="2187" spans="1:20">
      <c r="A2187" s="86">
        <v>2183</v>
      </c>
      <c r="B2187" s="86">
        <v>2183</v>
      </c>
      <c r="C2187" s="105">
        <v>39631</v>
      </c>
      <c r="D2187" s="86"/>
      <c r="E2187" s="277">
        <v>39633</v>
      </c>
      <c r="F2187" s="105">
        <v>39279</v>
      </c>
      <c r="G2187" s="105">
        <v>39636</v>
      </c>
      <c r="H2187" s="193" t="s">
        <v>120</v>
      </c>
      <c r="I2187" s="206">
        <v>69830</v>
      </c>
      <c r="J2187" s="206"/>
      <c r="K2187" s="206"/>
      <c r="L2187" s="206">
        <v>32280</v>
      </c>
      <c r="M2187" s="206" t="s">
        <v>2570</v>
      </c>
      <c r="N2187" s="206">
        <v>107436</v>
      </c>
      <c r="O2187" s="206">
        <v>27593</v>
      </c>
      <c r="P2187" s="206">
        <v>832897</v>
      </c>
      <c r="Q2187" s="206">
        <v>829563</v>
      </c>
      <c r="R2187" s="206">
        <v>11013</v>
      </c>
      <c r="S2187" s="206">
        <v>1080056</v>
      </c>
      <c r="T2187" s="206"/>
    </row>
    <row r="2188" spans="1:20">
      <c r="A2188" s="86">
        <v>2184</v>
      </c>
      <c r="B2188" s="86">
        <v>2184</v>
      </c>
      <c r="C2188" s="105">
        <v>39631</v>
      </c>
      <c r="D2188" s="86"/>
      <c r="E2188" s="277">
        <v>39632</v>
      </c>
      <c r="F2188" s="105">
        <v>39636</v>
      </c>
      <c r="G2188" s="105">
        <v>39636</v>
      </c>
      <c r="H2188" s="193" t="s">
        <v>134</v>
      </c>
      <c r="I2188" s="206">
        <v>69043</v>
      </c>
      <c r="J2188" s="206"/>
      <c r="K2188" s="206"/>
      <c r="L2188" s="206">
        <v>32298</v>
      </c>
      <c r="M2188" s="206" t="s">
        <v>2571</v>
      </c>
      <c r="N2188" s="206">
        <v>107339</v>
      </c>
      <c r="O2188" s="206">
        <v>27271</v>
      </c>
      <c r="P2188" s="206">
        <v>832754</v>
      </c>
      <c r="Q2188" s="206">
        <v>829555</v>
      </c>
      <c r="R2188" s="206">
        <v>10931</v>
      </c>
      <c r="S2188" s="206">
        <v>1080032</v>
      </c>
      <c r="T2188" s="206"/>
    </row>
    <row r="2189" spans="1:20">
      <c r="A2189" s="86">
        <v>2185</v>
      </c>
      <c r="B2189" s="86">
        <v>2185</v>
      </c>
      <c r="C2189" s="105">
        <v>39631</v>
      </c>
      <c r="D2189" s="86"/>
      <c r="E2189" s="277">
        <v>39632</v>
      </c>
      <c r="F2189" s="105">
        <v>39636</v>
      </c>
      <c r="G2189" s="105">
        <v>39636</v>
      </c>
      <c r="H2189" s="193" t="s">
        <v>120</v>
      </c>
      <c r="I2189" s="206">
        <v>69210</v>
      </c>
      <c r="J2189" s="206"/>
      <c r="K2189" s="206"/>
      <c r="L2189" s="206">
        <v>32330</v>
      </c>
      <c r="M2189" s="206" t="s">
        <v>2572</v>
      </c>
      <c r="N2189" s="206">
        <v>107718</v>
      </c>
      <c r="O2189" s="206">
        <v>27720</v>
      </c>
      <c r="P2189" s="206">
        <v>832900</v>
      </c>
      <c r="Q2189" s="206">
        <v>830304</v>
      </c>
      <c r="R2189" s="206">
        <v>11310</v>
      </c>
      <c r="S2189" s="206">
        <v>1480458</v>
      </c>
      <c r="T2189" s="206"/>
    </row>
    <row r="2190" spans="1:20">
      <c r="A2190" s="86">
        <v>2186</v>
      </c>
      <c r="B2190" s="86">
        <v>2186</v>
      </c>
      <c r="C2190" s="105">
        <v>39632</v>
      </c>
      <c r="D2190" s="86"/>
      <c r="E2190" s="277">
        <v>39632</v>
      </c>
      <c r="F2190" s="105">
        <v>39636</v>
      </c>
      <c r="G2190" s="105">
        <v>39636</v>
      </c>
      <c r="H2190" s="193" t="s">
        <v>120</v>
      </c>
      <c r="I2190" s="206">
        <v>69424</v>
      </c>
      <c r="J2190" s="206"/>
      <c r="K2190" s="206"/>
      <c r="L2190" s="206">
        <v>32339</v>
      </c>
      <c r="M2190" s="206" t="s">
        <v>2573</v>
      </c>
      <c r="N2190" s="206">
        <v>107979</v>
      </c>
      <c r="O2190" s="206">
        <v>27723</v>
      </c>
      <c r="P2190" s="206">
        <v>832171</v>
      </c>
      <c r="Q2190" s="206">
        <v>829564</v>
      </c>
      <c r="R2190" s="206">
        <v>10868</v>
      </c>
      <c r="S2190" s="206">
        <v>1480471</v>
      </c>
      <c r="T2190" s="206"/>
    </row>
    <row r="2191" spans="1:20">
      <c r="A2191" s="86">
        <v>2187</v>
      </c>
      <c r="B2191" s="86">
        <v>2187</v>
      </c>
      <c r="C2191" s="105">
        <v>39632</v>
      </c>
      <c r="D2191" s="86"/>
      <c r="E2191" s="277">
        <v>39632</v>
      </c>
      <c r="F2191" s="105">
        <v>39636</v>
      </c>
      <c r="G2191" s="105">
        <v>39636</v>
      </c>
      <c r="H2191" s="193" t="s">
        <v>120</v>
      </c>
      <c r="I2191" s="206">
        <v>69216</v>
      </c>
      <c r="J2191" s="206"/>
      <c r="K2191" s="206"/>
      <c r="L2191" s="206">
        <v>32327</v>
      </c>
      <c r="M2191" s="206" t="s">
        <v>2574</v>
      </c>
      <c r="N2191" s="206">
        <v>107715</v>
      </c>
      <c r="O2191" s="206">
        <v>27721</v>
      </c>
      <c r="P2191" s="206">
        <v>831636</v>
      </c>
      <c r="Q2191" s="206">
        <v>830287</v>
      </c>
      <c r="R2191" s="206">
        <v>11016</v>
      </c>
      <c r="S2191" s="206">
        <v>1480493</v>
      </c>
      <c r="T2191" s="206"/>
    </row>
    <row r="2192" spans="1:20">
      <c r="A2192" s="86">
        <v>2188</v>
      </c>
      <c r="B2192" s="86">
        <v>2188</v>
      </c>
      <c r="C2192" s="105">
        <v>39632</v>
      </c>
      <c r="D2192" s="86"/>
      <c r="E2192" s="277">
        <v>39632</v>
      </c>
      <c r="F2192" s="105">
        <v>39636</v>
      </c>
      <c r="G2192" s="105">
        <v>39636</v>
      </c>
      <c r="H2192" s="193" t="s">
        <v>122</v>
      </c>
      <c r="I2192" s="206">
        <v>69486</v>
      </c>
      <c r="J2192" s="206"/>
      <c r="K2192" s="206"/>
      <c r="L2192" s="206">
        <v>32332</v>
      </c>
      <c r="M2192" s="206" t="s">
        <v>2575</v>
      </c>
      <c r="N2192" s="206">
        <v>107923</v>
      </c>
      <c r="O2192" s="206">
        <v>27730</v>
      </c>
      <c r="P2192" s="206">
        <v>832137</v>
      </c>
      <c r="Q2192" s="206">
        <v>830301</v>
      </c>
      <c r="R2192" s="206">
        <v>11223</v>
      </c>
      <c r="S2192" s="206">
        <v>1480484</v>
      </c>
      <c r="T2192" s="206"/>
    </row>
    <row r="2193" spans="1:20">
      <c r="A2193" s="86">
        <v>2189</v>
      </c>
      <c r="B2193" s="86">
        <v>2189</v>
      </c>
      <c r="C2193" s="105">
        <v>39632</v>
      </c>
      <c r="D2193" s="86"/>
      <c r="E2193" s="277">
        <v>39632</v>
      </c>
      <c r="F2193" s="105">
        <v>39279</v>
      </c>
      <c r="G2193" s="105">
        <v>39636</v>
      </c>
      <c r="H2193" s="193" t="s">
        <v>122</v>
      </c>
      <c r="I2193" s="206">
        <v>69494</v>
      </c>
      <c r="J2193" s="206"/>
      <c r="K2193" s="206"/>
      <c r="L2193" s="206">
        <v>32326</v>
      </c>
      <c r="M2193" s="206" t="s">
        <v>2576</v>
      </c>
      <c r="N2193" s="206">
        <v>107815</v>
      </c>
      <c r="O2193" s="206">
        <v>27703</v>
      </c>
      <c r="P2193" s="206">
        <v>832172</v>
      </c>
      <c r="Q2193" s="206">
        <v>830289</v>
      </c>
      <c r="R2193" s="206">
        <v>11018</v>
      </c>
      <c r="S2193" s="206">
        <v>1580047</v>
      </c>
      <c r="T2193" s="206"/>
    </row>
    <row r="2194" spans="1:20">
      <c r="A2194" s="86">
        <v>2190</v>
      </c>
      <c r="B2194" s="86">
        <v>2190</v>
      </c>
      <c r="C2194" s="105">
        <v>39632</v>
      </c>
      <c r="D2194" s="86"/>
      <c r="E2194" s="277">
        <v>39633</v>
      </c>
      <c r="F2194" s="105">
        <v>39279</v>
      </c>
      <c r="G2194" s="105">
        <v>39654</v>
      </c>
      <c r="H2194" s="196" t="s">
        <v>171</v>
      </c>
      <c r="I2194" s="206">
        <v>69402</v>
      </c>
      <c r="J2194" s="206"/>
      <c r="K2194" s="206"/>
      <c r="L2194" s="206">
        <v>32337</v>
      </c>
      <c r="M2194" s="206" t="s">
        <v>2577</v>
      </c>
      <c r="N2194" s="206">
        <v>107717</v>
      </c>
      <c r="O2194" s="206">
        <v>27714</v>
      </c>
      <c r="P2194" s="206">
        <v>832188</v>
      </c>
      <c r="Q2194" s="206">
        <v>829560</v>
      </c>
      <c r="R2194" s="206">
        <v>11238</v>
      </c>
      <c r="S2194" s="206">
        <v>1580058</v>
      </c>
      <c r="T2194" s="206"/>
    </row>
    <row r="2195" spans="1:20">
      <c r="A2195" s="86">
        <v>2191</v>
      </c>
      <c r="B2195" s="86">
        <v>2191</v>
      </c>
      <c r="C2195" s="105">
        <v>39632</v>
      </c>
      <c r="D2195" s="86"/>
      <c r="E2195" s="277">
        <v>39633</v>
      </c>
      <c r="F2195" s="105">
        <v>39279</v>
      </c>
      <c r="G2195" s="105">
        <v>39636</v>
      </c>
      <c r="H2195" s="193" t="s">
        <v>120</v>
      </c>
      <c r="I2195" s="206">
        <v>69922</v>
      </c>
      <c r="J2195" s="206"/>
      <c r="K2195" s="206"/>
      <c r="L2195" s="206">
        <v>32215</v>
      </c>
      <c r="M2195" s="206" t="s">
        <v>2578</v>
      </c>
      <c r="N2195" s="206">
        <v>107816</v>
      </c>
      <c r="O2195" s="206">
        <v>27472</v>
      </c>
      <c r="P2195" s="206">
        <v>831138</v>
      </c>
      <c r="Q2195" s="206">
        <v>830279</v>
      </c>
      <c r="R2195" s="206">
        <v>10356</v>
      </c>
      <c r="S2195" s="206">
        <v>1580041</v>
      </c>
      <c r="T2195" s="206"/>
    </row>
    <row r="2196" spans="1:20">
      <c r="A2196" s="86">
        <v>2192</v>
      </c>
      <c r="B2196" s="86">
        <v>2192</v>
      </c>
      <c r="C2196" s="105">
        <v>39632</v>
      </c>
      <c r="D2196" s="86"/>
      <c r="E2196" s="277">
        <v>39633</v>
      </c>
      <c r="F2196" s="105">
        <v>39279</v>
      </c>
      <c r="G2196" s="105">
        <v>39637</v>
      </c>
      <c r="H2196" s="193" t="s">
        <v>120</v>
      </c>
      <c r="I2196" s="206">
        <v>68158</v>
      </c>
      <c r="J2196" s="206"/>
      <c r="K2196" s="206"/>
      <c r="L2196" s="206">
        <v>32322</v>
      </c>
      <c r="M2196" s="206" t="s">
        <v>2579</v>
      </c>
      <c r="N2196" s="206">
        <v>107331</v>
      </c>
      <c r="O2196" s="206">
        <v>27726</v>
      </c>
      <c r="P2196" s="206">
        <v>831134</v>
      </c>
      <c r="Q2196" s="206">
        <v>830290</v>
      </c>
      <c r="R2196" s="206">
        <v>11012</v>
      </c>
      <c r="S2196" s="206">
        <v>1480452</v>
      </c>
      <c r="T2196" s="206"/>
    </row>
    <row r="2197" spans="1:20">
      <c r="A2197" s="86">
        <v>2193</v>
      </c>
      <c r="B2197" s="86">
        <v>2193</v>
      </c>
      <c r="C2197" s="105">
        <v>39632</v>
      </c>
      <c r="D2197" s="86"/>
      <c r="E2197" s="277">
        <v>39633</v>
      </c>
      <c r="F2197" s="105">
        <v>39279</v>
      </c>
      <c r="G2197" s="105">
        <v>39636</v>
      </c>
      <c r="H2197" s="193" t="s">
        <v>122</v>
      </c>
      <c r="I2197" s="206">
        <v>70021</v>
      </c>
      <c r="J2197" s="206"/>
      <c r="K2197" s="206"/>
      <c r="L2197" s="206">
        <v>32331</v>
      </c>
      <c r="M2197" s="206" t="s">
        <v>2580</v>
      </c>
      <c r="N2197" s="206">
        <v>107342</v>
      </c>
      <c r="O2197" s="206">
        <v>27692</v>
      </c>
      <c r="P2197" s="206">
        <v>832173</v>
      </c>
      <c r="Q2197" s="206">
        <v>830307</v>
      </c>
      <c r="R2197" s="206">
        <v>307</v>
      </c>
      <c r="S2197" s="206">
        <v>1580029</v>
      </c>
      <c r="T2197" s="206"/>
    </row>
    <row r="2198" spans="1:20">
      <c r="A2198" s="86">
        <v>2194</v>
      </c>
      <c r="B2198" s="86">
        <v>2194</v>
      </c>
      <c r="C2198" s="105">
        <v>39632</v>
      </c>
      <c r="D2198" s="86"/>
      <c r="E2198" s="277">
        <v>39633</v>
      </c>
      <c r="F2198" s="105">
        <v>39279</v>
      </c>
      <c r="G2198" s="105">
        <v>39636</v>
      </c>
      <c r="H2198" s="193" t="s">
        <v>120</v>
      </c>
      <c r="I2198" s="206">
        <v>70025</v>
      </c>
      <c r="J2198" s="206"/>
      <c r="K2198" s="206"/>
      <c r="L2198" s="206">
        <v>32217</v>
      </c>
      <c r="M2198" s="206" t="s">
        <v>2581</v>
      </c>
      <c r="N2198" s="206">
        <v>100613</v>
      </c>
      <c r="O2198" s="206">
        <v>27263</v>
      </c>
      <c r="P2198" s="206">
        <v>831145</v>
      </c>
      <c r="Q2198" s="206">
        <v>830302</v>
      </c>
      <c r="R2198" s="206">
        <v>10666</v>
      </c>
      <c r="S2198" s="206">
        <v>1480466</v>
      </c>
      <c r="T2198" s="206"/>
    </row>
    <row r="2199" spans="1:20">
      <c r="A2199" s="86">
        <v>2195</v>
      </c>
      <c r="B2199" s="86">
        <v>2195</v>
      </c>
      <c r="C2199" s="105">
        <v>39632</v>
      </c>
      <c r="D2199" s="86"/>
      <c r="E2199" s="277">
        <v>39636</v>
      </c>
      <c r="F2199" s="105">
        <v>39279</v>
      </c>
      <c r="G2199" s="105">
        <v>39638</v>
      </c>
      <c r="H2199" s="193" t="s">
        <v>120</v>
      </c>
      <c r="I2199" s="206">
        <v>69726</v>
      </c>
      <c r="J2199" s="206"/>
      <c r="K2199" s="206"/>
      <c r="L2199" s="206">
        <v>32336</v>
      </c>
      <c r="M2199" s="206" t="s">
        <v>2582</v>
      </c>
      <c r="N2199" s="206">
        <v>108268</v>
      </c>
      <c r="O2199" s="206">
        <v>27731</v>
      </c>
      <c r="P2199" s="206">
        <v>632028</v>
      </c>
      <c r="Q2199" s="206">
        <v>830283</v>
      </c>
      <c r="R2199" s="206">
        <v>11230</v>
      </c>
      <c r="S2199" s="206">
        <v>158054</v>
      </c>
      <c r="T2199" s="206"/>
    </row>
    <row r="2200" spans="1:20">
      <c r="A2200" s="86">
        <v>2196</v>
      </c>
      <c r="B2200" s="86">
        <v>2196</v>
      </c>
      <c r="C2200" s="105">
        <v>39632</v>
      </c>
      <c r="D2200" s="86"/>
      <c r="E2200" s="277">
        <v>39633</v>
      </c>
      <c r="F2200" s="105">
        <v>39279</v>
      </c>
      <c r="G2200" s="105">
        <v>39636</v>
      </c>
      <c r="H2200" s="193" t="s">
        <v>120</v>
      </c>
      <c r="I2200" s="206">
        <v>69739</v>
      </c>
      <c r="J2200" s="206"/>
      <c r="K2200" s="206"/>
      <c r="L2200" s="206">
        <v>32324</v>
      </c>
      <c r="M2200" s="206" t="s">
        <v>2583</v>
      </c>
      <c r="N2200" s="206">
        <v>106347</v>
      </c>
      <c r="O2200" s="206">
        <v>27707</v>
      </c>
      <c r="P2200" s="206">
        <v>832133</v>
      </c>
      <c r="Q2200" s="206">
        <v>830749</v>
      </c>
      <c r="R2200" s="206">
        <v>10998</v>
      </c>
      <c r="S2200" s="206">
        <v>1580040</v>
      </c>
      <c r="T2200" s="206"/>
    </row>
    <row r="2201" spans="1:20">
      <c r="A2201" s="86">
        <v>2197</v>
      </c>
      <c r="B2201" s="86">
        <v>2197</v>
      </c>
      <c r="C2201" s="105">
        <v>39632</v>
      </c>
      <c r="D2201" s="86"/>
      <c r="E2201" s="277">
        <v>39633</v>
      </c>
      <c r="F2201" s="105">
        <v>39279</v>
      </c>
      <c r="G2201" s="105">
        <v>39636</v>
      </c>
      <c r="H2201" s="193" t="s">
        <v>122</v>
      </c>
      <c r="I2201" s="206">
        <v>69336</v>
      </c>
      <c r="J2201" s="206"/>
      <c r="K2201" s="206"/>
      <c r="L2201" s="206">
        <v>32328</v>
      </c>
      <c r="M2201" s="206" t="s">
        <v>2584</v>
      </c>
      <c r="N2201" s="206">
        <v>100531</v>
      </c>
      <c r="O2201" s="206">
        <v>27735</v>
      </c>
      <c r="P2201" s="206">
        <v>32031</v>
      </c>
      <c r="Q2201" s="206">
        <v>830298</v>
      </c>
      <c r="R2201" s="206">
        <v>11305</v>
      </c>
      <c r="S2201" s="206">
        <v>1480453</v>
      </c>
      <c r="T2201" s="206"/>
    </row>
    <row r="2202" spans="1:20">
      <c r="A2202" s="86">
        <v>2198</v>
      </c>
      <c r="B2202" s="86">
        <v>2198</v>
      </c>
      <c r="C2202" s="105">
        <v>39632</v>
      </c>
      <c r="D2202" s="86"/>
      <c r="E2202" s="277">
        <v>39633</v>
      </c>
      <c r="F2202" s="105">
        <v>39279</v>
      </c>
      <c r="G2202" s="105">
        <v>39637</v>
      </c>
      <c r="H2202" s="193" t="s">
        <v>134</v>
      </c>
      <c r="I2202" s="206">
        <v>69982</v>
      </c>
      <c r="J2202" s="206"/>
      <c r="K2202" s="206"/>
      <c r="L2202" s="206">
        <v>32312</v>
      </c>
      <c r="M2202" s="206" t="s">
        <v>2585</v>
      </c>
      <c r="N2202" s="206">
        <v>104796</v>
      </c>
      <c r="O2202" s="206">
        <v>27496</v>
      </c>
      <c r="P2202" s="206">
        <v>832174</v>
      </c>
      <c r="Q2202" s="206">
        <v>830303</v>
      </c>
      <c r="R2202" s="206">
        <v>10986</v>
      </c>
      <c r="S2202" s="206">
        <v>1480485</v>
      </c>
      <c r="T2202" s="206"/>
    </row>
    <row r="2203" spans="1:20">
      <c r="A2203" s="86">
        <v>2199</v>
      </c>
      <c r="B2203" s="86">
        <v>2199</v>
      </c>
      <c r="C2203" s="105">
        <v>39632</v>
      </c>
      <c r="D2203" s="86"/>
      <c r="E2203" s="277">
        <v>39633</v>
      </c>
      <c r="F2203" s="105">
        <v>39279</v>
      </c>
      <c r="G2203" s="105">
        <v>39636</v>
      </c>
      <c r="H2203" s="193" t="s">
        <v>122</v>
      </c>
      <c r="I2203" s="206">
        <v>69496</v>
      </c>
      <c r="J2203" s="206"/>
      <c r="K2203" s="206"/>
      <c r="L2203" s="206">
        <v>32287</v>
      </c>
      <c r="M2203" s="206" t="s">
        <v>2586</v>
      </c>
      <c r="N2203" s="206">
        <v>107426</v>
      </c>
      <c r="O2203" s="206">
        <v>27600</v>
      </c>
      <c r="P2203" s="206">
        <v>832580</v>
      </c>
      <c r="Q2203" s="206">
        <v>830747</v>
      </c>
      <c r="R2203" s="206">
        <v>11039</v>
      </c>
      <c r="S2203" s="206">
        <v>1480459</v>
      </c>
      <c r="T2203" s="206"/>
    </row>
    <row r="2204" spans="1:20">
      <c r="A2204" s="86">
        <v>2200</v>
      </c>
      <c r="B2204" s="86">
        <v>2200</v>
      </c>
      <c r="C2204" s="105">
        <v>39632</v>
      </c>
      <c r="D2204" s="86"/>
      <c r="E2204" s="277">
        <v>39633</v>
      </c>
      <c r="F2204" s="105">
        <v>39279</v>
      </c>
      <c r="G2204" s="105">
        <v>39638</v>
      </c>
      <c r="H2204" s="193" t="s">
        <v>120</v>
      </c>
      <c r="I2204" s="206">
        <v>69841</v>
      </c>
      <c r="J2204" s="206"/>
      <c r="K2204" s="206"/>
      <c r="L2204" s="206">
        <v>32329</v>
      </c>
      <c r="M2204" s="206" t="s">
        <v>822</v>
      </c>
      <c r="N2204" s="206">
        <v>107570</v>
      </c>
      <c r="O2204" s="206">
        <v>27716</v>
      </c>
      <c r="P2204" s="206">
        <v>832050</v>
      </c>
      <c r="Q2204" s="206">
        <v>830748</v>
      </c>
      <c r="R2204" s="206">
        <v>11304</v>
      </c>
      <c r="S2204" s="206">
        <v>1080058</v>
      </c>
      <c r="T2204" s="206"/>
    </row>
    <row r="2205" spans="1:20">
      <c r="A2205" s="86">
        <v>2201</v>
      </c>
      <c r="B2205" s="86">
        <v>2201</v>
      </c>
      <c r="C2205" s="105">
        <v>39632</v>
      </c>
      <c r="D2205" s="86"/>
      <c r="E2205" s="277">
        <v>39633</v>
      </c>
      <c r="F2205" s="105">
        <v>39279</v>
      </c>
      <c r="G2205" s="105">
        <v>39636</v>
      </c>
      <c r="H2205" s="193" t="s">
        <v>120</v>
      </c>
      <c r="I2205" s="206">
        <v>68382</v>
      </c>
      <c r="J2205" s="206"/>
      <c r="K2205" s="206"/>
      <c r="L2205" s="206">
        <v>32333</v>
      </c>
      <c r="M2205" s="206" t="s">
        <v>823</v>
      </c>
      <c r="N2205" s="206">
        <v>107353</v>
      </c>
      <c r="O2205" s="206">
        <v>27728</v>
      </c>
      <c r="P2205" s="206">
        <v>832027</v>
      </c>
      <c r="Q2205" s="206">
        <v>830291</v>
      </c>
      <c r="R2205" s="206">
        <v>11227</v>
      </c>
      <c r="S2205" s="206">
        <v>780163</v>
      </c>
      <c r="T2205" s="206"/>
    </row>
    <row r="2206" spans="1:20">
      <c r="A2206" s="86">
        <v>2202</v>
      </c>
      <c r="B2206" s="86">
        <v>2202</v>
      </c>
      <c r="C2206" s="105">
        <v>39632</v>
      </c>
      <c r="D2206" s="86"/>
      <c r="E2206" s="277">
        <v>39633</v>
      </c>
      <c r="F2206" s="105">
        <v>39279</v>
      </c>
      <c r="G2206" s="105">
        <v>39637</v>
      </c>
      <c r="H2206" s="193" t="s">
        <v>120</v>
      </c>
      <c r="I2206" s="206">
        <v>69584</v>
      </c>
      <c r="J2206" s="206"/>
      <c r="K2206" s="206"/>
      <c r="L2206" s="206">
        <v>32341</v>
      </c>
      <c r="M2206" s="206" t="s">
        <v>824</v>
      </c>
      <c r="N2206" s="206">
        <v>107429</v>
      </c>
      <c r="O2206" s="206">
        <v>27487</v>
      </c>
      <c r="P2206" s="206">
        <v>835173</v>
      </c>
      <c r="Q2206" s="206">
        <v>830299</v>
      </c>
      <c r="R2206" s="206">
        <v>11332</v>
      </c>
      <c r="S2206" s="206">
        <v>780856</v>
      </c>
      <c r="T2206" s="206"/>
    </row>
    <row r="2207" spans="1:20">
      <c r="A2207" s="86">
        <v>2203</v>
      </c>
      <c r="B2207" s="86">
        <v>2203</v>
      </c>
      <c r="C2207" s="105">
        <v>39633</v>
      </c>
      <c r="D2207" s="86"/>
      <c r="E2207" s="277">
        <v>39636</v>
      </c>
      <c r="F2207" s="105">
        <v>39279</v>
      </c>
      <c r="G2207" s="105">
        <v>39638</v>
      </c>
      <c r="H2207" s="193" t="s">
        <v>120</v>
      </c>
      <c r="I2207" s="206">
        <v>69441</v>
      </c>
      <c r="J2207" s="206"/>
      <c r="K2207" s="206"/>
      <c r="L2207" s="206">
        <v>32342</v>
      </c>
      <c r="M2207" s="206" t="s">
        <v>825</v>
      </c>
      <c r="N2207" s="206">
        <v>89671</v>
      </c>
      <c r="O2207" s="206">
        <v>27349</v>
      </c>
      <c r="P2207" s="206">
        <v>833067</v>
      </c>
      <c r="Q2207" s="206">
        <v>830282</v>
      </c>
      <c r="R2207" s="206">
        <v>11333</v>
      </c>
      <c r="S2207" s="206">
        <v>980093</v>
      </c>
      <c r="T2207" s="206"/>
    </row>
    <row r="2208" spans="1:20">
      <c r="A2208" s="86">
        <v>2204</v>
      </c>
      <c r="B2208" s="86">
        <v>2204</v>
      </c>
      <c r="C2208" s="105">
        <v>39633</v>
      </c>
      <c r="D2208" s="86"/>
      <c r="E2208" s="277">
        <v>39636</v>
      </c>
      <c r="F2208" s="105">
        <v>39279</v>
      </c>
      <c r="G2208" s="105">
        <v>39638</v>
      </c>
      <c r="H2208" s="193" t="s">
        <v>120</v>
      </c>
      <c r="I2208" s="206">
        <v>69331</v>
      </c>
      <c r="J2208" s="206"/>
      <c r="K2208" s="206"/>
      <c r="L2208" s="206">
        <v>32315</v>
      </c>
      <c r="M2208" s="206" t="s">
        <v>826</v>
      </c>
      <c r="N2208" s="206">
        <v>86909</v>
      </c>
      <c r="O2208" s="206">
        <v>27655</v>
      </c>
      <c r="P2208" s="206">
        <v>833069</v>
      </c>
      <c r="Q2208" s="206">
        <v>830285</v>
      </c>
      <c r="R2208" s="206">
        <v>11025</v>
      </c>
      <c r="S2208" s="206">
        <v>780158</v>
      </c>
      <c r="T2208" s="206"/>
    </row>
    <row r="2209" spans="1:20">
      <c r="A2209" s="86">
        <v>2205</v>
      </c>
      <c r="B2209" s="86">
        <v>2205</v>
      </c>
      <c r="C2209" s="105">
        <v>39633</v>
      </c>
      <c r="D2209" s="86"/>
      <c r="E2209" s="277">
        <v>39636</v>
      </c>
      <c r="F2209" s="105">
        <v>39279</v>
      </c>
      <c r="G2209" s="105">
        <v>39638</v>
      </c>
      <c r="H2209" s="193" t="s">
        <v>120</v>
      </c>
      <c r="I2209" s="206">
        <v>69744</v>
      </c>
      <c r="J2209" s="206"/>
      <c r="K2209" s="206"/>
      <c r="L2209" s="206">
        <v>32282</v>
      </c>
      <c r="M2209" s="206" t="s">
        <v>827</v>
      </c>
      <c r="N2209" s="206">
        <v>107434</v>
      </c>
      <c r="O2209" s="206">
        <v>27633</v>
      </c>
      <c r="P2209" s="206">
        <v>832903</v>
      </c>
      <c r="Q2209" s="206">
        <v>830286</v>
      </c>
      <c r="R2209" s="206">
        <v>10877</v>
      </c>
      <c r="S2209" s="206">
        <v>1580061</v>
      </c>
      <c r="T2209" s="206"/>
    </row>
    <row r="2210" spans="1:20">
      <c r="A2210" s="86">
        <v>2206</v>
      </c>
      <c r="B2210" s="86">
        <v>2206</v>
      </c>
      <c r="C2210" s="105">
        <v>39633</v>
      </c>
      <c r="D2210" s="86"/>
      <c r="E2210" s="277">
        <v>39636</v>
      </c>
      <c r="F2210" s="105">
        <v>39279</v>
      </c>
      <c r="G2210" s="105">
        <v>39638</v>
      </c>
      <c r="H2210" s="193" t="s">
        <v>120</v>
      </c>
      <c r="I2210" s="206">
        <v>69226</v>
      </c>
      <c r="J2210" s="206"/>
      <c r="K2210" s="206"/>
      <c r="L2210" s="206">
        <v>32325</v>
      </c>
      <c r="M2210" s="206" t="s">
        <v>828</v>
      </c>
      <c r="N2210" s="206">
        <v>107430</v>
      </c>
      <c r="O2210" s="206">
        <v>27705</v>
      </c>
      <c r="P2210" s="206">
        <v>832902</v>
      </c>
      <c r="Q2210" s="206">
        <v>830284</v>
      </c>
      <c r="R2210" s="206">
        <v>11019</v>
      </c>
      <c r="S2210" s="206">
        <v>1580042</v>
      </c>
      <c r="T2210" s="206"/>
    </row>
    <row r="2211" spans="1:20">
      <c r="A2211" s="86">
        <v>2207</v>
      </c>
      <c r="B2211" s="86">
        <v>2207</v>
      </c>
      <c r="C2211" s="105">
        <v>39633</v>
      </c>
      <c r="D2211" s="86"/>
      <c r="E2211" s="277">
        <v>39636</v>
      </c>
      <c r="F2211" s="105">
        <v>39279</v>
      </c>
      <c r="G2211" s="105">
        <v>39638</v>
      </c>
      <c r="H2211" s="193" t="s">
        <v>120</v>
      </c>
      <c r="I2211" s="206">
        <v>69704</v>
      </c>
      <c r="J2211" s="206"/>
      <c r="K2211" s="206"/>
      <c r="L2211" s="206">
        <v>32307</v>
      </c>
      <c r="M2211" s="206" t="s">
        <v>829</v>
      </c>
      <c r="N2211" s="206">
        <v>107713</v>
      </c>
      <c r="O2211" s="206">
        <v>27659</v>
      </c>
      <c r="P2211" s="206">
        <v>832896</v>
      </c>
      <c r="Q2211" s="206">
        <v>830295</v>
      </c>
      <c r="R2211" s="206">
        <v>10883</v>
      </c>
      <c r="S2211" s="206">
        <v>1580043</v>
      </c>
      <c r="T2211" s="206"/>
    </row>
    <row r="2212" spans="1:20">
      <c r="A2212" s="86">
        <v>2208</v>
      </c>
      <c r="B2212" s="86">
        <v>2208</v>
      </c>
      <c r="C2212" s="105">
        <v>39633</v>
      </c>
      <c r="D2212" s="86"/>
      <c r="E2212" s="277">
        <v>39636</v>
      </c>
      <c r="F2212" s="105">
        <v>39279</v>
      </c>
      <c r="G2212" s="105">
        <v>39637</v>
      </c>
      <c r="H2212" s="193" t="s">
        <v>120</v>
      </c>
      <c r="I2212" s="206">
        <v>69718</v>
      </c>
      <c r="J2212" s="206"/>
      <c r="K2212" s="206"/>
      <c r="L2212" s="206">
        <v>32274</v>
      </c>
      <c r="M2212" s="206" t="s">
        <v>830</v>
      </c>
      <c r="N2212" s="206">
        <v>106964</v>
      </c>
      <c r="O2212" s="206">
        <v>27606</v>
      </c>
      <c r="P2212" s="206">
        <v>833180</v>
      </c>
      <c r="Q2212" s="206">
        <v>828799</v>
      </c>
      <c r="R2212" s="206">
        <v>10849</v>
      </c>
      <c r="S2212" s="206">
        <v>1080059</v>
      </c>
      <c r="T2212" s="206"/>
    </row>
    <row r="2213" spans="1:20">
      <c r="A2213" s="86">
        <v>2209</v>
      </c>
      <c r="B2213" s="86">
        <v>2209</v>
      </c>
      <c r="C2213" s="105">
        <v>39633</v>
      </c>
      <c r="D2213" s="86"/>
      <c r="E2213" s="277">
        <v>39636</v>
      </c>
      <c r="F2213" s="105">
        <v>39279</v>
      </c>
      <c r="G2213" s="105">
        <v>39638</v>
      </c>
      <c r="H2213" s="193" t="s">
        <v>120</v>
      </c>
      <c r="I2213" s="206">
        <v>69396</v>
      </c>
      <c r="J2213" s="206"/>
      <c r="K2213" s="206"/>
      <c r="L2213" s="206">
        <v>32279</v>
      </c>
      <c r="M2213" s="206" t="s">
        <v>831</v>
      </c>
      <c r="N2213" s="206">
        <v>106673</v>
      </c>
      <c r="O2213" s="206">
        <v>27602</v>
      </c>
      <c r="P2213" s="206">
        <v>833325</v>
      </c>
      <c r="Q2213" s="206">
        <v>830300</v>
      </c>
      <c r="R2213" s="206">
        <v>10987</v>
      </c>
      <c r="S2213" s="206">
        <v>1180093</v>
      </c>
      <c r="T2213" s="206"/>
    </row>
    <row r="2214" spans="1:20">
      <c r="A2214" s="86">
        <v>2210</v>
      </c>
      <c r="B2214" s="86">
        <v>2210</v>
      </c>
      <c r="C2214" s="105">
        <v>39633</v>
      </c>
      <c r="D2214" s="86"/>
      <c r="E2214" s="277">
        <v>39636</v>
      </c>
      <c r="F2214" s="105">
        <v>39279</v>
      </c>
      <c r="G2214" s="105">
        <v>39638</v>
      </c>
      <c r="H2214" s="193" t="s">
        <v>120</v>
      </c>
      <c r="I2214" s="206">
        <v>69425</v>
      </c>
      <c r="J2214" s="206"/>
      <c r="K2214" s="206"/>
      <c r="L2214" s="206">
        <v>32301</v>
      </c>
      <c r="M2214" s="206" t="s">
        <v>832</v>
      </c>
      <c r="N2214" s="206">
        <v>106348</v>
      </c>
      <c r="O2214" s="206">
        <v>27654</v>
      </c>
      <c r="P2214" s="206">
        <v>833064</v>
      </c>
      <c r="Q2214" s="206">
        <v>828786</v>
      </c>
      <c r="R2214" s="206">
        <v>10856</v>
      </c>
      <c r="S2214" s="206">
        <v>1180095</v>
      </c>
      <c r="T2214" s="206"/>
    </row>
    <row r="2215" spans="1:20">
      <c r="A2215" s="86">
        <v>2211</v>
      </c>
      <c r="B2215" s="86">
        <v>2211</v>
      </c>
      <c r="C2215" s="105">
        <v>39633</v>
      </c>
      <c r="D2215" s="86"/>
      <c r="E2215" s="277">
        <v>39636</v>
      </c>
      <c r="F2215" s="105">
        <v>39279</v>
      </c>
      <c r="G2215" s="105">
        <v>39637</v>
      </c>
      <c r="H2215" s="193" t="s">
        <v>120</v>
      </c>
      <c r="I2215" s="206">
        <v>69044</v>
      </c>
      <c r="J2215" s="206"/>
      <c r="K2215" s="206"/>
      <c r="L2215" s="206">
        <v>32305</v>
      </c>
      <c r="M2215" s="206" t="s">
        <v>833</v>
      </c>
      <c r="N2215" s="206">
        <v>106615</v>
      </c>
      <c r="O2215" s="206">
        <v>27590</v>
      </c>
      <c r="P2215" s="206">
        <v>833175</v>
      </c>
      <c r="Q2215" s="206">
        <v>830285</v>
      </c>
      <c r="R2215" s="206">
        <v>11112</v>
      </c>
      <c r="S2215" s="206">
        <v>1180092</v>
      </c>
      <c r="T2215" s="206"/>
    </row>
    <row r="2216" spans="1:20">
      <c r="A2216" s="86">
        <v>2212</v>
      </c>
      <c r="B2216" s="86">
        <v>2212</v>
      </c>
      <c r="C2216" s="105">
        <v>39633</v>
      </c>
      <c r="D2216" s="86"/>
      <c r="E2216" s="277">
        <v>39636</v>
      </c>
      <c r="F2216" s="105">
        <v>39279</v>
      </c>
      <c r="G2216" s="105">
        <v>39637</v>
      </c>
      <c r="H2216" s="193" t="s">
        <v>120</v>
      </c>
      <c r="I2216" s="206">
        <v>69643</v>
      </c>
      <c r="J2216" s="206"/>
      <c r="K2216" s="206"/>
      <c r="L2216" s="206">
        <v>32296</v>
      </c>
      <c r="M2216" s="206" t="s">
        <v>834</v>
      </c>
      <c r="N2216" s="206">
        <v>106441</v>
      </c>
      <c r="O2216" s="206">
        <v>27474</v>
      </c>
      <c r="P2216" s="206">
        <v>833321</v>
      </c>
      <c r="Q2216" s="206">
        <v>830292</v>
      </c>
      <c r="R2216" s="206">
        <v>10930</v>
      </c>
      <c r="S2216" s="206">
        <v>1080062</v>
      </c>
      <c r="T2216" s="206"/>
    </row>
    <row r="2217" spans="1:20">
      <c r="A2217" s="86">
        <v>2213</v>
      </c>
      <c r="B2217" s="86">
        <v>2213</v>
      </c>
      <c r="C2217" s="105">
        <v>39633</v>
      </c>
      <c r="D2217" s="86"/>
      <c r="E2217" s="277">
        <v>39636</v>
      </c>
      <c r="F2217" s="105">
        <v>39279</v>
      </c>
      <c r="G2217" s="105">
        <v>39640</v>
      </c>
      <c r="H2217" s="193" t="s">
        <v>138</v>
      </c>
      <c r="I2217" s="206">
        <v>69716</v>
      </c>
      <c r="J2217" s="206"/>
      <c r="K2217" s="206"/>
      <c r="L2217" s="206">
        <v>32302</v>
      </c>
      <c r="M2217" s="206" t="s">
        <v>835</v>
      </c>
      <c r="N2217" s="206">
        <v>108277</v>
      </c>
      <c r="O2217" s="206">
        <v>27626</v>
      </c>
      <c r="P2217" s="206">
        <v>833406</v>
      </c>
      <c r="Q2217" s="206">
        <v>830733</v>
      </c>
      <c r="R2217" s="206">
        <v>11008</v>
      </c>
      <c r="S2217" s="206">
        <v>1480472</v>
      </c>
      <c r="T2217" s="206"/>
    </row>
    <row r="2218" spans="1:20">
      <c r="A2218" s="86">
        <v>2214</v>
      </c>
      <c r="B2218" s="86">
        <v>2214</v>
      </c>
      <c r="C2218" s="105">
        <v>39633</v>
      </c>
      <c r="D2218" s="86"/>
      <c r="E2218" s="277">
        <v>39636</v>
      </c>
      <c r="F2218" s="105">
        <v>39279</v>
      </c>
      <c r="G2218" s="105">
        <v>39637</v>
      </c>
      <c r="H2218" s="193" t="s">
        <v>134</v>
      </c>
      <c r="I2218" s="206">
        <v>69640</v>
      </c>
      <c r="J2218" s="206"/>
      <c r="K2218" s="206"/>
      <c r="L2218" s="206">
        <v>32259</v>
      </c>
      <c r="M2218" s="206" t="s">
        <v>836</v>
      </c>
      <c r="N2218" s="206">
        <v>105187</v>
      </c>
      <c r="O2218" s="206">
        <v>27582</v>
      </c>
      <c r="P2218" s="206">
        <v>833325</v>
      </c>
      <c r="Q2218" s="206">
        <v>828723</v>
      </c>
      <c r="R2218" s="206">
        <v>10840</v>
      </c>
      <c r="S2218" s="206">
        <v>1580055</v>
      </c>
      <c r="T2218" s="206"/>
    </row>
    <row r="2219" spans="1:20">
      <c r="A2219" s="86">
        <v>2215</v>
      </c>
      <c r="B2219" s="86">
        <v>2215</v>
      </c>
      <c r="C2219" s="105">
        <v>39633</v>
      </c>
      <c r="D2219" s="86"/>
      <c r="E2219" s="277">
        <v>39636</v>
      </c>
      <c r="F2219" s="105">
        <v>39279</v>
      </c>
      <c r="G2219" s="105">
        <v>39638</v>
      </c>
      <c r="H2219" s="193" t="s">
        <v>120</v>
      </c>
      <c r="I2219" s="206">
        <v>69583</v>
      </c>
      <c r="J2219" s="206"/>
      <c r="K2219" s="206"/>
      <c r="L2219" s="206">
        <v>32261</v>
      </c>
      <c r="M2219" s="206" t="s">
        <v>837</v>
      </c>
      <c r="N2219" s="206">
        <v>107573</v>
      </c>
      <c r="O2219" s="206">
        <v>27556</v>
      </c>
      <c r="P2219" s="206">
        <v>833403</v>
      </c>
      <c r="Q2219" s="206">
        <v>830281</v>
      </c>
      <c r="R2219" s="206">
        <v>11121</v>
      </c>
      <c r="S2219" s="206">
        <v>1480498</v>
      </c>
      <c r="T2219" s="206"/>
    </row>
    <row r="2220" spans="1:20">
      <c r="A2220" s="86">
        <v>2216</v>
      </c>
      <c r="B2220" s="86">
        <v>2216</v>
      </c>
      <c r="C2220" s="105">
        <v>39633</v>
      </c>
      <c r="D2220" s="86"/>
      <c r="E2220" s="277">
        <v>39636</v>
      </c>
      <c r="F2220" s="105">
        <v>39279</v>
      </c>
      <c r="G2220" s="105">
        <v>39639</v>
      </c>
      <c r="H2220" s="193" t="s">
        <v>122</v>
      </c>
      <c r="I2220" s="206">
        <v>69717</v>
      </c>
      <c r="J2220" s="206"/>
      <c r="K2220" s="206"/>
      <c r="L2220" s="206">
        <v>32245</v>
      </c>
      <c r="M2220" s="206" t="s">
        <v>838</v>
      </c>
      <c r="N2220" s="206">
        <v>107989</v>
      </c>
      <c r="O2220" s="206">
        <v>27522</v>
      </c>
      <c r="P2220" s="206">
        <v>833324</v>
      </c>
      <c r="Q2220" s="206">
        <v>830734</v>
      </c>
      <c r="R2220" s="206">
        <v>10656</v>
      </c>
      <c r="S2220" s="206">
        <v>1480457</v>
      </c>
      <c r="T2220" s="206"/>
    </row>
    <row r="2221" spans="1:20">
      <c r="A2221" s="86">
        <v>2217</v>
      </c>
      <c r="B2221" s="86">
        <v>2217</v>
      </c>
      <c r="C2221" s="105">
        <v>39633</v>
      </c>
      <c r="D2221" s="86"/>
      <c r="E2221" s="277">
        <v>39636</v>
      </c>
      <c r="F2221" s="105">
        <v>39279</v>
      </c>
      <c r="G2221" s="105">
        <v>39639</v>
      </c>
      <c r="H2221" s="193" t="s">
        <v>120</v>
      </c>
      <c r="I2221" s="206">
        <v>69551</v>
      </c>
      <c r="J2221" s="206"/>
      <c r="K2221" s="206"/>
      <c r="L2221" s="206">
        <v>32281</v>
      </c>
      <c r="M2221" s="206" t="s">
        <v>839</v>
      </c>
      <c r="N2221" s="206">
        <v>106517</v>
      </c>
      <c r="O2221" s="206">
        <v>27597</v>
      </c>
      <c r="P2221" s="206">
        <v>833404</v>
      </c>
      <c r="Q2221" s="206">
        <v>830724</v>
      </c>
      <c r="R2221" s="206">
        <v>11014</v>
      </c>
      <c r="S2221" s="206">
        <v>780133</v>
      </c>
      <c r="T2221" s="206"/>
    </row>
    <row r="2222" spans="1:20">
      <c r="A2222" s="86">
        <v>2218</v>
      </c>
      <c r="B2222" s="86">
        <v>2218</v>
      </c>
      <c r="C2222" s="105">
        <v>39633</v>
      </c>
      <c r="D2222" s="86"/>
      <c r="E2222" s="277">
        <v>39636</v>
      </c>
      <c r="F2222" s="105">
        <v>39279</v>
      </c>
      <c r="G2222" s="105">
        <v>39637</v>
      </c>
      <c r="H2222" s="193" t="s">
        <v>134</v>
      </c>
      <c r="I2222" s="206">
        <v>69831</v>
      </c>
      <c r="J2222" s="206"/>
      <c r="K2222" s="206"/>
      <c r="L2222" s="206">
        <v>32263</v>
      </c>
      <c r="M2222" s="206" t="s">
        <v>840</v>
      </c>
      <c r="N2222" s="206">
        <v>108273</v>
      </c>
      <c r="O2222" s="206">
        <v>27583</v>
      </c>
      <c r="P2222" s="206">
        <v>833070</v>
      </c>
      <c r="Q2222" s="206">
        <v>830743</v>
      </c>
      <c r="R2222" s="206">
        <v>11040</v>
      </c>
      <c r="S2222" s="206">
        <v>1580032</v>
      </c>
      <c r="T2222" s="206"/>
    </row>
    <row r="2223" spans="1:20">
      <c r="A2223" s="86">
        <v>2219</v>
      </c>
      <c r="B2223" s="86">
        <v>2219</v>
      </c>
      <c r="C2223" s="105">
        <v>39636</v>
      </c>
      <c r="D2223" s="86"/>
      <c r="E2223" s="277">
        <v>39636</v>
      </c>
      <c r="F2223" s="105">
        <v>39279</v>
      </c>
      <c r="G2223" s="105">
        <v>39638</v>
      </c>
      <c r="H2223" s="193" t="s">
        <v>120</v>
      </c>
      <c r="I2223" s="206">
        <v>69723</v>
      </c>
      <c r="J2223" s="206"/>
      <c r="K2223" s="206"/>
      <c r="L2223" s="206">
        <v>32251</v>
      </c>
      <c r="M2223" s="206" t="s">
        <v>841</v>
      </c>
      <c r="N2223" s="206">
        <v>108267</v>
      </c>
      <c r="O2223" s="206">
        <v>27551</v>
      </c>
      <c r="P2223" s="206">
        <v>833066</v>
      </c>
      <c r="Q2223" s="206">
        <v>830745</v>
      </c>
      <c r="R2223" s="206">
        <v>10852</v>
      </c>
      <c r="S2223" s="206">
        <v>1580031</v>
      </c>
      <c r="T2223" s="206"/>
    </row>
    <row r="2224" spans="1:20">
      <c r="A2224" s="86">
        <v>2220</v>
      </c>
      <c r="B2224" s="86">
        <v>2220</v>
      </c>
      <c r="C2224" s="105">
        <v>39636</v>
      </c>
      <c r="D2224" s="86"/>
      <c r="E2224" s="277">
        <v>39637</v>
      </c>
      <c r="F2224" s="105">
        <v>39279</v>
      </c>
      <c r="G2224" s="105">
        <v>39650</v>
      </c>
      <c r="H2224" s="194" t="s">
        <v>120</v>
      </c>
      <c r="I2224" s="206">
        <v>69698</v>
      </c>
      <c r="J2224" s="206"/>
      <c r="K2224" s="206"/>
      <c r="L2224" s="206">
        <v>32265</v>
      </c>
      <c r="M2224" s="206" t="s">
        <v>842</v>
      </c>
      <c r="N2224" s="206">
        <v>107988</v>
      </c>
      <c r="O2224" s="206">
        <v>27561</v>
      </c>
      <c r="P2224" s="206">
        <v>833053</v>
      </c>
      <c r="Q2224" s="206">
        <v>830278</v>
      </c>
      <c r="R2224" s="206">
        <v>11075</v>
      </c>
      <c r="S2224" s="206">
        <v>1580050</v>
      </c>
      <c r="T2224" s="206"/>
    </row>
    <row r="2225" spans="1:20">
      <c r="A2225" s="86">
        <v>2221</v>
      </c>
      <c r="B2225" s="86">
        <v>2221</v>
      </c>
      <c r="C2225" s="105">
        <v>39636</v>
      </c>
      <c r="D2225" s="86"/>
      <c r="E2225" s="277">
        <v>39637</v>
      </c>
      <c r="F2225" s="105">
        <v>39279</v>
      </c>
      <c r="G2225" s="105">
        <v>39639</v>
      </c>
      <c r="H2225" s="193" t="s">
        <v>120</v>
      </c>
      <c r="I2225" s="206">
        <v>69745</v>
      </c>
      <c r="J2225" s="206"/>
      <c r="K2225" s="206"/>
      <c r="L2225" s="206">
        <v>32435</v>
      </c>
      <c r="M2225" s="206" t="s">
        <v>843</v>
      </c>
      <c r="N2225" s="206">
        <v>107984</v>
      </c>
      <c r="O2225" s="206">
        <v>27812</v>
      </c>
      <c r="P2225" s="206">
        <v>27812</v>
      </c>
      <c r="Q2225" s="206">
        <v>832905</v>
      </c>
      <c r="R2225" s="206">
        <v>11302</v>
      </c>
      <c r="S2225" s="206">
        <v>1580035</v>
      </c>
      <c r="T2225" s="206"/>
    </row>
    <row r="2226" spans="1:20">
      <c r="A2226" s="86">
        <v>2222</v>
      </c>
      <c r="B2226" s="86">
        <v>2222</v>
      </c>
      <c r="C2226" s="105">
        <v>39636</v>
      </c>
      <c r="D2226" s="86"/>
      <c r="E2226" s="277">
        <v>39637</v>
      </c>
      <c r="F2226" s="105">
        <v>39279</v>
      </c>
      <c r="G2226" s="105">
        <v>39639</v>
      </c>
      <c r="H2226" s="193" t="s">
        <v>122</v>
      </c>
      <c r="I2226" s="206">
        <v>69587</v>
      </c>
      <c r="J2226" s="206"/>
      <c r="K2226" s="206"/>
      <c r="L2226" s="206">
        <v>32237</v>
      </c>
      <c r="M2226" s="206" t="s">
        <v>844</v>
      </c>
      <c r="N2226" s="206">
        <v>107990</v>
      </c>
      <c r="O2226" s="206">
        <v>27466</v>
      </c>
      <c r="P2226" s="206">
        <v>832035</v>
      </c>
      <c r="Q2226" s="206">
        <v>830732</v>
      </c>
      <c r="R2226" s="206">
        <v>11047</v>
      </c>
      <c r="S2226" s="206">
        <v>1080041</v>
      </c>
      <c r="T2226" s="206"/>
    </row>
    <row r="2227" spans="1:20">
      <c r="A2227" s="86">
        <v>2223</v>
      </c>
      <c r="B2227" s="86">
        <v>2223</v>
      </c>
      <c r="C2227" s="105">
        <v>39636</v>
      </c>
      <c r="D2227" s="86"/>
      <c r="E2227" s="277">
        <v>39637</v>
      </c>
      <c r="F2227" s="105">
        <v>39279</v>
      </c>
      <c r="G2227" s="105">
        <v>39638</v>
      </c>
      <c r="H2227" s="193" t="s">
        <v>134</v>
      </c>
      <c r="I2227" s="206">
        <v>69747</v>
      </c>
      <c r="J2227" s="206"/>
      <c r="K2227" s="206"/>
      <c r="L2227" s="206">
        <v>32404</v>
      </c>
      <c r="M2227" s="206" t="s">
        <v>845</v>
      </c>
      <c r="N2227" s="206">
        <v>108274</v>
      </c>
      <c r="O2227" s="206">
        <v>27756</v>
      </c>
      <c r="P2227" s="206">
        <v>831131</v>
      </c>
      <c r="Q2227" s="206">
        <v>830733</v>
      </c>
      <c r="R2227" s="206">
        <v>11169</v>
      </c>
      <c r="S2227" s="206">
        <v>1080038</v>
      </c>
      <c r="T2227" s="206"/>
    </row>
    <row r="2228" spans="1:20">
      <c r="A2228" s="86">
        <v>2224</v>
      </c>
      <c r="B2228" s="86">
        <v>2224</v>
      </c>
      <c r="C2228" s="105">
        <v>39636</v>
      </c>
      <c r="D2228" s="86"/>
      <c r="E2228" s="277">
        <v>39637</v>
      </c>
      <c r="F2228" s="105">
        <v>39279</v>
      </c>
      <c r="G2228" s="105">
        <v>39638</v>
      </c>
      <c r="H2228" s="193" t="s">
        <v>134</v>
      </c>
      <c r="I2228" s="206">
        <v>69734</v>
      </c>
      <c r="J2228" s="206"/>
      <c r="K2228" s="206"/>
      <c r="L2228" s="206">
        <v>32362</v>
      </c>
      <c r="M2228" s="206" t="s">
        <v>846</v>
      </c>
      <c r="N2228" s="206">
        <v>108270</v>
      </c>
      <c r="O2228" s="206">
        <v>27663</v>
      </c>
      <c r="P2228" s="206">
        <v>832138</v>
      </c>
      <c r="Q2228" s="206">
        <v>830744</v>
      </c>
      <c r="R2228" s="206">
        <v>11220</v>
      </c>
      <c r="S2228" s="206">
        <v>1080073</v>
      </c>
      <c r="T2228" s="206"/>
    </row>
    <row r="2229" spans="1:20">
      <c r="A2229" s="86">
        <v>2225</v>
      </c>
      <c r="B2229" s="86">
        <v>2225</v>
      </c>
      <c r="C2229" s="105">
        <v>39636</v>
      </c>
      <c r="D2229" s="86"/>
      <c r="E2229" s="277">
        <v>39637</v>
      </c>
      <c r="F2229" s="105">
        <v>39279</v>
      </c>
      <c r="G2229" s="105">
        <v>39639</v>
      </c>
      <c r="H2229" s="193" t="s">
        <v>122</v>
      </c>
      <c r="I2229" s="206">
        <v>69771</v>
      </c>
      <c r="J2229" s="206"/>
      <c r="K2229" s="206"/>
      <c r="L2229" s="206">
        <v>32369</v>
      </c>
      <c r="M2229" s="206" t="s">
        <v>847</v>
      </c>
      <c r="N2229" s="206">
        <v>108525</v>
      </c>
      <c r="O2229" s="206">
        <v>27706</v>
      </c>
      <c r="P2229" s="206">
        <v>832135</v>
      </c>
      <c r="Q2229" s="206">
        <v>830723</v>
      </c>
      <c r="R2229" s="206">
        <v>11077</v>
      </c>
      <c r="S2229" s="206">
        <v>1080055</v>
      </c>
      <c r="T2229" s="206"/>
    </row>
    <row r="2230" spans="1:20">
      <c r="A2230" s="86">
        <v>2226</v>
      </c>
      <c r="B2230" s="86">
        <v>2226</v>
      </c>
      <c r="C2230" s="105">
        <v>39636</v>
      </c>
      <c r="D2230" s="86"/>
      <c r="E2230" s="277">
        <v>39637</v>
      </c>
      <c r="F2230" s="105">
        <v>39279</v>
      </c>
      <c r="G2230" s="105">
        <v>39638</v>
      </c>
      <c r="H2230" s="193" t="s">
        <v>134</v>
      </c>
      <c r="I2230" s="206">
        <v>69589</v>
      </c>
      <c r="J2230" s="206"/>
      <c r="K2230" s="206"/>
      <c r="L2230" s="206">
        <v>32430</v>
      </c>
      <c r="M2230" s="206" t="s">
        <v>848</v>
      </c>
      <c r="N2230" s="206">
        <v>108275</v>
      </c>
      <c r="O2230" s="206">
        <v>27808</v>
      </c>
      <c r="P2230" s="206">
        <v>831072</v>
      </c>
      <c r="Q2230" s="206">
        <v>830725</v>
      </c>
      <c r="R2230" s="206">
        <v>11244</v>
      </c>
      <c r="S2230" s="206">
        <v>1080054</v>
      </c>
      <c r="T2230" s="206"/>
    </row>
    <row r="2231" spans="1:20">
      <c r="A2231" s="86">
        <v>2227</v>
      </c>
      <c r="B2231" s="86">
        <v>2227</v>
      </c>
      <c r="C2231" s="105">
        <v>39636</v>
      </c>
      <c r="D2231" s="86"/>
      <c r="E2231" s="277">
        <v>39637</v>
      </c>
      <c r="F2231" s="105">
        <v>39639</v>
      </c>
      <c r="G2231" s="105">
        <v>39644</v>
      </c>
      <c r="H2231" s="193" t="s">
        <v>120</v>
      </c>
      <c r="I2231" s="206">
        <v>69917</v>
      </c>
      <c r="J2231" s="206"/>
      <c r="K2231" s="206"/>
      <c r="L2231" s="206">
        <v>32389</v>
      </c>
      <c r="M2231" s="206" t="s">
        <v>849</v>
      </c>
      <c r="N2231" s="206">
        <v>108459</v>
      </c>
      <c r="O2231" s="206">
        <v>27482</v>
      </c>
      <c r="P2231" s="206">
        <v>831135</v>
      </c>
      <c r="Q2231" s="206">
        <v>830308</v>
      </c>
      <c r="R2231" s="206">
        <v>11153</v>
      </c>
      <c r="S2231" s="206">
        <v>1080075</v>
      </c>
      <c r="T2231" s="206"/>
    </row>
    <row r="2232" spans="1:20">
      <c r="A2232" s="86">
        <v>2228</v>
      </c>
      <c r="B2232" s="86">
        <v>2228</v>
      </c>
      <c r="C2232" s="105">
        <v>39636</v>
      </c>
      <c r="D2232" s="86"/>
      <c r="E2232" s="277">
        <v>39637</v>
      </c>
      <c r="F2232" s="105">
        <v>39279</v>
      </c>
      <c r="G2232" s="105">
        <v>39638</v>
      </c>
      <c r="H2232" s="193" t="s">
        <v>134</v>
      </c>
      <c r="I2232" s="206">
        <v>69426</v>
      </c>
      <c r="J2232" s="206"/>
      <c r="K2232" s="206"/>
      <c r="L2232" s="206">
        <v>32427</v>
      </c>
      <c r="M2232" s="206" t="s">
        <v>850</v>
      </c>
      <c r="N2232" s="206">
        <v>107669</v>
      </c>
      <c r="O2232" s="206">
        <v>27810</v>
      </c>
      <c r="P2232" s="206">
        <v>833741</v>
      </c>
      <c r="Q2232" s="206">
        <v>830731</v>
      </c>
      <c r="R2232" s="206">
        <v>11351</v>
      </c>
      <c r="S2232" s="206">
        <v>1080033</v>
      </c>
      <c r="T2232" s="206"/>
    </row>
    <row r="2233" spans="1:20">
      <c r="A2233" s="86">
        <v>2229</v>
      </c>
      <c r="B2233" s="86">
        <v>2229</v>
      </c>
      <c r="C2233" s="105">
        <v>39636</v>
      </c>
      <c r="D2233" s="86"/>
      <c r="E2233" s="277">
        <v>39640</v>
      </c>
      <c r="F2233" s="105">
        <v>39644</v>
      </c>
      <c r="G2233" s="105">
        <v>39647</v>
      </c>
      <c r="H2233" s="194" t="s">
        <v>170</v>
      </c>
      <c r="I2233" s="206">
        <v>69720</v>
      </c>
      <c r="J2233" s="206"/>
      <c r="K2233" s="206"/>
      <c r="L2233" s="206">
        <v>32395</v>
      </c>
      <c r="M2233" s="206" t="s">
        <v>851</v>
      </c>
      <c r="N2233" s="206">
        <v>108514</v>
      </c>
      <c r="O2233" s="206">
        <v>27768</v>
      </c>
      <c r="P2233" s="206">
        <v>833746</v>
      </c>
      <c r="Q2233" s="206">
        <v>830746</v>
      </c>
      <c r="R2233" s="206">
        <v>10792</v>
      </c>
      <c r="S2233" s="206">
        <v>1080072</v>
      </c>
      <c r="T2233" s="206"/>
    </row>
    <row r="2234" spans="1:20">
      <c r="A2234" s="86">
        <v>2230</v>
      </c>
      <c r="B2234" s="86">
        <v>2230</v>
      </c>
      <c r="C2234" s="105">
        <v>39636</v>
      </c>
      <c r="D2234" s="86"/>
      <c r="E2234" s="277">
        <v>39637</v>
      </c>
      <c r="F2234" s="105">
        <v>39279</v>
      </c>
      <c r="G2234" s="105">
        <v>39638</v>
      </c>
      <c r="H2234" s="193" t="s">
        <v>120</v>
      </c>
      <c r="I2234" s="206">
        <v>69383</v>
      </c>
      <c r="J2234" s="206"/>
      <c r="K2234" s="206"/>
      <c r="L2234" s="206">
        <v>32429</v>
      </c>
      <c r="M2234" s="206" t="s">
        <v>852</v>
      </c>
      <c r="N2234" s="206">
        <v>108527</v>
      </c>
      <c r="O2234" s="206">
        <v>27814</v>
      </c>
      <c r="P2234" s="206">
        <v>833742</v>
      </c>
      <c r="Q2234" s="206">
        <v>830730</v>
      </c>
      <c r="R2234" s="206">
        <v>11243</v>
      </c>
      <c r="S2234" s="206">
        <v>1580036</v>
      </c>
      <c r="T2234" s="206"/>
    </row>
    <row r="2235" spans="1:20">
      <c r="A2235" s="86">
        <v>2231</v>
      </c>
      <c r="B2235" s="86">
        <v>2231</v>
      </c>
      <c r="C2235" s="105">
        <v>39636</v>
      </c>
      <c r="D2235" s="86"/>
      <c r="E2235" s="277">
        <v>39637</v>
      </c>
      <c r="F2235" s="105">
        <v>39279</v>
      </c>
      <c r="G2235" s="105">
        <v>39638</v>
      </c>
      <c r="H2235" s="193" t="s">
        <v>120</v>
      </c>
      <c r="I2235" s="206">
        <v>69921</v>
      </c>
      <c r="J2235" s="206"/>
      <c r="K2235" s="206"/>
      <c r="L2235" s="206">
        <v>32380</v>
      </c>
      <c r="M2235" s="206" t="s">
        <v>853</v>
      </c>
      <c r="N2235" s="206">
        <v>108518</v>
      </c>
      <c r="O2235" s="206">
        <v>26956</v>
      </c>
      <c r="P2235" s="206">
        <v>833749</v>
      </c>
      <c r="Q2235" s="206">
        <v>830742</v>
      </c>
      <c r="R2235" s="206">
        <v>11141</v>
      </c>
      <c r="S2235" s="206">
        <v>1580026</v>
      </c>
      <c r="T2235" s="206"/>
    </row>
    <row r="2236" spans="1:20">
      <c r="A2236" s="86">
        <v>2232</v>
      </c>
      <c r="B2236" s="86">
        <v>2232</v>
      </c>
      <c r="C2236" s="105">
        <v>39636</v>
      </c>
      <c r="D2236" s="86"/>
      <c r="E2236" s="277">
        <v>39637</v>
      </c>
      <c r="F2236" s="105">
        <v>39279</v>
      </c>
      <c r="G2236" s="105">
        <v>39638</v>
      </c>
      <c r="H2236" s="193" t="s">
        <v>134</v>
      </c>
      <c r="I2236" s="206">
        <v>69559</v>
      </c>
      <c r="J2236" s="206"/>
      <c r="K2236" s="206"/>
      <c r="L2236" s="206">
        <v>32371</v>
      </c>
      <c r="M2236" s="206" t="s">
        <v>854</v>
      </c>
      <c r="N2236" s="206">
        <v>107821</v>
      </c>
      <c r="O2236" s="206">
        <v>27477</v>
      </c>
      <c r="P2236" s="206">
        <v>831141</v>
      </c>
      <c r="Q2236" s="206">
        <v>830296</v>
      </c>
      <c r="R2236" s="206">
        <v>11058</v>
      </c>
      <c r="S2236" s="206">
        <v>1580026</v>
      </c>
      <c r="T2236" s="206"/>
    </row>
    <row r="2237" spans="1:20">
      <c r="A2237" s="86">
        <v>2233</v>
      </c>
      <c r="B2237" s="86">
        <v>2233</v>
      </c>
      <c r="C2237" s="105">
        <v>39636</v>
      </c>
      <c r="D2237" s="86"/>
      <c r="E2237" s="277">
        <v>39637</v>
      </c>
      <c r="F2237" s="105">
        <v>39279</v>
      </c>
      <c r="G2237" s="105">
        <v>39639</v>
      </c>
      <c r="H2237" s="193" t="s">
        <v>122</v>
      </c>
      <c r="I2237" s="206">
        <v>69833</v>
      </c>
      <c r="J2237" s="206"/>
      <c r="K2237" s="206"/>
      <c r="L2237" s="206">
        <v>32434</v>
      </c>
      <c r="M2237" s="206" t="s">
        <v>855</v>
      </c>
      <c r="N2237" s="206">
        <v>108461</v>
      </c>
      <c r="O2237" s="206">
        <v>27821</v>
      </c>
      <c r="P2237" s="206">
        <v>831143</v>
      </c>
      <c r="Q2237" s="206">
        <v>830721</v>
      </c>
      <c r="R2237" s="206">
        <v>11288</v>
      </c>
      <c r="S2237" s="206">
        <v>1580027</v>
      </c>
      <c r="T2237" s="206"/>
    </row>
    <row r="2238" spans="1:20">
      <c r="A2238" s="86">
        <v>2234</v>
      </c>
      <c r="B2238" s="86">
        <v>2234</v>
      </c>
      <c r="C2238" s="105">
        <v>39636</v>
      </c>
      <c r="D2238" s="86"/>
      <c r="E2238" s="277">
        <v>39637</v>
      </c>
      <c r="F2238" s="105">
        <v>39279</v>
      </c>
      <c r="G2238" s="105">
        <v>39639</v>
      </c>
      <c r="H2238" s="193" t="s">
        <v>122</v>
      </c>
      <c r="I2238" s="206">
        <v>69351</v>
      </c>
      <c r="J2238" s="206"/>
      <c r="K2238" s="206"/>
      <c r="L2238" s="206">
        <v>32428</v>
      </c>
      <c r="M2238" s="206" t="s">
        <v>856</v>
      </c>
      <c r="N2238" s="206">
        <v>108521</v>
      </c>
      <c r="O2238" s="206">
        <v>27658</v>
      </c>
      <c r="P2238" s="206">
        <v>834099</v>
      </c>
      <c r="Q2238" s="206">
        <v>830306</v>
      </c>
      <c r="R2238" s="206">
        <v>11350</v>
      </c>
      <c r="S2238" s="206">
        <v>1580074</v>
      </c>
      <c r="T2238" s="206"/>
    </row>
    <row r="2239" spans="1:20">
      <c r="A2239" s="86">
        <v>2235</v>
      </c>
      <c r="B2239" s="86">
        <v>2235</v>
      </c>
      <c r="C2239" s="105">
        <v>39636</v>
      </c>
      <c r="D2239" s="86"/>
      <c r="E2239" s="277">
        <v>39637</v>
      </c>
      <c r="F2239" s="105">
        <v>39279</v>
      </c>
      <c r="G2239" s="105">
        <v>39639</v>
      </c>
      <c r="H2239" s="193" t="s">
        <v>122</v>
      </c>
      <c r="I2239" s="206">
        <v>69427</v>
      </c>
      <c r="J2239" s="206"/>
      <c r="K2239" s="206"/>
      <c r="L2239" s="206">
        <v>32377</v>
      </c>
      <c r="M2239" s="206" t="s">
        <v>857</v>
      </c>
      <c r="N2239" s="206">
        <v>107437</v>
      </c>
      <c r="O2239" s="206">
        <v>27596</v>
      </c>
      <c r="P2239" s="206">
        <v>831096</v>
      </c>
      <c r="Q2239" s="206">
        <v>830740</v>
      </c>
      <c r="R2239" s="206">
        <v>11080</v>
      </c>
      <c r="S2239" s="206">
        <v>1580083</v>
      </c>
      <c r="T2239" s="206"/>
    </row>
    <row r="2240" spans="1:20">
      <c r="A2240" s="86">
        <v>2236</v>
      </c>
      <c r="B2240" s="86">
        <v>2236</v>
      </c>
      <c r="C2240" s="105">
        <v>39637</v>
      </c>
      <c r="D2240" s="86"/>
      <c r="E2240" s="277">
        <v>39638</v>
      </c>
      <c r="F2240" s="105">
        <v>39639</v>
      </c>
      <c r="G2240" s="105">
        <v>39644</v>
      </c>
      <c r="H2240" s="193" t="s">
        <v>120</v>
      </c>
      <c r="I2240" s="206">
        <v>69987</v>
      </c>
      <c r="J2240" s="206"/>
      <c r="K2240" s="206"/>
      <c r="L2240" s="206">
        <v>32431</v>
      </c>
      <c r="M2240" s="206" t="s">
        <v>858</v>
      </c>
      <c r="N2240" s="206">
        <v>108530</v>
      </c>
      <c r="O2240" s="206">
        <v>27817</v>
      </c>
      <c r="P2240" s="206">
        <v>834068</v>
      </c>
      <c r="Q2240" s="206">
        <v>830722</v>
      </c>
      <c r="R2240" s="206">
        <v>11245</v>
      </c>
      <c r="S2240" s="206">
        <v>1580087</v>
      </c>
      <c r="T2240" s="206"/>
    </row>
    <row r="2241" spans="1:20">
      <c r="A2241" s="86">
        <v>2237</v>
      </c>
      <c r="B2241" s="86">
        <v>2237</v>
      </c>
      <c r="C2241" s="105">
        <v>39637</v>
      </c>
      <c r="D2241" s="86"/>
      <c r="E2241" s="277">
        <v>39637</v>
      </c>
      <c r="F2241" s="105">
        <v>39279</v>
      </c>
      <c r="G2241" s="105">
        <v>39638</v>
      </c>
      <c r="H2241" s="193" t="s">
        <v>134</v>
      </c>
      <c r="I2241" s="206">
        <v>69721</v>
      </c>
      <c r="J2241" s="206"/>
      <c r="K2241" s="206"/>
      <c r="L2241" s="206">
        <v>32432</v>
      </c>
      <c r="M2241" s="206" t="s">
        <v>859</v>
      </c>
      <c r="N2241" s="206">
        <v>108528</v>
      </c>
      <c r="O2241" s="206">
        <v>27464</v>
      </c>
      <c r="P2241" s="206">
        <v>834065</v>
      </c>
      <c r="Q2241" s="206">
        <v>830735</v>
      </c>
      <c r="R2241" s="206">
        <v>11283</v>
      </c>
      <c r="S2241" s="206">
        <v>1980025</v>
      </c>
      <c r="T2241" s="206"/>
    </row>
    <row r="2242" spans="1:20">
      <c r="A2242" s="86">
        <v>2238</v>
      </c>
      <c r="B2242" s="86">
        <v>2238</v>
      </c>
      <c r="C2242" s="105">
        <v>39637</v>
      </c>
      <c r="D2242" s="86"/>
      <c r="E2242" s="277">
        <v>39638</v>
      </c>
      <c r="F2242" s="105">
        <v>39639</v>
      </c>
      <c r="G2242" s="105">
        <v>39639</v>
      </c>
      <c r="H2242" s="193" t="s">
        <v>120</v>
      </c>
      <c r="I2242" s="206">
        <v>69735</v>
      </c>
      <c r="J2242" s="206"/>
      <c r="K2242" s="206"/>
      <c r="L2242" s="206">
        <v>32349</v>
      </c>
      <c r="M2242" s="206" t="s">
        <v>860</v>
      </c>
      <c r="N2242" s="206">
        <v>108754</v>
      </c>
      <c r="O2242" s="206">
        <v>27442</v>
      </c>
      <c r="P2242" s="206">
        <v>834098</v>
      </c>
      <c r="Q2242" s="206">
        <v>830727</v>
      </c>
      <c r="R2242" s="206">
        <v>11306</v>
      </c>
      <c r="S2242" s="206">
        <v>1580084</v>
      </c>
      <c r="T2242" s="206"/>
    </row>
    <row r="2243" spans="1:20">
      <c r="A2243" s="86">
        <v>2239</v>
      </c>
      <c r="B2243" s="86">
        <v>2239</v>
      </c>
      <c r="C2243" s="105">
        <v>39637</v>
      </c>
      <c r="D2243" s="86"/>
      <c r="E2243" s="277">
        <v>39638</v>
      </c>
      <c r="F2243" s="105">
        <v>39639</v>
      </c>
      <c r="G2243" s="105">
        <v>39645</v>
      </c>
      <c r="H2243" s="193" t="s">
        <v>120</v>
      </c>
      <c r="I2243" s="206">
        <v>69727</v>
      </c>
      <c r="J2243" s="206"/>
      <c r="K2243" s="206"/>
      <c r="L2243" s="206">
        <v>32351</v>
      </c>
      <c r="M2243" s="206" t="s">
        <v>861</v>
      </c>
      <c r="N2243" s="206">
        <v>108531</v>
      </c>
      <c r="O2243" s="206">
        <v>27715</v>
      </c>
      <c r="P2243" s="206">
        <v>833402</v>
      </c>
      <c r="Q2243" s="206">
        <v>830728</v>
      </c>
      <c r="R2243" s="206">
        <v>11203</v>
      </c>
      <c r="S2243" s="206">
        <v>1580089</v>
      </c>
      <c r="T2243" s="206"/>
    </row>
    <row r="2244" spans="1:20">
      <c r="A2244" s="86">
        <v>2240</v>
      </c>
      <c r="B2244" s="86">
        <v>2240</v>
      </c>
      <c r="C2244" s="105">
        <v>39637</v>
      </c>
      <c r="D2244" s="86"/>
      <c r="E2244" s="277">
        <v>39638</v>
      </c>
      <c r="F2244" s="105">
        <v>39639</v>
      </c>
      <c r="G2244" s="105">
        <v>39646</v>
      </c>
      <c r="H2244" s="194" t="s">
        <v>134</v>
      </c>
      <c r="I2244" s="206">
        <v>69749</v>
      </c>
      <c r="J2244" s="206"/>
      <c r="K2244" s="206"/>
      <c r="L2244" s="206">
        <v>32338</v>
      </c>
      <c r="M2244" s="206" t="s">
        <v>862</v>
      </c>
      <c r="N2244" s="206">
        <v>108529</v>
      </c>
      <c r="O2244" s="206">
        <v>27709</v>
      </c>
      <c r="P2244" s="206">
        <v>833745</v>
      </c>
      <c r="Q2244" s="206">
        <v>830737</v>
      </c>
      <c r="R2244" s="206">
        <v>10867</v>
      </c>
      <c r="S2244" s="206">
        <v>1580093</v>
      </c>
      <c r="T2244" s="206"/>
    </row>
    <row r="2245" spans="1:20">
      <c r="A2245" s="86">
        <v>2241</v>
      </c>
      <c r="B2245" s="86">
        <v>2241</v>
      </c>
      <c r="C2245" s="105">
        <v>39637</v>
      </c>
      <c r="D2245" s="86"/>
      <c r="E2245" s="277">
        <v>39638</v>
      </c>
      <c r="F2245" s="105">
        <v>39639</v>
      </c>
      <c r="G2245" s="105">
        <v>39646</v>
      </c>
      <c r="H2245" s="194" t="s">
        <v>120</v>
      </c>
      <c r="I2245" s="206">
        <v>69979</v>
      </c>
      <c r="J2245" s="206"/>
      <c r="K2245" s="206"/>
      <c r="L2245" s="206">
        <v>32343</v>
      </c>
      <c r="M2245" s="206" t="s">
        <v>863</v>
      </c>
      <c r="N2245" s="206">
        <v>107986</v>
      </c>
      <c r="O2245" s="206">
        <v>27732</v>
      </c>
      <c r="P2245" s="206">
        <v>833757</v>
      </c>
      <c r="Q2245" s="206">
        <v>830720</v>
      </c>
      <c r="R2245" s="206">
        <v>11312</v>
      </c>
      <c r="S2245" s="206">
        <v>1080039</v>
      </c>
      <c r="T2245" s="206"/>
    </row>
    <row r="2246" spans="1:20">
      <c r="A2246" s="86">
        <v>2242</v>
      </c>
      <c r="B2246" s="86">
        <v>2242</v>
      </c>
      <c r="C2246" s="105">
        <v>39637</v>
      </c>
      <c r="D2246" s="86"/>
      <c r="E2246" s="277">
        <v>39638</v>
      </c>
      <c r="F2246" s="105">
        <v>39639</v>
      </c>
      <c r="G2246" s="105">
        <v>39644</v>
      </c>
      <c r="H2246" s="193" t="s">
        <v>120</v>
      </c>
      <c r="I2246" s="206">
        <v>69556</v>
      </c>
      <c r="J2246" s="206"/>
      <c r="K2246" s="206"/>
      <c r="L2246" s="206">
        <v>32353</v>
      </c>
      <c r="M2246" s="206" t="s">
        <v>864</v>
      </c>
      <c r="N2246" s="206">
        <v>101819</v>
      </c>
      <c r="O2246" s="206">
        <v>27660</v>
      </c>
      <c r="P2246" s="206">
        <v>833745</v>
      </c>
      <c r="Q2246" s="206">
        <v>830736</v>
      </c>
      <c r="R2246" s="206">
        <v>11114</v>
      </c>
      <c r="S2246" s="206">
        <v>1580092</v>
      </c>
      <c r="T2246" s="206"/>
    </row>
    <row r="2247" spans="1:20">
      <c r="A2247" s="86">
        <v>2243</v>
      </c>
      <c r="B2247" s="86">
        <v>2243</v>
      </c>
      <c r="C2247" s="105">
        <v>39637</v>
      </c>
      <c r="D2247" s="86"/>
      <c r="E2247" s="277">
        <v>39638</v>
      </c>
      <c r="F2247" s="105">
        <v>39639</v>
      </c>
      <c r="G2247" s="105">
        <v>39646</v>
      </c>
      <c r="H2247" s="194" t="s">
        <v>134</v>
      </c>
      <c r="I2247" s="206">
        <v>69638</v>
      </c>
      <c r="J2247" s="206"/>
      <c r="K2247" s="206"/>
      <c r="L2247" s="206">
        <v>32334</v>
      </c>
      <c r="M2247" s="206" t="s">
        <v>865</v>
      </c>
      <c r="N2247" s="206">
        <v>108393</v>
      </c>
      <c r="O2247" s="206">
        <v>27717</v>
      </c>
      <c r="P2247" s="206">
        <v>833755</v>
      </c>
      <c r="Q2247" s="206">
        <v>830729</v>
      </c>
      <c r="R2247" s="206">
        <v>11224</v>
      </c>
      <c r="S2247" s="206">
        <v>1980014</v>
      </c>
      <c r="T2247" s="206"/>
    </row>
    <row r="2248" spans="1:20">
      <c r="A2248" s="86">
        <v>2244</v>
      </c>
      <c r="B2248" s="86">
        <v>2244</v>
      </c>
      <c r="C2248" s="105">
        <v>39637</v>
      </c>
      <c r="D2248" s="86"/>
      <c r="E2248" s="277">
        <v>39638</v>
      </c>
      <c r="F2248" s="105">
        <v>39639</v>
      </c>
      <c r="G2248" s="105">
        <v>39639</v>
      </c>
      <c r="H2248" s="193" t="s">
        <v>120</v>
      </c>
      <c r="I2248" s="206">
        <v>69696</v>
      </c>
      <c r="J2248" s="206"/>
      <c r="K2248" s="206"/>
      <c r="L2248" s="206">
        <v>32345</v>
      </c>
      <c r="M2248" s="206" t="s">
        <v>866</v>
      </c>
      <c r="N2248" s="206">
        <v>107929</v>
      </c>
      <c r="O2248" s="206">
        <v>27729</v>
      </c>
      <c r="P2248" s="206">
        <v>833748</v>
      </c>
      <c r="Q2248" s="206">
        <v>830739</v>
      </c>
      <c r="R2248" s="206">
        <v>10915</v>
      </c>
      <c r="S2248" s="206">
        <v>1580097</v>
      </c>
      <c r="T2248" s="206"/>
    </row>
    <row r="2249" spans="1:20">
      <c r="A2249" s="86">
        <v>2245</v>
      </c>
      <c r="B2249" s="86">
        <v>2245</v>
      </c>
      <c r="C2249" s="105">
        <v>39637</v>
      </c>
      <c r="D2249" s="86"/>
      <c r="E2249" s="277">
        <v>39638</v>
      </c>
      <c r="F2249" s="105">
        <v>39639</v>
      </c>
      <c r="G2249" s="105">
        <v>39639</v>
      </c>
      <c r="H2249" s="193" t="s">
        <v>120</v>
      </c>
      <c r="I2249" s="206">
        <v>69431</v>
      </c>
      <c r="J2249" s="206"/>
      <c r="K2249" s="206"/>
      <c r="L2249" s="206">
        <v>32340</v>
      </c>
      <c r="M2249" s="206" t="s">
        <v>867</v>
      </c>
      <c r="N2249" s="206">
        <v>107985</v>
      </c>
      <c r="O2249" s="206">
        <v>27697</v>
      </c>
      <c r="P2249" s="206">
        <v>834060</v>
      </c>
      <c r="Q2249" s="206">
        <v>830297</v>
      </c>
      <c r="R2249" s="206">
        <v>10857</v>
      </c>
      <c r="S2249" s="206">
        <v>1580099</v>
      </c>
      <c r="T2249" s="206"/>
    </row>
    <row r="2250" spans="1:20">
      <c r="A2250" s="86">
        <v>2246</v>
      </c>
      <c r="B2250" s="86">
        <v>2246</v>
      </c>
      <c r="C2250" s="105">
        <v>39637</v>
      </c>
      <c r="D2250" s="86"/>
      <c r="E2250" s="277">
        <v>39640</v>
      </c>
      <c r="F2250" s="105">
        <v>39644</v>
      </c>
      <c r="G2250" s="105">
        <v>39650</v>
      </c>
      <c r="H2250" s="194" t="s">
        <v>120</v>
      </c>
      <c r="I2250" s="206">
        <v>69724</v>
      </c>
      <c r="J2250" s="206"/>
      <c r="K2250" s="206"/>
      <c r="L2250" s="206">
        <v>32347</v>
      </c>
      <c r="M2250" s="206" t="s">
        <v>868</v>
      </c>
      <c r="N2250" s="206">
        <v>108512</v>
      </c>
      <c r="O2250" s="206">
        <v>27734</v>
      </c>
      <c r="P2250" s="206">
        <v>833744</v>
      </c>
      <c r="Q2250" s="206">
        <v>831144</v>
      </c>
      <c r="R2250" s="206">
        <v>11313</v>
      </c>
      <c r="S2250" s="206">
        <v>1580098</v>
      </c>
      <c r="T2250" s="206"/>
    </row>
    <row r="2251" spans="1:20">
      <c r="A2251" s="86">
        <v>2247</v>
      </c>
      <c r="B2251" s="86">
        <v>2247</v>
      </c>
      <c r="C2251" s="105">
        <v>39637</v>
      </c>
      <c r="D2251" s="86"/>
      <c r="E2251" s="277">
        <v>39638</v>
      </c>
      <c r="F2251" s="105">
        <v>39639</v>
      </c>
      <c r="G2251" s="105">
        <v>39650</v>
      </c>
      <c r="H2251" s="194" t="s">
        <v>120</v>
      </c>
      <c r="I2251" s="206">
        <v>69837</v>
      </c>
      <c r="J2251" s="206"/>
      <c r="K2251" s="206"/>
      <c r="L2251" s="206">
        <v>32440</v>
      </c>
      <c r="M2251" s="206" t="s">
        <v>869</v>
      </c>
      <c r="N2251" s="206">
        <v>108122</v>
      </c>
      <c r="O2251" s="206">
        <v>27261</v>
      </c>
      <c r="P2251" s="206">
        <v>833747</v>
      </c>
      <c r="Q2251" s="206">
        <v>830738</v>
      </c>
      <c r="R2251" s="206">
        <v>11292</v>
      </c>
      <c r="S2251" s="206">
        <v>1580072</v>
      </c>
      <c r="T2251" s="206"/>
    </row>
    <row r="2252" spans="1:20">
      <c r="A2252" s="86">
        <v>2248</v>
      </c>
      <c r="B2252" s="86">
        <v>2248</v>
      </c>
      <c r="C2252" s="105">
        <v>39637</v>
      </c>
      <c r="D2252" s="86"/>
      <c r="E2252" s="277">
        <v>39638</v>
      </c>
      <c r="F2252" s="105">
        <v>39639</v>
      </c>
      <c r="G2252" s="105">
        <v>39644</v>
      </c>
      <c r="H2252" s="193" t="s">
        <v>120</v>
      </c>
      <c r="I2252" s="206">
        <v>69981</v>
      </c>
      <c r="J2252" s="206"/>
      <c r="K2252" s="206"/>
      <c r="L2252" s="206">
        <v>32323</v>
      </c>
      <c r="M2252" s="206" t="s">
        <v>870</v>
      </c>
      <c r="N2252" s="206">
        <v>107925</v>
      </c>
      <c r="O2252" s="206">
        <v>27710</v>
      </c>
      <c r="P2252" s="206">
        <v>833756</v>
      </c>
      <c r="Q2252" s="206">
        <v>831146</v>
      </c>
      <c r="R2252" s="206">
        <v>11011</v>
      </c>
      <c r="S2252" s="206">
        <v>1080045</v>
      </c>
      <c r="T2252" s="206"/>
    </row>
    <row r="2253" spans="1:20">
      <c r="A2253" s="86">
        <v>2249</v>
      </c>
      <c r="B2253" s="86">
        <v>2249</v>
      </c>
      <c r="C2253" s="105">
        <v>39637</v>
      </c>
      <c r="D2253" s="86"/>
      <c r="E2253" s="277">
        <v>39638</v>
      </c>
      <c r="F2253" s="105">
        <v>39639</v>
      </c>
      <c r="G2253" s="105">
        <v>39644</v>
      </c>
      <c r="H2253" s="193" t="s">
        <v>120</v>
      </c>
      <c r="I2253" s="206">
        <v>69978</v>
      </c>
      <c r="J2253" s="206"/>
      <c r="K2253" s="206"/>
      <c r="L2253" s="206">
        <v>32396</v>
      </c>
      <c r="M2253" s="206" t="s">
        <v>871</v>
      </c>
      <c r="N2253" s="206">
        <v>108595</v>
      </c>
      <c r="O2253" s="206">
        <v>27769</v>
      </c>
      <c r="P2253" s="206">
        <v>831684</v>
      </c>
      <c r="Q2253" s="206">
        <v>831143</v>
      </c>
      <c r="R2253" s="206">
        <v>11162</v>
      </c>
      <c r="S2253" s="206">
        <v>1980051</v>
      </c>
      <c r="T2253" s="206"/>
    </row>
    <row r="2254" spans="1:20">
      <c r="A2254" s="86">
        <v>2250</v>
      </c>
      <c r="B2254" s="86">
        <v>2250</v>
      </c>
      <c r="C2254" s="105">
        <v>39637</v>
      </c>
      <c r="D2254" s="86"/>
      <c r="E2254" s="277">
        <v>39638</v>
      </c>
      <c r="F2254" s="105">
        <v>39639</v>
      </c>
      <c r="G2254" s="105">
        <v>39646</v>
      </c>
      <c r="H2254" s="194" t="s">
        <v>120</v>
      </c>
      <c r="I2254" s="206">
        <v>69689</v>
      </c>
      <c r="J2254" s="206"/>
      <c r="K2254" s="206"/>
      <c r="L2254" s="206">
        <v>32346</v>
      </c>
      <c r="M2254" s="206" t="s">
        <v>872</v>
      </c>
      <c r="N2254" s="206">
        <v>108394</v>
      </c>
      <c r="O2254" s="206">
        <v>27727</v>
      </c>
      <c r="P2254" s="206">
        <v>832131</v>
      </c>
      <c r="Q2254" s="206">
        <v>831137</v>
      </c>
      <c r="R2254" s="206">
        <v>10879</v>
      </c>
      <c r="S2254" s="206">
        <v>1980109</v>
      </c>
      <c r="T2254" s="206"/>
    </row>
    <row r="2255" spans="1:20">
      <c r="A2255" s="86">
        <v>2251</v>
      </c>
      <c r="B2255" s="86">
        <v>2251</v>
      </c>
      <c r="C2255" s="105">
        <v>39637</v>
      </c>
      <c r="D2255" s="86"/>
      <c r="E2255" s="277">
        <v>39638</v>
      </c>
      <c r="F2255" s="105">
        <v>39639</v>
      </c>
      <c r="G2255" s="105">
        <v>39640</v>
      </c>
      <c r="H2255" s="193" t="s">
        <v>120</v>
      </c>
      <c r="I2255" s="206">
        <v>69550</v>
      </c>
      <c r="J2255" s="206"/>
      <c r="K2255" s="206"/>
      <c r="L2255" s="206">
        <v>32363</v>
      </c>
      <c r="M2255" s="206" t="s">
        <v>873</v>
      </c>
      <c r="N2255" s="206">
        <v>108602</v>
      </c>
      <c r="O2255" s="206">
        <v>27701</v>
      </c>
      <c r="P2255" s="206">
        <v>832029</v>
      </c>
      <c r="Q2255" s="206">
        <v>831145</v>
      </c>
      <c r="R2255" s="206">
        <v>11228</v>
      </c>
      <c r="S2255" s="206">
        <v>1980075</v>
      </c>
      <c r="T2255" s="206"/>
    </row>
    <row r="2256" spans="1:20">
      <c r="A2256" s="86">
        <v>2252</v>
      </c>
      <c r="B2256" s="86">
        <v>2252</v>
      </c>
      <c r="C2256" s="105">
        <v>39638</v>
      </c>
      <c r="D2256" s="86"/>
      <c r="E2256" s="277">
        <v>39640</v>
      </c>
      <c r="F2256" s="105">
        <v>39644</v>
      </c>
      <c r="G2256" s="105">
        <v>39656</v>
      </c>
      <c r="H2256" s="196" t="s">
        <v>122</v>
      </c>
      <c r="I2256" s="206">
        <v>69708</v>
      </c>
      <c r="J2256" s="206"/>
      <c r="K2256" s="206"/>
      <c r="L2256" s="206">
        <v>32370</v>
      </c>
      <c r="M2256" s="206" t="s">
        <v>874</v>
      </c>
      <c r="N2256" s="206">
        <v>107983</v>
      </c>
      <c r="O2256" s="206">
        <v>27474</v>
      </c>
      <c r="P2256" s="206">
        <v>832140</v>
      </c>
      <c r="Q2256" s="206">
        <v>831139</v>
      </c>
      <c r="R2256" s="206">
        <v>11232</v>
      </c>
      <c r="S2256" s="206">
        <v>1980123</v>
      </c>
      <c r="T2256" s="206"/>
    </row>
    <row r="2257" spans="1:20">
      <c r="A2257" s="86">
        <v>2253</v>
      </c>
      <c r="B2257" s="86">
        <v>2253</v>
      </c>
      <c r="C2257" s="105">
        <v>39638</v>
      </c>
      <c r="D2257" s="86"/>
      <c r="E2257" s="277">
        <v>39639</v>
      </c>
      <c r="F2257" s="105">
        <v>39643</v>
      </c>
      <c r="G2257" s="105">
        <v>39644</v>
      </c>
      <c r="H2257" s="193" t="s">
        <v>120</v>
      </c>
      <c r="I2257" s="206">
        <v>70057</v>
      </c>
      <c r="J2257" s="206"/>
      <c r="K2257" s="206"/>
      <c r="L2257" s="206">
        <v>32352</v>
      </c>
      <c r="M2257" s="206" t="s">
        <v>875</v>
      </c>
      <c r="N2257" s="206">
        <v>107332</v>
      </c>
      <c r="O2257" s="206">
        <v>27733</v>
      </c>
      <c r="P2257" s="206">
        <v>832134</v>
      </c>
      <c r="Q2257" s="206">
        <v>831130</v>
      </c>
      <c r="R2257" s="206">
        <v>11197</v>
      </c>
      <c r="S2257" s="206">
        <v>1980111</v>
      </c>
      <c r="T2257" s="206"/>
    </row>
    <row r="2258" spans="1:20">
      <c r="A2258" s="86">
        <v>2254</v>
      </c>
      <c r="B2258" s="86">
        <v>2254</v>
      </c>
      <c r="C2258" s="105">
        <v>39638</v>
      </c>
      <c r="D2258" s="86"/>
      <c r="E2258" s="277">
        <v>39638</v>
      </c>
      <c r="F2258" s="105">
        <v>39639</v>
      </c>
      <c r="G2258" s="105">
        <v>39640</v>
      </c>
      <c r="H2258" s="193" t="s">
        <v>120</v>
      </c>
      <c r="I2258" s="206">
        <v>69707</v>
      </c>
      <c r="J2258" s="206"/>
      <c r="K2258" s="206"/>
      <c r="L2258" s="206">
        <v>32356</v>
      </c>
      <c r="M2258" s="206" t="s">
        <v>876</v>
      </c>
      <c r="N2258" s="206">
        <v>107927</v>
      </c>
      <c r="O2258" s="206">
        <v>27233</v>
      </c>
      <c r="P2258" s="206">
        <v>832034</v>
      </c>
      <c r="Q2258" s="206">
        <v>831140</v>
      </c>
      <c r="R2258" s="206">
        <v>11357</v>
      </c>
      <c r="S2258" s="206">
        <v>1980064</v>
      </c>
      <c r="T2258" s="206"/>
    </row>
    <row r="2259" spans="1:20">
      <c r="A2259" s="86">
        <v>2255</v>
      </c>
      <c r="B2259" s="86">
        <v>2255</v>
      </c>
      <c r="C2259" s="105">
        <v>39638</v>
      </c>
      <c r="D2259" s="86"/>
      <c r="E2259" s="277">
        <v>39638</v>
      </c>
      <c r="F2259" s="105">
        <v>39639</v>
      </c>
      <c r="G2259" s="105">
        <v>39640</v>
      </c>
      <c r="H2259" s="193" t="s">
        <v>120</v>
      </c>
      <c r="I2259" s="206">
        <v>69980</v>
      </c>
      <c r="J2259" s="206"/>
      <c r="K2259" s="206"/>
      <c r="L2259" s="206">
        <v>32354</v>
      </c>
      <c r="M2259" s="206" t="s">
        <v>877</v>
      </c>
      <c r="N2259" s="206">
        <v>108392</v>
      </c>
      <c r="O2259" s="206">
        <v>27708</v>
      </c>
      <c r="P2259" s="206">
        <v>832132</v>
      </c>
      <c r="Q2259" s="206">
        <v>831135</v>
      </c>
      <c r="R2259" s="206">
        <v>11116</v>
      </c>
      <c r="S2259" s="206">
        <v>1980030</v>
      </c>
      <c r="T2259" s="206"/>
    </row>
    <row r="2260" spans="1:20">
      <c r="A2260" s="86">
        <v>2256</v>
      </c>
      <c r="B2260" s="86">
        <v>2256</v>
      </c>
      <c r="C2260" s="105">
        <v>39638</v>
      </c>
      <c r="D2260" s="86"/>
      <c r="E2260" s="277">
        <v>39639</v>
      </c>
      <c r="F2260" s="105">
        <v>39643</v>
      </c>
      <c r="G2260" s="105">
        <v>39644</v>
      </c>
      <c r="H2260" s="193" t="s">
        <v>120</v>
      </c>
      <c r="I2260" s="206">
        <v>70022</v>
      </c>
      <c r="J2260" s="206"/>
      <c r="K2260" s="206"/>
      <c r="L2260" s="206">
        <v>32344</v>
      </c>
      <c r="M2260" s="206" t="s">
        <v>878</v>
      </c>
      <c r="N2260" s="206">
        <v>108391</v>
      </c>
      <c r="O2260" s="206">
        <v>27369</v>
      </c>
      <c r="P2260" s="206">
        <v>832156</v>
      </c>
      <c r="Q2260" s="206">
        <v>831138</v>
      </c>
      <c r="R2260" s="206">
        <v>10914</v>
      </c>
      <c r="S2260" s="206">
        <v>1980117</v>
      </c>
      <c r="T2260" s="206"/>
    </row>
    <row r="2261" spans="1:20">
      <c r="A2261" s="86">
        <v>2257</v>
      </c>
      <c r="B2261" s="86">
        <v>2257</v>
      </c>
      <c r="C2261" s="105">
        <v>39638</v>
      </c>
      <c r="D2261" s="86"/>
      <c r="E2261" s="277">
        <v>39639</v>
      </c>
      <c r="F2261" s="105">
        <v>39643</v>
      </c>
      <c r="G2261" s="105">
        <v>39644</v>
      </c>
      <c r="H2261" s="193" t="s">
        <v>120</v>
      </c>
      <c r="I2261" s="206">
        <v>69722</v>
      </c>
      <c r="J2261" s="206"/>
      <c r="K2261" s="206"/>
      <c r="L2261" s="206">
        <v>32361</v>
      </c>
      <c r="M2261" s="206" t="s">
        <v>879</v>
      </c>
      <c r="N2261" s="206">
        <v>108218</v>
      </c>
      <c r="O2261" s="206">
        <v>27367</v>
      </c>
      <c r="P2261" s="206">
        <v>832187</v>
      </c>
      <c r="Q2261" s="206">
        <v>831119</v>
      </c>
      <c r="R2261" s="206">
        <v>11069</v>
      </c>
      <c r="S2261" s="206">
        <v>1580070</v>
      </c>
      <c r="T2261" s="206"/>
    </row>
    <row r="2262" spans="1:20">
      <c r="A2262" s="86">
        <v>2258</v>
      </c>
      <c r="B2262" s="86">
        <v>2258</v>
      </c>
      <c r="C2262" s="105">
        <v>39638</v>
      </c>
      <c r="D2262" s="86"/>
      <c r="E2262" s="277">
        <v>39639</v>
      </c>
      <c r="F2262" s="105">
        <v>39643</v>
      </c>
      <c r="G2262" s="105">
        <v>39650</v>
      </c>
      <c r="H2262" s="194" t="s">
        <v>120</v>
      </c>
      <c r="I2262" s="206">
        <v>70062</v>
      </c>
      <c r="J2262" s="206"/>
      <c r="K2262" s="206"/>
      <c r="L2262" s="206">
        <v>32398</v>
      </c>
      <c r="M2262" s="206" t="s">
        <v>880</v>
      </c>
      <c r="N2262" s="206">
        <v>107667</v>
      </c>
      <c r="O2262" s="206">
        <v>27559</v>
      </c>
      <c r="P2262" s="206">
        <v>832372</v>
      </c>
      <c r="Q2262" s="206">
        <v>831124</v>
      </c>
      <c r="R2262" s="206">
        <v>11179</v>
      </c>
      <c r="S2262" s="206">
        <v>1080064</v>
      </c>
      <c r="T2262" s="206"/>
    </row>
    <row r="2263" spans="1:20">
      <c r="A2263" s="86">
        <v>2259</v>
      </c>
      <c r="B2263" s="86">
        <v>2259</v>
      </c>
      <c r="C2263" s="105">
        <v>39638</v>
      </c>
      <c r="D2263" s="86"/>
      <c r="E2263" s="277">
        <v>39639</v>
      </c>
      <c r="F2263" s="105">
        <v>39643</v>
      </c>
      <c r="G2263" s="105">
        <v>39643</v>
      </c>
      <c r="H2263" s="193" t="s">
        <v>120</v>
      </c>
      <c r="I2263" s="206">
        <v>69664</v>
      </c>
      <c r="J2263" s="206"/>
      <c r="K2263" s="206"/>
      <c r="L2263" s="206">
        <v>32359</v>
      </c>
      <c r="M2263" s="206" t="s">
        <v>881</v>
      </c>
      <c r="N2263" s="206">
        <v>107987</v>
      </c>
      <c r="O2263" s="206">
        <v>27751</v>
      </c>
      <c r="P2263" s="206">
        <v>832186</v>
      </c>
      <c r="Q2263" s="206">
        <v>831118</v>
      </c>
      <c r="R2263" s="206">
        <v>11078</v>
      </c>
      <c r="S2263" s="206">
        <v>980123</v>
      </c>
      <c r="T2263" s="206"/>
    </row>
    <row r="2264" spans="1:20">
      <c r="A2264" s="86">
        <v>2260</v>
      </c>
      <c r="B2264" s="86">
        <v>2260</v>
      </c>
      <c r="C2264" s="105">
        <v>39638</v>
      </c>
      <c r="D2264" s="86"/>
      <c r="E2264" s="277">
        <v>39639</v>
      </c>
      <c r="F2264" s="105">
        <v>39643</v>
      </c>
      <c r="G2264" s="105">
        <v>39645</v>
      </c>
      <c r="H2264" s="193" t="s">
        <v>120</v>
      </c>
      <c r="I2264" s="206">
        <v>70024</v>
      </c>
      <c r="J2264" s="206"/>
      <c r="K2264" s="206"/>
      <c r="L2264" s="206">
        <v>32376</v>
      </c>
      <c r="M2264" s="206" t="s">
        <v>882</v>
      </c>
      <c r="N2264" s="206">
        <v>108596</v>
      </c>
      <c r="O2264" s="206">
        <v>27539</v>
      </c>
      <c r="P2264" s="206">
        <v>832578</v>
      </c>
      <c r="Q2264" s="206">
        <v>831127</v>
      </c>
      <c r="R2264" s="206">
        <v>10874</v>
      </c>
      <c r="S2264" s="206">
        <v>980080</v>
      </c>
      <c r="T2264" s="206"/>
    </row>
    <row r="2265" spans="1:20">
      <c r="A2265" s="86">
        <v>2261</v>
      </c>
      <c r="B2265" s="86">
        <v>2261</v>
      </c>
      <c r="C2265" s="105">
        <v>39638</v>
      </c>
      <c r="D2265" s="86"/>
      <c r="E2265" s="277">
        <v>39639</v>
      </c>
      <c r="F2265" s="105">
        <v>39643</v>
      </c>
      <c r="G2265" s="105">
        <v>39643</v>
      </c>
      <c r="H2265" s="193" t="s">
        <v>120</v>
      </c>
      <c r="I2265" s="206">
        <v>70066</v>
      </c>
      <c r="J2265" s="206"/>
      <c r="K2265" s="206"/>
      <c r="L2265" s="206">
        <v>32373</v>
      </c>
      <c r="M2265" s="206" t="s">
        <v>883</v>
      </c>
      <c r="N2265" s="206">
        <v>108516</v>
      </c>
      <c r="O2265" s="206">
        <v>27700</v>
      </c>
      <c r="P2265" s="206">
        <v>831638</v>
      </c>
      <c r="Q2265" s="206">
        <v>831128</v>
      </c>
      <c r="R2265" s="206">
        <v>11055</v>
      </c>
      <c r="S2265" s="206">
        <v>980086</v>
      </c>
      <c r="T2265" s="206"/>
    </row>
    <row r="2266" spans="1:20">
      <c r="A2266" s="86">
        <v>2262</v>
      </c>
      <c r="B2266" s="86">
        <v>2262</v>
      </c>
      <c r="C2266" s="105">
        <v>39638</v>
      </c>
      <c r="D2266" s="86"/>
      <c r="E2266" s="277">
        <v>39639</v>
      </c>
      <c r="F2266" s="105">
        <v>39643</v>
      </c>
      <c r="G2266" s="105">
        <v>39643</v>
      </c>
      <c r="H2266" s="193" t="s">
        <v>120</v>
      </c>
      <c r="I2266" s="206">
        <v>69205</v>
      </c>
      <c r="J2266" s="206"/>
      <c r="K2266" s="206"/>
      <c r="L2266" s="206">
        <v>32392</v>
      </c>
      <c r="M2266" s="206" t="s">
        <v>884</v>
      </c>
      <c r="N2266" s="206">
        <v>107817</v>
      </c>
      <c r="O2266" s="206">
        <v>27111</v>
      </c>
      <c r="P2266" s="206">
        <v>824738</v>
      </c>
      <c r="Q2266" s="206">
        <v>831141</v>
      </c>
      <c r="R2266" s="206">
        <v>11163</v>
      </c>
      <c r="S2266" s="206">
        <v>1980076</v>
      </c>
      <c r="T2266" s="206"/>
    </row>
    <row r="2267" spans="1:20">
      <c r="A2267" s="86">
        <v>2263</v>
      </c>
      <c r="B2267" s="86">
        <v>2263</v>
      </c>
      <c r="C2267" s="105">
        <v>39638</v>
      </c>
      <c r="D2267" s="86"/>
      <c r="E2267" s="277">
        <v>39639</v>
      </c>
      <c r="F2267" s="105">
        <v>39643</v>
      </c>
      <c r="G2267" s="105">
        <v>39644</v>
      </c>
      <c r="H2267" s="193" t="s">
        <v>120</v>
      </c>
      <c r="I2267" s="206">
        <v>69742</v>
      </c>
      <c r="J2267" s="206"/>
      <c r="K2267" s="206"/>
      <c r="L2267" s="206">
        <v>32355</v>
      </c>
      <c r="M2267" s="206" t="s">
        <v>885</v>
      </c>
      <c r="N2267" s="206">
        <v>108121</v>
      </c>
      <c r="O2267" s="206">
        <v>27702</v>
      </c>
      <c r="P2267" s="206">
        <v>832026</v>
      </c>
      <c r="Q2267" s="206">
        <v>831117</v>
      </c>
      <c r="R2267" s="206">
        <v>11084</v>
      </c>
      <c r="S2267" s="206">
        <v>78161</v>
      </c>
      <c r="T2267" s="206"/>
    </row>
    <row r="2268" spans="1:20">
      <c r="A2268" s="86">
        <v>2264</v>
      </c>
      <c r="B2268" s="86">
        <v>2264</v>
      </c>
      <c r="C2268" s="105">
        <v>39638</v>
      </c>
      <c r="D2268" s="86"/>
      <c r="E2268" s="277">
        <v>39639</v>
      </c>
      <c r="F2268" s="105">
        <v>39643</v>
      </c>
      <c r="G2268" s="105">
        <v>39644</v>
      </c>
      <c r="H2268" s="193" t="s">
        <v>120</v>
      </c>
      <c r="I2268" s="206">
        <v>70051</v>
      </c>
      <c r="J2268" s="206"/>
      <c r="K2268" s="206"/>
      <c r="L2268" s="206">
        <v>32391</v>
      </c>
      <c r="M2268" s="206" t="s">
        <v>886</v>
      </c>
      <c r="N2268" s="206">
        <v>108379</v>
      </c>
      <c r="O2268" s="206">
        <v>27457</v>
      </c>
      <c r="P2268" s="206">
        <v>824732</v>
      </c>
      <c r="Q2268" s="206">
        <v>831125</v>
      </c>
      <c r="R2268" s="206">
        <v>11158</v>
      </c>
      <c r="S2268" s="206">
        <v>1980010</v>
      </c>
      <c r="T2268" s="206"/>
    </row>
    <row r="2269" spans="1:20">
      <c r="A2269" s="86">
        <v>2265</v>
      </c>
      <c r="B2269" s="86">
        <v>2265</v>
      </c>
      <c r="C2269" s="105">
        <v>39638</v>
      </c>
      <c r="D2269" s="86"/>
      <c r="E2269" s="277">
        <v>39639</v>
      </c>
      <c r="F2269" s="105">
        <v>39643</v>
      </c>
      <c r="G2269" s="105">
        <v>39643</v>
      </c>
      <c r="H2269" s="193" t="s">
        <v>134</v>
      </c>
      <c r="I2269" s="206">
        <v>68391</v>
      </c>
      <c r="J2269" s="206"/>
      <c r="K2269" s="206"/>
      <c r="L2269" s="206">
        <v>32360</v>
      </c>
      <c r="M2269" s="206" t="s">
        <v>887</v>
      </c>
      <c r="N2269" s="206">
        <v>107820</v>
      </c>
      <c r="O2269" s="206">
        <v>27747</v>
      </c>
      <c r="P2269" s="206">
        <v>832032</v>
      </c>
      <c r="Q2269" s="206">
        <v>831129</v>
      </c>
      <c r="R2269" s="206">
        <v>11079</v>
      </c>
      <c r="S2269" s="206">
        <v>1980002</v>
      </c>
      <c r="T2269" s="206"/>
    </row>
    <row r="2270" spans="1:20">
      <c r="A2270" s="86">
        <v>2266</v>
      </c>
      <c r="B2270" s="86">
        <v>2266</v>
      </c>
      <c r="C2270" s="105">
        <v>39638</v>
      </c>
      <c r="D2270" s="86"/>
      <c r="E2270" s="277">
        <v>39639</v>
      </c>
      <c r="F2270" s="105">
        <v>39643</v>
      </c>
      <c r="G2270" s="105">
        <v>39643</v>
      </c>
      <c r="H2270" s="193" t="s">
        <v>134</v>
      </c>
      <c r="I2270" s="206">
        <v>70065</v>
      </c>
      <c r="J2270" s="206"/>
      <c r="K2270" s="206"/>
      <c r="L2270" s="206">
        <v>32386</v>
      </c>
      <c r="M2270" s="206" t="s">
        <v>888</v>
      </c>
      <c r="N2270" s="206">
        <v>107336</v>
      </c>
      <c r="O2270" s="206">
        <v>27773</v>
      </c>
      <c r="P2270" s="206">
        <v>824480</v>
      </c>
      <c r="Q2270" s="206">
        <v>831132</v>
      </c>
      <c r="R2270" s="206">
        <v>11184</v>
      </c>
      <c r="S2270" s="206">
        <v>1580069</v>
      </c>
      <c r="T2270" s="206"/>
    </row>
    <row r="2271" spans="1:20">
      <c r="A2271" s="86">
        <v>2267</v>
      </c>
      <c r="B2271" s="86">
        <v>2267</v>
      </c>
      <c r="C2271" s="105">
        <v>39638</v>
      </c>
      <c r="D2271" s="86"/>
      <c r="E2271" s="277">
        <v>39639</v>
      </c>
      <c r="F2271" s="105">
        <v>39643</v>
      </c>
      <c r="G2271" s="105">
        <v>39647</v>
      </c>
      <c r="H2271" s="194" t="s">
        <v>134</v>
      </c>
      <c r="I2271" s="206">
        <v>70035</v>
      </c>
      <c r="J2271" s="206"/>
      <c r="K2271" s="206"/>
      <c r="L2271" s="206">
        <v>32381</v>
      </c>
      <c r="M2271" s="206" t="s">
        <v>889</v>
      </c>
      <c r="N2271" s="206">
        <v>107334</v>
      </c>
      <c r="O2271" s="206">
        <v>26976</v>
      </c>
      <c r="P2271" s="206">
        <v>832033</v>
      </c>
      <c r="Q2271" s="206">
        <v>831121</v>
      </c>
      <c r="R2271" s="206">
        <v>11142</v>
      </c>
      <c r="S2271" s="206">
        <v>1580116</v>
      </c>
      <c r="T2271" s="206"/>
    </row>
    <row r="2272" spans="1:20">
      <c r="A2272" s="86">
        <v>2268</v>
      </c>
      <c r="B2272" s="86">
        <v>2268</v>
      </c>
      <c r="C2272" s="105">
        <v>39639</v>
      </c>
      <c r="D2272" s="86"/>
      <c r="E2272" s="277">
        <v>39639</v>
      </c>
      <c r="F2272" s="105">
        <v>39643</v>
      </c>
      <c r="G2272" s="105">
        <v>39647</v>
      </c>
      <c r="H2272" s="194" t="s">
        <v>134</v>
      </c>
      <c r="I2272" s="206">
        <v>69986</v>
      </c>
      <c r="J2272" s="206"/>
      <c r="K2272" s="206"/>
      <c r="L2272" s="206">
        <v>32375</v>
      </c>
      <c r="M2272" s="206" t="s">
        <v>890</v>
      </c>
      <c r="N2272" s="206">
        <v>108463</v>
      </c>
      <c r="O2272" s="206">
        <v>27603</v>
      </c>
      <c r="P2272" s="206">
        <v>824478</v>
      </c>
      <c r="Q2272" s="206">
        <v>831131</v>
      </c>
      <c r="R2272" s="206">
        <v>10889</v>
      </c>
      <c r="S2272" s="206">
        <v>1580016</v>
      </c>
      <c r="T2272" s="206"/>
    </row>
    <row r="2273" spans="1:20">
      <c r="A2273" s="86">
        <v>2269</v>
      </c>
      <c r="B2273" s="86">
        <v>2269</v>
      </c>
      <c r="C2273" s="105">
        <v>39639</v>
      </c>
      <c r="D2273" s="86"/>
      <c r="E2273" s="277">
        <v>39640</v>
      </c>
      <c r="F2273" s="105">
        <v>39644</v>
      </c>
      <c r="G2273" s="105">
        <v>39645</v>
      </c>
      <c r="H2273" s="193" t="s">
        <v>127</v>
      </c>
      <c r="I2273" s="206">
        <v>67700</v>
      </c>
      <c r="J2273" s="206"/>
      <c r="K2273" s="206"/>
      <c r="L2273" s="206">
        <v>32390</v>
      </c>
      <c r="M2273" s="206" t="s">
        <v>891</v>
      </c>
      <c r="N2273" s="206">
        <v>107338</v>
      </c>
      <c r="O2273" s="206">
        <v>27091</v>
      </c>
      <c r="P2273" s="206">
        <v>824384</v>
      </c>
      <c r="Q2273" s="206">
        <v>831126</v>
      </c>
      <c r="R2273" s="206">
        <v>11152</v>
      </c>
      <c r="S2273" s="206">
        <v>980016</v>
      </c>
      <c r="T2273" s="206"/>
    </row>
    <row r="2274" spans="1:20">
      <c r="A2274" s="86">
        <v>2270</v>
      </c>
      <c r="B2274" s="86">
        <v>2270</v>
      </c>
      <c r="C2274" s="105">
        <v>39639</v>
      </c>
      <c r="D2274" s="86"/>
      <c r="E2274" s="277">
        <v>39640</v>
      </c>
      <c r="F2274" s="105">
        <v>39644</v>
      </c>
      <c r="G2274" s="105">
        <v>39644</v>
      </c>
      <c r="H2274" s="193" t="s">
        <v>120</v>
      </c>
      <c r="I2274" s="206">
        <v>70052</v>
      </c>
      <c r="J2274" s="206"/>
      <c r="K2274" s="206"/>
      <c r="L2274" s="206">
        <v>32319</v>
      </c>
      <c r="M2274" s="206" t="s">
        <v>892</v>
      </c>
      <c r="N2274" s="206">
        <v>107670</v>
      </c>
      <c r="O2274" s="206">
        <v>27694</v>
      </c>
      <c r="P2274" s="206">
        <v>825196</v>
      </c>
      <c r="Q2274" s="206">
        <v>831134</v>
      </c>
      <c r="R2274" s="206">
        <v>10924</v>
      </c>
      <c r="S2274" s="206">
        <v>980120</v>
      </c>
      <c r="T2274" s="206"/>
    </row>
    <row r="2275" spans="1:20">
      <c r="A2275" s="86">
        <v>2271</v>
      </c>
      <c r="B2275" s="86">
        <v>2271</v>
      </c>
      <c r="C2275" s="105">
        <v>39639</v>
      </c>
      <c r="D2275" s="86"/>
      <c r="E2275" s="277">
        <v>39640</v>
      </c>
      <c r="F2275" s="105">
        <v>39644</v>
      </c>
      <c r="G2275" s="105">
        <v>39656</v>
      </c>
      <c r="H2275" s="196" t="s">
        <v>122</v>
      </c>
      <c r="I2275" s="206">
        <v>69832</v>
      </c>
      <c r="J2275" s="206"/>
      <c r="K2275" s="206"/>
      <c r="L2275" s="206">
        <v>32378</v>
      </c>
      <c r="M2275" s="206" t="s">
        <v>893</v>
      </c>
      <c r="N2275" s="206">
        <v>107716</v>
      </c>
      <c r="O2275" s="206">
        <v>27484</v>
      </c>
      <c r="P2275" s="206">
        <v>821177</v>
      </c>
      <c r="Q2275" s="206">
        <v>831142</v>
      </c>
      <c r="R2275" s="206">
        <v>10875</v>
      </c>
      <c r="S2275" s="206">
        <v>980088</v>
      </c>
      <c r="T2275" s="206"/>
    </row>
    <row r="2276" spans="1:20">
      <c r="A2276" s="86">
        <v>2272</v>
      </c>
      <c r="B2276" s="86">
        <v>2272</v>
      </c>
      <c r="C2276" s="105">
        <v>39639</v>
      </c>
      <c r="D2276" s="86"/>
      <c r="E2276" s="277">
        <v>39640</v>
      </c>
      <c r="F2276" s="105">
        <v>39644</v>
      </c>
      <c r="G2276" s="105">
        <v>39645</v>
      </c>
      <c r="H2276" s="193" t="s">
        <v>120</v>
      </c>
      <c r="I2276" s="206">
        <v>69666</v>
      </c>
      <c r="J2276" s="206"/>
      <c r="K2276" s="206"/>
      <c r="L2276" s="206">
        <v>32388</v>
      </c>
      <c r="M2276" s="206" t="s">
        <v>894</v>
      </c>
      <c r="N2276" s="206">
        <v>107931</v>
      </c>
      <c r="O2276" s="206">
        <v>27776</v>
      </c>
      <c r="P2276" s="206">
        <v>824736</v>
      </c>
      <c r="Q2276" s="206">
        <v>831385</v>
      </c>
      <c r="R2276" s="206">
        <v>11165</v>
      </c>
      <c r="S2276" s="206">
        <v>1580116</v>
      </c>
      <c r="T2276" s="206"/>
    </row>
    <row r="2277" spans="1:20">
      <c r="A2277" s="86">
        <v>2273</v>
      </c>
      <c r="B2277" s="86">
        <v>2273</v>
      </c>
      <c r="C2277" s="105">
        <v>39639</v>
      </c>
      <c r="D2277" s="86"/>
      <c r="E2277" s="277">
        <v>39640</v>
      </c>
      <c r="F2277" s="105">
        <v>39644</v>
      </c>
      <c r="G2277" s="105">
        <v>39645</v>
      </c>
      <c r="H2277" s="193" t="s">
        <v>134</v>
      </c>
      <c r="I2277" s="206">
        <v>68474</v>
      </c>
      <c r="J2277" s="206"/>
      <c r="K2277" s="206"/>
      <c r="L2277" s="206">
        <v>32372</v>
      </c>
      <c r="M2277" s="206" t="s">
        <v>895</v>
      </c>
      <c r="N2277" s="206">
        <v>107562</v>
      </c>
      <c r="O2277" s="206">
        <v>27481</v>
      </c>
      <c r="P2277" s="206">
        <v>824731</v>
      </c>
      <c r="Q2277" s="206">
        <v>831376</v>
      </c>
      <c r="R2277" s="206">
        <v>11236</v>
      </c>
      <c r="S2277" s="206">
        <v>980105</v>
      </c>
      <c r="T2277" s="206"/>
    </row>
    <row r="2278" spans="1:20">
      <c r="A2278" s="86">
        <v>2274</v>
      </c>
      <c r="B2278" s="86">
        <v>2274</v>
      </c>
      <c r="C2278" s="105">
        <v>39639</v>
      </c>
      <c r="D2278" s="86"/>
      <c r="E2278" s="277">
        <v>39640</v>
      </c>
      <c r="F2278" s="105">
        <v>39644</v>
      </c>
      <c r="G2278" s="105">
        <v>39645</v>
      </c>
      <c r="H2278" s="193" t="s">
        <v>120</v>
      </c>
      <c r="I2278" s="206">
        <v>70047</v>
      </c>
      <c r="J2278" s="206"/>
      <c r="K2278" s="206"/>
      <c r="L2278" s="206">
        <v>32374</v>
      </c>
      <c r="M2278" s="206" t="s">
        <v>896</v>
      </c>
      <c r="N2278" s="206">
        <v>107431</v>
      </c>
      <c r="O2278" s="206">
        <v>27503</v>
      </c>
      <c r="P2278" s="206">
        <v>819765</v>
      </c>
      <c r="Q2278" s="206">
        <v>831382</v>
      </c>
      <c r="R2278" s="206">
        <v>11073</v>
      </c>
      <c r="S2278" s="206">
        <v>980100</v>
      </c>
      <c r="T2278" s="206"/>
    </row>
    <row r="2279" spans="1:20">
      <c r="A2279" s="86">
        <v>2275</v>
      </c>
      <c r="B2279" s="86">
        <v>2275</v>
      </c>
      <c r="C2279" s="105">
        <v>39639</v>
      </c>
      <c r="D2279" s="86"/>
      <c r="E2279" s="277">
        <v>39640</v>
      </c>
      <c r="F2279" s="105">
        <v>39644</v>
      </c>
      <c r="G2279" s="105">
        <v>39644</v>
      </c>
      <c r="H2279" s="193" t="s">
        <v>120</v>
      </c>
      <c r="I2279" s="206">
        <v>70063</v>
      </c>
      <c r="J2279" s="206"/>
      <c r="K2279" s="206"/>
      <c r="L2279" s="206">
        <v>32358</v>
      </c>
      <c r="M2279" s="206" t="s">
        <v>897</v>
      </c>
      <c r="N2279" s="206">
        <v>107818</v>
      </c>
      <c r="O2279" s="206">
        <v>27752</v>
      </c>
      <c r="P2279" s="206">
        <v>831359</v>
      </c>
      <c r="Q2279" s="206">
        <v>831375</v>
      </c>
      <c r="R2279" s="206">
        <v>11348</v>
      </c>
      <c r="S2279" s="206">
        <v>980099</v>
      </c>
      <c r="T2279" s="206"/>
    </row>
    <row r="2280" spans="1:20">
      <c r="A2280" s="86">
        <v>2276</v>
      </c>
      <c r="B2280" s="86">
        <v>2276</v>
      </c>
      <c r="C2280" s="105">
        <v>39639</v>
      </c>
      <c r="D2280" s="86"/>
      <c r="E2280" s="277">
        <v>39640</v>
      </c>
      <c r="F2280" s="105">
        <v>39644</v>
      </c>
      <c r="G2280" s="105">
        <v>39650</v>
      </c>
      <c r="H2280" s="194" t="s">
        <v>169</v>
      </c>
      <c r="I2280" s="206">
        <v>70050</v>
      </c>
      <c r="J2280" s="206"/>
      <c r="K2280" s="206"/>
      <c r="L2280" s="206">
        <v>31895</v>
      </c>
      <c r="M2280" s="206" t="s">
        <v>898</v>
      </c>
      <c r="N2280" s="206">
        <v>108515</v>
      </c>
      <c r="O2280" s="206">
        <v>26830</v>
      </c>
      <c r="P2280" s="206">
        <v>820952</v>
      </c>
      <c r="Q2280" s="206">
        <v>831383</v>
      </c>
      <c r="R2280" s="206">
        <v>10298</v>
      </c>
      <c r="S2280" s="206">
        <v>980121</v>
      </c>
      <c r="T2280" s="206"/>
    </row>
    <row r="2281" spans="1:20">
      <c r="A2281" s="86">
        <v>2277</v>
      </c>
      <c r="B2281" s="86">
        <v>2277</v>
      </c>
      <c r="C2281" s="105">
        <v>39639</v>
      </c>
      <c r="D2281" s="86"/>
      <c r="E2281" s="277">
        <v>39640</v>
      </c>
      <c r="F2281" s="105">
        <v>39644</v>
      </c>
      <c r="G2281" s="105">
        <v>39644</v>
      </c>
      <c r="H2281" s="193" t="s">
        <v>120</v>
      </c>
      <c r="I2281" s="206">
        <v>69665</v>
      </c>
      <c r="J2281" s="206"/>
      <c r="K2281" s="206"/>
      <c r="L2281" s="206">
        <v>30920</v>
      </c>
      <c r="M2281" s="206" t="s">
        <v>899</v>
      </c>
      <c r="N2281" s="206">
        <v>108519</v>
      </c>
      <c r="O2281" s="206">
        <v>24780</v>
      </c>
      <c r="P2281" s="206">
        <v>828748</v>
      </c>
      <c r="Q2281" s="206">
        <v>831393</v>
      </c>
      <c r="R2281" s="206">
        <v>8955</v>
      </c>
      <c r="S2281" s="206">
        <v>980113</v>
      </c>
      <c r="T2281" s="206"/>
    </row>
    <row r="2282" spans="1:20">
      <c r="A2282" s="86">
        <v>2278</v>
      </c>
      <c r="B2282" s="86">
        <v>2278</v>
      </c>
      <c r="C2282" s="105">
        <v>39639</v>
      </c>
      <c r="D2282" s="86"/>
      <c r="E2282" s="277">
        <v>39640</v>
      </c>
      <c r="F2282" s="105">
        <v>39644</v>
      </c>
      <c r="G2282" s="105">
        <v>39644</v>
      </c>
      <c r="H2282" s="193" t="s">
        <v>120</v>
      </c>
      <c r="I2282" s="206">
        <v>69483</v>
      </c>
      <c r="J2282" s="206"/>
      <c r="K2282" s="206"/>
      <c r="L2282" s="206">
        <v>32385</v>
      </c>
      <c r="M2282" s="206" t="s">
        <v>900</v>
      </c>
      <c r="N2282" s="206">
        <v>108590</v>
      </c>
      <c r="O2282" s="206">
        <v>27506</v>
      </c>
      <c r="P2282" s="206">
        <v>828916</v>
      </c>
      <c r="Q2282" s="206">
        <v>831133</v>
      </c>
      <c r="R2282" s="206">
        <v>11138</v>
      </c>
      <c r="S2282" s="206">
        <v>980114</v>
      </c>
      <c r="T2282" s="206"/>
    </row>
    <row r="2283" spans="1:20">
      <c r="A2283" s="86">
        <v>2279</v>
      </c>
      <c r="B2283" s="86">
        <v>2279</v>
      </c>
      <c r="C2283" s="105">
        <v>39639</v>
      </c>
      <c r="D2283" s="86"/>
      <c r="E2283" s="277">
        <v>39640</v>
      </c>
      <c r="F2283" s="105">
        <v>39644</v>
      </c>
      <c r="G2283" s="105">
        <v>39645</v>
      </c>
      <c r="H2283" s="193" t="s">
        <v>120</v>
      </c>
      <c r="I2283" s="206">
        <v>67978</v>
      </c>
      <c r="J2283" s="206"/>
      <c r="K2283" s="206"/>
      <c r="L2283" s="206">
        <v>32350</v>
      </c>
      <c r="M2283" s="206" t="s">
        <v>901</v>
      </c>
      <c r="N2283" s="206">
        <v>105887</v>
      </c>
      <c r="O2283" s="206">
        <v>27736</v>
      </c>
      <c r="P2283" s="206">
        <v>828962</v>
      </c>
      <c r="Q2283" s="206">
        <v>831384</v>
      </c>
      <c r="R2283" s="206">
        <v>11201</v>
      </c>
      <c r="S2283" s="206">
        <v>980092</v>
      </c>
      <c r="T2283" s="206"/>
    </row>
    <row r="2284" spans="1:20">
      <c r="A2284" s="86">
        <v>2280</v>
      </c>
      <c r="B2284" s="86">
        <v>2280</v>
      </c>
      <c r="C2284" s="105">
        <v>39639</v>
      </c>
      <c r="D2284" s="86"/>
      <c r="E2284" s="277">
        <v>39640</v>
      </c>
      <c r="F2284" s="105">
        <v>39644</v>
      </c>
      <c r="G2284" s="105">
        <v>39645</v>
      </c>
      <c r="H2284" s="193" t="s">
        <v>134</v>
      </c>
      <c r="I2284" s="206">
        <v>69663</v>
      </c>
      <c r="J2284" s="206"/>
      <c r="K2284" s="206"/>
      <c r="L2284" s="206">
        <v>32061</v>
      </c>
      <c r="M2284" s="206" t="s">
        <v>902</v>
      </c>
      <c r="N2284" s="206">
        <v>107042</v>
      </c>
      <c r="O2284" s="206">
        <v>27132</v>
      </c>
      <c r="P2284" s="206">
        <v>828904</v>
      </c>
      <c r="Q2284" s="206">
        <v>831395</v>
      </c>
      <c r="R2284" s="206">
        <v>10438</v>
      </c>
      <c r="S2284" s="206">
        <v>980107</v>
      </c>
      <c r="T2284" s="206"/>
    </row>
    <row r="2285" spans="1:20">
      <c r="A2285" s="86">
        <v>2281</v>
      </c>
      <c r="B2285" s="86">
        <v>2281</v>
      </c>
      <c r="C2285" s="105">
        <v>39639</v>
      </c>
      <c r="D2285" s="86"/>
      <c r="E2285" s="277">
        <v>39640</v>
      </c>
      <c r="F2285" s="105">
        <v>39644</v>
      </c>
      <c r="G2285" s="105">
        <v>39645</v>
      </c>
      <c r="H2285" s="193" t="s">
        <v>134</v>
      </c>
      <c r="I2285" s="206">
        <v>70026</v>
      </c>
      <c r="J2285" s="206"/>
      <c r="K2285" s="206"/>
      <c r="L2285" s="206">
        <v>32379</v>
      </c>
      <c r="M2285" s="206">
        <v>26860</v>
      </c>
      <c r="N2285" s="206">
        <v>108520</v>
      </c>
      <c r="O2285" s="206">
        <v>27648</v>
      </c>
      <c r="P2285" s="206">
        <v>83114</v>
      </c>
      <c r="Q2285" s="206">
        <v>831136</v>
      </c>
      <c r="R2285" s="206">
        <v>11082</v>
      </c>
      <c r="S2285" s="206">
        <v>1980088</v>
      </c>
      <c r="T2285" s="206"/>
    </row>
    <row r="2286" spans="1:20">
      <c r="A2286" s="86">
        <v>2282</v>
      </c>
      <c r="B2286" s="86">
        <v>2282</v>
      </c>
      <c r="C2286" s="105">
        <v>39639</v>
      </c>
      <c r="D2286" s="86"/>
      <c r="E2286" s="277">
        <v>39640</v>
      </c>
      <c r="F2286" s="105">
        <v>39644</v>
      </c>
      <c r="G2286" s="105">
        <v>39645</v>
      </c>
      <c r="H2286" s="193" t="s">
        <v>120</v>
      </c>
      <c r="I2286" s="206">
        <v>70061</v>
      </c>
      <c r="J2286" s="206"/>
      <c r="K2286" s="206"/>
      <c r="L2286" s="206">
        <v>31950</v>
      </c>
      <c r="M2286" s="206" t="s">
        <v>903</v>
      </c>
      <c r="N2286" s="206">
        <v>108464</v>
      </c>
      <c r="O2286" s="206">
        <v>26921</v>
      </c>
      <c r="P2286" s="206">
        <v>831137</v>
      </c>
      <c r="Q2286" s="206">
        <v>831391</v>
      </c>
      <c r="R2286" s="206">
        <v>10469</v>
      </c>
      <c r="S2286" s="206">
        <v>1980084</v>
      </c>
      <c r="T2286" s="206"/>
    </row>
    <row r="2287" spans="1:20">
      <c r="A2287" s="86">
        <v>2283</v>
      </c>
      <c r="B2287" s="86">
        <v>2283</v>
      </c>
      <c r="C2287" s="105">
        <v>39639</v>
      </c>
      <c r="D2287" s="86"/>
      <c r="E2287" s="277">
        <v>39640</v>
      </c>
      <c r="F2287" s="105">
        <v>39644</v>
      </c>
      <c r="G2287" s="105">
        <v>39650</v>
      </c>
      <c r="H2287" s="194" t="s">
        <v>169</v>
      </c>
      <c r="I2287" s="206">
        <v>70031</v>
      </c>
      <c r="J2287" s="206"/>
      <c r="K2287" s="206"/>
      <c r="L2287" s="206">
        <v>31943</v>
      </c>
      <c r="M2287" s="206" t="s">
        <v>904</v>
      </c>
      <c r="N2287" s="206">
        <v>107924</v>
      </c>
      <c r="O2287" s="206">
        <v>26722</v>
      </c>
      <c r="P2287" s="206">
        <v>831568</v>
      </c>
      <c r="Q2287" s="206">
        <v>831386</v>
      </c>
      <c r="R2287" s="206">
        <v>10507</v>
      </c>
      <c r="S2287" s="206">
        <v>1980081</v>
      </c>
      <c r="T2287" s="206"/>
    </row>
    <row r="2288" spans="1:20">
      <c r="A2288" s="86">
        <v>2284</v>
      </c>
      <c r="B2288" s="86">
        <v>2284</v>
      </c>
      <c r="C2288" s="105">
        <v>39640</v>
      </c>
      <c r="D2288" s="86"/>
      <c r="E2288" s="277">
        <v>39643</v>
      </c>
      <c r="F2288" s="105">
        <v>39644</v>
      </c>
      <c r="G2288" s="105">
        <v>39650</v>
      </c>
      <c r="H2288" s="194" t="s">
        <v>169</v>
      </c>
      <c r="I2288" s="206">
        <v>69691</v>
      </c>
      <c r="J2288" s="206"/>
      <c r="K2288" s="206"/>
      <c r="L2288" s="206">
        <v>30941</v>
      </c>
      <c r="M2288" s="206" t="s">
        <v>905</v>
      </c>
      <c r="N2288" s="206">
        <v>108261</v>
      </c>
      <c r="O2288" s="206">
        <v>24871</v>
      </c>
      <c r="P2288" s="206">
        <v>825198</v>
      </c>
      <c r="Q2288" s="206">
        <v>831387</v>
      </c>
      <c r="R2288" s="206">
        <v>8960</v>
      </c>
      <c r="S2288" s="206">
        <v>980119</v>
      </c>
      <c r="T2288" s="206"/>
    </row>
    <row r="2289" spans="1:20">
      <c r="A2289" s="86">
        <v>2285</v>
      </c>
      <c r="B2289" s="86">
        <v>2285</v>
      </c>
      <c r="C2289" s="105">
        <v>39640</v>
      </c>
      <c r="D2289" s="86"/>
      <c r="E2289" s="277">
        <v>39643</v>
      </c>
      <c r="F2289" s="105">
        <v>39644</v>
      </c>
      <c r="G2289" s="105">
        <v>39647</v>
      </c>
      <c r="H2289" s="194" t="s">
        <v>120</v>
      </c>
      <c r="I2289" s="206">
        <v>70046</v>
      </c>
      <c r="J2289" s="206"/>
      <c r="K2289" s="206"/>
      <c r="L2289" s="206">
        <v>30944</v>
      </c>
      <c r="M2289" s="206" t="s">
        <v>906</v>
      </c>
      <c r="N2289" s="206">
        <v>107814</v>
      </c>
      <c r="O2289" s="206">
        <v>24764</v>
      </c>
      <c r="P2289" s="206">
        <v>829886</v>
      </c>
      <c r="Q2289" s="206">
        <v>831388</v>
      </c>
      <c r="R2289" s="206">
        <v>8901</v>
      </c>
      <c r="S2289" s="206">
        <v>1980069</v>
      </c>
      <c r="T2289" s="206"/>
    </row>
    <row r="2290" spans="1:20">
      <c r="A2290" s="86">
        <v>2286</v>
      </c>
      <c r="B2290" s="86">
        <v>2286</v>
      </c>
      <c r="C2290" s="105">
        <v>39640</v>
      </c>
      <c r="D2290" s="86"/>
      <c r="E2290" s="277">
        <v>39643</v>
      </c>
      <c r="F2290" s="105">
        <v>39644</v>
      </c>
      <c r="G2290" s="105">
        <v>39647</v>
      </c>
      <c r="H2290" s="194" t="s">
        <v>120</v>
      </c>
      <c r="I2290" s="206">
        <v>70059</v>
      </c>
      <c r="J2290" s="206"/>
      <c r="K2290" s="206"/>
      <c r="L2290" s="206">
        <v>30926</v>
      </c>
      <c r="M2290" s="206" t="s">
        <v>907</v>
      </c>
      <c r="N2290" s="206">
        <v>87537</v>
      </c>
      <c r="O2290" s="206">
        <v>24832</v>
      </c>
      <c r="P2290" s="206">
        <v>829907</v>
      </c>
      <c r="Q2290" s="206">
        <v>830293</v>
      </c>
      <c r="R2290" s="206">
        <v>8882</v>
      </c>
      <c r="S2290" s="206">
        <v>1980084</v>
      </c>
      <c r="T2290" s="206"/>
    </row>
    <row r="2291" spans="1:20">
      <c r="A2291" s="86">
        <v>2287</v>
      </c>
      <c r="B2291" s="86">
        <v>2287</v>
      </c>
      <c r="C2291" s="105">
        <v>39640</v>
      </c>
      <c r="D2291" s="86"/>
      <c r="E2291" s="277">
        <v>39643</v>
      </c>
      <c r="F2291" s="105">
        <v>39644</v>
      </c>
      <c r="G2291" s="105">
        <v>39647</v>
      </c>
      <c r="H2291" s="194" t="s">
        <v>134</v>
      </c>
      <c r="I2291" s="206">
        <v>69983</v>
      </c>
      <c r="J2291" s="206"/>
      <c r="K2291" s="206"/>
      <c r="L2291" s="206">
        <v>32309</v>
      </c>
      <c r="M2291" s="206" t="s">
        <v>908</v>
      </c>
      <c r="N2291" s="206">
        <v>106962</v>
      </c>
      <c r="O2291" s="206">
        <v>27591</v>
      </c>
      <c r="P2291" s="206">
        <v>830058</v>
      </c>
      <c r="Q2291" s="206">
        <v>831379</v>
      </c>
      <c r="R2291" s="206">
        <v>11060</v>
      </c>
      <c r="S2291" s="206">
        <v>980109</v>
      </c>
      <c r="T2291" s="206"/>
    </row>
    <row r="2292" spans="1:20">
      <c r="A2292" s="86">
        <v>2288</v>
      </c>
      <c r="B2292" s="86">
        <v>2288</v>
      </c>
      <c r="C2292" s="105">
        <v>39643</v>
      </c>
      <c r="D2292" s="86"/>
      <c r="E2292" s="277">
        <v>39643</v>
      </c>
      <c r="F2292" s="105">
        <v>39644</v>
      </c>
      <c r="G2292" s="105">
        <v>39650</v>
      </c>
      <c r="H2292" s="194" t="s">
        <v>169</v>
      </c>
      <c r="I2292" s="206">
        <v>70053</v>
      </c>
      <c r="J2292" s="206"/>
      <c r="K2292" s="206"/>
      <c r="L2292" s="206">
        <v>31955</v>
      </c>
      <c r="M2292" s="206" t="s">
        <v>909</v>
      </c>
      <c r="N2292" s="206">
        <v>97614</v>
      </c>
      <c r="O2292" s="206">
        <v>26935</v>
      </c>
      <c r="P2292" s="206">
        <v>830063</v>
      </c>
      <c r="Q2292" s="206">
        <v>831381</v>
      </c>
      <c r="R2292" s="206">
        <v>10458</v>
      </c>
      <c r="S2292" s="206">
        <v>980106</v>
      </c>
      <c r="T2292" s="206"/>
    </row>
    <row r="2293" spans="1:20">
      <c r="A2293" s="86">
        <v>2289</v>
      </c>
      <c r="B2293" s="86">
        <v>2289</v>
      </c>
      <c r="C2293" s="105">
        <v>39643</v>
      </c>
      <c r="D2293" s="86"/>
      <c r="E2293" s="277">
        <v>39644</v>
      </c>
      <c r="F2293" s="105">
        <v>39279</v>
      </c>
      <c r="G2293" s="105">
        <v>39650</v>
      </c>
      <c r="H2293" s="194" t="s">
        <v>169</v>
      </c>
      <c r="I2293" s="206">
        <v>64999</v>
      </c>
      <c r="J2293" s="206"/>
      <c r="K2293" s="206"/>
      <c r="L2293" s="206">
        <v>31846</v>
      </c>
      <c r="M2293" s="206" t="s">
        <v>910</v>
      </c>
      <c r="N2293" s="206">
        <v>108604</v>
      </c>
      <c r="O2293" s="206">
        <v>26503</v>
      </c>
      <c r="P2293" s="206">
        <v>830062</v>
      </c>
      <c r="Q2293" s="206">
        <v>831389</v>
      </c>
      <c r="R2293" s="206">
        <v>10372</v>
      </c>
      <c r="S2293" s="206">
        <v>1580077</v>
      </c>
      <c r="T2293" s="206"/>
    </row>
    <row r="2294" spans="1:20">
      <c r="A2294" s="86">
        <v>2290</v>
      </c>
      <c r="B2294" s="86">
        <v>2290</v>
      </c>
      <c r="C2294" s="105">
        <v>39643</v>
      </c>
      <c r="D2294" s="86"/>
      <c r="E2294" s="277">
        <v>39643</v>
      </c>
      <c r="F2294" s="105">
        <v>39644</v>
      </c>
      <c r="G2294" s="105">
        <v>39650</v>
      </c>
      <c r="H2294" s="194" t="s">
        <v>169</v>
      </c>
      <c r="I2294" s="206">
        <v>69489</v>
      </c>
      <c r="J2294" s="206"/>
      <c r="K2294" s="206"/>
      <c r="L2294" s="206">
        <v>31832</v>
      </c>
      <c r="M2294" s="206" t="s">
        <v>911</v>
      </c>
      <c r="N2294" s="206">
        <v>87298</v>
      </c>
      <c r="O2294" s="206">
        <v>26666</v>
      </c>
      <c r="P2294" s="206">
        <v>833752</v>
      </c>
      <c r="Q2294" s="206">
        <v>831373</v>
      </c>
      <c r="R2294" s="206">
        <v>255</v>
      </c>
      <c r="S2294" s="206">
        <v>1980011</v>
      </c>
      <c r="T2294" s="206"/>
    </row>
    <row r="2295" spans="1:20">
      <c r="A2295" s="86">
        <v>2291</v>
      </c>
      <c r="B2295" s="86">
        <v>2291</v>
      </c>
      <c r="C2295" s="105">
        <v>39643</v>
      </c>
      <c r="D2295" s="86"/>
      <c r="E2295" s="277">
        <v>39644</v>
      </c>
      <c r="F2295" s="105">
        <v>39279</v>
      </c>
      <c r="G2295" s="105">
        <v>39646</v>
      </c>
      <c r="H2295" s="194" t="s">
        <v>138</v>
      </c>
      <c r="I2295" s="206">
        <v>69309</v>
      </c>
      <c r="J2295" s="206"/>
      <c r="K2295" s="206"/>
      <c r="L2295" s="206">
        <v>31931</v>
      </c>
      <c r="M2295" s="206" t="s">
        <v>912</v>
      </c>
      <c r="N2295" s="206">
        <v>92636</v>
      </c>
      <c r="O2295" s="206">
        <v>26875</v>
      </c>
      <c r="P2295" s="206">
        <v>831411</v>
      </c>
      <c r="Q2295" s="206">
        <v>831380</v>
      </c>
      <c r="R2295" s="206">
        <v>10444</v>
      </c>
      <c r="S2295" s="206">
        <v>1980092</v>
      </c>
      <c r="T2295" s="206"/>
    </row>
    <row r="2296" spans="1:20">
      <c r="A2296" s="86">
        <v>2292</v>
      </c>
      <c r="B2296" s="86">
        <v>2292</v>
      </c>
      <c r="C2296" s="105">
        <v>39643</v>
      </c>
      <c r="D2296" s="86"/>
      <c r="E2296" s="277">
        <v>39643</v>
      </c>
      <c r="F2296" s="105">
        <v>5</v>
      </c>
      <c r="G2296" s="105">
        <v>39647</v>
      </c>
      <c r="H2296" s="194" t="s">
        <v>120</v>
      </c>
      <c r="I2296" s="206">
        <v>69521</v>
      </c>
      <c r="J2296" s="206"/>
      <c r="K2296" s="206"/>
      <c r="L2296" s="206">
        <v>32275</v>
      </c>
      <c r="M2296" s="206" t="s">
        <v>913</v>
      </c>
      <c r="N2296" s="206">
        <v>93144</v>
      </c>
      <c r="O2296" s="206">
        <v>27565</v>
      </c>
      <c r="P2296" s="206">
        <v>831560</v>
      </c>
      <c r="Q2296" s="206">
        <v>831372</v>
      </c>
      <c r="R2296" s="206">
        <v>10828</v>
      </c>
      <c r="S2296" s="206">
        <v>1980063</v>
      </c>
      <c r="T2296" s="206"/>
    </row>
    <row r="2297" spans="1:20">
      <c r="A2297" s="86">
        <v>2293</v>
      </c>
      <c r="B2297" s="86">
        <v>2293</v>
      </c>
      <c r="C2297" s="105">
        <v>39643</v>
      </c>
      <c r="D2297" s="86"/>
      <c r="E2297" s="277">
        <v>39644</v>
      </c>
      <c r="F2297" s="105">
        <v>39279</v>
      </c>
      <c r="G2297" s="105">
        <v>39646</v>
      </c>
      <c r="H2297" s="194" t="s">
        <v>120</v>
      </c>
      <c r="I2297" s="206">
        <v>69569</v>
      </c>
      <c r="J2297" s="206"/>
      <c r="K2297" s="206"/>
      <c r="L2297" s="206">
        <v>31482</v>
      </c>
      <c r="M2297" s="206" t="s">
        <v>914</v>
      </c>
      <c r="N2297" s="206">
        <v>107822</v>
      </c>
      <c r="O2297" s="206">
        <v>25928</v>
      </c>
      <c r="P2297" s="206">
        <v>831413</v>
      </c>
      <c r="Q2297" s="206">
        <v>831386</v>
      </c>
      <c r="R2297" s="206">
        <v>9856</v>
      </c>
      <c r="S2297" s="206">
        <v>480247</v>
      </c>
      <c r="T2297" s="206"/>
    </row>
    <row r="2298" spans="1:20">
      <c r="A2298" s="86">
        <v>2294</v>
      </c>
      <c r="B2298" s="86">
        <v>2294</v>
      </c>
      <c r="C2298" s="105">
        <v>39643</v>
      </c>
      <c r="D2298" s="86"/>
      <c r="E2298" s="277">
        <v>39644</v>
      </c>
      <c r="F2298" s="105">
        <v>39279</v>
      </c>
      <c r="G2298" s="105">
        <v>39646</v>
      </c>
      <c r="H2298" s="194" t="s">
        <v>120</v>
      </c>
      <c r="I2298" s="206">
        <v>70131</v>
      </c>
      <c r="J2298" s="206"/>
      <c r="K2298" s="206"/>
      <c r="L2298" s="206">
        <v>32335</v>
      </c>
      <c r="M2298" s="206" t="s">
        <v>915</v>
      </c>
      <c r="N2298" s="206">
        <v>87289</v>
      </c>
      <c r="O2298" s="206">
        <v>27699</v>
      </c>
      <c r="P2298" s="206">
        <v>831357</v>
      </c>
      <c r="Q2298" s="206">
        <v>831371</v>
      </c>
      <c r="R2298" s="206">
        <v>11229</v>
      </c>
      <c r="S2298" s="206">
        <v>1980393</v>
      </c>
      <c r="T2298" s="206"/>
    </row>
    <row r="2299" spans="1:20">
      <c r="A2299" s="86">
        <v>2295</v>
      </c>
      <c r="B2299" s="86">
        <v>2295</v>
      </c>
      <c r="C2299" s="105">
        <v>39643</v>
      </c>
      <c r="D2299" s="86"/>
      <c r="E2299" s="277">
        <v>39644</v>
      </c>
      <c r="F2299" s="105">
        <v>39279</v>
      </c>
      <c r="G2299" s="105">
        <v>39650</v>
      </c>
      <c r="H2299" s="194" t="s">
        <v>169</v>
      </c>
      <c r="I2299" s="206">
        <v>69199</v>
      </c>
      <c r="J2299" s="206"/>
      <c r="K2299" s="206"/>
      <c r="L2299" s="206">
        <v>31817</v>
      </c>
      <c r="M2299" s="206" t="s">
        <v>916</v>
      </c>
      <c r="N2299" s="206">
        <v>96975</v>
      </c>
      <c r="O2299" s="206">
        <v>26662</v>
      </c>
      <c r="P2299" s="206">
        <v>834058</v>
      </c>
      <c r="Q2299" s="206">
        <v>831391</v>
      </c>
      <c r="R2299" s="206">
        <v>10140</v>
      </c>
      <c r="S2299" s="206">
        <v>980010</v>
      </c>
      <c r="T2299" s="206"/>
    </row>
    <row r="2300" spans="1:20">
      <c r="A2300" s="86">
        <v>2296</v>
      </c>
      <c r="B2300" s="86">
        <v>2296</v>
      </c>
      <c r="C2300" s="105">
        <v>39643</v>
      </c>
      <c r="D2300" s="86"/>
      <c r="E2300" s="277">
        <v>39644</v>
      </c>
      <c r="F2300" s="105">
        <v>39279</v>
      </c>
      <c r="G2300" s="105">
        <v>39650</v>
      </c>
      <c r="H2300" s="194" t="s">
        <v>169</v>
      </c>
      <c r="I2300" s="206">
        <v>69209</v>
      </c>
      <c r="J2300" s="206"/>
      <c r="K2300" s="206"/>
      <c r="L2300" s="206">
        <v>32495</v>
      </c>
      <c r="M2300" s="206" t="s">
        <v>917</v>
      </c>
      <c r="N2300" s="206">
        <v>108589</v>
      </c>
      <c r="O2300" s="206">
        <v>27475</v>
      </c>
      <c r="P2300" s="206">
        <v>834095</v>
      </c>
      <c r="Q2300" s="206">
        <v>831392</v>
      </c>
      <c r="R2300" s="206">
        <v>11449</v>
      </c>
      <c r="S2300" s="206">
        <v>1980080</v>
      </c>
      <c r="T2300" s="206"/>
    </row>
    <row r="2301" spans="1:20">
      <c r="A2301" s="86">
        <v>2297</v>
      </c>
      <c r="B2301" s="86">
        <v>2297</v>
      </c>
      <c r="C2301" s="105">
        <v>39643</v>
      </c>
      <c r="D2301" s="86"/>
      <c r="E2301" s="277">
        <v>39644</v>
      </c>
      <c r="F2301" s="105">
        <v>39279</v>
      </c>
      <c r="G2301" s="105">
        <v>39646</v>
      </c>
      <c r="H2301" s="194" t="s">
        <v>120</v>
      </c>
      <c r="I2301" s="206">
        <v>70287</v>
      </c>
      <c r="J2301" s="206"/>
      <c r="K2301" s="206"/>
      <c r="L2301" s="206">
        <v>32478</v>
      </c>
      <c r="M2301" s="206" t="s">
        <v>918</v>
      </c>
      <c r="N2301" s="206">
        <v>109148</v>
      </c>
      <c r="O2301" s="206">
        <v>27840</v>
      </c>
      <c r="P2301" s="206">
        <v>834062</v>
      </c>
      <c r="Q2301" s="206">
        <v>831378</v>
      </c>
      <c r="R2301" s="206">
        <v>11234</v>
      </c>
      <c r="S2301" s="206">
        <v>1980070</v>
      </c>
      <c r="T2301" s="206"/>
    </row>
    <row r="2302" spans="1:20">
      <c r="A2302" s="86">
        <v>2298</v>
      </c>
      <c r="B2302" s="86">
        <v>2298</v>
      </c>
      <c r="C2302" s="105">
        <v>39643</v>
      </c>
      <c r="D2302" s="86"/>
      <c r="E2302" s="277">
        <v>39644</v>
      </c>
      <c r="F2302" s="105">
        <v>39279</v>
      </c>
      <c r="G2302" s="105">
        <v>39646</v>
      </c>
      <c r="H2302" s="194" t="s">
        <v>138</v>
      </c>
      <c r="I2302" s="206">
        <v>70285</v>
      </c>
      <c r="J2302" s="206"/>
      <c r="K2302" s="206"/>
      <c r="L2302" s="206">
        <v>32104</v>
      </c>
      <c r="M2302" s="206" t="s">
        <v>919</v>
      </c>
      <c r="N2302" s="206">
        <v>109210</v>
      </c>
      <c r="O2302" s="206">
        <v>27160</v>
      </c>
      <c r="P2302" s="206">
        <v>830061</v>
      </c>
      <c r="Q2302" s="206">
        <v>831374</v>
      </c>
      <c r="R2302" s="206">
        <v>10701</v>
      </c>
      <c r="S2302" s="206">
        <v>1580129</v>
      </c>
      <c r="T2302" s="206"/>
    </row>
    <row r="2303" spans="1:20">
      <c r="A2303" s="86">
        <v>2299</v>
      </c>
      <c r="B2303" s="86">
        <v>2299</v>
      </c>
      <c r="C2303" s="105">
        <v>39643</v>
      </c>
      <c r="D2303" s="86"/>
      <c r="E2303" s="277">
        <v>39644</v>
      </c>
      <c r="F2303" s="105">
        <v>39279</v>
      </c>
      <c r="G2303" s="105">
        <v>39650</v>
      </c>
      <c r="H2303" s="194" t="s">
        <v>169</v>
      </c>
      <c r="I2303" s="206">
        <v>69639</v>
      </c>
      <c r="J2303" s="206"/>
      <c r="K2303" s="206"/>
      <c r="L2303" s="206">
        <v>31008</v>
      </c>
      <c r="M2303" s="206" t="s">
        <v>920</v>
      </c>
      <c r="N2303" s="206">
        <v>109463</v>
      </c>
      <c r="O2303" s="206">
        <v>25099</v>
      </c>
      <c r="P2303" s="206">
        <v>829909</v>
      </c>
      <c r="Q2303" s="206">
        <v>831123</v>
      </c>
      <c r="R2303" s="206">
        <v>9073</v>
      </c>
      <c r="S2303" s="206">
        <v>2380012</v>
      </c>
      <c r="T2303" s="206"/>
    </row>
    <row r="2304" spans="1:20">
      <c r="A2304" s="86">
        <v>2300</v>
      </c>
      <c r="B2304" s="86">
        <v>2300</v>
      </c>
      <c r="C2304" s="105">
        <v>39643</v>
      </c>
      <c r="D2304" s="86"/>
      <c r="E2304" s="277">
        <v>39644</v>
      </c>
      <c r="F2304" s="105">
        <v>39279</v>
      </c>
      <c r="G2304" s="105">
        <v>39650</v>
      </c>
      <c r="H2304" s="194" t="s">
        <v>120</v>
      </c>
      <c r="I2304" s="206">
        <v>70048</v>
      </c>
      <c r="J2304" s="206"/>
      <c r="K2304" s="206"/>
      <c r="L2304" s="206">
        <v>31545</v>
      </c>
      <c r="M2304" s="206" t="s">
        <v>2587</v>
      </c>
      <c r="N2304" s="206">
        <v>109213</v>
      </c>
      <c r="O2304" s="206">
        <v>26205</v>
      </c>
      <c r="P2304" s="206">
        <v>829906</v>
      </c>
      <c r="Q2304" s="206">
        <v>831390</v>
      </c>
      <c r="R2304" s="206">
        <v>9928</v>
      </c>
      <c r="S2304" s="206">
        <v>1580149</v>
      </c>
      <c r="T2304" s="206"/>
    </row>
    <row r="2305" spans="1:20">
      <c r="A2305" s="86">
        <v>2301</v>
      </c>
      <c r="B2305" s="86">
        <v>2301</v>
      </c>
      <c r="C2305" s="105">
        <v>39643</v>
      </c>
      <c r="D2305" s="86"/>
      <c r="E2305" s="277">
        <v>39644</v>
      </c>
      <c r="F2305" s="105">
        <v>39279</v>
      </c>
      <c r="G2305" s="105">
        <v>39647</v>
      </c>
      <c r="H2305" s="194" t="s">
        <v>120</v>
      </c>
      <c r="I2305" s="206">
        <v>70049</v>
      </c>
      <c r="J2305" s="206"/>
      <c r="K2305" s="206"/>
      <c r="L2305" s="206">
        <v>32483</v>
      </c>
      <c r="M2305" s="206" t="s">
        <v>2588</v>
      </c>
      <c r="N2305" s="206">
        <v>109370</v>
      </c>
      <c r="O2305" s="206">
        <v>27502</v>
      </c>
      <c r="P2305" s="206">
        <v>834142</v>
      </c>
      <c r="Q2305" s="206">
        <v>831377</v>
      </c>
      <c r="R2305" s="206">
        <v>11420</v>
      </c>
      <c r="S2305" s="206">
        <v>1580142</v>
      </c>
      <c r="T2305" s="206"/>
    </row>
    <row r="2306" spans="1:20">
      <c r="A2306" s="86">
        <v>2302</v>
      </c>
      <c r="B2306" s="86">
        <v>2302</v>
      </c>
      <c r="C2306" s="105">
        <v>39643</v>
      </c>
      <c r="D2306" s="86"/>
      <c r="E2306" s="277">
        <v>39644</v>
      </c>
      <c r="F2306" s="105">
        <v>39279</v>
      </c>
      <c r="G2306" s="105">
        <v>39650</v>
      </c>
      <c r="H2306" s="194" t="s">
        <v>169</v>
      </c>
      <c r="I2306" s="206">
        <v>70290</v>
      </c>
      <c r="J2306" s="206"/>
      <c r="K2306" s="206"/>
      <c r="L2306" s="206">
        <v>32513</v>
      </c>
      <c r="M2306" s="206" t="s">
        <v>2589</v>
      </c>
      <c r="N2306" s="206">
        <v>109371</v>
      </c>
      <c r="O2306" s="206">
        <v>27879</v>
      </c>
      <c r="P2306" s="206">
        <v>832450</v>
      </c>
      <c r="Q2306" s="206">
        <v>831396</v>
      </c>
      <c r="R2306" s="206">
        <v>11467</v>
      </c>
      <c r="S2306" s="206">
        <v>1980036</v>
      </c>
      <c r="T2306" s="206"/>
    </row>
    <row r="2307" spans="1:20">
      <c r="A2307" s="86">
        <v>2303</v>
      </c>
      <c r="B2307" s="86">
        <v>2303</v>
      </c>
      <c r="C2307" s="105">
        <v>39643</v>
      </c>
      <c r="D2307" s="86"/>
      <c r="E2307" s="277">
        <v>39644</v>
      </c>
      <c r="F2307" s="105">
        <v>39279</v>
      </c>
      <c r="G2307" s="105">
        <v>39647</v>
      </c>
      <c r="H2307" s="194" t="s">
        <v>120</v>
      </c>
      <c r="I2307" s="206">
        <v>70247</v>
      </c>
      <c r="J2307" s="206"/>
      <c r="K2307" s="206"/>
      <c r="L2307" s="206">
        <v>32481</v>
      </c>
      <c r="M2307" s="206" t="s">
        <v>2590</v>
      </c>
      <c r="N2307" s="206">
        <v>108375</v>
      </c>
      <c r="O2307" s="206">
        <v>27845</v>
      </c>
      <c r="P2307" s="206">
        <v>834308</v>
      </c>
      <c r="Q2307" s="206">
        <v>831120</v>
      </c>
      <c r="R2307" s="206">
        <v>11454</v>
      </c>
      <c r="S2307" s="206">
        <v>2380023</v>
      </c>
      <c r="T2307" s="206"/>
    </row>
    <row r="2308" spans="1:20">
      <c r="A2308" s="86">
        <v>2304</v>
      </c>
      <c r="B2308" s="86">
        <v>2304</v>
      </c>
      <c r="C2308" s="105">
        <v>39644</v>
      </c>
      <c r="D2308" s="86"/>
      <c r="E2308" s="277">
        <v>39644</v>
      </c>
      <c r="F2308" s="105">
        <v>39279</v>
      </c>
      <c r="G2308" s="105">
        <v>39646</v>
      </c>
      <c r="H2308" s="194" t="s">
        <v>134</v>
      </c>
      <c r="I2308" s="206">
        <v>70274</v>
      </c>
      <c r="J2308" s="206"/>
      <c r="K2308" s="206"/>
      <c r="L2308" s="206">
        <v>32475</v>
      </c>
      <c r="M2308" s="206" t="s">
        <v>2591</v>
      </c>
      <c r="N2308" s="206">
        <v>109378</v>
      </c>
      <c r="O2308" s="206">
        <v>27839</v>
      </c>
      <c r="P2308" s="206">
        <v>834305</v>
      </c>
      <c r="Q2308" s="206">
        <v>828784</v>
      </c>
      <c r="R2308" s="206">
        <v>10902</v>
      </c>
      <c r="S2308" s="206">
        <v>1980082</v>
      </c>
      <c r="T2308" s="206"/>
    </row>
    <row r="2309" spans="1:20">
      <c r="A2309" s="86">
        <v>2305</v>
      </c>
      <c r="B2309" s="86">
        <v>2305</v>
      </c>
      <c r="C2309" s="105">
        <v>39644</v>
      </c>
      <c r="D2309" s="86"/>
      <c r="E2309" s="277">
        <v>39644</v>
      </c>
      <c r="F2309" s="105">
        <v>39279</v>
      </c>
      <c r="G2309" s="105">
        <v>39650</v>
      </c>
      <c r="H2309" s="194" t="s">
        <v>169</v>
      </c>
      <c r="I2309" s="206">
        <v>70263</v>
      </c>
      <c r="J2309" s="206"/>
      <c r="K2309" s="206"/>
      <c r="L2309" s="206">
        <v>32486</v>
      </c>
      <c r="M2309" s="206" t="s">
        <v>2592</v>
      </c>
      <c r="N2309" s="206">
        <v>109461</v>
      </c>
      <c r="O2309" s="206">
        <v>27277</v>
      </c>
      <c r="P2309" s="206">
        <v>834760</v>
      </c>
      <c r="Q2309" s="206">
        <v>831865</v>
      </c>
      <c r="R2309" s="206">
        <v>11463</v>
      </c>
      <c r="S2309" s="206">
        <v>2380010</v>
      </c>
      <c r="T2309" s="206"/>
    </row>
    <row r="2310" spans="1:20">
      <c r="A2310" s="86">
        <v>2306</v>
      </c>
      <c r="B2310" s="86">
        <v>2306</v>
      </c>
      <c r="C2310" s="105">
        <v>39644</v>
      </c>
      <c r="D2310" s="86"/>
      <c r="E2310" s="277">
        <v>39644</v>
      </c>
      <c r="F2310" s="105">
        <v>39279</v>
      </c>
      <c r="G2310" s="105">
        <v>39647</v>
      </c>
      <c r="H2310" s="194" t="s">
        <v>120</v>
      </c>
      <c r="I2310" s="206">
        <v>70250</v>
      </c>
      <c r="J2310" s="206"/>
      <c r="K2310" s="206"/>
      <c r="L2310" s="206">
        <v>32492</v>
      </c>
      <c r="M2310" s="206" t="s">
        <v>2593</v>
      </c>
      <c r="N2310" s="206">
        <v>106607</v>
      </c>
      <c r="O2310" s="206">
        <v>27537</v>
      </c>
      <c r="P2310" s="206">
        <v>834765</v>
      </c>
      <c r="Q2310" s="206">
        <v>831856</v>
      </c>
      <c r="R2310" s="206">
        <v>11410</v>
      </c>
      <c r="S2310" s="206">
        <v>480343</v>
      </c>
      <c r="T2310" s="206"/>
    </row>
    <row r="2311" spans="1:20">
      <c r="A2311" s="86">
        <v>2307</v>
      </c>
      <c r="B2311" s="86">
        <v>2307</v>
      </c>
      <c r="C2311" s="105">
        <v>39644</v>
      </c>
      <c r="D2311" s="86"/>
      <c r="E2311" s="277">
        <v>39644</v>
      </c>
      <c r="F2311" s="105">
        <v>39279</v>
      </c>
      <c r="G2311" s="105">
        <v>39647</v>
      </c>
      <c r="H2311" s="194" t="s">
        <v>120</v>
      </c>
      <c r="I2311" s="206">
        <v>70291</v>
      </c>
      <c r="J2311" s="206"/>
      <c r="K2311" s="206"/>
      <c r="L2311" s="206">
        <v>32504</v>
      </c>
      <c r="M2311" s="206" t="s">
        <v>2594</v>
      </c>
      <c r="N2311" s="206">
        <v>107665</v>
      </c>
      <c r="O2311" s="206">
        <v>27316</v>
      </c>
      <c r="P2311" s="206">
        <v>834758</v>
      </c>
      <c r="Q2311" s="206">
        <v>831862</v>
      </c>
      <c r="R2311" s="206">
        <v>11424</v>
      </c>
      <c r="S2311" s="206">
        <v>2380024</v>
      </c>
      <c r="T2311" s="206"/>
    </row>
    <row r="2312" spans="1:20">
      <c r="A2312" s="86">
        <v>2308</v>
      </c>
      <c r="B2312" s="86">
        <v>2308</v>
      </c>
      <c r="C2312" s="105">
        <v>39644</v>
      </c>
      <c r="D2312" s="86"/>
      <c r="E2312" s="277">
        <v>39645</v>
      </c>
      <c r="F2312" s="105">
        <v>39646</v>
      </c>
      <c r="G2312" s="105">
        <v>39651</v>
      </c>
      <c r="H2312" s="194" t="s">
        <v>120</v>
      </c>
      <c r="I2312" s="206">
        <v>70156</v>
      </c>
      <c r="J2312" s="206"/>
      <c r="K2312" s="206"/>
      <c r="L2312" s="206">
        <v>32479</v>
      </c>
      <c r="M2312" s="206" t="s">
        <v>2595</v>
      </c>
      <c r="N2312" s="206">
        <v>109460</v>
      </c>
      <c r="O2312" s="206">
        <v>27834</v>
      </c>
      <c r="P2312" s="206">
        <v>834652</v>
      </c>
      <c r="Q2312" s="206">
        <v>831867</v>
      </c>
      <c r="R2312" s="206">
        <v>11233</v>
      </c>
      <c r="S2312" s="206">
        <v>1580101</v>
      </c>
      <c r="T2312" s="206"/>
    </row>
    <row r="2313" spans="1:20">
      <c r="A2313" s="86">
        <v>2309</v>
      </c>
      <c r="B2313" s="86">
        <v>2309</v>
      </c>
      <c r="C2313" s="105">
        <v>39644</v>
      </c>
      <c r="D2313" s="86"/>
      <c r="E2313" s="277">
        <v>39645</v>
      </c>
      <c r="F2313" s="105">
        <v>39646</v>
      </c>
      <c r="G2313" s="105">
        <v>39647</v>
      </c>
      <c r="H2313" s="194" t="s">
        <v>171</v>
      </c>
      <c r="I2313" s="206">
        <v>70278</v>
      </c>
      <c r="J2313" s="206"/>
      <c r="K2313" s="206"/>
      <c r="L2313" s="206">
        <v>31155</v>
      </c>
      <c r="M2313" s="206" t="s">
        <v>2596</v>
      </c>
      <c r="N2313" s="206">
        <v>109468</v>
      </c>
      <c r="O2313" s="206">
        <v>25432</v>
      </c>
      <c r="P2313" s="206">
        <v>834651</v>
      </c>
      <c r="Q2313" s="206">
        <v>831855</v>
      </c>
      <c r="R2313" s="206">
        <v>9498</v>
      </c>
      <c r="S2313" s="206">
        <v>1580197</v>
      </c>
      <c r="T2313" s="206"/>
    </row>
    <row r="2314" spans="1:20">
      <c r="A2314" s="86">
        <v>2310</v>
      </c>
      <c r="B2314" s="86">
        <v>2310</v>
      </c>
      <c r="C2314" s="105">
        <v>39644</v>
      </c>
      <c r="D2314" s="86"/>
      <c r="E2314" s="277">
        <v>39645</v>
      </c>
      <c r="F2314" s="105">
        <v>39646</v>
      </c>
      <c r="G2314" s="105">
        <v>39650</v>
      </c>
      <c r="H2314" s="194" t="s">
        <v>169</v>
      </c>
      <c r="I2314" s="206">
        <v>70283</v>
      </c>
      <c r="J2314" s="206"/>
      <c r="K2314" s="206"/>
      <c r="L2314" s="206">
        <v>31456</v>
      </c>
      <c r="M2314" s="206" t="s">
        <v>2597</v>
      </c>
      <c r="N2314" s="206">
        <v>105689</v>
      </c>
      <c r="O2314" s="206">
        <v>25883</v>
      </c>
      <c r="P2314" s="206">
        <v>834767</v>
      </c>
      <c r="Q2314" s="206">
        <v>831861</v>
      </c>
      <c r="R2314" s="206">
        <v>9548</v>
      </c>
      <c r="S2314" s="206">
        <v>1580103</v>
      </c>
      <c r="T2314" s="206"/>
    </row>
    <row r="2315" spans="1:20">
      <c r="A2315" s="86">
        <v>2311</v>
      </c>
      <c r="B2315" s="86">
        <v>2311</v>
      </c>
      <c r="C2315" s="105">
        <v>39644</v>
      </c>
      <c r="D2315" s="86"/>
      <c r="E2315" s="277">
        <v>39645</v>
      </c>
      <c r="F2315" s="105">
        <v>39646</v>
      </c>
      <c r="G2315" s="105">
        <v>39654</v>
      </c>
      <c r="H2315" s="196" t="s">
        <v>171</v>
      </c>
      <c r="I2315" s="206">
        <v>70151</v>
      </c>
      <c r="J2315" s="206"/>
      <c r="K2315" s="206"/>
      <c r="L2315" s="206">
        <v>32496</v>
      </c>
      <c r="M2315" s="206" t="s">
        <v>2598</v>
      </c>
      <c r="N2315" s="206">
        <v>109367</v>
      </c>
      <c r="O2315" s="206">
        <v>27532</v>
      </c>
      <c r="P2315" s="206">
        <v>834754</v>
      </c>
      <c r="Q2315" s="206">
        <v>831854</v>
      </c>
      <c r="R2315" s="206">
        <v>11456</v>
      </c>
      <c r="S2315" s="206">
        <v>2380012</v>
      </c>
      <c r="T2315" s="206"/>
    </row>
    <row r="2316" spans="1:20">
      <c r="A2316" s="86">
        <v>2312</v>
      </c>
      <c r="B2316" s="86">
        <v>2312</v>
      </c>
      <c r="C2316" s="105">
        <v>39644</v>
      </c>
      <c r="D2316" s="86"/>
      <c r="E2316" s="277">
        <v>39645</v>
      </c>
      <c r="F2316" s="105">
        <v>39646</v>
      </c>
      <c r="G2316" s="105">
        <v>39647</v>
      </c>
      <c r="H2316" s="194" t="s">
        <v>120</v>
      </c>
      <c r="I2316" s="206">
        <v>70252</v>
      </c>
      <c r="J2316" s="206"/>
      <c r="K2316" s="206"/>
      <c r="L2316" s="206">
        <v>32501</v>
      </c>
      <c r="M2316" s="206" t="s">
        <v>2599</v>
      </c>
      <c r="N2316" s="206">
        <v>109366</v>
      </c>
      <c r="O2316" s="206">
        <v>27508</v>
      </c>
      <c r="P2316" s="206">
        <v>834301</v>
      </c>
      <c r="Q2316" s="206">
        <v>831848</v>
      </c>
      <c r="R2316" s="206">
        <v>11458</v>
      </c>
      <c r="S2316" s="206">
        <v>1980035</v>
      </c>
      <c r="T2316" s="206"/>
    </row>
    <row r="2317" spans="1:20">
      <c r="A2317" s="86">
        <v>2313</v>
      </c>
      <c r="B2317" s="86">
        <v>2313</v>
      </c>
      <c r="C2317" s="105">
        <v>39644</v>
      </c>
      <c r="D2317" s="86"/>
      <c r="E2317" s="277">
        <v>39645</v>
      </c>
      <c r="F2317" s="105">
        <v>39646</v>
      </c>
      <c r="G2317" s="105">
        <v>39647</v>
      </c>
      <c r="H2317" s="194" t="s">
        <v>119</v>
      </c>
      <c r="I2317" s="206">
        <v>70254</v>
      </c>
      <c r="J2317" s="206"/>
      <c r="K2317" s="206"/>
      <c r="L2317" s="206">
        <v>32500</v>
      </c>
      <c r="M2317" s="206" t="s">
        <v>2600</v>
      </c>
      <c r="N2317" s="206">
        <v>109467</v>
      </c>
      <c r="O2317" s="206">
        <v>27501</v>
      </c>
      <c r="P2317" s="206">
        <v>834314</v>
      </c>
      <c r="Q2317" s="206">
        <v>831368</v>
      </c>
      <c r="R2317" s="206">
        <v>11446</v>
      </c>
      <c r="S2317" s="206">
        <v>2380025</v>
      </c>
      <c r="T2317" s="206"/>
    </row>
    <row r="2318" spans="1:20">
      <c r="A2318" s="86">
        <v>2314</v>
      </c>
      <c r="B2318" s="86">
        <v>2314</v>
      </c>
      <c r="C2318" s="105">
        <v>39644</v>
      </c>
      <c r="D2318" s="86"/>
      <c r="E2318" s="277">
        <v>39645</v>
      </c>
      <c r="F2318" s="105">
        <v>39646</v>
      </c>
      <c r="G2318" s="105">
        <v>39650</v>
      </c>
      <c r="H2318" s="194" t="s">
        <v>169</v>
      </c>
      <c r="I2318" s="206">
        <v>70282</v>
      </c>
      <c r="J2318" s="206"/>
      <c r="K2318" s="206"/>
      <c r="L2318" s="206">
        <v>32489</v>
      </c>
      <c r="M2318" s="206" t="s">
        <v>2601</v>
      </c>
      <c r="N2318" s="206">
        <v>109473</v>
      </c>
      <c r="O2318" s="206">
        <v>27851</v>
      </c>
      <c r="P2318" s="206">
        <v>834765</v>
      </c>
      <c r="Q2318" s="206">
        <v>831847</v>
      </c>
      <c r="R2318" s="206">
        <v>11416</v>
      </c>
      <c r="S2318" s="206">
        <v>2380009</v>
      </c>
      <c r="T2318" s="206"/>
    </row>
    <row r="2319" spans="1:20">
      <c r="A2319" s="86">
        <v>2315</v>
      </c>
      <c r="B2319" s="86">
        <v>2315</v>
      </c>
      <c r="C2319" s="105">
        <v>39644</v>
      </c>
      <c r="D2319" s="86"/>
      <c r="E2319" s="277">
        <v>39645</v>
      </c>
      <c r="F2319" s="105">
        <v>39646</v>
      </c>
      <c r="G2319" s="105">
        <v>39652</v>
      </c>
      <c r="H2319" s="196" t="s">
        <v>171</v>
      </c>
      <c r="I2319" s="206">
        <v>66931</v>
      </c>
      <c r="J2319" s="206"/>
      <c r="K2319" s="206"/>
      <c r="L2319" s="206">
        <v>32384</v>
      </c>
      <c r="M2319" s="206" t="s">
        <v>2602</v>
      </c>
      <c r="N2319" s="206">
        <v>105102</v>
      </c>
      <c r="O2319" s="206">
        <v>27775</v>
      </c>
      <c r="P2319" s="206">
        <v>834145</v>
      </c>
      <c r="Q2319" s="206">
        <v>831849</v>
      </c>
      <c r="R2319" s="206">
        <v>11139</v>
      </c>
      <c r="S2319" s="206">
        <v>2380008</v>
      </c>
      <c r="T2319" s="206"/>
    </row>
    <row r="2320" spans="1:20">
      <c r="A2320" s="86">
        <v>2316</v>
      </c>
      <c r="B2320" s="86">
        <v>2316</v>
      </c>
      <c r="C2320" s="105">
        <v>39644</v>
      </c>
      <c r="D2320" s="86"/>
      <c r="E2320" s="277">
        <v>39645</v>
      </c>
      <c r="F2320" s="105">
        <v>39646</v>
      </c>
      <c r="G2320" s="105">
        <v>39650</v>
      </c>
      <c r="H2320" s="194" t="s">
        <v>120</v>
      </c>
      <c r="I2320" s="206">
        <v>69768</v>
      </c>
      <c r="J2320" s="206"/>
      <c r="K2320" s="206"/>
      <c r="L2320" s="206">
        <v>32484</v>
      </c>
      <c r="M2320" s="206" t="s">
        <v>2603</v>
      </c>
      <c r="N2320" s="206">
        <v>109198</v>
      </c>
      <c r="O2320" s="206">
        <v>27527</v>
      </c>
      <c r="P2320" s="206">
        <v>834144</v>
      </c>
      <c r="Q2320" s="206">
        <v>831857</v>
      </c>
      <c r="R2320" s="206">
        <v>11226</v>
      </c>
      <c r="S2320" s="206">
        <v>2380006</v>
      </c>
      <c r="T2320" s="206"/>
    </row>
    <row r="2321" spans="1:20">
      <c r="A2321" s="86">
        <v>2317</v>
      </c>
      <c r="B2321" s="86">
        <v>2317</v>
      </c>
      <c r="C2321" s="105">
        <v>39644</v>
      </c>
      <c r="D2321" s="86"/>
      <c r="E2321" s="277">
        <v>39645</v>
      </c>
      <c r="F2321" s="105">
        <v>39646</v>
      </c>
      <c r="G2321" s="105">
        <v>39647</v>
      </c>
      <c r="H2321" s="194" t="s">
        <v>171</v>
      </c>
      <c r="I2321" s="206">
        <v>70058</v>
      </c>
      <c r="J2321" s="206"/>
      <c r="K2321" s="206"/>
      <c r="L2321" s="206">
        <v>32485</v>
      </c>
      <c r="M2321" s="206" t="s">
        <v>2604</v>
      </c>
      <c r="N2321" s="206">
        <v>109212</v>
      </c>
      <c r="O2321" s="206">
        <v>27777</v>
      </c>
      <c r="P2321" s="206">
        <v>854141</v>
      </c>
      <c r="Q2321" s="206">
        <v>831871</v>
      </c>
      <c r="R2321" s="206">
        <v>11464</v>
      </c>
      <c r="S2321" s="206">
        <v>1480361</v>
      </c>
      <c r="T2321" s="206"/>
    </row>
    <row r="2322" spans="1:20">
      <c r="A2322" s="86">
        <v>2318</v>
      </c>
      <c r="B2322" s="86">
        <v>2318</v>
      </c>
      <c r="C2322" s="105">
        <v>39644</v>
      </c>
      <c r="D2322" s="86"/>
      <c r="E2322" s="277">
        <v>39645</v>
      </c>
      <c r="F2322" s="105">
        <v>39646</v>
      </c>
      <c r="G2322" s="105">
        <v>39647</v>
      </c>
      <c r="H2322" s="194" t="s">
        <v>120</v>
      </c>
      <c r="I2322" s="206">
        <v>70292</v>
      </c>
      <c r="J2322" s="206"/>
      <c r="K2322" s="206"/>
      <c r="L2322" s="206">
        <v>32502</v>
      </c>
      <c r="M2322" s="206" t="s">
        <v>2605</v>
      </c>
      <c r="N2322" s="206">
        <v>109373</v>
      </c>
      <c r="O2322" s="206">
        <v>27520</v>
      </c>
      <c r="P2322" s="206">
        <v>834655</v>
      </c>
      <c r="Q2322" s="206">
        <v>831870</v>
      </c>
      <c r="R2322" s="206">
        <v>11457</v>
      </c>
      <c r="S2322" s="206">
        <v>1480363</v>
      </c>
      <c r="T2322" s="206"/>
    </row>
    <row r="2323" spans="1:20">
      <c r="A2323" s="86">
        <v>2319</v>
      </c>
      <c r="B2323" s="86">
        <v>2319</v>
      </c>
      <c r="C2323" s="105">
        <v>39644</v>
      </c>
      <c r="D2323" s="86"/>
      <c r="E2323" s="277">
        <v>39645</v>
      </c>
      <c r="F2323" s="105">
        <v>39646</v>
      </c>
      <c r="G2323" s="105">
        <v>39650</v>
      </c>
      <c r="H2323" s="194" t="s">
        <v>134</v>
      </c>
      <c r="I2323" s="206">
        <v>67806</v>
      </c>
      <c r="J2323" s="206"/>
      <c r="K2323" s="206"/>
      <c r="L2323" s="206">
        <v>32488</v>
      </c>
      <c r="M2323" s="206" t="s">
        <v>2606</v>
      </c>
      <c r="N2323" s="206">
        <v>109369</v>
      </c>
      <c r="O2323" s="206">
        <v>27830</v>
      </c>
      <c r="P2323" s="206">
        <v>834768</v>
      </c>
      <c r="Q2323" s="206">
        <v>831860</v>
      </c>
      <c r="R2323" s="206">
        <v>11417</v>
      </c>
      <c r="S2323" s="206">
        <v>1480007</v>
      </c>
      <c r="T2323" s="206"/>
    </row>
    <row r="2324" spans="1:20">
      <c r="A2324" s="86">
        <v>2320</v>
      </c>
      <c r="B2324" s="86">
        <v>2320</v>
      </c>
      <c r="C2324" s="105">
        <v>39644</v>
      </c>
      <c r="D2324" s="86"/>
      <c r="E2324" s="277">
        <v>39645</v>
      </c>
      <c r="F2324" s="105">
        <v>39646</v>
      </c>
      <c r="G2324" s="105">
        <v>39647</v>
      </c>
      <c r="H2324" s="194" t="s">
        <v>119</v>
      </c>
      <c r="I2324" s="206">
        <v>70256</v>
      </c>
      <c r="J2324" s="206"/>
      <c r="K2324" s="206"/>
      <c r="L2324" s="206">
        <v>32497</v>
      </c>
      <c r="M2324" s="206" t="s">
        <v>2607</v>
      </c>
      <c r="N2324" s="206">
        <v>109218</v>
      </c>
      <c r="O2324" s="206">
        <v>27825</v>
      </c>
      <c r="P2324" s="206">
        <v>834761</v>
      </c>
      <c r="Q2324" s="206">
        <v>831891</v>
      </c>
      <c r="R2324" s="206">
        <v>11443</v>
      </c>
      <c r="S2324" s="206">
        <v>1480013</v>
      </c>
      <c r="T2324" s="206"/>
    </row>
    <row r="2325" spans="1:20">
      <c r="A2325" s="86">
        <v>2321</v>
      </c>
      <c r="B2325" s="86">
        <v>2321</v>
      </c>
      <c r="C2325" s="105">
        <v>39645</v>
      </c>
      <c r="D2325" s="86"/>
      <c r="E2325" s="277">
        <v>39645</v>
      </c>
      <c r="F2325" s="105">
        <v>39646</v>
      </c>
      <c r="G2325" s="105">
        <v>39654</v>
      </c>
      <c r="H2325" s="196" t="s">
        <v>171</v>
      </c>
      <c r="I2325" s="206">
        <v>70265</v>
      </c>
      <c r="J2325" s="206"/>
      <c r="K2325" s="206"/>
      <c r="L2325" s="206">
        <v>32514</v>
      </c>
      <c r="M2325" s="206" t="s">
        <v>2608</v>
      </c>
      <c r="N2325" s="206">
        <v>109374</v>
      </c>
      <c r="O2325" s="206">
        <v>27899</v>
      </c>
      <c r="P2325" s="206">
        <v>834762</v>
      </c>
      <c r="Q2325" s="206">
        <v>831869</v>
      </c>
      <c r="R2325" s="206">
        <v>11447</v>
      </c>
      <c r="S2325" s="206">
        <v>1480360</v>
      </c>
      <c r="T2325" s="206"/>
    </row>
    <row r="2326" spans="1:20">
      <c r="A2326" s="86">
        <v>2322</v>
      </c>
      <c r="B2326" s="86">
        <v>2322</v>
      </c>
      <c r="C2326" s="105">
        <v>39645</v>
      </c>
      <c r="D2326" s="86"/>
      <c r="E2326" s="277">
        <v>39645</v>
      </c>
      <c r="F2326" s="105">
        <v>39646</v>
      </c>
      <c r="G2326" s="105">
        <v>39650</v>
      </c>
      <c r="H2326" s="194" t="s">
        <v>169</v>
      </c>
      <c r="I2326" s="206">
        <v>70248</v>
      </c>
      <c r="J2326" s="206"/>
      <c r="K2326" s="206"/>
      <c r="L2326" s="206">
        <v>32498</v>
      </c>
      <c r="M2326" s="206" t="s">
        <v>2609</v>
      </c>
      <c r="N2326" s="206">
        <v>108919</v>
      </c>
      <c r="O2326" s="206">
        <v>27196</v>
      </c>
      <c r="P2326" s="206">
        <v>834011</v>
      </c>
      <c r="Q2326" s="206">
        <v>831866</v>
      </c>
      <c r="R2326" s="206">
        <v>11451</v>
      </c>
      <c r="S2326" s="206">
        <v>1480453</v>
      </c>
      <c r="T2326" s="206"/>
    </row>
    <row r="2327" spans="1:20">
      <c r="A2327" s="86">
        <v>2323</v>
      </c>
      <c r="B2327" s="86">
        <v>2323</v>
      </c>
      <c r="C2327" s="105">
        <v>39645</v>
      </c>
      <c r="D2327" s="86"/>
      <c r="E2327" s="277">
        <v>39645</v>
      </c>
      <c r="F2327" s="105">
        <v>39646</v>
      </c>
      <c r="G2327" s="105">
        <v>39647</v>
      </c>
      <c r="H2327" s="194" t="s">
        <v>120</v>
      </c>
      <c r="I2327" s="206">
        <v>70264</v>
      </c>
      <c r="J2327" s="206"/>
      <c r="K2327" s="206"/>
      <c r="L2327" s="206">
        <v>32477</v>
      </c>
      <c r="M2327" s="206" t="s">
        <v>2610</v>
      </c>
      <c r="N2327" s="206">
        <v>109216</v>
      </c>
      <c r="O2327" s="206">
        <v>27833</v>
      </c>
      <c r="P2327" s="206">
        <v>834756</v>
      </c>
      <c r="Q2327" s="206">
        <v>831863</v>
      </c>
      <c r="R2327" s="206">
        <v>10905</v>
      </c>
      <c r="S2327" s="206">
        <v>1580134</v>
      </c>
      <c r="T2327" s="206"/>
    </row>
    <row r="2328" spans="1:20">
      <c r="A2328" s="86">
        <v>2324</v>
      </c>
      <c r="B2328" s="86">
        <v>2324</v>
      </c>
      <c r="C2328" s="105">
        <v>39645</v>
      </c>
      <c r="D2328" s="86"/>
      <c r="E2328" s="277">
        <v>39645</v>
      </c>
      <c r="F2328" s="105">
        <v>39646</v>
      </c>
      <c r="G2328" s="105">
        <v>39647</v>
      </c>
      <c r="H2328" s="194" t="s">
        <v>120</v>
      </c>
      <c r="I2328" s="206">
        <v>70284</v>
      </c>
      <c r="J2328" s="206"/>
      <c r="K2328" s="206"/>
      <c r="L2328" s="206">
        <v>32512</v>
      </c>
      <c r="M2328" s="206" t="s">
        <v>2611</v>
      </c>
      <c r="N2328" s="206">
        <v>109759</v>
      </c>
      <c r="O2328" s="206">
        <v>27900</v>
      </c>
      <c r="P2328" s="206">
        <v>834312</v>
      </c>
      <c r="Q2328" s="206">
        <v>831859</v>
      </c>
      <c r="R2328" s="206">
        <v>11465</v>
      </c>
      <c r="S2328" s="206">
        <v>1580164</v>
      </c>
      <c r="T2328" s="206"/>
    </row>
    <row r="2329" spans="1:20">
      <c r="A2329" s="86">
        <v>2325</v>
      </c>
      <c r="B2329" s="86">
        <v>2325</v>
      </c>
      <c r="C2329" s="105">
        <v>39645</v>
      </c>
      <c r="D2329" s="86"/>
      <c r="E2329" s="277">
        <v>39646</v>
      </c>
      <c r="F2329" s="105">
        <v>38551</v>
      </c>
      <c r="G2329" s="105">
        <v>39650</v>
      </c>
      <c r="H2329" s="194" t="s">
        <v>120</v>
      </c>
      <c r="I2329" s="206">
        <v>70262</v>
      </c>
      <c r="J2329" s="206"/>
      <c r="K2329" s="206"/>
      <c r="L2329" s="206">
        <v>32538</v>
      </c>
      <c r="M2329" s="206" t="s">
        <v>2612</v>
      </c>
      <c r="N2329" s="206">
        <v>109592</v>
      </c>
      <c r="O2329" s="206">
        <v>27929</v>
      </c>
      <c r="P2329" s="206">
        <v>834303</v>
      </c>
      <c r="Q2329" s="206">
        <v>831629</v>
      </c>
      <c r="R2329" s="206">
        <v>11479</v>
      </c>
      <c r="S2329" s="206">
        <v>1480375</v>
      </c>
      <c r="T2329" s="206"/>
    </row>
    <row r="2330" spans="1:20">
      <c r="A2330" s="86">
        <v>2326</v>
      </c>
      <c r="B2330" s="86">
        <v>2326</v>
      </c>
      <c r="C2330" s="105">
        <v>39645</v>
      </c>
      <c r="D2330" s="86"/>
      <c r="E2330" s="277">
        <v>39646</v>
      </c>
      <c r="F2330" s="105">
        <v>38551</v>
      </c>
      <c r="G2330" s="105">
        <v>39651</v>
      </c>
      <c r="H2330" s="194" t="s">
        <v>120</v>
      </c>
      <c r="I2330" s="206">
        <v>70246</v>
      </c>
      <c r="J2330" s="206"/>
      <c r="K2330" s="206"/>
      <c r="L2330" s="206">
        <v>32562</v>
      </c>
      <c r="M2330" s="206" t="s">
        <v>2613</v>
      </c>
      <c r="N2330" s="206">
        <v>109596</v>
      </c>
      <c r="O2330" s="206">
        <v>27943</v>
      </c>
      <c r="P2330" s="206">
        <v>834162</v>
      </c>
      <c r="Q2330" s="206">
        <v>831864</v>
      </c>
      <c r="R2330" s="206">
        <v>11523</v>
      </c>
      <c r="S2330" s="206">
        <v>1580167</v>
      </c>
      <c r="T2330" s="206"/>
    </row>
    <row r="2331" spans="1:20">
      <c r="A2331" s="86">
        <v>2327</v>
      </c>
      <c r="B2331" s="86">
        <v>2327</v>
      </c>
      <c r="C2331" s="105">
        <v>39645</v>
      </c>
      <c r="D2331" s="86"/>
      <c r="E2331" s="277">
        <v>39646</v>
      </c>
      <c r="F2331" s="105">
        <v>38551</v>
      </c>
      <c r="G2331" s="105">
        <v>39681</v>
      </c>
      <c r="H2331" s="232" t="s">
        <v>171</v>
      </c>
      <c r="I2331" s="206">
        <v>70277</v>
      </c>
      <c r="J2331" s="206"/>
      <c r="K2331" s="206"/>
      <c r="L2331" s="206">
        <v>32545</v>
      </c>
      <c r="M2331" s="206" t="s">
        <v>2614</v>
      </c>
      <c r="N2331" s="206">
        <v>110141</v>
      </c>
      <c r="O2331" s="206">
        <v>27933</v>
      </c>
      <c r="P2331" s="206">
        <v>834755</v>
      </c>
      <c r="Q2331" s="206">
        <v>831925</v>
      </c>
      <c r="R2331" s="206">
        <v>11524</v>
      </c>
      <c r="S2331" s="206">
        <v>1580172</v>
      </c>
      <c r="T2331" s="206"/>
    </row>
    <row r="2332" spans="1:20">
      <c r="A2332" s="86">
        <v>2328</v>
      </c>
      <c r="B2332" s="86">
        <v>2328</v>
      </c>
      <c r="C2332" s="105">
        <v>39645</v>
      </c>
      <c r="D2332" s="86"/>
      <c r="E2332" s="277">
        <v>39646</v>
      </c>
      <c r="F2332" s="105">
        <v>38551</v>
      </c>
      <c r="G2332" s="105">
        <v>39650</v>
      </c>
      <c r="H2332" s="194" t="s">
        <v>134</v>
      </c>
      <c r="I2332" s="206">
        <v>70382</v>
      </c>
      <c r="J2332" s="206"/>
      <c r="K2332" s="206"/>
      <c r="L2332" s="206">
        <v>32567</v>
      </c>
      <c r="M2332" s="206" t="s">
        <v>2615</v>
      </c>
      <c r="N2332" s="206">
        <v>110145</v>
      </c>
      <c r="O2332" s="206">
        <v>27981</v>
      </c>
      <c r="P2332" s="206">
        <v>834766</v>
      </c>
      <c r="Q2332" s="206">
        <v>831928</v>
      </c>
      <c r="R2332" s="206">
        <v>11599</v>
      </c>
      <c r="S2332" s="206">
        <v>2380016</v>
      </c>
      <c r="T2332" s="206"/>
    </row>
    <row r="2333" spans="1:20">
      <c r="A2333" s="86">
        <v>2329</v>
      </c>
      <c r="B2333" s="86">
        <v>2329</v>
      </c>
      <c r="C2333" s="105">
        <v>39645</v>
      </c>
      <c r="D2333" s="86"/>
      <c r="E2333" s="277">
        <v>39646</v>
      </c>
      <c r="F2333" s="105">
        <v>38551</v>
      </c>
      <c r="G2333" s="105">
        <v>39657</v>
      </c>
      <c r="H2333" s="196" t="s">
        <v>171</v>
      </c>
      <c r="I2333" s="206">
        <v>70333</v>
      </c>
      <c r="J2333" s="206"/>
      <c r="K2333" s="206"/>
      <c r="L2333" s="206">
        <v>32553</v>
      </c>
      <c r="M2333" s="206" t="s">
        <v>2616</v>
      </c>
      <c r="N2333" s="206">
        <v>109145</v>
      </c>
      <c r="O2333" s="206">
        <v>27952</v>
      </c>
      <c r="P2333" s="206">
        <v>831413</v>
      </c>
      <c r="Q2333" s="206">
        <v>831367</v>
      </c>
      <c r="R2333" s="206">
        <v>11516</v>
      </c>
      <c r="S2333" s="206">
        <v>2380016</v>
      </c>
      <c r="T2333" s="206"/>
    </row>
    <row r="2334" spans="1:20">
      <c r="A2334" s="86">
        <v>2330</v>
      </c>
      <c r="B2334" s="86">
        <v>2330</v>
      </c>
      <c r="C2334" s="105">
        <v>39645</v>
      </c>
      <c r="D2334" s="86"/>
      <c r="E2334" s="277">
        <v>39646</v>
      </c>
      <c r="F2334" s="105">
        <v>38551</v>
      </c>
      <c r="G2334" s="105">
        <v>39650</v>
      </c>
      <c r="H2334" s="194" t="s">
        <v>120</v>
      </c>
      <c r="I2334" s="206">
        <v>70336</v>
      </c>
      <c r="J2334" s="206"/>
      <c r="K2334" s="206"/>
      <c r="L2334" s="206">
        <v>32554</v>
      </c>
      <c r="M2334" s="206" t="s">
        <v>2617</v>
      </c>
      <c r="N2334" s="206">
        <v>109587</v>
      </c>
      <c r="O2334" s="206">
        <v>27940</v>
      </c>
      <c r="P2334" s="206">
        <v>833522</v>
      </c>
      <c r="Q2334" s="206">
        <v>831924</v>
      </c>
      <c r="R2334" s="206">
        <v>11515</v>
      </c>
      <c r="S2334" s="206">
        <v>1580162</v>
      </c>
      <c r="T2334" s="206"/>
    </row>
    <row r="2335" spans="1:20">
      <c r="A2335" s="86">
        <v>2331</v>
      </c>
      <c r="B2335" s="86">
        <v>2331</v>
      </c>
      <c r="C2335" s="105">
        <v>39645</v>
      </c>
      <c r="D2335" s="86"/>
      <c r="E2335" s="277">
        <v>39646</v>
      </c>
      <c r="F2335" s="105">
        <v>38551</v>
      </c>
      <c r="G2335" s="105">
        <v>39657</v>
      </c>
      <c r="H2335" s="196" t="s">
        <v>171</v>
      </c>
      <c r="I2335" s="206">
        <v>70449</v>
      </c>
      <c r="J2335" s="206"/>
      <c r="K2335" s="206"/>
      <c r="L2335" s="206">
        <v>32494</v>
      </c>
      <c r="M2335" s="206" t="s">
        <v>2618</v>
      </c>
      <c r="N2335" s="206">
        <v>110124</v>
      </c>
      <c r="O2335" s="206">
        <v>27478</v>
      </c>
      <c r="P2335" s="206">
        <v>833062</v>
      </c>
      <c r="Q2335" s="206">
        <v>831930</v>
      </c>
      <c r="R2335" s="206">
        <v>11448</v>
      </c>
      <c r="S2335" s="206">
        <v>1480357</v>
      </c>
      <c r="T2335" s="206"/>
    </row>
    <row r="2336" spans="1:20">
      <c r="A2336" s="86">
        <v>2332</v>
      </c>
      <c r="B2336" s="86">
        <v>2332</v>
      </c>
      <c r="C2336" s="105">
        <v>39645</v>
      </c>
      <c r="D2336" s="86"/>
      <c r="E2336" s="277">
        <v>39646</v>
      </c>
      <c r="F2336" s="105">
        <v>38551</v>
      </c>
      <c r="G2336" s="105">
        <v>39657</v>
      </c>
      <c r="H2336" s="196" t="s">
        <v>171</v>
      </c>
      <c r="I2336" s="206">
        <v>70465</v>
      </c>
      <c r="J2336" s="206"/>
      <c r="K2336" s="206"/>
      <c r="L2336" s="206">
        <v>32487</v>
      </c>
      <c r="M2336" s="206" t="s">
        <v>2619</v>
      </c>
      <c r="N2336" s="206">
        <v>110129</v>
      </c>
      <c r="O2336" s="206">
        <v>27841</v>
      </c>
      <c r="P2336" s="206">
        <v>832899</v>
      </c>
      <c r="Q2336" s="206">
        <v>831932</v>
      </c>
      <c r="R2336" s="206">
        <v>11452</v>
      </c>
      <c r="S2336" s="206">
        <v>1480354</v>
      </c>
      <c r="T2336" s="206"/>
    </row>
    <row r="2337" spans="1:20">
      <c r="A2337" s="86">
        <v>2333</v>
      </c>
      <c r="B2337" s="86">
        <v>2333</v>
      </c>
      <c r="C2337" s="105">
        <v>39645</v>
      </c>
      <c r="D2337" s="86"/>
      <c r="E2337" s="277">
        <v>39646</v>
      </c>
      <c r="F2337" s="105">
        <v>38551</v>
      </c>
      <c r="G2337" s="105">
        <v>39650</v>
      </c>
      <c r="H2337" s="194" t="s">
        <v>134</v>
      </c>
      <c r="I2337" s="206">
        <v>70373</v>
      </c>
      <c r="J2337" s="206"/>
      <c r="K2337" s="206"/>
      <c r="L2337" s="206">
        <v>32383</v>
      </c>
      <c r="M2337" s="206" t="s">
        <v>2620</v>
      </c>
      <c r="N2337" s="206">
        <v>110078</v>
      </c>
      <c r="O2337" s="206">
        <v>27774</v>
      </c>
      <c r="P2337" s="206">
        <v>833177</v>
      </c>
      <c r="Q2337" s="206">
        <v>831926</v>
      </c>
      <c r="R2337" s="206">
        <v>11156</v>
      </c>
      <c r="S2337" s="206">
        <v>1480393</v>
      </c>
      <c r="T2337" s="206"/>
    </row>
    <row r="2338" spans="1:20">
      <c r="A2338" s="86">
        <v>2334</v>
      </c>
      <c r="B2338" s="86">
        <v>2334</v>
      </c>
      <c r="C2338" s="105">
        <v>39645</v>
      </c>
      <c r="D2338" s="86"/>
      <c r="E2338" s="277">
        <v>39650</v>
      </c>
      <c r="F2338" s="105">
        <v>39651</v>
      </c>
      <c r="G2338" s="105">
        <v>39654</v>
      </c>
      <c r="H2338" s="196" t="s">
        <v>171</v>
      </c>
      <c r="I2338" s="206">
        <v>70408</v>
      </c>
      <c r="J2338" s="206"/>
      <c r="K2338" s="206"/>
      <c r="L2338" s="206">
        <v>32476</v>
      </c>
      <c r="M2338" s="206" t="s">
        <v>2621</v>
      </c>
      <c r="N2338" s="206">
        <v>110041</v>
      </c>
      <c r="O2338" s="206">
        <v>27378</v>
      </c>
      <c r="P2338" s="206">
        <v>831676</v>
      </c>
      <c r="Q2338" s="206">
        <v>832921</v>
      </c>
      <c r="R2338" s="206">
        <v>11418</v>
      </c>
      <c r="S2338" s="206">
        <v>1480409</v>
      </c>
      <c r="T2338" s="206"/>
    </row>
    <row r="2339" spans="1:20">
      <c r="A2339" s="86">
        <v>2335</v>
      </c>
      <c r="B2339" s="86">
        <v>2335</v>
      </c>
      <c r="C2339" s="105">
        <v>39645</v>
      </c>
      <c r="D2339" s="86"/>
      <c r="E2339" s="277">
        <v>39646</v>
      </c>
      <c r="F2339" s="105">
        <v>38551</v>
      </c>
      <c r="G2339" s="105">
        <v>39650</v>
      </c>
      <c r="H2339" s="194" t="s">
        <v>120</v>
      </c>
      <c r="I2339" s="206">
        <v>70438</v>
      </c>
      <c r="J2339" s="206"/>
      <c r="K2339" s="206"/>
      <c r="L2339" s="206">
        <v>32480</v>
      </c>
      <c r="M2339" s="206" t="s">
        <v>2622</v>
      </c>
      <c r="N2339" s="206">
        <v>110134</v>
      </c>
      <c r="O2339" s="206">
        <v>27828</v>
      </c>
      <c r="P2339" s="206">
        <v>831682</v>
      </c>
      <c r="Q2339" s="206">
        <v>831850</v>
      </c>
      <c r="R2339" s="206">
        <v>11231</v>
      </c>
      <c r="S2339" s="206">
        <v>1480377</v>
      </c>
      <c r="T2339" s="206"/>
    </row>
    <row r="2340" spans="1:20">
      <c r="A2340" s="86">
        <v>2336</v>
      </c>
      <c r="B2340" s="86">
        <v>2336</v>
      </c>
      <c r="C2340" s="105">
        <v>39645</v>
      </c>
      <c r="D2340" s="86"/>
      <c r="E2340" s="277">
        <v>39646</v>
      </c>
      <c r="F2340" s="105">
        <v>38551</v>
      </c>
      <c r="G2340" s="105">
        <v>39650</v>
      </c>
      <c r="H2340" s="194" t="s">
        <v>120</v>
      </c>
      <c r="I2340" s="206">
        <v>70437</v>
      </c>
      <c r="J2340" s="206"/>
      <c r="K2340" s="206"/>
      <c r="L2340" s="206">
        <v>32482</v>
      </c>
      <c r="M2340" s="206" t="s">
        <v>2623</v>
      </c>
      <c r="N2340" s="206">
        <v>110075</v>
      </c>
      <c r="O2340" s="206">
        <v>27838</v>
      </c>
      <c r="P2340" s="206">
        <v>831677</v>
      </c>
      <c r="Q2340" s="206">
        <v>831934</v>
      </c>
      <c r="R2340" s="206">
        <v>11455</v>
      </c>
      <c r="S2340" s="206">
        <v>1480372</v>
      </c>
      <c r="T2340" s="206"/>
    </row>
    <row r="2341" spans="1:20">
      <c r="A2341" s="86">
        <v>2337</v>
      </c>
      <c r="B2341" s="86">
        <v>2337</v>
      </c>
      <c r="C2341" s="105">
        <v>39646</v>
      </c>
      <c r="D2341" s="86"/>
      <c r="E2341" s="277">
        <v>39647</v>
      </c>
      <c r="F2341" s="105">
        <v>39650</v>
      </c>
      <c r="G2341" s="105">
        <v>39651</v>
      </c>
      <c r="H2341" s="194" t="s">
        <v>120</v>
      </c>
      <c r="I2341" s="206">
        <v>70452</v>
      </c>
      <c r="J2341" s="206"/>
      <c r="K2341" s="206"/>
      <c r="L2341" s="206">
        <v>32555</v>
      </c>
      <c r="M2341" s="206" t="s">
        <v>2624</v>
      </c>
      <c r="N2341" s="206">
        <v>110073</v>
      </c>
      <c r="O2341" s="206">
        <v>27951</v>
      </c>
      <c r="P2341" s="206">
        <v>834134</v>
      </c>
      <c r="Q2341" s="206">
        <v>831923</v>
      </c>
      <c r="R2341" s="206">
        <v>11518</v>
      </c>
      <c r="S2341" s="206">
        <v>1480373</v>
      </c>
      <c r="T2341" s="206"/>
    </row>
    <row r="2342" spans="1:20">
      <c r="A2342" s="86">
        <v>2338</v>
      </c>
      <c r="B2342" s="86">
        <v>2338</v>
      </c>
      <c r="C2342" s="105">
        <v>39646</v>
      </c>
      <c r="D2342" s="86"/>
      <c r="E2342" s="277">
        <v>39646</v>
      </c>
      <c r="F2342" s="105">
        <v>38551</v>
      </c>
      <c r="G2342" s="105">
        <v>39657</v>
      </c>
      <c r="H2342" s="196" t="s">
        <v>171</v>
      </c>
      <c r="I2342" s="206">
        <v>70330</v>
      </c>
      <c r="J2342" s="206"/>
      <c r="K2342" s="206"/>
      <c r="L2342" s="206">
        <v>32529</v>
      </c>
      <c r="M2342" s="206" t="s">
        <v>2625</v>
      </c>
      <c r="N2342" s="206">
        <v>89069</v>
      </c>
      <c r="O2342" s="206">
        <v>27882</v>
      </c>
      <c r="P2342" s="206">
        <v>834757</v>
      </c>
      <c r="Q2342" s="206">
        <v>831936</v>
      </c>
      <c r="R2342" s="206">
        <v>11492</v>
      </c>
      <c r="S2342" s="206">
        <v>1480389</v>
      </c>
      <c r="T2342" s="206"/>
    </row>
    <row r="2343" spans="1:20">
      <c r="A2343" s="86">
        <v>2339</v>
      </c>
      <c r="B2343" s="86">
        <v>2339</v>
      </c>
      <c r="C2343" s="105">
        <v>39646</v>
      </c>
      <c r="D2343" s="86"/>
      <c r="E2343" s="277">
        <v>39646</v>
      </c>
      <c r="F2343" s="105">
        <v>38551</v>
      </c>
      <c r="G2343" s="105">
        <v>39650</v>
      </c>
      <c r="H2343" s="194" t="s">
        <v>120</v>
      </c>
      <c r="I2343" s="206">
        <v>70375</v>
      </c>
      <c r="J2343" s="206"/>
      <c r="K2343" s="206"/>
      <c r="L2343" s="206">
        <v>32537</v>
      </c>
      <c r="M2343" s="206" t="s">
        <v>2626</v>
      </c>
      <c r="N2343" s="206">
        <v>110136</v>
      </c>
      <c r="O2343" s="206">
        <v>27912</v>
      </c>
      <c r="P2343" s="206">
        <v>834306</v>
      </c>
      <c r="Q2343" s="206">
        <v>831922</v>
      </c>
      <c r="R2343" s="206">
        <v>10672</v>
      </c>
      <c r="S2343" s="206">
        <v>1480370</v>
      </c>
      <c r="T2343" s="206"/>
    </row>
    <row r="2344" spans="1:20">
      <c r="A2344" s="86">
        <v>2340</v>
      </c>
      <c r="B2344" s="86">
        <v>2340</v>
      </c>
      <c r="C2344" s="105">
        <v>39646</v>
      </c>
      <c r="D2344" s="86"/>
      <c r="E2344" s="277">
        <v>39647</v>
      </c>
      <c r="F2344" s="105">
        <v>39650</v>
      </c>
      <c r="G2344" s="105">
        <v>39651</v>
      </c>
      <c r="H2344" s="194" t="s">
        <v>120</v>
      </c>
      <c r="I2344" s="206">
        <v>70459</v>
      </c>
      <c r="J2344" s="206"/>
      <c r="K2344" s="206"/>
      <c r="L2344" s="206">
        <v>32586</v>
      </c>
      <c r="M2344" s="206" t="s">
        <v>2627</v>
      </c>
      <c r="N2344" s="206">
        <v>109996</v>
      </c>
      <c r="O2344" s="206">
        <v>27958</v>
      </c>
      <c r="P2344" s="206">
        <v>834165</v>
      </c>
      <c r="Q2344" s="206">
        <v>834659</v>
      </c>
      <c r="R2344" s="206">
        <v>11281</v>
      </c>
      <c r="S2344" s="206">
        <v>1480404</v>
      </c>
      <c r="T2344" s="206"/>
    </row>
    <row r="2345" spans="1:20">
      <c r="A2345" s="86">
        <v>2341</v>
      </c>
      <c r="B2345" s="86">
        <v>2341</v>
      </c>
      <c r="C2345" s="105">
        <v>39646</v>
      </c>
      <c r="D2345" s="86"/>
      <c r="E2345" s="277">
        <v>39647</v>
      </c>
      <c r="F2345" s="105">
        <v>39650</v>
      </c>
      <c r="G2345" s="105">
        <v>39651</v>
      </c>
      <c r="H2345" s="194" t="s">
        <v>119</v>
      </c>
      <c r="I2345" s="206">
        <v>70334</v>
      </c>
      <c r="J2345" s="206"/>
      <c r="K2345" s="206"/>
      <c r="L2345" s="206">
        <v>32571</v>
      </c>
      <c r="M2345" s="206" t="s">
        <v>2628</v>
      </c>
      <c r="N2345" s="206">
        <v>109365</v>
      </c>
      <c r="O2345" s="206">
        <v>27971</v>
      </c>
      <c r="P2345" s="206">
        <v>834764</v>
      </c>
      <c r="Q2345" s="206">
        <v>831369</v>
      </c>
      <c r="R2345" s="206">
        <v>11512</v>
      </c>
      <c r="S2345" s="206">
        <v>1580143</v>
      </c>
      <c r="T2345" s="206"/>
    </row>
    <row r="2346" spans="1:20">
      <c r="A2346" s="86">
        <v>2342</v>
      </c>
      <c r="B2346" s="86">
        <v>2342</v>
      </c>
      <c r="C2346" s="105">
        <v>39646</v>
      </c>
      <c r="D2346" s="86"/>
      <c r="E2346" s="277">
        <v>39647</v>
      </c>
      <c r="F2346" s="105">
        <v>39650</v>
      </c>
      <c r="G2346" s="105">
        <v>39651</v>
      </c>
      <c r="H2346" s="194" t="s">
        <v>119</v>
      </c>
      <c r="I2346" s="206">
        <v>70464</v>
      </c>
      <c r="J2346" s="206"/>
      <c r="K2346" s="206"/>
      <c r="L2346" s="206">
        <v>32519</v>
      </c>
      <c r="M2346" s="206" t="s">
        <v>2629</v>
      </c>
      <c r="N2346" s="206">
        <v>110130</v>
      </c>
      <c r="O2346" s="206">
        <v>27855</v>
      </c>
      <c r="P2346" s="206">
        <v>834764</v>
      </c>
      <c r="Q2346" s="206">
        <v>231929</v>
      </c>
      <c r="R2346" s="206">
        <v>11477</v>
      </c>
      <c r="S2346" s="206">
        <v>1580135</v>
      </c>
      <c r="T2346" s="206"/>
    </row>
    <row r="2347" spans="1:20">
      <c r="A2347" s="86">
        <v>2343</v>
      </c>
      <c r="B2347" s="86">
        <v>2343</v>
      </c>
      <c r="C2347" s="105">
        <v>39646</v>
      </c>
      <c r="D2347" s="86"/>
      <c r="E2347" s="277">
        <v>39647</v>
      </c>
      <c r="F2347" s="105">
        <v>39650</v>
      </c>
      <c r="G2347" s="105">
        <v>39651</v>
      </c>
      <c r="H2347" s="194" t="s">
        <v>120</v>
      </c>
      <c r="I2347" s="206">
        <v>70455</v>
      </c>
      <c r="J2347" s="206"/>
      <c r="K2347" s="206"/>
      <c r="L2347" s="206">
        <v>32574</v>
      </c>
      <c r="M2347" s="206" t="s">
        <v>2630</v>
      </c>
      <c r="N2347" s="206">
        <v>110144</v>
      </c>
      <c r="O2347" s="206">
        <v>27989</v>
      </c>
      <c r="P2347" s="206">
        <v>834761</v>
      </c>
      <c r="Q2347" s="206">
        <v>831931</v>
      </c>
      <c r="R2347" s="206">
        <v>10763</v>
      </c>
      <c r="S2347" s="206">
        <v>2380017</v>
      </c>
      <c r="T2347" s="206"/>
    </row>
    <row r="2348" spans="1:20">
      <c r="A2348" s="86">
        <v>2344</v>
      </c>
      <c r="B2348" s="86">
        <v>2344</v>
      </c>
      <c r="C2348" s="105">
        <v>39646</v>
      </c>
      <c r="D2348" s="86"/>
      <c r="E2348" s="277">
        <v>39647</v>
      </c>
      <c r="F2348" s="105">
        <v>39650</v>
      </c>
      <c r="G2348" s="105">
        <v>39652</v>
      </c>
      <c r="H2348" s="196" t="s">
        <v>171</v>
      </c>
      <c r="I2348" s="206">
        <v>70450</v>
      </c>
      <c r="J2348" s="206"/>
      <c r="K2348" s="206"/>
      <c r="L2348" s="206">
        <v>32528</v>
      </c>
      <c r="M2348" s="206" t="s">
        <v>2631</v>
      </c>
      <c r="N2348" s="206">
        <v>109761</v>
      </c>
      <c r="O2348" s="206">
        <v>27881</v>
      </c>
      <c r="P2348" s="206">
        <v>834759</v>
      </c>
      <c r="Q2348" s="206">
        <v>831370</v>
      </c>
      <c r="R2348" s="206">
        <v>11484</v>
      </c>
      <c r="S2348" s="206">
        <v>1580046</v>
      </c>
      <c r="T2348" s="206"/>
    </row>
    <row r="2349" spans="1:20">
      <c r="A2349" s="86">
        <v>2345</v>
      </c>
      <c r="B2349" s="86">
        <v>2345</v>
      </c>
      <c r="C2349" s="105">
        <v>39646</v>
      </c>
      <c r="D2349" s="86"/>
      <c r="E2349" s="277">
        <v>39647</v>
      </c>
      <c r="F2349" s="105">
        <v>39650</v>
      </c>
      <c r="G2349" s="105">
        <v>39651</v>
      </c>
      <c r="H2349" s="194" t="s">
        <v>120</v>
      </c>
      <c r="I2349" s="206">
        <v>70436</v>
      </c>
      <c r="J2349" s="206"/>
      <c r="K2349" s="206"/>
      <c r="L2349" s="206">
        <v>32517</v>
      </c>
      <c r="M2349" s="206" t="s">
        <v>2632</v>
      </c>
      <c r="N2349" s="206">
        <v>110138</v>
      </c>
      <c r="O2349" s="206">
        <v>27909</v>
      </c>
      <c r="P2349" s="206">
        <v>834313</v>
      </c>
      <c r="Q2349" s="206">
        <v>832903</v>
      </c>
      <c r="R2349" s="206">
        <v>11478</v>
      </c>
      <c r="S2349" s="206">
        <v>2380007</v>
      </c>
      <c r="T2349" s="206"/>
    </row>
    <row r="2350" spans="1:20">
      <c r="A2350" s="86">
        <v>2346</v>
      </c>
      <c r="B2350" s="86">
        <v>2346</v>
      </c>
      <c r="C2350" s="105">
        <v>39646</v>
      </c>
      <c r="D2350" s="86"/>
      <c r="E2350" s="277">
        <v>39647</v>
      </c>
      <c r="F2350" s="105">
        <v>39650</v>
      </c>
      <c r="G2350" s="105">
        <v>39651</v>
      </c>
      <c r="H2350" s="194" t="s">
        <v>119</v>
      </c>
      <c r="I2350" s="206">
        <v>70411</v>
      </c>
      <c r="J2350" s="206"/>
      <c r="K2350" s="206"/>
      <c r="L2350" s="206">
        <v>32561</v>
      </c>
      <c r="M2350" s="206" t="s">
        <v>2633</v>
      </c>
      <c r="N2350" s="206">
        <v>109522</v>
      </c>
      <c r="O2350" s="206">
        <v>27973</v>
      </c>
      <c r="P2350" s="206">
        <v>834307</v>
      </c>
      <c r="Q2350" s="206">
        <v>832902</v>
      </c>
      <c r="R2350" s="206">
        <v>11510</v>
      </c>
      <c r="S2350" s="206">
        <v>1580057</v>
      </c>
      <c r="T2350" s="206"/>
    </row>
    <row r="2351" spans="1:20">
      <c r="A2351" s="86">
        <v>2347</v>
      </c>
      <c r="B2351" s="86">
        <v>2347</v>
      </c>
      <c r="C2351" s="105">
        <v>39646</v>
      </c>
      <c r="D2351" s="86"/>
      <c r="E2351" s="277">
        <v>39647</v>
      </c>
      <c r="F2351" s="105">
        <v>39650</v>
      </c>
      <c r="G2351" s="105">
        <v>39652</v>
      </c>
      <c r="H2351" s="196" t="s">
        <v>171</v>
      </c>
      <c r="I2351" s="206">
        <v>70433</v>
      </c>
      <c r="J2351" s="206"/>
      <c r="K2351" s="206"/>
      <c r="L2351" s="206">
        <v>32622</v>
      </c>
      <c r="M2351" s="206" t="s">
        <v>2634</v>
      </c>
      <c r="N2351" s="206">
        <v>110143</v>
      </c>
      <c r="O2351" s="206">
        <v>28004</v>
      </c>
      <c r="P2351" s="206">
        <v>834310</v>
      </c>
      <c r="Q2351" s="206">
        <v>831933</v>
      </c>
      <c r="R2351" s="206">
        <v>11192</v>
      </c>
      <c r="S2351" s="206">
        <v>1480450</v>
      </c>
      <c r="T2351" s="206"/>
    </row>
    <row r="2352" spans="1:20">
      <c r="A2352" s="86">
        <v>2348</v>
      </c>
      <c r="B2352" s="86">
        <v>2348</v>
      </c>
      <c r="C2352" s="105">
        <v>39646</v>
      </c>
      <c r="D2352" s="86"/>
      <c r="E2352" s="277">
        <v>39647</v>
      </c>
      <c r="F2352" s="105">
        <v>39650</v>
      </c>
      <c r="G2352" s="105">
        <v>39651</v>
      </c>
      <c r="H2352" s="194" t="s">
        <v>120</v>
      </c>
      <c r="I2352" s="206">
        <v>70413</v>
      </c>
      <c r="J2352" s="206"/>
      <c r="K2352" s="206"/>
      <c r="L2352" s="206">
        <v>32506</v>
      </c>
      <c r="M2352" s="206" t="s">
        <v>2635</v>
      </c>
      <c r="N2352" s="206">
        <v>109198</v>
      </c>
      <c r="O2352" s="206">
        <v>27893</v>
      </c>
      <c r="P2352" s="206">
        <v>834302</v>
      </c>
      <c r="Q2352" s="206">
        <v>832900</v>
      </c>
      <c r="R2352" s="206">
        <v>11237</v>
      </c>
      <c r="S2352" s="206">
        <v>1580105</v>
      </c>
      <c r="T2352" s="206"/>
    </row>
    <row r="2353" spans="1:20">
      <c r="A2353" s="86">
        <v>2349</v>
      </c>
      <c r="B2353" s="86">
        <v>2349</v>
      </c>
      <c r="C2353" s="105">
        <v>39646</v>
      </c>
      <c r="D2353" s="86"/>
      <c r="E2353" s="277">
        <v>39647</v>
      </c>
      <c r="F2353" s="105">
        <v>39650</v>
      </c>
      <c r="G2353" s="105">
        <v>39651</v>
      </c>
      <c r="H2353" s="194" t="s">
        <v>120</v>
      </c>
      <c r="I2353" s="206">
        <v>70412</v>
      </c>
      <c r="J2353" s="206"/>
      <c r="K2353" s="206"/>
      <c r="L2353" s="206">
        <v>32520</v>
      </c>
      <c r="M2353" s="206" t="s">
        <v>2636</v>
      </c>
      <c r="N2353" s="206">
        <v>109586</v>
      </c>
      <c r="O2353" s="206">
        <v>27911</v>
      </c>
      <c r="P2353" s="206">
        <v>834604</v>
      </c>
      <c r="Q2353" s="206">
        <v>832918</v>
      </c>
      <c r="R2353" s="206">
        <v>11493</v>
      </c>
      <c r="S2353" s="206">
        <v>1580176</v>
      </c>
      <c r="T2353" s="206"/>
    </row>
    <row r="2354" spans="1:20">
      <c r="A2354" s="86">
        <v>2350</v>
      </c>
      <c r="B2354" s="86">
        <v>2350</v>
      </c>
      <c r="C2354" s="105">
        <v>39646</v>
      </c>
      <c r="D2354" s="86"/>
      <c r="E2354" s="277">
        <v>39647</v>
      </c>
      <c r="F2354" s="105">
        <v>39650</v>
      </c>
      <c r="G2354" s="105">
        <v>39652</v>
      </c>
      <c r="H2354" s="196" t="s">
        <v>171</v>
      </c>
      <c r="I2354" s="206">
        <v>70443</v>
      </c>
      <c r="J2354" s="206"/>
      <c r="K2354" s="206"/>
      <c r="L2354" s="206">
        <v>32509</v>
      </c>
      <c r="M2354" s="206" t="s">
        <v>2637</v>
      </c>
      <c r="N2354" s="206">
        <v>109459</v>
      </c>
      <c r="O2354" s="206">
        <v>27880</v>
      </c>
      <c r="P2354" s="206">
        <v>834606</v>
      </c>
      <c r="Q2354" s="206">
        <v>832908</v>
      </c>
      <c r="R2354" s="206">
        <v>11442</v>
      </c>
      <c r="S2354" s="206">
        <v>1580185</v>
      </c>
      <c r="T2354" s="206"/>
    </row>
    <row r="2355" spans="1:20">
      <c r="A2355" s="86">
        <v>2351</v>
      </c>
      <c r="B2355" s="86">
        <v>2351</v>
      </c>
      <c r="C2355" s="105">
        <v>39646</v>
      </c>
      <c r="D2355" s="86"/>
      <c r="E2355" s="277">
        <v>39647</v>
      </c>
      <c r="F2355" s="105">
        <v>39650</v>
      </c>
      <c r="G2355" s="105">
        <v>39652</v>
      </c>
      <c r="H2355" s="196" t="s">
        <v>171</v>
      </c>
      <c r="I2355" s="206">
        <v>70389</v>
      </c>
      <c r="J2355" s="206"/>
      <c r="K2355" s="206"/>
      <c r="L2355" s="206">
        <v>32536</v>
      </c>
      <c r="M2355" s="206" t="s">
        <v>2638</v>
      </c>
      <c r="N2355" s="206">
        <v>109372</v>
      </c>
      <c r="O2355" s="206">
        <v>27913</v>
      </c>
      <c r="P2355" s="206">
        <v>835002</v>
      </c>
      <c r="Q2355" s="206">
        <v>832911</v>
      </c>
      <c r="R2355" s="206">
        <v>10671</v>
      </c>
      <c r="S2355" s="206">
        <v>1580161</v>
      </c>
      <c r="T2355" s="206"/>
    </row>
    <row r="2356" spans="1:20">
      <c r="A2356" s="86">
        <v>2352</v>
      </c>
      <c r="B2356" s="86">
        <v>2352</v>
      </c>
      <c r="C2356" s="105">
        <v>39646</v>
      </c>
      <c r="D2356" s="86"/>
      <c r="E2356" s="277">
        <v>39651</v>
      </c>
      <c r="F2356" s="105">
        <v>39653</v>
      </c>
      <c r="G2356" s="105">
        <v>39657</v>
      </c>
      <c r="H2356" s="196" t="s">
        <v>120</v>
      </c>
      <c r="I2356" s="206">
        <v>70275</v>
      </c>
      <c r="J2356" s="206"/>
      <c r="K2356" s="206"/>
      <c r="L2356" s="206">
        <v>32526</v>
      </c>
      <c r="M2356" s="206" t="s">
        <v>2639</v>
      </c>
      <c r="N2356" s="206">
        <v>109593</v>
      </c>
      <c r="O2356" s="206">
        <v>27904</v>
      </c>
      <c r="P2356" s="206">
        <v>834920</v>
      </c>
      <c r="Q2356" s="206">
        <v>832909</v>
      </c>
      <c r="R2356" s="206">
        <v>11363</v>
      </c>
      <c r="S2356" s="206">
        <v>1580168</v>
      </c>
      <c r="T2356" s="206"/>
    </row>
    <row r="2357" spans="1:20">
      <c r="A2357" s="86">
        <v>2353</v>
      </c>
      <c r="B2357" s="86">
        <v>2353</v>
      </c>
      <c r="C2357" s="105">
        <v>39646</v>
      </c>
      <c r="D2357" s="86"/>
      <c r="E2357" s="277">
        <v>39651</v>
      </c>
      <c r="F2357" s="105">
        <v>39653</v>
      </c>
      <c r="G2357" s="105">
        <v>39654</v>
      </c>
      <c r="H2357" s="196" t="s">
        <v>171</v>
      </c>
      <c r="I2357" s="206">
        <v>70385</v>
      </c>
      <c r="J2357" s="206"/>
      <c r="K2357" s="206"/>
      <c r="L2357" s="206">
        <v>32521</v>
      </c>
      <c r="M2357" s="206" t="s">
        <v>2640</v>
      </c>
      <c r="N2357" s="206">
        <v>109758</v>
      </c>
      <c r="O2357" s="206">
        <v>27920</v>
      </c>
      <c r="P2357" s="206">
        <v>834653</v>
      </c>
      <c r="Q2357" s="206">
        <v>832912</v>
      </c>
      <c r="R2357" s="206">
        <v>11486</v>
      </c>
      <c r="S2357" s="206">
        <v>1580169</v>
      </c>
      <c r="T2357" s="206"/>
    </row>
    <row r="2358" spans="1:20">
      <c r="A2358" s="86">
        <v>2354</v>
      </c>
      <c r="B2358" s="86">
        <v>2354</v>
      </c>
      <c r="C2358" s="105">
        <v>39647</v>
      </c>
      <c r="D2358" s="86"/>
      <c r="E2358" s="277">
        <v>39647</v>
      </c>
      <c r="F2358" s="105">
        <v>39650</v>
      </c>
      <c r="G2358" s="105">
        <v>39652</v>
      </c>
      <c r="H2358" s="196" t="s">
        <v>171</v>
      </c>
      <c r="I2358" s="206">
        <v>70404</v>
      </c>
      <c r="J2358" s="206"/>
      <c r="K2358" s="206"/>
      <c r="L2358" s="206">
        <v>32588</v>
      </c>
      <c r="M2358" s="206" t="s">
        <v>2641</v>
      </c>
      <c r="N2358" s="206">
        <v>109594</v>
      </c>
      <c r="O2358" s="206">
        <v>27941</v>
      </c>
      <c r="P2358" s="206">
        <v>834602</v>
      </c>
      <c r="Q2358" s="206">
        <v>832898</v>
      </c>
      <c r="R2358" s="206">
        <v>10918</v>
      </c>
      <c r="S2358" s="206">
        <v>1580183</v>
      </c>
      <c r="T2358" s="206"/>
    </row>
    <row r="2359" spans="1:20">
      <c r="A2359" s="86">
        <v>2355</v>
      </c>
      <c r="B2359" s="86">
        <v>2355</v>
      </c>
      <c r="C2359" s="105">
        <v>39647</v>
      </c>
      <c r="D2359" s="86"/>
      <c r="E2359" s="277">
        <v>39647</v>
      </c>
      <c r="F2359" s="105">
        <v>39650</v>
      </c>
      <c r="G2359" s="105">
        <v>39651</v>
      </c>
      <c r="H2359" s="194" t="s">
        <v>120</v>
      </c>
      <c r="I2359" s="206">
        <v>70329</v>
      </c>
      <c r="J2359" s="206"/>
      <c r="K2359" s="206"/>
      <c r="L2359" s="206">
        <v>32569</v>
      </c>
      <c r="M2359" s="206" t="s">
        <v>2642</v>
      </c>
      <c r="N2359" s="206">
        <v>109585</v>
      </c>
      <c r="O2359" s="206">
        <v>27916</v>
      </c>
      <c r="P2359" s="206">
        <v>834928</v>
      </c>
      <c r="Q2359" s="206">
        <v>832186</v>
      </c>
      <c r="R2359" s="206">
        <v>11597</v>
      </c>
      <c r="S2359" s="206">
        <v>1580378</v>
      </c>
      <c r="T2359" s="206"/>
    </row>
    <row r="2360" spans="1:20">
      <c r="A2360" s="86">
        <v>2356</v>
      </c>
      <c r="B2360" s="86">
        <v>2356</v>
      </c>
      <c r="C2360" s="105">
        <v>39647</v>
      </c>
      <c r="D2360" s="86"/>
      <c r="E2360" s="277">
        <v>39647</v>
      </c>
      <c r="F2360" s="105">
        <v>39650</v>
      </c>
      <c r="G2360" s="105">
        <v>39651</v>
      </c>
      <c r="H2360" s="194" t="s">
        <v>120</v>
      </c>
      <c r="I2360" s="206">
        <v>70370</v>
      </c>
      <c r="J2360" s="206"/>
      <c r="K2360" s="206"/>
      <c r="L2360" s="206">
        <v>32566</v>
      </c>
      <c r="M2360" s="206" t="s">
        <v>2643</v>
      </c>
      <c r="N2360" s="206">
        <v>110076</v>
      </c>
      <c r="O2360" s="206">
        <v>27936</v>
      </c>
      <c r="P2360" s="206">
        <v>834476</v>
      </c>
      <c r="Q2360" s="206">
        <v>832920</v>
      </c>
      <c r="R2360" s="206">
        <v>11513</v>
      </c>
      <c r="S2360" s="206">
        <v>1580175</v>
      </c>
      <c r="T2360" s="206"/>
    </row>
    <row r="2361" spans="1:20">
      <c r="A2361" s="86">
        <v>2357</v>
      </c>
      <c r="B2361" s="86">
        <v>2357</v>
      </c>
      <c r="C2361" s="105">
        <v>39647</v>
      </c>
      <c r="D2361" s="86"/>
      <c r="E2361" s="277">
        <v>39647</v>
      </c>
      <c r="F2361" s="105">
        <v>39650</v>
      </c>
      <c r="G2361" s="105">
        <v>39651</v>
      </c>
      <c r="H2361" s="194" t="s">
        <v>120</v>
      </c>
      <c r="I2361" s="206">
        <v>70369</v>
      </c>
      <c r="J2361" s="206"/>
      <c r="K2361" s="206"/>
      <c r="L2361" s="206">
        <v>32525</v>
      </c>
      <c r="M2361" s="206" t="s">
        <v>2644</v>
      </c>
      <c r="N2361" s="206">
        <v>110135</v>
      </c>
      <c r="O2361" s="206">
        <v>27918</v>
      </c>
      <c r="P2361" s="206">
        <v>833318</v>
      </c>
      <c r="Q2361" s="206">
        <v>832897</v>
      </c>
      <c r="R2361" s="206">
        <v>11362</v>
      </c>
      <c r="S2361" s="206">
        <v>1480003</v>
      </c>
      <c r="T2361" s="206"/>
    </row>
    <row r="2362" spans="1:20">
      <c r="A2362" s="86">
        <v>2358</v>
      </c>
      <c r="B2362" s="86">
        <v>2358</v>
      </c>
      <c r="C2362" s="105">
        <v>39647</v>
      </c>
      <c r="D2362" s="86"/>
      <c r="E2362" s="277">
        <v>39650</v>
      </c>
      <c r="F2362" s="105">
        <v>39651</v>
      </c>
      <c r="G2362" s="105">
        <v>39651</v>
      </c>
      <c r="H2362" s="194" t="s">
        <v>120</v>
      </c>
      <c r="I2362" s="206">
        <v>70441</v>
      </c>
      <c r="J2362" s="206"/>
      <c r="K2362" s="206"/>
      <c r="L2362" s="206">
        <v>32552</v>
      </c>
      <c r="M2362" s="206" t="s">
        <v>2645</v>
      </c>
      <c r="N2362" s="206">
        <v>109998</v>
      </c>
      <c r="O2362" s="206">
        <v>27934</v>
      </c>
      <c r="P2362" s="206">
        <v>835711</v>
      </c>
      <c r="Q2362" s="206">
        <v>832901</v>
      </c>
      <c r="R2362" s="206">
        <v>11534</v>
      </c>
      <c r="S2362" s="206">
        <v>1480010</v>
      </c>
      <c r="T2362" s="206"/>
    </row>
    <row r="2363" spans="1:20">
      <c r="A2363" s="86">
        <v>2359</v>
      </c>
      <c r="B2363" s="86">
        <v>2359</v>
      </c>
      <c r="C2363" s="105">
        <v>39647</v>
      </c>
      <c r="D2363" s="86"/>
      <c r="E2363" s="277">
        <v>39650</v>
      </c>
      <c r="F2363" s="105">
        <v>39651</v>
      </c>
      <c r="G2363" s="105">
        <v>39651</v>
      </c>
      <c r="H2363" s="194" t="s">
        <v>120</v>
      </c>
      <c r="I2363" s="206">
        <v>70410</v>
      </c>
      <c r="J2363" s="206"/>
      <c r="K2363" s="206"/>
      <c r="L2363" s="206">
        <v>32511</v>
      </c>
      <c r="M2363" s="206" t="s">
        <v>2646</v>
      </c>
      <c r="N2363" s="206">
        <v>109595</v>
      </c>
      <c r="O2363" s="206">
        <v>27891</v>
      </c>
      <c r="P2363" s="206">
        <v>835856</v>
      </c>
      <c r="Q2363" s="206">
        <v>832899</v>
      </c>
      <c r="R2363" s="206">
        <v>11439</v>
      </c>
      <c r="S2363" s="206">
        <v>1480009</v>
      </c>
      <c r="T2363" s="206"/>
    </row>
    <row r="2364" spans="1:20">
      <c r="A2364" s="86">
        <v>2360</v>
      </c>
      <c r="B2364" s="86">
        <v>2360</v>
      </c>
      <c r="C2364" s="105">
        <v>39647</v>
      </c>
      <c r="D2364" s="86"/>
      <c r="E2364" s="277">
        <v>39650</v>
      </c>
      <c r="F2364" s="105">
        <v>39651</v>
      </c>
      <c r="G2364" s="105">
        <v>39651</v>
      </c>
      <c r="H2364" s="194" t="s">
        <v>119</v>
      </c>
      <c r="I2364" s="206">
        <v>70176</v>
      </c>
      <c r="J2364" s="206"/>
      <c r="K2364" s="206"/>
      <c r="L2364" s="206">
        <v>32593</v>
      </c>
      <c r="M2364" s="206" t="s">
        <v>2647</v>
      </c>
      <c r="N2364" s="206">
        <v>109147</v>
      </c>
      <c r="O2364" s="206">
        <v>27974</v>
      </c>
      <c r="P2364" s="206">
        <v>835708</v>
      </c>
      <c r="Q2364" s="206">
        <v>832922</v>
      </c>
      <c r="R2364" s="206">
        <v>11399</v>
      </c>
      <c r="S2364" s="206">
        <v>1480096</v>
      </c>
      <c r="T2364" s="206"/>
    </row>
    <row r="2365" spans="1:20">
      <c r="A2365" s="86">
        <v>2361</v>
      </c>
      <c r="B2365" s="86">
        <v>2361</v>
      </c>
      <c r="C2365" s="105">
        <v>39647</v>
      </c>
      <c r="D2365" s="86"/>
      <c r="E2365" s="277">
        <v>39650</v>
      </c>
      <c r="F2365" s="105">
        <v>39651</v>
      </c>
      <c r="G2365" s="105">
        <v>39651</v>
      </c>
      <c r="H2365" s="194" t="s">
        <v>119</v>
      </c>
      <c r="I2365" s="206">
        <v>70217</v>
      </c>
      <c r="J2365" s="206"/>
      <c r="K2365" s="206"/>
      <c r="L2365" s="206">
        <v>32577</v>
      </c>
      <c r="M2365" s="206" t="s">
        <v>2648</v>
      </c>
      <c r="N2365" s="206">
        <v>110133</v>
      </c>
      <c r="O2365" s="206">
        <v>27189</v>
      </c>
      <c r="P2365" s="206">
        <v>835333</v>
      </c>
      <c r="Q2365" s="206">
        <v>831858</v>
      </c>
      <c r="R2365" s="206">
        <v>12594</v>
      </c>
      <c r="S2365" s="206">
        <v>1480014</v>
      </c>
      <c r="T2365" s="206"/>
    </row>
    <row r="2366" spans="1:20">
      <c r="A2366" s="86">
        <v>2362</v>
      </c>
      <c r="B2366" s="86">
        <v>2362</v>
      </c>
      <c r="C2366" s="105">
        <v>39647</v>
      </c>
      <c r="D2366" s="86"/>
      <c r="E2366" s="277">
        <v>39650</v>
      </c>
      <c r="F2366" s="105">
        <v>39651</v>
      </c>
      <c r="G2366" s="105">
        <v>39651</v>
      </c>
      <c r="H2366" s="194" t="s">
        <v>120</v>
      </c>
      <c r="I2366" s="206">
        <v>69840</v>
      </c>
      <c r="J2366" s="206"/>
      <c r="K2366" s="206"/>
      <c r="L2366" s="206">
        <v>32570</v>
      </c>
      <c r="M2366" s="206" t="s">
        <v>2649</v>
      </c>
      <c r="N2366" s="206">
        <v>109142</v>
      </c>
      <c r="O2366" s="206">
        <v>27905</v>
      </c>
      <c r="P2366" s="206">
        <v>835850</v>
      </c>
      <c r="Q2366" s="206">
        <v>831927</v>
      </c>
      <c r="R2366" s="206">
        <v>11514</v>
      </c>
      <c r="S2366" s="206">
        <v>1480008</v>
      </c>
      <c r="T2366" s="206"/>
    </row>
    <row r="2367" spans="1:20">
      <c r="A2367" s="86">
        <v>2363</v>
      </c>
      <c r="B2367" s="86">
        <v>2363</v>
      </c>
      <c r="C2367" s="105">
        <v>39647</v>
      </c>
      <c r="D2367" s="86"/>
      <c r="E2367" s="277">
        <v>39650</v>
      </c>
      <c r="F2367" s="105">
        <v>39651</v>
      </c>
      <c r="G2367" s="105">
        <v>39652</v>
      </c>
      <c r="H2367" s="196" t="s">
        <v>138</v>
      </c>
      <c r="I2367" s="206">
        <v>70457</v>
      </c>
      <c r="J2367" s="206"/>
      <c r="K2367" s="206"/>
      <c r="L2367" s="206">
        <v>32503</v>
      </c>
      <c r="M2367" s="206" t="s">
        <v>2650</v>
      </c>
      <c r="N2367" s="206">
        <v>109989</v>
      </c>
      <c r="O2367" s="206">
        <v>27948</v>
      </c>
      <c r="P2367" s="206">
        <v>835849</v>
      </c>
      <c r="Q2367" s="206">
        <v>832922</v>
      </c>
      <c r="R2367" s="206">
        <v>11421</v>
      </c>
      <c r="S2367" s="206">
        <v>1480353</v>
      </c>
      <c r="T2367" s="206"/>
    </row>
    <row r="2368" spans="1:20">
      <c r="A2368" s="86">
        <v>2364</v>
      </c>
      <c r="B2368" s="86">
        <v>2364</v>
      </c>
      <c r="C2368" s="105">
        <v>39647</v>
      </c>
      <c r="D2368" s="86"/>
      <c r="E2368" s="277">
        <v>39650</v>
      </c>
      <c r="F2368" s="105">
        <v>39651</v>
      </c>
      <c r="G2368" s="105">
        <v>39652</v>
      </c>
      <c r="H2368" s="196" t="s">
        <v>138</v>
      </c>
      <c r="I2368" s="206">
        <v>70188</v>
      </c>
      <c r="J2368" s="206"/>
      <c r="K2368" s="206"/>
      <c r="L2368" s="206">
        <v>32493</v>
      </c>
      <c r="M2368" s="206" t="s">
        <v>2651</v>
      </c>
      <c r="N2368" s="206">
        <v>109598</v>
      </c>
      <c r="O2368" s="206">
        <v>27301</v>
      </c>
      <c r="P2368" s="206">
        <v>835046</v>
      </c>
      <c r="Q2368" s="206">
        <v>332907</v>
      </c>
      <c r="R2368" s="206">
        <v>8632</v>
      </c>
      <c r="S2368" s="206">
        <v>1480011</v>
      </c>
      <c r="T2368" s="206"/>
    </row>
    <row r="2369" spans="1:20">
      <c r="A2369" s="86">
        <v>2365</v>
      </c>
      <c r="B2369" s="86">
        <v>2365</v>
      </c>
      <c r="C2369" s="105">
        <v>39647</v>
      </c>
      <c r="D2369" s="86"/>
      <c r="E2369" s="277">
        <v>39650</v>
      </c>
      <c r="F2369" s="105">
        <v>39651</v>
      </c>
      <c r="G2369" s="105">
        <v>39651</v>
      </c>
      <c r="H2369" s="196" t="s">
        <v>119</v>
      </c>
      <c r="I2369" s="206">
        <v>70249</v>
      </c>
      <c r="J2369" s="206"/>
      <c r="K2369" s="206"/>
      <c r="L2369" s="206">
        <v>32575</v>
      </c>
      <c r="M2369" s="206" t="s">
        <v>2652</v>
      </c>
      <c r="N2369" s="206">
        <v>110375</v>
      </c>
      <c r="O2369" s="206">
        <v>27977</v>
      </c>
      <c r="P2369" s="206">
        <v>835748</v>
      </c>
      <c r="Q2369" s="206">
        <v>832926</v>
      </c>
      <c r="R2369" s="206">
        <v>10757</v>
      </c>
      <c r="S2369" s="206">
        <v>1480004</v>
      </c>
      <c r="T2369" s="206"/>
    </row>
    <row r="2370" spans="1:20">
      <c r="A2370" s="86">
        <v>2366</v>
      </c>
      <c r="B2370" s="86">
        <v>2366</v>
      </c>
      <c r="C2370" s="105">
        <v>39647</v>
      </c>
      <c r="D2370" s="86"/>
      <c r="E2370" s="277">
        <v>39650</v>
      </c>
      <c r="F2370" s="105">
        <v>39651</v>
      </c>
      <c r="G2370" s="105">
        <v>39651</v>
      </c>
      <c r="H2370" s="194" t="s">
        <v>120</v>
      </c>
      <c r="I2370" s="206">
        <v>70178</v>
      </c>
      <c r="J2370" s="206"/>
      <c r="K2370" s="206"/>
      <c r="L2370" s="206">
        <v>32581</v>
      </c>
      <c r="M2370" s="206" t="s">
        <v>2653</v>
      </c>
      <c r="N2370" s="206">
        <v>109144</v>
      </c>
      <c r="O2370" s="206">
        <v>27979</v>
      </c>
      <c r="P2370" s="206">
        <v>835754</v>
      </c>
      <c r="Q2370" s="206">
        <v>832916</v>
      </c>
      <c r="R2370" s="206">
        <v>11617</v>
      </c>
      <c r="S2370" s="206">
        <v>1480012</v>
      </c>
      <c r="T2370" s="206"/>
    </row>
    <row r="2371" spans="1:20">
      <c r="A2371" s="86">
        <v>2367</v>
      </c>
      <c r="B2371" s="86">
        <v>2367</v>
      </c>
      <c r="C2371" s="105">
        <v>39647</v>
      </c>
      <c r="D2371" s="86"/>
      <c r="E2371" s="277">
        <v>39650</v>
      </c>
      <c r="F2371" s="105">
        <v>39651</v>
      </c>
      <c r="G2371" s="105">
        <v>39651</v>
      </c>
      <c r="H2371" s="194" t="s">
        <v>134</v>
      </c>
      <c r="I2371" s="206">
        <v>70261</v>
      </c>
      <c r="J2371" s="206"/>
      <c r="K2371" s="206"/>
      <c r="L2371" s="206">
        <v>32578</v>
      </c>
      <c r="M2371" s="206" t="s">
        <v>2654</v>
      </c>
      <c r="N2371" s="206">
        <v>109769</v>
      </c>
      <c r="O2371" s="206">
        <v>27984</v>
      </c>
      <c r="P2371" s="206">
        <v>835750</v>
      </c>
      <c r="Q2371" s="206">
        <v>832919</v>
      </c>
      <c r="R2371" s="206">
        <v>11298</v>
      </c>
      <c r="S2371" s="206">
        <v>1480378</v>
      </c>
      <c r="T2371" s="206"/>
    </row>
    <row r="2372" spans="1:20">
      <c r="A2372" s="86">
        <v>2368</v>
      </c>
      <c r="B2372" s="86">
        <v>2368</v>
      </c>
      <c r="C2372" s="105">
        <v>39647</v>
      </c>
      <c r="D2372" s="86"/>
      <c r="E2372" s="277">
        <v>39650</v>
      </c>
      <c r="F2372" s="105">
        <v>39651</v>
      </c>
      <c r="G2372" s="105">
        <v>39652</v>
      </c>
      <c r="H2372" s="196" t="s">
        <v>138</v>
      </c>
      <c r="I2372" s="206">
        <v>70161</v>
      </c>
      <c r="J2372" s="206"/>
      <c r="K2372" s="206"/>
      <c r="L2372" s="206">
        <v>32508</v>
      </c>
      <c r="M2372" s="206" t="s">
        <v>2655</v>
      </c>
      <c r="N2372" s="206">
        <v>109368</v>
      </c>
      <c r="O2372" s="206">
        <v>27884</v>
      </c>
      <c r="P2372" s="206">
        <v>835747</v>
      </c>
      <c r="Q2372" s="206">
        <v>832914</v>
      </c>
      <c r="R2372" s="206">
        <v>11440</v>
      </c>
      <c r="S2372" s="206">
        <v>1580138</v>
      </c>
      <c r="T2372" s="206"/>
    </row>
    <row r="2373" spans="1:20">
      <c r="A2373" s="86">
        <v>2369</v>
      </c>
      <c r="B2373" s="86">
        <v>2369</v>
      </c>
      <c r="C2373" s="105">
        <v>39647</v>
      </c>
      <c r="D2373" s="86"/>
      <c r="E2373" s="277">
        <v>39650</v>
      </c>
      <c r="F2373" s="105">
        <v>39651</v>
      </c>
      <c r="G2373" s="105">
        <v>39651</v>
      </c>
      <c r="H2373" s="194" t="s">
        <v>120</v>
      </c>
      <c r="I2373" s="206">
        <v>70159</v>
      </c>
      <c r="J2373" s="206"/>
      <c r="K2373" s="206"/>
      <c r="L2373" s="206">
        <v>32556</v>
      </c>
      <c r="M2373" s="206" t="s">
        <v>2656</v>
      </c>
      <c r="N2373" s="206">
        <v>109757</v>
      </c>
      <c r="O2373" s="206">
        <v>27939</v>
      </c>
      <c r="P2373" s="206">
        <v>835320</v>
      </c>
      <c r="Q2373" s="206">
        <v>832906</v>
      </c>
      <c r="R2373" s="206">
        <v>11318</v>
      </c>
      <c r="S2373" s="206">
        <v>1580106</v>
      </c>
      <c r="T2373" s="206"/>
    </row>
    <row r="2374" spans="1:20">
      <c r="A2374" s="86">
        <v>2370</v>
      </c>
      <c r="B2374" s="86">
        <v>2370</v>
      </c>
      <c r="C2374" s="105">
        <v>39647</v>
      </c>
      <c r="D2374" s="86"/>
      <c r="E2374" s="277">
        <v>39650</v>
      </c>
      <c r="F2374" s="105">
        <v>39651</v>
      </c>
      <c r="G2374" s="105">
        <v>39651</v>
      </c>
      <c r="H2374" s="194" t="s">
        <v>120</v>
      </c>
      <c r="I2374" s="206">
        <v>70365</v>
      </c>
      <c r="J2374" s="206"/>
      <c r="K2374" s="206"/>
      <c r="L2374" s="206">
        <v>32490</v>
      </c>
      <c r="M2374" s="206" t="s">
        <v>2657</v>
      </c>
      <c r="N2374" s="206">
        <v>109770</v>
      </c>
      <c r="O2374" s="206">
        <v>27816</v>
      </c>
      <c r="P2374" s="206">
        <v>835847</v>
      </c>
      <c r="Q2374" s="206">
        <v>833382</v>
      </c>
      <c r="R2374" s="206">
        <v>11430</v>
      </c>
      <c r="S2374" s="206">
        <v>1480473</v>
      </c>
      <c r="T2374" s="206"/>
    </row>
    <row r="2375" spans="1:20">
      <c r="A2375" s="86">
        <v>2371</v>
      </c>
      <c r="B2375" s="86">
        <v>2371</v>
      </c>
      <c r="C2375" s="105">
        <v>39650</v>
      </c>
      <c r="D2375" s="86"/>
      <c r="E2375" s="277">
        <v>39650</v>
      </c>
      <c r="F2375" s="105">
        <v>39651</v>
      </c>
      <c r="G2375" s="105">
        <v>39651</v>
      </c>
      <c r="H2375" s="194" t="s">
        <v>134</v>
      </c>
      <c r="I2375" s="206">
        <v>70054</v>
      </c>
      <c r="J2375" s="206"/>
      <c r="K2375" s="206"/>
      <c r="L2375" s="206">
        <v>32515</v>
      </c>
      <c r="M2375" s="206" t="s">
        <v>2658</v>
      </c>
      <c r="N2375" s="206">
        <v>110122</v>
      </c>
      <c r="O2375" s="206">
        <v>27930</v>
      </c>
      <c r="P2375" s="206">
        <v>835852</v>
      </c>
      <c r="Q2375" s="206">
        <v>833388</v>
      </c>
      <c r="R2375" s="206">
        <v>11419</v>
      </c>
      <c r="S2375" s="206">
        <v>780119</v>
      </c>
      <c r="T2375" s="206"/>
    </row>
    <row r="2376" spans="1:20">
      <c r="A2376" s="86">
        <v>2372</v>
      </c>
      <c r="B2376" s="86">
        <v>2372</v>
      </c>
      <c r="C2376" s="105">
        <v>39650</v>
      </c>
      <c r="D2376" s="86"/>
      <c r="E2376" s="277">
        <v>39650</v>
      </c>
      <c r="F2376" s="105">
        <v>39651</v>
      </c>
      <c r="G2376" s="105">
        <v>39651</v>
      </c>
      <c r="H2376" s="194" t="s">
        <v>120</v>
      </c>
      <c r="I2376" s="206">
        <v>70377</v>
      </c>
      <c r="J2376" s="206"/>
      <c r="K2376" s="206"/>
      <c r="L2376" s="206">
        <v>32534</v>
      </c>
      <c r="M2376" s="206" t="s">
        <v>2659</v>
      </c>
      <c r="N2376" s="206">
        <v>110137</v>
      </c>
      <c r="O2376" s="206">
        <v>27927</v>
      </c>
      <c r="P2376" s="206">
        <v>835844</v>
      </c>
      <c r="Q2376" s="206">
        <v>833386</v>
      </c>
      <c r="R2376" s="206">
        <v>11497</v>
      </c>
      <c r="S2376" s="206">
        <v>980044</v>
      </c>
      <c r="T2376" s="206"/>
    </row>
    <row r="2377" spans="1:20">
      <c r="A2377" s="86">
        <v>2373</v>
      </c>
      <c r="B2377" s="86">
        <v>2373</v>
      </c>
      <c r="C2377" s="105">
        <v>39650</v>
      </c>
      <c r="D2377" s="86"/>
      <c r="E2377" s="277">
        <v>39651</v>
      </c>
      <c r="F2377" s="105">
        <v>39653</v>
      </c>
      <c r="G2377" s="105">
        <v>39654</v>
      </c>
      <c r="H2377" s="196" t="s">
        <v>134</v>
      </c>
      <c r="I2377" s="206">
        <v>70279</v>
      </c>
      <c r="J2377" s="206"/>
      <c r="K2377" s="206"/>
      <c r="L2377" s="206">
        <v>32524</v>
      </c>
      <c r="M2377" s="206" t="s">
        <v>2660</v>
      </c>
      <c r="N2377" s="206">
        <v>109589</v>
      </c>
      <c r="O2377" s="206">
        <v>27890</v>
      </c>
      <c r="P2377" s="206">
        <v>835331</v>
      </c>
      <c r="Q2377" s="206">
        <v>833387</v>
      </c>
      <c r="R2377" s="206">
        <v>11366</v>
      </c>
      <c r="S2377" s="206">
        <v>1480016</v>
      </c>
      <c r="T2377" s="206"/>
    </row>
    <row r="2378" spans="1:20">
      <c r="A2378" s="86">
        <v>2374</v>
      </c>
      <c r="B2378" s="86">
        <v>2374</v>
      </c>
      <c r="C2378" s="105">
        <v>39650</v>
      </c>
      <c r="D2378" s="86"/>
      <c r="E2378" s="277">
        <v>39651</v>
      </c>
      <c r="F2378" s="105">
        <v>39653</v>
      </c>
      <c r="G2378" s="105">
        <v>39653</v>
      </c>
      <c r="H2378" s="196" t="s">
        <v>120</v>
      </c>
      <c r="I2378" s="206">
        <v>70175</v>
      </c>
      <c r="J2378" s="206"/>
      <c r="K2378" s="206"/>
      <c r="L2378" s="206">
        <v>32579</v>
      </c>
      <c r="M2378" s="206" t="s">
        <v>2661</v>
      </c>
      <c r="N2378" s="206">
        <v>109217</v>
      </c>
      <c r="O2378" s="206">
        <v>27963</v>
      </c>
      <c r="P2378" s="206">
        <v>835714</v>
      </c>
      <c r="Q2378" s="206">
        <v>832905</v>
      </c>
      <c r="R2378" s="206">
        <v>11629</v>
      </c>
      <c r="S2378" s="206">
        <v>780107</v>
      </c>
      <c r="T2378" s="206"/>
    </row>
    <row r="2379" spans="1:20">
      <c r="A2379" s="86">
        <v>2375</v>
      </c>
      <c r="B2379" s="86">
        <v>2375</v>
      </c>
      <c r="C2379" s="105">
        <v>39650</v>
      </c>
      <c r="D2379" s="86"/>
      <c r="E2379" s="277">
        <v>39651</v>
      </c>
      <c r="F2379" s="105">
        <v>39653</v>
      </c>
      <c r="G2379" s="105">
        <v>39653</v>
      </c>
      <c r="H2379" s="196" t="s">
        <v>120</v>
      </c>
      <c r="I2379" s="206">
        <v>70166</v>
      </c>
      <c r="J2379" s="206"/>
      <c r="K2379" s="206"/>
      <c r="L2379" s="206">
        <v>32473</v>
      </c>
      <c r="M2379" s="206" t="s">
        <v>2662</v>
      </c>
      <c r="N2379" s="206">
        <v>110146</v>
      </c>
      <c r="O2379" s="206">
        <v>27818</v>
      </c>
      <c r="P2379" s="206">
        <v>835846</v>
      </c>
      <c r="Q2379" s="206">
        <v>832917</v>
      </c>
      <c r="R2379" s="206">
        <v>11409</v>
      </c>
      <c r="S2379" s="206">
        <v>780125</v>
      </c>
      <c r="T2379" s="206"/>
    </row>
    <row r="2380" spans="1:20">
      <c r="A2380" s="86">
        <v>2376</v>
      </c>
      <c r="B2380" s="86">
        <v>2376</v>
      </c>
      <c r="C2380" s="105">
        <v>39650</v>
      </c>
      <c r="D2380" s="86"/>
      <c r="E2380" s="277">
        <v>39651</v>
      </c>
      <c r="F2380" s="105">
        <v>39653</v>
      </c>
      <c r="G2380" s="105">
        <v>39653</v>
      </c>
      <c r="H2380" s="196" t="s">
        <v>120</v>
      </c>
      <c r="I2380" s="206">
        <v>70453</v>
      </c>
      <c r="J2380" s="206"/>
      <c r="K2380" s="206"/>
      <c r="L2380" s="206">
        <v>32598</v>
      </c>
      <c r="M2380" s="206" t="s">
        <v>2663</v>
      </c>
      <c r="N2380" s="206">
        <v>109354</v>
      </c>
      <c r="O2380" s="206">
        <v>27966</v>
      </c>
      <c r="P2380" s="206">
        <v>835653</v>
      </c>
      <c r="Q2380" s="206">
        <v>832924</v>
      </c>
      <c r="R2380" s="206">
        <v>11300</v>
      </c>
      <c r="S2380" s="206">
        <v>980040</v>
      </c>
      <c r="T2380" s="206"/>
    </row>
    <row r="2381" spans="1:20">
      <c r="A2381" s="86">
        <v>2377</v>
      </c>
      <c r="B2381" s="86">
        <v>2377</v>
      </c>
      <c r="C2381" s="105">
        <v>39650</v>
      </c>
      <c r="D2381" s="86"/>
      <c r="E2381" s="277">
        <v>39651</v>
      </c>
      <c r="F2381" s="105">
        <v>39653</v>
      </c>
      <c r="G2381" s="105">
        <v>39653</v>
      </c>
      <c r="H2381" s="196" t="s">
        <v>138</v>
      </c>
      <c r="I2381" s="206">
        <v>70258</v>
      </c>
      <c r="J2381" s="206"/>
      <c r="K2381" s="206"/>
      <c r="L2381" s="206">
        <v>32587</v>
      </c>
      <c r="M2381" s="206" t="s">
        <v>2664</v>
      </c>
      <c r="N2381" s="206">
        <v>9758</v>
      </c>
      <c r="O2381" s="206">
        <v>27986</v>
      </c>
      <c r="P2381" s="206">
        <v>834921</v>
      </c>
      <c r="Q2381" s="206">
        <v>833384</v>
      </c>
      <c r="R2381" s="206">
        <v>11282</v>
      </c>
      <c r="S2381" s="206">
        <v>980045</v>
      </c>
      <c r="T2381" s="206"/>
    </row>
    <row r="2382" spans="1:20">
      <c r="A2382" s="86">
        <v>2378</v>
      </c>
      <c r="B2382" s="86">
        <v>2378</v>
      </c>
      <c r="C2382" s="105">
        <v>39650</v>
      </c>
      <c r="D2382" s="86"/>
      <c r="E2382" s="277">
        <v>39651</v>
      </c>
      <c r="F2382" s="105">
        <v>39653</v>
      </c>
      <c r="G2382" s="105">
        <v>39654</v>
      </c>
      <c r="H2382" s="196" t="s">
        <v>171</v>
      </c>
      <c r="I2382" s="206">
        <v>70167</v>
      </c>
      <c r="J2382" s="206"/>
      <c r="K2382" s="206"/>
      <c r="L2382" s="206">
        <v>32550</v>
      </c>
      <c r="M2382" s="206" t="s">
        <v>2665</v>
      </c>
      <c r="N2382" s="206">
        <v>2857</v>
      </c>
      <c r="O2382" s="206">
        <v>27957</v>
      </c>
      <c r="P2382" s="206">
        <v>835749</v>
      </c>
      <c r="Q2382" s="206">
        <v>833385</v>
      </c>
      <c r="R2382" s="206">
        <v>11536</v>
      </c>
      <c r="S2382" s="206">
        <v>1580179</v>
      </c>
      <c r="T2382" s="206"/>
    </row>
    <row r="2383" spans="1:20">
      <c r="A2383" s="86">
        <v>2379</v>
      </c>
      <c r="B2383" s="86">
        <v>2379</v>
      </c>
      <c r="C2383" s="105">
        <v>39650</v>
      </c>
      <c r="D2383" s="86"/>
      <c r="E2383" s="277">
        <v>39651</v>
      </c>
      <c r="F2383" s="105">
        <v>39653</v>
      </c>
      <c r="G2383" s="105">
        <v>39654</v>
      </c>
      <c r="H2383" s="196" t="s">
        <v>171</v>
      </c>
      <c r="I2383" s="206">
        <v>70153</v>
      </c>
      <c r="J2383" s="206"/>
      <c r="K2383" s="206"/>
      <c r="L2383" s="206">
        <v>32623</v>
      </c>
      <c r="M2383" s="206" t="s">
        <v>2666</v>
      </c>
      <c r="N2383" s="206">
        <v>110383</v>
      </c>
      <c r="O2383" s="206">
        <v>28056</v>
      </c>
      <c r="P2383" s="206">
        <v>835751</v>
      </c>
      <c r="Q2383" s="206">
        <v>833383</v>
      </c>
      <c r="R2383" s="206">
        <v>11196</v>
      </c>
      <c r="S2383" s="206">
        <v>1580177</v>
      </c>
      <c r="T2383" s="206"/>
    </row>
    <row r="2384" spans="1:20">
      <c r="A2384" s="86">
        <v>2380</v>
      </c>
      <c r="B2384" s="86">
        <v>2380</v>
      </c>
      <c r="C2384" s="105">
        <v>39650</v>
      </c>
      <c r="D2384" s="86"/>
      <c r="E2384" s="277">
        <v>39651</v>
      </c>
      <c r="F2384" s="105">
        <v>39653</v>
      </c>
      <c r="G2384" s="105">
        <v>39657</v>
      </c>
      <c r="H2384" s="196" t="s">
        <v>120</v>
      </c>
      <c r="I2384" s="206">
        <v>70128</v>
      </c>
      <c r="J2384" s="206"/>
      <c r="K2384" s="206"/>
      <c r="L2384" s="206">
        <v>32499</v>
      </c>
      <c r="M2384" s="206" t="s">
        <v>2667</v>
      </c>
      <c r="N2384" s="206">
        <v>110315</v>
      </c>
      <c r="O2384" s="206">
        <v>27792</v>
      </c>
      <c r="P2384" s="206">
        <v>835316</v>
      </c>
      <c r="Q2384" s="206">
        <v>832924</v>
      </c>
      <c r="R2384" s="206">
        <v>11450</v>
      </c>
      <c r="S2384" s="206">
        <v>980038</v>
      </c>
      <c r="T2384" s="206"/>
    </row>
    <row r="2385" spans="1:20">
      <c r="A2385" s="86">
        <v>2381</v>
      </c>
      <c r="B2385" s="86">
        <v>2381</v>
      </c>
      <c r="C2385" s="105">
        <v>39650</v>
      </c>
      <c r="D2385" s="86"/>
      <c r="E2385" s="277">
        <v>39651</v>
      </c>
      <c r="F2385" s="105">
        <v>39653</v>
      </c>
      <c r="G2385" s="105">
        <v>39654</v>
      </c>
      <c r="H2385" s="196" t="s">
        <v>120</v>
      </c>
      <c r="I2385" s="206">
        <v>69207</v>
      </c>
      <c r="J2385" s="206"/>
      <c r="K2385" s="206"/>
      <c r="L2385" s="206">
        <v>32638</v>
      </c>
      <c r="M2385" s="206" t="s">
        <v>2668</v>
      </c>
      <c r="N2385" s="206">
        <v>110376</v>
      </c>
      <c r="O2385" s="206">
        <v>27996</v>
      </c>
      <c r="P2385" s="206">
        <v>835332</v>
      </c>
      <c r="Q2385" s="206">
        <v>833373</v>
      </c>
      <c r="R2385" s="206">
        <v>11607</v>
      </c>
      <c r="S2385" s="206">
        <v>1480028</v>
      </c>
      <c r="T2385" s="206"/>
    </row>
    <row r="2386" spans="1:20">
      <c r="A2386" s="86">
        <v>2382</v>
      </c>
      <c r="B2386" s="86">
        <v>2382</v>
      </c>
      <c r="C2386" s="105">
        <v>39650</v>
      </c>
      <c r="D2386" s="86"/>
      <c r="E2386" s="277">
        <v>39651</v>
      </c>
      <c r="F2386" s="105">
        <v>39653</v>
      </c>
      <c r="G2386" s="105">
        <v>39656</v>
      </c>
      <c r="H2386" s="196" t="s">
        <v>122</v>
      </c>
      <c r="I2386" s="206">
        <v>69443</v>
      </c>
      <c r="J2386" s="206"/>
      <c r="K2386" s="206"/>
      <c r="L2386" s="206">
        <v>32621</v>
      </c>
      <c r="M2386" s="206" t="s">
        <v>2669</v>
      </c>
      <c r="N2386" s="206">
        <v>110449</v>
      </c>
      <c r="O2386" s="206">
        <v>27525</v>
      </c>
      <c r="P2386" s="206">
        <v>835004</v>
      </c>
      <c r="Q2386" s="206">
        <v>833381</v>
      </c>
      <c r="R2386" s="206">
        <v>11519</v>
      </c>
      <c r="S2386" s="206">
        <v>780039</v>
      </c>
      <c r="T2386" s="206"/>
    </row>
    <row r="2387" spans="1:20">
      <c r="A2387" s="86">
        <v>2383</v>
      </c>
      <c r="B2387" s="86">
        <v>2383</v>
      </c>
      <c r="C2387" s="105">
        <v>39650</v>
      </c>
      <c r="D2387" s="86"/>
      <c r="E2387" s="277">
        <v>39651</v>
      </c>
      <c r="F2387" s="105">
        <v>39653</v>
      </c>
      <c r="G2387" s="105">
        <v>39657</v>
      </c>
      <c r="H2387" s="196" t="s">
        <v>119</v>
      </c>
      <c r="I2387" s="206">
        <v>70183</v>
      </c>
      <c r="J2387" s="206"/>
      <c r="K2387" s="206"/>
      <c r="L2387" s="206">
        <v>32522</v>
      </c>
      <c r="M2387" s="206" t="s">
        <v>2670</v>
      </c>
      <c r="N2387" s="206">
        <v>109141</v>
      </c>
      <c r="O2387" s="206">
        <v>27919</v>
      </c>
      <c r="P2387" s="206">
        <v>835746</v>
      </c>
      <c r="Q2387" s="206">
        <v>833374</v>
      </c>
      <c r="R2387" s="206">
        <v>11408</v>
      </c>
      <c r="S2387" s="206">
        <v>780036</v>
      </c>
      <c r="T2387" s="206"/>
    </row>
    <row r="2388" spans="1:20">
      <c r="A2388" s="86">
        <v>2384</v>
      </c>
      <c r="B2388" s="86">
        <v>2384</v>
      </c>
      <c r="C2388" s="105">
        <v>39650</v>
      </c>
      <c r="D2388" s="86"/>
      <c r="E2388" s="277">
        <v>39651</v>
      </c>
      <c r="F2388" s="105">
        <v>39653</v>
      </c>
      <c r="G2388" s="105">
        <v>39654</v>
      </c>
      <c r="H2388" s="196" t="s">
        <v>134</v>
      </c>
      <c r="I2388" s="206">
        <v>70462</v>
      </c>
      <c r="J2388" s="206"/>
      <c r="K2388" s="206"/>
      <c r="L2388" s="206">
        <v>32632</v>
      </c>
      <c r="M2388" s="206" t="s">
        <v>2671</v>
      </c>
      <c r="N2388" s="206">
        <v>110952</v>
      </c>
      <c r="O2388" s="206">
        <v>28003</v>
      </c>
      <c r="P2388" s="206">
        <v>835755</v>
      </c>
      <c r="Q2388" s="206">
        <v>833375</v>
      </c>
      <c r="R2388" s="206">
        <v>11367</v>
      </c>
      <c r="S2388" s="206">
        <v>1980302</v>
      </c>
      <c r="T2388" s="206"/>
    </row>
    <row r="2389" spans="1:20">
      <c r="A2389" s="86">
        <v>2385</v>
      </c>
      <c r="B2389" s="86">
        <v>2385</v>
      </c>
      <c r="C2389" s="105">
        <v>39650</v>
      </c>
      <c r="D2389" s="86"/>
      <c r="E2389" s="277">
        <v>39651</v>
      </c>
      <c r="F2389" s="105">
        <v>39653</v>
      </c>
      <c r="G2389" s="105">
        <v>39654</v>
      </c>
      <c r="H2389" s="196" t="s">
        <v>120</v>
      </c>
      <c r="I2389" s="206">
        <v>70133</v>
      </c>
      <c r="J2389" s="206"/>
      <c r="K2389" s="206"/>
      <c r="L2389" s="206">
        <v>32510</v>
      </c>
      <c r="M2389" s="206" t="s">
        <v>2672</v>
      </c>
      <c r="N2389" s="206">
        <v>110950</v>
      </c>
      <c r="O2389" s="206">
        <v>27886</v>
      </c>
      <c r="P2389" s="206">
        <v>835715</v>
      </c>
      <c r="Q2389" s="206">
        <v>833378</v>
      </c>
      <c r="R2389" s="206">
        <v>11435</v>
      </c>
      <c r="S2389" s="206">
        <v>1980305</v>
      </c>
      <c r="T2389" s="206"/>
    </row>
    <row r="2390" spans="1:20">
      <c r="A2390" s="86">
        <v>2386</v>
      </c>
      <c r="B2390" s="86">
        <v>2386</v>
      </c>
      <c r="C2390" s="105">
        <v>39650</v>
      </c>
      <c r="D2390" s="86"/>
      <c r="E2390" s="277">
        <v>39651</v>
      </c>
      <c r="F2390" s="105">
        <v>39653</v>
      </c>
      <c r="G2390" s="105">
        <v>39653</v>
      </c>
      <c r="H2390" s="196" t="s">
        <v>120</v>
      </c>
      <c r="I2390" s="206">
        <v>70280</v>
      </c>
      <c r="J2390" s="206"/>
      <c r="K2390" s="206"/>
      <c r="L2390" s="206">
        <v>32540</v>
      </c>
      <c r="M2390" s="206" t="s">
        <v>2673</v>
      </c>
      <c r="N2390" s="206">
        <v>110961</v>
      </c>
      <c r="O2390" s="206">
        <v>27906</v>
      </c>
      <c r="P2390" s="206">
        <v>835319</v>
      </c>
      <c r="Q2390" s="206">
        <v>833377</v>
      </c>
      <c r="R2390" s="206">
        <v>11466</v>
      </c>
      <c r="S2390" s="206">
        <v>1980307</v>
      </c>
      <c r="T2390" s="206"/>
    </row>
    <row r="2391" spans="1:20">
      <c r="A2391" s="86">
        <v>2387</v>
      </c>
      <c r="B2391" s="86">
        <v>2387</v>
      </c>
      <c r="C2391" s="105">
        <v>39650</v>
      </c>
      <c r="D2391" s="86"/>
      <c r="E2391" s="277">
        <v>39651</v>
      </c>
      <c r="F2391" s="105">
        <v>39653</v>
      </c>
      <c r="G2391" s="105">
        <v>39653</v>
      </c>
      <c r="H2391" s="196" t="s">
        <v>120</v>
      </c>
      <c r="I2391" s="206">
        <v>70390</v>
      </c>
      <c r="J2391" s="206"/>
      <c r="K2391" s="206"/>
      <c r="L2391" s="206">
        <v>32640</v>
      </c>
      <c r="M2391" s="206" t="s">
        <v>946</v>
      </c>
      <c r="N2391" s="206">
        <v>110955</v>
      </c>
      <c r="O2391" s="206">
        <v>27842</v>
      </c>
      <c r="P2391" s="206">
        <v>834479</v>
      </c>
      <c r="Q2391" s="206">
        <v>833362</v>
      </c>
      <c r="R2391" s="206">
        <v>11729</v>
      </c>
      <c r="S2391" s="206">
        <v>1980349</v>
      </c>
      <c r="T2391" s="206"/>
    </row>
    <row r="2392" spans="1:20">
      <c r="A2392" s="86">
        <v>2388</v>
      </c>
      <c r="B2392" s="86">
        <v>2388</v>
      </c>
      <c r="C2392" s="105">
        <v>39650</v>
      </c>
      <c r="D2392" s="86"/>
      <c r="E2392" s="277">
        <v>39651</v>
      </c>
      <c r="F2392" s="105">
        <v>39653</v>
      </c>
      <c r="G2392" s="105">
        <v>39654</v>
      </c>
      <c r="H2392" s="196" t="s">
        <v>120</v>
      </c>
      <c r="I2392" s="206">
        <v>70164</v>
      </c>
      <c r="J2392" s="206"/>
      <c r="K2392" s="206"/>
      <c r="L2392" s="206">
        <v>32600</v>
      </c>
      <c r="M2392" s="206" t="s">
        <v>947</v>
      </c>
      <c r="N2392" s="206">
        <v>110708</v>
      </c>
      <c r="O2392" s="206">
        <v>28000</v>
      </c>
      <c r="P2392" s="206">
        <v>834609</v>
      </c>
      <c r="Q2392" s="206">
        <v>833380</v>
      </c>
      <c r="R2392" s="206">
        <v>11303</v>
      </c>
      <c r="S2392" s="206">
        <v>1480197</v>
      </c>
      <c r="T2392" s="206"/>
    </row>
    <row r="2393" spans="1:20">
      <c r="A2393" s="86">
        <v>2389</v>
      </c>
      <c r="B2393" s="86">
        <v>2389</v>
      </c>
      <c r="C2393" s="105">
        <v>39651</v>
      </c>
      <c r="D2393" s="86"/>
      <c r="E2393" s="277">
        <v>39652</v>
      </c>
      <c r="F2393" s="105">
        <v>39653</v>
      </c>
      <c r="G2393" s="105">
        <v>39654</v>
      </c>
      <c r="H2393" s="196" t="s">
        <v>171</v>
      </c>
      <c r="I2393" s="206">
        <v>69266</v>
      </c>
      <c r="J2393" s="206"/>
      <c r="K2393" s="206"/>
      <c r="L2393" s="206">
        <v>32583</v>
      </c>
      <c r="M2393" s="206" t="s">
        <v>948</v>
      </c>
      <c r="N2393" s="206">
        <v>110388</v>
      </c>
      <c r="O2393" s="206">
        <v>27968</v>
      </c>
      <c r="P2393" s="206">
        <v>834607</v>
      </c>
      <c r="Q2393" s="206">
        <v>833365</v>
      </c>
      <c r="R2393" s="206">
        <v>11637</v>
      </c>
      <c r="S2393" s="206">
        <v>1480198</v>
      </c>
      <c r="T2393" s="206"/>
    </row>
    <row r="2394" spans="1:20">
      <c r="A2394" s="86">
        <v>2390</v>
      </c>
      <c r="B2394" s="86">
        <v>2390</v>
      </c>
      <c r="C2394" s="105">
        <v>39651</v>
      </c>
      <c r="D2394" s="86"/>
      <c r="E2394" s="277">
        <v>39652</v>
      </c>
      <c r="F2394" s="105">
        <v>39653</v>
      </c>
      <c r="G2394" s="105">
        <v>39657</v>
      </c>
      <c r="H2394" s="196" t="s">
        <v>138</v>
      </c>
      <c r="I2394" s="206">
        <v>69750</v>
      </c>
      <c r="J2394" s="206"/>
      <c r="K2394" s="206"/>
      <c r="L2394" s="206">
        <v>32624</v>
      </c>
      <c r="M2394" s="206" t="s">
        <v>949</v>
      </c>
      <c r="N2394" s="206">
        <v>110962</v>
      </c>
      <c r="O2394" s="206">
        <v>28034</v>
      </c>
      <c r="P2394" s="206">
        <v>834601</v>
      </c>
      <c r="Q2394" s="206">
        <v>833368</v>
      </c>
      <c r="R2394" s="206">
        <v>11202</v>
      </c>
      <c r="S2394" s="206">
        <v>1480226</v>
      </c>
      <c r="T2394" s="206"/>
    </row>
    <row r="2395" spans="1:20">
      <c r="A2395" s="86">
        <v>2391</v>
      </c>
      <c r="B2395" s="86">
        <v>2391</v>
      </c>
      <c r="C2395" s="105">
        <v>39651</v>
      </c>
      <c r="D2395" s="86"/>
      <c r="E2395" s="277">
        <v>39652</v>
      </c>
      <c r="F2395" s="105">
        <v>39653</v>
      </c>
      <c r="G2395" s="105">
        <v>39654</v>
      </c>
      <c r="H2395" s="196" t="s">
        <v>171</v>
      </c>
      <c r="I2395" s="206">
        <v>70029</v>
      </c>
      <c r="J2395" s="206"/>
      <c r="K2395" s="206"/>
      <c r="L2395" s="206">
        <v>32634</v>
      </c>
      <c r="M2395" s="206" t="s">
        <v>950</v>
      </c>
      <c r="N2395" s="206">
        <v>110389</v>
      </c>
      <c r="O2395" s="206">
        <v>28009</v>
      </c>
      <c r="P2395" s="206">
        <v>835334</v>
      </c>
      <c r="Q2395" s="206">
        <v>833370</v>
      </c>
      <c r="R2395" s="206">
        <v>11735</v>
      </c>
      <c r="S2395" s="206">
        <v>1480307</v>
      </c>
      <c r="T2395" s="206"/>
    </row>
    <row r="2396" spans="1:20">
      <c r="A2396" s="86">
        <v>2392</v>
      </c>
      <c r="B2396" s="86">
        <v>2392</v>
      </c>
      <c r="C2396" s="105">
        <v>39651</v>
      </c>
      <c r="D2396" s="86"/>
      <c r="E2396" s="277">
        <v>39652</v>
      </c>
      <c r="F2396" s="105">
        <v>39653</v>
      </c>
      <c r="G2396" s="105">
        <v>39657</v>
      </c>
      <c r="H2396" s="196" t="s">
        <v>119</v>
      </c>
      <c r="I2396" s="206">
        <v>67846</v>
      </c>
      <c r="J2396" s="206"/>
      <c r="K2396" s="206"/>
      <c r="L2396" s="206">
        <v>32590</v>
      </c>
      <c r="M2396" s="206" t="s">
        <v>951</v>
      </c>
      <c r="N2396" s="206">
        <v>110446</v>
      </c>
      <c r="O2396" s="206">
        <v>27975</v>
      </c>
      <c r="P2396" s="206">
        <v>835630</v>
      </c>
      <c r="Q2396" s="206">
        <v>833371</v>
      </c>
      <c r="R2396" s="206">
        <v>10919</v>
      </c>
      <c r="S2396" s="206">
        <v>1980339</v>
      </c>
      <c r="T2396" s="206"/>
    </row>
    <row r="2397" spans="1:20">
      <c r="A2397" s="86">
        <v>2393</v>
      </c>
      <c r="B2397" s="86">
        <v>2393</v>
      </c>
      <c r="C2397" s="105">
        <v>39651</v>
      </c>
      <c r="D2397" s="86"/>
      <c r="E2397" s="277">
        <v>39652</v>
      </c>
      <c r="F2397" s="105">
        <v>39653</v>
      </c>
      <c r="G2397" s="105">
        <v>39654</v>
      </c>
      <c r="H2397" s="196" t="s">
        <v>134</v>
      </c>
      <c r="I2397" s="206">
        <v>70386</v>
      </c>
      <c r="J2397" s="206"/>
      <c r="K2397" s="206"/>
      <c r="L2397" s="206">
        <v>32642</v>
      </c>
      <c r="M2397" s="206" t="s">
        <v>952</v>
      </c>
      <c r="N2397" s="206">
        <v>109377</v>
      </c>
      <c r="O2397" s="206">
        <v>28012</v>
      </c>
      <c r="P2397" s="206">
        <v>835517</v>
      </c>
      <c r="Q2397" s="206">
        <v>833372</v>
      </c>
      <c r="R2397" s="206">
        <v>11727</v>
      </c>
      <c r="S2397" s="206">
        <v>1980306</v>
      </c>
      <c r="T2397" s="206"/>
    </row>
    <row r="2398" spans="1:20">
      <c r="A2398" s="86">
        <v>2394</v>
      </c>
      <c r="B2398" s="86">
        <v>2394</v>
      </c>
      <c r="C2398" s="105">
        <v>39651</v>
      </c>
      <c r="D2398" s="86"/>
      <c r="E2398" s="277">
        <v>39652</v>
      </c>
      <c r="F2398" s="105">
        <v>39653</v>
      </c>
      <c r="G2398" s="105">
        <v>39657</v>
      </c>
      <c r="H2398" s="196" t="s">
        <v>138</v>
      </c>
      <c r="I2398" s="206">
        <v>70125</v>
      </c>
      <c r="J2398" s="206"/>
      <c r="K2398" s="206"/>
      <c r="L2398" s="206">
        <v>32618</v>
      </c>
      <c r="M2398" s="206" t="s">
        <v>953</v>
      </c>
      <c r="N2398" s="206">
        <v>110827</v>
      </c>
      <c r="O2398" s="206">
        <v>28008</v>
      </c>
      <c r="P2398" s="206">
        <v>835521</v>
      </c>
      <c r="Q2398" s="206">
        <v>833364</v>
      </c>
      <c r="R2398" s="206">
        <v>11635</v>
      </c>
      <c r="S2398" s="206">
        <v>1480368</v>
      </c>
      <c r="T2398" s="206"/>
    </row>
    <row r="2399" spans="1:20">
      <c r="A2399" s="86">
        <v>2395</v>
      </c>
      <c r="B2399" s="86">
        <v>2395</v>
      </c>
      <c r="C2399" s="105">
        <v>39651</v>
      </c>
      <c r="D2399" s="86"/>
      <c r="E2399" s="277">
        <v>39652</v>
      </c>
      <c r="F2399" s="105">
        <v>39653</v>
      </c>
      <c r="G2399" s="105">
        <v>39654</v>
      </c>
      <c r="H2399" s="196" t="s">
        <v>120</v>
      </c>
      <c r="I2399" s="206">
        <v>70487</v>
      </c>
      <c r="J2399" s="206"/>
      <c r="K2399" s="206"/>
      <c r="L2399" s="206">
        <v>32647</v>
      </c>
      <c r="M2399" s="206" t="s">
        <v>954</v>
      </c>
      <c r="N2399" s="206">
        <v>110457</v>
      </c>
      <c r="O2399" s="206">
        <v>28090</v>
      </c>
      <c r="P2399" s="206">
        <v>835706</v>
      </c>
      <c r="Q2399" s="206">
        <v>833363</v>
      </c>
      <c r="R2399" s="206">
        <v>11211</v>
      </c>
      <c r="S2399" s="206">
        <v>1480410</v>
      </c>
      <c r="T2399" s="206"/>
    </row>
    <row r="2400" spans="1:20">
      <c r="A2400" s="86">
        <v>2396</v>
      </c>
      <c r="B2400" s="86">
        <v>2396</v>
      </c>
      <c r="C2400" s="105">
        <v>39651</v>
      </c>
      <c r="D2400" s="86"/>
      <c r="E2400" s="277">
        <v>39652</v>
      </c>
      <c r="F2400" s="105">
        <v>39653</v>
      </c>
      <c r="G2400" s="105">
        <v>39654</v>
      </c>
      <c r="H2400" s="196" t="s">
        <v>120</v>
      </c>
      <c r="I2400" s="206">
        <v>70367</v>
      </c>
      <c r="J2400" s="206"/>
      <c r="K2400" s="206"/>
      <c r="L2400" s="206">
        <v>32589</v>
      </c>
      <c r="M2400" s="206" t="s">
        <v>955</v>
      </c>
      <c r="N2400" s="206">
        <v>110530</v>
      </c>
      <c r="O2400" s="206">
        <v>27903</v>
      </c>
      <c r="P2400" s="206">
        <v>835628</v>
      </c>
      <c r="Q2400" s="206">
        <v>833687</v>
      </c>
      <c r="R2400" s="206">
        <v>10929</v>
      </c>
      <c r="S2400" s="206">
        <v>1480286</v>
      </c>
      <c r="T2400" s="206"/>
    </row>
    <row r="2401" spans="1:20">
      <c r="A2401" s="86">
        <v>2397</v>
      </c>
      <c r="B2401" s="86">
        <v>2397</v>
      </c>
      <c r="C2401" s="105">
        <v>39651</v>
      </c>
      <c r="D2401" s="86"/>
      <c r="E2401" s="277">
        <v>39652</v>
      </c>
      <c r="F2401" s="105">
        <v>39653</v>
      </c>
      <c r="G2401" s="105">
        <v>39654</v>
      </c>
      <c r="H2401" s="196" t="s">
        <v>120</v>
      </c>
      <c r="I2401" s="206">
        <v>70502</v>
      </c>
      <c r="J2401" s="206"/>
      <c r="K2401" s="206"/>
      <c r="L2401" s="206">
        <v>32557</v>
      </c>
      <c r="M2401" s="206" t="s">
        <v>956</v>
      </c>
      <c r="N2401" s="206">
        <v>111031</v>
      </c>
      <c r="O2401" s="206">
        <v>27944</v>
      </c>
      <c r="P2401" s="206">
        <v>835595</v>
      </c>
      <c r="Q2401" s="206">
        <v>833360</v>
      </c>
      <c r="R2401" s="206">
        <v>11345</v>
      </c>
      <c r="S2401" s="206">
        <v>1980296</v>
      </c>
      <c r="T2401" s="206"/>
    </row>
    <row r="2402" spans="1:20">
      <c r="A2402" s="86">
        <v>2398</v>
      </c>
      <c r="B2402" s="86">
        <v>2398</v>
      </c>
      <c r="C2402" s="105">
        <v>39651</v>
      </c>
      <c r="D2402" s="86"/>
      <c r="E2402" s="277">
        <v>39652</v>
      </c>
      <c r="F2402" s="105">
        <v>39653</v>
      </c>
      <c r="G2402" s="105">
        <v>39654</v>
      </c>
      <c r="H2402" s="196" t="s">
        <v>120</v>
      </c>
      <c r="I2402" s="206">
        <v>70376</v>
      </c>
      <c r="J2402" s="206"/>
      <c r="K2402" s="206"/>
      <c r="L2402" s="206">
        <v>32646</v>
      </c>
      <c r="M2402" s="206" t="s">
        <v>957</v>
      </c>
      <c r="N2402" s="206">
        <v>110817</v>
      </c>
      <c r="O2402" s="206">
        <v>28007</v>
      </c>
      <c r="P2402" s="206">
        <v>835707</v>
      </c>
      <c r="Q2402" s="206">
        <v>833680</v>
      </c>
      <c r="R2402" s="206">
        <v>11194</v>
      </c>
      <c r="S2402" s="206">
        <v>1480290</v>
      </c>
      <c r="T2402" s="206"/>
    </row>
    <row r="2403" spans="1:20">
      <c r="A2403" s="86">
        <v>2399</v>
      </c>
      <c r="B2403" s="86">
        <v>2399</v>
      </c>
      <c r="C2403" s="105">
        <v>39651</v>
      </c>
      <c r="D2403" s="86"/>
      <c r="E2403" s="277">
        <v>39652</v>
      </c>
      <c r="F2403" s="105">
        <v>39653</v>
      </c>
      <c r="G2403" s="105">
        <v>39657</v>
      </c>
      <c r="H2403" s="196" t="s">
        <v>119</v>
      </c>
      <c r="I2403" s="206">
        <v>70434</v>
      </c>
      <c r="J2403" s="206"/>
      <c r="K2403" s="206"/>
      <c r="L2403" s="206">
        <v>32599</v>
      </c>
      <c r="M2403" s="206" t="s">
        <v>958</v>
      </c>
      <c r="N2403" s="206">
        <v>110711</v>
      </c>
      <c r="O2403" s="206">
        <v>28011</v>
      </c>
      <c r="P2403" s="206">
        <v>835335</v>
      </c>
      <c r="Q2403" s="206">
        <v>826433</v>
      </c>
      <c r="R2403" s="206">
        <v>11301</v>
      </c>
      <c r="S2403" s="206">
        <v>1980339</v>
      </c>
      <c r="T2403" s="206"/>
    </row>
    <row r="2404" spans="1:20">
      <c r="A2404" s="86">
        <v>2400</v>
      </c>
      <c r="B2404" s="86">
        <v>2400</v>
      </c>
      <c r="C2404" s="105">
        <v>39651</v>
      </c>
      <c r="D2404" s="86"/>
      <c r="E2404" s="277">
        <v>39652</v>
      </c>
      <c r="F2404" s="105">
        <v>39653</v>
      </c>
      <c r="G2404" s="105">
        <v>39657</v>
      </c>
      <c r="H2404" s="196" t="s">
        <v>120</v>
      </c>
      <c r="I2404" s="206">
        <v>69066</v>
      </c>
      <c r="J2404" s="206"/>
      <c r="K2404" s="206"/>
      <c r="L2404" s="206">
        <v>32078</v>
      </c>
      <c r="M2404" s="206" t="s">
        <v>2392</v>
      </c>
      <c r="N2404" s="206">
        <v>104872</v>
      </c>
      <c r="O2404" s="206">
        <v>27173</v>
      </c>
      <c r="P2404" s="206">
        <v>825423</v>
      </c>
      <c r="Q2404" s="206">
        <v>826689</v>
      </c>
      <c r="R2404" s="206">
        <v>10703</v>
      </c>
      <c r="S2404" s="206">
        <v>980074</v>
      </c>
      <c r="T2404" s="206"/>
    </row>
    <row r="2405" spans="1:20">
      <c r="A2405" s="86">
        <v>2401</v>
      </c>
      <c r="B2405" s="86">
        <v>2401</v>
      </c>
      <c r="C2405" s="105">
        <v>39651</v>
      </c>
      <c r="D2405" s="86"/>
      <c r="E2405" s="277">
        <v>39652</v>
      </c>
      <c r="F2405" s="105">
        <v>39653</v>
      </c>
      <c r="G2405" s="105">
        <v>39654</v>
      </c>
      <c r="H2405" s="196" t="s">
        <v>120</v>
      </c>
      <c r="I2405" s="206">
        <v>69037</v>
      </c>
      <c r="J2405" s="206"/>
      <c r="K2405" s="206"/>
      <c r="L2405" s="206">
        <v>32096</v>
      </c>
      <c r="M2405" s="206" t="s">
        <v>2393</v>
      </c>
      <c r="N2405" s="206">
        <v>102752</v>
      </c>
      <c r="O2405" s="206">
        <v>27108</v>
      </c>
      <c r="P2405" s="206">
        <v>825325</v>
      </c>
      <c r="Q2405" s="206">
        <v>826685</v>
      </c>
      <c r="R2405" s="206">
        <v>9905</v>
      </c>
      <c r="S2405" s="206">
        <v>1980003</v>
      </c>
      <c r="T2405" s="206"/>
    </row>
    <row r="2406" spans="1:20">
      <c r="A2406" s="86">
        <v>2402</v>
      </c>
      <c r="B2406" s="86">
        <v>2402</v>
      </c>
      <c r="C2406" s="105">
        <v>39651</v>
      </c>
      <c r="D2406" s="86"/>
      <c r="E2406" s="277">
        <v>39652</v>
      </c>
      <c r="F2406" s="105">
        <v>39653</v>
      </c>
      <c r="G2406" s="105">
        <v>39657</v>
      </c>
      <c r="H2406" s="196" t="s">
        <v>120</v>
      </c>
      <c r="I2406" s="206">
        <v>69287</v>
      </c>
      <c r="J2406" s="206"/>
      <c r="K2406" s="206"/>
      <c r="L2406" s="206">
        <v>32112</v>
      </c>
      <c r="M2406" s="206" t="s">
        <v>2394</v>
      </c>
      <c r="N2406" s="206">
        <v>104859</v>
      </c>
      <c r="O2406" s="206">
        <v>27075</v>
      </c>
      <c r="P2406" s="206">
        <v>825327</v>
      </c>
      <c r="Q2406" s="206">
        <v>826669</v>
      </c>
      <c r="R2406" s="206">
        <v>10436</v>
      </c>
      <c r="S2406" s="206">
        <v>980157</v>
      </c>
      <c r="T2406" s="206"/>
    </row>
    <row r="2407" spans="1:20">
      <c r="A2407" s="86">
        <v>2403</v>
      </c>
      <c r="B2407" s="86">
        <v>2403</v>
      </c>
      <c r="C2407" s="105">
        <v>39651</v>
      </c>
      <c r="D2407" s="86"/>
      <c r="E2407" s="277">
        <v>39653</v>
      </c>
      <c r="F2407" s="105">
        <v>39653</v>
      </c>
      <c r="G2407" s="105">
        <v>39654</v>
      </c>
      <c r="H2407" s="196" t="s">
        <v>120</v>
      </c>
      <c r="I2407" s="206">
        <v>69262</v>
      </c>
      <c r="J2407" s="206"/>
      <c r="K2407" s="206"/>
      <c r="L2407" s="206">
        <v>32115</v>
      </c>
      <c r="M2407" s="206" t="s">
        <v>2395</v>
      </c>
      <c r="N2407" s="206">
        <v>104881</v>
      </c>
      <c r="O2407" s="206">
        <v>27256</v>
      </c>
      <c r="P2407" s="206">
        <v>825550</v>
      </c>
      <c r="Q2407" s="206">
        <v>826668</v>
      </c>
      <c r="R2407" s="206">
        <v>10257</v>
      </c>
      <c r="S2407" s="206">
        <v>780146</v>
      </c>
      <c r="T2407" s="206"/>
    </row>
    <row r="2408" spans="1:20">
      <c r="A2408" s="86">
        <v>2404</v>
      </c>
      <c r="B2408" s="86">
        <v>2404</v>
      </c>
      <c r="C2408" s="105">
        <v>39651</v>
      </c>
      <c r="D2408" s="86"/>
      <c r="E2408" s="277">
        <v>39652</v>
      </c>
      <c r="F2408" s="105">
        <v>39653</v>
      </c>
      <c r="G2408" s="105">
        <v>39654</v>
      </c>
      <c r="H2408" s="196" t="s">
        <v>120</v>
      </c>
      <c r="I2408" s="206">
        <v>69290</v>
      </c>
      <c r="J2408" s="206"/>
      <c r="K2408" s="206"/>
      <c r="L2408" s="206">
        <v>32120</v>
      </c>
      <c r="M2408" s="206" t="s">
        <v>2396</v>
      </c>
      <c r="N2408" s="206">
        <v>104790</v>
      </c>
      <c r="O2408" s="206">
        <v>27133</v>
      </c>
      <c r="P2408" s="206">
        <v>803284</v>
      </c>
      <c r="Q2408" s="206">
        <v>826686</v>
      </c>
      <c r="R2408" s="206">
        <v>10682</v>
      </c>
      <c r="S2408" s="206">
        <v>980164</v>
      </c>
      <c r="T2408" s="206"/>
    </row>
    <row r="2409" spans="1:20">
      <c r="A2409" s="86">
        <v>2405</v>
      </c>
      <c r="B2409" s="86">
        <v>2405</v>
      </c>
      <c r="C2409" s="105">
        <v>39651</v>
      </c>
      <c r="D2409" s="86"/>
      <c r="E2409" s="277">
        <v>39653</v>
      </c>
      <c r="F2409" s="105">
        <v>39657</v>
      </c>
      <c r="G2409" s="135"/>
      <c r="H2409" s="135"/>
      <c r="I2409" s="206">
        <v>69268</v>
      </c>
      <c r="J2409" s="206"/>
      <c r="K2409" s="206"/>
      <c r="L2409" s="206">
        <v>32073</v>
      </c>
      <c r="M2409" s="206" t="s">
        <v>2397</v>
      </c>
      <c r="N2409" s="206">
        <v>104869</v>
      </c>
      <c r="O2409" s="206">
        <v>27212</v>
      </c>
      <c r="P2409" s="206">
        <v>808803</v>
      </c>
      <c r="Q2409" s="206">
        <v>826680</v>
      </c>
      <c r="R2409" s="206">
        <v>10582</v>
      </c>
      <c r="S2409" s="206">
        <v>980170</v>
      </c>
      <c r="T2409" s="206"/>
    </row>
    <row r="2410" spans="1:20">
      <c r="A2410" s="86">
        <v>2406</v>
      </c>
      <c r="B2410" s="86">
        <v>2406</v>
      </c>
      <c r="C2410" s="105">
        <v>39651</v>
      </c>
      <c r="D2410" s="86"/>
      <c r="E2410" s="277">
        <v>39654</v>
      </c>
      <c r="F2410" s="105">
        <v>39657</v>
      </c>
      <c r="G2410" s="105">
        <v>39658</v>
      </c>
      <c r="H2410" s="196" t="s">
        <v>134</v>
      </c>
      <c r="I2410" s="206">
        <v>69292</v>
      </c>
      <c r="J2410" s="206"/>
      <c r="K2410" s="206"/>
      <c r="L2410" s="206">
        <v>32099</v>
      </c>
      <c r="M2410" s="206" t="s">
        <v>2398</v>
      </c>
      <c r="N2410" s="206">
        <v>104577</v>
      </c>
      <c r="O2410" s="206">
        <v>27140</v>
      </c>
      <c r="P2410" s="206">
        <v>825418</v>
      </c>
      <c r="Q2410" s="206">
        <v>826687</v>
      </c>
      <c r="R2410" s="206">
        <v>10727</v>
      </c>
      <c r="S2410" s="206">
        <v>1980005</v>
      </c>
      <c r="T2410" s="206"/>
    </row>
    <row r="2411" spans="1:20">
      <c r="A2411" s="86">
        <v>2407</v>
      </c>
      <c r="B2411" s="86">
        <v>2407</v>
      </c>
      <c r="C2411" s="105">
        <v>39652</v>
      </c>
      <c r="D2411" s="86"/>
      <c r="E2411" s="277">
        <v>39653</v>
      </c>
      <c r="F2411" s="105">
        <v>39657</v>
      </c>
      <c r="G2411" s="105">
        <v>39667</v>
      </c>
      <c r="H2411" s="232" t="s">
        <v>120</v>
      </c>
      <c r="I2411" s="206">
        <v>69257</v>
      </c>
      <c r="J2411" s="206"/>
      <c r="K2411" s="206"/>
      <c r="L2411" s="206">
        <v>32126</v>
      </c>
      <c r="M2411" s="206" t="s">
        <v>2399</v>
      </c>
      <c r="N2411" s="206">
        <v>104579</v>
      </c>
      <c r="O2411" s="206">
        <v>27299</v>
      </c>
      <c r="P2411" s="206">
        <v>825328</v>
      </c>
      <c r="Q2411" s="206">
        <v>826675</v>
      </c>
      <c r="R2411" s="206">
        <v>18435</v>
      </c>
      <c r="S2411" s="206">
        <v>1580091</v>
      </c>
      <c r="T2411" s="206"/>
    </row>
    <row r="2412" spans="1:20">
      <c r="A2412" s="86">
        <v>2408</v>
      </c>
      <c r="B2412" s="86">
        <v>2408</v>
      </c>
      <c r="C2412" s="105">
        <v>39652</v>
      </c>
      <c r="D2412" s="86"/>
      <c r="E2412" s="277">
        <v>39653</v>
      </c>
      <c r="F2412" s="105">
        <v>39657</v>
      </c>
      <c r="G2412" s="105">
        <v>39667</v>
      </c>
      <c r="H2412" s="232" t="s">
        <v>120</v>
      </c>
      <c r="I2412" s="206">
        <v>69265</v>
      </c>
      <c r="J2412" s="206"/>
      <c r="K2412" s="206"/>
      <c r="L2412" s="206">
        <v>32122</v>
      </c>
      <c r="M2412" s="206" t="s">
        <v>2400</v>
      </c>
      <c r="N2412" s="206">
        <v>104582</v>
      </c>
      <c r="O2412" s="206">
        <v>27265</v>
      </c>
      <c r="P2412" s="206">
        <v>807265</v>
      </c>
      <c r="Q2412" s="206">
        <v>826672</v>
      </c>
      <c r="R2412" s="206">
        <v>10427</v>
      </c>
      <c r="S2412" s="206">
        <v>1580015</v>
      </c>
      <c r="T2412" s="206"/>
    </row>
    <row r="2413" spans="1:20">
      <c r="A2413" s="86">
        <v>2409</v>
      </c>
      <c r="B2413" s="86">
        <v>2409</v>
      </c>
      <c r="C2413" s="105">
        <v>39652</v>
      </c>
      <c r="D2413" s="86"/>
      <c r="E2413" s="277">
        <v>39653</v>
      </c>
      <c r="F2413" s="105">
        <v>39657</v>
      </c>
      <c r="G2413" s="105">
        <v>39667</v>
      </c>
      <c r="H2413" s="232" t="s">
        <v>120</v>
      </c>
      <c r="I2413" s="206">
        <v>69271</v>
      </c>
      <c r="J2413" s="206"/>
      <c r="K2413" s="206"/>
      <c r="L2413" s="206">
        <v>32121</v>
      </c>
      <c r="M2413" s="206" t="s">
        <v>2401</v>
      </c>
      <c r="N2413" s="206">
        <v>104232</v>
      </c>
      <c r="O2413" s="206">
        <v>27264</v>
      </c>
      <c r="P2413" s="206">
        <v>807259</v>
      </c>
      <c r="Q2413" s="206">
        <v>826676</v>
      </c>
      <c r="R2413" s="206">
        <v>10418</v>
      </c>
      <c r="S2413" s="206">
        <v>1980060</v>
      </c>
      <c r="T2413" s="206"/>
    </row>
    <row r="2414" spans="1:20">
      <c r="A2414" s="86">
        <v>2410</v>
      </c>
      <c r="B2414" s="86">
        <v>2410</v>
      </c>
      <c r="C2414" s="105">
        <v>39652</v>
      </c>
      <c r="D2414" s="86"/>
      <c r="E2414" s="277">
        <v>39653</v>
      </c>
      <c r="F2414" s="105">
        <v>39657</v>
      </c>
      <c r="G2414" s="105">
        <v>39667</v>
      </c>
      <c r="H2414" s="232" t="s">
        <v>120</v>
      </c>
      <c r="I2414" s="206">
        <v>69261</v>
      </c>
      <c r="J2414" s="206"/>
      <c r="K2414" s="206"/>
      <c r="L2414" s="206">
        <v>32118</v>
      </c>
      <c r="M2414" s="206" t="s">
        <v>2402</v>
      </c>
      <c r="N2414" s="206">
        <v>104873</v>
      </c>
      <c r="O2414" s="206">
        <v>27280</v>
      </c>
      <c r="P2414" s="206">
        <v>825457</v>
      </c>
      <c r="Q2414" s="206">
        <v>811681</v>
      </c>
      <c r="R2414" s="206">
        <v>10712</v>
      </c>
      <c r="S2414" s="206">
        <v>1480421</v>
      </c>
      <c r="T2414" s="206"/>
    </row>
    <row r="2415" spans="1:20">
      <c r="A2415" s="86">
        <v>2411</v>
      </c>
      <c r="B2415" s="86">
        <v>2411</v>
      </c>
      <c r="C2415" s="105">
        <v>39652</v>
      </c>
      <c r="D2415" s="86"/>
      <c r="E2415" s="277">
        <v>39654</v>
      </c>
      <c r="F2415" s="105">
        <v>39658</v>
      </c>
      <c r="G2415" s="105">
        <v>39672</v>
      </c>
      <c r="H2415" s="232" t="s">
        <v>326</v>
      </c>
      <c r="I2415" s="206">
        <v>69047</v>
      </c>
      <c r="J2415" s="206"/>
      <c r="K2415" s="206"/>
      <c r="L2415" s="206">
        <v>32103</v>
      </c>
      <c r="M2415" s="206" t="s">
        <v>2403</v>
      </c>
      <c r="N2415" s="206">
        <v>104860</v>
      </c>
      <c r="O2415" s="206">
        <v>27169</v>
      </c>
      <c r="P2415" s="206">
        <v>825853</v>
      </c>
      <c r="Q2415" s="206">
        <v>811686</v>
      </c>
      <c r="R2415" s="206">
        <v>1032</v>
      </c>
      <c r="S2415" s="206">
        <v>1480419</v>
      </c>
      <c r="T2415" s="206"/>
    </row>
    <row r="2416" spans="1:20">
      <c r="A2416" s="86">
        <v>2412</v>
      </c>
      <c r="B2416" s="86">
        <v>2412</v>
      </c>
      <c r="C2416" s="105">
        <v>39652</v>
      </c>
      <c r="D2416" s="86"/>
      <c r="E2416" s="277">
        <v>39653</v>
      </c>
      <c r="F2416" s="105">
        <v>39657</v>
      </c>
      <c r="G2416" s="105">
        <v>39667</v>
      </c>
      <c r="H2416" s="232" t="s">
        <v>120</v>
      </c>
      <c r="I2416" s="206">
        <v>70499</v>
      </c>
      <c r="J2416" s="206"/>
      <c r="K2416" s="206"/>
      <c r="L2416" s="206">
        <v>32689</v>
      </c>
      <c r="M2416" s="206" t="s">
        <v>2021</v>
      </c>
      <c r="N2416" s="206">
        <v>110312</v>
      </c>
      <c r="O2416" s="206">
        <v>28146</v>
      </c>
      <c r="P2416" s="206">
        <v>836173</v>
      </c>
      <c r="Q2416" s="206">
        <v>833379</v>
      </c>
      <c r="R2416" s="206">
        <v>11273</v>
      </c>
      <c r="S2416" s="206">
        <v>1480225</v>
      </c>
      <c r="T2416" s="206"/>
    </row>
    <row r="2417" spans="1:20">
      <c r="A2417" s="86">
        <v>2413</v>
      </c>
      <c r="B2417" s="86">
        <v>2413</v>
      </c>
      <c r="C2417" s="105">
        <v>39652</v>
      </c>
      <c r="D2417" s="86"/>
      <c r="E2417" s="277">
        <v>39657</v>
      </c>
      <c r="F2417" s="105">
        <v>39658</v>
      </c>
      <c r="G2417" s="105">
        <v>39681</v>
      </c>
      <c r="H2417" s="232" t="s">
        <v>326</v>
      </c>
      <c r="I2417" s="206">
        <v>70493</v>
      </c>
      <c r="J2417" s="206"/>
      <c r="K2417" s="206"/>
      <c r="L2417" s="206">
        <v>32676</v>
      </c>
      <c r="M2417" s="206" t="s">
        <v>2022</v>
      </c>
      <c r="N2417" s="206">
        <v>111030</v>
      </c>
      <c r="O2417" s="206">
        <v>28064</v>
      </c>
      <c r="P2417" s="206">
        <v>836429</v>
      </c>
      <c r="Q2417" s="206">
        <v>833685</v>
      </c>
      <c r="R2417" s="206">
        <v>11262</v>
      </c>
      <c r="S2417" s="206">
        <v>1080090</v>
      </c>
      <c r="T2417" s="206"/>
    </row>
    <row r="2418" spans="1:20">
      <c r="A2418" s="86">
        <v>2414</v>
      </c>
      <c r="B2418" s="86">
        <v>2414</v>
      </c>
      <c r="C2418" s="105">
        <v>39652</v>
      </c>
      <c r="D2418" s="86"/>
      <c r="E2418" s="277">
        <v>39653</v>
      </c>
      <c r="F2418" s="105">
        <v>39657</v>
      </c>
      <c r="G2418" s="105">
        <v>39657</v>
      </c>
      <c r="H2418" s="196" t="s">
        <v>120</v>
      </c>
      <c r="I2418" s="206">
        <v>70259</v>
      </c>
      <c r="J2418" s="206"/>
      <c r="K2418" s="206"/>
      <c r="L2418" s="206">
        <v>32672</v>
      </c>
      <c r="M2418" s="206" t="s">
        <v>2023</v>
      </c>
      <c r="N2418" s="206">
        <v>110819</v>
      </c>
      <c r="O2418" s="206">
        <v>28129</v>
      </c>
      <c r="P2418" s="206">
        <v>836129</v>
      </c>
      <c r="Q2418" s="206">
        <v>833674</v>
      </c>
      <c r="R2418" s="206">
        <v>10631</v>
      </c>
      <c r="S2418" s="206">
        <v>1480200</v>
      </c>
      <c r="T2418" s="206"/>
    </row>
    <row r="2419" spans="1:20">
      <c r="A2419" s="86">
        <v>2415</v>
      </c>
      <c r="B2419" s="86">
        <v>2415</v>
      </c>
      <c r="C2419" s="105">
        <v>39652</v>
      </c>
      <c r="D2419" s="86"/>
      <c r="E2419" s="277">
        <v>39660</v>
      </c>
      <c r="F2419" s="105">
        <v>39660</v>
      </c>
      <c r="G2419" s="105">
        <v>39667</v>
      </c>
      <c r="H2419" s="232" t="s">
        <v>120</v>
      </c>
      <c r="I2419" s="206">
        <v>70406</v>
      </c>
      <c r="J2419" s="206"/>
      <c r="K2419" s="206"/>
      <c r="L2419" s="206">
        <v>32633</v>
      </c>
      <c r="M2419" s="206" t="s">
        <v>2024</v>
      </c>
      <c r="N2419" s="206">
        <v>110448</v>
      </c>
      <c r="O2419" s="206">
        <v>27922</v>
      </c>
      <c r="P2419" s="206">
        <v>835592</v>
      </c>
      <c r="Q2419" s="206">
        <v>833678</v>
      </c>
      <c r="R2419" s="206">
        <v>11738</v>
      </c>
      <c r="S2419" s="206">
        <v>1480193</v>
      </c>
      <c r="T2419" s="206"/>
    </row>
    <row r="2420" spans="1:20">
      <c r="A2420" s="86">
        <v>2416</v>
      </c>
      <c r="B2420" s="86">
        <v>2416</v>
      </c>
      <c r="C2420" s="105">
        <v>39652</v>
      </c>
      <c r="D2420" s="86"/>
      <c r="E2420" s="277">
        <v>39653</v>
      </c>
      <c r="F2420" s="105">
        <v>39657</v>
      </c>
      <c r="G2420" s="105">
        <v>39657</v>
      </c>
      <c r="H2420" s="196" t="s">
        <v>138</v>
      </c>
      <c r="I2420" s="206">
        <v>70505</v>
      </c>
      <c r="J2420" s="206"/>
      <c r="K2420" s="206"/>
      <c r="L2420" s="206">
        <v>32658</v>
      </c>
      <c r="M2420" s="206" t="s">
        <v>2025</v>
      </c>
      <c r="N2420" s="206">
        <v>110452</v>
      </c>
      <c r="O2420" s="206">
        <v>27874</v>
      </c>
      <c r="P2420" s="206">
        <v>835627</v>
      </c>
      <c r="Q2420" s="206">
        <v>833680</v>
      </c>
      <c r="R2420" s="206">
        <v>11656</v>
      </c>
      <c r="S2420" s="206">
        <v>1480227</v>
      </c>
      <c r="T2420" s="206"/>
    </row>
    <row r="2421" spans="1:20">
      <c r="A2421" s="86">
        <v>2417</v>
      </c>
      <c r="B2421" s="86">
        <v>2417</v>
      </c>
      <c r="C2421" s="105">
        <v>39652</v>
      </c>
      <c r="D2421" s="86"/>
      <c r="E2421" s="277">
        <v>39657</v>
      </c>
      <c r="F2421" s="105">
        <v>39658</v>
      </c>
      <c r="G2421" s="105">
        <v>39659</v>
      </c>
      <c r="H2421" s="196" t="s">
        <v>122</v>
      </c>
      <c r="I2421" s="206">
        <v>70491</v>
      </c>
      <c r="J2421" s="206"/>
      <c r="K2421" s="206"/>
      <c r="L2421" s="206">
        <v>32633</v>
      </c>
      <c r="M2421" s="206" t="s">
        <v>2026</v>
      </c>
      <c r="N2421" s="206">
        <v>110311</v>
      </c>
      <c r="O2421" s="206">
        <v>28135</v>
      </c>
      <c r="P2421" s="206">
        <v>835518</v>
      </c>
      <c r="Q2421" s="206">
        <v>233688</v>
      </c>
      <c r="R2421" s="206">
        <v>11177</v>
      </c>
      <c r="S2421" s="206">
        <v>1980294</v>
      </c>
      <c r="T2421" s="206"/>
    </row>
    <row r="2422" spans="1:20">
      <c r="A2422" s="86">
        <v>2418</v>
      </c>
      <c r="B2422" s="86">
        <v>2418</v>
      </c>
      <c r="C2422" s="105">
        <v>39652</v>
      </c>
      <c r="D2422" s="86"/>
      <c r="E2422" s="277">
        <v>39653</v>
      </c>
      <c r="F2422" s="105">
        <v>39657</v>
      </c>
      <c r="G2422" s="105">
        <v>39667</v>
      </c>
      <c r="H2422" s="232" t="s">
        <v>120</v>
      </c>
      <c r="I2422" s="206">
        <v>70488</v>
      </c>
      <c r="J2422" s="206"/>
      <c r="K2422" s="206"/>
      <c r="L2422" s="206">
        <v>32631</v>
      </c>
      <c r="M2422" s="206" t="s">
        <v>2027</v>
      </c>
      <c r="N2422" s="206">
        <v>110386</v>
      </c>
      <c r="O2422" s="206">
        <v>28127</v>
      </c>
      <c r="P2422" s="206">
        <v>835519</v>
      </c>
      <c r="Q2422" s="206">
        <v>233677</v>
      </c>
      <c r="R2422" s="206">
        <v>11181</v>
      </c>
      <c r="S2422" s="206">
        <v>1480222</v>
      </c>
      <c r="T2422" s="206"/>
    </row>
    <row r="2423" spans="1:20">
      <c r="A2423" s="86">
        <v>2419</v>
      </c>
      <c r="B2423" s="86">
        <v>2419</v>
      </c>
      <c r="C2423" s="105">
        <v>39652</v>
      </c>
      <c r="D2423" s="86"/>
      <c r="E2423" s="277">
        <v>39653</v>
      </c>
      <c r="F2423" s="105">
        <v>39657</v>
      </c>
      <c r="G2423" s="105">
        <v>39657</v>
      </c>
      <c r="H2423" s="196" t="s">
        <v>120</v>
      </c>
      <c r="I2423" s="206">
        <v>70498</v>
      </c>
      <c r="J2423" s="206"/>
      <c r="K2423" s="206"/>
      <c r="L2423" s="206">
        <v>32641</v>
      </c>
      <c r="M2423" s="206" t="s">
        <v>2028</v>
      </c>
      <c r="N2423" s="206">
        <v>110322</v>
      </c>
      <c r="O2423" s="206">
        <v>27998</v>
      </c>
      <c r="P2423" s="206">
        <v>835626</v>
      </c>
      <c r="Q2423" s="206">
        <v>833669</v>
      </c>
      <c r="R2423" s="206">
        <v>11254</v>
      </c>
      <c r="S2423" s="206">
        <v>1480369</v>
      </c>
      <c r="T2423" s="206"/>
    </row>
    <row r="2424" spans="1:20">
      <c r="A2424" s="86">
        <v>2420</v>
      </c>
      <c r="B2424" s="86">
        <v>2420</v>
      </c>
      <c r="C2424" s="105">
        <v>39652</v>
      </c>
      <c r="D2424" s="86"/>
      <c r="E2424" s="277">
        <v>39653</v>
      </c>
      <c r="F2424" s="105">
        <v>39657</v>
      </c>
      <c r="G2424" s="105">
        <v>39656</v>
      </c>
      <c r="H2424" s="196" t="s">
        <v>122</v>
      </c>
      <c r="I2424" s="206">
        <v>70503</v>
      </c>
      <c r="J2424" s="206"/>
      <c r="K2424" s="206"/>
      <c r="L2424" s="206">
        <v>32700</v>
      </c>
      <c r="M2424" s="206" t="s">
        <v>2029</v>
      </c>
      <c r="N2424" s="206">
        <v>111025</v>
      </c>
      <c r="O2424" s="206">
        <v>28163</v>
      </c>
      <c r="P2424" s="206">
        <v>836137</v>
      </c>
      <c r="Q2424" s="206">
        <v>833689</v>
      </c>
      <c r="R2424" s="206">
        <v>11151</v>
      </c>
      <c r="S2424" s="206">
        <v>1480049</v>
      </c>
      <c r="T2424" s="206"/>
    </row>
    <row r="2425" spans="1:20">
      <c r="A2425" s="86">
        <v>2421</v>
      </c>
      <c r="B2425" s="86">
        <v>2421</v>
      </c>
      <c r="C2425" s="105">
        <v>39652</v>
      </c>
      <c r="D2425" s="86"/>
      <c r="E2425" s="277">
        <v>39657</v>
      </c>
      <c r="F2425" s="105">
        <v>39658</v>
      </c>
      <c r="G2425" s="105">
        <v>39671</v>
      </c>
      <c r="H2425" s="232" t="s">
        <v>120</v>
      </c>
      <c r="I2425" s="206">
        <v>70494</v>
      </c>
      <c r="J2425" s="206"/>
      <c r="K2425" s="206"/>
      <c r="L2425" s="206">
        <v>32203</v>
      </c>
      <c r="M2425" s="206" t="s">
        <v>2030</v>
      </c>
      <c r="N2425" s="206">
        <v>111024</v>
      </c>
      <c r="O2425" s="206">
        <v>28160</v>
      </c>
      <c r="P2425" s="206">
        <v>236171</v>
      </c>
      <c r="Q2425" s="206">
        <v>833682</v>
      </c>
      <c r="R2425" s="206">
        <v>10932</v>
      </c>
      <c r="S2425" s="206">
        <v>1980047</v>
      </c>
      <c r="T2425" s="206"/>
    </row>
    <row r="2426" spans="1:20">
      <c r="A2426" s="86">
        <v>2422</v>
      </c>
      <c r="B2426" s="86">
        <v>2422</v>
      </c>
      <c r="C2426" s="105">
        <v>39652</v>
      </c>
      <c r="D2426" s="86"/>
      <c r="E2426" s="277">
        <v>39653</v>
      </c>
      <c r="F2426" s="105">
        <v>39657</v>
      </c>
      <c r="G2426" s="105">
        <v>39657</v>
      </c>
      <c r="H2426" s="196" t="s">
        <v>120</v>
      </c>
      <c r="I2426" s="206">
        <v>70501</v>
      </c>
      <c r="J2426" s="206"/>
      <c r="K2426" s="206"/>
      <c r="L2426" s="206">
        <v>32702</v>
      </c>
      <c r="M2426" s="206" t="s">
        <v>2031</v>
      </c>
      <c r="N2426" s="206">
        <v>110956</v>
      </c>
      <c r="O2426" s="206">
        <v>28134</v>
      </c>
      <c r="P2426" s="206">
        <v>835712</v>
      </c>
      <c r="Q2426" s="206">
        <v>833691</v>
      </c>
      <c r="R2426" s="206">
        <v>11146</v>
      </c>
      <c r="S2426" s="206">
        <v>1980059</v>
      </c>
      <c r="T2426" s="206"/>
    </row>
    <row r="2427" spans="1:20">
      <c r="A2427" s="86">
        <v>2423</v>
      </c>
      <c r="B2427" s="86">
        <v>2423</v>
      </c>
      <c r="C2427" s="105">
        <v>39652</v>
      </c>
      <c r="D2427" s="86"/>
      <c r="E2427" s="277">
        <v>39653</v>
      </c>
      <c r="F2427" s="255"/>
      <c r="G2427" s="105">
        <v>39667</v>
      </c>
      <c r="H2427" s="232" t="s">
        <v>120</v>
      </c>
      <c r="I2427" s="206">
        <v>70504</v>
      </c>
      <c r="J2427" s="206"/>
      <c r="K2427" s="206"/>
      <c r="L2427" s="206">
        <v>32677</v>
      </c>
      <c r="M2427" s="206" t="s">
        <v>2032</v>
      </c>
      <c r="N2427" s="206">
        <v>111028</v>
      </c>
      <c r="O2427" s="206">
        <v>27889</v>
      </c>
      <c r="P2427" s="206">
        <v>836118</v>
      </c>
      <c r="Q2427" s="206">
        <v>833681</v>
      </c>
      <c r="R2427" s="206">
        <v>11259</v>
      </c>
      <c r="S2427" s="206">
        <v>1980127</v>
      </c>
      <c r="T2427" s="206"/>
    </row>
    <row r="2428" spans="1:20">
      <c r="A2428" s="86">
        <v>2424</v>
      </c>
      <c r="B2428" s="86">
        <v>2424</v>
      </c>
      <c r="C2428" s="105">
        <v>39652</v>
      </c>
      <c r="D2428" s="86"/>
      <c r="E2428" s="277">
        <v>39653</v>
      </c>
      <c r="F2428" s="105">
        <v>39657</v>
      </c>
      <c r="G2428" s="105">
        <v>39656</v>
      </c>
      <c r="H2428" s="196" t="s">
        <v>122</v>
      </c>
      <c r="I2428" s="206">
        <v>70538</v>
      </c>
      <c r="J2428" s="206"/>
      <c r="K2428" s="206"/>
      <c r="L2428" s="206">
        <v>32603</v>
      </c>
      <c r="M2428" s="206" t="s">
        <v>2033</v>
      </c>
      <c r="N2428" s="206">
        <v>111188</v>
      </c>
      <c r="O2428" s="206">
        <v>27992</v>
      </c>
      <c r="P2428" s="206">
        <v>835909</v>
      </c>
      <c r="Q2428" s="206">
        <v>833671</v>
      </c>
      <c r="R2428" s="206">
        <v>11502</v>
      </c>
      <c r="S2428" s="206">
        <v>1980122</v>
      </c>
      <c r="T2428" s="206"/>
    </row>
    <row r="2429" spans="1:20">
      <c r="A2429" s="86">
        <v>2425</v>
      </c>
      <c r="B2429" s="86">
        <v>2425</v>
      </c>
      <c r="C2429" s="105">
        <v>39653</v>
      </c>
      <c r="D2429" s="86"/>
      <c r="E2429" s="277">
        <v>39654</v>
      </c>
      <c r="F2429" s="105">
        <v>39658</v>
      </c>
      <c r="G2429" s="105">
        <v>39672</v>
      </c>
      <c r="H2429" s="232" t="s">
        <v>326</v>
      </c>
      <c r="I2429" s="206">
        <v>69838</v>
      </c>
      <c r="J2429" s="206"/>
      <c r="K2429" s="206"/>
      <c r="L2429" s="206">
        <v>32692</v>
      </c>
      <c r="M2429" s="206" t="s">
        <v>2034</v>
      </c>
      <c r="N2429" s="206">
        <v>111190</v>
      </c>
      <c r="O2429" s="206">
        <v>28108</v>
      </c>
      <c r="P2429" s="206">
        <v>835608</v>
      </c>
      <c r="Q2429" s="206">
        <v>833664</v>
      </c>
      <c r="R2429" s="206">
        <v>11176</v>
      </c>
      <c r="S2429" s="206">
        <v>1980115</v>
      </c>
      <c r="T2429" s="206"/>
    </row>
    <row r="2430" spans="1:20">
      <c r="A2430" s="86">
        <v>2426</v>
      </c>
      <c r="B2430" s="86">
        <v>2426</v>
      </c>
      <c r="C2430" s="105">
        <v>39653</v>
      </c>
      <c r="D2430" s="86"/>
      <c r="E2430" s="277">
        <v>39653</v>
      </c>
      <c r="F2430" s="105">
        <v>39657</v>
      </c>
      <c r="G2430" s="105">
        <v>39665</v>
      </c>
      <c r="H2430" s="232" t="s">
        <v>120</v>
      </c>
      <c r="I2430" s="206">
        <v>70490</v>
      </c>
      <c r="J2430" s="206"/>
      <c r="K2430" s="206"/>
      <c r="L2430" s="206">
        <v>32734</v>
      </c>
      <c r="M2430" s="206" t="s">
        <v>2035</v>
      </c>
      <c r="N2430" s="206">
        <v>110702</v>
      </c>
      <c r="O2430" s="206">
        <v>28198</v>
      </c>
      <c r="P2430" s="206">
        <v>835607</v>
      </c>
      <c r="Q2430" s="206">
        <v>833668</v>
      </c>
      <c r="R2430" s="206">
        <v>11699</v>
      </c>
      <c r="S2430" s="206">
        <v>1980103</v>
      </c>
      <c r="T2430" s="206"/>
    </row>
    <row r="2431" spans="1:20">
      <c r="A2431" s="86">
        <v>2427</v>
      </c>
      <c r="B2431" s="86">
        <v>2427</v>
      </c>
      <c r="C2431" s="105">
        <v>39653</v>
      </c>
      <c r="D2431" s="86"/>
      <c r="E2431" s="277">
        <v>39654</v>
      </c>
      <c r="F2431" s="105">
        <v>39658</v>
      </c>
      <c r="G2431" s="105">
        <v>39658</v>
      </c>
      <c r="H2431" s="196" t="s">
        <v>119</v>
      </c>
      <c r="I2431" s="206">
        <v>70444</v>
      </c>
      <c r="J2431" s="206"/>
      <c r="K2431" s="206"/>
      <c r="L2431" s="206">
        <v>32711</v>
      </c>
      <c r="M2431" s="206" t="s">
        <v>2036</v>
      </c>
      <c r="N2431" s="206">
        <v>110525</v>
      </c>
      <c r="O2431" s="206">
        <v>28145</v>
      </c>
      <c r="P2431" s="206">
        <v>836697</v>
      </c>
      <c r="Q2431" s="206">
        <v>833667</v>
      </c>
      <c r="R2431" s="206">
        <v>11144</v>
      </c>
      <c r="S2431" s="206">
        <v>1080089</v>
      </c>
      <c r="T2431" s="206"/>
    </row>
    <row r="2432" spans="1:20">
      <c r="A2432" s="86">
        <v>2428</v>
      </c>
      <c r="B2432" s="86">
        <v>2428</v>
      </c>
      <c r="C2432" s="105">
        <v>39653</v>
      </c>
      <c r="D2432" s="86"/>
      <c r="E2432" s="277">
        <v>39654</v>
      </c>
      <c r="F2432" s="105">
        <v>39658</v>
      </c>
      <c r="G2432" s="105">
        <v>39658</v>
      </c>
      <c r="H2432" s="196" t="s">
        <v>119</v>
      </c>
      <c r="I2432" s="206">
        <v>70564</v>
      </c>
      <c r="J2432" s="206"/>
      <c r="K2432" s="206"/>
      <c r="L2432" s="206">
        <v>32675</v>
      </c>
      <c r="M2432" s="206" t="s">
        <v>2037</v>
      </c>
      <c r="N2432" s="206">
        <v>110949</v>
      </c>
      <c r="O2432" s="206">
        <v>28121</v>
      </c>
      <c r="P2432" s="206">
        <v>836269</v>
      </c>
      <c r="Q2432" s="206">
        <v>833673</v>
      </c>
      <c r="R2432" s="206">
        <v>11763</v>
      </c>
      <c r="S2432" s="206">
        <v>1980116</v>
      </c>
      <c r="T2432" s="206"/>
    </row>
    <row r="2433" spans="1:20">
      <c r="A2433" s="86">
        <v>2429</v>
      </c>
      <c r="B2433" s="86">
        <v>2429</v>
      </c>
      <c r="C2433" s="105">
        <v>39653</v>
      </c>
      <c r="D2433" s="86"/>
      <c r="E2433" s="277">
        <v>39654</v>
      </c>
      <c r="F2433" s="105">
        <v>39658</v>
      </c>
      <c r="G2433" s="105">
        <v>39658</v>
      </c>
      <c r="H2433" s="196" t="s">
        <v>119</v>
      </c>
      <c r="I2433" s="206">
        <v>70566</v>
      </c>
      <c r="J2433" s="206"/>
      <c r="K2433" s="206"/>
      <c r="L2433" s="206">
        <v>32709</v>
      </c>
      <c r="M2433" s="206" t="s">
        <v>2038</v>
      </c>
      <c r="N2433" s="206">
        <v>110520</v>
      </c>
      <c r="O2433" s="206">
        <v>28062</v>
      </c>
      <c r="P2433" s="206">
        <v>835524</v>
      </c>
      <c r="Q2433" s="206">
        <v>833665</v>
      </c>
      <c r="R2433" s="206">
        <v>10884</v>
      </c>
      <c r="S2433" s="206">
        <v>1080099</v>
      </c>
      <c r="T2433" s="206"/>
    </row>
    <row r="2434" spans="1:20">
      <c r="A2434" s="86">
        <v>2430</v>
      </c>
      <c r="B2434" s="86">
        <v>2430</v>
      </c>
      <c r="C2434" s="105">
        <v>39653</v>
      </c>
      <c r="D2434" s="86"/>
      <c r="E2434" s="277">
        <v>39654</v>
      </c>
      <c r="F2434" s="105">
        <v>39658</v>
      </c>
      <c r="G2434" s="105">
        <v>39672</v>
      </c>
      <c r="H2434" s="232" t="s">
        <v>326</v>
      </c>
      <c r="I2434" s="206">
        <v>70335</v>
      </c>
      <c r="J2434" s="206"/>
      <c r="K2434" s="206"/>
      <c r="L2434" s="206">
        <v>32661</v>
      </c>
      <c r="M2434" s="206" t="s">
        <v>959</v>
      </c>
      <c r="N2434" s="206">
        <v>110959</v>
      </c>
      <c r="O2434" s="206">
        <v>27896</v>
      </c>
      <c r="P2434" s="206">
        <v>836705</v>
      </c>
      <c r="Q2434" s="206">
        <v>833666</v>
      </c>
      <c r="R2434" s="206">
        <v>11759</v>
      </c>
      <c r="S2434" s="206">
        <v>1080083</v>
      </c>
      <c r="T2434" s="206"/>
    </row>
    <row r="2435" spans="1:20">
      <c r="A2435" s="86">
        <v>2431</v>
      </c>
      <c r="B2435" s="86">
        <v>2431</v>
      </c>
      <c r="C2435" s="105">
        <v>39653</v>
      </c>
      <c r="D2435" s="86"/>
      <c r="E2435" s="277">
        <v>39658</v>
      </c>
      <c r="F2435" s="105">
        <v>39658</v>
      </c>
      <c r="G2435" s="105">
        <v>39671</v>
      </c>
      <c r="H2435" s="232" t="s">
        <v>120</v>
      </c>
      <c r="I2435" s="206">
        <v>70372</v>
      </c>
      <c r="J2435" s="206"/>
      <c r="K2435" s="206"/>
      <c r="L2435" s="206">
        <v>32686</v>
      </c>
      <c r="M2435" s="206" t="s">
        <v>2039</v>
      </c>
      <c r="N2435" s="206">
        <v>110957</v>
      </c>
      <c r="O2435" s="206">
        <v>28111</v>
      </c>
      <c r="P2435" s="206">
        <v>835523</v>
      </c>
      <c r="Q2435" s="206">
        <v>833670</v>
      </c>
      <c r="R2435" s="206">
        <v>11761</v>
      </c>
      <c r="S2435" s="206">
        <v>1980006</v>
      </c>
      <c r="T2435" s="206"/>
    </row>
    <row r="2436" spans="1:20">
      <c r="A2436" s="86">
        <v>2432</v>
      </c>
      <c r="B2436" s="86">
        <v>2432</v>
      </c>
      <c r="C2436" s="105">
        <v>39653</v>
      </c>
      <c r="D2436" s="86"/>
      <c r="E2436" s="277">
        <v>39654</v>
      </c>
      <c r="F2436" s="105">
        <v>39658</v>
      </c>
      <c r="G2436" s="105">
        <v>39658</v>
      </c>
      <c r="H2436" s="196" t="s">
        <v>134</v>
      </c>
      <c r="I2436" s="206">
        <v>70592</v>
      </c>
      <c r="J2436" s="206"/>
      <c r="K2436" s="206"/>
      <c r="L2436" s="206">
        <v>32699</v>
      </c>
      <c r="M2436" s="206" t="s">
        <v>2040</v>
      </c>
      <c r="N2436" s="206">
        <v>110948</v>
      </c>
      <c r="O2436" s="206">
        <v>28147</v>
      </c>
      <c r="P2436" s="206">
        <v>835591</v>
      </c>
      <c r="Q2436" s="206">
        <v>834077</v>
      </c>
      <c r="R2436" s="206">
        <v>11090</v>
      </c>
      <c r="S2436" s="206">
        <v>1580068</v>
      </c>
      <c r="T2436" s="206"/>
    </row>
    <row r="2437" spans="1:20">
      <c r="A2437" s="86">
        <v>2433</v>
      </c>
      <c r="B2437" s="86">
        <v>2433</v>
      </c>
      <c r="C2437" s="105">
        <v>39653</v>
      </c>
      <c r="D2437" s="86"/>
      <c r="E2437" s="277">
        <v>39657</v>
      </c>
      <c r="F2437" s="105">
        <v>39658</v>
      </c>
      <c r="G2437" s="105">
        <v>39672</v>
      </c>
      <c r="H2437" s="232" t="s">
        <v>326</v>
      </c>
      <c r="I2437" s="206">
        <v>70378</v>
      </c>
      <c r="J2437" s="206"/>
      <c r="K2437" s="206"/>
      <c r="L2437" s="206">
        <v>32657</v>
      </c>
      <c r="M2437" s="206" t="s">
        <v>2041</v>
      </c>
      <c r="N2437" s="206">
        <v>110524</v>
      </c>
      <c r="O2437" s="206">
        <v>27877</v>
      </c>
      <c r="P2437" s="206">
        <v>838698</v>
      </c>
      <c r="Q2437" s="206">
        <v>834078</v>
      </c>
      <c r="R2437" s="206">
        <v>11649</v>
      </c>
      <c r="S2437" s="206">
        <v>1980015</v>
      </c>
      <c r="T2437" s="206"/>
    </row>
    <row r="2438" spans="1:20">
      <c r="A2438" s="86">
        <v>2434</v>
      </c>
      <c r="B2438" s="86">
        <v>2434</v>
      </c>
      <c r="C2438" s="105">
        <v>39653</v>
      </c>
      <c r="D2438" s="86"/>
      <c r="E2438" s="277">
        <v>39654</v>
      </c>
      <c r="F2438" s="105">
        <v>39658</v>
      </c>
      <c r="G2438" s="105">
        <v>39658</v>
      </c>
      <c r="H2438" s="196" t="s">
        <v>134</v>
      </c>
      <c r="I2438" s="206">
        <v>70589</v>
      </c>
      <c r="J2438" s="206"/>
      <c r="K2438" s="206"/>
      <c r="L2438" s="206">
        <v>32670</v>
      </c>
      <c r="M2438" s="206" t="s">
        <v>2042</v>
      </c>
      <c r="N2438" s="206">
        <v>111185</v>
      </c>
      <c r="O2438" s="206">
        <v>28093</v>
      </c>
      <c r="P2438" s="206">
        <v>836694</v>
      </c>
      <c r="Q2438" s="206">
        <v>833672</v>
      </c>
      <c r="R2438" s="206">
        <v>10629</v>
      </c>
      <c r="S2438" s="206">
        <v>1080088</v>
      </c>
      <c r="T2438" s="206"/>
    </row>
    <row r="2439" spans="1:20">
      <c r="A2439" s="86">
        <v>2435</v>
      </c>
      <c r="B2439" s="86">
        <v>2435</v>
      </c>
      <c r="C2439" s="105">
        <v>39653</v>
      </c>
      <c r="D2439" s="86"/>
      <c r="E2439" s="277">
        <v>39654</v>
      </c>
      <c r="F2439" s="105">
        <v>39658</v>
      </c>
      <c r="G2439" s="105">
        <v>39673</v>
      </c>
      <c r="H2439" s="232" t="s">
        <v>120</v>
      </c>
      <c r="I2439" s="206">
        <v>70601</v>
      </c>
      <c r="J2439" s="206"/>
      <c r="K2439" s="206"/>
      <c r="L2439" s="206">
        <v>32680</v>
      </c>
      <c r="M2439" s="206" t="s">
        <v>2043</v>
      </c>
      <c r="N2439" s="206">
        <v>111377</v>
      </c>
      <c r="O2439" s="206">
        <v>28109</v>
      </c>
      <c r="P2439" s="206">
        <v>836696</v>
      </c>
      <c r="Q2439" s="206">
        <v>834051</v>
      </c>
      <c r="R2439" s="206">
        <v>11657</v>
      </c>
      <c r="S2439" s="206">
        <v>1080096</v>
      </c>
      <c r="T2439" s="206"/>
    </row>
    <row r="2440" spans="1:20">
      <c r="A2440" s="86">
        <v>2436</v>
      </c>
      <c r="B2440" s="86">
        <v>2436</v>
      </c>
      <c r="C2440" s="105">
        <v>39653</v>
      </c>
      <c r="D2440" s="86"/>
      <c r="E2440" s="277">
        <v>39657</v>
      </c>
      <c r="F2440" s="105">
        <v>39658</v>
      </c>
      <c r="G2440" s="105">
        <v>39681</v>
      </c>
      <c r="H2440" s="232" t="s">
        <v>171</v>
      </c>
      <c r="I2440" s="206">
        <v>70332</v>
      </c>
      <c r="J2440" s="206"/>
      <c r="K2440" s="206"/>
      <c r="L2440" s="206">
        <v>32667</v>
      </c>
      <c r="M2440" s="206" t="s">
        <v>2044</v>
      </c>
      <c r="N2440" s="206">
        <v>111192</v>
      </c>
      <c r="O2440" s="206">
        <v>28125</v>
      </c>
      <c r="P2440" s="206">
        <v>834603</v>
      </c>
      <c r="Q2440" s="206">
        <v>834071</v>
      </c>
      <c r="R2440" s="206">
        <v>11396</v>
      </c>
      <c r="S2440" s="206">
        <v>1080107</v>
      </c>
      <c r="T2440" s="206"/>
    </row>
    <row r="2441" spans="1:20">
      <c r="A2441" s="86">
        <v>2437</v>
      </c>
      <c r="B2441" s="86">
        <v>2437</v>
      </c>
      <c r="C2441" s="105">
        <v>39653</v>
      </c>
      <c r="D2441" s="86"/>
      <c r="E2441" s="277">
        <v>39658</v>
      </c>
      <c r="F2441" s="105">
        <v>39658</v>
      </c>
      <c r="G2441" s="105">
        <v>39671</v>
      </c>
      <c r="H2441" s="232" t="s">
        <v>120</v>
      </c>
      <c r="I2441" s="206">
        <v>70602</v>
      </c>
      <c r="J2441" s="206"/>
      <c r="K2441" s="206"/>
      <c r="L2441" s="206">
        <v>32704</v>
      </c>
      <c r="M2441" s="206" t="s">
        <v>2045</v>
      </c>
      <c r="N2441" s="206">
        <v>111191</v>
      </c>
      <c r="O2441" s="206">
        <v>28140</v>
      </c>
      <c r="P2441" s="206">
        <v>834605</v>
      </c>
      <c r="Q2441" s="206">
        <v>834049</v>
      </c>
      <c r="R2441" s="206">
        <v>10927</v>
      </c>
      <c r="S2441" s="206">
        <v>1080082</v>
      </c>
      <c r="T2441" s="206"/>
    </row>
    <row r="2442" spans="1:20">
      <c r="A2442" s="86">
        <v>2438</v>
      </c>
      <c r="B2442" s="86">
        <v>2438</v>
      </c>
      <c r="C2442" s="105">
        <v>39653</v>
      </c>
      <c r="D2442" s="86"/>
      <c r="E2442" s="277">
        <v>39657</v>
      </c>
      <c r="F2442" s="105">
        <v>39658</v>
      </c>
      <c r="G2442" s="105">
        <v>39658</v>
      </c>
      <c r="H2442" s="196" t="s">
        <v>120</v>
      </c>
      <c r="I2442" s="206">
        <v>70366</v>
      </c>
      <c r="J2442" s="206"/>
      <c r="K2442" s="206"/>
      <c r="L2442" s="206">
        <v>32710</v>
      </c>
      <c r="M2442" s="206" t="s">
        <v>2046</v>
      </c>
      <c r="N2442" s="206">
        <v>110308</v>
      </c>
      <c r="O2442" s="206">
        <v>28131</v>
      </c>
      <c r="P2442" s="206">
        <v>834924</v>
      </c>
      <c r="Q2442" s="206">
        <v>834055</v>
      </c>
      <c r="R2442" s="206">
        <v>10885</v>
      </c>
      <c r="S2442" s="206">
        <v>1480433</v>
      </c>
      <c r="T2442" s="206"/>
    </row>
    <row r="2443" spans="1:20">
      <c r="A2443" s="86">
        <v>2439</v>
      </c>
      <c r="B2443" s="86">
        <v>2439</v>
      </c>
      <c r="C2443" s="105">
        <v>39653</v>
      </c>
      <c r="D2443" s="86"/>
      <c r="E2443" s="277">
        <v>39657</v>
      </c>
      <c r="F2443" s="105">
        <v>39658</v>
      </c>
      <c r="G2443" s="105">
        <v>39659</v>
      </c>
      <c r="H2443" s="196" t="s">
        <v>122</v>
      </c>
      <c r="I2443" s="206">
        <v>70597</v>
      </c>
      <c r="J2443" s="206"/>
      <c r="K2443" s="206"/>
      <c r="L2443" s="206">
        <v>32669</v>
      </c>
      <c r="M2443" s="206" t="s">
        <v>2047</v>
      </c>
      <c r="N2443" s="206">
        <v>110313</v>
      </c>
      <c r="O2443" s="206">
        <v>28122</v>
      </c>
      <c r="P2443" s="206">
        <v>834610</v>
      </c>
      <c r="Q2443" s="206">
        <v>834075</v>
      </c>
      <c r="R2443" s="206">
        <v>11766</v>
      </c>
      <c r="S2443" s="206">
        <v>1480423</v>
      </c>
      <c r="T2443" s="206"/>
    </row>
    <row r="2444" spans="1:20">
      <c r="A2444" s="86">
        <v>2440</v>
      </c>
      <c r="B2444" s="86">
        <v>2440</v>
      </c>
      <c r="C2444" s="105">
        <v>39653</v>
      </c>
      <c r="D2444" s="86"/>
      <c r="E2444" s="277">
        <v>39658</v>
      </c>
      <c r="F2444" s="105">
        <v>39659</v>
      </c>
      <c r="G2444" s="105">
        <v>39661</v>
      </c>
      <c r="H2444" s="232" t="s">
        <v>120</v>
      </c>
      <c r="I2444" s="206">
        <v>70492</v>
      </c>
      <c r="J2444" s="206"/>
      <c r="K2444" s="206"/>
      <c r="L2444" s="206">
        <v>32723</v>
      </c>
      <c r="M2444" s="206" t="s">
        <v>2048</v>
      </c>
      <c r="N2444" s="206">
        <v>110309</v>
      </c>
      <c r="O2444" s="206">
        <v>28086</v>
      </c>
      <c r="P2444" s="206">
        <v>236485</v>
      </c>
      <c r="Q2444" s="206">
        <v>834053</v>
      </c>
      <c r="R2444" s="206">
        <v>11662</v>
      </c>
      <c r="S2444" s="206">
        <v>1980385</v>
      </c>
      <c r="T2444" s="206"/>
    </row>
    <row r="2445" spans="1:20">
      <c r="A2445" s="86">
        <v>2441</v>
      </c>
      <c r="B2445" s="86">
        <v>2441</v>
      </c>
      <c r="C2445" s="105">
        <v>39653</v>
      </c>
      <c r="D2445" s="86"/>
      <c r="E2445" s="277">
        <v>39657</v>
      </c>
      <c r="F2445" s="105">
        <v>39658</v>
      </c>
      <c r="G2445" s="105">
        <v>39657</v>
      </c>
      <c r="H2445" s="196" t="s">
        <v>120</v>
      </c>
      <c r="I2445" s="206">
        <v>70549</v>
      </c>
      <c r="J2445" s="206"/>
      <c r="K2445" s="206"/>
      <c r="L2445" s="206">
        <v>32698</v>
      </c>
      <c r="M2445" s="206" t="s">
        <v>2049</v>
      </c>
      <c r="N2445" s="206">
        <v>111369</v>
      </c>
      <c r="O2445" s="206">
        <v>28159</v>
      </c>
      <c r="P2445" s="206">
        <v>843328</v>
      </c>
      <c r="Q2445" s="206">
        <v>830608</v>
      </c>
      <c r="R2445" s="206">
        <v>11086</v>
      </c>
      <c r="S2445" s="206">
        <v>1480430</v>
      </c>
      <c r="T2445" s="206"/>
    </row>
    <row r="2446" spans="1:20">
      <c r="A2446" s="86">
        <v>2442</v>
      </c>
      <c r="B2446" s="86">
        <v>2442</v>
      </c>
      <c r="C2446" s="105">
        <v>39654</v>
      </c>
      <c r="D2446" s="86"/>
      <c r="E2446" s="277">
        <v>39657</v>
      </c>
      <c r="F2446" s="105">
        <v>39658</v>
      </c>
      <c r="G2446" s="105">
        <v>39658</v>
      </c>
      <c r="H2446" s="196" t="s">
        <v>120</v>
      </c>
      <c r="I2446" s="206">
        <v>70500</v>
      </c>
      <c r="J2446" s="206"/>
      <c r="K2446" s="206"/>
      <c r="L2446" s="206">
        <v>32681</v>
      </c>
      <c r="M2446" s="206" t="s">
        <v>2050</v>
      </c>
      <c r="N2446" s="206">
        <v>111367</v>
      </c>
      <c r="O2446" s="206">
        <v>28021</v>
      </c>
      <c r="P2446" s="206">
        <v>836270</v>
      </c>
      <c r="Q2446" s="206">
        <v>834178</v>
      </c>
      <c r="R2446" s="206">
        <v>11376</v>
      </c>
      <c r="S2446" s="206">
        <v>1080087</v>
      </c>
      <c r="T2446" s="206"/>
    </row>
    <row r="2447" spans="1:20">
      <c r="A2447" s="86">
        <v>2443</v>
      </c>
      <c r="B2447" s="86">
        <v>2443</v>
      </c>
      <c r="C2447" s="105">
        <v>39654</v>
      </c>
      <c r="D2447" s="86"/>
      <c r="E2447" s="277">
        <v>39657</v>
      </c>
      <c r="F2447" s="105">
        <v>39658</v>
      </c>
      <c r="G2447" s="105">
        <v>39658</v>
      </c>
      <c r="H2447" s="196" t="s">
        <v>120</v>
      </c>
      <c r="I2447" s="206">
        <v>70561</v>
      </c>
      <c r="J2447" s="206"/>
      <c r="K2447" s="206"/>
      <c r="L2447" s="206">
        <v>32663</v>
      </c>
      <c r="M2447" s="206" t="s">
        <v>2051</v>
      </c>
      <c r="N2447" s="206">
        <v>111143</v>
      </c>
      <c r="O2447" s="206">
        <v>27885</v>
      </c>
      <c r="P2447" s="206">
        <v>835610</v>
      </c>
      <c r="Q2447" s="206">
        <v>834060</v>
      </c>
      <c r="R2447" s="206">
        <v>10891</v>
      </c>
      <c r="S2447" s="206">
        <v>1080086</v>
      </c>
      <c r="T2447" s="206"/>
    </row>
    <row r="2448" spans="1:20">
      <c r="A2448" s="86">
        <v>2444</v>
      </c>
      <c r="B2448" s="86">
        <v>2444</v>
      </c>
      <c r="C2448" s="105">
        <v>39654</v>
      </c>
      <c r="D2448" s="86"/>
      <c r="E2448" s="277">
        <v>39657</v>
      </c>
      <c r="F2448" s="105">
        <v>39658</v>
      </c>
      <c r="G2448" s="105">
        <v>39658</v>
      </c>
      <c r="H2448" s="196" t="s">
        <v>120</v>
      </c>
      <c r="I2448" s="206">
        <v>70560</v>
      </c>
      <c r="J2448" s="206"/>
      <c r="K2448" s="206"/>
      <c r="L2448" s="206">
        <v>32671</v>
      </c>
      <c r="M2448" s="206" t="s">
        <v>2052</v>
      </c>
      <c r="N2448" s="206">
        <v>110316</v>
      </c>
      <c r="O2448" s="206">
        <v>28070</v>
      </c>
      <c r="P2448" s="206">
        <v>835518</v>
      </c>
      <c r="Q2448" s="206">
        <v>834062</v>
      </c>
      <c r="R2448" s="206">
        <v>10632</v>
      </c>
      <c r="S2448" s="206">
        <v>1080095</v>
      </c>
      <c r="T2448" s="206"/>
    </row>
    <row r="2449" spans="1:20">
      <c r="A2449" s="86">
        <v>2445</v>
      </c>
      <c r="B2449" s="86">
        <v>2445</v>
      </c>
      <c r="C2449" s="105">
        <v>39654</v>
      </c>
      <c r="D2449" s="86"/>
      <c r="E2449" s="277">
        <v>39657</v>
      </c>
      <c r="F2449" s="105">
        <v>39658</v>
      </c>
      <c r="G2449" s="105">
        <v>39659</v>
      </c>
      <c r="H2449" s="196" t="s">
        <v>122</v>
      </c>
      <c r="I2449" s="206">
        <v>70591</v>
      </c>
      <c r="J2449" s="206"/>
      <c r="K2449" s="206"/>
      <c r="L2449" s="206">
        <v>32654</v>
      </c>
      <c r="M2449" s="206" t="s">
        <v>2053</v>
      </c>
      <c r="N2449" s="206">
        <v>110386</v>
      </c>
      <c r="O2449" s="206">
        <v>28082</v>
      </c>
      <c r="P2449" s="206">
        <v>836704</v>
      </c>
      <c r="Q2449" s="206">
        <v>834328</v>
      </c>
      <c r="R2449" s="206">
        <v>11431</v>
      </c>
      <c r="S2449" s="206">
        <v>1080078</v>
      </c>
      <c r="T2449" s="206"/>
    </row>
    <row r="2450" spans="1:20">
      <c r="A2450" s="86">
        <v>2446</v>
      </c>
      <c r="B2450" s="86">
        <v>2446</v>
      </c>
      <c r="C2450" s="105">
        <v>39654</v>
      </c>
      <c r="D2450" s="86"/>
      <c r="E2450" s="277">
        <v>39658</v>
      </c>
      <c r="F2450" s="105">
        <v>39658</v>
      </c>
      <c r="G2450" s="105">
        <v>39660</v>
      </c>
      <c r="H2450" s="196" t="s">
        <v>134</v>
      </c>
      <c r="I2450" s="206">
        <v>70552</v>
      </c>
      <c r="J2450" s="206"/>
      <c r="K2450" s="206"/>
      <c r="L2450" s="206">
        <v>32628</v>
      </c>
      <c r="M2450" s="206" t="s">
        <v>2054</v>
      </c>
      <c r="N2450" s="206">
        <v>111304</v>
      </c>
      <c r="O2450" s="206">
        <v>28006</v>
      </c>
      <c r="P2450" s="206">
        <v>836700</v>
      </c>
      <c r="Q2450" s="206">
        <v>834329</v>
      </c>
      <c r="R2450" s="206">
        <v>11643</v>
      </c>
      <c r="S2450" s="206">
        <v>1980060</v>
      </c>
      <c r="T2450" s="206"/>
    </row>
    <row r="2451" spans="1:20">
      <c r="A2451" s="86">
        <v>2447</v>
      </c>
      <c r="B2451" s="86">
        <v>2447</v>
      </c>
      <c r="C2451" s="105">
        <v>39654</v>
      </c>
      <c r="D2451" s="86"/>
      <c r="E2451" s="277">
        <v>39657</v>
      </c>
      <c r="F2451" s="105">
        <v>39658</v>
      </c>
      <c r="G2451" s="105">
        <v>39659</v>
      </c>
      <c r="H2451" s="196" t="s">
        <v>122</v>
      </c>
      <c r="I2451" s="206">
        <v>70547</v>
      </c>
      <c r="J2451" s="206"/>
      <c r="K2451" s="206"/>
      <c r="L2451" s="206">
        <v>32650</v>
      </c>
      <c r="M2451" s="206" t="s">
        <v>2055</v>
      </c>
      <c r="N2451" s="206">
        <v>111371</v>
      </c>
      <c r="O2451" s="206">
        <v>28037</v>
      </c>
      <c r="P2451" s="206">
        <v>836483</v>
      </c>
      <c r="Q2451" s="206">
        <v>834065</v>
      </c>
      <c r="R2451" s="206">
        <v>11261</v>
      </c>
      <c r="S2451" s="206">
        <v>1480196</v>
      </c>
      <c r="T2451" s="206"/>
    </row>
    <row r="2452" spans="1:20">
      <c r="A2452" s="86">
        <v>2448</v>
      </c>
      <c r="B2452" s="86">
        <v>2448</v>
      </c>
      <c r="C2452" s="105">
        <v>39654</v>
      </c>
      <c r="D2452" s="86"/>
      <c r="E2452" s="277">
        <v>39657</v>
      </c>
      <c r="F2452" s="105">
        <v>39658</v>
      </c>
      <c r="G2452" s="105">
        <v>39659</v>
      </c>
      <c r="H2452" s="196" t="s">
        <v>122</v>
      </c>
      <c r="I2452" s="206">
        <v>70393</v>
      </c>
      <c r="J2452" s="206"/>
      <c r="K2452" s="206"/>
      <c r="L2452" s="206">
        <v>32656</v>
      </c>
      <c r="M2452" s="206" t="s">
        <v>2056</v>
      </c>
      <c r="N2452" s="206">
        <v>110321</v>
      </c>
      <c r="O2452" s="206">
        <v>27878</v>
      </c>
      <c r="P2452" s="206">
        <v>836499</v>
      </c>
      <c r="Q2452" s="206">
        <v>834068</v>
      </c>
      <c r="R2452" s="206">
        <v>11422</v>
      </c>
      <c r="S2452" s="206">
        <v>1480244</v>
      </c>
      <c r="T2452" s="206"/>
    </row>
    <row r="2453" spans="1:20">
      <c r="A2453" s="86">
        <v>2449</v>
      </c>
      <c r="B2453" s="86">
        <v>2449</v>
      </c>
      <c r="C2453" s="105">
        <v>39654</v>
      </c>
      <c r="D2453" s="86"/>
      <c r="E2453" s="277">
        <v>39657</v>
      </c>
      <c r="F2453" s="105">
        <v>39658</v>
      </c>
      <c r="G2453" s="105">
        <v>39658</v>
      </c>
      <c r="H2453" s="196" t="s">
        <v>120</v>
      </c>
      <c r="I2453" s="206">
        <v>70293</v>
      </c>
      <c r="J2453" s="206"/>
      <c r="K2453" s="206"/>
      <c r="L2453" s="206">
        <v>32635</v>
      </c>
      <c r="M2453" s="206" t="s">
        <v>2057</v>
      </c>
      <c r="N2453" s="206">
        <v>111368</v>
      </c>
      <c r="O2453" s="206">
        <v>27924</v>
      </c>
      <c r="P2453" s="206">
        <v>836498</v>
      </c>
      <c r="Q2453" s="206">
        <v>834064</v>
      </c>
      <c r="R2453" s="206">
        <v>11734</v>
      </c>
      <c r="S2453" s="206">
        <v>1480234</v>
      </c>
      <c r="T2453" s="206"/>
    </row>
    <row r="2454" spans="1:20">
      <c r="A2454" s="86">
        <v>2450</v>
      </c>
      <c r="B2454" s="86">
        <v>2450</v>
      </c>
      <c r="C2454" s="105">
        <v>39654</v>
      </c>
      <c r="D2454" s="86"/>
      <c r="E2454" s="277">
        <v>39661</v>
      </c>
      <c r="F2454" s="105">
        <v>39661</v>
      </c>
      <c r="G2454" s="105">
        <v>39672</v>
      </c>
      <c r="H2454" s="232" t="s">
        <v>326</v>
      </c>
      <c r="I2454" s="206">
        <v>69769</v>
      </c>
      <c r="J2454" s="206"/>
      <c r="K2454" s="206"/>
      <c r="L2454" s="206">
        <v>32626</v>
      </c>
      <c r="M2454" s="206" t="s">
        <v>2058</v>
      </c>
      <c r="N2454" s="206">
        <v>111448</v>
      </c>
      <c r="O2454" s="206">
        <v>28049</v>
      </c>
      <c r="P2454" s="206">
        <v>836428</v>
      </c>
      <c r="Q2454" s="206">
        <v>834063</v>
      </c>
      <c r="R2454" s="206">
        <v>11622</v>
      </c>
      <c r="S2454" s="206">
        <v>1480228</v>
      </c>
      <c r="T2454" s="206"/>
    </row>
    <row r="2455" spans="1:20">
      <c r="A2455" s="86">
        <v>2451</v>
      </c>
      <c r="B2455" s="86">
        <v>2451</v>
      </c>
      <c r="C2455" s="105">
        <v>39654</v>
      </c>
      <c r="D2455" s="86"/>
      <c r="E2455" s="277">
        <v>39657</v>
      </c>
      <c r="F2455" s="105">
        <v>39658</v>
      </c>
      <c r="G2455" s="105">
        <v>39658</v>
      </c>
      <c r="H2455" s="196" t="s">
        <v>120</v>
      </c>
      <c r="I2455" s="206">
        <v>70489</v>
      </c>
      <c r="J2455" s="206"/>
      <c r="K2455" s="206"/>
      <c r="L2455" s="206">
        <v>32636</v>
      </c>
      <c r="M2455" s="206" t="s">
        <v>2059</v>
      </c>
      <c r="N2455" s="206">
        <v>111446</v>
      </c>
      <c r="O2455" s="206">
        <v>28041</v>
      </c>
      <c r="P2455" s="206">
        <v>836497</v>
      </c>
      <c r="Q2455" s="206">
        <v>834657</v>
      </c>
      <c r="R2455" s="206">
        <v>11602</v>
      </c>
      <c r="S2455" s="206">
        <v>1480220</v>
      </c>
      <c r="T2455" s="206"/>
    </row>
    <row r="2456" spans="1:20">
      <c r="A2456" s="86">
        <v>2452</v>
      </c>
      <c r="B2456" s="86">
        <v>2452</v>
      </c>
      <c r="C2456" s="105">
        <v>39654</v>
      </c>
      <c r="D2456" s="86"/>
      <c r="E2456" s="277">
        <v>39657</v>
      </c>
      <c r="F2456" s="105">
        <v>39658</v>
      </c>
      <c r="G2456" s="105">
        <v>39659</v>
      </c>
      <c r="H2456" s="196" t="s">
        <v>122</v>
      </c>
      <c r="I2456" s="206">
        <v>70364</v>
      </c>
      <c r="J2456" s="206"/>
      <c r="K2456" s="206"/>
      <c r="L2456" s="206">
        <v>32629</v>
      </c>
      <c r="M2456" s="206" t="s">
        <v>2060</v>
      </c>
      <c r="N2456" s="206">
        <v>111303</v>
      </c>
      <c r="O2456" s="206">
        <v>27962</v>
      </c>
      <c r="P2456" s="206">
        <v>835525</v>
      </c>
      <c r="Q2456" s="206">
        <v>834066</v>
      </c>
      <c r="R2456" s="206">
        <v>11253</v>
      </c>
      <c r="S2456" s="206">
        <v>1480321</v>
      </c>
      <c r="T2456" s="206"/>
    </row>
    <row r="2457" spans="1:20">
      <c r="A2457" s="86">
        <v>2453</v>
      </c>
      <c r="B2457" s="86">
        <v>2453</v>
      </c>
      <c r="C2457" s="105">
        <v>39654</v>
      </c>
      <c r="D2457" s="86"/>
      <c r="E2457" s="277">
        <v>39659</v>
      </c>
      <c r="F2457" s="105">
        <v>39660</v>
      </c>
      <c r="G2457" s="105">
        <v>39667</v>
      </c>
      <c r="H2457" s="232" t="s">
        <v>120</v>
      </c>
      <c r="I2457" s="206">
        <v>70338</v>
      </c>
      <c r="J2457" s="206"/>
      <c r="K2457" s="206"/>
      <c r="L2457" s="206">
        <v>32695</v>
      </c>
      <c r="M2457" s="206" t="s">
        <v>2061</v>
      </c>
      <c r="N2457" s="206">
        <v>111316</v>
      </c>
      <c r="O2457" s="206">
        <v>28130</v>
      </c>
      <c r="P2457" s="206">
        <v>835522</v>
      </c>
      <c r="Q2457" s="206">
        <v>834054</v>
      </c>
      <c r="R2457" s="206">
        <v>11315</v>
      </c>
      <c r="S2457" s="206">
        <v>1480333</v>
      </c>
      <c r="T2457" s="206"/>
    </row>
    <row r="2458" spans="1:20">
      <c r="A2458" s="86">
        <v>2454</v>
      </c>
      <c r="B2458" s="86">
        <v>2454</v>
      </c>
      <c r="C2458" s="105">
        <v>39654</v>
      </c>
      <c r="D2458" s="86"/>
      <c r="E2458" s="277">
        <v>39659</v>
      </c>
      <c r="F2458" s="105">
        <v>39660</v>
      </c>
      <c r="G2458" s="105">
        <v>39661</v>
      </c>
      <c r="H2458" s="232" t="s">
        <v>120</v>
      </c>
      <c r="I2458" s="206">
        <v>70565</v>
      </c>
      <c r="J2458" s="206"/>
      <c r="K2458" s="206"/>
      <c r="L2458" s="206">
        <v>32713</v>
      </c>
      <c r="M2458" s="206" t="s">
        <v>2062</v>
      </c>
      <c r="N2458" s="206">
        <v>111439</v>
      </c>
      <c r="O2458" s="206">
        <v>28144</v>
      </c>
      <c r="P2458" s="206">
        <v>847212</v>
      </c>
      <c r="Q2458" s="206">
        <v>112645</v>
      </c>
      <c r="R2458" s="206">
        <v>10892</v>
      </c>
      <c r="S2458" s="206">
        <v>1480332</v>
      </c>
      <c r="T2458" s="206"/>
    </row>
    <row r="2459" spans="1:20">
      <c r="A2459" s="86">
        <v>2455</v>
      </c>
      <c r="B2459" s="86">
        <v>2455</v>
      </c>
      <c r="C2459" s="105">
        <v>39654</v>
      </c>
      <c r="D2459" s="86"/>
      <c r="E2459" s="277">
        <v>39657</v>
      </c>
      <c r="F2459" s="105">
        <v>39658</v>
      </c>
      <c r="G2459" s="105">
        <v>39657</v>
      </c>
      <c r="H2459" s="196" t="s">
        <v>120</v>
      </c>
      <c r="I2459" s="206">
        <v>70286</v>
      </c>
      <c r="J2459" s="206"/>
      <c r="K2459" s="206"/>
      <c r="L2459" s="206">
        <v>32731</v>
      </c>
      <c r="M2459" s="206" t="s">
        <v>2063</v>
      </c>
      <c r="N2459" s="206">
        <v>111444</v>
      </c>
      <c r="O2459" s="206">
        <v>28065</v>
      </c>
      <c r="P2459" s="206">
        <v>836965</v>
      </c>
      <c r="Q2459" s="206">
        <v>234058</v>
      </c>
      <c r="R2459" s="206">
        <v>11154</v>
      </c>
      <c r="S2459" s="206">
        <v>1480317</v>
      </c>
      <c r="T2459" s="206"/>
    </row>
    <row r="2460" spans="1:20">
      <c r="A2460" s="86">
        <v>2456</v>
      </c>
      <c r="B2460" s="86">
        <v>2456</v>
      </c>
      <c r="C2460" s="105">
        <v>39654</v>
      </c>
      <c r="D2460" s="86"/>
      <c r="E2460" s="277">
        <v>39658</v>
      </c>
      <c r="F2460" s="105">
        <v>39659</v>
      </c>
      <c r="G2460" s="105">
        <v>39681</v>
      </c>
      <c r="H2460" s="232" t="s">
        <v>171</v>
      </c>
      <c r="I2460" s="206">
        <v>70400</v>
      </c>
      <c r="J2460" s="206"/>
      <c r="K2460" s="206"/>
      <c r="L2460" s="206">
        <v>32737</v>
      </c>
      <c r="M2460" s="206" t="s">
        <v>2064</v>
      </c>
      <c r="N2460" s="206">
        <v>111307</v>
      </c>
      <c r="O2460" s="206">
        <v>28118</v>
      </c>
      <c r="P2460" s="206">
        <v>236982</v>
      </c>
      <c r="Q2460" s="206">
        <v>833694</v>
      </c>
      <c r="R2460" s="206">
        <v>11645</v>
      </c>
      <c r="S2460" s="206">
        <v>1480326</v>
      </c>
      <c r="T2460" s="206"/>
    </row>
    <row r="2461" spans="1:20">
      <c r="A2461" s="86">
        <v>2457</v>
      </c>
      <c r="B2461" s="86">
        <v>2457</v>
      </c>
      <c r="C2461" s="105">
        <v>39657</v>
      </c>
      <c r="D2461" s="86"/>
      <c r="E2461" s="277">
        <v>39658</v>
      </c>
      <c r="F2461" s="105">
        <v>39659</v>
      </c>
      <c r="G2461" s="105">
        <v>39665</v>
      </c>
      <c r="H2461" s="232" t="s">
        <v>120</v>
      </c>
      <c r="I2461" s="206">
        <v>70507</v>
      </c>
      <c r="J2461" s="206"/>
      <c r="K2461" s="206"/>
      <c r="L2461" s="206">
        <v>32754</v>
      </c>
      <c r="M2461" s="206" t="s">
        <v>2065</v>
      </c>
      <c r="N2461" s="206">
        <v>111447</v>
      </c>
      <c r="O2461" s="206">
        <v>28233</v>
      </c>
      <c r="P2461" s="206">
        <v>836991</v>
      </c>
      <c r="Q2461" s="206">
        <v>834069</v>
      </c>
      <c r="R2461" s="206">
        <v>10776</v>
      </c>
      <c r="S2461" s="206">
        <v>1480338</v>
      </c>
      <c r="T2461" s="206"/>
    </row>
    <row r="2462" spans="1:20">
      <c r="A2462" s="86">
        <v>2458</v>
      </c>
      <c r="B2462" s="86">
        <v>2458</v>
      </c>
      <c r="C2462" s="105">
        <v>39657</v>
      </c>
      <c r="D2462" s="86"/>
      <c r="E2462" s="277">
        <v>39658</v>
      </c>
      <c r="F2462" s="105">
        <v>39658</v>
      </c>
      <c r="G2462" s="105">
        <v>39671</v>
      </c>
      <c r="H2462" s="232" t="s">
        <v>120</v>
      </c>
      <c r="I2462" s="206">
        <v>70448</v>
      </c>
      <c r="J2462" s="206"/>
      <c r="K2462" s="206"/>
      <c r="L2462" s="206">
        <v>32747</v>
      </c>
      <c r="M2462" s="206" t="s">
        <v>2066</v>
      </c>
      <c r="N2462" s="206">
        <v>111431</v>
      </c>
      <c r="O2462" s="206">
        <v>28172</v>
      </c>
      <c r="P2462" s="206">
        <v>836990</v>
      </c>
      <c r="Q2462" s="206">
        <v>834070</v>
      </c>
      <c r="R2462" s="206">
        <v>11651</v>
      </c>
      <c r="S2462" s="206">
        <v>1480337</v>
      </c>
      <c r="T2462" s="206"/>
    </row>
    <row r="2463" spans="1:20">
      <c r="A2463" s="86">
        <v>2459</v>
      </c>
      <c r="B2463" s="86">
        <v>2459</v>
      </c>
      <c r="C2463" s="105">
        <v>39657</v>
      </c>
      <c r="D2463" s="86"/>
      <c r="E2463" s="277">
        <v>39658</v>
      </c>
      <c r="F2463" s="105">
        <v>39659</v>
      </c>
      <c r="G2463" s="105">
        <v>39671</v>
      </c>
      <c r="H2463" s="232" t="s">
        <v>325</v>
      </c>
      <c r="I2463" s="206">
        <v>70388</v>
      </c>
      <c r="J2463" s="206"/>
      <c r="K2463" s="206"/>
      <c r="L2463" s="206">
        <v>32739</v>
      </c>
      <c r="M2463" s="206" t="s">
        <v>2067</v>
      </c>
      <c r="N2463" s="206">
        <v>110444</v>
      </c>
      <c r="O2463" s="206">
        <v>28089</v>
      </c>
      <c r="P2463" s="206">
        <v>836984</v>
      </c>
      <c r="Q2463" s="206">
        <v>834071</v>
      </c>
      <c r="R2463" s="206">
        <v>11703</v>
      </c>
      <c r="S2463" s="206">
        <v>1480323</v>
      </c>
      <c r="T2463" s="206"/>
    </row>
    <row r="2464" spans="1:20">
      <c r="A2464" s="86">
        <v>2460</v>
      </c>
      <c r="B2464" s="86">
        <v>2460</v>
      </c>
      <c r="C2464" s="105">
        <v>39657</v>
      </c>
      <c r="D2464" s="86"/>
      <c r="E2464" s="277">
        <v>39658</v>
      </c>
      <c r="F2464" s="105">
        <v>39659</v>
      </c>
      <c r="G2464" s="105">
        <v>39661</v>
      </c>
      <c r="H2464" s="232" t="s">
        <v>134</v>
      </c>
      <c r="I2464" s="206">
        <v>70403</v>
      </c>
      <c r="J2464" s="206"/>
      <c r="K2464" s="206"/>
      <c r="L2464" s="206">
        <v>32678</v>
      </c>
      <c r="M2464" s="206" t="s">
        <v>2068</v>
      </c>
      <c r="N2464" s="206">
        <v>111189</v>
      </c>
      <c r="O2464" s="206">
        <v>27914</v>
      </c>
      <c r="P2464" s="206">
        <v>836120</v>
      </c>
      <c r="Q2464" s="206">
        <v>834072</v>
      </c>
      <c r="R2464" s="206">
        <v>11670</v>
      </c>
      <c r="S2464" s="206">
        <v>1480349</v>
      </c>
      <c r="T2464" s="206"/>
    </row>
    <row r="2465" spans="1:20">
      <c r="A2465" s="86">
        <v>2461</v>
      </c>
      <c r="B2465" s="86">
        <v>2461</v>
      </c>
      <c r="C2465" s="105">
        <v>39657</v>
      </c>
      <c r="D2465" s="86"/>
      <c r="E2465" s="277">
        <v>39659</v>
      </c>
      <c r="F2465" s="105">
        <v>39659</v>
      </c>
      <c r="G2465" s="105">
        <v>39660</v>
      </c>
      <c r="H2465" s="196" t="s">
        <v>134</v>
      </c>
      <c r="I2465" s="206">
        <v>70442</v>
      </c>
      <c r="J2465" s="206"/>
      <c r="K2465" s="206"/>
      <c r="L2465" s="206">
        <v>32708</v>
      </c>
      <c r="M2465" s="206" t="s">
        <v>2069</v>
      </c>
      <c r="N2465" s="206">
        <v>111433</v>
      </c>
      <c r="O2465" s="206">
        <v>28143</v>
      </c>
      <c r="P2465" s="206">
        <v>836268</v>
      </c>
      <c r="Q2465" s="206">
        <v>834067</v>
      </c>
      <c r="R2465" s="206">
        <v>11126</v>
      </c>
      <c r="S2465" s="206">
        <v>1780398</v>
      </c>
      <c r="T2465" s="206"/>
    </row>
    <row r="2466" spans="1:20">
      <c r="A2466" s="86">
        <v>2462</v>
      </c>
      <c r="B2466" s="86">
        <v>2462</v>
      </c>
      <c r="C2466" s="105">
        <v>39657</v>
      </c>
      <c r="D2466" s="86"/>
      <c r="E2466" s="277">
        <v>39659</v>
      </c>
      <c r="F2466" s="105">
        <v>39660</v>
      </c>
      <c r="G2466" s="105">
        <v>39661</v>
      </c>
      <c r="H2466" s="232" t="s">
        <v>134</v>
      </c>
      <c r="I2466" s="206">
        <v>70551</v>
      </c>
      <c r="J2466" s="206"/>
      <c r="K2466" s="206"/>
      <c r="L2466" s="206">
        <v>32639</v>
      </c>
      <c r="M2466" s="206" t="s">
        <v>2070</v>
      </c>
      <c r="N2466" s="206">
        <v>111435</v>
      </c>
      <c r="O2466" s="206">
        <v>27976</v>
      </c>
      <c r="P2466" s="206">
        <v>835606</v>
      </c>
      <c r="Q2466" s="206">
        <v>834073</v>
      </c>
      <c r="R2466" s="206">
        <v>11728</v>
      </c>
      <c r="S2466" s="206">
        <v>1980043</v>
      </c>
      <c r="T2466" s="206"/>
    </row>
    <row r="2467" spans="1:20">
      <c r="A2467" s="86">
        <v>2463</v>
      </c>
      <c r="B2467" s="86">
        <v>2463</v>
      </c>
      <c r="C2467" s="105">
        <v>39657</v>
      </c>
      <c r="D2467" s="86"/>
      <c r="E2467" s="277">
        <v>39658</v>
      </c>
      <c r="F2467" s="105">
        <v>39659</v>
      </c>
      <c r="G2467" s="105">
        <v>39661</v>
      </c>
      <c r="H2467" s="232" t="s">
        <v>120</v>
      </c>
      <c r="I2467" s="206">
        <v>70253</v>
      </c>
      <c r="J2467" s="206"/>
      <c r="K2467" s="206"/>
      <c r="L2467" s="206">
        <v>32732</v>
      </c>
      <c r="M2467" s="206" t="s">
        <v>2071</v>
      </c>
      <c r="N2467" s="206">
        <v>111434</v>
      </c>
      <c r="O2467" s="206">
        <v>28137</v>
      </c>
      <c r="P2467" s="206">
        <v>836172</v>
      </c>
      <c r="Q2467" s="206">
        <v>83434</v>
      </c>
      <c r="R2467" s="206">
        <v>11689</v>
      </c>
      <c r="S2467" s="206">
        <v>1480322</v>
      </c>
      <c r="T2467" s="206"/>
    </row>
    <row r="2468" spans="1:20">
      <c r="A2468" s="86">
        <v>2464</v>
      </c>
      <c r="B2468" s="86">
        <v>2464</v>
      </c>
      <c r="C2468" s="105">
        <v>39657</v>
      </c>
      <c r="D2468" s="86"/>
      <c r="E2468" s="277">
        <v>39660</v>
      </c>
      <c r="F2468" s="105">
        <v>39661</v>
      </c>
      <c r="G2468" s="105">
        <v>39666</v>
      </c>
      <c r="H2468" s="232" t="s">
        <v>122</v>
      </c>
      <c r="I2468" s="206">
        <v>70251</v>
      </c>
      <c r="J2468" s="206"/>
      <c r="K2468" s="206"/>
      <c r="L2468" s="206">
        <v>32602</v>
      </c>
      <c r="M2468" s="206" t="s">
        <v>2072</v>
      </c>
      <c r="N2468" s="206">
        <v>111638</v>
      </c>
      <c r="O2468" s="206">
        <v>28001</v>
      </c>
      <c r="P2468" s="206">
        <v>836919</v>
      </c>
      <c r="Q2468" s="206">
        <v>834311</v>
      </c>
      <c r="R2468" s="206">
        <v>11499</v>
      </c>
      <c r="S2468" s="206">
        <v>1480242</v>
      </c>
      <c r="T2468" s="206"/>
    </row>
    <row r="2469" spans="1:20">
      <c r="A2469" s="86">
        <v>2465</v>
      </c>
      <c r="B2469" s="86">
        <v>2465</v>
      </c>
      <c r="C2469" s="105">
        <v>39657</v>
      </c>
      <c r="D2469" s="86"/>
      <c r="E2469" s="277">
        <v>39657</v>
      </c>
      <c r="F2469" s="105">
        <v>39659</v>
      </c>
      <c r="G2469" s="105">
        <v>39681</v>
      </c>
      <c r="H2469" s="232" t="s">
        <v>171</v>
      </c>
      <c r="I2469" s="206">
        <v>70596</v>
      </c>
      <c r="J2469" s="206"/>
      <c r="K2469" s="206"/>
      <c r="L2469" s="206">
        <v>32722</v>
      </c>
      <c r="M2469" s="206" t="s">
        <v>2073</v>
      </c>
      <c r="N2469" s="206">
        <v>111491</v>
      </c>
      <c r="O2469" s="206">
        <v>28136</v>
      </c>
      <c r="P2469" s="206">
        <v>836986</v>
      </c>
      <c r="Q2469" s="206">
        <v>834319</v>
      </c>
      <c r="R2469" s="206">
        <v>11586</v>
      </c>
      <c r="S2469" s="206">
        <v>1480230</v>
      </c>
      <c r="T2469" s="206"/>
    </row>
    <row r="2470" spans="1:20">
      <c r="A2470" s="86">
        <v>2466</v>
      </c>
      <c r="B2470" s="86">
        <v>2466</v>
      </c>
      <c r="C2470" s="105">
        <v>39657</v>
      </c>
      <c r="D2470" s="86"/>
      <c r="E2470" s="277">
        <v>39658</v>
      </c>
      <c r="F2470" s="105">
        <v>39659</v>
      </c>
      <c r="G2470" s="105">
        <v>39687</v>
      </c>
      <c r="H2470" s="232" t="s">
        <v>120</v>
      </c>
      <c r="I2470" s="206">
        <v>68923</v>
      </c>
      <c r="J2470" s="206"/>
      <c r="K2470" s="206"/>
      <c r="L2470" s="206">
        <v>32781</v>
      </c>
      <c r="M2470" s="206" t="s">
        <v>2074</v>
      </c>
      <c r="N2470" s="206">
        <v>111449</v>
      </c>
      <c r="O2470" s="206">
        <v>27669</v>
      </c>
      <c r="P2470" s="206">
        <v>836918</v>
      </c>
      <c r="Q2470" s="206">
        <v>834536</v>
      </c>
      <c r="R2470" s="206">
        <v>11748</v>
      </c>
      <c r="S2470" s="206">
        <v>1480339</v>
      </c>
      <c r="T2470" s="206"/>
    </row>
    <row r="2471" spans="1:20">
      <c r="A2471" s="86">
        <v>2467</v>
      </c>
      <c r="B2471" s="86">
        <v>2467</v>
      </c>
      <c r="C2471" s="105">
        <v>39657</v>
      </c>
      <c r="D2471" s="86"/>
      <c r="E2471" s="277">
        <v>39658</v>
      </c>
      <c r="F2471" s="105">
        <v>39658</v>
      </c>
      <c r="G2471" s="105">
        <v>39660</v>
      </c>
      <c r="H2471" s="196" t="s">
        <v>120</v>
      </c>
      <c r="I2471" s="206">
        <v>70543</v>
      </c>
      <c r="J2471" s="206"/>
      <c r="K2471" s="206"/>
      <c r="L2471" s="206">
        <v>32790</v>
      </c>
      <c r="M2471" s="206" t="s">
        <v>2075</v>
      </c>
      <c r="N2471" s="206">
        <v>111445</v>
      </c>
      <c r="O2471" s="206">
        <v>28126</v>
      </c>
      <c r="P2471" s="206">
        <v>836699</v>
      </c>
      <c r="Q2471" s="206">
        <v>834313</v>
      </c>
      <c r="R2471" s="206">
        <v>10691</v>
      </c>
      <c r="S2471" s="206"/>
      <c r="T2471" s="206"/>
    </row>
    <row r="2472" spans="1:20">
      <c r="A2472" s="86">
        <v>2468</v>
      </c>
      <c r="B2472" s="86">
        <v>2468</v>
      </c>
      <c r="C2472" s="105">
        <v>39657</v>
      </c>
      <c r="D2472" s="86"/>
      <c r="E2472" s="277">
        <v>39658</v>
      </c>
      <c r="F2472" s="105">
        <v>39659</v>
      </c>
      <c r="G2472" s="105">
        <v>39660</v>
      </c>
      <c r="H2472" s="196" t="s">
        <v>134</v>
      </c>
      <c r="I2472" s="206">
        <v>70598</v>
      </c>
      <c r="J2472" s="206"/>
      <c r="K2472" s="206"/>
      <c r="L2472" s="206">
        <v>32780</v>
      </c>
      <c r="M2472" s="206" t="s">
        <v>2076</v>
      </c>
      <c r="N2472" s="206">
        <v>111629</v>
      </c>
      <c r="O2472" s="206">
        <v>28128</v>
      </c>
      <c r="P2472" s="206">
        <v>836140</v>
      </c>
      <c r="Q2472" s="206">
        <v>834322</v>
      </c>
      <c r="R2472" s="206">
        <v>11663</v>
      </c>
      <c r="S2472" s="206">
        <v>1980400</v>
      </c>
      <c r="T2472" s="206"/>
    </row>
    <row r="2473" spans="1:20">
      <c r="A2473" s="86">
        <v>2469</v>
      </c>
      <c r="B2473" s="86">
        <v>2469</v>
      </c>
      <c r="C2473" s="105">
        <v>39657</v>
      </c>
      <c r="D2473" s="86"/>
      <c r="E2473" s="277">
        <v>39658</v>
      </c>
      <c r="F2473" s="105">
        <v>39659</v>
      </c>
      <c r="G2473" s="105">
        <v>39671</v>
      </c>
      <c r="H2473" s="232" t="s">
        <v>120</v>
      </c>
      <c r="I2473" s="206">
        <v>70347</v>
      </c>
      <c r="J2473" s="206"/>
      <c r="K2473" s="206"/>
      <c r="L2473" s="206">
        <v>32772</v>
      </c>
      <c r="M2473" s="206" t="s">
        <v>2077</v>
      </c>
      <c r="N2473" s="206">
        <v>111186</v>
      </c>
      <c r="O2473" s="206">
        <v>28078</v>
      </c>
      <c r="P2473" s="206">
        <v>836119</v>
      </c>
      <c r="Q2473" s="206">
        <v>834320</v>
      </c>
      <c r="R2473" s="206">
        <v>11085</v>
      </c>
      <c r="S2473" s="206">
        <v>1980125</v>
      </c>
      <c r="T2473" s="206"/>
    </row>
    <row r="2474" spans="1:20">
      <c r="A2474" s="86">
        <v>2470</v>
      </c>
      <c r="B2474" s="86">
        <v>2470</v>
      </c>
      <c r="C2474" s="105">
        <v>39657</v>
      </c>
      <c r="D2474" s="86"/>
      <c r="E2474" s="277">
        <v>39658</v>
      </c>
      <c r="F2474" s="105">
        <v>39659</v>
      </c>
      <c r="G2474" s="105">
        <v>39661</v>
      </c>
      <c r="H2474" s="232" t="s">
        <v>120</v>
      </c>
      <c r="I2474" s="206">
        <v>70440</v>
      </c>
      <c r="J2474" s="206"/>
      <c r="K2474" s="206"/>
      <c r="L2474" s="206">
        <v>32807</v>
      </c>
      <c r="M2474" s="206" t="s">
        <v>2078</v>
      </c>
      <c r="N2474" s="206">
        <v>111495</v>
      </c>
      <c r="O2474" s="206">
        <v>27678</v>
      </c>
      <c r="P2474" s="206">
        <v>835910</v>
      </c>
      <c r="Q2474" s="206">
        <v>834525</v>
      </c>
      <c r="R2474" s="206">
        <v>331</v>
      </c>
      <c r="S2474" s="206">
        <v>1580115</v>
      </c>
      <c r="T2474" s="206"/>
    </row>
    <row r="2475" spans="1:20">
      <c r="A2475" s="86">
        <v>2471</v>
      </c>
      <c r="B2475" s="86">
        <v>2471</v>
      </c>
      <c r="C2475" s="105">
        <v>39657</v>
      </c>
      <c r="D2475" s="86"/>
      <c r="E2475" s="277">
        <v>39658</v>
      </c>
      <c r="F2475" s="105">
        <v>39659</v>
      </c>
      <c r="G2475" s="105">
        <v>39664</v>
      </c>
      <c r="H2475" s="232" t="s">
        <v>120</v>
      </c>
      <c r="I2475" s="206">
        <v>70383</v>
      </c>
      <c r="J2475" s="206"/>
      <c r="K2475" s="206"/>
      <c r="L2475" s="206">
        <v>32802</v>
      </c>
      <c r="M2475" s="206" t="s">
        <v>2079</v>
      </c>
      <c r="N2475" s="206">
        <v>111315</v>
      </c>
      <c r="O2475" s="206">
        <v>27671</v>
      </c>
      <c r="P2475" s="206">
        <v>836158</v>
      </c>
      <c r="Q2475" s="206">
        <v>834523</v>
      </c>
      <c r="R2475" s="206">
        <v>11779</v>
      </c>
      <c r="S2475" s="206">
        <v>1580104</v>
      </c>
      <c r="T2475" s="206"/>
    </row>
    <row r="2476" spans="1:20">
      <c r="A2476" s="86">
        <v>2472</v>
      </c>
      <c r="B2476" s="86">
        <v>2472</v>
      </c>
      <c r="C2476" s="105">
        <v>39657</v>
      </c>
      <c r="D2476" s="86"/>
      <c r="E2476" s="277">
        <v>39659</v>
      </c>
      <c r="F2476" s="105">
        <v>39659</v>
      </c>
      <c r="G2476" s="105">
        <v>39660</v>
      </c>
      <c r="H2476" s="196" t="s">
        <v>134</v>
      </c>
      <c r="I2476" s="206">
        <v>68403</v>
      </c>
      <c r="J2476" s="206"/>
      <c r="K2476" s="206"/>
      <c r="L2476" s="206">
        <v>32785</v>
      </c>
      <c r="M2476" s="206" t="s">
        <v>2080</v>
      </c>
      <c r="N2476" s="206">
        <v>111302</v>
      </c>
      <c r="O2476" s="206">
        <v>27234</v>
      </c>
      <c r="P2476" s="206">
        <v>837050</v>
      </c>
      <c r="Q2476" s="206">
        <v>834534</v>
      </c>
      <c r="R2476" s="206">
        <v>11091</v>
      </c>
      <c r="S2476" s="206">
        <v>1580141</v>
      </c>
      <c r="T2476" s="206"/>
    </row>
    <row r="2477" spans="1:20">
      <c r="A2477" s="86">
        <v>2473</v>
      </c>
      <c r="B2477" s="86">
        <v>2473</v>
      </c>
      <c r="C2477" s="105">
        <v>39657</v>
      </c>
      <c r="D2477" s="86"/>
      <c r="E2477" s="277">
        <v>39658</v>
      </c>
      <c r="F2477" s="105">
        <v>39659</v>
      </c>
      <c r="G2477" s="105">
        <v>39671</v>
      </c>
      <c r="H2477" s="232" t="s">
        <v>120</v>
      </c>
      <c r="I2477" s="206">
        <v>69487</v>
      </c>
      <c r="J2477" s="206"/>
      <c r="K2477" s="206"/>
      <c r="L2477" s="206">
        <v>32803</v>
      </c>
      <c r="M2477" s="206" t="s">
        <v>2081</v>
      </c>
      <c r="N2477" s="206">
        <v>111635</v>
      </c>
      <c r="O2477" s="206">
        <v>28042</v>
      </c>
      <c r="P2477" s="206">
        <v>836994</v>
      </c>
      <c r="Q2477" s="206">
        <v>834326</v>
      </c>
      <c r="R2477" s="206">
        <v>11783</v>
      </c>
      <c r="S2477" s="206">
        <v>1580119</v>
      </c>
      <c r="T2477" s="206"/>
    </row>
    <row r="2478" spans="1:20">
      <c r="A2478" s="86">
        <v>2474</v>
      </c>
      <c r="B2478" s="86">
        <v>2474</v>
      </c>
      <c r="C2478" s="105">
        <v>39658</v>
      </c>
      <c r="D2478" s="86"/>
      <c r="E2478" s="277">
        <v>39658</v>
      </c>
      <c r="F2478" s="105">
        <v>39659</v>
      </c>
      <c r="G2478" s="105">
        <v>39681</v>
      </c>
      <c r="H2478" s="232" t="s">
        <v>326</v>
      </c>
      <c r="I2478" s="206">
        <v>70548</v>
      </c>
      <c r="J2478" s="206"/>
      <c r="K2478" s="206"/>
      <c r="L2478" s="206">
        <v>32766</v>
      </c>
      <c r="M2478" s="206" t="s">
        <v>2082</v>
      </c>
      <c r="N2478" s="206">
        <v>111308</v>
      </c>
      <c r="O2478" s="206">
        <v>28181</v>
      </c>
      <c r="P2478" s="206">
        <v>836425</v>
      </c>
      <c r="Q2478" s="206">
        <v>834527</v>
      </c>
      <c r="R2478" s="206">
        <v>10802</v>
      </c>
      <c r="S2478" s="206">
        <v>2380001</v>
      </c>
      <c r="T2478" s="206"/>
    </row>
    <row r="2479" spans="1:20">
      <c r="A2479" s="86">
        <v>2475</v>
      </c>
      <c r="B2479" s="86">
        <v>2475</v>
      </c>
      <c r="C2479" s="105">
        <v>39658</v>
      </c>
      <c r="D2479" s="86"/>
      <c r="E2479" s="277">
        <v>39658</v>
      </c>
      <c r="F2479" s="105">
        <v>39659</v>
      </c>
      <c r="G2479" s="105">
        <v>39660</v>
      </c>
      <c r="H2479" s="196" t="s">
        <v>134</v>
      </c>
      <c r="I2479" s="206">
        <v>67885</v>
      </c>
      <c r="J2479" s="206"/>
      <c r="K2479" s="206"/>
      <c r="L2479" s="206">
        <v>32787</v>
      </c>
      <c r="M2479" s="206" t="s">
        <v>2083</v>
      </c>
      <c r="N2479" s="206">
        <v>111499</v>
      </c>
      <c r="O2479" s="206">
        <v>28207</v>
      </c>
      <c r="P2479" s="206">
        <v>836927</v>
      </c>
      <c r="Q2479" s="206">
        <v>834528</v>
      </c>
      <c r="R2479" s="206">
        <v>11757</v>
      </c>
      <c r="S2479" s="206">
        <v>1580110</v>
      </c>
      <c r="T2479" s="206"/>
    </row>
    <row r="2480" spans="1:20">
      <c r="A2480" s="86">
        <v>2476</v>
      </c>
      <c r="B2480" s="86">
        <v>2476</v>
      </c>
      <c r="C2480" s="105">
        <v>39658</v>
      </c>
      <c r="D2480" s="86"/>
      <c r="E2480" s="277">
        <v>39661</v>
      </c>
      <c r="F2480" s="105">
        <v>39666</v>
      </c>
      <c r="G2480" s="135"/>
      <c r="H2480" s="135"/>
      <c r="I2480" s="206">
        <v>70398</v>
      </c>
      <c r="J2480" s="206"/>
      <c r="K2480" s="206"/>
      <c r="L2480" s="206">
        <v>32810</v>
      </c>
      <c r="M2480" s="206" t="s">
        <v>2084</v>
      </c>
      <c r="N2480" s="206">
        <v>111301</v>
      </c>
      <c r="O2480" s="206">
        <v>27641</v>
      </c>
      <c r="P2480" s="206">
        <v>837047</v>
      </c>
      <c r="Q2480" s="206">
        <v>834536</v>
      </c>
      <c r="R2480" s="206">
        <v>297</v>
      </c>
      <c r="S2480" s="206">
        <v>1780372</v>
      </c>
      <c r="T2480" s="206"/>
    </row>
    <row r="2481" spans="1:20">
      <c r="A2481" s="86">
        <v>2477</v>
      </c>
      <c r="B2481" s="86">
        <v>2477</v>
      </c>
      <c r="C2481" s="105">
        <v>39658</v>
      </c>
      <c r="D2481" s="86"/>
      <c r="E2481" s="277">
        <v>39659</v>
      </c>
      <c r="F2481" s="105">
        <v>39660</v>
      </c>
      <c r="G2481" s="105">
        <v>39661</v>
      </c>
      <c r="H2481" s="232" t="s">
        <v>120</v>
      </c>
      <c r="I2481" s="206">
        <v>70563</v>
      </c>
      <c r="J2481" s="206"/>
      <c r="K2481" s="206"/>
      <c r="L2481" s="206">
        <v>32796</v>
      </c>
      <c r="M2481" s="206" t="s">
        <v>2085</v>
      </c>
      <c r="N2481" s="206">
        <v>111158</v>
      </c>
      <c r="O2481" s="206">
        <v>27658</v>
      </c>
      <c r="P2481" s="206">
        <v>836174</v>
      </c>
      <c r="Q2481" s="206">
        <v>834532</v>
      </c>
      <c r="R2481" s="206">
        <v>11771</v>
      </c>
      <c r="S2481" s="206">
        <v>1580140</v>
      </c>
      <c r="T2481" s="206"/>
    </row>
    <row r="2482" spans="1:20">
      <c r="A2482" s="86">
        <v>2478</v>
      </c>
      <c r="B2482" s="86">
        <v>2478</v>
      </c>
      <c r="C2482" s="105">
        <v>39658</v>
      </c>
      <c r="D2482" s="86"/>
      <c r="E2482" s="277">
        <v>39659</v>
      </c>
      <c r="F2482" s="105">
        <v>39659</v>
      </c>
      <c r="G2482" s="105">
        <v>39660</v>
      </c>
      <c r="H2482" s="196" t="s">
        <v>120</v>
      </c>
      <c r="I2482" s="206">
        <v>70454</v>
      </c>
      <c r="J2482" s="206"/>
      <c r="K2482" s="206"/>
      <c r="L2482" s="206">
        <v>32806</v>
      </c>
      <c r="M2482" s="206" t="s">
        <v>2086</v>
      </c>
      <c r="N2482" s="206">
        <v>111162</v>
      </c>
      <c r="O2482" s="206">
        <v>27677</v>
      </c>
      <c r="P2482" s="206">
        <v>836173</v>
      </c>
      <c r="Q2482" s="206">
        <v>834050</v>
      </c>
      <c r="R2482" s="206">
        <v>11793</v>
      </c>
      <c r="S2482" s="206">
        <v>1580139</v>
      </c>
      <c r="T2482" s="206"/>
    </row>
    <row r="2483" spans="1:20">
      <c r="A2483" s="86">
        <v>2479</v>
      </c>
      <c r="B2483" s="86">
        <v>2479</v>
      </c>
      <c r="C2483" s="105">
        <v>39658</v>
      </c>
      <c r="D2483" s="86"/>
      <c r="E2483" s="277">
        <v>39659</v>
      </c>
      <c r="F2483" s="105">
        <v>39659</v>
      </c>
      <c r="G2483" s="105">
        <v>39660</v>
      </c>
      <c r="H2483" s="196" t="s">
        <v>134</v>
      </c>
      <c r="I2483" s="206">
        <v>68931</v>
      </c>
      <c r="J2483" s="206"/>
      <c r="K2483" s="206"/>
      <c r="L2483" s="206">
        <v>32808</v>
      </c>
      <c r="M2483" s="206" t="s">
        <v>2087</v>
      </c>
      <c r="N2483" s="206">
        <v>111494</v>
      </c>
      <c r="O2483" s="206">
        <v>28066</v>
      </c>
      <c r="P2483" s="206">
        <v>838989</v>
      </c>
      <c r="Q2483" s="206">
        <v>834529</v>
      </c>
      <c r="R2483" s="206">
        <v>329</v>
      </c>
      <c r="S2483" s="206">
        <v>1580148</v>
      </c>
      <c r="T2483" s="206"/>
    </row>
    <row r="2484" spans="1:20">
      <c r="A2484" s="86">
        <v>2480</v>
      </c>
      <c r="B2484" s="86">
        <v>2480</v>
      </c>
      <c r="C2484" s="105">
        <v>39658</v>
      </c>
      <c r="D2484" s="86"/>
      <c r="E2484" s="277">
        <v>39659</v>
      </c>
      <c r="F2484" s="105">
        <v>39659</v>
      </c>
      <c r="G2484" s="105">
        <v>39675</v>
      </c>
      <c r="H2484" s="232" t="s">
        <v>126</v>
      </c>
      <c r="I2484" s="206">
        <v>69341</v>
      </c>
      <c r="J2484" s="206"/>
      <c r="K2484" s="206"/>
      <c r="L2484" s="206">
        <v>32753</v>
      </c>
      <c r="M2484" s="206" t="s">
        <v>2088</v>
      </c>
      <c r="N2484" s="206">
        <v>111502</v>
      </c>
      <c r="O2484" s="206">
        <v>28230</v>
      </c>
      <c r="P2484" s="206">
        <v>836430</v>
      </c>
      <c r="Q2484" s="206">
        <v>834052</v>
      </c>
      <c r="R2484" s="206">
        <v>11697</v>
      </c>
      <c r="S2484" s="206">
        <v>2380019</v>
      </c>
      <c r="T2484" s="206"/>
    </row>
    <row r="2485" spans="1:20">
      <c r="A2485" s="86">
        <v>2481</v>
      </c>
      <c r="B2485" s="86">
        <v>2481</v>
      </c>
      <c r="C2485" s="105">
        <v>39658</v>
      </c>
      <c r="D2485" s="86"/>
      <c r="E2485" s="277">
        <v>39659</v>
      </c>
      <c r="F2485" s="105">
        <v>39660</v>
      </c>
      <c r="G2485" s="105">
        <v>39660</v>
      </c>
      <c r="H2485" s="196" t="s">
        <v>120</v>
      </c>
      <c r="I2485" s="206">
        <v>67792</v>
      </c>
      <c r="J2485" s="206"/>
      <c r="K2485" s="206"/>
      <c r="L2485" s="206">
        <v>32783</v>
      </c>
      <c r="M2485" s="206" t="s">
        <v>2089</v>
      </c>
      <c r="N2485" s="206">
        <v>111647</v>
      </c>
      <c r="O2485" s="206">
        <v>28228</v>
      </c>
      <c r="P2485" s="206">
        <v>836921</v>
      </c>
      <c r="Q2485" s="206">
        <v>834212</v>
      </c>
      <c r="R2485" s="206">
        <v>11741</v>
      </c>
      <c r="S2485" s="206">
        <v>2380015</v>
      </c>
      <c r="T2485" s="206"/>
    </row>
    <row r="2486" spans="1:20">
      <c r="A2486" s="86">
        <v>2482</v>
      </c>
      <c r="B2486" s="86">
        <v>2482</v>
      </c>
      <c r="C2486" s="105">
        <v>39658</v>
      </c>
      <c r="D2486" s="86"/>
      <c r="E2486" s="277">
        <v>39660</v>
      </c>
      <c r="F2486" s="105">
        <v>39660</v>
      </c>
      <c r="G2486" s="105">
        <v>39667</v>
      </c>
      <c r="H2486" s="232" t="s">
        <v>138</v>
      </c>
      <c r="I2486" s="206">
        <v>70214</v>
      </c>
      <c r="J2486" s="206"/>
      <c r="K2486" s="206"/>
      <c r="L2486" s="206">
        <v>32792</v>
      </c>
      <c r="M2486" s="206" t="s">
        <v>2090</v>
      </c>
      <c r="N2486" s="206">
        <v>111309</v>
      </c>
      <c r="O2486" s="206">
        <v>27895</v>
      </c>
      <c r="P2486" s="206">
        <v>836993</v>
      </c>
      <c r="Q2486" s="206">
        <v>834234</v>
      </c>
      <c r="R2486" s="206">
        <v>11790</v>
      </c>
      <c r="S2486" s="206">
        <v>1980382</v>
      </c>
      <c r="T2486" s="206"/>
    </row>
    <row r="2487" spans="1:20">
      <c r="A2487" s="86">
        <v>2483</v>
      </c>
      <c r="B2487" s="86">
        <v>2483</v>
      </c>
      <c r="C2487" s="105">
        <v>39658</v>
      </c>
      <c r="D2487" s="86"/>
      <c r="E2487" s="277">
        <v>39659</v>
      </c>
      <c r="F2487" s="105">
        <v>39660</v>
      </c>
      <c r="G2487" s="105">
        <v>39660</v>
      </c>
      <c r="H2487" s="196" t="s">
        <v>120</v>
      </c>
      <c r="I2487" s="206">
        <v>70545</v>
      </c>
      <c r="J2487" s="206"/>
      <c r="K2487" s="206"/>
      <c r="L2487" s="206">
        <v>32768</v>
      </c>
      <c r="M2487" s="206" t="s">
        <v>2091</v>
      </c>
      <c r="N2487" s="206">
        <v>111492</v>
      </c>
      <c r="O2487" s="206">
        <v>28084</v>
      </c>
      <c r="P2487" s="206">
        <v>836808</v>
      </c>
      <c r="Q2487" s="206">
        <v>834303</v>
      </c>
      <c r="R2487" s="206">
        <v>11569</v>
      </c>
      <c r="S2487" s="206">
        <v>2380027</v>
      </c>
      <c r="T2487" s="206"/>
    </row>
    <row r="2488" spans="1:20">
      <c r="A2488" s="86">
        <v>2484</v>
      </c>
      <c r="B2488" s="86">
        <v>2484</v>
      </c>
      <c r="C2488" s="105">
        <v>39658</v>
      </c>
      <c r="D2488" s="86"/>
      <c r="E2488" s="277">
        <v>39659</v>
      </c>
      <c r="F2488" s="105">
        <v>39660</v>
      </c>
      <c r="G2488" s="105">
        <v>39660</v>
      </c>
      <c r="H2488" s="196" t="s">
        <v>120</v>
      </c>
      <c r="I2488" s="206">
        <v>69751</v>
      </c>
      <c r="J2488" s="206"/>
      <c r="K2488" s="206"/>
      <c r="L2488" s="206">
        <v>32735</v>
      </c>
      <c r="M2488" s="206" t="s">
        <v>2092</v>
      </c>
      <c r="N2488" s="206">
        <v>111441</v>
      </c>
      <c r="O2488" s="206">
        <v>28183</v>
      </c>
      <c r="P2488" s="206">
        <v>836755</v>
      </c>
      <c r="Q2488" s="206">
        <v>834310</v>
      </c>
      <c r="R2488" s="206">
        <v>11667</v>
      </c>
      <c r="S2488" s="206">
        <v>1980038</v>
      </c>
      <c r="T2488" s="206"/>
    </row>
    <row r="2489" spans="1:20">
      <c r="A2489" s="86">
        <v>2485</v>
      </c>
      <c r="B2489" s="86">
        <v>2485</v>
      </c>
      <c r="C2489" s="105">
        <v>39658</v>
      </c>
      <c r="D2489" s="86"/>
      <c r="E2489" s="277">
        <v>39659</v>
      </c>
      <c r="F2489" s="105">
        <v>39660</v>
      </c>
      <c r="G2489" s="105">
        <v>39661</v>
      </c>
      <c r="H2489" s="232" t="s">
        <v>134</v>
      </c>
      <c r="I2489" s="206">
        <v>67988</v>
      </c>
      <c r="J2489" s="206"/>
      <c r="K2489" s="206"/>
      <c r="L2489" s="206">
        <v>32794</v>
      </c>
      <c r="M2489" s="206" t="s">
        <v>2093</v>
      </c>
      <c r="N2489" s="206">
        <v>111545</v>
      </c>
      <c r="O2489" s="206">
        <v>28235</v>
      </c>
      <c r="P2489" s="206">
        <v>836754</v>
      </c>
      <c r="Q2489" s="206">
        <v>834524</v>
      </c>
      <c r="R2489" s="206">
        <v>11993</v>
      </c>
      <c r="S2489" s="206">
        <v>1580111</v>
      </c>
      <c r="T2489" s="206"/>
    </row>
    <row r="2490" spans="1:20">
      <c r="A2490" s="86">
        <v>2486</v>
      </c>
      <c r="B2490" s="86">
        <v>2486</v>
      </c>
      <c r="C2490" s="105">
        <v>39658</v>
      </c>
      <c r="D2490" s="86"/>
      <c r="E2490" s="277">
        <v>39659</v>
      </c>
      <c r="F2490" s="105">
        <v>39660</v>
      </c>
      <c r="G2490" s="105">
        <v>39660</v>
      </c>
      <c r="H2490" s="196" t="s">
        <v>120</v>
      </c>
      <c r="I2490" s="206">
        <v>67971</v>
      </c>
      <c r="J2490" s="206"/>
      <c r="K2490" s="206"/>
      <c r="L2490" s="206">
        <v>32786</v>
      </c>
      <c r="M2490" s="206" t="s">
        <v>2094</v>
      </c>
      <c r="N2490" s="206">
        <v>111497</v>
      </c>
      <c r="O2490" s="206">
        <v>28203</v>
      </c>
      <c r="P2490" s="206">
        <v>836752</v>
      </c>
      <c r="Q2490" s="206">
        <v>834522</v>
      </c>
      <c r="R2490" s="206">
        <v>11088</v>
      </c>
      <c r="S2490" s="206">
        <v>1580133</v>
      </c>
      <c r="T2490" s="206"/>
    </row>
    <row r="2491" spans="1:20">
      <c r="A2491" s="86">
        <v>2487</v>
      </c>
      <c r="B2491" s="86">
        <v>2487</v>
      </c>
      <c r="C2491" s="105">
        <v>39658</v>
      </c>
      <c r="D2491" s="86"/>
      <c r="E2491" s="277">
        <v>39660</v>
      </c>
      <c r="F2491" s="105">
        <v>39661</v>
      </c>
      <c r="G2491" s="105">
        <v>39671</v>
      </c>
      <c r="H2491" s="232" t="s">
        <v>325</v>
      </c>
      <c r="I2491" s="206">
        <v>70544</v>
      </c>
      <c r="J2491" s="206"/>
      <c r="K2491" s="206"/>
      <c r="L2491" s="206">
        <v>32750</v>
      </c>
      <c r="M2491" s="206" t="s">
        <v>2095</v>
      </c>
      <c r="N2491" s="206">
        <v>111500</v>
      </c>
      <c r="O2491" s="206">
        <v>28190</v>
      </c>
      <c r="P2491" s="206">
        <v>836753</v>
      </c>
      <c r="Q2491" s="206">
        <v>834304</v>
      </c>
      <c r="R2491" s="206">
        <v>11673</v>
      </c>
      <c r="S2491" s="206">
        <v>1580128</v>
      </c>
      <c r="T2491" s="206"/>
    </row>
    <row r="2492" spans="1:20">
      <c r="A2492" s="86">
        <v>2488</v>
      </c>
      <c r="B2492" s="86">
        <v>2488</v>
      </c>
      <c r="C2492" s="105">
        <v>39658</v>
      </c>
      <c r="D2492" s="86"/>
      <c r="E2492" s="277">
        <v>39659</v>
      </c>
      <c r="F2492" s="105">
        <v>39660</v>
      </c>
      <c r="G2492" s="105">
        <v>39661</v>
      </c>
      <c r="H2492" s="232" t="s">
        <v>120</v>
      </c>
      <c r="I2492" s="206">
        <v>69842</v>
      </c>
      <c r="J2492" s="206"/>
      <c r="K2492" s="206"/>
      <c r="L2492" s="206">
        <v>32705</v>
      </c>
      <c r="M2492" s="206" t="s">
        <v>2096</v>
      </c>
      <c r="N2492" s="206">
        <v>111646</v>
      </c>
      <c r="O2492" s="206">
        <v>28164</v>
      </c>
      <c r="P2492" s="206">
        <v>837206</v>
      </c>
      <c r="Q2492" s="206">
        <v>834305</v>
      </c>
      <c r="R2492" s="206">
        <v>10920</v>
      </c>
      <c r="S2492" s="206">
        <v>1580102</v>
      </c>
      <c r="T2492" s="206"/>
    </row>
    <row r="2493" spans="1:20">
      <c r="A2493" s="86">
        <v>2489</v>
      </c>
      <c r="B2493" s="86">
        <v>2489</v>
      </c>
      <c r="C2493" s="105">
        <v>39658</v>
      </c>
      <c r="D2493" s="86"/>
      <c r="E2493" s="277">
        <v>39659</v>
      </c>
      <c r="F2493" s="105">
        <v>39660</v>
      </c>
      <c r="G2493" s="135"/>
      <c r="H2493" s="135"/>
      <c r="I2493" s="206">
        <v>69430</v>
      </c>
      <c r="J2493" s="206"/>
      <c r="K2493" s="206"/>
      <c r="L2493" s="206">
        <v>32714</v>
      </c>
      <c r="M2493" s="206" t="s">
        <v>2097</v>
      </c>
      <c r="N2493" s="206">
        <v>111644</v>
      </c>
      <c r="O2493" s="206">
        <v>28107</v>
      </c>
      <c r="P2493" s="206">
        <v>837121</v>
      </c>
      <c r="Q2493" s="206">
        <v>834318</v>
      </c>
      <c r="R2493" s="206">
        <v>10894</v>
      </c>
      <c r="S2493" s="206">
        <v>1930311</v>
      </c>
      <c r="T2493" s="206"/>
    </row>
    <row r="2494" spans="1:20">
      <c r="A2494" s="86">
        <v>2490</v>
      </c>
      <c r="B2494" s="86">
        <v>2490</v>
      </c>
      <c r="C2494" s="105">
        <v>39658</v>
      </c>
      <c r="D2494" s="86"/>
      <c r="E2494" s="277">
        <v>39659</v>
      </c>
      <c r="F2494" s="105">
        <v>39660</v>
      </c>
      <c r="G2494" s="105">
        <v>39660</v>
      </c>
      <c r="H2494" s="196" t="s">
        <v>120</v>
      </c>
      <c r="I2494" s="206">
        <v>70387</v>
      </c>
      <c r="J2494" s="206"/>
      <c r="K2494" s="206"/>
      <c r="L2494" s="206">
        <v>32729</v>
      </c>
      <c r="M2494" s="206" t="s">
        <v>2098</v>
      </c>
      <c r="N2494" s="206">
        <v>111443</v>
      </c>
      <c r="O2494" s="206">
        <v>28188</v>
      </c>
      <c r="P2494" s="206">
        <v>837149</v>
      </c>
      <c r="Q2494" s="206">
        <v>834302</v>
      </c>
      <c r="R2494" s="206">
        <v>11147</v>
      </c>
      <c r="S2494" s="206">
        <v>1980317</v>
      </c>
      <c r="T2494" s="206"/>
    </row>
    <row r="2495" spans="1:20">
      <c r="A2495" s="86">
        <v>2491</v>
      </c>
      <c r="B2495" s="86">
        <v>2491</v>
      </c>
      <c r="C2495" s="105">
        <v>39658</v>
      </c>
      <c r="D2495" s="86"/>
      <c r="E2495" s="277">
        <v>39659</v>
      </c>
      <c r="F2495" s="105">
        <v>39660</v>
      </c>
      <c r="G2495" s="105">
        <v>39661</v>
      </c>
      <c r="H2495" s="232" t="s">
        <v>120</v>
      </c>
      <c r="I2495" s="206">
        <v>69873</v>
      </c>
      <c r="J2495" s="206"/>
      <c r="K2495" s="206"/>
      <c r="L2495" s="206">
        <v>32850</v>
      </c>
      <c r="M2495" s="206" t="s">
        <v>2099</v>
      </c>
      <c r="N2495" s="206">
        <v>111490</v>
      </c>
      <c r="O2495" s="206">
        <v>28241</v>
      </c>
      <c r="P2495" s="206">
        <v>836701</v>
      </c>
      <c r="Q2495" s="206">
        <v>834306</v>
      </c>
      <c r="R2495" s="206">
        <v>11604</v>
      </c>
      <c r="S2495" s="206">
        <v>1980309</v>
      </c>
      <c r="T2495" s="206"/>
    </row>
    <row r="2496" spans="1:20">
      <c r="A2496" s="86">
        <v>2492</v>
      </c>
      <c r="B2496" s="86">
        <v>2492</v>
      </c>
      <c r="C2496" s="105">
        <v>39659</v>
      </c>
      <c r="D2496" s="86"/>
      <c r="E2496" s="277">
        <v>39660</v>
      </c>
      <c r="F2496" s="105">
        <v>39661</v>
      </c>
      <c r="G2496" s="105">
        <v>39672</v>
      </c>
      <c r="H2496" s="232" t="s">
        <v>119</v>
      </c>
      <c r="I2496" s="206">
        <v>70276</v>
      </c>
      <c r="J2496" s="206"/>
      <c r="K2496" s="206"/>
      <c r="L2496" s="206">
        <v>32847</v>
      </c>
      <c r="M2496" s="206" t="s">
        <v>2100</v>
      </c>
      <c r="N2496" s="206">
        <v>111788</v>
      </c>
      <c r="O2496" s="206">
        <v>28250</v>
      </c>
      <c r="P2496" s="206">
        <v>837124</v>
      </c>
      <c r="Q2496" s="206">
        <v>834521</v>
      </c>
      <c r="R2496" s="206">
        <v>11751</v>
      </c>
      <c r="S2496" s="206">
        <v>1980303</v>
      </c>
      <c r="T2496" s="206"/>
    </row>
    <row r="2497" spans="1:20">
      <c r="A2497" s="86">
        <v>2493</v>
      </c>
      <c r="B2497" s="86">
        <v>2493</v>
      </c>
      <c r="C2497" s="105">
        <v>39659</v>
      </c>
      <c r="D2497" s="86"/>
      <c r="E2497" s="277">
        <v>39659</v>
      </c>
      <c r="F2497" s="105">
        <v>39660</v>
      </c>
      <c r="G2497" s="105">
        <v>39661</v>
      </c>
      <c r="H2497" s="232" t="s">
        <v>120</v>
      </c>
      <c r="I2497" s="206">
        <v>70446</v>
      </c>
      <c r="J2497" s="206"/>
      <c r="K2497" s="206"/>
      <c r="L2497" s="206">
        <v>32846</v>
      </c>
      <c r="M2497" s="206" t="s">
        <v>2101</v>
      </c>
      <c r="N2497" s="206">
        <v>111853</v>
      </c>
      <c r="O2497" s="206">
        <v>28307</v>
      </c>
      <c r="P2497" s="206">
        <v>836809</v>
      </c>
      <c r="Q2497" s="206">
        <v>834533</v>
      </c>
      <c r="R2497" s="206">
        <v>11255</v>
      </c>
      <c r="S2497" s="206">
        <v>1980313</v>
      </c>
      <c r="T2497" s="206"/>
    </row>
    <row r="2498" spans="1:20">
      <c r="A2498" s="86">
        <v>2494</v>
      </c>
      <c r="B2498" s="86">
        <v>2494</v>
      </c>
      <c r="C2498" s="105">
        <v>39659</v>
      </c>
      <c r="D2498" s="86"/>
      <c r="E2498" s="277">
        <v>39660</v>
      </c>
      <c r="F2498" s="105">
        <v>39661</v>
      </c>
      <c r="G2498" s="105">
        <v>39668</v>
      </c>
      <c r="H2498" s="232" t="s">
        <v>119</v>
      </c>
      <c r="I2498" s="206">
        <v>70562</v>
      </c>
      <c r="J2498" s="206"/>
      <c r="K2498" s="206"/>
      <c r="L2498" s="206">
        <v>32782</v>
      </c>
      <c r="M2498" s="206" t="s">
        <v>2102</v>
      </c>
      <c r="N2498" s="206">
        <v>111640</v>
      </c>
      <c r="O2498" s="206">
        <v>28231</v>
      </c>
      <c r="P2498" s="206">
        <v>836751</v>
      </c>
      <c r="Q2498" s="206">
        <v>834531</v>
      </c>
      <c r="R2498" s="206">
        <v>11749</v>
      </c>
      <c r="S2498" s="206">
        <v>1980314</v>
      </c>
      <c r="T2498" s="206"/>
    </row>
    <row r="2499" spans="1:20">
      <c r="A2499" s="86">
        <v>2495</v>
      </c>
      <c r="B2499" s="86">
        <v>2495</v>
      </c>
      <c r="C2499" s="105">
        <v>39659</v>
      </c>
      <c r="D2499" s="86"/>
      <c r="E2499" s="277">
        <v>39660</v>
      </c>
      <c r="F2499" s="105">
        <v>39660</v>
      </c>
      <c r="G2499" s="105">
        <v>39666</v>
      </c>
      <c r="H2499" s="232" t="s">
        <v>122</v>
      </c>
      <c r="I2499" s="206">
        <v>67694</v>
      </c>
      <c r="J2499" s="206"/>
      <c r="K2499" s="206"/>
      <c r="L2499" s="206">
        <v>32811</v>
      </c>
      <c r="M2499" s="206" t="s">
        <v>2103</v>
      </c>
      <c r="N2499" s="206">
        <v>111866</v>
      </c>
      <c r="O2499" s="206">
        <v>27623</v>
      </c>
      <c r="P2499" s="206">
        <v>836691</v>
      </c>
      <c r="Q2499" s="206">
        <v>834520</v>
      </c>
      <c r="R2499" s="206">
        <v>290</v>
      </c>
      <c r="S2499" s="206">
        <v>1480020</v>
      </c>
      <c r="T2499" s="206"/>
    </row>
    <row r="2500" spans="1:20">
      <c r="A2500" s="86">
        <v>2496</v>
      </c>
      <c r="B2500" s="86">
        <v>2496</v>
      </c>
      <c r="C2500" s="105">
        <v>39659</v>
      </c>
      <c r="D2500" s="86"/>
      <c r="E2500" s="277">
        <v>39660</v>
      </c>
      <c r="F2500" s="105">
        <v>39661</v>
      </c>
      <c r="G2500" s="234">
        <v>39672</v>
      </c>
      <c r="H2500" s="232" t="s">
        <v>122</v>
      </c>
      <c r="I2500" s="206">
        <v>69528</v>
      </c>
      <c r="J2500" s="206"/>
      <c r="K2500" s="206"/>
      <c r="L2500" s="206">
        <v>32862</v>
      </c>
      <c r="M2500" s="206" t="s">
        <v>2104</v>
      </c>
      <c r="N2500" s="206">
        <v>111862</v>
      </c>
      <c r="O2500" s="206">
        <v>28244</v>
      </c>
      <c r="P2500" s="206">
        <v>836992</v>
      </c>
      <c r="Q2500" s="206">
        <v>834519</v>
      </c>
      <c r="R2500" s="206">
        <v>11770</v>
      </c>
      <c r="S2500" s="206">
        <v>1480275</v>
      </c>
      <c r="T2500" s="206"/>
    </row>
    <row r="2501" spans="1:20">
      <c r="A2501" s="86">
        <v>2497</v>
      </c>
      <c r="B2501" s="86">
        <v>2497</v>
      </c>
      <c r="C2501" s="105">
        <v>39659</v>
      </c>
      <c r="D2501" s="86"/>
      <c r="E2501" s="277">
        <v>39660</v>
      </c>
      <c r="F2501" s="105">
        <v>39660</v>
      </c>
      <c r="G2501" s="105">
        <v>39671</v>
      </c>
      <c r="H2501" s="232" t="s">
        <v>325</v>
      </c>
      <c r="I2501" s="206">
        <v>66651</v>
      </c>
      <c r="J2501" s="206"/>
      <c r="K2501" s="206"/>
      <c r="L2501" s="206">
        <v>32864</v>
      </c>
      <c r="M2501" s="206" t="s">
        <v>2105</v>
      </c>
      <c r="N2501" s="206">
        <v>111436</v>
      </c>
      <c r="O2501" s="206">
        <v>28356</v>
      </c>
      <c r="P2501" s="206">
        <v>837438</v>
      </c>
      <c r="Q2501" s="206">
        <v>834076</v>
      </c>
      <c r="R2501" s="206">
        <v>12010</v>
      </c>
      <c r="S2501" s="206">
        <v>1480259</v>
      </c>
      <c r="T2501" s="206"/>
    </row>
    <row r="2502" spans="1:20">
      <c r="A2502" s="86">
        <v>2498</v>
      </c>
      <c r="B2502" s="86">
        <v>2498</v>
      </c>
      <c r="C2502" s="105">
        <v>39659</v>
      </c>
      <c r="D2502" s="86"/>
      <c r="E2502" s="277">
        <v>39661</v>
      </c>
      <c r="F2502" s="105">
        <v>39661</v>
      </c>
      <c r="G2502" s="105">
        <v>39667</v>
      </c>
      <c r="H2502" s="232" t="s">
        <v>138</v>
      </c>
      <c r="I2502" s="206">
        <v>70600</v>
      </c>
      <c r="J2502" s="206"/>
      <c r="K2502" s="206"/>
      <c r="L2502" s="206">
        <v>32866</v>
      </c>
      <c r="M2502" s="206" t="s">
        <v>2106</v>
      </c>
      <c r="N2502" s="206">
        <v>111930</v>
      </c>
      <c r="O2502" s="206">
        <v>28325</v>
      </c>
      <c r="P2502" s="206">
        <v>836693</v>
      </c>
      <c r="Q2502" s="206">
        <v>834516</v>
      </c>
      <c r="R2502" s="206">
        <v>12097</v>
      </c>
      <c r="S2502" s="206">
        <v>1480258</v>
      </c>
      <c r="T2502" s="206"/>
    </row>
    <row r="2503" spans="1:20">
      <c r="A2503" s="86">
        <v>2499</v>
      </c>
      <c r="B2503" s="86">
        <v>2499</v>
      </c>
      <c r="C2503" s="105">
        <v>39659</v>
      </c>
      <c r="D2503" s="86"/>
      <c r="E2503" s="277">
        <v>39660</v>
      </c>
      <c r="F2503" s="105">
        <v>39660</v>
      </c>
      <c r="G2503" s="105">
        <v>39661</v>
      </c>
      <c r="H2503" s="232" t="s">
        <v>120</v>
      </c>
      <c r="I2503" s="206">
        <v>70281</v>
      </c>
      <c r="J2503" s="206"/>
      <c r="K2503" s="206"/>
      <c r="L2503" s="206">
        <v>32835</v>
      </c>
      <c r="M2503" s="206" t="s">
        <v>2107</v>
      </c>
      <c r="N2503" s="206">
        <v>111929</v>
      </c>
      <c r="O2503" s="206">
        <v>28253</v>
      </c>
      <c r="P2503" s="206">
        <v>837432</v>
      </c>
      <c r="Q2503" s="206">
        <v>834518</v>
      </c>
      <c r="R2503" s="206">
        <v>11991</v>
      </c>
      <c r="S2503" s="206">
        <v>1480268</v>
      </c>
      <c r="T2503" s="206"/>
    </row>
    <row r="2504" spans="1:20">
      <c r="A2504" s="86">
        <v>2500</v>
      </c>
      <c r="B2504" s="86">
        <v>2500</v>
      </c>
      <c r="C2504" s="105">
        <v>39659</v>
      </c>
      <c r="D2504" s="86"/>
      <c r="E2504" s="277">
        <v>39660</v>
      </c>
      <c r="F2504" s="105">
        <v>39661</v>
      </c>
      <c r="G2504" s="234">
        <v>39664</v>
      </c>
      <c r="H2504" s="232" t="s">
        <v>122</v>
      </c>
      <c r="I2504" s="206">
        <v>69836</v>
      </c>
      <c r="J2504" s="206"/>
      <c r="K2504" s="206"/>
      <c r="L2504" s="206">
        <v>32854</v>
      </c>
      <c r="M2504" s="206" t="s">
        <v>921</v>
      </c>
      <c r="N2504" s="206">
        <v>111920</v>
      </c>
      <c r="O2504" s="206">
        <v>28332</v>
      </c>
      <c r="P2504" s="206">
        <v>836692</v>
      </c>
      <c r="Q2504" s="206">
        <v>326852</v>
      </c>
      <c r="R2504" s="206">
        <v>12011</v>
      </c>
      <c r="S2504" s="206">
        <v>2380086</v>
      </c>
      <c r="T2504" s="206"/>
    </row>
    <row r="2505" spans="1:20">
      <c r="A2505" s="86">
        <v>2501</v>
      </c>
      <c r="B2505" s="86">
        <v>2501</v>
      </c>
      <c r="C2505" s="105">
        <v>39659</v>
      </c>
      <c r="D2505" s="86"/>
      <c r="E2505" s="277">
        <v>39660</v>
      </c>
      <c r="F2505" s="105">
        <v>39661</v>
      </c>
      <c r="G2505" s="105">
        <v>39661</v>
      </c>
      <c r="H2505" s="232" t="s">
        <v>120</v>
      </c>
      <c r="I2505" s="206">
        <v>70595</v>
      </c>
      <c r="J2505" s="206"/>
      <c r="K2505" s="206"/>
      <c r="L2505" s="206">
        <v>32867</v>
      </c>
      <c r="M2505" s="206" t="s">
        <v>922</v>
      </c>
      <c r="N2505" s="206">
        <v>111495</v>
      </c>
      <c r="O2505" s="206">
        <v>28272</v>
      </c>
      <c r="P2505" s="206">
        <v>837048</v>
      </c>
      <c r="Q2505" s="206">
        <v>833359</v>
      </c>
      <c r="R2505" s="206">
        <v>12096</v>
      </c>
      <c r="S2505" s="206">
        <v>2380084</v>
      </c>
      <c r="T2505" s="206"/>
    </row>
    <row r="2506" spans="1:20">
      <c r="A2506" s="86">
        <v>2502</v>
      </c>
      <c r="B2506" s="86">
        <v>2502</v>
      </c>
      <c r="C2506" s="105">
        <v>39659</v>
      </c>
      <c r="D2506" s="86"/>
      <c r="E2506" s="277">
        <v>39660</v>
      </c>
      <c r="F2506" s="105">
        <v>39661</v>
      </c>
      <c r="G2506" s="234">
        <v>39664</v>
      </c>
      <c r="H2506" s="232" t="s">
        <v>122</v>
      </c>
      <c r="I2506" s="206">
        <v>69269</v>
      </c>
      <c r="J2506" s="206"/>
      <c r="K2506" s="206"/>
      <c r="L2506" s="206">
        <v>32859</v>
      </c>
      <c r="M2506" s="206" t="s">
        <v>923</v>
      </c>
      <c r="N2506" s="206">
        <v>111861</v>
      </c>
      <c r="O2506" s="206">
        <v>28372</v>
      </c>
      <c r="P2506" s="206">
        <v>837437</v>
      </c>
      <c r="Q2506" s="206">
        <v>834512</v>
      </c>
      <c r="R2506" s="206">
        <v>11402</v>
      </c>
      <c r="S2506" s="206">
        <v>1480241</v>
      </c>
      <c r="T2506" s="206"/>
    </row>
    <row r="2507" spans="1:20">
      <c r="A2507" s="86">
        <v>2503</v>
      </c>
      <c r="B2507" s="86">
        <v>2503</v>
      </c>
      <c r="C2507" s="105">
        <v>39659</v>
      </c>
      <c r="D2507" s="86"/>
      <c r="E2507" s="277">
        <v>39660</v>
      </c>
      <c r="F2507" s="105">
        <v>39661</v>
      </c>
      <c r="G2507" s="234">
        <v>39672</v>
      </c>
      <c r="H2507" s="232" t="s">
        <v>122</v>
      </c>
      <c r="I2507" s="206">
        <v>70603</v>
      </c>
      <c r="J2507" s="206"/>
      <c r="K2507" s="206"/>
      <c r="L2507" s="206">
        <v>32814</v>
      </c>
      <c r="M2507" s="206" t="s">
        <v>924</v>
      </c>
      <c r="N2507" s="206">
        <v>111868</v>
      </c>
      <c r="O2507" s="206">
        <v>27598</v>
      </c>
      <c r="P2507" s="206">
        <v>836995</v>
      </c>
      <c r="Q2507" s="206">
        <v>834506</v>
      </c>
      <c r="R2507" s="206">
        <v>11731</v>
      </c>
      <c r="S2507" s="206">
        <v>1480273</v>
      </c>
      <c r="T2507" s="206"/>
    </row>
    <row r="2508" spans="1:20">
      <c r="A2508" s="86">
        <v>2504</v>
      </c>
      <c r="B2508" s="86">
        <v>2504</v>
      </c>
      <c r="C2508" s="105">
        <v>39659</v>
      </c>
      <c r="D2508" s="86"/>
      <c r="E2508" s="277">
        <v>39660</v>
      </c>
      <c r="F2508" s="105">
        <v>39660</v>
      </c>
      <c r="G2508" s="105">
        <v>39661</v>
      </c>
      <c r="H2508" s="232" t="s">
        <v>120</v>
      </c>
      <c r="I2508" s="206">
        <v>70540</v>
      </c>
      <c r="J2508" s="206"/>
      <c r="K2508" s="206"/>
      <c r="L2508" s="206">
        <v>32815</v>
      </c>
      <c r="M2508" s="206" t="s">
        <v>925</v>
      </c>
      <c r="N2508" s="206">
        <v>111196</v>
      </c>
      <c r="O2508" s="206">
        <v>27595</v>
      </c>
      <c r="P2508" s="206">
        <v>836985</v>
      </c>
      <c r="Q2508" s="206">
        <v>834507</v>
      </c>
      <c r="R2508" s="206">
        <v>12002</v>
      </c>
      <c r="S2508" s="206">
        <v>1980315</v>
      </c>
      <c r="T2508" s="206"/>
    </row>
    <row r="2509" spans="1:20">
      <c r="A2509" s="86">
        <v>2505</v>
      </c>
      <c r="B2509" s="86">
        <v>2505</v>
      </c>
      <c r="C2509" s="105">
        <v>39659</v>
      </c>
      <c r="D2509" s="86"/>
      <c r="E2509" s="277">
        <v>39660</v>
      </c>
      <c r="F2509" s="105">
        <v>39661</v>
      </c>
      <c r="G2509" s="234">
        <v>39672</v>
      </c>
      <c r="H2509" s="232" t="s">
        <v>122</v>
      </c>
      <c r="I2509" s="206">
        <v>69211</v>
      </c>
      <c r="J2509" s="206"/>
      <c r="K2509" s="206"/>
      <c r="L2509" s="206">
        <v>32860</v>
      </c>
      <c r="M2509" s="206" t="s">
        <v>926</v>
      </c>
      <c r="N2509" s="206">
        <v>111782</v>
      </c>
      <c r="O2509" s="206">
        <v>28254</v>
      </c>
      <c r="P2509" s="206">
        <v>836987</v>
      </c>
      <c r="Q2509" s="206">
        <v>834505</v>
      </c>
      <c r="R2509" s="206">
        <v>11403</v>
      </c>
      <c r="S2509" s="206">
        <v>1480277</v>
      </c>
      <c r="T2509" s="206"/>
    </row>
    <row r="2510" spans="1:20">
      <c r="A2510" s="86">
        <v>2506</v>
      </c>
      <c r="B2510" s="86">
        <v>2506</v>
      </c>
      <c r="C2510" s="105">
        <v>39659</v>
      </c>
      <c r="D2510" s="86"/>
      <c r="E2510" s="277">
        <v>39660</v>
      </c>
      <c r="F2510" s="105">
        <v>39661</v>
      </c>
      <c r="G2510" s="234">
        <v>39667</v>
      </c>
      <c r="H2510" s="232" t="s">
        <v>134</v>
      </c>
      <c r="I2510" s="206">
        <v>70593</v>
      </c>
      <c r="J2510" s="206"/>
      <c r="K2510" s="206"/>
      <c r="L2510" s="206">
        <v>32826</v>
      </c>
      <c r="M2510" s="206" t="s">
        <v>927</v>
      </c>
      <c r="N2510" s="206">
        <v>111952</v>
      </c>
      <c r="O2510" s="206">
        <v>28265</v>
      </c>
      <c r="P2510" s="206">
        <v>837049</v>
      </c>
      <c r="Q2510" s="206">
        <v>834509</v>
      </c>
      <c r="R2510" s="206">
        <v>11763</v>
      </c>
      <c r="S2510" s="206">
        <v>1980044</v>
      </c>
      <c r="T2510" s="206"/>
    </row>
    <row r="2511" spans="1:20">
      <c r="A2511" s="86">
        <v>2507</v>
      </c>
      <c r="B2511" s="86">
        <v>2507</v>
      </c>
      <c r="C2511" s="105">
        <v>39659</v>
      </c>
      <c r="D2511" s="86"/>
      <c r="E2511" s="277">
        <v>39660</v>
      </c>
      <c r="F2511" s="105">
        <v>39661</v>
      </c>
      <c r="G2511" s="234">
        <v>39696</v>
      </c>
      <c r="H2511" s="238" t="s">
        <v>120</v>
      </c>
      <c r="I2511" s="206">
        <v>70368</v>
      </c>
      <c r="J2511" s="206"/>
      <c r="K2511" s="206"/>
      <c r="L2511" s="206">
        <v>32840</v>
      </c>
      <c r="M2511" s="206" t="s">
        <v>928</v>
      </c>
      <c r="N2511" s="206">
        <v>111783</v>
      </c>
      <c r="O2511" s="206">
        <v>28261</v>
      </c>
      <c r="P2511" s="206">
        <v>836927</v>
      </c>
      <c r="Q2511" s="206">
        <v>834845</v>
      </c>
      <c r="R2511" s="206">
        <v>11070</v>
      </c>
      <c r="S2511" s="206">
        <v>1480285</v>
      </c>
      <c r="T2511" s="206"/>
    </row>
    <row r="2512" spans="1:20">
      <c r="A2512" s="86">
        <v>2508</v>
      </c>
      <c r="B2512" s="86">
        <v>2508</v>
      </c>
      <c r="C2512" s="105">
        <v>39659</v>
      </c>
      <c r="D2512" s="86"/>
      <c r="E2512" s="277">
        <v>39660</v>
      </c>
      <c r="F2512" s="105">
        <v>39661</v>
      </c>
      <c r="G2512" s="234">
        <v>39675</v>
      </c>
      <c r="H2512" s="232" t="s">
        <v>122</v>
      </c>
      <c r="I2512" s="206">
        <v>70546</v>
      </c>
      <c r="J2512" s="206"/>
      <c r="K2512" s="206"/>
      <c r="L2512" s="206">
        <v>32842</v>
      </c>
      <c r="M2512" s="206" t="s">
        <v>929</v>
      </c>
      <c r="N2512" s="206">
        <v>111922</v>
      </c>
      <c r="O2512" s="206">
        <v>28329</v>
      </c>
      <c r="P2512" s="206">
        <v>836917</v>
      </c>
      <c r="Q2512" s="206">
        <v>834846</v>
      </c>
      <c r="R2512" s="206">
        <v>11056</v>
      </c>
      <c r="S2512" s="206">
        <v>1980320</v>
      </c>
      <c r="T2512" s="206"/>
    </row>
    <row r="2513" spans="1:20">
      <c r="A2513" s="86">
        <v>2509</v>
      </c>
      <c r="B2513" s="86">
        <v>2509</v>
      </c>
      <c r="C2513" s="105">
        <v>39660</v>
      </c>
      <c r="D2513" s="86"/>
      <c r="E2513" s="277">
        <v>39661</v>
      </c>
      <c r="F2513" s="105">
        <v>39661</v>
      </c>
      <c r="G2513" s="105">
        <v>39666</v>
      </c>
      <c r="H2513" s="232" t="s">
        <v>120</v>
      </c>
      <c r="I2513" s="206">
        <v>69732</v>
      </c>
      <c r="J2513" s="206"/>
      <c r="K2513" s="206"/>
      <c r="L2513" s="206">
        <v>32829</v>
      </c>
      <c r="M2513" s="206" t="s">
        <v>930</v>
      </c>
      <c r="N2513" s="206">
        <v>111874</v>
      </c>
      <c r="O2513" s="206">
        <v>28251</v>
      </c>
      <c r="P2513" s="206">
        <v>837436</v>
      </c>
      <c r="Q2513" s="206">
        <v>834309</v>
      </c>
      <c r="R2513" s="206">
        <v>11967</v>
      </c>
      <c r="S2513" s="206">
        <v>1480300</v>
      </c>
      <c r="T2513" s="206"/>
    </row>
    <row r="2514" spans="1:20">
      <c r="A2514" s="86">
        <v>2510</v>
      </c>
      <c r="B2514" s="86">
        <v>2510</v>
      </c>
      <c r="C2514" s="105">
        <v>39660</v>
      </c>
      <c r="D2514" s="86"/>
      <c r="E2514" s="277">
        <v>39661</v>
      </c>
      <c r="F2514" s="105">
        <v>39661</v>
      </c>
      <c r="G2514" s="234">
        <v>39664</v>
      </c>
      <c r="H2514" s="232" t="s">
        <v>122</v>
      </c>
      <c r="I2514" s="206">
        <v>70138</v>
      </c>
      <c r="J2514" s="206"/>
      <c r="K2514" s="206"/>
      <c r="L2514" s="206">
        <v>32844</v>
      </c>
      <c r="M2514" s="206" t="s">
        <v>931</v>
      </c>
      <c r="N2514" s="206">
        <v>111918</v>
      </c>
      <c r="O2514" s="206">
        <v>28264</v>
      </c>
      <c r="P2514" s="206">
        <v>837686</v>
      </c>
      <c r="Q2514" s="206">
        <v>834847</v>
      </c>
      <c r="R2514" s="206">
        <v>11274</v>
      </c>
      <c r="S2514" s="206">
        <v>1980048</v>
      </c>
      <c r="T2514" s="206"/>
    </row>
    <row r="2515" spans="1:20">
      <c r="A2515" s="86">
        <v>2511</v>
      </c>
      <c r="B2515" s="86">
        <v>2511</v>
      </c>
      <c r="C2515" s="105">
        <v>39660</v>
      </c>
      <c r="D2515" s="86"/>
      <c r="E2515" s="277">
        <v>39661</v>
      </c>
      <c r="F2515" s="105">
        <v>39667</v>
      </c>
      <c r="G2515" s="92"/>
      <c r="H2515" s="135"/>
      <c r="I2515" s="206">
        <v>70396</v>
      </c>
      <c r="J2515" s="206"/>
      <c r="K2515" s="206"/>
      <c r="L2515" s="206">
        <v>32843</v>
      </c>
      <c r="M2515" s="206" t="s">
        <v>932</v>
      </c>
      <c r="N2515" s="206">
        <v>111873</v>
      </c>
      <c r="O2515" s="206">
        <v>28247</v>
      </c>
      <c r="P2515" s="206">
        <v>838126</v>
      </c>
      <c r="Q2515" s="206">
        <v>834843</v>
      </c>
      <c r="R2515" s="206">
        <v>12007</v>
      </c>
      <c r="S2515" s="206">
        <v>1580136</v>
      </c>
      <c r="T2515" s="206"/>
    </row>
    <row r="2516" spans="1:20">
      <c r="A2516" s="86">
        <v>2512</v>
      </c>
      <c r="B2516" s="86">
        <v>2512</v>
      </c>
      <c r="C2516" s="105">
        <v>39660</v>
      </c>
      <c r="D2516" s="86"/>
      <c r="E2516" s="277">
        <v>39661</v>
      </c>
      <c r="F2516" s="105">
        <v>39661</v>
      </c>
      <c r="G2516" s="234">
        <v>39675</v>
      </c>
      <c r="H2516" s="232" t="s">
        <v>122</v>
      </c>
      <c r="I2516" s="206">
        <v>70460</v>
      </c>
      <c r="J2516" s="206"/>
      <c r="K2516" s="206"/>
      <c r="L2516" s="206">
        <v>32841</v>
      </c>
      <c r="M2516" s="206" t="s">
        <v>933</v>
      </c>
      <c r="N2516" s="206">
        <v>111871</v>
      </c>
      <c r="O2516" s="206">
        <v>28351</v>
      </c>
      <c r="P2516" s="206">
        <v>838058</v>
      </c>
      <c r="Q2516" s="206">
        <v>834842</v>
      </c>
      <c r="R2516" s="206">
        <v>11057</v>
      </c>
      <c r="S2516" s="206">
        <v>1980371</v>
      </c>
      <c r="T2516" s="206"/>
    </row>
    <row r="2517" spans="1:20">
      <c r="A2517" s="86">
        <v>2513</v>
      </c>
      <c r="B2517" s="86">
        <v>2513</v>
      </c>
      <c r="C2517" s="105">
        <v>39660</v>
      </c>
      <c r="D2517" s="86"/>
      <c r="E2517" s="277">
        <v>39661</v>
      </c>
      <c r="F2517" s="105">
        <v>39664</v>
      </c>
      <c r="G2517" s="105">
        <v>39666</v>
      </c>
      <c r="H2517" s="232" t="s">
        <v>120</v>
      </c>
      <c r="I2517" s="206">
        <v>69690</v>
      </c>
      <c r="J2517" s="206"/>
      <c r="K2517" s="206"/>
      <c r="L2517" s="206">
        <v>32820</v>
      </c>
      <c r="M2517" s="206" t="s">
        <v>934</v>
      </c>
      <c r="N2517" s="206">
        <v>111921</v>
      </c>
      <c r="O2517" s="206">
        <v>27560</v>
      </c>
      <c r="P2517" s="206">
        <v>838059</v>
      </c>
      <c r="Q2517" s="206">
        <v>834849</v>
      </c>
      <c r="R2517" s="206">
        <v>11989</v>
      </c>
      <c r="S2517" s="206">
        <v>2380037</v>
      </c>
      <c r="T2517" s="206"/>
    </row>
    <row r="2518" spans="1:20">
      <c r="A2518" s="86">
        <v>2514</v>
      </c>
      <c r="B2518" s="86">
        <v>2514</v>
      </c>
      <c r="C2518" s="105">
        <v>39660</v>
      </c>
      <c r="D2518" s="86"/>
      <c r="E2518" s="277">
        <v>39661</v>
      </c>
      <c r="F2518" s="105">
        <v>39664</v>
      </c>
      <c r="G2518" s="234">
        <v>39671</v>
      </c>
      <c r="H2518" s="232" t="s">
        <v>134</v>
      </c>
      <c r="I2518" s="206">
        <v>70732</v>
      </c>
      <c r="J2518" s="206"/>
      <c r="K2518" s="206"/>
      <c r="L2518" s="206">
        <v>32871</v>
      </c>
      <c r="M2518" s="206" t="s">
        <v>935</v>
      </c>
      <c r="N2518" s="206">
        <v>111783</v>
      </c>
      <c r="O2518" s="206">
        <v>28285</v>
      </c>
      <c r="P2518" s="206">
        <v>237620</v>
      </c>
      <c r="Q2518" s="206">
        <v>834848</v>
      </c>
      <c r="R2518" s="206">
        <v>12067</v>
      </c>
      <c r="S2518" s="206">
        <v>1480305</v>
      </c>
      <c r="T2518" s="206"/>
    </row>
    <row r="2519" spans="1:20">
      <c r="A2519" s="86">
        <v>2515</v>
      </c>
      <c r="B2519" s="86">
        <v>2515</v>
      </c>
      <c r="C2519" s="105">
        <v>39660</v>
      </c>
      <c r="D2519" s="86"/>
      <c r="E2519" s="277">
        <v>39661</v>
      </c>
      <c r="F2519" s="105">
        <v>39664</v>
      </c>
      <c r="G2519" s="234">
        <v>39665</v>
      </c>
      <c r="H2519" s="232" t="s">
        <v>127</v>
      </c>
      <c r="I2519" s="206">
        <v>69703</v>
      </c>
      <c r="J2519" s="206"/>
      <c r="K2519" s="206"/>
      <c r="L2519" s="206">
        <v>32858</v>
      </c>
      <c r="M2519" s="206" t="s">
        <v>936</v>
      </c>
      <c r="N2519" s="206">
        <v>111870</v>
      </c>
      <c r="O2519" s="206">
        <v>28355</v>
      </c>
      <c r="P2519" s="206">
        <v>837441</v>
      </c>
      <c r="Q2519" s="206">
        <v>834513</v>
      </c>
      <c r="R2519" s="206">
        <v>11404</v>
      </c>
      <c r="S2519" s="206">
        <v>1480271</v>
      </c>
      <c r="T2519" s="206"/>
    </row>
    <row r="2520" spans="1:20">
      <c r="A2520" s="86">
        <v>2516</v>
      </c>
      <c r="B2520" s="86">
        <v>2516</v>
      </c>
      <c r="C2520" s="105">
        <v>39660</v>
      </c>
      <c r="D2520" s="86"/>
      <c r="E2520" s="277">
        <v>39675</v>
      </c>
      <c r="F2520" s="105">
        <v>39678</v>
      </c>
      <c r="G2520" s="105">
        <v>39696</v>
      </c>
      <c r="H2520" s="238" t="s">
        <v>120</v>
      </c>
      <c r="I2520" s="206">
        <v>70733</v>
      </c>
      <c r="J2520" s="206"/>
      <c r="K2520" s="206"/>
      <c r="L2520" s="206">
        <v>32813</v>
      </c>
      <c r="M2520" s="206" t="s">
        <v>937</v>
      </c>
      <c r="N2520" s="206">
        <v>111194</v>
      </c>
      <c r="O2520" s="206">
        <v>27607</v>
      </c>
      <c r="P2520" s="206">
        <v>837421</v>
      </c>
      <c r="Q2520" s="206">
        <v>834315</v>
      </c>
      <c r="R2520" s="206">
        <v>11737</v>
      </c>
      <c r="S2520" s="206">
        <v>1480284</v>
      </c>
      <c r="T2520" s="206"/>
    </row>
    <row r="2521" spans="1:20">
      <c r="A2521" s="86">
        <v>2517</v>
      </c>
      <c r="B2521" s="86">
        <v>2517</v>
      </c>
      <c r="C2521" s="105">
        <v>39660</v>
      </c>
      <c r="D2521" s="86"/>
      <c r="E2521" s="277">
        <v>39661</v>
      </c>
      <c r="F2521" s="105">
        <v>39664</v>
      </c>
      <c r="G2521" s="105">
        <v>39666</v>
      </c>
      <c r="H2521" s="232" t="s">
        <v>122</v>
      </c>
      <c r="I2521" s="206">
        <v>70157</v>
      </c>
      <c r="J2521" s="206"/>
      <c r="K2521" s="206"/>
      <c r="L2521" s="206">
        <v>32870</v>
      </c>
      <c r="M2521" s="206" t="s">
        <v>938</v>
      </c>
      <c r="N2521" s="206">
        <v>111027</v>
      </c>
      <c r="O2521" s="206">
        <v>28360</v>
      </c>
      <c r="P2521" s="206">
        <v>837212</v>
      </c>
      <c r="Q2521" s="206">
        <v>834301</v>
      </c>
      <c r="R2521" s="206">
        <v>12076</v>
      </c>
      <c r="S2521" s="206">
        <v>1480276</v>
      </c>
      <c r="T2521" s="206"/>
    </row>
    <row r="2522" spans="1:20">
      <c r="A2522" s="86">
        <v>2518</v>
      </c>
      <c r="B2522" s="86">
        <v>2518</v>
      </c>
      <c r="C2522" s="105">
        <v>39660</v>
      </c>
      <c r="D2522" s="86"/>
      <c r="E2522" s="277">
        <v>39665</v>
      </c>
      <c r="F2522" s="105">
        <v>39667</v>
      </c>
      <c r="G2522" s="234">
        <v>39680</v>
      </c>
      <c r="H2522" s="232" t="s">
        <v>134</v>
      </c>
      <c r="I2522" s="206">
        <v>69495</v>
      </c>
      <c r="J2522" s="206"/>
      <c r="K2522" s="206"/>
      <c r="L2522" s="206">
        <v>32824</v>
      </c>
      <c r="M2522" s="206" t="s">
        <v>939</v>
      </c>
      <c r="N2522" s="206">
        <v>111931</v>
      </c>
      <c r="O2522" s="206">
        <v>27609</v>
      </c>
      <c r="P2522" s="206">
        <v>837443</v>
      </c>
      <c r="Q2522" s="206">
        <v>834326</v>
      </c>
      <c r="R2522" s="206">
        <v>11747</v>
      </c>
      <c r="S2522" s="206">
        <v>2380087</v>
      </c>
      <c r="T2522" s="206"/>
    </row>
    <row r="2523" spans="1:20">
      <c r="A2523" s="86">
        <v>2519</v>
      </c>
      <c r="B2523" s="86">
        <v>2519</v>
      </c>
      <c r="C2523" s="105">
        <v>39660</v>
      </c>
      <c r="D2523" s="86"/>
      <c r="E2523" s="277">
        <v>39661</v>
      </c>
      <c r="F2523" s="105">
        <v>39667</v>
      </c>
      <c r="G2523" s="92"/>
      <c r="H2523" s="135"/>
      <c r="I2523" s="206">
        <v>68427</v>
      </c>
      <c r="J2523" s="206"/>
      <c r="K2523" s="206"/>
      <c r="L2523" s="206">
        <v>32644</v>
      </c>
      <c r="M2523" s="206" t="s">
        <v>940</v>
      </c>
      <c r="N2523" s="206">
        <v>110830</v>
      </c>
      <c r="O2523" s="206">
        <v>28088</v>
      </c>
      <c r="P2523" s="206">
        <v>837439</v>
      </c>
      <c r="Q2523" s="206">
        <v>834208</v>
      </c>
      <c r="R2523" s="206">
        <v>11714</v>
      </c>
      <c r="S2523" s="206">
        <v>1480275</v>
      </c>
      <c r="T2523" s="206"/>
    </row>
    <row r="2524" spans="1:20">
      <c r="A2524" s="86">
        <v>2520</v>
      </c>
      <c r="B2524" s="86">
        <v>2520</v>
      </c>
      <c r="C2524" s="105">
        <v>39660</v>
      </c>
      <c r="D2524" s="86"/>
      <c r="E2524" s="277">
        <v>39661</v>
      </c>
      <c r="F2524" s="105">
        <v>39661</v>
      </c>
      <c r="G2524" s="234">
        <v>39675</v>
      </c>
      <c r="H2524" s="232" t="s">
        <v>122</v>
      </c>
      <c r="I2524" s="206">
        <v>68935</v>
      </c>
      <c r="J2524" s="206"/>
      <c r="K2524" s="206"/>
      <c r="L2524" s="206">
        <v>32851</v>
      </c>
      <c r="M2524" s="206" t="s">
        <v>941</v>
      </c>
      <c r="N2524" s="206">
        <v>111637</v>
      </c>
      <c r="O2524" s="206">
        <v>28319</v>
      </c>
      <c r="P2524" s="206">
        <v>837442</v>
      </c>
      <c r="Q2524" s="206">
        <v>834317</v>
      </c>
      <c r="R2524" s="206">
        <v>11135</v>
      </c>
      <c r="S2524" s="206">
        <v>1480289</v>
      </c>
      <c r="T2524" s="206"/>
    </row>
    <row r="2525" spans="1:20">
      <c r="A2525" s="86">
        <v>2521</v>
      </c>
      <c r="B2525" s="86">
        <v>2521</v>
      </c>
      <c r="C2525" s="105">
        <v>39660</v>
      </c>
      <c r="D2525" s="86"/>
      <c r="E2525" s="277">
        <v>39661</v>
      </c>
      <c r="F2525" s="105">
        <v>39664</v>
      </c>
      <c r="G2525" s="105">
        <v>39668</v>
      </c>
      <c r="H2525" s="232" t="s">
        <v>119</v>
      </c>
      <c r="I2525" s="206">
        <v>68934</v>
      </c>
      <c r="J2525" s="206"/>
      <c r="K2525" s="206"/>
      <c r="L2525" s="206">
        <v>32821</v>
      </c>
      <c r="M2525" s="206" t="s">
        <v>942</v>
      </c>
      <c r="N2525" s="206">
        <v>111975</v>
      </c>
      <c r="O2525" s="206">
        <v>27651</v>
      </c>
      <c r="P2525" s="206">
        <v>837444</v>
      </c>
      <c r="Q2525" s="206">
        <v>834318</v>
      </c>
      <c r="R2525" s="206">
        <v>11988</v>
      </c>
      <c r="S2525" s="206">
        <v>1480306</v>
      </c>
      <c r="T2525" s="206"/>
    </row>
    <row r="2526" spans="1:20">
      <c r="A2526" s="86">
        <v>2522</v>
      </c>
      <c r="B2526" s="86">
        <v>2522</v>
      </c>
      <c r="C2526" s="105">
        <v>39660</v>
      </c>
      <c r="D2526" s="86"/>
      <c r="E2526" s="277">
        <v>39661</v>
      </c>
      <c r="F2526" s="105">
        <v>39664</v>
      </c>
      <c r="G2526" s="92"/>
      <c r="H2526" s="135"/>
      <c r="I2526" s="206">
        <v>68920</v>
      </c>
      <c r="J2526" s="206"/>
      <c r="K2526" s="206"/>
      <c r="L2526" s="206">
        <v>32919</v>
      </c>
      <c r="M2526" s="206" t="s">
        <v>943</v>
      </c>
      <c r="N2526" s="206">
        <v>112224</v>
      </c>
      <c r="O2526" s="206">
        <v>28374</v>
      </c>
      <c r="P2526" s="206">
        <v>837434</v>
      </c>
      <c r="Q2526" s="206">
        <v>834325</v>
      </c>
      <c r="R2526" s="206">
        <v>12151</v>
      </c>
      <c r="S2526" s="206">
        <v>1480299</v>
      </c>
      <c r="T2526" s="206"/>
    </row>
    <row r="2527" spans="1:20">
      <c r="A2527" s="86">
        <v>2523</v>
      </c>
      <c r="B2527" s="86">
        <v>2523</v>
      </c>
      <c r="C2527" s="105">
        <v>39660</v>
      </c>
      <c r="D2527" s="86"/>
      <c r="E2527" s="277">
        <v>39661</v>
      </c>
      <c r="F2527" s="105">
        <v>39664</v>
      </c>
      <c r="G2527" s="105">
        <v>39696</v>
      </c>
      <c r="H2527" s="238" t="s">
        <v>326</v>
      </c>
      <c r="I2527" s="206">
        <v>68102</v>
      </c>
      <c r="J2527" s="206"/>
      <c r="K2527" s="206"/>
      <c r="L2527" s="206">
        <v>32903</v>
      </c>
      <c r="M2527" s="206" t="s">
        <v>944</v>
      </c>
      <c r="N2527" s="206">
        <v>112096</v>
      </c>
      <c r="O2527" s="206">
        <v>28425</v>
      </c>
      <c r="P2527" s="206">
        <v>836434</v>
      </c>
      <c r="Q2527" s="206">
        <v>834511</v>
      </c>
      <c r="R2527" s="206">
        <v>10790</v>
      </c>
      <c r="S2527" s="206">
        <v>1480304</v>
      </c>
      <c r="T2527" s="206"/>
    </row>
    <row r="2528" spans="1:20">
      <c r="A2528" s="86">
        <v>2524</v>
      </c>
      <c r="B2528" s="86">
        <v>2524</v>
      </c>
      <c r="C2528" s="105">
        <v>39660</v>
      </c>
      <c r="D2528" s="86"/>
      <c r="E2528" s="277">
        <v>39664</v>
      </c>
      <c r="F2528" s="105">
        <v>39667</v>
      </c>
      <c r="G2528" s="234">
        <v>39701</v>
      </c>
      <c r="H2528" s="238" t="s">
        <v>127</v>
      </c>
      <c r="I2528" s="206">
        <v>68383</v>
      </c>
      <c r="J2528" s="206"/>
      <c r="K2528" s="206"/>
      <c r="L2528" s="206">
        <v>32795</v>
      </c>
      <c r="M2528" s="206" t="s">
        <v>945</v>
      </c>
      <c r="N2528" s="206">
        <v>112222</v>
      </c>
      <c r="O2528" s="206">
        <v>28068</v>
      </c>
      <c r="P2528" s="206">
        <v>837581</v>
      </c>
      <c r="Q2528" s="206">
        <v>834300</v>
      </c>
      <c r="R2528" s="206">
        <v>11995</v>
      </c>
      <c r="S2528" s="206">
        <v>1980343</v>
      </c>
      <c r="T2528" s="206"/>
    </row>
    <row r="2529" spans="1:20">
      <c r="A2529" s="86">
        <v>2525</v>
      </c>
      <c r="B2529" s="86">
        <v>2525</v>
      </c>
      <c r="C2529" s="105">
        <v>39660</v>
      </c>
      <c r="D2529" s="86"/>
      <c r="E2529" s="277">
        <v>39661</v>
      </c>
      <c r="F2529" s="105">
        <v>39664</v>
      </c>
      <c r="G2529" s="234">
        <v>39667</v>
      </c>
      <c r="H2529" s="232" t="s">
        <v>134</v>
      </c>
      <c r="I2529" s="206">
        <v>70348</v>
      </c>
      <c r="J2529" s="206"/>
      <c r="K2529" s="206"/>
      <c r="L2529" s="206">
        <v>32848</v>
      </c>
      <c r="M2529" s="206" t="s">
        <v>960</v>
      </c>
      <c r="N2529" s="206">
        <v>112081</v>
      </c>
      <c r="O2529" s="206">
        <v>28260</v>
      </c>
      <c r="P2529" s="206">
        <v>837584</v>
      </c>
      <c r="Q2529" s="206">
        <v>834314</v>
      </c>
      <c r="R2529" s="206">
        <v>11750</v>
      </c>
      <c r="S2529" s="206">
        <v>1980328</v>
      </c>
      <c r="T2529" s="206"/>
    </row>
    <row r="2530" spans="1:20">
      <c r="A2530" s="86">
        <v>2526</v>
      </c>
      <c r="B2530" s="86">
        <v>2526</v>
      </c>
      <c r="C2530" s="105">
        <v>39661</v>
      </c>
      <c r="D2530" s="86"/>
      <c r="E2530" s="277">
        <v>39664</v>
      </c>
      <c r="F2530" s="105">
        <v>39667</v>
      </c>
      <c r="G2530" s="234">
        <v>39681</v>
      </c>
      <c r="H2530" s="232" t="s">
        <v>127</v>
      </c>
      <c r="I2530" s="206">
        <v>68926</v>
      </c>
      <c r="J2530" s="206"/>
      <c r="K2530" s="206"/>
      <c r="L2530" s="206">
        <v>32800</v>
      </c>
      <c r="M2530" s="206" t="s">
        <v>961</v>
      </c>
      <c r="N2530" s="206">
        <v>111370</v>
      </c>
      <c r="O2530" s="206">
        <v>27668</v>
      </c>
      <c r="P2530" s="206">
        <v>836702</v>
      </c>
      <c r="Q2530" s="206">
        <v>834841</v>
      </c>
      <c r="R2530" s="206">
        <v>332</v>
      </c>
      <c r="S2530" s="206">
        <v>1480298</v>
      </c>
      <c r="T2530" s="206"/>
    </row>
    <row r="2531" spans="1:20">
      <c r="A2531" s="86">
        <v>2527</v>
      </c>
      <c r="B2531" s="86">
        <v>2527</v>
      </c>
      <c r="C2531" s="105">
        <v>39661</v>
      </c>
      <c r="D2531" s="86"/>
      <c r="E2531" s="277">
        <v>39664</v>
      </c>
      <c r="F2531" s="105">
        <v>39666</v>
      </c>
      <c r="G2531" s="92"/>
      <c r="H2531" s="135"/>
      <c r="I2531" s="206">
        <v>70665</v>
      </c>
      <c r="J2531" s="206"/>
      <c r="K2531" s="206"/>
      <c r="L2531" s="206">
        <v>32788</v>
      </c>
      <c r="M2531" s="206" t="s">
        <v>962</v>
      </c>
      <c r="N2531" s="206">
        <v>112225</v>
      </c>
      <c r="O2531" s="206">
        <v>27187</v>
      </c>
      <c r="P2531" s="206">
        <v>837435</v>
      </c>
      <c r="Q2531" s="206">
        <v>834327</v>
      </c>
      <c r="R2531" s="206">
        <v>11753</v>
      </c>
      <c r="S2531" s="206">
        <v>1480292</v>
      </c>
      <c r="T2531" s="206"/>
    </row>
    <row r="2532" spans="1:20">
      <c r="A2532" s="86">
        <v>2528</v>
      </c>
      <c r="B2532" s="86">
        <v>2528</v>
      </c>
      <c r="C2532" s="105">
        <v>39661</v>
      </c>
      <c r="D2532" s="86"/>
      <c r="E2532" s="277">
        <v>39664</v>
      </c>
      <c r="F2532" s="105">
        <v>39667</v>
      </c>
      <c r="G2532" s="105">
        <v>39696</v>
      </c>
      <c r="H2532" s="238" t="s">
        <v>326</v>
      </c>
      <c r="I2532" s="206">
        <v>69729</v>
      </c>
      <c r="J2532" s="206"/>
      <c r="K2532" s="206"/>
      <c r="L2532" s="206">
        <v>32861</v>
      </c>
      <c r="M2532" s="206" t="s">
        <v>963</v>
      </c>
      <c r="N2532" s="206">
        <v>111923</v>
      </c>
      <c r="O2532" s="206">
        <v>28248</v>
      </c>
      <c r="P2532" s="206">
        <v>837118</v>
      </c>
      <c r="Q2532" s="206">
        <v>834307</v>
      </c>
      <c r="R2532" s="206">
        <v>11977</v>
      </c>
      <c r="S2532" s="206">
        <v>1480293</v>
      </c>
      <c r="T2532" s="206"/>
    </row>
    <row r="2533" spans="1:20">
      <c r="A2533" s="86">
        <v>2529</v>
      </c>
      <c r="B2533" s="86">
        <v>2529</v>
      </c>
      <c r="C2533" s="105">
        <v>39661</v>
      </c>
      <c r="D2533" s="86"/>
      <c r="E2533" s="277">
        <v>39664</v>
      </c>
      <c r="F2533" s="105">
        <v>39667</v>
      </c>
      <c r="G2533" s="234">
        <v>39696</v>
      </c>
      <c r="H2533" s="238" t="s">
        <v>120</v>
      </c>
      <c r="I2533" s="206">
        <v>70675</v>
      </c>
      <c r="J2533" s="206"/>
      <c r="K2533" s="206"/>
      <c r="L2533" s="206">
        <v>32791</v>
      </c>
      <c r="M2533" s="206" t="s">
        <v>964</v>
      </c>
      <c r="N2533" s="206">
        <v>111314</v>
      </c>
      <c r="O2533" s="206">
        <v>27898</v>
      </c>
      <c r="P2533" s="206">
        <v>837445</v>
      </c>
      <c r="Q2533" s="206">
        <v>84228</v>
      </c>
      <c r="R2533" s="206">
        <v>10695</v>
      </c>
      <c r="S2533" s="206">
        <v>2380077</v>
      </c>
      <c r="T2533" s="206"/>
    </row>
    <row r="2534" spans="1:20">
      <c r="A2534" s="86">
        <v>2530</v>
      </c>
      <c r="B2534" s="86">
        <v>2530</v>
      </c>
      <c r="C2534" s="105">
        <v>39661</v>
      </c>
      <c r="D2534" s="86"/>
      <c r="E2534" s="277">
        <v>39664</v>
      </c>
      <c r="F2534" s="105">
        <v>39667</v>
      </c>
      <c r="G2534" s="234">
        <v>39696</v>
      </c>
      <c r="H2534" s="238" t="s">
        <v>120</v>
      </c>
      <c r="I2534" s="206">
        <v>76730</v>
      </c>
      <c r="J2534" s="206"/>
      <c r="K2534" s="206"/>
      <c r="L2534" s="206">
        <v>32773</v>
      </c>
      <c r="M2534" s="206" t="s">
        <v>965</v>
      </c>
      <c r="N2534" s="206">
        <v>111187</v>
      </c>
      <c r="O2534" s="206">
        <v>28094</v>
      </c>
      <c r="P2534" s="206">
        <v>837440</v>
      </c>
      <c r="Q2534" s="206">
        <v>834516</v>
      </c>
      <c r="R2534" s="206">
        <v>11052</v>
      </c>
      <c r="S2534" s="206">
        <v>1980384</v>
      </c>
      <c r="T2534" s="206"/>
    </row>
    <row r="2535" spans="1:20">
      <c r="A2535" s="86">
        <v>2531</v>
      </c>
      <c r="B2535" s="86">
        <v>2531</v>
      </c>
      <c r="C2535" s="105">
        <v>39661</v>
      </c>
      <c r="D2535" s="86"/>
      <c r="E2535" s="277">
        <v>39664</v>
      </c>
      <c r="F2535" s="105">
        <v>39667</v>
      </c>
      <c r="G2535" s="234">
        <v>39696</v>
      </c>
      <c r="H2535" s="238" t="s">
        <v>120</v>
      </c>
      <c r="I2535" s="206">
        <v>68169</v>
      </c>
      <c r="J2535" s="206"/>
      <c r="K2535" s="206"/>
      <c r="L2535" s="206">
        <v>32762</v>
      </c>
      <c r="M2535" s="206" t="s">
        <v>966</v>
      </c>
      <c r="N2535" s="206">
        <v>111488</v>
      </c>
      <c r="O2535" s="206">
        <v>28229</v>
      </c>
      <c r="P2535" s="206">
        <v>237953</v>
      </c>
      <c r="Q2535" s="206">
        <v>834840</v>
      </c>
      <c r="R2535" s="206">
        <v>10807</v>
      </c>
      <c r="S2535" s="206">
        <v>1480247</v>
      </c>
      <c r="T2535" s="206"/>
    </row>
    <row r="2536" spans="1:20">
      <c r="A2536" s="86">
        <v>2532</v>
      </c>
      <c r="B2536" s="86">
        <v>2532</v>
      </c>
      <c r="C2536" s="105">
        <v>39661</v>
      </c>
      <c r="D2536" s="86"/>
      <c r="E2536" s="277">
        <v>39668</v>
      </c>
      <c r="F2536" s="105">
        <v>39668</v>
      </c>
      <c r="G2536" s="105">
        <v>39689</v>
      </c>
      <c r="H2536" s="232" t="s">
        <v>120</v>
      </c>
      <c r="I2536" s="206">
        <v>68457</v>
      </c>
      <c r="J2536" s="206"/>
      <c r="K2536" s="206"/>
      <c r="L2536" s="206">
        <v>32775</v>
      </c>
      <c r="M2536" s="206" t="s">
        <v>967</v>
      </c>
      <c r="N2536" s="206">
        <v>112290</v>
      </c>
      <c r="O2536" s="206">
        <v>28199</v>
      </c>
      <c r="P2536" s="206">
        <v>838124</v>
      </c>
      <c r="Q2536" s="206">
        <v>834839</v>
      </c>
      <c r="R2536" s="206">
        <v>11586</v>
      </c>
      <c r="S2536" s="206">
        <v>1480270</v>
      </c>
      <c r="T2536" s="206"/>
    </row>
    <row r="2537" spans="1:20">
      <c r="A2537" s="86">
        <v>2533</v>
      </c>
      <c r="B2537" s="86">
        <v>2533</v>
      </c>
      <c r="C2537" s="105">
        <v>39661</v>
      </c>
      <c r="D2537" s="86"/>
      <c r="E2537" s="277">
        <v>39664</v>
      </c>
      <c r="F2537" s="105">
        <v>39667</v>
      </c>
      <c r="G2537" s="234">
        <v>39672</v>
      </c>
      <c r="H2537" s="232" t="s">
        <v>122</v>
      </c>
      <c r="I2537" s="206">
        <v>68144</v>
      </c>
      <c r="J2537" s="206"/>
      <c r="K2537" s="206"/>
      <c r="L2537" s="206">
        <v>32856</v>
      </c>
      <c r="M2537" s="206" t="s">
        <v>968</v>
      </c>
      <c r="N2537" s="206">
        <v>111313</v>
      </c>
      <c r="O2537" s="206">
        <v>28320</v>
      </c>
      <c r="P2537" s="206">
        <v>838521</v>
      </c>
      <c r="Q2537" s="206">
        <v>834835</v>
      </c>
      <c r="R2537" s="206">
        <v>11987</v>
      </c>
      <c r="S2537" s="206">
        <v>1480240</v>
      </c>
      <c r="T2537" s="206"/>
    </row>
    <row r="2538" spans="1:20">
      <c r="A2538" s="86">
        <v>2534</v>
      </c>
      <c r="B2538" s="86">
        <v>2534</v>
      </c>
      <c r="C2538" s="105">
        <v>39661</v>
      </c>
      <c r="D2538" s="86"/>
      <c r="E2538" s="277">
        <v>39664</v>
      </c>
      <c r="F2538" s="105">
        <v>39667</v>
      </c>
      <c r="G2538" s="105">
        <v>39681</v>
      </c>
      <c r="H2538" s="232" t="s">
        <v>120</v>
      </c>
      <c r="I2538" s="206">
        <v>69737</v>
      </c>
      <c r="J2538" s="206"/>
      <c r="K2538" s="206"/>
      <c r="L2538" s="206">
        <v>32890</v>
      </c>
      <c r="M2538" s="206" t="s">
        <v>969</v>
      </c>
      <c r="N2538" s="206">
        <v>111195</v>
      </c>
      <c r="O2538" s="206">
        <v>28388</v>
      </c>
      <c r="P2538" s="206">
        <v>838122</v>
      </c>
      <c r="Q2538" s="206">
        <v>834836</v>
      </c>
      <c r="R2538" s="206">
        <v>12024</v>
      </c>
      <c r="S2538" s="206">
        <v>1480246</v>
      </c>
      <c r="T2538" s="206"/>
    </row>
    <row r="2539" spans="1:20">
      <c r="A2539" s="86">
        <v>2535</v>
      </c>
      <c r="B2539" s="86">
        <v>2535</v>
      </c>
      <c r="C2539" s="105">
        <v>39661</v>
      </c>
      <c r="D2539" s="86"/>
      <c r="E2539" s="277">
        <v>39665</v>
      </c>
      <c r="F2539" s="105">
        <v>39666</v>
      </c>
      <c r="G2539" s="105">
        <v>39694</v>
      </c>
      <c r="H2539" s="238" t="s">
        <v>120</v>
      </c>
      <c r="I2539" s="206">
        <v>70835</v>
      </c>
      <c r="J2539" s="206"/>
      <c r="K2539" s="206"/>
      <c r="L2539" s="206">
        <v>32883</v>
      </c>
      <c r="M2539" s="206" t="s">
        <v>970</v>
      </c>
      <c r="N2539" s="206">
        <v>112359</v>
      </c>
      <c r="O2539" s="206">
        <v>28392</v>
      </c>
      <c r="P2539" s="206">
        <v>837917</v>
      </c>
      <c r="Q2539" s="206">
        <v>783324</v>
      </c>
      <c r="R2539" s="206">
        <v>12087</v>
      </c>
      <c r="S2539" s="206">
        <v>1480243</v>
      </c>
      <c r="T2539" s="206"/>
    </row>
    <row r="2540" spans="1:20">
      <c r="A2540" s="86">
        <v>2536</v>
      </c>
      <c r="B2540" s="86">
        <v>2536</v>
      </c>
      <c r="C2540" s="105">
        <v>39661</v>
      </c>
      <c r="D2540" s="86"/>
      <c r="E2540" s="277">
        <v>39664</v>
      </c>
      <c r="F2540" s="105">
        <v>39667</v>
      </c>
      <c r="G2540" s="135"/>
      <c r="H2540" s="135"/>
      <c r="I2540" s="206">
        <v>70905</v>
      </c>
      <c r="J2540" s="206"/>
      <c r="K2540" s="206"/>
      <c r="L2540" s="206">
        <v>32898</v>
      </c>
      <c r="M2540" s="206" t="s">
        <v>971</v>
      </c>
      <c r="N2540" s="206">
        <v>112350</v>
      </c>
      <c r="O2540" s="206">
        <v>28427</v>
      </c>
      <c r="P2540" s="206">
        <v>837918</v>
      </c>
      <c r="Q2540" s="206">
        <v>834831</v>
      </c>
      <c r="R2540" s="206">
        <v>10950</v>
      </c>
      <c r="S2540" s="206">
        <v>1980331</v>
      </c>
      <c r="T2540" s="206"/>
    </row>
    <row r="2541" spans="1:20">
      <c r="A2541" s="86">
        <v>2537</v>
      </c>
      <c r="B2541" s="86">
        <v>2537</v>
      </c>
      <c r="C2541" s="105">
        <v>39661</v>
      </c>
      <c r="D2541" s="86"/>
      <c r="E2541" s="277">
        <v>39664</v>
      </c>
      <c r="F2541" s="105">
        <v>39667</v>
      </c>
      <c r="G2541" s="234">
        <v>39696</v>
      </c>
      <c r="H2541" s="238" t="s">
        <v>120</v>
      </c>
      <c r="I2541" s="206">
        <v>70897</v>
      </c>
      <c r="J2541" s="206"/>
      <c r="K2541" s="206"/>
      <c r="L2541" s="206">
        <v>32875</v>
      </c>
      <c r="M2541" s="206" t="s">
        <v>972</v>
      </c>
      <c r="N2541" s="206">
        <v>112296</v>
      </c>
      <c r="O2541" s="206">
        <v>28323</v>
      </c>
      <c r="P2541" s="206">
        <v>837920</v>
      </c>
      <c r="Q2541" s="206">
        <v>834838</v>
      </c>
      <c r="R2541" s="206">
        <v>12082</v>
      </c>
      <c r="S2541" s="206">
        <v>1480249</v>
      </c>
      <c r="T2541" s="206"/>
    </row>
    <row r="2542" spans="1:20">
      <c r="A2542" s="86">
        <v>2538</v>
      </c>
      <c r="B2542" s="86">
        <v>2538</v>
      </c>
      <c r="C2542" s="105">
        <v>39661</v>
      </c>
      <c r="D2542" s="86"/>
      <c r="E2542" s="277">
        <v>39664</v>
      </c>
      <c r="F2542" s="105">
        <v>39667</v>
      </c>
      <c r="G2542" s="105">
        <v>39667</v>
      </c>
      <c r="H2542" s="232" t="s">
        <v>138</v>
      </c>
      <c r="I2542" s="206">
        <v>70919</v>
      </c>
      <c r="J2542" s="206"/>
      <c r="K2542" s="206"/>
      <c r="L2542" s="206">
        <v>32873</v>
      </c>
      <c r="M2542" s="206" t="s">
        <v>973</v>
      </c>
      <c r="N2542" s="206">
        <v>111672</v>
      </c>
      <c r="O2542" s="206">
        <v>28322</v>
      </c>
      <c r="P2542" s="206">
        <v>837754</v>
      </c>
      <c r="Q2542" s="206">
        <v>834832</v>
      </c>
      <c r="R2542" s="206">
        <v>12069</v>
      </c>
      <c r="S2542" s="206">
        <v>1480272</v>
      </c>
      <c r="T2542" s="206"/>
    </row>
    <row r="2543" spans="1:20">
      <c r="A2543" s="86">
        <v>2539</v>
      </c>
      <c r="B2543" s="86">
        <v>2539</v>
      </c>
      <c r="C2543" s="105">
        <v>39661</v>
      </c>
      <c r="D2543" s="86"/>
      <c r="E2543" s="277">
        <v>39664</v>
      </c>
      <c r="F2543" s="105">
        <v>39667</v>
      </c>
      <c r="G2543" s="105">
        <v>39700</v>
      </c>
      <c r="H2543" s="238" t="s">
        <v>326</v>
      </c>
      <c r="I2543" s="206">
        <v>70914</v>
      </c>
      <c r="J2543" s="206"/>
      <c r="K2543" s="206"/>
      <c r="L2543" s="206">
        <v>32720</v>
      </c>
      <c r="M2543" s="206" t="s">
        <v>974</v>
      </c>
      <c r="N2543" s="206">
        <v>112294</v>
      </c>
      <c r="O2543" s="206">
        <v>28154</v>
      </c>
      <c r="P2543" s="206">
        <v>835003</v>
      </c>
      <c r="Q2543" s="206">
        <v>834837</v>
      </c>
      <c r="R2543" s="206">
        <v>12132</v>
      </c>
      <c r="S2543" s="206">
        <v>1980329</v>
      </c>
      <c r="T2543" s="206"/>
    </row>
    <row r="2544" spans="1:20">
      <c r="A2544" s="86">
        <v>2540</v>
      </c>
      <c r="B2544" s="86">
        <v>2540</v>
      </c>
      <c r="C2544" s="105">
        <v>39661</v>
      </c>
      <c r="D2544" s="86"/>
      <c r="E2544" s="277">
        <v>39664</v>
      </c>
      <c r="F2544" s="105">
        <v>39667</v>
      </c>
      <c r="G2544" s="105">
        <v>39696</v>
      </c>
      <c r="H2544" s="238" t="s">
        <v>326</v>
      </c>
      <c r="I2544" s="206">
        <v>68088</v>
      </c>
      <c r="J2544" s="206"/>
      <c r="K2544" s="206"/>
      <c r="L2544" s="206">
        <v>32900</v>
      </c>
      <c r="M2544" s="206" t="s">
        <v>975</v>
      </c>
      <c r="N2544" s="206">
        <v>112292</v>
      </c>
      <c r="O2544" s="206">
        <v>28401</v>
      </c>
      <c r="P2544" s="206">
        <v>835005</v>
      </c>
      <c r="Q2544" s="206">
        <v>834834</v>
      </c>
      <c r="R2544" s="206">
        <v>10979</v>
      </c>
      <c r="S2544" s="206">
        <v>1980337</v>
      </c>
      <c r="T2544" s="206"/>
    </row>
    <row r="2545" spans="1:20">
      <c r="A2545" s="86">
        <v>2541</v>
      </c>
      <c r="B2545" s="86">
        <v>2541</v>
      </c>
      <c r="C2545" s="105">
        <v>39661</v>
      </c>
      <c r="D2545" s="86"/>
      <c r="E2545" s="277">
        <v>39664</v>
      </c>
      <c r="F2545" s="105">
        <v>39667</v>
      </c>
      <c r="G2545" s="105">
        <v>39696</v>
      </c>
      <c r="H2545" s="238" t="s">
        <v>326</v>
      </c>
      <c r="I2545" s="206">
        <v>70942</v>
      </c>
      <c r="J2545" s="206"/>
      <c r="K2545" s="206"/>
      <c r="L2545" s="206">
        <v>32868</v>
      </c>
      <c r="M2545" s="206" t="s">
        <v>976</v>
      </c>
      <c r="N2545" s="206">
        <v>110310</v>
      </c>
      <c r="O2545" s="206">
        <v>28240</v>
      </c>
      <c r="P2545" s="206">
        <v>835001</v>
      </c>
      <c r="Q2545" s="206">
        <v>834514</v>
      </c>
      <c r="R2545" s="206">
        <v>12077</v>
      </c>
      <c r="S2545" s="206">
        <v>1480303</v>
      </c>
      <c r="T2545" s="206"/>
    </row>
    <row r="2546" spans="1:20">
      <c r="A2546" s="86">
        <v>2542</v>
      </c>
      <c r="B2546" s="86">
        <v>2542</v>
      </c>
      <c r="C2546" s="105">
        <v>39664</v>
      </c>
      <c r="D2546" s="86"/>
      <c r="E2546" s="277">
        <v>39665</v>
      </c>
      <c r="F2546" s="105">
        <v>39667</v>
      </c>
      <c r="G2546" s="105">
        <v>39681</v>
      </c>
      <c r="H2546" s="232" t="s">
        <v>120</v>
      </c>
      <c r="I2546" s="206">
        <v>70916</v>
      </c>
      <c r="J2546" s="206"/>
      <c r="K2546" s="206"/>
      <c r="L2546" s="206">
        <v>32869</v>
      </c>
      <c r="M2546" s="206" t="s">
        <v>977</v>
      </c>
      <c r="N2546" s="206">
        <v>112295</v>
      </c>
      <c r="O2546" s="206">
        <v>28362</v>
      </c>
      <c r="P2546" s="206">
        <v>834923</v>
      </c>
      <c r="Q2546" s="206">
        <v>834829</v>
      </c>
      <c r="R2546" s="206">
        <v>12070</v>
      </c>
      <c r="S2546" s="206">
        <v>1980321</v>
      </c>
      <c r="T2546" s="206"/>
    </row>
    <row r="2547" spans="1:20">
      <c r="A2547" s="86">
        <v>2543</v>
      </c>
      <c r="B2547" s="86">
        <v>2543</v>
      </c>
      <c r="C2547" s="105">
        <v>39664</v>
      </c>
      <c r="D2547" s="86"/>
      <c r="E2547" s="277">
        <v>39665</v>
      </c>
      <c r="F2547" s="105">
        <v>39667</v>
      </c>
      <c r="G2547" s="234">
        <v>39680</v>
      </c>
      <c r="H2547" s="232" t="s">
        <v>134</v>
      </c>
      <c r="I2547" s="206">
        <v>70941</v>
      </c>
      <c r="J2547" s="206"/>
      <c r="K2547" s="206"/>
      <c r="L2547" s="206">
        <v>32896</v>
      </c>
      <c r="M2547" s="206" t="s">
        <v>978</v>
      </c>
      <c r="N2547" s="206">
        <v>112347</v>
      </c>
      <c r="O2547" s="206">
        <v>28420</v>
      </c>
      <c r="P2547" s="206">
        <v>838507</v>
      </c>
      <c r="Q2547" s="206">
        <v>834830</v>
      </c>
      <c r="R2547" s="206">
        <v>12026</v>
      </c>
      <c r="S2547" s="206">
        <v>1480295</v>
      </c>
      <c r="T2547" s="206"/>
    </row>
    <row r="2548" spans="1:20">
      <c r="A2548" s="86">
        <v>2544</v>
      </c>
      <c r="B2548" s="86">
        <v>2544</v>
      </c>
      <c r="C2548" s="105">
        <v>39664</v>
      </c>
      <c r="D2548" s="86"/>
      <c r="E2548" s="277">
        <v>39665</v>
      </c>
      <c r="F2548" s="105">
        <v>39667</v>
      </c>
      <c r="G2548" s="105">
        <v>39694</v>
      </c>
      <c r="H2548" s="238" t="s">
        <v>123</v>
      </c>
      <c r="I2548" s="206">
        <v>70947</v>
      </c>
      <c r="J2548" s="206"/>
      <c r="K2548" s="206"/>
      <c r="L2548" s="206">
        <v>32863</v>
      </c>
      <c r="M2548" s="206" t="s">
        <v>979</v>
      </c>
      <c r="N2548" s="206">
        <v>10840</v>
      </c>
      <c r="O2548" s="206">
        <v>28237</v>
      </c>
      <c r="P2548" s="206">
        <v>838379</v>
      </c>
      <c r="Q2548" s="206">
        <v>834828</v>
      </c>
      <c r="R2548" s="206">
        <v>11951</v>
      </c>
      <c r="S2548" s="206">
        <v>1480291</v>
      </c>
      <c r="T2548" s="206"/>
    </row>
    <row r="2549" spans="1:20">
      <c r="A2549" s="86">
        <v>2545</v>
      </c>
      <c r="B2549" s="86">
        <v>2545</v>
      </c>
      <c r="C2549" s="105">
        <v>39664</v>
      </c>
      <c r="D2549" s="86"/>
      <c r="E2549" s="277">
        <v>39665</v>
      </c>
      <c r="F2549" s="105">
        <v>39667</v>
      </c>
      <c r="G2549" s="105">
        <v>39694</v>
      </c>
      <c r="H2549" s="238" t="s">
        <v>123</v>
      </c>
      <c r="I2549" s="206">
        <v>70902</v>
      </c>
      <c r="J2549" s="206"/>
      <c r="K2549" s="206"/>
      <c r="L2549" s="206">
        <v>32853</v>
      </c>
      <c r="M2549" s="206" t="s">
        <v>980</v>
      </c>
      <c r="N2549" s="206">
        <v>112353</v>
      </c>
      <c r="O2549" s="206">
        <v>28340</v>
      </c>
      <c r="P2549" s="206">
        <v>838528</v>
      </c>
      <c r="Q2549" s="206">
        <v>834827</v>
      </c>
      <c r="R2549" s="206">
        <v>11894</v>
      </c>
      <c r="S2549" s="206">
        <v>1480288</v>
      </c>
      <c r="T2549" s="206"/>
    </row>
    <row r="2550" spans="1:20">
      <c r="A2550" s="86">
        <v>2546</v>
      </c>
      <c r="B2550" s="86">
        <v>2546</v>
      </c>
      <c r="C2550" s="105">
        <v>39664</v>
      </c>
      <c r="D2550" s="86"/>
      <c r="E2550" s="277">
        <v>39665</v>
      </c>
      <c r="F2550" s="105">
        <v>39667</v>
      </c>
      <c r="G2550" s="234">
        <v>39680</v>
      </c>
      <c r="H2550" s="232" t="s">
        <v>134</v>
      </c>
      <c r="I2550" s="206">
        <v>70880</v>
      </c>
      <c r="J2550" s="206"/>
      <c r="K2550" s="206"/>
      <c r="L2550" s="206">
        <v>32904</v>
      </c>
      <c r="M2550" s="206" t="s">
        <v>981</v>
      </c>
      <c r="N2550" s="206">
        <v>112298</v>
      </c>
      <c r="O2550" s="206">
        <v>28416</v>
      </c>
      <c r="P2550" s="206">
        <v>838524</v>
      </c>
      <c r="Q2550" s="206">
        <v>834824</v>
      </c>
      <c r="R2550" s="206">
        <v>12017</v>
      </c>
      <c r="S2550" s="206">
        <v>1980341</v>
      </c>
      <c r="T2550" s="206"/>
    </row>
    <row r="2551" spans="1:20">
      <c r="A2551" s="86">
        <v>2547</v>
      </c>
      <c r="B2551" s="86">
        <v>2547</v>
      </c>
      <c r="C2551" s="105">
        <v>39664</v>
      </c>
      <c r="D2551" s="86"/>
      <c r="E2551" s="277">
        <v>39665</v>
      </c>
      <c r="F2551" s="105">
        <v>39667</v>
      </c>
      <c r="G2551" s="105">
        <v>39694</v>
      </c>
      <c r="H2551" s="238" t="s">
        <v>120</v>
      </c>
      <c r="I2551" s="206">
        <v>70787</v>
      </c>
      <c r="J2551" s="206"/>
      <c r="K2551" s="206"/>
      <c r="L2551" s="206">
        <v>32880</v>
      </c>
      <c r="M2551" s="206" t="s">
        <v>982</v>
      </c>
      <c r="N2551" s="206">
        <v>112219</v>
      </c>
      <c r="O2551" s="206">
        <v>28377</v>
      </c>
      <c r="P2551" s="206">
        <v>838515</v>
      </c>
      <c r="Q2551" s="206">
        <v>834825</v>
      </c>
      <c r="R2551" s="206">
        <v>10676</v>
      </c>
      <c r="S2551" s="206">
        <v>1980338</v>
      </c>
      <c r="T2551" s="206"/>
    </row>
    <row r="2552" spans="1:20">
      <c r="A2552" s="86">
        <v>2548</v>
      </c>
      <c r="B2552" s="86">
        <v>2548</v>
      </c>
      <c r="C2552" s="105">
        <v>39664</v>
      </c>
      <c r="D2552" s="86"/>
      <c r="E2552" s="277">
        <v>39665</v>
      </c>
      <c r="F2552" s="105">
        <v>39666</v>
      </c>
      <c r="G2552" s="105">
        <v>39692</v>
      </c>
      <c r="H2552" s="238" t="s">
        <v>119</v>
      </c>
      <c r="I2552" s="206">
        <v>70837</v>
      </c>
      <c r="J2552" s="206"/>
      <c r="K2552" s="206"/>
      <c r="L2552" s="206">
        <v>32902</v>
      </c>
      <c r="M2552" s="206" t="s">
        <v>983</v>
      </c>
      <c r="N2552" s="206">
        <v>112274</v>
      </c>
      <c r="O2552" s="206">
        <v>28354</v>
      </c>
      <c r="P2552" s="206">
        <v>838384</v>
      </c>
      <c r="Q2552" s="206">
        <v>834825</v>
      </c>
      <c r="R2552" s="206">
        <v>10759</v>
      </c>
      <c r="S2552" s="206">
        <v>1480263</v>
      </c>
      <c r="T2552" s="206"/>
    </row>
    <row r="2553" spans="1:20">
      <c r="A2553" s="86">
        <v>2549</v>
      </c>
      <c r="B2553" s="86">
        <v>2549</v>
      </c>
      <c r="C2553" s="105">
        <v>39664</v>
      </c>
      <c r="D2553" s="86"/>
      <c r="E2553" s="277">
        <v>39665</v>
      </c>
      <c r="F2553" s="105">
        <v>39667</v>
      </c>
      <c r="G2553" s="135"/>
      <c r="H2553" s="135"/>
      <c r="I2553" s="206">
        <v>70706</v>
      </c>
      <c r="J2553" s="206"/>
      <c r="K2553" s="206"/>
      <c r="L2553" s="206">
        <v>32830</v>
      </c>
      <c r="M2553" s="206" t="s">
        <v>984</v>
      </c>
      <c r="N2553" s="206">
        <v>112201</v>
      </c>
      <c r="O2553" s="206">
        <v>28334</v>
      </c>
      <c r="P2553" s="206">
        <v>837619</v>
      </c>
      <c r="Q2553" s="206">
        <v>835531</v>
      </c>
      <c r="R2553" s="206">
        <v>11966</v>
      </c>
      <c r="S2553" s="206">
        <v>2780099</v>
      </c>
      <c r="T2553" s="206"/>
    </row>
    <row r="2554" spans="1:20">
      <c r="A2554" s="86">
        <v>2550</v>
      </c>
      <c r="B2554" s="86">
        <v>2550</v>
      </c>
      <c r="C2554" s="105">
        <v>39664</v>
      </c>
      <c r="D2554" s="86"/>
      <c r="E2554" s="277">
        <v>39665</v>
      </c>
      <c r="F2554" s="105">
        <v>39671</v>
      </c>
      <c r="G2554" s="105">
        <v>39699</v>
      </c>
      <c r="H2554" s="238" t="s">
        <v>326</v>
      </c>
      <c r="I2554" s="206">
        <v>70948</v>
      </c>
      <c r="J2554" s="206"/>
      <c r="K2554" s="206"/>
      <c r="L2554" s="206">
        <v>32885</v>
      </c>
      <c r="M2554" s="206" t="s">
        <v>985</v>
      </c>
      <c r="N2554" s="206">
        <v>112527</v>
      </c>
      <c r="O2554" s="206">
        <v>28365</v>
      </c>
      <c r="P2554" s="206">
        <v>838129</v>
      </c>
      <c r="Q2554" s="206">
        <v>835541</v>
      </c>
      <c r="R2554" s="206">
        <v>12073</v>
      </c>
      <c r="S2554" s="206">
        <v>2780109</v>
      </c>
      <c r="T2554" s="206"/>
    </row>
    <row r="2555" spans="1:20">
      <c r="A2555" s="86">
        <v>2551</v>
      </c>
      <c r="B2555" s="86">
        <v>2551</v>
      </c>
      <c r="C2555" s="105">
        <v>39664</v>
      </c>
      <c r="D2555" s="86"/>
      <c r="E2555" s="277">
        <v>39665</v>
      </c>
      <c r="F2555" s="105">
        <v>39666</v>
      </c>
      <c r="G2555" s="105">
        <v>39694</v>
      </c>
      <c r="H2555" s="238" t="s">
        <v>122</v>
      </c>
      <c r="I2555" s="206">
        <v>70883</v>
      </c>
      <c r="J2555" s="206"/>
      <c r="K2555" s="206"/>
      <c r="L2555" s="206">
        <v>32912</v>
      </c>
      <c r="M2555" s="206" t="s">
        <v>986</v>
      </c>
      <c r="N2555" s="206">
        <v>112355</v>
      </c>
      <c r="O2555" s="206">
        <v>28414</v>
      </c>
      <c r="P2555" s="206">
        <v>835895</v>
      </c>
      <c r="Q2555" s="206">
        <v>835538</v>
      </c>
      <c r="R2555" s="206">
        <v>12088</v>
      </c>
      <c r="S2555" s="206">
        <v>2780103</v>
      </c>
      <c r="T2555" s="206"/>
    </row>
    <row r="2556" spans="1:20">
      <c r="A2556" s="86">
        <v>2552</v>
      </c>
      <c r="B2556" s="86">
        <v>2552</v>
      </c>
      <c r="C2556" s="105">
        <v>39664</v>
      </c>
      <c r="D2556" s="86"/>
      <c r="E2556" s="277">
        <v>39665</v>
      </c>
      <c r="F2556" s="105">
        <v>39667</v>
      </c>
      <c r="G2556" s="135"/>
      <c r="H2556" s="135"/>
      <c r="I2556" s="206">
        <v>70917</v>
      </c>
      <c r="J2556" s="206"/>
      <c r="K2556" s="206"/>
      <c r="L2556" s="206">
        <v>32938</v>
      </c>
      <c r="M2556" s="206" t="s">
        <v>987</v>
      </c>
      <c r="N2556" s="206">
        <v>110379</v>
      </c>
      <c r="O2556" s="206">
        <v>28395</v>
      </c>
      <c r="P2556" s="206">
        <v>835710</v>
      </c>
      <c r="Q2556" s="206">
        <v>834831</v>
      </c>
      <c r="R2556" s="206">
        <v>12130</v>
      </c>
      <c r="S2556" s="206">
        <v>1480250</v>
      </c>
      <c r="T2556" s="206"/>
    </row>
    <row r="2557" spans="1:20">
      <c r="A2557" s="86">
        <v>2553</v>
      </c>
      <c r="B2557" s="86">
        <v>2553</v>
      </c>
      <c r="C2557" s="105">
        <v>39664</v>
      </c>
      <c r="D2557" s="86"/>
      <c r="E2557" s="277">
        <v>39665</v>
      </c>
      <c r="F2557" s="105">
        <v>39667</v>
      </c>
      <c r="G2557" s="105">
        <v>39681</v>
      </c>
      <c r="H2557" s="232" t="s">
        <v>120</v>
      </c>
      <c r="I2557" s="206">
        <v>70999</v>
      </c>
      <c r="J2557" s="206"/>
      <c r="K2557" s="206"/>
      <c r="L2557" s="206">
        <v>32976</v>
      </c>
      <c r="M2557" s="206" t="s">
        <v>988</v>
      </c>
      <c r="N2557" s="206">
        <v>112453</v>
      </c>
      <c r="O2557" s="206">
        <v>28295</v>
      </c>
      <c r="P2557" s="206">
        <v>838127</v>
      </c>
      <c r="Q2557" s="206">
        <v>835543</v>
      </c>
      <c r="R2557" s="206">
        <v>12152</v>
      </c>
      <c r="S2557" s="206">
        <v>2380083</v>
      </c>
      <c r="T2557" s="206"/>
    </row>
    <row r="2558" spans="1:20">
      <c r="A2558" s="86">
        <v>2554</v>
      </c>
      <c r="B2558" s="86">
        <v>2554</v>
      </c>
      <c r="C2558" s="105">
        <v>39664</v>
      </c>
      <c r="D2558" s="86"/>
      <c r="E2558" s="277">
        <v>39666</v>
      </c>
      <c r="F2558" s="105">
        <v>39671</v>
      </c>
      <c r="G2558" s="234">
        <v>39696</v>
      </c>
      <c r="H2558" s="238" t="s">
        <v>120</v>
      </c>
      <c r="I2558" s="206">
        <v>70945</v>
      </c>
      <c r="J2558" s="206"/>
      <c r="K2558" s="206"/>
      <c r="L2558" s="206">
        <v>32878</v>
      </c>
      <c r="M2558" s="206" t="s">
        <v>989</v>
      </c>
      <c r="N2558" s="206">
        <v>112659</v>
      </c>
      <c r="O2558" s="206">
        <v>28333</v>
      </c>
      <c r="P2558" s="206">
        <v>837510</v>
      </c>
      <c r="Q2558" s="206">
        <v>835539</v>
      </c>
      <c r="R2558" s="206">
        <v>12030</v>
      </c>
      <c r="S2558" s="206">
        <v>1480203</v>
      </c>
      <c r="T2558" s="206"/>
    </row>
    <row r="2559" spans="1:20">
      <c r="A2559" s="86">
        <v>2555</v>
      </c>
      <c r="B2559" s="86">
        <v>2555</v>
      </c>
      <c r="C2559" s="105">
        <v>39664</v>
      </c>
      <c r="D2559" s="86"/>
      <c r="E2559" s="277">
        <v>39667</v>
      </c>
      <c r="F2559" s="105">
        <v>39671</v>
      </c>
      <c r="G2559" s="135"/>
      <c r="H2559" s="135"/>
      <c r="I2559" s="206">
        <v>70944</v>
      </c>
      <c r="J2559" s="206"/>
      <c r="K2559" s="206"/>
      <c r="L2559" s="206">
        <v>32931</v>
      </c>
      <c r="M2559" s="206" t="s">
        <v>990</v>
      </c>
      <c r="N2559" s="206">
        <v>109824</v>
      </c>
      <c r="O2559" s="206">
        <v>28404</v>
      </c>
      <c r="P2559" s="206">
        <v>835713</v>
      </c>
      <c r="Q2559" s="206">
        <v>834820</v>
      </c>
      <c r="R2559" s="206">
        <v>12174</v>
      </c>
      <c r="S2559" s="206">
        <v>2780110</v>
      </c>
      <c r="T2559" s="206"/>
    </row>
    <row r="2560" spans="1:20">
      <c r="A2560" s="86">
        <v>2556</v>
      </c>
      <c r="B2560" s="86">
        <v>2556</v>
      </c>
      <c r="C2560" s="105">
        <v>39664</v>
      </c>
      <c r="D2560" s="86"/>
      <c r="E2560" s="277">
        <v>39665</v>
      </c>
      <c r="F2560" s="105">
        <v>39666</v>
      </c>
      <c r="G2560" s="105">
        <v>39692</v>
      </c>
      <c r="H2560" s="238" t="s">
        <v>119</v>
      </c>
      <c r="I2560" s="206">
        <v>70884</v>
      </c>
      <c r="J2560" s="206"/>
      <c r="K2560" s="206"/>
      <c r="L2560" s="206">
        <v>32969</v>
      </c>
      <c r="M2560" s="206">
        <v>308128</v>
      </c>
      <c r="N2560" s="206">
        <v>112662</v>
      </c>
      <c r="O2560" s="206">
        <v>28486</v>
      </c>
      <c r="P2560" s="206">
        <v>835629</v>
      </c>
      <c r="Q2560" s="206">
        <v>834822</v>
      </c>
      <c r="R2560" s="206">
        <v>12106</v>
      </c>
      <c r="S2560" s="206">
        <v>1980288</v>
      </c>
      <c r="T2560" s="206"/>
    </row>
    <row r="2561" spans="1:20">
      <c r="A2561" s="86">
        <v>2557</v>
      </c>
      <c r="B2561" s="86">
        <v>2557</v>
      </c>
      <c r="C2561" s="105">
        <v>39664</v>
      </c>
      <c r="D2561" s="86"/>
      <c r="E2561" s="277">
        <v>39665</v>
      </c>
      <c r="F2561" s="105">
        <v>39667</v>
      </c>
      <c r="G2561" s="105">
        <v>39685</v>
      </c>
      <c r="H2561" s="232" t="s">
        <v>120</v>
      </c>
      <c r="I2561" s="206">
        <v>70972</v>
      </c>
      <c r="J2561" s="206"/>
      <c r="K2561" s="206"/>
      <c r="L2561" s="206">
        <v>32972</v>
      </c>
      <c r="M2561" s="206" t="s">
        <v>991</v>
      </c>
      <c r="N2561" s="206">
        <v>112515</v>
      </c>
      <c r="O2561" s="206">
        <v>28495</v>
      </c>
      <c r="P2561" s="206">
        <v>839045</v>
      </c>
      <c r="Q2561" s="206">
        <v>835542</v>
      </c>
      <c r="R2561" s="206">
        <v>12179</v>
      </c>
      <c r="S2561" s="206">
        <v>2780092</v>
      </c>
      <c r="T2561" s="206"/>
    </row>
    <row r="2562" spans="1:20">
      <c r="A2562" s="86">
        <v>2558</v>
      </c>
      <c r="B2562" s="86">
        <v>2558</v>
      </c>
      <c r="C2562" s="105">
        <v>39665</v>
      </c>
      <c r="D2562" s="86"/>
      <c r="E2562" s="277">
        <v>39666</v>
      </c>
      <c r="F2562" s="105">
        <v>39666</v>
      </c>
      <c r="G2562" s="105">
        <v>39679</v>
      </c>
      <c r="H2562" s="232" t="s">
        <v>122</v>
      </c>
      <c r="I2562" s="206">
        <v>70943</v>
      </c>
      <c r="J2562" s="206"/>
      <c r="K2562" s="206"/>
      <c r="L2562" s="206">
        <v>32956</v>
      </c>
      <c r="M2562" s="206" t="s">
        <v>992</v>
      </c>
      <c r="N2562" s="206">
        <v>112831</v>
      </c>
      <c r="O2562" s="206">
        <v>28281</v>
      </c>
      <c r="P2562" s="206">
        <v>839048</v>
      </c>
      <c r="Q2562" s="206">
        <v>835534</v>
      </c>
      <c r="R2562" s="206">
        <v>12129</v>
      </c>
      <c r="S2562" s="206">
        <v>1480041</v>
      </c>
      <c r="T2562" s="206"/>
    </row>
    <row r="2563" spans="1:20">
      <c r="A2563" s="86">
        <v>2559</v>
      </c>
      <c r="B2563" s="86">
        <v>2559</v>
      </c>
      <c r="C2563" s="105">
        <v>39665</v>
      </c>
      <c r="D2563" s="86"/>
      <c r="E2563" s="277">
        <v>39666</v>
      </c>
      <c r="F2563" s="105">
        <v>39666</v>
      </c>
      <c r="G2563" s="105">
        <v>39694</v>
      </c>
      <c r="H2563" s="238" t="s">
        <v>120</v>
      </c>
      <c r="I2563" s="206">
        <v>70831</v>
      </c>
      <c r="J2563" s="206"/>
      <c r="K2563" s="206"/>
      <c r="L2563" s="206">
        <v>32982</v>
      </c>
      <c r="M2563" s="206" t="s">
        <v>993</v>
      </c>
      <c r="N2563" s="206">
        <v>112349</v>
      </c>
      <c r="O2563" s="206">
        <v>28462</v>
      </c>
      <c r="P2563" s="206">
        <v>838896</v>
      </c>
      <c r="Q2563" s="206">
        <v>835535</v>
      </c>
      <c r="R2563" s="206">
        <v>12192</v>
      </c>
      <c r="S2563" s="206">
        <v>1480015</v>
      </c>
      <c r="T2563" s="206"/>
    </row>
    <row r="2564" spans="1:20">
      <c r="A2564" s="86">
        <v>2560</v>
      </c>
      <c r="B2564" s="86">
        <v>2560</v>
      </c>
      <c r="C2564" s="105">
        <v>39665</v>
      </c>
      <c r="D2564" s="86"/>
      <c r="E2564" s="277">
        <v>39666</v>
      </c>
      <c r="F2564" s="105">
        <v>39671</v>
      </c>
      <c r="G2564" s="234">
        <v>39696</v>
      </c>
      <c r="H2564" s="238" t="s">
        <v>120</v>
      </c>
      <c r="I2564" s="206">
        <v>69725</v>
      </c>
      <c r="J2564" s="206"/>
      <c r="K2564" s="206"/>
      <c r="L2564" s="206">
        <v>32915</v>
      </c>
      <c r="M2564" s="206" t="s">
        <v>994</v>
      </c>
      <c r="N2564" s="206">
        <v>112528</v>
      </c>
      <c r="O2564" s="206">
        <v>28415</v>
      </c>
      <c r="P2564" s="206">
        <v>839052</v>
      </c>
      <c r="Q2564" s="206">
        <v>835530</v>
      </c>
      <c r="R2564" s="206">
        <v>42081</v>
      </c>
      <c r="S2564" s="206">
        <v>2780090</v>
      </c>
      <c r="T2564" s="206"/>
    </row>
    <row r="2565" spans="1:20">
      <c r="A2565" s="86">
        <v>2561</v>
      </c>
      <c r="B2565" s="86">
        <v>2561</v>
      </c>
      <c r="C2565" s="105">
        <v>39665</v>
      </c>
      <c r="D2565" s="86"/>
      <c r="E2565" s="277">
        <v>39666</v>
      </c>
      <c r="F2565" s="105">
        <v>39668</v>
      </c>
      <c r="G2565" s="105">
        <v>39727</v>
      </c>
      <c r="H2565" s="238" t="s">
        <v>120</v>
      </c>
      <c r="I2565" s="206">
        <v>67894</v>
      </c>
      <c r="J2565" s="206"/>
      <c r="K2565" s="206"/>
      <c r="L2565" s="206">
        <v>32884</v>
      </c>
      <c r="M2565" s="206" t="s">
        <v>995</v>
      </c>
      <c r="N2565" s="206">
        <v>112443</v>
      </c>
      <c r="O2565" s="206">
        <v>28423</v>
      </c>
      <c r="P2565" s="206">
        <v>838513</v>
      </c>
      <c r="Q2565" s="206">
        <v>835532</v>
      </c>
      <c r="R2565" s="206">
        <v>12086</v>
      </c>
      <c r="S2565" s="206">
        <v>2780091</v>
      </c>
      <c r="T2565" s="206"/>
    </row>
    <row r="2566" spans="1:20">
      <c r="A2566" s="86">
        <v>2562</v>
      </c>
      <c r="B2566" s="86">
        <v>2562</v>
      </c>
      <c r="C2566" s="105">
        <v>39665</v>
      </c>
      <c r="D2566" s="86"/>
      <c r="E2566" s="277">
        <v>39666</v>
      </c>
      <c r="F2566" s="105">
        <v>39666</v>
      </c>
      <c r="G2566" s="105">
        <v>39679</v>
      </c>
      <c r="H2566" s="232" t="s">
        <v>122</v>
      </c>
      <c r="I2566" s="206">
        <v>68929</v>
      </c>
      <c r="J2566" s="206"/>
      <c r="K2566" s="206"/>
      <c r="L2566" s="206">
        <v>32721</v>
      </c>
      <c r="M2566" s="206" t="s">
        <v>996</v>
      </c>
      <c r="N2566" s="206">
        <v>112526</v>
      </c>
      <c r="O2566" s="206">
        <v>28138</v>
      </c>
      <c r="P2566" s="206">
        <v>838508</v>
      </c>
      <c r="Q2566" s="206">
        <v>835543</v>
      </c>
      <c r="R2566" s="206">
        <v>12155</v>
      </c>
      <c r="S2566" s="206">
        <v>2780089</v>
      </c>
      <c r="T2566" s="206"/>
    </row>
    <row r="2567" spans="1:20">
      <c r="A2567" s="86">
        <v>2563</v>
      </c>
      <c r="B2567" s="86">
        <v>2563</v>
      </c>
      <c r="C2567" s="105">
        <v>39665</v>
      </c>
      <c r="D2567" s="86"/>
      <c r="E2567" s="277">
        <v>39666</v>
      </c>
      <c r="F2567" s="105">
        <v>39666</v>
      </c>
      <c r="G2567" s="105">
        <v>39679</v>
      </c>
      <c r="H2567" s="232" t="s">
        <v>122</v>
      </c>
      <c r="I2567" s="206">
        <v>68385</v>
      </c>
      <c r="J2567" s="206"/>
      <c r="K2567" s="206"/>
      <c r="L2567" s="206">
        <v>32809</v>
      </c>
      <c r="M2567" s="206" t="s">
        <v>997</v>
      </c>
      <c r="N2567" s="206">
        <v>112663</v>
      </c>
      <c r="O2567" s="206">
        <v>27680</v>
      </c>
      <c r="P2567" s="206">
        <v>839043</v>
      </c>
      <c r="Q2567" s="206">
        <v>834508</v>
      </c>
      <c r="R2567" s="206">
        <v>302</v>
      </c>
      <c r="S2567" s="206">
        <v>1480210</v>
      </c>
      <c r="T2567" s="206"/>
    </row>
    <row r="2568" spans="1:20">
      <c r="A2568" s="86">
        <v>2564</v>
      </c>
      <c r="B2568" s="86">
        <v>2564</v>
      </c>
      <c r="C2568" s="105">
        <v>39665</v>
      </c>
      <c r="D2568" s="86"/>
      <c r="E2568" s="277">
        <v>39666</v>
      </c>
      <c r="F2568" s="105">
        <v>39666</v>
      </c>
      <c r="G2568" s="105">
        <v>39679</v>
      </c>
      <c r="H2568" s="232" t="s">
        <v>122</v>
      </c>
      <c r="I2568" s="206">
        <v>69490</v>
      </c>
      <c r="J2568" s="206"/>
      <c r="K2568" s="206"/>
      <c r="L2568" s="206">
        <v>32975</v>
      </c>
      <c r="M2568" s="206" t="s">
        <v>998</v>
      </c>
      <c r="N2568" s="206">
        <v>112947</v>
      </c>
      <c r="O2568" s="206">
        <v>28318</v>
      </c>
      <c r="P2568" s="206">
        <v>839044</v>
      </c>
      <c r="Q2568" s="206">
        <v>834515</v>
      </c>
      <c r="R2568" s="206">
        <v>12154</v>
      </c>
      <c r="S2568" s="206">
        <v>1980290</v>
      </c>
      <c r="T2568" s="206"/>
    </row>
    <row r="2569" spans="1:20">
      <c r="A2569" s="86">
        <v>2565</v>
      </c>
      <c r="B2569" s="86">
        <v>2565</v>
      </c>
      <c r="C2569" s="105">
        <v>39665</v>
      </c>
      <c r="D2569" s="86"/>
      <c r="E2569" s="277">
        <v>39666</v>
      </c>
      <c r="F2569" s="105">
        <v>39667</v>
      </c>
      <c r="G2569" s="105">
        <v>39696</v>
      </c>
      <c r="H2569" s="238" t="s">
        <v>326</v>
      </c>
      <c r="I2569" s="206">
        <v>66650</v>
      </c>
      <c r="J2569" s="206"/>
      <c r="K2569" s="206"/>
      <c r="L2569" s="206">
        <v>32988</v>
      </c>
      <c r="M2569" s="206" t="s">
        <v>999</v>
      </c>
      <c r="N2569" s="206">
        <v>112430</v>
      </c>
      <c r="O2569" s="206">
        <v>28510</v>
      </c>
      <c r="P2569" s="206">
        <v>839041</v>
      </c>
      <c r="Q2569" s="206">
        <v>835521</v>
      </c>
      <c r="R2569" s="206">
        <v>12189</v>
      </c>
      <c r="S2569" s="206">
        <v>1480053</v>
      </c>
      <c r="T2569" s="206"/>
    </row>
    <row r="2570" spans="1:20">
      <c r="A2570" s="86">
        <v>2566</v>
      </c>
      <c r="B2570" s="86">
        <v>2566</v>
      </c>
      <c r="C2570" s="105">
        <v>39665</v>
      </c>
      <c r="D2570" s="86"/>
      <c r="E2570" s="277">
        <v>39666</v>
      </c>
      <c r="F2570" s="105">
        <v>39667</v>
      </c>
      <c r="G2570" s="105">
        <v>39667</v>
      </c>
      <c r="H2570" s="232" t="s">
        <v>120</v>
      </c>
      <c r="I2570" s="206">
        <v>70170</v>
      </c>
      <c r="J2570" s="206"/>
      <c r="K2570" s="206"/>
      <c r="L2570" s="206">
        <v>32960</v>
      </c>
      <c r="M2570" s="206" t="s">
        <v>1000</v>
      </c>
      <c r="N2570" s="206">
        <v>112438</v>
      </c>
      <c r="O2570" s="206">
        <v>28463</v>
      </c>
      <c r="P2570" s="206">
        <v>838900</v>
      </c>
      <c r="Q2570" s="206">
        <v>835523</v>
      </c>
      <c r="R2570" s="206">
        <v>12164</v>
      </c>
      <c r="S2570" s="206">
        <v>1980348</v>
      </c>
      <c r="T2570" s="206"/>
    </row>
    <row r="2571" spans="1:20">
      <c r="A2571" s="86">
        <v>2567</v>
      </c>
      <c r="B2571" s="86">
        <v>2567</v>
      </c>
      <c r="C2571" s="105">
        <v>39665</v>
      </c>
      <c r="D2571" s="86"/>
      <c r="E2571" s="277">
        <v>39666</v>
      </c>
      <c r="F2571" s="105">
        <v>39668</v>
      </c>
      <c r="G2571" s="105">
        <v>39685</v>
      </c>
      <c r="H2571" s="232" t="s">
        <v>120</v>
      </c>
      <c r="I2571" s="206">
        <v>68410</v>
      </c>
      <c r="J2571" s="206"/>
      <c r="K2571" s="206"/>
      <c r="L2571" s="206">
        <v>32882</v>
      </c>
      <c r="M2571" s="206" t="s">
        <v>1001</v>
      </c>
      <c r="N2571" s="206">
        <v>112660</v>
      </c>
      <c r="O2571" s="206">
        <v>28400</v>
      </c>
      <c r="P2571" s="206">
        <v>839051</v>
      </c>
      <c r="Q2571" s="206">
        <v>835524</v>
      </c>
      <c r="R2571" s="206">
        <v>12085</v>
      </c>
      <c r="S2571" s="206">
        <v>1480040</v>
      </c>
      <c r="T2571" s="206"/>
    </row>
    <row r="2572" spans="1:20">
      <c r="A2572" s="86">
        <v>2568</v>
      </c>
      <c r="B2572" s="86">
        <v>2568</v>
      </c>
      <c r="C2572" s="105">
        <v>39665</v>
      </c>
      <c r="D2572" s="86"/>
      <c r="E2572" s="277">
        <v>39685</v>
      </c>
      <c r="F2572" s="105">
        <v>39686</v>
      </c>
      <c r="G2572" s="105">
        <v>39703</v>
      </c>
      <c r="H2572" s="238" t="s">
        <v>127</v>
      </c>
      <c r="I2572" s="206">
        <v>69748</v>
      </c>
      <c r="J2572" s="206"/>
      <c r="K2572" s="206"/>
      <c r="L2572" s="206">
        <v>32933</v>
      </c>
      <c r="M2572" s="206" t="s">
        <v>1002</v>
      </c>
      <c r="N2572" s="206">
        <v>112521</v>
      </c>
      <c r="O2572" s="206">
        <v>28456</v>
      </c>
      <c r="P2572" s="206">
        <v>839055</v>
      </c>
      <c r="Q2572" s="206">
        <v>835529</v>
      </c>
      <c r="R2572" s="206">
        <v>12143</v>
      </c>
      <c r="S2572" s="206">
        <v>1480205</v>
      </c>
      <c r="T2572" s="206"/>
    </row>
    <row r="2573" spans="1:20">
      <c r="A2573" s="86">
        <v>2569</v>
      </c>
      <c r="B2573" s="86">
        <v>2569</v>
      </c>
      <c r="C2573" s="105">
        <v>39665</v>
      </c>
      <c r="D2573" s="86"/>
      <c r="E2573" s="277">
        <v>39666</v>
      </c>
      <c r="F2573" s="105">
        <v>39668</v>
      </c>
      <c r="G2573" s="105">
        <v>39685</v>
      </c>
      <c r="H2573" s="232" t="s">
        <v>120</v>
      </c>
      <c r="I2573" s="206">
        <v>68085</v>
      </c>
      <c r="J2573" s="206"/>
      <c r="K2573" s="206"/>
      <c r="L2573" s="206">
        <v>32966</v>
      </c>
      <c r="M2573" s="206" t="s">
        <v>1003</v>
      </c>
      <c r="N2573" s="206">
        <v>112444</v>
      </c>
      <c r="O2573" s="206">
        <v>28494</v>
      </c>
      <c r="P2573" s="206">
        <v>838812</v>
      </c>
      <c r="Q2573" s="206">
        <v>835526</v>
      </c>
      <c r="R2573" s="206">
        <v>12137</v>
      </c>
      <c r="S2573" s="206">
        <v>2780015</v>
      </c>
      <c r="T2573" s="206"/>
    </row>
    <row r="2574" spans="1:20">
      <c r="A2574" s="86">
        <v>2570</v>
      </c>
      <c r="B2574" s="86">
        <v>2570</v>
      </c>
      <c r="C2574" s="105">
        <v>39665</v>
      </c>
      <c r="D2574" s="86"/>
      <c r="E2574" s="277">
        <v>39666</v>
      </c>
      <c r="F2574" s="105">
        <v>39668</v>
      </c>
      <c r="G2574" s="135"/>
      <c r="H2574" s="135"/>
      <c r="I2574" s="206">
        <v>68389</v>
      </c>
      <c r="J2574" s="206"/>
      <c r="K2574" s="206"/>
      <c r="L2574" s="206">
        <v>32953</v>
      </c>
      <c r="M2574" s="206" t="s">
        <v>1004</v>
      </c>
      <c r="N2574" s="206">
        <v>112518</v>
      </c>
      <c r="O2574" s="206">
        <v>28454</v>
      </c>
      <c r="P2574" s="206">
        <v>838506</v>
      </c>
      <c r="Q2574" s="206">
        <v>835537</v>
      </c>
      <c r="R2574" s="206">
        <v>12072</v>
      </c>
      <c r="S2574" s="206">
        <v>1980000</v>
      </c>
      <c r="T2574" s="206"/>
    </row>
    <row r="2575" spans="1:20">
      <c r="A2575" s="86">
        <v>2571</v>
      </c>
      <c r="B2575" s="86">
        <v>2571</v>
      </c>
      <c r="C2575" s="105">
        <v>39665</v>
      </c>
      <c r="D2575" s="86"/>
      <c r="E2575" s="277">
        <v>39666</v>
      </c>
      <c r="F2575" s="105">
        <v>39666</v>
      </c>
      <c r="G2575" s="105">
        <v>39696</v>
      </c>
      <c r="H2575" s="238" t="s">
        <v>326</v>
      </c>
      <c r="I2575" s="206">
        <v>70662</v>
      </c>
      <c r="J2575" s="206"/>
      <c r="K2575" s="206"/>
      <c r="L2575" s="206">
        <v>32970</v>
      </c>
      <c r="M2575" s="206" t="s">
        <v>1005</v>
      </c>
      <c r="N2575" s="206">
        <v>112664</v>
      </c>
      <c r="O2575" s="206">
        <v>28467</v>
      </c>
      <c r="P2575" s="206">
        <v>838534</v>
      </c>
      <c r="Q2575" s="206">
        <v>835538</v>
      </c>
      <c r="R2575" s="206">
        <v>12114</v>
      </c>
      <c r="S2575" s="206">
        <v>1480018</v>
      </c>
      <c r="T2575" s="206"/>
    </row>
    <row r="2576" spans="1:20">
      <c r="A2576" s="86">
        <v>2572</v>
      </c>
      <c r="B2576" s="86">
        <v>2572</v>
      </c>
      <c r="C2576" s="105">
        <v>39665</v>
      </c>
      <c r="D2576" s="86"/>
      <c r="E2576" s="277">
        <v>39666</v>
      </c>
      <c r="F2576" s="105">
        <v>39667</v>
      </c>
      <c r="G2576" s="105">
        <v>39667</v>
      </c>
      <c r="H2576" s="232" t="s">
        <v>120</v>
      </c>
      <c r="I2576" s="206">
        <v>69335</v>
      </c>
      <c r="J2576" s="206"/>
      <c r="K2576" s="206"/>
      <c r="L2576" s="206">
        <v>32962</v>
      </c>
      <c r="M2576" s="206">
        <v>308103</v>
      </c>
      <c r="N2576" s="206">
        <v>112445</v>
      </c>
      <c r="O2576" s="206">
        <v>28276</v>
      </c>
      <c r="P2576" s="206">
        <v>838514</v>
      </c>
      <c r="Q2576" s="206">
        <v>835527</v>
      </c>
      <c r="R2576" s="206">
        <v>12108</v>
      </c>
      <c r="S2576" s="206">
        <v>1480026</v>
      </c>
      <c r="T2576" s="206"/>
    </row>
    <row r="2577" spans="1:20">
      <c r="A2577" s="86">
        <v>2573</v>
      </c>
      <c r="B2577" s="86">
        <v>2573</v>
      </c>
      <c r="C2577" s="105">
        <v>39665</v>
      </c>
      <c r="D2577" s="86"/>
      <c r="E2577" s="277">
        <v>39673</v>
      </c>
      <c r="F2577" s="105">
        <v>39674</v>
      </c>
      <c r="G2577" s="105">
        <v>39692</v>
      </c>
      <c r="H2577" s="238" t="s">
        <v>119</v>
      </c>
      <c r="I2577" s="206">
        <v>69520</v>
      </c>
      <c r="J2577" s="206"/>
      <c r="K2577" s="206"/>
      <c r="L2577" s="206">
        <v>32968</v>
      </c>
      <c r="M2577" s="206" t="s">
        <v>1006</v>
      </c>
      <c r="N2577" s="206">
        <v>112667</v>
      </c>
      <c r="O2577" s="206">
        <v>28474</v>
      </c>
      <c r="P2577" s="206">
        <v>839316</v>
      </c>
      <c r="Q2577" s="206">
        <v>835535</v>
      </c>
      <c r="R2577" s="206">
        <v>12102</v>
      </c>
      <c r="S2577" s="206">
        <v>1980299</v>
      </c>
      <c r="T2577" s="206"/>
    </row>
    <row r="2578" spans="1:20">
      <c r="A2578" s="86">
        <v>2574</v>
      </c>
      <c r="B2578" s="86">
        <v>2574</v>
      </c>
      <c r="C2578" s="105">
        <v>39665</v>
      </c>
      <c r="D2578" s="86"/>
      <c r="E2578" s="277">
        <v>39666</v>
      </c>
      <c r="F2578" s="105">
        <v>39671</v>
      </c>
      <c r="G2578" s="234">
        <v>39696</v>
      </c>
      <c r="H2578" s="238" t="s">
        <v>120</v>
      </c>
      <c r="I2578" s="206">
        <v>70709</v>
      </c>
      <c r="J2578" s="206"/>
      <c r="K2578" s="206"/>
      <c r="L2578" s="206">
        <v>32971</v>
      </c>
      <c r="M2578" s="206" t="s">
        <v>1007</v>
      </c>
      <c r="N2578" s="206">
        <v>112435</v>
      </c>
      <c r="O2578" s="206">
        <v>28470</v>
      </c>
      <c r="P2578" s="206">
        <v>839371</v>
      </c>
      <c r="Q2578" s="206">
        <v>835519</v>
      </c>
      <c r="R2578" s="206">
        <v>12182</v>
      </c>
      <c r="S2578" s="206">
        <v>1980352</v>
      </c>
      <c r="T2578" s="206"/>
    </row>
    <row r="2579" spans="1:20">
      <c r="A2579" s="86">
        <v>2575</v>
      </c>
      <c r="B2579" s="86">
        <v>2575</v>
      </c>
      <c r="C2579" s="105">
        <v>39665</v>
      </c>
      <c r="D2579" s="86"/>
      <c r="E2579" s="277">
        <v>39668</v>
      </c>
      <c r="F2579" s="105">
        <v>39668</v>
      </c>
      <c r="G2579" s="105">
        <v>39696</v>
      </c>
      <c r="H2579" s="238" t="s">
        <v>326</v>
      </c>
      <c r="I2579" s="206">
        <v>70891</v>
      </c>
      <c r="J2579" s="206"/>
      <c r="K2579" s="206"/>
      <c r="L2579" s="206">
        <v>32946</v>
      </c>
      <c r="M2579" s="206" t="s">
        <v>1008</v>
      </c>
      <c r="N2579" s="206">
        <v>112661</v>
      </c>
      <c r="O2579" s="206">
        <v>28337</v>
      </c>
      <c r="P2579" s="206">
        <v>839056</v>
      </c>
      <c r="Q2579" s="206">
        <v>835520</v>
      </c>
      <c r="R2579" s="206">
        <v>10434</v>
      </c>
      <c r="S2579" s="206">
        <v>1980308</v>
      </c>
      <c r="T2579" s="206"/>
    </row>
    <row r="2580" spans="1:20">
      <c r="A2580" s="86">
        <v>2576</v>
      </c>
      <c r="B2580" s="86">
        <v>2576</v>
      </c>
      <c r="C2580" s="105">
        <v>39666</v>
      </c>
      <c r="D2580" s="86"/>
      <c r="E2580" s="277">
        <v>39703</v>
      </c>
      <c r="F2580" s="105">
        <v>39706</v>
      </c>
      <c r="G2580" s="105">
        <v>39713</v>
      </c>
      <c r="H2580" s="238" t="s">
        <v>119</v>
      </c>
      <c r="I2580" s="206">
        <v>70894</v>
      </c>
      <c r="J2580" s="206"/>
      <c r="K2580" s="206"/>
      <c r="L2580" s="206">
        <v>32942</v>
      </c>
      <c r="M2580" s="206" t="s">
        <v>342</v>
      </c>
      <c r="N2580" s="206">
        <v>112441</v>
      </c>
      <c r="O2580" s="206">
        <v>28436</v>
      </c>
      <c r="P2580" s="206">
        <v>839059</v>
      </c>
      <c r="Q2580" s="206">
        <v>835518</v>
      </c>
      <c r="R2580" s="206">
        <v>12186</v>
      </c>
      <c r="S2580" s="206">
        <v>1480207</v>
      </c>
      <c r="T2580" s="206"/>
    </row>
    <row r="2581" spans="1:20">
      <c r="A2581" s="86">
        <v>2577</v>
      </c>
      <c r="B2581" s="86">
        <v>2577</v>
      </c>
      <c r="C2581" s="105">
        <v>39666</v>
      </c>
      <c r="D2581" s="86"/>
      <c r="E2581" s="277">
        <v>39667</v>
      </c>
      <c r="F2581" s="105">
        <v>39667</v>
      </c>
      <c r="G2581" s="105">
        <v>39674</v>
      </c>
      <c r="H2581" s="232" t="s">
        <v>119</v>
      </c>
      <c r="I2581" s="206">
        <v>70779</v>
      </c>
      <c r="J2581" s="206"/>
      <c r="K2581" s="206"/>
      <c r="L2581" s="206">
        <v>32973</v>
      </c>
      <c r="M2581" s="206" t="s">
        <v>1009</v>
      </c>
      <c r="N2581" s="206">
        <v>112828</v>
      </c>
      <c r="O2581" s="206">
        <v>28275</v>
      </c>
      <c r="P2581" s="206">
        <v>838535</v>
      </c>
      <c r="Q2581" s="206">
        <v>845616</v>
      </c>
      <c r="R2581" s="206">
        <v>12178</v>
      </c>
      <c r="S2581" s="206">
        <v>1980346</v>
      </c>
      <c r="T2581" s="206"/>
    </row>
    <row r="2582" spans="1:20">
      <c r="A2582" s="86">
        <v>2578</v>
      </c>
      <c r="B2582" s="86">
        <v>2578</v>
      </c>
      <c r="C2582" s="105">
        <v>39666</v>
      </c>
      <c r="D2582" s="86"/>
      <c r="E2582" s="277">
        <v>39667</v>
      </c>
      <c r="F2582" s="105">
        <v>39667</v>
      </c>
      <c r="G2582" s="105">
        <v>39674</v>
      </c>
      <c r="H2582" s="232" t="s">
        <v>119</v>
      </c>
      <c r="I2582" s="206">
        <v>70834</v>
      </c>
      <c r="J2582" s="206"/>
      <c r="K2582" s="206"/>
      <c r="L2582" s="206">
        <v>32937</v>
      </c>
      <c r="M2582" s="206" t="s">
        <v>1010</v>
      </c>
      <c r="N2582" s="206">
        <v>112514</v>
      </c>
      <c r="O2582" s="206">
        <v>28391</v>
      </c>
      <c r="P2582" s="206">
        <v>838538</v>
      </c>
      <c r="Q2582" s="206">
        <v>835522</v>
      </c>
      <c r="R2582" s="206">
        <v>12126</v>
      </c>
      <c r="S2582" s="206">
        <v>1980310</v>
      </c>
      <c r="T2582" s="206"/>
    </row>
    <row r="2583" spans="1:20">
      <c r="A2583" s="86">
        <v>2579</v>
      </c>
      <c r="B2583" s="86">
        <v>2579</v>
      </c>
      <c r="C2583" s="105">
        <v>39666</v>
      </c>
      <c r="D2583" s="86"/>
      <c r="E2583" s="277">
        <v>39667</v>
      </c>
      <c r="F2583" s="105">
        <v>39667</v>
      </c>
      <c r="G2583" s="105">
        <v>39674</v>
      </c>
      <c r="H2583" s="232" t="s">
        <v>119</v>
      </c>
      <c r="I2583" s="206">
        <v>70788</v>
      </c>
      <c r="J2583" s="206"/>
      <c r="K2583" s="206"/>
      <c r="L2583" s="206">
        <v>32961</v>
      </c>
      <c r="M2583" s="206" t="s">
        <v>1011</v>
      </c>
      <c r="N2583" s="206">
        <v>112357</v>
      </c>
      <c r="O2583" s="206">
        <v>28471</v>
      </c>
      <c r="P2583" s="206">
        <v>838526</v>
      </c>
      <c r="Q2583" s="206">
        <v>835515</v>
      </c>
      <c r="R2583" s="206">
        <v>12160</v>
      </c>
      <c r="S2583" s="206">
        <v>1980316</v>
      </c>
      <c r="T2583" s="206"/>
    </row>
    <row r="2584" spans="1:20">
      <c r="A2584" s="86">
        <v>2580</v>
      </c>
      <c r="B2584" s="86">
        <v>2580</v>
      </c>
      <c r="C2584" s="105">
        <v>39666</v>
      </c>
      <c r="D2584" s="86"/>
      <c r="E2584" s="277">
        <v>39667</v>
      </c>
      <c r="F2584" s="105">
        <v>39671</v>
      </c>
      <c r="G2584" s="105">
        <v>39685</v>
      </c>
      <c r="H2584" s="232" t="s">
        <v>120</v>
      </c>
      <c r="I2584" s="206">
        <v>70677</v>
      </c>
      <c r="J2584" s="206"/>
      <c r="K2584" s="206"/>
      <c r="L2584" s="206">
        <v>32965</v>
      </c>
      <c r="M2584" s="206" t="s">
        <v>1012</v>
      </c>
      <c r="N2584" s="206">
        <v>112513</v>
      </c>
      <c r="O2584" s="206">
        <v>28493</v>
      </c>
      <c r="P2584" s="206">
        <v>838531</v>
      </c>
      <c r="Q2584" s="206">
        <v>835516</v>
      </c>
      <c r="R2584" s="206">
        <v>12136</v>
      </c>
      <c r="S2584" s="206">
        <v>1480218</v>
      </c>
      <c r="T2584" s="206"/>
    </row>
    <row r="2585" spans="1:20">
      <c r="A2585" s="86">
        <v>2581</v>
      </c>
      <c r="B2585" s="86">
        <v>2581</v>
      </c>
      <c r="C2585" s="105">
        <v>39666</v>
      </c>
      <c r="D2585" s="86"/>
      <c r="E2585" s="277">
        <v>39667</v>
      </c>
      <c r="F2585" s="105">
        <v>39667</v>
      </c>
      <c r="G2585" s="105">
        <v>39696</v>
      </c>
      <c r="H2585" s="238" t="s">
        <v>127</v>
      </c>
      <c r="I2585" s="206">
        <v>70770</v>
      </c>
      <c r="J2585" s="206"/>
      <c r="K2585" s="206"/>
      <c r="L2585" s="206">
        <v>32943</v>
      </c>
      <c r="M2585" s="206" t="s">
        <v>1013</v>
      </c>
      <c r="N2585" s="206">
        <v>112450</v>
      </c>
      <c r="O2585" s="206">
        <v>28352</v>
      </c>
      <c r="P2585" s="206">
        <v>839046</v>
      </c>
      <c r="Q2585" s="206">
        <v>835743</v>
      </c>
      <c r="R2585" s="206">
        <v>12116</v>
      </c>
      <c r="S2585" s="206">
        <v>1480028</v>
      </c>
      <c r="T2585" s="206"/>
    </row>
    <row r="2586" spans="1:20">
      <c r="A2586" s="86">
        <v>2582</v>
      </c>
      <c r="B2586" s="86">
        <v>2582</v>
      </c>
      <c r="C2586" s="105">
        <v>39666</v>
      </c>
      <c r="D2586" s="86"/>
      <c r="E2586" s="277">
        <v>39668</v>
      </c>
      <c r="F2586" s="105">
        <v>39668</v>
      </c>
      <c r="G2586" s="234">
        <v>39696</v>
      </c>
      <c r="H2586" s="238" t="s">
        <v>120</v>
      </c>
      <c r="I2586" s="206">
        <v>70840</v>
      </c>
      <c r="J2586" s="206"/>
      <c r="K2586" s="206"/>
      <c r="L2586" s="206">
        <v>32995</v>
      </c>
      <c r="M2586" s="206" t="s">
        <v>1014</v>
      </c>
      <c r="N2586" s="206">
        <v>112517</v>
      </c>
      <c r="O2586" s="206">
        <v>28525</v>
      </c>
      <c r="P2586" s="206">
        <v>839054</v>
      </c>
      <c r="Q2586" s="206">
        <v>835751</v>
      </c>
      <c r="R2586" s="206">
        <v>12023</v>
      </c>
      <c r="S2586" s="206">
        <v>1480033</v>
      </c>
      <c r="T2586" s="206"/>
    </row>
    <row r="2587" spans="1:20">
      <c r="A2587" s="86">
        <v>2583</v>
      </c>
      <c r="B2587" s="86">
        <v>2583</v>
      </c>
      <c r="C2587" s="105">
        <v>39666</v>
      </c>
      <c r="D2587" s="86"/>
      <c r="E2587" s="277">
        <v>39667</v>
      </c>
      <c r="F2587" s="105">
        <v>39668</v>
      </c>
      <c r="G2587" s="105">
        <v>39668</v>
      </c>
      <c r="H2587" s="232" t="s">
        <v>120</v>
      </c>
      <c r="I2587" s="206">
        <v>70776</v>
      </c>
      <c r="J2587" s="206"/>
      <c r="K2587" s="206"/>
      <c r="L2587" s="206">
        <v>32997</v>
      </c>
      <c r="M2587" s="206" t="s">
        <v>1015</v>
      </c>
      <c r="N2587" s="206">
        <v>112516</v>
      </c>
      <c r="O2587" s="206">
        <v>28511</v>
      </c>
      <c r="P2587" s="206">
        <v>839662</v>
      </c>
      <c r="Q2587" s="206">
        <v>835742</v>
      </c>
      <c r="R2587" s="206">
        <v>12043</v>
      </c>
      <c r="S2587" s="206">
        <v>1980287</v>
      </c>
      <c r="T2587" s="206"/>
    </row>
    <row r="2588" spans="1:20">
      <c r="A2588" s="86">
        <v>2584</v>
      </c>
      <c r="B2588" s="86">
        <v>2584</v>
      </c>
      <c r="C2588" s="105">
        <v>39666</v>
      </c>
      <c r="D2588" s="86"/>
      <c r="E2588" s="277">
        <v>39667</v>
      </c>
      <c r="F2588" s="105">
        <v>39668</v>
      </c>
      <c r="G2588" s="105">
        <v>39668</v>
      </c>
      <c r="H2588" s="232" t="s">
        <v>119</v>
      </c>
      <c r="I2588" s="206">
        <v>70842</v>
      </c>
      <c r="J2588" s="206"/>
      <c r="K2588" s="206"/>
      <c r="L2588" s="206">
        <v>32838</v>
      </c>
      <c r="M2588" s="206" t="s">
        <v>1016</v>
      </c>
      <c r="N2588" s="206">
        <v>112288</v>
      </c>
      <c r="O2588" s="206">
        <v>28348</v>
      </c>
      <c r="P2588" s="206">
        <v>830229</v>
      </c>
      <c r="Q2588" s="206">
        <v>835748</v>
      </c>
      <c r="R2588" s="206">
        <v>11973</v>
      </c>
      <c r="S2588" s="206">
        <v>1480208</v>
      </c>
      <c r="T2588" s="206"/>
    </row>
    <row r="2589" spans="1:20">
      <c r="A2589" s="86">
        <v>2585</v>
      </c>
      <c r="B2589" s="86">
        <v>2585</v>
      </c>
      <c r="C2589" s="105">
        <v>39666</v>
      </c>
      <c r="D2589" s="86"/>
      <c r="E2589" s="277">
        <v>39667</v>
      </c>
      <c r="F2589" s="105">
        <v>39668</v>
      </c>
      <c r="G2589" s="105">
        <v>39689</v>
      </c>
      <c r="H2589" s="232" t="s">
        <v>120</v>
      </c>
      <c r="I2589" s="206">
        <v>70829</v>
      </c>
      <c r="J2589" s="206"/>
      <c r="K2589" s="206"/>
      <c r="L2589" s="206">
        <v>33002</v>
      </c>
      <c r="M2589" s="206" t="s">
        <v>1017</v>
      </c>
      <c r="N2589" s="206">
        <v>112917</v>
      </c>
      <c r="O2589" s="206">
        <v>28507</v>
      </c>
      <c r="P2589" s="206">
        <v>830726</v>
      </c>
      <c r="Q2589" s="206">
        <v>835746</v>
      </c>
      <c r="R2589" s="206">
        <v>11354</v>
      </c>
      <c r="S2589" s="206">
        <v>2780106</v>
      </c>
      <c r="T2589" s="206"/>
    </row>
    <row r="2590" spans="1:20">
      <c r="A2590" s="86">
        <v>2586</v>
      </c>
      <c r="B2590" s="86">
        <v>2586</v>
      </c>
      <c r="C2590" s="105">
        <v>39666</v>
      </c>
      <c r="D2590" s="86"/>
      <c r="E2590" s="277">
        <v>39667</v>
      </c>
      <c r="F2590" s="105">
        <v>39668</v>
      </c>
      <c r="G2590" s="135"/>
      <c r="H2590" s="135"/>
      <c r="I2590" s="206">
        <v>70843</v>
      </c>
      <c r="J2590" s="206"/>
      <c r="K2590" s="206"/>
      <c r="L2590" s="206">
        <v>32572</v>
      </c>
      <c r="M2590" s="206" t="s">
        <v>1018</v>
      </c>
      <c r="N2590" s="206">
        <v>112666</v>
      </c>
      <c r="O2590" s="206">
        <v>28982</v>
      </c>
      <c r="P2590" s="206">
        <v>830390</v>
      </c>
      <c r="Q2590" s="206">
        <v>835145</v>
      </c>
      <c r="R2590" s="206">
        <v>11511</v>
      </c>
      <c r="S2590" s="206">
        <v>1980291</v>
      </c>
      <c r="T2590" s="206"/>
    </row>
    <row r="2591" spans="1:20">
      <c r="A2591" s="86">
        <v>2587</v>
      </c>
      <c r="B2591" s="86">
        <v>2587</v>
      </c>
      <c r="C2591" s="105">
        <v>39666</v>
      </c>
      <c r="D2591" s="86"/>
      <c r="E2591" s="277">
        <v>39667</v>
      </c>
      <c r="F2591" s="105">
        <v>39668</v>
      </c>
      <c r="G2591" s="105">
        <v>39668</v>
      </c>
      <c r="H2591" s="232" t="s">
        <v>119</v>
      </c>
      <c r="I2591" s="206">
        <v>70847</v>
      </c>
      <c r="J2591" s="206"/>
      <c r="K2591" s="206"/>
      <c r="L2591" s="206">
        <v>32994</v>
      </c>
      <c r="M2591" s="206" t="s">
        <v>1019</v>
      </c>
      <c r="N2591" s="206">
        <v>113082</v>
      </c>
      <c r="O2591" s="206">
        <v>28521</v>
      </c>
      <c r="P2591" s="206">
        <v>828749</v>
      </c>
      <c r="Q2591" s="206">
        <v>835514</v>
      </c>
      <c r="R2591" s="206">
        <v>12023</v>
      </c>
      <c r="S2591" s="206">
        <v>1980039</v>
      </c>
      <c r="T2591" s="206"/>
    </row>
    <row r="2592" spans="1:20">
      <c r="A2592" s="86">
        <v>2588</v>
      </c>
      <c r="B2592" s="86">
        <v>2588</v>
      </c>
      <c r="C2592" s="105">
        <v>39666</v>
      </c>
      <c r="D2592" s="86"/>
      <c r="E2592" s="277">
        <v>39667</v>
      </c>
      <c r="F2592" s="105">
        <v>39671</v>
      </c>
      <c r="G2592" s="105">
        <v>39685</v>
      </c>
      <c r="H2592" s="232" t="s">
        <v>120</v>
      </c>
      <c r="I2592" s="206">
        <v>70839</v>
      </c>
      <c r="J2592" s="206"/>
      <c r="K2592" s="206"/>
      <c r="L2592" s="206">
        <v>32918</v>
      </c>
      <c r="M2592" s="206" t="s">
        <v>1020</v>
      </c>
      <c r="N2592" s="206">
        <v>112829</v>
      </c>
      <c r="O2592" s="206">
        <v>28424</v>
      </c>
      <c r="P2592" s="206">
        <v>828988</v>
      </c>
      <c r="Q2592" s="206">
        <v>835741</v>
      </c>
      <c r="R2592" s="206">
        <v>12145</v>
      </c>
      <c r="S2592" s="206">
        <v>1580154</v>
      </c>
      <c r="T2592" s="206"/>
    </row>
    <row r="2593" spans="1:20">
      <c r="A2593" s="86">
        <v>2589</v>
      </c>
      <c r="B2593" s="86">
        <v>2589</v>
      </c>
      <c r="C2593" s="105">
        <v>39666</v>
      </c>
      <c r="D2593" s="86"/>
      <c r="E2593" s="277">
        <v>39667</v>
      </c>
      <c r="F2593" s="105">
        <v>39668</v>
      </c>
      <c r="G2593" s="105">
        <v>39668</v>
      </c>
      <c r="H2593" s="232" t="s">
        <v>119</v>
      </c>
      <c r="I2593" s="206">
        <v>70846</v>
      </c>
      <c r="J2593" s="206"/>
      <c r="K2593" s="206"/>
      <c r="L2593" s="206">
        <v>32907</v>
      </c>
      <c r="M2593" s="206" t="s">
        <v>1021</v>
      </c>
      <c r="N2593" s="206">
        <v>112948</v>
      </c>
      <c r="O2593" s="206">
        <v>28357</v>
      </c>
      <c r="P2593" s="206">
        <v>829661</v>
      </c>
      <c r="Q2593" s="206">
        <v>835744</v>
      </c>
      <c r="R2593" s="206">
        <v>12013</v>
      </c>
      <c r="S2593" s="206">
        <v>1980067</v>
      </c>
      <c r="T2593" s="206"/>
    </row>
    <row r="2594" spans="1:20">
      <c r="A2594" s="86">
        <v>2590</v>
      </c>
      <c r="B2594" s="86">
        <v>2590</v>
      </c>
      <c r="C2594" s="105">
        <v>39666</v>
      </c>
      <c r="D2594" s="86"/>
      <c r="E2594" s="277">
        <v>39668</v>
      </c>
      <c r="F2594" s="105">
        <v>39668</v>
      </c>
      <c r="G2594" s="135"/>
      <c r="H2594" s="135"/>
      <c r="I2594" s="206">
        <v>70771</v>
      </c>
      <c r="J2594" s="206"/>
      <c r="K2594" s="206"/>
      <c r="L2594" s="206">
        <v>32917</v>
      </c>
      <c r="M2594" s="206" t="s">
        <v>1022</v>
      </c>
      <c r="N2594" s="206">
        <v>112976</v>
      </c>
      <c r="O2594" s="206">
        <v>28419</v>
      </c>
      <c r="P2594" s="206">
        <v>829668</v>
      </c>
      <c r="Q2594" s="206">
        <v>835733</v>
      </c>
      <c r="R2594" s="206">
        <v>12154</v>
      </c>
      <c r="S2594" s="206">
        <v>1480096</v>
      </c>
      <c r="T2594" s="206"/>
    </row>
    <row r="2595" spans="1:20">
      <c r="A2595" s="86">
        <v>2591</v>
      </c>
      <c r="B2595" s="86">
        <v>2591</v>
      </c>
      <c r="C2595" s="105">
        <v>39666</v>
      </c>
      <c r="D2595" s="86"/>
      <c r="E2595" s="277">
        <v>39667</v>
      </c>
      <c r="F2595" s="105">
        <v>39668</v>
      </c>
      <c r="G2595" s="105">
        <v>39668</v>
      </c>
      <c r="H2595" s="232" t="s">
        <v>119</v>
      </c>
      <c r="I2595" s="206">
        <v>71012</v>
      </c>
      <c r="J2595" s="206"/>
      <c r="K2595" s="206"/>
      <c r="L2595" s="206">
        <v>32881</v>
      </c>
      <c r="M2595" s="206" t="s">
        <v>1023</v>
      </c>
      <c r="N2595" s="206">
        <v>113083</v>
      </c>
      <c r="O2595" s="206">
        <v>28379</v>
      </c>
      <c r="P2595" s="206">
        <v>823767</v>
      </c>
      <c r="Q2595" s="206">
        <v>835734</v>
      </c>
      <c r="R2595" s="206">
        <v>10659</v>
      </c>
      <c r="S2595" s="206">
        <v>1980051</v>
      </c>
      <c r="T2595" s="206"/>
    </row>
    <row r="2596" spans="1:20">
      <c r="A2596" s="86">
        <v>2592</v>
      </c>
      <c r="B2596" s="86">
        <v>2592</v>
      </c>
      <c r="C2596" s="105">
        <v>39667</v>
      </c>
      <c r="D2596" s="86"/>
      <c r="E2596" s="277">
        <v>39668</v>
      </c>
      <c r="F2596" s="105">
        <v>39671</v>
      </c>
      <c r="G2596" s="105">
        <v>39700</v>
      </c>
      <c r="H2596" s="238" t="s">
        <v>120</v>
      </c>
      <c r="I2596" s="206">
        <v>70779</v>
      </c>
      <c r="J2596" s="206"/>
      <c r="K2596" s="206"/>
      <c r="L2596" s="206">
        <v>32910</v>
      </c>
      <c r="M2596" s="206" t="s">
        <v>1024</v>
      </c>
      <c r="N2596" s="206">
        <v>112979</v>
      </c>
      <c r="O2596" s="206">
        <v>28408</v>
      </c>
      <c r="P2596" s="206">
        <v>823773</v>
      </c>
      <c r="Q2596" s="206">
        <v>835746</v>
      </c>
      <c r="R2596" s="206">
        <v>12080</v>
      </c>
      <c r="S2596" s="206">
        <v>1980050</v>
      </c>
      <c r="T2596" s="206"/>
    </row>
    <row r="2597" spans="1:20">
      <c r="A2597" s="86">
        <v>2593</v>
      </c>
      <c r="B2597" s="86">
        <v>2593</v>
      </c>
      <c r="C2597" s="105">
        <v>39667</v>
      </c>
      <c r="D2597" s="86"/>
      <c r="E2597" s="277">
        <v>39675</v>
      </c>
      <c r="F2597" s="105">
        <v>39678</v>
      </c>
      <c r="G2597" s="105">
        <v>39686</v>
      </c>
      <c r="H2597" s="232" t="s">
        <v>120</v>
      </c>
      <c r="I2597" s="206">
        <v>71083</v>
      </c>
      <c r="J2597" s="206"/>
      <c r="K2597" s="206"/>
      <c r="L2597" s="206">
        <v>32979</v>
      </c>
      <c r="M2597" s="206" t="s">
        <v>1025</v>
      </c>
      <c r="N2597" s="206">
        <v>112830</v>
      </c>
      <c r="O2597" s="206">
        <v>28402</v>
      </c>
      <c r="P2597" s="206">
        <v>839053</v>
      </c>
      <c r="Q2597" s="206">
        <v>834505</v>
      </c>
      <c r="R2597" s="206">
        <v>12191</v>
      </c>
      <c r="S2597" s="206">
        <v>1980032</v>
      </c>
      <c r="T2597" s="206"/>
    </row>
    <row r="2598" spans="1:20">
      <c r="A2598" s="86">
        <v>2594</v>
      </c>
      <c r="B2598" s="86">
        <v>2594</v>
      </c>
      <c r="C2598" s="105">
        <v>39667</v>
      </c>
      <c r="D2598" s="86"/>
      <c r="E2598" s="277">
        <v>39668</v>
      </c>
      <c r="F2598" s="105">
        <v>39668</v>
      </c>
      <c r="G2598" s="105">
        <v>39689</v>
      </c>
      <c r="H2598" s="232" t="s">
        <v>120</v>
      </c>
      <c r="I2598" s="206">
        <v>71087</v>
      </c>
      <c r="J2598" s="206"/>
      <c r="K2598" s="206"/>
      <c r="L2598" s="206">
        <v>32928</v>
      </c>
      <c r="M2598" s="206" t="s">
        <v>1026</v>
      </c>
      <c r="N2598" s="206">
        <v>112229</v>
      </c>
      <c r="O2598" s="206">
        <v>28429</v>
      </c>
      <c r="P2598" s="206">
        <v>830308</v>
      </c>
      <c r="Q2598" s="206">
        <v>835736</v>
      </c>
      <c r="R2598" s="206">
        <v>12156</v>
      </c>
      <c r="S2598" s="206">
        <v>1980128</v>
      </c>
      <c r="T2598" s="206"/>
    </row>
    <row r="2599" spans="1:20">
      <c r="A2599" s="86">
        <v>2595</v>
      </c>
      <c r="B2599" s="86">
        <v>2595</v>
      </c>
      <c r="C2599" s="105">
        <v>39667</v>
      </c>
      <c r="D2599" s="86"/>
      <c r="E2599" s="277">
        <v>39668</v>
      </c>
      <c r="F2599" s="105">
        <v>39668</v>
      </c>
      <c r="G2599" s="234">
        <v>39672</v>
      </c>
      <c r="H2599" s="232" t="s">
        <v>122</v>
      </c>
      <c r="I2599" s="206">
        <v>71015</v>
      </c>
      <c r="J2599" s="206"/>
      <c r="K2599" s="206"/>
      <c r="L2599" s="206">
        <v>32905</v>
      </c>
      <c r="M2599" s="206" t="s">
        <v>1027</v>
      </c>
      <c r="N2599" s="206">
        <v>112206</v>
      </c>
      <c r="O2599" s="206">
        <v>28418</v>
      </c>
      <c r="P2599" s="206">
        <v>829738</v>
      </c>
      <c r="Q2599" s="206">
        <v>835732</v>
      </c>
      <c r="R2599" s="206">
        <v>12016</v>
      </c>
      <c r="S2599" s="206">
        <v>1480704</v>
      </c>
      <c r="T2599" s="206"/>
    </row>
    <row r="2600" spans="1:20">
      <c r="A2600" s="86">
        <v>2596</v>
      </c>
      <c r="B2600" s="86">
        <v>2596</v>
      </c>
      <c r="C2600" s="105">
        <v>39667</v>
      </c>
      <c r="D2600" s="86"/>
      <c r="E2600" s="277">
        <v>39671</v>
      </c>
      <c r="F2600" s="105">
        <v>39671</v>
      </c>
      <c r="G2600" s="234">
        <v>39696</v>
      </c>
      <c r="H2600" s="238" t="s">
        <v>120</v>
      </c>
      <c r="I2600" s="206">
        <v>70780</v>
      </c>
      <c r="J2600" s="206"/>
      <c r="K2600" s="206"/>
      <c r="L2600" s="206">
        <v>32920</v>
      </c>
      <c r="M2600" s="206" t="s">
        <v>1028</v>
      </c>
      <c r="N2600" s="206">
        <v>112827</v>
      </c>
      <c r="O2600" s="206">
        <v>28450</v>
      </c>
      <c r="P2600" s="206">
        <v>828936</v>
      </c>
      <c r="Q2600" s="206">
        <v>835729</v>
      </c>
      <c r="R2600" s="206">
        <v>12050</v>
      </c>
      <c r="S2600" s="206">
        <v>1480030</v>
      </c>
      <c r="T2600" s="206"/>
    </row>
    <row r="2601" spans="1:20">
      <c r="A2601" s="86">
        <v>2597</v>
      </c>
      <c r="B2601" s="86">
        <v>2597</v>
      </c>
      <c r="C2601" s="105">
        <v>39667</v>
      </c>
      <c r="D2601" s="86"/>
      <c r="E2601" s="277">
        <v>39668</v>
      </c>
      <c r="F2601" s="105">
        <v>39671</v>
      </c>
      <c r="G2601" s="105">
        <v>39672</v>
      </c>
      <c r="H2601" s="232" t="s">
        <v>119</v>
      </c>
      <c r="I2601" s="206">
        <v>70734</v>
      </c>
      <c r="J2601" s="206"/>
      <c r="K2601" s="206"/>
      <c r="L2601" s="206">
        <v>32849</v>
      </c>
      <c r="M2601" s="206" t="s">
        <v>1029</v>
      </c>
      <c r="N2601" s="206">
        <v>112299</v>
      </c>
      <c r="O2601" s="206">
        <v>28330</v>
      </c>
      <c r="P2601" s="206">
        <v>839056</v>
      </c>
      <c r="Q2601" s="206">
        <v>835727</v>
      </c>
      <c r="R2601" s="206">
        <v>11601</v>
      </c>
      <c r="S2601" s="206">
        <v>180035</v>
      </c>
      <c r="T2601" s="206"/>
    </row>
    <row r="2602" spans="1:20">
      <c r="A2602" s="86">
        <v>2598</v>
      </c>
      <c r="B2602" s="86">
        <v>2598</v>
      </c>
      <c r="C2602" s="105">
        <v>39667</v>
      </c>
      <c r="D2602" s="86"/>
      <c r="E2602" s="277">
        <v>39668</v>
      </c>
      <c r="F2602" s="105">
        <v>39672</v>
      </c>
      <c r="G2602" s="105">
        <v>39727</v>
      </c>
      <c r="H2602" s="238" t="s">
        <v>120</v>
      </c>
      <c r="I2602" s="206">
        <v>70731</v>
      </c>
      <c r="J2602" s="206"/>
      <c r="K2602" s="206"/>
      <c r="L2602" s="206">
        <v>32934</v>
      </c>
      <c r="M2602" s="206" t="s">
        <v>1030</v>
      </c>
      <c r="N2602" s="206">
        <v>112223</v>
      </c>
      <c r="O2602" s="206">
        <v>28407</v>
      </c>
      <c r="P2602" s="206">
        <v>839042</v>
      </c>
      <c r="Q2602" s="206">
        <v>835728</v>
      </c>
      <c r="R2602" s="206">
        <v>12142</v>
      </c>
      <c r="S2602" s="206">
        <v>280149</v>
      </c>
      <c r="T2602" s="206"/>
    </row>
    <row r="2603" spans="1:20">
      <c r="A2603" s="86">
        <v>2599</v>
      </c>
      <c r="B2603" s="86">
        <v>2599</v>
      </c>
      <c r="C2603" s="105">
        <v>39667</v>
      </c>
      <c r="D2603" s="86"/>
      <c r="E2603" s="277">
        <v>39671</v>
      </c>
      <c r="F2603" s="105">
        <v>39673</v>
      </c>
      <c r="G2603" s="105">
        <v>39700</v>
      </c>
      <c r="H2603" s="238" t="s">
        <v>326</v>
      </c>
      <c r="I2603" s="206">
        <v>70782</v>
      </c>
      <c r="J2603" s="206"/>
      <c r="K2603" s="206"/>
      <c r="L2603" s="206">
        <v>32818</v>
      </c>
      <c r="M2603" s="206" t="s">
        <v>1031</v>
      </c>
      <c r="N2603" s="206">
        <v>112211</v>
      </c>
      <c r="O2603" s="206">
        <v>27605</v>
      </c>
      <c r="P2603" s="206">
        <v>838938</v>
      </c>
      <c r="Q2603" s="206">
        <v>835725</v>
      </c>
      <c r="R2603" s="206">
        <v>11986</v>
      </c>
      <c r="S2603" s="206">
        <v>280145</v>
      </c>
      <c r="T2603" s="206"/>
    </row>
    <row r="2604" spans="1:20">
      <c r="A2604" s="86">
        <v>2600</v>
      </c>
      <c r="B2604" s="86">
        <v>2600</v>
      </c>
      <c r="C2604" s="105">
        <v>39667</v>
      </c>
      <c r="D2604" s="86"/>
      <c r="E2604" s="277">
        <v>39668</v>
      </c>
      <c r="F2604" s="105">
        <v>39668</v>
      </c>
      <c r="G2604" s="105">
        <v>39686</v>
      </c>
      <c r="H2604" s="232" t="s">
        <v>120</v>
      </c>
      <c r="I2604" s="206">
        <v>70832</v>
      </c>
      <c r="J2604" s="206"/>
      <c r="K2604" s="206"/>
      <c r="L2604" s="206">
        <v>32935</v>
      </c>
      <c r="M2604" s="206" t="s">
        <v>2674</v>
      </c>
      <c r="N2604" s="206">
        <v>112451</v>
      </c>
      <c r="O2604" s="206">
        <v>28435</v>
      </c>
      <c r="P2604" s="206">
        <v>839058</v>
      </c>
      <c r="Q2604" s="206">
        <v>835726</v>
      </c>
      <c r="R2604" s="206">
        <v>12144</v>
      </c>
      <c r="S2604" s="206">
        <v>280141</v>
      </c>
      <c r="T2604" s="206"/>
    </row>
    <row r="2605" spans="1:20">
      <c r="A2605" s="86">
        <v>2601</v>
      </c>
      <c r="B2605" s="86">
        <v>2601</v>
      </c>
      <c r="C2605" s="105">
        <v>39667</v>
      </c>
      <c r="D2605" s="86"/>
      <c r="E2605" s="277">
        <v>39668</v>
      </c>
      <c r="F2605" s="105">
        <v>39672</v>
      </c>
      <c r="G2605" s="105">
        <v>39685</v>
      </c>
      <c r="H2605" s="232" t="s">
        <v>120</v>
      </c>
      <c r="I2605" s="206">
        <v>70918</v>
      </c>
      <c r="J2605" s="206"/>
      <c r="K2605" s="206"/>
      <c r="L2605" s="206">
        <v>32751</v>
      </c>
      <c r="M2605" s="206" t="s">
        <v>2675</v>
      </c>
      <c r="N2605" s="206">
        <v>112354</v>
      </c>
      <c r="O2605" s="206">
        <v>28195</v>
      </c>
      <c r="P2605" s="206">
        <v>838510</v>
      </c>
      <c r="Q2605" s="206">
        <v>835730</v>
      </c>
      <c r="R2605" s="206">
        <v>11677</v>
      </c>
      <c r="S2605" s="206">
        <v>2380005</v>
      </c>
      <c r="T2605" s="206"/>
    </row>
    <row r="2606" spans="1:20">
      <c r="A2606" s="86">
        <v>2602</v>
      </c>
      <c r="B2606" s="86">
        <v>2602</v>
      </c>
      <c r="C2606" s="105">
        <v>39667</v>
      </c>
      <c r="D2606" s="86"/>
      <c r="E2606" s="277">
        <v>39668</v>
      </c>
      <c r="F2606" s="105">
        <v>39673</v>
      </c>
      <c r="G2606" s="105">
        <v>39681</v>
      </c>
      <c r="H2606" s="232" t="s">
        <v>120</v>
      </c>
      <c r="I2606" s="206">
        <v>70911</v>
      </c>
      <c r="J2606" s="206"/>
      <c r="K2606" s="206"/>
      <c r="L2606" s="206">
        <v>32941</v>
      </c>
      <c r="M2606" s="206" t="s">
        <v>2676</v>
      </c>
      <c r="N2606" s="206">
        <v>112114</v>
      </c>
      <c r="O2606" s="206">
        <v>28449</v>
      </c>
      <c r="P2606" s="206">
        <v>838853</v>
      </c>
      <c r="Q2606" s="206">
        <v>835724</v>
      </c>
      <c r="R2606" s="206">
        <v>12172</v>
      </c>
      <c r="S2606" s="206">
        <v>280154</v>
      </c>
      <c r="T2606" s="206"/>
    </row>
    <row r="2607" spans="1:20">
      <c r="A2607" s="86">
        <v>2603</v>
      </c>
      <c r="B2607" s="86">
        <v>2603</v>
      </c>
      <c r="C2607" s="105">
        <v>39667</v>
      </c>
      <c r="D2607" s="86"/>
      <c r="E2607" s="277">
        <v>39671</v>
      </c>
      <c r="F2607" s="105">
        <v>39672</v>
      </c>
      <c r="G2607" s="105">
        <v>39673</v>
      </c>
      <c r="H2607" s="232" t="s">
        <v>119</v>
      </c>
      <c r="I2607" s="206">
        <v>69439</v>
      </c>
      <c r="J2607" s="206"/>
      <c r="K2607" s="206"/>
      <c r="L2607" s="206">
        <v>32936</v>
      </c>
      <c r="M2607" s="206" t="s">
        <v>2677</v>
      </c>
      <c r="N2607" s="206">
        <v>112446</v>
      </c>
      <c r="O2607" s="206">
        <v>28433</v>
      </c>
      <c r="P2607" s="206">
        <v>838855</v>
      </c>
      <c r="Q2607" s="206">
        <v>835739</v>
      </c>
      <c r="R2607" s="206">
        <v>12156</v>
      </c>
      <c r="S2607" s="206">
        <v>1480216</v>
      </c>
      <c r="T2607" s="206"/>
    </row>
    <row r="2608" spans="1:20">
      <c r="A2608" s="86">
        <v>2604</v>
      </c>
      <c r="B2608" s="86">
        <v>2604</v>
      </c>
      <c r="C2608" s="105">
        <v>39667</v>
      </c>
      <c r="D2608" s="86"/>
      <c r="E2608" s="277">
        <v>39671</v>
      </c>
      <c r="F2608" s="105">
        <v>39672</v>
      </c>
      <c r="G2608" s="105">
        <v>39685</v>
      </c>
      <c r="H2608" s="232" t="s">
        <v>134</v>
      </c>
      <c r="I2608" s="206">
        <v>70912</v>
      </c>
      <c r="J2608" s="206"/>
      <c r="K2608" s="206"/>
      <c r="L2608" s="206">
        <v>32329</v>
      </c>
      <c r="M2608" s="206" t="s">
        <v>2678</v>
      </c>
      <c r="N2608" s="206">
        <v>112665</v>
      </c>
      <c r="O2608" s="206">
        <v>28453</v>
      </c>
      <c r="P2608" s="206">
        <v>829253</v>
      </c>
      <c r="Q2608" s="206">
        <v>835723</v>
      </c>
      <c r="R2608" s="206">
        <v>12158</v>
      </c>
      <c r="S2608" s="206">
        <v>2780088</v>
      </c>
      <c r="T2608" s="206"/>
    </row>
    <row r="2609" spans="1:20">
      <c r="A2609" s="86">
        <v>2605</v>
      </c>
      <c r="B2609" s="86">
        <v>2605</v>
      </c>
      <c r="C2609" s="105">
        <v>39667</v>
      </c>
      <c r="D2609" s="86"/>
      <c r="E2609" s="277">
        <v>39668</v>
      </c>
      <c r="F2609" s="105">
        <v>39673</v>
      </c>
      <c r="G2609" s="105">
        <v>39675</v>
      </c>
      <c r="H2609" s="232" t="s">
        <v>120</v>
      </c>
      <c r="I2609" s="206">
        <v>70828</v>
      </c>
      <c r="J2609" s="206"/>
      <c r="K2609" s="206"/>
      <c r="L2609" s="206">
        <v>32916</v>
      </c>
      <c r="M2609" s="206" t="s">
        <v>2679</v>
      </c>
      <c r="N2609" s="206">
        <v>112216</v>
      </c>
      <c r="O2609" s="206">
        <v>28405</v>
      </c>
      <c r="P2609" s="206">
        <v>839046</v>
      </c>
      <c r="Q2609" s="206">
        <v>835747</v>
      </c>
      <c r="R2609" s="206">
        <v>12135</v>
      </c>
      <c r="S2609" s="206">
        <v>1480047</v>
      </c>
      <c r="T2609" s="206"/>
    </row>
    <row r="2610" spans="1:20">
      <c r="A2610" s="86">
        <v>2606</v>
      </c>
      <c r="B2610" s="86">
        <v>2606</v>
      </c>
      <c r="C2610" s="105">
        <v>39667</v>
      </c>
      <c r="D2610" s="86"/>
      <c r="E2610" s="277">
        <v>39668</v>
      </c>
      <c r="F2610" s="105">
        <v>39672</v>
      </c>
      <c r="G2610" s="105">
        <v>39696</v>
      </c>
      <c r="H2610" s="238" t="s">
        <v>120</v>
      </c>
      <c r="I2610" s="206">
        <v>70910</v>
      </c>
      <c r="J2610" s="206"/>
      <c r="K2610" s="206"/>
      <c r="L2610" s="206">
        <v>32906</v>
      </c>
      <c r="M2610" s="206" t="s">
        <v>2680</v>
      </c>
      <c r="N2610" s="206">
        <v>112084</v>
      </c>
      <c r="O2610" s="206">
        <v>28426</v>
      </c>
      <c r="P2610" s="206">
        <v>838939</v>
      </c>
      <c r="Q2610" s="206">
        <v>835737</v>
      </c>
      <c r="R2610" s="206">
        <v>12014</v>
      </c>
      <c r="S2610" s="206">
        <v>1480032</v>
      </c>
      <c r="T2610" s="206"/>
    </row>
    <row r="2611" spans="1:20">
      <c r="A2611" s="86">
        <v>2607</v>
      </c>
      <c r="B2611" s="86">
        <v>2607</v>
      </c>
      <c r="C2611" s="105">
        <v>39667</v>
      </c>
      <c r="D2611" s="86"/>
      <c r="E2611" s="277">
        <v>39668</v>
      </c>
      <c r="F2611" s="105">
        <v>39672</v>
      </c>
      <c r="G2611" s="105">
        <v>39681</v>
      </c>
      <c r="H2611" s="232" t="s">
        <v>120</v>
      </c>
      <c r="I2611" s="206">
        <v>70904</v>
      </c>
      <c r="J2611" s="206"/>
      <c r="K2611" s="206"/>
      <c r="L2611" s="206">
        <v>32887</v>
      </c>
      <c r="M2611" s="206" t="s">
        <v>2681</v>
      </c>
      <c r="N2611" s="206">
        <v>112342</v>
      </c>
      <c r="O2611" s="206">
        <v>28421</v>
      </c>
      <c r="P2611" s="206">
        <v>838851</v>
      </c>
      <c r="Q2611" s="206">
        <v>835750</v>
      </c>
      <c r="R2611" s="206">
        <v>11982</v>
      </c>
      <c r="S2611" s="206">
        <v>1480042</v>
      </c>
      <c r="T2611" s="206"/>
    </row>
    <row r="2612" spans="1:20">
      <c r="A2612" s="86">
        <v>2608</v>
      </c>
      <c r="B2612" s="86">
        <v>2608</v>
      </c>
      <c r="C2612" s="105">
        <v>39667</v>
      </c>
      <c r="D2612" s="86"/>
      <c r="E2612" s="277">
        <v>39668</v>
      </c>
      <c r="F2612" s="105">
        <v>39672</v>
      </c>
      <c r="G2612" s="105">
        <v>39720</v>
      </c>
      <c r="H2612" s="238" t="s">
        <v>120</v>
      </c>
      <c r="I2612" s="206">
        <v>70970</v>
      </c>
      <c r="J2612" s="206"/>
      <c r="K2612" s="206"/>
      <c r="L2612" s="206">
        <v>32894</v>
      </c>
      <c r="M2612" s="206" t="s">
        <v>2682</v>
      </c>
      <c r="N2612" s="206">
        <v>112291</v>
      </c>
      <c r="O2612" s="206">
        <v>28381</v>
      </c>
      <c r="P2612" s="206">
        <v>838937</v>
      </c>
      <c r="Q2612" s="206">
        <v>835523</v>
      </c>
      <c r="R2612" s="206">
        <v>12030</v>
      </c>
      <c r="S2612" s="206">
        <v>1480039</v>
      </c>
      <c r="T2612" s="206"/>
    </row>
    <row r="2613" spans="1:20">
      <c r="A2613" s="86">
        <v>2609</v>
      </c>
      <c r="B2613" s="86">
        <v>2609</v>
      </c>
      <c r="C2613" s="105">
        <v>39667</v>
      </c>
      <c r="D2613" s="86"/>
      <c r="E2613" s="277">
        <v>39672</v>
      </c>
      <c r="F2613" s="105">
        <v>39672</v>
      </c>
      <c r="G2613" s="105">
        <v>39673</v>
      </c>
      <c r="H2613" s="232" t="s">
        <v>119</v>
      </c>
      <c r="I2613" s="206">
        <v>70903</v>
      </c>
      <c r="J2613" s="206"/>
      <c r="K2613" s="206"/>
      <c r="L2613" s="206">
        <v>32845</v>
      </c>
      <c r="M2613" s="206" t="s">
        <v>2683</v>
      </c>
      <c r="N2613" s="206">
        <v>112620</v>
      </c>
      <c r="O2613" s="206">
        <v>28328</v>
      </c>
      <c r="P2613" s="206">
        <v>838899</v>
      </c>
      <c r="Q2613" s="206">
        <v>835570</v>
      </c>
      <c r="R2613" s="206">
        <v>11275</v>
      </c>
      <c r="S2613" s="206">
        <v>1480035</v>
      </c>
      <c r="T2613" s="206"/>
    </row>
    <row r="2614" spans="1:20">
      <c r="A2614" s="86">
        <v>2610</v>
      </c>
      <c r="B2614" s="86">
        <v>2610</v>
      </c>
      <c r="C2614" s="105">
        <v>39668</v>
      </c>
      <c r="D2614" s="86"/>
      <c r="E2614" s="277">
        <v>39671</v>
      </c>
      <c r="F2614" s="105">
        <v>39671</v>
      </c>
      <c r="G2614" s="105">
        <v>39694</v>
      </c>
      <c r="H2614" s="238" t="s">
        <v>123</v>
      </c>
      <c r="I2614" s="206">
        <v>70769</v>
      </c>
      <c r="J2614" s="206"/>
      <c r="K2614" s="206"/>
      <c r="L2614" s="206">
        <v>32874</v>
      </c>
      <c r="M2614" s="206" t="s">
        <v>2684</v>
      </c>
      <c r="N2614" s="206">
        <v>112078</v>
      </c>
      <c r="O2614" s="206">
        <v>28335</v>
      </c>
      <c r="P2614" s="206">
        <v>838829</v>
      </c>
      <c r="Q2614" s="206">
        <v>835571</v>
      </c>
      <c r="R2614" s="206">
        <v>12083</v>
      </c>
      <c r="S2614" s="206">
        <v>1480048</v>
      </c>
      <c r="T2614" s="206"/>
    </row>
    <row r="2615" spans="1:20">
      <c r="A2615" s="86">
        <v>2611</v>
      </c>
      <c r="B2615" s="86">
        <v>2611</v>
      </c>
      <c r="C2615" s="105">
        <v>39668</v>
      </c>
      <c r="D2615" s="86"/>
      <c r="E2615" s="277">
        <v>39681</v>
      </c>
      <c r="F2615" s="105">
        <v>39685</v>
      </c>
      <c r="G2615" s="135"/>
      <c r="H2615" s="135"/>
      <c r="I2615" s="206">
        <v>70993</v>
      </c>
      <c r="J2615" s="206"/>
      <c r="K2615" s="206"/>
      <c r="L2615" s="206">
        <v>32932</v>
      </c>
      <c r="M2615" s="206" t="s">
        <v>2685</v>
      </c>
      <c r="N2615" s="206">
        <v>112440</v>
      </c>
      <c r="O2615" s="206">
        <v>28437</v>
      </c>
      <c r="P2615" s="206">
        <v>838852</v>
      </c>
      <c r="Q2615" s="206">
        <v>835738</v>
      </c>
      <c r="R2615" s="206">
        <v>12140</v>
      </c>
      <c r="S2615" s="206">
        <v>3780095</v>
      </c>
      <c r="T2615" s="206"/>
    </row>
    <row r="2616" spans="1:20">
      <c r="A2616" s="86">
        <v>2612</v>
      </c>
      <c r="B2616" s="86">
        <v>2612</v>
      </c>
      <c r="C2616" s="105">
        <v>39668</v>
      </c>
      <c r="D2616" s="86"/>
      <c r="E2616" s="277">
        <v>39671</v>
      </c>
      <c r="F2616" s="105">
        <v>39671</v>
      </c>
      <c r="G2616" s="105">
        <v>39672</v>
      </c>
      <c r="H2616" s="232" t="s">
        <v>119</v>
      </c>
      <c r="I2616" s="206">
        <v>71036</v>
      </c>
      <c r="J2616" s="206"/>
      <c r="K2616" s="206"/>
      <c r="L2616" s="206">
        <v>32853</v>
      </c>
      <c r="M2616" s="206" t="s">
        <v>2686</v>
      </c>
      <c r="N2616" s="206">
        <v>112228</v>
      </c>
      <c r="O2616" s="206">
        <v>28353</v>
      </c>
      <c r="P2616" s="206">
        <v>838381</v>
      </c>
      <c r="Q2616" s="206">
        <v>835567</v>
      </c>
      <c r="R2616" s="206">
        <v>11996</v>
      </c>
      <c r="S2616" s="206">
        <v>2380003</v>
      </c>
      <c r="T2616" s="206"/>
    </row>
    <row r="2617" spans="1:20">
      <c r="A2617" s="86">
        <v>2613</v>
      </c>
      <c r="B2617" s="86">
        <v>2613</v>
      </c>
      <c r="C2617" s="105">
        <v>39668</v>
      </c>
      <c r="D2617" s="86"/>
      <c r="E2617" s="277">
        <v>39671</v>
      </c>
      <c r="F2617" s="105">
        <v>39673</v>
      </c>
      <c r="G2617" s="135"/>
      <c r="H2617" s="135"/>
      <c r="I2617" s="206">
        <v>70997</v>
      </c>
      <c r="J2617" s="206"/>
      <c r="K2617" s="206"/>
      <c r="L2617" s="206">
        <v>32911</v>
      </c>
      <c r="M2617" s="206" t="s">
        <v>2687</v>
      </c>
      <c r="N2617" s="206">
        <v>112351</v>
      </c>
      <c r="O2617" s="206">
        <v>28277</v>
      </c>
      <c r="P2617" s="206">
        <v>838811</v>
      </c>
      <c r="Q2617" s="206">
        <v>835566</v>
      </c>
      <c r="R2617" s="206">
        <v>12089</v>
      </c>
      <c r="S2617" s="206">
        <v>180030</v>
      </c>
      <c r="T2617" s="206"/>
    </row>
    <row r="2618" spans="1:20">
      <c r="A2618" s="86">
        <v>2614</v>
      </c>
      <c r="B2618" s="86">
        <v>2614</v>
      </c>
      <c r="C2618" s="105">
        <v>39668</v>
      </c>
      <c r="D2618" s="86"/>
      <c r="E2618" s="277">
        <v>39671</v>
      </c>
      <c r="F2618" s="105">
        <v>39671</v>
      </c>
      <c r="G2618" s="105">
        <v>39672</v>
      </c>
      <c r="H2618" s="232" t="s">
        <v>119</v>
      </c>
      <c r="I2618" s="206">
        <v>71072</v>
      </c>
      <c r="J2618" s="206"/>
      <c r="K2618" s="206"/>
      <c r="L2618" s="206">
        <v>32981</v>
      </c>
      <c r="M2618" s="206" t="s">
        <v>2688</v>
      </c>
      <c r="N2618" s="206">
        <v>110140</v>
      </c>
      <c r="O2618" s="206">
        <v>28464</v>
      </c>
      <c r="P2618" s="206">
        <v>838442</v>
      </c>
      <c r="Q2618" s="206">
        <v>835749</v>
      </c>
      <c r="R2618" s="206">
        <v>12193</v>
      </c>
      <c r="S2618" s="206">
        <v>280144</v>
      </c>
      <c r="T2618" s="206"/>
    </row>
    <row r="2619" spans="1:20">
      <c r="A2619" s="86">
        <v>2615</v>
      </c>
      <c r="B2619" s="86">
        <v>2615</v>
      </c>
      <c r="C2619" s="105">
        <v>39668</v>
      </c>
      <c r="D2619" s="86"/>
      <c r="E2619" s="277">
        <v>39671</v>
      </c>
      <c r="F2619" s="105">
        <v>39674</v>
      </c>
      <c r="G2619" s="105">
        <v>39700</v>
      </c>
      <c r="H2619" s="238" t="s">
        <v>120</v>
      </c>
      <c r="I2619" s="206">
        <v>71071</v>
      </c>
      <c r="J2619" s="206"/>
      <c r="K2619" s="206"/>
      <c r="L2619" s="206">
        <v>32889</v>
      </c>
      <c r="M2619" s="206" t="s">
        <v>2689</v>
      </c>
      <c r="N2619" s="206">
        <v>112344</v>
      </c>
      <c r="O2619" s="206">
        <v>28398</v>
      </c>
      <c r="P2619" s="206">
        <v>838813</v>
      </c>
      <c r="Q2619" s="206">
        <v>835722</v>
      </c>
      <c r="R2619" s="206">
        <v>12025</v>
      </c>
      <c r="S2619" s="206">
        <v>280151</v>
      </c>
      <c r="T2619" s="206"/>
    </row>
    <row r="2620" spans="1:20">
      <c r="A2620" s="86">
        <v>2616</v>
      </c>
      <c r="B2620" s="86">
        <v>2616</v>
      </c>
      <c r="C2620" s="105">
        <v>39668</v>
      </c>
      <c r="D2620" s="86"/>
      <c r="E2620" s="277">
        <v>39673</v>
      </c>
      <c r="F2620" s="105">
        <v>39674</v>
      </c>
      <c r="G2620" s="105">
        <v>39675</v>
      </c>
      <c r="H2620" s="232" t="s">
        <v>126</v>
      </c>
      <c r="I2620" s="206">
        <v>70968</v>
      </c>
      <c r="J2620" s="206"/>
      <c r="K2620" s="206"/>
      <c r="L2620" s="206">
        <v>32913</v>
      </c>
      <c r="M2620" s="206" t="s">
        <v>2690</v>
      </c>
      <c r="N2620" s="206">
        <v>112206</v>
      </c>
      <c r="O2620" s="206">
        <v>28396</v>
      </c>
      <c r="P2620" s="206">
        <v>838814</v>
      </c>
      <c r="Q2620" s="206">
        <v>835731</v>
      </c>
      <c r="R2620" s="206">
        <v>12063</v>
      </c>
      <c r="S2620" s="206">
        <v>1480310</v>
      </c>
      <c r="T2620" s="206"/>
    </row>
    <row r="2621" spans="1:20">
      <c r="A2621" s="86">
        <v>2617</v>
      </c>
      <c r="B2621" s="86">
        <v>2617</v>
      </c>
      <c r="C2621" s="105">
        <v>39668</v>
      </c>
      <c r="D2621" s="86"/>
      <c r="E2621" s="277">
        <v>39671</v>
      </c>
      <c r="F2621" s="105">
        <v>39672</v>
      </c>
      <c r="G2621" s="105">
        <v>39673</v>
      </c>
      <c r="H2621" s="232" t="s">
        <v>119</v>
      </c>
      <c r="I2621" s="206">
        <v>71004</v>
      </c>
      <c r="J2621" s="206"/>
      <c r="K2621" s="206"/>
      <c r="L2621" s="206">
        <v>32516</v>
      </c>
      <c r="M2621" s="206" t="s">
        <v>2691</v>
      </c>
      <c r="N2621" s="206">
        <v>112832</v>
      </c>
      <c r="O2621" s="206">
        <v>27931</v>
      </c>
      <c r="P2621" s="206">
        <v>834041</v>
      </c>
      <c r="Q2621" s="206">
        <v>834372</v>
      </c>
      <c r="R2621" s="206">
        <v>11258</v>
      </c>
      <c r="S2621" s="206">
        <v>1480348</v>
      </c>
      <c r="T2621" s="206"/>
    </row>
    <row r="2622" spans="1:20">
      <c r="A2622" s="86">
        <v>2618</v>
      </c>
      <c r="B2622" s="86">
        <v>2618</v>
      </c>
      <c r="C2622" s="105">
        <v>39668</v>
      </c>
      <c r="D2622" s="86"/>
      <c r="E2622" s="277">
        <v>39671</v>
      </c>
      <c r="F2622" s="105">
        <v>39675</v>
      </c>
      <c r="G2622" s="105">
        <v>39699</v>
      </c>
      <c r="H2622" s="238" t="s">
        <v>326</v>
      </c>
      <c r="I2622" s="206">
        <v>71002</v>
      </c>
      <c r="J2622" s="206"/>
      <c r="K2622" s="206"/>
      <c r="L2622" s="206">
        <v>32573</v>
      </c>
      <c r="M2622" s="206" t="s">
        <v>2692</v>
      </c>
      <c r="N2622" s="206">
        <v>112345</v>
      </c>
      <c r="O2622" s="206">
        <v>27980</v>
      </c>
      <c r="P2622" s="206">
        <v>838815</v>
      </c>
      <c r="Q2622" s="206">
        <v>835569</v>
      </c>
      <c r="R2622" s="206">
        <v>10764</v>
      </c>
      <c r="S2622" s="206">
        <v>180025</v>
      </c>
      <c r="T2622" s="206"/>
    </row>
    <row r="2623" spans="1:20">
      <c r="A2623" s="86">
        <v>2619</v>
      </c>
      <c r="B2623" s="86">
        <v>2619</v>
      </c>
      <c r="C2623" s="105">
        <v>39668</v>
      </c>
      <c r="D2623" s="86"/>
      <c r="E2623" s="277">
        <v>39671</v>
      </c>
      <c r="F2623" s="105">
        <v>39671</v>
      </c>
      <c r="G2623" s="105">
        <v>39672</v>
      </c>
      <c r="H2623" s="232" t="s">
        <v>119</v>
      </c>
      <c r="I2623" s="206">
        <v>71062</v>
      </c>
      <c r="J2623" s="206"/>
      <c r="K2623" s="206"/>
      <c r="L2623" s="206">
        <v>32817</v>
      </c>
      <c r="M2623" s="206" t="s">
        <v>2693</v>
      </c>
      <c r="N2623" s="206">
        <v>112454</v>
      </c>
      <c r="O2623" s="206">
        <v>27533</v>
      </c>
      <c r="P2623" s="206">
        <v>839578</v>
      </c>
      <c r="Q2623" s="206">
        <v>835914</v>
      </c>
      <c r="R2623" s="206">
        <v>11962</v>
      </c>
      <c r="S2623" s="206">
        <v>1480324</v>
      </c>
      <c r="T2623" s="206"/>
    </row>
    <row r="2624" spans="1:20">
      <c r="A2624" s="86">
        <v>2620</v>
      </c>
      <c r="B2624" s="86">
        <v>2620</v>
      </c>
      <c r="C2624" s="105">
        <v>39668</v>
      </c>
      <c r="D2624" s="86"/>
      <c r="E2624" s="277">
        <v>39673</v>
      </c>
      <c r="F2624" s="105">
        <v>39674</v>
      </c>
      <c r="G2624" s="105">
        <v>39686</v>
      </c>
      <c r="H2624" s="232" t="s">
        <v>120</v>
      </c>
      <c r="I2624" s="206">
        <v>71067</v>
      </c>
      <c r="J2624" s="206"/>
      <c r="K2624" s="206"/>
      <c r="L2624" s="206">
        <v>32812</v>
      </c>
      <c r="M2624" s="206" t="s">
        <v>2694</v>
      </c>
      <c r="N2624" s="206">
        <v>111310</v>
      </c>
      <c r="O2624" s="206">
        <v>27485</v>
      </c>
      <c r="P2624" s="206">
        <v>839375</v>
      </c>
      <c r="Q2624" s="206">
        <v>835580</v>
      </c>
      <c r="R2624" s="206">
        <v>291</v>
      </c>
      <c r="S2624" s="206">
        <v>1480327</v>
      </c>
      <c r="T2624" s="206"/>
    </row>
    <row r="2625" spans="1:20">
      <c r="A2625" s="86">
        <v>2621</v>
      </c>
      <c r="B2625" s="86">
        <v>2621</v>
      </c>
      <c r="C2625" s="105">
        <v>39668</v>
      </c>
      <c r="D2625" s="86"/>
      <c r="E2625" s="277">
        <v>39671</v>
      </c>
      <c r="F2625" s="105">
        <v>39673</v>
      </c>
      <c r="G2625" s="105">
        <v>39699</v>
      </c>
      <c r="H2625" s="238" t="s">
        <v>326</v>
      </c>
      <c r="I2625" s="206">
        <v>71010</v>
      </c>
      <c r="J2625" s="206"/>
      <c r="K2625" s="206"/>
      <c r="L2625" s="206">
        <v>32674</v>
      </c>
      <c r="M2625" s="206" t="s">
        <v>2695</v>
      </c>
      <c r="N2625" s="206">
        <v>110451</v>
      </c>
      <c r="O2625" s="206">
        <v>28072</v>
      </c>
      <c r="P2625" s="206">
        <v>839312</v>
      </c>
      <c r="Q2625" s="206">
        <v>835913</v>
      </c>
      <c r="R2625" s="206">
        <v>11758</v>
      </c>
      <c r="S2625" s="206">
        <v>1480330</v>
      </c>
      <c r="T2625" s="206"/>
    </row>
    <row r="2626" spans="1:20">
      <c r="A2626" s="86">
        <v>2622</v>
      </c>
      <c r="B2626" s="86">
        <v>2622</v>
      </c>
      <c r="C2626" s="105">
        <v>39668</v>
      </c>
      <c r="D2626" s="86"/>
      <c r="E2626" s="277">
        <v>39671</v>
      </c>
      <c r="F2626" s="105">
        <v>39673</v>
      </c>
      <c r="G2626" s="105">
        <v>39699</v>
      </c>
      <c r="H2626" s="238" t="s">
        <v>326</v>
      </c>
      <c r="I2626" s="206">
        <v>71073</v>
      </c>
      <c r="J2626" s="206"/>
      <c r="K2626" s="206"/>
      <c r="L2626" s="206">
        <v>32789</v>
      </c>
      <c r="M2626" s="206" t="s">
        <v>2696</v>
      </c>
      <c r="N2626" s="206">
        <v>112524</v>
      </c>
      <c r="O2626" s="206">
        <v>27176</v>
      </c>
      <c r="P2626" s="206">
        <v>838937</v>
      </c>
      <c r="Q2626" s="206">
        <v>835561</v>
      </c>
      <c r="R2626" s="206">
        <v>11752</v>
      </c>
      <c r="S2626" s="206">
        <v>1480335</v>
      </c>
      <c r="T2626" s="206"/>
    </row>
    <row r="2627" spans="1:20">
      <c r="A2627" s="86">
        <v>2623</v>
      </c>
      <c r="B2627" s="86">
        <v>2623</v>
      </c>
      <c r="C2627" s="105">
        <v>39668</v>
      </c>
      <c r="D2627" s="86"/>
      <c r="E2627" s="277">
        <v>39675</v>
      </c>
      <c r="F2627" s="105">
        <v>39678</v>
      </c>
      <c r="G2627" s="105">
        <v>39700</v>
      </c>
      <c r="H2627" s="238" t="s">
        <v>120</v>
      </c>
      <c r="I2627" s="206">
        <v>71081</v>
      </c>
      <c r="J2627" s="206"/>
      <c r="K2627" s="206"/>
      <c r="L2627" s="206">
        <v>32901</v>
      </c>
      <c r="M2627" s="206" t="s">
        <v>2697</v>
      </c>
      <c r="N2627" s="206">
        <v>113223</v>
      </c>
      <c r="O2627" s="206">
        <v>28390</v>
      </c>
      <c r="P2627" s="206">
        <v>838897</v>
      </c>
      <c r="Q2627" s="206">
        <v>835556</v>
      </c>
      <c r="R2627" s="206">
        <v>10769</v>
      </c>
      <c r="S2627" s="206">
        <v>280152</v>
      </c>
      <c r="T2627" s="206"/>
    </row>
    <row r="2628" spans="1:20">
      <c r="A2628" s="86">
        <v>2624</v>
      </c>
      <c r="B2628" s="86">
        <v>2624</v>
      </c>
      <c r="C2628" s="105">
        <v>39668</v>
      </c>
      <c r="D2628" s="86"/>
      <c r="E2628" s="277">
        <v>39671</v>
      </c>
      <c r="F2628" s="105">
        <v>39672</v>
      </c>
      <c r="G2628" s="105">
        <v>39674</v>
      </c>
      <c r="H2628" s="232" t="s">
        <v>119</v>
      </c>
      <c r="I2628" s="206">
        <v>69476</v>
      </c>
      <c r="J2628" s="206"/>
      <c r="K2628" s="206"/>
      <c r="L2628" s="206">
        <v>32877</v>
      </c>
      <c r="M2628" s="206" t="s">
        <v>2698</v>
      </c>
      <c r="N2628" s="206">
        <v>113222</v>
      </c>
      <c r="O2628" s="206">
        <v>28375</v>
      </c>
      <c r="P2628" s="206">
        <v>838826</v>
      </c>
      <c r="Q2628" s="206">
        <v>835559</v>
      </c>
      <c r="R2628" s="206">
        <v>10774</v>
      </c>
      <c r="S2628" s="206">
        <v>27800107</v>
      </c>
      <c r="T2628" s="206"/>
    </row>
    <row r="2629" spans="1:20">
      <c r="A2629" s="86">
        <v>2625</v>
      </c>
      <c r="B2629" s="86">
        <v>2625</v>
      </c>
      <c r="C2629" s="105">
        <v>39668</v>
      </c>
      <c r="D2629" s="86"/>
      <c r="E2629" s="277">
        <v>39671</v>
      </c>
      <c r="F2629" s="105">
        <v>39671</v>
      </c>
      <c r="G2629" s="105">
        <v>39672</v>
      </c>
      <c r="H2629" s="232" t="s">
        <v>119</v>
      </c>
      <c r="I2629" s="206">
        <v>68118</v>
      </c>
      <c r="J2629" s="206"/>
      <c r="K2629" s="206"/>
      <c r="L2629" s="206">
        <v>32746</v>
      </c>
      <c r="M2629" s="206" t="s">
        <v>2699</v>
      </c>
      <c r="N2629" s="206">
        <v>113220</v>
      </c>
      <c r="O2629" s="206">
        <v>28171</v>
      </c>
      <c r="P2629" s="206">
        <v>935800</v>
      </c>
      <c r="Q2629" s="206">
        <v>835565</v>
      </c>
      <c r="R2629" s="206">
        <v>11646</v>
      </c>
      <c r="S2629" s="206">
        <v>2380002</v>
      </c>
      <c r="T2629" s="206"/>
    </row>
    <row r="2630" spans="1:20">
      <c r="A2630" s="86">
        <v>2626</v>
      </c>
      <c r="B2630" s="86">
        <v>2626</v>
      </c>
      <c r="C2630" s="105">
        <v>39671</v>
      </c>
      <c r="D2630" s="86"/>
      <c r="E2630" s="277">
        <v>39672</v>
      </c>
      <c r="F2630" s="105">
        <v>39673</v>
      </c>
      <c r="G2630" s="105">
        <v>39673</v>
      </c>
      <c r="H2630" s="232" t="s">
        <v>119</v>
      </c>
      <c r="I2630" s="206">
        <v>71061</v>
      </c>
      <c r="J2630" s="206"/>
      <c r="K2630" s="206"/>
      <c r="L2630" s="206">
        <v>32828</v>
      </c>
      <c r="M2630" s="206" t="s">
        <v>2700</v>
      </c>
      <c r="N2630" s="206">
        <v>113226</v>
      </c>
      <c r="O2630" s="206">
        <v>28324</v>
      </c>
      <c r="P2630" s="206">
        <v>839309</v>
      </c>
      <c r="Q2630" s="206">
        <v>835563</v>
      </c>
      <c r="R2630" s="206">
        <v>11969</v>
      </c>
      <c r="S2630" s="206">
        <v>1480253</v>
      </c>
      <c r="T2630" s="206"/>
    </row>
    <row r="2631" spans="1:20">
      <c r="A2631" s="86">
        <v>2627</v>
      </c>
      <c r="B2631" s="86">
        <v>2627</v>
      </c>
      <c r="C2631" s="105">
        <v>39671</v>
      </c>
      <c r="D2631" s="86"/>
      <c r="E2631" s="277">
        <v>39672</v>
      </c>
      <c r="F2631" s="105">
        <v>39674</v>
      </c>
      <c r="G2631" s="105">
        <v>39678</v>
      </c>
      <c r="H2631" s="232" t="s">
        <v>120</v>
      </c>
      <c r="I2631" s="206">
        <v>71082</v>
      </c>
      <c r="J2631" s="206"/>
      <c r="K2631" s="206"/>
      <c r="L2631" s="206">
        <v>32726</v>
      </c>
      <c r="M2631" s="206" t="s">
        <v>2701</v>
      </c>
      <c r="N2631" s="206">
        <v>112436</v>
      </c>
      <c r="O2631" s="206">
        <v>28106</v>
      </c>
      <c r="P2631" s="206">
        <v>838511</v>
      </c>
      <c r="Q2631" s="206">
        <v>235568</v>
      </c>
      <c r="R2631" s="206">
        <v>11688</v>
      </c>
      <c r="S2631" s="206">
        <v>1980295</v>
      </c>
      <c r="T2631" s="206"/>
    </row>
    <row r="2632" spans="1:20">
      <c r="A2632" s="86">
        <v>2628</v>
      </c>
      <c r="B2632" s="86">
        <v>2628</v>
      </c>
      <c r="C2632" s="105">
        <v>39671</v>
      </c>
      <c r="D2632" s="86"/>
      <c r="E2632" s="277">
        <v>39679</v>
      </c>
      <c r="F2632" s="105">
        <v>39681</v>
      </c>
      <c r="G2632" s="105">
        <v>39706</v>
      </c>
      <c r="H2632" s="238" t="s">
        <v>119</v>
      </c>
      <c r="I2632" s="206">
        <v>71086</v>
      </c>
      <c r="J2632" s="206"/>
      <c r="K2632" s="206"/>
      <c r="L2632" s="206">
        <v>32740</v>
      </c>
      <c r="M2632" s="206" t="s">
        <v>2702</v>
      </c>
      <c r="N2632" s="206">
        <v>113227</v>
      </c>
      <c r="O2632" s="206">
        <v>28033</v>
      </c>
      <c r="P2632" s="206">
        <v>838385</v>
      </c>
      <c r="Q2632" s="206">
        <v>835554</v>
      </c>
      <c r="R2632" s="206">
        <v>11684</v>
      </c>
      <c r="S2632" s="206">
        <v>1980258</v>
      </c>
      <c r="T2632" s="206"/>
    </row>
    <row r="2633" spans="1:20">
      <c r="A2633" s="86">
        <v>2629</v>
      </c>
      <c r="B2633" s="86">
        <v>2629</v>
      </c>
      <c r="C2633" s="105">
        <v>39671</v>
      </c>
      <c r="D2633" s="86"/>
      <c r="E2633" s="277">
        <v>39672</v>
      </c>
      <c r="F2633" s="105">
        <v>39672</v>
      </c>
      <c r="G2633" s="105">
        <v>39673</v>
      </c>
      <c r="H2633" s="232" t="s">
        <v>119</v>
      </c>
      <c r="I2633" s="206">
        <v>71074</v>
      </c>
      <c r="J2633" s="206"/>
      <c r="K2633" s="206"/>
      <c r="L2633" s="206">
        <v>32738</v>
      </c>
      <c r="M2633" s="206" t="s">
        <v>2703</v>
      </c>
      <c r="N2633" s="206">
        <v>112522</v>
      </c>
      <c r="O2633" s="206">
        <v>28196</v>
      </c>
      <c r="P2633" s="206">
        <v>838317</v>
      </c>
      <c r="Q2633" s="206">
        <v>835555</v>
      </c>
      <c r="R2633" s="206">
        <v>11705</v>
      </c>
      <c r="S2633" s="206">
        <v>1980340</v>
      </c>
      <c r="T2633" s="206"/>
    </row>
    <row r="2634" spans="1:20">
      <c r="A2634" s="86">
        <v>2630</v>
      </c>
      <c r="B2634" s="86">
        <v>2630</v>
      </c>
      <c r="C2634" s="105">
        <v>39671</v>
      </c>
      <c r="D2634" s="86"/>
      <c r="E2634" s="277">
        <v>39672</v>
      </c>
      <c r="F2634" s="105">
        <v>39674</v>
      </c>
      <c r="G2634" s="234">
        <v>39701</v>
      </c>
      <c r="H2634" s="238" t="s">
        <v>127</v>
      </c>
      <c r="I2634" s="206">
        <v>71069</v>
      </c>
      <c r="J2634" s="206"/>
      <c r="K2634" s="206"/>
      <c r="L2634" s="206">
        <v>32727</v>
      </c>
      <c r="M2634" s="206" t="s">
        <v>2704</v>
      </c>
      <c r="N2634" s="206">
        <v>112294</v>
      </c>
      <c r="O2634" s="206">
        <v>28155</v>
      </c>
      <c r="P2634" s="206">
        <v>838512</v>
      </c>
      <c r="Q2634" s="206">
        <v>835562</v>
      </c>
      <c r="R2634" s="206">
        <v>11674</v>
      </c>
      <c r="S2634" s="206">
        <v>1980304</v>
      </c>
      <c r="T2634" s="206"/>
    </row>
    <row r="2635" spans="1:20">
      <c r="A2635" s="86">
        <v>2631</v>
      </c>
      <c r="B2635" s="86">
        <v>2631</v>
      </c>
      <c r="C2635" s="105">
        <v>39671</v>
      </c>
      <c r="D2635" s="86"/>
      <c r="E2635" s="277">
        <v>39672</v>
      </c>
      <c r="F2635" s="105">
        <v>39672</v>
      </c>
      <c r="G2635" s="105">
        <v>39673</v>
      </c>
      <c r="H2635" s="232" t="s">
        <v>119</v>
      </c>
      <c r="I2635" s="206">
        <v>70971</v>
      </c>
      <c r="J2635" s="206"/>
      <c r="K2635" s="206"/>
      <c r="L2635" s="206">
        <v>33044</v>
      </c>
      <c r="M2635" s="206" t="s">
        <v>2705</v>
      </c>
      <c r="N2635" s="206">
        <v>112452</v>
      </c>
      <c r="O2635" s="206">
        <v>28545</v>
      </c>
      <c r="P2635" s="206">
        <v>837482</v>
      </c>
      <c r="Q2635" s="206">
        <v>835564</v>
      </c>
      <c r="R2635" s="206">
        <v>12001</v>
      </c>
      <c r="S2635" s="206">
        <v>1980357</v>
      </c>
      <c r="T2635" s="206"/>
    </row>
    <row r="2636" spans="1:20">
      <c r="A2636" s="86">
        <v>2632</v>
      </c>
      <c r="B2636" s="86">
        <v>2632</v>
      </c>
      <c r="C2636" s="105">
        <v>39671</v>
      </c>
      <c r="D2636" s="86"/>
      <c r="E2636" s="277">
        <v>39672</v>
      </c>
      <c r="F2636" s="105">
        <v>39674</v>
      </c>
      <c r="G2636" s="135"/>
      <c r="H2636" s="135"/>
      <c r="I2636" s="206">
        <v>70994</v>
      </c>
      <c r="J2636" s="206"/>
      <c r="K2636" s="206"/>
      <c r="L2636" s="206">
        <v>33023</v>
      </c>
      <c r="M2636" s="206" t="s">
        <v>2706</v>
      </c>
      <c r="N2636" s="206">
        <v>111036</v>
      </c>
      <c r="O2636" s="206">
        <v>28476</v>
      </c>
      <c r="P2636" s="206">
        <v>839778</v>
      </c>
      <c r="Q2636" s="206">
        <v>835573</v>
      </c>
      <c r="R2636" s="206">
        <v>10762</v>
      </c>
      <c r="S2636" s="206">
        <v>1480049</v>
      </c>
      <c r="T2636" s="206"/>
    </row>
    <row r="2637" spans="1:20">
      <c r="A2637" s="86">
        <v>2633</v>
      </c>
      <c r="B2637" s="86">
        <v>2633</v>
      </c>
      <c r="C2637" s="105">
        <v>39671</v>
      </c>
      <c r="D2637" s="86"/>
      <c r="E2637" s="277">
        <v>39672</v>
      </c>
      <c r="F2637" s="105">
        <v>39673</v>
      </c>
      <c r="G2637" s="105">
        <v>39675</v>
      </c>
      <c r="H2637" s="232" t="s">
        <v>119</v>
      </c>
      <c r="I2637" s="206">
        <v>70878</v>
      </c>
      <c r="J2637" s="206"/>
      <c r="K2637" s="206"/>
      <c r="L2637" s="206">
        <v>33060</v>
      </c>
      <c r="M2637" s="206" t="s">
        <v>2707</v>
      </c>
      <c r="N2637" s="206">
        <v>113310</v>
      </c>
      <c r="O2637" s="206">
        <v>28581</v>
      </c>
      <c r="P2637" s="206">
        <v>839783</v>
      </c>
      <c r="Q2637" s="206">
        <v>835551</v>
      </c>
      <c r="R2637" s="206">
        <v>11132</v>
      </c>
      <c r="S2637" s="206">
        <v>1480296</v>
      </c>
      <c r="T2637" s="206"/>
    </row>
    <row r="2638" spans="1:20">
      <c r="A2638" s="86">
        <v>2634</v>
      </c>
      <c r="B2638" s="86">
        <v>2634</v>
      </c>
      <c r="C2638" s="105">
        <v>39671</v>
      </c>
      <c r="D2638" s="86"/>
      <c r="E2638" s="277">
        <v>39672</v>
      </c>
      <c r="F2638" s="105">
        <v>39674</v>
      </c>
      <c r="G2638" s="105">
        <v>39681</v>
      </c>
      <c r="H2638" s="232" t="s">
        <v>120</v>
      </c>
      <c r="I2638" s="206">
        <v>71088</v>
      </c>
      <c r="J2638" s="206"/>
      <c r="K2638" s="206"/>
      <c r="L2638" s="206">
        <v>33034</v>
      </c>
      <c r="M2638" s="206" t="s">
        <v>2708</v>
      </c>
      <c r="N2638" s="206">
        <v>112075</v>
      </c>
      <c r="O2638" s="206">
        <v>28499</v>
      </c>
      <c r="P2638" s="206">
        <v>839776</v>
      </c>
      <c r="Q2638" s="206">
        <v>386963</v>
      </c>
      <c r="R2638" s="206">
        <v>10779</v>
      </c>
      <c r="S2638" s="206">
        <v>1480027</v>
      </c>
      <c r="T2638" s="206"/>
    </row>
    <row r="2639" spans="1:20">
      <c r="A2639" s="86">
        <v>2635</v>
      </c>
      <c r="B2639" s="86">
        <v>2635</v>
      </c>
      <c r="C2639" s="105">
        <v>39671</v>
      </c>
      <c r="D2639" s="86"/>
      <c r="E2639" s="277">
        <v>39672</v>
      </c>
      <c r="F2639" s="105">
        <v>39674</v>
      </c>
      <c r="G2639" s="105">
        <v>39699</v>
      </c>
      <c r="H2639" s="238" t="s">
        <v>326</v>
      </c>
      <c r="I2639" s="206">
        <v>71065</v>
      </c>
      <c r="J2639" s="206"/>
      <c r="K2639" s="206"/>
      <c r="L2639" s="206">
        <v>33008</v>
      </c>
      <c r="M2639" s="206" t="s">
        <v>2709</v>
      </c>
      <c r="N2639" s="206">
        <v>112525</v>
      </c>
      <c r="O2639" s="206">
        <v>28503</v>
      </c>
      <c r="P2639" s="206">
        <v>839771</v>
      </c>
      <c r="Q2639" s="206">
        <v>835546</v>
      </c>
      <c r="R2639" s="206">
        <v>12170</v>
      </c>
      <c r="S2639" s="206">
        <v>1480017</v>
      </c>
      <c r="T2639" s="206"/>
    </row>
    <row r="2640" spans="1:20">
      <c r="A2640" s="86">
        <v>2636</v>
      </c>
      <c r="B2640" s="86">
        <v>2636</v>
      </c>
      <c r="C2640" s="105">
        <v>39671</v>
      </c>
      <c r="D2640" s="86"/>
      <c r="E2640" s="277">
        <v>39672</v>
      </c>
      <c r="F2640" s="105">
        <v>39673</v>
      </c>
      <c r="G2640" s="105">
        <v>39673</v>
      </c>
      <c r="H2640" s="232" t="s">
        <v>119</v>
      </c>
      <c r="I2640" s="206">
        <v>70889</v>
      </c>
      <c r="J2640" s="206"/>
      <c r="K2640" s="206"/>
      <c r="L2640" s="206">
        <v>33028</v>
      </c>
      <c r="M2640" s="206" t="s">
        <v>2710</v>
      </c>
      <c r="N2640" s="206">
        <v>112227</v>
      </c>
      <c r="O2640" s="206">
        <v>28497</v>
      </c>
      <c r="P2640" s="206">
        <v>839775</v>
      </c>
      <c r="Q2640" s="206">
        <v>835545</v>
      </c>
      <c r="R2640" s="206">
        <v>11161</v>
      </c>
      <c r="S2640" s="206">
        <v>1980344</v>
      </c>
      <c r="T2640" s="206"/>
    </row>
    <row r="2641" spans="1:20">
      <c r="A2641" s="86">
        <v>2637</v>
      </c>
      <c r="B2641" s="86">
        <v>2637</v>
      </c>
      <c r="C2641" s="105">
        <v>39671</v>
      </c>
      <c r="D2641" s="86"/>
      <c r="E2641" s="277">
        <v>39672</v>
      </c>
      <c r="F2641" s="105">
        <v>39673</v>
      </c>
      <c r="G2641" s="105">
        <v>39685</v>
      </c>
      <c r="H2641" s="232" t="s">
        <v>120</v>
      </c>
      <c r="I2641" s="206">
        <v>70966</v>
      </c>
      <c r="J2641" s="206"/>
      <c r="K2641" s="206"/>
      <c r="L2641" s="206">
        <v>32999</v>
      </c>
      <c r="M2641" s="206" t="s">
        <v>1032</v>
      </c>
      <c r="N2641" s="206">
        <v>112217</v>
      </c>
      <c r="O2641" s="206">
        <v>28524</v>
      </c>
      <c r="P2641" s="206">
        <v>839764</v>
      </c>
      <c r="Q2641" s="206">
        <v>835544</v>
      </c>
      <c r="R2641" s="206">
        <v>11335</v>
      </c>
      <c r="S2641" s="206">
        <v>1480029</v>
      </c>
      <c r="T2641" s="206"/>
    </row>
    <row r="2642" spans="1:20">
      <c r="A2642" s="86">
        <v>2638</v>
      </c>
      <c r="B2642" s="86">
        <v>2638</v>
      </c>
      <c r="C2642" s="105">
        <v>39671</v>
      </c>
      <c r="D2642" s="86"/>
      <c r="E2642" s="277">
        <v>39672</v>
      </c>
      <c r="F2642" s="105">
        <v>39674</v>
      </c>
      <c r="G2642" s="234">
        <v>39701</v>
      </c>
      <c r="H2642" s="238" t="s">
        <v>127</v>
      </c>
      <c r="I2642" s="206">
        <v>71064</v>
      </c>
      <c r="J2642" s="206"/>
      <c r="K2642" s="206"/>
      <c r="L2642" s="206">
        <v>33026</v>
      </c>
      <c r="M2642" s="206" t="s">
        <v>1033</v>
      </c>
      <c r="N2642" s="206">
        <v>112519</v>
      </c>
      <c r="O2642" s="206">
        <v>28523</v>
      </c>
      <c r="P2642" s="206">
        <v>839773</v>
      </c>
      <c r="Q2642" s="206">
        <v>835552</v>
      </c>
      <c r="R2642" s="206">
        <v>12044</v>
      </c>
      <c r="S2642" s="206">
        <v>1580137</v>
      </c>
      <c r="T2642" s="206"/>
    </row>
    <row r="2643" spans="1:20">
      <c r="A2643" s="86">
        <v>2639</v>
      </c>
      <c r="B2643" s="86">
        <v>2639</v>
      </c>
      <c r="C2643" s="105">
        <v>39671</v>
      </c>
      <c r="D2643" s="86"/>
      <c r="E2643" s="277">
        <v>39672</v>
      </c>
      <c r="F2643" s="105">
        <v>39673</v>
      </c>
      <c r="G2643" s="105">
        <v>39675</v>
      </c>
      <c r="H2643" s="232" t="s">
        <v>119</v>
      </c>
      <c r="I2643" s="206">
        <v>70899</v>
      </c>
      <c r="J2643" s="206"/>
      <c r="K2643" s="206"/>
      <c r="L2643" s="206">
        <v>33020</v>
      </c>
      <c r="M2643" s="206" t="s">
        <v>1034</v>
      </c>
      <c r="N2643" s="206">
        <v>113306</v>
      </c>
      <c r="O2643" s="206">
        <v>28502</v>
      </c>
      <c r="P2643" s="206">
        <v>834041</v>
      </c>
      <c r="Q2643" s="206">
        <v>835553</v>
      </c>
      <c r="R2643" s="206">
        <v>10785</v>
      </c>
      <c r="S2643" s="206">
        <v>1480064</v>
      </c>
      <c r="T2643" s="206"/>
    </row>
    <row r="2644" spans="1:20">
      <c r="A2644" s="86">
        <v>2640</v>
      </c>
      <c r="B2644" s="86">
        <v>2640</v>
      </c>
      <c r="C2644" s="105">
        <v>39671</v>
      </c>
      <c r="D2644" s="86"/>
      <c r="E2644" s="277">
        <v>39672</v>
      </c>
      <c r="F2644" s="105">
        <v>39675</v>
      </c>
      <c r="G2644" s="105">
        <v>39699</v>
      </c>
      <c r="H2644" s="238" t="s">
        <v>120</v>
      </c>
      <c r="I2644" s="206">
        <v>70879</v>
      </c>
      <c r="J2644" s="206"/>
      <c r="K2644" s="206"/>
      <c r="L2644" s="206">
        <v>33000</v>
      </c>
      <c r="M2644" s="206" t="s">
        <v>1035</v>
      </c>
      <c r="N2644" s="206">
        <v>111029</v>
      </c>
      <c r="O2644" s="206">
        <v>28509</v>
      </c>
      <c r="P2644" s="206">
        <v>834092</v>
      </c>
      <c r="Q2644" s="206">
        <v>835558</v>
      </c>
      <c r="R2644" s="206">
        <v>11337</v>
      </c>
      <c r="S2644" s="206">
        <v>1480083</v>
      </c>
      <c r="T2644" s="206"/>
    </row>
    <row r="2645" spans="1:20">
      <c r="A2645" s="86">
        <v>2641</v>
      </c>
      <c r="B2645" s="86">
        <v>2641</v>
      </c>
      <c r="C2645" s="105">
        <v>39671</v>
      </c>
      <c r="D2645" s="86"/>
      <c r="E2645" s="277">
        <v>39673</v>
      </c>
      <c r="F2645" s="105">
        <v>39674</v>
      </c>
      <c r="G2645" s="105">
        <v>39674</v>
      </c>
      <c r="H2645" s="232" t="s">
        <v>119</v>
      </c>
      <c r="I2645" s="206">
        <v>70901</v>
      </c>
      <c r="J2645" s="206"/>
      <c r="K2645" s="206"/>
      <c r="L2645" s="206">
        <v>33006</v>
      </c>
      <c r="M2645" s="206" t="s">
        <v>1036</v>
      </c>
      <c r="N2645" s="206">
        <v>112447</v>
      </c>
      <c r="O2645" s="206">
        <v>28518</v>
      </c>
      <c r="P2645" s="206">
        <v>834063</v>
      </c>
      <c r="Q2645" s="206">
        <v>835536</v>
      </c>
      <c r="R2645" s="206">
        <v>11360</v>
      </c>
      <c r="S2645" s="206">
        <v>1480056</v>
      </c>
      <c r="T2645" s="206"/>
    </row>
    <row r="2646" spans="1:20">
      <c r="A2646" s="86">
        <v>2642</v>
      </c>
      <c r="B2646" s="86">
        <v>2642</v>
      </c>
      <c r="C2646" s="105">
        <v>39672</v>
      </c>
      <c r="D2646" s="86"/>
      <c r="E2646" s="277">
        <v>39672</v>
      </c>
      <c r="F2646" s="105">
        <v>39673</v>
      </c>
      <c r="G2646" s="105">
        <v>39673</v>
      </c>
      <c r="H2646" s="232" t="s">
        <v>119</v>
      </c>
      <c r="I2646" s="206">
        <v>70777</v>
      </c>
      <c r="J2646" s="206"/>
      <c r="K2646" s="206"/>
      <c r="L2646" s="206">
        <v>33015</v>
      </c>
      <c r="M2646" s="206" t="s">
        <v>1037</v>
      </c>
      <c r="N2646" s="206">
        <v>110443</v>
      </c>
      <c r="O2646" s="206">
        <v>285086</v>
      </c>
      <c r="P2646" s="206">
        <v>834919</v>
      </c>
      <c r="Q2646" s="206">
        <v>835548</v>
      </c>
      <c r="R2646" s="206">
        <v>11352</v>
      </c>
      <c r="S2646" s="206">
        <v>1480075</v>
      </c>
      <c r="T2646" s="206"/>
    </row>
    <row r="2647" spans="1:20">
      <c r="A2647" s="86">
        <v>2643</v>
      </c>
      <c r="B2647" s="86">
        <v>2643</v>
      </c>
      <c r="C2647" s="105">
        <v>39672</v>
      </c>
      <c r="D2647" s="86"/>
      <c r="E2647" s="277">
        <v>39672</v>
      </c>
      <c r="F2647" s="105">
        <v>39673</v>
      </c>
      <c r="G2647" s="105">
        <v>39673</v>
      </c>
      <c r="H2647" s="232" t="s">
        <v>119</v>
      </c>
      <c r="I2647" s="206">
        <v>70877</v>
      </c>
      <c r="J2647" s="206"/>
      <c r="K2647" s="206"/>
      <c r="L2647" s="206">
        <v>32019</v>
      </c>
      <c r="M2647" s="206" t="s">
        <v>1038</v>
      </c>
      <c r="N2647" s="206">
        <v>112348</v>
      </c>
      <c r="O2647" s="206">
        <v>27110</v>
      </c>
      <c r="P2647" s="206">
        <v>834922</v>
      </c>
      <c r="Q2647" s="206">
        <v>835407</v>
      </c>
      <c r="R2647" s="206">
        <v>10534</v>
      </c>
      <c r="S2647" s="206">
        <v>1480059</v>
      </c>
      <c r="T2647" s="206"/>
    </row>
    <row r="2648" spans="1:20">
      <c r="A2648" s="86">
        <v>2644</v>
      </c>
      <c r="B2648" s="86">
        <v>2644</v>
      </c>
      <c r="C2648" s="105">
        <v>39672</v>
      </c>
      <c r="D2648" s="86"/>
      <c r="E2648" s="277">
        <v>39673</v>
      </c>
      <c r="F2648" s="105">
        <v>39675</v>
      </c>
      <c r="G2648" s="105">
        <v>39699</v>
      </c>
      <c r="H2648" s="238" t="s">
        <v>326</v>
      </c>
      <c r="I2648" s="206">
        <v>70841</v>
      </c>
      <c r="J2648" s="206"/>
      <c r="K2648" s="206"/>
      <c r="L2648" s="206">
        <v>33010</v>
      </c>
      <c r="M2648" s="206" t="s">
        <v>1039</v>
      </c>
      <c r="N2648" s="206">
        <v>113224</v>
      </c>
      <c r="O2648" s="206">
        <v>28292</v>
      </c>
      <c r="P2648" s="206">
        <v>835043</v>
      </c>
      <c r="Q2648" s="206">
        <v>835899</v>
      </c>
      <c r="R2648" s="206">
        <v>12190</v>
      </c>
      <c r="S2648" s="206">
        <v>1480076</v>
      </c>
      <c r="T2648" s="206"/>
    </row>
    <row r="2649" spans="1:20">
      <c r="A2649" s="86">
        <v>2645</v>
      </c>
      <c r="B2649" s="86">
        <v>2645</v>
      </c>
      <c r="C2649" s="105">
        <v>39672</v>
      </c>
      <c r="D2649" s="86"/>
      <c r="E2649" s="277">
        <v>39672</v>
      </c>
      <c r="F2649" s="105">
        <v>39673</v>
      </c>
      <c r="G2649" s="105">
        <v>39675</v>
      </c>
      <c r="H2649" s="232" t="s">
        <v>119</v>
      </c>
      <c r="I2649" s="206">
        <v>70913</v>
      </c>
      <c r="J2649" s="206"/>
      <c r="K2649" s="206"/>
      <c r="L2649" s="206">
        <v>33027</v>
      </c>
      <c r="M2649" s="206" t="s">
        <v>1040</v>
      </c>
      <c r="N2649" s="206">
        <v>111184</v>
      </c>
      <c r="O2649" s="206">
        <v>28498</v>
      </c>
      <c r="P2649" s="206">
        <v>831383</v>
      </c>
      <c r="Q2649" s="206">
        <v>835549</v>
      </c>
      <c r="R2649" s="206">
        <v>11149</v>
      </c>
      <c r="S2649" s="206">
        <v>1480077</v>
      </c>
      <c r="T2649" s="206"/>
    </row>
    <row r="2650" spans="1:20">
      <c r="A2650" s="86">
        <v>2646</v>
      </c>
      <c r="B2650" s="86">
        <v>2646</v>
      </c>
      <c r="C2650" s="105">
        <v>39672</v>
      </c>
      <c r="D2650" s="86"/>
      <c r="E2650" s="277">
        <v>39673</v>
      </c>
      <c r="F2650" s="105">
        <v>39678</v>
      </c>
      <c r="G2650" s="105">
        <v>39696</v>
      </c>
      <c r="H2650" s="238" t="s">
        <v>120</v>
      </c>
      <c r="I2650" s="206">
        <v>70969</v>
      </c>
      <c r="J2650" s="206"/>
      <c r="K2650" s="206"/>
      <c r="L2650" s="206">
        <v>33054</v>
      </c>
      <c r="M2650" s="206" t="s">
        <v>1041</v>
      </c>
      <c r="N2650" s="206">
        <v>111306</v>
      </c>
      <c r="O2650" s="206">
        <v>28588</v>
      </c>
      <c r="P2650" s="206">
        <v>834066</v>
      </c>
      <c r="Q2650" s="206">
        <v>835551</v>
      </c>
      <c r="R2650" s="206">
        <v>12141</v>
      </c>
      <c r="S2650" s="206">
        <v>1480266</v>
      </c>
      <c r="T2650" s="206"/>
    </row>
    <row r="2651" spans="1:20">
      <c r="A2651" s="86">
        <v>2647</v>
      </c>
      <c r="B2651" s="86">
        <v>2647</v>
      </c>
      <c r="C2651" s="105">
        <v>39672</v>
      </c>
      <c r="D2651" s="86"/>
      <c r="E2651" s="277">
        <v>39673</v>
      </c>
      <c r="F2651" s="105">
        <v>39675</v>
      </c>
      <c r="G2651" s="105">
        <v>39699</v>
      </c>
      <c r="H2651" s="238" t="s">
        <v>326</v>
      </c>
      <c r="I2651" s="206">
        <v>71066</v>
      </c>
      <c r="J2651" s="206"/>
      <c r="K2651" s="206"/>
      <c r="L2651" s="206">
        <v>33025</v>
      </c>
      <c r="M2651" s="206" t="s">
        <v>1042</v>
      </c>
      <c r="N2651" s="206">
        <v>113225</v>
      </c>
      <c r="O2651" s="206">
        <v>28465</v>
      </c>
      <c r="P2651" s="206">
        <v>833757</v>
      </c>
      <c r="Q2651" s="206">
        <v>835909</v>
      </c>
      <c r="R2651" s="206">
        <v>12061</v>
      </c>
      <c r="S2651" s="206">
        <v>1480278</v>
      </c>
      <c r="T2651" s="206"/>
    </row>
    <row r="2652" spans="1:20">
      <c r="A2652" s="86">
        <v>2648</v>
      </c>
      <c r="B2652" s="86">
        <v>2648</v>
      </c>
      <c r="C2652" s="105">
        <v>39672</v>
      </c>
      <c r="D2652" s="86"/>
      <c r="E2652" s="277">
        <v>39673</v>
      </c>
      <c r="F2652" s="105">
        <v>39674</v>
      </c>
      <c r="G2652" s="105">
        <v>39700</v>
      </c>
      <c r="H2652" s="238" t="s">
        <v>119</v>
      </c>
      <c r="I2652" s="206">
        <v>71075</v>
      </c>
      <c r="J2652" s="206"/>
      <c r="K2652" s="206"/>
      <c r="L2652" s="206">
        <v>33038</v>
      </c>
      <c r="M2652" s="206" t="s">
        <v>1043</v>
      </c>
      <c r="N2652" s="206">
        <v>112167</v>
      </c>
      <c r="O2652" s="206">
        <v>28541</v>
      </c>
      <c r="P2652" s="206">
        <v>833068</v>
      </c>
      <c r="Q2652" s="206">
        <v>835550</v>
      </c>
      <c r="R2652" s="206">
        <v>12120</v>
      </c>
      <c r="S2652" s="206">
        <v>1480282</v>
      </c>
      <c r="T2652" s="206"/>
    </row>
    <row r="2653" spans="1:20">
      <c r="A2653" s="86">
        <v>2649</v>
      </c>
      <c r="B2653" s="86">
        <v>2649</v>
      </c>
      <c r="C2653" s="105">
        <v>39672</v>
      </c>
      <c r="D2653" s="86"/>
      <c r="E2653" s="277">
        <v>39673</v>
      </c>
      <c r="F2653" s="105">
        <v>39674</v>
      </c>
      <c r="G2653" s="105">
        <v>39686</v>
      </c>
      <c r="H2653" s="232" t="s">
        <v>120</v>
      </c>
      <c r="I2653" s="206">
        <v>70836</v>
      </c>
      <c r="J2653" s="206"/>
      <c r="K2653" s="206"/>
      <c r="L2653" s="206">
        <v>33076</v>
      </c>
      <c r="M2653" s="206" t="s">
        <v>1044</v>
      </c>
      <c r="N2653" s="206">
        <v>110387</v>
      </c>
      <c r="O2653" s="206">
        <v>28591</v>
      </c>
      <c r="P2653" s="206">
        <v>833750</v>
      </c>
      <c r="Q2653" s="206">
        <v>835890</v>
      </c>
      <c r="R2653" s="206">
        <v>11127</v>
      </c>
      <c r="S2653" s="206">
        <v>2380082</v>
      </c>
      <c r="T2653" s="206"/>
    </row>
    <row r="2654" spans="1:20">
      <c r="A2654" s="86">
        <v>2650</v>
      </c>
      <c r="B2654" s="86">
        <v>2650</v>
      </c>
      <c r="C2654" s="105">
        <v>39672</v>
      </c>
      <c r="D2654" s="86"/>
      <c r="E2654" s="277">
        <v>39673</v>
      </c>
      <c r="F2654" s="105">
        <v>39674</v>
      </c>
      <c r="G2654" s="105">
        <v>39685</v>
      </c>
      <c r="H2654" s="232" t="s">
        <v>120</v>
      </c>
      <c r="I2654" s="206">
        <v>70885</v>
      </c>
      <c r="J2654" s="206"/>
      <c r="K2654" s="206"/>
      <c r="L2654" s="206">
        <v>33003</v>
      </c>
      <c r="M2654" s="206" t="s">
        <v>1045</v>
      </c>
      <c r="N2654" s="206">
        <v>110951</v>
      </c>
      <c r="O2654" s="206">
        <v>28516</v>
      </c>
      <c r="P2654" s="206">
        <v>833065</v>
      </c>
      <c r="Q2654" s="206">
        <v>835908</v>
      </c>
      <c r="R2654" s="206">
        <v>11353</v>
      </c>
      <c r="S2654" s="206">
        <v>1480280</v>
      </c>
      <c r="T2654" s="206"/>
    </row>
    <row r="2655" spans="1:20">
      <c r="A2655" s="86">
        <v>2651</v>
      </c>
      <c r="B2655" s="86">
        <v>2651</v>
      </c>
      <c r="C2655" s="105">
        <v>39672</v>
      </c>
      <c r="D2655" s="86"/>
      <c r="E2655" s="277">
        <v>39680</v>
      </c>
      <c r="F2655" s="105">
        <v>39681</v>
      </c>
      <c r="G2655" s="105">
        <v>39702</v>
      </c>
      <c r="H2655" s="238" t="s">
        <v>120</v>
      </c>
      <c r="I2655" s="206">
        <v>70783</v>
      </c>
      <c r="J2655" s="206"/>
      <c r="K2655" s="206"/>
      <c r="L2655" s="206">
        <v>33102</v>
      </c>
      <c r="M2655" s="206" t="s">
        <v>1046</v>
      </c>
      <c r="N2655" s="206">
        <v>113229</v>
      </c>
      <c r="O2655" s="206">
        <v>28413</v>
      </c>
      <c r="P2655" s="206">
        <v>833405</v>
      </c>
      <c r="Q2655" s="206">
        <v>835905</v>
      </c>
      <c r="R2655" s="206">
        <v>10908</v>
      </c>
      <c r="S2655" s="206">
        <v>1480262</v>
      </c>
      <c r="T2655" s="206"/>
    </row>
    <row r="2656" spans="1:20">
      <c r="A2656" s="86">
        <v>2652</v>
      </c>
      <c r="B2656" s="86">
        <v>2652</v>
      </c>
      <c r="C2656" s="105">
        <v>39672</v>
      </c>
      <c r="D2656" s="86"/>
      <c r="E2656" s="277">
        <v>39673</v>
      </c>
      <c r="F2656" s="105">
        <v>39674</v>
      </c>
      <c r="G2656" s="105">
        <v>39700</v>
      </c>
      <c r="H2656" s="238" t="s">
        <v>119</v>
      </c>
      <c r="I2656" s="206">
        <v>70886</v>
      </c>
      <c r="J2656" s="206"/>
      <c r="K2656" s="206"/>
      <c r="L2656" s="206">
        <v>33071</v>
      </c>
      <c r="M2656" s="206" t="s">
        <v>1047</v>
      </c>
      <c r="N2656" s="206">
        <v>113827</v>
      </c>
      <c r="O2656" s="206">
        <v>28575</v>
      </c>
      <c r="P2656" s="206">
        <v>833409</v>
      </c>
      <c r="Q2656" s="206">
        <v>835889</v>
      </c>
      <c r="R2656" s="206">
        <v>11023</v>
      </c>
      <c r="S2656" s="206">
        <v>1480098</v>
      </c>
      <c r="T2656" s="206"/>
    </row>
    <row r="2657" spans="1:20">
      <c r="A2657" s="86">
        <v>2653</v>
      </c>
      <c r="B2657" s="86">
        <v>2653</v>
      </c>
      <c r="C2657" s="105">
        <v>39672</v>
      </c>
      <c r="D2657" s="86"/>
      <c r="E2657" s="277">
        <v>39673</v>
      </c>
      <c r="F2657" s="105">
        <v>39674</v>
      </c>
      <c r="G2657" s="105">
        <v>39700</v>
      </c>
      <c r="H2657" s="238" t="s">
        <v>120</v>
      </c>
      <c r="I2657" s="206">
        <v>70909</v>
      </c>
      <c r="J2657" s="206"/>
      <c r="K2657" s="206"/>
      <c r="L2657" s="206">
        <v>33110</v>
      </c>
      <c r="M2657" s="206" t="s">
        <v>1048</v>
      </c>
      <c r="N2657" s="206">
        <v>113708</v>
      </c>
      <c r="O2657" s="206">
        <v>28369</v>
      </c>
      <c r="P2657" s="206">
        <v>834916</v>
      </c>
      <c r="Q2657" s="206">
        <v>835896</v>
      </c>
      <c r="R2657" s="206">
        <v>11048</v>
      </c>
      <c r="S2657" s="206">
        <v>1480068</v>
      </c>
      <c r="T2657" s="206"/>
    </row>
    <row r="2658" spans="1:20">
      <c r="A2658" s="86">
        <v>2654</v>
      </c>
      <c r="B2658" s="86">
        <v>2654</v>
      </c>
      <c r="C2658" s="105">
        <v>39672</v>
      </c>
      <c r="D2658" s="86"/>
      <c r="E2658" s="277">
        <v>39673</v>
      </c>
      <c r="F2658" s="105">
        <v>39674</v>
      </c>
      <c r="G2658" s="105">
        <v>39686</v>
      </c>
      <c r="H2658" s="232" t="s">
        <v>120</v>
      </c>
      <c r="I2658" s="206">
        <v>70882</v>
      </c>
      <c r="J2658" s="206"/>
      <c r="K2658" s="206"/>
      <c r="L2658" s="206">
        <v>33059</v>
      </c>
      <c r="M2658" s="206" t="s">
        <v>1049</v>
      </c>
      <c r="N2658" s="206">
        <v>113619</v>
      </c>
      <c r="O2658" s="206">
        <v>28566</v>
      </c>
      <c r="P2658" s="206">
        <v>834654</v>
      </c>
      <c r="Q2658" s="206">
        <v>835981</v>
      </c>
      <c r="R2658" s="206">
        <v>12127</v>
      </c>
      <c r="S2658" s="206">
        <v>1480267</v>
      </c>
      <c r="T2658" s="206"/>
    </row>
    <row r="2659" spans="1:20">
      <c r="A2659" s="86">
        <v>2655</v>
      </c>
      <c r="B2659" s="86">
        <v>2655</v>
      </c>
      <c r="C2659" s="105">
        <v>39672</v>
      </c>
      <c r="D2659" s="86"/>
      <c r="E2659" s="277">
        <v>39673</v>
      </c>
      <c r="F2659" s="105">
        <v>39674</v>
      </c>
      <c r="G2659" s="105">
        <v>39689</v>
      </c>
      <c r="H2659" s="232" t="s">
        <v>120</v>
      </c>
      <c r="I2659" s="206">
        <v>70707</v>
      </c>
      <c r="J2659" s="206"/>
      <c r="K2659" s="206"/>
      <c r="L2659" s="206">
        <v>33113</v>
      </c>
      <c r="M2659" s="206" t="s">
        <v>1050</v>
      </c>
      <c r="N2659" s="206">
        <v>112358</v>
      </c>
      <c r="O2659" s="206">
        <v>28242</v>
      </c>
      <c r="P2659" s="206">
        <v>834608</v>
      </c>
      <c r="Q2659" s="206">
        <v>835897</v>
      </c>
      <c r="R2659" s="206">
        <v>12056</v>
      </c>
      <c r="S2659" s="206">
        <v>1980377</v>
      </c>
      <c r="T2659" s="206"/>
    </row>
    <row r="2660" spans="1:20">
      <c r="A2660" s="86">
        <v>2656</v>
      </c>
      <c r="B2660" s="86">
        <v>2656</v>
      </c>
      <c r="C2660" s="105">
        <v>39672</v>
      </c>
      <c r="D2660" s="86"/>
      <c r="E2660" s="277">
        <v>39673</v>
      </c>
      <c r="F2660" s="105">
        <v>39674</v>
      </c>
      <c r="G2660" s="105">
        <v>39674</v>
      </c>
      <c r="H2660" s="232" t="s">
        <v>119</v>
      </c>
      <c r="I2660" s="206">
        <v>70893</v>
      </c>
      <c r="J2660" s="206"/>
      <c r="K2660" s="206"/>
      <c r="L2660" s="206">
        <v>32940</v>
      </c>
      <c r="M2660" s="206" t="s">
        <v>1051</v>
      </c>
      <c r="N2660" s="206">
        <v>113053</v>
      </c>
      <c r="O2660" s="206">
        <v>28461</v>
      </c>
      <c r="P2660" s="206">
        <v>843917</v>
      </c>
      <c r="Q2660" s="206">
        <v>835898</v>
      </c>
      <c r="R2660" s="206">
        <v>1277</v>
      </c>
      <c r="S2660" s="206">
        <v>1480136</v>
      </c>
      <c r="T2660" s="206"/>
    </row>
    <row r="2661" spans="1:20">
      <c r="A2661" s="86">
        <v>2657</v>
      </c>
      <c r="B2661" s="86">
        <v>2657</v>
      </c>
      <c r="C2661" s="105">
        <v>39672</v>
      </c>
      <c r="D2661" s="86"/>
      <c r="E2661" s="277">
        <v>39673</v>
      </c>
      <c r="F2661" s="105">
        <v>39674</v>
      </c>
      <c r="G2661" s="105">
        <v>39700</v>
      </c>
      <c r="H2661" s="238" t="s">
        <v>119</v>
      </c>
      <c r="I2661" s="206">
        <v>70906</v>
      </c>
      <c r="J2661" s="206"/>
      <c r="K2661" s="206"/>
      <c r="L2661" s="206">
        <v>33123</v>
      </c>
      <c r="M2661" s="206" t="s">
        <v>1052</v>
      </c>
      <c r="N2661" s="206">
        <v>112161</v>
      </c>
      <c r="O2661" s="206">
        <v>28243</v>
      </c>
      <c r="P2661" s="206">
        <v>838529</v>
      </c>
      <c r="Q2661" s="206">
        <v>835910</v>
      </c>
      <c r="R2661" s="206">
        <v>11276</v>
      </c>
      <c r="S2661" s="206">
        <v>1480132</v>
      </c>
      <c r="T2661" s="206"/>
    </row>
    <row r="2662" spans="1:20">
      <c r="A2662" s="86">
        <v>2658</v>
      </c>
      <c r="B2662" s="86">
        <v>2658</v>
      </c>
      <c r="C2662" s="105">
        <v>39672</v>
      </c>
      <c r="D2662" s="86"/>
      <c r="E2662" s="277">
        <v>39674</v>
      </c>
      <c r="F2662" s="105">
        <v>39675</v>
      </c>
      <c r="G2662" s="105">
        <v>39685</v>
      </c>
      <c r="H2662" s="232" t="s">
        <v>120</v>
      </c>
      <c r="I2662" s="206">
        <v>70900</v>
      </c>
      <c r="J2662" s="206"/>
      <c r="K2662" s="206"/>
      <c r="L2662" s="206">
        <v>33126</v>
      </c>
      <c r="M2662" s="206" t="s">
        <v>1053</v>
      </c>
      <c r="N2662" s="206">
        <v>113317</v>
      </c>
      <c r="O2662" s="206">
        <v>28594</v>
      </c>
      <c r="P2662" s="206">
        <v>838533</v>
      </c>
      <c r="Q2662" s="206">
        <v>835904</v>
      </c>
      <c r="R2662" s="206">
        <v>11270</v>
      </c>
      <c r="S2662" s="206">
        <v>1480128</v>
      </c>
      <c r="T2662" s="206"/>
    </row>
    <row r="2663" spans="1:20">
      <c r="A2663" s="86">
        <v>2659</v>
      </c>
      <c r="B2663" s="86">
        <v>2659</v>
      </c>
      <c r="C2663" s="105">
        <v>39673</v>
      </c>
      <c r="D2663" s="86"/>
      <c r="E2663" s="277">
        <v>39678</v>
      </c>
      <c r="F2663" s="105">
        <v>39679</v>
      </c>
      <c r="G2663" s="105">
        <v>39720</v>
      </c>
      <c r="H2663" s="238" t="s">
        <v>120</v>
      </c>
      <c r="I2663" s="206">
        <v>70946</v>
      </c>
      <c r="J2663" s="206"/>
      <c r="K2663" s="206"/>
      <c r="L2663" s="206">
        <v>33057</v>
      </c>
      <c r="M2663" s="206" t="s">
        <v>1054</v>
      </c>
      <c r="N2663" s="206">
        <v>112437</v>
      </c>
      <c r="O2663" s="206">
        <v>28578</v>
      </c>
      <c r="P2663" s="206">
        <v>838447</v>
      </c>
      <c r="Q2663" s="206">
        <v>835912</v>
      </c>
      <c r="R2663" s="206">
        <v>12112</v>
      </c>
      <c r="S2663" s="206">
        <v>1480169</v>
      </c>
      <c r="T2663" s="206"/>
    </row>
    <row r="2664" spans="1:20">
      <c r="A2664" s="86">
        <v>2660</v>
      </c>
      <c r="B2664" s="86">
        <v>2660</v>
      </c>
      <c r="C2664" s="105">
        <v>39673</v>
      </c>
      <c r="D2664" s="86"/>
      <c r="E2664" s="277">
        <v>39674</v>
      </c>
      <c r="F2664" s="105">
        <v>39674</v>
      </c>
      <c r="G2664" s="105">
        <v>39689</v>
      </c>
      <c r="H2664" s="232" t="s">
        <v>120</v>
      </c>
      <c r="I2664" s="206">
        <v>70892</v>
      </c>
      <c r="J2664" s="206"/>
      <c r="K2664" s="206"/>
      <c r="L2664" s="206">
        <v>33109</v>
      </c>
      <c r="M2664" s="206" t="s">
        <v>1055</v>
      </c>
      <c r="N2664" s="206">
        <v>113080</v>
      </c>
      <c r="O2664" s="206">
        <v>28294</v>
      </c>
      <c r="P2664" s="206">
        <v>838552</v>
      </c>
      <c r="Q2664" s="206">
        <v>835911</v>
      </c>
      <c r="R2664" s="206">
        <v>11049</v>
      </c>
      <c r="S2664" s="206">
        <v>1480175</v>
      </c>
      <c r="T2664" s="206"/>
    </row>
    <row r="2665" spans="1:20">
      <c r="A2665" s="86">
        <v>2661</v>
      </c>
      <c r="B2665" s="86">
        <v>2661</v>
      </c>
      <c r="C2665" s="105">
        <v>39673</v>
      </c>
      <c r="D2665" s="86"/>
      <c r="E2665" s="277">
        <v>39674</v>
      </c>
      <c r="F2665" s="105">
        <v>39678</v>
      </c>
      <c r="G2665" s="234">
        <v>39701</v>
      </c>
      <c r="H2665" s="238" t="s">
        <v>127</v>
      </c>
      <c r="I2665" s="206">
        <v>70915</v>
      </c>
      <c r="J2665" s="206"/>
      <c r="K2665" s="206"/>
      <c r="L2665" s="206">
        <v>33047</v>
      </c>
      <c r="M2665" s="206" t="s">
        <v>1056</v>
      </c>
      <c r="N2665" s="206">
        <v>110314</v>
      </c>
      <c r="O2665" s="206">
        <v>28536</v>
      </c>
      <c r="P2665" s="206">
        <v>837585</v>
      </c>
      <c r="Q2665" s="206">
        <v>835903</v>
      </c>
      <c r="R2665" s="206">
        <v>12000</v>
      </c>
      <c r="S2665" s="206">
        <v>1480122</v>
      </c>
      <c r="T2665" s="206"/>
    </row>
    <row r="2666" spans="1:20">
      <c r="A2666" s="86">
        <v>2662</v>
      </c>
      <c r="B2666" s="86">
        <v>2662</v>
      </c>
      <c r="C2666" s="105">
        <v>39673</v>
      </c>
      <c r="D2666" s="86"/>
      <c r="E2666" s="277">
        <v>39674</v>
      </c>
      <c r="F2666" s="105">
        <v>39678</v>
      </c>
      <c r="G2666" s="105">
        <v>39700</v>
      </c>
      <c r="H2666" s="238" t="s">
        <v>120</v>
      </c>
      <c r="I2666" s="206">
        <v>70895</v>
      </c>
      <c r="J2666" s="206"/>
      <c r="K2666" s="206"/>
      <c r="L2666" s="206">
        <v>33039</v>
      </c>
      <c r="M2666" s="206" t="s">
        <v>1057</v>
      </c>
      <c r="N2666" s="206">
        <v>113320</v>
      </c>
      <c r="O2666" s="206">
        <v>28557</v>
      </c>
      <c r="P2666" s="206">
        <v>838123</v>
      </c>
      <c r="Q2666" s="206">
        <v>835906</v>
      </c>
      <c r="R2666" s="206">
        <v>10854</v>
      </c>
      <c r="S2666" s="206">
        <v>1480162</v>
      </c>
      <c r="T2666" s="206"/>
    </row>
    <row r="2667" spans="1:20">
      <c r="A2667" s="86">
        <v>2663</v>
      </c>
      <c r="B2667" s="86">
        <v>2663</v>
      </c>
      <c r="C2667" s="105">
        <v>39673</v>
      </c>
      <c r="D2667" s="86"/>
      <c r="E2667" s="277">
        <v>39674</v>
      </c>
      <c r="F2667" s="105">
        <v>39674</v>
      </c>
      <c r="G2667" s="105">
        <v>39685</v>
      </c>
      <c r="H2667" s="232" t="s">
        <v>134</v>
      </c>
      <c r="I2667" s="206">
        <v>70845</v>
      </c>
      <c r="J2667" s="206"/>
      <c r="K2667" s="206"/>
      <c r="L2667" s="206">
        <v>33066</v>
      </c>
      <c r="M2667" s="206" t="s">
        <v>1058</v>
      </c>
      <c r="N2667" s="206">
        <v>112940</v>
      </c>
      <c r="O2667" s="206">
        <v>28239</v>
      </c>
      <c r="P2667" s="206">
        <v>838060</v>
      </c>
      <c r="Q2667" s="206">
        <v>835702</v>
      </c>
      <c r="R2667" s="206">
        <v>11156</v>
      </c>
      <c r="S2667" s="206">
        <v>1480089</v>
      </c>
      <c r="T2667" s="206"/>
    </row>
    <row r="2668" spans="1:20">
      <c r="A2668" s="86">
        <v>2664</v>
      </c>
      <c r="B2668" s="86">
        <v>2664</v>
      </c>
      <c r="C2668" s="105">
        <v>39673</v>
      </c>
      <c r="D2668" s="86"/>
      <c r="E2668" s="277">
        <v>39674</v>
      </c>
      <c r="F2668" s="105">
        <v>39674</v>
      </c>
      <c r="G2668" s="105">
        <v>39685</v>
      </c>
      <c r="H2668" s="232" t="s">
        <v>134</v>
      </c>
      <c r="I2668" s="206">
        <v>70898</v>
      </c>
      <c r="J2668" s="206"/>
      <c r="K2668" s="206"/>
      <c r="L2668" s="206">
        <v>33033</v>
      </c>
      <c r="M2668" s="206" t="s">
        <v>1059</v>
      </c>
      <c r="N2668" s="206">
        <v>113048</v>
      </c>
      <c r="O2668" s="206">
        <v>28551</v>
      </c>
      <c r="P2668" s="206">
        <v>837955</v>
      </c>
      <c r="Q2668" s="206">
        <v>835901</v>
      </c>
      <c r="R2668" s="206">
        <v>10780</v>
      </c>
      <c r="S2668" s="206">
        <v>1480085</v>
      </c>
      <c r="T2668" s="206"/>
    </row>
    <row r="2669" spans="1:20">
      <c r="A2669" s="86">
        <v>2665</v>
      </c>
      <c r="B2669" s="86">
        <v>2665</v>
      </c>
      <c r="C2669" s="105">
        <v>39673</v>
      </c>
      <c r="D2669" s="86"/>
      <c r="E2669" s="277">
        <v>39674</v>
      </c>
      <c r="F2669" s="105">
        <v>39674</v>
      </c>
      <c r="G2669" s="105">
        <v>39699</v>
      </c>
      <c r="H2669" s="238" t="s">
        <v>326</v>
      </c>
      <c r="I2669" s="206">
        <v>70908</v>
      </c>
      <c r="J2669" s="206"/>
      <c r="K2669" s="206"/>
      <c r="L2669" s="206">
        <v>33138</v>
      </c>
      <c r="M2669" s="206" t="s">
        <v>1060</v>
      </c>
      <c r="N2669" s="206">
        <v>112936</v>
      </c>
      <c r="O2669" s="206">
        <v>28646</v>
      </c>
      <c r="P2669" s="206">
        <v>838542</v>
      </c>
      <c r="Q2669" s="206">
        <v>835586</v>
      </c>
      <c r="R2669" s="206">
        <v>11736</v>
      </c>
      <c r="S2669" s="206">
        <v>1480107</v>
      </c>
      <c r="T2669" s="206"/>
    </row>
    <row r="2670" spans="1:20">
      <c r="A2670" s="86">
        <v>2666</v>
      </c>
      <c r="B2670" s="86">
        <v>2666</v>
      </c>
      <c r="C2670" s="105">
        <v>39673</v>
      </c>
      <c r="D2670" s="86"/>
      <c r="E2670" s="277">
        <v>39674</v>
      </c>
      <c r="F2670" s="105">
        <v>39679</v>
      </c>
      <c r="G2670" s="105">
        <v>39720</v>
      </c>
      <c r="H2670" s="238" t="s">
        <v>120</v>
      </c>
      <c r="I2670" s="206">
        <v>70890</v>
      </c>
      <c r="J2670" s="206"/>
      <c r="K2670" s="206"/>
      <c r="L2670" s="206">
        <v>33142</v>
      </c>
      <c r="M2670" s="206" t="s">
        <v>1061</v>
      </c>
      <c r="N2670" s="206">
        <v>113081</v>
      </c>
      <c r="O2670" s="206">
        <v>28652</v>
      </c>
      <c r="P2670" s="206">
        <v>836981</v>
      </c>
      <c r="Q2670" s="206">
        <v>835895</v>
      </c>
      <c r="R2670" s="206">
        <v>11760</v>
      </c>
      <c r="S2670" s="206">
        <v>1480069</v>
      </c>
      <c r="T2670" s="206"/>
    </row>
    <row r="2671" spans="1:20">
      <c r="A2671" s="86">
        <v>2667</v>
      </c>
      <c r="B2671" s="86">
        <v>2667</v>
      </c>
      <c r="C2671" s="105">
        <v>39673</v>
      </c>
      <c r="D2671" s="86"/>
      <c r="E2671" s="277">
        <v>39674</v>
      </c>
      <c r="F2671" s="105">
        <v>39678</v>
      </c>
      <c r="G2671" s="105">
        <v>39699</v>
      </c>
      <c r="H2671" s="238" t="s">
        <v>326</v>
      </c>
      <c r="I2671" s="206">
        <v>70996</v>
      </c>
      <c r="J2671" s="206"/>
      <c r="K2671" s="206"/>
      <c r="L2671" s="206">
        <v>33145</v>
      </c>
      <c r="M2671" s="206" t="s">
        <v>1062</v>
      </c>
      <c r="N2671" s="206">
        <v>111315</v>
      </c>
      <c r="O2671" s="206">
        <v>28657</v>
      </c>
      <c r="P2671" s="206">
        <v>836916</v>
      </c>
      <c r="Q2671" s="206">
        <v>835893</v>
      </c>
      <c r="R2671" s="206">
        <v>11696</v>
      </c>
      <c r="S2671" s="206"/>
      <c r="T2671" s="206"/>
    </row>
    <row r="2672" spans="1:20">
      <c r="A2672" s="86">
        <v>2668</v>
      </c>
      <c r="B2672" s="86">
        <v>2668</v>
      </c>
      <c r="C2672" s="105">
        <v>39673</v>
      </c>
      <c r="D2672" s="86"/>
      <c r="E2672" s="277">
        <v>39674</v>
      </c>
      <c r="F2672" s="105">
        <v>39675</v>
      </c>
      <c r="G2672" s="105">
        <v>39702</v>
      </c>
      <c r="H2672" s="238" t="s">
        <v>127</v>
      </c>
      <c r="I2672" s="206">
        <v>70907</v>
      </c>
      <c r="J2672" s="206"/>
      <c r="K2672" s="206"/>
      <c r="L2672" s="206">
        <v>33130</v>
      </c>
      <c r="M2672" s="206" t="s">
        <v>1063</v>
      </c>
      <c r="N2672" s="206">
        <v>112949</v>
      </c>
      <c r="O2672" s="206">
        <v>28305</v>
      </c>
      <c r="P2672" s="206">
        <v>836920</v>
      </c>
      <c r="Q2672" s="206">
        <v>835886</v>
      </c>
      <c r="R2672" s="206">
        <v>11092</v>
      </c>
      <c r="S2672" s="206">
        <v>1480108</v>
      </c>
      <c r="T2672" s="206"/>
    </row>
    <row r="2673" spans="1:20">
      <c r="A2673" s="86">
        <v>2669</v>
      </c>
      <c r="B2673" s="86">
        <v>2669</v>
      </c>
      <c r="C2673" s="105">
        <v>39673</v>
      </c>
      <c r="D2673" s="86"/>
      <c r="E2673" s="277">
        <v>39674</v>
      </c>
      <c r="F2673" s="105">
        <v>39678</v>
      </c>
      <c r="G2673" s="105">
        <v>39701</v>
      </c>
      <c r="H2673" s="238" t="s">
        <v>119</v>
      </c>
      <c r="I2673" s="206">
        <v>70995</v>
      </c>
      <c r="J2673" s="206"/>
      <c r="K2673" s="206"/>
      <c r="L2673" s="206">
        <v>33156</v>
      </c>
      <c r="M2673" s="206" t="s">
        <v>1064</v>
      </c>
      <c r="N2673" s="206">
        <v>112658</v>
      </c>
      <c r="O2673" s="206">
        <v>28631</v>
      </c>
      <c r="P2673" s="206">
        <v>840334</v>
      </c>
      <c r="Q2673" s="206">
        <v>834885</v>
      </c>
      <c r="R2673" s="206">
        <v>11691</v>
      </c>
      <c r="S2673" s="206">
        <v>11943236</v>
      </c>
      <c r="T2673" s="206"/>
    </row>
    <row r="2674" spans="1:20">
      <c r="A2674" s="86">
        <v>2670</v>
      </c>
      <c r="B2674" s="86">
        <v>2670</v>
      </c>
      <c r="C2674" s="105">
        <v>39673</v>
      </c>
      <c r="D2674" s="86"/>
      <c r="E2674" s="277">
        <v>39674</v>
      </c>
      <c r="F2674" s="105">
        <v>39674</v>
      </c>
      <c r="G2674" s="105">
        <v>39675</v>
      </c>
      <c r="H2674" s="232" t="s">
        <v>126</v>
      </c>
      <c r="I2674" s="206">
        <v>71005</v>
      </c>
      <c r="J2674" s="206"/>
      <c r="K2674" s="206"/>
      <c r="L2674" s="206">
        <v>33152</v>
      </c>
      <c r="M2674" s="206" t="s">
        <v>1065</v>
      </c>
      <c r="N2674" s="206">
        <v>113319</v>
      </c>
      <c r="O2674" s="206">
        <v>28660</v>
      </c>
      <c r="P2674" s="206">
        <v>840232</v>
      </c>
      <c r="Q2674" s="206">
        <v>835887</v>
      </c>
      <c r="R2674" s="206">
        <v>11668</v>
      </c>
      <c r="S2674" s="206">
        <v>1480112</v>
      </c>
      <c r="T2674" s="206"/>
    </row>
    <row r="2675" spans="1:20">
      <c r="A2675" s="86">
        <v>2671</v>
      </c>
      <c r="B2675" s="86">
        <v>2671</v>
      </c>
      <c r="C2675" s="105">
        <v>39673</v>
      </c>
      <c r="D2675" s="86"/>
      <c r="E2675" s="277">
        <v>39674</v>
      </c>
      <c r="F2675" s="105">
        <v>39675</v>
      </c>
      <c r="G2675" s="105">
        <v>39686</v>
      </c>
      <c r="H2675" s="232" t="s">
        <v>120</v>
      </c>
      <c r="I2675" s="206">
        <v>71343</v>
      </c>
      <c r="J2675" s="206"/>
      <c r="K2675" s="206"/>
      <c r="L2675" s="206">
        <v>33120</v>
      </c>
      <c r="M2675" s="206" t="s">
        <v>1066</v>
      </c>
      <c r="N2675" s="206">
        <v>113018</v>
      </c>
      <c r="O2675" s="206">
        <v>28366</v>
      </c>
      <c r="P2675" s="206">
        <v>840427</v>
      </c>
      <c r="Q2675" s="206">
        <v>835892</v>
      </c>
      <c r="R2675" s="206">
        <v>11957</v>
      </c>
      <c r="S2675" s="206">
        <v>1480113</v>
      </c>
      <c r="T2675" s="206"/>
    </row>
    <row r="2676" spans="1:20">
      <c r="A2676" s="86">
        <v>2672</v>
      </c>
      <c r="B2676" s="86">
        <v>2672</v>
      </c>
      <c r="C2676" s="105">
        <v>39673</v>
      </c>
      <c r="D2676" s="86"/>
      <c r="E2676" s="277">
        <v>39674</v>
      </c>
      <c r="F2676" s="105">
        <v>39675</v>
      </c>
      <c r="G2676" s="105">
        <v>39685</v>
      </c>
      <c r="H2676" s="232" t="s">
        <v>120</v>
      </c>
      <c r="I2676" s="206">
        <v>71266</v>
      </c>
      <c r="J2676" s="206"/>
      <c r="K2676" s="206"/>
      <c r="L2676" s="206">
        <v>33093</v>
      </c>
      <c r="M2676" s="206" t="s">
        <v>1067</v>
      </c>
      <c r="N2676" s="206">
        <v>113218</v>
      </c>
      <c r="O2676" s="206">
        <v>28552</v>
      </c>
      <c r="P2676" s="206">
        <v>840122</v>
      </c>
      <c r="Q2676" s="206">
        <v>836166</v>
      </c>
      <c r="R2676" s="206">
        <v>11033</v>
      </c>
      <c r="S2676" s="206">
        <v>1480090</v>
      </c>
      <c r="T2676" s="206"/>
    </row>
    <row r="2677" spans="1:20">
      <c r="A2677" s="86">
        <v>2673</v>
      </c>
      <c r="B2677" s="86">
        <v>2673</v>
      </c>
      <c r="C2677" s="105">
        <v>39673</v>
      </c>
      <c r="D2677" s="86"/>
      <c r="E2677" s="277">
        <v>39674</v>
      </c>
      <c r="F2677" s="105">
        <v>39675</v>
      </c>
      <c r="G2677" s="105">
        <v>39686</v>
      </c>
      <c r="H2677" s="232" t="s">
        <v>120</v>
      </c>
      <c r="I2677" s="206">
        <v>71341</v>
      </c>
      <c r="J2677" s="206"/>
      <c r="K2677" s="206"/>
      <c r="L2677" s="206">
        <v>33140</v>
      </c>
      <c r="M2677" s="206" t="s">
        <v>1068</v>
      </c>
      <c r="N2677" s="206">
        <v>114070</v>
      </c>
      <c r="O2677" s="206">
        <v>28613</v>
      </c>
      <c r="P2677" s="206">
        <v>840101</v>
      </c>
      <c r="Q2677" s="206">
        <v>835894</v>
      </c>
      <c r="R2677" s="206">
        <v>11682</v>
      </c>
      <c r="S2677" s="206">
        <v>2780104</v>
      </c>
      <c r="T2677" s="206"/>
    </row>
    <row r="2678" spans="1:20">
      <c r="A2678" s="86">
        <v>2674</v>
      </c>
      <c r="B2678" s="86">
        <v>2674</v>
      </c>
      <c r="C2678" s="105">
        <v>39673</v>
      </c>
      <c r="D2678" s="86"/>
      <c r="E2678" s="277">
        <v>39674</v>
      </c>
      <c r="F2678" s="105">
        <v>39675</v>
      </c>
      <c r="G2678" s="105">
        <v>39689</v>
      </c>
      <c r="H2678" s="232" t="s">
        <v>123</v>
      </c>
      <c r="I2678" s="206">
        <v>71282</v>
      </c>
      <c r="J2678" s="206"/>
      <c r="K2678" s="206"/>
      <c r="L2678" s="206">
        <v>33064</v>
      </c>
      <c r="M2678" s="206" t="s">
        <v>1069</v>
      </c>
      <c r="N2678" s="206">
        <v>113705</v>
      </c>
      <c r="O2678" s="206">
        <v>28363</v>
      </c>
      <c r="P2678" s="206">
        <v>840123</v>
      </c>
      <c r="Q2678" s="206">
        <v>835888</v>
      </c>
      <c r="R2678" s="206">
        <v>11030</v>
      </c>
      <c r="S2678" s="206">
        <v>2780101</v>
      </c>
      <c r="T2678" s="206"/>
    </row>
    <row r="2679" spans="1:20">
      <c r="A2679" s="86">
        <v>2675</v>
      </c>
      <c r="B2679" s="86">
        <v>2675</v>
      </c>
      <c r="C2679" s="105">
        <v>39673</v>
      </c>
      <c r="D2679" s="86"/>
      <c r="E2679" s="277">
        <v>39674</v>
      </c>
      <c r="F2679" s="105">
        <v>39675</v>
      </c>
      <c r="G2679" s="105">
        <v>39721</v>
      </c>
      <c r="H2679" s="238" t="s">
        <v>120</v>
      </c>
      <c r="I2679" s="206">
        <v>71324</v>
      </c>
      <c r="J2679" s="206"/>
      <c r="K2679" s="206"/>
      <c r="L2679" s="206">
        <v>33080</v>
      </c>
      <c r="M2679" s="206" t="s">
        <v>1070</v>
      </c>
      <c r="N2679" s="206">
        <v>113626</v>
      </c>
      <c r="O2679" s="206">
        <v>28607</v>
      </c>
      <c r="P2679" s="206">
        <v>840125</v>
      </c>
      <c r="Q2679" s="206">
        <v>836167</v>
      </c>
      <c r="R2679" s="206">
        <v>10948</v>
      </c>
      <c r="S2679" s="206">
        <v>2780102</v>
      </c>
      <c r="T2679" s="206"/>
    </row>
    <row r="2680" spans="1:20">
      <c r="A2680" s="86">
        <v>2676</v>
      </c>
      <c r="B2680" s="86">
        <v>2676</v>
      </c>
      <c r="C2680" s="105">
        <v>39674</v>
      </c>
      <c r="D2680" s="86"/>
      <c r="E2680" s="277">
        <v>39675</v>
      </c>
      <c r="F2680" s="105">
        <v>39678</v>
      </c>
      <c r="G2680" s="105">
        <v>39686</v>
      </c>
      <c r="H2680" s="232" t="s">
        <v>120</v>
      </c>
      <c r="I2680" s="206">
        <v>71279</v>
      </c>
      <c r="J2680" s="206"/>
      <c r="K2680" s="206"/>
      <c r="L2680" s="206">
        <v>33094</v>
      </c>
      <c r="M2680" s="206" t="s">
        <v>1071</v>
      </c>
      <c r="N2680" s="206">
        <v>112301</v>
      </c>
      <c r="O2680" s="206">
        <v>28610</v>
      </c>
      <c r="P2680" s="206">
        <v>840124</v>
      </c>
      <c r="Q2680" s="206">
        <v>836154</v>
      </c>
      <c r="R2680" s="206">
        <v>10922</v>
      </c>
      <c r="S2680" s="206">
        <v>1480283</v>
      </c>
      <c r="T2680" s="206"/>
    </row>
    <row r="2681" spans="1:20">
      <c r="A2681" s="86">
        <v>2677</v>
      </c>
      <c r="B2681" s="86">
        <v>2677</v>
      </c>
      <c r="C2681" s="105">
        <v>39674</v>
      </c>
      <c r="D2681" s="86"/>
      <c r="E2681" s="277">
        <v>39675</v>
      </c>
      <c r="F2681" s="105">
        <v>39679</v>
      </c>
      <c r="G2681" s="105">
        <v>39703</v>
      </c>
      <c r="H2681" s="238" t="s">
        <v>127</v>
      </c>
      <c r="I2681" s="206">
        <v>71272</v>
      </c>
      <c r="J2681" s="206"/>
      <c r="K2681" s="206"/>
      <c r="L2681" s="206">
        <v>33095</v>
      </c>
      <c r="M2681" s="206" t="s">
        <v>1072</v>
      </c>
      <c r="N2681" s="206">
        <v>113218</v>
      </c>
      <c r="O2681" s="206">
        <v>28600</v>
      </c>
      <c r="P2681" s="206">
        <v>840233</v>
      </c>
      <c r="Q2681" s="206">
        <v>836148</v>
      </c>
      <c r="R2681" s="206">
        <v>10923</v>
      </c>
      <c r="S2681" s="206">
        <v>148279</v>
      </c>
      <c r="T2681" s="206"/>
    </row>
    <row r="2682" spans="1:20">
      <c r="A2682" s="86">
        <v>2678</v>
      </c>
      <c r="B2682" s="86">
        <v>2678</v>
      </c>
      <c r="C2682" s="105">
        <v>39674</v>
      </c>
      <c r="D2682" s="86"/>
      <c r="E2682" s="277">
        <v>39675</v>
      </c>
      <c r="F2682" s="105">
        <v>39679</v>
      </c>
      <c r="G2682" s="105">
        <v>39703</v>
      </c>
      <c r="H2682" s="238" t="s">
        <v>127</v>
      </c>
      <c r="I2682" s="206">
        <v>71270</v>
      </c>
      <c r="J2682" s="206"/>
      <c r="K2682" s="206"/>
      <c r="L2682" s="206">
        <v>33139</v>
      </c>
      <c r="M2682" s="206" t="s">
        <v>1073</v>
      </c>
      <c r="N2682" s="206">
        <v>113909</v>
      </c>
      <c r="O2682" s="206">
        <v>28654</v>
      </c>
      <c r="P2682" s="206">
        <v>840373</v>
      </c>
      <c r="Q2682" s="206">
        <v>834144</v>
      </c>
      <c r="R2682" s="206">
        <v>11733</v>
      </c>
      <c r="S2682" s="206">
        <v>1480260</v>
      </c>
      <c r="T2682" s="206"/>
    </row>
    <row r="2683" spans="1:20">
      <c r="A2683" s="86">
        <v>2679</v>
      </c>
      <c r="B2683" s="86">
        <v>2679</v>
      </c>
      <c r="C2683" s="105">
        <v>39674</v>
      </c>
      <c r="D2683" s="86"/>
      <c r="E2683" s="277">
        <v>39675</v>
      </c>
      <c r="F2683" s="105">
        <v>39680</v>
      </c>
      <c r="G2683" s="135"/>
      <c r="H2683" s="135"/>
      <c r="I2683" s="206">
        <v>71276</v>
      </c>
      <c r="J2683" s="206"/>
      <c r="K2683" s="206"/>
      <c r="L2683" s="206">
        <v>33101</v>
      </c>
      <c r="M2683" s="206" t="s">
        <v>1074</v>
      </c>
      <c r="N2683" s="206">
        <v>113704</v>
      </c>
      <c r="O2683" s="206">
        <v>28485</v>
      </c>
      <c r="P2683" s="206">
        <v>837433</v>
      </c>
      <c r="Q2683" s="206">
        <v>836145</v>
      </c>
      <c r="R2683" s="206">
        <v>10890</v>
      </c>
      <c r="S2683" s="206">
        <v>1480151</v>
      </c>
      <c r="T2683" s="206"/>
    </row>
    <row r="2684" spans="1:20">
      <c r="A2684" s="86">
        <v>2680</v>
      </c>
      <c r="B2684" s="86">
        <v>2680</v>
      </c>
      <c r="C2684" s="105">
        <v>39674</v>
      </c>
      <c r="D2684" s="86"/>
      <c r="E2684" s="277">
        <v>39679</v>
      </c>
      <c r="F2684" s="105">
        <v>39679</v>
      </c>
      <c r="G2684" s="105">
        <v>39703</v>
      </c>
      <c r="H2684" s="238" t="s">
        <v>127</v>
      </c>
      <c r="I2684" s="206">
        <v>71271</v>
      </c>
      <c r="J2684" s="206"/>
      <c r="K2684" s="206"/>
      <c r="L2684" s="206">
        <v>33147</v>
      </c>
      <c r="M2684" s="206" t="s">
        <v>1075</v>
      </c>
      <c r="N2684" s="206">
        <v>113616</v>
      </c>
      <c r="O2684" s="206">
        <v>28680</v>
      </c>
      <c r="P2684" s="206">
        <v>837431</v>
      </c>
      <c r="Q2684" s="206">
        <v>831152</v>
      </c>
      <c r="R2684" s="206">
        <v>11707</v>
      </c>
      <c r="S2684" s="206">
        <v>1480045</v>
      </c>
      <c r="T2684" s="206"/>
    </row>
    <row r="2685" spans="1:20">
      <c r="A2685" s="86">
        <v>2681</v>
      </c>
      <c r="B2685" s="86">
        <v>2681</v>
      </c>
      <c r="C2685" s="105">
        <v>39674</v>
      </c>
      <c r="D2685" s="86"/>
      <c r="E2685" s="277">
        <v>39675</v>
      </c>
      <c r="F2685" s="105">
        <v>39675</v>
      </c>
      <c r="G2685" s="105">
        <v>39707</v>
      </c>
      <c r="H2685" s="238" t="s">
        <v>120</v>
      </c>
      <c r="I2685" s="206">
        <v>71274</v>
      </c>
      <c r="J2685" s="206"/>
      <c r="K2685" s="206"/>
      <c r="L2685" s="206">
        <v>33148</v>
      </c>
      <c r="M2685" s="206" t="s">
        <v>1076</v>
      </c>
      <c r="N2685" s="206">
        <v>113217</v>
      </c>
      <c r="O2685" s="206">
        <v>28664</v>
      </c>
      <c r="P2685" s="206">
        <v>840332</v>
      </c>
      <c r="Q2685" s="206">
        <v>832925</v>
      </c>
      <c r="R2685" s="206">
        <v>11687</v>
      </c>
      <c r="S2685" s="206">
        <v>1480392</v>
      </c>
      <c r="T2685" s="206"/>
    </row>
    <row r="2686" spans="1:20">
      <c r="A2686" s="86">
        <v>2682</v>
      </c>
      <c r="B2686" s="86">
        <v>2682</v>
      </c>
      <c r="C2686" s="105">
        <v>39674</v>
      </c>
      <c r="D2686" s="86"/>
      <c r="E2686" s="277">
        <v>39675</v>
      </c>
      <c r="F2686" s="105">
        <v>39675</v>
      </c>
      <c r="G2686" s="105">
        <v>39689</v>
      </c>
      <c r="H2686" s="232" t="s">
        <v>123</v>
      </c>
      <c r="I2686" s="206">
        <v>71283</v>
      </c>
      <c r="J2686" s="206"/>
      <c r="K2686" s="206"/>
      <c r="L2686" s="206">
        <v>33097</v>
      </c>
      <c r="M2686" s="206" t="s">
        <v>1077</v>
      </c>
      <c r="N2686" s="206">
        <v>114475</v>
      </c>
      <c r="O2686" s="206">
        <v>28601</v>
      </c>
      <c r="P2686" s="206">
        <v>840309</v>
      </c>
      <c r="Q2686" s="206">
        <v>836149</v>
      </c>
      <c r="R2686" s="206">
        <v>10622</v>
      </c>
      <c r="S2686" s="206">
        <v>1980380</v>
      </c>
      <c r="T2686" s="206"/>
    </row>
    <row r="2687" spans="1:20">
      <c r="A2687" s="86">
        <v>2683</v>
      </c>
      <c r="B2687" s="86">
        <v>2683</v>
      </c>
      <c r="C2687" s="105">
        <v>39674</v>
      </c>
      <c r="D2687" s="86"/>
      <c r="E2687" s="277">
        <v>39678</v>
      </c>
      <c r="F2687" s="105">
        <v>39679</v>
      </c>
      <c r="G2687" s="105">
        <v>39706</v>
      </c>
      <c r="H2687" s="238" t="s">
        <v>120</v>
      </c>
      <c r="I2687" s="206">
        <v>71273</v>
      </c>
      <c r="J2687" s="206"/>
      <c r="K2687" s="206"/>
      <c r="L2687" s="206">
        <v>33199</v>
      </c>
      <c r="M2687" s="206" t="s">
        <v>1078</v>
      </c>
      <c r="N2687" s="206">
        <v>114296</v>
      </c>
      <c r="O2687" s="206">
        <v>28742</v>
      </c>
      <c r="P2687" s="206">
        <v>837483</v>
      </c>
      <c r="Q2687" s="206">
        <v>836140</v>
      </c>
      <c r="R2687" s="206">
        <v>11576</v>
      </c>
      <c r="S2687" s="206">
        <v>2780094</v>
      </c>
      <c r="T2687" s="206"/>
    </row>
    <row r="2688" spans="1:20">
      <c r="A2688" s="86">
        <v>2684</v>
      </c>
      <c r="B2688" s="86">
        <v>2684</v>
      </c>
      <c r="C2688" s="105">
        <v>39674</v>
      </c>
      <c r="D2688" s="86"/>
      <c r="E2688" s="277">
        <v>39675</v>
      </c>
      <c r="F2688" s="105">
        <v>39678</v>
      </c>
      <c r="G2688" s="105">
        <v>39700</v>
      </c>
      <c r="H2688" s="238" t="s">
        <v>326</v>
      </c>
      <c r="I2688" s="206">
        <v>71263</v>
      </c>
      <c r="J2688" s="206"/>
      <c r="K2688" s="206"/>
      <c r="L2688" s="206">
        <v>33204</v>
      </c>
      <c r="M2688" s="206" t="s">
        <v>1079</v>
      </c>
      <c r="N2688" s="206">
        <v>113615</v>
      </c>
      <c r="O2688" s="206">
        <v>28745</v>
      </c>
      <c r="P2688" s="206">
        <v>840745</v>
      </c>
      <c r="Q2688" s="206">
        <v>836141</v>
      </c>
      <c r="R2688" s="206">
        <v>12481</v>
      </c>
      <c r="S2688" s="206">
        <v>1480036</v>
      </c>
      <c r="T2688" s="206"/>
    </row>
    <row r="2689" spans="1:20">
      <c r="A2689" s="86">
        <v>2685</v>
      </c>
      <c r="B2689" s="86">
        <v>2685</v>
      </c>
      <c r="C2689" s="105">
        <v>39674</v>
      </c>
      <c r="D2689" s="86"/>
      <c r="E2689" s="277">
        <v>39675</v>
      </c>
      <c r="F2689" s="105">
        <v>39679</v>
      </c>
      <c r="G2689" s="105">
        <v>39703</v>
      </c>
      <c r="H2689" s="238" t="s">
        <v>127</v>
      </c>
      <c r="I2689" s="206">
        <v>71325</v>
      </c>
      <c r="J2689" s="206"/>
      <c r="K2689" s="206"/>
      <c r="L2689" s="206">
        <v>33160</v>
      </c>
      <c r="M2689" s="206" t="s">
        <v>1080</v>
      </c>
      <c r="N2689" s="206">
        <v>113311</v>
      </c>
      <c r="O2689" s="206">
        <v>28658</v>
      </c>
      <c r="P2689" s="206">
        <v>840604</v>
      </c>
      <c r="Q2689" s="206">
        <v>836141</v>
      </c>
      <c r="R2689" s="206">
        <v>11504</v>
      </c>
      <c r="S2689" s="206">
        <v>1480202</v>
      </c>
      <c r="T2689" s="206"/>
    </row>
    <row r="2690" spans="1:20">
      <c r="A2690" s="86">
        <v>2686</v>
      </c>
      <c r="B2690" s="86">
        <v>2686</v>
      </c>
      <c r="C2690" s="105">
        <v>39674</v>
      </c>
      <c r="D2690" s="86"/>
      <c r="E2690" s="277">
        <v>39675</v>
      </c>
      <c r="F2690" s="105">
        <v>39679</v>
      </c>
      <c r="G2690" s="105">
        <v>39720</v>
      </c>
      <c r="H2690" s="238" t="s">
        <v>120</v>
      </c>
      <c r="I2690" s="206">
        <v>71340</v>
      </c>
      <c r="J2690" s="206"/>
      <c r="K2690" s="206"/>
      <c r="L2690" s="206">
        <v>33135</v>
      </c>
      <c r="M2690" s="206" t="s">
        <v>1081</v>
      </c>
      <c r="N2690" s="206">
        <v>113163</v>
      </c>
      <c r="O2690" s="206">
        <v>28676</v>
      </c>
      <c r="P2690" s="206">
        <v>840529</v>
      </c>
      <c r="Q2690" s="206">
        <v>836159</v>
      </c>
      <c r="R2690" s="206">
        <v>11093</v>
      </c>
      <c r="S2690" s="206">
        <v>2780093</v>
      </c>
      <c r="T2690" s="206"/>
    </row>
    <row r="2691" spans="1:20">
      <c r="A2691" s="86">
        <v>2687</v>
      </c>
      <c r="B2691" s="86">
        <v>2687</v>
      </c>
      <c r="C2691" s="105">
        <v>39674</v>
      </c>
      <c r="D2691" s="86"/>
      <c r="E2691" s="277">
        <v>39675</v>
      </c>
      <c r="F2691" s="105">
        <v>39678</v>
      </c>
      <c r="G2691" s="105">
        <v>39708</v>
      </c>
      <c r="H2691" s="238" t="s">
        <v>120</v>
      </c>
      <c r="I2691" s="206">
        <v>71330</v>
      </c>
      <c r="J2691" s="206"/>
      <c r="K2691" s="206"/>
      <c r="L2691" s="206">
        <v>33196</v>
      </c>
      <c r="M2691" s="206" t="s">
        <v>1082</v>
      </c>
      <c r="N2691" s="206">
        <v>113711</v>
      </c>
      <c r="O2691" s="206">
        <v>28750</v>
      </c>
      <c r="P2691" s="206">
        <v>840601</v>
      </c>
      <c r="Q2691" s="206">
        <v>836149</v>
      </c>
      <c r="R2691" s="206">
        <v>12021</v>
      </c>
      <c r="S2691" s="206">
        <v>1480114</v>
      </c>
      <c r="T2691" s="206"/>
    </row>
    <row r="2692" spans="1:20">
      <c r="A2692" s="86">
        <v>2688</v>
      </c>
      <c r="B2692" s="86">
        <v>2688</v>
      </c>
      <c r="C2692" s="105">
        <v>39674</v>
      </c>
      <c r="D2692" s="86"/>
      <c r="E2692" s="277">
        <v>39675</v>
      </c>
      <c r="F2692" s="105">
        <v>39678</v>
      </c>
      <c r="G2692" s="105">
        <v>39686</v>
      </c>
      <c r="H2692" s="232" t="s">
        <v>120</v>
      </c>
      <c r="I2692" s="206">
        <v>71335</v>
      </c>
      <c r="J2692" s="206"/>
      <c r="K2692" s="206"/>
      <c r="L2692" s="206">
        <v>33158</v>
      </c>
      <c r="M2692" s="206" t="s">
        <v>1083</v>
      </c>
      <c r="N2692" s="206">
        <v>113702</v>
      </c>
      <c r="O2692" s="206">
        <v>28669</v>
      </c>
      <c r="P2692" s="206">
        <v>839537</v>
      </c>
      <c r="Q2692" s="206">
        <v>836142</v>
      </c>
      <c r="R2692" s="206">
        <v>11500</v>
      </c>
      <c r="S2692" s="206">
        <v>1580155</v>
      </c>
      <c r="T2692" s="206"/>
    </row>
    <row r="2693" spans="1:20">
      <c r="A2693" s="86">
        <v>2689</v>
      </c>
      <c r="B2693" s="86">
        <v>2689</v>
      </c>
      <c r="C2693" s="105">
        <v>39674</v>
      </c>
      <c r="D2693" s="86"/>
      <c r="E2693" s="277">
        <v>39678</v>
      </c>
      <c r="F2693" s="105">
        <v>39679</v>
      </c>
      <c r="G2693" s="135"/>
      <c r="H2693" s="135"/>
      <c r="I2693" s="206">
        <v>71227</v>
      </c>
      <c r="J2693" s="206"/>
      <c r="K2693" s="206"/>
      <c r="L2693" s="206">
        <v>33068</v>
      </c>
      <c r="M2693" s="206" t="s">
        <v>1084</v>
      </c>
      <c r="N2693" s="206">
        <v>113169</v>
      </c>
      <c r="O2693" s="206">
        <v>28554</v>
      </c>
      <c r="P2693" s="206">
        <v>840370</v>
      </c>
      <c r="Q2693" s="206">
        <v>834826</v>
      </c>
      <c r="R2693" s="206">
        <v>10969</v>
      </c>
      <c r="S2693" s="206">
        <v>1980040</v>
      </c>
      <c r="T2693" s="206"/>
    </row>
    <row r="2694" spans="1:20">
      <c r="A2694" s="86">
        <v>2690</v>
      </c>
      <c r="B2694" s="86">
        <v>2690</v>
      </c>
      <c r="C2694" s="105">
        <v>39674</v>
      </c>
      <c r="D2694" s="86"/>
      <c r="E2694" s="277">
        <v>39675</v>
      </c>
      <c r="F2694" s="105">
        <v>39678</v>
      </c>
      <c r="G2694" s="234">
        <v>39701</v>
      </c>
      <c r="H2694" s="238" t="s">
        <v>120</v>
      </c>
      <c r="I2694" s="206">
        <v>71275</v>
      </c>
      <c r="J2694" s="206"/>
      <c r="K2694" s="206"/>
      <c r="L2694" s="206">
        <v>33069</v>
      </c>
      <c r="M2694" s="206" t="s">
        <v>1085</v>
      </c>
      <c r="N2694" s="206">
        <v>112943</v>
      </c>
      <c r="O2694" s="206">
        <v>28562</v>
      </c>
      <c r="P2694" s="206">
        <v>840703</v>
      </c>
      <c r="Q2694" s="206">
        <v>836150</v>
      </c>
      <c r="R2694" s="206">
        <v>10968</v>
      </c>
      <c r="S2694" s="206">
        <v>1980046</v>
      </c>
      <c r="T2694" s="206"/>
    </row>
    <row r="2695" spans="1:20">
      <c r="A2695" s="86">
        <v>2691</v>
      </c>
      <c r="B2695" s="86">
        <v>2691</v>
      </c>
      <c r="C2695" s="105">
        <v>39674</v>
      </c>
      <c r="D2695" s="86"/>
      <c r="E2695" s="277">
        <v>39675</v>
      </c>
      <c r="F2695" s="105">
        <v>39678</v>
      </c>
      <c r="G2695" s="105">
        <v>39700</v>
      </c>
      <c r="H2695" s="238" t="s">
        <v>120</v>
      </c>
      <c r="I2695" s="206">
        <v>71277</v>
      </c>
      <c r="J2695" s="206"/>
      <c r="K2695" s="206"/>
      <c r="L2695" s="206">
        <v>33173</v>
      </c>
      <c r="M2695" s="206" t="s">
        <v>1086</v>
      </c>
      <c r="N2695" s="206">
        <v>113625</v>
      </c>
      <c r="O2695" s="206">
        <v>28695</v>
      </c>
      <c r="P2695" s="206">
        <v>840605</v>
      </c>
      <c r="Q2695" s="206">
        <v>836153</v>
      </c>
      <c r="R2695" s="206">
        <v>11627</v>
      </c>
      <c r="S2695" s="206">
        <v>1980108</v>
      </c>
      <c r="T2695" s="206"/>
    </row>
    <row r="2696" spans="1:20">
      <c r="A2696" s="86">
        <v>2692</v>
      </c>
      <c r="B2696" s="86">
        <v>2692</v>
      </c>
      <c r="C2696" s="105">
        <v>39675</v>
      </c>
      <c r="D2696" s="86"/>
      <c r="E2696" s="277">
        <v>39679</v>
      </c>
      <c r="F2696" s="105">
        <v>39681</v>
      </c>
      <c r="G2696" s="135"/>
      <c r="H2696" s="135"/>
      <c r="I2696" s="206">
        <v>71328</v>
      </c>
      <c r="J2696" s="206"/>
      <c r="K2696" s="206"/>
      <c r="L2696" s="206">
        <v>33030</v>
      </c>
      <c r="M2696" s="206" t="s">
        <v>1087</v>
      </c>
      <c r="N2696" s="206">
        <v>112294</v>
      </c>
      <c r="O2696" s="206">
        <v>28532</v>
      </c>
      <c r="P2696" s="206">
        <v>840701</v>
      </c>
      <c r="Q2696" s="206">
        <v>836769</v>
      </c>
      <c r="R2696" s="206">
        <v>11207</v>
      </c>
      <c r="S2696" s="206">
        <v>1980061</v>
      </c>
      <c r="T2696" s="206"/>
    </row>
    <row r="2697" spans="1:20">
      <c r="A2697" s="86">
        <v>2693</v>
      </c>
      <c r="B2697" s="86">
        <v>2693</v>
      </c>
      <c r="C2697" s="105">
        <v>39675</v>
      </c>
      <c r="D2697" s="86"/>
      <c r="E2697" s="277">
        <v>39675</v>
      </c>
      <c r="F2697" s="105">
        <v>39678</v>
      </c>
      <c r="G2697" s="105">
        <v>39708</v>
      </c>
      <c r="H2697" s="238" t="s">
        <v>120</v>
      </c>
      <c r="I2697" s="206">
        <v>71038</v>
      </c>
      <c r="J2697" s="206"/>
      <c r="K2697" s="206"/>
      <c r="L2697" s="206">
        <v>33203</v>
      </c>
      <c r="M2697" s="206" t="s">
        <v>1088</v>
      </c>
      <c r="N2697" s="206">
        <v>113706</v>
      </c>
      <c r="O2697" s="206">
        <v>28752</v>
      </c>
      <c r="P2697" s="206">
        <v>430336</v>
      </c>
      <c r="Q2697" s="206">
        <v>831147</v>
      </c>
      <c r="R2697" s="206">
        <v>12487</v>
      </c>
      <c r="S2697" s="206">
        <v>1980398</v>
      </c>
      <c r="T2697" s="206"/>
    </row>
    <row r="2698" spans="1:20">
      <c r="A2698" s="86">
        <v>2694</v>
      </c>
      <c r="B2698" s="86">
        <v>2694</v>
      </c>
      <c r="C2698" s="105">
        <v>39675</v>
      </c>
      <c r="D2698" s="86"/>
      <c r="E2698" s="277">
        <v>39678</v>
      </c>
      <c r="F2698" s="105">
        <v>39679</v>
      </c>
      <c r="G2698" s="105">
        <v>39714</v>
      </c>
      <c r="H2698" s="238" t="s">
        <v>119</v>
      </c>
      <c r="I2698" s="206">
        <v>70990</v>
      </c>
      <c r="J2698" s="206"/>
      <c r="K2698" s="206"/>
      <c r="L2698" s="206">
        <v>33104</v>
      </c>
      <c r="M2698" s="206" t="s">
        <v>1089</v>
      </c>
      <c r="N2698" s="206">
        <v>113617</v>
      </c>
      <c r="O2698" s="206">
        <v>28488</v>
      </c>
      <c r="P2698" s="206">
        <v>840335</v>
      </c>
      <c r="Q2698" s="206">
        <v>836136</v>
      </c>
      <c r="R2698" s="206">
        <v>10913</v>
      </c>
      <c r="S2698" s="206">
        <v>1380004</v>
      </c>
      <c r="T2698" s="206"/>
    </row>
    <row r="2699" spans="1:20">
      <c r="A2699" s="86">
        <v>2695</v>
      </c>
      <c r="B2699" s="86">
        <v>2695</v>
      </c>
      <c r="C2699" s="105">
        <v>39675</v>
      </c>
      <c r="D2699" s="86"/>
      <c r="E2699" s="277">
        <v>39678</v>
      </c>
      <c r="F2699" s="105">
        <v>39679</v>
      </c>
      <c r="G2699" s="105">
        <v>39721</v>
      </c>
      <c r="H2699" s="238" t="s">
        <v>120</v>
      </c>
      <c r="I2699" s="206">
        <v>71009</v>
      </c>
      <c r="J2699" s="206"/>
      <c r="K2699" s="206"/>
      <c r="L2699" s="206">
        <v>33041</v>
      </c>
      <c r="M2699" s="206" t="s">
        <v>1090</v>
      </c>
      <c r="N2699" s="206">
        <v>112942</v>
      </c>
      <c r="O2699" s="206">
        <v>28528</v>
      </c>
      <c r="P2699" s="206">
        <v>840580</v>
      </c>
      <c r="Q2699" s="206">
        <v>836146</v>
      </c>
      <c r="R2699" s="206">
        <v>10021</v>
      </c>
      <c r="S2699" s="206">
        <v>1980129</v>
      </c>
      <c r="T2699" s="206"/>
    </row>
    <row r="2700" spans="1:20">
      <c r="A2700" s="86">
        <v>2696</v>
      </c>
      <c r="B2700" s="86">
        <v>2696</v>
      </c>
      <c r="C2700" s="105">
        <v>39675</v>
      </c>
      <c r="D2700" s="86"/>
      <c r="E2700" s="277">
        <v>39678</v>
      </c>
      <c r="F2700" s="105">
        <v>39679</v>
      </c>
      <c r="G2700" s="105">
        <v>39703</v>
      </c>
      <c r="H2700" s="238" t="s">
        <v>120</v>
      </c>
      <c r="I2700" s="206">
        <v>71336</v>
      </c>
      <c r="J2700" s="206"/>
      <c r="K2700" s="206"/>
      <c r="L2700" s="206">
        <v>33149</v>
      </c>
      <c r="M2700" s="206" t="s">
        <v>1091</v>
      </c>
      <c r="N2700" s="206">
        <v>113913</v>
      </c>
      <c r="O2700" s="206">
        <v>28676</v>
      </c>
      <c r="P2700" s="206">
        <v>840474</v>
      </c>
      <c r="Q2700" s="206">
        <v>836158</v>
      </c>
      <c r="R2700" s="206">
        <v>11723</v>
      </c>
      <c r="S2700" s="206">
        <v>1980383</v>
      </c>
      <c r="T2700" s="206"/>
    </row>
    <row r="2701" spans="1:20">
      <c r="A2701" s="86">
        <v>2697</v>
      </c>
      <c r="B2701" s="86">
        <v>2697</v>
      </c>
      <c r="C2701" s="105">
        <v>39675</v>
      </c>
      <c r="D2701" s="86"/>
      <c r="E2701" s="277">
        <v>39678</v>
      </c>
      <c r="F2701" s="105">
        <v>39687</v>
      </c>
      <c r="G2701" s="105">
        <v>39689</v>
      </c>
      <c r="H2701" s="232" t="s">
        <v>123</v>
      </c>
      <c r="I2701" s="206">
        <v>71232</v>
      </c>
      <c r="J2701" s="206"/>
      <c r="K2701" s="206"/>
      <c r="L2701" s="206">
        <v>33155</v>
      </c>
      <c r="M2701" s="206" t="s">
        <v>1092</v>
      </c>
      <c r="N2701" s="206">
        <v>114477</v>
      </c>
      <c r="O2701" s="206">
        <v>28667</v>
      </c>
      <c r="P2701" s="206">
        <v>841202</v>
      </c>
      <c r="Q2701" s="206">
        <v>836564</v>
      </c>
      <c r="R2701" s="206">
        <v>11739</v>
      </c>
      <c r="S2701" s="206">
        <v>1980374</v>
      </c>
      <c r="T2701" s="206"/>
    </row>
    <row r="2702" spans="1:20">
      <c r="A2702" s="86">
        <v>2698</v>
      </c>
      <c r="B2702" s="86">
        <v>2698</v>
      </c>
      <c r="C2702" s="105">
        <v>39675</v>
      </c>
      <c r="D2702" s="86"/>
      <c r="E2702" s="277">
        <v>39678</v>
      </c>
      <c r="F2702" s="105">
        <v>39680</v>
      </c>
      <c r="G2702" s="234">
        <v>39701</v>
      </c>
      <c r="H2702" s="238" t="s">
        <v>127</v>
      </c>
      <c r="I2702" s="206">
        <v>71230</v>
      </c>
      <c r="J2702" s="206"/>
      <c r="K2702" s="206"/>
      <c r="L2702" s="206">
        <v>33141</v>
      </c>
      <c r="M2702" s="206" t="s">
        <v>1093</v>
      </c>
      <c r="N2702" s="206">
        <v>114470</v>
      </c>
      <c r="O2702" s="206">
        <v>28668</v>
      </c>
      <c r="P2702" s="206">
        <v>841049</v>
      </c>
      <c r="Q2702" s="206">
        <v>836160</v>
      </c>
      <c r="R2702" s="206">
        <v>11679</v>
      </c>
      <c r="S2702" s="206">
        <v>1890076</v>
      </c>
      <c r="T2702" s="206"/>
    </row>
    <row r="2703" spans="1:20">
      <c r="A2703" s="86">
        <v>2699</v>
      </c>
      <c r="B2703" s="86">
        <v>2699</v>
      </c>
      <c r="C2703" s="105">
        <v>39675</v>
      </c>
      <c r="D2703" s="86"/>
      <c r="E2703" s="277">
        <v>39678</v>
      </c>
      <c r="F2703" s="105">
        <v>39680</v>
      </c>
      <c r="G2703" s="135"/>
      <c r="H2703" s="135"/>
      <c r="I2703" s="206">
        <v>71348</v>
      </c>
      <c r="J2703" s="206"/>
      <c r="K2703" s="206"/>
      <c r="L2703" s="206">
        <v>33091</v>
      </c>
      <c r="M2703" s="206" t="s">
        <v>1094</v>
      </c>
      <c r="N2703" s="206">
        <v>113825</v>
      </c>
      <c r="O2703" s="206">
        <v>28537</v>
      </c>
      <c r="P2703" s="206">
        <v>840527</v>
      </c>
      <c r="Q2703" s="206">
        <v>836183</v>
      </c>
      <c r="R2703" s="206">
        <v>11031</v>
      </c>
      <c r="S2703" s="206">
        <v>1980071</v>
      </c>
      <c r="T2703" s="206"/>
    </row>
    <row r="2704" spans="1:20">
      <c r="A2704" s="86">
        <v>2700</v>
      </c>
      <c r="B2704" s="86">
        <v>2700</v>
      </c>
      <c r="C2704" s="105">
        <v>39675</v>
      </c>
      <c r="D2704" s="86"/>
      <c r="E2704" s="277">
        <v>39678</v>
      </c>
      <c r="F2704" s="105">
        <v>39680</v>
      </c>
      <c r="G2704" s="135"/>
      <c r="H2704" s="135"/>
      <c r="I2704" s="206">
        <v>70989</v>
      </c>
      <c r="J2704" s="206"/>
      <c r="K2704" s="206"/>
      <c r="L2704" s="206">
        <v>33143</v>
      </c>
      <c r="M2704" s="206" t="s">
        <v>343</v>
      </c>
      <c r="N2704" s="206">
        <v>114295</v>
      </c>
      <c r="O2704" s="206">
        <v>28626</v>
      </c>
      <c r="P2704" s="206">
        <v>840602</v>
      </c>
      <c r="Q2704" s="206">
        <v>836161</v>
      </c>
      <c r="R2704" s="206">
        <v>11690</v>
      </c>
      <c r="S2704" s="206">
        <v>1980369</v>
      </c>
      <c r="T2704" s="206"/>
    </row>
    <row r="2705" spans="1:20">
      <c r="A2705" s="86">
        <v>2701</v>
      </c>
      <c r="B2705" s="86">
        <v>2701</v>
      </c>
      <c r="C2705" s="105">
        <v>39675</v>
      </c>
      <c r="D2705" s="86"/>
      <c r="E2705" s="277">
        <v>39678</v>
      </c>
      <c r="F2705" s="105">
        <v>39679</v>
      </c>
      <c r="G2705" s="105">
        <v>39721</v>
      </c>
      <c r="H2705" s="238" t="s">
        <v>120</v>
      </c>
      <c r="I2705" s="206">
        <v>71261</v>
      </c>
      <c r="J2705" s="206"/>
      <c r="K2705" s="206"/>
      <c r="L2705" s="206">
        <v>33162</v>
      </c>
      <c r="M2705" s="206" t="s">
        <v>344</v>
      </c>
      <c r="N2705" s="206">
        <v>114473</v>
      </c>
      <c r="O2705" s="206">
        <v>28599</v>
      </c>
      <c r="P2705" s="206">
        <v>841204</v>
      </c>
      <c r="Q2705" s="206">
        <v>836165</v>
      </c>
      <c r="R2705" s="206">
        <v>11399</v>
      </c>
      <c r="S2705" s="206">
        <v>1580159</v>
      </c>
      <c r="T2705" s="206"/>
    </row>
    <row r="2706" spans="1:20">
      <c r="A2706" s="86">
        <v>2702</v>
      </c>
      <c r="B2706" s="86">
        <v>2702</v>
      </c>
      <c r="C2706" s="105">
        <v>39675</v>
      </c>
      <c r="D2706" s="86"/>
      <c r="E2706" s="277">
        <v>39678</v>
      </c>
      <c r="F2706" s="105">
        <v>39679</v>
      </c>
      <c r="G2706" s="105">
        <v>39714</v>
      </c>
      <c r="H2706" s="238" t="s">
        <v>119</v>
      </c>
      <c r="I2706" s="206">
        <v>69731</v>
      </c>
      <c r="J2706" s="206"/>
      <c r="K2706" s="206"/>
      <c r="L2706" s="206">
        <v>33022</v>
      </c>
      <c r="M2706" s="206" t="s">
        <v>345</v>
      </c>
      <c r="N2706" s="206">
        <v>112077</v>
      </c>
      <c r="O2706" s="206">
        <v>28520</v>
      </c>
      <c r="P2706" s="206">
        <v>840530</v>
      </c>
      <c r="Q2706" s="206">
        <v>836164</v>
      </c>
      <c r="R2706" s="206">
        <v>10766</v>
      </c>
      <c r="S2706" s="206">
        <v>1980391</v>
      </c>
      <c r="T2706" s="206"/>
    </row>
    <row r="2707" spans="1:20">
      <c r="A2707" s="133">
        <v>2703</v>
      </c>
      <c r="B2707" s="133">
        <v>2703</v>
      </c>
      <c r="C2707" s="105">
        <v>39675</v>
      </c>
      <c r="D2707" s="86"/>
      <c r="E2707" s="277">
        <v>39678</v>
      </c>
      <c r="F2707" s="105">
        <v>39679</v>
      </c>
      <c r="G2707" s="135"/>
      <c r="H2707" s="135"/>
      <c r="I2707" s="206">
        <v>69730</v>
      </c>
      <c r="J2707" s="206"/>
      <c r="K2707" s="206"/>
      <c r="L2707" s="206">
        <v>31927</v>
      </c>
      <c r="M2707" s="206" t="s">
        <v>346</v>
      </c>
      <c r="N2707" s="206">
        <v>112944</v>
      </c>
      <c r="O2707" s="206">
        <v>26880</v>
      </c>
      <c r="P2707" s="206">
        <v>840528</v>
      </c>
      <c r="Q2707" s="206">
        <v>836162</v>
      </c>
      <c r="R2707" s="206">
        <v>10461</v>
      </c>
      <c r="S2707" s="206">
        <v>1980083</v>
      </c>
      <c r="T2707" s="206"/>
    </row>
    <row r="2708" spans="1:20">
      <c r="A2708" s="86">
        <v>2704</v>
      </c>
      <c r="B2708" s="86">
        <v>2704</v>
      </c>
      <c r="C2708" s="105">
        <v>39675</v>
      </c>
      <c r="D2708" s="86"/>
      <c r="E2708" s="277">
        <v>39678</v>
      </c>
      <c r="F2708" s="105">
        <v>39679</v>
      </c>
      <c r="G2708" s="105">
        <v>39706</v>
      </c>
      <c r="H2708" s="238" t="s">
        <v>120</v>
      </c>
      <c r="I2708" s="206">
        <v>70773</v>
      </c>
      <c r="J2708" s="206"/>
      <c r="K2708" s="206"/>
      <c r="L2708" s="206">
        <v>33128</v>
      </c>
      <c r="M2708" s="206" t="s">
        <v>347</v>
      </c>
      <c r="N2708" s="206">
        <v>113155</v>
      </c>
      <c r="O2708" s="206">
        <v>28301</v>
      </c>
      <c r="P2708" s="206">
        <v>841045</v>
      </c>
      <c r="Q2708" s="206">
        <v>836155</v>
      </c>
      <c r="R2708" s="206">
        <v>11327</v>
      </c>
      <c r="S2708" s="206">
        <v>1980072</v>
      </c>
      <c r="T2708" s="206"/>
    </row>
    <row r="2709" spans="1:20">
      <c r="A2709" s="86">
        <v>2705</v>
      </c>
      <c r="B2709" s="86">
        <v>2705</v>
      </c>
      <c r="C2709" s="105">
        <v>39675</v>
      </c>
      <c r="D2709" s="86"/>
      <c r="E2709" s="277">
        <v>39678</v>
      </c>
      <c r="F2709" s="105">
        <v>39680</v>
      </c>
      <c r="G2709" s="234">
        <v>39701</v>
      </c>
      <c r="H2709" s="238" t="s">
        <v>127</v>
      </c>
      <c r="I2709" s="206">
        <v>71000</v>
      </c>
      <c r="J2709" s="206"/>
      <c r="K2709" s="206"/>
      <c r="L2709" s="206">
        <v>33024</v>
      </c>
      <c r="M2709" s="206" t="s">
        <v>348</v>
      </c>
      <c r="N2709" s="206">
        <v>112341</v>
      </c>
      <c r="O2709" s="206">
        <v>28293</v>
      </c>
      <c r="P2709" s="206">
        <v>840521</v>
      </c>
      <c r="Q2709" s="206">
        <v>836143</v>
      </c>
      <c r="R2709" s="206">
        <v>12058</v>
      </c>
      <c r="S2709" s="206">
        <v>1980394</v>
      </c>
      <c r="T2709" s="206"/>
    </row>
    <row r="2710" spans="1:20">
      <c r="A2710" s="86">
        <v>2706</v>
      </c>
      <c r="B2710" s="86">
        <v>2706</v>
      </c>
      <c r="C2710" s="105">
        <v>39678</v>
      </c>
      <c r="D2710" s="86"/>
      <c r="E2710" s="277">
        <v>39678</v>
      </c>
      <c r="F2710" s="105">
        <v>39680</v>
      </c>
      <c r="G2710" s="135"/>
      <c r="H2710" s="135"/>
      <c r="I2710" s="206">
        <v>69733</v>
      </c>
      <c r="J2710" s="206"/>
      <c r="K2710" s="206"/>
      <c r="L2710" s="206">
        <v>33021</v>
      </c>
      <c r="M2710" s="206" t="s">
        <v>349</v>
      </c>
      <c r="N2710" s="206">
        <v>112352</v>
      </c>
      <c r="O2710" s="206">
        <v>28326</v>
      </c>
      <c r="P2710" s="206">
        <v>840705</v>
      </c>
      <c r="Q2710" s="206">
        <v>836795</v>
      </c>
      <c r="R2710" s="206">
        <v>10756</v>
      </c>
      <c r="S2710" s="206">
        <v>1980397</v>
      </c>
      <c r="T2710" s="206"/>
    </row>
    <row r="2711" spans="1:20">
      <c r="A2711" s="86">
        <v>2707</v>
      </c>
      <c r="B2711" s="86">
        <v>2707</v>
      </c>
      <c r="C2711" s="105">
        <v>39678</v>
      </c>
      <c r="D2711" s="86"/>
      <c r="E2711" s="277">
        <v>39678</v>
      </c>
      <c r="F2711" s="105">
        <v>39680</v>
      </c>
      <c r="G2711" s="234">
        <v>39701</v>
      </c>
      <c r="H2711" s="238" t="s">
        <v>127</v>
      </c>
      <c r="I2711" s="206">
        <v>71014</v>
      </c>
      <c r="J2711" s="206"/>
      <c r="K2711" s="206"/>
      <c r="L2711" s="206">
        <v>33136</v>
      </c>
      <c r="M2711" s="206" t="s">
        <v>350</v>
      </c>
      <c r="N2711" s="206">
        <v>112300</v>
      </c>
      <c r="O2711" s="206">
        <v>28672</v>
      </c>
      <c r="P2711" s="206">
        <v>835443</v>
      </c>
      <c r="Q2711" s="206">
        <v>836794</v>
      </c>
      <c r="R2711" s="206">
        <v>11097</v>
      </c>
      <c r="S2711" s="206">
        <v>1580156</v>
      </c>
      <c r="T2711" s="206"/>
    </row>
    <row r="2712" spans="1:20">
      <c r="A2712" s="86">
        <v>2708</v>
      </c>
      <c r="B2712" s="86">
        <v>2708</v>
      </c>
      <c r="C2712" s="105">
        <v>39678</v>
      </c>
      <c r="D2712" s="86"/>
      <c r="E2712" s="277">
        <v>39678</v>
      </c>
      <c r="F2712" s="105">
        <v>39679</v>
      </c>
      <c r="G2712" s="105">
        <v>39703</v>
      </c>
      <c r="H2712" s="238" t="s">
        <v>120</v>
      </c>
      <c r="I2712" s="206">
        <v>71139</v>
      </c>
      <c r="J2712" s="206"/>
      <c r="K2712" s="206"/>
      <c r="L2712" s="206">
        <v>33167</v>
      </c>
      <c r="M2712" s="206" t="s">
        <v>351</v>
      </c>
      <c r="N2712" s="206">
        <v>113831</v>
      </c>
      <c r="O2712" s="206">
        <v>28700</v>
      </c>
      <c r="P2712" s="206">
        <v>839539</v>
      </c>
      <c r="Q2712" s="206">
        <v>636789</v>
      </c>
      <c r="R2712" s="206">
        <v>11680</v>
      </c>
      <c r="S2712" s="206">
        <v>1980077</v>
      </c>
      <c r="T2712" s="206"/>
    </row>
    <row r="2713" spans="1:20">
      <c r="A2713" s="86">
        <v>2709</v>
      </c>
      <c r="B2713" s="86">
        <v>2709</v>
      </c>
      <c r="C2713" s="105">
        <v>39678</v>
      </c>
      <c r="D2713" s="86"/>
      <c r="E2713" s="277">
        <v>39678</v>
      </c>
      <c r="F2713" s="105">
        <v>39679</v>
      </c>
      <c r="G2713" s="105">
        <v>39714</v>
      </c>
      <c r="H2713" s="238" t="s">
        <v>119</v>
      </c>
      <c r="I2713" s="206">
        <v>71337</v>
      </c>
      <c r="J2713" s="206"/>
      <c r="K2713" s="206"/>
      <c r="L2713" s="206">
        <v>33157</v>
      </c>
      <c r="M2713" s="206" t="s">
        <v>352</v>
      </c>
      <c r="N2713" s="206">
        <v>112210</v>
      </c>
      <c r="O2713" s="206">
        <v>28602</v>
      </c>
      <c r="P2713" s="206">
        <v>840524</v>
      </c>
      <c r="Q2713" s="206">
        <v>836793</v>
      </c>
      <c r="R2713" s="206">
        <v>11660</v>
      </c>
      <c r="S2713" s="206">
        <v>1980389</v>
      </c>
      <c r="T2713" s="206"/>
    </row>
    <row r="2714" spans="1:20">
      <c r="A2714" s="86">
        <v>2710</v>
      </c>
      <c r="B2714" s="86">
        <v>2710</v>
      </c>
      <c r="C2714" s="105">
        <v>39678</v>
      </c>
      <c r="D2714" s="86"/>
      <c r="E2714" s="277">
        <v>39679</v>
      </c>
      <c r="F2714" s="105">
        <v>39679</v>
      </c>
      <c r="G2714" s="105">
        <v>39700</v>
      </c>
      <c r="H2714" s="238" t="s">
        <v>326</v>
      </c>
      <c r="I2714" s="206">
        <v>70349</v>
      </c>
      <c r="J2714" s="206"/>
      <c r="K2714" s="206"/>
      <c r="L2714" s="206">
        <v>33161</v>
      </c>
      <c r="M2714" s="206" t="s">
        <v>353</v>
      </c>
      <c r="N2714" s="206">
        <v>112358</v>
      </c>
      <c r="O2714" s="206">
        <v>28657</v>
      </c>
      <c r="P2714" s="206">
        <v>839536</v>
      </c>
      <c r="Q2714" s="206">
        <v>836787</v>
      </c>
      <c r="R2714" s="206">
        <v>11389</v>
      </c>
      <c r="S2714" s="206">
        <v>1980114</v>
      </c>
      <c r="T2714" s="206"/>
    </row>
    <row r="2715" spans="1:20">
      <c r="A2715" s="86">
        <v>2711</v>
      </c>
      <c r="B2715" s="86">
        <v>2711</v>
      </c>
      <c r="C2715" s="105">
        <v>39678</v>
      </c>
      <c r="D2715" s="86"/>
      <c r="E2715" s="277">
        <v>39679</v>
      </c>
      <c r="F2715" s="105">
        <v>39679</v>
      </c>
      <c r="G2715" s="105">
        <v>39700</v>
      </c>
      <c r="H2715" s="238" t="s">
        <v>127</v>
      </c>
      <c r="I2715" s="206">
        <v>70392</v>
      </c>
      <c r="J2715" s="206"/>
      <c r="K2715" s="206"/>
      <c r="L2715" s="206">
        <v>33177</v>
      </c>
      <c r="M2715" s="206" t="s">
        <v>354</v>
      </c>
      <c r="N2715" s="206">
        <v>114071</v>
      </c>
      <c r="O2715" s="206">
        <v>28661</v>
      </c>
      <c r="P2715" s="206">
        <v>840965</v>
      </c>
      <c r="Q2715" s="206">
        <v>836788</v>
      </c>
      <c r="R2715" s="206">
        <v>11578</v>
      </c>
      <c r="S2715" s="206">
        <v>1980055</v>
      </c>
      <c r="T2715" s="206"/>
    </row>
    <row r="2716" spans="1:20">
      <c r="A2716" s="86">
        <v>2712</v>
      </c>
      <c r="B2716" s="86">
        <v>2712</v>
      </c>
      <c r="C2716" s="105">
        <v>39678</v>
      </c>
      <c r="D2716" s="86"/>
      <c r="E2716" s="277">
        <v>39679</v>
      </c>
      <c r="F2716" s="105">
        <v>39679</v>
      </c>
      <c r="G2716" s="105">
        <v>39700</v>
      </c>
      <c r="H2716" s="238" t="s">
        <v>326</v>
      </c>
      <c r="I2716" s="206">
        <v>71391</v>
      </c>
      <c r="J2716" s="206"/>
      <c r="K2716" s="206"/>
      <c r="L2716" s="206">
        <v>33168</v>
      </c>
      <c r="M2716" s="206" t="s">
        <v>355</v>
      </c>
      <c r="N2716" s="206">
        <v>112449</v>
      </c>
      <c r="O2716" s="206">
        <v>28698</v>
      </c>
      <c r="P2716" s="206">
        <v>840704</v>
      </c>
      <c r="Q2716" s="206">
        <v>836790</v>
      </c>
      <c r="R2716" s="206">
        <v>11685</v>
      </c>
      <c r="S2716" s="206">
        <v>1980029</v>
      </c>
      <c r="T2716" s="206"/>
    </row>
    <row r="2717" spans="1:20">
      <c r="A2717" s="86">
        <v>2713</v>
      </c>
      <c r="B2717" s="86">
        <v>2713</v>
      </c>
      <c r="C2717" s="105">
        <v>39678</v>
      </c>
      <c r="D2717" s="86"/>
      <c r="E2717" s="277">
        <v>39679</v>
      </c>
      <c r="F2717" s="105">
        <v>39680</v>
      </c>
      <c r="G2717" s="234">
        <v>39701</v>
      </c>
      <c r="H2717" s="238" t="s">
        <v>120</v>
      </c>
      <c r="I2717" s="206"/>
      <c r="J2717" s="206"/>
      <c r="K2717" s="206"/>
      <c r="L2717" s="206"/>
      <c r="M2717" s="206"/>
      <c r="N2717" s="206"/>
      <c r="O2717" s="206"/>
      <c r="P2717" s="206"/>
      <c r="Q2717" s="206"/>
      <c r="R2717" s="206"/>
      <c r="S2717" s="206"/>
      <c r="T2717" s="206"/>
    </row>
    <row r="2718" spans="1:20">
      <c r="A2718" s="86">
        <v>2714</v>
      </c>
      <c r="B2718" s="86">
        <v>2714</v>
      </c>
      <c r="C2718" s="105">
        <v>39678</v>
      </c>
      <c r="D2718" s="86"/>
      <c r="E2718" s="277">
        <v>39679</v>
      </c>
      <c r="F2718" s="105">
        <v>39681</v>
      </c>
      <c r="G2718" s="105">
        <v>39699</v>
      </c>
      <c r="H2718" s="238" t="s">
        <v>326</v>
      </c>
      <c r="I2718" s="206"/>
      <c r="J2718" s="206"/>
      <c r="K2718" s="206"/>
      <c r="L2718" s="206"/>
      <c r="M2718" s="206"/>
      <c r="N2718" s="206"/>
      <c r="O2718" s="206"/>
      <c r="P2718" s="206"/>
      <c r="Q2718" s="206"/>
      <c r="R2718" s="206"/>
      <c r="S2718" s="206"/>
      <c r="T2718" s="206"/>
    </row>
    <row r="2719" spans="1:20">
      <c r="A2719" s="86">
        <v>2715</v>
      </c>
      <c r="B2719" s="86">
        <v>2715</v>
      </c>
      <c r="C2719" s="105">
        <v>39678</v>
      </c>
      <c r="D2719" s="86"/>
      <c r="E2719" s="277">
        <v>39679</v>
      </c>
      <c r="F2719" s="105">
        <v>39680</v>
      </c>
      <c r="G2719" s="234">
        <v>39701</v>
      </c>
      <c r="H2719" s="238" t="s">
        <v>127</v>
      </c>
      <c r="I2719" s="206"/>
      <c r="J2719" s="206"/>
      <c r="K2719" s="206"/>
      <c r="L2719" s="206"/>
      <c r="M2719" s="206"/>
      <c r="N2719" s="206"/>
      <c r="O2719" s="206"/>
      <c r="P2719" s="206"/>
      <c r="Q2719" s="206"/>
      <c r="R2719" s="206"/>
      <c r="S2719" s="206"/>
      <c r="T2719" s="206"/>
    </row>
    <row r="2720" spans="1:20">
      <c r="A2720" s="86">
        <v>2716</v>
      </c>
      <c r="B2720" s="86">
        <v>2716</v>
      </c>
      <c r="C2720" s="105">
        <v>39678</v>
      </c>
      <c r="D2720" s="86"/>
      <c r="E2720" s="277">
        <v>39679</v>
      </c>
      <c r="F2720" s="105">
        <v>39679</v>
      </c>
      <c r="G2720" s="105">
        <v>39700</v>
      </c>
      <c r="H2720" s="238" t="s">
        <v>326</v>
      </c>
      <c r="I2720" s="206"/>
      <c r="J2720" s="206"/>
      <c r="K2720" s="206"/>
      <c r="L2720" s="206"/>
      <c r="M2720" s="206"/>
      <c r="N2720" s="206"/>
      <c r="O2720" s="206"/>
      <c r="P2720" s="206"/>
      <c r="Q2720" s="206"/>
      <c r="R2720" s="206"/>
      <c r="S2720" s="206"/>
      <c r="T2720" s="206"/>
    </row>
    <row r="2721" spans="1:20">
      <c r="A2721" s="86">
        <v>2717</v>
      </c>
      <c r="B2721" s="86">
        <v>2717</v>
      </c>
      <c r="C2721" s="105">
        <v>39678</v>
      </c>
      <c r="D2721" s="86"/>
      <c r="E2721" s="277">
        <v>39679</v>
      </c>
      <c r="F2721" s="105">
        <v>39679</v>
      </c>
      <c r="G2721" s="105">
        <v>39700</v>
      </c>
      <c r="H2721" s="238" t="s">
        <v>326</v>
      </c>
      <c r="I2721" s="206"/>
      <c r="J2721" s="206"/>
      <c r="K2721" s="206"/>
      <c r="L2721" s="206"/>
      <c r="M2721" s="206"/>
      <c r="N2721" s="206"/>
      <c r="O2721" s="206"/>
      <c r="P2721" s="206"/>
      <c r="Q2721" s="206"/>
      <c r="R2721" s="206"/>
      <c r="S2721" s="206"/>
      <c r="T2721" s="206"/>
    </row>
    <row r="2722" spans="1:20">
      <c r="A2722" s="86">
        <v>2718</v>
      </c>
      <c r="B2722" s="86">
        <v>2718</v>
      </c>
      <c r="C2722" s="105">
        <v>39678</v>
      </c>
      <c r="D2722" s="86"/>
      <c r="E2722" s="277">
        <v>39679</v>
      </c>
      <c r="F2722" s="105">
        <v>39681</v>
      </c>
      <c r="G2722" s="135"/>
      <c r="H2722" s="135"/>
      <c r="I2722" s="206"/>
      <c r="J2722" s="206"/>
      <c r="K2722" s="206"/>
      <c r="L2722" s="206"/>
      <c r="M2722" s="206"/>
      <c r="N2722" s="206"/>
      <c r="O2722" s="206"/>
      <c r="P2722" s="206"/>
      <c r="Q2722" s="206"/>
      <c r="R2722" s="206"/>
      <c r="S2722" s="206"/>
      <c r="T2722" s="206"/>
    </row>
    <row r="2723" spans="1:20">
      <c r="A2723" s="86">
        <v>2719</v>
      </c>
      <c r="B2723" s="86">
        <v>2719</v>
      </c>
      <c r="C2723" s="105">
        <v>39678</v>
      </c>
      <c r="D2723" s="86"/>
      <c r="E2723" s="277">
        <v>39679</v>
      </c>
      <c r="F2723" s="105">
        <v>39679</v>
      </c>
      <c r="G2723" s="234">
        <v>39701</v>
      </c>
      <c r="H2723" s="238" t="s">
        <v>127</v>
      </c>
      <c r="I2723" s="206"/>
      <c r="J2723" s="206"/>
      <c r="K2723" s="206"/>
      <c r="L2723" s="206"/>
      <c r="M2723" s="206"/>
      <c r="N2723" s="206"/>
      <c r="O2723" s="206"/>
      <c r="P2723" s="206"/>
      <c r="Q2723" s="206"/>
      <c r="R2723" s="206"/>
      <c r="S2723" s="206"/>
      <c r="T2723" s="206"/>
    </row>
    <row r="2724" spans="1:20">
      <c r="A2724" s="86">
        <v>2720</v>
      </c>
      <c r="B2724" s="86">
        <v>2720</v>
      </c>
      <c r="C2724" s="105">
        <v>39678</v>
      </c>
      <c r="D2724" s="86"/>
      <c r="E2724" s="277">
        <v>39679</v>
      </c>
      <c r="F2724" s="105">
        <v>39681</v>
      </c>
      <c r="G2724" s="105">
        <v>39701</v>
      </c>
      <c r="H2724" s="238" t="s">
        <v>119</v>
      </c>
      <c r="I2724" s="206"/>
      <c r="J2724" s="206"/>
      <c r="K2724" s="206"/>
      <c r="L2724" s="206"/>
      <c r="M2724" s="206"/>
      <c r="N2724" s="206"/>
      <c r="O2724" s="206"/>
      <c r="P2724" s="206"/>
      <c r="Q2724" s="206"/>
      <c r="R2724" s="206"/>
      <c r="S2724" s="206"/>
      <c r="T2724" s="206"/>
    </row>
    <row r="2725" spans="1:20">
      <c r="A2725" s="86">
        <v>2721</v>
      </c>
      <c r="B2725" s="86">
        <v>2721</v>
      </c>
      <c r="C2725" s="105">
        <v>39678</v>
      </c>
      <c r="D2725" s="86"/>
      <c r="E2725" s="277">
        <v>39679</v>
      </c>
      <c r="F2725" s="105">
        <v>39679</v>
      </c>
      <c r="G2725" s="105">
        <v>39700</v>
      </c>
      <c r="H2725" s="238" t="s">
        <v>326</v>
      </c>
      <c r="I2725" s="206"/>
      <c r="J2725" s="206"/>
      <c r="K2725" s="206"/>
      <c r="L2725" s="206"/>
      <c r="M2725" s="206"/>
      <c r="N2725" s="206"/>
      <c r="O2725" s="206"/>
      <c r="P2725" s="206"/>
      <c r="Q2725" s="206"/>
      <c r="R2725" s="206"/>
      <c r="S2725" s="206"/>
      <c r="T2725" s="206"/>
    </row>
    <row r="2726" spans="1:20">
      <c r="A2726" s="86">
        <v>2722</v>
      </c>
      <c r="B2726" s="86">
        <v>2722</v>
      </c>
      <c r="C2726" s="105">
        <v>39678</v>
      </c>
      <c r="D2726" s="86"/>
      <c r="E2726" s="277">
        <v>39680</v>
      </c>
      <c r="F2726" s="105">
        <v>39682</v>
      </c>
      <c r="G2726" s="105">
        <v>39706</v>
      </c>
      <c r="H2726" s="238" t="s">
        <v>119</v>
      </c>
      <c r="I2726" s="206"/>
      <c r="J2726" s="206"/>
      <c r="K2726" s="206"/>
      <c r="L2726" s="206"/>
      <c r="M2726" s="206"/>
      <c r="N2726" s="206"/>
      <c r="O2726" s="206"/>
      <c r="P2726" s="206"/>
      <c r="Q2726" s="206"/>
      <c r="R2726" s="206"/>
      <c r="S2726" s="206"/>
      <c r="T2726" s="206"/>
    </row>
    <row r="2727" spans="1:20">
      <c r="A2727" s="86">
        <v>2723</v>
      </c>
      <c r="B2727" s="86">
        <v>2723</v>
      </c>
      <c r="C2727" s="105">
        <v>39679</v>
      </c>
      <c r="D2727" s="86"/>
      <c r="E2727" s="277">
        <v>39679</v>
      </c>
      <c r="F2727" s="105">
        <v>39681</v>
      </c>
      <c r="G2727" s="135"/>
      <c r="H2727" s="135"/>
      <c r="I2727" s="206"/>
      <c r="J2727" s="206"/>
      <c r="K2727" s="206"/>
      <c r="L2727" s="206"/>
      <c r="M2727" s="206"/>
      <c r="N2727" s="206"/>
      <c r="O2727" s="206"/>
      <c r="P2727" s="206"/>
      <c r="Q2727" s="206"/>
      <c r="R2727" s="206"/>
      <c r="S2727" s="206"/>
      <c r="T2727" s="206"/>
    </row>
    <row r="2728" spans="1:20">
      <c r="A2728" s="86">
        <v>2724</v>
      </c>
      <c r="B2728" s="86">
        <v>2724</v>
      </c>
      <c r="C2728" s="105">
        <v>39679</v>
      </c>
      <c r="D2728" s="86"/>
      <c r="E2728" s="277">
        <v>39679</v>
      </c>
      <c r="F2728" s="105">
        <v>39680</v>
      </c>
      <c r="G2728" s="105">
        <v>39702</v>
      </c>
      <c r="H2728" s="238" t="s">
        <v>120</v>
      </c>
      <c r="I2728" s="206"/>
      <c r="J2728" s="206"/>
      <c r="K2728" s="206"/>
      <c r="L2728" s="206"/>
      <c r="M2728" s="206"/>
      <c r="N2728" s="206"/>
      <c r="O2728" s="206"/>
      <c r="P2728" s="206"/>
      <c r="Q2728" s="206"/>
      <c r="R2728" s="206"/>
      <c r="S2728" s="206"/>
      <c r="T2728" s="206"/>
    </row>
    <row r="2729" spans="1:20">
      <c r="A2729" s="86">
        <v>2725</v>
      </c>
      <c r="B2729" s="86">
        <v>2725</v>
      </c>
      <c r="C2729" s="105">
        <v>39679</v>
      </c>
      <c r="D2729" s="86"/>
      <c r="E2729" s="277">
        <v>39679</v>
      </c>
      <c r="F2729" s="105">
        <v>39680</v>
      </c>
      <c r="G2729" s="105">
        <v>39701</v>
      </c>
      <c r="H2729" s="238" t="s">
        <v>120</v>
      </c>
      <c r="I2729" s="206"/>
      <c r="J2729" s="206"/>
      <c r="K2729" s="206"/>
      <c r="L2729" s="206"/>
      <c r="M2729" s="206"/>
      <c r="N2729" s="206"/>
      <c r="O2729" s="206"/>
      <c r="P2729" s="206"/>
      <c r="Q2729" s="206"/>
      <c r="R2729" s="206"/>
      <c r="S2729" s="206"/>
      <c r="T2729" s="206"/>
    </row>
    <row r="2730" spans="1:20">
      <c r="A2730" s="86">
        <v>2726</v>
      </c>
      <c r="B2730" s="86">
        <v>2726</v>
      </c>
      <c r="C2730" s="105">
        <v>39679</v>
      </c>
      <c r="D2730" s="86"/>
      <c r="E2730" s="277">
        <v>39680</v>
      </c>
      <c r="F2730" s="105">
        <v>39680</v>
      </c>
      <c r="G2730" s="105">
        <v>39701</v>
      </c>
      <c r="H2730" s="238" t="s">
        <v>120</v>
      </c>
      <c r="I2730" s="206">
        <v>71172</v>
      </c>
      <c r="J2730" s="206"/>
      <c r="K2730" s="206"/>
      <c r="L2730" s="206">
        <v>33181</v>
      </c>
      <c r="M2730" s="206" t="s">
        <v>356</v>
      </c>
      <c r="N2730" s="206">
        <v>113054</v>
      </c>
      <c r="O2730" s="206">
        <v>28719</v>
      </c>
      <c r="P2730" s="206">
        <v>841322</v>
      </c>
      <c r="Q2730" s="206">
        <v>836776</v>
      </c>
      <c r="R2730" s="206">
        <v>11574</v>
      </c>
      <c r="S2730" s="206">
        <v>1480340</v>
      </c>
      <c r="T2730" s="206"/>
    </row>
    <row r="2731" spans="1:20">
      <c r="A2731" s="86">
        <v>2727</v>
      </c>
      <c r="B2731" s="86">
        <v>2727</v>
      </c>
      <c r="C2731" s="105">
        <v>39679</v>
      </c>
      <c r="D2731" s="86"/>
      <c r="E2731" s="277">
        <v>39680</v>
      </c>
      <c r="F2731" s="105">
        <v>39680</v>
      </c>
      <c r="G2731" s="105">
        <v>39702</v>
      </c>
      <c r="H2731" s="238" t="s">
        <v>120</v>
      </c>
      <c r="I2731" s="206">
        <v>71068</v>
      </c>
      <c r="J2731" s="206"/>
      <c r="K2731" s="206"/>
      <c r="L2731" s="206">
        <v>33274</v>
      </c>
      <c r="M2731" s="206" t="s">
        <v>357</v>
      </c>
      <c r="N2731" s="206">
        <v>114645</v>
      </c>
      <c r="O2731" s="206">
        <v>28774</v>
      </c>
      <c r="P2731" s="206">
        <v>841317</v>
      </c>
      <c r="Q2731" s="206">
        <v>836777</v>
      </c>
      <c r="R2731" s="206">
        <v>11562</v>
      </c>
      <c r="S2731" s="206">
        <v>1480319</v>
      </c>
      <c r="T2731" s="206"/>
    </row>
    <row r="2732" spans="1:20">
      <c r="A2732" s="86">
        <v>2728</v>
      </c>
      <c r="B2732" s="86">
        <v>2728</v>
      </c>
      <c r="C2732" s="105">
        <v>39679</v>
      </c>
      <c r="D2732" s="86"/>
      <c r="E2732" s="277">
        <v>39680</v>
      </c>
      <c r="F2732" s="105">
        <v>39680</v>
      </c>
      <c r="G2732" s="105">
        <v>39701</v>
      </c>
      <c r="H2732" s="238" t="s">
        <v>120</v>
      </c>
      <c r="I2732" s="206">
        <v>71327</v>
      </c>
      <c r="J2732" s="206"/>
      <c r="K2732" s="206"/>
      <c r="L2732" s="206">
        <v>33192</v>
      </c>
      <c r="M2732" s="206" t="s">
        <v>358</v>
      </c>
      <c r="N2732" s="206">
        <v>114592</v>
      </c>
      <c r="O2732" s="206">
        <v>28686</v>
      </c>
      <c r="P2732" s="206">
        <v>841318</v>
      </c>
      <c r="Q2732" s="206">
        <v>836782</v>
      </c>
      <c r="R2732" s="206">
        <v>12438</v>
      </c>
      <c r="S2732" s="206">
        <v>1480343</v>
      </c>
      <c r="T2732" s="206"/>
    </row>
    <row r="2733" spans="1:20">
      <c r="A2733" s="86">
        <v>2729</v>
      </c>
      <c r="B2733" s="86">
        <v>2729</v>
      </c>
      <c r="C2733" s="105">
        <v>39679</v>
      </c>
      <c r="D2733" s="86"/>
      <c r="E2733" s="277">
        <v>39680</v>
      </c>
      <c r="F2733" s="105">
        <v>39682</v>
      </c>
      <c r="G2733" s="105">
        <v>39706</v>
      </c>
      <c r="H2733" s="238" t="s">
        <v>119</v>
      </c>
      <c r="I2733" s="206">
        <v>71333</v>
      </c>
      <c r="J2733" s="206"/>
      <c r="K2733" s="206"/>
      <c r="L2733" s="206">
        <v>33103</v>
      </c>
      <c r="M2733" s="206" t="s">
        <v>359</v>
      </c>
      <c r="N2733" s="206">
        <v>114483</v>
      </c>
      <c r="O2733" s="206">
        <v>28412</v>
      </c>
      <c r="P2733" s="206">
        <v>838527</v>
      </c>
      <c r="Q2733" s="206">
        <v>836996</v>
      </c>
      <c r="R2733" s="206">
        <v>10912</v>
      </c>
      <c r="S2733" s="206">
        <v>1480331</v>
      </c>
      <c r="T2733" s="206"/>
    </row>
    <row r="2734" spans="1:20">
      <c r="A2734" s="86">
        <v>2730</v>
      </c>
      <c r="B2734" s="86">
        <v>2730</v>
      </c>
      <c r="C2734" s="105">
        <v>39679</v>
      </c>
      <c r="D2734" s="86"/>
      <c r="E2734" s="277">
        <v>39680</v>
      </c>
      <c r="F2734" s="105">
        <v>39682</v>
      </c>
      <c r="G2734" s="135"/>
      <c r="H2734" s="135"/>
      <c r="I2734" s="206">
        <v>71345</v>
      </c>
      <c r="J2734" s="206"/>
      <c r="K2734" s="206"/>
      <c r="L2734" s="206">
        <v>33191</v>
      </c>
      <c r="M2734" s="206" t="s">
        <v>360</v>
      </c>
      <c r="N2734" s="206">
        <v>112082</v>
      </c>
      <c r="O2734" s="206">
        <v>28699</v>
      </c>
      <c r="P2734" s="206">
        <v>840525</v>
      </c>
      <c r="Q2734" s="206">
        <v>836998</v>
      </c>
      <c r="R2734" s="206">
        <v>11048</v>
      </c>
      <c r="S2734" s="206">
        <v>1480334</v>
      </c>
      <c r="T2734" s="206"/>
    </row>
    <row r="2735" spans="1:20">
      <c r="A2735" s="86">
        <v>2731</v>
      </c>
      <c r="B2735" s="86">
        <v>2731</v>
      </c>
      <c r="C2735" s="105">
        <v>39679</v>
      </c>
      <c r="D2735" s="86"/>
      <c r="E2735" s="277">
        <v>39680</v>
      </c>
      <c r="F2735" s="105">
        <v>39680</v>
      </c>
      <c r="G2735" s="105">
        <v>39702</v>
      </c>
      <c r="H2735" s="238" t="s">
        <v>120</v>
      </c>
      <c r="I2735" s="206">
        <v>71148</v>
      </c>
      <c r="J2735" s="206"/>
      <c r="K2735" s="206"/>
      <c r="L2735" s="206">
        <v>33125</v>
      </c>
      <c r="M2735" s="206" t="s">
        <v>361</v>
      </c>
      <c r="N2735" s="206">
        <v>113906</v>
      </c>
      <c r="O2735" s="206">
        <v>28278</v>
      </c>
      <c r="P2735" s="206">
        <v>840523</v>
      </c>
      <c r="Q2735" s="206">
        <v>838769</v>
      </c>
      <c r="R2735" s="206">
        <v>11269</v>
      </c>
      <c r="S2735" s="206">
        <v>1480235</v>
      </c>
      <c r="T2735" s="206"/>
    </row>
    <row r="2736" spans="1:20">
      <c r="A2736" s="86">
        <v>2732</v>
      </c>
      <c r="B2736" s="86">
        <v>2732</v>
      </c>
      <c r="C2736" s="105">
        <v>39679</v>
      </c>
      <c r="D2736" s="86"/>
      <c r="E2736" s="277">
        <v>39680</v>
      </c>
      <c r="F2736" s="105">
        <v>39680</v>
      </c>
      <c r="G2736" s="105">
        <v>39702</v>
      </c>
      <c r="H2736" s="238" t="s">
        <v>120</v>
      </c>
      <c r="I2736" s="206">
        <v>70998</v>
      </c>
      <c r="J2736" s="206"/>
      <c r="K2736" s="206"/>
      <c r="L2736" s="206">
        <v>33255</v>
      </c>
      <c r="M2736" s="206" t="s">
        <v>362</v>
      </c>
      <c r="N2736" s="206">
        <v>114005</v>
      </c>
      <c r="O2736" s="206">
        <v>28771</v>
      </c>
      <c r="P2736" s="206">
        <v>841230</v>
      </c>
      <c r="Q2736" s="206">
        <v>836985</v>
      </c>
      <c r="R2736" s="206">
        <v>11487</v>
      </c>
      <c r="S2736" s="206">
        <v>1980120</v>
      </c>
      <c r="T2736" s="206"/>
    </row>
    <row r="2737" spans="1:20">
      <c r="A2737" s="86">
        <v>2733</v>
      </c>
      <c r="B2737" s="86">
        <v>2733</v>
      </c>
      <c r="C2737" s="105">
        <v>39679</v>
      </c>
      <c r="D2737" s="86"/>
      <c r="E2737" s="277">
        <v>39680</v>
      </c>
      <c r="F2737" s="105">
        <v>39680</v>
      </c>
      <c r="G2737" s="234">
        <v>39701</v>
      </c>
      <c r="H2737" s="238" t="s">
        <v>127</v>
      </c>
      <c r="I2737" s="206">
        <v>71393</v>
      </c>
      <c r="J2737" s="206"/>
      <c r="K2737" s="206"/>
      <c r="L2737" s="206">
        <v>33137</v>
      </c>
      <c r="M2737" s="206" t="s">
        <v>363</v>
      </c>
      <c r="N2737" s="206">
        <v>112221</v>
      </c>
      <c r="O2737" s="206">
        <v>28653</v>
      </c>
      <c r="P2737" s="206">
        <v>838441</v>
      </c>
      <c r="Q2737" s="206">
        <v>836990</v>
      </c>
      <c r="R2737" s="206">
        <v>11711</v>
      </c>
      <c r="S2737" s="206">
        <v>1980210</v>
      </c>
      <c r="T2737" s="206"/>
    </row>
    <row r="2738" spans="1:20">
      <c r="A2738" s="86">
        <v>2734</v>
      </c>
      <c r="B2738" s="86">
        <v>2734</v>
      </c>
      <c r="C2738" s="105">
        <v>39679</v>
      </c>
      <c r="D2738" s="86"/>
      <c r="E2738" s="277">
        <v>39680</v>
      </c>
      <c r="F2738" s="105">
        <v>39681</v>
      </c>
      <c r="G2738" s="105">
        <v>39702</v>
      </c>
      <c r="H2738" s="238" t="s">
        <v>120</v>
      </c>
      <c r="I2738" s="206">
        <v>71280</v>
      </c>
      <c r="J2738" s="206"/>
      <c r="K2738" s="206"/>
      <c r="L2738" s="206">
        <v>33124</v>
      </c>
      <c r="M2738" s="206" t="s">
        <v>364</v>
      </c>
      <c r="N2738" s="206">
        <v>104804</v>
      </c>
      <c r="O2738" s="206">
        <v>28245</v>
      </c>
      <c r="P2738" s="206">
        <v>838831</v>
      </c>
      <c r="Q2738" s="206">
        <v>836986</v>
      </c>
      <c r="R2738" s="206">
        <v>11387</v>
      </c>
      <c r="S2738" s="206">
        <v>1480210</v>
      </c>
      <c r="T2738" s="206"/>
    </row>
    <row r="2739" spans="1:20">
      <c r="A2739" s="86">
        <v>2735</v>
      </c>
      <c r="B2739" s="86">
        <v>2735</v>
      </c>
      <c r="C2739" s="105">
        <v>39679</v>
      </c>
      <c r="D2739" s="86"/>
      <c r="E2739" s="277">
        <v>39680</v>
      </c>
      <c r="F2739" s="105">
        <v>39680</v>
      </c>
      <c r="G2739" s="105">
        <v>39701</v>
      </c>
      <c r="H2739" s="238" t="s">
        <v>119</v>
      </c>
      <c r="I2739" s="206">
        <v>71171</v>
      </c>
      <c r="J2739" s="206"/>
      <c r="K2739" s="206"/>
      <c r="L2739" s="206">
        <v>33239</v>
      </c>
      <c r="M2739" s="206" t="s">
        <v>365</v>
      </c>
      <c r="N2739" s="206">
        <v>114803</v>
      </c>
      <c r="O2739" s="206">
        <v>28758</v>
      </c>
      <c r="P2739" s="206">
        <v>838525</v>
      </c>
      <c r="Q2739" s="206">
        <v>836993</v>
      </c>
      <c r="R2739" s="206">
        <v>11124</v>
      </c>
      <c r="S2739" s="206">
        <v>1480252</v>
      </c>
      <c r="T2739" s="206"/>
    </row>
    <row r="2740" spans="1:20">
      <c r="A2740" s="86">
        <v>2736</v>
      </c>
      <c r="B2740" s="86">
        <v>2736</v>
      </c>
      <c r="C2740" s="105">
        <v>39679</v>
      </c>
      <c r="D2740" s="86"/>
      <c r="E2740" s="277">
        <v>39680</v>
      </c>
      <c r="F2740" s="105">
        <v>39680</v>
      </c>
      <c r="G2740" s="234">
        <v>39702</v>
      </c>
      <c r="H2740" s="238" t="s">
        <v>127</v>
      </c>
      <c r="I2740" s="206">
        <v>68407</v>
      </c>
      <c r="J2740" s="206"/>
      <c r="K2740" s="206"/>
      <c r="L2740" s="206">
        <v>33267</v>
      </c>
      <c r="M2740" s="206" t="s">
        <v>366</v>
      </c>
      <c r="N2740" s="206">
        <v>114924</v>
      </c>
      <c r="O2740" s="206">
        <v>28822</v>
      </c>
      <c r="P2740" s="206">
        <v>841229</v>
      </c>
      <c r="Q2740" s="206">
        <v>836991</v>
      </c>
      <c r="R2740" s="206">
        <v>12416</v>
      </c>
      <c r="S2740" s="206">
        <v>1480232</v>
      </c>
      <c r="T2740" s="206"/>
    </row>
    <row r="2741" spans="1:20">
      <c r="A2741" s="86">
        <v>2737</v>
      </c>
      <c r="B2741" s="86">
        <v>2737</v>
      </c>
      <c r="C2741" s="105">
        <v>39680</v>
      </c>
      <c r="D2741" s="86"/>
      <c r="E2741" s="277">
        <v>39680</v>
      </c>
      <c r="F2741" s="105">
        <v>39682</v>
      </c>
      <c r="G2741" s="135"/>
      <c r="H2741" s="135"/>
      <c r="I2741" s="206">
        <v>71265</v>
      </c>
      <c r="J2741" s="206"/>
      <c r="K2741" s="206"/>
      <c r="L2741" s="206">
        <v>33170</v>
      </c>
      <c r="M2741" s="206" t="s">
        <v>367</v>
      </c>
      <c r="N2741" s="206">
        <v>114753</v>
      </c>
      <c r="O2741" s="206">
        <v>28716</v>
      </c>
      <c r="P2741" s="206">
        <v>840772</v>
      </c>
      <c r="Q2741" s="206">
        <v>836984</v>
      </c>
      <c r="R2741" s="206">
        <v>11698</v>
      </c>
      <c r="S2741" s="206">
        <v>1480237</v>
      </c>
      <c r="T2741" s="206"/>
    </row>
    <row r="2742" spans="1:20">
      <c r="A2742" s="86">
        <v>2738</v>
      </c>
      <c r="B2742" s="86">
        <v>2738</v>
      </c>
      <c r="C2742" s="105">
        <v>39680</v>
      </c>
      <c r="D2742" s="86"/>
      <c r="E2742" s="277">
        <v>39701</v>
      </c>
      <c r="F2742" s="105">
        <v>39702</v>
      </c>
      <c r="G2742" s="135"/>
      <c r="H2742" s="135"/>
      <c r="I2742" s="206">
        <v>71122</v>
      </c>
      <c r="J2742" s="206"/>
      <c r="K2742" s="206"/>
      <c r="L2742" s="206">
        <v>33227</v>
      </c>
      <c r="M2742" s="206" t="s">
        <v>368</v>
      </c>
      <c r="N2742" s="206">
        <v>119593</v>
      </c>
      <c r="O2742" s="206">
        <v>28766</v>
      </c>
      <c r="P2742" s="206">
        <v>841250</v>
      </c>
      <c r="Q2742" s="206">
        <v>836991</v>
      </c>
      <c r="R2742" s="206">
        <v>11546</v>
      </c>
      <c r="S2742" s="206">
        <v>1480237</v>
      </c>
      <c r="T2742" s="206"/>
    </row>
    <row r="2743" spans="1:20">
      <c r="A2743" s="86">
        <v>2739</v>
      </c>
      <c r="B2743" s="86">
        <v>2739</v>
      </c>
      <c r="C2743" s="105">
        <v>39680</v>
      </c>
      <c r="D2743" s="86"/>
      <c r="E2743" s="277">
        <v>39680</v>
      </c>
      <c r="F2743" s="105">
        <v>39682</v>
      </c>
      <c r="G2743" s="105">
        <v>39701</v>
      </c>
      <c r="H2743" s="238" t="s">
        <v>119</v>
      </c>
      <c r="I2743" s="206">
        <v>71188</v>
      </c>
      <c r="J2743" s="206"/>
      <c r="K2743" s="206"/>
      <c r="L2743" s="206">
        <v>33092</v>
      </c>
      <c r="M2743" s="206" t="s">
        <v>369</v>
      </c>
      <c r="N2743" s="206">
        <v>114751</v>
      </c>
      <c r="O2743" s="206">
        <v>28598</v>
      </c>
      <c r="P2743" s="206">
        <v>841246</v>
      </c>
      <c r="Q2743" s="206">
        <v>836989</v>
      </c>
      <c r="R2743" s="206">
        <v>11719</v>
      </c>
      <c r="S2743" s="206">
        <v>1480237</v>
      </c>
      <c r="T2743" s="206"/>
    </row>
    <row r="2744" spans="1:20">
      <c r="A2744" s="86">
        <v>2740</v>
      </c>
      <c r="B2744" s="86">
        <v>2740</v>
      </c>
      <c r="C2744" s="105">
        <v>39680</v>
      </c>
      <c r="D2744" s="86"/>
      <c r="E2744" s="277">
        <v>39681</v>
      </c>
      <c r="F2744" s="105">
        <v>39681</v>
      </c>
      <c r="G2744" s="105">
        <v>39694</v>
      </c>
      <c r="H2744" s="238" t="s">
        <v>120</v>
      </c>
      <c r="I2744" s="206">
        <v>71187</v>
      </c>
      <c r="J2744" s="206"/>
      <c r="K2744" s="206"/>
      <c r="L2744" s="206">
        <v>33172</v>
      </c>
      <c r="M2744" s="206" t="s">
        <v>370</v>
      </c>
      <c r="N2744" s="206">
        <v>114648</v>
      </c>
      <c r="O2744" s="206">
        <v>28697</v>
      </c>
      <c r="P2744" s="206">
        <v>839682</v>
      </c>
      <c r="Q2744" s="206">
        <v>836982</v>
      </c>
      <c r="R2744" s="206">
        <v>11626</v>
      </c>
      <c r="S2744" s="206">
        <v>2380019</v>
      </c>
      <c r="T2744" s="206"/>
    </row>
    <row r="2745" spans="1:20">
      <c r="A2745" s="86">
        <v>2741</v>
      </c>
      <c r="B2745" s="86">
        <v>2741</v>
      </c>
      <c r="C2745" s="105">
        <v>39680</v>
      </c>
      <c r="D2745" s="86"/>
      <c r="E2745" s="277">
        <v>39681</v>
      </c>
      <c r="F2745" s="105">
        <v>39681</v>
      </c>
      <c r="G2745" s="105">
        <v>39694</v>
      </c>
      <c r="H2745" s="238" t="s">
        <v>120</v>
      </c>
      <c r="I2745" s="206">
        <v>71183</v>
      </c>
      <c r="J2745" s="206"/>
      <c r="K2745" s="206"/>
      <c r="L2745" s="206">
        <v>33210</v>
      </c>
      <c r="M2745" s="206" t="s">
        <v>371</v>
      </c>
      <c r="N2745" s="206">
        <v>114888</v>
      </c>
      <c r="O2745" s="206">
        <v>28739</v>
      </c>
      <c r="P2745" s="206">
        <v>841205</v>
      </c>
      <c r="Q2745" s="206">
        <v>836983</v>
      </c>
      <c r="R2745" s="206">
        <v>12588</v>
      </c>
      <c r="S2745" s="206">
        <v>2380020</v>
      </c>
      <c r="T2745" s="206"/>
    </row>
    <row r="2746" spans="1:20">
      <c r="A2746" s="86">
        <v>2742</v>
      </c>
      <c r="B2746" s="86">
        <v>2742</v>
      </c>
      <c r="C2746" s="105">
        <v>39680</v>
      </c>
      <c r="D2746" s="86"/>
      <c r="E2746" s="277">
        <v>39685</v>
      </c>
      <c r="F2746" s="105">
        <v>39686</v>
      </c>
      <c r="G2746" s="105">
        <v>39706</v>
      </c>
      <c r="H2746" s="238" t="s">
        <v>123</v>
      </c>
      <c r="I2746" s="206">
        <v>71388</v>
      </c>
      <c r="J2746" s="206"/>
      <c r="K2746" s="206"/>
      <c r="L2746" s="206">
        <v>33261</v>
      </c>
      <c r="M2746" s="206" t="s">
        <v>372</v>
      </c>
      <c r="N2746" s="206">
        <v>114926</v>
      </c>
      <c r="O2746" s="206">
        <v>28841</v>
      </c>
      <c r="P2746" s="206">
        <v>841248</v>
      </c>
      <c r="Q2746" s="206">
        <v>836980</v>
      </c>
      <c r="R2746" s="206">
        <v>11383</v>
      </c>
      <c r="S2746" s="206">
        <v>1980362</v>
      </c>
      <c r="T2746" s="206"/>
    </row>
    <row r="2747" spans="1:20">
      <c r="A2747" s="86">
        <v>2743</v>
      </c>
      <c r="B2747" s="86">
        <v>2743</v>
      </c>
      <c r="C2747" s="105">
        <v>39680</v>
      </c>
      <c r="D2747" s="86"/>
      <c r="E2747" s="277">
        <v>39682</v>
      </c>
      <c r="F2747" s="105">
        <v>39686</v>
      </c>
      <c r="G2747" s="105">
        <v>39703</v>
      </c>
      <c r="H2747" s="238" t="s">
        <v>127</v>
      </c>
      <c r="I2747" s="206">
        <v>71223</v>
      </c>
      <c r="J2747" s="206"/>
      <c r="K2747" s="206"/>
      <c r="L2747" s="206">
        <v>33245</v>
      </c>
      <c r="M2747" s="206" t="s">
        <v>373</v>
      </c>
      <c r="N2747" s="206">
        <v>114755</v>
      </c>
      <c r="O2747" s="206">
        <v>28780</v>
      </c>
      <c r="P2747" s="206">
        <v>849629</v>
      </c>
      <c r="Q2747" s="206">
        <v>836988</v>
      </c>
      <c r="R2747" s="206">
        <v>11485</v>
      </c>
      <c r="S2747" s="206">
        <v>2380028</v>
      </c>
      <c r="T2747" s="206"/>
    </row>
    <row r="2748" spans="1:20">
      <c r="A2748" s="86">
        <v>2744</v>
      </c>
      <c r="B2748" s="86">
        <v>2744</v>
      </c>
      <c r="C2748" s="105">
        <v>39680</v>
      </c>
      <c r="D2748" s="86"/>
      <c r="E2748" s="277">
        <v>39686</v>
      </c>
      <c r="F2748" s="105">
        <v>39687</v>
      </c>
      <c r="G2748" s="105">
        <v>39701</v>
      </c>
      <c r="H2748" s="238" t="s">
        <v>127</v>
      </c>
      <c r="I2748" s="206">
        <v>71228</v>
      </c>
      <c r="J2748" s="206"/>
      <c r="K2748" s="206"/>
      <c r="L2748" s="206">
        <v>33198</v>
      </c>
      <c r="M2748" s="206" t="s">
        <v>374</v>
      </c>
      <c r="N2748" s="206">
        <v>114921</v>
      </c>
      <c r="O2748" s="206">
        <v>28736</v>
      </c>
      <c r="P2748" s="206">
        <v>838540</v>
      </c>
      <c r="Q2748" s="206">
        <v>836981</v>
      </c>
      <c r="R2748" s="206">
        <v>11575</v>
      </c>
      <c r="S2748" s="206">
        <v>1980359</v>
      </c>
      <c r="T2748" s="206"/>
    </row>
    <row r="2749" spans="1:20">
      <c r="A2749" s="86">
        <v>2745</v>
      </c>
      <c r="B2749" s="86">
        <v>2745</v>
      </c>
      <c r="C2749" s="105">
        <v>39680</v>
      </c>
      <c r="D2749" s="86"/>
      <c r="E2749" s="277">
        <v>39687</v>
      </c>
      <c r="F2749" s="105">
        <v>39687</v>
      </c>
      <c r="G2749" s="105">
        <v>39689</v>
      </c>
      <c r="H2749" s="232" t="s">
        <v>120</v>
      </c>
      <c r="I2749" s="206">
        <v>71409</v>
      </c>
      <c r="J2749" s="206"/>
      <c r="K2749" s="206"/>
      <c r="L2749" s="206">
        <v>33272</v>
      </c>
      <c r="M2749" s="206" t="s">
        <v>375</v>
      </c>
      <c r="N2749" s="206">
        <v>114597</v>
      </c>
      <c r="O2749" s="206">
        <v>28805</v>
      </c>
      <c r="P2749" s="206">
        <v>839488</v>
      </c>
      <c r="Q2749" s="206">
        <v>836977</v>
      </c>
      <c r="R2749" s="206">
        <v>11888</v>
      </c>
      <c r="S2749" s="206">
        <v>2380011</v>
      </c>
      <c r="T2749" s="206"/>
    </row>
    <row r="2750" spans="1:20">
      <c r="A2750" s="86">
        <v>2746</v>
      </c>
      <c r="B2750" s="86">
        <v>2746</v>
      </c>
      <c r="C2750" s="105">
        <v>39680</v>
      </c>
      <c r="D2750" s="86"/>
      <c r="E2750" s="277">
        <v>39681</v>
      </c>
      <c r="F2750" s="105">
        <v>39681</v>
      </c>
      <c r="G2750" s="105">
        <v>39686</v>
      </c>
      <c r="H2750" s="232" t="s">
        <v>120</v>
      </c>
      <c r="I2750" s="206">
        <v>71396</v>
      </c>
      <c r="J2750" s="206"/>
      <c r="K2750" s="206"/>
      <c r="L2750" s="206">
        <v>33184</v>
      </c>
      <c r="M2750" s="206" t="s">
        <v>376</v>
      </c>
      <c r="N2750" s="206">
        <v>114482</v>
      </c>
      <c r="O2750" s="206">
        <v>28722</v>
      </c>
      <c r="P2750" s="206">
        <v>839455</v>
      </c>
      <c r="Q2750" s="206">
        <v>836979</v>
      </c>
      <c r="R2750" s="206">
        <v>11701</v>
      </c>
      <c r="S2750" s="206">
        <v>1980364</v>
      </c>
      <c r="T2750" s="206"/>
    </row>
    <row r="2751" spans="1:20">
      <c r="A2751" s="86">
        <v>2747</v>
      </c>
      <c r="B2751" s="86">
        <v>2747</v>
      </c>
      <c r="C2751" s="105">
        <v>39680</v>
      </c>
      <c r="D2751" s="86"/>
      <c r="E2751" s="277">
        <v>39681</v>
      </c>
      <c r="F2751" s="105">
        <v>39685</v>
      </c>
      <c r="G2751" s="105">
        <v>39701</v>
      </c>
      <c r="H2751" s="238" t="s">
        <v>119</v>
      </c>
      <c r="I2751" s="206">
        <v>71326</v>
      </c>
      <c r="J2751" s="206"/>
      <c r="K2751" s="206"/>
      <c r="L2751" s="206">
        <v>33134</v>
      </c>
      <c r="M2751" s="206" t="s">
        <v>377</v>
      </c>
      <c r="N2751" s="206">
        <v>114930</v>
      </c>
      <c r="O2751" s="206">
        <v>28720</v>
      </c>
      <c r="P2751" s="206">
        <v>841183</v>
      </c>
      <c r="Q2751" s="206">
        <v>836911</v>
      </c>
      <c r="R2751" s="206">
        <v>11567</v>
      </c>
      <c r="S2751" s="206">
        <v>1980360</v>
      </c>
      <c r="T2751" s="206"/>
    </row>
    <row r="2752" spans="1:20">
      <c r="A2752" s="86">
        <v>2748</v>
      </c>
      <c r="B2752" s="86">
        <v>2748</v>
      </c>
      <c r="C2752" s="105">
        <v>39680</v>
      </c>
      <c r="D2752" s="86"/>
      <c r="E2752" s="277">
        <v>39681</v>
      </c>
      <c r="F2752" s="105">
        <v>39681</v>
      </c>
      <c r="G2752" s="105">
        <v>39686</v>
      </c>
      <c r="H2752" s="232" t="s">
        <v>120</v>
      </c>
      <c r="I2752" s="206">
        <v>71400</v>
      </c>
      <c r="J2752" s="206"/>
      <c r="K2752" s="206"/>
      <c r="L2752" s="206">
        <v>33197</v>
      </c>
      <c r="M2752" s="206" t="s">
        <v>378</v>
      </c>
      <c r="N2752" s="206">
        <v>114882</v>
      </c>
      <c r="O2752" s="206">
        <v>28725</v>
      </c>
      <c r="P2752" s="206">
        <v>841320</v>
      </c>
      <c r="Q2752" s="206">
        <v>836992</v>
      </c>
      <c r="R2752" s="206">
        <v>11963</v>
      </c>
      <c r="S2752" s="206">
        <v>1480255</v>
      </c>
      <c r="T2752" s="206"/>
    </row>
    <row r="2753" spans="1:20">
      <c r="A2753" s="86">
        <v>2749</v>
      </c>
      <c r="B2753" s="86">
        <v>2749</v>
      </c>
      <c r="C2753" s="105">
        <v>39680</v>
      </c>
      <c r="D2753" s="86"/>
      <c r="E2753" s="277">
        <v>39681</v>
      </c>
      <c r="F2753" s="105">
        <v>39681</v>
      </c>
      <c r="G2753" s="105">
        <v>39686</v>
      </c>
      <c r="H2753" s="232" t="s">
        <v>120</v>
      </c>
      <c r="I2753" s="206">
        <v>71140</v>
      </c>
      <c r="J2753" s="206"/>
      <c r="K2753" s="206"/>
      <c r="L2753" s="206">
        <v>33174</v>
      </c>
      <c r="M2753" s="206" t="s">
        <v>379</v>
      </c>
      <c r="N2753" s="206">
        <v>114754</v>
      </c>
      <c r="O2753" s="206">
        <v>28723</v>
      </c>
      <c r="P2753" s="206">
        <v>841284</v>
      </c>
      <c r="Q2753" s="206">
        <v>836971</v>
      </c>
      <c r="R2753" s="206">
        <v>11740</v>
      </c>
      <c r="S2753" s="206">
        <v>1980066</v>
      </c>
      <c r="T2753" s="206"/>
    </row>
    <row r="2754" spans="1:20">
      <c r="A2754" s="86">
        <v>2750</v>
      </c>
      <c r="B2754" s="86">
        <v>2750</v>
      </c>
      <c r="C2754" s="105">
        <v>39680</v>
      </c>
      <c r="D2754" s="86"/>
      <c r="E2754" s="277">
        <v>39681</v>
      </c>
      <c r="F2754" s="105">
        <v>39681</v>
      </c>
      <c r="G2754" s="105">
        <v>39686</v>
      </c>
      <c r="H2754" s="232" t="s">
        <v>120</v>
      </c>
      <c r="I2754" s="206">
        <v>71262</v>
      </c>
      <c r="J2754" s="206"/>
      <c r="K2754" s="206"/>
      <c r="L2754" s="206">
        <v>33231</v>
      </c>
      <c r="M2754" s="206" t="s">
        <v>380</v>
      </c>
      <c r="N2754" s="206">
        <v>114802</v>
      </c>
      <c r="O2754" s="206">
        <v>28790</v>
      </c>
      <c r="P2754" s="206">
        <v>841285</v>
      </c>
      <c r="Q2754" s="206">
        <v>836973</v>
      </c>
      <c r="R2754" s="206">
        <v>11560</v>
      </c>
      <c r="S2754" s="206">
        <v>1580117</v>
      </c>
      <c r="T2754" s="206"/>
    </row>
    <row r="2755" spans="1:20">
      <c r="A2755" s="86">
        <v>2751</v>
      </c>
      <c r="B2755" s="86">
        <v>2751</v>
      </c>
      <c r="C2755" s="105">
        <v>39680</v>
      </c>
      <c r="D2755" s="86"/>
      <c r="E2755" s="277">
        <v>39681</v>
      </c>
      <c r="F2755" s="105">
        <v>39685</v>
      </c>
      <c r="G2755" s="105">
        <v>39701</v>
      </c>
      <c r="H2755" s="238" t="s">
        <v>119</v>
      </c>
      <c r="I2755" s="206">
        <v>71399</v>
      </c>
      <c r="J2755" s="206"/>
      <c r="K2755" s="206"/>
      <c r="L2755" s="206">
        <v>33169</v>
      </c>
      <c r="M2755" s="206" t="s">
        <v>381</v>
      </c>
      <c r="N2755" s="206">
        <v>114922</v>
      </c>
      <c r="O2755" s="206">
        <v>28715</v>
      </c>
      <c r="P2755" s="206">
        <v>839543</v>
      </c>
      <c r="Q2755" s="206">
        <v>837819</v>
      </c>
      <c r="R2755" s="206">
        <v>11715</v>
      </c>
      <c r="S2755" s="206">
        <v>1580121</v>
      </c>
      <c r="T2755" s="206"/>
    </row>
    <row r="2756" spans="1:20">
      <c r="A2756" s="86">
        <v>2752</v>
      </c>
      <c r="B2756" s="86">
        <v>2752</v>
      </c>
      <c r="C2756" s="105">
        <v>39680</v>
      </c>
      <c r="D2756" s="86"/>
      <c r="E2756" s="277">
        <v>39681</v>
      </c>
      <c r="F2756" s="105">
        <v>39681</v>
      </c>
      <c r="G2756" s="105">
        <v>39702</v>
      </c>
      <c r="H2756" s="238" t="s">
        <v>120</v>
      </c>
      <c r="I2756" s="206">
        <v>71405</v>
      </c>
      <c r="J2756" s="206"/>
      <c r="K2756" s="206"/>
      <c r="L2756" s="206">
        <v>33223</v>
      </c>
      <c r="M2756" s="206" t="s">
        <v>382</v>
      </c>
      <c r="N2756" s="206">
        <v>114925</v>
      </c>
      <c r="O2756" s="206">
        <v>28744</v>
      </c>
      <c r="P2756" s="206">
        <v>841409</v>
      </c>
      <c r="Q2756" s="206">
        <v>836972</v>
      </c>
      <c r="R2756" s="206">
        <v>11541</v>
      </c>
      <c r="S2756" s="206">
        <v>1980094</v>
      </c>
      <c r="T2756" s="206"/>
    </row>
    <row r="2757" spans="1:20">
      <c r="A2757" s="86">
        <v>2753</v>
      </c>
      <c r="B2757" s="86">
        <v>2753</v>
      </c>
      <c r="C2757" s="105">
        <v>39680</v>
      </c>
      <c r="D2757" s="86"/>
      <c r="E2757" s="277">
        <v>39681</v>
      </c>
      <c r="F2757" s="105">
        <v>39681</v>
      </c>
      <c r="G2757" s="105">
        <v>39686</v>
      </c>
      <c r="H2757" s="232" t="s">
        <v>120</v>
      </c>
      <c r="I2757" s="206">
        <v>70401</v>
      </c>
      <c r="J2757" s="206"/>
      <c r="K2757" s="206"/>
      <c r="L2757" s="206">
        <v>33179</v>
      </c>
      <c r="M2757" s="206" t="s">
        <v>383</v>
      </c>
      <c r="N2757" s="206">
        <v>114596</v>
      </c>
      <c r="O2757" s="206">
        <v>28659</v>
      </c>
      <c r="P2757" s="206">
        <v>840768</v>
      </c>
      <c r="Q2757" s="206">
        <v>836983</v>
      </c>
      <c r="R2757" s="206">
        <v>11571</v>
      </c>
      <c r="S2757" s="206">
        <v>1980065</v>
      </c>
      <c r="T2757" s="206"/>
    </row>
    <row r="2758" spans="1:20">
      <c r="A2758" s="86">
        <v>2754</v>
      </c>
      <c r="B2758" s="86">
        <v>2754</v>
      </c>
      <c r="C2758" s="105">
        <v>39681</v>
      </c>
      <c r="D2758" s="86"/>
      <c r="E2758" s="277">
        <v>39682</v>
      </c>
      <c r="F2758" s="105">
        <v>39685</v>
      </c>
      <c r="G2758" s="105">
        <v>39721</v>
      </c>
      <c r="H2758" s="238" t="s">
        <v>120</v>
      </c>
      <c r="I2758" s="206">
        <v>71397</v>
      </c>
      <c r="J2758" s="206"/>
      <c r="K2758" s="206"/>
      <c r="L2758" s="206">
        <v>33220</v>
      </c>
      <c r="M2758" s="206" t="s">
        <v>384</v>
      </c>
      <c r="N2758" s="206">
        <v>114890</v>
      </c>
      <c r="O2758" s="206">
        <v>28743</v>
      </c>
      <c r="P2758" s="206">
        <v>841227</v>
      </c>
      <c r="Q2758" s="206">
        <v>836971</v>
      </c>
      <c r="R2758" s="206">
        <v>12493</v>
      </c>
      <c r="S2758" s="206">
        <v>1580151</v>
      </c>
      <c r="T2758" s="206"/>
    </row>
    <row r="2759" spans="1:20">
      <c r="A2759" s="86">
        <v>2755</v>
      </c>
      <c r="B2759" s="86">
        <v>2755</v>
      </c>
      <c r="C2759" s="105">
        <v>39681</v>
      </c>
      <c r="D2759" s="86"/>
      <c r="E2759" s="277">
        <v>39682</v>
      </c>
      <c r="F2759" s="105">
        <v>39685</v>
      </c>
      <c r="G2759" s="105">
        <v>39716</v>
      </c>
      <c r="H2759" s="238" t="s">
        <v>119</v>
      </c>
      <c r="I2759" s="206">
        <v>71132</v>
      </c>
      <c r="J2759" s="206"/>
      <c r="K2759" s="206"/>
      <c r="L2759" s="206">
        <v>33208</v>
      </c>
      <c r="M2759" s="206" t="s">
        <v>385</v>
      </c>
      <c r="N2759" s="206">
        <v>114883</v>
      </c>
      <c r="O2759" s="206">
        <v>28731</v>
      </c>
      <c r="P2759" s="206">
        <v>841282</v>
      </c>
      <c r="Q2759" s="206">
        <v>837862</v>
      </c>
      <c r="R2759" s="206">
        <v>12484</v>
      </c>
      <c r="S2759" s="206">
        <v>1980396</v>
      </c>
      <c r="T2759" s="206"/>
    </row>
    <row r="2760" spans="1:20">
      <c r="A2760" s="86">
        <v>2756</v>
      </c>
      <c r="B2760" s="86">
        <v>2756</v>
      </c>
      <c r="C2760" s="105">
        <v>39681</v>
      </c>
      <c r="D2760" s="86"/>
      <c r="E2760" s="277">
        <v>39681</v>
      </c>
      <c r="F2760" s="105">
        <v>39685</v>
      </c>
      <c r="G2760" s="135"/>
      <c r="H2760" s="135"/>
      <c r="I2760" s="206">
        <v>71177</v>
      </c>
      <c r="J2760" s="206"/>
      <c r="K2760" s="206"/>
      <c r="L2760" s="206">
        <v>33246</v>
      </c>
      <c r="M2760" s="206" t="s">
        <v>386</v>
      </c>
      <c r="N2760" s="206">
        <v>114646</v>
      </c>
      <c r="O2760" s="206">
        <v>28776</v>
      </c>
      <c r="P2760" s="206">
        <v>841261</v>
      </c>
      <c r="Q2760" s="206">
        <v>836999</v>
      </c>
      <c r="R2760" s="206">
        <v>11476</v>
      </c>
      <c r="S2760" s="206">
        <v>2380014</v>
      </c>
      <c r="T2760" s="206"/>
    </row>
    <row r="2761" spans="1:20">
      <c r="A2761" s="86">
        <v>2757</v>
      </c>
      <c r="B2761" s="86">
        <v>2757</v>
      </c>
      <c r="C2761" s="105">
        <v>39681</v>
      </c>
      <c r="D2761" s="86"/>
      <c r="E2761" s="277">
        <v>39682</v>
      </c>
      <c r="F2761" s="105">
        <v>39685</v>
      </c>
      <c r="G2761" s="135"/>
      <c r="H2761" s="135"/>
      <c r="I2761" s="206">
        <v>71190</v>
      </c>
      <c r="J2761" s="206"/>
      <c r="K2761" s="206"/>
      <c r="L2761" s="206">
        <v>33185</v>
      </c>
      <c r="M2761" s="206" t="s">
        <v>387</v>
      </c>
      <c r="N2761" s="206">
        <v>114642</v>
      </c>
      <c r="O2761" s="206">
        <v>28641</v>
      </c>
      <c r="P2761" s="206">
        <v>841228</v>
      </c>
      <c r="Q2761" s="206">
        <v>836976</v>
      </c>
      <c r="R2761" s="206">
        <v>11702</v>
      </c>
      <c r="S2761" s="206">
        <v>1980102</v>
      </c>
      <c r="T2761" s="206"/>
    </row>
    <row r="2762" spans="1:20">
      <c r="A2762" s="86">
        <v>2758</v>
      </c>
      <c r="B2762" s="86">
        <v>2758</v>
      </c>
      <c r="C2762" s="105">
        <v>39681</v>
      </c>
      <c r="D2762" s="86"/>
      <c r="E2762" s="277">
        <v>39682</v>
      </c>
      <c r="F2762" s="105">
        <v>39682</v>
      </c>
      <c r="G2762" s="105">
        <v>39702</v>
      </c>
      <c r="H2762" s="238" t="s">
        <v>120</v>
      </c>
      <c r="I2762" s="206">
        <v>71006</v>
      </c>
      <c r="J2762" s="206"/>
      <c r="K2762" s="206"/>
      <c r="L2762" s="206">
        <v>33159</v>
      </c>
      <c r="M2762" s="206" t="s">
        <v>388</v>
      </c>
      <c r="N2762" s="206">
        <v>113621</v>
      </c>
      <c r="O2762" s="206">
        <v>28590</v>
      </c>
      <c r="P2762" s="206">
        <v>840118</v>
      </c>
      <c r="Q2762" s="206">
        <v>837000</v>
      </c>
      <c r="R2762" s="206">
        <v>11501</v>
      </c>
      <c r="S2762" s="206">
        <v>1480412</v>
      </c>
      <c r="T2762" s="206"/>
    </row>
    <row r="2763" spans="1:20">
      <c r="A2763" s="86">
        <v>2759</v>
      </c>
      <c r="B2763" s="86">
        <v>2759</v>
      </c>
      <c r="C2763" s="105">
        <v>39681</v>
      </c>
      <c r="D2763" s="86"/>
      <c r="E2763" s="277">
        <v>39682</v>
      </c>
      <c r="F2763" s="105">
        <v>39685</v>
      </c>
      <c r="G2763" s="105">
        <v>39702</v>
      </c>
      <c r="H2763" s="238" t="s">
        <v>120</v>
      </c>
      <c r="I2763" s="206">
        <v>71515</v>
      </c>
      <c r="J2763" s="206"/>
      <c r="K2763" s="206"/>
      <c r="L2763" s="206">
        <v>33216</v>
      </c>
      <c r="M2763" s="206" t="s">
        <v>389</v>
      </c>
      <c r="N2763" s="206">
        <v>114589</v>
      </c>
      <c r="O2763" s="206">
        <v>28747</v>
      </c>
      <c r="P2763" s="206">
        <v>840120</v>
      </c>
      <c r="Q2763" s="206">
        <v>836997</v>
      </c>
      <c r="R2763" s="206">
        <v>12475</v>
      </c>
      <c r="S2763" s="206">
        <v>1580194</v>
      </c>
      <c r="T2763" s="206"/>
    </row>
    <row r="2764" spans="1:20">
      <c r="A2764" s="86">
        <v>2760</v>
      </c>
      <c r="B2764" s="86">
        <v>2760</v>
      </c>
      <c r="C2764" s="105">
        <v>39681</v>
      </c>
      <c r="D2764" s="86"/>
      <c r="E2764" s="277">
        <v>39682</v>
      </c>
      <c r="F2764" s="105">
        <v>39686</v>
      </c>
      <c r="G2764" s="135"/>
      <c r="H2764" s="135"/>
      <c r="I2764" s="206">
        <v>71040</v>
      </c>
      <c r="J2764" s="206"/>
      <c r="K2764" s="206"/>
      <c r="L2764" s="206">
        <v>33100</v>
      </c>
      <c r="M2764" s="206" t="s">
        <v>390</v>
      </c>
      <c r="N2764" s="206">
        <v>112939</v>
      </c>
      <c r="O2764" s="206">
        <v>28469</v>
      </c>
      <c r="P2764" s="206">
        <v>839781</v>
      </c>
      <c r="Q2764" s="206">
        <v>836970</v>
      </c>
      <c r="R2764" s="206">
        <v>10941</v>
      </c>
      <c r="S2764" s="206">
        <v>1480395</v>
      </c>
      <c r="T2764" s="206"/>
    </row>
    <row r="2765" spans="1:20">
      <c r="A2765" s="86">
        <v>2761</v>
      </c>
      <c r="B2765" s="86">
        <v>2761</v>
      </c>
      <c r="C2765" s="105">
        <v>39681</v>
      </c>
      <c r="D2765" s="86"/>
      <c r="E2765" s="277">
        <v>39687</v>
      </c>
      <c r="F2765" s="105">
        <v>39687</v>
      </c>
      <c r="G2765" s="105">
        <v>39689</v>
      </c>
      <c r="H2765" s="232" t="s">
        <v>120</v>
      </c>
      <c r="I2765" s="206">
        <v>71034</v>
      </c>
      <c r="J2765" s="206"/>
      <c r="K2765" s="206"/>
      <c r="L2765" s="206">
        <v>33201</v>
      </c>
      <c r="M2765" s="206" t="s">
        <v>391</v>
      </c>
      <c r="N2765" s="206">
        <v>114586</v>
      </c>
      <c r="O2765" s="206">
        <v>28727</v>
      </c>
      <c r="P2765" s="206">
        <v>840117</v>
      </c>
      <c r="Q2765" s="206">
        <v>836995</v>
      </c>
      <c r="R2765" s="206">
        <v>12490</v>
      </c>
      <c r="S2765" s="206">
        <v>1480411</v>
      </c>
      <c r="T2765" s="206"/>
    </row>
    <row r="2766" spans="1:20">
      <c r="A2766" s="86">
        <v>2762</v>
      </c>
      <c r="B2766" s="86">
        <v>2762</v>
      </c>
      <c r="C2766" s="105">
        <v>39681</v>
      </c>
      <c r="D2766" s="86"/>
      <c r="E2766" s="277">
        <v>39685</v>
      </c>
      <c r="F2766" s="105">
        <v>39686</v>
      </c>
      <c r="G2766" s="105">
        <v>39700</v>
      </c>
      <c r="H2766" s="238" t="s">
        <v>326</v>
      </c>
      <c r="I2766" s="206">
        <v>71346</v>
      </c>
      <c r="J2766" s="206"/>
      <c r="K2766" s="206"/>
      <c r="L2766" s="206">
        <v>33213</v>
      </c>
      <c r="M2766" s="206" t="s">
        <v>392</v>
      </c>
      <c r="N2766" s="206">
        <v>114785</v>
      </c>
      <c r="O2766" s="206">
        <v>28595</v>
      </c>
      <c r="P2766" s="206">
        <v>839489</v>
      </c>
      <c r="Q2766" s="206">
        <v>837804</v>
      </c>
      <c r="R2766" s="206">
        <v>12015</v>
      </c>
      <c r="S2766" s="206">
        <v>1980124</v>
      </c>
      <c r="T2766" s="206"/>
    </row>
    <row r="2767" spans="1:20">
      <c r="A2767" s="86">
        <v>2763</v>
      </c>
      <c r="B2767" s="86">
        <v>2763</v>
      </c>
      <c r="C2767" s="105">
        <v>39681</v>
      </c>
      <c r="D2767" s="86"/>
      <c r="E2767" s="277">
        <v>39682</v>
      </c>
      <c r="F2767" s="105">
        <v>39687</v>
      </c>
      <c r="G2767" s="135"/>
      <c r="H2767" s="135"/>
      <c r="I2767" s="206">
        <v>70775</v>
      </c>
      <c r="J2767" s="206"/>
      <c r="K2767" s="206"/>
      <c r="L2767" s="206">
        <v>33211</v>
      </c>
      <c r="M2767" s="206" t="s">
        <v>393</v>
      </c>
      <c r="N2767" s="206">
        <v>114069</v>
      </c>
      <c r="O2767" s="206">
        <v>28735</v>
      </c>
      <c r="P2767" s="206">
        <v>839452</v>
      </c>
      <c r="Q2767" s="206">
        <v>837815</v>
      </c>
      <c r="R2767" s="206">
        <v>12511</v>
      </c>
      <c r="S2767" s="206">
        <v>1580093</v>
      </c>
      <c r="T2767" s="206"/>
    </row>
    <row r="2768" spans="1:20">
      <c r="A2768" s="86">
        <v>2764</v>
      </c>
      <c r="B2768" s="86">
        <v>2764</v>
      </c>
      <c r="C2768" s="105">
        <v>39681</v>
      </c>
      <c r="D2768" s="86"/>
      <c r="E2768" s="277">
        <v>39682</v>
      </c>
      <c r="F2768" s="105">
        <v>39682</v>
      </c>
      <c r="G2768" s="105">
        <v>39706</v>
      </c>
      <c r="H2768" s="238" t="s">
        <v>119</v>
      </c>
      <c r="I2768" s="206">
        <v>71398</v>
      </c>
      <c r="J2768" s="206"/>
      <c r="K2768" s="206"/>
      <c r="L2768" s="206">
        <v>33214</v>
      </c>
      <c r="M2768" s="206" t="s">
        <v>394</v>
      </c>
      <c r="N2768" s="206">
        <v>114587</v>
      </c>
      <c r="O2768" s="206">
        <v>28726</v>
      </c>
      <c r="P2768" s="206">
        <v>841565</v>
      </c>
      <c r="Q2768" s="206">
        <v>837818</v>
      </c>
      <c r="R2768" s="206">
        <v>12012</v>
      </c>
      <c r="S2768" s="206">
        <v>1980098</v>
      </c>
      <c r="T2768" s="206"/>
    </row>
    <row r="2769" spans="1:20">
      <c r="A2769" s="86">
        <v>2765</v>
      </c>
      <c r="B2769" s="86">
        <v>2765</v>
      </c>
      <c r="C2769" s="105">
        <v>39681</v>
      </c>
      <c r="D2769" s="86"/>
      <c r="E2769" s="277">
        <v>39682</v>
      </c>
      <c r="F2769" s="105">
        <v>39685</v>
      </c>
      <c r="G2769" s="105">
        <v>39686</v>
      </c>
      <c r="H2769" s="232" t="s">
        <v>120</v>
      </c>
      <c r="I2769" s="206">
        <v>71508</v>
      </c>
      <c r="J2769" s="206"/>
      <c r="K2769" s="206"/>
      <c r="L2769" s="206">
        <v>33232</v>
      </c>
      <c r="M2769" s="206" t="s">
        <v>395</v>
      </c>
      <c r="N2769" s="206">
        <v>114075</v>
      </c>
      <c r="O2769" s="206">
        <v>28802</v>
      </c>
      <c r="P2769" s="206">
        <v>841520</v>
      </c>
      <c r="Q2769" s="206">
        <v>837805</v>
      </c>
      <c r="R2769" s="206">
        <v>11561</v>
      </c>
      <c r="S2769" s="206">
        <v>1480129</v>
      </c>
      <c r="T2769" s="206"/>
    </row>
    <row r="2770" spans="1:20">
      <c r="A2770" s="86">
        <v>2766</v>
      </c>
      <c r="B2770" s="86">
        <v>2766</v>
      </c>
      <c r="C2770" s="105">
        <v>39681</v>
      </c>
      <c r="D2770" s="86"/>
      <c r="E2770" s="277">
        <v>39682</v>
      </c>
      <c r="F2770" s="105">
        <v>39687</v>
      </c>
      <c r="G2770" s="105">
        <v>39727</v>
      </c>
      <c r="H2770" s="238" t="s">
        <v>120</v>
      </c>
      <c r="I2770" s="206">
        <v>71269</v>
      </c>
      <c r="J2770" s="206"/>
      <c r="K2770" s="206"/>
      <c r="L2770" s="206">
        <v>33228</v>
      </c>
      <c r="M2770" s="206" t="s">
        <v>396</v>
      </c>
      <c r="N2770" s="206">
        <v>114764</v>
      </c>
      <c r="O2770" s="206">
        <v>28796</v>
      </c>
      <c r="P2770" s="206">
        <v>841748</v>
      </c>
      <c r="Q2770" s="206">
        <v>837800</v>
      </c>
      <c r="R2770" s="206">
        <v>11551</v>
      </c>
      <c r="S2770" s="206">
        <v>1480041</v>
      </c>
      <c r="T2770" s="206"/>
    </row>
    <row r="2771" spans="1:20">
      <c r="A2771" s="86">
        <v>2767</v>
      </c>
      <c r="B2771" s="86">
        <v>2767</v>
      </c>
      <c r="C2771" s="105">
        <v>39681</v>
      </c>
      <c r="D2771" s="86"/>
      <c r="E2771" s="277">
        <v>39682</v>
      </c>
      <c r="F2771" s="105">
        <v>39686</v>
      </c>
      <c r="G2771" s="105">
        <v>39703</v>
      </c>
      <c r="H2771" s="238" t="s">
        <v>119</v>
      </c>
      <c r="I2771" s="206">
        <v>71041</v>
      </c>
      <c r="J2771" s="206"/>
      <c r="K2771" s="206"/>
      <c r="L2771" s="206">
        <v>33230</v>
      </c>
      <c r="M2771" s="206" t="s">
        <v>397</v>
      </c>
      <c r="N2771" s="206">
        <v>114907</v>
      </c>
      <c r="O2771" s="206">
        <v>28793</v>
      </c>
      <c r="P2771" s="206">
        <v>841735</v>
      </c>
      <c r="Q2771" s="206">
        <v>834807</v>
      </c>
      <c r="R2771" s="206">
        <v>11545</v>
      </c>
      <c r="S2771" s="206">
        <v>1480178</v>
      </c>
      <c r="T2771" s="206"/>
    </row>
    <row r="2772" spans="1:20">
      <c r="A2772" s="86">
        <v>2768</v>
      </c>
      <c r="B2772" s="86">
        <v>2768</v>
      </c>
      <c r="C2772" s="105">
        <v>39681</v>
      </c>
      <c r="D2772" s="86"/>
      <c r="E2772" s="277">
        <v>39682</v>
      </c>
      <c r="F2772" s="105">
        <v>39685</v>
      </c>
      <c r="G2772" s="135"/>
      <c r="H2772" s="135"/>
      <c r="I2772" s="206">
        <v>71001</v>
      </c>
      <c r="J2772" s="206"/>
      <c r="K2772" s="206"/>
      <c r="L2772" s="206">
        <v>33133</v>
      </c>
      <c r="M2772" s="206" t="s">
        <v>398</v>
      </c>
      <c r="N2772" s="206">
        <v>114798</v>
      </c>
      <c r="O2772" s="206">
        <v>28605</v>
      </c>
      <c r="P2772" s="206">
        <v>841432</v>
      </c>
      <c r="Q2772" s="206">
        <v>837808</v>
      </c>
      <c r="R2772" s="206">
        <v>11188</v>
      </c>
      <c r="S2772" s="206">
        <v>1480092</v>
      </c>
      <c r="T2772" s="206"/>
    </row>
    <row r="2773" spans="1:20">
      <c r="A2773" s="86">
        <v>2769</v>
      </c>
      <c r="B2773" s="86">
        <v>2769</v>
      </c>
      <c r="C2773" s="105">
        <v>39682</v>
      </c>
      <c r="D2773" s="86"/>
      <c r="E2773" s="277">
        <v>39682</v>
      </c>
      <c r="F2773" s="105">
        <v>39686</v>
      </c>
      <c r="G2773" s="135"/>
      <c r="H2773" s="135"/>
      <c r="I2773" s="206">
        <v>71344</v>
      </c>
      <c r="J2773" s="206"/>
      <c r="K2773" s="206"/>
      <c r="L2773" s="206">
        <v>33144</v>
      </c>
      <c r="M2773" s="206" t="s">
        <v>399</v>
      </c>
      <c r="N2773" s="206">
        <v>114757</v>
      </c>
      <c r="O2773" s="206">
        <v>28687</v>
      </c>
      <c r="P2773" s="206">
        <v>841563</v>
      </c>
      <c r="Q2773" s="206">
        <v>837614</v>
      </c>
      <c r="R2773" s="206">
        <v>11708</v>
      </c>
      <c r="S2773" s="206">
        <v>1480248</v>
      </c>
      <c r="T2773" s="206"/>
    </row>
    <row r="2774" spans="1:20">
      <c r="A2774" s="86">
        <v>2770</v>
      </c>
      <c r="B2774" s="86">
        <v>2770</v>
      </c>
      <c r="C2774" s="105">
        <v>39682</v>
      </c>
      <c r="D2774" s="86"/>
      <c r="E2774" s="277">
        <v>39780</v>
      </c>
      <c r="F2774" s="255"/>
      <c r="G2774" s="135"/>
      <c r="H2774" s="135"/>
      <c r="I2774" s="206"/>
      <c r="J2774" s="206"/>
      <c r="K2774" s="206"/>
      <c r="L2774" s="206"/>
      <c r="M2774" s="206"/>
      <c r="N2774" s="206"/>
      <c r="O2774" s="206"/>
      <c r="P2774" s="206"/>
      <c r="Q2774" s="206"/>
      <c r="R2774" s="206"/>
      <c r="S2774" s="206"/>
      <c r="T2774" s="206"/>
    </row>
    <row r="2775" spans="1:20">
      <c r="A2775" s="86">
        <v>2771</v>
      </c>
      <c r="B2775" s="86">
        <v>2771</v>
      </c>
      <c r="C2775" s="105">
        <v>39682</v>
      </c>
      <c r="D2775" s="86"/>
      <c r="E2775" s="277">
        <v>39685</v>
      </c>
      <c r="F2775" s="105">
        <v>39686</v>
      </c>
      <c r="G2775" s="105">
        <v>39700</v>
      </c>
      <c r="H2775" s="238" t="s">
        <v>326</v>
      </c>
      <c r="I2775" s="206">
        <v>71011</v>
      </c>
      <c r="J2775" s="206"/>
      <c r="K2775" s="206"/>
      <c r="L2775" s="206">
        <v>33324</v>
      </c>
      <c r="M2775" s="206" t="s">
        <v>400</v>
      </c>
      <c r="N2775" s="206">
        <v>113158</v>
      </c>
      <c r="O2775" s="206">
        <v>28921</v>
      </c>
      <c r="P2775" s="206">
        <v>841467</v>
      </c>
      <c r="Q2775" s="206">
        <v>837802</v>
      </c>
      <c r="R2775" s="206">
        <v>12328</v>
      </c>
      <c r="S2775" s="206">
        <v>1480054</v>
      </c>
      <c r="T2775" s="206"/>
    </row>
    <row r="2776" spans="1:20">
      <c r="A2776" s="86">
        <v>2772</v>
      </c>
      <c r="B2776" s="86">
        <v>2772</v>
      </c>
      <c r="C2776" s="105">
        <v>39682</v>
      </c>
      <c r="D2776" s="86"/>
      <c r="E2776" s="277">
        <v>39685</v>
      </c>
      <c r="F2776" s="105">
        <v>39686</v>
      </c>
      <c r="G2776" s="105">
        <v>39700</v>
      </c>
      <c r="H2776" s="238" t="s">
        <v>326</v>
      </c>
      <c r="I2776" s="206">
        <v>71008</v>
      </c>
      <c r="J2776" s="206"/>
      <c r="K2776" s="206"/>
      <c r="L2776" s="206">
        <v>33061</v>
      </c>
      <c r="M2776" s="206" t="s">
        <v>401</v>
      </c>
      <c r="N2776" s="206">
        <v>113228</v>
      </c>
      <c r="O2776" s="206">
        <v>28583</v>
      </c>
      <c r="P2776" s="206">
        <v>841469</v>
      </c>
      <c r="Q2776" s="206">
        <v>836772</v>
      </c>
      <c r="R2776" s="206">
        <v>11133</v>
      </c>
      <c r="S2776" s="206">
        <v>1580150</v>
      </c>
      <c r="T2776" s="206"/>
    </row>
    <row r="2777" spans="1:20">
      <c r="A2777" s="86">
        <v>2773</v>
      </c>
      <c r="B2777" s="86">
        <v>2773</v>
      </c>
      <c r="C2777" s="105">
        <v>39682</v>
      </c>
      <c r="D2777" s="86"/>
      <c r="E2777" s="277">
        <v>39685</v>
      </c>
      <c r="F2777" s="105">
        <v>39686</v>
      </c>
      <c r="G2777" s="105">
        <v>39700</v>
      </c>
      <c r="H2777" s="238" t="s">
        <v>326</v>
      </c>
      <c r="I2777" s="206">
        <v>70967</v>
      </c>
      <c r="J2777" s="206"/>
      <c r="K2777" s="206"/>
      <c r="L2777" s="206">
        <v>33194</v>
      </c>
      <c r="M2777" s="206" t="s">
        <v>402</v>
      </c>
      <c r="N2777" s="206">
        <v>114297</v>
      </c>
      <c r="O2777" s="206">
        <v>28650</v>
      </c>
      <c r="P2777" s="206">
        <v>841992</v>
      </c>
      <c r="Q2777" s="206">
        <v>837804</v>
      </c>
      <c r="R2777" s="206">
        <v>12039</v>
      </c>
      <c r="S2777" s="206">
        <v>1980052</v>
      </c>
      <c r="T2777" s="206"/>
    </row>
    <row r="2778" spans="1:20">
      <c r="A2778" s="86">
        <v>2774</v>
      </c>
      <c r="B2778" s="86">
        <v>2774</v>
      </c>
      <c r="C2778" s="105">
        <v>39682</v>
      </c>
      <c r="D2778" s="86"/>
      <c r="E2778" s="277">
        <v>39685</v>
      </c>
      <c r="F2778" s="105">
        <v>39686</v>
      </c>
      <c r="G2778" s="105">
        <v>39700</v>
      </c>
      <c r="H2778" s="238" t="s">
        <v>326</v>
      </c>
      <c r="I2778" s="206">
        <v>71060</v>
      </c>
      <c r="J2778" s="206"/>
      <c r="K2778" s="206"/>
      <c r="L2778" s="206">
        <v>33209</v>
      </c>
      <c r="M2778" s="206" t="s">
        <v>403</v>
      </c>
      <c r="N2778" s="206">
        <v>114766</v>
      </c>
      <c r="O2778" s="206">
        <v>28655</v>
      </c>
      <c r="P2778" s="206">
        <v>842298</v>
      </c>
      <c r="Q2778" s="206">
        <v>836774</v>
      </c>
      <c r="R2778" s="206">
        <v>12485</v>
      </c>
      <c r="S2778" s="206">
        <v>1980126</v>
      </c>
      <c r="T2778" s="206"/>
    </row>
    <row r="2779" spans="1:20">
      <c r="A2779" s="86">
        <v>2775</v>
      </c>
      <c r="B2779" s="86">
        <v>2775</v>
      </c>
      <c r="C2779" s="105">
        <v>39682</v>
      </c>
      <c r="D2779" s="86"/>
      <c r="E2779" s="277">
        <v>39699</v>
      </c>
      <c r="F2779" s="105">
        <v>39700</v>
      </c>
      <c r="G2779" s="105">
        <v>39713</v>
      </c>
      <c r="H2779" s="238" t="s">
        <v>119</v>
      </c>
      <c r="I2779" s="206">
        <v>71507</v>
      </c>
      <c r="J2779" s="206"/>
      <c r="K2779" s="206"/>
      <c r="L2779" s="206">
        <v>33297</v>
      </c>
      <c r="M2779" s="206" t="s">
        <v>404</v>
      </c>
      <c r="N2779" s="206">
        <v>114716</v>
      </c>
      <c r="O2779" s="206">
        <v>28810</v>
      </c>
      <c r="P2779" s="206">
        <v>841406</v>
      </c>
      <c r="Q2779" s="206">
        <v>836768</v>
      </c>
      <c r="R2779" s="206">
        <v>12331</v>
      </c>
      <c r="S2779" s="206">
        <v>1480105</v>
      </c>
      <c r="T2779" s="206"/>
    </row>
    <row r="2780" spans="1:20">
      <c r="A2780" s="86">
        <v>2776</v>
      </c>
      <c r="B2780" s="86">
        <v>2776</v>
      </c>
      <c r="C2780" s="105">
        <v>39682</v>
      </c>
      <c r="D2780" s="86"/>
      <c r="E2780" s="277">
        <v>39685</v>
      </c>
      <c r="F2780" s="105">
        <v>39686</v>
      </c>
      <c r="G2780" s="105">
        <v>39687</v>
      </c>
      <c r="H2780" s="232" t="s">
        <v>120</v>
      </c>
      <c r="I2780" s="206">
        <v>71284</v>
      </c>
      <c r="J2780" s="206"/>
      <c r="K2780" s="206"/>
      <c r="L2780" s="206">
        <v>33309</v>
      </c>
      <c r="M2780" s="206" t="s">
        <v>405</v>
      </c>
      <c r="N2780" s="206">
        <v>114884</v>
      </c>
      <c r="O2780" s="206">
        <v>28808</v>
      </c>
      <c r="P2780" s="206">
        <v>841971</v>
      </c>
      <c r="Q2780" s="206">
        <v>836767</v>
      </c>
      <c r="R2780" s="206">
        <v>11885</v>
      </c>
      <c r="S2780" s="206">
        <v>1480106</v>
      </c>
      <c r="T2780" s="206"/>
    </row>
    <row r="2781" spans="1:20">
      <c r="A2781" s="86">
        <v>2777</v>
      </c>
      <c r="B2781" s="86">
        <v>2777</v>
      </c>
      <c r="C2781" s="105">
        <v>39682</v>
      </c>
      <c r="D2781" s="86"/>
      <c r="E2781" s="277">
        <v>39686</v>
      </c>
      <c r="F2781" s="105">
        <v>39687</v>
      </c>
      <c r="G2781" s="234">
        <v>39701</v>
      </c>
      <c r="H2781" s="238" t="s">
        <v>120</v>
      </c>
      <c r="I2781" s="206">
        <v>71513</v>
      </c>
      <c r="J2781" s="206"/>
      <c r="K2781" s="206"/>
      <c r="L2781" s="206">
        <v>33361</v>
      </c>
      <c r="M2781" s="206" t="s">
        <v>406</v>
      </c>
      <c r="N2781" s="206">
        <v>114761</v>
      </c>
      <c r="O2781" s="206">
        <v>28953</v>
      </c>
      <c r="P2781" s="206">
        <v>842246</v>
      </c>
      <c r="Q2781" s="206">
        <v>837799</v>
      </c>
      <c r="R2781" s="206">
        <v>12305</v>
      </c>
      <c r="S2781" s="206">
        <v>1480098</v>
      </c>
      <c r="T2781" s="206"/>
    </row>
    <row r="2782" spans="1:20">
      <c r="A2782" s="86">
        <v>2778</v>
      </c>
      <c r="B2782" s="86">
        <v>2778</v>
      </c>
      <c r="C2782" s="105">
        <v>39682</v>
      </c>
      <c r="D2782" s="86"/>
      <c r="E2782" s="277">
        <v>39685</v>
      </c>
      <c r="F2782" s="105">
        <v>39687</v>
      </c>
      <c r="G2782" s="105">
        <v>39720</v>
      </c>
      <c r="H2782" s="238" t="s">
        <v>120</v>
      </c>
      <c r="I2782" s="206">
        <v>71342</v>
      </c>
      <c r="J2782" s="206"/>
      <c r="K2782" s="206"/>
      <c r="L2782" s="206">
        <v>33319</v>
      </c>
      <c r="M2782" s="206" t="s">
        <v>407</v>
      </c>
      <c r="N2782" s="206">
        <v>114841</v>
      </c>
      <c r="O2782" s="206">
        <v>28923</v>
      </c>
      <c r="P2782" s="206">
        <v>842214</v>
      </c>
      <c r="Q2782" s="206">
        <v>837813</v>
      </c>
      <c r="R2782" s="206">
        <v>283</v>
      </c>
      <c r="S2782" s="206">
        <v>1480130</v>
      </c>
      <c r="T2782" s="206"/>
    </row>
    <row r="2783" spans="1:20">
      <c r="A2783" s="86">
        <v>2779</v>
      </c>
      <c r="B2783" s="86">
        <v>2779</v>
      </c>
      <c r="C2783" s="105">
        <v>39682</v>
      </c>
      <c r="D2783" s="86"/>
      <c r="E2783" s="277">
        <v>39685</v>
      </c>
      <c r="F2783" s="105">
        <v>39687</v>
      </c>
      <c r="G2783" s="105">
        <v>39727</v>
      </c>
      <c r="H2783" s="238" t="s">
        <v>120</v>
      </c>
      <c r="I2783" s="206">
        <v>71389</v>
      </c>
      <c r="J2783" s="206"/>
      <c r="K2783" s="206"/>
      <c r="L2783" s="206">
        <v>33301</v>
      </c>
      <c r="M2783" s="206" t="s">
        <v>408</v>
      </c>
      <c r="N2783" s="206">
        <v>114479</v>
      </c>
      <c r="O2783" s="206">
        <v>28804</v>
      </c>
      <c r="P2783" s="206">
        <v>841748</v>
      </c>
      <c r="Q2783" s="206">
        <v>837803</v>
      </c>
      <c r="R2783" s="206">
        <v>11877</v>
      </c>
      <c r="S2783" s="206">
        <v>1480093</v>
      </c>
      <c r="T2783" s="206"/>
    </row>
    <row r="2784" spans="1:20">
      <c r="A2784" s="86">
        <v>2780</v>
      </c>
      <c r="B2784" s="86">
        <v>2780</v>
      </c>
      <c r="C2784" s="105">
        <v>39682</v>
      </c>
      <c r="D2784" s="86"/>
      <c r="E2784" s="277">
        <v>39685</v>
      </c>
      <c r="F2784" s="105">
        <v>39686</v>
      </c>
      <c r="G2784" s="105">
        <v>39687</v>
      </c>
      <c r="H2784" s="232" t="s">
        <v>120</v>
      </c>
      <c r="I2784" s="206">
        <v>71141</v>
      </c>
      <c r="J2784" s="206"/>
      <c r="K2784" s="206"/>
      <c r="L2784" s="206">
        <v>33294</v>
      </c>
      <c r="M2784" s="206" t="s">
        <v>409</v>
      </c>
      <c r="N2784" s="206">
        <v>114854</v>
      </c>
      <c r="O2784" s="206">
        <v>28844</v>
      </c>
      <c r="P2784" s="206">
        <v>841249</v>
      </c>
      <c r="Q2784" s="206">
        <v>836766</v>
      </c>
      <c r="R2784" s="206">
        <v>369</v>
      </c>
      <c r="S2784" s="206">
        <v>1480140</v>
      </c>
      <c r="T2784" s="206"/>
    </row>
    <row r="2785" spans="1:20">
      <c r="A2785" s="86">
        <v>2781</v>
      </c>
      <c r="B2785" s="86">
        <v>2781</v>
      </c>
      <c r="C2785" s="105">
        <v>39682</v>
      </c>
      <c r="D2785" s="86"/>
      <c r="E2785" s="277">
        <v>39685</v>
      </c>
      <c r="F2785" s="105">
        <v>39686</v>
      </c>
      <c r="G2785" s="105">
        <v>39700</v>
      </c>
      <c r="H2785" s="238" t="s">
        <v>326</v>
      </c>
      <c r="I2785" s="206">
        <v>71384</v>
      </c>
      <c r="J2785" s="206"/>
      <c r="K2785" s="206"/>
      <c r="L2785" s="206">
        <v>33154</v>
      </c>
      <c r="M2785" s="206" t="s">
        <v>410</v>
      </c>
      <c r="N2785" s="206">
        <v>114927</v>
      </c>
      <c r="O2785" s="206">
        <v>28662</v>
      </c>
      <c r="P2785" s="206">
        <v>841736</v>
      </c>
      <c r="Q2785" s="206">
        <v>837796</v>
      </c>
      <c r="R2785" s="206">
        <v>11726</v>
      </c>
      <c r="S2785" s="206">
        <v>1480103</v>
      </c>
      <c r="T2785" s="206"/>
    </row>
    <row r="2786" spans="1:20">
      <c r="A2786" s="86">
        <v>2782</v>
      </c>
      <c r="B2786" s="86">
        <v>2782</v>
      </c>
      <c r="C2786" s="105">
        <v>39682</v>
      </c>
      <c r="D2786" s="86"/>
      <c r="E2786" s="277">
        <v>39687</v>
      </c>
      <c r="F2786" s="105">
        <v>39687</v>
      </c>
      <c r="G2786" s="105">
        <v>39688</v>
      </c>
      <c r="H2786" s="232" t="s">
        <v>123</v>
      </c>
      <c r="I2786" s="206">
        <v>70786</v>
      </c>
      <c r="J2786" s="206"/>
      <c r="K2786" s="206"/>
      <c r="L2786" s="206">
        <v>33318</v>
      </c>
      <c r="M2786" s="206" t="s">
        <v>411</v>
      </c>
      <c r="N2786" s="206">
        <v>114620</v>
      </c>
      <c r="O2786" s="206">
        <v>28917</v>
      </c>
      <c r="P2786" s="206">
        <v>841516</v>
      </c>
      <c r="Q2786" s="206">
        <v>837798</v>
      </c>
      <c r="R2786" s="206">
        <v>11883</v>
      </c>
      <c r="S2786" s="206">
        <v>1480157</v>
      </c>
      <c r="T2786" s="206"/>
    </row>
    <row r="2787" spans="1:20">
      <c r="A2787" s="86">
        <v>2783</v>
      </c>
      <c r="B2787" s="86">
        <v>2783</v>
      </c>
      <c r="C2787" s="105">
        <v>39682</v>
      </c>
      <c r="D2787" s="86"/>
      <c r="E2787" s="277">
        <v>39685</v>
      </c>
      <c r="F2787" s="105">
        <v>39686</v>
      </c>
      <c r="G2787" s="105">
        <v>39714</v>
      </c>
      <c r="H2787" s="238" t="s">
        <v>119</v>
      </c>
      <c r="I2787" s="206">
        <v>71032</v>
      </c>
      <c r="J2787" s="206"/>
      <c r="K2787" s="206"/>
      <c r="L2787" s="206">
        <v>33243</v>
      </c>
      <c r="M2787" s="206" t="s">
        <v>412</v>
      </c>
      <c r="N2787" s="206">
        <v>114591</v>
      </c>
      <c r="O2787" s="206">
        <v>28787</v>
      </c>
      <c r="P2787" s="206">
        <v>841707</v>
      </c>
      <c r="Q2787" s="206">
        <v>837794</v>
      </c>
      <c r="R2787" s="206">
        <v>11537</v>
      </c>
      <c r="S2787" s="206">
        <v>1480186</v>
      </c>
      <c r="T2787" s="206"/>
    </row>
    <row r="2788" spans="1:20">
      <c r="A2788" s="86">
        <v>2784</v>
      </c>
      <c r="B2788" s="86">
        <v>2784</v>
      </c>
      <c r="C2788" s="105">
        <v>39685</v>
      </c>
      <c r="D2788" s="86"/>
      <c r="E2788" s="277">
        <v>39685</v>
      </c>
      <c r="F2788" s="105">
        <v>39687</v>
      </c>
      <c r="G2788" s="105">
        <v>39727</v>
      </c>
      <c r="H2788" s="238" t="s">
        <v>120</v>
      </c>
      <c r="I2788" s="206">
        <v>70785</v>
      </c>
      <c r="J2788" s="206"/>
      <c r="K2788" s="206"/>
      <c r="L2788" s="206">
        <v>33347</v>
      </c>
      <c r="M2788" s="206" t="s">
        <v>413</v>
      </c>
      <c r="N2788" s="206">
        <v>112088</v>
      </c>
      <c r="O2788" s="206">
        <v>28940</v>
      </c>
      <c r="P2788" s="206">
        <v>834518</v>
      </c>
      <c r="Q2788" s="206">
        <v>837795</v>
      </c>
      <c r="R2788" s="206">
        <v>12342</v>
      </c>
      <c r="S2788" s="206">
        <v>1480163</v>
      </c>
      <c r="T2788" s="206"/>
    </row>
    <row r="2789" spans="1:20">
      <c r="A2789" s="86">
        <v>2785</v>
      </c>
      <c r="B2789" s="86">
        <v>2785</v>
      </c>
      <c r="C2789" s="105">
        <v>39685</v>
      </c>
      <c r="D2789" s="86"/>
      <c r="E2789" s="277">
        <v>39685</v>
      </c>
      <c r="F2789" s="105">
        <v>39687</v>
      </c>
      <c r="G2789" s="105">
        <v>39727</v>
      </c>
      <c r="H2789" s="238" t="s">
        <v>120</v>
      </c>
      <c r="I2789" s="206">
        <v>70988</v>
      </c>
      <c r="J2789" s="206"/>
      <c r="K2789" s="206"/>
      <c r="L2789" s="206">
        <v>33205</v>
      </c>
      <c r="M2789" s="206" t="s">
        <v>414</v>
      </c>
      <c r="N2789" s="206">
        <v>114074</v>
      </c>
      <c r="O2789" s="206">
        <v>28732</v>
      </c>
      <c r="P2789" s="206">
        <v>841435</v>
      </c>
      <c r="Q2789" s="206">
        <v>837798</v>
      </c>
      <c r="R2789" s="206">
        <v>12466</v>
      </c>
      <c r="S2789" s="206">
        <v>1480152</v>
      </c>
      <c r="T2789" s="206"/>
    </row>
    <row r="2790" spans="1:20">
      <c r="A2790" s="86">
        <v>2786</v>
      </c>
      <c r="B2790" s="86">
        <v>2786</v>
      </c>
      <c r="C2790" s="105">
        <v>39685</v>
      </c>
      <c r="D2790" s="86"/>
      <c r="E2790" s="277">
        <v>39686</v>
      </c>
      <c r="F2790" s="105">
        <v>39686</v>
      </c>
      <c r="G2790" s="105">
        <v>39701</v>
      </c>
      <c r="H2790" s="238" t="s">
        <v>122</v>
      </c>
      <c r="I2790" s="206">
        <v>70257</v>
      </c>
      <c r="J2790" s="206"/>
      <c r="K2790" s="206"/>
      <c r="L2790" s="206">
        <v>33129</v>
      </c>
      <c r="M2790" s="206" t="s">
        <v>415</v>
      </c>
      <c r="N2790" s="206">
        <v>114752</v>
      </c>
      <c r="O2790" s="206">
        <v>28597</v>
      </c>
      <c r="P2790" s="206">
        <v>841431</v>
      </c>
      <c r="Q2790" s="206">
        <v>837791</v>
      </c>
      <c r="R2790" s="206">
        <v>11328</v>
      </c>
      <c r="S2790" s="206">
        <v>1480104</v>
      </c>
      <c r="T2790" s="206"/>
    </row>
    <row r="2791" spans="1:20">
      <c r="A2791" s="86">
        <v>2787</v>
      </c>
      <c r="B2791" s="86">
        <v>2787</v>
      </c>
      <c r="C2791" s="105">
        <v>39685</v>
      </c>
      <c r="D2791" s="86"/>
      <c r="E2791" s="277">
        <v>39686</v>
      </c>
      <c r="F2791" s="105">
        <v>39686</v>
      </c>
      <c r="G2791" s="105">
        <v>39702</v>
      </c>
      <c r="H2791" s="238" t="s">
        <v>120</v>
      </c>
      <c r="I2791" s="206">
        <v>69334</v>
      </c>
      <c r="J2791" s="206"/>
      <c r="K2791" s="206"/>
      <c r="L2791" s="206">
        <v>33349</v>
      </c>
      <c r="M2791" s="206" t="s">
        <v>416</v>
      </c>
      <c r="N2791" s="206">
        <v>114896</v>
      </c>
      <c r="O2791" s="206">
        <v>28924</v>
      </c>
      <c r="P2791" s="206">
        <v>841707</v>
      </c>
      <c r="Q2791" s="206">
        <v>837792</v>
      </c>
      <c r="R2791" s="206">
        <v>12335</v>
      </c>
      <c r="S2791" s="206">
        <v>1480154</v>
      </c>
      <c r="T2791" s="206"/>
    </row>
    <row r="2792" spans="1:20">
      <c r="A2792" s="86">
        <v>2788</v>
      </c>
      <c r="B2792" s="86">
        <v>2788</v>
      </c>
      <c r="C2792" s="105">
        <v>39685</v>
      </c>
      <c r="D2792" s="86"/>
      <c r="E2792" s="277">
        <v>39689</v>
      </c>
      <c r="F2792" s="105">
        <v>39692</v>
      </c>
      <c r="G2792" s="105">
        <v>39696</v>
      </c>
      <c r="H2792" s="238" t="s">
        <v>326</v>
      </c>
      <c r="I2792" s="206">
        <v>71401</v>
      </c>
      <c r="J2792" s="206"/>
      <c r="K2792" s="206"/>
      <c r="L2792" s="206">
        <v>33107</v>
      </c>
      <c r="M2792" s="206" t="s">
        <v>417</v>
      </c>
      <c r="N2792" s="206">
        <v>113711</v>
      </c>
      <c r="O2792" s="206">
        <v>28468</v>
      </c>
      <c r="P2792" s="206">
        <v>841739</v>
      </c>
      <c r="Q2792" s="206">
        <v>837797</v>
      </c>
      <c r="R2792" s="206">
        <v>11372</v>
      </c>
      <c r="S2792" s="206">
        <v>1480112</v>
      </c>
      <c r="T2792" s="206"/>
    </row>
    <row r="2793" spans="1:20">
      <c r="A2793" s="86">
        <v>2789</v>
      </c>
      <c r="B2793" s="86">
        <v>2789</v>
      </c>
      <c r="C2793" s="105">
        <v>39685</v>
      </c>
      <c r="D2793" s="86"/>
      <c r="E2793" s="277">
        <v>39686</v>
      </c>
      <c r="F2793" s="105">
        <v>39686</v>
      </c>
      <c r="G2793" s="105">
        <v>39702</v>
      </c>
      <c r="H2793" s="238" t="s">
        <v>120</v>
      </c>
      <c r="I2793" s="206">
        <v>71174</v>
      </c>
      <c r="J2793" s="206"/>
      <c r="K2793" s="206"/>
      <c r="L2793" s="206">
        <v>33366</v>
      </c>
      <c r="M2793" s="206">
        <v>32898</v>
      </c>
      <c r="N2793" s="206">
        <v>114073</v>
      </c>
      <c r="O2793" s="206">
        <v>28933</v>
      </c>
      <c r="P2793" s="206">
        <v>841325</v>
      </c>
      <c r="Q2793" s="206">
        <v>837806</v>
      </c>
      <c r="R2793" s="206">
        <v>12223</v>
      </c>
      <c r="S2793" s="206">
        <v>1480111</v>
      </c>
      <c r="T2793" s="206"/>
    </row>
    <row r="2794" spans="1:20">
      <c r="A2794" s="86">
        <v>2790</v>
      </c>
      <c r="B2794" s="86">
        <v>2790</v>
      </c>
      <c r="C2794" s="105">
        <v>39685</v>
      </c>
      <c r="D2794" s="86"/>
      <c r="E2794" s="277">
        <v>39686</v>
      </c>
      <c r="F2794" s="105">
        <v>39687</v>
      </c>
      <c r="G2794" s="105">
        <v>39701</v>
      </c>
      <c r="H2794" s="238" t="s">
        <v>122</v>
      </c>
      <c r="I2794" s="206">
        <v>71329</v>
      </c>
      <c r="J2794" s="206"/>
      <c r="K2794" s="206"/>
      <c r="L2794" s="206">
        <v>33127</v>
      </c>
      <c r="M2794" s="206" t="s">
        <v>418</v>
      </c>
      <c r="N2794" s="206">
        <v>114066</v>
      </c>
      <c r="O2794" s="206">
        <v>28249</v>
      </c>
      <c r="P2794" s="206">
        <v>842254</v>
      </c>
      <c r="Q2794" s="206">
        <v>837810</v>
      </c>
      <c r="R2794" s="206">
        <v>11319</v>
      </c>
      <c r="S2794" s="206">
        <v>1980289</v>
      </c>
      <c r="T2794" s="206"/>
    </row>
    <row r="2795" spans="1:20">
      <c r="A2795" s="86">
        <v>2791</v>
      </c>
      <c r="B2795" s="86">
        <v>2791</v>
      </c>
      <c r="C2795" s="105">
        <v>39685</v>
      </c>
      <c r="D2795" s="86"/>
      <c r="E2795" s="277">
        <v>39686</v>
      </c>
      <c r="F2795" s="105">
        <v>39688</v>
      </c>
      <c r="G2795" s="105">
        <v>39727</v>
      </c>
      <c r="H2795" s="238" t="s">
        <v>120</v>
      </c>
      <c r="I2795" s="206">
        <v>71404</v>
      </c>
      <c r="J2795" s="206"/>
      <c r="K2795" s="206"/>
      <c r="L2795" s="206">
        <v>33090</v>
      </c>
      <c r="M2795" s="206" t="s">
        <v>419</v>
      </c>
      <c r="N2795" s="206">
        <v>114902</v>
      </c>
      <c r="O2795" s="206">
        <v>28592</v>
      </c>
      <c r="P2795" s="206">
        <v>842252</v>
      </c>
      <c r="Q2795" s="206">
        <v>837438</v>
      </c>
      <c r="R2795" s="206">
        <v>11985</v>
      </c>
      <c r="S2795" s="206">
        <v>1480158</v>
      </c>
      <c r="T2795" s="206"/>
    </row>
    <row r="2796" spans="1:20">
      <c r="A2796" s="86">
        <v>2792</v>
      </c>
      <c r="B2796" s="86">
        <v>2792</v>
      </c>
      <c r="C2796" s="105">
        <v>39685</v>
      </c>
      <c r="D2796" s="86"/>
      <c r="E2796" s="277">
        <v>39688</v>
      </c>
      <c r="F2796" s="105">
        <v>39689</v>
      </c>
      <c r="G2796" s="105">
        <v>39727</v>
      </c>
      <c r="H2796" s="238" t="s">
        <v>120</v>
      </c>
      <c r="I2796" s="206">
        <v>71631</v>
      </c>
      <c r="J2796" s="206"/>
      <c r="K2796" s="206"/>
      <c r="L2796" s="206">
        <v>33112</v>
      </c>
      <c r="M2796" s="206" t="s">
        <v>420</v>
      </c>
      <c r="N2796" s="206">
        <v>114590</v>
      </c>
      <c r="O2796" s="206">
        <v>28490</v>
      </c>
      <c r="P2796" s="206">
        <v>839487</v>
      </c>
      <c r="Q2796" s="206">
        <v>837439</v>
      </c>
      <c r="R2796" s="206">
        <v>12057</v>
      </c>
      <c r="S2796" s="206"/>
      <c r="T2796" s="206"/>
    </row>
    <row r="2797" spans="1:20">
      <c r="A2797" s="86">
        <v>2793</v>
      </c>
      <c r="B2797" s="86">
        <v>2793</v>
      </c>
      <c r="C2797" s="105">
        <v>39685</v>
      </c>
      <c r="D2797" s="86"/>
      <c r="E2797" s="277">
        <v>39686</v>
      </c>
      <c r="F2797" s="105">
        <v>39687</v>
      </c>
      <c r="G2797" s="105">
        <v>39701</v>
      </c>
      <c r="H2797" s="238" t="s">
        <v>122</v>
      </c>
      <c r="I2797" s="206">
        <v>71191</v>
      </c>
      <c r="J2797" s="206"/>
      <c r="K2797" s="206"/>
      <c r="L2797" s="206">
        <v>33029</v>
      </c>
      <c r="M2797" s="206" t="s">
        <v>421</v>
      </c>
      <c r="N2797" s="206">
        <v>114643</v>
      </c>
      <c r="O2797" s="206">
        <v>28514</v>
      </c>
      <c r="P2797" s="206">
        <v>839451</v>
      </c>
      <c r="Q2797" s="206">
        <v>837437</v>
      </c>
      <c r="R2797" s="206">
        <v>11160</v>
      </c>
      <c r="S2797" s="206">
        <v>1480037</v>
      </c>
      <c r="T2797" s="206"/>
    </row>
    <row r="2798" spans="1:20">
      <c r="A2798" s="86">
        <v>2794</v>
      </c>
      <c r="B2798" s="86">
        <v>2794</v>
      </c>
      <c r="C2798" s="105">
        <v>39685</v>
      </c>
      <c r="D2798" s="86"/>
      <c r="E2798" s="277">
        <v>39688</v>
      </c>
      <c r="F2798" s="105">
        <v>39689</v>
      </c>
      <c r="G2798" s="135"/>
      <c r="H2798" s="135"/>
      <c r="I2798" s="206">
        <v>71338</v>
      </c>
      <c r="J2798" s="206"/>
      <c r="K2798" s="206"/>
      <c r="L2798" s="206">
        <v>33163</v>
      </c>
      <c r="M2798" s="206" t="s">
        <v>422</v>
      </c>
      <c r="N2798" s="206">
        <v>114756</v>
      </c>
      <c r="O2798" s="206">
        <v>28646</v>
      </c>
      <c r="P2798" s="206">
        <v>840603</v>
      </c>
      <c r="Q2798" s="206">
        <v>837443</v>
      </c>
      <c r="R2798" s="206">
        <v>11609</v>
      </c>
      <c r="S2798" s="206">
        <v>1480038</v>
      </c>
      <c r="T2798" s="206"/>
    </row>
    <row r="2799" spans="1:20">
      <c r="A2799" s="86">
        <v>2795</v>
      </c>
      <c r="B2799" s="86">
        <v>2795</v>
      </c>
      <c r="C2799" s="105">
        <v>39685</v>
      </c>
      <c r="D2799" s="86"/>
      <c r="E2799" s="277">
        <v>39686</v>
      </c>
      <c r="F2799" s="105">
        <v>39688</v>
      </c>
      <c r="G2799" s="135"/>
      <c r="H2799" s="135"/>
      <c r="I2799" s="206">
        <v>71641</v>
      </c>
      <c r="J2799" s="206"/>
      <c r="K2799" s="206"/>
      <c r="L2799" s="206">
        <v>33122</v>
      </c>
      <c r="M2799" s="206" t="s">
        <v>423</v>
      </c>
      <c r="N2799" s="206">
        <v>113161</v>
      </c>
      <c r="O2799" s="206">
        <v>28246</v>
      </c>
      <c r="P2799" s="206">
        <v>839486</v>
      </c>
      <c r="Q2799" s="206">
        <v>837444</v>
      </c>
      <c r="R2799" s="206">
        <v>11384</v>
      </c>
      <c r="S2799" s="206">
        <v>1480052</v>
      </c>
      <c r="T2799" s="206"/>
    </row>
    <row r="2800" spans="1:20">
      <c r="A2800" s="86">
        <v>2796</v>
      </c>
      <c r="B2800" s="86">
        <v>2796</v>
      </c>
      <c r="C2800" s="105">
        <v>39685</v>
      </c>
      <c r="D2800" s="86"/>
      <c r="E2800" s="277">
        <v>39686</v>
      </c>
      <c r="F2800" s="105">
        <v>39686</v>
      </c>
      <c r="G2800" s="105">
        <v>39702</v>
      </c>
      <c r="H2800" s="238" t="s">
        <v>120</v>
      </c>
      <c r="I2800" s="206">
        <v>71403</v>
      </c>
      <c r="J2800" s="206"/>
      <c r="K2800" s="206"/>
      <c r="L2800" s="206">
        <v>33119</v>
      </c>
      <c r="M2800" s="206" t="s">
        <v>424</v>
      </c>
      <c r="N2800" s="206">
        <v>114484</v>
      </c>
      <c r="O2800" s="206">
        <v>28475</v>
      </c>
      <c r="P2800" s="206">
        <v>842617</v>
      </c>
      <c r="Q2800" s="206">
        <v>837442</v>
      </c>
      <c r="R2800" s="206">
        <v>11959</v>
      </c>
      <c r="S2800" s="206">
        <v>1980285</v>
      </c>
      <c r="T2800" s="206"/>
    </row>
    <row r="2801" spans="1:20">
      <c r="A2801" s="86">
        <v>2797</v>
      </c>
      <c r="B2801" s="86">
        <v>2797</v>
      </c>
      <c r="C2801" s="105">
        <v>39685</v>
      </c>
      <c r="D2801" s="86"/>
      <c r="E2801" s="277">
        <v>39686</v>
      </c>
      <c r="F2801" s="105">
        <v>39686</v>
      </c>
      <c r="G2801" s="105">
        <v>39702</v>
      </c>
      <c r="H2801" s="238" t="s">
        <v>127</v>
      </c>
      <c r="I2801" s="206">
        <v>71586</v>
      </c>
      <c r="J2801" s="206"/>
      <c r="K2801" s="206"/>
      <c r="L2801" s="206">
        <v>33352</v>
      </c>
      <c r="M2801" s="206" t="s">
        <v>425</v>
      </c>
      <c r="N2801" s="206">
        <v>114843</v>
      </c>
      <c r="O2801" s="206">
        <v>28925</v>
      </c>
      <c r="P2801" s="206">
        <v>842619</v>
      </c>
      <c r="Q2801" s="206">
        <v>837436</v>
      </c>
      <c r="R2801" s="206">
        <v>359</v>
      </c>
      <c r="S2801" s="206">
        <v>1480209</v>
      </c>
      <c r="T2801" s="206"/>
    </row>
    <row r="2802" spans="1:20">
      <c r="A2802" s="86">
        <v>2798</v>
      </c>
      <c r="B2802" s="86">
        <v>2798</v>
      </c>
      <c r="C2802" s="105">
        <v>39685</v>
      </c>
      <c r="D2802" s="86"/>
      <c r="E2802" s="277">
        <v>39686</v>
      </c>
      <c r="F2802" s="105">
        <v>39686</v>
      </c>
      <c r="G2802" s="105">
        <v>39701</v>
      </c>
      <c r="H2802" s="238" t="s">
        <v>122</v>
      </c>
      <c r="I2802" s="206">
        <v>71514</v>
      </c>
      <c r="J2802" s="206"/>
      <c r="K2802" s="206"/>
      <c r="L2802" s="206">
        <v>33330</v>
      </c>
      <c r="M2802" s="206" t="s">
        <v>426</v>
      </c>
      <c r="N2802" s="206">
        <v>114773</v>
      </c>
      <c r="O2802" s="206">
        <v>28942</v>
      </c>
      <c r="P2802" s="206">
        <v>842772</v>
      </c>
      <c r="Q2802" s="206">
        <v>837406</v>
      </c>
      <c r="R2802" s="206">
        <v>11861</v>
      </c>
      <c r="S2802" s="206">
        <v>1480213</v>
      </c>
      <c r="T2802" s="206"/>
    </row>
    <row r="2803" spans="1:20">
      <c r="A2803" s="86">
        <v>2799</v>
      </c>
      <c r="B2803" s="86">
        <v>2799</v>
      </c>
      <c r="C2803" s="105">
        <v>39686</v>
      </c>
      <c r="D2803" s="86"/>
      <c r="E2803" s="277">
        <v>39686</v>
      </c>
      <c r="F2803" s="105">
        <v>39688</v>
      </c>
      <c r="G2803" s="135"/>
      <c r="H2803" s="135"/>
      <c r="I2803" s="206">
        <v>71567</v>
      </c>
      <c r="J2803" s="206"/>
      <c r="K2803" s="206"/>
      <c r="L2803" s="206">
        <v>33067</v>
      </c>
      <c r="M2803" s="206" t="s">
        <v>427</v>
      </c>
      <c r="N2803" s="206">
        <v>114851</v>
      </c>
      <c r="O2803" s="206">
        <v>28542</v>
      </c>
      <c r="P2803" s="206">
        <v>842622</v>
      </c>
      <c r="Q2803" s="206">
        <v>837407</v>
      </c>
      <c r="R2803" s="206">
        <v>10970</v>
      </c>
      <c r="S2803" s="206">
        <v>1480206</v>
      </c>
      <c r="T2803" s="206"/>
    </row>
    <row r="2804" spans="1:20">
      <c r="A2804" s="86">
        <v>2800</v>
      </c>
      <c r="B2804" s="86">
        <v>2800</v>
      </c>
      <c r="C2804" s="105">
        <v>39686</v>
      </c>
      <c r="D2804" s="86"/>
      <c r="E2804" s="277">
        <v>39715</v>
      </c>
      <c r="F2804" s="105">
        <v>39724</v>
      </c>
      <c r="G2804" s="105">
        <v>39724</v>
      </c>
      <c r="H2804" s="238" t="s">
        <v>120</v>
      </c>
      <c r="I2804" s="206">
        <v>71628</v>
      </c>
      <c r="J2804" s="206"/>
      <c r="K2804" s="206"/>
      <c r="L2804" s="206">
        <v>33111</v>
      </c>
      <c r="M2804" s="206" t="s">
        <v>428</v>
      </c>
      <c r="N2804" s="206">
        <v>113170</v>
      </c>
      <c r="O2804" s="206">
        <v>28280</v>
      </c>
      <c r="P2804" s="206">
        <v>842775</v>
      </c>
      <c r="Q2804" s="206">
        <v>837427</v>
      </c>
      <c r="R2804" s="206">
        <v>11050</v>
      </c>
      <c r="S2804" s="206">
        <v>1480166</v>
      </c>
      <c r="T2804" s="206"/>
    </row>
    <row r="2805" spans="1:20">
      <c r="A2805" s="86">
        <v>2801</v>
      </c>
      <c r="B2805" s="86">
        <v>2801</v>
      </c>
      <c r="C2805" s="105">
        <v>39686</v>
      </c>
      <c r="D2805" s="86"/>
      <c r="E2805" s="277">
        <v>39686</v>
      </c>
      <c r="F2805" s="105">
        <v>39688</v>
      </c>
      <c r="G2805" s="135"/>
      <c r="H2805" s="135"/>
      <c r="I2805" s="206">
        <v>71587</v>
      </c>
      <c r="J2805" s="206"/>
      <c r="K2805" s="206"/>
      <c r="L2805" s="206">
        <v>33146</v>
      </c>
      <c r="M2805" s="206" t="s">
        <v>429</v>
      </c>
      <c r="N2805" s="206">
        <v>114710</v>
      </c>
      <c r="O2805" s="206">
        <v>28665</v>
      </c>
      <c r="P2805" s="206">
        <v>842620</v>
      </c>
      <c r="Q2805" s="206">
        <v>837405</v>
      </c>
      <c r="R2805" s="206">
        <v>11695</v>
      </c>
      <c r="S2805" s="206">
        <v>1480309</v>
      </c>
      <c r="T2805" s="206"/>
    </row>
    <row r="2806" spans="1:20">
      <c r="A2806" s="86">
        <v>2802</v>
      </c>
      <c r="B2806" s="86">
        <v>2802</v>
      </c>
      <c r="C2806" s="105">
        <v>39686</v>
      </c>
      <c r="D2806" s="86"/>
      <c r="E2806" s="277">
        <v>39763</v>
      </c>
      <c r="F2806" s="255"/>
      <c r="G2806" s="135"/>
      <c r="H2806" s="135"/>
      <c r="I2806" s="206"/>
      <c r="J2806" s="206"/>
      <c r="K2806" s="206"/>
      <c r="L2806" s="206"/>
      <c r="M2806" s="206"/>
      <c r="N2806" s="206"/>
      <c r="O2806" s="206"/>
      <c r="P2806" s="206"/>
      <c r="Q2806" s="206"/>
      <c r="R2806" s="206"/>
      <c r="S2806" s="206"/>
      <c r="T2806" s="206"/>
    </row>
    <row r="2807" spans="1:20">
      <c r="A2807" s="86">
        <v>2803</v>
      </c>
      <c r="B2807" s="86">
        <v>2803</v>
      </c>
      <c r="C2807" s="105">
        <v>39686</v>
      </c>
      <c r="D2807" s="86"/>
      <c r="E2807" s="277">
        <v>39687</v>
      </c>
      <c r="F2807" s="105">
        <v>39687</v>
      </c>
      <c r="G2807" s="105">
        <v>39688</v>
      </c>
      <c r="H2807" s="232" t="s">
        <v>123</v>
      </c>
      <c r="I2807" s="206">
        <v>71180</v>
      </c>
      <c r="J2807" s="206"/>
      <c r="K2807" s="206"/>
      <c r="L2807" s="206">
        <v>33151</v>
      </c>
      <c r="M2807" s="206" t="s">
        <v>430</v>
      </c>
      <c r="N2807" s="206">
        <v>114709</v>
      </c>
      <c r="O2807" s="206">
        <v>28642</v>
      </c>
      <c r="P2807" s="206">
        <v>842821</v>
      </c>
      <c r="Q2807" s="206">
        <v>837401</v>
      </c>
      <c r="R2807" s="206">
        <v>11683</v>
      </c>
      <c r="S2807" s="206">
        <v>1580193</v>
      </c>
      <c r="T2807" s="206"/>
    </row>
    <row r="2808" spans="1:20">
      <c r="A2808" s="86">
        <v>2804</v>
      </c>
      <c r="B2808" s="86">
        <v>2804</v>
      </c>
      <c r="C2808" s="105">
        <v>39686</v>
      </c>
      <c r="D2808" s="86"/>
      <c r="E2808" s="277">
        <v>39687</v>
      </c>
      <c r="F2808" s="105">
        <v>39687</v>
      </c>
      <c r="G2808" s="105">
        <v>39708</v>
      </c>
      <c r="H2808" s="238" t="s">
        <v>122</v>
      </c>
      <c r="I2808" s="206">
        <v>71585</v>
      </c>
      <c r="J2808" s="206"/>
      <c r="K2808" s="206"/>
      <c r="L2808" s="206">
        <v>33153</v>
      </c>
      <c r="M2808" s="206" t="s">
        <v>431</v>
      </c>
      <c r="N2808" s="206">
        <v>113917</v>
      </c>
      <c r="O2808" s="206">
        <v>28666</v>
      </c>
      <c r="P2808" s="206">
        <v>842773</v>
      </c>
      <c r="Q2808" s="206">
        <v>837392</v>
      </c>
      <c r="R2808" s="206">
        <v>11709</v>
      </c>
      <c r="S2808" s="206">
        <v>1480109</v>
      </c>
      <c r="T2808" s="206"/>
    </row>
    <row r="2809" spans="1:20">
      <c r="A2809" s="86">
        <v>2805</v>
      </c>
      <c r="B2809" s="86">
        <v>2805</v>
      </c>
      <c r="C2809" s="105">
        <v>39686</v>
      </c>
      <c r="D2809" s="86"/>
      <c r="E2809" s="277">
        <v>39688</v>
      </c>
      <c r="F2809" s="105">
        <v>39689</v>
      </c>
      <c r="G2809" s="135"/>
      <c r="H2809" s="135"/>
      <c r="I2809" s="206">
        <v>71717</v>
      </c>
      <c r="J2809" s="206"/>
      <c r="K2809" s="206"/>
      <c r="L2809" s="206">
        <v>33108</v>
      </c>
      <c r="M2809" s="206" t="s">
        <v>432</v>
      </c>
      <c r="N2809" s="206">
        <v>115301</v>
      </c>
      <c r="O2809" s="206">
        <v>28484</v>
      </c>
      <c r="P2809" s="206">
        <v>842623</v>
      </c>
      <c r="Q2809" s="206">
        <v>837397</v>
      </c>
      <c r="R2809" s="206">
        <v>11380</v>
      </c>
      <c r="S2809" s="206">
        <v>1480199</v>
      </c>
      <c r="T2809" s="206"/>
    </row>
    <row r="2810" spans="1:20">
      <c r="A2810" s="86">
        <v>2806</v>
      </c>
      <c r="B2810" s="86">
        <v>2806</v>
      </c>
      <c r="C2810" s="105">
        <v>39686</v>
      </c>
      <c r="D2810" s="86"/>
      <c r="E2810" s="277">
        <v>39688</v>
      </c>
      <c r="F2810" s="105">
        <v>39689</v>
      </c>
      <c r="G2810" s="105">
        <v>39707</v>
      </c>
      <c r="H2810" s="238" t="s">
        <v>123</v>
      </c>
      <c r="I2810" s="206">
        <v>71697</v>
      </c>
      <c r="J2810" s="206"/>
      <c r="K2810" s="206"/>
      <c r="L2810" s="206">
        <v>33116</v>
      </c>
      <c r="M2810" s="206" t="s">
        <v>433</v>
      </c>
      <c r="N2810" s="206">
        <v>115110</v>
      </c>
      <c r="O2810" s="206">
        <v>28358</v>
      </c>
      <c r="P2810" s="206">
        <v>842452</v>
      </c>
      <c r="Q2810" s="206">
        <v>837398</v>
      </c>
      <c r="R2810" s="206">
        <v>11068</v>
      </c>
      <c r="S2810" s="206">
        <v>2780108</v>
      </c>
      <c r="T2810" s="206"/>
    </row>
    <row r="2811" spans="1:20">
      <c r="A2811" s="86">
        <v>2807</v>
      </c>
      <c r="B2811" s="86">
        <v>2807</v>
      </c>
      <c r="C2811" s="105">
        <v>39686</v>
      </c>
      <c r="D2811" s="86"/>
      <c r="E2811" s="277">
        <v>39688</v>
      </c>
      <c r="F2811" s="105">
        <v>39689</v>
      </c>
      <c r="G2811" s="105">
        <v>39708</v>
      </c>
      <c r="H2811" s="238" t="s">
        <v>120</v>
      </c>
      <c r="I2811" s="206"/>
      <c r="J2811" s="206"/>
      <c r="K2811" s="206"/>
      <c r="L2811" s="206"/>
      <c r="M2811" s="206"/>
      <c r="N2811" s="206"/>
      <c r="O2811" s="206"/>
      <c r="P2811" s="206"/>
      <c r="Q2811" s="206"/>
      <c r="R2811" s="206"/>
      <c r="S2811" s="206"/>
      <c r="T2811" s="206"/>
    </row>
    <row r="2812" spans="1:20">
      <c r="A2812" s="86">
        <v>2808</v>
      </c>
      <c r="B2812" s="86">
        <v>2808</v>
      </c>
      <c r="C2812" s="105">
        <v>39686</v>
      </c>
      <c r="D2812" s="86"/>
      <c r="E2812" s="277">
        <v>39687</v>
      </c>
      <c r="F2812" s="105">
        <v>39688</v>
      </c>
      <c r="G2812" s="105">
        <v>39706</v>
      </c>
      <c r="H2812" s="238" t="s">
        <v>123</v>
      </c>
      <c r="I2812" s="206">
        <v>71647</v>
      </c>
      <c r="J2812" s="206"/>
      <c r="K2812" s="206"/>
      <c r="L2812" s="206">
        <v>33339</v>
      </c>
      <c r="M2812" s="206" t="s">
        <v>434</v>
      </c>
      <c r="N2812" s="206">
        <v>114909</v>
      </c>
      <c r="O2812" s="206">
        <v>28957</v>
      </c>
      <c r="P2812" s="206">
        <v>836421</v>
      </c>
      <c r="Q2812" s="206">
        <v>837394</v>
      </c>
      <c r="R2812" s="206">
        <v>11946</v>
      </c>
      <c r="S2812" s="206">
        <v>1980235</v>
      </c>
      <c r="T2812" s="206"/>
    </row>
    <row r="2813" spans="1:20">
      <c r="A2813" s="86">
        <v>2809</v>
      </c>
      <c r="B2813" s="86">
        <v>2809</v>
      </c>
      <c r="C2813" s="105">
        <v>39686</v>
      </c>
      <c r="D2813" s="86"/>
      <c r="E2813" s="277">
        <v>39687</v>
      </c>
      <c r="F2813" s="105">
        <v>39689</v>
      </c>
      <c r="G2813" s="135"/>
      <c r="H2813" s="135"/>
      <c r="I2813" s="206">
        <v>71581</v>
      </c>
      <c r="J2813" s="206"/>
      <c r="K2813" s="206"/>
      <c r="L2813" s="206">
        <v>33363</v>
      </c>
      <c r="M2813" s="206" t="s">
        <v>435</v>
      </c>
      <c r="N2813" s="206">
        <v>115299</v>
      </c>
      <c r="O2813" s="206">
        <v>28956</v>
      </c>
      <c r="P2813" s="206">
        <v>835609</v>
      </c>
      <c r="Q2813" s="206">
        <v>837391</v>
      </c>
      <c r="R2813" s="206">
        <v>12298</v>
      </c>
      <c r="S2813" s="206"/>
      <c r="T2813" s="206"/>
    </row>
    <row r="2814" spans="1:20">
      <c r="A2814" s="86">
        <v>2810</v>
      </c>
      <c r="B2814" s="86">
        <v>2810</v>
      </c>
      <c r="C2814" s="105">
        <v>39686</v>
      </c>
      <c r="D2814" s="86"/>
      <c r="E2814" s="277">
        <v>39687</v>
      </c>
      <c r="F2814" s="105">
        <v>39688</v>
      </c>
      <c r="G2814" s="105">
        <v>39707</v>
      </c>
      <c r="H2814" s="238" t="s">
        <v>123</v>
      </c>
      <c r="I2814" s="206">
        <v>71768</v>
      </c>
      <c r="J2814" s="206"/>
      <c r="K2814" s="206"/>
      <c r="L2814" s="206">
        <v>33323</v>
      </c>
      <c r="M2814" s="206" t="s">
        <v>436</v>
      </c>
      <c r="N2814" s="206">
        <v>115297</v>
      </c>
      <c r="O2814" s="206">
        <v>28918</v>
      </c>
      <c r="P2814" s="206">
        <v>836427</v>
      </c>
      <c r="Q2814" s="206">
        <v>837404</v>
      </c>
      <c r="R2814" s="206">
        <v>11869</v>
      </c>
      <c r="S2814" s="206">
        <v>11943236</v>
      </c>
      <c r="T2814" s="206"/>
    </row>
    <row r="2815" spans="1:20">
      <c r="A2815" s="86">
        <v>2811</v>
      </c>
      <c r="B2815" s="86">
        <v>2811</v>
      </c>
      <c r="C2815" s="105">
        <v>39686</v>
      </c>
      <c r="D2815" s="86"/>
      <c r="E2815" s="277">
        <v>39687</v>
      </c>
      <c r="F2815" s="105">
        <v>39687</v>
      </c>
      <c r="G2815" s="105">
        <v>39688</v>
      </c>
      <c r="H2815" s="232" t="s">
        <v>123</v>
      </c>
      <c r="I2815" s="206">
        <v>71516</v>
      </c>
      <c r="J2815" s="206"/>
      <c r="K2815" s="206"/>
      <c r="L2815" s="206">
        <v>33075</v>
      </c>
      <c r="M2815" s="206" t="s">
        <v>437</v>
      </c>
      <c r="N2815" s="206">
        <v>114929</v>
      </c>
      <c r="O2815" s="206">
        <v>28596</v>
      </c>
      <c r="P2815" s="206">
        <v>836116</v>
      </c>
      <c r="Q2815" s="206">
        <v>837408</v>
      </c>
      <c r="R2815" s="206">
        <v>11183</v>
      </c>
      <c r="S2815" s="206">
        <v>1480125</v>
      </c>
      <c r="T2815" s="206"/>
    </row>
    <row r="2816" spans="1:20">
      <c r="A2816" s="86">
        <v>2812</v>
      </c>
      <c r="B2816" s="86">
        <v>2812</v>
      </c>
      <c r="C2816" s="105">
        <v>39686</v>
      </c>
      <c r="D2816" s="86"/>
      <c r="E2816" s="277">
        <v>39688</v>
      </c>
      <c r="F2816" s="105">
        <v>39688</v>
      </c>
      <c r="G2816" s="105">
        <v>39689</v>
      </c>
      <c r="H2816" s="232" t="s">
        <v>120</v>
      </c>
      <c r="I2816" s="206">
        <v>71625</v>
      </c>
      <c r="J2816" s="206"/>
      <c r="K2816" s="206"/>
      <c r="L2816" s="206">
        <v>33354</v>
      </c>
      <c r="M2816" s="206" t="s">
        <v>438</v>
      </c>
      <c r="N2816" s="206">
        <v>114908</v>
      </c>
      <c r="O2816" s="206">
        <v>28941</v>
      </c>
      <c r="P2816" s="206">
        <v>839626</v>
      </c>
      <c r="Q2816" s="206">
        <v>837399</v>
      </c>
      <c r="R2816" s="206">
        <v>12306</v>
      </c>
      <c r="S2816" s="206"/>
      <c r="T2816" s="206"/>
    </row>
    <row r="2817" spans="1:20">
      <c r="A2817" s="86">
        <v>2813</v>
      </c>
      <c r="B2817" s="86">
        <v>2813</v>
      </c>
      <c r="C2817" s="105">
        <v>39686</v>
      </c>
      <c r="D2817" s="86"/>
      <c r="E2817" s="277">
        <v>39687</v>
      </c>
      <c r="F2817" s="105">
        <v>39689</v>
      </c>
      <c r="G2817" s="105">
        <v>39727</v>
      </c>
      <c r="H2817" s="238" t="s">
        <v>120</v>
      </c>
      <c r="I2817" s="206">
        <v>71828</v>
      </c>
      <c r="J2817" s="206"/>
      <c r="K2817" s="206"/>
      <c r="L2817" s="206">
        <v>33077</v>
      </c>
      <c r="M2817" s="206" t="s">
        <v>439</v>
      </c>
      <c r="N2817" s="206">
        <v>115300</v>
      </c>
      <c r="O2817" s="206">
        <v>28608</v>
      </c>
      <c r="P2817" s="206">
        <v>841743</v>
      </c>
      <c r="Q2817" s="206">
        <v>838167</v>
      </c>
      <c r="R2817" s="206">
        <v>11173</v>
      </c>
      <c r="S2817" s="206"/>
      <c r="T2817" s="206"/>
    </row>
    <row r="2818" spans="1:20">
      <c r="A2818" s="86">
        <v>2814</v>
      </c>
      <c r="B2818" s="86">
        <v>2814</v>
      </c>
      <c r="C2818" s="105">
        <v>39686</v>
      </c>
      <c r="D2818" s="86"/>
      <c r="E2818" s="277">
        <v>39687</v>
      </c>
      <c r="F2818" s="105">
        <v>39687</v>
      </c>
      <c r="G2818" s="105">
        <v>39702</v>
      </c>
      <c r="H2818" s="238" t="s">
        <v>120</v>
      </c>
      <c r="I2818" s="206">
        <v>71517</v>
      </c>
      <c r="J2818" s="206"/>
      <c r="K2818" s="206"/>
      <c r="L2818" s="206">
        <v>33364</v>
      </c>
      <c r="M2818" s="206" t="s">
        <v>440</v>
      </c>
      <c r="N2818" s="206">
        <v>113165</v>
      </c>
      <c r="O2818" s="206">
        <v>28962</v>
      </c>
      <c r="P2818" s="206">
        <v>840331</v>
      </c>
      <c r="Q2818" s="206">
        <v>838168</v>
      </c>
      <c r="R2818" s="206">
        <v>12291</v>
      </c>
      <c r="S2818" s="206">
        <v>1480329</v>
      </c>
      <c r="T2818" s="206"/>
    </row>
    <row r="2819" spans="1:20">
      <c r="A2819" s="86">
        <v>2815</v>
      </c>
      <c r="B2819" s="86">
        <v>2815</v>
      </c>
      <c r="C2819" s="105">
        <v>39686</v>
      </c>
      <c r="D2819" s="86"/>
      <c r="E2819" s="277">
        <v>39688</v>
      </c>
      <c r="F2819" s="105">
        <v>39688</v>
      </c>
      <c r="G2819" s="105">
        <v>39689</v>
      </c>
      <c r="H2819" s="232" t="s">
        <v>120</v>
      </c>
      <c r="I2819" s="206">
        <v>71702</v>
      </c>
      <c r="J2819" s="206"/>
      <c r="K2819" s="206"/>
      <c r="L2819" s="206">
        <v>33358</v>
      </c>
      <c r="M2819" s="206" t="s">
        <v>441</v>
      </c>
      <c r="N2819" s="206">
        <v>114712</v>
      </c>
      <c r="O2819" s="206">
        <v>28949</v>
      </c>
      <c r="P2819" s="206">
        <v>840119</v>
      </c>
      <c r="Q2819" s="206">
        <v>838166</v>
      </c>
      <c r="R2819" s="206">
        <v>12206</v>
      </c>
      <c r="S2819" s="206">
        <v>1480221</v>
      </c>
      <c r="T2819" s="206"/>
    </row>
    <row r="2820" spans="1:20">
      <c r="A2820" s="86">
        <v>2816</v>
      </c>
      <c r="B2820" s="86">
        <v>2816</v>
      </c>
      <c r="C2820" s="105">
        <v>39686</v>
      </c>
      <c r="D2820" s="86"/>
      <c r="E2820" s="277">
        <v>39688</v>
      </c>
      <c r="F2820" s="105">
        <v>39688</v>
      </c>
      <c r="G2820" s="105">
        <v>39707</v>
      </c>
      <c r="H2820" s="238" t="s">
        <v>123</v>
      </c>
      <c r="I2820" s="206">
        <v>71765</v>
      </c>
      <c r="J2820" s="206"/>
      <c r="K2820" s="206"/>
      <c r="L2820" s="206">
        <v>33362</v>
      </c>
      <c r="M2820" s="206" t="s">
        <v>442</v>
      </c>
      <c r="N2820" s="206">
        <v>114906</v>
      </c>
      <c r="O2820" s="206">
        <v>28961</v>
      </c>
      <c r="P2820" s="206">
        <v>841710</v>
      </c>
      <c r="Q2820" s="206">
        <v>838164</v>
      </c>
      <c r="R2820" s="206">
        <v>12292</v>
      </c>
      <c r="S2820" s="206">
        <v>1480219</v>
      </c>
      <c r="T2820" s="206"/>
    </row>
    <row r="2821" spans="1:20">
      <c r="A2821" s="86">
        <v>2817</v>
      </c>
      <c r="B2821" s="86">
        <v>2817</v>
      </c>
      <c r="C2821" s="105">
        <v>39687</v>
      </c>
      <c r="D2821" s="86"/>
      <c r="E2821" s="277">
        <v>39687</v>
      </c>
      <c r="F2821" s="105">
        <v>39689</v>
      </c>
      <c r="G2821" s="135"/>
      <c r="H2821" s="135"/>
      <c r="I2821" s="206">
        <v>71767</v>
      </c>
      <c r="J2821" s="206"/>
      <c r="K2821" s="206"/>
      <c r="L2821" s="206">
        <v>33062</v>
      </c>
      <c r="M2821" s="206" t="s">
        <v>443</v>
      </c>
      <c r="N2821" s="206">
        <v>114706</v>
      </c>
      <c r="O2821" s="206">
        <v>28582</v>
      </c>
      <c r="P2821" s="206">
        <v>841703</v>
      </c>
      <c r="Q2821" s="206">
        <v>838163</v>
      </c>
      <c r="R2821" s="206">
        <v>11134</v>
      </c>
      <c r="S2821" s="206">
        <v>1980361</v>
      </c>
      <c r="T2821" s="206"/>
    </row>
    <row r="2822" spans="1:20">
      <c r="A2822" s="86">
        <v>2818</v>
      </c>
      <c r="B2822" s="86">
        <v>2818</v>
      </c>
      <c r="C2822" s="105">
        <v>39687</v>
      </c>
      <c r="D2822" s="86"/>
      <c r="E2822" s="277">
        <v>39688</v>
      </c>
      <c r="F2822" s="105">
        <v>39688</v>
      </c>
      <c r="G2822" s="105">
        <v>39707</v>
      </c>
      <c r="H2822" s="238" t="s">
        <v>123</v>
      </c>
      <c r="I2822" s="206">
        <v>71699</v>
      </c>
      <c r="J2822" s="206"/>
      <c r="K2822" s="206"/>
      <c r="L2822" s="206">
        <v>33207</v>
      </c>
      <c r="M2822" s="206" t="s">
        <v>444</v>
      </c>
      <c r="N2822" s="206">
        <v>114897</v>
      </c>
      <c r="O2822" s="206">
        <v>28748</v>
      </c>
      <c r="P2822" s="206">
        <v>842898</v>
      </c>
      <c r="Q2822" s="206">
        <v>838165</v>
      </c>
      <c r="R2822" s="206">
        <v>12486</v>
      </c>
      <c r="S2822" s="206">
        <v>11943236</v>
      </c>
      <c r="T2822" s="206"/>
    </row>
    <row r="2823" spans="1:20">
      <c r="A2823" s="86">
        <v>2819</v>
      </c>
      <c r="B2823" s="86">
        <v>2819</v>
      </c>
      <c r="C2823" s="105">
        <v>39687</v>
      </c>
      <c r="D2823" s="86"/>
      <c r="E2823" s="277">
        <v>39688</v>
      </c>
      <c r="F2823" s="105">
        <v>39688</v>
      </c>
      <c r="G2823" s="105">
        <v>39689</v>
      </c>
      <c r="H2823" s="232" t="s">
        <v>138</v>
      </c>
      <c r="I2823" s="206">
        <v>71704</v>
      </c>
      <c r="J2823" s="206"/>
      <c r="K2823" s="206"/>
      <c r="L2823" s="206">
        <v>33073</v>
      </c>
      <c r="M2823" s="206" t="s">
        <v>445</v>
      </c>
      <c r="N2823" s="206">
        <v>114705</v>
      </c>
      <c r="O2823" s="206">
        <v>28593</v>
      </c>
      <c r="P2823" s="206">
        <v>841203</v>
      </c>
      <c r="Q2823" s="206">
        <v>838156</v>
      </c>
      <c r="R2823" s="206">
        <v>11164</v>
      </c>
      <c r="S2823" s="206">
        <v>1480206</v>
      </c>
      <c r="T2823" s="206"/>
    </row>
    <row r="2824" spans="1:20">
      <c r="A2824" s="86">
        <v>2820</v>
      </c>
      <c r="B2824" s="86">
        <v>2820</v>
      </c>
      <c r="C2824" s="105">
        <v>39687</v>
      </c>
      <c r="D2824" s="86"/>
      <c r="E2824" s="277">
        <v>39689</v>
      </c>
      <c r="F2824" s="105">
        <v>39689</v>
      </c>
      <c r="G2824" s="105">
        <v>39701</v>
      </c>
      <c r="H2824" s="238" t="s">
        <v>122</v>
      </c>
      <c r="I2824" s="206">
        <v>71630</v>
      </c>
      <c r="J2824" s="206"/>
      <c r="K2824" s="206"/>
      <c r="L2824" s="206">
        <v>33356</v>
      </c>
      <c r="M2824" s="206" t="s">
        <v>446</v>
      </c>
      <c r="N2824" s="206">
        <v>114911</v>
      </c>
      <c r="O2824" s="206">
        <v>28960</v>
      </c>
      <c r="P2824" s="206">
        <v>841741</v>
      </c>
      <c r="Q2824" s="206">
        <v>838169</v>
      </c>
      <c r="R2824" s="206">
        <v>12164</v>
      </c>
      <c r="S2824" s="206"/>
      <c r="T2824" s="206"/>
    </row>
    <row r="2825" spans="1:20">
      <c r="A2825" s="86">
        <v>2821</v>
      </c>
      <c r="B2825" s="86">
        <v>2821</v>
      </c>
      <c r="C2825" s="105">
        <v>39687</v>
      </c>
      <c r="D2825" s="86"/>
      <c r="E2825" s="277">
        <v>39688</v>
      </c>
      <c r="F2825" s="105">
        <v>39688</v>
      </c>
      <c r="G2825" s="105">
        <v>39689</v>
      </c>
      <c r="H2825" s="232" t="s">
        <v>138</v>
      </c>
      <c r="I2825" s="206">
        <v>71633</v>
      </c>
      <c r="J2825" s="206"/>
      <c r="K2825" s="206"/>
      <c r="L2825" s="206">
        <v>33063</v>
      </c>
      <c r="M2825" s="206" t="s">
        <v>447</v>
      </c>
      <c r="N2825" s="206">
        <v>114689</v>
      </c>
      <c r="O2825" s="206">
        <v>28586</v>
      </c>
      <c r="P2825" s="206">
        <v>841468</v>
      </c>
      <c r="Q2825" s="206">
        <v>837418</v>
      </c>
      <c r="R2825" s="206">
        <v>11157</v>
      </c>
      <c r="S2825" s="206"/>
      <c r="T2825" s="206"/>
    </row>
    <row r="2826" spans="1:20">
      <c r="A2826" s="86">
        <v>2822</v>
      </c>
      <c r="B2826" s="86">
        <v>2822</v>
      </c>
      <c r="C2826" s="105">
        <v>39687</v>
      </c>
      <c r="D2826" s="86"/>
      <c r="E2826" s="277">
        <v>39688</v>
      </c>
      <c r="F2826" s="105">
        <v>39689</v>
      </c>
      <c r="G2826" s="105">
        <v>39707</v>
      </c>
      <c r="H2826" s="238" t="s">
        <v>123</v>
      </c>
      <c r="I2826" s="206">
        <v>71760</v>
      </c>
      <c r="J2826" s="206"/>
      <c r="K2826" s="206"/>
      <c r="L2826" s="206">
        <v>33117</v>
      </c>
      <c r="M2826" s="206" t="s">
        <v>448</v>
      </c>
      <c r="N2826" s="206">
        <v>114767</v>
      </c>
      <c r="O2826" s="206">
        <v>28432</v>
      </c>
      <c r="P2826" s="206">
        <v>841476</v>
      </c>
      <c r="Q2826" s="206">
        <v>837416</v>
      </c>
      <c r="R2826" s="206">
        <v>11071</v>
      </c>
      <c r="S2826" s="206"/>
      <c r="T2826" s="206"/>
    </row>
    <row r="2827" spans="1:20">
      <c r="A2827" s="86">
        <v>2823</v>
      </c>
      <c r="B2827" s="86">
        <v>2823</v>
      </c>
      <c r="C2827" s="105">
        <v>39687</v>
      </c>
      <c r="D2827" s="86"/>
      <c r="E2827" s="277">
        <v>39688</v>
      </c>
      <c r="F2827" s="105">
        <v>39688</v>
      </c>
      <c r="G2827" s="105">
        <v>39689</v>
      </c>
      <c r="H2827" s="232" t="s">
        <v>138</v>
      </c>
      <c r="I2827" s="206">
        <v>71260</v>
      </c>
      <c r="J2827" s="206"/>
      <c r="K2827" s="206"/>
      <c r="L2827" s="206">
        <v>33058</v>
      </c>
      <c r="M2827" s="206" t="s">
        <v>449</v>
      </c>
      <c r="N2827" s="206">
        <v>114644</v>
      </c>
      <c r="O2827" s="206">
        <v>28584</v>
      </c>
      <c r="P2827" s="206">
        <v>841433</v>
      </c>
      <c r="Q2827" s="206">
        <v>837402</v>
      </c>
      <c r="R2827" s="206">
        <v>12099</v>
      </c>
      <c r="S2827" s="206"/>
      <c r="T2827" s="206"/>
    </row>
    <row r="2828" spans="1:20">
      <c r="A2828" s="86">
        <v>2824</v>
      </c>
      <c r="B2828" s="86">
        <v>2824</v>
      </c>
      <c r="C2828" s="105">
        <v>39687</v>
      </c>
      <c r="D2828" s="86"/>
      <c r="E2828" s="277">
        <v>39688</v>
      </c>
      <c r="F2828" s="105">
        <v>39688</v>
      </c>
      <c r="G2828" s="105">
        <v>39707</v>
      </c>
      <c r="H2828" s="238" t="s">
        <v>123</v>
      </c>
      <c r="I2828" s="206">
        <v>71192</v>
      </c>
      <c r="J2828" s="206"/>
      <c r="K2828" s="206"/>
      <c r="L2828" s="206">
        <v>33300</v>
      </c>
      <c r="M2828" s="206" t="s">
        <v>450</v>
      </c>
      <c r="N2828" s="206">
        <v>114598</v>
      </c>
      <c r="O2828" s="206">
        <v>28812</v>
      </c>
      <c r="P2828" s="206">
        <v>842579</v>
      </c>
      <c r="Q2828" s="206">
        <v>838153</v>
      </c>
      <c r="R2828" s="206">
        <v>11874</v>
      </c>
      <c r="S2828" s="206">
        <v>11943236</v>
      </c>
      <c r="T2828" s="206"/>
    </row>
    <row r="2829" spans="1:20">
      <c r="A2829" s="86">
        <v>2825</v>
      </c>
      <c r="B2829" s="86">
        <v>2825</v>
      </c>
      <c r="C2829" s="105">
        <v>39687</v>
      </c>
      <c r="D2829" s="86"/>
      <c r="E2829" s="277">
        <v>39688</v>
      </c>
      <c r="F2829" s="105">
        <v>39689</v>
      </c>
      <c r="G2829" s="105">
        <v>39707</v>
      </c>
      <c r="H2829" s="238" t="s">
        <v>123</v>
      </c>
      <c r="I2829" s="206">
        <v>71573</v>
      </c>
      <c r="J2829" s="206"/>
      <c r="K2829" s="206"/>
      <c r="L2829" s="206">
        <v>33256</v>
      </c>
      <c r="M2829" s="206" t="s">
        <v>451</v>
      </c>
      <c r="N2829" s="206">
        <v>113905</v>
      </c>
      <c r="O2829" s="206">
        <v>28786</v>
      </c>
      <c r="P2829" s="206">
        <v>842819</v>
      </c>
      <c r="Q2829" s="206">
        <v>838144</v>
      </c>
      <c r="R2829" s="206">
        <v>11377</v>
      </c>
      <c r="S2829" s="206"/>
      <c r="T2829" s="206"/>
    </row>
    <row r="2830" spans="1:20">
      <c r="A2830" s="86">
        <v>2826</v>
      </c>
      <c r="B2830" s="86">
        <v>2826</v>
      </c>
      <c r="C2830" s="105">
        <v>39687</v>
      </c>
      <c r="D2830" s="86"/>
      <c r="E2830" s="277">
        <v>39696</v>
      </c>
      <c r="F2830" s="105">
        <v>39699</v>
      </c>
      <c r="G2830" s="105">
        <v>39713</v>
      </c>
      <c r="H2830" s="238" t="s">
        <v>821</v>
      </c>
      <c r="I2830" s="206"/>
      <c r="J2830" s="206"/>
      <c r="K2830" s="206"/>
      <c r="L2830" s="206"/>
      <c r="M2830" s="206"/>
      <c r="N2830" s="206"/>
      <c r="O2830" s="206"/>
      <c r="P2830" s="206"/>
      <c r="Q2830" s="206"/>
      <c r="R2830" s="206"/>
      <c r="S2830" s="206"/>
      <c r="T2830" s="206"/>
    </row>
    <row r="2831" spans="1:20">
      <c r="A2831" s="86">
        <v>2827</v>
      </c>
      <c r="B2831" s="86">
        <v>2827</v>
      </c>
      <c r="C2831" s="105">
        <v>39687</v>
      </c>
      <c r="D2831" s="86"/>
      <c r="E2831" s="277">
        <v>39688</v>
      </c>
      <c r="F2831" s="105">
        <v>39689</v>
      </c>
      <c r="G2831" s="105">
        <v>39708</v>
      </c>
      <c r="H2831" s="238" t="s">
        <v>120</v>
      </c>
      <c r="I2831" s="206"/>
      <c r="J2831" s="206"/>
      <c r="K2831" s="206"/>
      <c r="L2831" s="206"/>
      <c r="M2831" s="206"/>
      <c r="N2831" s="206"/>
      <c r="O2831" s="206"/>
      <c r="P2831" s="206"/>
      <c r="Q2831" s="206"/>
      <c r="R2831" s="206"/>
      <c r="S2831" s="206"/>
      <c r="T2831" s="206"/>
    </row>
    <row r="2832" spans="1:20">
      <c r="A2832" s="86">
        <v>2828</v>
      </c>
      <c r="B2832" s="86">
        <v>2828</v>
      </c>
      <c r="C2832" s="105">
        <v>39687</v>
      </c>
      <c r="D2832" s="86"/>
      <c r="E2832" s="277">
        <v>39696</v>
      </c>
      <c r="F2832" s="105">
        <v>39699</v>
      </c>
      <c r="G2832" s="105">
        <v>39713</v>
      </c>
      <c r="H2832" s="238" t="s">
        <v>119</v>
      </c>
      <c r="I2832" s="206"/>
      <c r="J2832" s="206"/>
      <c r="K2832" s="206"/>
      <c r="L2832" s="206"/>
      <c r="M2832" s="206"/>
      <c r="N2832" s="206"/>
      <c r="O2832" s="206"/>
      <c r="P2832" s="206"/>
      <c r="Q2832" s="206"/>
      <c r="R2832" s="206"/>
      <c r="S2832" s="206"/>
      <c r="T2832" s="206"/>
    </row>
    <row r="2833" spans="1:20">
      <c r="A2833" s="86">
        <v>2829</v>
      </c>
      <c r="B2833" s="86">
        <v>2829</v>
      </c>
      <c r="C2833" s="105">
        <v>39687</v>
      </c>
      <c r="D2833" s="86"/>
      <c r="E2833" s="277">
        <v>39689</v>
      </c>
      <c r="F2833" s="105">
        <v>39689</v>
      </c>
      <c r="G2833" s="105">
        <v>39707</v>
      </c>
      <c r="H2833" s="238" t="s">
        <v>123</v>
      </c>
      <c r="I2833" s="206"/>
      <c r="J2833" s="206"/>
      <c r="K2833" s="206"/>
      <c r="L2833" s="206"/>
      <c r="M2833" s="206"/>
      <c r="N2833" s="206"/>
      <c r="O2833" s="206"/>
      <c r="P2833" s="206"/>
      <c r="Q2833" s="206"/>
      <c r="R2833" s="206"/>
      <c r="S2833" s="206"/>
      <c r="T2833" s="206"/>
    </row>
    <row r="2834" spans="1:20">
      <c r="A2834" s="86">
        <v>2830</v>
      </c>
      <c r="B2834" s="86">
        <v>2830</v>
      </c>
      <c r="C2834" s="105">
        <v>39687</v>
      </c>
      <c r="D2834" s="86"/>
      <c r="E2834" s="277">
        <v>39688</v>
      </c>
      <c r="F2834" s="105">
        <v>39689</v>
      </c>
      <c r="G2834" s="105">
        <v>39710</v>
      </c>
      <c r="H2834" s="238" t="s">
        <v>120</v>
      </c>
      <c r="I2834" s="206"/>
      <c r="J2834" s="206"/>
      <c r="K2834" s="206"/>
      <c r="L2834" s="206"/>
      <c r="M2834" s="206"/>
      <c r="N2834" s="206"/>
      <c r="O2834" s="206"/>
      <c r="P2834" s="206"/>
      <c r="Q2834" s="206"/>
      <c r="R2834" s="206"/>
      <c r="S2834" s="206"/>
      <c r="T2834" s="206"/>
    </row>
    <row r="2835" spans="1:20">
      <c r="A2835" s="135">
        <v>2831</v>
      </c>
      <c r="B2835" s="135">
        <v>2831</v>
      </c>
      <c r="C2835" s="105">
        <v>39687</v>
      </c>
      <c r="D2835" s="86"/>
      <c r="E2835" s="277">
        <v>39688</v>
      </c>
      <c r="F2835" s="105">
        <v>39689</v>
      </c>
      <c r="G2835" s="105">
        <v>39708</v>
      </c>
      <c r="H2835" s="238" t="s">
        <v>120</v>
      </c>
      <c r="I2835" s="206"/>
      <c r="J2835" s="206"/>
      <c r="K2835" s="206"/>
      <c r="L2835" s="206"/>
      <c r="M2835" s="206"/>
      <c r="N2835" s="206"/>
      <c r="O2835" s="206"/>
      <c r="P2835" s="206"/>
      <c r="Q2835" s="206"/>
      <c r="R2835" s="206"/>
      <c r="S2835" s="206"/>
      <c r="T2835" s="206"/>
    </row>
    <row r="2836" spans="1:20">
      <c r="A2836" s="135">
        <v>2832</v>
      </c>
      <c r="B2836" s="135">
        <v>2832</v>
      </c>
      <c r="C2836" s="105">
        <v>39687</v>
      </c>
      <c r="D2836" s="86"/>
      <c r="E2836" s="277">
        <v>39688</v>
      </c>
      <c r="F2836" s="105">
        <v>39688</v>
      </c>
      <c r="G2836" s="105">
        <v>39707</v>
      </c>
      <c r="H2836" s="238" t="s">
        <v>123</v>
      </c>
      <c r="I2836" s="206"/>
      <c r="J2836" s="206"/>
      <c r="K2836" s="206"/>
      <c r="L2836" s="206"/>
      <c r="M2836" s="206"/>
      <c r="N2836" s="206"/>
      <c r="O2836" s="206"/>
      <c r="P2836" s="206"/>
      <c r="Q2836" s="206"/>
      <c r="R2836" s="206"/>
      <c r="S2836" s="206"/>
      <c r="T2836" s="206"/>
    </row>
    <row r="2837" spans="1:20">
      <c r="A2837" s="135">
        <v>2833</v>
      </c>
      <c r="B2837" s="135">
        <v>2833</v>
      </c>
      <c r="C2837" s="105">
        <v>39687</v>
      </c>
      <c r="D2837" s="86"/>
      <c r="E2837" s="277">
        <v>39688</v>
      </c>
      <c r="F2837" s="105">
        <v>39689</v>
      </c>
      <c r="G2837" s="105">
        <v>39708</v>
      </c>
      <c r="H2837" s="238" t="s">
        <v>123</v>
      </c>
      <c r="I2837" s="206"/>
      <c r="J2837" s="206"/>
      <c r="K2837" s="206"/>
      <c r="L2837" s="206"/>
      <c r="M2837" s="206"/>
      <c r="N2837" s="206"/>
      <c r="O2837" s="206"/>
      <c r="P2837" s="206"/>
      <c r="Q2837" s="206"/>
      <c r="R2837" s="206"/>
      <c r="S2837" s="206"/>
      <c r="T2837" s="206"/>
    </row>
    <row r="2838" spans="1:20">
      <c r="A2838" s="135">
        <v>2834</v>
      </c>
      <c r="B2838" s="135">
        <v>2834</v>
      </c>
      <c r="C2838" s="105">
        <v>39688</v>
      </c>
      <c r="D2838" s="86"/>
      <c r="E2838" s="277">
        <v>39689</v>
      </c>
      <c r="F2838" s="105">
        <v>39689</v>
      </c>
      <c r="G2838" s="105">
        <v>39707</v>
      </c>
      <c r="H2838" s="238" t="s">
        <v>123</v>
      </c>
      <c r="I2838" s="206"/>
      <c r="J2838" s="206"/>
      <c r="K2838" s="206"/>
      <c r="L2838" s="206"/>
      <c r="M2838" s="206"/>
      <c r="N2838" s="206"/>
      <c r="O2838" s="206"/>
      <c r="P2838" s="206"/>
      <c r="Q2838" s="206"/>
      <c r="R2838" s="206"/>
      <c r="S2838" s="206"/>
      <c r="T2838" s="206"/>
    </row>
    <row r="2839" spans="1:20">
      <c r="A2839" s="135">
        <v>2835</v>
      </c>
      <c r="B2839" s="135">
        <v>2835</v>
      </c>
      <c r="C2839" s="105">
        <v>39688</v>
      </c>
      <c r="D2839" s="86"/>
      <c r="E2839" s="277">
        <v>39689</v>
      </c>
      <c r="F2839" s="105">
        <v>39689</v>
      </c>
      <c r="G2839" s="105">
        <v>39708</v>
      </c>
      <c r="H2839" s="238" t="s">
        <v>120</v>
      </c>
      <c r="I2839" s="206"/>
      <c r="J2839" s="206"/>
      <c r="K2839" s="206"/>
      <c r="L2839" s="206"/>
      <c r="M2839" s="206"/>
      <c r="N2839" s="206"/>
      <c r="O2839" s="206"/>
      <c r="P2839" s="206"/>
      <c r="Q2839" s="206"/>
      <c r="R2839" s="206"/>
      <c r="S2839" s="206"/>
      <c r="T2839" s="206"/>
    </row>
    <row r="2840" spans="1:20">
      <c r="A2840" s="135">
        <v>2836</v>
      </c>
      <c r="B2840" s="135">
        <v>2836</v>
      </c>
      <c r="C2840" s="105">
        <v>39688</v>
      </c>
      <c r="D2840" s="86"/>
      <c r="E2840" s="277">
        <v>39689</v>
      </c>
      <c r="F2840" s="105">
        <v>39689</v>
      </c>
      <c r="G2840" s="105">
        <v>39707</v>
      </c>
      <c r="H2840" s="238" t="s">
        <v>123</v>
      </c>
      <c r="I2840" s="206"/>
      <c r="J2840" s="206"/>
      <c r="K2840" s="206"/>
      <c r="L2840" s="206"/>
      <c r="M2840" s="206"/>
      <c r="N2840" s="206"/>
      <c r="O2840" s="206"/>
      <c r="P2840" s="206"/>
      <c r="Q2840" s="206"/>
      <c r="R2840" s="206"/>
      <c r="S2840" s="206"/>
      <c r="T2840" s="206"/>
    </row>
    <row r="2841" spans="1:20">
      <c r="A2841" s="135">
        <v>2837</v>
      </c>
      <c r="B2841" s="135">
        <v>2837</v>
      </c>
      <c r="C2841" s="105">
        <v>39688</v>
      </c>
      <c r="D2841" s="86"/>
      <c r="E2841" s="277">
        <v>39689</v>
      </c>
      <c r="F2841" s="105">
        <v>39689</v>
      </c>
      <c r="G2841" s="105">
        <v>39701</v>
      </c>
      <c r="H2841" s="238" t="s">
        <v>122</v>
      </c>
      <c r="I2841" s="206"/>
      <c r="J2841" s="206"/>
      <c r="K2841" s="206"/>
      <c r="L2841" s="206"/>
      <c r="M2841" s="206"/>
      <c r="N2841" s="206"/>
      <c r="O2841" s="206"/>
      <c r="P2841" s="206"/>
      <c r="Q2841" s="206"/>
      <c r="R2841" s="206"/>
      <c r="S2841" s="206"/>
      <c r="T2841" s="206"/>
    </row>
    <row r="2842" spans="1:20">
      <c r="A2842" s="135">
        <v>2838</v>
      </c>
      <c r="B2842" s="135">
        <v>2838</v>
      </c>
      <c r="C2842" s="105">
        <v>39688</v>
      </c>
      <c r="D2842" s="86"/>
      <c r="E2842" s="277">
        <v>39689</v>
      </c>
      <c r="F2842" s="105">
        <v>39689</v>
      </c>
      <c r="G2842" s="105">
        <v>39708</v>
      </c>
      <c r="H2842" s="238" t="s">
        <v>122</v>
      </c>
      <c r="I2842" s="206"/>
      <c r="J2842" s="206"/>
      <c r="K2842" s="206"/>
      <c r="L2842" s="206"/>
      <c r="M2842" s="206"/>
      <c r="N2842" s="206"/>
      <c r="O2842" s="206"/>
      <c r="P2842" s="206"/>
      <c r="Q2842" s="206"/>
      <c r="R2842" s="206"/>
      <c r="S2842" s="206"/>
      <c r="T2842" s="206"/>
    </row>
    <row r="2843" spans="1:20">
      <c r="A2843" s="135">
        <v>2839</v>
      </c>
      <c r="B2843" s="135">
        <v>2839</v>
      </c>
      <c r="C2843" s="105">
        <v>39688</v>
      </c>
      <c r="D2843" s="86"/>
      <c r="E2843" s="277">
        <v>39689</v>
      </c>
      <c r="F2843" s="105">
        <v>39689</v>
      </c>
      <c r="G2843" s="105">
        <v>39708</v>
      </c>
      <c r="H2843" s="238" t="s">
        <v>122</v>
      </c>
      <c r="I2843" s="206"/>
      <c r="J2843" s="206"/>
      <c r="K2843" s="206"/>
      <c r="L2843" s="206"/>
      <c r="M2843" s="206"/>
      <c r="N2843" s="206"/>
      <c r="O2843" s="206"/>
      <c r="P2843" s="206"/>
      <c r="Q2843" s="206"/>
      <c r="R2843" s="206"/>
      <c r="S2843" s="206"/>
      <c r="T2843" s="206"/>
    </row>
    <row r="2844" spans="1:20">
      <c r="A2844" s="135">
        <v>2840</v>
      </c>
      <c r="B2844" s="135">
        <v>2840</v>
      </c>
      <c r="C2844" s="105">
        <v>39688</v>
      </c>
      <c r="D2844" s="86"/>
      <c r="E2844" s="277">
        <v>39689</v>
      </c>
      <c r="F2844" s="105">
        <v>39692</v>
      </c>
      <c r="G2844" s="105">
        <v>39695</v>
      </c>
      <c r="H2844" s="238" t="s">
        <v>120</v>
      </c>
      <c r="I2844" s="206"/>
      <c r="J2844" s="206"/>
      <c r="K2844" s="206"/>
      <c r="L2844" s="206"/>
      <c r="M2844" s="206"/>
      <c r="N2844" s="206"/>
      <c r="O2844" s="206"/>
      <c r="P2844" s="206"/>
      <c r="Q2844" s="206"/>
      <c r="R2844" s="206"/>
      <c r="S2844" s="206"/>
      <c r="T2844" s="206"/>
    </row>
    <row r="2845" spans="1:20">
      <c r="A2845" s="135">
        <v>2841</v>
      </c>
      <c r="B2845" s="135">
        <v>2841</v>
      </c>
      <c r="C2845" s="105">
        <v>39688</v>
      </c>
      <c r="D2845" s="86"/>
      <c r="E2845" s="277">
        <v>39689</v>
      </c>
      <c r="F2845" s="105">
        <v>39689</v>
      </c>
      <c r="G2845" s="105">
        <v>39707</v>
      </c>
      <c r="H2845" s="238" t="s">
        <v>123</v>
      </c>
      <c r="I2845" s="206"/>
      <c r="J2845" s="206"/>
      <c r="K2845" s="206"/>
      <c r="L2845" s="206"/>
      <c r="M2845" s="206"/>
      <c r="N2845" s="206"/>
      <c r="O2845" s="206"/>
      <c r="P2845" s="206"/>
      <c r="Q2845" s="206"/>
      <c r="R2845" s="206"/>
      <c r="S2845" s="206"/>
      <c r="T2845" s="206"/>
    </row>
    <row r="2846" spans="1:20">
      <c r="A2846" s="135">
        <v>2842</v>
      </c>
      <c r="B2846" s="135">
        <v>2842</v>
      </c>
      <c r="C2846" s="105">
        <v>39688</v>
      </c>
      <c r="D2846" s="86"/>
      <c r="E2846" s="277">
        <v>39689</v>
      </c>
      <c r="F2846" s="105">
        <v>39689</v>
      </c>
      <c r="G2846" s="105">
        <v>39708</v>
      </c>
      <c r="H2846" s="238" t="s">
        <v>120</v>
      </c>
      <c r="I2846" s="206"/>
      <c r="J2846" s="206"/>
      <c r="K2846" s="206"/>
      <c r="L2846" s="206"/>
      <c r="M2846" s="206"/>
      <c r="N2846" s="206"/>
      <c r="O2846" s="206"/>
      <c r="P2846" s="206"/>
      <c r="Q2846" s="206"/>
      <c r="R2846" s="206"/>
      <c r="S2846" s="206"/>
      <c r="T2846" s="206"/>
    </row>
    <row r="2847" spans="1:20">
      <c r="A2847" s="135">
        <v>2843</v>
      </c>
      <c r="B2847" s="135">
        <v>2843</v>
      </c>
      <c r="C2847" s="105">
        <v>39688</v>
      </c>
      <c r="D2847" s="86"/>
      <c r="E2847" s="277">
        <v>39689</v>
      </c>
      <c r="F2847" s="105">
        <v>39692</v>
      </c>
      <c r="G2847" s="105">
        <v>39701</v>
      </c>
      <c r="H2847" s="238" t="s">
        <v>122</v>
      </c>
      <c r="I2847" s="206"/>
      <c r="J2847" s="206"/>
      <c r="K2847" s="206"/>
      <c r="L2847" s="206"/>
      <c r="M2847" s="206"/>
      <c r="N2847" s="206"/>
      <c r="O2847" s="206"/>
      <c r="P2847" s="206"/>
      <c r="Q2847" s="206"/>
      <c r="R2847" s="206"/>
      <c r="S2847" s="206"/>
      <c r="T2847" s="206"/>
    </row>
    <row r="2848" spans="1:20">
      <c r="A2848" s="135">
        <v>2844</v>
      </c>
      <c r="B2848" s="135">
        <v>2844</v>
      </c>
      <c r="C2848" s="105">
        <v>39688</v>
      </c>
      <c r="D2848" s="86"/>
      <c r="E2848" s="277">
        <v>39689</v>
      </c>
      <c r="F2848" s="105">
        <v>39689</v>
      </c>
      <c r="G2848" s="105">
        <v>39707</v>
      </c>
      <c r="H2848" s="238" t="s">
        <v>123</v>
      </c>
      <c r="I2848" s="206"/>
      <c r="J2848" s="206"/>
      <c r="K2848" s="206"/>
      <c r="L2848" s="206"/>
      <c r="M2848" s="206"/>
      <c r="N2848" s="206"/>
      <c r="O2848" s="206"/>
      <c r="P2848" s="206"/>
      <c r="Q2848" s="206"/>
      <c r="R2848" s="206"/>
      <c r="S2848" s="206"/>
      <c r="T2848" s="206"/>
    </row>
    <row r="2849" spans="1:20">
      <c r="A2849" s="135">
        <v>2845</v>
      </c>
      <c r="B2849" s="135">
        <v>2845</v>
      </c>
      <c r="C2849" s="105">
        <v>39688</v>
      </c>
      <c r="D2849" s="86"/>
      <c r="E2849" s="277">
        <v>39689</v>
      </c>
      <c r="F2849" s="105">
        <v>39692</v>
      </c>
      <c r="G2849" s="105">
        <v>39708</v>
      </c>
      <c r="H2849" s="238" t="s">
        <v>120</v>
      </c>
      <c r="I2849" s="206"/>
      <c r="J2849" s="206"/>
      <c r="K2849" s="206"/>
      <c r="L2849" s="206"/>
      <c r="M2849" s="206"/>
      <c r="N2849" s="206"/>
      <c r="O2849" s="206"/>
      <c r="P2849" s="206"/>
      <c r="Q2849" s="206"/>
      <c r="R2849" s="206"/>
      <c r="S2849" s="206"/>
      <c r="T2849" s="206"/>
    </row>
    <row r="2850" spans="1:20">
      <c r="A2850" s="135">
        <v>2846</v>
      </c>
      <c r="B2850" s="174">
        <v>2846</v>
      </c>
      <c r="C2850" s="105">
        <v>39688</v>
      </c>
      <c r="D2850" s="86"/>
      <c r="E2850" s="277">
        <v>39689</v>
      </c>
      <c r="F2850" s="105">
        <v>39689</v>
      </c>
      <c r="G2850" s="105">
        <v>39707</v>
      </c>
      <c r="H2850" s="238" t="s">
        <v>123</v>
      </c>
      <c r="I2850" s="206"/>
      <c r="J2850" s="206"/>
      <c r="K2850" s="206"/>
      <c r="L2850" s="206"/>
      <c r="M2850" s="206"/>
      <c r="N2850" s="206"/>
      <c r="O2850" s="206"/>
      <c r="P2850" s="206"/>
      <c r="Q2850" s="206"/>
      <c r="R2850" s="206"/>
      <c r="S2850" s="206"/>
      <c r="T2850" s="206"/>
    </row>
    <row r="2851" spans="1:20">
      <c r="A2851" s="135">
        <v>2847</v>
      </c>
      <c r="B2851" s="174">
        <v>2847</v>
      </c>
      <c r="C2851" s="105">
        <v>39688</v>
      </c>
      <c r="D2851" s="86"/>
      <c r="E2851" s="277">
        <v>39689</v>
      </c>
      <c r="F2851" s="105">
        <v>39692</v>
      </c>
      <c r="G2851" s="105">
        <v>39701</v>
      </c>
      <c r="H2851" s="238" t="s">
        <v>122</v>
      </c>
      <c r="I2851" s="206"/>
      <c r="J2851" s="206"/>
      <c r="K2851" s="206"/>
      <c r="L2851" s="206"/>
      <c r="M2851" s="206"/>
      <c r="N2851" s="206"/>
      <c r="O2851" s="206"/>
      <c r="P2851" s="206"/>
      <c r="Q2851" s="206"/>
      <c r="R2851" s="206"/>
      <c r="S2851" s="206"/>
      <c r="T2851" s="206"/>
    </row>
    <row r="2852" spans="1:20">
      <c r="A2852" s="135">
        <v>2848</v>
      </c>
      <c r="B2852" s="174">
        <v>2848</v>
      </c>
      <c r="C2852" s="105">
        <v>39688</v>
      </c>
      <c r="D2852" s="86"/>
      <c r="E2852" s="277">
        <v>39689</v>
      </c>
      <c r="F2852" s="105">
        <v>39692</v>
      </c>
      <c r="G2852" s="105">
        <v>39701</v>
      </c>
      <c r="H2852" s="238" t="s">
        <v>122</v>
      </c>
      <c r="I2852" s="206"/>
      <c r="J2852" s="206"/>
      <c r="K2852" s="206"/>
      <c r="L2852" s="206"/>
      <c r="M2852" s="206"/>
      <c r="N2852" s="206"/>
      <c r="O2852" s="206"/>
      <c r="P2852" s="206"/>
      <c r="Q2852" s="206"/>
      <c r="R2852" s="206"/>
      <c r="S2852" s="206"/>
      <c r="T2852" s="206"/>
    </row>
    <row r="2853" spans="1:20">
      <c r="A2853" s="135">
        <v>2849</v>
      </c>
      <c r="B2853" s="174">
        <v>2849</v>
      </c>
      <c r="C2853" s="105">
        <v>39688</v>
      </c>
      <c r="D2853" s="86"/>
      <c r="E2853" s="277">
        <v>39689</v>
      </c>
      <c r="F2853" s="105">
        <v>39692</v>
      </c>
      <c r="G2853" s="86"/>
      <c r="H2853" s="86"/>
      <c r="I2853" s="206"/>
      <c r="J2853" s="206"/>
      <c r="K2853" s="206"/>
      <c r="L2853" s="206"/>
      <c r="M2853" s="206"/>
      <c r="N2853" s="206"/>
      <c r="O2853" s="206"/>
      <c r="P2853" s="206"/>
      <c r="Q2853" s="206"/>
      <c r="R2853" s="206"/>
      <c r="S2853" s="206"/>
      <c r="T2853" s="206"/>
    </row>
    <row r="2854" spans="1:20">
      <c r="A2854" s="135">
        <v>2850</v>
      </c>
      <c r="B2854" s="174">
        <v>2850</v>
      </c>
      <c r="C2854" s="105">
        <v>39688</v>
      </c>
      <c r="D2854" s="86"/>
      <c r="E2854" s="277">
        <v>39695</v>
      </c>
      <c r="F2854" s="105">
        <v>39695</v>
      </c>
      <c r="G2854" s="105">
        <v>39710</v>
      </c>
      <c r="H2854" s="238" t="s">
        <v>119</v>
      </c>
      <c r="I2854" s="206"/>
      <c r="J2854" s="206"/>
      <c r="K2854" s="206"/>
      <c r="L2854" s="206"/>
      <c r="M2854" s="206"/>
      <c r="N2854" s="206"/>
      <c r="O2854" s="206"/>
      <c r="P2854" s="206"/>
      <c r="Q2854" s="206"/>
      <c r="R2854" s="206"/>
      <c r="S2854" s="206"/>
      <c r="T2854" s="206"/>
    </row>
    <row r="2855" spans="1:20">
      <c r="A2855" s="135">
        <v>2851</v>
      </c>
      <c r="B2855" s="174">
        <v>2851</v>
      </c>
      <c r="C2855" s="105">
        <v>39689</v>
      </c>
      <c r="D2855" s="86"/>
      <c r="E2855" s="277">
        <v>39689</v>
      </c>
      <c r="F2855" s="105">
        <v>39692</v>
      </c>
      <c r="G2855" s="105">
        <v>39701</v>
      </c>
      <c r="H2855" s="238" t="s">
        <v>122</v>
      </c>
      <c r="I2855" s="206"/>
      <c r="J2855" s="206"/>
      <c r="K2855" s="206"/>
      <c r="L2855" s="206"/>
      <c r="M2855" s="206"/>
      <c r="N2855" s="206"/>
      <c r="O2855" s="206"/>
      <c r="P2855" s="206"/>
      <c r="Q2855" s="206"/>
      <c r="R2855" s="206"/>
      <c r="S2855" s="206"/>
      <c r="T2855" s="206"/>
    </row>
    <row r="2856" spans="1:20">
      <c r="A2856" s="135">
        <v>2852</v>
      </c>
      <c r="B2856" s="174">
        <v>2852</v>
      </c>
      <c r="C2856" s="105">
        <v>39689</v>
      </c>
      <c r="D2856" s="86"/>
      <c r="E2856" s="277">
        <v>39689</v>
      </c>
      <c r="F2856" s="105">
        <v>39689</v>
      </c>
      <c r="G2856" s="105">
        <v>39706</v>
      </c>
      <c r="H2856" s="238" t="s">
        <v>119</v>
      </c>
      <c r="I2856" s="206"/>
      <c r="J2856" s="206"/>
      <c r="K2856" s="206"/>
      <c r="L2856" s="206"/>
      <c r="M2856" s="206"/>
      <c r="N2856" s="206"/>
      <c r="O2856" s="206"/>
      <c r="P2856" s="206"/>
      <c r="Q2856" s="206"/>
      <c r="R2856" s="206"/>
      <c r="S2856" s="206"/>
      <c r="T2856" s="206"/>
    </row>
    <row r="2857" spans="1:20">
      <c r="A2857" s="135">
        <v>2853</v>
      </c>
      <c r="B2857" s="174">
        <v>2853</v>
      </c>
      <c r="C2857" s="105">
        <v>39689</v>
      </c>
      <c r="D2857" s="86"/>
      <c r="E2857" s="277">
        <v>39689</v>
      </c>
      <c r="F2857" s="105">
        <v>39692</v>
      </c>
      <c r="G2857" s="105">
        <v>39701</v>
      </c>
      <c r="H2857" s="238" t="s">
        <v>122</v>
      </c>
      <c r="I2857" s="206"/>
      <c r="J2857" s="206"/>
      <c r="K2857" s="206"/>
      <c r="L2857" s="206"/>
      <c r="M2857" s="206"/>
      <c r="N2857" s="206"/>
      <c r="O2857" s="206"/>
      <c r="P2857" s="206"/>
      <c r="Q2857" s="206"/>
      <c r="R2857" s="206"/>
      <c r="S2857" s="206"/>
      <c r="T2857" s="206"/>
    </row>
    <row r="2858" spans="1:20">
      <c r="A2858" s="135">
        <v>2854</v>
      </c>
      <c r="B2858" s="174">
        <v>2854</v>
      </c>
      <c r="C2858" s="105">
        <v>39689</v>
      </c>
      <c r="D2858" s="86"/>
      <c r="E2858" s="277">
        <v>39689</v>
      </c>
      <c r="F2858" s="105">
        <v>39693</v>
      </c>
      <c r="G2858" s="105">
        <v>39706</v>
      </c>
      <c r="H2858" s="238" t="s">
        <v>120</v>
      </c>
      <c r="I2858" s="206"/>
      <c r="J2858" s="206"/>
      <c r="K2858" s="206"/>
      <c r="L2858" s="206"/>
      <c r="M2858" s="206"/>
      <c r="N2858" s="206"/>
      <c r="O2858" s="206"/>
      <c r="P2858" s="206"/>
      <c r="Q2858" s="206"/>
      <c r="R2858" s="206"/>
      <c r="S2858" s="206"/>
      <c r="T2858" s="206"/>
    </row>
    <row r="2859" spans="1:20">
      <c r="A2859" s="135">
        <v>2855</v>
      </c>
      <c r="B2859" s="174">
        <v>2855</v>
      </c>
      <c r="C2859" s="105">
        <v>39689</v>
      </c>
      <c r="D2859" s="86"/>
      <c r="E2859" s="277">
        <v>39689</v>
      </c>
      <c r="F2859" s="105">
        <v>39693</v>
      </c>
      <c r="G2859" s="105">
        <v>39708</v>
      </c>
      <c r="H2859" s="238" t="s">
        <v>120</v>
      </c>
      <c r="I2859" s="206"/>
      <c r="J2859" s="206"/>
      <c r="K2859" s="206"/>
      <c r="L2859" s="206"/>
      <c r="M2859" s="206"/>
      <c r="N2859" s="206"/>
      <c r="O2859" s="206"/>
      <c r="P2859" s="206"/>
      <c r="Q2859" s="206"/>
      <c r="R2859" s="206"/>
      <c r="S2859" s="206"/>
      <c r="T2859" s="206"/>
    </row>
    <row r="2860" spans="1:20">
      <c r="A2860" s="135">
        <v>2856</v>
      </c>
      <c r="B2860" s="174">
        <v>2856</v>
      </c>
      <c r="C2860" s="105">
        <v>39689</v>
      </c>
      <c r="D2860" s="86"/>
      <c r="E2860" s="277">
        <v>39689</v>
      </c>
      <c r="F2860" s="105">
        <v>39693</v>
      </c>
      <c r="G2860" s="105">
        <v>39708</v>
      </c>
      <c r="H2860" s="238" t="s">
        <v>120</v>
      </c>
      <c r="I2860" s="206"/>
      <c r="J2860" s="206"/>
      <c r="K2860" s="206"/>
      <c r="L2860" s="206"/>
      <c r="M2860" s="206"/>
      <c r="N2860" s="206"/>
      <c r="O2860" s="206"/>
      <c r="P2860" s="206"/>
      <c r="Q2860" s="206"/>
      <c r="R2860" s="206"/>
      <c r="S2860" s="206"/>
      <c r="T2860" s="206"/>
    </row>
    <row r="2861" spans="1:20">
      <c r="A2861" s="86">
        <v>2857</v>
      </c>
      <c r="B2861" s="174">
        <v>2857</v>
      </c>
      <c r="C2861" s="105">
        <v>39689</v>
      </c>
      <c r="D2861" s="86"/>
      <c r="E2861" s="277">
        <v>39692</v>
      </c>
      <c r="F2861" s="105">
        <v>39693</v>
      </c>
      <c r="G2861" s="105">
        <v>39708</v>
      </c>
      <c r="H2861" s="238" t="s">
        <v>120</v>
      </c>
      <c r="I2861" s="206"/>
      <c r="J2861" s="206"/>
      <c r="K2861" s="206"/>
      <c r="L2861" s="206"/>
      <c r="M2861" s="206"/>
      <c r="N2861" s="206"/>
      <c r="O2861" s="206"/>
      <c r="P2861" s="206"/>
      <c r="Q2861" s="206"/>
      <c r="R2861" s="206"/>
      <c r="S2861" s="206"/>
      <c r="T2861" s="206"/>
    </row>
    <row r="2862" spans="1:20">
      <c r="A2862" s="86">
        <v>2858</v>
      </c>
      <c r="B2862" s="174">
        <v>2858</v>
      </c>
      <c r="C2862" s="105">
        <v>39689</v>
      </c>
      <c r="D2862" s="86"/>
      <c r="E2862" s="277">
        <v>39692</v>
      </c>
      <c r="F2862" s="105">
        <v>39693</v>
      </c>
      <c r="G2862" s="105">
        <v>39709</v>
      </c>
      <c r="H2862" s="238" t="s">
        <v>119</v>
      </c>
      <c r="I2862" s="206"/>
      <c r="J2862" s="206"/>
      <c r="K2862" s="206"/>
      <c r="L2862" s="206"/>
      <c r="M2862" s="206"/>
      <c r="N2862" s="206"/>
      <c r="O2862" s="206"/>
      <c r="P2862" s="206"/>
      <c r="Q2862" s="206"/>
      <c r="R2862" s="206"/>
      <c r="S2862" s="206"/>
      <c r="T2862" s="206"/>
    </row>
    <row r="2863" spans="1:20">
      <c r="A2863" s="86">
        <v>2859</v>
      </c>
      <c r="B2863" s="174">
        <v>2859</v>
      </c>
      <c r="C2863" s="105">
        <v>39689</v>
      </c>
      <c r="D2863" s="86"/>
      <c r="E2863" s="277">
        <v>39693</v>
      </c>
      <c r="F2863" s="105">
        <v>39694</v>
      </c>
      <c r="G2863" s="105">
        <v>39709</v>
      </c>
      <c r="H2863" s="238" t="s">
        <v>119</v>
      </c>
      <c r="I2863" s="206"/>
      <c r="J2863" s="206"/>
      <c r="K2863" s="206"/>
      <c r="L2863" s="206"/>
      <c r="M2863" s="206"/>
      <c r="N2863" s="206"/>
      <c r="O2863" s="206"/>
      <c r="P2863" s="206"/>
      <c r="Q2863" s="206"/>
      <c r="R2863" s="206"/>
      <c r="S2863" s="206"/>
      <c r="T2863" s="206"/>
    </row>
    <row r="2864" spans="1:20">
      <c r="A2864" s="86">
        <v>2860</v>
      </c>
      <c r="B2864" s="174">
        <v>2860</v>
      </c>
      <c r="C2864" s="105">
        <v>39689</v>
      </c>
      <c r="D2864" s="86"/>
      <c r="E2864" s="277">
        <v>39693</v>
      </c>
      <c r="F2864" s="105">
        <v>39693</v>
      </c>
      <c r="G2864" s="105">
        <v>39709</v>
      </c>
      <c r="H2864" s="238" t="s">
        <v>119</v>
      </c>
      <c r="I2864" s="206"/>
      <c r="J2864" s="206"/>
      <c r="K2864" s="206"/>
      <c r="L2864" s="206"/>
      <c r="M2864" s="206"/>
      <c r="N2864" s="206"/>
      <c r="O2864" s="206"/>
      <c r="P2864" s="206"/>
      <c r="Q2864" s="206"/>
      <c r="R2864" s="206"/>
      <c r="S2864" s="206"/>
      <c r="T2864" s="206"/>
    </row>
    <row r="2865" spans="1:20">
      <c r="A2865" s="86">
        <v>2861</v>
      </c>
      <c r="B2865" s="175">
        <v>2861</v>
      </c>
      <c r="C2865" s="105">
        <v>39689</v>
      </c>
      <c r="D2865" s="86"/>
      <c r="E2865" s="277">
        <v>39692</v>
      </c>
      <c r="F2865" s="105">
        <v>39693</v>
      </c>
      <c r="G2865" s="105">
        <v>39706</v>
      </c>
      <c r="H2865" s="238" t="s">
        <v>123</v>
      </c>
      <c r="I2865" s="206">
        <v>71769</v>
      </c>
      <c r="J2865" s="206"/>
      <c r="K2865" s="206"/>
      <c r="L2865" s="206">
        <v>33268</v>
      </c>
      <c r="M2865" s="206" t="s">
        <v>452</v>
      </c>
      <c r="N2865" s="206">
        <v>115594</v>
      </c>
      <c r="O2865" s="206">
        <v>28782</v>
      </c>
      <c r="P2865" s="206">
        <v>843193</v>
      </c>
      <c r="Q2865" s="206">
        <v>837382</v>
      </c>
      <c r="R2865" s="206">
        <v>11415</v>
      </c>
      <c r="S2865" s="206"/>
      <c r="T2865" s="206"/>
    </row>
    <row r="2866" spans="1:20">
      <c r="A2866" s="86">
        <v>2862</v>
      </c>
      <c r="B2866" s="175">
        <v>2862</v>
      </c>
      <c r="C2866" s="105">
        <v>39689</v>
      </c>
      <c r="D2866" s="86"/>
      <c r="E2866" s="277">
        <v>39692</v>
      </c>
      <c r="F2866" s="105">
        <v>39693</v>
      </c>
      <c r="G2866" s="105">
        <v>39708</v>
      </c>
      <c r="H2866" s="238" t="s">
        <v>122</v>
      </c>
      <c r="I2866" s="206">
        <v>71987</v>
      </c>
      <c r="J2866" s="206"/>
      <c r="K2866" s="206"/>
      <c r="L2866" s="206">
        <v>32749</v>
      </c>
      <c r="M2866" s="206" t="s">
        <v>453</v>
      </c>
      <c r="N2866" s="206">
        <v>114072</v>
      </c>
      <c r="O2866" s="206">
        <v>28182</v>
      </c>
      <c r="P2866" s="206">
        <v>841972</v>
      </c>
      <c r="Q2866" s="206">
        <v>837396</v>
      </c>
      <c r="R2866" s="206">
        <v>11672</v>
      </c>
      <c r="S2866" s="206"/>
      <c r="T2866" s="206"/>
    </row>
    <row r="2867" spans="1:20">
      <c r="A2867" s="86">
        <v>2863</v>
      </c>
      <c r="B2867" s="175">
        <v>2863</v>
      </c>
      <c r="C2867" s="105">
        <v>39689</v>
      </c>
      <c r="D2867" s="86"/>
      <c r="E2867" s="277">
        <v>39692</v>
      </c>
      <c r="F2867" s="105">
        <v>39693</v>
      </c>
      <c r="G2867" s="105">
        <v>39708</v>
      </c>
      <c r="H2867" s="238" t="s">
        <v>120</v>
      </c>
      <c r="I2867" s="206">
        <v>69557</v>
      </c>
      <c r="J2867" s="206"/>
      <c r="K2867" s="206"/>
      <c r="L2867" s="206">
        <v>33032</v>
      </c>
      <c r="M2867" s="206" t="s">
        <v>454</v>
      </c>
      <c r="N2867" s="206">
        <v>113938</v>
      </c>
      <c r="O2867" s="206">
        <v>28504</v>
      </c>
      <c r="P2867" s="206">
        <v>842297</v>
      </c>
      <c r="Q2867" s="206">
        <v>837387</v>
      </c>
      <c r="R2867" s="206">
        <v>11193</v>
      </c>
      <c r="S2867" s="206"/>
      <c r="T2867" s="206"/>
    </row>
    <row r="2868" spans="1:20">
      <c r="A2868" s="86">
        <v>2864</v>
      </c>
      <c r="B2868" s="175">
        <v>2864</v>
      </c>
      <c r="C2868" s="105">
        <v>39689</v>
      </c>
      <c r="D2868" s="86"/>
      <c r="E2868" s="277">
        <v>39692</v>
      </c>
      <c r="F2868" s="105">
        <v>39693</v>
      </c>
      <c r="G2868" s="105">
        <v>39709</v>
      </c>
      <c r="H2868" s="238" t="s">
        <v>119</v>
      </c>
      <c r="I2868" s="206">
        <v>70023</v>
      </c>
      <c r="J2868" s="206"/>
      <c r="K2868" s="206"/>
      <c r="L2868" s="206">
        <v>33131</v>
      </c>
      <c r="M2868" s="206" t="s">
        <v>455</v>
      </c>
      <c r="N2868" s="206">
        <v>113166</v>
      </c>
      <c r="O2868" s="206">
        <v>28656</v>
      </c>
      <c r="P2868" s="206">
        <v>842822</v>
      </c>
      <c r="Q2868" s="206">
        <v>838034</v>
      </c>
      <c r="R2868" s="206">
        <v>11168</v>
      </c>
      <c r="S2868" s="206"/>
      <c r="T2868" s="206"/>
    </row>
    <row r="2869" spans="1:20">
      <c r="A2869" s="86">
        <v>2865</v>
      </c>
      <c r="B2869" s="175">
        <v>2865</v>
      </c>
      <c r="C2869" s="105">
        <v>39689</v>
      </c>
      <c r="D2869" s="86"/>
      <c r="E2869" s="277">
        <v>39692</v>
      </c>
      <c r="F2869" s="105">
        <v>39693</v>
      </c>
      <c r="G2869" s="86"/>
      <c r="H2869" s="238" t="s">
        <v>123</v>
      </c>
      <c r="I2869" s="206">
        <v>71510</v>
      </c>
      <c r="J2869" s="206"/>
      <c r="K2869" s="206"/>
      <c r="L2869" s="206">
        <v>33308</v>
      </c>
      <c r="M2869" s="206" t="s">
        <v>456</v>
      </c>
      <c r="N2869" s="206">
        <v>112938</v>
      </c>
      <c r="O2869" s="206">
        <v>28814</v>
      </c>
      <c r="P2869" s="206">
        <v>842823</v>
      </c>
      <c r="Q2869" s="206">
        <v>837383</v>
      </c>
      <c r="R2869" s="206">
        <v>11821</v>
      </c>
      <c r="S2869" s="206"/>
      <c r="T2869" s="206"/>
    </row>
    <row r="2870" spans="1:20">
      <c r="A2870" s="86">
        <v>2866</v>
      </c>
      <c r="B2870" s="175">
        <v>2866</v>
      </c>
      <c r="C2870" s="105">
        <v>39689</v>
      </c>
      <c r="D2870" s="86"/>
      <c r="E2870" s="277">
        <v>39692</v>
      </c>
      <c r="F2870" s="105">
        <v>39693</v>
      </c>
      <c r="G2870" s="105">
        <v>39709</v>
      </c>
      <c r="H2870" s="238" t="s">
        <v>119</v>
      </c>
      <c r="I2870" s="206">
        <v>71910</v>
      </c>
      <c r="J2870" s="206"/>
      <c r="K2870" s="206"/>
      <c r="L2870" s="206">
        <v>33351</v>
      </c>
      <c r="M2870" s="206" t="s">
        <v>457</v>
      </c>
      <c r="N2870" s="206">
        <v>113168</v>
      </c>
      <c r="O2870" s="206">
        <v>28896</v>
      </c>
      <c r="P2870" s="206">
        <v>840421</v>
      </c>
      <c r="Q2870" s="206">
        <v>838559</v>
      </c>
      <c r="R2870" s="206">
        <v>12310</v>
      </c>
      <c r="S2870" s="206"/>
      <c r="T2870" s="206"/>
    </row>
    <row r="2871" spans="1:20">
      <c r="A2871" s="86">
        <v>2867</v>
      </c>
      <c r="B2871" s="175">
        <v>2867</v>
      </c>
      <c r="C2871" s="105">
        <v>39689</v>
      </c>
      <c r="D2871" s="86"/>
      <c r="E2871" s="277">
        <v>39745</v>
      </c>
      <c r="F2871" s="105">
        <v>39749</v>
      </c>
      <c r="G2871" s="105"/>
      <c r="H2871" s="86"/>
      <c r="I2871" s="206"/>
      <c r="J2871" s="206"/>
      <c r="K2871" s="206"/>
      <c r="L2871" s="206"/>
      <c r="M2871" s="206"/>
      <c r="N2871" s="206"/>
      <c r="O2871" s="206"/>
      <c r="P2871" s="206"/>
      <c r="Q2871" s="206"/>
      <c r="R2871" s="206"/>
      <c r="S2871" s="206"/>
      <c r="T2871" s="206"/>
    </row>
    <row r="2872" spans="1:20">
      <c r="A2872" s="86">
        <v>2868</v>
      </c>
      <c r="B2872" s="175">
        <v>2868</v>
      </c>
      <c r="C2872" s="105">
        <v>39689</v>
      </c>
      <c r="D2872" s="86"/>
      <c r="E2872" s="277">
        <v>39689</v>
      </c>
      <c r="F2872" s="105">
        <v>39693</v>
      </c>
      <c r="G2872" s="105">
        <v>39708</v>
      </c>
      <c r="H2872" s="238" t="s">
        <v>120</v>
      </c>
      <c r="I2872" s="206">
        <v>71908</v>
      </c>
      <c r="J2872" s="206"/>
      <c r="K2872" s="206"/>
      <c r="L2872" s="206">
        <v>33475</v>
      </c>
      <c r="M2872" s="206" t="s">
        <v>458</v>
      </c>
      <c r="N2872" s="206">
        <v>114307</v>
      </c>
      <c r="O2872" s="206">
        <v>29100</v>
      </c>
      <c r="P2872" s="206">
        <v>839685</v>
      </c>
      <c r="Q2872" s="206">
        <v>838554</v>
      </c>
      <c r="R2872" s="206">
        <v>11830</v>
      </c>
      <c r="S2872" s="206"/>
      <c r="T2872" s="206"/>
    </row>
    <row r="2873" spans="1:20">
      <c r="A2873" s="86">
        <v>2869</v>
      </c>
      <c r="B2873" s="175">
        <v>2869</v>
      </c>
      <c r="C2873" s="105">
        <v>39689</v>
      </c>
      <c r="D2873" s="86"/>
      <c r="E2873" s="277">
        <v>39693</v>
      </c>
      <c r="F2873" s="105">
        <v>39694</v>
      </c>
      <c r="G2873" s="105">
        <v>39723</v>
      </c>
      <c r="H2873" s="238" t="s">
        <v>120</v>
      </c>
      <c r="I2873" s="206">
        <v>71696</v>
      </c>
      <c r="J2873" s="206"/>
      <c r="K2873" s="206"/>
      <c r="L2873" s="206">
        <v>33429</v>
      </c>
      <c r="M2873" s="206" t="s">
        <v>459</v>
      </c>
      <c r="N2873" s="206">
        <v>114298</v>
      </c>
      <c r="O2873" s="206">
        <v>29070</v>
      </c>
      <c r="P2873" s="206">
        <v>832541</v>
      </c>
      <c r="Q2873" s="206">
        <v>838553</v>
      </c>
      <c r="R2873" s="206">
        <v>12656</v>
      </c>
      <c r="S2873" s="206"/>
      <c r="T2873" s="206"/>
    </row>
    <row r="2874" spans="1:20">
      <c r="A2874" s="86">
        <v>2870</v>
      </c>
      <c r="B2874" s="175">
        <v>2870</v>
      </c>
      <c r="C2874" s="105">
        <v>39692</v>
      </c>
      <c r="D2874" s="86"/>
      <c r="E2874" s="277">
        <v>39694</v>
      </c>
      <c r="F2874" s="105">
        <v>39695</v>
      </c>
      <c r="G2874" s="105">
        <v>39709</v>
      </c>
      <c r="H2874" s="238" t="s">
        <v>120</v>
      </c>
      <c r="I2874" s="206">
        <v>70991</v>
      </c>
      <c r="J2874" s="206"/>
      <c r="K2874" s="206"/>
      <c r="L2874" s="206">
        <v>33251</v>
      </c>
      <c r="M2874" s="206" t="s">
        <v>460</v>
      </c>
      <c r="N2874" s="206">
        <v>113189</v>
      </c>
      <c r="O2874" s="206">
        <v>28800</v>
      </c>
      <c r="P2874" s="206">
        <v>839633</v>
      </c>
      <c r="Q2874" s="206">
        <v>837386</v>
      </c>
      <c r="R2874" s="206">
        <v>11469</v>
      </c>
      <c r="S2874" s="206"/>
      <c r="T2874" s="206"/>
    </row>
    <row r="2875" spans="1:20">
      <c r="A2875" s="86">
        <v>2871</v>
      </c>
      <c r="B2875" s="175">
        <v>2871</v>
      </c>
      <c r="C2875" s="105">
        <v>39692</v>
      </c>
      <c r="D2875" s="86"/>
      <c r="E2875" s="277">
        <v>39692</v>
      </c>
      <c r="F2875" s="105">
        <v>39693</v>
      </c>
      <c r="G2875" s="105">
        <v>39708</v>
      </c>
      <c r="H2875" s="238" t="s">
        <v>119</v>
      </c>
      <c r="I2875" s="206">
        <v>71834</v>
      </c>
      <c r="J2875" s="206"/>
      <c r="K2875" s="206"/>
      <c r="L2875" s="206">
        <v>33350</v>
      </c>
      <c r="M2875" s="206" t="s">
        <v>461</v>
      </c>
      <c r="N2875" s="206">
        <v>114849</v>
      </c>
      <c r="O2875" s="206">
        <v>28926</v>
      </c>
      <c r="P2875" s="206">
        <v>838056</v>
      </c>
      <c r="Q2875" s="206">
        <v>837384</v>
      </c>
      <c r="R2875" s="206">
        <v>12379</v>
      </c>
      <c r="S2875" s="206"/>
      <c r="T2875" s="206"/>
    </row>
    <row r="2876" spans="1:20">
      <c r="A2876" s="86">
        <v>2872</v>
      </c>
      <c r="B2876" s="175">
        <v>2872</v>
      </c>
      <c r="C2876" s="105">
        <v>39692</v>
      </c>
      <c r="D2876" s="86"/>
      <c r="E2876" s="277">
        <v>39693</v>
      </c>
      <c r="F2876" s="105">
        <v>39693</v>
      </c>
      <c r="G2876" s="105">
        <v>39714</v>
      </c>
      <c r="H2876" s="238" t="s">
        <v>119</v>
      </c>
      <c r="I2876" s="206">
        <v>71501</v>
      </c>
      <c r="J2876" s="206"/>
      <c r="K2876" s="206"/>
      <c r="L2876" s="206">
        <v>33405</v>
      </c>
      <c r="M2876" s="206" t="s">
        <v>462</v>
      </c>
      <c r="N2876" s="206">
        <v>115856</v>
      </c>
      <c r="O2876" s="206">
        <v>29018</v>
      </c>
      <c r="P2876" s="206">
        <v>837583</v>
      </c>
      <c r="Q2876" s="206">
        <v>838545</v>
      </c>
      <c r="R2876" s="206">
        <v>12165</v>
      </c>
      <c r="S2876" s="206"/>
      <c r="T2876" s="206"/>
    </row>
    <row r="2877" spans="1:20">
      <c r="A2877" s="86">
        <v>2873</v>
      </c>
      <c r="B2877" s="175">
        <v>2873</v>
      </c>
      <c r="C2877" s="105">
        <v>39692</v>
      </c>
      <c r="D2877" s="86"/>
      <c r="E2877" s="277">
        <v>39693</v>
      </c>
      <c r="F2877" s="105">
        <v>39693</v>
      </c>
      <c r="G2877" s="105">
        <v>39717</v>
      </c>
      <c r="H2877" s="238" t="s">
        <v>122</v>
      </c>
      <c r="I2877" s="206">
        <v>71502</v>
      </c>
      <c r="J2877" s="206"/>
      <c r="K2877" s="206"/>
      <c r="L2877" s="206">
        <v>33287</v>
      </c>
      <c r="M2877" s="206" t="s">
        <v>463</v>
      </c>
      <c r="N2877" s="206">
        <v>114305</v>
      </c>
      <c r="O2877" s="206">
        <v>28855</v>
      </c>
      <c r="P2877" s="206">
        <v>813123</v>
      </c>
      <c r="Q2877" s="206">
        <v>838552</v>
      </c>
      <c r="R2877" s="206">
        <v>11827</v>
      </c>
      <c r="S2877" s="206"/>
      <c r="T2877" s="206"/>
    </row>
    <row r="2878" spans="1:20">
      <c r="A2878" s="86">
        <v>2874</v>
      </c>
      <c r="B2878" s="175">
        <v>2874</v>
      </c>
      <c r="C2878" s="105">
        <v>39692</v>
      </c>
      <c r="D2878" s="86"/>
      <c r="E2878" s="277">
        <v>39693</v>
      </c>
      <c r="F2878" s="105">
        <v>39694</v>
      </c>
      <c r="G2878" s="105">
        <v>39717</v>
      </c>
      <c r="H2878" s="238" t="s">
        <v>122</v>
      </c>
      <c r="I2878" s="206">
        <v>71822</v>
      </c>
      <c r="J2878" s="206"/>
      <c r="K2878" s="206"/>
      <c r="L2878" s="206">
        <v>33444</v>
      </c>
      <c r="M2878" s="206" t="s">
        <v>464</v>
      </c>
      <c r="N2878" s="206">
        <v>114304</v>
      </c>
      <c r="O2878" s="206">
        <v>29087</v>
      </c>
      <c r="P2878" s="206">
        <v>843155</v>
      </c>
      <c r="Q2878" s="206">
        <v>838544</v>
      </c>
      <c r="R2878" s="206">
        <v>12704</v>
      </c>
      <c r="S2878" s="206"/>
      <c r="T2878" s="206"/>
    </row>
    <row r="2879" spans="1:20">
      <c r="A2879" s="86">
        <v>2875</v>
      </c>
      <c r="B2879" s="175">
        <v>2875</v>
      </c>
      <c r="C2879" s="105">
        <v>39692</v>
      </c>
      <c r="D2879" s="86"/>
      <c r="E2879" s="277">
        <v>39693</v>
      </c>
      <c r="F2879" s="105">
        <v>39693</v>
      </c>
      <c r="G2879" s="105">
        <v>39714</v>
      </c>
      <c r="H2879" s="238" t="s">
        <v>119</v>
      </c>
      <c r="I2879" s="206">
        <v>71711</v>
      </c>
      <c r="J2879" s="206"/>
      <c r="K2879" s="206"/>
      <c r="L2879" s="206">
        <v>33441</v>
      </c>
      <c r="M2879" s="206" t="s">
        <v>465</v>
      </c>
      <c r="N2879" s="206">
        <v>115583</v>
      </c>
      <c r="O2879" s="206">
        <v>29068</v>
      </c>
      <c r="P2879" s="206">
        <v>843196</v>
      </c>
      <c r="Q2879" s="206">
        <v>838551</v>
      </c>
      <c r="R2879" s="206">
        <v>12199</v>
      </c>
      <c r="S2879" s="206"/>
      <c r="T2879" s="206"/>
    </row>
    <row r="2880" spans="1:20">
      <c r="A2880" s="86">
        <v>2876</v>
      </c>
      <c r="B2880" s="175">
        <v>2876</v>
      </c>
      <c r="C2880" s="105">
        <v>39692</v>
      </c>
      <c r="D2880" s="86"/>
      <c r="E2880" s="277">
        <v>39693</v>
      </c>
      <c r="F2880" s="105">
        <v>39693</v>
      </c>
      <c r="G2880" s="105">
        <v>39723</v>
      </c>
      <c r="H2880" s="238" t="s">
        <v>120</v>
      </c>
      <c r="I2880" s="206">
        <v>71710</v>
      </c>
      <c r="J2880" s="206"/>
      <c r="K2880" s="206"/>
      <c r="L2880" s="206">
        <v>33384</v>
      </c>
      <c r="M2880" s="206" t="s">
        <v>466</v>
      </c>
      <c r="N2880" s="206">
        <v>115709</v>
      </c>
      <c r="O2880" s="206">
        <v>29000</v>
      </c>
      <c r="P2880" s="206">
        <v>837783</v>
      </c>
      <c r="Q2880" s="206">
        <v>838557</v>
      </c>
      <c r="R2880" s="206">
        <v>12648</v>
      </c>
      <c r="S2880" s="206"/>
      <c r="T2880" s="206"/>
    </row>
    <row r="2881" spans="1:20">
      <c r="A2881" s="86">
        <v>2877</v>
      </c>
      <c r="B2881" s="175">
        <v>2877</v>
      </c>
      <c r="C2881" s="105">
        <v>39692</v>
      </c>
      <c r="D2881" s="86"/>
      <c r="E2881" s="277">
        <v>39693</v>
      </c>
      <c r="F2881" s="105">
        <v>39694</v>
      </c>
      <c r="G2881" s="105">
        <v>39709</v>
      </c>
      <c r="H2881" s="238" t="s">
        <v>119</v>
      </c>
      <c r="I2881" s="206">
        <v>71126</v>
      </c>
      <c r="J2881" s="206"/>
      <c r="K2881" s="206"/>
      <c r="L2881" s="206">
        <v>33496</v>
      </c>
      <c r="M2881" s="206" t="s">
        <v>467</v>
      </c>
      <c r="N2881" s="206">
        <v>115591</v>
      </c>
      <c r="O2881" s="206">
        <v>29172</v>
      </c>
      <c r="P2881" s="206">
        <v>837954</v>
      </c>
      <c r="Q2881" s="206">
        <v>838555</v>
      </c>
      <c r="R2881" s="206">
        <v>12542</v>
      </c>
      <c r="S2881" s="206"/>
      <c r="T2881" s="206"/>
    </row>
    <row r="2882" spans="1:20">
      <c r="A2882" s="86">
        <v>2878</v>
      </c>
      <c r="B2882" s="175">
        <v>2878</v>
      </c>
      <c r="C2882" s="105">
        <v>39692</v>
      </c>
      <c r="D2882" s="86"/>
      <c r="E2882" s="277">
        <v>39693</v>
      </c>
      <c r="F2882" s="105">
        <v>39694</v>
      </c>
      <c r="G2882" s="105">
        <v>39709</v>
      </c>
      <c r="H2882" s="238" t="s">
        <v>119</v>
      </c>
      <c r="I2882" s="206">
        <v>71589</v>
      </c>
      <c r="J2882" s="206"/>
      <c r="K2882" s="206"/>
      <c r="L2882" s="206">
        <v>33508</v>
      </c>
      <c r="M2882" s="206" t="s">
        <v>468</v>
      </c>
      <c r="N2882" s="206">
        <v>114302</v>
      </c>
      <c r="O2882" s="206">
        <v>29180</v>
      </c>
      <c r="P2882" s="206">
        <v>843121</v>
      </c>
      <c r="Q2882" s="206">
        <v>838550</v>
      </c>
      <c r="R2882" s="206">
        <v>12604</v>
      </c>
      <c r="S2882" s="206"/>
      <c r="T2882" s="206"/>
    </row>
    <row r="2883" spans="1:20">
      <c r="A2883" s="86">
        <v>2879</v>
      </c>
      <c r="B2883" s="175">
        <v>2879</v>
      </c>
      <c r="C2883" s="105">
        <v>39692</v>
      </c>
      <c r="D2883" s="86"/>
      <c r="E2883" s="277">
        <v>39693</v>
      </c>
      <c r="F2883" s="105">
        <v>39693</v>
      </c>
      <c r="G2883" s="105">
        <v>39717</v>
      </c>
      <c r="H2883" s="238" t="s">
        <v>122</v>
      </c>
      <c r="I2883" s="206">
        <v>71842</v>
      </c>
      <c r="J2883" s="206"/>
      <c r="K2883" s="206"/>
      <c r="L2883" s="206">
        <v>33487</v>
      </c>
      <c r="M2883" s="206" t="s">
        <v>469</v>
      </c>
      <c r="N2883" s="206">
        <v>113221</v>
      </c>
      <c r="O2883" s="206">
        <v>29139</v>
      </c>
      <c r="P2883" s="206">
        <v>843225</v>
      </c>
      <c r="Q2883" s="206">
        <v>839023</v>
      </c>
      <c r="R2883" s="206">
        <v>12253</v>
      </c>
      <c r="S2883" s="206"/>
      <c r="T2883" s="206"/>
    </row>
    <row r="2884" spans="1:20">
      <c r="A2884" s="177">
        <v>2880</v>
      </c>
      <c r="B2884" s="86">
        <v>2880</v>
      </c>
      <c r="C2884" s="105">
        <v>39692</v>
      </c>
      <c r="D2884" s="86"/>
      <c r="E2884" s="277">
        <v>39693</v>
      </c>
      <c r="F2884" s="105">
        <v>39694</v>
      </c>
      <c r="G2884" s="105">
        <v>39717</v>
      </c>
      <c r="H2884" s="238" t="s">
        <v>122</v>
      </c>
      <c r="I2884" s="206">
        <v>71906</v>
      </c>
      <c r="J2884" s="206"/>
      <c r="K2884" s="206"/>
      <c r="L2884" s="206">
        <v>33484</v>
      </c>
      <c r="M2884" s="206" t="s">
        <v>470</v>
      </c>
      <c r="N2884" s="206">
        <v>115234</v>
      </c>
      <c r="O2884" s="206">
        <v>29136</v>
      </c>
      <c r="P2884" s="206">
        <v>843266</v>
      </c>
      <c r="Q2884" s="206">
        <v>839021</v>
      </c>
      <c r="R2884" s="206">
        <v>12982</v>
      </c>
      <c r="S2884" s="206"/>
      <c r="T2884" s="206"/>
    </row>
    <row r="2885" spans="1:20">
      <c r="A2885" s="177">
        <v>2881</v>
      </c>
      <c r="B2885" s="86">
        <v>2881</v>
      </c>
      <c r="C2885" s="105">
        <v>39692</v>
      </c>
      <c r="D2885" s="86"/>
      <c r="E2885" s="277">
        <v>39693</v>
      </c>
      <c r="F2885" s="105">
        <v>39694</v>
      </c>
      <c r="G2885" s="105">
        <v>39717</v>
      </c>
      <c r="H2885" s="238" t="s">
        <v>122</v>
      </c>
      <c r="I2885" s="206">
        <v>71900</v>
      </c>
      <c r="J2885" s="206"/>
      <c r="K2885" s="206"/>
      <c r="L2885" s="206">
        <v>33505</v>
      </c>
      <c r="M2885" s="206" t="s">
        <v>471</v>
      </c>
      <c r="N2885" s="206">
        <v>115711</v>
      </c>
      <c r="O2885" s="206">
        <v>29181</v>
      </c>
      <c r="P2885" s="206">
        <v>843221</v>
      </c>
      <c r="Q2885" s="206">
        <v>839032</v>
      </c>
      <c r="R2885" s="206">
        <v>11939</v>
      </c>
      <c r="S2885" s="206">
        <v>1480180</v>
      </c>
      <c r="T2885" s="206"/>
    </row>
    <row r="2886" spans="1:20">
      <c r="A2886" s="177">
        <v>2882</v>
      </c>
      <c r="B2886" s="86">
        <v>2882</v>
      </c>
      <c r="C2886" s="105">
        <v>39692</v>
      </c>
      <c r="D2886" s="86"/>
      <c r="E2886" s="277">
        <v>39694</v>
      </c>
      <c r="F2886" s="105">
        <v>39695</v>
      </c>
      <c r="G2886" s="105">
        <v>39714</v>
      </c>
      <c r="H2886" s="238" t="s">
        <v>119</v>
      </c>
      <c r="I2886" s="206">
        <v>71855</v>
      </c>
      <c r="J2886" s="206"/>
      <c r="K2886" s="206"/>
      <c r="L2886" s="206">
        <v>33481</v>
      </c>
      <c r="M2886" s="206" t="s">
        <v>472</v>
      </c>
      <c r="N2886" s="206">
        <v>115708</v>
      </c>
      <c r="O2886" s="206">
        <v>29092</v>
      </c>
      <c r="P2886" s="206">
        <v>843122</v>
      </c>
      <c r="Q2886" s="206">
        <v>839128</v>
      </c>
      <c r="R2886" s="206">
        <v>12948</v>
      </c>
      <c r="S2886" s="206">
        <v>1480177</v>
      </c>
      <c r="T2886" s="206"/>
    </row>
    <row r="2887" spans="1:20">
      <c r="A2887" s="177">
        <v>2883</v>
      </c>
      <c r="B2887" s="86">
        <v>2883</v>
      </c>
      <c r="C2887" s="105">
        <v>39692</v>
      </c>
      <c r="D2887" s="86"/>
      <c r="E2887" s="277">
        <v>39693</v>
      </c>
      <c r="F2887" s="105">
        <v>39694</v>
      </c>
      <c r="G2887" s="105">
        <v>39714</v>
      </c>
      <c r="H2887" s="238" t="s">
        <v>119</v>
      </c>
      <c r="I2887" s="206">
        <v>71837</v>
      </c>
      <c r="J2887" s="206"/>
      <c r="K2887" s="206"/>
      <c r="L2887" s="206">
        <v>33472</v>
      </c>
      <c r="M2887" s="206" t="s">
        <v>473</v>
      </c>
      <c r="N2887" s="206">
        <v>115707</v>
      </c>
      <c r="O2887" s="206">
        <v>29091</v>
      </c>
      <c r="P2887" s="206">
        <v>843198</v>
      </c>
      <c r="Q2887" s="206">
        <v>839036</v>
      </c>
      <c r="R2887" s="206">
        <v>11854</v>
      </c>
      <c r="S2887" s="206">
        <v>1480171</v>
      </c>
      <c r="T2887" s="206"/>
    </row>
    <row r="2888" spans="1:20">
      <c r="A2888" s="177">
        <v>2884</v>
      </c>
      <c r="B2888" s="86">
        <v>2884</v>
      </c>
      <c r="C2888" s="105">
        <v>39692</v>
      </c>
      <c r="D2888" s="86"/>
      <c r="E2888" s="277">
        <v>39694</v>
      </c>
      <c r="F2888" s="105">
        <v>39695</v>
      </c>
      <c r="G2888" s="105">
        <v>39713</v>
      </c>
      <c r="H2888" s="238" t="s">
        <v>119</v>
      </c>
      <c r="I2888" s="206">
        <v>72120</v>
      </c>
      <c r="J2888" s="206"/>
      <c r="K2888" s="206"/>
      <c r="L2888" s="206">
        <v>33495</v>
      </c>
      <c r="M2888" s="206" t="s">
        <v>474</v>
      </c>
      <c r="N2888" s="206">
        <v>115699</v>
      </c>
      <c r="O2888" s="206">
        <v>29158</v>
      </c>
      <c r="P2888" s="206">
        <v>843223</v>
      </c>
      <c r="Q2888" s="206">
        <v>839037</v>
      </c>
      <c r="R2888" s="206">
        <v>12543</v>
      </c>
      <c r="S2888" s="206">
        <v>1480160</v>
      </c>
      <c r="T2888" s="206"/>
    </row>
    <row r="2889" spans="1:20">
      <c r="A2889" s="177">
        <v>2885</v>
      </c>
      <c r="B2889" s="86">
        <v>2885</v>
      </c>
      <c r="C2889" s="105">
        <v>39692</v>
      </c>
      <c r="D2889" s="86"/>
      <c r="E2889" s="277">
        <v>39694</v>
      </c>
      <c r="F2889" s="105">
        <v>39695</v>
      </c>
      <c r="G2889" s="105">
        <v>39709</v>
      </c>
      <c r="H2889" s="238" t="s">
        <v>119</v>
      </c>
      <c r="I2889" s="206">
        <v>71848</v>
      </c>
      <c r="J2889" s="206"/>
      <c r="K2889" s="206"/>
      <c r="L2889" s="206">
        <v>33483</v>
      </c>
      <c r="M2889" s="206" t="s">
        <v>475</v>
      </c>
      <c r="N2889" s="206">
        <v>115701</v>
      </c>
      <c r="O2889" s="206">
        <v>29131</v>
      </c>
      <c r="P2889" s="206">
        <v>843708</v>
      </c>
      <c r="Q2889" s="206">
        <v>838567</v>
      </c>
      <c r="R2889" s="206">
        <v>12984</v>
      </c>
      <c r="S2889" s="206">
        <v>1480156</v>
      </c>
      <c r="T2889" s="206"/>
    </row>
    <row r="2890" spans="1:20">
      <c r="A2890" s="177">
        <v>2886</v>
      </c>
      <c r="B2890" s="86">
        <v>2886</v>
      </c>
      <c r="C2890" s="105">
        <v>39693</v>
      </c>
      <c r="D2890" s="86"/>
      <c r="E2890" s="277">
        <v>39693</v>
      </c>
      <c r="F2890" s="105">
        <v>39695</v>
      </c>
      <c r="G2890" s="105">
        <v>39714</v>
      </c>
      <c r="H2890" s="238" t="s">
        <v>119</v>
      </c>
      <c r="I2890" s="206">
        <v>72117</v>
      </c>
      <c r="J2890" s="206"/>
      <c r="K2890" s="206"/>
      <c r="L2890" s="206">
        <v>33478</v>
      </c>
      <c r="M2890" s="206" t="s">
        <v>476</v>
      </c>
      <c r="N2890" s="206">
        <v>115697</v>
      </c>
      <c r="O2890" s="206">
        <v>29157</v>
      </c>
      <c r="P2890" s="206">
        <v>843191</v>
      </c>
      <c r="Q2890" s="206">
        <v>238542</v>
      </c>
      <c r="R2890" s="206">
        <v>12954</v>
      </c>
      <c r="S2890" s="206"/>
      <c r="T2890" s="206"/>
    </row>
    <row r="2891" spans="1:20">
      <c r="A2891" s="177">
        <v>2887</v>
      </c>
      <c r="B2891" s="86">
        <v>2887</v>
      </c>
      <c r="C2891" s="105">
        <v>39693</v>
      </c>
      <c r="D2891" s="86"/>
      <c r="E2891" s="277">
        <v>39693</v>
      </c>
      <c r="F2891" s="105">
        <v>39694</v>
      </c>
      <c r="G2891" s="105">
        <v>39709</v>
      </c>
      <c r="H2891" s="238" t="s">
        <v>119</v>
      </c>
      <c r="I2891" s="206">
        <v>71858</v>
      </c>
      <c r="J2891" s="206"/>
      <c r="K2891" s="206"/>
      <c r="L2891" s="206">
        <v>33485</v>
      </c>
      <c r="M2891" s="206" t="s">
        <v>477</v>
      </c>
      <c r="N2891" s="206">
        <v>115586</v>
      </c>
      <c r="O2891" s="206">
        <v>29089</v>
      </c>
      <c r="P2891" s="206">
        <v>843195</v>
      </c>
      <c r="Q2891" s="206">
        <v>839028</v>
      </c>
      <c r="R2891" s="206">
        <v>12978</v>
      </c>
      <c r="S2891" s="206">
        <v>1480139</v>
      </c>
      <c r="T2891" s="206"/>
    </row>
    <row r="2892" spans="1:20">
      <c r="A2892" s="177">
        <v>2888</v>
      </c>
      <c r="B2892" s="86">
        <v>2888</v>
      </c>
      <c r="C2892" s="105">
        <v>39693</v>
      </c>
      <c r="D2892" s="86"/>
      <c r="E2892" s="277">
        <v>39694</v>
      </c>
      <c r="F2892" s="105">
        <v>39695</v>
      </c>
      <c r="G2892" s="105">
        <v>39714</v>
      </c>
      <c r="H2892" s="238" t="s">
        <v>119</v>
      </c>
      <c r="I2892" s="206">
        <v>72066</v>
      </c>
      <c r="J2892" s="206"/>
      <c r="K2892" s="206"/>
      <c r="L2892" s="206">
        <v>33448</v>
      </c>
      <c r="M2892" s="206" t="s">
        <v>478</v>
      </c>
      <c r="N2892" s="206">
        <v>114846</v>
      </c>
      <c r="O2892" s="206">
        <v>29034</v>
      </c>
      <c r="P2892" s="206">
        <v>843199</v>
      </c>
      <c r="Q2892" s="206">
        <v>839030</v>
      </c>
      <c r="R2892" s="206">
        <v>12611</v>
      </c>
      <c r="S2892" s="206">
        <v>1480148</v>
      </c>
      <c r="T2892" s="206"/>
    </row>
    <row r="2893" spans="1:20">
      <c r="A2893" s="177">
        <v>2889</v>
      </c>
      <c r="B2893" s="86">
        <v>2889</v>
      </c>
      <c r="C2893" s="105">
        <v>39693</v>
      </c>
      <c r="D2893" s="86"/>
      <c r="E2893" s="277">
        <v>39694</v>
      </c>
      <c r="F2893" s="105">
        <v>39699</v>
      </c>
      <c r="G2893" s="105">
        <v>39717</v>
      </c>
      <c r="H2893" s="238" t="s">
        <v>122</v>
      </c>
      <c r="I2893" s="206">
        <v>71914</v>
      </c>
      <c r="J2893" s="206"/>
      <c r="K2893" s="206"/>
      <c r="L2893" s="206">
        <v>33467</v>
      </c>
      <c r="M2893" s="206" t="s">
        <v>479</v>
      </c>
      <c r="N2893" s="206">
        <v>115691</v>
      </c>
      <c r="O2893" s="206">
        <v>29093</v>
      </c>
      <c r="P2893" s="206">
        <v>843272</v>
      </c>
      <c r="Q2893" s="206">
        <v>839031</v>
      </c>
      <c r="R2893" s="206">
        <v>12231</v>
      </c>
      <c r="S2893" s="206"/>
      <c r="T2893" s="206"/>
    </row>
    <row r="2894" spans="1:20">
      <c r="A2894" s="177">
        <v>2890</v>
      </c>
      <c r="B2894" s="86">
        <v>2890</v>
      </c>
      <c r="C2894" s="105">
        <v>39693</v>
      </c>
      <c r="D2894" s="86"/>
      <c r="E2894" s="277">
        <v>39694</v>
      </c>
      <c r="F2894" s="105">
        <v>39695</v>
      </c>
      <c r="G2894" s="105">
        <v>39709</v>
      </c>
      <c r="H2894" s="238" t="s">
        <v>119</v>
      </c>
      <c r="I2894" s="206">
        <v>71856</v>
      </c>
      <c r="J2894" s="206"/>
      <c r="K2894" s="206"/>
      <c r="L2894" s="206">
        <v>33479</v>
      </c>
      <c r="M2894" s="206" t="s">
        <v>480</v>
      </c>
      <c r="N2894" s="206">
        <v>114985</v>
      </c>
      <c r="O2894" s="206">
        <v>29149</v>
      </c>
      <c r="P2894" s="206">
        <v>843289</v>
      </c>
      <c r="Q2894" s="206">
        <v>838549</v>
      </c>
      <c r="R2894" s="206">
        <v>12935</v>
      </c>
      <c r="S2894" s="206"/>
      <c r="T2894" s="206"/>
    </row>
    <row r="2895" spans="1:20">
      <c r="A2895" s="177">
        <v>2891</v>
      </c>
      <c r="B2895" s="86">
        <v>2891</v>
      </c>
      <c r="C2895" s="105">
        <v>39693</v>
      </c>
      <c r="D2895" s="86"/>
      <c r="E2895" s="277">
        <v>39694</v>
      </c>
      <c r="F2895" s="105">
        <v>39695</v>
      </c>
      <c r="G2895" s="105">
        <v>39710</v>
      </c>
      <c r="H2895" s="238" t="s">
        <v>120</v>
      </c>
      <c r="I2895" s="206">
        <v>72109</v>
      </c>
      <c r="J2895" s="206"/>
      <c r="K2895" s="206"/>
      <c r="L2895" s="206">
        <v>33402</v>
      </c>
      <c r="M2895" s="206" t="s">
        <v>481</v>
      </c>
      <c r="N2895" s="206">
        <v>114460</v>
      </c>
      <c r="O2895" s="206">
        <v>29016</v>
      </c>
      <c r="P2895" s="206">
        <v>841997</v>
      </c>
      <c r="Q2895" s="206">
        <v>838541</v>
      </c>
      <c r="R2895" s="206">
        <v>12745</v>
      </c>
      <c r="S2895" s="206"/>
      <c r="T2895" s="206"/>
    </row>
    <row r="2896" spans="1:20">
      <c r="A2896" s="177">
        <v>2892</v>
      </c>
      <c r="B2896" s="177">
        <v>2892</v>
      </c>
      <c r="C2896" s="105">
        <v>39693</v>
      </c>
      <c r="D2896" s="177"/>
      <c r="E2896" s="277">
        <v>39694</v>
      </c>
      <c r="F2896" s="105">
        <v>39695</v>
      </c>
      <c r="G2896" s="105">
        <v>39710</v>
      </c>
      <c r="H2896" s="238" t="s">
        <v>119</v>
      </c>
      <c r="I2896" s="206">
        <v>71976</v>
      </c>
      <c r="J2896" s="206"/>
      <c r="K2896" s="206"/>
      <c r="L2896" s="206">
        <v>33470</v>
      </c>
      <c r="M2896" s="206" t="s">
        <v>482</v>
      </c>
      <c r="N2896" s="206">
        <v>114774</v>
      </c>
      <c r="O2896" s="206">
        <v>29108</v>
      </c>
      <c r="P2896" s="206">
        <v>843139</v>
      </c>
      <c r="Q2896" s="206">
        <v>838557</v>
      </c>
      <c r="R2896" s="206">
        <v>12266</v>
      </c>
      <c r="S2896" s="206"/>
      <c r="T2896" s="206"/>
    </row>
    <row r="2897" spans="1:20">
      <c r="A2897" s="177">
        <v>2893</v>
      </c>
      <c r="B2897" s="177">
        <v>2893</v>
      </c>
      <c r="C2897" s="105">
        <v>39693</v>
      </c>
      <c r="D2897" s="177"/>
      <c r="E2897" s="277">
        <v>39694</v>
      </c>
      <c r="F2897" s="105">
        <v>39695</v>
      </c>
      <c r="G2897" s="105">
        <v>39709</v>
      </c>
      <c r="H2897" s="238" t="s">
        <v>119</v>
      </c>
      <c r="I2897" s="206">
        <v>70541</v>
      </c>
      <c r="J2897" s="206"/>
      <c r="K2897" s="206"/>
      <c r="L2897" s="206">
        <v>33394</v>
      </c>
      <c r="M2897" s="206" t="s">
        <v>483</v>
      </c>
      <c r="N2897" s="206">
        <v>115107</v>
      </c>
      <c r="O2897" s="206">
        <v>28984</v>
      </c>
      <c r="P2897" s="206">
        <v>843197</v>
      </c>
      <c r="Q2897" s="206">
        <v>838556</v>
      </c>
      <c r="R2897" s="206">
        <v>12663</v>
      </c>
      <c r="S2897" s="206"/>
      <c r="T2897" s="206"/>
    </row>
    <row r="2898" spans="1:20">
      <c r="A2898" s="177">
        <v>2894</v>
      </c>
      <c r="B2898" s="177">
        <v>2894</v>
      </c>
      <c r="C2898" s="105">
        <v>39693</v>
      </c>
      <c r="D2898" s="177"/>
      <c r="E2898" s="277">
        <v>39695</v>
      </c>
      <c r="F2898" s="105">
        <v>39695</v>
      </c>
      <c r="G2898" s="105">
        <v>39710</v>
      </c>
      <c r="H2898" s="238" t="s">
        <v>820</v>
      </c>
      <c r="I2898" s="206">
        <v>70344</v>
      </c>
      <c r="J2898" s="206"/>
      <c r="K2898" s="206"/>
      <c r="L2898" s="206">
        <v>33333</v>
      </c>
      <c r="M2898" s="206" t="s">
        <v>484</v>
      </c>
      <c r="N2898" s="206">
        <v>115598</v>
      </c>
      <c r="O2898" s="206">
        <v>28909</v>
      </c>
      <c r="P2898" s="206">
        <v>843194</v>
      </c>
      <c r="Q2898" s="206">
        <v>838548</v>
      </c>
      <c r="R2898" s="206">
        <v>12428</v>
      </c>
      <c r="S2898" s="206"/>
      <c r="T2898" s="206"/>
    </row>
    <row r="2899" spans="1:20">
      <c r="A2899" s="177">
        <v>2895</v>
      </c>
      <c r="B2899" s="177">
        <v>2895</v>
      </c>
      <c r="C2899" s="105">
        <v>39693</v>
      </c>
      <c r="D2899" s="177"/>
      <c r="E2899" s="277">
        <v>39694</v>
      </c>
      <c r="F2899" s="105">
        <v>39695</v>
      </c>
      <c r="G2899" s="105">
        <v>39709</v>
      </c>
      <c r="H2899" s="238" t="s">
        <v>120</v>
      </c>
      <c r="I2899" s="206">
        <v>71637</v>
      </c>
      <c r="J2899" s="206"/>
      <c r="K2899" s="206"/>
      <c r="L2899" s="206">
        <v>33406</v>
      </c>
      <c r="M2899" s="206" t="s">
        <v>485</v>
      </c>
      <c r="N2899" s="206">
        <v>115780</v>
      </c>
      <c r="O2899" s="206">
        <v>29006</v>
      </c>
      <c r="P2899" s="206">
        <v>843222</v>
      </c>
      <c r="Q2899" s="206">
        <v>838547</v>
      </c>
      <c r="R2899" s="206">
        <v>12599</v>
      </c>
      <c r="S2899" s="206">
        <v>1480146</v>
      </c>
      <c r="T2899" s="206"/>
    </row>
    <row r="2900" spans="1:20">
      <c r="A2900" s="177">
        <v>2896</v>
      </c>
      <c r="B2900" s="177">
        <v>2896</v>
      </c>
      <c r="C2900" s="105">
        <v>39693</v>
      </c>
      <c r="D2900" s="177"/>
      <c r="E2900" s="277">
        <v>39694</v>
      </c>
      <c r="F2900" s="105">
        <v>39695</v>
      </c>
      <c r="G2900" s="105">
        <v>39709</v>
      </c>
      <c r="H2900" s="238" t="s">
        <v>120</v>
      </c>
      <c r="I2900" s="206">
        <v>72065</v>
      </c>
      <c r="J2900" s="206"/>
      <c r="K2900" s="206"/>
      <c r="L2900" s="206">
        <v>33390</v>
      </c>
      <c r="M2900" s="206" t="s">
        <v>486</v>
      </c>
      <c r="N2900" s="206">
        <v>115581</v>
      </c>
      <c r="O2900" s="206">
        <v>28969</v>
      </c>
      <c r="P2900" s="206">
        <v>843268</v>
      </c>
      <c r="Q2900" s="206">
        <v>238540</v>
      </c>
      <c r="R2900" s="206">
        <v>12741</v>
      </c>
      <c r="S2900" s="206">
        <v>780149</v>
      </c>
      <c r="T2900" s="206"/>
    </row>
    <row r="2901" spans="1:20">
      <c r="A2901" s="177">
        <v>2897</v>
      </c>
      <c r="B2901" s="177">
        <v>2897</v>
      </c>
      <c r="C2901" s="105">
        <v>39693</v>
      </c>
      <c r="D2901" s="177"/>
      <c r="E2901" s="277">
        <v>39694</v>
      </c>
      <c r="F2901" s="105">
        <v>39695</v>
      </c>
      <c r="G2901" s="105">
        <v>39709</v>
      </c>
      <c r="H2901" s="238" t="s">
        <v>119</v>
      </c>
      <c r="I2901" s="206">
        <v>69220</v>
      </c>
      <c r="J2901" s="206"/>
      <c r="K2901" s="206"/>
      <c r="L2901" s="206">
        <v>33462</v>
      </c>
      <c r="M2901" s="206" t="s">
        <v>487</v>
      </c>
      <c r="N2901" s="206">
        <v>115582</v>
      </c>
      <c r="O2901" s="206">
        <v>29096</v>
      </c>
      <c r="P2901" s="206">
        <v>843224</v>
      </c>
      <c r="Q2901" s="206">
        <v>838548</v>
      </c>
      <c r="R2901" s="206">
        <v>11916</v>
      </c>
      <c r="S2901" s="206"/>
      <c r="T2901" s="206"/>
    </row>
    <row r="2902" spans="1:20">
      <c r="A2902" s="177">
        <v>2898</v>
      </c>
      <c r="B2902" s="177">
        <v>2898</v>
      </c>
      <c r="C2902" s="105">
        <v>39693</v>
      </c>
      <c r="D2902" s="177"/>
      <c r="E2902" s="277">
        <v>39694</v>
      </c>
      <c r="F2902" s="105">
        <v>39695</v>
      </c>
      <c r="G2902" s="105">
        <v>39709</v>
      </c>
      <c r="H2902" s="238" t="s">
        <v>120</v>
      </c>
      <c r="I2902" s="206">
        <v>67299</v>
      </c>
      <c r="J2902" s="206"/>
      <c r="K2902" s="206"/>
      <c r="L2902" s="206">
        <v>33393</v>
      </c>
      <c r="M2902" s="206" t="s">
        <v>488</v>
      </c>
      <c r="N2902" s="206">
        <v>115865</v>
      </c>
      <c r="O2902" s="206">
        <v>28976</v>
      </c>
      <c r="P2902" s="206">
        <v>841046</v>
      </c>
      <c r="Q2902" s="206">
        <v>839035</v>
      </c>
      <c r="R2902" s="206">
        <v>12701</v>
      </c>
      <c r="S2902" s="206">
        <v>1480406</v>
      </c>
      <c r="T2902" s="206"/>
    </row>
    <row r="2903" spans="1:20">
      <c r="A2903" s="177">
        <v>2899</v>
      </c>
      <c r="B2903" s="177">
        <v>2899</v>
      </c>
      <c r="C2903" s="105">
        <v>39693</v>
      </c>
      <c r="D2903" s="177"/>
      <c r="E2903" s="277">
        <v>39694</v>
      </c>
      <c r="F2903" s="105">
        <v>39695</v>
      </c>
      <c r="G2903" s="105">
        <v>39709</v>
      </c>
      <c r="H2903" s="238" t="s">
        <v>820</v>
      </c>
      <c r="I2903" s="206">
        <v>70397</v>
      </c>
      <c r="J2903" s="206"/>
      <c r="K2903" s="206"/>
      <c r="L2903" s="206">
        <v>33442</v>
      </c>
      <c r="M2903" s="206" t="s">
        <v>489</v>
      </c>
      <c r="N2903" s="206">
        <v>115102</v>
      </c>
      <c r="O2903" s="206">
        <v>29047</v>
      </c>
      <c r="P2903" s="206">
        <v>841041</v>
      </c>
      <c r="Q2903" s="206">
        <v>839017</v>
      </c>
      <c r="R2903" s="206">
        <v>12198</v>
      </c>
      <c r="S2903" s="206">
        <v>680086</v>
      </c>
      <c r="T2903" s="206"/>
    </row>
    <row r="2904" spans="1:20">
      <c r="A2904" s="177">
        <v>2900</v>
      </c>
      <c r="B2904" s="177">
        <v>2900</v>
      </c>
      <c r="C2904" s="105">
        <v>39693</v>
      </c>
      <c r="D2904" s="177"/>
      <c r="E2904" s="277">
        <v>39694</v>
      </c>
      <c r="F2904" s="105">
        <v>39695</v>
      </c>
      <c r="G2904" s="105">
        <v>39709</v>
      </c>
      <c r="H2904" s="238" t="s">
        <v>119</v>
      </c>
      <c r="I2904" s="206">
        <v>71894</v>
      </c>
      <c r="J2904" s="206"/>
      <c r="K2904" s="206"/>
      <c r="L2904" s="206">
        <v>33375</v>
      </c>
      <c r="M2904" s="206" t="s">
        <v>195</v>
      </c>
      <c r="N2904" s="206">
        <v>115584</v>
      </c>
      <c r="O2904" s="206">
        <v>28994</v>
      </c>
      <c r="P2904" s="206">
        <v>12287</v>
      </c>
      <c r="Q2904" s="206">
        <v>839016</v>
      </c>
      <c r="R2904" s="206">
        <v>12287</v>
      </c>
      <c r="S2904" s="206">
        <v>1980130</v>
      </c>
      <c r="T2904" s="206"/>
    </row>
    <row r="2905" spans="1:20">
      <c r="A2905" s="178">
        <v>2901</v>
      </c>
      <c r="B2905" s="177">
        <v>2901</v>
      </c>
      <c r="C2905" s="105">
        <v>39693</v>
      </c>
      <c r="D2905" s="177"/>
      <c r="E2905" s="277">
        <v>39694</v>
      </c>
      <c r="F2905" s="105">
        <v>39695</v>
      </c>
      <c r="G2905" s="105">
        <v>39713</v>
      </c>
      <c r="H2905" s="238" t="s">
        <v>119</v>
      </c>
      <c r="I2905" s="206">
        <v>72111</v>
      </c>
      <c r="J2905" s="206"/>
      <c r="K2905" s="206"/>
      <c r="L2905" s="206">
        <v>33480</v>
      </c>
      <c r="M2905" s="206" t="s">
        <v>196</v>
      </c>
      <c r="N2905" s="206">
        <v>115237</v>
      </c>
      <c r="O2905" s="206">
        <v>29156</v>
      </c>
      <c r="P2905" s="206">
        <v>843695</v>
      </c>
      <c r="Q2905" s="206">
        <v>839019</v>
      </c>
      <c r="R2905" s="206">
        <v>12936</v>
      </c>
      <c r="S2905" s="206"/>
      <c r="T2905" s="206"/>
    </row>
    <row r="2906" spans="1:20">
      <c r="A2906" s="178">
        <v>2902</v>
      </c>
      <c r="B2906" s="177">
        <v>2902</v>
      </c>
      <c r="C2906" s="105">
        <v>39693</v>
      </c>
      <c r="D2906" s="177"/>
      <c r="E2906" s="277">
        <v>39694</v>
      </c>
      <c r="F2906" s="105">
        <v>39695</v>
      </c>
      <c r="G2906" s="105">
        <v>39709</v>
      </c>
      <c r="H2906" s="238" t="s">
        <v>120</v>
      </c>
      <c r="I2906" s="206">
        <v>71965</v>
      </c>
      <c r="J2906" s="206"/>
      <c r="K2906" s="206"/>
      <c r="L2906" s="206">
        <v>33443</v>
      </c>
      <c r="M2906" s="206" t="s">
        <v>197</v>
      </c>
      <c r="N2906" s="206">
        <v>113580</v>
      </c>
      <c r="O2906" s="206">
        <v>29057</v>
      </c>
      <c r="P2906" s="206">
        <v>842774</v>
      </c>
      <c r="Q2906" s="206">
        <v>839018</v>
      </c>
      <c r="R2906" s="206">
        <v>12714</v>
      </c>
      <c r="S2906" s="206">
        <v>780179</v>
      </c>
      <c r="T2906" s="206"/>
    </row>
    <row r="2907" spans="1:20">
      <c r="A2907" s="178">
        <v>2903</v>
      </c>
      <c r="B2907" s="177">
        <v>2903</v>
      </c>
      <c r="C2907" s="105">
        <v>39693</v>
      </c>
      <c r="D2907" s="177"/>
      <c r="E2907" s="277">
        <v>39695</v>
      </c>
      <c r="F2907" s="105">
        <v>39699</v>
      </c>
      <c r="G2907" s="105">
        <v>39710</v>
      </c>
      <c r="H2907" s="238" t="s">
        <v>119</v>
      </c>
      <c r="I2907" s="206">
        <v>71915</v>
      </c>
      <c r="J2907" s="206"/>
      <c r="K2907" s="206"/>
      <c r="L2907" s="206">
        <v>33329</v>
      </c>
      <c r="M2907" s="206" t="s">
        <v>198</v>
      </c>
      <c r="N2907" s="206">
        <v>115236</v>
      </c>
      <c r="O2907" s="206">
        <v>28943</v>
      </c>
      <c r="P2907" s="206">
        <v>844144</v>
      </c>
      <c r="Q2907" s="206">
        <v>839016</v>
      </c>
      <c r="R2907" s="206">
        <v>12296</v>
      </c>
      <c r="S2907" s="206"/>
      <c r="T2907" s="206"/>
    </row>
    <row r="2908" spans="1:20">
      <c r="A2908" s="178">
        <v>2904</v>
      </c>
      <c r="B2908" s="177">
        <v>2904</v>
      </c>
      <c r="C2908" s="105">
        <v>39694</v>
      </c>
      <c r="D2908" s="177"/>
      <c r="E2908" s="277">
        <v>39695</v>
      </c>
      <c r="F2908" s="105">
        <v>39695</v>
      </c>
      <c r="G2908" s="105">
        <v>39709</v>
      </c>
      <c r="H2908" s="238" t="s">
        <v>119</v>
      </c>
      <c r="I2908" s="206">
        <v>71966</v>
      </c>
      <c r="J2908" s="206"/>
      <c r="K2908" s="206"/>
      <c r="L2908" s="206">
        <v>33376</v>
      </c>
      <c r="M2908" s="206" t="s">
        <v>199</v>
      </c>
      <c r="N2908" s="206">
        <v>115584</v>
      </c>
      <c r="O2908" s="206">
        <v>28992</v>
      </c>
      <c r="P2908" s="206">
        <v>844188</v>
      </c>
      <c r="Q2908" s="206">
        <v>839015</v>
      </c>
      <c r="R2908" s="206">
        <v>12278</v>
      </c>
      <c r="S2908" s="206"/>
      <c r="T2908" s="206"/>
    </row>
    <row r="2909" spans="1:20">
      <c r="A2909" s="178">
        <v>2905</v>
      </c>
      <c r="B2909" s="177">
        <v>2905</v>
      </c>
      <c r="C2909" s="105">
        <v>39694</v>
      </c>
      <c r="D2909" s="177"/>
      <c r="E2909" s="277">
        <v>39695</v>
      </c>
      <c r="F2909" s="105">
        <v>39695</v>
      </c>
      <c r="G2909" s="105">
        <v>39710</v>
      </c>
      <c r="H2909" s="238" t="s">
        <v>820</v>
      </c>
      <c r="I2909" s="206">
        <v>72105</v>
      </c>
      <c r="J2909" s="206"/>
      <c r="K2909" s="206"/>
      <c r="L2909" s="206">
        <v>33453</v>
      </c>
      <c r="M2909" s="206" t="s">
        <v>200</v>
      </c>
      <c r="N2909" s="206">
        <v>116032</v>
      </c>
      <c r="O2909" s="206">
        <v>29035</v>
      </c>
      <c r="P2909" s="206">
        <v>844143</v>
      </c>
      <c r="Q2909" s="206">
        <v>838557</v>
      </c>
      <c r="R2909" s="206">
        <v>12514</v>
      </c>
      <c r="S2909" s="206">
        <v>480326</v>
      </c>
      <c r="T2909" s="206"/>
    </row>
    <row r="2910" spans="1:20">
      <c r="A2910" s="178">
        <v>2906</v>
      </c>
      <c r="B2910" s="177">
        <v>2906</v>
      </c>
      <c r="C2910" s="105">
        <v>39694</v>
      </c>
      <c r="D2910" s="177"/>
      <c r="E2910" s="277">
        <v>39695</v>
      </c>
      <c r="F2910" s="105">
        <v>39695</v>
      </c>
      <c r="G2910" s="105">
        <v>39710</v>
      </c>
      <c r="H2910" s="238" t="s">
        <v>119</v>
      </c>
      <c r="I2910" s="206">
        <v>72029</v>
      </c>
      <c r="J2910" s="206"/>
      <c r="K2910" s="206"/>
      <c r="L2910" s="206">
        <v>33014</v>
      </c>
      <c r="M2910" s="206" t="s">
        <v>201</v>
      </c>
      <c r="N2910" s="206">
        <v>116022</v>
      </c>
      <c r="O2910" s="206">
        <v>28344</v>
      </c>
      <c r="P2910" s="206">
        <v>843271</v>
      </c>
      <c r="Q2910" s="206">
        <v>838536</v>
      </c>
      <c r="R2910" s="206">
        <v>11355</v>
      </c>
      <c r="S2910" s="206">
        <v>1480161</v>
      </c>
      <c r="T2910" s="206"/>
    </row>
    <row r="2911" spans="1:20">
      <c r="A2911" s="178">
        <v>2907</v>
      </c>
      <c r="B2911" s="177">
        <v>2907</v>
      </c>
      <c r="C2911" s="105">
        <v>39694</v>
      </c>
      <c r="D2911" s="177"/>
      <c r="E2911" s="277">
        <v>39695</v>
      </c>
      <c r="F2911" s="105">
        <v>39695</v>
      </c>
      <c r="G2911" s="105">
        <v>39713</v>
      </c>
      <c r="H2911" s="238" t="s">
        <v>119</v>
      </c>
      <c r="I2911" s="206">
        <v>72046</v>
      </c>
      <c r="J2911" s="206"/>
      <c r="K2911" s="206"/>
      <c r="L2911" s="206">
        <v>33009</v>
      </c>
      <c r="M2911" s="206" t="s">
        <v>202</v>
      </c>
      <c r="N2911" s="206">
        <v>115235</v>
      </c>
      <c r="O2911" s="206">
        <v>28508</v>
      </c>
      <c r="P2911" s="206">
        <v>844149</v>
      </c>
      <c r="Q2911" s="206">
        <v>838534</v>
      </c>
      <c r="R2911" s="206">
        <v>12147</v>
      </c>
      <c r="S2911" s="206"/>
      <c r="T2911" s="206"/>
    </row>
    <row r="2912" spans="1:20">
      <c r="A2912" s="178">
        <v>2908</v>
      </c>
      <c r="B2912" s="177">
        <v>2908</v>
      </c>
      <c r="C2912" s="105">
        <v>39694</v>
      </c>
      <c r="D2912" s="177"/>
      <c r="E2912" s="277">
        <v>39695</v>
      </c>
      <c r="F2912" s="105">
        <v>39699</v>
      </c>
      <c r="G2912" s="105">
        <v>39710</v>
      </c>
      <c r="H2912" s="238" t="s">
        <v>119</v>
      </c>
      <c r="I2912" s="206">
        <v>72043</v>
      </c>
      <c r="J2912" s="206"/>
      <c r="K2912" s="206"/>
      <c r="L2912" s="206">
        <v>33431</v>
      </c>
      <c r="M2912" s="206" t="s">
        <v>203</v>
      </c>
      <c r="N2912" s="206">
        <v>115788</v>
      </c>
      <c r="O2912" s="206">
        <v>29026</v>
      </c>
      <c r="P2912" s="206">
        <v>844148</v>
      </c>
      <c r="Q2912" s="206">
        <v>838535</v>
      </c>
      <c r="R2912" s="206">
        <v>12568</v>
      </c>
      <c r="S2912" s="206"/>
      <c r="T2912" s="206"/>
    </row>
    <row r="2913" spans="1:20">
      <c r="A2913" s="178">
        <v>2909</v>
      </c>
      <c r="B2913" s="177">
        <v>2909</v>
      </c>
      <c r="C2913" s="105">
        <v>39694</v>
      </c>
      <c r="D2913" s="177"/>
      <c r="E2913" s="277">
        <v>39696</v>
      </c>
      <c r="F2913" s="105">
        <v>39699</v>
      </c>
      <c r="G2913" s="105">
        <v>39713</v>
      </c>
      <c r="H2913" s="238" t="s">
        <v>821</v>
      </c>
      <c r="I2913" s="206">
        <v>72038</v>
      </c>
      <c r="J2913" s="206"/>
      <c r="K2913" s="206"/>
      <c r="L2913" s="206">
        <v>33383</v>
      </c>
      <c r="M2913" s="206" t="s">
        <v>204</v>
      </c>
      <c r="N2913" s="206">
        <v>116293</v>
      </c>
      <c r="O2913" s="206">
        <v>28993</v>
      </c>
      <c r="P2913" s="206">
        <v>844184</v>
      </c>
      <c r="Q2913" s="206">
        <v>838532</v>
      </c>
      <c r="R2913" s="206">
        <v>12677</v>
      </c>
      <c r="S2913" s="206"/>
      <c r="T2913" s="206"/>
    </row>
    <row r="2914" spans="1:20">
      <c r="A2914" s="178">
        <v>2910</v>
      </c>
      <c r="B2914" s="177">
        <v>2910</v>
      </c>
      <c r="C2914" s="105">
        <v>39694</v>
      </c>
      <c r="D2914" s="177"/>
      <c r="E2914" s="277">
        <v>39695</v>
      </c>
      <c r="F2914" s="105">
        <v>39699</v>
      </c>
      <c r="G2914" s="105">
        <v>39713</v>
      </c>
      <c r="H2914" s="238" t="s">
        <v>119</v>
      </c>
      <c r="I2914" s="206">
        <v>72069</v>
      </c>
      <c r="J2914" s="206"/>
      <c r="K2914" s="206"/>
      <c r="L2914" s="206">
        <v>33460</v>
      </c>
      <c r="M2914" s="206" t="s">
        <v>205</v>
      </c>
      <c r="N2914" s="206">
        <v>116192</v>
      </c>
      <c r="O2914" s="206">
        <v>29112</v>
      </c>
      <c r="P2914" s="206">
        <v>844145</v>
      </c>
      <c r="Q2914" s="206">
        <v>838533</v>
      </c>
      <c r="R2914" s="206">
        <v>12743</v>
      </c>
      <c r="S2914" s="206"/>
      <c r="T2914" s="206"/>
    </row>
    <row r="2915" spans="1:20">
      <c r="A2915" s="177">
        <v>2911</v>
      </c>
      <c r="B2915" s="186">
        <v>2911</v>
      </c>
      <c r="C2915" s="105">
        <v>39694</v>
      </c>
      <c r="D2915" s="177"/>
      <c r="E2915" s="277">
        <v>39696</v>
      </c>
      <c r="F2915" s="105">
        <v>39699</v>
      </c>
      <c r="G2915" s="105">
        <v>39713</v>
      </c>
      <c r="H2915" s="238" t="s">
        <v>120</v>
      </c>
      <c r="I2915" s="206">
        <v>72106</v>
      </c>
      <c r="J2915" s="206"/>
      <c r="K2915" s="206"/>
      <c r="L2915" s="206">
        <v>33335</v>
      </c>
      <c r="M2915" s="206" t="s">
        <v>206</v>
      </c>
      <c r="N2915" s="206">
        <v>116046</v>
      </c>
      <c r="O2915" s="206">
        <v>28944</v>
      </c>
      <c r="P2915" s="206">
        <v>844181</v>
      </c>
      <c r="Q2915" s="206">
        <v>838539</v>
      </c>
      <c r="R2915" s="206">
        <v>12420</v>
      </c>
      <c r="S2915" s="206"/>
      <c r="T2915" s="206"/>
    </row>
    <row r="2916" spans="1:20">
      <c r="A2916" s="177">
        <v>2912</v>
      </c>
      <c r="B2916" s="186">
        <v>2912</v>
      </c>
      <c r="C2916" s="105">
        <v>39694</v>
      </c>
      <c r="D2916" s="177"/>
      <c r="E2916" s="277">
        <v>39695</v>
      </c>
      <c r="F2916" s="105">
        <v>39699</v>
      </c>
      <c r="G2916" s="105">
        <v>39710</v>
      </c>
      <c r="H2916" s="238" t="s">
        <v>119</v>
      </c>
      <c r="I2916" s="206">
        <v>72036</v>
      </c>
      <c r="J2916" s="206"/>
      <c r="K2916" s="206"/>
      <c r="L2916" s="206">
        <v>33515</v>
      </c>
      <c r="M2916" s="206" t="s">
        <v>207</v>
      </c>
      <c r="N2916" s="206">
        <v>116034</v>
      </c>
      <c r="O2916" s="206">
        <v>29184</v>
      </c>
      <c r="P2916" s="206">
        <v>844147</v>
      </c>
      <c r="Q2916" s="206">
        <v>838531</v>
      </c>
      <c r="R2916" s="206">
        <v>12729</v>
      </c>
      <c r="S2916" s="206"/>
      <c r="T2916" s="206"/>
    </row>
    <row r="2917" spans="1:20">
      <c r="A2917" s="177">
        <v>2913</v>
      </c>
      <c r="B2917" s="186">
        <v>2913</v>
      </c>
      <c r="C2917" s="105">
        <v>39694</v>
      </c>
      <c r="D2917" s="177"/>
      <c r="E2917" s="277">
        <v>39695</v>
      </c>
      <c r="F2917" s="105">
        <v>39699</v>
      </c>
      <c r="G2917" s="105">
        <v>39710</v>
      </c>
      <c r="H2917" s="238" t="s">
        <v>119</v>
      </c>
      <c r="I2917" s="206">
        <v>72042</v>
      </c>
      <c r="J2917" s="206"/>
      <c r="K2917" s="206"/>
      <c r="L2917" s="206">
        <v>33507</v>
      </c>
      <c r="M2917" s="206" t="s">
        <v>208</v>
      </c>
      <c r="N2917" s="206">
        <v>116457</v>
      </c>
      <c r="O2917" s="206">
        <v>29201</v>
      </c>
      <c r="P2917" s="206">
        <v>844182</v>
      </c>
      <c r="Q2917" s="206">
        <v>839025</v>
      </c>
      <c r="R2917" s="206">
        <v>12603</v>
      </c>
      <c r="S2917" s="206"/>
      <c r="T2917" s="206"/>
    </row>
    <row r="2918" spans="1:20">
      <c r="A2918" s="177">
        <v>2914</v>
      </c>
      <c r="B2918" s="186">
        <v>2914</v>
      </c>
      <c r="C2918" s="105">
        <v>39694</v>
      </c>
      <c r="D2918" s="177"/>
      <c r="E2918" s="277">
        <v>39695</v>
      </c>
      <c r="F2918" s="105">
        <v>39695</v>
      </c>
      <c r="G2918" s="105">
        <v>39709</v>
      </c>
      <c r="H2918" s="238" t="s">
        <v>119</v>
      </c>
      <c r="I2918" s="206">
        <v>72052</v>
      </c>
      <c r="J2918" s="206"/>
      <c r="K2918" s="206"/>
      <c r="L2918" s="206">
        <v>33497</v>
      </c>
      <c r="M2918" s="206" t="s">
        <v>209</v>
      </c>
      <c r="N2918" s="206">
        <v>115588</v>
      </c>
      <c r="O2918" s="206">
        <v>29150</v>
      </c>
      <c r="P2918" s="206">
        <v>844027</v>
      </c>
      <c r="Q2918" s="206">
        <v>839026</v>
      </c>
      <c r="R2918" s="206">
        <v>12566</v>
      </c>
      <c r="S2918" s="206"/>
      <c r="T2918" s="206"/>
    </row>
    <row r="2919" spans="1:20">
      <c r="A2919" s="177">
        <v>2915</v>
      </c>
      <c r="B2919" s="186">
        <v>2915</v>
      </c>
      <c r="C2919" s="105">
        <v>39694</v>
      </c>
      <c r="D2919" s="177"/>
      <c r="E2919" s="277">
        <v>39695</v>
      </c>
      <c r="F2919" s="105">
        <v>39699</v>
      </c>
      <c r="G2919" s="105">
        <v>39710</v>
      </c>
      <c r="H2919" s="238" t="s">
        <v>119</v>
      </c>
      <c r="I2919" s="206">
        <v>72108</v>
      </c>
      <c r="J2919" s="206"/>
      <c r="K2919" s="206"/>
      <c r="L2919" s="206">
        <v>32247</v>
      </c>
      <c r="M2919" s="206" t="s">
        <v>210</v>
      </c>
      <c r="N2919" s="206">
        <v>115783</v>
      </c>
      <c r="O2919" s="206">
        <v>27540</v>
      </c>
      <c r="P2919" s="206">
        <v>844186</v>
      </c>
      <c r="Q2919" s="206">
        <v>839027</v>
      </c>
      <c r="R2919" s="206">
        <v>11106</v>
      </c>
      <c r="S2919" s="206">
        <v>1790180</v>
      </c>
      <c r="T2919" s="206"/>
    </row>
    <row r="2920" spans="1:20">
      <c r="A2920" s="177">
        <v>2916</v>
      </c>
      <c r="B2920" s="186">
        <v>2916</v>
      </c>
      <c r="C2920" s="105">
        <v>39694</v>
      </c>
      <c r="D2920" s="177"/>
      <c r="E2920" s="277">
        <v>39696</v>
      </c>
      <c r="F2920" s="105">
        <v>39699</v>
      </c>
      <c r="G2920" s="105">
        <v>39713</v>
      </c>
      <c r="H2920" s="238" t="s">
        <v>821</v>
      </c>
      <c r="I2920" s="206">
        <v>72041</v>
      </c>
      <c r="J2920" s="206"/>
      <c r="K2920" s="206"/>
      <c r="L2920" s="206">
        <v>33512</v>
      </c>
      <c r="M2920" s="206" t="s">
        <v>211</v>
      </c>
      <c r="N2920" s="206">
        <v>116193</v>
      </c>
      <c r="O2920" s="206">
        <v>29179</v>
      </c>
      <c r="P2920" s="206">
        <v>843519</v>
      </c>
      <c r="Q2920" s="206">
        <v>839020</v>
      </c>
      <c r="R2920" s="206">
        <v>12272</v>
      </c>
      <c r="S2920" s="206">
        <v>1980230</v>
      </c>
      <c r="T2920" s="206"/>
    </row>
    <row r="2921" spans="1:20">
      <c r="A2921" s="177">
        <v>2917</v>
      </c>
      <c r="B2921" s="186">
        <v>2917</v>
      </c>
      <c r="C2921" s="105">
        <v>39694</v>
      </c>
      <c r="D2921" s="177"/>
      <c r="E2921" s="277">
        <v>39695</v>
      </c>
      <c r="F2921" s="105">
        <v>39699</v>
      </c>
      <c r="G2921" s="105">
        <v>39710</v>
      </c>
      <c r="H2921" s="238" t="s">
        <v>820</v>
      </c>
      <c r="I2921" s="206">
        <v>72100</v>
      </c>
      <c r="J2921" s="206"/>
      <c r="K2921" s="206"/>
      <c r="L2921" s="206">
        <v>33450</v>
      </c>
      <c r="M2921" s="206" t="s">
        <v>212</v>
      </c>
      <c r="N2921" s="206">
        <v>116183</v>
      </c>
      <c r="O2921" s="206">
        <v>29023</v>
      </c>
      <c r="P2921" s="206">
        <v>843520</v>
      </c>
      <c r="Q2921" s="206">
        <v>838530</v>
      </c>
      <c r="R2921" s="206">
        <v>12606</v>
      </c>
      <c r="S2921" s="206">
        <v>1980254</v>
      </c>
      <c r="T2921" s="206"/>
    </row>
    <row r="2922" spans="1:20">
      <c r="A2922" s="177">
        <v>2918</v>
      </c>
      <c r="B2922" s="186">
        <v>2918</v>
      </c>
      <c r="C2922" s="105">
        <v>39694</v>
      </c>
      <c r="D2922" s="177"/>
      <c r="E2922" s="277">
        <v>39695</v>
      </c>
      <c r="F2922" s="105">
        <v>39695</v>
      </c>
      <c r="G2922" s="105">
        <v>39710</v>
      </c>
      <c r="H2922" s="238" t="s">
        <v>119</v>
      </c>
      <c r="I2922" s="206">
        <v>72040</v>
      </c>
      <c r="J2922" s="206"/>
      <c r="K2922" s="206"/>
      <c r="L2922" s="206">
        <v>33397</v>
      </c>
      <c r="M2922" s="206" t="s">
        <v>213</v>
      </c>
      <c r="N2922" s="206">
        <v>116456</v>
      </c>
      <c r="O2922" s="206">
        <v>28997</v>
      </c>
      <c r="P2922" s="206">
        <v>843517</v>
      </c>
      <c r="Q2922" s="206">
        <v>838538</v>
      </c>
      <c r="R2922" s="206">
        <v>12652</v>
      </c>
      <c r="S2922" s="206">
        <v>1980256</v>
      </c>
      <c r="T2922" s="206"/>
    </row>
    <row r="2923" spans="1:20">
      <c r="A2923" s="177">
        <v>2919</v>
      </c>
      <c r="B2923" s="186">
        <v>2919</v>
      </c>
      <c r="C2923" s="105">
        <v>39694</v>
      </c>
      <c r="D2923" s="177"/>
      <c r="E2923" s="277">
        <v>39695</v>
      </c>
      <c r="F2923" s="105">
        <v>39699</v>
      </c>
      <c r="G2923" s="105">
        <v>39713</v>
      </c>
      <c r="H2923" s="238" t="s">
        <v>119</v>
      </c>
      <c r="I2923" s="206">
        <v>72039</v>
      </c>
      <c r="J2923" s="206"/>
      <c r="K2923" s="206"/>
      <c r="L2923" s="206">
        <v>33509</v>
      </c>
      <c r="M2923" s="206" t="s">
        <v>214</v>
      </c>
      <c r="N2923" s="206">
        <v>115779</v>
      </c>
      <c r="O2923" s="206">
        <v>29202</v>
      </c>
      <c r="P2923" s="206">
        <v>842294</v>
      </c>
      <c r="Q2923" s="206">
        <v>839022</v>
      </c>
      <c r="R2923" s="206">
        <v>12522</v>
      </c>
      <c r="S2923" s="206"/>
      <c r="T2923" s="206"/>
    </row>
    <row r="2924" spans="1:20">
      <c r="A2924" s="177">
        <v>2920</v>
      </c>
      <c r="B2924" s="186">
        <v>2920</v>
      </c>
      <c r="C2924" s="105">
        <v>39694</v>
      </c>
      <c r="D2924" s="177"/>
      <c r="E2924" s="277">
        <v>39695</v>
      </c>
      <c r="F2924" s="105">
        <v>39699</v>
      </c>
      <c r="G2924" s="105">
        <v>39710</v>
      </c>
      <c r="H2924" s="238" t="s">
        <v>119</v>
      </c>
      <c r="I2924" s="206">
        <v>72047</v>
      </c>
      <c r="J2924" s="206"/>
      <c r="K2924" s="206"/>
      <c r="L2924" s="206">
        <v>33458</v>
      </c>
      <c r="M2924" s="206" t="s">
        <v>490</v>
      </c>
      <c r="N2924" s="206">
        <v>116453</v>
      </c>
      <c r="O2924" s="206">
        <v>29024</v>
      </c>
      <c r="P2924" s="206">
        <v>844630</v>
      </c>
      <c r="Q2924" s="206">
        <v>839014</v>
      </c>
      <c r="R2924" s="206">
        <v>11934</v>
      </c>
      <c r="S2924" s="206">
        <v>1980238</v>
      </c>
      <c r="T2924" s="206"/>
    </row>
    <row r="2925" spans="1:20">
      <c r="A2925" s="177">
        <v>2921</v>
      </c>
      <c r="B2925" s="186">
        <v>2921</v>
      </c>
      <c r="C2925" s="105">
        <v>39695</v>
      </c>
      <c r="D2925" s="177"/>
      <c r="E2925" s="277">
        <v>39695</v>
      </c>
      <c r="F2925" s="105">
        <v>39699</v>
      </c>
      <c r="G2925" s="105">
        <v>39710</v>
      </c>
      <c r="H2925" s="238" t="s">
        <v>119</v>
      </c>
      <c r="I2925" s="206">
        <v>72037</v>
      </c>
      <c r="J2925" s="206"/>
      <c r="K2925" s="206"/>
      <c r="L2925" s="206">
        <v>33513</v>
      </c>
      <c r="M2925" s="206" t="s">
        <v>491</v>
      </c>
      <c r="N2925" s="206">
        <v>115104</v>
      </c>
      <c r="O2925" s="206">
        <v>29198</v>
      </c>
      <c r="P2925" s="206">
        <v>834274</v>
      </c>
      <c r="Q2925" s="206">
        <v>839013</v>
      </c>
      <c r="R2925" s="206">
        <v>12233</v>
      </c>
      <c r="S2925" s="206">
        <v>1980233</v>
      </c>
      <c r="T2925" s="206"/>
    </row>
    <row r="2926" spans="1:20">
      <c r="A2926" s="177">
        <v>2922</v>
      </c>
      <c r="B2926" s="186">
        <v>2922</v>
      </c>
      <c r="C2926" s="105">
        <v>39695</v>
      </c>
      <c r="D2926" s="177"/>
      <c r="E2926" s="277">
        <v>39696</v>
      </c>
      <c r="F2926" s="105">
        <v>39699</v>
      </c>
      <c r="G2926" s="105">
        <v>39713</v>
      </c>
      <c r="H2926" s="238" t="s">
        <v>119</v>
      </c>
      <c r="I2926" s="206">
        <v>71896</v>
      </c>
      <c r="J2926" s="206"/>
      <c r="K2926" s="206"/>
      <c r="L2926" s="206">
        <v>33380</v>
      </c>
      <c r="M2926" s="206" t="s">
        <v>492</v>
      </c>
      <c r="N2926" s="206">
        <v>115931</v>
      </c>
      <c r="O2926" s="206">
        <v>28968</v>
      </c>
      <c r="P2926" s="206">
        <v>843276</v>
      </c>
      <c r="Q2926" s="206">
        <v>839008</v>
      </c>
      <c r="R2926" s="206">
        <v>12682</v>
      </c>
      <c r="S2926" s="206">
        <v>1980241</v>
      </c>
      <c r="T2926" s="206"/>
    </row>
    <row r="2927" spans="1:20">
      <c r="A2927" s="177">
        <v>2923</v>
      </c>
      <c r="B2927" s="186">
        <v>2923</v>
      </c>
      <c r="C2927" s="105">
        <v>39695</v>
      </c>
      <c r="D2927" s="177"/>
      <c r="E2927" s="277">
        <v>39696</v>
      </c>
      <c r="F2927" s="105">
        <v>39699</v>
      </c>
      <c r="G2927" s="105">
        <v>39714</v>
      </c>
      <c r="H2927" s="238" t="s">
        <v>120</v>
      </c>
      <c r="I2927" s="206">
        <v>71905</v>
      </c>
      <c r="J2927" s="206"/>
      <c r="K2927" s="206"/>
      <c r="L2927" s="206">
        <v>33180</v>
      </c>
      <c r="M2927" s="206" t="s">
        <v>493</v>
      </c>
      <c r="N2927" s="206">
        <v>115786</v>
      </c>
      <c r="O2927" s="206">
        <v>28649</v>
      </c>
      <c r="P2927" s="206">
        <v>844150</v>
      </c>
      <c r="Q2927" s="206">
        <v>839009</v>
      </c>
      <c r="R2927" s="206">
        <v>11638</v>
      </c>
      <c r="S2927" s="206">
        <v>1980183</v>
      </c>
      <c r="T2927" s="206"/>
    </row>
    <row r="2928" spans="1:20">
      <c r="A2928" s="177">
        <v>2924</v>
      </c>
      <c r="B2928" s="186">
        <v>2924</v>
      </c>
      <c r="C2928" s="105">
        <v>39695</v>
      </c>
      <c r="D2928" s="177"/>
      <c r="E2928" s="277">
        <v>39700</v>
      </c>
      <c r="F2928" s="105">
        <v>39701</v>
      </c>
      <c r="G2928" s="105">
        <v>39715</v>
      </c>
      <c r="H2928" s="238" t="s">
        <v>119</v>
      </c>
      <c r="I2928" s="206">
        <v>71899</v>
      </c>
      <c r="J2928" s="206"/>
      <c r="K2928" s="206"/>
      <c r="L2928" s="206">
        <v>33451</v>
      </c>
      <c r="M2928" s="206" t="s">
        <v>494</v>
      </c>
      <c r="N2928" s="206">
        <v>115242</v>
      </c>
      <c r="O2928" s="206">
        <v>29073</v>
      </c>
      <c r="P2928" s="206">
        <v>843888</v>
      </c>
      <c r="Q2928" s="206">
        <v>839645</v>
      </c>
      <c r="R2928" s="206">
        <v>12574</v>
      </c>
      <c r="S2928" s="206"/>
      <c r="T2928" s="206"/>
    </row>
    <row r="2929" spans="1:20">
      <c r="A2929" s="177">
        <v>2925</v>
      </c>
      <c r="B2929" s="186">
        <v>2925</v>
      </c>
      <c r="C2929" s="105">
        <v>39695</v>
      </c>
      <c r="D2929" s="177"/>
      <c r="E2929" s="277">
        <v>39696</v>
      </c>
      <c r="F2929" s="105">
        <v>39699</v>
      </c>
      <c r="G2929" s="105">
        <v>39713</v>
      </c>
      <c r="H2929" s="238" t="s">
        <v>120</v>
      </c>
      <c r="I2929" s="206">
        <v>72110</v>
      </c>
      <c r="J2929" s="206"/>
      <c r="K2929" s="206"/>
      <c r="L2929" s="206">
        <v>33433</v>
      </c>
      <c r="M2929" s="206" t="s">
        <v>495</v>
      </c>
      <c r="N2929" s="206">
        <v>116461</v>
      </c>
      <c r="O2929" s="206">
        <v>29077</v>
      </c>
      <c r="P2929" s="206">
        <v>844029</v>
      </c>
      <c r="Q2929" s="206">
        <v>839011</v>
      </c>
      <c r="R2929" s="206">
        <v>12236</v>
      </c>
      <c r="S2929" s="206">
        <v>288056</v>
      </c>
      <c r="T2929" s="206"/>
    </row>
    <row r="2930" spans="1:20">
      <c r="A2930" s="177">
        <v>2926</v>
      </c>
      <c r="B2930" s="186">
        <v>2926</v>
      </c>
      <c r="C2930" s="105">
        <v>39695</v>
      </c>
      <c r="D2930" s="177"/>
      <c r="E2930" s="277">
        <v>39696</v>
      </c>
      <c r="F2930" s="105">
        <v>39699</v>
      </c>
      <c r="G2930" s="105">
        <v>39713</v>
      </c>
      <c r="H2930" s="238" t="s">
        <v>119</v>
      </c>
      <c r="I2930" s="206">
        <v>72030</v>
      </c>
      <c r="J2930" s="206"/>
      <c r="K2930" s="206"/>
      <c r="L2930" s="206">
        <v>33506</v>
      </c>
      <c r="M2930" s="206" t="s">
        <v>496</v>
      </c>
      <c r="N2930" s="206">
        <v>116454</v>
      </c>
      <c r="O2930" s="206">
        <v>29174</v>
      </c>
      <c r="P2930" s="206">
        <v>844026</v>
      </c>
      <c r="Q2930" s="206">
        <v>839644</v>
      </c>
      <c r="R2930" s="206">
        <v>11241</v>
      </c>
      <c r="S2930" s="206"/>
      <c r="T2930" s="206"/>
    </row>
    <row r="2931" spans="1:20">
      <c r="A2931" s="177">
        <v>2927</v>
      </c>
      <c r="B2931" s="186">
        <v>2927</v>
      </c>
      <c r="C2931" s="105">
        <v>39695</v>
      </c>
      <c r="D2931" s="177"/>
      <c r="E2931" s="277">
        <v>39696</v>
      </c>
      <c r="F2931" s="105">
        <v>39699</v>
      </c>
      <c r="G2931" s="105">
        <v>39713</v>
      </c>
      <c r="H2931" s="238" t="s">
        <v>120</v>
      </c>
      <c r="I2931" s="206">
        <v>71125</v>
      </c>
      <c r="J2931" s="206"/>
      <c r="K2931" s="206"/>
      <c r="L2931" s="206">
        <v>33534</v>
      </c>
      <c r="M2931" s="206" t="s">
        <v>497</v>
      </c>
      <c r="N2931" s="206">
        <v>115298</v>
      </c>
      <c r="O2931" s="206">
        <v>29221</v>
      </c>
      <c r="P2931" s="206">
        <v>843523</v>
      </c>
      <c r="Q2931" s="206">
        <v>839298</v>
      </c>
      <c r="R2931" s="206">
        <v>12234</v>
      </c>
      <c r="S2931" s="206"/>
      <c r="T2931" s="206"/>
    </row>
    <row r="2932" spans="1:20">
      <c r="A2932" s="177">
        <v>2928</v>
      </c>
      <c r="B2932" s="186">
        <v>2928</v>
      </c>
      <c r="C2932" s="105">
        <v>39695</v>
      </c>
      <c r="D2932" s="177"/>
      <c r="E2932" s="277">
        <v>39696</v>
      </c>
      <c r="F2932" s="105">
        <v>39699</v>
      </c>
      <c r="G2932" s="105">
        <v>39709</v>
      </c>
      <c r="H2932" s="238" t="s">
        <v>119</v>
      </c>
      <c r="I2932" s="206">
        <v>71402</v>
      </c>
      <c r="J2932" s="206"/>
      <c r="K2932" s="206"/>
      <c r="L2932" s="206">
        <v>33504</v>
      </c>
      <c r="M2932" s="206" t="s">
        <v>498</v>
      </c>
      <c r="N2932" s="206">
        <v>114901</v>
      </c>
      <c r="O2932" s="206">
        <v>29190</v>
      </c>
      <c r="P2932" s="206">
        <v>844185</v>
      </c>
      <c r="Q2932" s="206">
        <v>839647</v>
      </c>
      <c r="R2932" s="206">
        <v>12348</v>
      </c>
      <c r="S2932" s="206">
        <v>1980259</v>
      </c>
      <c r="T2932" s="206"/>
    </row>
    <row r="2933" spans="1:20">
      <c r="A2933" s="177">
        <v>2929</v>
      </c>
      <c r="B2933" s="186">
        <v>2929</v>
      </c>
      <c r="C2933" s="105">
        <v>39695</v>
      </c>
      <c r="D2933" s="177"/>
      <c r="E2933" s="277">
        <v>39699</v>
      </c>
      <c r="F2933" s="105">
        <v>39700</v>
      </c>
      <c r="G2933" s="105">
        <v>39709</v>
      </c>
      <c r="H2933" s="238" t="s">
        <v>119</v>
      </c>
      <c r="I2933" s="206">
        <v>71916</v>
      </c>
      <c r="J2933" s="206"/>
      <c r="K2933" s="206"/>
      <c r="L2933" s="206">
        <v>33396</v>
      </c>
      <c r="M2933" s="206" t="s">
        <v>499</v>
      </c>
      <c r="N2933" s="206">
        <v>115108</v>
      </c>
      <c r="O2933" s="206">
        <v>28964</v>
      </c>
      <c r="P2933" s="206">
        <v>844028</v>
      </c>
      <c r="Q2933" s="206">
        <v>839632</v>
      </c>
      <c r="R2933" s="206">
        <v>12651</v>
      </c>
      <c r="S2933" s="206"/>
      <c r="T2933" s="206"/>
    </row>
    <row r="2934" spans="1:20">
      <c r="A2934" s="177">
        <v>2930</v>
      </c>
      <c r="B2934" s="186">
        <v>2930</v>
      </c>
      <c r="C2934" s="105">
        <v>39695</v>
      </c>
      <c r="D2934" s="177"/>
      <c r="E2934" s="277">
        <v>39706</v>
      </c>
      <c r="F2934" s="105">
        <v>39707</v>
      </c>
      <c r="G2934" s="105">
        <v>39717</v>
      </c>
      <c r="H2934" s="238" t="s">
        <v>120</v>
      </c>
      <c r="I2934" s="206">
        <v>71852</v>
      </c>
      <c r="J2934" s="206"/>
      <c r="K2934" s="206"/>
      <c r="L2934" s="206">
        <v>33252</v>
      </c>
      <c r="M2934" s="206" t="s">
        <v>215</v>
      </c>
      <c r="N2934" s="206">
        <v>115698</v>
      </c>
      <c r="O2934" s="206">
        <v>28785</v>
      </c>
      <c r="P2934" s="206">
        <v>843267</v>
      </c>
      <c r="Q2934" s="206">
        <v>239643</v>
      </c>
      <c r="R2934" s="206">
        <v>11400</v>
      </c>
      <c r="S2934" s="206">
        <v>288059</v>
      </c>
      <c r="T2934" s="206"/>
    </row>
    <row r="2935" spans="1:20">
      <c r="A2935" s="177">
        <v>2931</v>
      </c>
      <c r="B2935" s="187">
        <v>2931</v>
      </c>
      <c r="C2935" s="105">
        <v>39695</v>
      </c>
      <c r="D2935" s="177"/>
      <c r="E2935" s="277">
        <v>39699</v>
      </c>
      <c r="F2935" s="105">
        <v>39700</v>
      </c>
      <c r="G2935" s="105">
        <v>39713</v>
      </c>
      <c r="H2935" s="238" t="s">
        <v>821</v>
      </c>
      <c r="I2935" s="206">
        <v>71189</v>
      </c>
      <c r="J2935" s="206"/>
      <c r="K2935" s="206"/>
      <c r="L2935" s="206">
        <v>33432</v>
      </c>
      <c r="M2935" s="206" t="s">
        <v>500</v>
      </c>
      <c r="N2935" s="206">
        <v>115696</v>
      </c>
      <c r="O2935" s="206">
        <v>29028</v>
      </c>
      <c r="P2935" s="206">
        <v>843522</v>
      </c>
      <c r="Q2935" s="206">
        <v>839641</v>
      </c>
      <c r="R2935" s="206">
        <v>12571</v>
      </c>
      <c r="S2935" s="206"/>
      <c r="T2935" s="206"/>
    </row>
    <row r="2936" spans="1:20">
      <c r="A2936" s="177">
        <v>2932</v>
      </c>
      <c r="B2936" s="187">
        <v>2932</v>
      </c>
      <c r="C2936" s="105">
        <v>39695</v>
      </c>
      <c r="D2936" s="177"/>
      <c r="E2936" s="277">
        <v>39696</v>
      </c>
      <c r="F2936" s="105">
        <v>39699</v>
      </c>
      <c r="G2936" s="105">
        <v>39710</v>
      </c>
      <c r="H2936" s="238" t="s">
        <v>119</v>
      </c>
      <c r="I2936" s="206">
        <v>71178</v>
      </c>
      <c r="J2936" s="206"/>
      <c r="K2936" s="206"/>
      <c r="L2936" s="206">
        <v>33372</v>
      </c>
      <c r="M2936" s="206" t="s">
        <v>501</v>
      </c>
      <c r="N2936" s="206">
        <v>116291</v>
      </c>
      <c r="O2936" s="206">
        <v>28980</v>
      </c>
      <c r="P2936" s="206">
        <v>844189</v>
      </c>
      <c r="Q2936" s="206">
        <v>839010</v>
      </c>
      <c r="R2936" s="206">
        <v>12280</v>
      </c>
      <c r="S2936" s="206">
        <v>1980172</v>
      </c>
      <c r="T2936" s="206"/>
    </row>
    <row r="2937" spans="1:20">
      <c r="A2937" s="177">
        <v>2933</v>
      </c>
      <c r="B2937" s="187">
        <v>2933</v>
      </c>
      <c r="C2937" s="105">
        <v>39695</v>
      </c>
      <c r="D2937" s="177"/>
      <c r="E2937" s="277">
        <v>39696</v>
      </c>
      <c r="F2937" s="105">
        <v>39699</v>
      </c>
      <c r="G2937" s="105">
        <v>39713</v>
      </c>
      <c r="H2937" s="238" t="s">
        <v>821</v>
      </c>
      <c r="I2937" s="206">
        <v>71170</v>
      </c>
      <c r="J2937" s="206"/>
      <c r="K2937" s="206"/>
      <c r="L2937" s="206">
        <v>33366</v>
      </c>
      <c r="M2937" s="206" t="s">
        <v>502</v>
      </c>
      <c r="N2937" s="206">
        <v>115703</v>
      </c>
      <c r="O2937" s="206">
        <v>28954</v>
      </c>
      <c r="P2937" s="206">
        <v>843912</v>
      </c>
      <c r="Q2937" s="206">
        <v>839211</v>
      </c>
      <c r="R2937" s="206">
        <v>376</v>
      </c>
      <c r="S2937" s="206">
        <v>1980246</v>
      </c>
      <c r="T2937" s="206"/>
    </row>
    <row r="2938" spans="1:20">
      <c r="A2938" s="177">
        <v>2934</v>
      </c>
      <c r="B2938" s="187">
        <v>2934</v>
      </c>
      <c r="C2938" s="105">
        <v>39695</v>
      </c>
      <c r="D2938" s="177"/>
      <c r="E2938" s="277">
        <v>39702</v>
      </c>
      <c r="F2938" s="105">
        <v>39703</v>
      </c>
      <c r="G2938" s="177"/>
      <c r="H2938" s="177"/>
      <c r="I2938" s="206">
        <v>71124</v>
      </c>
      <c r="J2938" s="206"/>
      <c r="K2938" s="206"/>
      <c r="L2938" s="206">
        <v>33455</v>
      </c>
      <c r="M2938" s="206" t="s">
        <v>503</v>
      </c>
      <c r="N2938" s="206">
        <v>114294</v>
      </c>
      <c r="O2938" s="206">
        <v>29060</v>
      </c>
      <c r="P2938" s="206">
        <v>843518</v>
      </c>
      <c r="Q2938" s="206">
        <v>839211</v>
      </c>
      <c r="R2938" s="206">
        <v>12708</v>
      </c>
      <c r="S2938" s="206">
        <v>1980173</v>
      </c>
      <c r="T2938" s="206"/>
    </row>
    <row r="2939" spans="1:20">
      <c r="A2939" s="177">
        <v>2935</v>
      </c>
      <c r="B2939" s="187">
        <v>2935</v>
      </c>
      <c r="C2939" s="105">
        <v>39695</v>
      </c>
      <c r="D2939" s="177"/>
      <c r="E2939" s="277">
        <v>39696</v>
      </c>
      <c r="F2939" s="105">
        <v>39699</v>
      </c>
      <c r="G2939" s="105">
        <v>39710</v>
      </c>
      <c r="H2939" s="238" t="s">
        <v>119</v>
      </c>
      <c r="I2939" s="206">
        <v>72099</v>
      </c>
      <c r="J2939" s="206"/>
      <c r="K2939" s="206"/>
      <c r="L2939" s="206">
        <v>33345</v>
      </c>
      <c r="M2939" s="206" t="s">
        <v>504</v>
      </c>
      <c r="N2939" s="206">
        <v>114306</v>
      </c>
      <c r="O2939" s="206">
        <v>28928</v>
      </c>
      <c r="P2939" s="206">
        <v>841410</v>
      </c>
      <c r="Q2939" s="206">
        <v>839631</v>
      </c>
      <c r="R2939" s="206">
        <v>12418</v>
      </c>
      <c r="S2939" s="206"/>
      <c r="T2939" s="206"/>
    </row>
    <row r="2940" spans="1:20">
      <c r="A2940" s="177">
        <v>2936</v>
      </c>
      <c r="B2940" s="187">
        <v>2936</v>
      </c>
      <c r="C2940" s="105">
        <v>39695</v>
      </c>
      <c r="D2940" s="177"/>
      <c r="E2940" s="277">
        <v>39701</v>
      </c>
      <c r="F2940" s="105">
        <v>39702</v>
      </c>
      <c r="G2940" s="105">
        <v>39715</v>
      </c>
      <c r="H2940" s="238" t="s">
        <v>119</v>
      </c>
      <c r="I2940" s="206">
        <v>71853</v>
      </c>
      <c r="J2940" s="206"/>
      <c r="K2940" s="206"/>
      <c r="L2940" s="206">
        <v>32998</v>
      </c>
      <c r="M2940" s="206" t="s">
        <v>505</v>
      </c>
      <c r="N2940" s="206">
        <v>115702</v>
      </c>
      <c r="O2940" s="206">
        <v>28496</v>
      </c>
      <c r="P2940" s="206">
        <v>843394</v>
      </c>
      <c r="Q2940" s="206">
        <v>839624</v>
      </c>
      <c r="R2940" s="206">
        <v>12042</v>
      </c>
      <c r="S2940" s="206"/>
      <c r="T2940" s="206"/>
    </row>
    <row r="2941" spans="1:20">
      <c r="A2941" s="177">
        <v>2937</v>
      </c>
      <c r="B2941" s="187">
        <v>2937</v>
      </c>
      <c r="C2941" s="105">
        <v>39695</v>
      </c>
      <c r="D2941" s="177"/>
      <c r="E2941" s="277">
        <v>39696</v>
      </c>
      <c r="F2941" s="105">
        <v>39699</v>
      </c>
      <c r="G2941" s="105">
        <v>39713</v>
      </c>
      <c r="H2941" s="238" t="s">
        <v>120</v>
      </c>
      <c r="I2941" s="206">
        <v>71971</v>
      </c>
      <c r="J2941" s="206"/>
      <c r="K2941" s="206"/>
      <c r="L2941" s="206">
        <v>33532</v>
      </c>
      <c r="M2941" s="206" t="s">
        <v>506</v>
      </c>
      <c r="N2941" s="206">
        <v>114299</v>
      </c>
      <c r="O2941" s="206">
        <v>29200</v>
      </c>
      <c r="P2941" s="206">
        <v>840702</v>
      </c>
      <c r="Q2941" s="206">
        <v>839639</v>
      </c>
      <c r="R2941" s="206">
        <v>12237</v>
      </c>
      <c r="S2941" s="206">
        <v>1980272</v>
      </c>
      <c r="T2941" s="206"/>
    </row>
    <row r="2942" spans="1:20">
      <c r="A2942" s="177">
        <v>2938</v>
      </c>
      <c r="B2942" s="187">
        <v>2938</v>
      </c>
      <c r="C2942" s="105">
        <v>39695</v>
      </c>
      <c r="D2942" s="177"/>
      <c r="E2942" s="277">
        <v>39696</v>
      </c>
      <c r="F2942" s="105">
        <v>39699</v>
      </c>
      <c r="G2942" s="105">
        <v>39713</v>
      </c>
      <c r="H2942" s="238" t="s">
        <v>120</v>
      </c>
      <c r="I2942" s="206">
        <v>71892</v>
      </c>
      <c r="J2942" s="206"/>
      <c r="K2942" s="206"/>
      <c r="L2942" s="206">
        <v>32290</v>
      </c>
      <c r="M2942" s="206" t="s">
        <v>507</v>
      </c>
      <c r="N2942" s="206">
        <v>114303</v>
      </c>
      <c r="O2942" s="206">
        <v>27490</v>
      </c>
      <c r="P2942" s="206">
        <v>843792</v>
      </c>
      <c r="Q2942" s="206">
        <v>839210</v>
      </c>
      <c r="R2942" s="206">
        <v>10991</v>
      </c>
      <c r="S2942" s="206">
        <v>1980239</v>
      </c>
      <c r="T2942" s="206"/>
    </row>
    <row r="2943" spans="1:20">
      <c r="A2943" s="177">
        <v>2939</v>
      </c>
      <c r="B2943" s="187">
        <v>2939</v>
      </c>
      <c r="C2943" s="105">
        <v>39696</v>
      </c>
      <c r="D2943" s="177"/>
      <c r="E2943" s="277">
        <v>39699</v>
      </c>
      <c r="F2943" s="105">
        <v>39700</v>
      </c>
      <c r="G2943" s="105">
        <v>39714</v>
      </c>
      <c r="H2943" s="238" t="s">
        <v>120</v>
      </c>
      <c r="I2943" s="206">
        <v>71467</v>
      </c>
      <c r="J2943" s="206"/>
      <c r="K2943" s="206"/>
      <c r="L2943" s="206">
        <v>33387</v>
      </c>
      <c r="M2943" s="206" t="s">
        <v>508</v>
      </c>
      <c r="N2943" s="206">
        <v>114472</v>
      </c>
      <c r="O2943" s="206">
        <v>28979</v>
      </c>
      <c r="P2943" s="206">
        <v>840422</v>
      </c>
      <c r="Q2943" s="206">
        <v>839622</v>
      </c>
      <c r="R2943" s="206">
        <v>12600</v>
      </c>
      <c r="S2943" s="206">
        <v>1980245</v>
      </c>
      <c r="T2943" s="206"/>
    </row>
    <row r="2944" spans="1:20">
      <c r="A2944" s="177">
        <v>2940</v>
      </c>
      <c r="B2944" s="187">
        <v>2940</v>
      </c>
      <c r="C2944" s="105">
        <v>39696</v>
      </c>
      <c r="D2944" s="177"/>
      <c r="E2944" s="277">
        <v>39696</v>
      </c>
      <c r="F2944" s="105">
        <v>39699</v>
      </c>
      <c r="G2944" s="105">
        <v>39710</v>
      </c>
      <c r="H2944" s="238" t="s">
        <v>119</v>
      </c>
      <c r="I2944" s="206">
        <v>71888</v>
      </c>
      <c r="J2944" s="206"/>
      <c r="K2944" s="206"/>
      <c r="L2944" s="206">
        <v>33550</v>
      </c>
      <c r="M2944" s="206" t="s">
        <v>509</v>
      </c>
      <c r="N2944" s="206">
        <v>115693</v>
      </c>
      <c r="O2944" s="206">
        <v>29255</v>
      </c>
      <c r="P2944" s="206">
        <v>840969</v>
      </c>
      <c r="Q2944" s="206">
        <v>839188</v>
      </c>
      <c r="R2944" s="206">
        <v>12607</v>
      </c>
      <c r="S2944" s="206">
        <v>1980177</v>
      </c>
      <c r="T2944" s="206"/>
    </row>
    <row r="2945" spans="1:20">
      <c r="A2945" s="177">
        <v>2941</v>
      </c>
      <c r="B2945" s="187">
        <v>2941</v>
      </c>
      <c r="C2945" s="105">
        <v>39696</v>
      </c>
      <c r="D2945" s="177"/>
      <c r="E2945" s="277">
        <v>39714</v>
      </c>
      <c r="F2945" s="105">
        <v>39727</v>
      </c>
      <c r="G2945" s="177"/>
      <c r="H2945" s="177"/>
      <c r="I2945" s="206">
        <v>71904</v>
      </c>
      <c r="J2945" s="206"/>
      <c r="K2945" s="206"/>
      <c r="L2945" s="206">
        <v>33447</v>
      </c>
      <c r="M2945" s="206" t="s">
        <v>510</v>
      </c>
      <c r="N2945" s="206">
        <v>115786</v>
      </c>
      <c r="O2945" s="206">
        <v>29056</v>
      </c>
      <c r="P2945" s="206">
        <v>841044</v>
      </c>
      <c r="Q2945" s="206">
        <v>839189</v>
      </c>
      <c r="R2945" s="206">
        <v>12286</v>
      </c>
      <c r="S2945" s="206">
        <v>1980160</v>
      </c>
      <c r="T2945" s="206"/>
    </row>
    <row r="2946" spans="1:20">
      <c r="A2946" s="177">
        <v>2942</v>
      </c>
      <c r="B2946" s="187">
        <v>2942</v>
      </c>
      <c r="C2946" s="105">
        <v>39696</v>
      </c>
      <c r="D2946" s="177"/>
      <c r="E2946" s="277">
        <v>39699</v>
      </c>
      <c r="F2946" s="105">
        <v>39700</v>
      </c>
      <c r="G2946" s="105">
        <v>39714</v>
      </c>
      <c r="H2946" s="238" t="s">
        <v>122</v>
      </c>
      <c r="I2946" s="206">
        <v>71459</v>
      </c>
      <c r="J2946" s="206"/>
      <c r="K2946" s="206"/>
      <c r="L2946" s="206">
        <v>33580</v>
      </c>
      <c r="M2946" s="206" t="s">
        <v>511</v>
      </c>
      <c r="N2946" s="206">
        <v>114478</v>
      </c>
      <c r="O2946" s="206">
        <v>29325</v>
      </c>
      <c r="P2946" s="206">
        <v>840967</v>
      </c>
      <c r="Q2946" s="206">
        <v>839197</v>
      </c>
      <c r="R2946" s="206">
        <v>12392</v>
      </c>
      <c r="S2946" s="206"/>
      <c r="T2946" s="206"/>
    </row>
    <row r="2947" spans="1:20">
      <c r="A2947" s="177">
        <v>2943</v>
      </c>
      <c r="B2947" s="187">
        <v>2943</v>
      </c>
      <c r="C2947" s="105">
        <v>39696</v>
      </c>
      <c r="D2947" s="177"/>
      <c r="E2947" s="277">
        <v>39699</v>
      </c>
      <c r="F2947" s="105">
        <v>39700</v>
      </c>
      <c r="G2947" s="105">
        <v>39713</v>
      </c>
      <c r="H2947" s="238" t="s">
        <v>119</v>
      </c>
      <c r="I2947" s="206">
        <v>71901</v>
      </c>
      <c r="J2947" s="206"/>
      <c r="K2947" s="206"/>
      <c r="L2947" s="206">
        <v>33378</v>
      </c>
      <c r="M2947" s="206" t="s">
        <v>216</v>
      </c>
      <c r="N2947" s="206">
        <v>115925</v>
      </c>
      <c r="O2947" s="206">
        <v>28978</v>
      </c>
      <c r="P2947" s="206">
        <v>841319</v>
      </c>
      <c r="Q2947" s="206">
        <v>839623</v>
      </c>
      <c r="R2947" s="206">
        <v>12703</v>
      </c>
      <c r="S2947" s="206">
        <v>19801913</v>
      </c>
      <c r="T2947" s="206"/>
    </row>
    <row r="2948" spans="1:20">
      <c r="A2948" s="177">
        <v>2944</v>
      </c>
      <c r="B2948" s="187">
        <v>2944</v>
      </c>
      <c r="C2948" s="105">
        <v>39696</v>
      </c>
      <c r="D2948" s="177"/>
      <c r="E2948" s="277">
        <v>39699</v>
      </c>
      <c r="F2948" s="105">
        <v>39700</v>
      </c>
      <c r="G2948" s="105">
        <v>39714</v>
      </c>
      <c r="H2948" s="238" t="s">
        <v>122</v>
      </c>
      <c r="I2948" s="206">
        <v>71456</v>
      </c>
      <c r="J2948" s="206"/>
      <c r="K2948" s="206"/>
      <c r="L2948" s="206">
        <v>33321</v>
      </c>
      <c r="M2948" s="206" t="s">
        <v>217</v>
      </c>
      <c r="N2948" s="206">
        <v>116295</v>
      </c>
      <c r="O2948" s="206">
        <v>28886</v>
      </c>
      <c r="P2948" s="206">
        <v>839628</v>
      </c>
      <c r="Q2948" s="206">
        <v>839196</v>
      </c>
      <c r="R2948" s="206">
        <v>12405</v>
      </c>
      <c r="S2948" s="206">
        <v>1980178</v>
      </c>
      <c r="T2948" s="206"/>
    </row>
    <row r="2949" spans="1:20">
      <c r="A2949" s="177">
        <v>2945</v>
      </c>
      <c r="B2949" s="187">
        <v>2945</v>
      </c>
      <c r="C2949" s="105">
        <v>39696</v>
      </c>
      <c r="D2949" s="177"/>
      <c r="E2949" s="277">
        <v>39699</v>
      </c>
      <c r="F2949" s="105">
        <v>39700</v>
      </c>
      <c r="G2949" s="105">
        <v>39713</v>
      </c>
      <c r="H2949" s="238" t="s">
        <v>821</v>
      </c>
      <c r="I2949" s="206">
        <v>71479</v>
      </c>
      <c r="J2949" s="206"/>
      <c r="K2949" s="206"/>
      <c r="L2949" s="206">
        <v>33589</v>
      </c>
      <c r="M2949" s="206" t="s">
        <v>218</v>
      </c>
      <c r="N2949" s="206">
        <v>116296</v>
      </c>
      <c r="O2949" s="206">
        <v>29259</v>
      </c>
      <c r="P2949" s="206">
        <v>839753</v>
      </c>
      <c r="Q2949" s="206">
        <v>839630</v>
      </c>
      <c r="R2949" s="206">
        <v>12503</v>
      </c>
      <c r="S2949" s="206">
        <v>1980185</v>
      </c>
      <c r="T2949" s="206"/>
    </row>
    <row r="2950" spans="1:20">
      <c r="A2950" s="177">
        <v>2946</v>
      </c>
      <c r="B2950" s="187">
        <v>2946</v>
      </c>
      <c r="C2950" s="105">
        <v>39696</v>
      </c>
      <c r="D2950" s="177"/>
      <c r="E2950" s="277">
        <v>39701</v>
      </c>
      <c r="F2950" s="105">
        <v>39702</v>
      </c>
      <c r="G2950" s="105">
        <v>39717</v>
      </c>
      <c r="H2950" s="238" t="s">
        <v>122</v>
      </c>
      <c r="I2950" s="206">
        <v>71147</v>
      </c>
      <c r="J2950" s="206"/>
      <c r="K2950" s="206"/>
      <c r="L2950" s="206">
        <v>33590</v>
      </c>
      <c r="M2950" s="206" t="s">
        <v>219</v>
      </c>
      <c r="N2950" s="206">
        <v>116533</v>
      </c>
      <c r="O2950" s="206">
        <v>29275</v>
      </c>
      <c r="P2950" s="206">
        <v>839490</v>
      </c>
      <c r="Q2950" s="206">
        <v>839194</v>
      </c>
      <c r="R2950" s="206">
        <v>12502</v>
      </c>
      <c r="S2950" s="206"/>
      <c r="T2950" s="206"/>
    </row>
    <row r="2951" spans="1:20">
      <c r="A2951" s="177">
        <v>2947</v>
      </c>
      <c r="B2951" s="187">
        <v>2947</v>
      </c>
      <c r="C2951" s="105">
        <v>39696</v>
      </c>
      <c r="D2951" s="177"/>
      <c r="E2951" s="277">
        <v>39699</v>
      </c>
      <c r="F2951" s="105">
        <v>39700</v>
      </c>
      <c r="G2951" s="105">
        <v>39714</v>
      </c>
      <c r="H2951" s="238" t="s">
        <v>122</v>
      </c>
      <c r="I2951" s="206">
        <v>71135</v>
      </c>
      <c r="J2951" s="206"/>
      <c r="K2951" s="206"/>
      <c r="L2951" s="206">
        <v>33342</v>
      </c>
      <c r="M2951" s="206" t="s">
        <v>220</v>
      </c>
      <c r="N2951" s="206">
        <v>116301</v>
      </c>
      <c r="O2951" s="206">
        <v>28888</v>
      </c>
      <c r="P2951" s="206">
        <v>839454</v>
      </c>
      <c r="Q2951" s="206">
        <v>839187</v>
      </c>
      <c r="R2951" s="206">
        <v>12424</v>
      </c>
      <c r="S2951" s="206"/>
      <c r="T2951" s="206"/>
    </row>
    <row r="2952" spans="1:20">
      <c r="A2952" s="177">
        <v>2948</v>
      </c>
      <c r="B2952" s="187">
        <v>2948</v>
      </c>
      <c r="C2952" s="105">
        <v>39696</v>
      </c>
      <c r="D2952" s="177"/>
      <c r="E2952" s="277">
        <v>39702</v>
      </c>
      <c r="F2952" s="105">
        <v>39703</v>
      </c>
      <c r="G2952" s="105">
        <v>39714</v>
      </c>
      <c r="H2952" s="238" t="s">
        <v>122</v>
      </c>
      <c r="I2952" s="206">
        <v>67693</v>
      </c>
      <c r="J2952" s="206"/>
      <c r="K2952" s="206"/>
      <c r="L2952" s="206">
        <v>33465</v>
      </c>
      <c r="M2952" s="206" t="s">
        <v>221</v>
      </c>
      <c r="N2952" s="206">
        <v>116609</v>
      </c>
      <c r="O2952" s="206">
        <v>29028</v>
      </c>
      <c r="P2952" s="206">
        <v>843521</v>
      </c>
      <c r="Q2952" s="206">
        <v>843521</v>
      </c>
      <c r="R2952" s="206">
        <v>12230</v>
      </c>
      <c r="S2952" s="206">
        <v>1980258</v>
      </c>
      <c r="T2952" s="206"/>
    </row>
    <row r="2953" spans="1:20">
      <c r="A2953" s="177">
        <v>2949</v>
      </c>
      <c r="B2953" s="187">
        <v>2949</v>
      </c>
      <c r="C2953" s="105">
        <v>39696</v>
      </c>
      <c r="D2953" s="177"/>
      <c r="E2953" s="277">
        <v>39699</v>
      </c>
      <c r="F2953" s="105">
        <v>39700</v>
      </c>
      <c r="G2953" s="105">
        <v>39714</v>
      </c>
      <c r="H2953" s="238" t="s">
        <v>821</v>
      </c>
      <c r="I2953" s="206">
        <v>69349</v>
      </c>
      <c r="J2953" s="206"/>
      <c r="K2953" s="206"/>
      <c r="L2953" s="206">
        <v>33568</v>
      </c>
      <c r="M2953" s="206" t="s">
        <v>222</v>
      </c>
      <c r="N2953" s="206">
        <v>116031</v>
      </c>
      <c r="O2953" s="206">
        <v>29248</v>
      </c>
      <c r="P2953" s="206">
        <v>844187</v>
      </c>
      <c r="Q2953" s="206">
        <v>837801</v>
      </c>
      <c r="R2953" s="206">
        <v>12314</v>
      </c>
      <c r="S2953" s="206"/>
      <c r="T2953" s="206"/>
    </row>
    <row r="2954" spans="1:20">
      <c r="A2954" s="177">
        <v>2950</v>
      </c>
      <c r="B2954" s="187">
        <v>2950</v>
      </c>
      <c r="C2954" s="105">
        <v>39696</v>
      </c>
      <c r="D2954" s="177"/>
      <c r="E2954" s="277">
        <v>39699</v>
      </c>
      <c r="F2954" s="105">
        <v>39700</v>
      </c>
      <c r="G2954" s="105">
        <v>39710</v>
      </c>
      <c r="H2954" s="238" t="s">
        <v>119</v>
      </c>
      <c r="I2954" s="206">
        <v>71716</v>
      </c>
      <c r="J2954" s="206"/>
      <c r="K2954" s="206"/>
      <c r="L2954" s="206">
        <v>33531</v>
      </c>
      <c r="M2954" s="206" t="s">
        <v>223</v>
      </c>
      <c r="N2954" s="206">
        <v>116297</v>
      </c>
      <c r="O2954" s="206">
        <v>29243</v>
      </c>
      <c r="P2954" s="206">
        <v>843516</v>
      </c>
      <c r="Q2954" s="206">
        <v>839195</v>
      </c>
      <c r="R2954" s="206">
        <v>12730</v>
      </c>
      <c r="S2954" s="206"/>
      <c r="T2954" s="206"/>
    </row>
    <row r="2955" spans="1:20">
      <c r="A2955" s="177">
        <v>2951</v>
      </c>
      <c r="B2955" s="188">
        <v>2951</v>
      </c>
      <c r="C2955" s="105">
        <v>39696</v>
      </c>
      <c r="D2955" s="177"/>
      <c r="E2955" s="277">
        <v>39699</v>
      </c>
      <c r="F2955" s="105">
        <v>39700</v>
      </c>
      <c r="G2955" s="105">
        <v>39713</v>
      </c>
      <c r="H2955" s="238" t="s">
        <v>120</v>
      </c>
      <c r="I2955" s="206">
        <v>71698</v>
      </c>
      <c r="J2955" s="206"/>
      <c r="K2955" s="206"/>
      <c r="L2955" s="206">
        <v>33621</v>
      </c>
      <c r="M2955" s="206" t="s">
        <v>224</v>
      </c>
      <c r="N2955" s="206">
        <v>116187</v>
      </c>
      <c r="O2955" s="206">
        <v>29368</v>
      </c>
      <c r="P2955" s="206">
        <v>844190</v>
      </c>
      <c r="Q2955" s="206">
        <v>839012</v>
      </c>
      <c r="R2955" s="206">
        <v>11873</v>
      </c>
      <c r="S2955" s="206"/>
      <c r="T2955" s="206"/>
    </row>
    <row r="2956" spans="1:20">
      <c r="A2956" s="177">
        <v>2952</v>
      </c>
      <c r="B2956" s="188">
        <v>2952</v>
      </c>
      <c r="C2956" s="105">
        <v>39696</v>
      </c>
      <c r="D2956" s="177"/>
      <c r="E2956" s="277">
        <v>39699</v>
      </c>
      <c r="F2956" s="105">
        <v>39700</v>
      </c>
      <c r="G2956" s="105">
        <v>39710</v>
      </c>
      <c r="H2956" s="238" t="s">
        <v>119</v>
      </c>
      <c r="I2956" s="206">
        <v>71578</v>
      </c>
      <c r="J2956" s="206"/>
      <c r="K2956" s="206"/>
      <c r="L2956" s="206">
        <v>33334</v>
      </c>
      <c r="M2956" s="206" t="s">
        <v>225</v>
      </c>
      <c r="N2956" s="206">
        <v>116188</v>
      </c>
      <c r="O2956" s="206">
        <v>28911</v>
      </c>
      <c r="P2956" s="206">
        <v>843967</v>
      </c>
      <c r="Q2956" s="206">
        <v>839640</v>
      </c>
      <c r="R2956" s="206">
        <v>12289</v>
      </c>
      <c r="S2956" s="206"/>
      <c r="T2956" s="206"/>
    </row>
    <row r="2957" spans="1:20">
      <c r="A2957" s="177">
        <v>2953</v>
      </c>
      <c r="B2957" s="188">
        <v>2953</v>
      </c>
      <c r="C2957" s="105">
        <v>39696</v>
      </c>
      <c r="D2957" s="177"/>
      <c r="E2957" s="277">
        <v>39699</v>
      </c>
      <c r="F2957" s="105">
        <v>39700</v>
      </c>
      <c r="G2957" s="105">
        <v>39714</v>
      </c>
      <c r="H2957" s="238" t="s">
        <v>821</v>
      </c>
      <c r="I2957" s="206">
        <v>71577</v>
      </c>
      <c r="J2957" s="206"/>
      <c r="K2957" s="206"/>
      <c r="L2957" s="206">
        <v>32507</v>
      </c>
      <c r="M2957" s="206" t="s">
        <v>226</v>
      </c>
      <c r="N2957" s="206">
        <v>116033</v>
      </c>
      <c r="O2957" s="206">
        <v>27873</v>
      </c>
      <c r="P2957" s="206">
        <v>844590</v>
      </c>
      <c r="Q2957" s="206">
        <v>839185</v>
      </c>
      <c r="R2957" s="206">
        <v>11453</v>
      </c>
      <c r="S2957" s="206"/>
      <c r="T2957" s="206"/>
    </row>
    <row r="2958" spans="1:20">
      <c r="A2958" s="177">
        <v>2954</v>
      </c>
      <c r="B2958" s="188">
        <v>2954</v>
      </c>
      <c r="C2958" s="105">
        <v>39696</v>
      </c>
      <c r="D2958" s="177"/>
      <c r="E2958" s="277">
        <v>39699</v>
      </c>
      <c r="F2958" s="105">
        <v>39700</v>
      </c>
      <c r="G2958" s="105">
        <v>39714</v>
      </c>
      <c r="H2958" s="238" t="s">
        <v>821</v>
      </c>
      <c r="I2958" s="206">
        <v>71575</v>
      </c>
      <c r="J2958" s="206"/>
      <c r="K2958" s="206"/>
      <c r="L2958" s="206">
        <v>32505</v>
      </c>
      <c r="M2958" s="206" t="s">
        <v>227</v>
      </c>
      <c r="N2958" s="206">
        <v>116535</v>
      </c>
      <c r="O2958" s="206">
        <v>27892</v>
      </c>
      <c r="P2958" s="206">
        <v>844593</v>
      </c>
      <c r="Q2958" s="206">
        <v>839205</v>
      </c>
      <c r="R2958" s="206">
        <v>11427</v>
      </c>
      <c r="S2958" s="206"/>
      <c r="T2958" s="206"/>
    </row>
    <row r="2959" spans="1:20">
      <c r="A2959" s="177">
        <v>2955</v>
      </c>
      <c r="B2959" s="188">
        <v>2955</v>
      </c>
      <c r="C2959" s="105">
        <v>39696</v>
      </c>
      <c r="D2959" s="177"/>
      <c r="E2959" s="277">
        <v>39699</v>
      </c>
      <c r="F2959" s="105">
        <v>39700</v>
      </c>
      <c r="G2959" s="105">
        <v>39714</v>
      </c>
      <c r="H2959" s="238" t="s">
        <v>122</v>
      </c>
      <c r="I2959" s="206">
        <v>71570</v>
      </c>
      <c r="J2959" s="206"/>
      <c r="K2959" s="206"/>
      <c r="L2959" s="206">
        <v>32834</v>
      </c>
      <c r="M2959" s="206" t="s">
        <v>228</v>
      </c>
      <c r="N2959" s="206">
        <v>116191</v>
      </c>
      <c r="O2959" s="206">
        <v>28327</v>
      </c>
      <c r="P2959" s="206">
        <v>834631</v>
      </c>
      <c r="Q2959" s="206">
        <v>238317</v>
      </c>
      <c r="R2959" s="206">
        <v>11976</v>
      </c>
      <c r="S2959" s="206"/>
      <c r="T2959" s="206"/>
    </row>
    <row r="2960" spans="1:20">
      <c r="A2960" s="177">
        <v>2956</v>
      </c>
      <c r="B2960" s="188">
        <v>2956</v>
      </c>
      <c r="C2960" s="105">
        <v>39699</v>
      </c>
      <c r="D2960" s="177"/>
      <c r="E2960" s="277">
        <v>39699</v>
      </c>
      <c r="F2960" s="105">
        <v>39700</v>
      </c>
      <c r="G2960" s="105">
        <v>39714</v>
      </c>
      <c r="H2960" s="238" t="s">
        <v>122</v>
      </c>
      <c r="I2960" s="206">
        <v>71476</v>
      </c>
      <c r="J2960" s="206"/>
      <c r="K2960" s="206"/>
      <c r="L2960" s="206">
        <v>32719</v>
      </c>
      <c r="M2960" s="206" t="s">
        <v>229</v>
      </c>
      <c r="N2960" s="206">
        <v>116531</v>
      </c>
      <c r="O2960" s="206">
        <v>28118</v>
      </c>
      <c r="P2960" s="206">
        <v>844596</v>
      </c>
      <c r="Q2960" s="206">
        <v>839204</v>
      </c>
      <c r="R2960" s="206">
        <v>11583</v>
      </c>
      <c r="S2960" s="206"/>
      <c r="T2960" s="206"/>
    </row>
    <row r="2961" spans="1:20">
      <c r="A2961" s="177">
        <v>2957</v>
      </c>
      <c r="B2961" s="188">
        <v>2957</v>
      </c>
      <c r="C2961" s="105">
        <v>39699</v>
      </c>
      <c r="D2961" s="177"/>
      <c r="E2961" s="277">
        <v>39699</v>
      </c>
      <c r="F2961" s="105">
        <v>39700</v>
      </c>
      <c r="G2961" s="105">
        <v>39714</v>
      </c>
      <c r="H2961" s="238" t="s">
        <v>119</v>
      </c>
      <c r="I2961" s="206">
        <v>71475</v>
      </c>
      <c r="J2961" s="206"/>
      <c r="K2961" s="206"/>
      <c r="L2961" s="206">
        <v>32668</v>
      </c>
      <c r="M2961" s="206" t="s">
        <v>230</v>
      </c>
      <c r="N2961" s="206">
        <v>116454</v>
      </c>
      <c r="O2961" s="206">
        <v>28087</v>
      </c>
      <c r="P2961" s="206">
        <v>844905</v>
      </c>
      <c r="Q2961" s="206">
        <v>839195</v>
      </c>
      <c r="R2961" s="206">
        <v>11391</v>
      </c>
      <c r="S2961" s="206"/>
      <c r="T2961" s="206"/>
    </row>
    <row r="2962" spans="1:20">
      <c r="A2962" s="177">
        <v>2958</v>
      </c>
      <c r="B2962" s="188">
        <v>2958</v>
      </c>
      <c r="C2962" s="105">
        <v>39699</v>
      </c>
      <c r="D2962" s="177"/>
      <c r="E2962" s="277">
        <v>39700</v>
      </c>
      <c r="F2962" s="105">
        <v>39701</v>
      </c>
      <c r="G2962" s="105">
        <v>39714</v>
      </c>
      <c r="H2962" s="238" t="s">
        <v>119</v>
      </c>
      <c r="I2962" s="206">
        <v>71453</v>
      </c>
      <c r="J2962" s="206"/>
      <c r="K2962" s="206"/>
      <c r="L2962" s="206">
        <v>32836</v>
      </c>
      <c r="M2962" s="206" t="s">
        <v>231</v>
      </c>
      <c r="N2962" s="206">
        <v>116544</v>
      </c>
      <c r="O2962" s="206">
        <v>28284</v>
      </c>
      <c r="P2962" s="206">
        <v>11990</v>
      </c>
      <c r="Q2962" s="206">
        <v>839638</v>
      </c>
      <c r="R2962" s="206">
        <v>11990</v>
      </c>
      <c r="S2962" s="206"/>
      <c r="T2962" s="206"/>
    </row>
    <row r="2963" spans="1:20">
      <c r="A2963" s="177">
        <v>2959</v>
      </c>
      <c r="B2963" s="188">
        <v>2959</v>
      </c>
      <c r="C2963" s="105">
        <v>39699</v>
      </c>
      <c r="D2963" s="177"/>
      <c r="E2963" s="277">
        <v>39700</v>
      </c>
      <c r="F2963" s="105">
        <v>39701</v>
      </c>
      <c r="G2963" s="105">
        <v>39715</v>
      </c>
      <c r="H2963" s="238" t="s">
        <v>119</v>
      </c>
      <c r="I2963" s="206">
        <v>71482</v>
      </c>
      <c r="J2963" s="206"/>
      <c r="K2963" s="206"/>
      <c r="L2963" s="206">
        <v>32825</v>
      </c>
      <c r="M2963" s="206" t="s">
        <v>232</v>
      </c>
      <c r="N2963" s="206">
        <v>116460</v>
      </c>
      <c r="O2963" s="206">
        <v>27666</v>
      </c>
      <c r="P2963" s="206">
        <v>844208</v>
      </c>
      <c r="Q2963" s="206">
        <v>839199</v>
      </c>
      <c r="R2963" s="206">
        <v>11746</v>
      </c>
      <c r="S2963" s="206"/>
      <c r="T2963" s="206"/>
    </row>
    <row r="2964" spans="1:20">
      <c r="A2964" s="177">
        <v>2960</v>
      </c>
      <c r="B2964" s="188">
        <v>2960</v>
      </c>
      <c r="C2964" s="105">
        <v>39699</v>
      </c>
      <c r="D2964" s="177"/>
      <c r="E2964" s="277">
        <v>39700</v>
      </c>
      <c r="F2964" s="105">
        <v>39701</v>
      </c>
      <c r="G2964" s="105">
        <v>39715</v>
      </c>
      <c r="H2964" s="238" t="s">
        <v>119</v>
      </c>
      <c r="I2964" s="206">
        <v>71472</v>
      </c>
      <c r="J2964" s="206"/>
      <c r="K2964" s="206"/>
      <c r="L2964" s="206">
        <v>32823</v>
      </c>
      <c r="M2964" s="206" t="s">
        <v>233</v>
      </c>
      <c r="N2964" s="206">
        <v>116462</v>
      </c>
      <c r="O2964" s="206">
        <v>28050</v>
      </c>
      <c r="P2964" s="206">
        <v>839680</v>
      </c>
      <c r="Q2964" s="206">
        <v>839206</v>
      </c>
      <c r="R2964" s="206">
        <v>11745</v>
      </c>
      <c r="S2964" s="206"/>
      <c r="T2964" s="206"/>
    </row>
    <row r="2965" spans="1:20">
      <c r="A2965" s="177">
        <v>2961</v>
      </c>
      <c r="B2965" s="188">
        <v>2961</v>
      </c>
      <c r="C2965" s="105">
        <v>39699</v>
      </c>
      <c r="D2965" s="177"/>
      <c r="E2965" s="277">
        <v>39700</v>
      </c>
      <c r="F2965" s="105">
        <v>39701</v>
      </c>
      <c r="G2965" s="105">
        <v>39715</v>
      </c>
      <c r="H2965" s="238" t="s">
        <v>119</v>
      </c>
      <c r="I2965" s="206">
        <v>71478</v>
      </c>
      <c r="J2965" s="206"/>
      <c r="K2965" s="206"/>
      <c r="L2965" s="206">
        <v>33489</v>
      </c>
      <c r="M2965" s="206" t="s">
        <v>234</v>
      </c>
      <c r="N2965" s="206">
        <v>116414</v>
      </c>
      <c r="O2965" s="206">
        <v>29122</v>
      </c>
      <c r="P2965" s="206">
        <v>840479</v>
      </c>
      <c r="Q2965" s="206">
        <v>839201</v>
      </c>
      <c r="R2965" s="206">
        <v>12251</v>
      </c>
      <c r="S2965" s="206"/>
      <c r="T2965" s="206"/>
    </row>
    <row r="2966" spans="1:20">
      <c r="A2966" s="177">
        <v>2962</v>
      </c>
      <c r="B2966" s="188">
        <v>2962</v>
      </c>
      <c r="C2966" s="105">
        <v>39699</v>
      </c>
      <c r="D2966" s="177"/>
      <c r="E2966" s="277">
        <v>39700</v>
      </c>
      <c r="F2966" s="105">
        <v>39701</v>
      </c>
      <c r="G2966" s="105">
        <v>39715</v>
      </c>
      <c r="H2966" s="238" t="s">
        <v>119</v>
      </c>
      <c r="I2966" s="206">
        <v>69709</v>
      </c>
      <c r="J2966" s="206"/>
      <c r="K2966" s="206"/>
      <c r="L2966" s="206">
        <v>33640</v>
      </c>
      <c r="M2966" s="206" t="s">
        <v>235</v>
      </c>
      <c r="N2966" s="206">
        <v>115927</v>
      </c>
      <c r="O2966" s="206">
        <v>29400</v>
      </c>
      <c r="P2966" s="206">
        <v>839681</v>
      </c>
      <c r="Q2966" s="206">
        <v>839200</v>
      </c>
      <c r="R2966" s="206">
        <v>12903</v>
      </c>
      <c r="S2966" s="206"/>
      <c r="T2966" s="206"/>
    </row>
    <row r="2967" spans="1:20">
      <c r="A2967" s="177">
        <v>2963</v>
      </c>
      <c r="B2967" s="188">
        <v>2963</v>
      </c>
      <c r="C2967" s="105">
        <v>39699</v>
      </c>
      <c r="D2967" s="177"/>
      <c r="E2967" s="277">
        <v>39700</v>
      </c>
      <c r="F2967" s="105">
        <v>39701</v>
      </c>
      <c r="G2967" s="105">
        <v>39715</v>
      </c>
      <c r="H2967" s="238" t="s">
        <v>119</v>
      </c>
      <c r="I2967" s="206">
        <v>71466</v>
      </c>
      <c r="J2967" s="206"/>
      <c r="K2967" s="206"/>
      <c r="L2967" s="206">
        <v>33646</v>
      </c>
      <c r="M2967" s="206" t="s">
        <v>236</v>
      </c>
      <c r="N2967" s="206">
        <v>116024</v>
      </c>
      <c r="O2967" s="206">
        <v>29403</v>
      </c>
      <c r="P2967" s="206">
        <v>844904</v>
      </c>
      <c r="Q2967" s="206">
        <v>839192</v>
      </c>
      <c r="R2967" s="206">
        <v>12970</v>
      </c>
      <c r="S2967" s="206"/>
      <c r="T2967" s="206"/>
    </row>
    <row r="2968" spans="1:20">
      <c r="A2968" s="177">
        <v>2964</v>
      </c>
      <c r="B2968" s="188">
        <v>2964</v>
      </c>
      <c r="C2968" s="105">
        <v>39699</v>
      </c>
      <c r="D2968" s="177"/>
      <c r="E2968" s="277">
        <v>39700</v>
      </c>
      <c r="F2968" s="105">
        <v>39701</v>
      </c>
      <c r="G2968" s="105">
        <v>39715</v>
      </c>
      <c r="H2968" s="238" t="s">
        <v>119</v>
      </c>
      <c r="I2968" s="206">
        <v>71451</v>
      </c>
      <c r="J2968" s="206"/>
      <c r="K2968" s="206"/>
      <c r="L2968" s="206">
        <v>33651</v>
      </c>
      <c r="M2968" s="206" t="s">
        <v>237</v>
      </c>
      <c r="N2968" s="206">
        <v>117280</v>
      </c>
      <c r="O2968" s="206">
        <v>29385</v>
      </c>
      <c r="P2968" s="206">
        <v>844632</v>
      </c>
      <c r="Q2968" s="206">
        <v>839629</v>
      </c>
      <c r="R2968" s="206">
        <v>12774</v>
      </c>
      <c r="S2968" s="206"/>
      <c r="T2968" s="206"/>
    </row>
    <row r="2969" spans="1:20">
      <c r="A2969" s="177">
        <v>2965</v>
      </c>
      <c r="B2969" s="188">
        <v>2965</v>
      </c>
      <c r="C2969" s="105">
        <v>39699</v>
      </c>
      <c r="D2969" s="177"/>
      <c r="E2969" s="277">
        <v>39700</v>
      </c>
      <c r="F2969" s="105">
        <v>39701</v>
      </c>
      <c r="G2969" s="105">
        <v>39715</v>
      </c>
      <c r="H2969" s="238" t="s">
        <v>119</v>
      </c>
      <c r="I2969" s="206">
        <v>71477</v>
      </c>
      <c r="J2969" s="206"/>
      <c r="K2969" s="206"/>
      <c r="L2969" s="206">
        <v>33643</v>
      </c>
      <c r="M2969" s="206" t="s">
        <v>238</v>
      </c>
      <c r="N2969" s="206">
        <v>117279</v>
      </c>
      <c r="O2969" s="206">
        <v>29404</v>
      </c>
      <c r="P2969" s="206">
        <v>844578</v>
      </c>
      <c r="Q2969" s="206">
        <v>839208</v>
      </c>
      <c r="R2969" s="206">
        <v>12759</v>
      </c>
      <c r="S2969" s="206"/>
      <c r="T2969" s="206"/>
    </row>
    <row r="2970" spans="1:20">
      <c r="A2970" s="177">
        <v>2966</v>
      </c>
      <c r="B2970" s="188">
        <v>2966</v>
      </c>
      <c r="C2970" s="105">
        <v>39699</v>
      </c>
      <c r="D2970" s="177"/>
      <c r="E2970" s="277">
        <v>39700</v>
      </c>
      <c r="F2970" s="105">
        <v>39701</v>
      </c>
      <c r="G2970" s="105">
        <v>39715</v>
      </c>
      <c r="H2970" s="238" t="s">
        <v>119</v>
      </c>
      <c r="I2970" s="206">
        <v>71455</v>
      </c>
      <c r="J2970" s="206"/>
      <c r="K2970" s="206"/>
      <c r="L2970" s="206">
        <v>33645</v>
      </c>
      <c r="M2970" s="206" t="s">
        <v>239</v>
      </c>
      <c r="N2970" s="206">
        <v>117096</v>
      </c>
      <c r="O2970" s="206">
        <v>29409</v>
      </c>
      <c r="P2970" s="206">
        <v>844239</v>
      </c>
      <c r="Q2970" s="206">
        <v>83919</v>
      </c>
      <c r="R2970" s="206">
        <v>12757</v>
      </c>
      <c r="S2970" s="206"/>
      <c r="T2970" s="206"/>
    </row>
    <row r="2971" spans="1:20">
      <c r="A2971" s="177">
        <v>2967</v>
      </c>
      <c r="B2971" s="177">
        <v>2967</v>
      </c>
      <c r="C2971" s="105">
        <v>39699</v>
      </c>
      <c r="D2971" s="177"/>
      <c r="E2971" s="277">
        <v>39700</v>
      </c>
      <c r="F2971" s="105">
        <v>39701</v>
      </c>
      <c r="G2971" s="105">
        <v>39715</v>
      </c>
      <c r="H2971" s="238" t="s">
        <v>119</v>
      </c>
      <c r="I2971" s="206">
        <v>71428</v>
      </c>
      <c r="J2971" s="206"/>
      <c r="K2971" s="206"/>
      <c r="L2971" s="206">
        <v>33576</v>
      </c>
      <c r="M2971" s="206" t="s">
        <v>240</v>
      </c>
      <c r="N2971" s="206">
        <v>115405</v>
      </c>
      <c r="O2971" s="206">
        <v>29204</v>
      </c>
      <c r="P2971" s="206">
        <v>844146</v>
      </c>
      <c r="Q2971" s="206">
        <v>839638</v>
      </c>
      <c r="R2971" s="206">
        <v>12312</v>
      </c>
      <c r="S2971" s="206"/>
      <c r="T2971" s="206"/>
    </row>
    <row r="2972" spans="1:20">
      <c r="A2972" s="189">
        <v>2968</v>
      </c>
      <c r="B2972" s="177">
        <v>2968</v>
      </c>
      <c r="C2972" s="105">
        <v>39699</v>
      </c>
      <c r="D2972" s="177"/>
      <c r="E2972" s="277">
        <v>39700</v>
      </c>
      <c r="F2972" s="105">
        <v>39701</v>
      </c>
      <c r="G2972" s="105">
        <v>39715</v>
      </c>
      <c r="H2972" s="238" t="s">
        <v>119</v>
      </c>
      <c r="I2972" s="206">
        <v>71468</v>
      </c>
      <c r="J2972" s="206"/>
      <c r="K2972" s="206"/>
      <c r="L2972" s="206">
        <v>33583</v>
      </c>
      <c r="M2972" s="206" t="s">
        <v>241</v>
      </c>
      <c r="N2972" s="206">
        <v>116816</v>
      </c>
      <c r="O2972" s="206">
        <v>29327</v>
      </c>
      <c r="P2972" s="206">
        <v>844573</v>
      </c>
      <c r="Q2972" s="206">
        <v>839628</v>
      </c>
      <c r="R2972" s="206">
        <v>11958</v>
      </c>
      <c r="S2972" s="206"/>
      <c r="T2972" s="206"/>
    </row>
    <row r="2973" spans="1:20">
      <c r="A2973" s="189">
        <v>2969</v>
      </c>
      <c r="B2973" s="177">
        <v>2969</v>
      </c>
      <c r="C2973" s="105">
        <v>39699</v>
      </c>
      <c r="D2973" s="177"/>
      <c r="E2973" s="277">
        <v>39700</v>
      </c>
      <c r="F2973" s="105">
        <v>39701</v>
      </c>
      <c r="G2973" s="105">
        <v>39715</v>
      </c>
      <c r="H2973" s="238" t="s">
        <v>119</v>
      </c>
      <c r="I2973" s="206">
        <v>72261</v>
      </c>
      <c r="J2973" s="206"/>
      <c r="K2973" s="206"/>
      <c r="L2973" s="206">
        <v>33599</v>
      </c>
      <c r="M2973" s="206" t="s">
        <v>242</v>
      </c>
      <c r="N2973" s="206">
        <v>117441</v>
      </c>
      <c r="O2973" s="206">
        <v>29309</v>
      </c>
      <c r="P2973" s="206">
        <v>844224</v>
      </c>
      <c r="Q2973" s="206">
        <v>839646</v>
      </c>
      <c r="R2973" s="206">
        <v>12372</v>
      </c>
      <c r="S2973" s="206"/>
      <c r="T2973" s="206"/>
    </row>
    <row r="2974" spans="1:20">
      <c r="A2974" s="189">
        <v>2970</v>
      </c>
      <c r="B2974" s="177">
        <v>2970</v>
      </c>
      <c r="C2974" s="105">
        <v>39699</v>
      </c>
      <c r="D2974" s="177"/>
      <c r="E2974" s="277">
        <v>39700</v>
      </c>
      <c r="F2974" s="105">
        <v>39701</v>
      </c>
      <c r="G2974" s="105">
        <v>39715</v>
      </c>
      <c r="H2974" s="238" t="s">
        <v>119</v>
      </c>
      <c r="I2974" s="206">
        <v>72379</v>
      </c>
      <c r="J2974" s="206"/>
      <c r="K2974" s="206"/>
      <c r="L2974" s="206">
        <v>33525</v>
      </c>
      <c r="M2974" s="206" t="s">
        <v>243</v>
      </c>
      <c r="N2974" s="206">
        <v>116804</v>
      </c>
      <c r="O2974" s="206">
        <v>29212</v>
      </c>
      <c r="P2974" s="206">
        <v>844479</v>
      </c>
      <c r="Q2974" s="206">
        <v>839183</v>
      </c>
      <c r="R2974" s="206">
        <v>12733</v>
      </c>
      <c r="S2974" s="206">
        <v>1980154</v>
      </c>
      <c r="T2974" s="206"/>
    </row>
    <row r="2975" spans="1:20">
      <c r="A2975" s="189">
        <v>2971</v>
      </c>
      <c r="B2975" s="177">
        <v>2971</v>
      </c>
      <c r="C2975" s="105">
        <v>39699</v>
      </c>
      <c r="D2975" s="177"/>
      <c r="E2975" s="277">
        <v>39700</v>
      </c>
      <c r="F2975" s="105">
        <v>39701</v>
      </c>
      <c r="G2975" s="105">
        <v>39715</v>
      </c>
      <c r="H2975" s="238" t="s">
        <v>119</v>
      </c>
      <c r="I2975" s="206">
        <v>72260</v>
      </c>
      <c r="J2975" s="206"/>
      <c r="K2975" s="206"/>
      <c r="L2975" s="206">
        <v>33527</v>
      </c>
      <c r="M2975" s="206" t="s">
        <v>244</v>
      </c>
      <c r="N2975" s="206">
        <v>117444</v>
      </c>
      <c r="O2975" s="206">
        <v>29216</v>
      </c>
      <c r="P2975" s="206">
        <v>844238</v>
      </c>
      <c r="Q2975" s="206">
        <v>839620</v>
      </c>
      <c r="R2975" s="206">
        <v>12732</v>
      </c>
      <c r="S2975" s="206">
        <v>288058</v>
      </c>
      <c r="T2975" s="206"/>
    </row>
    <row r="2976" spans="1:20">
      <c r="A2976" s="189">
        <v>2972</v>
      </c>
      <c r="B2976" s="177">
        <v>2972</v>
      </c>
      <c r="C2976" s="105">
        <v>39700</v>
      </c>
      <c r="D2976" s="177"/>
      <c r="E2976" s="277">
        <v>39701</v>
      </c>
      <c r="F2976" s="105">
        <v>39702</v>
      </c>
      <c r="G2976" s="105">
        <v>39715</v>
      </c>
      <c r="H2976" s="238" t="s">
        <v>119</v>
      </c>
      <c r="I2976" s="206">
        <v>72314</v>
      </c>
      <c r="J2976" s="206"/>
      <c r="K2976" s="206"/>
      <c r="L2976" s="206">
        <v>33620</v>
      </c>
      <c r="M2976" s="206" t="s">
        <v>245</v>
      </c>
      <c r="N2976" s="206">
        <v>116934</v>
      </c>
      <c r="O2976" s="206">
        <v>29347</v>
      </c>
      <c r="P2976" s="206">
        <v>844569</v>
      </c>
      <c r="Q2976" s="206">
        <v>839637</v>
      </c>
      <c r="R2976" s="206">
        <v>11871</v>
      </c>
      <c r="S2976" s="206">
        <v>1980134</v>
      </c>
      <c r="T2976" s="206"/>
    </row>
    <row r="2977" spans="1:20">
      <c r="A2977" s="189">
        <v>2973</v>
      </c>
      <c r="B2977" s="177">
        <v>2973</v>
      </c>
      <c r="C2977" s="105">
        <v>39700</v>
      </c>
      <c r="D2977" s="177"/>
      <c r="E2977" s="277">
        <v>39700</v>
      </c>
      <c r="F2977" s="105">
        <v>39701</v>
      </c>
      <c r="G2977" s="105">
        <v>39715</v>
      </c>
      <c r="H2977" s="238" t="s">
        <v>119</v>
      </c>
      <c r="I2977" s="206">
        <v>72236</v>
      </c>
      <c r="J2977" s="206"/>
      <c r="K2977" s="206"/>
      <c r="L2977" s="206">
        <v>33601</v>
      </c>
      <c r="M2977" s="206" t="s">
        <v>246</v>
      </c>
      <c r="N2977" s="206">
        <v>116939</v>
      </c>
      <c r="O2977" s="206">
        <v>29328</v>
      </c>
      <c r="P2977" s="206">
        <v>844240</v>
      </c>
      <c r="Q2977" s="206">
        <v>839636</v>
      </c>
      <c r="R2977" s="206">
        <v>12371</v>
      </c>
      <c r="S2977" s="206">
        <v>1980138</v>
      </c>
      <c r="T2977" s="206"/>
    </row>
    <row r="2978" spans="1:20">
      <c r="A2978" s="189">
        <v>2974</v>
      </c>
      <c r="B2978" s="177">
        <v>2974</v>
      </c>
      <c r="C2978" s="105">
        <v>39700</v>
      </c>
      <c r="D2978" s="177"/>
      <c r="E2978" s="277">
        <v>39700</v>
      </c>
      <c r="F2978" s="105">
        <v>39701</v>
      </c>
      <c r="G2978" s="105">
        <v>39716</v>
      </c>
      <c r="H2978" s="238" t="s">
        <v>119</v>
      </c>
      <c r="I2978" s="206">
        <v>71505</v>
      </c>
      <c r="J2978" s="206"/>
      <c r="K2978" s="206"/>
      <c r="L2978" s="206">
        <v>33595</v>
      </c>
      <c r="M2978" s="206" t="s">
        <v>247</v>
      </c>
      <c r="N2978" s="206">
        <v>117397</v>
      </c>
      <c r="O2978" s="206">
        <v>29244</v>
      </c>
      <c r="P2978" s="206">
        <v>844464</v>
      </c>
      <c r="Q2978" s="206">
        <v>839626</v>
      </c>
      <c r="R2978" s="206">
        <v>11819</v>
      </c>
      <c r="S2978" s="206">
        <v>1980149</v>
      </c>
      <c r="T2978" s="206"/>
    </row>
    <row r="2979" spans="1:20">
      <c r="A2979" s="189">
        <v>2975</v>
      </c>
      <c r="B2979" s="177">
        <v>2975</v>
      </c>
      <c r="C2979" s="105">
        <v>39700</v>
      </c>
      <c r="D2979" s="177"/>
      <c r="E2979" s="277">
        <v>39702</v>
      </c>
      <c r="F2979" s="105">
        <v>39703</v>
      </c>
      <c r="G2979" s="177"/>
      <c r="H2979" s="177"/>
      <c r="I2979" s="206">
        <v>71583</v>
      </c>
      <c r="J2979" s="206"/>
      <c r="K2979" s="206"/>
      <c r="L2979" s="206">
        <v>33367</v>
      </c>
      <c r="M2979" s="206" t="s">
        <v>248</v>
      </c>
      <c r="N2979" s="206">
        <v>117036</v>
      </c>
      <c r="O2979" s="206">
        <v>28988</v>
      </c>
      <c r="P2979" s="206">
        <v>844221</v>
      </c>
      <c r="Q2979" s="206">
        <v>839155</v>
      </c>
      <c r="R2979" s="206">
        <v>12210</v>
      </c>
      <c r="S2979" s="206">
        <v>1980152</v>
      </c>
      <c r="T2979" s="206"/>
    </row>
    <row r="2980" spans="1:20">
      <c r="A2980" s="189">
        <v>2976</v>
      </c>
      <c r="B2980" s="177">
        <v>2976</v>
      </c>
      <c r="C2980" s="105">
        <v>39700</v>
      </c>
      <c r="D2980" s="177"/>
      <c r="E2980" s="277">
        <v>39701</v>
      </c>
      <c r="F2980" s="105">
        <v>39702</v>
      </c>
      <c r="G2980" s="177"/>
      <c r="H2980" s="177"/>
      <c r="I2980" s="206">
        <v>72375</v>
      </c>
      <c r="J2980" s="206"/>
      <c r="K2980" s="206"/>
      <c r="L2980" s="206">
        <v>33624</v>
      </c>
      <c r="M2980" s="206" t="s">
        <v>249</v>
      </c>
      <c r="N2980" s="206">
        <v>116938</v>
      </c>
      <c r="O2980" s="206">
        <v>29370</v>
      </c>
      <c r="P2980" s="206">
        <v>844595</v>
      </c>
      <c r="Q2980" s="206">
        <v>839619</v>
      </c>
      <c r="R2980" s="206">
        <v>1286</v>
      </c>
      <c r="S2980" s="206">
        <v>1980148</v>
      </c>
      <c r="T2980" s="206"/>
    </row>
    <row r="2981" spans="1:20">
      <c r="A2981" s="189">
        <v>2977</v>
      </c>
      <c r="B2981" s="177">
        <v>2977</v>
      </c>
      <c r="C2981" s="105">
        <v>39700</v>
      </c>
      <c r="D2981" s="177"/>
      <c r="E2981" s="277">
        <v>39701</v>
      </c>
      <c r="F2981" s="105">
        <v>39702</v>
      </c>
      <c r="G2981" s="105">
        <v>39715</v>
      </c>
      <c r="H2981" s="238" t="s">
        <v>119</v>
      </c>
      <c r="I2981" s="206">
        <v>72304</v>
      </c>
      <c r="J2981" s="206"/>
      <c r="K2981" s="206"/>
      <c r="L2981" s="206">
        <v>33623</v>
      </c>
      <c r="M2981" s="206" t="s">
        <v>250</v>
      </c>
      <c r="N2981" s="206">
        <v>117408</v>
      </c>
      <c r="O2981" s="206">
        <v>29333</v>
      </c>
      <c r="P2981" s="206">
        <v>844574</v>
      </c>
      <c r="Q2981" s="206">
        <v>839619</v>
      </c>
      <c r="R2981" s="206">
        <v>12955</v>
      </c>
      <c r="S2981" s="206">
        <v>1980143</v>
      </c>
      <c r="T2981" s="206"/>
    </row>
    <row r="2982" spans="1:20">
      <c r="A2982" s="189">
        <v>2978</v>
      </c>
      <c r="B2982" s="177">
        <v>2978</v>
      </c>
      <c r="C2982" s="105">
        <v>39700</v>
      </c>
      <c r="D2982" s="177"/>
      <c r="E2982" s="277">
        <v>39707</v>
      </c>
      <c r="F2982" s="105">
        <v>39709</v>
      </c>
      <c r="G2982" s="105">
        <v>39720</v>
      </c>
      <c r="H2982" s="238" t="s">
        <v>821</v>
      </c>
      <c r="I2982" s="206">
        <v>72286</v>
      </c>
      <c r="J2982" s="206"/>
      <c r="K2982" s="206"/>
      <c r="L2982" s="206">
        <v>33658</v>
      </c>
      <c r="M2982" s="206" t="s">
        <v>251</v>
      </c>
      <c r="N2982" s="206">
        <v>117098</v>
      </c>
      <c r="O2982" s="206">
        <v>29388</v>
      </c>
      <c r="P2982" s="206">
        <v>844231</v>
      </c>
      <c r="Q2982" s="206">
        <v>839627</v>
      </c>
      <c r="R2982" s="206">
        <v>12896</v>
      </c>
      <c r="S2982" s="206">
        <v>1980162</v>
      </c>
      <c r="T2982" s="206"/>
    </row>
    <row r="2983" spans="1:20">
      <c r="A2983" s="189">
        <v>2979</v>
      </c>
      <c r="B2983" s="177">
        <v>2979</v>
      </c>
      <c r="C2983" s="105">
        <v>39700</v>
      </c>
      <c r="D2983" s="177"/>
      <c r="E2983" s="277">
        <v>39701</v>
      </c>
      <c r="F2983" s="105">
        <v>39702</v>
      </c>
      <c r="G2983" s="177"/>
      <c r="H2983" s="177"/>
      <c r="I2983" s="206">
        <v>72122</v>
      </c>
      <c r="J2983" s="206"/>
      <c r="K2983" s="206"/>
      <c r="L2983" s="206">
        <v>33656</v>
      </c>
      <c r="M2983" s="206" t="s">
        <v>252</v>
      </c>
      <c r="N2983" s="206">
        <v>117436</v>
      </c>
      <c r="O2983" s="206">
        <v>29421</v>
      </c>
      <c r="P2983" s="206">
        <v>844233</v>
      </c>
      <c r="Q2983" s="206">
        <v>839633</v>
      </c>
      <c r="R2983" s="206">
        <v>12694</v>
      </c>
      <c r="S2983" s="206">
        <v>1980269</v>
      </c>
      <c r="T2983" s="206"/>
    </row>
    <row r="2984" spans="1:20">
      <c r="A2984" s="189">
        <v>2980</v>
      </c>
      <c r="B2984" s="177">
        <v>2980</v>
      </c>
      <c r="C2984" s="105">
        <v>39700</v>
      </c>
      <c r="D2984" s="177"/>
      <c r="E2984" s="277">
        <v>39703</v>
      </c>
      <c r="F2984" s="105">
        <v>39706</v>
      </c>
      <c r="G2984" s="177"/>
      <c r="H2984" s="177"/>
      <c r="I2984" s="206">
        <v>72181</v>
      </c>
      <c r="J2984" s="206"/>
      <c r="K2984" s="206"/>
      <c r="L2984" s="206">
        <v>33641</v>
      </c>
      <c r="M2984" s="206" t="s">
        <v>253</v>
      </c>
      <c r="N2984" s="206">
        <v>117285</v>
      </c>
      <c r="O2984" s="206">
        <v>29387</v>
      </c>
      <c r="P2984" s="206">
        <v>844235</v>
      </c>
      <c r="Q2984" s="206">
        <v>839635</v>
      </c>
      <c r="R2984" s="206">
        <v>12556</v>
      </c>
      <c r="S2984" s="206">
        <v>1980267</v>
      </c>
      <c r="T2984" s="206"/>
    </row>
    <row r="2985" spans="1:20">
      <c r="A2985" s="189">
        <v>2981</v>
      </c>
      <c r="B2985" s="177">
        <v>2981</v>
      </c>
      <c r="C2985" s="105">
        <v>39700</v>
      </c>
      <c r="D2985" s="177"/>
      <c r="E2985" s="277">
        <v>39701</v>
      </c>
      <c r="F2985" s="105">
        <v>39702</v>
      </c>
      <c r="G2985" s="177"/>
      <c r="H2985" s="177"/>
      <c r="I2985" s="206">
        <v>72238</v>
      </c>
      <c r="J2985" s="206"/>
      <c r="K2985" s="206"/>
      <c r="L2985" s="206">
        <v>33619</v>
      </c>
      <c r="M2985" s="206" t="s">
        <v>254</v>
      </c>
      <c r="N2985" s="206">
        <v>117404</v>
      </c>
      <c r="O2985" s="206">
        <v>29298</v>
      </c>
      <c r="P2985" s="206">
        <v>844634</v>
      </c>
      <c r="Q2985" s="206">
        <v>840132</v>
      </c>
      <c r="R2985" s="206">
        <v>12246</v>
      </c>
      <c r="S2985" s="206">
        <v>1980196</v>
      </c>
      <c r="T2985" s="206"/>
    </row>
    <row r="2986" spans="1:20">
      <c r="A2986" s="189">
        <v>2982</v>
      </c>
      <c r="B2986" s="177">
        <v>2982</v>
      </c>
      <c r="C2986" s="105">
        <v>39700</v>
      </c>
      <c r="D2986" s="177"/>
      <c r="E2986" s="277">
        <v>39708</v>
      </c>
      <c r="F2986" s="105">
        <v>39710</v>
      </c>
      <c r="G2986" s="105">
        <v>39717</v>
      </c>
      <c r="H2986" s="238" t="s">
        <v>821</v>
      </c>
      <c r="I2986" s="206">
        <v>72033</v>
      </c>
      <c r="J2986" s="206"/>
      <c r="K2986" s="206"/>
      <c r="L2986" s="206">
        <v>33635</v>
      </c>
      <c r="M2986" s="206" t="s">
        <v>255</v>
      </c>
      <c r="N2986" s="206">
        <v>117411</v>
      </c>
      <c r="O2986" s="206">
        <v>29374</v>
      </c>
      <c r="P2986" s="206">
        <v>844572</v>
      </c>
      <c r="Q2986" s="230">
        <v>840127</v>
      </c>
      <c r="R2986" s="206">
        <v>12947</v>
      </c>
      <c r="S2986" s="206">
        <v>1980161</v>
      </c>
      <c r="T2986" s="206"/>
    </row>
    <row r="2987" spans="1:20">
      <c r="A2987" s="189">
        <v>2983</v>
      </c>
      <c r="B2987" s="177">
        <v>2983</v>
      </c>
      <c r="C2987" s="105">
        <v>39700</v>
      </c>
      <c r="D2987" s="177"/>
      <c r="E2987" s="277">
        <v>39701</v>
      </c>
      <c r="F2987" s="105">
        <v>39702</v>
      </c>
      <c r="G2987" s="105">
        <v>39715</v>
      </c>
      <c r="H2987" s="238" t="s">
        <v>119</v>
      </c>
      <c r="I2987" s="206">
        <v>72293</v>
      </c>
      <c r="J2987" s="206"/>
      <c r="K2987" s="206"/>
      <c r="L2987" s="206">
        <v>33573</v>
      </c>
      <c r="M2987" s="206" t="s">
        <v>256</v>
      </c>
      <c r="N2987" s="206"/>
      <c r="O2987" s="206">
        <v>29315</v>
      </c>
      <c r="P2987" s="206">
        <v>844568</v>
      </c>
      <c r="Q2987" s="206">
        <v>840130</v>
      </c>
      <c r="R2987" s="206">
        <v>12354</v>
      </c>
      <c r="S2987" s="206">
        <v>1980157</v>
      </c>
      <c r="T2987" s="206"/>
    </row>
    <row r="2988" spans="1:20">
      <c r="A2988" s="189">
        <v>2984</v>
      </c>
      <c r="B2988" s="177">
        <v>2984</v>
      </c>
      <c r="C2988" s="105">
        <v>39700</v>
      </c>
      <c r="D2988" s="177"/>
      <c r="E2988" s="277">
        <v>39708</v>
      </c>
      <c r="F2988" s="105">
        <v>39708</v>
      </c>
      <c r="G2988" s="105">
        <v>39710</v>
      </c>
      <c r="H2988" s="238" t="s">
        <v>120</v>
      </c>
      <c r="I2988" s="206">
        <v>72178</v>
      </c>
      <c r="J2988" s="206"/>
      <c r="K2988" s="206"/>
      <c r="L2988" s="206">
        <v>33566</v>
      </c>
      <c r="M2988" s="206" t="s">
        <v>257</v>
      </c>
      <c r="N2988" s="206">
        <v>117297</v>
      </c>
      <c r="O2988" s="206">
        <v>29426</v>
      </c>
      <c r="P2988" s="206">
        <v>844309</v>
      </c>
      <c r="Q2988" s="206">
        <v>840107</v>
      </c>
      <c r="R2988" s="206">
        <v>12851</v>
      </c>
      <c r="S2988" s="206">
        <v>1980150</v>
      </c>
      <c r="T2988" s="206"/>
    </row>
    <row r="2989" spans="1:20">
      <c r="A2989" s="189">
        <v>2985</v>
      </c>
      <c r="B2989" s="177">
        <v>2985</v>
      </c>
      <c r="C2989" s="105">
        <v>39700</v>
      </c>
      <c r="D2989" s="177"/>
      <c r="E2989" s="277">
        <v>39701</v>
      </c>
      <c r="F2989" s="105">
        <v>39702</v>
      </c>
      <c r="G2989" s="105">
        <v>39727</v>
      </c>
      <c r="H2989" s="238" t="s">
        <v>120</v>
      </c>
      <c r="I2989" s="206">
        <v>72341</v>
      </c>
      <c r="J2989" s="206"/>
      <c r="K2989" s="206"/>
      <c r="L2989" s="206">
        <v>33675</v>
      </c>
      <c r="M2989" s="206" t="s">
        <v>512</v>
      </c>
      <c r="N2989" s="206">
        <v>117286</v>
      </c>
      <c r="O2989" s="206">
        <v>29335</v>
      </c>
      <c r="P2989" s="206">
        <v>844577</v>
      </c>
      <c r="Q2989" s="206">
        <v>840129</v>
      </c>
      <c r="R2989" s="206">
        <v>12979</v>
      </c>
      <c r="S2989" s="206"/>
      <c r="T2989" s="206"/>
    </row>
    <row r="2990" spans="1:20">
      <c r="A2990" s="177">
        <v>2986</v>
      </c>
      <c r="B2990" s="190">
        <v>2986</v>
      </c>
      <c r="C2990" s="105">
        <v>39700</v>
      </c>
      <c r="D2990" s="177"/>
      <c r="E2990" s="277">
        <v>39701</v>
      </c>
      <c r="F2990" s="105">
        <v>39702</v>
      </c>
      <c r="G2990" s="105">
        <v>39724</v>
      </c>
      <c r="H2990" s="238" t="s">
        <v>120</v>
      </c>
      <c r="I2990" s="206">
        <v>72333</v>
      </c>
      <c r="J2990" s="206"/>
      <c r="K2990" s="206"/>
      <c r="L2990" s="206">
        <v>33638</v>
      </c>
      <c r="M2990" s="206" t="s">
        <v>513</v>
      </c>
      <c r="N2990" s="206">
        <v>116825</v>
      </c>
      <c r="O2990" s="206">
        <v>29399</v>
      </c>
      <c r="P2990" s="206">
        <v>844232</v>
      </c>
      <c r="Q2990" s="206">
        <v>840110</v>
      </c>
      <c r="R2990" s="206">
        <v>12888</v>
      </c>
      <c r="S2990" s="206"/>
      <c r="T2990" s="206"/>
    </row>
    <row r="2991" spans="1:20">
      <c r="A2991" s="177">
        <v>2987</v>
      </c>
      <c r="B2991" s="190">
        <v>2987</v>
      </c>
      <c r="C2991" s="105">
        <v>39700</v>
      </c>
      <c r="D2991" s="177"/>
      <c r="E2991" s="277">
        <v>39701</v>
      </c>
      <c r="F2991" s="255"/>
      <c r="G2991" s="177"/>
      <c r="H2991" s="177"/>
      <c r="I2991" s="206">
        <v>72258</v>
      </c>
      <c r="J2991" s="206"/>
      <c r="K2991" s="206"/>
      <c r="L2991" s="206">
        <v>33662</v>
      </c>
      <c r="M2991" s="206" t="s">
        <v>514</v>
      </c>
      <c r="N2991" s="206">
        <v>115932</v>
      </c>
      <c r="O2991" s="206">
        <v>29419</v>
      </c>
      <c r="P2991" s="206">
        <v>845619</v>
      </c>
      <c r="Q2991" s="206">
        <v>840113</v>
      </c>
      <c r="R2991" s="206">
        <v>13106</v>
      </c>
      <c r="S2991" s="206">
        <v>4270090</v>
      </c>
      <c r="T2991" s="206"/>
    </row>
    <row r="2992" spans="1:20">
      <c r="A2992" s="177">
        <v>2988</v>
      </c>
      <c r="B2992" s="190">
        <v>2988</v>
      </c>
      <c r="C2992" s="105">
        <v>39700</v>
      </c>
      <c r="D2992" s="177"/>
      <c r="E2992" s="277">
        <v>39715</v>
      </c>
      <c r="F2992" s="105">
        <v>39727</v>
      </c>
      <c r="G2992" s="177"/>
      <c r="H2992" s="177"/>
      <c r="I2992" s="206">
        <v>72191</v>
      </c>
      <c r="J2992" s="206"/>
      <c r="K2992" s="206"/>
      <c r="L2992" s="206">
        <v>33647</v>
      </c>
      <c r="M2992" s="206" t="s">
        <v>515</v>
      </c>
      <c r="N2992" s="206">
        <v>117095</v>
      </c>
      <c r="O2992" s="206">
        <v>29348</v>
      </c>
      <c r="P2992" s="206">
        <v>845615</v>
      </c>
      <c r="Q2992" s="206">
        <v>840111</v>
      </c>
      <c r="R2992" s="206">
        <v>12938</v>
      </c>
      <c r="S2992" s="206"/>
      <c r="T2992" s="206"/>
    </row>
    <row r="2993" spans="1:20">
      <c r="A2993" s="177">
        <v>2989</v>
      </c>
      <c r="B2993" s="190">
        <v>2989</v>
      </c>
      <c r="C2993" s="105">
        <v>39700</v>
      </c>
      <c r="D2993" s="177"/>
      <c r="E2993" s="277">
        <v>39701</v>
      </c>
      <c r="F2993" s="105">
        <v>39702</v>
      </c>
      <c r="G2993" s="177"/>
      <c r="H2993" s="177"/>
      <c r="I2993" s="206">
        <v>72329</v>
      </c>
      <c r="J2993" s="206"/>
      <c r="K2993" s="206"/>
      <c r="L2993" s="206">
        <v>33572</v>
      </c>
      <c r="M2993" s="206" t="s">
        <v>516</v>
      </c>
      <c r="N2993" s="206">
        <v>116608</v>
      </c>
      <c r="O2993" s="206">
        <v>29292</v>
      </c>
      <c r="P2993" s="206">
        <v>845590</v>
      </c>
      <c r="Q2993" s="206">
        <v>840114</v>
      </c>
      <c r="R2993" s="206">
        <v>12376</v>
      </c>
      <c r="S2993" s="206"/>
      <c r="T2993" s="206"/>
    </row>
    <row r="2994" spans="1:20">
      <c r="A2994" s="177">
        <v>2990</v>
      </c>
      <c r="B2994" s="190">
        <v>2990</v>
      </c>
      <c r="C2994" s="105">
        <v>39701</v>
      </c>
      <c r="D2994" s="177"/>
      <c r="E2994" s="277">
        <v>39701</v>
      </c>
      <c r="F2994" s="105">
        <v>39702</v>
      </c>
      <c r="G2994" s="177"/>
      <c r="H2994" s="177"/>
      <c r="I2994" s="206">
        <v>72251</v>
      </c>
      <c r="J2994" s="206"/>
      <c r="K2994" s="206"/>
      <c r="L2994" s="206">
        <v>33577</v>
      </c>
      <c r="M2994" s="206" t="s">
        <v>517</v>
      </c>
      <c r="N2994" s="206">
        <v>115872</v>
      </c>
      <c r="O2994" s="206">
        <v>29297</v>
      </c>
      <c r="P2994" s="206">
        <v>844902</v>
      </c>
      <c r="Q2994" s="206">
        <v>840136</v>
      </c>
      <c r="R2994" s="206">
        <v>12583</v>
      </c>
      <c r="S2994" s="206"/>
      <c r="T2994" s="206"/>
    </row>
    <row r="2995" spans="1:20">
      <c r="A2995" s="177">
        <v>2991</v>
      </c>
      <c r="B2995" s="190">
        <v>2991</v>
      </c>
      <c r="C2995" s="105">
        <v>39701</v>
      </c>
      <c r="D2995" s="177"/>
      <c r="E2995" s="277">
        <v>39701</v>
      </c>
      <c r="F2995" s="105">
        <v>39702</v>
      </c>
      <c r="G2995" s="105">
        <v>39714</v>
      </c>
      <c r="H2995" s="238" t="s">
        <v>119</v>
      </c>
      <c r="I2995" s="206">
        <v>72233</v>
      </c>
      <c r="J2995" s="206"/>
      <c r="K2995" s="206"/>
      <c r="L2995" s="206">
        <v>33680</v>
      </c>
      <c r="M2995" s="206" t="s">
        <v>518</v>
      </c>
      <c r="N2995" s="206">
        <v>117437</v>
      </c>
      <c r="O2995" s="206">
        <v>29432</v>
      </c>
      <c r="P2995" s="206">
        <v>845614</v>
      </c>
      <c r="Q2995" s="206">
        <v>840108</v>
      </c>
      <c r="R2995" s="206">
        <v>12969</v>
      </c>
      <c r="S2995" s="206">
        <v>4270097</v>
      </c>
      <c r="T2995" s="206"/>
    </row>
    <row r="2996" spans="1:20">
      <c r="A2996" s="177">
        <v>2992</v>
      </c>
      <c r="B2996" s="190">
        <v>2992</v>
      </c>
      <c r="C2996" s="105">
        <v>39701</v>
      </c>
      <c r="D2996" s="177"/>
      <c r="E2996" s="277">
        <v>39708</v>
      </c>
      <c r="F2996" s="105">
        <v>39710</v>
      </c>
      <c r="G2996" s="105">
        <v>39717</v>
      </c>
      <c r="H2996" s="238" t="s">
        <v>821</v>
      </c>
      <c r="I2996" s="206">
        <v>72307</v>
      </c>
      <c r="J2996" s="206"/>
      <c r="K2996" s="206"/>
      <c r="L2996" s="206">
        <v>33569</v>
      </c>
      <c r="M2996" s="206" t="s">
        <v>258</v>
      </c>
      <c r="N2996" s="206">
        <v>117281</v>
      </c>
      <c r="O2996" s="206">
        <v>29241</v>
      </c>
      <c r="P2996" s="206"/>
      <c r="Q2996" s="206">
        <v>839184</v>
      </c>
      <c r="R2996" s="206">
        <v>12311</v>
      </c>
      <c r="S2996" s="231"/>
      <c r="T2996" s="206"/>
    </row>
    <row r="2997" spans="1:20">
      <c r="A2997" s="177">
        <v>2993</v>
      </c>
      <c r="B2997" s="190">
        <v>2993</v>
      </c>
      <c r="C2997" s="105">
        <v>39701</v>
      </c>
      <c r="D2997" s="177"/>
      <c r="E2997" s="277">
        <v>39702</v>
      </c>
      <c r="F2997" s="105">
        <v>39703</v>
      </c>
      <c r="G2997" s="105">
        <v>39714</v>
      </c>
      <c r="H2997" s="238" t="s">
        <v>119</v>
      </c>
      <c r="I2997" s="206">
        <v>72290</v>
      </c>
      <c r="J2997" s="206"/>
      <c r="K2997" s="206"/>
      <c r="L2997" s="206">
        <v>33520</v>
      </c>
      <c r="M2997" s="206" t="s">
        <v>519</v>
      </c>
      <c r="N2997" s="206">
        <v>116610</v>
      </c>
      <c r="O2997" s="206">
        <v>29187</v>
      </c>
      <c r="P2997" s="206">
        <v>844478</v>
      </c>
      <c r="Q2997" s="206">
        <v>837486</v>
      </c>
      <c r="R2997" s="206">
        <v>12748</v>
      </c>
      <c r="S2997" s="206"/>
      <c r="T2997" s="206"/>
    </row>
    <row r="2998" spans="1:20">
      <c r="A2998" s="177">
        <v>2994</v>
      </c>
      <c r="B2998" s="190">
        <v>2994</v>
      </c>
      <c r="C2998" s="105">
        <v>39701</v>
      </c>
      <c r="D2998" s="177"/>
      <c r="E2998" s="277">
        <v>39702</v>
      </c>
      <c r="F2998" s="105">
        <v>39703</v>
      </c>
      <c r="G2998" s="177"/>
      <c r="H2998" s="177"/>
      <c r="I2998" s="206">
        <v>72493</v>
      </c>
      <c r="J2998" s="206"/>
      <c r="K2998" s="206"/>
      <c r="L2998" s="206">
        <v>33654</v>
      </c>
      <c r="M2998" s="206" t="s">
        <v>520</v>
      </c>
      <c r="N2998" s="206">
        <v>117435</v>
      </c>
      <c r="O2998" s="206">
        <v>29425</v>
      </c>
      <c r="P2998" s="206">
        <v>844495</v>
      </c>
      <c r="Q2998" s="206">
        <v>839196</v>
      </c>
      <c r="R2998" s="206">
        <v>12845</v>
      </c>
      <c r="S2998" s="206">
        <v>1980234</v>
      </c>
      <c r="T2998" s="206"/>
    </row>
    <row r="2999" spans="1:20">
      <c r="A2999" s="177">
        <v>2995</v>
      </c>
      <c r="B2999" s="190">
        <v>2995</v>
      </c>
      <c r="C2999" s="105">
        <v>39701</v>
      </c>
      <c r="D2999" s="177"/>
      <c r="E2999" s="277">
        <v>39702</v>
      </c>
      <c r="F2999" s="105">
        <v>39703</v>
      </c>
      <c r="G2999" s="105">
        <v>39714</v>
      </c>
      <c r="H2999" s="238" t="s">
        <v>119</v>
      </c>
      <c r="I2999" s="206">
        <v>72184</v>
      </c>
      <c r="J2999" s="206"/>
      <c r="K2999" s="206"/>
      <c r="L2999" s="206">
        <v>33667</v>
      </c>
      <c r="M2999" s="206" t="s">
        <v>521</v>
      </c>
      <c r="N2999" s="206">
        <v>117297</v>
      </c>
      <c r="O2999" s="206">
        <v>29441</v>
      </c>
      <c r="P2999" s="206">
        <v>843192</v>
      </c>
      <c r="Q2999" s="206">
        <v>839621</v>
      </c>
      <c r="R2999" s="206">
        <v>12802</v>
      </c>
      <c r="S2999" s="206"/>
      <c r="T2999" s="206"/>
    </row>
    <row r="3000" spans="1:20">
      <c r="A3000" s="177">
        <v>2996</v>
      </c>
      <c r="B3000" s="190">
        <v>2996</v>
      </c>
      <c r="C3000" s="105">
        <v>39701</v>
      </c>
      <c r="D3000" s="177"/>
      <c r="E3000" s="277">
        <v>39702</v>
      </c>
      <c r="F3000" s="105">
        <v>39703</v>
      </c>
      <c r="G3000" s="105">
        <v>39714</v>
      </c>
      <c r="H3000" s="238" t="s">
        <v>119</v>
      </c>
      <c r="I3000" s="206">
        <v>72367</v>
      </c>
      <c r="J3000" s="206"/>
      <c r="K3000" s="206"/>
      <c r="L3000" s="206">
        <v>33687</v>
      </c>
      <c r="M3000" s="206" t="s">
        <v>522</v>
      </c>
      <c r="N3000" s="206">
        <v>117811</v>
      </c>
      <c r="O3000" s="206">
        <v>29492</v>
      </c>
      <c r="P3000" s="206">
        <v>845613</v>
      </c>
      <c r="Q3000" s="206">
        <v>839634</v>
      </c>
      <c r="R3000" s="206">
        <v>12901</v>
      </c>
      <c r="S3000" s="206">
        <v>1980197</v>
      </c>
      <c r="T3000" s="206"/>
    </row>
    <row r="3001" spans="1:20">
      <c r="A3001" s="177">
        <v>2997</v>
      </c>
      <c r="B3001" s="190">
        <v>2997</v>
      </c>
      <c r="C3001" s="105">
        <v>39701</v>
      </c>
      <c r="D3001" s="177"/>
      <c r="E3001" s="277">
        <v>39702</v>
      </c>
      <c r="F3001" s="105">
        <v>39703</v>
      </c>
      <c r="G3001" s="177"/>
      <c r="H3001" s="177"/>
      <c r="I3001" s="206">
        <v>72323</v>
      </c>
      <c r="J3001" s="206"/>
      <c r="K3001" s="206"/>
      <c r="L3001" s="206">
        <v>33694</v>
      </c>
      <c r="M3001" s="206" t="s">
        <v>523</v>
      </c>
      <c r="N3001" s="206">
        <v>117401</v>
      </c>
      <c r="O3001" s="206">
        <v>29414</v>
      </c>
      <c r="P3001" s="206">
        <v>845620</v>
      </c>
      <c r="Q3001" s="206">
        <v>840340</v>
      </c>
      <c r="R3001" s="206">
        <v>12853</v>
      </c>
      <c r="S3001" s="206">
        <v>1980171</v>
      </c>
      <c r="T3001" s="206"/>
    </row>
    <row r="3002" spans="1:20">
      <c r="A3002" s="177">
        <v>2998</v>
      </c>
      <c r="B3002" s="190">
        <v>2998</v>
      </c>
      <c r="C3002" s="105">
        <v>39701</v>
      </c>
      <c r="D3002" s="177"/>
      <c r="E3002" s="277">
        <v>39702</v>
      </c>
      <c r="F3002" s="105">
        <v>39703</v>
      </c>
      <c r="G3002" s="177"/>
      <c r="H3002" s="177"/>
      <c r="I3002" s="206">
        <v>72473</v>
      </c>
      <c r="J3002" s="206"/>
      <c r="K3002" s="206"/>
      <c r="L3002" s="206">
        <v>33667</v>
      </c>
      <c r="M3002" s="206" t="s">
        <v>524</v>
      </c>
      <c r="N3002" s="206">
        <v>117439</v>
      </c>
      <c r="O3002" s="206">
        <v>29389</v>
      </c>
      <c r="P3002" s="206">
        <v>844727</v>
      </c>
      <c r="Q3002" s="206">
        <v>839202</v>
      </c>
      <c r="R3002" s="206">
        <v>13096</v>
      </c>
      <c r="S3002" s="206"/>
      <c r="T3002" s="206"/>
    </row>
    <row r="3003" spans="1:20">
      <c r="A3003" s="177">
        <v>2999</v>
      </c>
      <c r="B3003" s="190">
        <v>2999</v>
      </c>
      <c r="C3003" s="105">
        <v>39701</v>
      </c>
      <c r="D3003" s="177"/>
      <c r="E3003" s="277">
        <v>39702</v>
      </c>
      <c r="F3003" s="105">
        <v>39703</v>
      </c>
      <c r="G3003" s="177"/>
      <c r="H3003" s="177"/>
      <c r="I3003" s="206">
        <v>72322</v>
      </c>
      <c r="J3003" s="206"/>
      <c r="K3003" s="206"/>
      <c r="L3003" s="206">
        <v>33564</v>
      </c>
      <c r="M3003" s="206" t="s">
        <v>525</v>
      </c>
      <c r="N3003" s="206">
        <v>117440</v>
      </c>
      <c r="O3003" s="206">
        <v>29267</v>
      </c>
      <c r="P3003" s="206">
        <v>844308</v>
      </c>
      <c r="Q3003" s="206">
        <v>840112</v>
      </c>
      <c r="R3003" s="206">
        <v>12623</v>
      </c>
      <c r="S3003" s="206"/>
      <c r="T3003" s="206"/>
    </row>
    <row r="3004" spans="1:20">
      <c r="A3004" s="177">
        <v>3000</v>
      </c>
      <c r="B3004" s="190">
        <v>3000</v>
      </c>
      <c r="C3004" s="105">
        <v>39701</v>
      </c>
      <c r="D3004" s="177"/>
      <c r="E3004" s="277">
        <v>39702</v>
      </c>
      <c r="F3004" s="105">
        <v>39703</v>
      </c>
      <c r="G3004" s="105">
        <v>39724</v>
      </c>
      <c r="H3004" s="238" t="s">
        <v>120</v>
      </c>
      <c r="I3004" s="206">
        <v>72317</v>
      </c>
      <c r="J3004" s="206"/>
      <c r="K3004" s="206"/>
      <c r="L3004" s="206">
        <v>33610</v>
      </c>
      <c r="M3004" s="206" t="s">
        <v>259</v>
      </c>
      <c r="N3004" s="206">
        <v>117748</v>
      </c>
      <c r="O3004" s="206">
        <v>29348</v>
      </c>
      <c r="P3004" s="206">
        <v>844311</v>
      </c>
      <c r="Q3004" s="206">
        <v>840334</v>
      </c>
      <c r="R3004" s="206">
        <v>11890</v>
      </c>
      <c r="S3004" s="206">
        <v>1980167</v>
      </c>
      <c r="T3004" s="206"/>
    </row>
    <row r="3005" spans="1:20">
      <c r="A3005" s="177">
        <v>3001</v>
      </c>
      <c r="B3005" s="191">
        <v>3001</v>
      </c>
      <c r="C3005" s="105">
        <v>39701</v>
      </c>
      <c r="D3005" s="177"/>
      <c r="E3005" s="277">
        <v>39702</v>
      </c>
      <c r="F3005" s="105">
        <v>39703</v>
      </c>
      <c r="G3005" s="177"/>
      <c r="H3005" s="177"/>
      <c r="I3005" s="206">
        <v>72305</v>
      </c>
      <c r="J3005" s="206"/>
      <c r="K3005" s="206"/>
      <c r="L3005" s="206">
        <v>33554</v>
      </c>
      <c r="M3005" s="206" t="s">
        <v>260</v>
      </c>
      <c r="N3005" s="206">
        <v>117296</v>
      </c>
      <c r="O3005" s="206">
        <v>29272</v>
      </c>
      <c r="P3005" s="206">
        <v>844731</v>
      </c>
      <c r="Q3005" s="206">
        <v>840128</v>
      </c>
      <c r="R3005" s="206">
        <v>12482</v>
      </c>
      <c r="S3005" s="206">
        <v>1980186</v>
      </c>
      <c r="T3005" s="206"/>
    </row>
    <row r="3006" spans="1:20">
      <c r="A3006" s="177">
        <v>3002</v>
      </c>
      <c r="B3006" s="191">
        <v>3002</v>
      </c>
      <c r="C3006" s="105">
        <v>39701</v>
      </c>
      <c r="D3006" s="177"/>
      <c r="E3006" s="277">
        <v>39707</v>
      </c>
      <c r="F3006" s="105">
        <v>39707</v>
      </c>
      <c r="G3006" s="105">
        <v>39717</v>
      </c>
      <c r="H3006" s="238" t="s">
        <v>120</v>
      </c>
      <c r="I3006" s="206">
        <v>72374</v>
      </c>
      <c r="J3006" s="206"/>
      <c r="K3006" s="206"/>
      <c r="L3006" s="206">
        <v>33701</v>
      </c>
      <c r="M3006" s="206" t="s">
        <v>261</v>
      </c>
      <c r="N3006" s="206">
        <v>117815</v>
      </c>
      <c r="O3006" s="206">
        <v>29397</v>
      </c>
      <c r="P3006" s="206">
        <v>844781</v>
      </c>
      <c r="Q3006" s="206">
        <v>840131</v>
      </c>
      <c r="R3006" s="206">
        <v>13035</v>
      </c>
      <c r="S3006" s="206"/>
      <c r="T3006" s="206"/>
    </row>
    <row r="3007" spans="1:20">
      <c r="A3007" s="177">
        <v>3003</v>
      </c>
      <c r="B3007" s="191">
        <v>3003</v>
      </c>
      <c r="C3007" s="105">
        <v>39701</v>
      </c>
      <c r="D3007" s="177"/>
      <c r="E3007" s="277">
        <v>39702</v>
      </c>
      <c r="F3007" s="105">
        <v>39703</v>
      </c>
      <c r="G3007" s="105">
        <v>39724</v>
      </c>
      <c r="H3007" s="238" t="s">
        <v>120</v>
      </c>
      <c r="I3007" s="206">
        <v>72188</v>
      </c>
      <c r="J3007" s="206"/>
      <c r="K3007" s="206"/>
      <c r="L3007" s="206">
        <v>33657</v>
      </c>
      <c r="M3007" s="206" t="s">
        <v>262</v>
      </c>
      <c r="N3007" s="206">
        <v>117302</v>
      </c>
      <c r="O3007" s="206">
        <v>29443</v>
      </c>
      <c r="P3007" s="206">
        <v>844903</v>
      </c>
      <c r="Q3007" s="206">
        <v>840116</v>
      </c>
      <c r="R3007" s="206">
        <v>12696</v>
      </c>
      <c r="S3007" s="206"/>
      <c r="T3007" s="206"/>
    </row>
    <row r="3008" spans="1:20">
      <c r="A3008" s="177">
        <v>3004</v>
      </c>
      <c r="B3008" s="191">
        <v>3004</v>
      </c>
      <c r="C3008" s="105">
        <v>39701</v>
      </c>
      <c r="D3008" s="177"/>
      <c r="E3008" s="277">
        <v>39702</v>
      </c>
      <c r="F3008" s="105">
        <v>39703</v>
      </c>
      <c r="G3008" s="177"/>
      <c r="H3008" s="177"/>
      <c r="I3008" s="206">
        <v>72101</v>
      </c>
      <c r="J3008" s="206"/>
      <c r="K3008" s="206"/>
      <c r="L3008" s="206">
        <v>33636</v>
      </c>
      <c r="M3008" s="206" t="s">
        <v>263</v>
      </c>
      <c r="N3008" s="206">
        <v>117037</v>
      </c>
      <c r="O3008" s="206">
        <v>29332</v>
      </c>
      <c r="P3008" s="206">
        <v>844504</v>
      </c>
      <c r="Q3008" s="206">
        <v>840117</v>
      </c>
      <c r="R3008" s="206">
        <v>12892</v>
      </c>
      <c r="S3008" s="206"/>
      <c r="T3008" s="206"/>
    </row>
    <row r="3009" spans="1:20">
      <c r="A3009" s="177">
        <v>3005</v>
      </c>
      <c r="B3009" s="191">
        <v>3005</v>
      </c>
      <c r="C3009" s="105">
        <v>39701</v>
      </c>
      <c r="D3009" s="177"/>
      <c r="E3009" s="277">
        <v>39702</v>
      </c>
      <c r="F3009" s="105">
        <v>39703</v>
      </c>
      <c r="G3009" s="177"/>
      <c r="H3009" s="177"/>
      <c r="I3009" s="206">
        <v>71973</v>
      </c>
      <c r="J3009" s="206"/>
      <c r="K3009" s="206"/>
      <c r="L3009" s="206">
        <v>33556</v>
      </c>
      <c r="M3009" s="206" t="s">
        <v>264</v>
      </c>
      <c r="N3009" s="206">
        <v>117745</v>
      </c>
      <c r="O3009" s="206">
        <v>29268</v>
      </c>
      <c r="P3009" s="206">
        <v>843516</v>
      </c>
      <c r="Q3009" s="206">
        <v>840120</v>
      </c>
      <c r="R3009" s="206">
        <v>12544</v>
      </c>
      <c r="S3009" s="206"/>
      <c r="T3009" s="206"/>
    </row>
    <row r="3010" spans="1:20">
      <c r="A3010" s="177">
        <v>3006</v>
      </c>
      <c r="B3010" s="191">
        <v>3006</v>
      </c>
      <c r="C3010" s="105">
        <v>39701</v>
      </c>
      <c r="D3010" s="177"/>
      <c r="E3010" s="277">
        <v>39702</v>
      </c>
      <c r="F3010" s="105">
        <v>39703</v>
      </c>
      <c r="G3010" s="105">
        <v>39729</v>
      </c>
      <c r="H3010" s="238" t="s">
        <v>120</v>
      </c>
      <c r="I3010" s="206">
        <v>72053</v>
      </c>
      <c r="J3010" s="206"/>
      <c r="K3010" s="206"/>
      <c r="L3010" s="206">
        <v>33591</v>
      </c>
      <c r="M3010" s="206" t="s">
        <v>265</v>
      </c>
      <c r="N3010" s="206">
        <v>117817</v>
      </c>
      <c r="O3010" s="206">
        <v>29295</v>
      </c>
      <c r="P3010" s="206">
        <v>844477</v>
      </c>
      <c r="Q3010" s="206">
        <v>840118</v>
      </c>
      <c r="R3010" s="206">
        <v>12510</v>
      </c>
      <c r="S3010" s="206">
        <v>1980261</v>
      </c>
      <c r="T3010" s="206"/>
    </row>
    <row r="3011" spans="1:20">
      <c r="A3011" s="177">
        <v>3007</v>
      </c>
      <c r="B3011" s="191">
        <v>3007</v>
      </c>
      <c r="C3011" s="105">
        <v>39701</v>
      </c>
      <c r="D3011" s="177"/>
      <c r="E3011" s="277">
        <v>39702</v>
      </c>
      <c r="F3011" s="105">
        <v>39703</v>
      </c>
      <c r="G3011" s="177"/>
      <c r="H3011" s="177"/>
      <c r="I3011" s="206">
        <v>72131</v>
      </c>
      <c r="J3011" s="206"/>
      <c r="K3011" s="206"/>
      <c r="L3011" s="206">
        <v>33639</v>
      </c>
      <c r="M3011" s="206" t="s">
        <v>266</v>
      </c>
      <c r="N3011" s="206">
        <v>117747</v>
      </c>
      <c r="O3011" s="206">
        <v>29398</v>
      </c>
      <c r="P3011" s="206">
        <v>844208</v>
      </c>
      <c r="Q3011" s="206">
        <v>840121</v>
      </c>
      <c r="R3011" s="206">
        <v>12902</v>
      </c>
      <c r="S3011" s="206"/>
      <c r="T3011" s="206"/>
    </row>
    <row r="3012" spans="1:20">
      <c r="A3012" s="191">
        <v>3008</v>
      </c>
      <c r="B3012" s="191">
        <v>3008</v>
      </c>
      <c r="C3012" s="105">
        <v>39702</v>
      </c>
      <c r="D3012" s="191"/>
      <c r="E3012" s="277">
        <v>39703</v>
      </c>
      <c r="F3012" s="105">
        <v>39706</v>
      </c>
      <c r="G3012" s="105">
        <v>39715</v>
      </c>
      <c r="H3012" s="238" t="s">
        <v>119</v>
      </c>
      <c r="I3012" s="206">
        <v>72031</v>
      </c>
      <c r="J3012" s="206"/>
      <c r="K3012" s="206"/>
      <c r="L3012" s="206">
        <v>33664</v>
      </c>
      <c r="M3012" s="206" t="s">
        <v>267</v>
      </c>
      <c r="N3012" s="206">
        <v>117752</v>
      </c>
      <c r="O3012" s="206">
        <v>29358</v>
      </c>
      <c r="P3012" s="206">
        <v>844505</v>
      </c>
      <c r="Q3012" s="206">
        <v>840135</v>
      </c>
      <c r="R3012" s="206">
        <v>13809</v>
      </c>
      <c r="S3012" s="206"/>
      <c r="T3012" s="206"/>
    </row>
    <row r="3013" spans="1:20">
      <c r="A3013" s="191">
        <v>3009</v>
      </c>
      <c r="B3013" s="192">
        <v>3009</v>
      </c>
      <c r="C3013" s="105">
        <v>39702</v>
      </c>
      <c r="D3013" s="191"/>
      <c r="E3013" s="277">
        <v>39702</v>
      </c>
      <c r="F3013" s="105">
        <v>39703</v>
      </c>
      <c r="G3013" s="105">
        <v>39724</v>
      </c>
      <c r="H3013" s="238" t="s">
        <v>120</v>
      </c>
      <c r="I3013" s="206">
        <v>72130</v>
      </c>
      <c r="J3013" s="206"/>
      <c r="K3013" s="206"/>
      <c r="L3013" s="206">
        <v>33660</v>
      </c>
      <c r="M3013" s="206" t="s">
        <v>268</v>
      </c>
      <c r="N3013" s="206">
        <v>117410</v>
      </c>
      <c r="O3013" s="206">
        <v>29364</v>
      </c>
      <c r="P3013" s="206">
        <v>845190</v>
      </c>
      <c r="Q3013" s="206">
        <v>840109</v>
      </c>
      <c r="R3013" s="206">
        <v>12778</v>
      </c>
      <c r="S3013" s="206"/>
      <c r="T3013" s="206"/>
    </row>
    <row r="3014" spans="1:20">
      <c r="A3014" s="191">
        <v>3010</v>
      </c>
      <c r="B3014" s="192">
        <v>3010</v>
      </c>
      <c r="C3014" s="105">
        <v>39702</v>
      </c>
      <c r="D3014" s="191"/>
      <c r="E3014" s="277">
        <v>39703</v>
      </c>
      <c r="F3014" s="105">
        <v>39706</v>
      </c>
      <c r="G3014" s="105">
        <v>39730</v>
      </c>
      <c r="H3014" s="238" t="s">
        <v>138</v>
      </c>
      <c r="I3014" s="206">
        <v>72051</v>
      </c>
      <c r="J3014" s="206"/>
      <c r="K3014" s="206"/>
      <c r="L3014" s="206">
        <v>33663</v>
      </c>
      <c r="M3014" s="206" t="s">
        <v>269</v>
      </c>
      <c r="N3014" s="206">
        <v>116935</v>
      </c>
      <c r="O3014" s="206">
        <v>29434</v>
      </c>
      <c r="P3014" s="206">
        <v>844210</v>
      </c>
      <c r="Q3014" s="206">
        <v>840134</v>
      </c>
      <c r="R3014" s="206">
        <v>13112</v>
      </c>
      <c r="S3014" s="206">
        <v>1980214</v>
      </c>
      <c r="T3014" s="206"/>
    </row>
    <row r="3015" spans="1:20">
      <c r="A3015" s="191">
        <v>3011</v>
      </c>
      <c r="B3015" s="192">
        <v>3011</v>
      </c>
      <c r="C3015" s="105">
        <v>39702</v>
      </c>
      <c r="D3015" s="191"/>
      <c r="E3015" s="277">
        <v>39703</v>
      </c>
      <c r="F3015" s="105">
        <v>39706</v>
      </c>
      <c r="G3015" s="191"/>
      <c r="H3015" s="191"/>
      <c r="I3015" s="206">
        <v>72129</v>
      </c>
      <c r="J3015" s="206"/>
      <c r="K3015" s="206"/>
      <c r="L3015" s="206">
        <v>33677</v>
      </c>
      <c r="M3015" s="206" t="s">
        <v>270</v>
      </c>
      <c r="N3015" s="206">
        <v>117753</v>
      </c>
      <c r="O3015" s="206">
        <v>29416</v>
      </c>
      <c r="P3015" s="206">
        <v>845584</v>
      </c>
      <c r="Q3015" s="206">
        <v>840316</v>
      </c>
      <c r="R3015" s="206">
        <v>12898</v>
      </c>
      <c r="S3015" s="206"/>
      <c r="T3015" s="206"/>
    </row>
    <row r="3016" spans="1:20">
      <c r="A3016" s="191">
        <v>3012</v>
      </c>
      <c r="B3016" s="192">
        <v>3012</v>
      </c>
      <c r="C3016" s="105">
        <v>39702</v>
      </c>
      <c r="D3016" s="191"/>
      <c r="E3016" s="277">
        <v>39703</v>
      </c>
      <c r="F3016" s="105">
        <v>39706</v>
      </c>
      <c r="G3016" s="105">
        <v>39715</v>
      </c>
      <c r="H3016" s="238" t="s">
        <v>119</v>
      </c>
      <c r="I3016" s="206">
        <v>72050</v>
      </c>
      <c r="J3016" s="206"/>
      <c r="K3016" s="206"/>
      <c r="L3016" s="206">
        <v>31678</v>
      </c>
      <c r="M3016" s="206" t="s">
        <v>271</v>
      </c>
      <c r="N3016" s="206">
        <v>117406</v>
      </c>
      <c r="O3016" s="206">
        <v>26378</v>
      </c>
      <c r="P3016" s="206">
        <v>844729</v>
      </c>
      <c r="Q3016" s="206">
        <v>840126</v>
      </c>
      <c r="R3016" s="206">
        <v>9948</v>
      </c>
      <c r="S3016" s="206">
        <v>1980205</v>
      </c>
      <c r="T3016" s="206"/>
    </row>
    <row r="3017" spans="1:20">
      <c r="A3017" s="191">
        <v>3013</v>
      </c>
      <c r="B3017" s="192">
        <v>3013</v>
      </c>
      <c r="C3017" s="105">
        <v>39702</v>
      </c>
      <c r="D3017" s="191"/>
      <c r="E3017" s="277">
        <v>39703</v>
      </c>
      <c r="F3017" s="105">
        <v>39706</v>
      </c>
      <c r="G3017" s="191"/>
      <c r="H3017" s="191"/>
      <c r="I3017" s="206">
        <v>71827</v>
      </c>
      <c r="J3017" s="206"/>
      <c r="K3017" s="206"/>
      <c r="L3017" s="206">
        <v>30995</v>
      </c>
      <c r="M3017" s="206" t="s">
        <v>272</v>
      </c>
      <c r="N3017" s="206">
        <v>116030</v>
      </c>
      <c r="O3017" s="206">
        <v>25001</v>
      </c>
      <c r="P3017" s="206">
        <v>845177</v>
      </c>
      <c r="Q3017" s="206">
        <v>840124</v>
      </c>
      <c r="R3017" s="206">
        <v>8832</v>
      </c>
      <c r="S3017" s="206"/>
      <c r="T3017" s="206"/>
    </row>
    <row r="3018" spans="1:20">
      <c r="A3018" s="191">
        <v>3014</v>
      </c>
      <c r="B3018" s="192">
        <v>3014</v>
      </c>
      <c r="C3018" s="105">
        <v>39702</v>
      </c>
      <c r="D3018" s="191"/>
      <c r="E3018" s="277">
        <v>39703</v>
      </c>
      <c r="F3018" s="105">
        <v>39706</v>
      </c>
      <c r="G3018" s="105">
        <v>39715</v>
      </c>
      <c r="H3018" s="238" t="s">
        <v>119</v>
      </c>
      <c r="I3018" s="206">
        <v>72063</v>
      </c>
      <c r="J3018" s="206"/>
      <c r="K3018" s="206"/>
      <c r="L3018" s="206">
        <v>33644</v>
      </c>
      <c r="M3018" s="206" t="s">
        <v>273</v>
      </c>
      <c r="N3018" s="206">
        <v>117298</v>
      </c>
      <c r="O3018" s="206">
        <v>29402</v>
      </c>
      <c r="P3018" s="206">
        <v>844845</v>
      </c>
      <c r="Q3018" s="206">
        <v>840115</v>
      </c>
      <c r="R3018" s="206">
        <v>12752</v>
      </c>
      <c r="S3018" s="206">
        <v>1980197</v>
      </c>
      <c r="T3018" s="206"/>
    </row>
    <row r="3019" spans="1:20">
      <c r="A3019" s="191">
        <v>3015</v>
      </c>
      <c r="B3019" s="192">
        <v>3015</v>
      </c>
      <c r="C3019" s="105">
        <v>39702</v>
      </c>
      <c r="D3019" s="191"/>
      <c r="E3019" s="277">
        <v>39703</v>
      </c>
      <c r="F3019" s="105">
        <v>39706</v>
      </c>
      <c r="G3019" s="191"/>
      <c r="H3019" s="191"/>
      <c r="I3019" s="206">
        <v>71975</v>
      </c>
      <c r="J3019" s="206"/>
      <c r="K3019" s="206"/>
      <c r="L3019" s="206">
        <v>31963</v>
      </c>
      <c r="M3019" s="206" t="s">
        <v>274</v>
      </c>
      <c r="N3019" s="206">
        <v>117445</v>
      </c>
      <c r="O3019" s="206">
        <v>26783</v>
      </c>
      <c r="P3019" s="206">
        <v>844732</v>
      </c>
      <c r="Q3019" s="206">
        <v>840327</v>
      </c>
      <c r="R3019" s="206">
        <v>10481</v>
      </c>
      <c r="S3019" s="206">
        <v>1980209</v>
      </c>
      <c r="T3019" s="206"/>
    </row>
    <row r="3020" spans="1:20">
      <c r="A3020" s="191">
        <v>3016</v>
      </c>
      <c r="B3020" s="192">
        <v>3016</v>
      </c>
      <c r="C3020" s="105">
        <v>39702</v>
      </c>
      <c r="D3020" s="191"/>
      <c r="E3020" s="277">
        <v>39708</v>
      </c>
      <c r="F3020" s="105">
        <v>39710</v>
      </c>
      <c r="G3020" s="105">
        <v>39717</v>
      </c>
      <c r="H3020" s="238" t="s">
        <v>821</v>
      </c>
      <c r="I3020" s="206">
        <v>71895</v>
      </c>
      <c r="J3020" s="206"/>
      <c r="K3020" s="206"/>
      <c r="L3020" s="206">
        <v>33634</v>
      </c>
      <c r="M3020" s="206" t="s">
        <v>275</v>
      </c>
      <c r="N3020" s="206">
        <v>117812</v>
      </c>
      <c r="O3020" s="206">
        <v>29373</v>
      </c>
      <c r="P3020" s="206">
        <v>844726</v>
      </c>
      <c r="Q3020" s="206">
        <v>840338</v>
      </c>
      <c r="R3020" s="206">
        <v>12931</v>
      </c>
      <c r="S3020" s="206">
        <v>1980211</v>
      </c>
      <c r="T3020" s="206"/>
    </row>
    <row r="3021" spans="1:20">
      <c r="A3021" s="191">
        <v>3017</v>
      </c>
      <c r="B3021" s="192">
        <v>3017</v>
      </c>
      <c r="C3021" s="105">
        <v>39702</v>
      </c>
      <c r="D3021" s="191"/>
      <c r="E3021" s="277">
        <v>39703</v>
      </c>
      <c r="F3021" s="105">
        <v>39706</v>
      </c>
      <c r="G3021" s="191"/>
      <c r="H3021" s="191"/>
      <c r="I3021" s="206">
        <v>72112</v>
      </c>
      <c r="J3021" s="206"/>
      <c r="K3021" s="206"/>
      <c r="L3021" s="206">
        <v>33571</v>
      </c>
      <c r="M3021" s="206" t="s">
        <v>276</v>
      </c>
      <c r="N3021" s="206">
        <v>116459</v>
      </c>
      <c r="O3021" s="206">
        <v>29260</v>
      </c>
      <c r="P3021" s="206">
        <v>844234</v>
      </c>
      <c r="Q3021" s="230">
        <v>240122</v>
      </c>
      <c r="R3021" s="206">
        <v>12375</v>
      </c>
      <c r="S3021" s="206"/>
      <c r="T3021" s="206"/>
    </row>
    <row r="3022" spans="1:20">
      <c r="A3022" s="191">
        <v>3018</v>
      </c>
      <c r="B3022" s="192">
        <v>3018</v>
      </c>
      <c r="C3022" s="105">
        <v>39702</v>
      </c>
      <c r="D3022" s="191"/>
      <c r="E3022" s="277">
        <v>39703</v>
      </c>
      <c r="F3022" s="105">
        <v>39706</v>
      </c>
      <c r="G3022" s="105">
        <v>39715</v>
      </c>
      <c r="H3022" s="238" t="s">
        <v>119</v>
      </c>
      <c r="I3022" s="206">
        <v>71912</v>
      </c>
      <c r="J3022" s="206"/>
      <c r="K3022" s="206"/>
      <c r="L3022" s="206">
        <v>33642</v>
      </c>
      <c r="M3022" s="206" t="s">
        <v>277</v>
      </c>
      <c r="N3022" s="206">
        <v>117246</v>
      </c>
      <c r="O3022" s="206">
        <v>29375</v>
      </c>
      <c r="P3022" s="206">
        <v>844225</v>
      </c>
      <c r="Q3022" s="206">
        <v>840339</v>
      </c>
      <c r="R3022" s="206">
        <v>11864</v>
      </c>
      <c r="S3022" s="206">
        <v>1980203</v>
      </c>
      <c r="T3022" s="206"/>
    </row>
    <row r="3023" spans="1:20">
      <c r="A3023" s="191">
        <v>3019</v>
      </c>
      <c r="B3023" s="192">
        <v>3019</v>
      </c>
      <c r="C3023" s="105">
        <v>39702</v>
      </c>
      <c r="D3023" s="191"/>
      <c r="E3023" s="277">
        <v>39703</v>
      </c>
      <c r="F3023" s="105">
        <v>39706</v>
      </c>
      <c r="G3023" s="105">
        <v>39715</v>
      </c>
      <c r="H3023" s="238" t="s">
        <v>119</v>
      </c>
      <c r="I3023" s="206">
        <v>71903</v>
      </c>
      <c r="J3023" s="206"/>
      <c r="K3023" s="206"/>
      <c r="L3023" s="206">
        <v>31013</v>
      </c>
      <c r="M3023" s="206" t="s">
        <v>278</v>
      </c>
      <c r="N3023" s="206">
        <v>117750</v>
      </c>
      <c r="O3023" s="206">
        <v>25093</v>
      </c>
      <c r="P3023" s="206">
        <v>844751</v>
      </c>
      <c r="Q3023" s="206">
        <v>840341</v>
      </c>
      <c r="R3023" s="206">
        <v>151</v>
      </c>
      <c r="S3023" s="206"/>
      <c r="T3023" s="206"/>
    </row>
    <row r="3024" spans="1:20">
      <c r="A3024" s="191">
        <v>3020</v>
      </c>
      <c r="B3024" s="192">
        <v>3020</v>
      </c>
      <c r="C3024" s="105">
        <v>39702</v>
      </c>
      <c r="D3024" s="191"/>
      <c r="E3024" s="277">
        <v>39703</v>
      </c>
      <c r="F3024" s="105">
        <v>39706</v>
      </c>
      <c r="G3024" s="191"/>
      <c r="H3024" s="191"/>
      <c r="I3024" s="206">
        <v>71911</v>
      </c>
      <c r="J3024" s="206"/>
      <c r="K3024" s="206"/>
      <c r="L3024" s="206">
        <v>31655</v>
      </c>
      <c r="M3024" s="206" t="s">
        <v>279</v>
      </c>
      <c r="N3024" s="206">
        <v>117823</v>
      </c>
      <c r="O3024" s="206">
        <v>26368</v>
      </c>
      <c r="P3024" s="206">
        <v>840965</v>
      </c>
      <c r="Q3024" s="206">
        <v>840323</v>
      </c>
      <c r="R3024" s="206">
        <v>9380</v>
      </c>
      <c r="S3024" s="206"/>
      <c r="T3024" s="206"/>
    </row>
    <row r="3025" spans="1:20">
      <c r="A3025" s="191">
        <v>3021</v>
      </c>
      <c r="B3025" s="192">
        <v>3021</v>
      </c>
      <c r="C3025" s="105">
        <v>39702</v>
      </c>
      <c r="D3025" s="191"/>
      <c r="E3025" s="277">
        <v>39702</v>
      </c>
      <c r="F3025" s="105">
        <v>39706</v>
      </c>
      <c r="G3025" s="105">
        <v>39715</v>
      </c>
      <c r="H3025" s="238" t="s">
        <v>119</v>
      </c>
      <c r="I3025" s="206">
        <v>71851</v>
      </c>
      <c r="J3025" s="206"/>
      <c r="K3025" s="206"/>
      <c r="L3025" s="206">
        <v>33719</v>
      </c>
      <c r="M3025" s="206" t="s">
        <v>280</v>
      </c>
      <c r="N3025" s="206">
        <v>118017</v>
      </c>
      <c r="O3025" s="206">
        <v>29376</v>
      </c>
      <c r="P3025" s="206">
        <v>840471</v>
      </c>
      <c r="Q3025" s="206">
        <v>840335</v>
      </c>
      <c r="R3025" s="206">
        <v>12790</v>
      </c>
      <c r="S3025" s="206"/>
      <c r="T3025" s="206"/>
    </row>
    <row r="3026" spans="1:20">
      <c r="A3026" s="191">
        <v>3022</v>
      </c>
      <c r="B3026" s="192">
        <v>3022</v>
      </c>
      <c r="C3026" s="105">
        <v>39702</v>
      </c>
      <c r="D3026" s="191"/>
      <c r="E3026" s="277">
        <v>39703</v>
      </c>
      <c r="F3026" s="105">
        <v>39706</v>
      </c>
      <c r="G3026" s="105">
        <v>39715</v>
      </c>
      <c r="H3026" s="238" t="s">
        <v>119</v>
      </c>
      <c r="I3026" s="206">
        <v>72315</v>
      </c>
      <c r="J3026" s="206"/>
      <c r="K3026" s="206"/>
      <c r="L3026" s="206">
        <v>33565</v>
      </c>
      <c r="M3026" s="206" t="s">
        <v>281</v>
      </c>
      <c r="N3026" s="206">
        <v>116027</v>
      </c>
      <c r="O3026" s="206">
        <v>29207</v>
      </c>
      <c r="P3026" s="206">
        <v>845189</v>
      </c>
      <c r="Q3026" s="206">
        <v>840337</v>
      </c>
      <c r="R3026" s="206">
        <v>12520</v>
      </c>
      <c r="S3026" s="206"/>
      <c r="T3026" s="206"/>
    </row>
    <row r="3027" spans="1:20">
      <c r="A3027" s="191">
        <v>3023</v>
      </c>
      <c r="B3027" s="192">
        <v>3023</v>
      </c>
      <c r="C3027" s="105">
        <v>39702</v>
      </c>
      <c r="D3027" s="191"/>
      <c r="E3027" s="277">
        <v>39703</v>
      </c>
      <c r="F3027" s="105">
        <v>39706</v>
      </c>
      <c r="G3027" s="105">
        <v>39715</v>
      </c>
      <c r="H3027" s="238" t="s">
        <v>119</v>
      </c>
      <c r="I3027" s="206">
        <v>72419</v>
      </c>
      <c r="J3027" s="206"/>
      <c r="K3027" s="206"/>
      <c r="L3027" s="206">
        <v>33715</v>
      </c>
      <c r="M3027" s="206" t="s">
        <v>282</v>
      </c>
      <c r="N3027" s="206">
        <v>117454</v>
      </c>
      <c r="O3027" s="206">
        <v>29487</v>
      </c>
      <c r="P3027" s="206">
        <v>840861</v>
      </c>
      <c r="Q3027" s="206">
        <v>840333</v>
      </c>
      <c r="R3027" s="206">
        <v>12837</v>
      </c>
      <c r="S3027" s="206"/>
      <c r="T3027" s="206"/>
    </row>
    <row r="3028" spans="1:20">
      <c r="A3028" s="191">
        <v>3024</v>
      </c>
      <c r="B3028" s="192">
        <v>3024</v>
      </c>
      <c r="C3028" s="105">
        <v>39702</v>
      </c>
      <c r="D3028" s="191"/>
      <c r="E3028" s="277">
        <v>39703</v>
      </c>
      <c r="F3028" s="105">
        <v>39706</v>
      </c>
      <c r="G3028" s="105">
        <v>39715</v>
      </c>
      <c r="H3028" s="238" t="s">
        <v>119</v>
      </c>
      <c r="I3028" s="206">
        <v>72372</v>
      </c>
      <c r="J3028" s="206"/>
      <c r="K3028" s="206"/>
      <c r="L3028" s="206">
        <v>33587</v>
      </c>
      <c r="M3028" s="206" t="s">
        <v>283</v>
      </c>
      <c r="N3028" s="206">
        <v>117229</v>
      </c>
      <c r="O3028" s="206">
        <v>29317</v>
      </c>
      <c r="P3028" s="206">
        <v>838450</v>
      </c>
      <c r="Q3028" s="206">
        <v>840332</v>
      </c>
      <c r="R3028" s="206">
        <v>12755</v>
      </c>
      <c r="S3028" s="206">
        <v>1980199</v>
      </c>
      <c r="T3028" s="206"/>
    </row>
    <row r="3029" spans="1:20">
      <c r="A3029" s="191">
        <v>3025</v>
      </c>
      <c r="B3029" s="192">
        <v>3025</v>
      </c>
      <c r="C3029" s="105">
        <v>39702</v>
      </c>
      <c r="D3029" s="191"/>
      <c r="E3029" s="277">
        <v>39708</v>
      </c>
      <c r="F3029" s="105">
        <v>39720</v>
      </c>
      <c r="G3029" s="105">
        <v>39721</v>
      </c>
      <c r="H3029" s="238" t="s">
        <v>122</v>
      </c>
      <c r="I3029" s="206">
        <v>72494</v>
      </c>
      <c r="J3029" s="206"/>
      <c r="K3029" s="206"/>
      <c r="L3029" s="206">
        <v>32649</v>
      </c>
      <c r="M3029" s="206" t="s">
        <v>526</v>
      </c>
      <c r="N3029" s="206">
        <v>116194</v>
      </c>
      <c r="O3029" s="206">
        <v>27965</v>
      </c>
      <c r="P3029" s="206">
        <v>838444</v>
      </c>
      <c r="Q3029" s="206">
        <v>840336</v>
      </c>
      <c r="R3029" s="206">
        <v>11639</v>
      </c>
      <c r="S3029" s="206"/>
      <c r="T3029" s="206"/>
    </row>
    <row r="3030" spans="1:20">
      <c r="A3030" s="191">
        <v>3026</v>
      </c>
      <c r="B3030" s="192">
        <v>3026</v>
      </c>
      <c r="C3030" s="105">
        <v>39703</v>
      </c>
      <c r="D3030" s="191"/>
      <c r="E3030" s="277">
        <v>39703</v>
      </c>
      <c r="F3030" s="105">
        <v>39706</v>
      </c>
      <c r="G3030" s="105">
        <v>39715</v>
      </c>
      <c r="H3030" s="238" t="s">
        <v>119</v>
      </c>
      <c r="I3030" s="206">
        <v>72479</v>
      </c>
      <c r="J3030" s="206"/>
      <c r="K3030" s="206"/>
      <c r="L3030" s="206">
        <v>33679</v>
      </c>
      <c r="M3030" s="206" t="s">
        <v>284</v>
      </c>
      <c r="N3030" s="206">
        <v>117292</v>
      </c>
      <c r="O3030" s="206">
        <v>29351</v>
      </c>
      <c r="P3030" s="206">
        <v>838523</v>
      </c>
      <c r="Q3030" s="206">
        <v>840319</v>
      </c>
      <c r="R3030" s="206">
        <v>12909</v>
      </c>
      <c r="S3030" s="206"/>
      <c r="T3030" s="206"/>
    </row>
    <row r="3031" spans="1:20">
      <c r="A3031" s="191">
        <v>3027</v>
      </c>
      <c r="B3031" s="192">
        <v>3027</v>
      </c>
      <c r="C3031" s="105">
        <v>39703</v>
      </c>
      <c r="D3031" s="191"/>
      <c r="E3031" s="277">
        <v>39706</v>
      </c>
      <c r="F3031" s="105">
        <v>39707</v>
      </c>
      <c r="G3031" s="105">
        <v>39720</v>
      </c>
      <c r="H3031" s="238" t="s">
        <v>821</v>
      </c>
      <c r="I3031" s="206">
        <v>72248</v>
      </c>
      <c r="J3031" s="206"/>
      <c r="K3031" s="206"/>
      <c r="L3031" s="206">
        <v>33526</v>
      </c>
      <c r="M3031" s="206" t="s">
        <v>285</v>
      </c>
      <c r="N3031" s="206">
        <v>117749</v>
      </c>
      <c r="O3031" s="206">
        <v>29213</v>
      </c>
      <c r="P3031" s="206">
        <v>840774</v>
      </c>
      <c r="Q3031" s="206">
        <v>840125</v>
      </c>
      <c r="R3031" s="206">
        <v>12649</v>
      </c>
      <c r="S3031" s="206"/>
      <c r="T3031" s="206"/>
    </row>
    <row r="3032" spans="1:20">
      <c r="A3032" s="191">
        <v>3028</v>
      </c>
      <c r="B3032" s="192">
        <v>3028</v>
      </c>
      <c r="C3032" s="105">
        <v>39703</v>
      </c>
      <c r="D3032" s="191"/>
      <c r="E3032" s="277">
        <v>39707</v>
      </c>
      <c r="F3032" s="105">
        <v>39708</v>
      </c>
      <c r="G3032" s="105">
        <v>39717</v>
      </c>
      <c r="H3032" s="238" t="s">
        <v>821</v>
      </c>
      <c r="I3032" s="206">
        <v>72545</v>
      </c>
      <c r="J3032" s="206"/>
      <c r="K3032" s="206"/>
      <c r="L3032" s="206">
        <v>33708</v>
      </c>
      <c r="M3032" s="206" t="s">
        <v>286</v>
      </c>
      <c r="N3032" s="206">
        <v>118009</v>
      </c>
      <c r="O3032" s="206">
        <v>29490</v>
      </c>
      <c r="P3032" s="206">
        <v>841434</v>
      </c>
      <c r="Q3032" s="206">
        <v>840123</v>
      </c>
      <c r="R3032" s="206">
        <v>12971</v>
      </c>
      <c r="S3032" s="206"/>
      <c r="T3032" s="206"/>
    </row>
    <row r="3033" spans="1:20">
      <c r="A3033" s="191">
        <v>3029</v>
      </c>
      <c r="B3033" s="192">
        <v>3029</v>
      </c>
      <c r="C3033" s="105">
        <v>39703</v>
      </c>
      <c r="D3033" s="191"/>
      <c r="E3033" s="277">
        <v>39706</v>
      </c>
      <c r="F3033" s="105">
        <v>39707</v>
      </c>
      <c r="G3033" s="105">
        <v>39720</v>
      </c>
      <c r="H3033" s="238" t="s">
        <v>821</v>
      </c>
      <c r="I3033" s="206">
        <v>72115</v>
      </c>
      <c r="J3033" s="206"/>
      <c r="K3033" s="206"/>
      <c r="L3033" s="206">
        <v>33473</v>
      </c>
      <c r="M3033" s="206" t="s">
        <v>287</v>
      </c>
      <c r="N3033" s="206">
        <v>117754</v>
      </c>
      <c r="O3033" s="206">
        <v>29101</v>
      </c>
      <c r="P3033" s="206">
        <v>841519</v>
      </c>
      <c r="Q3033" s="206">
        <v>840322</v>
      </c>
      <c r="R3033" s="206">
        <v>11829</v>
      </c>
      <c r="S3033" s="206">
        <v>1980188</v>
      </c>
      <c r="T3033" s="206"/>
    </row>
    <row r="3034" spans="1:20">
      <c r="A3034" s="191">
        <v>3030</v>
      </c>
      <c r="B3034" s="192">
        <v>3030</v>
      </c>
      <c r="C3034" s="105">
        <v>39703</v>
      </c>
      <c r="D3034" s="191"/>
      <c r="E3034" s="277">
        <v>39706</v>
      </c>
      <c r="F3034" s="105">
        <v>39707</v>
      </c>
      <c r="G3034" s="105">
        <v>39720</v>
      </c>
      <c r="H3034" s="238" t="s">
        <v>120</v>
      </c>
      <c r="I3034" s="206">
        <v>72543</v>
      </c>
      <c r="J3034" s="206"/>
      <c r="K3034" s="206"/>
      <c r="L3034" s="206">
        <v>33699</v>
      </c>
      <c r="M3034" s="206" t="s">
        <v>288</v>
      </c>
      <c r="N3034" s="206">
        <v>117829</v>
      </c>
      <c r="O3034" s="206">
        <v>29417</v>
      </c>
      <c r="P3034" s="206">
        <v>838448</v>
      </c>
      <c r="Q3034" s="206">
        <v>840324</v>
      </c>
      <c r="R3034" s="206">
        <v>12914</v>
      </c>
      <c r="S3034" s="206">
        <v>1980176</v>
      </c>
      <c r="T3034" s="206"/>
    </row>
    <row r="3035" spans="1:20">
      <c r="A3035" s="191">
        <v>3031</v>
      </c>
      <c r="B3035" s="192">
        <v>3031</v>
      </c>
      <c r="C3035" s="105">
        <v>39703</v>
      </c>
      <c r="D3035" s="191"/>
      <c r="E3035" s="277">
        <v>39706</v>
      </c>
      <c r="F3035" s="105">
        <v>39707</v>
      </c>
      <c r="G3035" s="105">
        <v>39716</v>
      </c>
      <c r="H3035" s="238" t="s">
        <v>120</v>
      </c>
      <c r="I3035" s="206">
        <v>72326</v>
      </c>
      <c r="J3035" s="206"/>
      <c r="K3035" s="206"/>
      <c r="L3035" s="206">
        <v>33602</v>
      </c>
      <c r="M3035" s="206" t="s">
        <v>289</v>
      </c>
      <c r="N3035" s="206">
        <v>115922</v>
      </c>
      <c r="O3035" s="206">
        <v>29326</v>
      </c>
      <c r="P3035" s="206">
        <v>845593</v>
      </c>
      <c r="Q3035" s="206">
        <v>840315</v>
      </c>
      <c r="R3035" s="206">
        <v>12435</v>
      </c>
      <c r="S3035" s="206">
        <v>1480142</v>
      </c>
      <c r="T3035" s="206"/>
    </row>
    <row r="3036" spans="1:20">
      <c r="A3036" s="191">
        <v>3032</v>
      </c>
      <c r="B3036" s="192">
        <v>3032</v>
      </c>
      <c r="C3036" s="105">
        <v>39703</v>
      </c>
      <c r="D3036" s="191"/>
      <c r="E3036" s="277">
        <v>39707</v>
      </c>
      <c r="F3036" s="105">
        <v>39707</v>
      </c>
      <c r="G3036" s="105">
        <v>39716</v>
      </c>
      <c r="H3036" s="238" t="s">
        <v>120</v>
      </c>
      <c r="I3036" s="206">
        <v>72568</v>
      </c>
      <c r="J3036" s="206"/>
      <c r="K3036" s="206"/>
      <c r="L3036" s="206">
        <v>33566</v>
      </c>
      <c r="M3036" s="206" t="s">
        <v>290</v>
      </c>
      <c r="N3036" s="206">
        <v>117819</v>
      </c>
      <c r="O3036" s="206">
        <v>29280</v>
      </c>
      <c r="P3036" s="206">
        <v>845917</v>
      </c>
      <c r="Q3036" s="206">
        <v>840318</v>
      </c>
      <c r="R3036" s="206">
        <v>12513</v>
      </c>
      <c r="S3036" s="206">
        <v>1480139</v>
      </c>
      <c r="T3036" s="206"/>
    </row>
    <row r="3037" spans="1:20">
      <c r="A3037" s="191">
        <v>3033</v>
      </c>
      <c r="B3037" s="192">
        <v>3033</v>
      </c>
      <c r="C3037" s="105">
        <v>39703</v>
      </c>
      <c r="D3037" s="191"/>
      <c r="E3037" s="277">
        <v>39708</v>
      </c>
      <c r="F3037" s="105">
        <v>39710</v>
      </c>
      <c r="G3037" s="105">
        <v>39717</v>
      </c>
      <c r="H3037" s="238" t="s">
        <v>821</v>
      </c>
      <c r="I3037" s="206">
        <v>72279</v>
      </c>
      <c r="J3037" s="206"/>
      <c r="K3037" s="206"/>
      <c r="L3037" s="206">
        <v>33737</v>
      </c>
      <c r="M3037" s="206" t="s">
        <v>291</v>
      </c>
      <c r="N3037" s="206">
        <v>115926</v>
      </c>
      <c r="O3037" s="206">
        <v>29431</v>
      </c>
      <c r="P3037" s="206">
        <v>845922</v>
      </c>
      <c r="Q3037" s="206">
        <v>840318</v>
      </c>
      <c r="R3037" s="206">
        <v>13090</v>
      </c>
      <c r="S3037" s="206">
        <v>1980151</v>
      </c>
      <c r="T3037" s="206"/>
    </row>
    <row r="3038" spans="1:20">
      <c r="A3038" s="191">
        <v>3034</v>
      </c>
      <c r="B3038" s="192">
        <v>3034</v>
      </c>
      <c r="C3038" s="105">
        <v>39703</v>
      </c>
      <c r="D3038" s="191"/>
      <c r="E3038" s="277">
        <v>39707</v>
      </c>
      <c r="F3038" s="105">
        <v>39707</v>
      </c>
      <c r="G3038" s="105">
        <v>39716</v>
      </c>
      <c r="H3038" s="238" t="s">
        <v>120</v>
      </c>
      <c r="I3038" s="206">
        <v>72176</v>
      </c>
      <c r="J3038" s="206"/>
      <c r="K3038" s="206"/>
      <c r="L3038" s="206">
        <v>33521</v>
      </c>
      <c r="M3038" s="206" t="s">
        <v>292</v>
      </c>
      <c r="N3038" s="206">
        <v>117638</v>
      </c>
      <c r="O3038" s="206">
        <v>29217</v>
      </c>
      <c r="P3038" s="206">
        <v>845723</v>
      </c>
      <c r="Q3038" s="206">
        <v>840312</v>
      </c>
      <c r="R3038" s="206">
        <v>12735</v>
      </c>
      <c r="S3038" s="206">
        <v>1980191</v>
      </c>
      <c r="T3038" s="206"/>
    </row>
    <row r="3039" spans="1:20">
      <c r="A3039" s="191">
        <v>3035</v>
      </c>
      <c r="B3039" s="192">
        <v>3035</v>
      </c>
      <c r="C3039" s="105">
        <v>39703</v>
      </c>
      <c r="D3039" s="191"/>
      <c r="E3039" s="277">
        <v>39707</v>
      </c>
      <c r="F3039" s="105">
        <v>39707</v>
      </c>
      <c r="G3039" s="105">
        <v>39716</v>
      </c>
      <c r="H3039" s="238" t="s">
        <v>122</v>
      </c>
      <c r="I3039" s="206">
        <v>72578</v>
      </c>
      <c r="J3039" s="206"/>
      <c r="K3039" s="206"/>
      <c r="L3039" s="206">
        <v>33608</v>
      </c>
      <c r="M3039" s="206" t="s">
        <v>293</v>
      </c>
      <c r="N3039" s="206">
        <v>115868</v>
      </c>
      <c r="O3039" s="206">
        <v>29343</v>
      </c>
      <c r="P3039" s="206">
        <v>845637</v>
      </c>
      <c r="Q3039" s="206">
        <v>840326</v>
      </c>
      <c r="R3039" s="206">
        <v>12395</v>
      </c>
      <c r="S3039" s="206">
        <v>1980165</v>
      </c>
      <c r="T3039" s="206"/>
    </row>
    <row r="3040" spans="1:20">
      <c r="A3040" s="191">
        <v>3036</v>
      </c>
      <c r="B3040" s="192">
        <v>3036</v>
      </c>
      <c r="C3040" s="105">
        <v>39703</v>
      </c>
      <c r="D3040" s="191"/>
      <c r="E3040" s="277">
        <v>39707</v>
      </c>
      <c r="F3040" s="105">
        <v>39707</v>
      </c>
      <c r="G3040" s="105">
        <v>39717</v>
      </c>
      <c r="H3040" s="238" t="s">
        <v>122</v>
      </c>
      <c r="I3040" s="206">
        <v>72546</v>
      </c>
      <c r="J3040" s="206"/>
      <c r="K3040" s="206"/>
      <c r="L3040" s="206">
        <v>33584</v>
      </c>
      <c r="M3040" s="206" t="s">
        <v>294</v>
      </c>
      <c r="N3040" s="206">
        <v>115928</v>
      </c>
      <c r="O3040" s="206">
        <v>29316</v>
      </c>
      <c r="P3040" s="206">
        <v>845308</v>
      </c>
      <c r="Q3040" s="206">
        <v>840321</v>
      </c>
      <c r="R3040" s="206">
        <v>11938</v>
      </c>
      <c r="S3040" s="206">
        <v>1980187</v>
      </c>
      <c r="T3040" s="206"/>
    </row>
    <row r="3041" spans="1:20">
      <c r="A3041" s="191">
        <v>3037</v>
      </c>
      <c r="B3041" s="192">
        <v>3037</v>
      </c>
      <c r="C3041" s="105">
        <v>39703</v>
      </c>
      <c r="D3041" s="191"/>
      <c r="E3041" s="277">
        <v>39707</v>
      </c>
      <c r="F3041" s="105">
        <v>39707</v>
      </c>
      <c r="G3041" s="105">
        <v>39717</v>
      </c>
      <c r="H3041" s="238" t="s">
        <v>120</v>
      </c>
      <c r="I3041" s="206">
        <v>72586</v>
      </c>
      <c r="J3041" s="206"/>
      <c r="K3041" s="206"/>
      <c r="L3041" s="206">
        <v>33713</v>
      </c>
      <c r="M3041" s="206" t="s">
        <v>295</v>
      </c>
      <c r="N3041" s="206">
        <v>117583</v>
      </c>
      <c r="O3041" s="206">
        <v>29234</v>
      </c>
      <c r="P3041" s="206">
        <v>844237</v>
      </c>
      <c r="Q3041" s="206">
        <v>840317</v>
      </c>
      <c r="R3041" s="206">
        <v>13139</v>
      </c>
      <c r="S3041" s="206">
        <v>1980135</v>
      </c>
      <c r="T3041" s="206"/>
    </row>
    <row r="3042" spans="1:20">
      <c r="A3042" s="191">
        <v>3038</v>
      </c>
      <c r="B3042" s="192">
        <v>3038</v>
      </c>
      <c r="C3042" s="105">
        <v>39703</v>
      </c>
      <c r="D3042" s="191"/>
      <c r="E3042" s="277">
        <v>39706</v>
      </c>
      <c r="F3042" s="105">
        <v>39707</v>
      </c>
      <c r="G3042" s="105">
        <v>39716</v>
      </c>
      <c r="H3042" s="238" t="s">
        <v>122</v>
      </c>
      <c r="I3042" s="206">
        <v>72197</v>
      </c>
      <c r="J3042" s="206"/>
      <c r="K3042" s="206"/>
      <c r="L3042" s="206">
        <v>33311</v>
      </c>
      <c r="M3042" s="206" t="s">
        <v>296</v>
      </c>
      <c r="N3042" s="206">
        <v>117810</v>
      </c>
      <c r="O3042" s="206">
        <v>28759</v>
      </c>
      <c r="P3042" s="206">
        <v>815919</v>
      </c>
      <c r="Q3042" s="206">
        <v>841138</v>
      </c>
      <c r="R3042" s="206">
        <v>11876</v>
      </c>
      <c r="S3042" s="206"/>
      <c r="T3042" s="206"/>
    </row>
    <row r="3043" spans="1:20">
      <c r="A3043" s="191">
        <v>3039</v>
      </c>
      <c r="B3043" s="192">
        <v>3039</v>
      </c>
      <c r="C3043" s="105">
        <v>39703</v>
      </c>
      <c r="D3043" s="191"/>
      <c r="E3043" s="277">
        <v>39707</v>
      </c>
      <c r="F3043" s="105">
        <v>39709</v>
      </c>
      <c r="G3043" s="105">
        <v>39710</v>
      </c>
      <c r="H3043" s="238" t="s">
        <v>119</v>
      </c>
      <c r="I3043" s="206">
        <v>72174</v>
      </c>
      <c r="J3043" s="206"/>
      <c r="K3043" s="206"/>
      <c r="L3043" s="206">
        <v>33535</v>
      </c>
      <c r="M3043" s="206" t="s">
        <v>297</v>
      </c>
      <c r="N3043" s="206">
        <v>116929</v>
      </c>
      <c r="O3043" s="206">
        <v>29173</v>
      </c>
      <c r="P3043" s="206">
        <v>846032</v>
      </c>
      <c r="Q3043" s="206">
        <v>840313</v>
      </c>
      <c r="R3043" s="206">
        <v>12456</v>
      </c>
      <c r="S3043" s="206"/>
      <c r="T3043" s="206"/>
    </row>
    <row r="3044" spans="1:20">
      <c r="A3044" s="191">
        <v>3040</v>
      </c>
      <c r="B3044" s="192">
        <v>3040</v>
      </c>
      <c r="C3044" s="105">
        <v>39703</v>
      </c>
      <c r="D3044" s="191"/>
      <c r="E3044" s="277">
        <v>39706</v>
      </c>
      <c r="F3044" s="105">
        <v>39707</v>
      </c>
      <c r="G3044" s="105">
        <v>39720</v>
      </c>
      <c r="H3044" s="238" t="s">
        <v>120</v>
      </c>
      <c r="I3044" s="206">
        <v>72302</v>
      </c>
      <c r="J3044" s="206"/>
      <c r="K3044" s="206"/>
      <c r="L3044" s="206">
        <v>33718</v>
      </c>
      <c r="M3044" s="206" t="s">
        <v>298</v>
      </c>
      <c r="N3044" s="206">
        <v>116035</v>
      </c>
      <c r="O3044" s="206">
        <v>29511</v>
      </c>
      <c r="P3044" s="206">
        <v>845720</v>
      </c>
      <c r="Q3044" s="206">
        <v>841136</v>
      </c>
      <c r="R3044" s="206">
        <v>12858</v>
      </c>
      <c r="S3044" s="206"/>
      <c r="T3044" s="206"/>
    </row>
    <row r="3045" spans="1:20">
      <c r="A3045" s="191">
        <v>3041</v>
      </c>
      <c r="B3045" s="195">
        <v>3041</v>
      </c>
      <c r="C3045" s="105">
        <v>39703</v>
      </c>
      <c r="D3045" s="191"/>
      <c r="E3045" s="277">
        <v>39706</v>
      </c>
      <c r="F3045" s="105">
        <v>39707</v>
      </c>
      <c r="G3045" s="105">
        <v>39710</v>
      </c>
      <c r="H3045" s="238" t="s">
        <v>119</v>
      </c>
      <c r="I3045" s="206">
        <v>72475</v>
      </c>
      <c r="J3045" s="206"/>
      <c r="K3045" s="206"/>
      <c r="L3045" s="206">
        <v>33563</v>
      </c>
      <c r="M3045" s="206" t="s">
        <v>299</v>
      </c>
      <c r="N3045" s="206">
        <v>117534</v>
      </c>
      <c r="O3045" s="206">
        <v>29254</v>
      </c>
      <c r="P3045" s="206">
        <v>845718</v>
      </c>
      <c r="Q3045" s="206">
        <v>840320</v>
      </c>
      <c r="R3045" s="206">
        <v>12657</v>
      </c>
      <c r="S3045" s="206"/>
      <c r="T3045" s="206"/>
    </row>
    <row r="3046" spans="1:20">
      <c r="A3046" s="191">
        <v>3042</v>
      </c>
      <c r="B3046" s="195">
        <v>3042</v>
      </c>
      <c r="C3046" s="105">
        <v>39706</v>
      </c>
      <c r="D3046" s="191"/>
      <c r="E3046" s="277">
        <v>39706</v>
      </c>
      <c r="F3046" s="105">
        <v>39707</v>
      </c>
      <c r="G3046" s="105">
        <v>39716</v>
      </c>
      <c r="H3046" s="238" t="s">
        <v>122</v>
      </c>
      <c r="I3046" s="206">
        <v>71859</v>
      </c>
      <c r="J3046" s="206"/>
      <c r="K3046" s="206"/>
      <c r="L3046" s="206">
        <v>33705</v>
      </c>
      <c r="M3046" s="206" t="s">
        <v>300</v>
      </c>
      <c r="N3046" s="206">
        <v>118010</v>
      </c>
      <c r="O3046" s="206">
        <v>29484</v>
      </c>
      <c r="P3046" s="206">
        <v>844207</v>
      </c>
      <c r="Q3046" s="206">
        <v>841134</v>
      </c>
      <c r="R3046" s="206">
        <v>13124</v>
      </c>
      <c r="S3046" s="206"/>
      <c r="T3046" s="206"/>
    </row>
    <row r="3047" spans="1:20">
      <c r="A3047" s="191">
        <v>3043</v>
      </c>
      <c r="B3047" s="195">
        <v>3043</v>
      </c>
      <c r="C3047" s="105">
        <v>39706</v>
      </c>
      <c r="D3047" s="191"/>
      <c r="E3047" s="277">
        <v>39707</v>
      </c>
      <c r="F3047" s="105">
        <v>39709</v>
      </c>
      <c r="G3047" s="105">
        <v>39720</v>
      </c>
      <c r="H3047" s="238" t="s">
        <v>821</v>
      </c>
      <c r="I3047" s="206">
        <v>72241</v>
      </c>
      <c r="J3047" s="206"/>
      <c r="K3047" s="206"/>
      <c r="L3047" s="206">
        <v>33522</v>
      </c>
      <c r="M3047" s="206" t="s">
        <v>301</v>
      </c>
      <c r="N3047" s="206">
        <v>117751</v>
      </c>
      <c r="O3047" s="206">
        <v>29186</v>
      </c>
      <c r="P3047" s="206">
        <v>844730</v>
      </c>
      <c r="Q3047" s="206">
        <v>840314</v>
      </c>
      <c r="R3047" s="206">
        <v>12734</v>
      </c>
      <c r="S3047" s="206">
        <v>80670808</v>
      </c>
      <c r="T3047" s="206"/>
    </row>
    <row r="3048" spans="1:20">
      <c r="A3048" s="191">
        <v>3044</v>
      </c>
      <c r="B3048" s="195">
        <v>3044</v>
      </c>
      <c r="C3048" s="105">
        <v>39706</v>
      </c>
      <c r="D3048" s="191"/>
      <c r="E3048" s="277">
        <v>39706</v>
      </c>
      <c r="F3048" s="105">
        <v>39707</v>
      </c>
      <c r="G3048" s="105">
        <v>39716</v>
      </c>
      <c r="H3048" s="238" t="s">
        <v>122</v>
      </c>
      <c r="I3048" s="206">
        <v>72492</v>
      </c>
      <c r="J3048" s="206"/>
      <c r="K3048" s="206"/>
      <c r="L3048" s="206">
        <v>33700</v>
      </c>
      <c r="M3048" s="206" t="s">
        <v>302</v>
      </c>
      <c r="N3048" s="206">
        <v>117407</v>
      </c>
      <c r="O3048" s="206">
        <v>29457</v>
      </c>
      <c r="P3048" s="206">
        <v>838830</v>
      </c>
      <c r="Q3048" s="206">
        <v>841135</v>
      </c>
      <c r="R3048" s="206">
        <v>13051</v>
      </c>
      <c r="S3048" s="206"/>
      <c r="T3048" s="206"/>
    </row>
    <row r="3049" spans="1:20">
      <c r="A3049" s="191">
        <v>3045</v>
      </c>
      <c r="B3049" s="195">
        <v>3045</v>
      </c>
      <c r="C3049" s="105">
        <v>39706</v>
      </c>
      <c r="D3049" s="191"/>
      <c r="E3049" s="277">
        <v>39708</v>
      </c>
      <c r="F3049" s="105">
        <v>39708</v>
      </c>
      <c r="G3049" s="105">
        <v>39710</v>
      </c>
      <c r="H3049" s="238" t="s">
        <v>120</v>
      </c>
      <c r="I3049" s="206">
        <v>72472</v>
      </c>
      <c r="J3049" s="206"/>
      <c r="K3049" s="206"/>
      <c r="L3049" s="206">
        <v>33553</v>
      </c>
      <c r="M3049" s="206" t="s">
        <v>303</v>
      </c>
      <c r="N3049" s="206">
        <v>117634</v>
      </c>
      <c r="O3049" s="206">
        <v>29279</v>
      </c>
      <c r="P3049" s="206">
        <v>838854</v>
      </c>
      <c r="Q3049" s="206">
        <v>841133</v>
      </c>
      <c r="R3049" s="206">
        <v>12499</v>
      </c>
      <c r="S3049" s="206"/>
      <c r="T3049" s="206"/>
    </row>
    <row r="3050" spans="1:20">
      <c r="A3050" s="191">
        <v>3046</v>
      </c>
      <c r="B3050" s="195">
        <v>3046</v>
      </c>
      <c r="C3050" s="105">
        <v>39706</v>
      </c>
      <c r="D3050" s="191"/>
      <c r="E3050" s="277">
        <v>39707</v>
      </c>
      <c r="F3050" s="105">
        <v>39709</v>
      </c>
      <c r="G3050" s="105">
        <v>39710</v>
      </c>
      <c r="H3050" s="238" t="s">
        <v>120</v>
      </c>
      <c r="I3050" s="206">
        <v>72339</v>
      </c>
      <c r="J3050" s="206"/>
      <c r="K3050" s="206"/>
      <c r="L3050" s="206">
        <v>31511</v>
      </c>
      <c r="M3050" s="206" t="s">
        <v>304</v>
      </c>
      <c r="N3050" s="206">
        <v>118611</v>
      </c>
      <c r="O3050" s="206">
        <v>26047</v>
      </c>
      <c r="P3050" s="206">
        <v>838393</v>
      </c>
      <c r="Q3050" s="206">
        <v>840325</v>
      </c>
      <c r="R3050" s="206">
        <v>9451</v>
      </c>
      <c r="S3050" s="206">
        <v>1980153</v>
      </c>
      <c r="T3050" s="206"/>
    </row>
    <row r="3051" spans="1:20">
      <c r="A3051" s="191">
        <v>3047</v>
      </c>
      <c r="B3051" s="195">
        <v>3047</v>
      </c>
      <c r="C3051" s="105">
        <v>39706</v>
      </c>
      <c r="D3051" s="191"/>
      <c r="E3051" s="277">
        <v>39707</v>
      </c>
      <c r="F3051" s="105">
        <v>39709</v>
      </c>
      <c r="G3051" s="105">
        <v>39710</v>
      </c>
      <c r="H3051" s="238" t="s">
        <v>820</v>
      </c>
      <c r="I3051" s="206">
        <v>72542</v>
      </c>
      <c r="J3051" s="206"/>
      <c r="K3051" s="206"/>
      <c r="L3051" s="206">
        <v>33459</v>
      </c>
      <c r="M3051" s="206" t="s">
        <v>305</v>
      </c>
      <c r="N3051" s="206">
        <v>117826</v>
      </c>
      <c r="O3051" s="206">
        <v>29115</v>
      </c>
      <c r="P3051" s="206">
        <v>838827</v>
      </c>
      <c r="Q3051" s="206">
        <v>841132</v>
      </c>
      <c r="R3051" s="206">
        <v>11909</v>
      </c>
      <c r="S3051" s="206"/>
      <c r="T3051" s="206"/>
    </row>
    <row r="3052" spans="1:20">
      <c r="A3052" s="191">
        <v>3048</v>
      </c>
      <c r="B3052" s="195">
        <v>3048</v>
      </c>
      <c r="C3052" s="105">
        <v>39706</v>
      </c>
      <c r="D3052" s="191"/>
      <c r="E3052" s="277">
        <v>39707</v>
      </c>
      <c r="F3052" s="105">
        <v>39709</v>
      </c>
      <c r="G3052" s="105">
        <v>39717</v>
      </c>
      <c r="H3052" s="238" t="s">
        <v>821</v>
      </c>
      <c r="I3052" s="206">
        <v>72574</v>
      </c>
      <c r="J3052" s="206"/>
      <c r="K3052" s="206"/>
      <c r="L3052" s="206">
        <v>33607</v>
      </c>
      <c r="M3052" s="206" t="s">
        <v>306</v>
      </c>
      <c r="N3052" s="206">
        <v>118813</v>
      </c>
      <c r="O3052" s="206">
        <v>29304</v>
      </c>
      <c r="P3052" s="206">
        <v>845724</v>
      </c>
      <c r="Q3052" s="206">
        <v>841137</v>
      </c>
      <c r="R3052" s="206">
        <v>12404</v>
      </c>
      <c r="S3052" s="206"/>
      <c r="T3052" s="206"/>
    </row>
    <row r="3053" spans="1:20">
      <c r="A3053" s="191">
        <v>3049</v>
      </c>
      <c r="B3053" s="195">
        <v>3049</v>
      </c>
      <c r="C3053" s="105">
        <v>39706</v>
      </c>
      <c r="D3053" s="191"/>
      <c r="E3053" s="277">
        <v>39707</v>
      </c>
      <c r="F3053" s="105">
        <v>39709</v>
      </c>
      <c r="G3053" s="105">
        <v>39717</v>
      </c>
      <c r="H3053" s="238" t="s">
        <v>120</v>
      </c>
      <c r="I3053" s="206">
        <v>72338</v>
      </c>
      <c r="J3053" s="206"/>
      <c r="K3053" s="206"/>
      <c r="L3053" s="206">
        <v>33613</v>
      </c>
      <c r="M3053" s="206" t="s">
        <v>307</v>
      </c>
      <c r="N3053" s="206">
        <v>118210</v>
      </c>
      <c r="O3053" s="206">
        <v>29363</v>
      </c>
      <c r="P3053" s="206">
        <v>844316</v>
      </c>
      <c r="Q3053" s="206">
        <v>841130</v>
      </c>
      <c r="R3053" s="206">
        <v>12519</v>
      </c>
      <c r="S3053" s="206"/>
      <c r="T3053" s="206"/>
    </row>
    <row r="3054" spans="1:20">
      <c r="A3054" s="191">
        <v>3050</v>
      </c>
      <c r="B3054" s="195">
        <v>3050</v>
      </c>
      <c r="C3054" s="105">
        <v>39706</v>
      </c>
      <c r="D3054" s="191"/>
      <c r="E3054" s="277">
        <v>39707</v>
      </c>
      <c r="F3054" s="105">
        <v>39708</v>
      </c>
      <c r="G3054" s="105">
        <v>39717</v>
      </c>
      <c r="H3054" s="238" t="s">
        <v>821</v>
      </c>
      <c r="I3054" s="206">
        <v>72331</v>
      </c>
      <c r="J3054" s="206"/>
      <c r="K3054" s="206"/>
      <c r="L3054" s="206">
        <v>33471</v>
      </c>
      <c r="M3054" s="206" t="s">
        <v>308</v>
      </c>
      <c r="N3054" s="206">
        <v>118610</v>
      </c>
      <c r="O3054" s="206">
        <v>29095</v>
      </c>
      <c r="P3054" s="206">
        <v>845589</v>
      </c>
      <c r="Q3054" s="206">
        <v>841186</v>
      </c>
      <c r="R3054" s="206">
        <v>11828</v>
      </c>
      <c r="S3054" s="206"/>
      <c r="T3054" s="206"/>
    </row>
    <row r="3055" spans="1:20">
      <c r="A3055" s="196">
        <v>3051</v>
      </c>
      <c r="B3055" s="191">
        <v>3051</v>
      </c>
      <c r="C3055" s="105">
        <v>39706</v>
      </c>
      <c r="D3055" s="191"/>
      <c r="E3055" s="277">
        <v>39707</v>
      </c>
      <c r="F3055" s="105">
        <v>39709</v>
      </c>
      <c r="G3055" s="105">
        <v>39717</v>
      </c>
      <c r="H3055" s="238" t="s">
        <v>821</v>
      </c>
      <c r="I3055" s="206">
        <v>71893</v>
      </c>
      <c r="J3055" s="206"/>
      <c r="K3055" s="206"/>
      <c r="L3055" s="206">
        <v>33567</v>
      </c>
      <c r="M3055" s="206" t="s">
        <v>309</v>
      </c>
      <c r="N3055" s="206">
        <v>116181</v>
      </c>
      <c r="O3055" s="206">
        <v>29240</v>
      </c>
      <c r="P3055" s="206">
        <v>845726</v>
      </c>
      <c r="Q3055" s="206">
        <v>841131</v>
      </c>
      <c r="R3055" s="206">
        <v>12512</v>
      </c>
      <c r="S3055" s="206"/>
      <c r="T3055" s="206"/>
    </row>
    <row r="3056" spans="1:20">
      <c r="A3056" s="196">
        <v>3052</v>
      </c>
      <c r="B3056" s="191">
        <v>3052</v>
      </c>
      <c r="C3056" s="105">
        <v>39706</v>
      </c>
      <c r="D3056" s="191"/>
      <c r="E3056" s="277">
        <v>39707</v>
      </c>
      <c r="F3056" s="105">
        <v>39709</v>
      </c>
      <c r="G3056" s="105">
        <v>39717</v>
      </c>
      <c r="H3056" s="238" t="s">
        <v>821</v>
      </c>
      <c r="I3056" s="206">
        <v>72244</v>
      </c>
      <c r="J3056" s="206"/>
      <c r="K3056" s="206"/>
      <c r="L3056" s="206">
        <v>33612</v>
      </c>
      <c r="M3056" s="206" t="s">
        <v>310</v>
      </c>
      <c r="N3056" s="206">
        <v>117443</v>
      </c>
      <c r="O3056" s="206">
        <v>29299</v>
      </c>
      <c r="P3056" s="206">
        <v>844785</v>
      </c>
      <c r="Q3056" s="206">
        <v>841128</v>
      </c>
      <c r="R3056" s="206">
        <v>11896</v>
      </c>
      <c r="S3056" s="206"/>
      <c r="T3056" s="206"/>
    </row>
    <row r="3057" spans="1:20">
      <c r="A3057" s="196">
        <v>3053</v>
      </c>
      <c r="B3057" s="191">
        <v>3053</v>
      </c>
      <c r="C3057" s="105">
        <v>39706</v>
      </c>
      <c r="D3057" s="191"/>
      <c r="E3057" s="277">
        <v>39707</v>
      </c>
      <c r="F3057" s="105">
        <v>39709</v>
      </c>
      <c r="G3057" s="105">
        <v>39717</v>
      </c>
      <c r="H3057" s="238" t="s">
        <v>821</v>
      </c>
      <c r="I3057" s="206">
        <v>72547</v>
      </c>
      <c r="J3057" s="206"/>
      <c r="K3057" s="206"/>
      <c r="L3057" s="206">
        <v>32643</v>
      </c>
      <c r="M3057" s="206" t="s">
        <v>311</v>
      </c>
      <c r="N3057" s="206">
        <v>118619</v>
      </c>
      <c r="O3057" s="206">
        <v>28071</v>
      </c>
      <c r="P3057" s="206">
        <v>846061</v>
      </c>
      <c r="Q3057" s="206">
        <v>841120</v>
      </c>
      <c r="R3057" s="206">
        <v>11713</v>
      </c>
      <c r="S3057" s="206"/>
      <c r="T3057" s="206"/>
    </row>
    <row r="3058" spans="1:20">
      <c r="A3058" s="196">
        <v>3054</v>
      </c>
      <c r="B3058" s="191">
        <v>3054</v>
      </c>
      <c r="C3058" s="105">
        <v>39706</v>
      </c>
      <c r="D3058" s="191"/>
      <c r="E3058" s="277">
        <v>39707</v>
      </c>
      <c r="F3058" s="105">
        <v>39709</v>
      </c>
      <c r="G3058" s="105">
        <v>39717</v>
      </c>
      <c r="H3058" s="238" t="s">
        <v>821</v>
      </c>
      <c r="I3058" s="206">
        <v>72544</v>
      </c>
      <c r="J3058" s="206"/>
      <c r="K3058" s="206"/>
      <c r="L3058" s="206">
        <v>33598</v>
      </c>
      <c r="M3058" s="206" t="s">
        <v>312</v>
      </c>
      <c r="N3058" s="206">
        <v>118117</v>
      </c>
      <c r="O3058" s="206">
        <v>29312</v>
      </c>
      <c r="P3058" s="206">
        <v>846231</v>
      </c>
      <c r="Q3058" s="206">
        <v>841123</v>
      </c>
      <c r="R3058" s="206">
        <v>11849</v>
      </c>
      <c r="S3058" s="206"/>
      <c r="T3058" s="206"/>
    </row>
    <row r="3059" spans="1:20">
      <c r="A3059" s="196">
        <v>3055</v>
      </c>
      <c r="B3059" s="191">
        <v>3055</v>
      </c>
      <c r="C3059" s="105">
        <v>39706</v>
      </c>
      <c r="D3059" s="191"/>
      <c r="E3059" s="277">
        <v>39707</v>
      </c>
      <c r="F3059" s="105">
        <v>39708</v>
      </c>
      <c r="G3059" s="105">
        <v>39717</v>
      </c>
      <c r="H3059" s="238" t="s">
        <v>821</v>
      </c>
      <c r="I3059" s="206">
        <v>72125</v>
      </c>
      <c r="J3059" s="206"/>
      <c r="K3059" s="206"/>
      <c r="L3059" s="206">
        <v>33609</v>
      </c>
      <c r="M3059" s="206" t="s">
        <v>313</v>
      </c>
      <c r="N3059" s="206">
        <v>116943</v>
      </c>
      <c r="O3059" s="206">
        <v>29366</v>
      </c>
      <c r="P3059" s="206">
        <v>846233</v>
      </c>
      <c r="Q3059" s="206">
        <v>841127</v>
      </c>
      <c r="R3059" s="206">
        <v>11926</v>
      </c>
      <c r="S3059" s="206"/>
      <c r="T3059" s="206"/>
    </row>
    <row r="3060" spans="1:20">
      <c r="A3060" s="196">
        <v>3056</v>
      </c>
      <c r="B3060" s="191">
        <v>3056</v>
      </c>
      <c r="C3060" s="105">
        <v>39706</v>
      </c>
      <c r="D3060" s="191"/>
      <c r="E3060" s="277">
        <v>39707</v>
      </c>
      <c r="F3060" s="105">
        <v>39708</v>
      </c>
      <c r="G3060" s="105">
        <v>39717</v>
      </c>
      <c r="H3060" s="238" t="s">
        <v>120</v>
      </c>
      <c r="I3060" s="206">
        <v>72291</v>
      </c>
      <c r="J3060" s="206"/>
      <c r="K3060" s="206"/>
      <c r="L3060" s="206">
        <v>33594</v>
      </c>
      <c r="M3060" s="206" t="s">
        <v>314</v>
      </c>
      <c r="N3060" s="206">
        <v>117828</v>
      </c>
      <c r="O3060" s="206">
        <v>29294</v>
      </c>
      <c r="P3060" s="206">
        <v>843908</v>
      </c>
      <c r="Q3060" s="206">
        <v>841108</v>
      </c>
      <c r="R3060" s="206">
        <v>11818</v>
      </c>
      <c r="S3060" s="206"/>
      <c r="T3060" s="206"/>
    </row>
    <row r="3061" spans="1:20">
      <c r="A3061" s="196">
        <v>3057</v>
      </c>
      <c r="B3061" s="191">
        <v>3057</v>
      </c>
      <c r="C3061" s="105">
        <v>39706</v>
      </c>
      <c r="D3061" s="191"/>
      <c r="E3061" s="277">
        <v>39707</v>
      </c>
      <c r="F3061" s="105">
        <v>39709</v>
      </c>
      <c r="G3061" s="105">
        <v>39717</v>
      </c>
      <c r="H3061" s="238" t="s">
        <v>821</v>
      </c>
      <c r="I3061" s="206">
        <v>72309</v>
      </c>
      <c r="J3061" s="206"/>
      <c r="K3061" s="206"/>
      <c r="L3061" s="206">
        <v>33617</v>
      </c>
      <c r="M3061" s="206" t="s">
        <v>315</v>
      </c>
      <c r="N3061" s="206">
        <v>117818</v>
      </c>
      <c r="O3061" s="206">
        <v>29359</v>
      </c>
      <c r="P3061" s="206">
        <v>844727</v>
      </c>
      <c r="Q3061" s="206">
        <v>841121</v>
      </c>
      <c r="R3061" s="206">
        <v>12497</v>
      </c>
      <c r="S3061" s="206"/>
      <c r="T3061" s="206"/>
    </row>
    <row r="3062" spans="1:20">
      <c r="A3062" s="196">
        <v>3058</v>
      </c>
      <c r="B3062" s="191">
        <v>3058</v>
      </c>
      <c r="C3062" s="105">
        <v>39707</v>
      </c>
      <c r="D3062" s="191"/>
      <c r="E3062" s="277">
        <v>39707</v>
      </c>
      <c r="F3062" s="105">
        <v>39709</v>
      </c>
      <c r="G3062" s="105">
        <v>39717</v>
      </c>
      <c r="H3062" s="238" t="s">
        <v>821</v>
      </c>
      <c r="I3062" s="206">
        <v>72256</v>
      </c>
      <c r="J3062" s="206"/>
      <c r="K3062" s="206"/>
      <c r="L3062" s="206">
        <v>33622</v>
      </c>
      <c r="M3062" s="206" t="s">
        <v>316</v>
      </c>
      <c r="N3062" s="206">
        <v>117827</v>
      </c>
      <c r="O3062" s="206">
        <v>29331</v>
      </c>
      <c r="P3062" s="206">
        <v>848238</v>
      </c>
      <c r="Q3062" s="206">
        <v>841122</v>
      </c>
      <c r="R3062" s="206">
        <v>12357</v>
      </c>
      <c r="S3062" s="206"/>
      <c r="T3062" s="206"/>
    </row>
    <row r="3063" spans="1:20">
      <c r="A3063" s="196">
        <v>3059</v>
      </c>
      <c r="B3063" s="191">
        <v>3059</v>
      </c>
      <c r="C3063" s="105">
        <v>39707</v>
      </c>
      <c r="D3063" s="191"/>
      <c r="E3063" s="277">
        <v>39707</v>
      </c>
      <c r="F3063" s="105">
        <v>39708</v>
      </c>
      <c r="G3063" s="105">
        <v>39717</v>
      </c>
      <c r="H3063" s="238" t="s">
        <v>821</v>
      </c>
      <c r="I3063" s="206">
        <v>72257</v>
      </c>
      <c r="J3063" s="206"/>
      <c r="K3063" s="206"/>
      <c r="L3063" s="206">
        <v>33546</v>
      </c>
      <c r="M3063" s="206" t="s">
        <v>317</v>
      </c>
      <c r="N3063" s="206">
        <v>118003</v>
      </c>
      <c r="O3063" s="206">
        <v>29245</v>
      </c>
      <c r="P3063" s="206">
        <v>845181</v>
      </c>
      <c r="Q3063" s="206">
        <v>841442</v>
      </c>
      <c r="R3063" s="206">
        <v>12240</v>
      </c>
      <c r="S3063" s="206"/>
      <c r="T3063" s="206"/>
    </row>
    <row r="3064" spans="1:20">
      <c r="A3064" s="196">
        <v>3060</v>
      </c>
      <c r="B3064" s="191">
        <v>3060</v>
      </c>
      <c r="C3064" s="105">
        <v>39707</v>
      </c>
      <c r="D3064" s="191"/>
      <c r="E3064" s="277">
        <v>39707</v>
      </c>
      <c r="F3064" s="105">
        <v>39708</v>
      </c>
      <c r="G3064" s="105">
        <v>39717</v>
      </c>
      <c r="H3064" s="238" t="s">
        <v>120</v>
      </c>
      <c r="I3064" s="206">
        <v>72246</v>
      </c>
      <c r="J3064" s="206"/>
      <c r="K3064" s="206"/>
      <c r="L3064" s="206">
        <v>33600</v>
      </c>
      <c r="M3064" s="206" t="s">
        <v>318</v>
      </c>
      <c r="N3064" s="206">
        <v>118014</v>
      </c>
      <c r="O3064" s="206">
        <v>29303</v>
      </c>
      <c r="P3064" s="206">
        <v>845178</v>
      </c>
      <c r="Q3064" s="206">
        <v>341119</v>
      </c>
      <c r="R3064" s="206">
        <v>12364</v>
      </c>
      <c r="S3064" s="206"/>
      <c r="T3064" s="206"/>
    </row>
    <row r="3065" spans="1:20">
      <c r="A3065" s="196">
        <v>3061</v>
      </c>
      <c r="B3065" s="191">
        <v>3061</v>
      </c>
      <c r="C3065" s="105">
        <v>39707</v>
      </c>
      <c r="D3065" s="191"/>
      <c r="E3065" s="277">
        <v>39708</v>
      </c>
      <c r="F3065" s="105">
        <v>39708</v>
      </c>
      <c r="G3065" s="105">
        <v>39720</v>
      </c>
      <c r="H3065" s="238" t="s">
        <v>821</v>
      </c>
      <c r="I3065" s="206">
        <v>72334</v>
      </c>
      <c r="J3065" s="206"/>
      <c r="K3065" s="206"/>
      <c r="L3065" s="206">
        <v>33549</v>
      </c>
      <c r="M3065" s="206" t="s">
        <v>319</v>
      </c>
      <c r="N3065" s="206">
        <v>117301</v>
      </c>
      <c r="O3065" s="206">
        <v>29252</v>
      </c>
      <c r="P3065" s="206">
        <v>845176</v>
      </c>
      <c r="Q3065" s="206">
        <v>841113</v>
      </c>
      <c r="R3065" s="206">
        <v>12616</v>
      </c>
      <c r="S3065" s="206"/>
      <c r="T3065" s="206"/>
    </row>
    <row r="3066" spans="1:20">
      <c r="A3066" s="196">
        <v>3062</v>
      </c>
      <c r="B3066" s="191">
        <v>3062</v>
      </c>
      <c r="C3066" s="105">
        <v>39707</v>
      </c>
      <c r="D3066" s="191"/>
      <c r="E3066" s="277">
        <v>39708</v>
      </c>
      <c r="F3066" s="105">
        <v>39710</v>
      </c>
      <c r="G3066" s="105">
        <v>39717</v>
      </c>
      <c r="H3066" s="238" t="s">
        <v>821</v>
      </c>
      <c r="I3066" s="206">
        <v>72064</v>
      </c>
      <c r="J3066" s="206"/>
      <c r="K3066" s="206"/>
      <c r="L3066" s="206">
        <v>33551</v>
      </c>
      <c r="M3066" s="206" t="s">
        <v>320</v>
      </c>
      <c r="N3066" s="206">
        <v>118113</v>
      </c>
      <c r="O3066" s="206">
        <v>29273</v>
      </c>
      <c r="P3066" s="206">
        <v>845174</v>
      </c>
      <c r="Q3066" s="206">
        <v>841110</v>
      </c>
      <c r="R3066" s="206">
        <v>12608</v>
      </c>
      <c r="S3066" s="206"/>
      <c r="T3066" s="206"/>
    </row>
    <row r="3067" spans="1:20">
      <c r="A3067" s="196">
        <v>3063</v>
      </c>
      <c r="B3067" s="191">
        <v>3063</v>
      </c>
      <c r="C3067" s="105">
        <v>39707</v>
      </c>
      <c r="D3067" s="191"/>
      <c r="E3067" s="277">
        <v>39708</v>
      </c>
      <c r="F3067" s="105">
        <v>39710</v>
      </c>
      <c r="G3067" s="105">
        <v>39717</v>
      </c>
      <c r="H3067" s="238" t="s">
        <v>821</v>
      </c>
      <c r="I3067" s="206">
        <v>72249</v>
      </c>
      <c r="J3067" s="206"/>
      <c r="K3067" s="206"/>
      <c r="L3067" s="206">
        <v>33533</v>
      </c>
      <c r="M3067" s="206" t="s">
        <v>321</v>
      </c>
      <c r="N3067" s="206">
        <v>116941</v>
      </c>
      <c r="O3067" s="206">
        <v>29220</v>
      </c>
      <c r="P3067" s="206">
        <v>845170</v>
      </c>
      <c r="Q3067" s="206">
        <v>841118</v>
      </c>
      <c r="R3067" s="206">
        <v>12669</v>
      </c>
      <c r="S3067" s="206"/>
      <c r="T3067" s="206"/>
    </row>
    <row r="3068" spans="1:20">
      <c r="A3068" s="196">
        <v>3064</v>
      </c>
      <c r="B3068" s="191">
        <v>3064</v>
      </c>
      <c r="C3068" s="105">
        <v>39707</v>
      </c>
      <c r="D3068" s="191"/>
      <c r="E3068" s="277">
        <v>39708</v>
      </c>
      <c r="F3068" s="105">
        <v>39709</v>
      </c>
      <c r="G3068" s="105">
        <v>39717</v>
      </c>
      <c r="H3068" s="238" t="s">
        <v>821</v>
      </c>
      <c r="I3068" s="206">
        <v>72272</v>
      </c>
      <c r="J3068" s="206"/>
      <c r="K3068" s="206"/>
      <c r="L3068" s="206">
        <v>33755</v>
      </c>
      <c r="M3068" s="206" t="s">
        <v>322</v>
      </c>
      <c r="N3068" s="206">
        <v>117503</v>
      </c>
      <c r="O3068" s="206">
        <v>29452</v>
      </c>
      <c r="P3068" s="206">
        <v>845169</v>
      </c>
      <c r="Q3068" s="206">
        <v>841115</v>
      </c>
      <c r="R3068" s="206">
        <v>12713</v>
      </c>
      <c r="S3068" s="206"/>
      <c r="T3068" s="206"/>
    </row>
    <row r="3069" spans="1:20">
      <c r="A3069" s="196">
        <v>3065</v>
      </c>
      <c r="B3069" s="191">
        <v>3065</v>
      </c>
      <c r="C3069" s="105">
        <v>39707</v>
      </c>
      <c r="D3069" s="191"/>
      <c r="E3069" s="277">
        <v>39708</v>
      </c>
      <c r="F3069" s="105">
        <v>39710</v>
      </c>
      <c r="G3069" s="105">
        <v>39717</v>
      </c>
      <c r="H3069" s="238" t="s">
        <v>821</v>
      </c>
      <c r="I3069" s="206">
        <v>71463</v>
      </c>
      <c r="J3069" s="206"/>
      <c r="K3069" s="206"/>
      <c r="L3069" s="206">
        <v>33759</v>
      </c>
      <c r="M3069" s="206" t="s">
        <v>323</v>
      </c>
      <c r="N3069" s="206">
        <v>108203</v>
      </c>
      <c r="O3069" s="206">
        <v>29436</v>
      </c>
      <c r="P3069" s="206">
        <v>846339</v>
      </c>
      <c r="Q3069" s="206">
        <v>841111</v>
      </c>
      <c r="R3069" s="206">
        <v>13120</v>
      </c>
      <c r="S3069" s="206">
        <v>1980189</v>
      </c>
      <c r="T3069" s="206"/>
    </row>
    <row r="3070" spans="1:20">
      <c r="A3070" s="191">
        <v>3066</v>
      </c>
      <c r="B3070" s="197">
        <v>3066</v>
      </c>
      <c r="C3070" s="105">
        <v>39707</v>
      </c>
      <c r="D3070" s="191"/>
      <c r="E3070" s="277">
        <v>39708</v>
      </c>
      <c r="F3070" s="105">
        <v>39724</v>
      </c>
      <c r="G3070" s="105">
        <v>39728</v>
      </c>
      <c r="H3070" s="238" t="s">
        <v>120</v>
      </c>
      <c r="I3070" s="206">
        <v>71406</v>
      </c>
      <c r="J3070" s="206"/>
      <c r="K3070" s="206"/>
      <c r="L3070" s="206">
        <v>33741</v>
      </c>
      <c r="M3070" s="206" t="s">
        <v>527</v>
      </c>
      <c r="N3070" s="206">
        <v>117824</v>
      </c>
      <c r="O3070" s="206">
        <v>29550</v>
      </c>
      <c r="P3070" s="206">
        <v>846340</v>
      </c>
      <c r="Q3070" s="206">
        <v>841116</v>
      </c>
      <c r="R3070" s="206">
        <v>13150</v>
      </c>
      <c r="S3070" s="206">
        <v>1980184</v>
      </c>
      <c r="T3070" s="206"/>
    </row>
    <row r="3071" spans="1:20">
      <c r="A3071" s="191">
        <v>3067</v>
      </c>
      <c r="B3071" s="197">
        <v>3067</v>
      </c>
      <c r="C3071" s="105">
        <v>39707</v>
      </c>
      <c r="D3071" s="191"/>
      <c r="E3071" s="277">
        <v>39708</v>
      </c>
      <c r="F3071" s="105">
        <v>39720</v>
      </c>
      <c r="G3071" s="105">
        <v>39720</v>
      </c>
      <c r="H3071" s="238" t="s">
        <v>120</v>
      </c>
      <c r="I3071" s="206">
        <v>72273</v>
      </c>
      <c r="J3071" s="206"/>
      <c r="K3071" s="206"/>
      <c r="L3071" s="206">
        <v>33722</v>
      </c>
      <c r="M3071" s="206" t="s">
        <v>528</v>
      </c>
      <c r="N3071" s="206">
        <v>117821</v>
      </c>
      <c r="O3071" s="206">
        <v>29178</v>
      </c>
      <c r="P3071" s="206">
        <v>846239</v>
      </c>
      <c r="Q3071" s="206">
        <v>841112</v>
      </c>
      <c r="R3071" s="206">
        <v>12899</v>
      </c>
      <c r="S3071" s="206">
        <v>1980182</v>
      </c>
      <c r="T3071" s="206"/>
    </row>
    <row r="3072" spans="1:20">
      <c r="A3072" s="191">
        <v>3068</v>
      </c>
      <c r="B3072" s="197">
        <v>3068</v>
      </c>
      <c r="C3072" s="105">
        <v>39707</v>
      </c>
      <c r="D3072" s="191"/>
      <c r="E3072" s="277">
        <v>39708</v>
      </c>
      <c r="F3072" s="105">
        <v>39724</v>
      </c>
      <c r="G3072" s="105">
        <v>39728</v>
      </c>
      <c r="H3072" s="238" t="s">
        <v>120</v>
      </c>
      <c r="I3072" s="206">
        <v>72252</v>
      </c>
      <c r="J3072" s="206"/>
      <c r="K3072" s="206"/>
      <c r="L3072" s="206">
        <v>33744</v>
      </c>
      <c r="M3072" s="206" t="s">
        <v>529</v>
      </c>
      <c r="N3072" s="206">
        <v>118008</v>
      </c>
      <c r="O3072" s="206">
        <v>29533</v>
      </c>
      <c r="P3072" s="206">
        <v>845168</v>
      </c>
      <c r="Q3072" s="206">
        <v>841174</v>
      </c>
      <c r="R3072" s="206">
        <v>13093</v>
      </c>
      <c r="S3072" s="206"/>
      <c r="T3072" s="206"/>
    </row>
    <row r="3073" spans="1:20">
      <c r="A3073" s="191">
        <v>3069</v>
      </c>
      <c r="B3073" s="197">
        <v>3069</v>
      </c>
      <c r="C3073" s="105">
        <v>39707</v>
      </c>
      <c r="D3073" s="191"/>
      <c r="E3073" s="277">
        <v>39708</v>
      </c>
      <c r="F3073" s="105">
        <v>39720</v>
      </c>
      <c r="G3073" s="105">
        <v>39721</v>
      </c>
      <c r="H3073" s="238" t="s">
        <v>122</v>
      </c>
      <c r="I3073" s="206">
        <v>72187</v>
      </c>
      <c r="J3073" s="206"/>
      <c r="K3073" s="206"/>
      <c r="L3073" s="206">
        <v>33678</v>
      </c>
      <c r="M3073" s="206" t="s">
        <v>530</v>
      </c>
      <c r="N3073" s="206">
        <v>118120</v>
      </c>
      <c r="O3073" s="206">
        <v>29338</v>
      </c>
      <c r="P3073" s="206">
        <v>845611</v>
      </c>
      <c r="Q3073" s="206">
        <v>841109</v>
      </c>
      <c r="R3073" s="206">
        <v>12952</v>
      </c>
      <c r="S3073" s="206">
        <v>4270096</v>
      </c>
      <c r="T3073" s="206"/>
    </row>
    <row r="3074" spans="1:20">
      <c r="A3074" s="191">
        <v>3070</v>
      </c>
      <c r="B3074" s="197">
        <v>3070</v>
      </c>
      <c r="C3074" s="105">
        <v>39707</v>
      </c>
      <c r="D3074" s="191"/>
      <c r="E3074" s="277">
        <v>39709</v>
      </c>
      <c r="F3074" s="105">
        <v>39710</v>
      </c>
      <c r="G3074" s="105">
        <v>39710</v>
      </c>
      <c r="H3074" s="238" t="s">
        <v>820</v>
      </c>
      <c r="I3074" s="206">
        <v>72183</v>
      </c>
      <c r="J3074" s="206"/>
      <c r="K3074" s="206"/>
      <c r="L3074" s="206">
        <v>33627</v>
      </c>
      <c r="M3074" s="206" t="s">
        <v>531</v>
      </c>
      <c r="N3074" s="206">
        <v>118122</v>
      </c>
      <c r="O3074" s="206">
        <v>29334</v>
      </c>
      <c r="P3074" s="206">
        <v>845721</v>
      </c>
      <c r="Q3074" s="206">
        <v>841124</v>
      </c>
      <c r="R3074" s="206">
        <v>12966</v>
      </c>
      <c r="S3074" s="206"/>
      <c r="T3074" s="206"/>
    </row>
    <row r="3075" spans="1:20">
      <c r="A3075" s="191">
        <v>3071</v>
      </c>
      <c r="B3075" s="197">
        <v>3071</v>
      </c>
      <c r="C3075" s="105">
        <v>39707</v>
      </c>
      <c r="D3075" s="191"/>
      <c r="E3075" s="277">
        <v>39709</v>
      </c>
      <c r="F3075" s="105">
        <v>39710</v>
      </c>
      <c r="G3075" s="105">
        <v>39717</v>
      </c>
      <c r="H3075" s="238" t="s">
        <v>821</v>
      </c>
      <c r="I3075" s="206">
        <v>71642</v>
      </c>
      <c r="J3075" s="206"/>
      <c r="K3075" s="206"/>
      <c r="L3075" s="206">
        <v>33517</v>
      </c>
      <c r="M3075" s="206" t="s">
        <v>532</v>
      </c>
      <c r="N3075" s="206">
        <v>118204</v>
      </c>
      <c r="O3075" s="206">
        <v>29225</v>
      </c>
      <c r="P3075" s="206">
        <v>845171</v>
      </c>
      <c r="Q3075" s="206">
        <v>841126</v>
      </c>
      <c r="R3075" s="206">
        <v>12769</v>
      </c>
      <c r="S3075" s="206"/>
      <c r="T3075" s="206"/>
    </row>
    <row r="3076" spans="1:20">
      <c r="A3076" s="191">
        <v>3072</v>
      </c>
      <c r="B3076" s="197">
        <v>3072</v>
      </c>
      <c r="C3076" s="105">
        <v>39707</v>
      </c>
      <c r="D3076" s="191"/>
      <c r="E3076" s="277">
        <v>39709</v>
      </c>
      <c r="F3076" s="105">
        <v>39710</v>
      </c>
      <c r="G3076" s="105">
        <v>39717</v>
      </c>
      <c r="H3076" s="238" t="s">
        <v>821</v>
      </c>
      <c r="I3076" s="206">
        <v>71007</v>
      </c>
      <c r="J3076" s="206"/>
      <c r="K3076" s="206"/>
      <c r="L3076" s="206">
        <v>33698</v>
      </c>
      <c r="M3076" s="206" t="s">
        <v>533</v>
      </c>
      <c r="N3076" s="206">
        <v>117396</v>
      </c>
      <c r="O3076" s="206">
        <v>29488</v>
      </c>
      <c r="P3076" s="206">
        <v>844947</v>
      </c>
      <c r="Q3076" s="206">
        <v>841440</v>
      </c>
      <c r="R3076" s="206">
        <v>12911</v>
      </c>
      <c r="S3076" s="206"/>
      <c r="T3076" s="206"/>
    </row>
    <row r="3077" spans="1:20">
      <c r="A3077" s="191">
        <v>3073</v>
      </c>
      <c r="B3077" s="197">
        <v>3073</v>
      </c>
      <c r="C3077" s="105">
        <v>39707</v>
      </c>
      <c r="D3077" s="191"/>
      <c r="E3077" s="277">
        <v>39709</v>
      </c>
      <c r="F3077" s="105">
        <v>39710</v>
      </c>
      <c r="G3077" s="105">
        <v>39710</v>
      </c>
      <c r="H3077" s="238" t="s">
        <v>820</v>
      </c>
      <c r="I3077" s="206">
        <v>71474</v>
      </c>
      <c r="J3077" s="206"/>
      <c r="K3077" s="206"/>
      <c r="L3077" s="206">
        <v>33681</v>
      </c>
      <c r="M3077" s="206" t="s">
        <v>534</v>
      </c>
      <c r="N3077" s="206">
        <v>116937</v>
      </c>
      <c r="O3077" s="206">
        <v>29356</v>
      </c>
      <c r="P3077" s="206">
        <v>846232</v>
      </c>
      <c r="Q3077" s="206">
        <v>841438</v>
      </c>
      <c r="R3077" s="206">
        <v>12944</v>
      </c>
      <c r="S3077" s="206">
        <v>1480173</v>
      </c>
      <c r="T3077" s="206"/>
    </row>
    <row r="3078" spans="1:20">
      <c r="A3078" s="191">
        <v>3074</v>
      </c>
      <c r="B3078" s="197">
        <v>3074</v>
      </c>
      <c r="C3078" s="105">
        <v>39707</v>
      </c>
      <c r="D3078" s="191"/>
      <c r="E3078" s="277">
        <v>39708</v>
      </c>
      <c r="F3078" s="105">
        <v>39720</v>
      </c>
      <c r="G3078" s="105">
        <v>39721</v>
      </c>
      <c r="H3078" s="238" t="s">
        <v>122</v>
      </c>
      <c r="I3078" s="206">
        <v>71473</v>
      </c>
      <c r="J3078" s="206"/>
      <c r="K3078" s="206"/>
      <c r="L3078" s="206">
        <v>33606</v>
      </c>
      <c r="M3078" s="206" t="s">
        <v>535</v>
      </c>
      <c r="N3078" s="206">
        <v>117820</v>
      </c>
      <c r="O3078" s="206">
        <v>29314</v>
      </c>
      <c r="P3078" s="206">
        <v>845162</v>
      </c>
      <c r="Q3078" s="206">
        <v>841114</v>
      </c>
      <c r="R3078" s="206">
        <v>11907</v>
      </c>
      <c r="S3078" s="206">
        <v>1480102</v>
      </c>
      <c r="T3078" s="206"/>
    </row>
    <row r="3079" spans="1:20">
      <c r="A3079" s="191">
        <v>3075</v>
      </c>
      <c r="B3079" s="197">
        <v>3075</v>
      </c>
      <c r="C3079" s="105">
        <v>39707</v>
      </c>
      <c r="D3079" s="191"/>
      <c r="E3079" s="277">
        <v>39708</v>
      </c>
      <c r="F3079" s="105">
        <v>39710</v>
      </c>
      <c r="G3079" s="105">
        <v>39717</v>
      </c>
      <c r="H3079" s="238" t="s">
        <v>821</v>
      </c>
      <c r="I3079" s="206">
        <v>71042</v>
      </c>
      <c r="J3079" s="206"/>
      <c r="K3079" s="206"/>
      <c r="L3079" s="206">
        <v>33674</v>
      </c>
      <c r="M3079" s="206" t="s">
        <v>324</v>
      </c>
      <c r="N3079" s="206">
        <v>117442</v>
      </c>
      <c r="O3079" s="206">
        <v>29386</v>
      </c>
      <c r="P3079" s="206">
        <v>844976</v>
      </c>
      <c r="Q3079" s="206">
        <v>841436</v>
      </c>
      <c r="R3079" s="206">
        <v>12080</v>
      </c>
      <c r="S3079" s="206">
        <v>1480066</v>
      </c>
      <c r="T3079" s="206"/>
    </row>
    <row r="3080" spans="1:20">
      <c r="A3080" s="191">
        <v>3076</v>
      </c>
      <c r="B3080" s="198">
        <v>3076</v>
      </c>
      <c r="C3080" s="105">
        <v>39708</v>
      </c>
      <c r="D3080" s="191"/>
      <c r="E3080" s="277">
        <v>39709</v>
      </c>
      <c r="F3080" s="105">
        <v>39727</v>
      </c>
      <c r="G3080" s="105">
        <v>39729</v>
      </c>
      <c r="H3080" s="238" t="s">
        <v>120</v>
      </c>
      <c r="I3080" s="206">
        <v>72645</v>
      </c>
      <c r="J3080" s="206"/>
      <c r="K3080" s="206"/>
      <c r="L3080" s="206">
        <v>33403</v>
      </c>
      <c r="M3080" s="206" t="s">
        <v>536</v>
      </c>
      <c r="N3080" s="206">
        <v>117446</v>
      </c>
      <c r="O3080" s="206">
        <v>29027</v>
      </c>
      <c r="P3080" s="206">
        <v>845165</v>
      </c>
      <c r="Q3080" s="206">
        <v>841437</v>
      </c>
      <c r="R3080" s="206">
        <v>12203</v>
      </c>
      <c r="S3080" s="206"/>
      <c r="T3080" s="206"/>
    </row>
    <row r="3081" spans="1:20">
      <c r="A3081" s="191">
        <v>3077</v>
      </c>
      <c r="B3081" s="198">
        <v>3077</v>
      </c>
      <c r="C3081" s="105">
        <v>39708</v>
      </c>
      <c r="D3081" s="191"/>
      <c r="E3081" s="277">
        <v>39709</v>
      </c>
      <c r="F3081" s="105">
        <v>39720</v>
      </c>
      <c r="G3081" s="105">
        <v>39721</v>
      </c>
      <c r="H3081" s="238" t="s">
        <v>120</v>
      </c>
      <c r="I3081" s="206">
        <v>72283</v>
      </c>
      <c r="J3081" s="206"/>
      <c r="K3081" s="206"/>
      <c r="L3081" s="206">
        <v>33666</v>
      </c>
      <c r="M3081" s="206" t="s">
        <v>537</v>
      </c>
      <c r="N3081" s="206">
        <v>117287</v>
      </c>
      <c r="O3081" s="206">
        <v>29382</v>
      </c>
      <c r="P3081" s="206">
        <v>845346</v>
      </c>
      <c r="Q3081" s="206">
        <v>841443</v>
      </c>
      <c r="R3081" s="206">
        <v>13086</v>
      </c>
      <c r="S3081" s="206">
        <v>1480096</v>
      </c>
      <c r="T3081" s="206"/>
    </row>
    <row r="3082" spans="1:20">
      <c r="A3082" s="191">
        <v>3078</v>
      </c>
      <c r="B3082" s="198">
        <v>3078</v>
      </c>
      <c r="C3082" s="105">
        <v>39708</v>
      </c>
      <c r="D3082" s="191"/>
      <c r="E3082" s="277">
        <v>39709</v>
      </c>
      <c r="F3082" s="255"/>
      <c r="G3082" s="105">
        <v>39710</v>
      </c>
      <c r="H3082" s="238" t="s">
        <v>820</v>
      </c>
      <c r="I3082" s="206">
        <v>72268</v>
      </c>
      <c r="J3082" s="206"/>
      <c r="K3082" s="206"/>
      <c r="L3082" s="206">
        <v>33683</v>
      </c>
      <c r="M3082" s="206" t="s">
        <v>538</v>
      </c>
      <c r="N3082" s="206">
        <v>115862</v>
      </c>
      <c r="O3082" s="206">
        <v>29379</v>
      </c>
      <c r="P3082" s="206">
        <v>846345</v>
      </c>
      <c r="Q3082" s="206">
        <v>841439</v>
      </c>
      <c r="R3082" s="206">
        <v>12967</v>
      </c>
      <c r="S3082" s="206">
        <v>1480060</v>
      </c>
      <c r="T3082" s="206"/>
    </row>
    <row r="3083" spans="1:20">
      <c r="A3083" s="191">
        <v>3079</v>
      </c>
      <c r="B3083" s="198">
        <v>3079</v>
      </c>
      <c r="C3083" s="105">
        <v>39708</v>
      </c>
      <c r="D3083" s="191"/>
      <c r="E3083" s="277">
        <v>39709</v>
      </c>
      <c r="F3083" s="105">
        <v>39710</v>
      </c>
      <c r="G3083" s="105">
        <v>39715</v>
      </c>
      <c r="H3083" s="238" t="s">
        <v>119</v>
      </c>
      <c r="I3083" s="206">
        <v>71714</v>
      </c>
      <c r="J3083" s="206"/>
      <c r="K3083" s="206"/>
      <c r="L3083" s="206">
        <v>33762</v>
      </c>
      <c r="M3083" s="206" t="s">
        <v>539</v>
      </c>
      <c r="N3083" s="206">
        <v>118621</v>
      </c>
      <c r="O3083" s="206">
        <v>29413</v>
      </c>
      <c r="P3083" s="206">
        <v>846292</v>
      </c>
      <c r="Q3083" s="206">
        <v>841430</v>
      </c>
      <c r="R3083" s="206">
        <v>13094</v>
      </c>
      <c r="S3083" s="206">
        <v>1480070</v>
      </c>
      <c r="T3083" s="206"/>
    </row>
    <row r="3084" spans="1:20">
      <c r="A3084" s="191">
        <v>3080</v>
      </c>
      <c r="B3084" s="198">
        <v>3080</v>
      </c>
      <c r="C3084" s="105">
        <v>39708</v>
      </c>
      <c r="D3084" s="191"/>
      <c r="E3084" s="277">
        <v>39709</v>
      </c>
      <c r="F3084" s="105">
        <v>39710</v>
      </c>
      <c r="G3084" s="105">
        <v>39710</v>
      </c>
      <c r="H3084" s="238" t="s">
        <v>120</v>
      </c>
      <c r="I3084" s="206">
        <v>72580</v>
      </c>
      <c r="J3084" s="206"/>
      <c r="K3084" s="206"/>
      <c r="L3084" s="206">
        <v>33752</v>
      </c>
      <c r="M3084" s="206" t="s">
        <v>540</v>
      </c>
      <c r="N3084" s="206">
        <v>117291</v>
      </c>
      <c r="O3084" s="206">
        <v>29300</v>
      </c>
      <c r="P3084" s="206">
        <v>846308</v>
      </c>
      <c r="Q3084" s="206">
        <v>841434</v>
      </c>
      <c r="R3084" s="206">
        <v>13072</v>
      </c>
      <c r="S3084" s="206">
        <v>1980179</v>
      </c>
      <c r="T3084" s="206"/>
    </row>
    <row r="3085" spans="1:20">
      <c r="A3085" s="191">
        <v>3081</v>
      </c>
      <c r="B3085" s="198">
        <v>3081</v>
      </c>
      <c r="C3085" s="105">
        <v>39708</v>
      </c>
      <c r="D3085" s="191"/>
      <c r="E3085" s="277">
        <v>39709</v>
      </c>
      <c r="F3085" s="105">
        <v>39710</v>
      </c>
      <c r="G3085" s="105">
        <v>39715</v>
      </c>
      <c r="H3085" s="238" t="s">
        <v>119</v>
      </c>
      <c r="I3085" s="206">
        <v>72316</v>
      </c>
      <c r="J3085" s="206"/>
      <c r="K3085" s="206"/>
      <c r="L3085" s="206">
        <v>33743</v>
      </c>
      <c r="M3085" s="206" t="s">
        <v>541</v>
      </c>
      <c r="N3085" s="206">
        <v>118634</v>
      </c>
      <c r="O3085" s="206">
        <v>29546</v>
      </c>
      <c r="P3085" s="206">
        <v>845730</v>
      </c>
      <c r="Q3085" s="206">
        <v>841432</v>
      </c>
      <c r="R3085" s="206">
        <v>13107</v>
      </c>
      <c r="S3085" s="206">
        <v>1980194</v>
      </c>
      <c r="T3085" s="206"/>
    </row>
    <row r="3086" spans="1:20">
      <c r="A3086" s="191">
        <v>3082</v>
      </c>
      <c r="B3086" s="198">
        <v>3082</v>
      </c>
      <c r="C3086" s="105">
        <v>39708</v>
      </c>
      <c r="D3086" s="191"/>
      <c r="E3086" s="277">
        <v>39709</v>
      </c>
      <c r="F3086" s="105">
        <v>39710</v>
      </c>
      <c r="G3086" s="105">
        <v>39715</v>
      </c>
      <c r="H3086" s="238" t="s">
        <v>119</v>
      </c>
      <c r="I3086" s="206">
        <v>72421</v>
      </c>
      <c r="J3086" s="206"/>
      <c r="K3086" s="206"/>
      <c r="L3086" s="206">
        <v>33751</v>
      </c>
      <c r="M3086" s="206" t="s">
        <v>542</v>
      </c>
      <c r="N3086" s="206">
        <v>118630</v>
      </c>
      <c r="O3086" s="206">
        <v>29311</v>
      </c>
      <c r="P3086" s="206">
        <v>846302</v>
      </c>
      <c r="Q3086" s="206">
        <v>841431</v>
      </c>
      <c r="R3086" s="206">
        <v>13071</v>
      </c>
      <c r="S3086" s="206">
        <v>4270091</v>
      </c>
      <c r="T3086" s="206"/>
    </row>
    <row r="3087" spans="1:20">
      <c r="A3087" s="191">
        <v>3083</v>
      </c>
      <c r="B3087" s="198">
        <v>3083</v>
      </c>
      <c r="C3087" s="105">
        <v>39708</v>
      </c>
      <c r="D3087" s="191"/>
      <c r="E3087" s="277">
        <v>39709</v>
      </c>
      <c r="F3087" s="105">
        <v>39710</v>
      </c>
      <c r="G3087" s="105">
        <v>39715</v>
      </c>
      <c r="H3087" s="238" t="s">
        <v>119</v>
      </c>
      <c r="I3087" s="206">
        <v>71483</v>
      </c>
      <c r="J3087" s="206"/>
      <c r="K3087" s="206"/>
      <c r="L3087" s="206">
        <v>33756</v>
      </c>
      <c r="M3087" s="206" t="s">
        <v>543</v>
      </c>
      <c r="N3087" s="206">
        <v>118633</v>
      </c>
      <c r="O3087" s="206">
        <v>29339</v>
      </c>
      <c r="P3087" s="206">
        <v>846303</v>
      </c>
      <c r="Q3087" s="206">
        <v>841427</v>
      </c>
      <c r="R3087" s="206">
        <v>13121</v>
      </c>
      <c r="S3087" s="206">
        <v>1480086</v>
      </c>
      <c r="T3087" s="206"/>
    </row>
    <row r="3088" spans="1:20">
      <c r="A3088" s="191">
        <v>3084</v>
      </c>
      <c r="B3088" s="198">
        <v>3084</v>
      </c>
      <c r="C3088" s="105">
        <v>39708</v>
      </c>
      <c r="D3088" s="191"/>
      <c r="E3088" s="277">
        <v>39709</v>
      </c>
      <c r="F3088" s="105">
        <v>39724</v>
      </c>
      <c r="G3088" s="191"/>
      <c r="H3088" s="191"/>
      <c r="I3088" s="206">
        <v>72284</v>
      </c>
      <c r="J3088" s="206"/>
      <c r="K3088" s="206"/>
      <c r="L3088" s="206">
        <v>33740</v>
      </c>
      <c r="M3088" s="206" t="s">
        <v>544</v>
      </c>
      <c r="N3088" s="206">
        <v>118626</v>
      </c>
      <c r="O3088" s="206">
        <v>29539</v>
      </c>
      <c r="P3088" s="206">
        <v>846301</v>
      </c>
      <c r="Q3088" s="206">
        <v>841429</v>
      </c>
      <c r="R3088" s="206">
        <v>13137</v>
      </c>
      <c r="S3088" s="206">
        <v>1480061</v>
      </c>
      <c r="T3088" s="206"/>
    </row>
    <row r="3089" spans="1:20">
      <c r="A3089" s="191">
        <v>3085</v>
      </c>
      <c r="B3089" s="198">
        <v>3085</v>
      </c>
      <c r="C3089" s="105">
        <v>39708</v>
      </c>
      <c r="D3089" s="191"/>
      <c r="E3089" s="277">
        <v>39709</v>
      </c>
      <c r="F3089" s="105">
        <v>39727</v>
      </c>
      <c r="G3089" s="105">
        <v>39728</v>
      </c>
      <c r="H3089" s="238" t="s">
        <v>120</v>
      </c>
      <c r="I3089" s="206">
        <v>72277</v>
      </c>
      <c r="J3089" s="206"/>
      <c r="K3089" s="206"/>
      <c r="L3089" s="206">
        <v>33757</v>
      </c>
      <c r="M3089" s="206" t="s">
        <v>545</v>
      </c>
      <c r="N3089" s="206">
        <v>118624</v>
      </c>
      <c r="O3089" s="206">
        <v>29450</v>
      </c>
      <c r="P3089" s="206">
        <v>846304</v>
      </c>
      <c r="Q3089" s="206">
        <v>841441</v>
      </c>
      <c r="R3089" s="206">
        <v>13082</v>
      </c>
      <c r="S3089" s="206"/>
      <c r="T3089" s="206"/>
    </row>
    <row r="3090" spans="1:20">
      <c r="A3090" s="191">
        <v>3086</v>
      </c>
      <c r="B3090" s="198">
        <v>3086</v>
      </c>
      <c r="C3090" s="105">
        <v>39708</v>
      </c>
      <c r="D3090" s="191"/>
      <c r="E3090" s="277">
        <v>39709</v>
      </c>
      <c r="F3090" s="105">
        <v>39720</v>
      </c>
      <c r="G3090" s="105">
        <v>39721</v>
      </c>
      <c r="H3090" s="238" t="s">
        <v>122</v>
      </c>
      <c r="I3090" s="206">
        <v>72128</v>
      </c>
      <c r="J3090" s="206"/>
      <c r="K3090" s="206"/>
      <c r="L3090" s="206">
        <v>33709</v>
      </c>
      <c r="M3090" s="206" t="s">
        <v>546</v>
      </c>
      <c r="N3090" s="206">
        <v>118614</v>
      </c>
      <c r="O3090" s="206">
        <v>29483</v>
      </c>
      <c r="P3090" s="206">
        <v>846296</v>
      </c>
      <c r="Q3090" s="206">
        <v>841435</v>
      </c>
      <c r="R3090" s="206">
        <v>12972</v>
      </c>
      <c r="S3090" s="206"/>
      <c r="T3090" s="206"/>
    </row>
    <row r="3091" spans="1:20">
      <c r="A3091" s="191">
        <v>3087</v>
      </c>
      <c r="B3091" s="198">
        <v>3087</v>
      </c>
      <c r="C3091" s="105">
        <v>39708</v>
      </c>
      <c r="D3091" s="191"/>
      <c r="E3091" s="277">
        <v>39710</v>
      </c>
      <c r="F3091" s="105">
        <v>39727</v>
      </c>
      <c r="G3091" s="191"/>
      <c r="H3091" s="191"/>
      <c r="I3091" s="206">
        <v>72121</v>
      </c>
      <c r="J3091" s="206"/>
      <c r="K3091" s="206"/>
      <c r="L3091" s="206">
        <v>33747</v>
      </c>
      <c r="M3091" s="206" t="s">
        <v>547</v>
      </c>
      <c r="N3091" s="206">
        <v>116945</v>
      </c>
      <c r="O3091" s="206">
        <v>29320</v>
      </c>
      <c r="P3091" s="206">
        <v>846344</v>
      </c>
      <c r="Q3091" s="206">
        <v>841425</v>
      </c>
      <c r="R3091" s="206">
        <v>13069</v>
      </c>
      <c r="S3091" s="206"/>
      <c r="T3091" s="206"/>
    </row>
    <row r="3092" spans="1:20">
      <c r="A3092" s="191">
        <v>3088</v>
      </c>
      <c r="B3092" s="198">
        <v>3088</v>
      </c>
      <c r="C3092" s="105">
        <v>39708</v>
      </c>
      <c r="D3092" s="191"/>
      <c r="E3092" s="277">
        <v>39713</v>
      </c>
      <c r="F3092" s="105">
        <v>39721</v>
      </c>
      <c r="G3092" s="105">
        <v>39721</v>
      </c>
      <c r="H3092" s="238" t="s">
        <v>122</v>
      </c>
      <c r="I3092" s="206">
        <v>71410</v>
      </c>
      <c r="J3092" s="206"/>
      <c r="K3092" s="206"/>
      <c r="L3092" s="206">
        <v>33832</v>
      </c>
      <c r="M3092" s="206" t="s">
        <v>548</v>
      </c>
      <c r="N3092" s="206">
        <v>116926</v>
      </c>
      <c r="O3092" s="206">
        <v>29653</v>
      </c>
      <c r="P3092" s="206">
        <v>846194</v>
      </c>
      <c r="Q3092" s="206">
        <v>841433</v>
      </c>
      <c r="R3092" s="206">
        <v>13027</v>
      </c>
      <c r="S3092" s="206"/>
      <c r="T3092" s="206"/>
    </row>
    <row r="3093" spans="1:20">
      <c r="A3093" s="191">
        <v>3089</v>
      </c>
      <c r="B3093" s="198">
        <v>3089</v>
      </c>
      <c r="C3093" s="105">
        <v>39708</v>
      </c>
      <c r="D3093" s="191"/>
      <c r="E3093" s="277">
        <v>39710</v>
      </c>
      <c r="F3093" s="105">
        <v>39727</v>
      </c>
      <c r="G3093" s="191"/>
      <c r="H3093" s="191"/>
      <c r="I3093" s="206">
        <v>72285</v>
      </c>
      <c r="J3093" s="206"/>
      <c r="K3093" s="206"/>
      <c r="L3093" s="206">
        <v>33821</v>
      </c>
      <c r="M3093" s="206" t="s">
        <v>549</v>
      </c>
      <c r="N3093" s="206">
        <v>118619</v>
      </c>
      <c r="O3093" s="206">
        <v>29545</v>
      </c>
      <c r="P3093" s="206">
        <v>846336</v>
      </c>
      <c r="Q3093" s="206">
        <v>840331</v>
      </c>
      <c r="R3093" s="206">
        <v>13067</v>
      </c>
      <c r="S3093" s="206">
        <v>1480150</v>
      </c>
      <c r="T3093" s="206"/>
    </row>
    <row r="3094" spans="1:20">
      <c r="A3094" s="191">
        <v>3090</v>
      </c>
      <c r="B3094" s="198">
        <v>3090</v>
      </c>
      <c r="C3094" s="105">
        <v>39708</v>
      </c>
      <c r="D3094" s="191"/>
      <c r="E3094" s="277">
        <v>39709</v>
      </c>
      <c r="F3094" s="105">
        <v>39724</v>
      </c>
      <c r="G3094" s="191"/>
      <c r="H3094" s="191"/>
      <c r="I3094" s="206">
        <v>72127</v>
      </c>
      <c r="J3094" s="206"/>
      <c r="K3094" s="206"/>
      <c r="L3094" s="206">
        <v>33803</v>
      </c>
      <c r="M3094" s="206" t="s">
        <v>550</v>
      </c>
      <c r="N3094" s="206">
        <v>116927</v>
      </c>
      <c r="O3094" s="206">
        <v>29589</v>
      </c>
      <c r="P3094" s="206">
        <v>846396</v>
      </c>
      <c r="Q3094" s="206">
        <v>840330</v>
      </c>
      <c r="R3094" s="206">
        <v>12644</v>
      </c>
      <c r="S3094" s="206">
        <v>1480155</v>
      </c>
      <c r="T3094" s="206"/>
    </row>
    <row r="3095" spans="1:20">
      <c r="A3095" s="191">
        <v>3091</v>
      </c>
      <c r="B3095" s="198">
        <v>3091</v>
      </c>
      <c r="C3095" s="105">
        <v>39708</v>
      </c>
      <c r="D3095" s="191"/>
      <c r="E3095" s="277">
        <v>39713</v>
      </c>
      <c r="F3095" s="105">
        <v>39727</v>
      </c>
      <c r="G3095" s="191"/>
      <c r="H3095" s="191"/>
      <c r="I3095" s="206">
        <v>72491</v>
      </c>
      <c r="J3095" s="206"/>
      <c r="K3095" s="206"/>
      <c r="L3095" s="206">
        <v>33717</v>
      </c>
      <c r="M3095" s="206" t="s">
        <v>551</v>
      </c>
      <c r="N3095" s="206">
        <v>119129</v>
      </c>
      <c r="O3095" s="206">
        <v>29458</v>
      </c>
      <c r="P3095" s="206">
        <v>846388</v>
      </c>
      <c r="Q3095" s="206">
        <v>840133</v>
      </c>
      <c r="R3095" s="206">
        <v>12856</v>
      </c>
      <c r="S3095" s="206">
        <v>1480133</v>
      </c>
      <c r="T3095" s="206"/>
    </row>
    <row r="3096" spans="1:20">
      <c r="A3096" s="191">
        <v>3092</v>
      </c>
      <c r="B3096" s="198">
        <v>3092</v>
      </c>
      <c r="C3096" s="105">
        <v>39708</v>
      </c>
      <c r="D3096" s="191"/>
      <c r="E3096" s="277">
        <v>39709</v>
      </c>
      <c r="F3096" s="105">
        <v>39727</v>
      </c>
      <c r="G3096" s="105">
        <v>39728</v>
      </c>
      <c r="H3096" s="238" t="s">
        <v>120</v>
      </c>
      <c r="I3096" s="206">
        <v>72634</v>
      </c>
      <c r="J3096" s="206"/>
      <c r="K3096" s="206"/>
      <c r="L3096" s="206">
        <v>33785</v>
      </c>
      <c r="M3096" s="206" t="s">
        <v>552</v>
      </c>
      <c r="N3096" s="206">
        <v>116936</v>
      </c>
      <c r="O3096" s="206">
        <v>29061</v>
      </c>
      <c r="P3096" s="206">
        <v>846192</v>
      </c>
      <c r="Q3096" s="206">
        <v>840323</v>
      </c>
      <c r="R3096" s="206">
        <v>12785</v>
      </c>
      <c r="S3096" s="206"/>
      <c r="T3096" s="206"/>
    </row>
    <row r="3097" spans="1:20">
      <c r="A3097" s="191">
        <v>3093</v>
      </c>
      <c r="B3097" s="198">
        <v>3093</v>
      </c>
      <c r="C3097" s="105">
        <v>39708</v>
      </c>
      <c r="D3097" s="191"/>
      <c r="E3097" s="277">
        <v>39737</v>
      </c>
      <c r="F3097" s="255"/>
      <c r="G3097" s="105">
        <v>39745</v>
      </c>
      <c r="H3097" s="191"/>
      <c r="I3097" s="206"/>
      <c r="J3097" s="206"/>
      <c r="K3097" s="206"/>
      <c r="L3097" s="206"/>
      <c r="M3097" s="206"/>
      <c r="N3097" s="206"/>
      <c r="O3097" s="206"/>
      <c r="P3097" s="206"/>
      <c r="Q3097" s="206"/>
      <c r="R3097" s="206"/>
      <c r="S3097" s="206"/>
      <c r="T3097" s="206"/>
    </row>
    <row r="3098" spans="1:20">
      <c r="A3098" s="191">
        <v>3094</v>
      </c>
      <c r="B3098" s="198">
        <v>3094</v>
      </c>
      <c r="C3098" s="105">
        <v>39709</v>
      </c>
      <c r="D3098" s="191"/>
      <c r="E3098" s="277">
        <v>39709</v>
      </c>
      <c r="F3098" s="105">
        <v>39720</v>
      </c>
      <c r="G3098" s="105">
        <v>39721</v>
      </c>
      <c r="H3098" s="238" t="s">
        <v>122</v>
      </c>
      <c r="I3098" s="206">
        <v>72368</v>
      </c>
      <c r="J3098" s="206"/>
      <c r="K3098" s="206"/>
      <c r="L3098" s="206">
        <v>33603</v>
      </c>
      <c r="M3098" s="206" t="s">
        <v>553</v>
      </c>
      <c r="N3098" s="206">
        <v>118450</v>
      </c>
      <c r="O3098" s="206">
        <v>29324</v>
      </c>
      <c r="P3098" s="206">
        <v>846386</v>
      </c>
      <c r="Q3098" s="206">
        <v>841168</v>
      </c>
      <c r="R3098" s="206">
        <v>11930</v>
      </c>
      <c r="S3098" s="206"/>
      <c r="T3098" s="206"/>
    </row>
    <row r="3099" spans="1:20">
      <c r="A3099" s="191">
        <v>3095</v>
      </c>
      <c r="B3099" s="198">
        <v>3095</v>
      </c>
      <c r="C3099" s="105">
        <v>39709</v>
      </c>
      <c r="D3099" s="191"/>
      <c r="E3099" s="277">
        <v>39710</v>
      </c>
      <c r="F3099" s="105">
        <v>39727</v>
      </c>
      <c r="G3099" s="191"/>
      <c r="H3099" s="191"/>
      <c r="I3099" s="206">
        <v>72471</v>
      </c>
      <c r="J3099" s="206"/>
      <c r="K3099" s="206"/>
      <c r="L3099" s="206">
        <v>33725</v>
      </c>
      <c r="M3099" s="206" t="s">
        <v>554</v>
      </c>
      <c r="N3099" s="206">
        <v>118448</v>
      </c>
      <c r="O3099" s="206">
        <v>29523</v>
      </c>
      <c r="P3099" s="206">
        <v>847131</v>
      </c>
      <c r="Q3099" s="206">
        <v>841422</v>
      </c>
      <c r="R3099" s="206">
        <v>12942</v>
      </c>
      <c r="S3099" s="206">
        <v>1480167</v>
      </c>
      <c r="T3099" s="206"/>
    </row>
    <row r="3100" spans="1:20">
      <c r="A3100" s="191">
        <v>3096</v>
      </c>
      <c r="B3100" s="198">
        <v>3096</v>
      </c>
      <c r="C3100" s="105">
        <v>39709</v>
      </c>
      <c r="D3100" s="191"/>
      <c r="E3100" s="277">
        <v>39710</v>
      </c>
      <c r="F3100" s="105">
        <v>39724</v>
      </c>
      <c r="G3100" s="191"/>
      <c r="H3100" s="191"/>
      <c r="I3100" s="206">
        <v>72306</v>
      </c>
      <c r="J3100" s="206"/>
      <c r="K3100" s="206"/>
      <c r="L3100" s="206">
        <v>33734</v>
      </c>
      <c r="M3100" s="206" t="s">
        <v>555</v>
      </c>
      <c r="N3100" s="206">
        <v>117038</v>
      </c>
      <c r="O3100" s="206">
        <v>29515</v>
      </c>
      <c r="P3100" s="206">
        <v>841130</v>
      </c>
      <c r="Q3100" s="206">
        <v>841166</v>
      </c>
      <c r="R3100" s="206">
        <v>13151</v>
      </c>
      <c r="S3100" s="206"/>
      <c r="T3100" s="206"/>
    </row>
    <row r="3101" spans="1:20">
      <c r="A3101" s="191">
        <v>3097</v>
      </c>
      <c r="B3101" s="198">
        <v>3097</v>
      </c>
      <c r="C3101" s="105">
        <v>39709</v>
      </c>
      <c r="D3101" s="191"/>
      <c r="E3101" s="277">
        <v>39710</v>
      </c>
      <c r="F3101" s="105">
        <v>39724</v>
      </c>
      <c r="G3101" s="191"/>
      <c r="H3101" s="191"/>
      <c r="I3101" s="206">
        <v>72133</v>
      </c>
      <c r="J3101" s="206"/>
      <c r="K3101" s="206"/>
      <c r="L3101" s="206">
        <v>33115</v>
      </c>
      <c r="M3101" s="206" t="s">
        <v>556</v>
      </c>
      <c r="N3101" s="206">
        <v>116942</v>
      </c>
      <c r="O3101" s="206">
        <v>28589</v>
      </c>
      <c r="P3101" s="206">
        <v>846477</v>
      </c>
      <c r="Q3101" s="206">
        <v>841151</v>
      </c>
      <c r="R3101" s="206">
        <v>11083</v>
      </c>
      <c r="S3101" s="206"/>
      <c r="T3101" s="206"/>
    </row>
    <row r="3102" spans="1:20">
      <c r="A3102" s="191">
        <v>3098</v>
      </c>
      <c r="B3102" s="198">
        <v>3098</v>
      </c>
      <c r="C3102" s="105">
        <v>39709</v>
      </c>
      <c r="D3102" s="191"/>
      <c r="E3102" s="277">
        <v>39710</v>
      </c>
      <c r="F3102" s="105">
        <v>39724</v>
      </c>
      <c r="G3102" s="191"/>
      <c r="H3102" s="191"/>
      <c r="I3102" s="206">
        <v>72196</v>
      </c>
      <c r="J3102" s="206"/>
      <c r="K3102" s="206"/>
      <c r="L3102" s="206">
        <v>33739</v>
      </c>
      <c r="M3102" s="206" t="s">
        <v>557</v>
      </c>
      <c r="N3102" s="206">
        <v>119138</v>
      </c>
      <c r="O3102" s="206">
        <v>29497</v>
      </c>
      <c r="P3102" s="206">
        <v>846063</v>
      </c>
      <c r="Q3102" s="206">
        <v>841426</v>
      </c>
      <c r="R3102" s="206">
        <v>13147</v>
      </c>
      <c r="S3102" s="206">
        <v>1480173</v>
      </c>
      <c r="T3102" s="206"/>
    </row>
    <row r="3103" spans="1:20">
      <c r="A3103" s="191">
        <v>3099</v>
      </c>
      <c r="B3103" s="198">
        <v>3099</v>
      </c>
      <c r="C3103" s="105">
        <v>39709</v>
      </c>
      <c r="D3103" s="191"/>
      <c r="E3103" s="277">
        <v>39710</v>
      </c>
      <c r="F3103" s="105">
        <v>39723</v>
      </c>
      <c r="G3103" s="105">
        <v>39723</v>
      </c>
      <c r="H3103" s="238" t="s">
        <v>120</v>
      </c>
      <c r="I3103" s="206">
        <v>72061</v>
      </c>
      <c r="J3103" s="206"/>
      <c r="K3103" s="206"/>
      <c r="L3103" s="206">
        <v>33763</v>
      </c>
      <c r="M3103" s="206" t="s">
        <v>558</v>
      </c>
      <c r="N3103" s="206">
        <v>119627</v>
      </c>
      <c r="O3103" s="206">
        <v>29540</v>
      </c>
      <c r="P3103" s="206">
        <v>846813</v>
      </c>
      <c r="Q3103" s="206">
        <v>841420</v>
      </c>
      <c r="R3103" s="206">
        <v>13076</v>
      </c>
      <c r="S3103" s="206"/>
      <c r="T3103" s="206"/>
    </row>
    <row r="3104" spans="1:20">
      <c r="A3104" s="191">
        <v>3100</v>
      </c>
      <c r="B3104" s="198">
        <v>3100</v>
      </c>
      <c r="C3104" s="105">
        <v>39709</v>
      </c>
      <c r="D3104" s="191"/>
      <c r="E3104" s="277">
        <v>39710</v>
      </c>
      <c r="F3104" s="105">
        <v>39724</v>
      </c>
      <c r="G3104" s="191"/>
      <c r="H3104" s="191"/>
      <c r="I3104" s="206">
        <v>72281</v>
      </c>
      <c r="J3104" s="206"/>
      <c r="K3104" s="206"/>
      <c r="L3104" s="206">
        <v>33820</v>
      </c>
      <c r="M3104" s="206" t="s">
        <v>559</v>
      </c>
      <c r="N3104" s="206">
        <v>118939</v>
      </c>
      <c r="O3104" s="206">
        <v>29137</v>
      </c>
      <c r="P3104" s="206">
        <v>846765</v>
      </c>
      <c r="Q3104" s="206">
        <v>839207</v>
      </c>
      <c r="R3104" s="206">
        <v>12712</v>
      </c>
      <c r="S3104" s="206">
        <v>1480141</v>
      </c>
      <c r="T3104" s="206"/>
    </row>
    <row r="3105" spans="1:20">
      <c r="A3105" s="191">
        <v>3101</v>
      </c>
      <c r="B3105" s="199">
        <v>3101</v>
      </c>
      <c r="C3105" s="105">
        <v>39709</v>
      </c>
      <c r="D3105" s="191"/>
      <c r="E3105" s="277">
        <v>39714</v>
      </c>
      <c r="F3105" s="105">
        <v>39727</v>
      </c>
      <c r="G3105" s="191"/>
      <c r="H3105" s="191"/>
      <c r="I3105" s="206">
        <v>67049</v>
      </c>
      <c r="J3105" s="206"/>
      <c r="K3105" s="206"/>
      <c r="L3105" s="206">
        <v>33730</v>
      </c>
      <c r="M3105" s="206" t="s">
        <v>560</v>
      </c>
      <c r="N3105" s="206">
        <v>119256</v>
      </c>
      <c r="O3105" s="206">
        <v>29451</v>
      </c>
      <c r="P3105" s="206">
        <v>846647</v>
      </c>
      <c r="Q3105" s="206">
        <v>841421</v>
      </c>
      <c r="R3105" s="206">
        <v>12976</v>
      </c>
      <c r="S3105" s="206"/>
      <c r="T3105" s="206"/>
    </row>
    <row r="3106" spans="1:20">
      <c r="A3106" s="191">
        <v>3102</v>
      </c>
      <c r="B3106" s="199">
        <v>3102</v>
      </c>
      <c r="C3106" s="105">
        <v>39709</v>
      </c>
      <c r="D3106" s="191"/>
      <c r="E3106" s="277">
        <v>39710</v>
      </c>
      <c r="F3106" s="105">
        <v>39727</v>
      </c>
      <c r="G3106" s="191"/>
      <c r="H3106" s="191"/>
      <c r="I3106" s="206">
        <v>68579</v>
      </c>
      <c r="J3106" s="206"/>
      <c r="K3106" s="206"/>
      <c r="L3106" s="206">
        <v>33811</v>
      </c>
      <c r="M3106" s="206" t="s">
        <v>561</v>
      </c>
      <c r="N3106" s="206">
        <v>119255</v>
      </c>
      <c r="O3106" s="206">
        <v>29064</v>
      </c>
      <c r="P3106" s="206">
        <v>846877</v>
      </c>
      <c r="Q3106" s="206">
        <v>841416</v>
      </c>
      <c r="R3106" s="206">
        <v>12765</v>
      </c>
      <c r="S3106" s="206"/>
      <c r="T3106" s="206"/>
    </row>
    <row r="3107" spans="1:20">
      <c r="A3107" s="191">
        <v>3103</v>
      </c>
      <c r="B3107" s="199">
        <v>3103</v>
      </c>
      <c r="C3107" s="105">
        <v>39709</v>
      </c>
      <c r="D3107" s="191"/>
      <c r="E3107" s="277">
        <v>39710</v>
      </c>
      <c r="F3107" s="105">
        <v>39724</v>
      </c>
      <c r="G3107" s="191"/>
      <c r="H3107" s="191"/>
      <c r="I3107" s="206">
        <v>72280</v>
      </c>
      <c r="J3107" s="206"/>
      <c r="K3107" s="206"/>
      <c r="L3107" s="206">
        <v>33818</v>
      </c>
      <c r="M3107" s="206" t="s">
        <v>562</v>
      </c>
      <c r="N3107" s="206">
        <v>119254</v>
      </c>
      <c r="O3107" s="206">
        <v>29636</v>
      </c>
      <c r="P3107" s="206">
        <v>846795</v>
      </c>
      <c r="Q3107" s="206">
        <v>841417</v>
      </c>
      <c r="R3107" s="206">
        <v>12791</v>
      </c>
      <c r="S3107" s="206"/>
      <c r="T3107" s="206"/>
    </row>
    <row r="3108" spans="1:20">
      <c r="A3108" s="191">
        <v>3104</v>
      </c>
      <c r="B3108" s="199">
        <v>3104</v>
      </c>
      <c r="C3108" s="105">
        <v>39709</v>
      </c>
      <c r="D3108" s="191"/>
      <c r="E3108" s="277">
        <v>39710</v>
      </c>
      <c r="F3108" s="105">
        <v>39727</v>
      </c>
      <c r="G3108" s="191"/>
      <c r="H3108" s="191"/>
      <c r="I3108" s="206">
        <v>72313</v>
      </c>
      <c r="J3108" s="206"/>
      <c r="K3108" s="206"/>
      <c r="L3108" s="206">
        <v>33873</v>
      </c>
      <c r="M3108" s="206" t="s">
        <v>563</v>
      </c>
      <c r="N3108" s="206">
        <v>119137</v>
      </c>
      <c r="O3108" s="206">
        <v>29712</v>
      </c>
      <c r="P3108" s="206">
        <v>848141</v>
      </c>
      <c r="Q3108" s="206">
        <v>841424</v>
      </c>
      <c r="R3108" s="206">
        <v>12925</v>
      </c>
      <c r="S3108" s="206"/>
      <c r="T3108" s="206"/>
    </row>
    <row r="3109" spans="1:20">
      <c r="A3109" s="191">
        <v>3105</v>
      </c>
      <c r="B3109" s="199">
        <v>3105</v>
      </c>
      <c r="C3109" s="105">
        <v>39709</v>
      </c>
      <c r="D3109" s="191"/>
      <c r="E3109" s="277">
        <v>39710</v>
      </c>
      <c r="F3109" s="105">
        <v>39724</v>
      </c>
      <c r="G3109" s="191"/>
      <c r="H3109" s="191"/>
      <c r="I3109" s="206">
        <v>72641</v>
      </c>
      <c r="J3109" s="206"/>
      <c r="K3109" s="206"/>
      <c r="L3109" s="206">
        <v>33847</v>
      </c>
      <c r="M3109" s="206" t="s">
        <v>564</v>
      </c>
      <c r="N3109" s="206">
        <v>119126</v>
      </c>
      <c r="O3109" s="206">
        <v>29687</v>
      </c>
      <c r="P3109" s="206">
        <v>846193</v>
      </c>
      <c r="Q3109" s="206">
        <v>841418</v>
      </c>
      <c r="R3109" s="206">
        <v>13125</v>
      </c>
      <c r="S3109" s="206">
        <v>1980180</v>
      </c>
      <c r="T3109" s="206"/>
    </row>
    <row r="3110" spans="1:20">
      <c r="A3110" s="191">
        <v>3106</v>
      </c>
      <c r="B3110" s="199">
        <v>3106</v>
      </c>
      <c r="C3110" s="105">
        <v>39709</v>
      </c>
      <c r="D3110" s="191"/>
      <c r="E3110" s="277">
        <v>39710</v>
      </c>
      <c r="F3110" s="105">
        <v>39727</v>
      </c>
      <c r="G3110" s="191"/>
      <c r="H3110" s="191"/>
      <c r="I3110" s="206">
        <v>72269</v>
      </c>
      <c r="J3110" s="206"/>
      <c r="K3110" s="206"/>
      <c r="L3110" s="206">
        <v>33827</v>
      </c>
      <c r="M3110" s="206" t="s">
        <v>565</v>
      </c>
      <c r="N3110" s="206">
        <v>118449</v>
      </c>
      <c r="O3110" s="206">
        <v>29634</v>
      </c>
      <c r="P3110" s="206">
        <v>846300</v>
      </c>
      <c r="Q3110" s="206">
        <v>841423</v>
      </c>
      <c r="R3110" s="206">
        <v>12668</v>
      </c>
      <c r="S3110" s="206"/>
      <c r="T3110" s="206"/>
    </row>
    <row r="3111" spans="1:20">
      <c r="A3111" s="191">
        <v>3107</v>
      </c>
      <c r="B3111" s="199">
        <v>3107</v>
      </c>
      <c r="C3111" s="105">
        <v>39709</v>
      </c>
      <c r="D3111" s="191"/>
      <c r="E3111" s="277">
        <v>39710</v>
      </c>
      <c r="F3111" s="105">
        <v>39727</v>
      </c>
      <c r="G3111" s="191"/>
      <c r="H3111" s="191"/>
      <c r="I3111" s="206">
        <v>71121</v>
      </c>
      <c r="J3111" s="206"/>
      <c r="K3111" s="206"/>
      <c r="L3111" s="206">
        <v>33816</v>
      </c>
      <c r="M3111" s="206" t="s">
        <v>566</v>
      </c>
      <c r="N3111" s="206">
        <v>118951</v>
      </c>
      <c r="O3111" s="206">
        <v>29263</v>
      </c>
      <c r="P3111" s="206">
        <v>846240</v>
      </c>
      <c r="Q3111" s="206">
        <v>841415</v>
      </c>
      <c r="R3111" s="206">
        <v>12792</v>
      </c>
      <c r="S3111" s="206"/>
      <c r="T3111" s="206"/>
    </row>
    <row r="3112" spans="1:20">
      <c r="A3112" s="191">
        <v>3108</v>
      </c>
      <c r="B3112" s="199">
        <v>3108</v>
      </c>
      <c r="C3112" s="105">
        <v>39709</v>
      </c>
      <c r="D3112" s="191"/>
      <c r="E3112" s="277">
        <v>39710</v>
      </c>
      <c r="F3112" s="105">
        <v>39727</v>
      </c>
      <c r="G3112" s="191"/>
      <c r="H3112" s="191"/>
      <c r="I3112" s="206">
        <v>67046</v>
      </c>
      <c r="J3112" s="206"/>
      <c r="K3112" s="206"/>
      <c r="L3112" s="206">
        <v>33738</v>
      </c>
      <c r="M3112" s="206" t="s">
        <v>567</v>
      </c>
      <c r="N3112" s="206">
        <v>119430</v>
      </c>
      <c r="O3112" s="206">
        <v>29538</v>
      </c>
      <c r="P3112" s="206">
        <v>846298</v>
      </c>
      <c r="Q3112" s="206">
        <v>841414</v>
      </c>
      <c r="R3112" s="206">
        <v>13146</v>
      </c>
      <c r="S3112" s="206"/>
      <c r="T3112" s="206"/>
    </row>
    <row r="3113" spans="1:20">
      <c r="A3113" s="191">
        <v>3109</v>
      </c>
      <c r="B3113" s="199">
        <v>3109</v>
      </c>
      <c r="C3113" s="105">
        <v>39709</v>
      </c>
      <c r="D3113" s="191"/>
      <c r="E3113" s="277">
        <v>39710</v>
      </c>
      <c r="F3113" s="105">
        <v>39724</v>
      </c>
      <c r="G3113" s="191"/>
      <c r="H3113" s="191"/>
      <c r="I3113" s="206">
        <v>71134</v>
      </c>
      <c r="J3113" s="206"/>
      <c r="K3113" s="206"/>
      <c r="L3113" s="206">
        <v>33632</v>
      </c>
      <c r="M3113" s="206" t="s">
        <v>568</v>
      </c>
      <c r="N3113" s="206">
        <v>118622</v>
      </c>
      <c r="O3113" s="206">
        <v>29361</v>
      </c>
      <c r="P3113" s="206">
        <v>846196</v>
      </c>
      <c r="Q3113" s="206">
        <v>841419</v>
      </c>
      <c r="R3113" s="206">
        <v>12398</v>
      </c>
      <c r="S3113" s="206"/>
      <c r="T3113" s="206"/>
    </row>
    <row r="3114" spans="1:20">
      <c r="A3114" s="191">
        <v>3110</v>
      </c>
      <c r="B3114" s="199">
        <v>3110</v>
      </c>
      <c r="C3114" s="105">
        <v>39709</v>
      </c>
      <c r="D3114" s="191"/>
      <c r="E3114" s="277">
        <v>39710</v>
      </c>
      <c r="F3114" s="105">
        <v>39727</v>
      </c>
      <c r="G3114" s="191"/>
      <c r="H3114" s="191"/>
      <c r="I3114" s="206">
        <v>71153</v>
      </c>
      <c r="J3114" s="206"/>
      <c r="K3114" s="206"/>
      <c r="L3114" s="206">
        <v>33518</v>
      </c>
      <c r="M3114" s="206" t="s">
        <v>237</v>
      </c>
      <c r="N3114" s="206">
        <v>118460</v>
      </c>
      <c r="O3114" s="206">
        <v>29232</v>
      </c>
      <c r="P3114" s="206">
        <v>846237</v>
      </c>
      <c r="Q3114" s="206">
        <v>841428</v>
      </c>
      <c r="R3114" s="206">
        <v>12760</v>
      </c>
      <c r="S3114" s="206">
        <v>1980218</v>
      </c>
      <c r="T3114" s="206"/>
    </row>
    <row r="3115" spans="1:20">
      <c r="A3115" s="191">
        <v>3111</v>
      </c>
      <c r="B3115" s="200">
        <v>3111</v>
      </c>
      <c r="C3115" s="105">
        <v>39710</v>
      </c>
      <c r="D3115" s="191"/>
      <c r="E3115" s="277">
        <v>39713</v>
      </c>
      <c r="F3115" s="105">
        <v>39727</v>
      </c>
      <c r="G3115" s="191"/>
      <c r="H3115" s="191"/>
      <c r="I3115" s="206">
        <v>72266</v>
      </c>
      <c r="J3115" s="206"/>
      <c r="K3115" s="206"/>
      <c r="L3115" s="206">
        <v>33853</v>
      </c>
      <c r="M3115" s="206" t="s">
        <v>569</v>
      </c>
      <c r="N3115" s="206">
        <v>119122</v>
      </c>
      <c r="O3115" s="206">
        <v>29677</v>
      </c>
      <c r="P3115" s="206">
        <v>846478</v>
      </c>
      <c r="Q3115" s="206">
        <v>841148</v>
      </c>
      <c r="R3115" s="206">
        <v>13168</v>
      </c>
      <c r="S3115" s="206">
        <v>1980226</v>
      </c>
      <c r="T3115" s="206"/>
    </row>
    <row r="3116" spans="1:20">
      <c r="A3116" s="191">
        <v>3112</v>
      </c>
      <c r="B3116" s="200">
        <v>3112</v>
      </c>
      <c r="C3116" s="105">
        <v>39710</v>
      </c>
      <c r="D3116" s="191"/>
      <c r="E3116" s="277">
        <v>39710</v>
      </c>
      <c r="F3116" s="105">
        <v>39727</v>
      </c>
      <c r="G3116" s="191"/>
      <c r="H3116" s="191"/>
      <c r="I3116" s="206">
        <v>72719</v>
      </c>
      <c r="J3116" s="206"/>
      <c r="K3116" s="206"/>
      <c r="L3116" s="206">
        <v>33882</v>
      </c>
      <c r="M3116" s="206" t="s">
        <v>570</v>
      </c>
      <c r="N3116" s="206">
        <v>118685</v>
      </c>
      <c r="O3116" s="206">
        <v>29731</v>
      </c>
      <c r="P3116" s="206">
        <v>847128</v>
      </c>
      <c r="Q3116" s="206">
        <v>841153</v>
      </c>
      <c r="R3116" s="206">
        <v>12920</v>
      </c>
      <c r="S3116" s="206">
        <v>1980195</v>
      </c>
      <c r="T3116" s="206"/>
    </row>
    <row r="3117" spans="1:20">
      <c r="A3117" s="191">
        <v>3113</v>
      </c>
      <c r="B3117" s="200">
        <v>3113</v>
      </c>
      <c r="C3117" s="105">
        <v>39710</v>
      </c>
      <c r="D3117" s="191"/>
      <c r="E3117" s="277">
        <v>39713</v>
      </c>
      <c r="F3117" s="105">
        <v>39727</v>
      </c>
      <c r="G3117" s="191"/>
      <c r="H3117" s="191"/>
      <c r="I3117" s="206">
        <v>72587</v>
      </c>
      <c r="J3117" s="206"/>
      <c r="K3117" s="206"/>
      <c r="L3117" s="206">
        <v>33841</v>
      </c>
      <c r="M3117" s="206" t="s">
        <v>571</v>
      </c>
      <c r="N3117" s="206">
        <v>119133</v>
      </c>
      <c r="O3117" s="206">
        <v>29689</v>
      </c>
      <c r="P3117" s="206">
        <v>845184</v>
      </c>
      <c r="Q3117" s="206">
        <v>841162</v>
      </c>
      <c r="R3117" s="206">
        <v>13175</v>
      </c>
      <c r="S3117" s="206"/>
      <c r="T3117" s="206"/>
    </row>
    <row r="3118" spans="1:20">
      <c r="A3118" s="191">
        <v>3114</v>
      </c>
      <c r="B3118" s="200">
        <v>3114</v>
      </c>
      <c r="C3118" s="105">
        <v>39710</v>
      </c>
      <c r="D3118" s="191"/>
      <c r="E3118" s="277">
        <v>39713</v>
      </c>
      <c r="F3118" s="105">
        <v>39724</v>
      </c>
      <c r="G3118" s="105">
        <v>39724</v>
      </c>
      <c r="H3118" s="238" t="s">
        <v>120</v>
      </c>
      <c r="I3118" s="206">
        <v>72636</v>
      </c>
      <c r="J3118" s="206"/>
      <c r="K3118" s="206"/>
      <c r="L3118" s="206">
        <v>33826</v>
      </c>
      <c r="M3118" s="206" t="s">
        <v>572</v>
      </c>
      <c r="N3118" s="206">
        <v>119259</v>
      </c>
      <c r="O3118" s="206">
        <v>29657</v>
      </c>
      <c r="P3118" s="206">
        <v>844844</v>
      </c>
      <c r="Q3118" s="206">
        <v>841157</v>
      </c>
      <c r="R3118" s="206">
        <v>12993</v>
      </c>
      <c r="S3118" s="206"/>
      <c r="T3118" s="206"/>
    </row>
    <row r="3119" spans="1:20">
      <c r="A3119" s="191">
        <v>3115</v>
      </c>
      <c r="B3119" s="200">
        <v>3115</v>
      </c>
      <c r="C3119" s="105">
        <v>39710</v>
      </c>
      <c r="D3119" s="191"/>
      <c r="E3119" s="277">
        <v>39713</v>
      </c>
      <c r="F3119" s="105">
        <v>39727</v>
      </c>
      <c r="G3119" s="191"/>
      <c r="H3119" s="191"/>
      <c r="I3119" s="206">
        <v>72489</v>
      </c>
      <c r="J3119" s="206"/>
      <c r="K3119" s="206"/>
      <c r="L3119" s="206">
        <v>33815</v>
      </c>
      <c r="M3119" s="206" t="s">
        <v>573</v>
      </c>
      <c r="N3119" s="206">
        <v>119432</v>
      </c>
      <c r="O3119" s="206">
        <v>29474</v>
      </c>
      <c r="P3119" s="206">
        <v>845172</v>
      </c>
      <c r="Q3119" s="206">
        <v>841159</v>
      </c>
      <c r="R3119" s="206">
        <v>13008</v>
      </c>
      <c r="S3119" s="206">
        <v>1980215</v>
      </c>
      <c r="T3119" s="206"/>
    </row>
    <row r="3120" spans="1:20">
      <c r="A3120" s="191">
        <v>3116</v>
      </c>
      <c r="B3120" s="200">
        <v>3116</v>
      </c>
      <c r="C3120" s="105">
        <v>39710</v>
      </c>
      <c r="D3120" s="191"/>
      <c r="E3120" s="277">
        <v>39713</v>
      </c>
      <c r="F3120" s="105">
        <v>39727</v>
      </c>
      <c r="G3120" s="191"/>
      <c r="H3120" s="191"/>
      <c r="I3120" s="206">
        <v>72579</v>
      </c>
      <c r="J3120" s="206"/>
      <c r="K3120" s="206"/>
      <c r="L3120" s="206">
        <v>33849</v>
      </c>
      <c r="M3120" s="206" t="s">
        <v>574</v>
      </c>
      <c r="N3120" s="206">
        <v>116504</v>
      </c>
      <c r="O3120" s="206">
        <v>29682</v>
      </c>
      <c r="P3120" s="206">
        <v>844842</v>
      </c>
      <c r="Q3120" s="206">
        <v>841163</v>
      </c>
      <c r="R3120" s="206">
        <v>13084</v>
      </c>
      <c r="S3120" s="206"/>
      <c r="T3120" s="206"/>
    </row>
    <row r="3121" spans="1:20">
      <c r="A3121" s="191">
        <v>3117</v>
      </c>
      <c r="B3121" s="200">
        <v>3117</v>
      </c>
      <c r="C3121" s="105">
        <v>39710</v>
      </c>
      <c r="D3121" s="191"/>
      <c r="E3121" s="277">
        <v>39713</v>
      </c>
      <c r="F3121" s="105">
        <v>39727</v>
      </c>
      <c r="G3121" s="191"/>
      <c r="H3121" s="191"/>
      <c r="I3121" s="206">
        <v>71499</v>
      </c>
      <c r="J3121" s="206"/>
      <c r="K3121" s="206"/>
      <c r="L3121" s="206">
        <v>33846</v>
      </c>
      <c r="M3121" s="206" t="s">
        <v>575</v>
      </c>
      <c r="N3121" s="206">
        <v>119740</v>
      </c>
      <c r="O3121" s="206">
        <v>29258</v>
      </c>
      <c r="P3121" s="206">
        <v>847157</v>
      </c>
      <c r="Q3121" s="206">
        <v>841156</v>
      </c>
      <c r="R3121" s="206">
        <v>13001</v>
      </c>
      <c r="S3121" s="206"/>
      <c r="T3121" s="206"/>
    </row>
    <row r="3122" spans="1:20">
      <c r="A3122" s="191">
        <v>3118</v>
      </c>
      <c r="B3122" s="200">
        <v>3118</v>
      </c>
      <c r="C3122" s="105">
        <v>39710</v>
      </c>
      <c r="D3122" s="191"/>
      <c r="E3122" s="277">
        <v>39714</v>
      </c>
      <c r="F3122" s="105">
        <v>39727</v>
      </c>
      <c r="G3122" s="191"/>
      <c r="H3122" s="191"/>
      <c r="I3122" s="206">
        <v>71498</v>
      </c>
      <c r="J3122" s="206"/>
      <c r="K3122" s="206"/>
      <c r="L3122" s="206">
        <v>33839</v>
      </c>
      <c r="M3122" s="206" t="s">
        <v>576</v>
      </c>
      <c r="N3122" s="206">
        <v>118268</v>
      </c>
      <c r="O3122" s="206">
        <v>29274</v>
      </c>
      <c r="P3122" s="206">
        <v>846644</v>
      </c>
      <c r="Q3122" s="206">
        <v>811141</v>
      </c>
      <c r="R3122" s="206">
        <v>13013</v>
      </c>
      <c r="S3122" s="206"/>
      <c r="T3122" s="206"/>
    </row>
    <row r="3123" spans="1:20">
      <c r="A3123" s="191">
        <v>3119</v>
      </c>
      <c r="B3123" s="200">
        <v>3119</v>
      </c>
      <c r="C3123" s="105">
        <v>39710</v>
      </c>
      <c r="D3123" s="191"/>
      <c r="E3123" s="277">
        <v>39714</v>
      </c>
      <c r="F3123" s="105">
        <v>39727</v>
      </c>
      <c r="G3123" s="191"/>
      <c r="H3123" s="191"/>
      <c r="I3123" s="206">
        <v>71131</v>
      </c>
      <c r="J3123" s="206"/>
      <c r="K3123" s="206"/>
      <c r="L3123" s="206">
        <v>33831</v>
      </c>
      <c r="M3123" s="206" t="s">
        <v>577</v>
      </c>
      <c r="N3123" s="206">
        <v>119852</v>
      </c>
      <c r="O3123" s="206">
        <v>29665</v>
      </c>
      <c r="P3123" s="206">
        <v>846234</v>
      </c>
      <c r="Q3123" s="206">
        <v>841158</v>
      </c>
      <c r="R3123" s="206">
        <v>13171</v>
      </c>
      <c r="S3123" s="206"/>
      <c r="T3123" s="206"/>
    </row>
    <row r="3124" spans="1:20">
      <c r="A3124" s="191">
        <v>3120</v>
      </c>
      <c r="B3124" s="200">
        <v>3120</v>
      </c>
      <c r="C3124" s="105">
        <v>39710</v>
      </c>
      <c r="D3124" s="191"/>
      <c r="E3124" s="277">
        <v>39713</v>
      </c>
      <c r="F3124" s="105">
        <v>39723</v>
      </c>
      <c r="G3124" s="105">
        <v>39722</v>
      </c>
      <c r="H3124" s="238" t="s">
        <v>120</v>
      </c>
      <c r="I3124" s="206">
        <v>71176</v>
      </c>
      <c r="J3124" s="206"/>
      <c r="K3124" s="206"/>
      <c r="L3124" s="206">
        <v>33831</v>
      </c>
      <c r="M3124" s="206" t="s">
        <v>578</v>
      </c>
      <c r="N3124" s="206">
        <v>119130</v>
      </c>
      <c r="O3124" s="206">
        <v>29587</v>
      </c>
      <c r="P3124" s="206">
        <v>846849</v>
      </c>
      <c r="Q3124" s="206">
        <v>841144</v>
      </c>
      <c r="R3124" s="206">
        <v>12822</v>
      </c>
      <c r="S3124" s="206"/>
      <c r="T3124" s="206"/>
    </row>
    <row r="3125" spans="1:20">
      <c r="A3125" s="191">
        <v>3121</v>
      </c>
      <c r="B3125" s="200">
        <v>3121</v>
      </c>
      <c r="C3125" s="105">
        <v>39710</v>
      </c>
      <c r="D3125" s="191"/>
      <c r="E3125" s="277">
        <v>39713</v>
      </c>
      <c r="F3125" s="105">
        <v>39727</v>
      </c>
      <c r="G3125" s="191"/>
      <c r="H3125" s="191"/>
      <c r="I3125" s="206">
        <v>71471</v>
      </c>
      <c r="J3125" s="206"/>
      <c r="K3125" s="206"/>
      <c r="L3125" s="206">
        <v>33845</v>
      </c>
      <c r="M3125" s="206" t="s">
        <v>579</v>
      </c>
      <c r="N3125" s="206">
        <v>119132</v>
      </c>
      <c r="O3125" s="206">
        <v>29428</v>
      </c>
      <c r="P3125" s="206">
        <v>845582</v>
      </c>
      <c r="Q3125" s="206">
        <v>841165</v>
      </c>
      <c r="R3125" s="206">
        <v>13111</v>
      </c>
      <c r="S3125" s="206"/>
      <c r="T3125" s="206"/>
    </row>
    <row r="3126" spans="1:20">
      <c r="A3126" s="191">
        <v>3122</v>
      </c>
      <c r="B3126" s="200">
        <v>3122</v>
      </c>
      <c r="C3126" s="105">
        <v>39710</v>
      </c>
      <c r="D3126" s="191"/>
      <c r="E3126" s="277">
        <v>39713</v>
      </c>
      <c r="F3126" s="105">
        <v>39727</v>
      </c>
      <c r="G3126" s="105">
        <v>39728</v>
      </c>
      <c r="H3126" s="238" t="s">
        <v>120</v>
      </c>
      <c r="I3126" s="206">
        <v>71480</v>
      </c>
      <c r="J3126" s="206"/>
      <c r="K3126" s="206"/>
      <c r="L3126" s="206">
        <v>33753</v>
      </c>
      <c r="M3126" s="206" t="s">
        <v>580</v>
      </c>
      <c r="N3126" s="206">
        <v>118620</v>
      </c>
      <c r="O3126" s="206">
        <v>29437</v>
      </c>
      <c r="P3126" s="206">
        <v>845179</v>
      </c>
      <c r="Q3126" s="206">
        <v>841142</v>
      </c>
      <c r="R3126" s="206">
        <v>13062</v>
      </c>
      <c r="S3126" s="206"/>
      <c r="T3126" s="206"/>
    </row>
    <row r="3127" spans="1:20">
      <c r="A3127" s="191">
        <v>3123</v>
      </c>
      <c r="B3127" s="200">
        <v>3123</v>
      </c>
      <c r="C3127" s="105">
        <v>39710</v>
      </c>
      <c r="D3127" s="191"/>
      <c r="E3127" s="277">
        <v>39714</v>
      </c>
      <c r="F3127" s="105">
        <v>39727</v>
      </c>
      <c r="G3127" s="191"/>
      <c r="H3127" s="191"/>
      <c r="I3127" s="206">
        <v>71566</v>
      </c>
      <c r="J3127" s="206"/>
      <c r="K3127" s="206"/>
      <c r="L3127" s="206">
        <v>33611</v>
      </c>
      <c r="M3127" s="206" t="s">
        <v>581</v>
      </c>
      <c r="N3127" s="206">
        <v>118628</v>
      </c>
      <c r="O3127" s="206">
        <v>29371</v>
      </c>
      <c r="P3127" s="206">
        <v>846815</v>
      </c>
      <c r="Q3127" s="206">
        <v>841147</v>
      </c>
      <c r="R3127" s="206">
        <v>11894</v>
      </c>
      <c r="S3127" s="206"/>
      <c r="T3127" s="206"/>
    </row>
    <row r="3128" spans="1:20">
      <c r="A3128" s="191">
        <v>3124</v>
      </c>
      <c r="B3128" s="200">
        <v>3124</v>
      </c>
      <c r="C3128" s="105">
        <v>39710</v>
      </c>
      <c r="D3128" s="191"/>
      <c r="E3128" s="277">
        <v>39713</v>
      </c>
      <c r="F3128" s="105">
        <v>39727</v>
      </c>
      <c r="G3128" s="191"/>
      <c r="H3128" s="191"/>
      <c r="I3128" s="206">
        <v>71706</v>
      </c>
      <c r="J3128" s="206"/>
      <c r="K3128" s="206"/>
      <c r="L3128" s="206">
        <v>33798</v>
      </c>
      <c r="M3128" s="206" t="s">
        <v>582</v>
      </c>
      <c r="N3128" s="206">
        <v>118752</v>
      </c>
      <c r="O3128" s="206">
        <v>29537</v>
      </c>
      <c r="P3128" s="206">
        <v>846476</v>
      </c>
      <c r="Q3128" s="206">
        <v>841143</v>
      </c>
      <c r="R3128" s="206">
        <v>12631</v>
      </c>
      <c r="S3128" s="206">
        <v>1980163</v>
      </c>
      <c r="T3128" s="206"/>
    </row>
    <row r="3129" spans="1:20">
      <c r="A3129" s="191">
        <v>3125</v>
      </c>
      <c r="B3129" s="200">
        <v>3125</v>
      </c>
      <c r="C3129" s="105">
        <v>39710</v>
      </c>
      <c r="D3129" s="191"/>
      <c r="E3129" s="277">
        <v>39713</v>
      </c>
      <c r="F3129" s="105">
        <v>39723</v>
      </c>
      <c r="G3129" s="191"/>
      <c r="H3129" s="191"/>
      <c r="I3129" s="206">
        <v>71130</v>
      </c>
      <c r="J3129" s="206"/>
      <c r="K3129" s="206"/>
      <c r="L3129" s="206">
        <v>33804</v>
      </c>
      <c r="M3129" s="206" t="s">
        <v>583</v>
      </c>
      <c r="N3129" s="206">
        <v>118629</v>
      </c>
      <c r="O3129" s="206">
        <v>29609</v>
      </c>
      <c r="P3129" s="206">
        <v>846235</v>
      </c>
      <c r="Q3129" s="206">
        <v>841164</v>
      </c>
      <c r="R3129" s="206">
        <v>12693</v>
      </c>
      <c r="S3129" s="206">
        <v>1980276</v>
      </c>
      <c r="T3129" s="206"/>
    </row>
    <row r="3130" spans="1:20">
      <c r="A3130" s="191">
        <v>3126</v>
      </c>
      <c r="B3130" s="200">
        <v>3126</v>
      </c>
      <c r="C3130" s="105">
        <v>39710</v>
      </c>
      <c r="D3130" s="191"/>
      <c r="E3130" s="277">
        <v>39713</v>
      </c>
      <c r="F3130" s="105">
        <v>39723</v>
      </c>
      <c r="G3130" s="105">
        <v>39722</v>
      </c>
      <c r="H3130" s="238" t="s">
        <v>120</v>
      </c>
      <c r="I3130" s="206">
        <v>70185</v>
      </c>
      <c r="J3130" s="206"/>
      <c r="K3130" s="206"/>
      <c r="L3130" s="206">
        <v>33810</v>
      </c>
      <c r="M3130" s="206" t="s">
        <v>584</v>
      </c>
      <c r="N3130" s="206">
        <v>116532</v>
      </c>
      <c r="O3130" s="206">
        <v>29447</v>
      </c>
      <c r="P3130" s="206">
        <v>846786</v>
      </c>
      <c r="Q3130" s="206">
        <v>841161</v>
      </c>
      <c r="R3130" s="206">
        <v>12761</v>
      </c>
      <c r="S3130" s="206">
        <v>1980212</v>
      </c>
      <c r="T3130" s="206"/>
    </row>
    <row r="3131" spans="1:20">
      <c r="A3131" s="191">
        <v>3127</v>
      </c>
      <c r="B3131" s="200">
        <v>3127</v>
      </c>
      <c r="C3131" s="105">
        <v>39710</v>
      </c>
      <c r="D3131" s="191"/>
      <c r="E3131" s="277">
        <v>39713</v>
      </c>
      <c r="F3131" s="105">
        <v>39727</v>
      </c>
      <c r="G3131" s="191"/>
      <c r="H3131" s="191"/>
      <c r="I3131" s="206">
        <v>71458</v>
      </c>
      <c r="J3131" s="206"/>
      <c r="K3131" s="206"/>
      <c r="L3131" s="206">
        <v>33812</v>
      </c>
      <c r="M3131" s="206" t="s">
        <v>585</v>
      </c>
      <c r="N3131" s="206">
        <v>118632</v>
      </c>
      <c r="O3131" s="206">
        <v>29608</v>
      </c>
      <c r="P3131" s="206">
        <v>846789</v>
      </c>
      <c r="Q3131" s="206">
        <v>841155</v>
      </c>
      <c r="R3131" s="206">
        <v>12756</v>
      </c>
      <c r="S3131" s="206">
        <v>1980227</v>
      </c>
      <c r="T3131" s="206"/>
    </row>
    <row r="3132" spans="1:20">
      <c r="A3132" s="191">
        <v>3128</v>
      </c>
      <c r="B3132" s="200">
        <v>3128</v>
      </c>
      <c r="C3132" s="105">
        <v>39713</v>
      </c>
      <c r="D3132" s="191"/>
      <c r="E3132" s="277">
        <v>39713</v>
      </c>
      <c r="F3132" s="105">
        <v>39721</v>
      </c>
      <c r="G3132" s="105">
        <v>39721</v>
      </c>
      <c r="H3132" s="238" t="s">
        <v>122</v>
      </c>
      <c r="I3132" s="206">
        <v>71462</v>
      </c>
      <c r="J3132" s="206"/>
      <c r="K3132" s="206"/>
      <c r="L3132" s="206">
        <v>33836</v>
      </c>
      <c r="M3132" s="206" t="s">
        <v>586</v>
      </c>
      <c r="N3132" s="206">
        <v>117403</v>
      </c>
      <c r="O3132" s="206">
        <v>29535</v>
      </c>
      <c r="P3132" s="206">
        <v>847162</v>
      </c>
      <c r="Q3132" s="206">
        <v>841166</v>
      </c>
      <c r="R3132" s="206">
        <v>13170</v>
      </c>
      <c r="S3132" s="206">
        <v>1980224</v>
      </c>
      <c r="T3132" s="206"/>
    </row>
    <row r="3133" spans="1:20">
      <c r="A3133" s="191">
        <v>3129</v>
      </c>
      <c r="B3133" s="200">
        <v>3129</v>
      </c>
      <c r="C3133" s="105">
        <v>39713</v>
      </c>
      <c r="D3133" s="191"/>
      <c r="E3133" s="277">
        <v>39713</v>
      </c>
      <c r="F3133" s="105">
        <v>39727</v>
      </c>
      <c r="G3133" s="191"/>
      <c r="H3133" s="191"/>
      <c r="I3133" s="206">
        <v>71185</v>
      </c>
      <c r="J3133" s="206"/>
      <c r="K3133" s="206"/>
      <c r="L3133" s="206">
        <v>33809</v>
      </c>
      <c r="M3133" s="206" t="s">
        <v>587</v>
      </c>
      <c r="N3133" s="206">
        <v>117813</v>
      </c>
      <c r="O3133" s="206">
        <v>29407</v>
      </c>
      <c r="P3133" s="206">
        <v>846038</v>
      </c>
      <c r="Q3133" s="206">
        <v>841167</v>
      </c>
      <c r="R3133" s="206">
        <v>12842</v>
      </c>
      <c r="S3133" s="206">
        <v>1980222</v>
      </c>
      <c r="T3133" s="206"/>
    </row>
    <row r="3134" spans="1:20">
      <c r="A3134" s="191">
        <v>3130</v>
      </c>
      <c r="B3134" s="200">
        <v>3130</v>
      </c>
      <c r="C3134" s="105">
        <v>39713</v>
      </c>
      <c r="D3134" s="191"/>
      <c r="E3134" s="277">
        <v>39713</v>
      </c>
      <c r="F3134" s="105">
        <v>39724</v>
      </c>
      <c r="G3134" s="105">
        <v>39724</v>
      </c>
      <c r="H3134" s="238" t="s">
        <v>120</v>
      </c>
      <c r="I3134" s="206">
        <v>71224</v>
      </c>
      <c r="J3134" s="206"/>
      <c r="K3134" s="206"/>
      <c r="L3134" s="206">
        <v>33814</v>
      </c>
      <c r="M3134" s="206" t="s">
        <v>588</v>
      </c>
      <c r="N3134" s="206">
        <v>116661</v>
      </c>
      <c r="O3134" s="206">
        <v>29329</v>
      </c>
      <c r="P3134" s="206">
        <v>846065</v>
      </c>
      <c r="Q3134" s="206">
        <v>841145</v>
      </c>
      <c r="R3134" s="206">
        <v>12990</v>
      </c>
      <c r="S3134" s="206">
        <v>1980200</v>
      </c>
      <c r="T3134" s="206"/>
    </row>
    <row r="3135" spans="1:20">
      <c r="A3135" s="191">
        <v>3131</v>
      </c>
      <c r="B3135" s="201">
        <v>3131</v>
      </c>
      <c r="C3135" s="105">
        <v>39713</v>
      </c>
      <c r="D3135" s="191"/>
      <c r="E3135" s="277">
        <v>39715</v>
      </c>
      <c r="F3135" s="105">
        <v>39727</v>
      </c>
      <c r="G3135" s="191"/>
      <c r="H3135" s="191"/>
      <c r="I3135" s="206">
        <v>71512</v>
      </c>
      <c r="J3135" s="206"/>
      <c r="K3135" s="206"/>
      <c r="L3135" s="206">
        <v>33726</v>
      </c>
      <c r="M3135" s="206" t="s">
        <v>589</v>
      </c>
      <c r="N3135" s="206">
        <v>115934</v>
      </c>
      <c r="O3135" s="206">
        <v>29424</v>
      </c>
      <c r="P3135" s="206">
        <v>846345</v>
      </c>
      <c r="Q3135" s="206">
        <v>841908</v>
      </c>
      <c r="R3135" s="206">
        <v>13076</v>
      </c>
      <c r="S3135" s="206">
        <v>1980198</v>
      </c>
      <c r="T3135" s="206"/>
    </row>
    <row r="3136" spans="1:20">
      <c r="A3136" s="191">
        <v>3132</v>
      </c>
      <c r="B3136" s="201">
        <v>3132</v>
      </c>
      <c r="C3136" s="105">
        <v>39713</v>
      </c>
      <c r="D3136" s="191"/>
      <c r="E3136" s="277">
        <v>39714</v>
      </c>
      <c r="F3136" s="105">
        <v>39727</v>
      </c>
      <c r="G3136" s="105">
        <v>39730</v>
      </c>
      <c r="H3136" s="238" t="s">
        <v>120</v>
      </c>
      <c r="I3136" s="206">
        <v>71509</v>
      </c>
      <c r="J3136" s="206"/>
      <c r="K3136" s="206"/>
      <c r="L3136" s="206">
        <v>33777</v>
      </c>
      <c r="M3136" s="206" t="s">
        <v>590</v>
      </c>
      <c r="N3136" s="206">
        <v>119438</v>
      </c>
      <c r="O3136" s="206">
        <v>29522</v>
      </c>
      <c r="P3136" s="206">
        <v>844753</v>
      </c>
      <c r="Q3136" s="206">
        <v>841152</v>
      </c>
      <c r="R3136" s="206">
        <v>13165</v>
      </c>
      <c r="S3136" s="206">
        <v>1980229</v>
      </c>
      <c r="T3136" s="206"/>
    </row>
    <row r="3137" spans="1:20">
      <c r="A3137" s="191">
        <v>3133</v>
      </c>
      <c r="B3137" s="201">
        <v>3133</v>
      </c>
      <c r="C3137" s="105">
        <v>39713</v>
      </c>
      <c r="D3137" s="191"/>
      <c r="E3137" s="277">
        <v>39715</v>
      </c>
      <c r="F3137" s="105">
        <v>39727</v>
      </c>
      <c r="G3137" s="105">
        <v>39729</v>
      </c>
      <c r="H3137" s="238" t="s">
        <v>120</v>
      </c>
      <c r="I3137" s="206">
        <v>71460</v>
      </c>
      <c r="J3137" s="206"/>
      <c r="K3137" s="206"/>
      <c r="L3137" s="206">
        <v>33830</v>
      </c>
      <c r="M3137" s="206" t="s">
        <v>591</v>
      </c>
      <c r="N3137" s="206">
        <v>116543</v>
      </c>
      <c r="O3137" s="206">
        <v>29654</v>
      </c>
      <c r="P3137" s="206">
        <v>845183</v>
      </c>
      <c r="Q3137" s="206">
        <v>841150</v>
      </c>
      <c r="R3137" s="206">
        <v>12709</v>
      </c>
      <c r="S3137" s="206">
        <v>1980217</v>
      </c>
      <c r="T3137" s="206"/>
    </row>
    <row r="3138" spans="1:20">
      <c r="A3138" s="191">
        <v>3134</v>
      </c>
      <c r="B3138" s="201">
        <v>3134</v>
      </c>
      <c r="C3138" s="105">
        <v>39713</v>
      </c>
      <c r="D3138" s="191"/>
      <c r="E3138" s="277">
        <v>39714</v>
      </c>
      <c r="F3138" s="105">
        <v>39727</v>
      </c>
      <c r="G3138" s="191"/>
      <c r="H3138" s="191"/>
      <c r="I3138" s="206">
        <v>71470</v>
      </c>
      <c r="J3138" s="206"/>
      <c r="K3138" s="206"/>
      <c r="L3138" s="206">
        <v>33928</v>
      </c>
      <c r="M3138" s="206" t="s">
        <v>592</v>
      </c>
      <c r="N3138" s="206">
        <v>119434</v>
      </c>
      <c r="O3138" s="206">
        <v>29785</v>
      </c>
      <c r="P3138" s="206">
        <v>844750</v>
      </c>
      <c r="Q3138" s="206">
        <v>841890</v>
      </c>
      <c r="R3138" s="206">
        <v>13507</v>
      </c>
      <c r="S3138" s="206"/>
      <c r="T3138" s="206"/>
    </row>
    <row r="3139" spans="1:20">
      <c r="A3139" s="191">
        <v>3135</v>
      </c>
      <c r="B3139" s="201">
        <v>3135</v>
      </c>
      <c r="C3139" s="105">
        <v>39713</v>
      </c>
      <c r="D3139" s="191"/>
      <c r="E3139" s="277">
        <v>39715</v>
      </c>
      <c r="F3139" s="105">
        <v>39727</v>
      </c>
      <c r="G3139" s="105">
        <v>39729</v>
      </c>
      <c r="H3139" s="238" t="s">
        <v>120</v>
      </c>
      <c r="I3139" s="206">
        <v>72310</v>
      </c>
      <c r="J3139" s="206"/>
      <c r="K3139" s="206"/>
      <c r="L3139" s="206">
        <v>33962</v>
      </c>
      <c r="M3139" s="206" t="s">
        <v>593</v>
      </c>
      <c r="N3139" s="206">
        <v>115861</v>
      </c>
      <c r="O3139" s="206">
        <v>29827</v>
      </c>
      <c r="P3139" s="206">
        <v>845618</v>
      </c>
      <c r="Q3139" s="206">
        <v>841140</v>
      </c>
      <c r="R3139" s="206">
        <v>13475</v>
      </c>
      <c r="S3139" s="206"/>
      <c r="T3139" s="206"/>
    </row>
    <row r="3140" spans="1:20">
      <c r="A3140" s="191">
        <v>3136</v>
      </c>
      <c r="B3140" s="201">
        <v>3136</v>
      </c>
      <c r="C3140" s="105">
        <v>39713</v>
      </c>
      <c r="D3140" s="191"/>
      <c r="E3140" s="277">
        <v>39714</v>
      </c>
      <c r="F3140" s="105">
        <v>39721</v>
      </c>
      <c r="G3140" s="105">
        <v>39722</v>
      </c>
      <c r="H3140" s="238" t="s">
        <v>120</v>
      </c>
      <c r="I3140" s="206">
        <v>72068</v>
      </c>
      <c r="J3140" s="206"/>
      <c r="K3140" s="206"/>
      <c r="L3140" s="206">
        <v>33920</v>
      </c>
      <c r="M3140" s="206" t="s">
        <v>594</v>
      </c>
      <c r="N3140" s="206">
        <v>119497</v>
      </c>
      <c r="O3140" s="206">
        <v>29756</v>
      </c>
      <c r="P3140" s="206">
        <v>844949</v>
      </c>
      <c r="Q3140" s="206">
        <v>841888</v>
      </c>
      <c r="R3140" s="206">
        <v>13063</v>
      </c>
      <c r="S3140" s="206"/>
      <c r="T3140" s="206"/>
    </row>
    <row r="3141" spans="1:20">
      <c r="A3141" s="191">
        <v>3137</v>
      </c>
      <c r="B3141" s="201">
        <v>3137</v>
      </c>
      <c r="C3141" s="105">
        <v>39713</v>
      </c>
      <c r="D3141" s="191"/>
      <c r="E3141" s="277">
        <v>39714</v>
      </c>
      <c r="F3141" s="105">
        <v>39723</v>
      </c>
      <c r="G3141" s="105">
        <v>39723</v>
      </c>
      <c r="H3141" s="238" t="s">
        <v>120</v>
      </c>
      <c r="I3141" s="206">
        <v>72573</v>
      </c>
      <c r="J3141" s="206"/>
      <c r="K3141" s="206"/>
      <c r="L3141" s="206">
        <v>33893</v>
      </c>
      <c r="M3141" s="206" t="s">
        <v>595</v>
      </c>
      <c r="N3141" s="206">
        <v>119567</v>
      </c>
      <c r="O3141" s="206">
        <v>29730</v>
      </c>
      <c r="P3141" s="206">
        <v>843318</v>
      </c>
      <c r="Q3141" s="206">
        <v>841881</v>
      </c>
      <c r="R3141" s="206">
        <v>13013</v>
      </c>
      <c r="S3141" s="206"/>
      <c r="T3141" s="206"/>
    </row>
    <row r="3142" spans="1:20">
      <c r="A3142" s="191">
        <v>3138</v>
      </c>
      <c r="B3142" s="201">
        <v>3138</v>
      </c>
      <c r="C3142" s="105">
        <v>39713</v>
      </c>
      <c r="D3142" s="191"/>
      <c r="E3142" s="277">
        <v>39714</v>
      </c>
      <c r="F3142" s="105">
        <v>39721</v>
      </c>
      <c r="G3142" s="105">
        <v>39721</v>
      </c>
      <c r="H3142" s="238" t="s">
        <v>122</v>
      </c>
      <c r="I3142" s="206">
        <v>72749</v>
      </c>
      <c r="J3142" s="206"/>
      <c r="K3142" s="206"/>
      <c r="L3142" s="206">
        <v>33912</v>
      </c>
      <c r="M3142" s="206" t="s">
        <v>596</v>
      </c>
      <c r="N3142" s="206">
        <v>119580</v>
      </c>
      <c r="O3142" s="206">
        <v>29771</v>
      </c>
      <c r="P3142" s="206">
        <v>844948</v>
      </c>
      <c r="Q3142" s="206">
        <v>841882</v>
      </c>
      <c r="R3142" s="206">
        <v>12880</v>
      </c>
      <c r="S3142" s="206"/>
      <c r="T3142" s="206"/>
    </row>
    <row r="3143" spans="1:20">
      <c r="A3143" s="191">
        <v>3139</v>
      </c>
      <c r="B3143" s="201">
        <v>3139</v>
      </c>
      <c r="C3143" s="105">
        <v>39713</v>
      </c>
      <c r="D3143" s="191"/>
      <c r="E3143" s="277">
        <v>39714</v>
      </c>
      <c r="F3143" s="105">
        <v>39727</v>
      </c>
      <c r="G3143" s="191"/>
      <c r="H3143" s="191"/>
      <c r="I3143" s="206">
        <v>72189</v>
      </c>
      <c r="J3143" s="206"/>
      <c r="K3143" s="206"/>
      <c r="L3143" s="206">
        <v>33848</v>
      </c>
      <c r="M3143" s="206" t="s">
        <v>597</v>
      </c>
      <c r="N3143" s="206">
        <v>118944</v>
      </c>
      <c r="O3143" s="206">
        <v>29681</v>
      </c>
      <c r="P3143" s="206">
        <v>847160</v>
      </c>
      <c r="Q3143" s="206">
        <v>841903</v>
      </c>
      <c r="R3143" s="206">
        <v>13126</v>
      </c>
      <c r="S3143" s="206"/>
      <c r="T3143" s="206"/>
    </row>
    <row r="3144" spans="1:20">
      <c r="A3144" s="191">
        <v>3140</v>
      </c>
      <c r="B3144" s="201">
        <v>3140</v>
      </c>
      <c r="C3144" s="105">
        <v>39713</v>
      </c>
      <c r="D3144" s="191"/>
      <c r="E3144" s="277">
        <v>39714</v>
      </c>
      <c r="F3144" s="105">
        <v>39727</v>
      </c>
      <c r="G3144" s="191"/>
      <c r="H3144" s="191"/>
      <c r="I3144" s="206">
        <v>72288</v>
      </c>
      <c r="J3144" s="206"/>
      <c r="K3144" s="206"/>
      <c r="L3144" s="206">
        <v>33963</v>
      </c>
      <c r="M3144" s="206" t="s">
        <v>598</v>
      </c>
      <c r="N3144" s="206">
        <v>119575</v>
      </c>
      <c r="O3144" s="206">
        <v>29838</v>
      </c>
      <c r="P3144" s="206">
        <v>847165</v>
      </c>
      <c r="Q3144" s="206">
        <v>841901</v>
      </c>
      <c r="R3144" s="206">
        <v>13471</v>
      </c>
      <c r="S3144" s="206"/>
      <c r="T3144" s="206"/>
    </row>
    <row r="3145" spans="1:20">
      <c r="A3145" s="191">
        <v>3141</v>
      </c>
      <c r="B3145" s="201">
        <v>3141</v>
      </c>
      <c r="C3145" s="105">
        <v>39713</v>
      </c>
      <c r="D3145" s="191"/>
      <c r="E3145" s="277">
        <v>39714</v>
      </c>
      <c r="F3145" s="105">
        <v>39727</v>
      </c>
      <c r="G3145" s="191"/>
      <c r="H3145" s="191"/>
      <c r="I3145" s="206">
        <v>72581</v>
      </c>
      <c r="J3145" s="206"/>
      <c r="K3145" s="206"/>
      <c r="L3145" s="206">
        <v>33948</v>
      </c>
      <c r="M3145" s="206" t="s">
        <v>599</v>
      </c>
      <c r="N3145" s="206">
        <v>119268</v>
      </c>
      <c r="O3145" s="206">
        <v>29811</v>
      </c>
      <c r="P3145" s="206">
        <v>847393</v>
      </c>
      <c r="Q3145" s="206">
        <v>841899</v>
      </c>
      <c r="R3145" s="206">
        <v>13439</v>
      </c>
      <c r="S3145" s="206"/>
      <c r="T3145" s="206"/>
    </row>
    <row r="3146" spans="1:20">
      <c r="A3146" s="201">
        <v>3142</v>
      </c>
      <c r="B3146" s="201">
        <v>3142</v>
      </c>
      <c r="C3146" s="105">
        <v>39713</v>
      </c>
      <c r="D3146" s="201"/>
      <c r="E3146" s="277">
        <v>39714</v>
      </c>
      <c r="F3146" s="105">
        <v>39727</v>
      </c>
      <c r="G3146" s="201"/>
      <c r="H3146" s="201"/>
      <c r="I3146" s="206">
        <v>72751</v>
      </c>
      <c r="J3146" s="206"/>
      <c r="K3146" s="206"/>
      <c r="L3146" s="206">
        <v>33881</v>
      </c>
      <c r="M3146" s="206" t="s">
        <v>600</v>
      </c>
      <c r="N3146" s="206">
        <v>119574</v>
      </c>
      <c r="O3146" s="206">
        <v>29747</v>
      </c>
      <c r="P3146" s="206">
        <v>846790</v>
      </c>
      <c r="Q3146" s="206">
        <v>841892</v>
      </c>
      <c r="R3146" s="206">
        <v>12923</v>
      </c>
      <c r="S3146" s="206"/>
      <c r="T3146" s="206"/>
    </row>
    <row r="3147" spans="1:20">
      <c r="A3147" s="201">
        <v>3143</v>
      </c>
      <c r="B3147" s="201">
        <v>3143</v>
      </c>
      <c r="C3147" s="105">
        <v>39713</v>
      </c>
      <c r="D3147" s="201"/>
      <c r="E3147" s="277">
        <v>39714</v>
      </c>
      <c r="F3147" s="105">
        <v>39727</v>
      </c>
      <c r="G3147" s="201"/>
      <c r="H3147" s="201"/>
      <c r="I3147" s="206">
        <v>72476</v>
      </c>
      <c r="J3147" s="206"/>
      <c r="K3147" s="206"/>
      <c r="L3147" s="206">
        <v>33908</v>
      </c>
      <c r="M3147" s="206" t="s">
        <v>601</v>
      </c>
      <c r="N3147" s="206">
        <v>119499</v>
      </c>
      <c r="O3147" s="206">
        <v>29760</v>
      </c>
      <c r="P3147" s="206">
        <v>846337</v>
      </c>
      <c r="Q3147" s="206">
        <v>841900</v>
      </c>
      <c r="R3147" s="206">
        <v>13159</v>
      </c>
      <c r="S3147" s="206"/>
      <c r="T3147" s="206"/>
    </row>
    <row r="3148" spans="1:20">
      <c r="A3148" s="201">
        <v>3144</v>
      </c>
      <c r="B3148" s="201">
        <v>3144</v>
      </c>
      <c r="C3148" s="105">
        <v>39714</v>
      </c>
      <c r="D3148" s="201"/>
      <c r="E3148" s="277">
        <v>39714</v>
      </c>
      <c r="F3148" s="105">
        <v>39721</v>
      </c>
      <c r="G3148" s="105">
        <v>39722</v>
      </c>
      <c r="H3148" s="238" t="s">
        <v>120</v>
      </c>
      <c r="I3148" s="206">
        <v>72881</v>
      </c>
      <c r="J3148" s="206"/>
      <c r="K3148" s="206"/>
      <c r="L3148" s="206">
        <v>33855</v>
      </c>
      <c r="M3148" s="206" t="s">
        <v>602</v>
      </c>
      <c r="N3148" s="206">
        <v>119435</v>
      </c>
      <c r="O3148" s="206">
        <v>29688</v>
      </c>
      <c r="P3148" s="206">
        <v>847184</v>
      </c>
      <c r="Q3148" s="206">
        <v>841802</v>
      </c>
      <c r="R3148" s="206">
        <v>13169</v>
      </c>
      <c r="S3148" s="206"/>
      <c r="T3148" s="206"/>
    </row>
    <row r="3149" spans="1:20">
      <c r="A3149" s="201">
        <v>3145</v>
      </c>
      <c r="B3149" s="201">
        <v>3145</v>
      </c>
      <c r="C3149" s="105">
        <v>39714</v>
      </c>
      <c r="D3149" s="201"/>
      <c r="E3149" s="277">
        <v>39714</v>
      </c>
      <c r="F3149" s="105">
        <v>39727</v>
      </c>
      <c r="G3149" s="201"/>
      <c r="H3149" s="201"/>
      <c r="I3149" s="206">
        <v>72674</v>
      </c>
      <c r="J3149" s="206"/>
      <c r="K3149" s="206"/>
      <c r="L3149" s="206">
        <v>33929</v>
      </c>
      <c r="M3149" s="206" t="s">
        <v>603</v>
      </c>
      <c r="N3149" s="206">
        <v>119269</v>
      </c>
      <c r="O3149" s="206">
        <v>29764</v>
      </c>
      <c r="P3149" s="206">
        <v>847156</v>
      </c>
      <c r="Q3149" s="206">
        <v>841891</v>
      </c>
      <c r="R3149" s="206">
        <v>12852</v>
      </c>
      <c r="S3149" s="206"/>
      <c r="T3149" s="206"/>
    </row>
    <row r="3150" spans="1:20">
      <c r="A3150" s="201">
        <v>3146</v>
      </c>
      <c r="B3150" s="201">
        <v>3146</v>
      </c>
      <c r="C3150" s="105">
        <v>39714</v>
      </c>
      <c r="D3150" s="201"/>
      <c r="E3150" s="277">
        <v>39714</v>
      </c>
      <c r="F3150" s="105">
        <v>39727</v>
      </c>
      <c r="G3150" s="201"/>
      <c r="H3150" s="201"/>
      <c r="I3150" s="206">
        <v>72722</v>
      </c>
      <c r="J3150" s="206"/>
      <c r="K3150" s="206"/>
      <c r="L3150" s="206">
        <v>33784</v>
      </c>
      <c r="M3150" s="206" t="s">
        <v>604</v>
      </c>
      <c r="N3150" s="206">
        <v>119498</v>
      </c>
      <c r="O3150" s="206">
        <v>29161</v>
      </c>
      <c r="P3150" s="206">
        <v>846238</v>
      </c>
      <c r="Q3150" s="206">
        <v>841904</v>
      </c>
      <c r="R3150" s="206">
        <v>12685</v>
      </c>
      <c r="S3150" s="206"/>
      <c r="T3150" s="206"/>
    </row>
    <row r="3151" spans="1:20">
      <c r="A3151" s="201">
        <v>3147</v>
      </c>
      <c r="B3151" s="201">
        <v>3147</v>
      </c>
      <c r="C3151" s="105">
        <v>39714</v>
      </c>
      <c r="D3151" s="201"/>
      <c r="E3151" s="277">
        <v>39716</v>
      </c>
      <c r="F3151" s="105">
        <v>39727</v>
      </c>
      <c r="G3151" s="201"/>
      <c r="H3151" s="201"/>
      <c r="I3151" s="206">
        <v>72748</v>
      </c>
      <c r="J3151" s="206"/>
      <c r="K3151" s="206"/>
      <c r="L3151" s="206">
        <v>33614</v>
      </c>
      <c r="M3151" s="206" t="s">
        <v>605</v>
      </c>
      <c r="N3151" s="206">
        <v>119135</v>
      </c>
      <c r="O3151" s="206">
        <v>29345</v>
      </c>
      <c r="P3151" s="206">
        <v>846338</v>
      </c>
      <c r="Q3151" s="206">
        <v>841139</v>
      </c>
      <c r="R3151" s="206">
        <v>11898</v>
      </c>
      <c r="S3151" s="206"/>
      <c r="T3151" s="206"/>
    </row>
    <row r="3152" spans="1:20">
      <c r="A3152" s="201">
        <v>3148</v>
      </c>
      <c r="B3152" s="201">
        <v>3148</v>
      </c>
      <c r="C3152" s="105">
        <v>39714</v>
      </c>
      <c r="D3152" s="201"/>
      <c r="E3152" s="277">
        <v>39715</v>
      </c>
      <c r="F3152" s="105">
        <v>39723</v>
      </c>
      <c r="G3152" s="105">
        <v>39723</v>
      </c>
      <c r="H3152" s="238" t="s">
        <v>120</v>
      </c>
      <c r="I3152" s="206">
        <v>72741</v>
      </c>
      <c r="J3152" s="206"/>
      <c r="K3152" s="206"/>
      <c r="L3152" s="206">
        <v>33951</v>
      </c>
      <c r="M3152" s="206" t="s">
        <v>606</v>
      </c>
      <c r="N3152" s="206">
        <v>119127</v>
      </c>
      <c r="O3152" s="206">
        <v>29828</v>
      </c>
      <c r="P3152" s="206">
        <v>847161</v>
      </c>
      <c r="Q3152" s="206">
        <v>841129</v>
      </c>
      <c r="R3152" s="206">
        <v>12951</v>
      </c>
      <c r="S3152" s="206"/>
      <c r="T3152" s="206"/>
    </row>
    <row r="3153" spans="1:20">
      <c r="A3153" s="201">
        <v>3149</v>
      </c>
      <c r="B3153" s="201">
        <v>3149</v>
      </c>
      <c r="C3153" s="105">
        <v>39714</v>
      </c>
      <c r="D3153" s="201"/>
      <c r="E3153" s="277">
        <v>39715</v>
      </c>
      <c r="F3153" s="105">
        <v>39727</v>
      </c>
      <c r="G3153" s="201"/>
      <c r="H3153" s="201"/>
      <c r="I3153" s="206">
        <v>72931</v>
      </c>
      <c r="J3153" s="206"/>
      <c r="K3153" s="206"/>
      <c r="L3153" s="206">
        <v>33844</v>
      </c>
      <c r="M3153" s="206" t="s">
        <v>607</v>
      </c>
      <c r="N3153" s="206">
        <v>119683</v>
      </c>
      <c r="O3153" s="206">
        <v>29685</v>
      </c>
      <c r="P3153" s="206">
        <v>847396</v>
      </c>
      <c r="Q3153" s="206">
        <v>842635</v>
      </c>
      <c r="R3153" s="206">
        <v>13110</v>
      </c>
      <c r="S3153" s="206"/>
      <c r="T3153" s="206"/>
    </row>
    <row r="3154" spans="1:20">
      <c r="A3154" s="201">
        <v>3150</v>
      </c>
      <c r="B3154" s="201">
        <v>3150</v>
      </c>
      <c r="C3154" s="105">
        <v>39714</v>
      </c>
      <c r="D3154" s="201"/>
      <c r="E3154" s="277">
        <v>39715</v>
      </c>
      <c r="F3154" s="105">
        <v>39727</v>
      </c>
      <c r="G3154" s="105">
        <v>39730</v>
      </c>
      <c r="H3154" s="238" t="s">
        <v>120</v>
      </c>
      <c r="I3154" s="206">
        <v>72846</v>
      </c>
      <c r="J3154" s="206"/>
      <c r="K3154" s="206"/>
      <c r="L3154" s="206">
        <v>33783</v>
      </c>
      <c r="M3154" s="206" t="s">
        <v>608</v>
      </c>
      <c r="N3154" s="206">
        <v>114750</v>
      </c>
      <c r="O3154" s="206">
        <v>29058</v>
      </c>
      <c r="P3154" s="206">
        <v>846772</v>
      </c>
      <c r="Q3154" s="206">
        <v>841889</v>
      </c>
      <c r="R3154" s="206">
        <v>12859</v>
      </c>
      <c r="S3154" s="206"/>
      <c r="T3154" s="206"/>
    </row>
    <row r="3155" spans="1:20">
      <c r="A3155" s="201">
        <v>3151</v>
      </c>
      <c r="B3155" s="201">
        <v>3151</v>
      </c>
      <c r="C3155" s="105">
        <v>39714</v>
      </c>
      <c r="D3155" s="201"/>
      <c r="E3155" s="277">
        <v>39715</v>
      </c>
      <c r="F3155" s="105">
        <v>39727</v>
      </c>
      <c r="G3155" s="201"/>
      <c r="H3155" s="201"/>
      <c r="I3155" s="206">
        <v>72743</v>
      </c>
      <c r="J3155" s="206"/>
      <c r="K3155" s="206"/>
      <c r="L3155" s="206">
        <v>33824</v>
      </c>
      <c r="M3155" s="206" t="s">
        <v>609</v>
      </c>
      <c r="N3155" s="206">
        <v>119431</v>
      </c>
      <c r="O3155" s="206">
        <v>29052</v>
      </c>
      <c r="P3155" s="206">
        <v>846585</v>
      </c>
      <c r="Q3155" s="206">
        <v>841906</v>
      </c>
      <c r="R3155" s="206">
        <v>13182</v>
      </c>
      <c r="S3155" s="206"/>
      <c r="T3155" s="206"/>
    </row>
    <row r="3156" spans="1:20">
      <c r="A3156" s="201">
        <v>3152</v>
      </c>
      <c r="B3156" s="201">
        <v>3152</v>
      </c>
      <c r="C3156" s="105">
        <v>39714</v>
      </c>
      <c r="D3156" s="201"/>
      <c r="E3156" s="277">
        <v>39715</v>
      </c>
      <c r="F3156" s="105">
        <v>39727</v>
      </c>
      <c r="G3156" s="201"/>
      <c r="H3156" s="201"/>
      <c r="I3156" s="206">
        <v>72720</v>
      </c>
      <c r="J3156" s="206"/>
      <c r="K3156" s="206"/>
      <c r="L3156" s="206">
        <v>33440</v>
      </c>
      <c r="M3156" s="206" t="s">
        <v>610</v>
      </c>
      <c r="N3156" s="206">
        <v>119581</v>
      </c>
      <c r="O3156" s="206">
        <v>29020</v>
      </c>
      <c r="P3156" s="206">
        <v>846583</v>
      </c>
      <c r="Q3156" s="206">
        <v>841866</v>
      </c>
      <c r="R3156" s="206">
        <v>12163</v>
      </c>
      <c r="S3156" s="206"/>
      <c r="T3156" s="206"/>
    </row>
    <row r="3157" spans="1:20">
      <c r="A3157" s="201">
        <v>3153</v>
      </c>
      <c r="B3157" s="201">
        <v>3153</v>
      </c>
      <c r="C3157" s="105">
        <v>39714</v>
      </c>
      <c r="D3157" s="201"/>
      <c r="E3157" s="277">
        <v>39715</v>
      </c>
      <c r="F3157" s="105">
        <v>39727</v>
      </c>
      <c r="G3157" s="201"/>
      <c r="H3157" s="201"/>
      <c r="I3157" s="206">
        <v>72717</v>
      </c>
      <c r="J3157" s="206"/>
      <c r="K3157" s="206"/>
      <c r="L3157" s="206">
        <v>33840</v>
      </c>
      <c r="M3157" s="206" t="s">
        <v>611</v>
      </c>
      <c r="N3157" s="206">
        <v>119124</v>
      </c>
      <c r="O3157" s="206">
        <v>29691</v>
      </c>
      <c r="P3157" s="206">
        <v>846599</v>
      </c>
      <c r="Q3157" s="206">
        <v>841896</v>
      </c>
      <c r="R3157" s="206">
        <v>13016</v>
      </c>
      <c r="S3157" s="206"/>
      <c r="T3157" s="206"/>
    </row>
    <row r="3158" spans="1:20">
      <c r="A3158" s="201">
        <v>3154</v>
      </c>
      <c r="B3158" s="201">
        <v>3154</v>
      </c>
      <c r="C3158" s="105">
        <v>39714</v>
      </c>
      <c r="D3158" s="201"/>
      <c r="E3158" s="277">
        <v>39716</v>
      </c>
      <c r="F3158" s="105">
        <v>39720</v>
      </c>
      <c r="G3158" s="105">
        <v>39722</v>
      </c>
      <c r="H3158" s="238" t="s">
        <v>120</v>
      </c>
      <c r="I3158" s="206">
        <v>72792</v>
      </c>
      <c r="J3158" s="206"/>
      <c r="K3158" s="206"/>
      <c r="L3158" s="206">
        <v>33710</v>
      </c>
      <c r="M3158" s="206" t="s">
        <v>612</v>
      </c>
      <c r="N3158" s="206">
        <v>119271</v>
      </c>
      <c r="O3158" s="206">
        <v>29459</v>
      </c>
      <c r="P3158" s="206">
        <v>846395</v>
      </c>
      <c r="Q3158" s="206">
        <v>841895</v>
      </c>
      <c r="R3158" s="206">
        <v>12981</v>
      </c>
      <c r="S3158" s="206"/>
      <c r="T3158" s="206"/>
    </row>
    <row r="3159" spans="1:20">
      <c r="A3159" s="201">
        <v>3155</v>
      </c>
      <c r="B3159" s="201">
        <v>3155</v>
      </c>
      <c r="C3159" s="105">
        <v>39714</v>
      </c>
      <c r="D3159" s="201"/>
      <c r="E3159" s="277">
        <v>39715</v>
      </c>
      <c r="F3159" s="105">
        <v>39727</v>
      </c>
      <c r="G3159" s="201"/>
      <c r="H3159" s="201"/>
      <c r="I3159" s="206">
        <v>72800</v>
      </c>
      <c r="J3159" s="206"/>
      <c r="K3159" s="206"/>
      <c r="L3159" s="206">
        <v>33866</v>
      </c>
      <c r="M3159" s="206" t="s">
        <v>613</v>
      </c>
      <c r="N3159" s="206">
        <v>119630</v>
      </c>
      <c r="O3159" s="206">
        <v>29692</v>
      </c>
      <c r="P3159" s="206">
        <v>847158</v>
      </c>
      <c r="Q3159" s="206">
        <v>841883</v>
      </c>
      <c r="R3159" s="206">
        <v>12894</v>
      </c>
      <c r="S3159" s="206"/>
      <c r="T3159" s="206"/>
    </row>
    <row r="3160" spans="1:20">
      <c r="A3160" s="201">
        <v>3156</v>
      </c>
      <c r="B3160" s="201">
        <v>3156</v>
      </c>
      <c r="C3160" s="105">
        <v>39714</v>
      </c>
      <c r="D3160" s="201"/>
      <c r="E3160" s="277">
        <v>39715</v>
      </c>
      <c r="F3160" s="105">
        <v>39727</v>
      </c>
      <c r="G3160" s="105">
        <v>39728</v>
      </c>
      <c r="H3160" s="238" t="s">
        <v>120</v>
      </c>
      <c r="I3160" s="206">
        <v>72673</v>
      </c>
      <c r="J3160" s="206"/>
      <c r="K3160" s="206"/>
      <c r="L3160" s="206">
        <v>33888</v>
      </c>
      <c r="M3160" s="206" t="s">
        <v>614</v>
      </c>
      <c r="N3160" s="206">
        <v>119437</v>
      </c>
      <c r="O3160" s="206">
        <v>29701</v>
      </c>
      <c r="P3160" s="206">
        <v>846613</v>
      </c>
      <c r="Q3160" s="206">
        <v>841885</v>
      </c>
      <c r="R3160" s="206">
        <v>12992</v>
      </c>
      <c r="S3160" s="206"/>
      <c r="T3160" s="206"/>
    </row>
    <row r="3161" spans="1:20">
      <c r="A3161" s="201">
        <v>3157</v>
      </c>
      <c r="B3161" s="201">
        <v>3157</v>
      </c>
      <c r="C3161" s="105">
        <v>39714</v>
      </c>
      <c r="D3161" s="201"/>
      <c r="E3161" s="277">
        <v>39715</v>
      </c>
      <c r="F3161" s="105">
        <v>39727</v>
      </c>
      <c r="G3161" s="201"/>
      <c r="H3161" s="201"/>
      <c r="I3161" s="206">
        <v>72848</v>
      </c>
      <c r="J3161" s="206"/>
      <c r="K3161" s="206"/>
      <c r="L3161" s="206">
        <v>33950</v>
      </c>
      <c r="M3161" s="206" t="s">
        <v>615</v>
      </c>
      <c r="N3161" s="206">
        <v>118942</v>
      </c>
      <c r="O3161" s="206">
        <v>29789</v>
      </c>
      <c r="P3161" s="206">
        <v>846641</v>
      </c>
      <c r="Q3161" s="206">
        <v>841893</v>
      </c>
      <c r="R3161" s="206">
        <v>12844</v>
      </c>
      <c r="S3161" s="206"/>
      <c r="T3161" s="206"/>
    </row>
    <row r="3162" spans="1:20">
      <c r="A3162" s="201">
        <v>3158</v>
      </c>
      <c r="B3162" s="201">
        <v>3158</v>
      </c>
      <c r="C3162" s="105">
        <v>39714</v>
      </c>
      <c r="D3162" s="201"/>
      <c r="E3162" s="277">
        <v>39715</v>
      </c>
      <c r="F3162" s="105">
        <v>39727</v>
      </c>
      <c r="G3162" s="201"/>
      <c r="H3162" s="201"/>
      <c r="I3162" s="206">
        <v>72755</v>
      </c>
      <c r="J3162" s="206"/>
      <c r="K3162" s="206"/>
      <c r="L3162" s="206">
        <v>33859</v>
      </c>
      <c r="M3162" s="206" t="s">
        <v>616</v>
      </c>
      <c r="N3162" s="206">
        <v>119568</v>
      </c>
      <c r="O3162" s="206">
        <v>29705</v>
      </c>
      <c r="P3162" s="206">
        <v>847133</v>
      </c>
      <c r="Q3162" s="206">
        <v>841905</v>
      </c>
      <c r="R3162" s="206">
        <v>12830</v>
      </c>
      <c r="S3162" s="206"/>
      <c r="T3162" s="206"/>
    </row>
    <row r="3163" spans="1:20">
      <c r="A3163" s="201">
        <v>3159</v>
      </c>
      <c r="B3163" s="201">
        <v>3159</v>
      </c>
      <c r="C3163" s="105">
        <v>39714</v>
      </c>
      <c r="D3163" s="201"/>
      <c r="E3163" s="277">
        <v>39715</v>
      </c>
      <c r="F3163" s="105">
        <v>39727</v>
      </c>
      <c r="G3163" s="201"/>
      <c r="H3163" s="201"/>
      <c r="I3163" s="206">
        <v>72862</v>
      </c>
      <c r="J3163" s="206"/>
      <c r="K3163" s="206"/>
      <c r="L3163" s="206">
        <v>33670</v>
      </c>
      <c r="M3163" s="206" t="s">
        <v>617</v>
      </c>
      <c r="N3163" s="206">
        <v>119438</v>
      </c>
      <c r="O3163" s="206">
        <v>29357</v>
      </c>
      <c r="P3163" s="206">
        <v>846612</v>
      </c>
      <c r="Q3163" s="206">
        <v>841879</v>
      </c>
      <c r="R3163" s="206">
        <v>12526</v>
      </c>
      <c r="S3163" s="206"/>
      <c r="T3163" s="206"/>
    </row>
    <row r="3164" spans="1:20">
      <c r="A3164" s="201">
        <v>3160</v>
      </c>
      <c r="B3164" s="201">
        <v>3160</v>
      </c>
      <c r="C3164" s="105">
        <v>39714</v>
      </c>
      <c r="D3164" s="201"/>
      <c r="E3164" s="277">
        <v>39715</v>
      </c>
      <c r="F3164" s="105">
        <v>39727</v>
      </c>
      <c r="G3164" s="201"/>
      <c r="H3164" s="201"/>
      <c r="I3164" s="206">
        <v>72847</v>
      </c>
      <c r="J3164" s="206"/>
      <c r="K3164" s="206"/>
      <c r="L3164" s="206">
        <v>33902</v>
      </c>
      <c r="M3164" s="206" t="s">
        <v>618</v>
      </c>
      <c r="N3164" s="206">
        <v>119281</v>
      </c>
      <c r="O3164" s="206">
        <v>29715</v>
      </c>
      <c r="P3164" s="206">
        <v>846392</v>
      </c>
      <c r="Q3164" s="206">
        <v>841849</v>
      </c>
      <c r="R3164" s="206">
        <v>12883</v>
      </c>
      <c r="S3164" s="206"/>
      <c r="T3164" s="206"/>
    </row>
    <row r="3165" spans="1:20">
      <c r="A3165" s="201">
        <v>3161</v>
      </c>
      <c r="B3165" s="201">
        <v>3161</v>
      </c>
      <c r="C3165" s="105">
        <v>39714</v>
      </c>
      <c r="D3165" s="201"/>
      <c r="E3165" s="277">
        <v>39715</v>
      </c>
      <c r="F3165" s="105">
        <v>39720</v>
      </c>
      <c r="G3165" s="201"/>
      <c r="H3165" s="201"/>
      <c r="I3165" s="206">
        <v>71962</v>
      </c>
      <c r="J3165" s="206"/>
      <c r="K3165" s="206"/>
      <c r="L3165" s="206">
        <v>33854</v>
      </c>
      <c r="M3165" s="206" t="s">
        <v>619</v>
      </c>
      <c r="N3165" s="206">
        <v>118784</v>
      </c>
      <c r="O3165" s="206">
        <v>29709</v>
      </c>
      <c r="P3165" s="206">
        <v>847135</v>
      </c>
      <c r="Q3165" s="206">
        <v>841907</v>
      </c>
      <c r="R3165" s="206">
        <v>13156</v>
      </c>
      <c r="S3165" s="206"/>
      <c r="T3165" s="206"/>
    </row>
    <row r="3166" spans="1:20">
      <c r="A3166" s="201">
        <v>3162</v>
      </c>
      <c r="B3166" s="201">
        <v>3162</v>
      </c>
      <c r="C3166" s="105">
        <v>39715</v>
      </c>
      <c r="D3166" s="201"/>
      <c r="E3166" s="277">
        <v>39715</v>
      </c>
      <c r="F3166" s="105">
        <v>39727</v>
      </c>
      <c r="G3166" s="201"/>
      <c r="H3166" s="201"/>
      <c r="I3166" s="206">
        <v>72114</v>
      </c>
      <c r="J3166" s="206"/>
      <c r="K3166" s="206"/>
      <c r="L3166" s="206">
        <v>33937</v>
      </c>
      <c r="M3166" s="206" t="s">
        <v>620</v>
      </c>
      <c r="N3166" s="206">
        <v>119576</v>
      </c>
      <c r="O3166" s="206">
        <v>29782</v>
      </c>
      <c r="P3166" s="206">
        <v>846643</v>
      </c>
      <c r="Q3166" s="206">
        <v>841898</v>
      </c>
      <c r="R3166" s="206">
        <v>13122</v>
      </c>
      <c r="S3166" s="206"/>
      <c r="T3166" s="206"/>
    </row>
    <row r="3167" spans="1:20">
      <c r="A3167" s="201">
        <v>3163</v>
      </c>
      <c r="B3167" s="201">
        <v>3163</v>
      </c>
      <c r="C3167" s="105">
        <v>39715</v>
      </c>
      <c r="D3167" s="201"/>
      <c r="E3167" s="277">
        <v>39715</v>
      </c>
      <c r="F3167" s="105">
        <v>39727</v>
      </c>
      <c r="G3167" s="201"/>
      <c r="H3167" s="201"/>
      <c r="I3167" s="206">
        <v>72852</v>
      </c>
      <c r="J3167" s="206"/>
      <c r="K3167" s="206"/>
      <c r="L3167" s="206">
        <v>33862</v>
      </c>
      <c r="M3167" s="206" t="s">
        <v>621</v>
      </c>
      <c r="N3167" s="206">
        <v>119501</v>
      </c>
      <c r="O3167" s="206">
        <v>29668</v>
      </c>
      <c r="P3167" s="206">
        <v>846396</v>
      </c>
      <c r="Q3167" s="206">
        <v>842324</v>
      </c>
      <c r="R3167" s="206">
        <v>12877</v>
      </c>
      <c r="S3167" s="206"/>
      <c r="T3167" s="206"/>
    </row>
    <row r="3168" spans="1:20">
      <c r="A3168" s="201">
        <v>3164</v>
      </c>
      <c r="B3168" s="201">
        <v>3164</v>
      </c>
      <c r="C3168" s="105">
        <v>39715</v>
      </c>
      <c r="D3168" s="201"/>
      <c r="E3168" s="277">
        <v>39715</v>
      </c>
      <c r="F3168" s="105">
        <v>39727</v>
      </c>
      <c r="G3168" s="201"/>
      <c r="H3168" s="201"/>
      <c r="I3168" s="206">
        <v>72884</v>
      </c>
      <c r="J3168" s="206"/>
      <c r="K3168" s="206"/>
      <c r="L3168" s="206">
        <v>33910</v>
      </c>
      <c r="M3168" s="206" t="s">
        <v>622</v>
      </c>
      <c r="N3168" s="206">
        <v>118948</v>
      </c>
      <c r="O3168" s="206">
        <v>29773</v>
      </c>
      <c r="P3168" s="206">
        <v>847107</v>
      </c>
      <c r="Q3168" s="206">
        <v>842325</v>
      </c>
      <c r="R3168" s="206">
        <v>13066</v>
      </c>
      <c r="S3168" s="206"/>
      <c r="T3168" s="206"/>
    </row>
    <row r="3169" spans="1:20">
      <c r="A3169" s="201">
        <v>3165</v>
      </c>
      <c r="B3169" s="201">
        <v>3165</v>
      </c>
      <c r="C3169" s="105">
        <v>39715</v>
      </c>
      <c r="D3169" s="201"/>
      <c r="E3169" s="277">
        <v>39716</v>
      </c>
      <c r="F3169" s="105">
        <v>39727</v>
      </c>
      <c r="G3169" s="201"/>
      <c r="H3169" s="201"/>
      <c r="I3169" s="206">
        <v>72856</v>
      </c>
      <c r="J3169" s="206"/>
      <c r="K3169" s="206"/>
      <c r="L3169" s="206">
        <v>33837</v>
      </c>
      <c r="M3169" s="206" t="s">
        <v>623</v>
      </c>
      <c r="N3169" s="206">
        <v>29655</v>
      </c>
      <c r="O3169" s="206">
        <v>847159</v>
      </c>
      <c r="P3169" s="206">
        <v>841877</v>
      </c>
      <c r="Q3169" s="206">
        <v>12996</v>
      </c>
      <c r="R3169" s="206"/>
      <c r="S3169" s="206"/>
      <c r="T3169" s="206"/>
    </row>
    <row r="3170" spans="1:20">
      <c r="A3170" s="201">
        <v>3166</v>
      </c>
      <c r="B3170" s="201">
        <v>3166</v>
      </c>
      <c r="C3170" s="105">
        <v>39715</v>
      </c>
      <c r="D3170" s="201"/>
      <c r="E3170" s="277">
        <v>39717</v>
      </c>
      <c r="F3170" s="105">
        <v>39723</v>
      </c>
      <c r="G3170" s="105">
        <v>39723</v>
      </c>
      <c r="H3170" s="238" t="s">
        <v>120</v>
      </c>
      <c r="I3170" s="206">
        <v>72806</v>
      </c>
      <c r="J3170" s="206"/>
      <c r="K3170" s="206"/>
      <c r="L3170" s="206">
        <v>33835</v>
      </c>
      <c r="M3170" s="206" t="s">
        <v>624</v>
      </c>
      <c r="N3170" s="206">
        <v>119644</v>
      </c>
      <c r="O3170" s="206">
        <v>29643</v>
      </c>
      <c r="P3170" s="206">
        <v>845936</v>
      </c>
      <c r="Q3170" s="206">
        <v>842326</v>
      </c>
      <c r="R3170" s="206">
        <v>12731</v>
      </c>
      <c r="S3170" s="206"/>
      <c r="T3170" s="206"/>
    </row>
    <row r="3171" spans="1:20">
      <c r="A3171" s="201">
        <v>3167</v>
      </c>
      <c r="B3171" s="201">
        <v>3167</v>
      </c>
      <c r="C3171" s="105">
        <v>39715</v>
      </c>
      <c r="D3171" s="201"/>
      <c r="E3171" s="277">
        <v>39716</v>
      </c>
      <c r="F3171" s="105">
        <v>39724</v>
      </c>
      <c r="G3171" s="105">
        <v>39724</v>
      </c>
      <c r="H3171" s="238" t="s">
        <v>120</v>
      </c>
      <c r="I3171" s="206">
        <v>72855</v>
      </c>
      <c r="J3171" s="206"/>
      <c r="K3171" s="206"/>
      <c r="L3171" s="206">
        <v>33867</v>
      </c>
      <c r="M3171" s="206" t="s">
        <v>625</v>
      </c>
      <c r="N3171" s="206">
        <v>119572</v>
      </c>
      <c r="O3171" s="206">
        <v>29719</v>
      </c>
      <c r="P3171" s="206">
        <v>846387</v>
      </c>
      <c r="Q3171" s="206">
        <v>842327</v>
      </c>
      <c r="R3171" s="206">
        <v>12872</v>
      </c>
      <c r="S3171" s="206"/>
      <c r="T3171" s="206"/>
    </row>
    <row r="3172" spans="1:20">
      <c r="A3172" s="201">
        <v>3168</v>
      </c>
      <c r="B3172" s="201">
        <v>3168</v>
      </c>
      <c r="C3172" s="105">
        <v>39715</v>
      </c>
      <c r="D3172" s="201"/>
      <c r="E3172" s="277">
        <v>39716</v>
      </c>
      <c r="F3172" s="105">
        <v>39720</v>
      </c>
      <c r="G3172" s="105">
        <v>39720</v>
      </c>
      <c r="H3172" s="238" t="s">
        <v>120</v>
      </c>
      <c r="I3172" s="206">
        <v>72923</v>
      </c>
      <c r="J3172" s="206"/>
      <c r="K3172" s="206"/>
      <c r="L3172" s="206">
        <v>33850</v>
      </c>
      <c r="M3172" s="206" t="s">
        <v>626</v>
      </c>
      <c r="N3172" s="206">
        <v>119538</v>
      </c>
      <c r="O3172" s="206">
        <v>29702</v>
      </c>
      <c r="P3172" s="206">
        <v>846394</v>
      </c>
      <c r="Q3172" s="206">
        <v>842306</v>
      </c>
      <c r="R3172" s="206">
        <v>12676</v>
      </c>
      <c r="S3172" s="206"/>
      <c r="T3172" s="206"/>
    </row>
    <row r="3173" spans="1:20">
      <c r="A3173" s="201">
        <v>3169</v>
      </c>
      <c r="B3173" s="201">
        <v>3169</v>
      </c>
      <c r="C3173" s="105">
        <v>39715</v>
      </c>
      <c r="D3173" s="201"/>
      <c r="E3173" s="277">
        <v>39716</v>
      </c>
      <c r="F3173" s="105">
        <v>39724</v>
      </c>
      <c r="G3173" s="105">
        <v>39722</v>
      </c>
      <c r="H3173" s="238" t="s">
        <v>120</v>
      </c>
      <c r="I3173" s="206">
        <v>72754</v>
      </c>
      <c r="J3173" s="206"/>
      <c r="K3173" s="206"/>
      <c r="L3173" s="206">
        <v>33829</v>
      </c>
      <c r="M3173" s="206" t="s">
        <v>627</v>
      </c>
      <c r="N3173" s="206">
        <v>119180</v>
      </c>
      <c r="O3173" s="206">
        <v>29660</v>
      </c>
      <c r="P3173" s="206">
        <v>847127</v>
      </c>
      <c r="Q3173" s="206">
        <v>841897</v>
      </c>
      <c r="R3173" s="206">
        <v>12700</v>
      </c>
      <c r="S3173" s="206"/>
      <c r="T3173" s="206"/>
    </row>
    <row r="3174" spans="1:20">
      <c r="A3174" s="201">
        <v>3170</v>
      </c>
      <c r="B3174" s="201">
        <v>3170</v>
      </c>
      <c r="C3174" s="105">
        <v>39715</v>
      </c>
      <c r="D3174" s="201"/>
      <c r="E3174" s="277">
        <v>39716</v>
      </c>
      <c r="F3174" s="105">
        <v>39727</v>
      </c>
      <c r="G3174" s="201"/>
      <c r="H3174" s="201"/>
      <c r="I3174" s="206">
        <v>72808</v>
      </c>
      <c r="J3174" s="206"/>
      <c r="K3174" s="206"/>
      <c r="L3174" s="206">
        <v>33914</v>
      </c>
      <c r="M3174" s="206" t="s">
        <v>628</v>
      </c>
      <c r="N3174" s="206">
        <v>119496</v>
      </c>
      <c r="O3174" s="206">
        <v>29758</v>
      </c>
      <c r="P3174" s="206">
        <v>847134</v>
      </c>
      <c r="Q3174" s="206">
        <v>842312</v>
      </c>
      <c r="R3174" s="206">
        <v>12880</v>
      </c>
      <c r="S3174" s="206"/>
      <c r="T3174" s="206"/>
    </row>
    <row r="3175" spans="1:20">
      <c r="A3175" s="201">
        <v>3171</v>
      </c>
      <c r="B3175" s="201">
        <v>3171</v>
      </c>
      <c r="C3175" s="105">
        <v>39715</v>
      </c>
      <c r="D3175" s="201"/>
      <c r="E3175" s="277">
        <v>39716</v>
      </c>
      <c r="F3175" s="105">
        <v>39727</v>
      </c>
      <c r="G3175" s="201"/>
      <c r="H3175" s="201"/>
      <c r="I3175" s="206">
        <v>73125</v>
      </c>
      <c r="J3175" s="206"/>
      <c r="K3175" s="206"/>
      <c r="L3175" s="206">
        <v>33954</v>
      </c>
      <c r="M3175" s="206" t="s">
        <v>629</v>
      </c>
      <c r="N3175" s="206">
        <v>118945</v>
      </c>
      <c r="O3175" s="206">
        <v>29797</v>
      </c>
      <c r="P3175" s="206">
        <v>846581</v>
      </c>
      <c r="Q3175" s="206">
        <v>842313</v>
      </c>
      <c r="R3175" s="206">
        <v>12040</v>
      </c>
      <c r="S3175" s="206"/>
      <c r="T3175" s="206"/>
    </row>
    <row r="3176" spans="1:20">
      <c r="A3176" s="201">
        <v>3172</v>
      </c>
      <c r="B3176" s="201">
        <v>3172</v>
      </c>
      <c r="C3176" s="105">
        <v>39715</v>
      </c>
      <c r="D3176" s="201"/>
      <c r="E3176" s="277">
        <v>39716</v>
      </c>
      <c r="F3176" s="105">
        <v>39720</v>
      </c>
      <c r="G3176" s="105">
        <v>39722</v>
      </c>
      <c r="H3176" s="238" t="s">
        <v>120</v>
      </c>
      <c r="I3176" s="206">
        <v>72937</v>
      </c>
      <c r="J3176" s="206"/>
      <c r="K3176" s="206"/>
      <c r="L3176" s="206">
        <v>33884</v>
      </c>
      <c r="M3176" s="206" t="s">
        <v>630</v>
      </c>
      <c r="N3176" s="206">
        <v>119895</v>
      </c>
      <c r="O3176" s="206">
        <v>29737</v>
      </c>
      <c r="P3176" s="206">
        <v>46598</v>
      </c>
      <c r="Q3176" s="206">
        <v>842301</v>
      </c>
      <c r="R3176" s="206">
        <v>12915</v>
      </c>
      <c r="S3176" s="206"/>
      <c r="T3176" s="206"/>
    </row>
    <row r="3177" spans="1:20">
      <c r="A3177" s="201">
        <v>3173</v>
      </c>
      <c r="B3177" s="201">
        <v>3173</v>
      </c>
      <c r="C3177" s="105">
        <v>39715</v>
      </c>
      <c r="D3177" s="201"/>
      <c r="E3177" s="277">
        <v>39716</v>
      </c>
      <c r="F3177" s="105">
        <v>39720</v>
      </c>
      <c r="G3177" s="105">
        <v>39722</v>
      </c>
      <c r="H3177" s="238" t="s">
        <v>120</v>
      </c>
      <c r="I3177" s="206">
        <v>72919</v>
      </c>
      <c r="J3177" s="206"/>
      <c r="K3177" s="206"/>
      <c r="L3177" s="206">
        <v>33808</v>
      </c>
      <c r="M3177" s="206" t="s">
        <v>631</v>
      </c>
      <c r="N3177" s="206">
        <v>119641</v>
      </c>
      <c r="O3177" s="206">
        <v>29621</v>
      </c>
      <c r="P3177" s="206">
        <v>846474</v>
      </c>
      <c r="Q3177" s="206">
        <v>842320</v>
      </c>
      <c r="R3177" s="206">
        <v>12841</v>
      </c>
      <c r="S3177" s="206"/>
      <c r="T3177" s="206"/>
    </row>
    <row r="3178" spans="1:20">
      <c r="A3178" s="201">
        <v>3174</v>
      </c>
      <c r="B3178" s="201">
        <v>3174</v>
      </c>
      <c r="C3178" s="105">
        <v>39715</v>
      </c>
      <c r="D3178" s="201"/>
      <c r="E3178" s="277">
        <v>39717</v>
      </c>
      <c r="F3178" s="105">
        <v>39721</v>
      </c>
      <c r="G3178" s="105">
        <v>39721</v>
      </c>
      <c r="H3178" s="238" t="s">
        <v>122</v>
      </c>
      <c r="I3178" s="206">
        <v>73063</v>
      </c>
      <c r="J3178" s="206"/>
      <c r="K3178" s="206"/>
      <c r="L3178" s="206">
        <v>33890</v>
      </c>
      <c r="M3178" s="206" t="s">
        <v>632</v>
      </c>
      <c r="N3178" s="206">
        <v>119891</v>
      </c>
      <c r="O3178" s="206">
        <v>29672</v>
      </c>
      <c r="P3178" s="206">
        <v>846615</v>
      </c>
      <c r="Q3178" s="206">
        <v>842321</v>
      </c>
      <c r="R3178" s="206">
        <v>12981</v>
      </c>
      <c r="S3178" s="206"/>
      <c r="T3178" s="206"/>
    </row>
    <row r="3179" spans="1:20">
      <c r="A3179" s="201">
        <v>3175</v>
      </c>
      <c r="B3179" s="201">
        <v>3175</v>
      </c>
      <c r="C3179" s="105">
        <v>39715</v>
      </c>
      <c r="D3179" s="201"/>
      <c r="E3179" s="277">
        <v>39716</v>
      </c>
      <c r="F3179" s="105">
        <v>39721</v>
      </c>
      <c r="G3179" s="105">
        <v>39721</v>
      </c>
      <c r="H3179" s="238" t="s">
        <v>122</v>
      </c>
      <c r="I3179" s="206">
        <v>73115</v>
      </c>
      <c r="J3179" s="206"/>
      <c r="K3179" s="206"/>
      <c r="L3179" s="206">
        <v>33903</v>
      </c>
      <c r="M3179" s="206" t="s">
        <v>633</v>
      </c>
      <c r="N3179" s="206">
        <v>120175</v>
      </c>
      <c r="O3179" s="206">
        <v>29638</v>
      </c>
      <c r="P3179" s="206">
        <v>846064</v>
      </c>
      <c r="Q3179" s="206">
        <v>842323</v>
      </c>
      <c r="R3179" s="206">
        <v>12813</v>
      </c>
      <c r="S3179" s="206"/>
      <c r="T3179" s="206"/>
    </row>
    <row r="3180" spans="1:20">
      <c r="A3180" s="201">
        <v>3176</v>
      </c>
      <c r="B3180" s="201">
        <v>3176</v>
      </c>
      <c r="C3180" s="105">
        <v>39715</v>
      </c>
      <c r="D3180" s="201"/>
      <c r="E3180" s="277">
        <v>39716</v>
      </c>
      <c r="F3180" s="105">
        <v>39721</v>
      </c>
      <c r="G3180" s="105">
        <v>39721</v>
      </c>
      <c r="H3180" s="238" t="s">
        <v>122</v>
      </c>
      <c r="I3180" s="206">
        <v>72914</v>
      </c>
      <c r="J3180" s="206"/>
      <c r="K3180" s="206"/>
      <c r="L3180" s="206">
        <v>33964</v>
      </c>
      <c r="M3180" s="206" t="s">
        <v>634</v>
      </c>
      <c r="N3180" s="206">
        <v>119937</v>
      </c>
      <c r="O3180" s="206">
        <v>29823</v>
      </c>
      <c r="P3180" s="206">
        <v>846596</v>
      </c>
      <c r="Q3180" s="206">
        <v>842306</v>
      </c>
      <c r="R3180" s="206">
        <v>13473</v>
      </c>
      <c r="S3180" s="206"/>
      <c r="T3180" s="206"/>
    </row>
    <row r="3181" spans="1:20">
      <c r="A3181" s="201">
        <v>3177</v>
      </c>
      <c r="B3181" s="201">
        <v>3177</v>
      </c>
      <c r="C3181" s="105">
        <v>39715</v>
      </c>
      <c r="D3181" s="201"/>
      <c r="E3181" s="277">
        <v>39716</v>
      </c>
      <c r="F3181" s="105">
        <v>39721</v>
      </c>
      <c r="G3181" s="105">
        <v>39722</v>
      </c>
      <c r="H3181" s="238" t="s">
        <v>120</v>
      </c>
      <c r="I3181" s="206">
        <v>72851</v>
      </c>
      <c r="J3181" s="206"/>
      <c r="K3181" s="206"/>
      <c r="L3181" s="206">
        <v>33922</v>
      </c>
      <c r="M3181" s="206" t="s">
        <v>635</v>
      </c>
      <c r="N3181" s="206">
        <v>119980</v>
      </c>
      <c r="O3181" s="206">
        <v>29774</v>
      </c>
      <c r="P3181" s="206">
        <v>847186</v>
      </c>
      <c r="Q3181" s="206">
        <v>842322</v>
      </c>
      <c r="R3181" s="206">
        <v>11488</v>
      </c>
      <c r="S3181" s="206"/>
      <c r="T3181" s="206"/>
    </row>
    <row r="3182" spans="1:20">
      <c r="A3182" s="201">
        <v>3178</v>
      </c>
      <c r="B3182" s="201">
        <v>3178</v>
      </c>
      <c r="C3182" s="105">
        <v>39715</v>
      </c>
      <c r="D3182" s="201"/>
      <c r="E3182" s="277">
        <v>39716</v>
      </c>
      <c r="F3182" s="105">
        <v>39727</v>
      </c>
      <c r="G3182" s="201"/>
      <c r="H3182" s="201"/>
      <c r="I3182" s="206">
        <v>72644</v>
      </c>
      <c r="J3182" s="206"/>
      <c r="K3182" s="206"/>
      <c r="L3182" s="206">
        <v>33927</v>
      </c>
      <c r="M3182" s="206" t="s">
        <v>636</v>
      </c>
      <c r="N3182" s="206">
        <v>118789</v>
      </c>
      <c r="O3182" s="206">
        <v>29793</v>
      </c>
      <c r="P3182" s="206">
        <v>840677</v>
      </c>
      <c r="Q3182" s="206">
        <v>842319</v>
      </c>
      <c r="R3182" s="206">
        <v>12799</v>
      </c>
      <c r="S3182" s="206"/>
      <c r="T3182" s="206"/>
    </row>
    <row r="3183" spans="1:20">
      <c r="A3183" s="201">
        <v>3179</v>
      </c>
      <c r="B3183" s="201">
        <v>3179</v>
      </c>
      <c r="C3183" s="105">
        <v>39715</v>
      </c>
      <c r="D3183" s="201"/>
      <c r="E3183" s="277">
        <v>39716</v>
      </c>
      <c r="F3183" s="105">
        <v>39723</v>
      </c>
      <c r="G3183" s="105">
        <v>39723</v>
      </c>
      <c r="H3183" s="238" t="s">
        <v>120</v>
      </c>
      <c r="I3183" s="206">
        <v>72289</v>
      </c>
      <c r="J3183" s="206"/>
      <c r="K3183" s="206"/>
      <c r="L3183" s="206">
        <v>33851</v>
      </c>
      <c r="M3183" s="206" t="s">
        <v>637</v>
      </c>
      <c r="N3183" s="206">
        <v>120113</v>
      </c>
      <c r="O3183" s="206">
        <v>29670</v>
      </c>
      <c r="P3183" s="206">
        <v>846614</v>
      </c>
      <c r="Q3183" s="206">
        <v>842315</v>
      </c>
      <c r="R3183" s="206">
        <v>12670</v>
      </c>
      <c r="S3183" s="206"/>
      <c r="T3183" s="206"/>
    </row>
    <row r="3184" spans="1:20">
      <c r="A3184" s="201">
        <v>3180</v>
      </c>
      <c r="B3184" s="201">
        <v>3180</v>
      </c>
      <c r="C3184" s="105">
        <v>39716</v>
      </c>
      <c r="D3184" s="201"/>
      <c r="E3184" s="277">
        <v>39716</v>
      </c>
      <c r="F3184" s="105">
        <v>39720</v>
      </c>
      <c r="G3184" s="105">
        <v>39722</v>
      </c>
      <c r="H3184" s="238" t="s">
        <v>120</v>
      </c>
      <c r="I3184" s="206">
        <v>72805</v>
      </c>
      <c r="J3184" s="206"/>
      <c r="K3184" s="206"/>
      <c r="L3184" s="206">
        <v>33987</v>
      </c>
      <c r="M3184" s="206" t="s">
        <v>638</v>
      </c>
      <c r="N3184" s="206">
        <v>119887</v>
      </c>
      <c r="O3184" s="206">
        <v>29809</v>
      </c>
      <c r="P3184" s="206">
        <v>847517</v>
      </c>
      <c r="Q3184" s="206">
        <v>842317</v>
      </c>
      <c r="R3184" s="206">
        <v>12459</v>
      </c>
      <c r="S3184" s="206"/>
      <c r="T3184" s="206"/>
    </row>
    <row r="3185" spans="1:20">
      <c r="A3185" s="202">
        <v>3181</v>
      </c>
      <c r="B3185" s="201">
        <v>3181</v>
      </c>
      <c r="C3185" s="105">
        <v>39716</v>
      </c>
      <c r="D3185" s="201"/>
      <c r="E3185" s="277">
        <v>39716</v>
      </c>
      <c r="F3185" s="105">
        <v>39727</v>
      </c>
      <c r="G3185" s="201"/>
      <c r="H3185" s="201"/>
      <c r="I3185" s="206">
        <v>72637</v>
      </c>
      <c r="J3185" s="206"/>
      <c r="K3185" s="206"/>
      <c r="L3185" s="206">
        <v>33899</v>
      </c>
      <c r="M3185" s="206" t="s">
        <v>639</v>
      </c>
      <c r="N3185" s="206">
        <v>119890</v>
      </c>
      <c r="O3185" s="206">
        <v>29728</v>
      </c>
      <c r="P3185" s="206">
        <v>846787</v>
      </c>
      <c r="Q3185" s="206">
        <v>842316</v>
      </c>
      <c r="R3185" s="206">
        <v>12816</v>
      </c>
      <c r="S3185" s="206"/>
      <c r="T3185" s="206"/>
    </row>
    <row r="3186" spans="1:20">
      <c r="A3186" s="202">
        <v>3182</v>
      </c>
      <c r="B3186" s="201">
        <v>3182</v>
      </c>
      <c r="C3186" s="105">
        <v>39716</v>
      </c>
      <c r="D3186" s="201"/>
      <c r="E3186" s="277">
        <v>39717</v>
      </c>
      <c r="F3186" s="105">
        <v>39720</v>
      </c>
      <c r="G3186" s="105">
        <v>39720</v>
      </c>
      <c r="H3186" s="238" t="s">
        <v>120</v>
      </c>
      <c r="I3186" s="206">
        <v>72801</v>
      </c>
      <c r="J3186" s="206"/>
      <c r="K3186" s="206"/>
      <c r="L3186" s="206">
        <v>33980</v>
      </c>
      <c r="M3186" s="206" t="s">
        <v>640</v>
      </c>
      <c r="N3186" s="206">
        <v>120106</v>
      </c>
      <c r="O3186" s="206">
        <v>29836</v>
      </c>
      <c r="P3186" s="206">
        <v>846814</v>
      </c>
      <c r="Q3186" s="206">
        <v>842304</v>
      </c>
      <c r="R3186" s="206">
        <v>12441</v>
      </c>
      <c r="S3186" s="206"/>
      <c r="T3186" s="206"/>
    </row>
    <row r="3187" spans="1:20">
      <c r="A3187" s="202">
        <v>3183</v>
      </c>
      <c r="B3187" s="201">
        <v>3183</v>
      </c>
      <c r="C3187" s="105">
        <v>39716</v>
      </c>
      <c r="D3187" s="201"/>
      <c r="E3187" s="277">
        <v>39717</v>
      </c>
      <c r="F3187" s="105">
        <v>39727</v>
      </c>
      <c r="G3187" s="105">
        <v>39730</v>
      </c>
      <c r="H3187" s="238" t="s">
        <v>120</v>
      </c>
      <c r="I3187" s="206">
        <v>72794</v>
      </c>
      <c r="J3187" s="206"/>
      <c r="K3187" s="206"/>
      <c r="L3187" s="206">
        <v>33977</v>
      </c>
      <c r="M3187" s="206" t="s">
        <v>641</v>
      </c>
      <c r="N3187" s="206">
        <v>120112</v>
      </c>
      <c r="O3187" s="206">
        <v>29821</v>
      </c>
      <c r="P3187" s="206">
        <v>846471</v>
      </c>
      <c r="Q3187" s="206">
        <v>842309</v>
      </c>
      <c r="R3187" s="206">
        <v>13496</v>
      </c>
      <c r="S3187" s="206"/>
      <c r="T3187" s="206"/>
    </row>
    <row r="3188" spans="1:20">
      <c r="A3188" s="202">
        <v>3184</v>
      </c>
      <c r="B3188" s="201">
        <v>3184</v>
      </c>
      <c r="C3188" s="105">
        <v>39716</v>
      </c>
      <c r="D3188" s="201"/>
      <c r="E3188" s="277">
        <v>39717</v>
      </c>
      <c r="F3188" s="105">
        <v>39727</v>
      </c>
      <c r="G3188" s="201"/>
      <c r="H3188" s="201"/>
      <c r="I3188" s="206">
        <v>72853</v>
      </c>
      <c r="J3188" s="206"/>
      <c r="K3188" s="206"/>
      <c r="L3188" s="206">
        <v>33795</v>
      </c>
      <c r="M3188" s="206" t="s">
        <v>642</v>
      </c>
      <c r="N3188" s="206">
        <v>120176</v>
      </c>
      <c r="O3188" s="206">
        <v>29176</v>
      </c>
      <c r="P3188" s="206">
        <v>846473</v>
      </c>
      <c r="Q3188" s="206">
        <v>842318</v>
      </c>
      <c r="R3188" s="206">
        <v>12864</v>
      </c>
      <c r="S3188" s="206"/>
      <c r="T3188" s="206"/>
    </row>
    <row r="3189" spans="1:20">
      <c r="A3189" s="202">
        <v>3185</v>
      </c>
      <c r="B3189" s="201">
        <v>3185</v>
      </c>
      <c r="C3189" s="105">
        <v>39716</v>
      </c>
      <c r="D3189" s="201"/>
      <c r="E3189" s="277">
        <v>39717</v>
      </c>
      <c r="F3189" s="105">
        <v>39720</v>
      </c>
      <c r="G3189" s="105">
        <v>39722</v>
      </c>
      <c r="H3189" s="238" t="s">
        <v>120</v>
      </c>
      <c r="I3189" s="206">
        <v>72867</v>
      </c>
      <c r="J3189" s="206"/>
      <c r="K3189" s="206"/>
      <c r="L3189" s="206">
        <v>33966</v>
      </c>
      <c r="M3189" s="206" t="s">
        <v>643</v>
      </c>
      <c r="N3189" s="206">
        <v>120179</v>
      </c>
      <c r="O3189" s="206">
        <v>29834</v>
      </c>
      <c r="P3189" s="206">
        <v>846475</v>
      </c>
      <c r="Q3189" s="206">
        <v>842312</v>
      </c>
      <c r="R3189" s="206">
        <v>13429</v>
      </c>
      <c r="S3189" s="206"/>
      <c r="T3189" s="206"/>
    </row>
    <row r="3190" spans="1:20">
      <c r="A3190" s="202">
        <v>3186</v>
      </c>
      <c r="B3190" s="201">
        <v>3186</v>
      </c>
      <c r="C3190" s="105">
        <v>39716</v>
      </c>
      <c r="D3190" s="201"/>
      <c r="E3190" s="277">
        <v>39717</v>
      </c>
      <c r="F3190" s="105">
        <v>39727</v>
      </c>
      <c r="G3190" s="201"/>
      <c r="H3190" s="201"/>
      <c r="I3190" s="206">
        <v>73213</v>
      </c>
      <c r="J3190" s="206"/>
      <c r="K3190" s="206"/>
      <c r="L3190" s="206">
        <v>33967</v>
      </c>
      <c r="M3190" s="206" t="s">
        <v>644</v>
      </c>
      <c r="N3190" s="206">
        <v>119886</v>
      </c>
      <c r="O3190" s="206">
        <v>29831</v>
      </c>
      <c r="P3190" s="206">
        <v>846646</v>
      </c>
      <c r="Q3190" s="206">
        <v>842308</v>
      </c>
      <c r="R3190" s="206">
        <v>13480</v>
      </c>
      <c r="S3190" s="206"/>
      <c r="T3190" s="206"/>
    </row>
    <row r="3191" spans="1:20">
      <c r="A3191" s="202">
        <v>3187</v>
      </c>
      <c r="B3191" s="201">
        <v>3187</v>
      </c>
      <c r="C3191" s="105">
        <v>39716</v>
      </c>
      <c r="D3191" s="201"/>
      <c r="E3191" s="277">
        <v>39717</v>
      </c>
      <c r="F3191" s="105">
        <v>39724</v>
      </c>
      <c r="G3191" s="105">
        <v>39724</v>
      </c>
      <c r="H3191" s="238" t="s">
        <v>120</v>
      </c>
      <c r="I3191" s="206">
        <v>73059</v>
      </c>
      <c r="J3191" s="206"/>
      <c r="K3191" s="206"/>
      <c r="L3191" s="206">
        <v>33906</v>
      </c>
      <c r="M3191" s="206" t="s">
        <v>645</v>
      </c>
      <c r="N3191" s="206">
        <v>119885</v>
      </c>
      <c r="O3191" s="206">
        <v>29762</v>
      </c>
      <c r="P3191" s="206">
        <v>846547</v>
      </c>
      <c r="Q3191" s="206">
        <v>842299</v>
      </c>
      <c r="R3191" s="206">
        <v>13209</v>
      </c>
      <c r="S3191" s="206"/>
      <c r="T3191" s="206"/>
    </row>
    <row r="3192" spans="1:20">
      <c r="A3192" s="202">
        <v>3188</v>
      </c>
      <c r="B3192" s="201">
        <v>3188</v>
      </c>
      <c r="C3192" s="105">
        <v>39716</v>
      </c>
      <c r="D3192" s="201"/>
      <c r="E3192" s="277">
        <v>39717</v>
      </c>
      <c r="F3192" s="105">
        <v>39727</v>
      </c>
      <c r="G3192" s="201"/>
      <c r="H3192" s="201"/>
      <c r="I3192" s="206">
        <v>73133</v>
      </c>
      <c r="J3192" s="206"/>
      <c r="K3192" s="206"/>
      <c r="L3192" s="206">
        <v>33901</v>
      </c>
      <c r="M3192" s="206" t="s">
        <v>646</v>
      </c>
      <c r="N3192" s="206">
        <v>119264</v>
      </c>
      <c r="O3192" s="206">
        <v>29586</v>
      </c>
      <c r="P3192" s="206">
        <v>846584</v>
      </c>
      <c r="Q3192" s="206">
        <v>842307</v>
      </c>
      <c r="R3192" s="206">
        <v>12885</v>
      </c>
      <c r="S3192" s="206"/>
      <c r="T3192" s="206"/>
    </row>
    <row r="3193" spans="1:20">
      <c r="A3193" s="202">
        <v>3189</v>
      </c>
      <c r="B3193" s="201">
        <v>3189</v>
      </c>
      <c r="C3193" s="105">
        <v>39716</v>
      </c>
      <c r="D3193" s="201"/>
      <c r="E3193" s="277">
        <v>39720</v>
      </c>
      <c r="F3193" s="105">
        <v>39724</v>
      </c>
      <c r="G3193" s="105">
        <v>39724</v>
      </c>
      <c r="H3193" s="238" t="s">
        <v>120</v>
      </c>
      <c r="I3193" s="206">
        <v>73129</v>
      </c>
      <c r="J3193" s="206"/>
      <c r="K3193" s="206"/>
      <c r="L3193" s="206">
        <v>33994</v>
      </c>
      <c r="M3193" s="206" t="s">
        <v>647</v>
      </c>
      <c r="N3193" s="206">
        <v>115101</v>
      </c>
      <c r="O3193" s="206">
        <v>29528</v>
      </c>
      <c r="P3193" s="206">
        <v>847108</v>
      </c>
      <c r="Q3193" s="206">
        <v>842302</v>
      </c>
      <c r="R3193" s="206">
        <v>12443</v>
      </c>
      <c r="S3193" s="206"/>
      <c r="T3193" s="206"/>
    </row>
    <row r="3194" spans="1:20">
      <c r="A3194" s="202">
        <v>3190</v>
      </c>
      <c r="B3194" s="201">
        <v>3190</v>
      </c>
      <c r="C3194" s="105">
        <v>39716</v>
      </c>
      <c r="D3194" s="201"/>
      <c r="E3194" s="277">
        <v>39717</v>
      </c>
      <c r="F3194" s="105">
        <v>39720</v>
      </c>
      <c r="G3194" s="105">
        <v>39720</v>
      </c>
      <c r="H3194" s="238" t="s">
        <v>120</v>
      </c>
      <c r="I3194" s="206">
        <v>73058</v>
      </c>
      <c r="J3194" s="206"/>
      <c r="K3194" s="206"/>
      <c r="L3194" s="206">
        <v>33973</v>
      </c>
      <c r="M3194" s="206" t="s">
        <v>648</v>
      </c>
      <c r="N3194" s="206">
        <v>119640</v>
      </c>
      <c r="O3194" s="206">
        <v>29840</v>
      </c>
      <c r="P3194" s="206">
        <v>847109</v>
      </c>
      <c r="Q3194" s="206">
        <v>842303</v>
      </c>
      <c r="R3194" s="206">
        <v>13502</v>
      </c>
      <c r="S3194" s="206"/>
      <c r="T3194" s="206"/>
    </row>
    <row r="3195" spans="1:20">
      <c r="A3195" s="202">
        <v>3191</v>
      </c>
      <c r="B3195" s="201">
        <v>3191</v>
      </c>
      <c r="C3195" s="105">
        <v>39716</v>
      </c>
      <c r="D3195" s="201"/>
      <c r="E3195" s="277">
        <v>39717</v>
      </c>
      <c r="F3195" s="105">
        <v>39721</v>
      </c>
      <c r="G3195" s="105">
        <v>39721</v>
      </c>
      <c r="H3195" s="238" t="s">
        <v>122</v>
      </c>
      <c r="I3195" s="206">
        <v>73068</v>
      </c>
      <c r="J3195" s="206"/>
      <c r="K3195" s="206"/>
      <c r="L3195" s="206">
        <v>33993</v>
      </c>
      <c r="M3195" s="206" t="s">
        <v>649</v>
      </c>
      <c r="N3195" s="206">
        <v>120111</v>
      </c>
      <c r="O3195" s="206">
        <v>29803</v>
      </c>
      <c r="P3195" s="206">
        <v>846648</v>
      </c>
      <c r="Q3195" s="206">
        <v>842328</v>
      </c>
      <c r="R3195" s="206">
        <v>12448</v>
      </c>
      <c r="S3195" s="206"/>
      <c r="T3195" s="206"/>
    </row>
    <row r="3196" spans="1:20">
      <c r="A3196" s="202">
        <v>3192</v>
      </c>
      <c r="B3196" s="201">
        <v>3192</v>
      </c>
      <c r="C3196" s="105">
        <v>39716</v>
      </c>
      <c r="D3196" s="201"/>
      <c r="E3196" s="277">
        <v>39717</v>
      </c>
      <c r="F3196" s="105">
        <v>39720</v>
      </c>
      <c r="G3196" s="105">
        <v>39720</v>
      </c>
      <c r="H3196" s="238" t="s">
        <v>120</v>
      </c>
      <c r="I3196" s="206">
        <v>73127</v>
      </c>
      <c r="J3196" s="206"/>
      <c r="K3196" s="206"/>
      <c r="L3196" s="206">
        <v>33945</v>
      </c>
      <c r="M3196" s="206" t="s">
        <v>650</v>
      </c>
      <c r="N3196" s="206">
        <v>120105</v>
      </c>
      <c r="O3196" s="206">
        <v>29798</v>
      </c>
      <c r="P3196" s="206">
        <v>846393</v>
      </c>
      <c r="Q3196" s="206">
        <v>842532</v>
      </c>
      <c r="R3196" s="206">
        <v>13162</v>
      </c>
      <c r="S3196" s="206"/>
      <c r="T3196" s="206"/>
    </row>
    <row r="3197" spans="1:20">
      <c r="A3197" s="202">
        <v>3193</v>
      </c>
      <c r="B3197" s="201">
        <v>3193</v>
      </c>
      <c r="C3197" s="105">
        <v>39716</v>
      </c>
      <c r="D3197" s="201"/>
      <c r="E3197" s="277">
        <v>39717</v>
      </c>
      <c r="F3197" s="105">
        <v>39723</v>
      </c>
      <c r="G3197" s="105">
        <v>39723</v>
      </c>
      <c r="H3197" s="238" t="s">
        <v>120</v>
      </c>
      <c r="I3197" s="206">
        <v>73080</v>
      </c>
      <c r="J3197" s="206"/>
      <c r="K3197" s="206"/>
      <c r="L3197" s="206">
        <v>33900</v>
      </c>
      <c r="M3197" s="206" t="s">
        <v>651</v>
      </c>
      <c r="N3197" s="206">
        <v>120169</v>
      </c>
      <c r="O3197" s="206">
        <v>29708</v>
      </c>
      <c r="P3197" s="206">
        <v>846582</v>
      </c>
      <c r="Q3197" s="206">
        <v>842531</v>
      </c>
      <c r="R3197" s="206">
        <v>12889</v>
      </c>
      <c r="S3197" s="206"/>
      <c r="T3197" s="206"/>
    </row>
    <row r="3198" spans="1:20">
      <c r="A3198" s="202">
        <v>3194</v>
      </c>
      <c r="B3198" s="201">
        <v>3194</v>
      </c>
      <c r="C3198" s="105">
        <v>39716</v>
      </c>
      <c r="D3198" s="201"/>
      <c r="E3198" s="277">
        <v>39717</v>
      </c>
      <c r="F3198" s="105">
        <v>39721</v>
      </c>
      <c r="G3198" s="105">
        <v>39721</v>
      </c>
      <c r="H3198" s="238" t="s">
        <v>120</v>
      </c>
      <c r="I3198" s="206">
        <v>73022</v>
      </c>
      <c r="J3198" s="206"/>
      <c r="K3198" s="206"/>
      <c r="L3198" s="206">
        <v>33989</v>
      </c>
      <c r="M3198" s="206" t="s">
        <v>652</v>
      </c>
      <c r="N3198" s="206">
        <v>119257</v>
      </c>
      <c r="O3198" s="206">
        <v>29842</v>
      </c>
      <c r="P3198" s="206">
        <v>847163</v>
      </c>
      <c r="Q3198" s="206">
        <v>842311</v>
      </c>
      <c r="R3198" s="206">
        <v>12461</v>
      </c>
      <c r="S3198" s="206"/>
      <c r="T3198" s="206"/>
    </row>
    <row r="3199" spans="1:20">
      <c r="A3199" s="202">
        <v>3195</v>
      </c>
      <c r="B3199" s="201">
        <v>3195</v>
      </c>
      <c r="C3199" s="105">
        <v>39716</v>
      </c>
      <c r="D3199" s="201"/>
      <c r="E3199" s="277">
        <v>39717</v>
      </c>
      <c r="F3199" s="105">
        <v>39724</v>
      </c>
      <c r="G3199" s="105">
        <v>39724</v>
      </c>
      <c r="H3199" s="238" t="s">
        <v>120</v>
      </c>
      <c r="I3199" s="206">
        <v>73055</v>
      </c>
      <c r="J3199" s="206"/>
      <c r="K3199" s="206"/>
      <c r="L3199" s="206">
        <v>33799</v>
      </c>
      <c r="M3199" s="206" t="s">
        <v>653</v>
      </c>
      <c r="N3199" s="206">
        <v>119573</v>
      </c>
      <c r="O3199" s="206">
        <v>29593</v>
      </c>
      <c r="P3199" s="206">
        <v>847536</v>
      </c>
      <c r="Q3199" s="206">
        <v>842530</v>
      </c>
      <c r="R3199" s="206">
        <v>12636</v>
      </c>
      <c r="S3199" s="206"/>
      <c r="T3199" s="206"/>
    </row>
    <row r="3200" spans="1:20">
      <c r="A3200" s="202">
        <v>3196</v>
      </c>
      <c r="B3200" s="201">
        <v>3196</v>
      </c>
      <c r="C3200" s="105">
        <v>39717</v>
      </c>
      <c r="D3200" s="201"/>
      <c r="E3200" s="277">
        <v>39717</v>
      </c>
      <c r="F3200" s="105">
        <v>39724</v>
      </c>
      <c r="G3200" s="105">
        <v>39724</v>
      </c>
      <c r="H3200" s="238" t="s">
        <v>120</v>
      </c>
      <c r="I3200" s="206"/>
      <c r="J3200" s="206"/>
      <c r="K3200" s="206"/>
      <c r="L3200" s="206"/>
      <c r="M3200" s="206"/>
      <c r="N3200" s="206"/>
      <c r="O3200" s="206"/>
      <c r="P3200" s="206"/>
      <c r="Q3200" s="206"/>
      <c r="R3200" s="206"/>
      <c r="S3200" s="206"/>
      <c r="T3200" s="206"/>
    </row>
    <row r="3201" spans="1:20">
      <c r="A3201" s="202">
        <v>3197</v>
      </c>
      <c r="B3201" s="201">
        <v>3197</v>
      </c>
      <c r="C3201" s="105">
        <v>39717</v>
      </c>
      <c r="D3201" s="201"/>
      <c r="E3201" s="277">
        <v>39717</v>
      </c>
      <c r="F3201" s="105">
        <v>39720</v>
      </c>
      <c r="G3201" s="105">
        <v>39720</v>
      </c>
      <c r="H3201" s="238" t="s">
        <v>120</v>
      </c>
      <c r="I3201" s="206">
        <v>72888</v>
      </c>
      <c r="J3201" s="206"/>
      <c r="K3201" s="206"/>
      <c r="L3201" s="206">
        <v>33885</v>
      </c>
      <c r="M3201" s="206" t="s">
        <v>654</v>
      </c>
      <c r="N3201" s="206">
        <v>120017</v>
      </c>
      <c r="O3201" s="206">
        <v>29729</v>
      </c>
      <c r="P3201" s="206">
        <v>847523</v>
      </c>
      <c r="Q3201" s="206">
        <v>842522</v>
      </c>
      <c r="R3201" s="206">
        <v>12917</v>
      </c>
      <c r="S3201" s="206"/>
      <c r="T3201" s="206"/>
    </row>
    <row r="3202" spans="1:20">
      <c r="A3202" s="202">
        <v>3198</v>
      </c>
      <c r="B3202" s="201">
        <v>3198</v>
      </c>
      <c r="C3202" s="105">
        <v>39717</v>
      </c>
      <c r="D3202" s="201"/>
      <c r="E3202" s="277">
        <v>39721</v>
      </c>
      <c r="F3202" s="105">
        <v>39727</v>
      </c>
      <c r="G3202" s="201"/>
      <c r="H3202" s="201"/>
      <c r="I3202" s="206">
        <v>72854</v>
      </c>
      <c r="J3202" s="206"/>
      <c r="K3202" s="206"/>
      <c r="L3202" s="206">
        <v>33969</v>
      </c>
      <c r="M3202" s="206" t="s">
        <v>655</v>
      </c>
      <c r="N3202" s="206">
        <v>119433</v>
      </c>
      <c r="O3202" s="206">
        <v>29812</v>
      </c>
      <c r="P3202" s="206">
        <v>847538</v>
      </c>
      <c r="Q3202" s="206">
        <v>842533</v>
      </c>
      <c r="R3202" s="206">
        <v>13481</v>
      </c>
      <c r="S3202" s="206"/>
      <c r="T3202" s="206"/>
    </row>
    <row r="3203" spans="1:20">
      <c r="A3203" s="202">
        <v>3199</v>
      </c>
      <c r="B3203" s="201">
        <v>3199</v>
      </c>
      <c r="C3203" s="105">
        <v>39717</v>
      </c>
      <c r="D3203" s="201"/>
      <c r="E3203" s="277">
        <v>39717</v>
      </c>
      <c r="F3203" s="105">
        <v>39720</v>
      </c>
      <c r="G3203" s="105">
        <v>39720</v>
      </c>
      <c r="H3203" s="238" t="s">
        <v>120</v>
      </c>
      <c r="I3203" s="206">
        <v>72932</v>
      </c>
      <c r="J3203" s="206"/>
      <c r="K3203" s="206"/>
      <c r="L3203" s="206">
        <v>33981</v>
      </c>
      <c r="M3203" s="206" t="s">
        <v>656</v>
      </c>
      <c r="N3203" s="206">
        <v>118134</v>
      </c>
      <c r="O3203" s="206">
        <v>29846</v>
      </c>
      <c r="P3203" s="206">
        <v>847399</v>
      </c>
      <c r="Q3203" s="206">
        <v>842516</v>
      </c>
      <c r="R3203" s="206">
        <v>12442</v>
      </c>
      <c r="S3203" s="206"/>
      <c r="T3203" s="206"/>
    </row>
    <row r="3204" spans="1:20">
      <c r="A3204" s="202">
        <v>3200</v>
      </c>
      <c r="B3204" s="201">
        <v>3200</v>
      </c>
      <c r="C3204" s="105">
        <v>39717</v>
      </c>
      <c r="D3204" s="201"/>
      <c r="E3204" s="277">
        <v>39720</v>
      </c>
      <c r="F3204" s="105">
        <v>39727</v>
      </c>
      <c r="G3204" s="201"/>
      <c r="H3204" s="201"/>
      <c r="I3204" s="206">
        <v>73024</v>
      </c>
      <c r="J3204" s="206"/>
      <c r="K3204" s="206"/>
      <c r="L3204" s="206">
        <v>33793</v>
      </c>
      <c r="M3204" s="206" t="s">
        <v>657</v>
      </c>
      <c r="N3204" s="206">
        <v>119500</v>
      </c>
      <c r="O3204" s="206">
        <v>29504</v>
      </c>
      <c r="P3204" s="206">
        <v>847518</v>
      </c>
      <c r="Q3204" s="206">
        <v>842310</v>
      </c>
      <c r="R3204" s="206">
        <v>12867</v>
      </c>
      <c r="S3204" s="206"/>
      <c r="T3204" s="206"/>
    </row>
    <row r="3205" spans="1:20">
      <c r="A3205" s="202">
        <v>3201</v>
      </c>
      <c r="B3205" s="201">
        <v>3201</v>
      </c>
      <c r="C3205" s="105">
        <v>39717</v>
      </c>
      <c r="D3205" s="201"/>
      <c r="E3205" s="277">
        <v>39721</v>
      </c>
      <c r="F3205" s="105">
        <v>39727</v>
      </c>
      <c r="G3205" s="201"/>
      <c r="H3205" s="201"/>
      <c r="I3205" s="206">
        <v>73046</v>
      </c>
      <c r="J3205" s="206"/>
      <c r="K3205" s="206"/>
      <c r="L3205" s="206">
        <v>33979</v>
      </c>
      <c r="M3205" s="206" t="s">
        <v>658</v>
      </c>
      <c r="N3205" s="206">
        <v>119893</v>
      </c>
      <c r="O3205" s="206">
        <v>29801</v>
      </c>
      <c r="P3205" s="206">
        <v>847400</v>
      </c>
      <c r="Q3205" s="206">
        <v>845520</v>
      </c>
      <c r="R3205" s="206">
        <v>12456</v>
      </c>
      <c r="S3205" s="206"/>
      <c r="T3205" s="206"/>
    </row>
    <row r="3206" spans="1:20">
      <c r="A3206" s="202">
        <v>3202</v>
      </c>
      <c r="B3206" s="201">
        <v>3202</v>
      </c>
      <c r="C3206" s="105">
        <v>39717</v>
      </c>
      <c r="D3206" s="201"/>
      <c r="E3206" s="277">
        <v>39720</v>
      </c>
      <c r="F3206" s="105">
        <v>39727</v>
      </c>
      <c r="G3206" s="201"/>
      <c r="H3206" s="201"/>
      <c r="I3206" s="206">
        <v>73123</v>
      </c>
      <c r="J3206" s="206"/>
      <c r="K3206" s="206"/>
      <c r="L3206" s="206">
        <v>33961</v>
      </c>
      <c r="M3206" s="206" t="s">
        <v>659</v>
      </c>
      <c r="N3206" s="206">
        <v>119990</v>
      </c>
      <c r="O3206" s="206">
        <v>29830</v>
      </c>
      <c r="P3206" s="206">
        <v>847268</v>
      </c>
      <c r="Q3206" s="206">
        <v>842514</v>
      </c>
      <c r="R3206" s="206">
        <v>13472</v>
      </c>
      <c r="S3206" s="206"/>
      <c r="T3206" s="206"/>
    </row>
    <row r="3207" spans="1:20">
      <c r="A3207" s="202">
        <v>3203</v>
      </c>
      <c r="B3207" s="201">
        <v>3203</v>
      </c>
      <c r="C3207" s="105">
        <v>39717</v>
      </c>
      <c r="D3207" s="201"/>
      <c r="E3207" s="277">
        <v>39720</v>
      </c>
      <c r="F3207" s="105">
        <v>39721</v>
      </c>
      <c r="G3207" s="105">
        <v>39722</v>
      </c>
      <c r="H3207" s="238" t="s">
        <v>120</v>
      </c>
      <c r="I3207" s="206">
        <v>72480</v>
      </c>
      <c r="J3207" s="206"/>
      <c r="K3207" s="206"/>
      <c r="L3207" s="206">
        <v>33896</v>
      </c>
      <c r="M3207" s="206" t="s">
        <v>660</v>
      </c>
      <c r="N3207" s="206">
        <v>120110</v>
      </c>
      <c r="O3207" s="206">
        <v>29718</v>
      </c>
      <c r="P3207" s="206">
        <v>848002</v>
      </c>
      <c r="Q3207" s="206">
        <v>842510</v>
      </c>
      <c r="R3207" s="206">
        <v>13020</v>
      </c>
      <c r="S3207" s="206"/>
      <c r="T3207" s="206"/>
    </row>
    <row r="3208" spans="1:20">
      <c r="A3208" s="214">
        <v>3204</v>
      </c>
      <c r="B3208" s="203">
        <v>3204</v>
      </c>
      <c r="C3208" s="105">
        <v>39717</v>
      </c>
      <c r="D3208" s="203"/>
      <c r="E3208" s="277">
        <v>39720</v>
      </c>
      <c r="F3208" s="105">
        <v>39721</v>
      </c>
      <c r="G3208" s="105">
        <v>39721</v>
      </c>
      <c r="H3208" s="238" t="s">
        <v>120</v>
      </c>
      <c r="I3208" s="206">
        <v>71503</v>
      </c>
      <c r="J3208" s="206"/>
      <c r="K3208" s="206"/>
      <c r="L3208" s="206">
        <v>33995</v>
      </c>
      <c r="M3208" s="206" t="s">
        <v>661</v>
      </c>
      <c r="N3208" s="206">
        <v>119947</v>
      </c>
      <c r="O3208" s="206">
        <v>29913</v>
      </c>
      <c r="P3208" s="206">
        <v>847998</v>
      </c>
      <c r="Q3208" s="206">
        <v>842511</v>
      </c>
      <c r="R3208" s="206">
        <v>13369</v>
      </c>
      <c r="S3208" s="206"/>
      <c r="T3208" s="206"/>
    </row>
    <row r="3209" spans="1:20">
      <c r="A3209" s="214">
        <v>3205</v>
      </c>
      <c r="B3209" s="214">
        <v>3205</v>
      </c>
      <c r="C3209" s="105">
        <v>39717</v>
      </c>
      <c r="D3209" s="203"/>
      <c r="E3209" s="277">
        <v>39720</v>
      </c>
      <c r="F3209" s="105">
        <v>39721</v>
      </c>
      <c r="G3209" s="105">
        <v>39722</v>
      </c>
      <c r="H3209" s="238" t="s">
        <v>120</v>
      </c>
      <c r="I3209" s="206">
        <v>73065</v>
      </c>
      <c r="J3209" s="206"/>
      <c r="K3209" s="206"/>
      <c r="L3209" s="206">
        <v>33876</v>
      </c>
      <c r="M3209" s="206" t="s">
        <v>662</v>
      </c>
      <c r="N3209" s="206">
        <v>119989</v>
      </c>
      <c r="O3209" s="206">
        <v>29732</v>
      </c>
      <c r="P3209" s="206">
        <v>847519</v>
      </c>
      <c r="Q3209" s="206">
        <v>842527</v>
      </c>
      <c r="R3209" s="206">
        <v>12927</v>
      </c>
      <c r="S3209" s="206"/>
      <c r="T3209" s="206"/>
    </row>
    <row r="3210" spans="1:20">
      <c r="A3210" s="214">
        <v>3206</v>
      </c>
      <c r="B3210" s="214">
        <v>3206</v>
      </c>
      <c r="C3210" s="105">
        <v>39717</v>
      </c>
      <c r="D3210" s="203"/>
      <c r="E3210" s="277">
        <v>39720</v>
      </c>
      <c r="F3210" s="105">
        <v>39721</v>
      </c>
      <c r="G3210" s="105">
        <v>39721</v>
      </c>
      <c r="H3210" s="238" t="s">
        <v>120</v>
      </c>
      <c r="I3210" s="206">
        <v>73074</v>
      </c>
      <c r="J3210" s="206"/>
      <c r="K3210" s="206"/>
      <c r="L3210" s="206">
        <v>34025</v>
      </c>
      <c r="M3210" s="206" t="s">
        <v>663</v>
      </c>
      <c r="N3210" s="206">
        <v>119253</v>
      </c>
      <c r="O3210" s="206">
        <v>29957</v>
      </c>
      <c r="P3210" s="206">
        <v>847392</v>
      </c>
      <c r="Q3210" s="206">
        <v>842528</v>
      </c>
      <c r="R3210" s="206">
        <v>13688</v>
      </c>
      <c r="S3210" s="206"/>
      <c r="T3210" s="206"/>
    </row>
    <row r="3211" spans="1:20">
      <c r="A3211" s="214">
        <v>3207</v>
      </c>
      <c r="B3211" s="203">
        <v>3207</v>
      </c>
      <c r="C3211" s="105">
        <v>39717</v>
      </c>
      <c r="D3211" s="203"/>
      <c r="E3211" s="277">
        <v>39720</v>
      </c>
      <c r="F3211" s="105">
        <v>39727</v>
      </c>
      <c r="G3211" s="203"/>
      <c r="H3211" s="203"/>
      <c r="I3211" s="206">
        <v>72860</v>
      </c>
      <c r="J3211" s="206"/>
      <c r="K3211" s="206"/>
      <c r="L3211" s="206">
        <v>33998</v>
      </c>
      <c r="M3211" s="206" t="s">
        <v>664</v>
      </c>
      <c r="N3211" s="206">
        <v>119579</v>
      </c>
      <c r="O3211" s="206">
        <v>29908</v>
      </c>
      <c r="P3211" s="206">
        <v>847129</v>
      </c>
      <c r="Q3211" s="206">
        <v>842518</v>
      </c>
      <c r="R3211" s="206">
        <v>10297</v>
      </c>
      <c r="S3211" s="206"/>
      <c r="T3211" s="206"/>
    </row>
    <row r="3212" spans="1:20">
      <c r="A3212" s="214">
        <v>3208</v>
      </c>
      <c r="B3212" s="203">
        <v>3208</v>
      </c>
      <c r="C3212" s="105">
        <v>39717</v>
      </c>
      <c r="D3212" s="203"/>
      <c r="E3212" s="277">
        <v>39720</v>
      </c>
      <c r="F3212" s="105">
        <v>39752</v>
      </c>
      <c r="G3212" s="203"/>
      <c r="H3212" s="203"/>
      <c r="I3212" s="206">
        <v>72861</v>
      </c>
      <c r="J3212" s="206"/>
      <c r="K3212" s="206"/>
      <c r="L3212" s="206">
        <v>33997</v>
      </c>
      <c r="M3212" s="206" t="s">
        <v>665</v>
      </c>
      <c r="N3212" s="206">
        <v>119991</v>
      </c>
      <c r="O3212" s="206">
        <v>29895</v>
      </c>
      <c r="P3212" s="206">
        <v>847132</v>
      </c>
      <c r="Q3212" s="206">
        <v>842507</v>
      </c>
      <c r="R3212" s="206">
        <v>13656</v>
      </c>
      <c r="S3212" s="206"/>
      <c r="T3212" s="206"/>
    </row>
    <row r="3213" spans="1:20">
      <c r="A3213" s="214">
        <v>3209</v>
      </c>
      <c r="B3213" s="203">
        <v>3209</v>
      </c>
      <c r="C3213" s="105">
        <v>39717</v>
      </c>
      <c r="D3213" s="203"/>
      <c r="E3213" s="277">
        <v>39720</v>
      </c>
      <c r="F3213" s="105">
        <v>39721</v>
      </c>
      <c r="G3213" s="105">
        <v>39721</v>
      </c>
      <c r="H3213" s="238" t="s">
        <v>122</v>
      </c>
      <c r="I3213" s="206">
        <v>73015</v>
      </c>
      <c r="J3213" s="206"/>
      <c r="K3213" s="206"/>
      <c r="L3213" s="206">
        <v>34015</v>
      </c>
      <c r="M3213" s="206" t="s">
        <v>666</v>
      </c>
      <c r="N3213" s="206">
        <v>118270</v>
      </c>
      <c r="O3213" s="206">
        <v>29923</v>
      </c>
      <c r="P3213" s="206">
        <v>847277</v>
      </c>
      <c r="Q3213" s="206">
        <v>842504</v>
      </c>
      <c r="R3213" s="206">
        <v>13544</v>
      </c>
      <c r="S3213" s="206"/>
      <c r="T3213" s="206"/>
    </row>
    <row r="3214" spans="1:20">
      <c r="A3214" s="214">
        <v>3210</v>
      </c>
      <c r="B3214" s="203">
        <v>3210</v>
      </c>
      <c r="C3214" s="105">
        <v>39717</v>
      </c>
      <c r="D3214" s="203"/>
      <c r="E3214" s="277">
        <v>39720</v>
      </c>
      <c r="F3214" s="105">
        <v>39727</v>
      </c>
      <c r="G3214" s="203"/>
      <c r="H3214" s="203"/>
      <c r="I3214" s="206">
        <v>73077</v>
      </c>
      <c r="J3214" s="206"/>
      <c r="K3214" s="206"/>
      <c r="L3214" s="206">
        <v>33909</v>
      </c>
      <c r="M3214" s="206" t="s">
        <v>667</v>
      </c>
      <c r="N3214" s="206">
        <v>118759</v>
      </c>
      <c r="O3214" s="206">
        <v>29899</v>
      </c>
      <c r="P3214" s="206">
        <v>847997</v>
      </c>
      <c r="Q3214" s="206">
        <v>842508</v>
      </c>
      <c r="R3214" s="206">
        <v>13657</v>
      </c>
      <c r="S3214" s="206"/>
      <c r="T3214" s="206"/>
    </row>
    <row r="3215" spans="1:20">
      <c r="A3215" s="214">
        <v>3211</v>
      </c>
      <c r="B3215" s="203">
        <v>3211</v>
      </c>
      <c r="C3215" s="105">
        <v>39717</v>
      </c>
      <c r="D3215" s="203"/>
      <c r="E3215" s="277">
        <v>39720</v>
      </c>
      <c r="F3215" s="105">
        <v>39727</v>
      </c>
      <c r="G3215" s="203"/>
      <c r="H3215" s="203"/>
      <c r="I3215" s="206">
        <v>72887</v>
      </c>
      <c r="J3215" s="206"/>
      <c r="K3215" s="206"/>
      <c r="L3215" s="206">
        <v>33988</v>
      </c>
      <c r="M3215" s="206" t="s">
        <v>668</v>
      </c>
      <c r="N3215" s="206">
        <v>119579</v>
      </c>
      <c r="O3215" s="206">
        <v>29802</v>
      </c>
      <c r="P3215" s="206">
        <v>847974</v>
      </c>
      <c r="Q3215" s="206">
        <v>842505</v>
      </c>
      <c r="R3215" s="206">
        <v>12452</v>
      </c>
      <c r="S3215" s="206"/>
      <c r="T3215" s="206"/>
    </row>
    <row r="3216" spans="1:20">
      <c r="A3216" s="214">
        <v>3212</v>
      </c>
      <c r="B3216" s="203">
        <v>3212</v>
      </c>
      <c r="C3216" s="105">
        <v>39717</v>
      </c>
      <c r="D3216" s="203"/>
      <c r="E3216" s="277">
        <v>39720</v>
      </c>
      <c r="F3216" s="105">
        <v>39727</v>
      </c>
      <c r="G3216" s="203"/>
      <c r="H3216" s="203"/>
      <c r="I3216" s="206">
        <v>73132</v>
      </c>
      <c r="J3216" s="206"/>
      <c r="K3216" s="206"/>
      <c r="L3216" s="206">
        <v>33968</v>
      </c>
      <c r="M3216" s="206" t="s">
        <v>669</v>
      </c>
      <c r="N3216" s="206">
        <v>119682</v>
      </c>
      <c r="O3216" s="206">
        <v>29843</v>
      </c>
      <c r="P3216" s="206">
        <v>847971</v>
      </c>
      <c r="Q3216" s="206">
        <v>842506</v>
      </c>
      <c r="R3216" s="206">
        <v>13482</v>
      </c>
      <c r="S3216" s="206"/>
      <c r="T3216" s="206"/>
    </row>
    <row r="3217" spans="1:20">
      <c r="A3217" s="214">
        <v>3213</v>
      </c>
      <c r="B3217" s="203">
        <v>3213</v>
      </c>
      <c r="C3217" s="105">
        <v>39717</v>
      </c>
      <c r="D3217" s="203"/>
      <c r="E3217" s="277">
        <v>39720</v>
      </c>
      <c r="F3217" s="105">
        <v>39721</v>
      </c>
      <c r="G3217" s="105">
        <v>39722</v>
      </c>
      <c r="H3217" s="238" t="s">
        <v>120</v>
      </c>
      <c r="I3217" s="206">
        <v>72859</v>
      </c>
      <c r="J3217" s="206"/>
      <c r="K3217" s="206"/>
      <c r="L3217" s="206">
        <v>34000</v>
      </c>
      <c r="M3217" s="206" t="s">
        <v>670</v>
      </c>
      <c r="N3217" s="206">
        <v>120177</v>
      </c>
      <c r="O3217" s="206">
        <v>29904</v>
      </c>
      <c r="P3217" s="206">
        <v>848000</v>
      </c>
      <c r="Q3217" s="206">
        <v>842517</v>
      </c>
      <c r="R3217" s="206">
        <v>13355</v>
      </c>
      <c r="S3217" s="206"/>
      <c r="T3217" s="206"/>
    </row>
    <row r="3218" spans="1:20">
      <c r="A3218" s="214">
        <v>3214</v>
      </c>
      <c r="B3218" s="203">
        <v>3214</v>
      </c>
      <c r="C3218" s="105">
        <v>39720</v>
      </c>
      <c r="D3218" s="203"/>
      <c r="E3218" s="277">
        <v>39720</v>
      </c>
      <c r="F3218" s="105">
        <v>39727</v>
      </c>
      <c r="G3218" s="203"/>
      <c r="H3218" s="203"/>
      <c r="I3218" s="206">
        <v>73211</v>
      </c>
      <c r="J3218" s="206"/>
      <c r="K3218" s="206"/>
      <c r="L3218" s="206">
        <v>34004</v>
      </c>
      <c r="M3218" s="206" t="s">
        <v>671</v>
      </c>
      <c r="N3218" s="206">
        <v>119121</v>
      </c>
      <c r="O3218" s="206">
        <v>29909</v>
      </c>
      <c r="P3218" s="206">
        <v>847394</v>
      </c>
      <c r="Q3218" s="206">
        <v>842509</v>
      </c>
      <c r="R3218" s="206">
        <v>13271</v>
      </c>
      <c r="S3218" s="206"/>
      <c r="T3218" s="206"/>
    </row>
    <row r="3219" spans="1:20">
      <c r="A3219" s="214">
        <v>3215</v>
      </c>
      <c r="B3219" s="203">
        <v>3215</v>
      </c>
      <c r="C3219" s="105">
        <v>39720</v>
      </c>
      <c r="D3219" s="203"/>
      <c r="E3219" s="277">
        <v>39720</v>
      </c>
      <c r="F3219" s="105">
        <v>39734</v>
      </c>
      <c r="G3219" s="203"/>
      <c r="H3219" s="203"/>
      <c r="I3219" s="206">
        <v>72926</v>
      </c>
      <c r="J3219" s="206"/>
      <c r="K3219" s="206"/>
      <c r="L3219" s="206">
        <v>34002</v>
      </c>
      <c r="M3219" s="206" t="s">
        <v>672</v>
      </c>
      <c r="N3219" s="206">
        <v>119579</v>
      </c>
      <c r="O3219" s="206">
        <v>29917</v>
      </c>
      <c r="P3219" s="206">
        <v>848281</v>
      </c>
      <c r="Q3219" s="206">
        <v>842515</v>
      </c>
      <c r="R3219" s="206">
        <v>13383</v>
      </c>
      <c r="S3219" s="206"/>
      <c r="T3219" s="206"/>
    </row>
    <row r="3220" spans="1:20">
      <c r="A3220" s="203">
        <v>3216</v>
      </c>
      <c r="B3220" s="215">
        <v>3216</v>
      </c>
      <c r="C3220" s="105">
        <v>39720</v>
      </c>
      <c r="D3220" s="203"/>
      <c r="E3220" s="277">
        <v>39721</v>
      </c>
      <c r="F3220" s="105">
        <v>39730</v>
      </c>
      <c r="G3220" s="203"/>
      <c r="H3220" s="203"/>
      <c r="I3220" s="206">
        <v>72863</v>
      </c>
      <c r="J3220" s="206"/>
      <c r="K3220" s="206"/>
      <c r="L3220" s="206">
        <v>33990</v>
      </c>
      <c r="M3220" s="206" t="s">
        <v>673</v>
      </c>
      <c r="N3220" s="206">
        <v>118642</v>
      </c>
      <c r="O3220" s="206">
        <v>29800</v>
      </c>
      <c r="P3220" s="206">
        <v>848003</v>
      </c>
      <c r="Q3220" s="206">
        <v>842512</v>
      </c>
      <c r="R3220" s="206">
        <v>12462</v>
      </c>
      <c r="S3220" s="206"/>
      <c r="T3220" s="206"/>
    </row>
    <row r="3221" spans="1:20">
      <c r="A3221" s="203">
        <v>3217</v>
      </c>
      <c r="B3221" s="215">
        <v>3217</v>
      </c>
      <c r="C3221" s="105">
        <v>39720</v>
      </c>
      <c r="D3221" s="203"/>
      <c r="E3221" s="277">
        <v>39720</v>
      </c>
      <c r="F3221" s="105">
        <v>39727</v>
      </c>
      <c r="G3221" s="203"/>
      <c r="H3221" s="203"/>
      <c r="I3221" s="206">
        <v>72891</v>
      </c>
      <c r="J3221" s="206"/>
      <c r="K3221" s="206"/>
      <c r="L3221" s="206">
        <v>33712</v>
      </c>
      <c r="M3221" s="206" t="s">
        <v>674</v>
      </c>
      <c r="N3221" s="206">
        <v>118112</v>
      </c>
      <c r="O3221" s="206">
        <v>29408</v>
      </c>
      <c r="P3221" s="206">
        <v>848004</v>
      </c>
      <c r="Q3221" s="206">
        <v>842835</v>
      </c>
      <c r="R3221" s="206">
        <v>13138</v>
      </c>
      <c r="S3221" s="206"/>
      <c r="T3221" s="206"/>
    </row>
    <row r="3222" spans="1:20">
      <c r="A3222" s="203">
        <v>3218</v>
      </c>
      <c r="B3222" s="215">
        <v>3218</v>
      </c>
      <c r="C3222" s="105">
        <v>39720</v>
      </c>
      <c r="D3222" s="203"/>
      <c r="E3222" s="277">
        <v>39721</v>
      </c>
      <c r="F3222" s="105">
        <v>39727</v>
      </c>
      <c r="G3222" s="203"/>
      <c r="H3222" s="203"/>
      <c r="I3222" s="206">
        <v>72866</v>
      </c>
      <c r="J3222" s="206"/>
      <c r="K3222" s="206"/>
      <c r="L3222" s="206">
        <v>33895</v>
      </c>
      <c r="M3222" s="206" t="s">
        <v>675</v>
      </c>
      <c r="N3222" s="206">
        <v>118612</v>
      </c>
      <c r="O3222" s="206">
        <v>29676</v>
      </c>
      <c r="P3222" s="206">
        <v>847209</v>
      </c>
      <c r="Q3222" s="206">
        <v>842836</v>
      </c>
      <c r="R3222" s="206">
        <v>13017</v>
      </c>
      <c r="S3222" s="206"/>
      <c r="T3222" s="206"/>
    </row>
    <row r="3223" spans="1:20">
      <c r="A3223" s="203">
        <v>3219</v>
      </c>
      <c r="B3223" s="215">
        <v>3219</v>
      </c>
      <c r="C3223" s="105">
        <v>39720</v>
      </c>
      <c r="D3223" s="203"/>
      <c r="E3223" s="277">
        <v>39731</v>
      </c>
      <c r="F3223" s="105">
        <v>39727</v>
      </c>
      <c r="G3223" s="203"/>
      <c r="H3223" s="203"/>
      <c r="I3223" s="206">
        <v>72795</v>
      </c>
      <c r="J3223" s="206"/>
      <c r="K3223" s="206"/>
      <c r="L3223" s="206">
        <v>34007</v>
      </c>
      <c r="M3223" s="206" t="s">
        <v>676</v>
      </c>
      <c r="N3223" s="206">
        <v>120450</v>
      </c>
      <c r="O3223" s="206">
        <v>29914</v>
      </c>
      <c r="P3223" s="206">
        <v>847391</v>
      </c>
      <c r="Q3223" s="206">
        <v>842529</v>
      </c>
      <c r="R3223" s="206">
        <v>13374</v>
      </c>
      <c r="S3223" s="206"/>
      <c r="T3223" s="206"/>
    </row>
    <row r="3224" spans="1:20">
      <c r="A3224" s="203">
        <v>3220</v>
      </c>
      <c r="B3224" s="215">
        <v>3220</v>
      </c>
      <c r="C3224" s="105">
        <v>39720</v>
      </c>
      <c r="D3224" s="203"/>
      <c r="E3224" s="277">
        <v>39721</v>
      </c>
      <c r="F3224" s="105">
        <v>39727</v>
      </c>
      <c r="G3224" s="203"/>
      <c r="H3224" s="203"/>
      <c r="I3224" s="206">
        <v>72883</v>
      </c>
      <c r="J3224" s="206"/>
      <c r="K3224" s="206"/>
      <c r="L3224" s="206">
        <v>34018</v>
      </c>
      <c r="M3224" s="206" t="s">
        <v>677</v>
      </c>
      <c r="N3224" s="206">
        <v>120437</v>
      </c>
      <c r="O3224" s="206">
        <v>29922</v>
      </c>
      <c r="P3224" s="206">
        <v>844968</v>
      </c>
      <c r="Q3224" s="206">
        <v>842524</v>
      </c>
      <c r="R3224" s="206">
        <v>13501</v>
      </c>
      <c r="S3224" s="206"/>
      <c r="T3224" s="206"/>
    </row>
    <row r="3225" spans="1:20">
      <c r="A3225" s="203">
        <v>3221</v>
      </c>
      <c r="B3225" s="215">
        <v>3221</v>
      </c>
      <c r="C3225" s="105">
        <v>39720</v>
      </c>
      <c r="D3225" s="203"/>
      <c r="E3225" s="277">
        <v>39721</v>
      </c>
      <c r="F3225" s="105">
        <v>39727</v>
      </c>
      <c r="G3225" s="203"/>
      <c r="H3225" s="203"/>
      <c r="I3225" s="206">
        <v>73066</v>
      </c>
      <c r="J3225" s="206"/>
      <c r="K3225" s="206"/>
      <c r="L3225" s="206">
        <v>34022</v>
      </c>
      <c r="M3225" s="206" t="s">
        <v>678</v>
      </c>
      <c r="N3225" s="206">
        <v>120335</v>
      </c>
      <c r="O3225" s="206">
        <v>29925</v>
      </c>
      <c r="P3225" s="206">
        <v>848284</v>
      </c>
      <c r="Q3225" s="206">
        <v>842519</v>
      </c>
      <c r="R3225" s="206">
        <v>13655</v>
      </c>
      <c r="S3225" s="206"/>
      <c r="T3225" s="206"/>
    </row>
    <row r="3226" spans="1:20">
      <c r="A3226" s="203">
        <v>3222</v>
      </c>
      <c r="B3226" s="215">
        <v>3222</v>
      </c>
      <c r="C3226" s="105">
        <v>39720</v>
      </c>
      <c r="D3226" s="203"/>
      <c r="E3226" s="277">
        <v>39721</v>
      </c>
      <c r="F3226" s="105">
        <v>39727</v>
      </c>
      <c r="G3226" s="203"/>
      <c r="H3226" s="203"/>
      <c r="I3226" s="206">
        <v>73051</v>
      </c>
      <c r="J3226" s="206"/>
      <c r="K3226" s="206"/>
      <c r="L3226" s="206">
        <v>34006</v>
      </c>
      <c r="M3226" s="206" t="s">
        <v>679</v>
      </c>
      <c r="N3226" s="206">
        <v>119721</v>
      </c>
      <c r="O3226" s="206">
        <v>29905</v>
      </c>
      <c r="P3226" s="206">
        <v>847522</v>
      </c>
      <c r="Q3226" s="206">
        <v>842526</v>
      </c>
      <c r="R3226" s="206">
        <v>13391</v>
      </c>
      <c r="S3226" s="206"/>
      <c r="T3226" s="206"/>
    </row>
    <row r="3227" spans="1:20">
      <c r="A3227" s="203">
        <v>3223</v>
      </c>
      <c r="B3227" s="215">
        <v>3223</v>
      </c>
      <c r="C3227" s="105">
        <v>39720</v>
      </c>
      <c r="D3227" s="203"/>
      <c r="E3227" s="277">
        <v>39721</v>
      </c>
      <c r="F3227" s="105">
        <v>39727</v>
      </c>
      <c r="G3227" s="203"/>
      <c r="H3227" s="203"/>
      <c r="I3227" s="206">
        <v>72882</v>
      </c>
      <c r="J3227" s="206"/>
      <c r="K3227" s="206"/>
      <c r="L3227" s="206">
        <v>34020</v>
      </c>
      <c r="M3227" s="206" t="s">
        <v>680</v>
      </c>
      <c r="N3227" s="206">
        <v>120245</v>
      </c>
      <c r="O3227" s="206">
        <v>29932</v>
      </c>
      <c r="P3227" s="206">
        <v>847395</v>
      </c>
      <c r="Q3227" s="206">
        <v>842525</v>
      </c>
      <c r="R3227" s="206">
        <v>13401</v>
      </c>
      <c r="S3227" s="206"/>
      <c r="T3227" s="206"/>
    </row>
    <row r="3228" spans="1:20">
      <c r="A3228" s="203">
        <v>3224</v>
      </c>
      <c r="B3228" s="215">
        <v>3224</v>
      </c>
      <c r="C3228" s="105">
        <v>39720</v>
      </c>
      <c r="D3228" s="203"/>
      <c r="E3228" s="277">
        <v>39721</v>
      </c>
      <c r="F3228" s="105">
        <v>39727</v>
      </c>
      <c r="G3228" s="203"/>
      <c r="H3228" s="203"/>
      <c r="I3228" s="206">
        <v>72865</v>
      </c>
      <c r="J3228" s="206"/>
      <c r="K3228" s="206"/>
      <c r="L3228" s="206">
        <v>34019</v>
      </c>
      <c r="M3228" s="206" t="s">
        <v>681</v>
      </c>
      <c r="N3228" s="206">
        <v>119506</v>
      </c>
      <c r="O3228" s="206">
        <v>29942</v>
      </c>
      <c r="P3228" s="206">
        <v>846486</v>
      </c>
      <c r="Q3228" s="206">
        <v>841884</v>
      </c>
      <c r="R3228" s="206">
        <v>13495</v>
      </c>
      <c r="S3228" s="206"/>
      <c r="T3228" s="206"/>
    </row>
    <row r="3229" spans="1:20">
      <c r="A3229" s="203">
        <v>3225</v>
      </c>
      <c r="B3229" s="215">
        <v>3225</v>
      </c>
      <c r="C3229" s="105">
        <v>39720</v>
      </c>
      <c r="D3229" s="203"/>
      <c r="E3229" s="277">
        <v>39721</v>
      </c>
      <c r="F3229" s="105">
        <v>39727</v>
      </c>
      <c r="G3229" s="203"/>
      <c r="H3229" s="203"/>
      <c r="I3229" s="206">
        <v>72753</v>
      </c>
      <c r="J3229" s="206"/>
      <c r="K3229" s="206"/>
      <c r="L3229" s="206">
        <v>33880</v>
      </c>
      <c r="M3229" s="206" t="s">
        <v>682</v>
      </c>
      <c r="N3229" s="206">
        <v>120114</v>
      </c>
      <c r="O3229" s="206">
        <v>29714</v>
      </c>
      <c r="P3229" s="206">
        <v>847216</v>
      </c>
      <c r="Q3229" s="206">
        <v>842521</v>
      </c>
      <c r="R3229" s="206">
        <v>12865</v>
      </c>
      <c r="S3229" s="206"/>
      <c r="T3229" s="206"/>
    </row>
    <row r="3230" spans="1:20">
      <c r="A3230" s="203">
        <v>3226</v>
      </c>
      <c r="B3230" s="215">
        <v>3226</v>
      </c>
      <c r="C3230" s="105">
        <v>39720</v>
      </c>
      <c r="D3230" s="203"/>
      <c r="E3230" s="277">
        <v>39721</v>
      </c>
      <c r="F3230" s="105">
        <v>39727</v>
      </c>
      <c r="G3230" s="203"/>
      <c r="H3230" s="203"/>
      <c r="I3230" s="206">
        <v>72890</v>
      </c>
      <c r="J3230" s="206"/>
      <c r="K3230" s="206"/>
      <c r="L3230" s="206">
        <v>34026</v>
      </c>
      <c r="M3230" s="206" t="s">
        <v>683</v>
      </c>
      <c r="N3230" s="206">
        <v>118459</v>
      </c>
      <c r="O3230" s="206">
        <v>29937</v>
      </c>
      <c r="P3230" s="206">
        <v>847269</v>
      </c>
      <c r="Q3230" s="206">
        <v>842513</v>
      </c>
      <c r="R3230" s="206">
        <v>13373</v>
      </c>
      <c r="S3230" s="206"/>
      <c r="T3230" s="206"/>
    </row>
    <row r="3231" spans="1:20">
      <c r="A3231" s="203">
        <v>3227</v>
      </c>
      <c r="B3231" s="215">
        <v>3227</v>
      </c>
      <c r="C3231" s="105">
        <v>39720</v>
      </c>
      <c r="D3231" s="203"/>
      <c r="E3231" s="277">
        <v>39721</v>
      </c>
      <c r="F3231" s="105">
        <v>39727</v>
      </c>
      <c r="G3231" s="203"/>
      <c r="H3231" s="203"/>
      <c r="I3231" s="206">
        <v>72868</v>
      </c>
      <c r="J3231" s="206"/>
      <c r="K3231" s="206"/>
      <c r="L3231" s="206">
        <v>34024</v>
      </c>
      <c r="M3231" s="206" t="s">
        <v>684</v>
      </c>
      <c r="N3231" s="206">
        <v>118617</v>
      </c>
      <c r="O3231" s="206">
        <v>29941</v>
      </c>
      <c r="P3231" s="206">
        <v>846062</v>
      </c>
      <c r="Q3231" s="206">
        <v>841880</v>
      </c>
      <c r="R3231" s="206">
        <v>13687</v>
      </c>
      <c r="S3231" s="206"/>
      <c r="T3231" s="206"/>
    </row>
    <row r="3232" spans="1:20">
      <c r="A3232" s="203">
        <v>3228</v>
      </c>
      <c r="B3232" s="215">
        <v>3228</v>
      </c>
      <c r="C3232" s="105">
        <v>39720</v>
      </c>
      <c r="D3232" s="203"/>
      <c r="E3232" s="277">
        <v>39721</v>
      </c>
      <c r="F3232" s="105">
        <v>39727</v>
      </c>
      <c r="G3232" s="203"/>
      <c r="H3232" s="203"/>
      <c r="I3232" s="206">
        <v>72679</v>
      </c>
      <c r="J3232" s="206"/>
      <c r="K3232" s="206"/>
      <c r="L3232" s="206">
        <v>34009</v>
      </c>
      <c r="M3232" s="206" t="s">
        <v>685</v>
      </c>
      <c r="N3232" s="206">
        <v>120337</v>
      </c>
      <c r="O3232" s="206">
        <v>29921</v>
      </c>
      <c r="P3232" s="206">
        <v>847267</v>
      </c>
      <c r="Q3232" s="206">
        <v>843639</v>
      </c>
      <c r="R3232" s="206">
        <v>13669</v>
      </c>
      <c r="S3232" s="206"/>
      <c r="T3232" s="206"/>
    </row>
    <row r="3233" spans="1:20">
      <c r="A3233" s="203">
        <v>3229</v>
      </c>
      <c r="B3233" s="215">
        <v>3229</v>
      </c>
      <c r="C3233" s="105">
        <v>39720</v>
      </c>
      <c r="D3233" s="203"/>
      <c r="E3233" s="277">
        <v>39722</v>
      </c>
      <c r="F3233" s="105">
        <v>39724</v>
      </c>
      <c r="G3233" s="203"/>
      <c r="H3233" s="203"/>
      <c r="I3233" s="206">
        <v>72683</v>
      </c>
      <c r="J3233" s="206"/>
      <c r="K3233" s="206"/>
      <c r="L3233" s="206">
        <v>34017</v>
      </c>
      <c r="M3233" s="206" t="s">
        <v>686</v>
      </c>
      <c r="N3233" s="206">
        <v>119123</v>
      </c>
      <c r="O3233" s="206">
        <v>29939</v>
      </c>
      <c r="P3233" s="206">
        <v>847207</v>
      </c>
      <c r="Q3233" s="206">
        <v>843651</v>
      </c>
      <c r="R3233" s="206">
        <v>13499</v>
      </c>
      <c r="S3233" s="206"/>
      <c r="T3233" s="206"/>
    </row>
    <row r="3234" spans="1:20">
      <c r="A3234" s="203">
        <v>3230</v>
      </c>
      <c r="B3234" s="215">
        <v>3230</v>
      </c>
      <c r="C3234" s="105">
        <v>39721</v>
      </c>
      <c r="D3234" s="203"/>
      <c r="E3234" s="277">
        <v>39721</v>
      </c>
      <c r="F3234" s="105">
        <v>39727</v>
      </c>
      <c r="G3234" s="203"/>
      <c r="H3234" s="203"/>
      <c r="I3234" s="206">
        <v>72682</v>
      </c>
      <c r="J3234" s="206"/>
      <c r="K3234" s="206"/>
      <c r="L3234" s="206">
        <v>33996</v>
      </c>
      <c r="M3234" s="206" t="s">
        <v>687</v>
      </c>
      <c r="N3234" s="206">
        <v>118631</v>
      </c>
      <c r="O3234" s="206">
        <v>29897</v>
      </c>
      <c r="P3234" s="206">
        <v>847110</v>
      </c>
      <c r="Q3234" s="206">
        <v>843647</v>
      </c>
      <c r="R3234" s="206">
        <v>13370</v>
      </c>
      <c r="S3234" s="206"/>
      <c r="T3234" s="206"/>
    </row>
    <row r="3235" spans="1:20">
      <c r="A3235" s="203">
        <v>3231</v>
      </c>
      <c r="B3235" s="215">
        <v>3231</v>
      </c>
      <c r="C3235" s="105">
        <v>39721</v>
      </c>
      <c r="D3235" s="203"/>
      <c r="E3235" s="277">
        <v>39721</v>
      </c>
      <c r="F3235" s="105">
        <v>39727</v>
      </c>
      <c r="G3235" s="203"/>
      <c r="H3235" s="203"/>
      <c r="I3235" s="206">
        <v>72684</v>
      </c>
      <c r="J3235" s="206"/>
      <c r="K3235" s="206"/>
      <c r="L3235" s="206">
        <v>34005</v>
      </c>
      <c r="M3235" s="206" t="s">
        <v>688</v>
      </c>
      <c r="N3235" s="206">
        <v>118618</v>
      </c>
      <c r="O3235" s="206">
        <v>29919</v>
      </c>
      <c r="P3235" s="206">
        <v>847126</v>
      </c>
      <c r="Q3235" s="206">
        <v>843640</v>
      </c>
      <c r="R3235" s="206">
        <v>13202</v>
      </c>
      <c r="S3235" s="206"/>
      <c r="T3235" s="206"/>
    </row>
    <row r="3236" spans="1:20">
      <c r="A3236" s="203">
        <v>3232</v>
      </c>
      <c r="B3236" s="215">
        <v>3232</v>
      </c>
      <c r="C3236" s="105">
        <v>39721</v>
      </c>
      <c r="D3236" s="203"/>
      <c r="E3236" s="277">
        <v>39721</v>
      </c>
      <c r="F3236" s="105">
        <v>39727</v>
      </c>
      <c r="G3236" s="203"/>
      <c r="H3236" s="203"/>
      <c r="I3236" s="206">
        <v>72685</v>
      </c>
      <c r="J3236" s="206"/>
      <c r="K3236" s="206"/>
      <c r="L3236" s="206">
        <v>33892</v>
      </c>
      <c r="M3236" s="206" t="s">
        <v>689</v>
      </c>
      <c r="N3236" s="206">
        <v>119639</v>
      </c>
      <c r="O3236" s="206">
        <v>29721</v>
      </c>
      <c r="P3236" s="206">
        <v>846650</v>
      </c>
      <c r="Q3236" s="206">
        <v>843653</v>
      </c>
      <c r="R3236" s="206">
        <v>13044</v>
      </c>
      <c r="S3236" s="206"/>
      <c r="T3236" s="206"/>
    </row>
    <row r="3237" spans="1:20">
      <c r="A3237" s="203">
        <v>3233</v>
      </c>
      <c r="B3237" s="215">
        <v>3233</v>
      </c>
      <c r="C3237" s="105">
        <v>39721</v>
      </c>
      <c r="D3237" s="203"/>
      <c r="E3237" s="277">
        <v>39721</v>
      </c>
      <c r="F3237" s="105">
        <v>39727</v>
      </c>
      <c r="G3237" s="203"/>
      <c r="H3237" s="203"/>
      <c r="I3237" s="206">
        <v>72680</v>
      </c>
      <c r="J3237" s="206"/>
      <c r="K3237" s="206"/>
      <c r="L3237" s="206">
        <v>34028</v>
      </c>
      <c r="M3237" s="206" t="s">
        <v>690</v>
      </c>
      <c r="N3237" s="206">
        <v>119125</v>
      </c>
      <c r="O3237" s="206">
        <v>29928</v>
      </c>
      <c r="P3237" s="206">
        <v>847539</v>
      </c>
      <c r="Q3237" s="206">
        <v>843642</v>
      </c>
      <c r="R3237" s="206">
        <v>13366</v>
      </c>
      <c r="S3237" s="206"/>
      <c r="T3237" s="206"/>
    </row>
    <row r="3238" spans="1:20">
      <c r="A3238" s="203">
        <v>3234</v>
      </c>
      <c r="B3238" s="215">
        <v>3234</v>
      </c>
      <c r="C3238" s="105">
        <v>39721</v>
      </c>
      <c r="D3238" s="203"/>
      <c r="E3238" s="277">
        <v>39722</v>
      </c>
      <c r="F3238" s="105">
        <v>39727</v>
      </c>
      <c r="G3238" s="203"/>
      <c r="H3238" s="203"/>
      <c r="I3238" s="206">
        <v>72918</v>
      </c>
      <c r="J3238" s="206"/>
      <c r="K3238" s="206"/>
      <c r="L3238" s="206">
        <v>34008</v>
      </c>
      <c r="M3238" s="206" t="s">
        <v>691</v>
      </c>
      <c r="N3238" s="206">
        <v>121127</v>
      </c>
      <c r="O3238" s="206">
        <v>29911</v>
      </c>
      <c r="P3238" s="206">
        <v>847955</v>
      </c>
      <c r="Q3238" s="206">
        <v>843650</v>
      </c>
      <c r="R3238" s="206">
        <v>13363</v>
      </c>
      <c r="S3238" s="206"/>
      <c r="T3238" s="206"/>
    </row>
    <row r="3239" spans="1:20">
      <c r="A3239" s="203">
        <v>3235</v>
      </c>
      <c r="B3239" s="215">
        <v>3235</v>
      </c>
      <c r="C3239" s="105">
        <v>39721</v>
      </c>
      <c r="D3239" s="203"/>
      <c r="E3239" s="277">
        <v>39722</v>
      </c>
      <c r="F3239" s="105">
        <v>39727</v>
      </c>
      <c r="G3239" s="203"/>
      <c r="H3239" s="203"/>
      <c r="I3239" s="206">
        <v>73053</v>
      </c>
      <c r="J3239" s="206"/>
      <c r="K3239" s="206"/>
      <c r="L3239" s="206">
        <v>33931</v>
      </c>
      <c r="M3239" s="206" t="s">
        <v>692</v>
      </c>
      <c r="N3239" s="206">
        <v>116940</v>
      </c>
      <c r="O3239" s="206">
        <v>29790</v>
      </c>
      <c r="P3239" s="206">
        <v>848005</v>
      </c>
      <c r="Q3239" s="206">
        <v>843644</v>
      </c>
      <c r="R3239" s="206">
        <v>13376</v>
      </c>
      <c r="S3239" s="206"/>
      <c r="T3239" s="206"/>
    </row>
    <row r="3240" spans="1:20">
      <c r="A3240" s="203">
        <v>3236</v>
      </c>
      <c r="B3240" s="215">
        <v>3236</v>
      </c>
      <c r="C3240" s="105">
        <v>39721</v>
      </c>
      <c r="D3240" s="203"/>
      <c r="E3240" s="277">
        <v>39722</v>
      </c>
      <c r="F3240" s="105">
        <v>39727</v>
      </c>
      <c r="G3240" s="203"/>
      <c r="H3240" s="203"/>
      <c r="I3240" s="206">
        <v>72889</v>
      </c>
      <c r="J3240" s="206"/>
      <c r="K3240" s="206"/>
      <c r="L3240" s="206">
        <v>34003</v>
      </c>
      <c r="M3240" s="206" t="s">
        <v>693</v>
      </c>
      <c r="N3240" s="206">
        <v>115869</v>
      </c>
      <c r="O3240" s="206">
        <v>29920</v>
      </c>
      <c r="P3240" s="206">
        <v>848285</v>
      </c>
      <c r="Q3240" s="206">
        <v>843630</v>
      </c>
      <c r="R3240" s="206">
        <v>13652</v>
      </c>
      <c r="S3240" s="206"/>
      <c r="T3240" s="206"/>
    </row>
    <row r="3241" spans="1:20">
      <c r="A3241" s="203">
        <v>3237</v>
      </c>
      <c r="B3241" s="215">
        <v>3237</v>
      </c>
      <c r="C3241" s="105">
        <v>39721</v>
      </c>
      <c r="D3241" s="203"/>
      <c r="E3241" s="277">
        <v>39722</v>
      </c>
      <c r="F3241" s="105">
        <v>39727</v>
      </c>
      <c r="G3241" s="203"/>
      <c r="H3241" s="203"/>
      <c r="I3241" s="206">
        <v>73130</v>
      </c>
      <c r="J3241" s="206"/>
      <c r="K3241" s="206"/>
      <c r="L3241" s="206">
        <v>34089</v>
      </c>
      <c r="M3241" s="206" t="s">
        <v>694</v>
      </c>
      <c r="N3241" s="206">
        <v>121130</v>
      </c>
      <c r="O3241" s="206">
        <v>30010</v>
      </c>
      <c r="P3241" s="206">
        <v>848277</v>
      </c>
      <c r="Q3241" s="206">
        <v>843649</v>
      </c>
      <c r="R3241" s="206">
        <v>13691</v>
      </c>
      <c r="S3241" s="206"/>
      <c r="T3241" s="206"/>
    </row>
    <row r="3242" spans="1:20">
      <c r="A3242" s="203">
        <v>3238</v>
      </c>
      <c r="B3242" s="215">
        <v>3238</v>
      </c>
      <c r="C3242" s="105">
        <v>39721</v>
      </c>
      <c r="D3242" s="203"/>
      <c r="E3242" s="277">
        <v>39722</v>
      </c>
      <c r="F3242" s="105">
        <v>39727</v>
      </c>
      <c r="G3242" s="203"/>
      <c r="H3242" s="203"/>
      <c r="I3242" s="206">
        <v>73019</v>
      </c>
      <c r="J3242" s="206"/>
      <c r="K3242" s="206"/>
      <c r="L3242" s="206">
        <v>34069</v>
      </c>
      <c r="M3242" s="206" t="s">
        <v>695</v>
      </c>
      <c r="N3242" s="206">
        <v>120988</v>
      </c>
      <c r="O3242" s="206">
        <v>29987</v>
      </c>
      <c r="P3242" s="206">
        <v>848756</v>
      </c>
      <c r="Q3242" s="206">
        <v>843654</v>
      </c>
      <c r="R3242" s="206">
        <v>358</v>
      </c>
      <c r="S3242" s="206"/>
      <c r="T3242" s="206"/>
    </row>
    <row r="3243" spans="1:20">
      <c r="A3243" s="203">
        <v>3239</v>
      </c>
      <c r="B3243" s="215">
        <v>3239</v>
      </c>
      <c r="C3243" s="105">
        <v>39721</v>
      </c>
      <c r="D3243" s="203"/>
      <c r="E3243" s="277">
        <v>39722</v>
      </c>
      <c r="F3243" s="105">
        <v>39727</v>
      </c>
      <c r="G3243" s="203"/>
      <c r="H3243" s="203"/>
      <c r="I3243" s="206">
        <v>72935</v>
      </c>
      <c r="J3243" s="206"/>
      <c r="K3243" s="206"/>
      <c r="L3243" s="206">
        <v>34066</v>
      </c>
      <c r="M3243" s="206" t="s">
        <v>696</v>
      </c>
      <c r="N3243" s="206">
        <v>120188</v>
      </c>
      <c r="O3243" s="206">
        <v>30005</v>
      </c>
      <c r="P3243" s="206">
        <v>848707</v>
      </c>
      <c r="Q3243" s="206">
        <v>843643</v>
      </c>
      <c r="R3243" s="206">
        <v>13667</v>
      </c>
      <c r="S3243" s="206"/>
      <c r="T3243" s="206"/>
    </row>
    <row r="3244" spans="1:20">
      <c r="A3244" s="203">
        <v>3240</v>
      </c>
      <c r="B3244" s="215">
        <v>3240</v>
      </c>
      <c r="C3244" s="105">
        <v>39721</v>
      </c>
      <c r="D3244" s="203"/>
      <c r="E3244" s="277">
        <v>39722</v>
      </c>
      <c r="F3244" s="105">
        <v>39727</v>
      </c>
      <c r="G3244" s="203"/>
      <c r="H3244" s="203"/>
      <c r="I3244" s="206">
        <v>72930</v>
      </c>
      <c r="J3244" s="206"/>
      <c r="K3244" s="206"/>
      <c r="L3244" s="206">
        <v>33883</v>
      </c>
      <c r="M3244" s="206" t="s">
        <v>697</v>
      </c>
      <c r="N3244" s="206">
        <v>120826</v>
      </c>
      <c r="O3244" s="206">
        <v>29738</v>
      </c>
      <c r="P3244" s="206">
        <v>848758</v>
      </c>
      <c r="Q3244" s="206">
        <v>843645</v>
      </c>
      <c r="R3244" s="206">
        <v>12921</v>
      </c>
      <c r="S3244" s="206"/>
      <c r="T3244" s="206"/>
    </row>
    <row r="3245" spans="1:20">
      <c r="A3245" s="203">
        <v>3241</v>
      </c>
      <c r="B3245" s="215">
        <v>3241</v>
      </c>
      <c r="C3245" s="105">
        <v>39721</v>
      </c>
      <c r="D3245" s="203"/>
      <c r="E3245" s="277">
        <v>39722</v>
      </c>
      <c r="F3245" s="105">
        <v>39727</v>
      </c>
      <c r="G3245" s="203"/>
      <c r="H3245" s="203"/>
      <c r="I3245" s="206">
        <v>73126</v>
      </c>
      <c r="J3245" s="206"/>
      <c r="K3245" s="206"/>
      <c r="L3245" s="206">
        <v>34072</v>
      </c>
      <c r="M3245" s="206" t="s">
        <v>698</v>
      </c>
      <c r="N3245" s="206">
        <v>121122</v>
      </c>
      <c r="O3245" s="206">
        <v>29979</v>
      </c>
      <c r="P3245" s="206">
        <v>848762</v>
      </c>
      <c r="Q3245" s="206">
        <v>843648</v>
      </c>
      <c r="R3245" s="206">
        <v>393</v>
      </c>
      <c r="S3245" s="206"/>
      <c r="T3245" s="206"/>
    </row>
    <row r="3246" spans="1:20">
      <c r="A3246" s="203">
        <v>3242</v>
      </c>
      <c r="B3246" s="215">
        <v>3242</v>
      </c>
      <c r="C3246" s="105">
        <v>39721</v>
      </c>
      <c r="D3246" s="203"/>
      <c r="E3246" s="277">
        <v>39722</v>
      </c>
      <c r="F3246" s="105">
        <v>39727</v>
      </c>
      <c r="G3246" s="203"/>
      <c r="H3246" s="203"/>
      <c r="I3246" s="206">
        <v>73117</v>
      </c>
      <c r="J3246" s="206"/>
      <c r="K3246" s="206"/>
      <c r="L3246" s="206">
        <v>34016</v>
      </c>
      <c r="M3246" s="206" t="s">
        <v>699</v>
      </c>
      <c r="N3246" s="206">
        <v>120752</v>
      </c>
      <c r="O3246" s="206">
        <v>29938</v>
      </c>
      <c r="P3246" s="206">
        <v>848724</v>
      </c>
      <c r="Q3246" s="206">
        <v>843631</v>
      </c>
      <c r="R3246" s="206">
        <v>13477</v>
      </c>
      <c r="S3246" s="206"/>
      <c r="T3246" s="206"/>
    </row>
    <row r="3247" spans="1:20">
      <c r="A3247" s="203">
        <v>3243</v>
      </c>
      <c r="B3247" s="215">
        <v>3243</v>
      </c>
      <c r="C3247" s="105">
        <v>39721</v>
      </c>
      <c r="D3247" s="203"/>
      <c r="E3247" s="277">
        <v>39722</v>
      </c>
      <c r="F3247" s="105">
        <v>39727</v>
      </c>
      <c r="G3247" s="203"/>
      <c r="H3247" s="203"/>
      <c r="I3247" s="206">
        <v>73073</v>
      </c>
      <c r="J3247" s="206"/>
      <c r="K3247" s="206"/>
      <c r="L3247" s="206">
        <v>34048</v>
      </c>
      <c r="M3247" s="206" t="s">
        <v>700</v>
      </c>
      <c r="N3247" s="206">
        <v>121138</v>
      </c>
      <c r="O3247" s="206">
        <v>29977</v>
      </c>
      <c r="P3247" s="206">
        <v>848759</v>
      </c>
      <c r="Q3247" s="206">
        <v>843641</v>
      </c>
      <c r="R3247" s="206">
        <v>10778</v>
      </c>
      <c r="S3247" s="206"/>
      <c r="T3247" s="206"/>
    </row>
    <row r="3248" spans="1:20">
      <c r="A3248" s="203">
        <v>3244</v>
      </c>
      <c r="B3248" s="215">
        <v>3244</v>
      </c>
      <c r="C3248" s="105">
        <v>39721</v>
      </c>
      <c r="D3248" s="203"/>
      <c r="E3248" s="277">
        <v>39722</v>
      </c>
      <c r="F3248" s="105">
        <v>39727</v>
      </c>
      <c r="G3248" s="203"/>
      <c r="H3248" s="203"/>
      <c r="I3248" s="206">
        <v>72936</v>
      </c>
      <c r="J3248" s="206"/>
      <c r="K3248" s="206"/>
      <c r="L3248" s="206">
        <v>34081</v>
      </c>
      <c r="M3248" s="206" t="s">
        <v>701</v>
      </c>
      <c r="N3248" s="206">
        <v>120983</v>
      </c>
      <c r="O3248" s="206">
        <v>30037</v>
      </c>
      <c r="P3248" s="206">
        <v>848743</v>
      </c>
      <c r="Q3248" s="206">
        <v>843648</v>
      </c>
      <c r="R3248" s="206">
        <v>13421</v>
      </c>
      <c r="S3248" s="206"/>
      <c r="T3248" s="206"/>
    </row>
    <row r="3249" spans="1:20">
      <c r="A3249" s="203">
        <v>3245</v>
      </c>
      <c r="B3249" s="215">
        <v>3245</v>
      </c>
      <c r="C3249" s="105">
        <v>39721</v>
      </c>
      <c r="D3249" s="203"/>
      <c r="E3249" s="277">
        <v>39722</v>
      </c>
      <c r="F3249" s="105">
        <v>39727</v>
      </c>
      <c r="G3249" s="203"/>
      <c r="H3249" s="203"/>
      <c r="I3249" s="206">
        <v>73078</v>
      </c>
      <c r="J3249" s="206"/>
      <c r="K3249" s="206"/>
      <c r="L3249" s="206">
        <v>34054</v>
      </c>
      <c r="M3249" s="206" t="s">
        <v>702</v>
      </c>
      <c r="N3249" s="206">
        <v>120827</v>
      </c>
      <c r="O3249" s="206">
        <v>29962</v>
      </c>
      <c r="P3249" s="206">
        <v>848737</v>
      </c>
      <c r="Q3249" s="206">
        <v>843652</v>
      </c>
      <c r="R3249" s="206">
        <v>13526</v>
      </c>
      <c r="S3249" s="206"/>
      <c r="T3249" s="206"/>
    </row>
    <row r="3250" spans="1:20">
      <c r="A3250" s="203">
        <v>3246</v>
      </c>
      <c r="B3250" s="215">
        <v>3246</v>
      </c>
      <c r="C3250" s="105">
        <v>39721</v>
      </c>
      <c r="D3250" s="203"/>
      <c r="E3250" s="277">
        <v>39722</v>
      </c>
      <c r="F3250" s="105">
        <v>39727</v>
      </c>
      <c r="G3250" s="203"/>
      <c r="H3250" s="203"/>
      <c r="I3250" s="206">
        <v>72845</v>
      </c>
      <c r="J3250" s="206"/>
      <c r="K3250" s="206"/>
      <c r="L3250" s="206">
        <v>34058</v>
      </c>
      <c r="M3250" s="206" t="s">
        <v>703</v>
      </c>
      <c r="N3250" s="206">
        <v>120989</v>
      </c>
      <c r="O3250" s="206">
        <v>29974</v>
      </c>
      <c r="P3250" s="206">
        <v>847973</v>
      </c>
      <c r="Q3250" s="206">
        <v>843628</v>
      </c>
      <c r="R3250" s="206">
        <v>13683</v>
      </c>
      <c r="S3250" s="206"/>
      <c r="T3250" s="206"/>
    </row>
    <row r="3251" spans="1:20">
      <c r="A3251" s="203">
        <v>3247</v>
      </c>
      <c r="B3251" s="215">
        <v>3247</v>
      </c>
      <c r="C3251" s="105">
        <v>39721</v>
      </c>
      <c r="D3251" s="203"/>
      <c r="E3251" s="277">
        <v>39722</v>
      </c>
      <c r="F3251" s="105">
        <v>39727</v>
      </c>
      <c r="G3251" s="203"/>
      <c r="H3251" s="203"/>
      <c r="I3251" s="206">
        <v>72921</v>
      </c>
      <c r="J3251" s="206"/>
      <c r="K3251" s="206"/>
      <c r="L3251" s="206">
        <v>34064</v>
      </c>
      <c r="M3251" s="206" t="s">
        <v>704</v>
      </c>
      <c r="N3251" s="206">
        <v>120755</v>
      </c>
      <c r="O3251" s="206">
        <v>29963</v>
      </c>
      <c r="P3251" s="206">
        <v>847455</v>
      </c>
      <c r="Q3251" s="206">
        <v>843634</v>
      </c>
      <c r="R3251" s="206">
        <v>11807</v>
      </c>
      <c r="S3251" s="206"/>
      <c r="T3251" s="206"/>
    </row>
    <row r="3252" spans="1:20">
      <c r="A3252" s="203">
        <v>3248</v>
      </c>
      <c r="B3252" s="215">
        <v>3248</v>
      </c>
      <c r="C3252" s="105">
        <v>39722</v>
      </c>
      <c r="D3252" s="203"/>
      <c r="E3252" s="277">
        <v>39722</v>
      </c>
      <c r="F3252" s="105">
        <v>39727</v>
      </c>
      <c r="G3252" s="203"/>
      <c r="H3252" s="203"/>
      <c r="I3252" s="206">
        <v>73118</v>
      </c>
      <c r="J3252" s="206"/>
      <c r="K3252" s="206"/>
      <c r="L3252" s="206">
        <v>33746</v>
      </c>
      <c r="M3252" s="206" t="s">
        <v>705</v>
      </c>
      <c r="N3252" s="206">
        <v>118616</v>
      </c>
      <c r="O3252" s="206">
        <v>29465</v>
      </c>
      <c r="P3252" s="206">
        <v>848337</v>
      </c>
      <c r="Q3252" s="206">
        <v>843835</v>
      </c>
      <c r="R3252" s="206">
        <v>13129</v>
      </c>
      <c r="S3252" s="206"/>
      <c r="T3252" s="206"/>
    </row>
    <row r="3253" spans="1:20">
      <c r="A3253" s="203">
        <v>3249</v>
      </c>
      <c r="B3253" s="215">
        <v>3249</v>
      </c>
      <c r="C3253" s="105">
        <v>39722</v>
      </c>
      <c r="D3253" s="203"/>
      <c r="E3253" s="277">
        <v>39722</v>
      </c>
      <c r="F3253" s="105">
        <v>39727</v>
      </c>
      <c r="G3253" s="203"/>
      <c r="H3253" s="203"/>
      <c r="I3253" s="206">
        <v>73071</v>
      </c>
      <c r="J3253" s="206"/>
      <c r="K3253" s="206"/>
      <c r="L3253" s="206">
        <v>34059</v>
      </c>
      <c r="M3253" s="206" t="s">
        <v>706</v>
      </c>
      <c r="N3253" s="206">
        <v>120986</v>
      </c>
      <c r="O3253" s="206">
        <v>29967</v>
      </c>
      <c r="P3253" s="206">
        <v>847952</v>
      </c>
      <c r="Q3253" s="206">
        <v>842821</v>
      </c>
      <c r="R3253" s="206">
        <v>13685</v>
      </c>
      <c r="S3253" s="206"/>
      <c r="T3253" s="206"/>
    </row>
    <row r="3254" spans="1:20">
      <c r="A3254" s="203">
        <v>3250</v>
      </c>
      <c r="B3254" s="215">
        <v>3250</v>
      </c>
      <c r="C3254" s="105">
        <v>39722</v>
      </c>
      <c r="D3254" s="203"/>
      <c r="E3254" s="277">
        <v>39722</v>
      </c>
      <c r="F3254" s="105">
        <v>39727</v>
      </c>
      <c r="G3254" s="203"/>
      <c r="H3254" s="203"/>
      <c r="I3254" s="206">
        <v>73212</v>
      </c>
      <c r="J3254" s="206"/>
      <c r="K3254" s="206"/>
      <c r="L3254" s="206">
        <v>34083</v>
      </c>
      <c r="M3254" s="206" t="s">
        <v>707</v>
      </c>
      <c r="N3254" s="206">
        <v>120329</v>
      </c>
      <c r="O3254" s="206">
        <v>30034</v>
      </c>
      <c r="P3254" s="206">
        <v>848761</v>
      </c>
      <c r="Q3254" s="206">
        <v>843625</v>
      </c>
      <c r="R3254" s="206">
        <v>13318</v>
      </c>
      <c r="S3254" s="206"/>
      <c r="T3254" s="206"/>
    </row>
    <row r="3255" spans="1:20">
      <c r="A3255" s="203">
        <v>3251</v>
      </c>
      <c r="B3255" s="217">
        <v>3251</v>
      </c>
      <c r="C3255" s="105">
        <v>39722</v>
      </c>
      <c r="D3255" s="203"/>
      <c r="E3255" s="277">
        <v>39723</v>
      </c>
      <c r="F3255" s="105">
        <v>39724</v>
      </c>
      <c r="G3255" s="203"/>
      <c r="H3255" s="203"/>
      <c r="I3255" s="206">
        <v>73215</v>
      </c>
      <c r="J3255" s="206"/>
      <c r="K3255" s="206"/>
      <c r="L3255" s="206">
        <v>33729</v>
      </c>
      <c r="M3255" s="206" t="s">
        <v>708</v>
      </c>
      <c r="N3255" s="206">
        <v>120831</v>
      </c>
      <c r="O3255" s="206">
        <v>29531</v>
      </c>
      <c r="P3255" s="206">
        <v>847546</v>
      </c>
      <c r="Q3255" s="206">
        <v>843627</v>
      </c>
      <c r="R3255" s="206">
        <v>13052</v>
      </c>
      <c r="S3255" s="206"/>
      <c r="T3255" s="206"/>
    </row>
    <row r="3256" spans="1:20">
      <c r="A3256" s="203">
        <v>3252</v>
      </c>
      <c r="B3256" s="217">
        <v>3252</v>
      </c>
      <c r="C3256" s="105">
        <v>39722</v>
      </c>
      <c r="D3256" s="203"/>
      <c r="E3256" s="277">
        <v>39723</v>
      </c>
      <c r="F3256" s="105">
        <v>39724</v>
      </c>
      <c r="G3256" s="203"/>
      <c r="H3256" s="203"/>
      <c r="I3256" s="206">
        <v>73057</v>
      </c>
      <c r="J3256" s="206"/>
      <c r="K3256" s="206"/>
      <c r="L3256" s="206">
        <v>34049</v>
      </c>
      <c r="M3256" s="206" t="s">
        <v>709</v>
      </c>
      <c r="N3256" s="206">
        <v>120751</v>
      </c>
      <c r="O3256" s="206">
        <v>29971</v>
      </c>
      <c r="P3256" s="206">
        <v>848738</v>
      </c>
      <c r="Q3256" s="206">
        <v>842838</v>
      </c>
      <c r="R3256" s="206">
        <v>13531</v>
      </c>
      <c r="S3256" s="206"/>
      <c r="T3256" s="206"/>
    </row>
    <row r="3257" spans="1:20">
      <c r="A3257" s="203">
        <v>3253</v>
      </c>
      <c r="B3257" s="217">
        <v>3253</v>
      </c>
      <c r="C3257" s="105">
        <v>39722</v>
      </c>
      <c r="D3257" s="203"/>
      <c r="E3257" s="277">
        <v>39723</v>
      </c>
      <c r="F3257" s="105">
        <v>39724</v>
      </c>
      <c r="G3257" s="203"/>
      <c r="H3257" s="203"/>
      <c r="I3257" s="206">
        <v>73075</v>
      </c>
      <c r="J3257" s="206"/>
      <c r="K3257" s="206"/>
      <c r="L3257" s="206">
        <v>34087</v>
      </c>
      <c r="M3257" s="206" t="s">
        <v>710</v>
      </c>
      <c r="N3257" s="206">
        <v>120333</v>
      </c>
      <c r="O3257" s="206">
        <v>30025</v>
      </c>
      <c r="P3257" s="206">
        <v>848739</v>
      </c>
      <c r="Q3257" s="206">
        <v>842820</v>
      </c>
      <c r="R3257" s="206">
        <v>13643</v>
      </c>
      <c r="S3257" s="206"/>
      <c r="T3257" s="206"/>
    </row>
    <row r="3258" spans="1:20">
      <c r="A3258" s="203">
        <v>3254</v>
      </c>
      <c r="B3258" s="217">
        <v>3254</v>
      </c>
      <c r="C3258" s="105">
        <v>39722</v>
      </c>
      <c r="D3258" s="203"/>
      <c r="E3258" s="277">
        <v>39723</v>
      </c>
      <c r="F3258" s="105">
        <v>39724</v>
      </c>
      <c r="G3258" s="105">
        <v>39729</v>
      </c>
      <c r="H3258" s="238" t="s">
        <v>120</v>
      </c>
      <c r="I3258" s="206">
        <v>72687</v>
      </c>
      <c r="J3258" s="206"/>
      <c r="K3258" s="206"/>
      <c r="L3258" s="206">
        <v>34078</v>
      </c>
      <c r="M3258" s="206" t="s">
        <v>711</v>
      </c>
      <c r="N3258" s="206">
        <v>120325</v>
      </c>
      <c r="O3258" s="206">
        <v>30031</v>
      </c>
      <c r="P3258" s="206">
        <v>845583</v>
      </c>
      <c r="Q3258" s="206">
        <v>843626</v>
      </c>
      <c r="R3258" s="206">
        <v>13400</v>
      </c>
      <c r="S3258" s="206"/>
      <c r="T3258" s="206"/>
    </row>
    <row r="3259" spans="1:20">
      <c r="A3259" s="203">
        <v>3255</v>
      </c>
      <c r="B3259" s="217">
        <v>3255</v>
      </c>
      <c r="C3259" s="105">
        <v>39722</v>
      </c>
      <c r="D3259" s="203"/>
      <c r="E3259" s="277">
        <v>39723</v>
      </c>
      <c r="F3259" s="105">
        <v>39727</v>
      </c>
      <c r="G3259" s="203"/>
      <c r="H3259" s="203"/>
      <c r="I3259" s="206">
        <v>72688</v>
      </c>
      <c r="J3259" s="206"/>
      <c r="K3259" s="206"/>
      <c r="L3259" s="206">
        <v>34088</v>
      </c>
      <c r="M3259" s="206" t="s">
        <v>712</v>
      </c>
      <c r="N3259" s="206">
        <v>120982</v>
      </c>
      <c r="O3259" s="206">
        <v>30019</v>
      </c>
      <c r="P3259" s="206">
        <v>845586</v>
      </c>
      <c r="Q3259" s="206">
        <v>842816</v>
      </c>
      <c r="R3259" s="206">
        <v>13645</v>
      </c>
      <c r="S3259" s="206"/>
      <c r="T3259" s="206"/>
    </row>
    <row r="3260" spans="1:20">
      <c r="A3260" s="203">
        <v>3256</v>
      </c>
      <c r="B3260" s="217">
        <v>3256</v>
      </c>
      <c r="C3260" s="105">
        <v>39722</v>
      </c>
      <c r="D3260" s="203"/>
      <c r="E3260" s="277">
        <v>39723</v>
      </c>
      <c r="F3260" s="105">
        <v>39724</v>
      </c>
      <c r="G3260" s="203"/>
      <c r="H3260" s="203"/>
      <c r="I3260" s="206">
        <v>72807</v>
      </c>
      <c r="J3260" s="206"/>
      <c r="K3260" s="206"/>
      <c r="L3260" s="206">
        <v>34093</v>
      </c>
      <c r="M3260" s="206" t="s">
        <v>713</v>
      </c>
      <c r="N3260" s="206">
        <v>120446</v>
      </c>
      <c r="O3260" s="206">
        <v>30050</v>
      </c>
      <c r="P3260" s="206">
        <v>849657</v>
      </c>
      <c r="Q3260" s="206">
        <v>842837</v>
      </c>
      <c r="R3260" s="206">
        <v>13387</v>
      </c>
      <c r="S3260" s="206"/>
      <c r="T3260" s="206"/>
    </row>
    <row r="3261" spans="1:20">
      <c r="A3261" s="203">
        <v>3257</v>
      </c>
      <c r="B3261" s="217">
        <v>3257</v>
      </c>
      <c r="C3261" s="105">
        <v>39722</v>
      </c>
      <c r="D3261" s="203"/>
      <c r="E3261" s="277">
        <v>39723</v>
      </c>
      <c r="F3261" s="105">
        <v>39727</v>
      </c>
      <c r="G3261" s="203"/>
      <c r="H3261" s="203"/>
      <c r="I3261" s="206">
        <v>72798</v>
      </c>
      <c r="J3261" s="206"/>
      <c r="K3261" s="206"/>
      <c r="L3261" s="206">
        <v>34091</v>
      </c>
      <c r="M3261" s="206" t="s">
        <v>714</v>
      </c>
      <c r="N3261" s="206">
        <v>120154</v>
      </c>
      <c r="O3261" s="206">
        <v>30014</v>
      </c>
      <c r="P3261" s="206">
        <v>848765</v>
      </c>
      <c r="Q3261" s="206">
        <v>842825</v>
      </c>
      <c r="R3261" s="206">
        <v>13681</v>
      </c>
      <c r="S3261" s="206"/>
      <c r="T3261" s="206"/>
    </row>
    <row r="3262" spans="1:20">
      <c r="A3262" s="203">
        <v>3258</v>
      </c>
      <c r="B3262" s="217">
        <v>3258</v>
      </c>
      <c r="C3262" s="105">
        <v>39722</v>
      </c>
      <c r="D3262" s="203"/>
      <c r="E3262" s="277">
        <v>39723</v>
      </c>
      <c r="F3262" s="105">
        <v>39724</v>
      </c>
      <c r="G3262" s="203"/>
      <c r="H3262" s="203"/>
      <c r="I3262" s="206">
        <v>72639</v>
      </c>
      <c r="J3262" s="206"/>
      <c r="K3262" s="206"/>
      <c r="L3262" s="206">
        <v>34084</v>
      </c>
      <c r="M3262" s="206" t="s">
        <v>715</v>
      </c>
      <c r="N3262" s="206">
        <v>121131</v>
      </c>
      <c r="O3262" s="206">
        <v>30029</v>
      </c>
      <c r="P3262" s="206">
        <v>847524</v>
      </c>
      <c r="Q3262" s="206">
        <v>843636</v>
      </c>
      <c r="R3262" s="206">
        <v>13358</v>
      </c>
      <c r="S3262" s="206"/>
      <c r="T3262" s="206"/>
    </row>
    <row r="3263" spans="1:20">
      <c r="A3263" s="203">
        <v>3259</v>
      </c>
      <c r="B3263" s="217">
        <v>3259</v>
      </c>
      <c r="C3263" s="105">
        <v>39722</v>
      </c>
      <c r="D3263" s="203"/>
      <c r="E3263" s="277">
        <v>39723</v>
      </c>
      <c r="F3263" s="105">
        <v>39727</v>
      </c>
      <c r="G3263" s="203"/>
      <c r="H3263" s="203"/>
      <c r="I3263" s="206">
        <v>73220</v>
      </c>
      <c r="J3263" s="206"/>
      <c r="K3263" s="206"/>
      <c r="L3263" s="206">
        <v>33904</v>
      </c>
      <c r="M3263" s="206" t="s">
        <v>716</v>
      </c>
      <c r="N3263" s="206">
        <v>120995</v>
      </c>
      <c r="O3263" s="206">
        <v>29734</v>
      </c>
      <c r="P3263" s="206">
        <v>840082</v>
      </c>
      <c r="Q3263" s="206">
        <v>843632</v>
      </c>
      <c r="R3263" s="206">
        <v>12815</v>
      </c>
      <c r="S3263" s="206">
        <v>2780018</v>
      </c>
      <c r="T3263" s="206"/>
    </row>
    <row r="3264" spans="1:20">
      <c r="A3264" s="203">
        <v>3260</v>
      </c>
      <c r="B3264" s="217">
        <v>3260</v>
      </c>
      <c r="C3264" s="105">
        <v>39722</v>
      </c>
      <c r="D3264" s="203"/>
      <c r="E3264" s="277">
        <v>39723</v>
      </c>
      <c r="F3264" s="105">
        <v>39727</v>
      </c>
      <c r="G3264" s="203"/>
      <c r="H3264" s="203"/>
      <c r="I3264" s="206">
        <v>73122</v>
      </c>
      <c r="J3264" s="206"/>
      <c r="K3264" s="206"/>
      <c r="L3264" s="206">
        <v>33886</v>
      </c>
      <c r="M3264" s="206" t="s">
        <v>717</v>
      </c>
      <c r="N3264" s="206">
        <v>121139</v>
      </c>
      <c r="O3264" s="206">
        <v>29710</v>
      </c>
      <c r="P3264" s="206">
        <v>847397</v>
      </c>
      <c r="Q3264" s="206">
        <v>843637</v>
      </c>
      <c r="R3264" s="206">
        <v>12926</v>
      </c>
      <c r="S3264" s="206">
        <v>2780036</v>
      </c>
      <c r="T3264" s="206"/>
    </row>
    <row r="3265" spans="1:20">
      <c r="A3265" s="203">
        <v>3261</v>
      </c>
      <c r="B3265" s="217">
        <v>3261</v>
      </c>
      <c r="C3265" s="105">
        <v>39722</v>
      </c>
      <c r="D3265" s="203"/>
      <c r="E3265" s="277">
        <v>39723</v>
      </c>
      <c r="F3265" s="105">
        <v>39724</v>
      </c>
      <c r="G3265" s="203"/>
      <c r="H3265" s="203"/>
      <c r="I3265" s="206">
        <v>72294</v>
      </c>
      <c r="J3265" s="206"/>
      <c r="K3265" s="206"/>
      <c r="L3265" s="206">
        <v>34092</v>
      </c>
      <c r="M3265" s="206" t="s">
        <v>718</v>
      </c>
      <c r="N3265" s="206">
        <v>119505</v>
      </c>
      <c r="O3265" s="206">
        <v>30026</v>
      </c>
      <c r="P3265" s="206">
        <v>843659</v>
      </c>
      <c r="Q3265" s="206">
        <v>843638</v>
      </c>
      <c r="R3265" s="206">
        <v>13386</v>
      </c>
      <c r="S3265" s="206">
        <v>2780009</v>
      </c>
      <c r="T3265" s="206"/>
    </row>
    <row r="3266" spans="1:20">
      <c r="A3266" s="203">
        <v>3262</v>
      </c>
      <c r="B3266" s="217">
        <v>3262</v>
      </c>
      <c r="C3266" s="105">
        <v>39722</v>
      </c>
      <c r="D3266" s="203"/>
      <c r="E3266" s="277">
        <v>39723</v>
      </c>
      <c r="F3266" s="105">
        <v>39724</v>
      </c>
      <c r="G3266" s="203"/>
      <c r="H3266" s="203"/>
      <c r="I3266" s="206">
        <v>72885</v>
      </c>
      <c r="J3266" s="206"/>
      <c r="K3266" s="206"/>
      <c r="L3266" s="206">
        <v>34057</v>
      </c>
      <c r="M3266" s="206" t="s">
        <v>719</v>
      </c>
      <c r="N3266" s="206">
        <v>120823</v>
      </c>
      <c r="O3266" s="206">
        <v>30000</v>
      </c>
      <c r="P3266" s="206">
        <v>847208</v>
      </c>
      <c r="Q3266" s="206">
        <v>842832</v>
      </c>
      <c r="R3266" s="206">
        <v>13673</v>
      </c>
      <c r="S3266" s="206">
        <v>2780066</v>
      </c>
      <c r="T3266" s="206"/>
    </row>
    <row r="3267" spans="1:20">
      <c r="A3267" s="203">
        <v>3263</v>
      </c>
      <c r="B3267" s="217">
        <v>3263</v>
      </c>
      <c r="C3267" s="105">
        <v>39722</v>
      </c>
      <c r="D3267" s="203"/>
      <c r="E3267" s="277">
        <v>39723</v>
      </c>
      <c r="F3267" s="105">
        <v>39724</v>
      </c>
      <c r="G3267" s="203"/>
      <c r="H3267" s="203"/>
      <c r="I3267" s="206">
        <v>72750</v>
      </c>
      <c r="J3267" s="206"/>
      <c r="K3267" s="206"/>
      <c r="L3267" s="206">
        <v>33817</v>
      </c>
      <c r="M3267" s="206" t="s">
        <v>720</v>
      </c>
      <c r="N3267" s="206">
        <v>120748</v>
      </c>
      <c r="O3267" s="206">
        <v>29175</v>
      </c>
      <c r="P3267" s="206">
        <v>849076</v>
      </c>
      <c r="Q3267" s="206">
        <v>842831</v>
      </c>
      <c r="R3267" s="206">
        <v>12776</v>
      </c>
      <c r="S3267" s="206">
        <v>2780015</v>
      </c>
      <c r="T3267" s="206"/>
    </row>
    <row r="3268" spans="1:20">
      <c r="A3268" s="203">
        <v>3264</v>
      </c>
      <c r="B3268" s="217">
        <v>3264</v>
      </c>
      <c r="C3268" s="105">
        <v>39722</v>
      </c>
      <c r="D3268" s="203"/>
      <c r="E3268" s="277">
        <v>39723</v>
      </c>
      <c r="F3268" s="105">
        <v>39727</v>
      </c>
      <c r="G3268" s="105">
        <v>39729</v>
      </c>
      <c r="H3268" s="238" t="s">
        <v>120</v>
      </c>
      <c r="I3268" s="206">
        <v>72107</v>
      </c>
      <c r="J3268" s="206"/>
      <c r="K3268" s="206"/>
      <c r="L3268" s="206">
        <v>33856</v>
      </c>
      <c r="M3268" s="206" t="s">
        <v>721</v>
      </c>
      <c r="N3268" s="206">
        <v>115860</v>
      </c>
      <c r="O3268" s="206">
        <v>29695</v>
      </c>
      <c r="P3268" s="206">
        <v>849039</v>
      </c>
      <c r="Q3268" s="206">
        <v>842830</v>
      </c>
      <c r="R3268" s="206">
        <v>12999</v>
      </c>
      <c r="S3268" s="206">
        <v>2780030</v>
      </c>
      <c r="T3268" s="206"/>
    </row>
    <row r="3269" spans="1:20">
      <c r="A3269" s="203">
        <v>3265</v>
      </c>
      <c r="B3269" s="217">
        <v>3265</v>
      </c>
      <c r="C3269" s="105">
        <v>39723</v>
      </c>
      <c r="D3269" s="203"/>
      <c r="E3269" s="277">
        <v>39723</v>
      </c>
      <c r="F3269" s="105">
        <v>39724</v>
      </c>
      <c r="G3269" s="105">
        <v>39729</v>
      </c>
      <c r="H3269" s="238" t="s">
        <v>120</v>
      </c>
      <c r="I3269" s="206">
        <v>71963</v>
      </c>
      <c r="J3269" s="206"/>
      <c r="K3269" s="206"/>
      <c r="L3269" s="206">
        <v>33877</v>
      </c>
      <c r="M3269" s="206" t="s">
        <v>722</v>
      </c>
      <c r="N3269" s="206">
        <v>119724</v>
      </c>
      <c r="O3269" s="206">
        <v>29736</v>
      </c>
      <c r="P3269" s="206">
        <v>848077</v>
      </c>
      <c r="Q3269" s="206">
        <v>842839</v>
      </c>
      <c r="R3269" s="206">
        <v>12897</v>
      </c>
      <c r="S3269" s="206">
        <v>2780042</v>
      </c>
      <c r="T3269" s="206"/>
    </row>
    <row r="3270" spans="1:20">
      <c r="A3270" s="203">
        <v>3266</v>
      </c>
      <c r="B3270" s="217">
        <v>3266</v>
      </c>
      <c r="C3270" s="105">
        <v>39723</v>
      </c>
      <c r="D3270" s="203"/>
      <c r="E3270" s="277">
        <v>39723</v>
      </c>
      <c r="F3270" s="105">
        <v>39730</v>
      </c>
      <c r="G3270" s="203"/>
      <c r="H3270" s="203"/>
      <c r="I3270" s="206">
        <v>72044</v>
      </c>
      <c r="J3270" s="206"/>
      <c r="K3270" s="206"/>
      <c r="L3270" s="206">
        <v>34023</v>
      </c>
      <c r="M3270" s="206" t="s">
        <v>723</v>
      </c>
      <c r="N3270" s="206">
        <v>115883</v>
      </c>
      <c r="O3270" s="206">
        <v>29943</v>
      </c>
      <c r="P3270" s="206">
        <v>848501</v>
      </c>
      <c r="Q3270" s="206">
        <v>843633</v>
      </c>
      <c r="R3270" s="206">
        <v>13399</v>
      </c>
      <c r="S3270" s="206">
        <v>2780031</v>
      </c>
      <c r="T3270" s="206"/>
    </row>
    <row r="3271" spans="1:20">
      <c r="A3271" s="203">
        <v>3267</v>
      </c>
      <c r="B3271" s="217">
        <v>3267</v>
      </c>
      <c r="C3271" s="105">
        <v>39723</v>
      </c>
      <c r="D3271" s="203"/>
      <c r="E3271" s="277">
        <v>39723</v>
      </c>
      <c r="F3271" s="105">
        <v>39724</v>
      </c>
      <c r="G3271" s="105">
        <v>39729</v>
      </c>
      <c r="H3271" s="238" t="s">
        <v>120</v>
      </c>
      <c r="I3271" s="206">
        <v>72325</v>
      </c>
      <c r="J3271" s="206"/>
      <c r="K3271" s="206"/>
      <c r="L3271" s="206">
        <v>33879</v>
      </c>
      <c r="M3271" s="206" t="s">
        <v>724</v>
      </c>
      <c r="N3271" s="206">
        <v>120820</v>
      </c>
      <c r="O3271" s="206">
        <v>29733</v>
      </c>
      <c r="P3271" s="206">
        <v>848082</v>
      </c>
      <c r="Q3271" s="206">
        <v>842817</v>
      </c>
      <c r="R3271" s="206">
        <v>12857</v>
      </c>
      <c r="S3271" s="206"/>
      <c r="T3271" s="206"/>
    </row>
    <row r="3272" spans="1:20">
      <c r="A3272" s="203">
        <v>3268</v>
      </c>
      <c r="B3272" s="217">
        <v>3268</v>
      </c>
      <c r="C3272" s="105">
        <v>39723</v>
      </c>
      <c r="D3272" s="203"/>
      <c r="E3272" s="277">
        <v>39723</v>
      </c>
      <c r="F3272" s="105"/>
      <c r="G3272" s="203"/>
      <c r="H3272" s="203"/>
      <c r="I3272" s="206">
        <v>73214</v>
      </c>
      <c r="J3272" s="206"/>
      <c r="K3272" s="206"/>
      <c r="L3272" s="206">
        <v>33947</v>
      </c>
      <c r="M3272" s="206" t="s">
        <v>725</v>
      </c>
      <c r="N3272" s="206">
        <v>121126</v>
      </c>
      <c r="O3272" s="206">
        <v>29805</v>
      </c>
      <c r="P3272" s="206">
        <v>848076</v>
      </c>
      <c r="Q3272" s="206">
        <v>842834</v>
      </c>
      <c r="R3272" s="206">
        <v>13436</v>
      </c>
      <c r="S3272" s="206">
        <v>2780029</v>
      </c>
      <c r="T3272" s="206"/>
    </row>
    <row r="3273" spans="1:20">
      <c r="A3273" s="203">
        <v>3269</v>
      </c>
      <c r="B3273" s="217">
        <v>3269</v>
      </c>
      <c r="C3273" s="105">
        <v>39723</v>
      </c>
      <c r="D3273" s="203"/>
      <c r="E3273" s="277">
        <v>39724</v>
      </c>
      <c r="F3273" s="105">
        <v>39728</v>
      </c>
      <c r="G3273" s="203"/>
      <c r="H3273" s="203"/>
      <c r="I3273" s="206"/>
      <c r="J3273" s="206"/>
      <c r="K3273" s="206"/>
      <c r="L3273" s="206"/>
      <c r="M3273" s="206"/>
      <c r="N3273" s="206"/>
      <c r="O3273" s="206"/>
      <c r="P3273" s="206"/>
      <c r="Q3273" s="206"/>
      <c r="R3273" s="206"/>
      <c r="S3273" s="206"/>
      <c r="T3273" s="206"/>
    </row>
    <row r="3274" spans="1:20">
      <c r="A3274" s="203">
        <v>3270</v>
      </c>
      <c r="B3274" s="217">
        <v>3270</v>
      </c>
      <c r="C3274" s="105">
        <v>39723</v>
      </c>
      <c r="D3274" s="203"/>
      <c r="E3274" s="277">
        <v>39724</v>
      </c>
      <c r="F3274" s="105">
        <v>39727</v>
      </c>
      <c r="G3274" s="203"/>
      <c r="H3274" s="203"/>
      <c r="I3274" s="206">
        <v>72123</v>
      </c>
      <c r="J3274" s="206"/>
      <c r="K3274" s="206"/>
      <c r="L3274" s="206">
        <v>34044</v>
      </c>
      <c r="M3274" s="206" t="s">
        <v>726</v>
      </c>
      <c r="N3274" s="206">
        <v>121191</v>
      </c>
      <c r="O3274" s="206">
        <v>29960</v>
      </c>
      <c r="P3274" s="206">
        <v>849040</v>
      </c>
      <c r="Q3274" s="206">
        <v>842823</v>
      </c>
      <c r="R3274" s="206">
        <v>13554</v>
      </c>
      <c r="S3274" s="206"/>
      <c r="T3274" s="206"/>
    </row>
    <row r="3275" spans="1:20">
      <c r="A3275" s="203">
        <v>3271</v>
      </c>
      <c r="B3275" s="222">
        <v>3271</v>
      </c>
      <c r="C3275" s="105">
        <v>39723</v>
      </c>
      <c r="D3275" s="203"/>
      <c r="E3275" s="277">
        <v>39724</v>
      </c>
      <c r="F3275" s="105">
        <v>39727</v>
      </c>
      <c r="G3275" s="203"/>
      <c r="H3275" s="203"/>
      <c r="I3275" s="206">
        <v>72270</v>
      </c>
      <c r="J3275" s="206"/>
      <c r="K3275" s="206"/>
      <c r="L3275" s="206">
        <v>33728</v>
      </c>
      <c r="M3275" s="206" t="s">
        <v>727</v>
      </c>
      <c r="N3275" s="206">
        <v>121128</v>
      </c>
      <c r="O3275" s="206">
        <v>29503</v>
      </c>
      <c r="P3275" s="206">
        <v>849037</v>
      </c>
      <c r="Q3275" s="206">
        <v>842833</v>
      </c>
      <c r="R3275" s="206">
        <v>13059</v>
      </c>
      <c r="S3275" s="206"/>
      <c r="T3275" s="206"/>
    </row>
    <row r="3276" spans="1:20">
      <c r="A3276" s="222">
        <v>3272</v>
      </c>
      <c r="B3276" s="222">
        <v>3272</v>
      </c>
      <c r="C3276" s="105">
        <v>39723</v>
      </c>
      <c r="D3276" s="222"/>
      <c r="E3276" s="277">
        <v>39724</v>
      </c>
      <c r="F3276" s="105">
        <v>39727</v>
      </c>
      <c r="G3276" s="222"/>
      <c r="H3276" s="222"/>
      <c r="I3276" s="206">
        <v>65512</v>
      </c>
      <c r="J3276" s="206"/>
      <c r="K3276" s="206"/>
      <c r="L3276" s="206">
        <v>33823</v>
      </c>
      <c r="M3276" s="206" t="s">
        <v>728</v>
      </c>
      <c r="N3276" s="206">
        <v>120822</v>
      </c>
      <c r="O3276" s="206">
        <v>29633</v>
      </c>
      <c r="P3276" s="206">
        <v>849036</v>
      </c>
      <c r="Q3276" s="206">
        <v>842813</v>
      </c>
      <c r="R3276" s="206">
        <v>13077</v>
      </c>
      <c r="S3276" s="206">
        <v>2780033</v>
      </c>
      <c r="T3276" s="206"/>
    </row>
    <row r="3277" spans="1:20">
      <c r="A3277" s="222">
        <v>3273</v>
      </c>
      <c r="B3277" s="222">
        <v>3273</v>
      </c>
      <c r="C3277" s="105">
        <v>39723</v>
      </c>
      <c r="D3277" s="222"/>
      <c r="E3277" s="277">
        <v>39724</v>
      </c>
      <c r="F3277" s="105">
        <v>39727</v>
      </c>
      <c r="G3277" s="222"/>
      <c r="H3277" s="222"/>
      <c r="I3277" s="206">
        <v>73441</v>
      </c>
      <c r="J3277" s="206"/>
      <c r="K3277" s="206"/>
      <c r="L3277" s="206">
        <v>33765</v>
      </c>
      <c r="M3277" s="206" t="s">
        <v>729</v>
      </c>
      <c r="N3277" s="206">
        <v>120990</v>
      </c>
      <c r="O3277" s="206">
        <v>29439</v>
      </c>
      <c r="P3277" s="206">
        <v>849583</v>
      </c>
      <c r="Q3277" s="206">
        <v>842815</v>
      </c>
      <c r="R3277" s="206">
        <v>13102</v>
      </c>
      <c r="S3277" s="206">
        <v>278021</v>
      </c>
      <c r="T3277" s="206"/>
    </row>
    <row r="3278" spans="1:20">
      <c r="A3278" s="222">
        <v>3274</v>
      </c>
      <c r="B3278" s="222">
        <v>3274</v>
      </c>
      <c r="C3278" s="105">
        <v>39723</v>
      </c>
      <c r="D3278" s="222"/>
      <c r="E3278" s="277">
        <v>39724</v>
      </c>
      <c r="F3278" s="105">
        <v>39727</v>
      </c>
      <c r="G3278" s="222"/>
      <c r="H3278" s="222"/>
      <c r="I3278" s="206">
        <v>73438</v>
      </c>
      <c r="J3278" s="206"/>
      <c r="K3278" s="206"/>
      <c r="L3278" s="206">
        <v>33858</v>
      </c>
      <c r="M3278" s="206" t="s">
        <v>730</v>
      </c>
      <c r="N3278" s="206">
        <v>120992</v>
      </c>
      <c r="O3278" s="206">
        <v>29699</v>
      </c>
      <c r="P3278" s="206">
        <v>849061</v>
      </c>
      <c r="Q3278" s="206">
        <v>842824</v>
      </c>
      <c r="R3278" s="206">
        <v>12924</v>
      </c>
      <c r="S3278" s="206">
        <v>2780012</v>
      </c>
      <c r="T3278" s="206"/>
    </row>
    <row r="3279" spans="1:20">
      <c r="A3279" s="222">
        <v>3275</v>
      </c>
      <c r="B3279" s="222">
        <v>3275</v>
      </c>
      <c r="C3279" s="105">
        <v>39723</v>
      </c>
      <c r="D3279" s="222"/>
      <c r="E3279" s="277">
        <v>39724</v>
      </c>
      <c r="F3279" s="105">
        <v>39728</v>
      </c>
      <c r="G3279" s="222"/>
      <c r="H3279" s="222"/>
      <c r="I3279" s="206">
        <v>73424</v>
      </c>
      <c r="J3279" s="206"/>
      <c r="K3279" s="206"/>
      <c r="L3279" s="206">
        <v>33758</v>
      </c>
      <c r="M3279" s="206" t="s">
        <v>731</v>
      </c>
      <c r="N3279" s="206">
        <v>120451</v>
      </c>
      <c r="O3279" s="206">
        <v>29430</v>
      </c>
      <c r="P3279" s="206">
        <v>849526</v>
      </c>
      <c r="Q3279" s="206">
        <v>842826</v>
      </c>
      <c r="R3279" s="206">
        <v>13086</v>
      </c>
      <c r="S3279" s="206">
        <v>2780038</v>
      </c>
      <c r="T3279" s="206"/>
    </row>
    <row r="3280" spans="1:20">
      <c r="A3280" s="222">
        <v>3276</v>
      </c>
      <c r="B3280" s="222">
        <v>3276</v>
      </c>
      <c r="C3280" s="105">
        <v>39723</v>
      </c>
      <c r="D3280" s="222"/>
      <c r="E3280" s="277">
        <v>39724</v>
      </c>
      <c r="F3280" s="105">
        <v>39727</v>
      </c>
      <c r="G3280" s="222"/>
      <c r="H3280" s="222"/>
      <c r="I3280" s="206">
        <v>73391</v>
      </c>
      <c r="J3280" s="206"/>
      <c r="K3280" s="206"/>
      <c r="L3280" s="206">
        <v>33790</v>
      </c>
      <c r="M3280" s="206" t="s">
        <v>732</v>
      </c>
      <c r="N3280" s="206">
        <v>120991</v>
      </c>
      <c r="O3280" s="206">
        <v>29420</v>
      </c>
      <c r="P3280" s="206">
        <v>849038</v>
      </c>
      <c r="Q3280" s="206">
        <v>842811</v>
      </c>
      <c r="R3280" s="206">
        <v>12720</v>
      </c>
      <c r="S3280" s="206"/>
      <c r="T3280" s="206"/>
    </row>
    <row r="3281" spans="1:20">
      <c r="A3281" s="222">
        <v>3277</v>
      </c>
      <c r="B3281" s="222">
        <v>3277</v>
      </c>
      <c r="C3281" s="105">
        <v>39723</v>
      </c>
      <c r="D3281" s="222"/>
      <c r="E3281" s="277">
        <v>39724</v>
      </c>
      <c r="F3281" s="105">
        <v>39727</v>
      </c>
      <c r="G3281" s="222"/>
      <c r="H3281" s="222"/>
      <c r="I3281" s="206">
        <v>73426</v>
      </c>
      <c r="J3281" s="206"/>
      <c r="K3281" s="206"/>
      <c r="L3281" s="206">
        <v>33843</v>
      </c>
      <c r="M3281" s="206" t="s">
        <v>733</v>
      </c>
      <c r="N3281" s="206">
        <v>120103</v>
      </c>
      <c r="O3281" s="206">
        <v>29704</v>
      </c>
      <c r="P3281" s="206">
        <v>849064</v>
      </c>
      <c r="Q3281" s="206">
        <v>842818</v>
      </c>
      <c r="R3281" s="206">
        <v>13184</v>
      </c>
      <c r="S3281" s="206">
        <v>2780005</v>
      </c>
      <c r="T3281" s="206"/>
    </row>
    <row r="3282" spans="1:20">
      <c r="A3282" s="222">
        <v>3278</v>
      </c>
      <c r="B3282" s="222">
        <v>3278</v>
      </c>
      <c r="C3282" s="105">
        <v>39723</v>
      </c>
      <c r="D3282" s="222"/>
      <c r="E3282" s="277">
        <v>39724</v>
      </c>
      <c r="F3282" s="105">
        <v>39727</v>
      </c>
      <c r="G3282" s="222"/>
      <c r="H3282" s="222"/>
      <c r="I3282" s="206">
        <v>73398</v>
      </c>
      <c r="J3282" s="206"/>
      <c r="K3282" s="206"/>
      <c r="L3282" s="206">
        <v>33875</v>
      </c>
      <c r="M3282" s="206" t="s">
        <v>734</v>
      </c>
      <c r="N3282" s="206">
        <v>120984</v>
      </c>
      <c r="O3282" s="206">
        <v>29723</v>
      </c>
      <c r="P3282" s="206">
        <v>849062</v>
      </c>
      <c r="Q3282" s="206">
        <v>844418</v>
      </c>
      <c r="R3282" s="206">
        <v>12918</v>
      </c>
      <c r="S3282" s="206"/>
      <c r="T3282" s="206"/>
    </row>
    <row r="3283" spans="1:20">
      <c r="A3283" s="222">
        <v>3279</v>
      </c>
      <c r="B3283" s="222">
        <v>3279</v>
      </c>
      <c r="C3283" s="105">
        <v>39723</v>
      </c>
      <c r="D3283" s="222"/>
      <c r="E3283" s="277">
        <v>39724</v>
      </c>
      <c r="F3283" s="105">
        <v>39727</v>
      </c>
      <c r="G3283" s="222"/>
      <c r="H3283" s="222"/>
      <c r="I3283" s="206">
        <v>67973</v>
      </c>
      <c r="J3283" s="206"/>
      <c r="K3283" s="206"/>
      <c r="L3283" s="206">
        <v>33430</v>
      </c>
      <c r="M3283" s="206" t="s">
        <v>735</v>
      </c>
      <c r="N3283" s="206">
        <v>120150</v>
      </c>
      <c r="O3283" s="206">
        <v>29027</v>
      </c>
      <c r="P3283" s="206">
        <v>849658</v>
      </c>
      <c r="Q3283" s="206">
        <v>842819</v>
      </c>
      <c r="R3283" s="206">
        <v>12675</v>
      </c>
      <c r="S3283" s="206">
        <v>2780020</v>
      </c>
      <c r="T3283" s="206"/>
    </row>
    <row r="3284" spans="1:20">
      <c r="A3284" s="222">
        <v>3280</v>
      </c>
      <c r="B3284" s="222">
        <v>3280</v>
      </c>
      <c r="C3284" s="105">
        <v>39723</v>
      </c>
      <c r="D3284" s="222"/>
      <c r="E3284" s="277">
        <v>39724</v>
      </c>
      <c r="F3284" s="105">
        <v>39727</v>
      </c>
      <c r="G3284" s="222"/>
      <c r="H3284" s="222"/>
      <c r="I3284" s="206">
        <v>70260</v>
      </c>
      <c r="J3284" s="206"/>
      <c r="K3284" s="206"/>
      <c r="L3284" s="206">
        <v>33860</v>
      </c>
      <c r="M3284" s="206" t="s">
        <v>736</v>
      </c>
      <c r="N3284" s="206">
        <v>120335</v>
      </c>
      <c r="O3284" s="206">
        <v>29698</v>
      </c>
      <c r="P3284" s="206">
        <v>849582</v>
      </c>
      <c r="Q3284" s="206">
        <v>844420</v>
      </c>
      <c r="R3284" s="206">
        <v>12819</v>
      </c>
      <c r="S3284" s="206">
        <v>2780044</v>
      </c>
      <c r="T3284" s="206"/>
    </row>
    <row r="3285" spans="1:20">
      <c r="A3285" s="222">
        <v>3281</v>
      </c>
      <c r="B3285" s="222">
        <v>3281</v>
      </c>
      <c r="C3285" s="105">
        <v>39724</v>
      </c>
      <c r="D3285" s="222"/>
      <c r="E3285" s="277">
        <v>39727</v>
      </c>
      <c r="F3285" s="105">
        <v>39729</v>
      </c>
      <c r="G3285" s="222"/>
      <c r="H3285" s="222"/>
      <c r="I3285" s="206">
        <v>73390</v>
      </c>
      <c r="J3285" s="206"/>
      <c r="K3285" s="206"/>
      <c r="L3285" s="206">
        <v>33714</v>
      </c>
      <c r="M3285" s="206" t="s">
        <v>737</v>
      </c>
      <c r="N3285" s="206">
        <v>119134</v>
      </c>
      <c r="O3285" s="206">
        <v>29344</v>
      </c>
      <c r="P3285" s="206">
        <v>849655</v>
      </c>
      <c r="Q3285" s="206">
        <v>842810</v>
      </c>
      <c r="R3285" s="206">
        <v>13140</v>
      </c>
      <c r="S3285" s="206">
        <v>2780014</v>
      </c>
      <c r="T3285" s="206"/>
    </row>
    <row r="3286" spans="1:20">
      <c r="A3286" s="222">
        <v>3282</v>
      </c>
      <c r="B3286" s="222">
        <v>3282</v>
      </c>
      <c r="C3286" s="105">
        <v>39724</v>
      </c>
      <c r="D3286" s="222"/>
      <c r="E3286" s="277">
        <v>39724</v>
      </c>
      <c r="F3286" s="105">
        <v>39727</v>
      </c>
      <c r="G3286" s="222"/>
      <c r="H3286" s="222"/>
      <c r="I3286" s="206">
        <v>73474</v>
      </c>
      <c r="J3286" s="206"/>
      <c r="K3286" s="206"/>
      <c r="L3286" s="206">
        <v>34037</v>
      </c>
      <c r="M3286" s="206" t="s">
        <v>738</v>
      </c>
      <c r="N3286" s="206">
        <v>119131</v>
      </c>
      <c r="O3286" s="206">
        <v>29948</v>
      </c>
      <c r="P3286" s="206">
        <v>849660</v>
      </c>
      <c r="Q3286" s="206">
        <v>844419</v>
      </c>
      <c r="R3286" s="206">
        <v>13663</v>
      </c>
      <c r="S3286" s="206"/>
      <c r="T3286" s="206"/>
    </row>
    <row r="3287" spans="1:20">
      <c r="A3287" s="222">
        <v>3283</v>
      </c>
      <c r="B3287" s="222">
        <v>3283</v>
      </c>
      <c r="C3287" s="105">
        <v>39724</v>
      </c>
      <c r="D3287" s="222"/>
      <c r="E3287" s="277">
        <v>39724</v>
      </c>
      <c r="F3287" s="105">
        <v>39727</v>
      </c>
      <c r="G3287" s="222"/>
      <c r="H3287" s="222"/>
      <c r="I3287" s="206">
        <v>72124</v>
      </c>
      <c r="J3287" s="206"/>
      <c r="K3287" s="206"/>
      <c r="L3287" s="206">
        <v>33871</v>
      </c>
      <c r="M3287" s="206" t="s">
        <v>739</v>
      </c>
      <c r="N3287" s="206">
        <v>118451</v>
      </c>
      <c r="O3287" s="206">
        <v>29748</v>
      </c>
      <c r="P3287" s="206">
        <v>849656</v>
      </c>
      <c r="Q3287" s="206">
        <v>842814</v>
      </c>
      <c r="R3287" s="206">
        <v>12896</v>
      </c>
      <c r="S3287" s="206">
        <v>2780035</v>
      </c>
      <c r="T3287" s="206"/>
    </row>
    <row r="3288" spans="1:20">
      <c r="A3288" s="222">
        <v>3284</v>
      </c>
      <c r="B3288" s="222">
        <v>3284</v>
      </c>
      <c r="C3288" s="105">
        <v>39724</v>
      </c>
      <c r="D3288" s="222"/>
      <c r="E3288" s="277">
        <v>39724</v>
      </c>
      <c r="F3288" s="105">
        <v>39727</v>
      </c>
      <c r="G3288" s="222"/>
      <c r="H3288" s="222"/>
      <c r="I3288" s="206">
        <v>72113</v>
      </c>
      <c r="J3288" s="206"/>
      <c r="K3288" s="206"/>
      <c r="L3288" s="206">
        <v>33794</v>
      </c>
      <c r="M3288" s="206" t="s">
        <v>740</v>
      </c>
      <c r="N3288" s="206">
        <v>121190</v>
      </c>
      <c r="O3288" s="206">
        <v>29597</v>
      </c>
      <c r="P3288" s="206">
        <v>848742</v>
      </c>
      <c r="Q3288" s="206">
        <v>844414</v>
      </c>
      <c r="R3288" s="206">
        <v>12863</v>
      </c>
      <c r="S3288" s="206">
        <v>2780026</v>
      </c>
      <c r="T3288" s="206"/>
    </row>
    <row r="3289" spans="1:20">
      <c r="A3289" s="222">
        <v>3285</v>
      </c>
      <c r="B3289" s="222">
        <v>3285</v>
      </c>
      <c r="C3289" s="105">
        <v>39724</v>
      </c>
      <c r="D3289" s="222"/>
      <c r="E3289" s="277">
        <v>39727</v>
      </c>
      <c r="F3289" s="105">
        <v>39728</v>
      </c>
      <c r="G3289" s="222"/>
      <c r="H3289" s="222"/>
      <c r="I3289" s="206">
        <v>72034</v>
      </c>
      <c r="J3289" s="206"/>
      <c r="K3289" s="206"/>
      <c r="L3289" s="206">
        <v>33806</v>
      </c>
      <c r="M3289" s="206" t="s">
        <v>741</v>
      </c>
      <c r="N3289" s="206">
        <v>120832</v>
      </c>
      <c r="O3289" s="206">
        <v>29590</v>
      </c>
      <c r="P3289" s="206">
        <v>848741</v>
      </c>
      <c r="Q3289" s="206">
        <v>844413</v>
      </c>
      <c r="R3289" s="206">
        <v>12746</v>
      </c>
      <c r="S3289" s="206">
        <v>2780039</v>
      </c>
      <c r="T3289" s="206"/>
    </row>
    <row r="3290" spans="1:20">
      <c r="A3290" s="222">
        <v>3286</v>
      </c>
      <c r="B3290" s="222">
        <v>3286</v>
      </c>
      <c r="C3290" s="105">
        <v>39724</v>
      </c>
      <c r="D3290" s="222"/>
      <c r="E3290" s="277">
        <v>39727</v>
      </c>
      <c r="F3290" s="105">
        <v>39728</v>
      </c>
      <c r="G3290" s="222"/>
      <c r="H3290" s="222"/>
      <c r="I3290" s="206">
        <v>72642</v>
      </c>
      <c r="J3290" s="206"/>
      <c r="K3290" s="206"/>
      <c r="L3290" s="206">
        <v>33720</v>
      </c>
      <c r="M3290" s="206" t="s">
        <v>742</v>
      </c>
      <c r="N3290" s="206">
        <v>119260</v>
      </c>
      <c r="O3290" s="206">
        <v>29463</v>
      </c>
      <c r="P3290" s="206">
        <v>848079</v>
      </c>
      <c r="Q3290" s="206">
        <v>844416</v>
      </c>
      <c r="R3290" s="206">
        <v>12787</v>
      </c>
      <c r="S3290" s="206">
        <v>2780016</v>
      </c>
      <c r="T3290" s="206"/>
    </row>
    <row r="3291" spans="1:20">
      <c r="A3291" s="222">
        <v>3287</v>
      </c>
      <c r="B3291" s="222">
        <v>3287</v>
      </c>
      <c r="C3291" s="105">
        <v>39724</v>
      </c>
      <c r="D3291" s="222"/>
      <c r="E3291" s="277">
        <v>39727</v>
      </c>
      <c r="F3291" s="105">
        <v>39727</v>
      </c>
      <c r="G3291" s="222"/>
      <c r="H3291" s="222"/>
      <c r="I3291" s="206">
        <v>71902</v>
      </c>
      <c r="J3291" s="206"/>
      <c r="K3291" s="206"/>
      <c r="L3291" s="206">
        <v>33742</v>
      </c>
      <c r="M3291" s="206" t="s">
        <v>743</v>
      </c>
      <c r="N3291" s="206">
        <v>117822</v>
      </c>
      <c r="O3291" s="206">
        <v>29549</v>
      </c>
      <c r="P3291" s="206">
        <v>847551</v>
      </c>
      <c r="Q3291" s="206">
        <v>844411</v>
      </c>
      <c r="R3291" s="206">
        <v>13131</v>
      </c>
      <c r="S3291" s="206">
        <v>2780013</v>
      </c>
      <c r="T3291" s="206"/>
    </row>
    <row r="3292" spans="1:20">
      <c r="A3292" s="222">
        <v>3288</v>
      </c>
      <c r="B3292" s="222">
        <v>3288</v>
      </c>
      <c r="C3292" s="105">
        <v>39724</v>
      </c>
      <c r="D3292" s="222"/>
      <c r="E3292" s="277">
        <v>39727</v>
      </c>
      <c r="F3292" s="105">
        <v>39729</v>
      </c>
      <c r="G3292" s="222"/>
      <c r="H3292" s="222"/>
      <c r="I3292" s="206">
        <v>72744</v>
      </c>
      <c r="J3292" s="206"/>
      <c r="K3292" s="206"/>
      <c r="L3292" s="206">
        <v>33872</v>
      </c>
      <c r="M3292" s="206" t="s">
        <v>744</v>
      </c>
      <c r="N3292" s="206">
        <v>117447</v>
      </c>
      <c r="O3292" s="206">
        <v>29724</v>
      </c>
      <c r="P3292" s="206">
        <v>848482</v>
      </c>
      <c r="Q3292" s="206">
        <v>844415</v>
      </c>
      <c r="R3292" s="206">
        <v>12928</v>
      </c>
      <c r="S3292" s="206">
        <v>2380043</v>
      </c>
      <c r="T3292" s="206"/>
    </row>
    <row r="3293" spans="1:20">
      <c r="A3293" s="222">
        <v>3289</v>
      </c>
      <c r="B3293" s="222">
        <v>3289</v>
      </c>
      <c r="C3293" s="105">
        <v>39724</v>
      </c>
      <c r="D3293" s="222"/>
      <c r="E3293" s="277">
        <v>39727</v>
      </c>
      <c r="F3293" s="105">
        <v>39728</v>
      </c>
      <c r="G3293" s="222"/>
      <c r="H3293" s="222"/>
      <c r="I3293" s="206">
        <v>72791</v>
      </c>
      <c r="J3293" s="206"/>
      <c r="K3293" s="206"/>
      <c r="L3293" s="206">
        <v>34014</v>
      </c>
      <c r="M3293" s="206" t="s">
        <v>745</v>
      </c>
      <c r="N3293" s="206">
        <v>120830</v>
      </c>
      <c r="O3293" s="206">
        <v>29933</v>
      </c>
      <c r="P3293" s="206">
        <v>848085</v>
      </c>
      <c r="Q3293" s="206">
        <v>844406</v>
      </c>
      <c r="R3293" s="206">
        <v>13538</v>
      </c>
      <c r="S3293" s="206">
        <v>2380061</v>
      </c>
      <c r="T3293" s="206"/>
    </row>
    <row r="3294" spans="1:20">
      <c r="A3294" s="222">
        <v>3290</v>
      </c>
      <c r="B3294" s="222">
        <v>3290</v>
      </c>
      <c r="C3294" s="105">
        <v>39724</v>
      </c>
      <c r="D3294" s="222"/>
      <c r="E3294" s="277">
        <v>39727</v>
      </c>
      <c r="F3294" s="105">
        <v>39728</v>
      </c>
      <c r="G3294" s="222"/>
      <c r="H3294" s="222"/>
      <c r="I3294" s="206">
        <v>72803</v>
      </c>
      <c r="J3294" s="206"/>
      <c r="K3294" s="206"/>
      <c r="L3294" s="206">
        <v>33229</v>
      </c>
      <c r="M3294" s="206" t="s">
        <v>746</v>
      </c>
      <c r="N3294" s="206">
        <v>117402</v>
      </c>
      <c r="O3294" s="206">
        <v>28795</v>
      </c>
      <c r="P3294" s="206">
        <v>848080</v>
      </c>
      <c r="Q3294" s="206">
        <v>844412</v>
      </c>
      <c r="R3294" s="206">
        <v>11547</v>
      </c>
      <c r="S3294" s="206">
        <v>2380065</v>
      </c>
      <c r="T3294" s="206"/>
    </row>
    <row r="3295" spans="1:20">
      <c r="A3295" s="222">
        <v>3291</v>
      </c>
      <c r="B3295" s="225">
        <v>3291</v>
      </c>
      <c r="C3295" s="105">
        <v>39724</v>
      </c>
      <c r="D3295" s="222"/>
      <c r="E3295" s="277">
        <v>39724</v>
      </c>
      <c r="F3295" s="105">
        <v>39728</v>
      </c>
      <c r="G3295" s="222"/>
      <c r="H3295" s="222"/>
      <c r="I3295" s="206">
        <v>72267</v>
      </c>
      <c r="J3295" s="206"/>
      <c r="K3295" s="206"/>
      <c r="L3295" s="206">
        <v>33524</v>
      </c>
      <c r="M3295" s="206" t="s">
        <v>747</v>
      </c>
      <c r="N3295" s="206">
        <v>117644</v>
      </c>
      <c r="O3295" s="206">
        <v>28728</v>
      </c>
      <c r="P3295" s="206">
        <v>848476</v>
      </c>
      <c r="Q3295" s="206">
        <v>843935</v>
      </c>
      <c r="R3295" s="206">
        <v>12771</v>
      </c>
      <c r="S3295" s="206">
        <v>2380042</v>
      </c>
      <c r="T3295" s="206"/>
    </row>
    <row r="3296" spans="1:20">
      <c r="A3296" s="222">
        <v>3292</v>
      </c>
      <c r="B3296" s="225">
        <v>3292</v>
      </c>
      <c r="C3296" s="105">
        <v>39724</v>
      </c>
      <c r="D3296" s="222"/>
      <c r="E3296" s="277">
        <v>39727</v>
      </c>
      <c r="F3296" s="105">
        <v>39728</v>
      </c>
      <c r="G3296" s="222"/>
      <c r="H3296" s="222"/>
      <c r="I3296" s="206">
        <v>71849</v>
      </c>
      <c r="J3296" s="206"/>
      <c r="K3296" s="206"/>
      <c r="L3296" s="206">
        <v>33857</v>
      </c>
      <c r="M3296" s="206" t="s">
        <v>748</v>
      </c>
      <c r="N3296" s="206">
        <v>121132</v>
      </c>
      <c r="O3296" s="206">
        <v>29671</v>
      </c>
      <c r="P3296" s="206">
        <v>847521</v>
      </c>
      <c r="Q3296" s="206">
        <v>843951</v>
      </c>
      <c r="R3296" s="206">
        <v>12922</v>
      </c>
      <c r="S3296" s="206">
        <v>2780064</v>
      </c>
      <c r="T3296" s="206"/>
    </row>
    <row r="3297" spans="1:20">
      <c r="A3297" s="222">
        <v>3293</v>
      </c>
      <c r="B3297" s="225">
        <v>3293</v>
      </c>
      <c r="C3297" s="105">
        <v>39724</v>
      </c>
      <c r="D3297" s="222"/>
      <c r="E3297" s="277">
        <v>39727</v>
      </c>
      <c r="F3297" s="105">
        <v>39728</v>
      </c>
      <c r="G3297" s="222"/>
      <c r="H3297" s="222"/>
      <c r="I3297" s="206">
        <v>72054</v>
      </c>
      <c r="J3297" s="206"/>
      <c r="K3297" s="206"/>
      <c r="L3297" s="206">
        <v>33842</v>
      </c>
      <c r="M3297" s="206" t="s">
        <v>749</v>
      </c>
      <c r="N3297" s="206">
        <v>118944</v>
      </c>
      <c r="O3297" s="206">
        <v>29541</v>
      </c>
      <c r="P3297" s="206">
        <v>848721</v>
      </c>
      <c r="Q3297" s="206">
        <v>843940</v>
      </c>
      <c r="R3297" s="206">
        <v>13174</v>
      </c>
      <c r="S3297" s="206">
        <v>2380044</v>
      </c>
      <c r="T3297" s="206"/>
    </row>
    <row r="3298" spans="1:20">
      <c r="A3298" s="222">
        <v>3294</v>
      </c>
      <c r="B3298" s="225">
        <v>3294</v>
      </c>
      <c r="C3298" s="105">
        <v>39724</v>
      </c>
      <c r="D3298" s="222"/>
      <c r="E3298" s="277">
        <v>39727</v>
      </c>
      <c r="F3298" s="105">
        <v>39728</v>
      </c>
      <c r="G3298" s="222"/>
      <c r="H3298" s="222"/>
      <c r="I3298" s="206">
        <v>72292</v>
      </c>
      <c r="J3298" s="206"/>
      <c r="K3298" s="206"/>
      <c r="L3298" s="206">
        <v>34027</v>
      </c>
      <c r="M3298" s="206" t="s">
        <v>750</v>
      </c>
      <c r="N3298" s="206">
        <v>115583</v>
      </c>
      <c r="O3298" s="206">
        <v>29929</v>
      </c>
      <c r="P3298" s="206">
        <v>849125</v>
      </c>
      <c r="Q3298" s="206">
        <v>843944</v>
      </c>
      <c r="R3298" s="206">
        <v>13364</v>
      </c>
      <c r="S3298" s="206">
        <v>2380048</v>
      </c>
      <c r="T3298" s="206"/>
    </row>
    <row r="3299" spans="1:20">
      <c r="A3299" s="222">
        <v>3295</v>
      </c>
      <c r="B3299" s="225">
        <v>3295</v>
      </c>
      <c r="C3299" s="105">
        <v>39724</v>
      </c>
      <c r="D3299" s="222"/>
      <c r="E3299" s="277">
        <v>39727</v>
      </c>
      <c r="F3299" s="105">
        <v>39728</v>
      </c>
      <c r="G3299" s="222"/>
      <c r="H3299" s="222"/>
      <c r="I3299" s="206">
        <v>70673</v>
      </c>
      <c r="J3299" s="206"/>
      <c r="K3299" s="206"/>
      <c r="L3299" s="206">
        <v>34045</v>
      </c>
      <c r="M3299" s="206" t="s">
        <v>751</v>
      </c>
      <c r="N3299" s="206">
        <v>119258</v>
      </c>
      <c r="O3299" s="206">
        <v>29936</v>
      </c>
      <c r="P3299" s="206">
        <v>848502</v>
      </c>
      <c r="Q3299" s="206">
        <v>843942</v>
      </c>
      <c r="R3299" s="206">
        <v>13535</v>
      </c>
      <c r="S3299" s="206"/>
      <c r="T3299" s="206"/>
    </row>
    <row r="3300" spans="1:20">
      <c r="A3300" s="222">
        <v>3296</v>
      </c>
      <c r="B3300" s="225">
        <v>3296</v>
      </c>
      <c r="C3300" s="105">
        <v>39724</v>
      </c>
      <c r="D3300" s="222"/>
      <c r="E3300" s="277">
        <v>39727</v>
      </c>
      <c r="F3300" s="105">
        <v>39728</v>
      </c>
      <c r="G3300" s="222"/>
      <c r="H3300" s="222"/>
      <c r="I3300" s="206">
        <v>72802</v>
      </c>
      <c r="J3300" s="206"/>
      <c r="K3300" s="206"/>
      <c r="L3300" s="206">
        <v>33488</v>
      </c>
      <c r="M3300" s="206" t="s">
        <v>752</v>
      </c>
      <c r="N3300" s="206">
        <v>121199</v>
      </c>
      <c r="O3300" s="206">
        <v>29165</v>
      </c>
      <c r="P3300" s="206">
        <v>843795</v>
      </c>
      <c r="Q3300" s="206">
        <v>843953</v>
      </c>
      <c r="R3300" s="206">
        <v>129</v>
      </c>
      <c r="S3300" s="206"/>
      <c r="T3300" s="206"/>
    </row>
    <row r="3301" spans="1:20">
      <c r="A3301" s="222">
        <v>3297</v>
      </c>
      <c r="B3301" s="225">
        <v>3297</v>
      </c>
      <c r="C3301" s="105">
        <v>39727</v>
      </c>
      <c r="D3301" s="222"/>
      <c r="E3301" s="277">
        <v>39727</v>
      </c>
      <c r="F3301" s="105">
        <v>39728</v>
      </c>
      <c r="G3301" s="222"/>
      <c r="H3301" s="222"/>
      <c r="I3301" s="206">
        <v>72804</v>
      </c>
      <c r="J3301" s="206"/>
      <c r="K3301" s="206"/>
      <c r="L3301" s="206">
        <v>33802</v>
      </c>
      <c r="M3301" s="206" t="s">
        <v>753</v>
      </c>
      <c r="N3301" s="206">
        <v>121123</v>
      </c>
      <c r="O3301" s="206">
        <v>29591</v>
      </c>
      <c r="P3301" s="206">
        <v>847520</v>
      </c>
      <c r="Q3301" s="206">
        <v>843943</v>
      </c>
      <c r="R3301" s="206">
        <v>12619</v>
      </c>
      <c r="S3301" s="206"/>
      <c r="T3301" s="206"/>
    </row>
    <row r="3302" spans="1:20">
      <c r="A3302" s="222">
        <v>3298</v>
      </c>
      <c r="B3302" s="225">
        <v>3298</v>
      </c>
      <c r="C3302" s="105">
        <v>39727</v>
      </c>
      <c r="D3302" s="222"/>
      <c r="E3302" s="277">
        <v>39727</v>
      </c>
      <c r="F3302" s="105">
        <v>39728</v>
      </c>
      <c r="G3302" s="222"/>
      <c r="H3302" s="222"/>
      <c r="I3302" s="206">
        <v>72677</v>
      </c>
      <c r="J3302" s="206"/>
      <c r="K3302" s="206"/>
      <c r="L3302" s="206">
        <v>33960</v>
      </c>
      <c r="M3302" s="206" t="s">
        <v>754</v>
      </c>
      <c r="N3302" s="206">
        <v>118625</v>
      </c>
      <c r="O3302" s="206">
        <v>29833</v>
      </c>
      <c r="P3302" s="206">
        <v>845182</v>
      </c>
      <c r="Q3302" s="206">
        <v>843952</v>
      </c>
      <c r="R3302" s="206">
        <v>13465</v>
      </c>
      <c r="S3302" s="206">
        <v>1980283</v>
      </c>
      <c r="T3302" s="206"/>
    </row>
    <row r="3303" spans="1:20">
      <c r="A3303" s="222">
        <v>3299</v>
      </c>
      <c r="B3303" s="225">
        <v>3299</v>
      </c>
      <c r="C3303" s="105">
        <v>39727</v>
      </c>
      <c r="D3303" s="222"/>
      <c r="E3303" s="277">
        <v>39727</v>
      </c>
      <c r="F3303" s="105">
        <v>39728</v>
      </c>
      <c r="G3303" s="222"/>
      <c r="H3303" s="222"/>
      <c r="I3303" s="206">
        <v>72058</v>
      </c>
      <c r="J3303" s="206"/>
      <c r="K3303" s="206"/>
      <c r="L3303" s="206">
        <v>34079</v>
      </c>
      <c r="M3303" s="206" t="s">
        <v>755</v>
      </c>
      <c r="N3303" s="206">
        <v>121429</v>
      </c>
      <c r="O3303" s="206">
        <v>30027</v>
      </c>
      <c r="P3303" s="206">
        <v>843275</v>
      </c>
      <c r="Q3303" s="206">
        <v>843945</v>
      </c>
      <c r="R3303" s="206">
        <v>13398</v>
      </c>
      <c r="S3303" s="206">
        <v>2380068</v>
      </c>
      <c r="T3303" s="206"/>
    </row>
    <row r="3304" spans="1:20">
      <c r="A3304" s="222">
        <v>3300</v>
      </c>
      <c r="B3304" s="225">
        <v>3300</v>
      </c>
      <c r="C3304" s="105">
        <v>39727</v>
      </c>
      <c r="D3304" s="222"/>
      <c r="E3304" s="277">
        <v>39728</v>
      </c>
      <c r="F3304" s="105">
        <v>39728</v>
      </c>
      <c r="G3304" s="222"/>
      <c r="H3304" s="222"/>
      <c r="I3304" s="206">
        <v>72485</v>
      </c>
      <c r="J3304" s="206"/>
      <c r="K3304" s="206"/>
      <c r="L3304" s="206">
        <v>33775</v>
      </c>
      <c r="M3304" s="206" t="s">
        <v>756</v>
      </c>
      <c r="N3304" s="206">
        <v>121140</v>
      </c>
      <c r="O3304" s="206">
        <v>29548</v>
      </c>
      <c r="P3304" s="206">
        <v>843796</v>
      </c>
      <c r="Q3304" s="206">
        <v>842827</v>
      </c>
      <c r="R3304" s="206">
        <v>12711</v>
      </c>
      <c r="S3304" s="206">
        <v>2380046</v>
      </c>
      <c r="T3304" s="206"/>
    </row>
    <row r="3305" spans="1:20">
      <c r="A3305" s="222">
        <v>3301</v>
      </c>
      <c r="B3305" s="225">
        <v>3301</v>
      </c>
      <c r="C3305" s="105">
        <v>39727</v>
      </c>
      <c r="D3305" s="222"/>
      <c r="E3305" s="277">
        <v>39727</v>
      </c>
      <c r="F3305" s="105">
        <v>39728</v>
      </c>
      <c r="G3305" s="222"/>
      <c r="H3305" s="222"/>
      <c r="I3305" s="206">
        <v>72490</v>
      </c>
      <c r="J3305" s="206"/>
      <c r="K3305" s="206"/>
      <c r="L3305" s="206">
        <v>33992</v>
      </c>
      <c r="M3305" s="206" t="s">
        <v>757</v>
      </c>
      <c r="N3305" s="206">
        <v>121474</v>
      </c>
      <c r="O3305" s="206">
        <v>29824</v>
      </c>
      <c r="P3305" s="206">
        <v>843710</v>
      </c>
      <c r="Q3305" s="206">
        <v>844410</v>
      </c>
      <c r="R3305" s="206">
        <v>12449</v>
      </c>
      <c r="S3305" s="206">
        <v>1980191</v>
      </c>
      <c r="T3305" s="206"/>
    </row>
    <row r="3306" spans="1:20">
      <c r="A3306" s="222">
        <v>3302</v>
      </c>
      <c r="B3306" s="225">
        <v>3302</v>
      </c>
      <c r="C3306" s="105">
        <v>39727</v>
      </c>
      <c r="D3306" s="222"/>
      <c r="E3306" s="277">
        <v>39728</v>
      </c>
      <c r="F3306" s="105">
        <v>39729</v>
      </c>
      <c r="G3306" s="222"/>
      <c r="H3306" s="222"/>
      <c r="I3306" s="206">
        <v>72276</v>
      </c>
      <c r="J3306" s="206"/>
      <c r="K3306" s="206"/>
      <c r="L3306" s="206">
        <v>34082</v>
      </c>
      <c r="M3306" s="206" t="s">
        <v>758</v>
      </c>
      <c r="N3306" s="206">
        <v>121479</v>
      </c>
      <c r="O3306" s="206">
        <v>30041</v>
      </c>
      <c r="P3306" s="206">
        <v>849523</v>
      </c>
      <c r="Q3306" s="206">
        <v>842828</v>
      </c>
      <c r="R3306" s="206">
        <v>13323</v>
      </c>
      <c r="S3306" s="206">
        <v>2380033</v>
      </c>
      <c r="T3306" s="206"/>
    </row>
    <row r="3307" spans="1:20">
      <c r="A3307" s="222">
        <v>3303</v>
      </c>
      <c r="B3307" s="225">
        <v>3303</v>
      </c>
      <c r="C3307" s="105">
        <v>39727</v>
      </c>
      <c r="D3307" s="222"/>
      <c r="E3307" s="277">
        <v>39728</v>
      </c>
      <c r="F3307" s="105">
        <v>39729</v>
      </c>
      <c r="G3307" s="222"/>
      <c r="H3307" s="222"/>
      <c r="I3307" s="206">
        <v>72482</v>
      </c>
      <c r="J3307" s="206"/>
      <c r="K3307" s="206"/>
      <c r="L3307" s="206">
        <v>34070</v>
      </c>
      <c r="M3307" s="206" t="s">
        <v>759</v>
      </c>
      <c r="N3307" s="206">
        <v>120985</v>
      </c>
      <c r="O3307" s="206">
        <v>29978</v>
      </c>
      <c r="P3307" s="206">
        <v>849584</v>
      </c>
      <c r="Q3307" s="206">
        <v>843937</v>
      </c>
      <c r="R3307" s="206">
        <v>361</v>
      </c>
      <c r="S3307" s="206">
        <v>2780032</v>
      </c>
      <c r="T3307" s="206"/>
    </row>
    <row r="3308" spans="1:20">
      <c r="A3308" s="222">
        <v>3304</v>
      </c>
      <c r="B3308" s="225">
        <v>3304</v>
      </c>
      <c r="C3308" s="105">
        <v>39727</v>
      </c>
      <c r="D3308" s="222"/>
      <c r="E3308" s="277">
        <v>39728</v>
      </c>
      <c r="F3308" s="105">
        <v>39729</v>
      </c>
      <c r="G3308" s="222"/>
      <c r="H3308" s="222"/>
      <c r="I3308" s="206">
        <v>72303</v>
      </c>
      <c r="J3308" s="206"/>
      <c r="K3308" s="206"/>
      <c r="L3308" s="206">
        <v>34074</v>
      </c>
      <c r="M3308" s="206" t="s">
        <v>760</v>
      </c>
      <c r="N3308" s="206">
        <v>121430</v>
      </c>
      <c r="O3308" s="206">
        <v>29983</v>
      </c>
      <c r="P3308" s="206">
        <v>849585</v>
      </c>
      <c r="Q3308" s="206">
        <v>843936</v>
      </c>
      <c r="R3308" s="206">
        <v>12451</v>
      </c>
      <c r="S3308" s="206">
        <v>2380044</v>
      </c>
      <c r="T3308" s="206"/>
    </row>
    <row r="3309" spans="1:20">
      <c r="A3309" s="222">
        <v>3305</v>
      </c>
      <c r="B3309" s="225">
        <v>3305</v>
      </c>
      <c r="C3309" s="105">
        <v>39727</v>
      </c>
      <c r="D3309" s="222"/>
      <c r="E3309" s="277">
        <v>39728</v>
      </c>
      <c r="F3309" s="105">
        <v>39729</v>
      </c>
      <c r="G3309" s="222"/>
      <c r="H3309" s="222"/>
      <c r="I3309" s="206">
        <v>72584</v>
      </c>
      <c r="J3309" s="206"/>
      <c r="K3309" s="206"/>
      <c r="L3309" s="206">
        <v>34106</v>
      </c>
      <c r="M3309" s="206" t="s">
        <v>761</v>
      </c>
      <c r="N3309" s="206">
        <v>119569</v>
      </c>
      <c r="O3309" s="206">
        <v>30040</v>
      </c>
      <c r="P3309" s="206">
        <v>848722</v>
      </c>
      <c r="Q3309" s="206">
        <v>843943</v>
      </c>
      <c r="R3309" s="206">
        <v>12823</v>
      </c>
      <c r="S3309" s="206">
        <v>2380038</v>
      </c>
      <c r="T3309" s="206"/>
    </row>
    <row r="3310" spans="1:20">
      <c r="A3310" s="222">
        <v>3306</v>
      </c>
      <c r="B3310" s="225">
        <v>3306</v>
      </c>
      <c r="C3310" s="105">
        <v>39727</v>
      </c>
      <c r="D3310" s="222"/>
      <c r="E3310" s="277">
        <v>39728</v>
      </c>
      <c r="F3310" s="105">
        <v>39730</v>
      </c>
      <c r="G3310" s="222"/>
      <c r="H3310" s="222"/>
      <c r="I3310" s="206">
        <v>72672</v>
      </c>
      <c r="J3310" s="206"/>
      <c r="K3310" s="206"/>
      <c r="L3310" s="206">
        <v>34075</v>
      </c>
      <c r="M3310" s="206" t="s">
        <v>762</v>
      </c>
      <c r="N3310" s="206">
        <v>120825</v>
      </c>
      <c r="O3310" s="206">
        <v>29990</v>
      </c>
      <c r="P3310" s="206">
        <v>849078</v>
      </c>
      <c r="Q3310" s="206">
        <v>843928</v>
      </c>
      <c r="R3310" s="206">
        <v>12454</v>
      </c>
      <c r="S3310" s="206">
        <v>2380035</v>
      </c>
      <c r="T3310" s="206"/>
    </row>
    <row r="3311" spans="1:20">
      <c r="A3311" s="222">
        <v>3307</v>
      </c>
      <c r="B3311" s="225">
        <v>3307</v>
      </c>
      <c r="C3311" s="105">
        <v>39727</v>
      </c>
      <c r="D3311" s="222"/>
      <c r="E3311" s="277">
        <v>39728</v>
      </c>
      <c r="F3311" s="105">
        <v>39729</v>
      </c>
      <c r="G3311" s="222"/>
      <c r="H3311" s="222"/>
      <c r="I3311" s="206">
        <v>72180</v>
      </c>
      <c r="J3311" s="206"/>
      <c r="K3311" s="206"/>
      <c r="L3311" s="206">
        <v>34073</v>
      </c>
      <c r="M3311" s="206" t="s">
        <v>763</v>
      </c>
      <c r="N3311" s="206">
        <v>120104</v>
      </c>
      <c r="O3311" s="206">
        <v>29994</v>
      </c>
      <c r="P3311" s="206">
        <v>848078</v>
      </c>
      <c r="Q3311" s="206">
        <v>843929</v>
      </c>
      <c r="R3311" s="206">
        <v>395</v>
      </c>
      <c r="S3311" s="206">
        <v>2380039</v>
      </c>
      <c r="T3311" s="206"/>
    </row>
    <row r="3312" spans="1:20">
      <c r="A3312" s="222">
        <v>3308</v>
      </c>
      <c r="B3312" s="225">
        <v>3308</v>
      </c>
      <c r="C3312" s="105">
        <v>39727</v>
      </c>
      <c r="D3312" s="222"/>
      <c r="E3312" s="277">
        <v>39728</v>
      </c>
      <c r="F3312" s="105">
        <v>39728</v>
      </c>
      <c r="G3312" s="222"/>
      <c r="H3312" s="222"/>
      <c r="I3312" s="206">
        <v>72102</v>
      </c>
      <c r="J3312" s="206"/>
      <c r="K3312" s="206"/>
      <c r="L3312" s="206">
        <v>34135</v>
      </c>
      <c r="M3312" s="206" t="s">
        <v>764</v>
      </c>
      <c r="N3312" s="206">
        <v>121671</v>
      </c>
      <c r="O3312" s="206">
        <v>30121</v>
      </c>
      <c r="P3312" s="206">
        <v>849079</v>
      </c>
      <c r="Q3312" s="206">
        <v>843926</v>
      </c>
      <c r="R3312" s="206">
        <v>13700</v>
      </c>
      <c r="S3312" s="206">
        <v>2180032</v>
      </c>
      <c r="T3312" s="206"/>
    </row>
    <row r="3313" spans="1:20">
      <c r="A3313" s="222">
        <v>3309</v>
      </c>
      <c r="B3313" s="225">
        <v>3309</v>
      </c>
      <c r="C3313" s="105">
        <v>39727</v>
      </c>
      <c r="D3313" s="222"/>
      <c r="E3313" s="277">
        <v>39728</v>
      </c>
      <c r="F3313" s="105">
        <v>39729</v>
      </c>
      <c r="G3313" s="222"/>
      <c r="H3313" s="222"/>
      <c r="I3313" s="206">
        <v>72201</v>
      </c>
      <c r="J3313" s="206"/>
      <c r="K3313" s="206"/>
      <c r="L3313" s="206">
        <v>34001</v>
      </c>
      <c r="M3313" s="206">
        <v>39834</v>
      </c>
      <c r="N3313" s="206">
        <v>121189</v>
      </c>
      <c r="O3313" s="206">
        <v>29906</v>
      </c>
      <c r="P3313" s="206">
        <v>847270</v>
      </c>
      <c r="Q3313" s="206">
        <v>843947</v>
      </c>
      <c r="R3313" s="206">
        <v>13378</v>
      </c>
      <c r="S3313" s="206">
        <v>1980282</v>
      </c>
      <c r="T3313" s="206"/>
    </row>
    <row r="3314" spans="1:20">
      <c r="A3314" s="222">
        <v>3310</v>
      </c>
      <c r="B3314" s="225">
        <v>3310</v>
      </c>
      <c r="C3314" s="105">
        <v>39727</v>
      </c>
      <c r="D3314" s="222"/>
      <c r="E3314" s="277">
        <v>39728</v>
      </c>
      <c r="F3314" s="105">
        <v>39729</v>
      </c>
      <c r="G3314" s="222"/>
      <c r="H3314" s="222"/>
      <c r="I3314" s="206">
        <v>72311</v>
      </c>
      <c r="J3314" s="206"/>
      <c r="K3314" s="206"/>
      <c r="L3314" s="206">
        <v>34122</v>
      </c>
      <c r="M3314" s="206" t="s">
        <v>765</v>
      </c>
      <c r="N3314" s="206">
        <v>121484</v>
      </c>
      <c r="O3314" s="206">
        <v>30054</v>
      </c>
      <c r="P3314" s="206">
        <v>845585</v>
      </c>
      <c r="Q3314" s="206">
        <v>843925</v>
      </c>
      <c r="R3314" s="206">
        <v>13613</v>
      </c>
      <c r="S3314" s="206">
        <v>2780040</v>
      </c>
      <c r="T3314" s="206"/>
    </row>
    <row r="3315" spans="1:20">
      <c r="A3315" s="222">
        <v>3311</v>
      </c>
      <c r="B3315" s="226">
        <v>3311</v>
      </c>
      <c r="C3315" s="105">
        <v>39727</v>
      </c>
      <c r="D3315" s="222"/>
      <c r="E3315" s="277">
        <v>39728</v>
      </c>
      <c r="F3315" s="105">
        <v>39729</v>
      </c>
      <c r="G3315" s="222"/>
      <c r="H3315" s="222"/>
      <c r="I3315" s="206">
        <v>72190</v>
      </c>
      <c r="J3315" s="206"/>
      <c r="K3315" s="206"/>
      <c r="L3315" s="206">
        <v>33265</v>
      </c>
      <c r="M3315" s="206" t="s">
        <v>766</v>
      </c>
      <c r="N3315" s="206">
        <v>120332</v>
      </c>
      <c r="O3315" s="206">
        <v>28817</v>
      </c>
      <c r="P3315" s="206">
        <v>849654</v>
      </c>
      <c r="Q3315" s="206">
        <v>843945</v>
      </c>
      <c r="R3315" s="206">
        <v>12320</v>
      </c>
      <c r="S3315" s="206">
        <v>2380059</v>
      </c>
      <c r="T3315" s="206"/>
    </row>
    <row r="3316" spans="1:20">
      <c r="A3316" s="222">
        <v>3312</v>
      </c>
      <c r="B3316" s="226">
        <v>3312</v>
      </c>
      <c r="C3316" s="105">
        <v>39727</v>
      </c>
      <c r="D3316" s="222"/>
      <c r="E3316" s="277">
        <v>39728</v>
      </c>
      <c r="F3316" s="105">
        <v>39729</v>
      </c>
      <c r="G3316" s="222"/>
      <c r="H3316" s="222"/>
      <c r="I3316" s="206">
        <v>72199</v>
      </c>
      <c r="J3316" s="206"/>
      <c r="K3316" s="206"/>
      <c r="L3316" s="206">
        <v>34105</v>
      </c>
      <c r="M3316" s="206" t="s">
        <v>767</v>
      </c>
      <c r="N3316" s="206">
        <v>121199</v>
      </c>
      <c r="O3316" s="206">
        <v>30057</v>
      </c>
      <c r="P3316" s="206">
        <v>848483</v>
      </c>
      <c r="Q3316" s="206">
        <v>843931</v>
      </c>
      <c r="R3316" s="206">
        <v>12824</v>
      </c>
      <c r="S3316" s="206">
        <v>2380040</v>
      </c>
      <c r="T3316" s="206"/>
    </row>
    <row r="3317" spans="1:20">
      <c r="A3317" s="222">
        <v>3313</v>
      </c>
      <c r="B3317" s="226">
        <v>3313</v>
      </c>
      <c r="C3317" s="105">
        <v>39727</v>
      </c>
      <c r="D3317" s="222"/>
      <c r="E3317" s="277">
        <v>39728</v>
      </c>
      <c r="F3317" s="105">
        <v>39730</v>
      </c>
      <c r="G3317" s="222"/>
      <c r="H3317" s="222"/>
      <c r="I3317" s="206">
        <v>72173</v>
      </c>
      <c r="J3317" s="206"/>
      <c r="K3317" s="206"/>
      <c r="L3317" s="206">
        <v>34071</v>
      </c>
      <c r="M3317" s="206" t="s">
        <v>768</v>
      </c>
      <c r="N3317" s="206">
        <v>121125</v>
      </c>
      <c r="O3317" s="206">
        <v>29966</v>
      </c>
      <c r="P3317" s="206">
        <v>849063</v>
      </c>
      <c r="Q3317" s="206">
        <v>843930</v>
      </c>
      <c r="R3317" s="206">
        <v>362</v>
      </c>
      <c r="S3317" s="206">
        <v>2380058</v>
      </c>
      <c r="T3317" s="206"/>
    </row>
    <row r="3318" spans="1:20">
      <c r="A3318" s="222">
        <v>3314</v>
      </c>
      <c r="B3318" s="226">
        <v>3314</v>
      </c>
      <c r="C3318" s="105">
        <v>39727</v>
      </c>
      <c r="D3318" s="222"/>
      <c r="E3318" s="277">
        <v>39728</v>
      </c>
      <c r="F3318" s="105">
        <v>39729</v>
      </c>
      <c r="G3318" s="222"/>
      <c r="H3318" s="222"/>
      <c r="I3318" s="206">
        <v>73475</v>
      </c>
      <c r="J3318" s="206"/>
      <c r="K3318" s="206"/>
      <c r="L3318" s="206">
        <v>34080</v>
      </c>
      <c r="M3318" s="206" t="s">
        <v>769</v>
      </c>
      <c r="N3318" s="206">
        <v>119887</v>
      </c>
      <c r="O3318" s="206">
        <v>30015</v>
      </c>
      <c r="P3318" s="206">
        <v>848214</v>
      </c>
      <c r="Q3318" s="206">
        <v>843927</v>
      </c>
      <c r="R3318" s="206">
        <v>13682</v>
      </c>
      <c r="S3318" s="206">
        <v>2780024</v>
      </c>
      <c r="T3318" s="206"/>
    </row>
    <row r="3319" spans="1:20">
      <c r="A3319" s="222">
        <v>3315</v>
      </c>
      <c r="B3319" s="226">
        <v>3315</v>
      </c>
      <c r="C3319" s="105">
        <v>39727</v>
      </c>
      <c r="D3319" s="222"/>
      <c r="E3319" s="277">
        <v>39728</v>
      </c>
      <c r="F3319" s="105">
        <v>39730</v>
      </c>
      <c r="G3319" s="222"/>
      <c r="H3319" s="222"/>
      <c r="I3319" s="206">
        <v>73433</v>
      </c>
      <c r="J3319" s="206"/>
      <c r="K3319" s="206"/>
      <c r="L3319" s="206">
        <v>34113</v>
      </c>
      <c r="M3319" s="206" t="s">
        <v>770</v>
      </c>
      <c r="N3319" s="206">
        <v>120327</v>
      </c>
      <c r="O3319" s="206">
        <v>30059</v>
      </c>
      <c r="P3319" s="206">
        <v>848197</v>
      </c>
      <c r="Q3319" s="206">
        <v>843938</v>
      </c>
      <c r="R3319" s="206">
        <v>13348</v>
      </c>
      <c r="S3319" s="206">
        <v>2780010</v>
      </c>
      <c r="T3319" s="206"/>
    </row>
    <row r="3320" spans="1:20">
      <c r="A3320" s="226">
        <v>3316</v>
      </c>
      <c r="B3320" s="226">
        <v>3316</v>
      </c>
      <c r="C3320" s="105">
        <v>39728</v>
      </c>
      <c r="D3320" s="226"/>
      <c r="E3320" s="277">
        <v>39728</v>
      </c>
      <c r="F3320" s="105">
        <v>39729</v>
      </c>
      <c r="G3320" s="226"/>
      <c r="H3320" s="226"/>
      <c r="I3320" s="206">
        <v>73513</v>
      </c>
      <c r="J3320" s="206"/>
      <c r="K3320" s="206"/>
      <c r="L3320" s="206">
        <v>34128</v>
      </c>
      <c r="M3320" s="206" t="s">
        <v>771</v>
      </c>
      <c r="N3320" s="206">
        <v>121428</v>
      </c>
      <c r="O3320" s="206">
        <v>30129</v>
      </c>
      <c r="P3320" s="206">
        <v>848282</v>
      </c>
      <c r="Q3320" s="206">
        <v>843939</v>
      </c>
      <c r="R3320" s="206">
        <v>13559</v>
      </c>
      <c r="S3320" s="206">
        <v>2380055</v>
      </c>
      <c r="T3320" s="206"/>
    </row>
    <row r="3321" spans="1:20">
      <c r="A3321" s="226">
        <v>3317</v>
      </c>
      <c r="B3321" s="226">
        <v>3317</v>
      </c>
      <c r="C3321" s="105">
        <v>39728</v>
      </c>
      <c r="D3321" s="226"/>
      <c r="E3321" s="277">
        <v>39728</v>
      </c>
      <c r="F3321" s="105">
        <v>39729</v>
      </c>
      <c r="G3321" s="226"/>
      <c r="H3321" s="226"/>
      <c r="I3321" s="206">
        <v>73429</v>
      </c>
      <c r="J3321" s="206"/>
      <c r="K3321" s="206"/>
      <c r="L3321" s="206">
        <v>34055</v>
      </c>
      <c r="M3321" s="206" t="s">
        <v>772</v>
      </c>
      <c r="N3321" s="206">
        <v>120828</v>
      </c>
      <c r="O3321" s="206">
        <v>29995</v>
      </c>
      <c r="P3321" s="206">
        <v>848083</v>
      </c>
      <c r="Q3321" s="206">
        <v>843950</v>
      </c>
      <c r="R3321" s="206">
        <v>13665</v>
      </c>
      <c r="S3321" s="206"/>
      <c r="T3321" s="206"/>
    </row>
    <row r="3322" spans="1:20">
      <c r="A3322" s="226">
        <v>3318</v>
      </c>
      <c r="B3322" s="226">
        <v>3318</v>
      </c>
      <c r="C3322" s="105">
        <v>39728</v>
      </c>
      <c r="D3322" s="226"/>
      <c r="E3322" s="277">
        <v>39728</v>
      </c>
      <c r="F3322" s="105">
        <v>39730</v>
      </c>
      <c r="G3322" s="226"/>
      <c r="H3322" s="226"/>
      <c r="I3322" s="206">
        <v>72182</v>
      </c>
      <c r="J3322" s="206"/>
      <c r="K3322" s="206"/>
      <c r="L3322" s="206">
        <v>33894</v>
      </c>
      <c r="M3322" s="206" t="s">
        <v>773</v>
      </c>
      <c r="N3322" s="206">
        <v>121203</v>
      </c>
      <c r="O3322" s="206">
        <v>29690</v>
      </c>
      <c r="P3322" s="206">
        <v>847212</v>
      </c>
      <c r="Q3322" s="206">
        <v>843954</v>
      </c>
      <c r="R3322" s="206">
        <v>13019</v>
      </c>
      <c r="S3322" s="206"/>
      <c r="T3322" s="206"/>
    </row>
    <row r="3323" spans="1:20">
      <c r="A3323" s="226">
        <v>3319</v>
      </c>
      <c r="B3323" s="226">
        <v>3319</v>
      </c>
      <c r="C3323" s="105">
        <v>39728</v>
      </c>
      <c r="D3323" s="226"/>
      <c r="E3323" s="277">
        <v>39729</v>
      </c>
      <c r="F3323" s="105">
        <v>39729</v>
      </c>
      <c r="G3323" s="226"/>
      <c r="H3323" s="226"/>
      <c r="I3323" s="206">
        <v>72640</v>
      </c>
      <c r="J3323" s="206"/>
      <c r="K3323" s="206"/>
      <c r="L3323" s="206">
        <v>33991</v>
      </c>
      <c r="M3323" s="206" t="s">
        <v>774</v>
      </c>
      <c r="N3323" s="206">
        <v>120749</v>
      </c>
      <c r="O3323" s="206">
        <v>29817</v>
      </c>
      <c r="P3323" s="206">
        <v>845186</v>
      </c>
      <c r="Q3323" s="206">
        <v>843932</v>
      </c>
      <c r="R3323" s="206">
        <v>13519</v>
      </c>
      <c r="S3323" s="206"/>
      <c r="T3323" s="206"/>
    </row>
    <row r="3324" spans="1:20">
      <c r="A3324" s="227">
        <v>3320</v>
      </c>
      <c r="B3324" s="226">
        <v>3320</v>
      </c>
      <c r="C3324" s="105">
        <v>39728</v>
      </c>
      <c r="D3324" s="226"/>
      <c r="E3324" s="277">
        <v>39729</v>
      </c>
      <c r="F3324" s="105">
        <v>39731</v>
      </c>
      <c r="G3324" s="226"/>
      <c r="H3324" s="226"/>
      <c r="I3324" s="206">
        <v>73223</v>
      </c>
      <c r="J3324" s="206"/>
      <c r="K3324" s="206"/>
      <c r="L3324" s="206">
        <v>34141</v>
      </c>
      <c r="M3324" s="206" t="s">
        <v>775</v>
      </c>
      <c r="N3324" s="206">
        <v>120753</v>
      </c>
      <c r="O3324" s="206">
        <v>30117</v>
      </c>
      <c r="P3324" s="206">
        <v>848213</v>
      </c>
      <c r="Q3324" s="206">
        <v>842829</v>
      </c>
      <c r="R3324" s="206">
        <v>13753</v>
      </c>
      <c r="S3324" s="206"/>
      <c r="T3324" s="206"/>
    </row>
    <row r="3325" spans="1:20">
      <c r="A3325" s="227">
        <v>3321</v>
      </c>
      <c r="B3325" s="226">
        <v>3321</v>
      </c>
      <c r="C3325" s="105">
        <v>39728</v>
      </c>
      <c r="D3325" s="226"/>
      <c r="E3325" s="277">
        <v>39729</v>
      </c>
      <c r="F3325" s="105">
        <v>39731</v>
      </c>
      <c r="G3325" s="226"/>
      <c r="H3325" s="226"/>
      <c r="I3325" s="206">
        <v>73419</v>
      </c>
      <c r="J3325" s="206"/>
      <c r="K3325" s="206"/>
      <c r="L3325" s="206">
        <v>34068</v>
      </c>
      <c r="M3325" s="206" t="s">
        <v>776</v>
      </c>
      <c r="N3325" s="206">
        <v>120829</v>
      </c>
      <c r="O3325" s="206">
        <v>30003</v>
      </c>
      <c r="P3325" s="206">
        <v>847953</v>
      </c>
      <c r="Q3325" s="206">
        <v>842822</v>
      </c>
      <c r="R3325" s="206">
        <v>13675</v>
      </c>
      <c r="S3325" s="206"/>
      <c r="T3325" s="206"/>
    </row>
    <row r="3326" spans="1:20">
      <c r="A3326" s="227">
        <v>3322</v>
      </c>
      <c r="B3326" s="226">
        <v>3322</v>
      </c>
      <c r="C3326" s="105">
        <v>39728</v>
      </c>
      <c r="D3326" s="226"/>
      <c r="E3326" s="277">
        <v>39729</v>
      </c>
      <c r="F3326" s="105">
        <v>39731</v>
      </c>
      <c r="G3326" s="226"/>
      <c r="H3326" s="226"/>
      <c r="I3326" s="206">
        <v>73395</v>
      </c>
      <c r="J3326" s="206"/>
      <c r="K3326" s="206"/>
      <c r="L3326" s="206">
        <v>34166</v>
      </c>
      <c r="M3326" s="206" t="s">
        <v>777</v>
      </c>
      <c r="N3326" s="206">
        <v>121676</v>
      </c>
      <c r="O3326" s="206">
        <v>30063</v>
      </c>
      <c r="P3326" s="206">
        <v>849958</v>
      </c>
      <c r="Q3326" s="206">
        <v>843941</v>
      </c>
      <c r="R3326" s="206">
        <v>13916</v>
      </c>
      <c r="S3326" s="206"/>
      <c r="T3326" s="206"/>
    </row>
    <row r="3327" spans="1:20">
      <c r="A3327" s="227">
        <v>3323</v>
      </c>
      <c r="B3327" s="226">
        <v>3323</v>
      </c>
      <c r="C3327" s="105">
        <v>39728</v>
      </c>
      <c r="D3327" s="226"/>
      <c r="E3327" s="277">
        <v>39729</v>
      </c>
      <c r="F3327" s="105">
        <v>39730</v>
      </c>
      <c r="G3327" s="226"/>
      <c r="H3327" s="226"/>
      <c r="I3327" s="206">
        <v>73397</v>
      </c>
      <c r="J3327" s="206"/>
      <c r="K3327" s="206"/>
      <c r="L3327" s="206">
        <v>34123</v>
      </c>
      <c r="M3327" s="206" t="s">
        <v>778</v>
      </c>
      <c r="N3327" s="206">
        <v>120109</v>
      </c>
      <c r="O3327" s="206">
        <v>300065</v>
      </c>
      <c r="P3327" s="206">
        <v>849093</v>
      </c>
      <c r="Q3327" s="206">
        <v>845212</v>
      </c>
      <c r="R3327" s="206">
        <v>13371</v>
      </c>
      <c r="S3327" s="206"/>
      <c r="T3327" s="206"/>
    </row>
    <row r="3328" spans="1:20">
      <c r="A3328" s="227">
        <v>3324</v>
      </c>
      <c r="B3328" s="226">
        <v>3324</v>
      </c>
      <c r="C3328" s="105">
        <v>39728</v>
      </c>
      <c r="D3328" s="226"/>
      <c r="E3328" s="277">
        <v>39729</v>
      </c>
      <c r="F3328" s="105">
        <v>39731</v>
      </c>
      <c r="G3328" s="226"/>
      <c r="H3328" s="226"/>
      <c r="I3328" s="206">
        <v>72287</v>
      </c>
      <c r="J3328" s="206"/>
      <c r="K3328" s="206"/>
      <c r="L3328" s="206">
        <v>34214</v>
      </c>
      <c r="M3328" s="206" t="s">
        <v>779</v>
      </c>
      <c r="N3328" s="206">
        <v>121194</v>
      </c>
      <c r="O3328" s="206">
        <v>30222</v>
      </c>
      <c r="P3328" s="206">
        <v>859957</v>
      </c>
      <c r="Q3328" s="206">
        <v>845215</v>
      </c>
      <c r="R3328" s="206">
        <v>13290</v>
      </c>
      <c r="S3328" s="206"/>
      <c r="T3328" s="206"/>
    </row>
    <row r="3329" spans="1:20">
      <c r="A3329" s="227">
        <v>3325</v>
      </c>
      <c r="B3329" s="226">
        <v>3325</v>
      </c>
      <c r="C3329" s="105">
        <v>39728</v>
      </c>
      <c r="D3329" s="226"/>
      <c r="E3329" s="277">
        <v>39729</v>
      </c>
      <c r="F3329" s="105">
        <v>39731</v>
      </c>
      <c r="G3329" s="226"/>
      <c r="H3329" s="226"/>
      <c r="I3329" s="206">
        <v>73082</v>
      </c>
      <c r="J3329" s="206"/>
      <c r="K3329" s="206"/>
      <c r="L3329" s="206">
        <v>34189</v>
      </c>
      <c r="M3329" s="206" t="s">
        <v>780</v>
      </c>
      <c r="N3329" s="206">
        <v>121472</v>
      </c>
      <c r="O3329" s="206">
        <v>30205</v>
      </c>
      <c r="P3329" s="206">
        <v>846479</v>
      </c>
      <c r="Q3329" s="206">
        <v>343449</v>
      </c>
      <c r="R3329" s="206">
        <v>13021</v>
      </c>
      <c r="S3329" s="206"/>
      <c r="T3329" s="206"/>
    </row>
    <row r="3330" spans="1:20">
      <c r="A3330" s="227">
        <v>3326</v>
      </c>
      <c r="B3330" s="226">
        <v>3326</v>
      </c>
      <c r="C3330" s="105">
        <v>39728</v>
      </c>
      <c r="D3330" s="226"/>
      <c r="E3330" s="277">
        <v>39729</v>
      </c>
      <c r="F3330" s="105">
        <v>39730</v>
      </c>
      <c r="G3330" s="226"/>
      <c r="H3330" s="226"/>
      <c r="I3330" s="206">
        <v>73062</v>
      </c>
      <c r="J3330" s="206"/>
      <c r="K3330" s="206"/>
      <c r="L3330" s="206">
        <v>34200</v>
      </c>
      <c r="M3330" s="206" t="s">
        <v>781</v>
      </c>
      <c r="N3330" s="206">
        <v>121863</v>
      </c>
      <c r="O3330" s="206">
        <v>30189</v>
      </c>
      <c r="P3330" s="206">
        <v>848212</v>
      </c>
      <c r="Q3330" s="206">
        <v>843934</v>
      </c>
      <c r="R3330" s="206">
        <v>13692</v>
      </c>
      <c r="S3330" s="206"/>
      <c r="T3330" s="206"/>
    </row>
    <row r="3331" spans="1:20">
      <c r="A3331" s="227">
        <v>3327</v>
      </c>
      <c r="B3331" s="226">
        <v>3327</v>
      </c>
      <c r="C3331" s="105">
        <v>39728</v>
      </c>
      <c r="D3331" s="226"/>
      <c r="E3331" s="277">
        <v>39729</v>
      </c>
      <c r="F3331" s="105">
        <v>39730</v>
      </c>
      <c r="G3331" s="226"/>
      <c r="H3331" s="226"/>
      <c r="I3331" s="206">
        <v>73083</v>
      </c>
      <c r="J3331" s="206"/>
      <c r="K3331" s="206"/>
      <c r="L3331" s="206">
        <v>34212</v>
      </c>
      <c r="M3331" s="206" t="s">
        <v>782</v>
      </c>
      <c r="N3331" s="206">
        <v>122041</v>
      </c>
      <c r="O3331" s="206">
        <v>30258</v>
      </c>
      <c r="P3331" s="206">
        <v>848215</v>
      </c>
      <c r="Q3331" s="206">
        <v>845213</v>
      </c>
      <c r="R3331" s="206">
        <v>13285</v>
      </c>
      <c r="S3331" s="206"/>
      <c r="T3331" s="206"/>
    </row>
    <row r="3332" spans="1:20">
      <c r="A3332" s="227">
        <v>3328</v>
      </c>
      <c r="B3332" s="226">
        <v>3328</v>
      </c>
      <c r="C3332" s="105">
        <v>39728</v>
      </c>
      <c r="D3332" s="226"/>
      <c r="E3332" s="277">
        <v>39729</v>
      </c>
      <c r="F3332" s="105">
        <v>39734</v>
      </c>
      <c r="G3332" s="226"/>
      <c r="H3332" s="226"/>
      <c r="I3332" s="206">
        <v>73705</v>
      </c>
      <c r="J3332" s="206"/>
      <c r="K3332" s="206"/>
      <c r="L3332" s="206">
        <v>34127</v>
      </c>
      <c r="M3332" s="206" t="s">
        <v>783</v>
      </c>
      <c r="N3332" s="206">
        <v>122046</v>
      </c>
      <c r="O3332" s="206">
        <v>30087</v>
      </c>
      <c r="P3332" s="206">
        <v>850118</v>
      </c>
      <c r="Q3332" s="206">
        <v>845211</v>
      </c>
      <c r="R3332" s="206">
        <v>13582</v>
      </c>
      <c r="S3332" s="206">
        <v>2780003</v>
      </c>
      <c r="T3332" s="206"/>
    </row>
    <row r="3333" spans="1:20">
      <c r="A3333" s="227">
        <v>3329</v>
      </c>
      <c r="B3333" s="226">
        <v>3329</v>
      </c>
      <c r="C3333" s="105">
        <v>39728</v>
      </c>
      <c r="D3333" s="226"/>
      <c r="E3333" s="277">
        <v>39729</v>
      </c>
      <c r="F3333" s="105">
        <v>39734</v>
      </c>
      <c r="G3333" s="226"/>
      <c r="H3333" s="226"/>
      <c r="I3333" s="206"/>
      <c r="J3333" s="206"/>
      <c r="K3333" s="206"/>
      <c r="L3333" s="206"/>
      <c r="M3333" s="206"/>
      <c r="N3333" s="206"/>
      <c r="O3333" s="206"/>
      <c r="P3333" s="206"/>
      <c r="Q3333" s="206"/>
      <c r="R3333" s="206"/>
      <c r="S3333" s="206"/>
      <c r="T3333" s="206"/>
    </row>
    <row r="3334" spans="1:20">
      <c r="A3334" s="227">
        <v>3330</v>
      </c>
      <c r="B3334" s="226">
        <v>3330</v>
      </c>
      <c r="C3334" s="105">
        <v>39728</v>
      </c>
      <c r="D3334" s="226"/>
      <c r="E3334" s="277">
        <v>39729</v>
      </c>
      <c r="F3334" s="105">
        <v>39731</v>
      </c>
      <c r="G3334" s="226"/>
      <c r="H3334" s="226"/>
      <c r="I3334" s="206">
        <v>73047</v>
      </c>
      <c r="J3334" s="206"/>
      <c r="K3334" s="206"/>
      <c r="L3334" s="206">
        <v>34195</v>
      </c>
      <c r="M3334" s="206" t="s">
        <v>784</v>
      </c>
      <c r="N3334" s="206">
        <v>121428</v>
      </c>
      <c r="O3334" s="206">
        <v>30206</v>
      </c>
      <c r="P3334" s="206">
        <v>850116</v>
      </c>
      <c r="Q3334" s="206">
        <v>844405</v>
      </c>
      <c r="R3334" s="206">
        <v>13810</v>
      </c>
      <c r="S3334" s="206"/>
      <c r="T3334" s="206"/>
    </row>
    <row r="3335" spans="1:20">
      <c r="A3335" s="227">
        <v>3331</v>
      </c>
      <c r="B3335" s="226">
        <v>3331</v>
      </c>
      <c r="C3335" s="105">
        <v>39728</v>
      </c>
      <c r="D3335" s="226"/>
      <c r="E3335" s="277">
        <v>39729</v>
      </c>
      <c r="F3335" s="105">
        <v>39734</v>
      </c>
      <c r="G3335" s="226"/>
      <c r="H3335" s="226"/>
      <c r="I3335" s="206">
        <v>73050</v>
      </c>
      <c r="J3335" s="206"/>
      <c r="K3335" s="206"/>
      <c r="L3335" s="206">
        <v>34202</v>
      </c>
      <c r="M3335" s="206" t="s">
        <v>785</v>
      </c>
      <c r="N3335" s="206">
        <v>122045</v>
      </c>
      <c r="O3335" s="206">
        <v>30201</v>
      </c>
      <c r="P3335" s="206">
        <v>849955</v>
      </c>
      <c r="Q3335" s="206">
        <v>845209</v>
      </c>
      <c r="R3335" s="206">
        <v>13690</v>
      </c>
      <c r="S3335" s="206"/>
      <c r="T3335" s="206"/>
    </row>
    <row r="3336" spans="1:20">
      <c r="A3336" s="227">
        <v>3332</v>
      </c>
      <c r="B3336" s="226">
        <v>3332</v>
      </c>
      <c r="C3336" s="105">
        <v>39728</v>
      </c>
      <c r="D3336" s="226"/>
      <c r="E3336" s="277">
        <v>39729</v>
      </c>
      <c r="F3336" s="105">
        <v>39731</v>
      </c>
      <c r="G3336" s="226"/>
      <c r="H3336" s="226"/>
      <c r="I3336" s="206">
        <v>73048</v>
      </c>
      <c r="J3336" s="206"/>
      <c r="K3336" s="206"/>
      <c r="L3336" s="206">
        <v>34156</v>
      </c>
      <c r="M3336" s="206" t="s">
        <v>786</v>
      </c>
      <c r="N3336" s="206">
        <v>122414</v>
      </c>
      <c r="O3336" s="206">
        <v>30185</v>
      </c>
      <c r="P3336" s="206">
        <v>849709</v>
      </c>
      <c r="Q3336" s="206">
        <v>844404</v>
      </c>
      <c r="R3336" s="206">
        <v>13756</v>
      </c>
      <c r="S3336" s="206"/>
      <c r="T3336" s="206"/>
    </row>
    <row r="3337" spans="1:20">
      <c r="A3337" s="227">
        <v>3333</v>
      </c>
      <c r="B3337" s="226">
        <v>3333</v>
      </c>
      <c r="C3337" s="105">
        <v>39728</v>
      </c>
      <c r="D3337" s="226"/>
      <c r="E3337" s="277">
        <v>39729</v>
      </c>
      <c r="F3337" s="105">
        <v>39730</v>
      </c>
      <c r="G3337" s="226"/>
      <c r="H3337" s="226"/>
      <c r="I3337" s="206">
        <v>73580</v>
      </c>
      <c r="J3337" s="206"/>
      <c r="K3337" s="206"/>
      <c r="L3337" s="206">
        <v>34157</v>
      </c>
      <c r="M3337" s="206" t="s">
        <v>787</v>
      </c>
      <c r="N3337" s="206">
        <v>119570</v>
      </c>
      <c r="O3337" s="206">
        <v>30173</v>
      </c>
      <c r="P3337" s="206">
        <v>849651</v>
      </c>
      <c r="Q3337" s="206">
        <v>845206</v>
      </c>
      <c r="R3337" s="206">
        <v>13772</v>
      </c>
      <c r="S3337" s="206"/>
      <c r="T3337" s="206"/>
    </row>
    <row r="3338" spans="1:20">
      <c r="A3338" s="227">
        <v>3334</v>
      </c>
      <c r="B3338" s="226">
        <v>3334</v>
      </c>
      <c r="C3338" s="105">
        <v>39729</v>
      </c>
      <c r="D3338" s="226"/>
      <c r="E3338" s="277">
        <v>39729</v>
      </c>
      <c r="F3338" s="105">
        <v>39730</v>
      </c>
      <c r="G3338" s="226"/>
      <c r="H3338" s="226"/>
      <c r="I3338" s="206">
        <v>73563</v>
      </c>
      <c r="J3338" s="206"/>
      <c r="K3338" s="206"/>
      <c r="L3338" s="206">
        <v>34204</v>
      </c>
      <c r="M3338" s="206" t="s">
        <v>788</v>
      </c>
      <c r="N3338" s="206">
        <v>119633</v>
      </c>
      <c r="O3338" s="206">
        <v>30248</v>
      </c>
      <c r="P3338" s="206">
        <v>850111</v>
      </c>
      <c r="Q3338" s="206">
        <v>842305</v>
      </c>
      <c r="R3338" s="206">
        <v>13405</v>
      </c>
      <c r="S3338" s="206"/>
      <c r="T3338" s="206"/>
    </row>
    <row r="3339" spans="1:20">
      <c r="A3339" s="227">
        <v>3335</v>
      </c>
      <c r="B3339" s="226">
        <v>3335</v>
      </c>
      <c r="C3339" s="105">
        <v>39729</v>
      </c>
      <c r="D3339" s="226"/>
      <c r="E3339" s="277">
        <v>39730</v>
      </c>
      <c r="F3339" s="105">
        <v>39730</v>
      </c>
      <c r="G3339" s="226"/>
      <c r="H3339" s="226"/>
      <c r="I3339" s="206">
        <v>73538</v>
      </c>
      <c r="J3339" s="206"/>
      <c r="K3339" s="206"/>
      <c r="L3339" s="206">
        <v>34232</v>
      </c>
      <c r="M3339" s="206" t="s">
        <v>789</v>
      </c>
      <c r="N3339" s="206">
        <v>117438</v>
      </c>
      <c r="O3339" s="206">
        <v>30154</v>
      </c>
      <c r="P3339" s="206">
        <v>850120</v>
      </c>
      <c r="Q3339" s="206">
        <v>843629</v>
      </c>
      <c r="R3339" s="206">
        <v>13901</v>
      </c>
      <c r="S3339" s="206"/>
      <c r="T3339" s="206"/>
    </row>
    <row r="3340" spans="1:20">
      <c r="A3340" s="227">
        <v>3336</v>
      </c>
      <c r="B3340" s="226">
        <v>3336</v>
      </c>
      <c r="C3340" s="105">
        <v>39729</v>
      </c>
      <c r="D3340" s="226"/>
      <c r="E3340" s="277">
        <v>39729</v>
      </c>
      <c r="F3340" s="105">
        <v>39730</v>
      </c>
      <c r="G3340" s="226"/>
      <c r="H3340" s="226"/>
      <c r="I3340" s="206">
        <v>73575</v>
      </c>
      <c r="J3340" s="206"/>
      <c r="K3340" s="206"/>
      <c r="L3340" s="206">
        <v>34190</v>
      </c>
      <c r="M3340" s="206" t="s">
        <v>790</v>
      </c>
      <c r="N3340" s="206">
        <v>117300</v>
      </c>
      <c r="O3340" s="206">
        <v>30227</v>
      </c>
      <c r="P3340" s="206">
        <v>849119</v>
      </c>
      <c r="Q3340" s="206">
        <v>841154</v>
      </c>
      <c r="R3340" s="206">
        <v>13214</v>
      </c>
      <c r="S3340" s="206"/>
      <c r="T3340" s="206"/>
    </row>
    <row r="3341" spans="1:20">
      <c r="A3341" s="227">
        <v>3337</v>
      </c>
      <c r="B3341" s="226">
        <v>3337</v>
      </c>
      <c r="C3341" s="105">
        <v>39729</v>
      </c>
      <c r="D3341" s="226"/>
      <c r="E3341" s="277">
        <v>39730</v>
      </c>
      <c r="F3341" s="255"/>
      <c r="G3341" s="226"/>
      <c r="H3341" s="226"/>
      <c r="I3341" s="206"/>
      <c r="J3341" s="206"/>
      <c r="K3341" s="206"/>
      <c r="L3341" s="206"/>
      <c r="M3341" s="206"/>
      <c r="N3341" s="206"/>
      <c r="O3341" s="206"/>
      <c r="P3341" s="206"/>
      <c r="Q3341" s="206"/>
      <c r="R3341" s="206"/>
      <c r="S3341" s="206"/>
      <c r="T3341" s="206"/>
    </row>
    <row r="3342" spans="1:20">
      <c r="A3342" s="227">
        <v>3338</v>
      </c>
      <c r="B3342" s="226">
        <v>3338</v>
      </c>
      <c r="C3342" s="105">
        <v>39729</v>
      </c>
      <c r="D3342" s="226"/>
      <c r="E3342" s="277">
        <v>39730</v>
      </c>
      <c r="F3342" s="105">
        <v>39730</v>
      </c>
      <c r="G3342" s="226"/>
      <c r="H3342" s="226"/>
      <c r="I3342" s="206">
        <v>73655</v>
      </c>
      <c r="J3342" s="206"/>
      <c r="K3342" s="206"/>
      <c r="L3342" s="206">
        <v>34170</v>
      </c>
      <c r="M3342" s="206" t="s">
        <v>791</v>
      </c>
      <c r="N3342" s="206">
        <v>122049</v>
      </c>
      <c r="O3342" s="206">
        <v>30144</v>
      </c>
      <c r="P3342" s="206">
        <v>850117</v>
      </c>
      <c r="Q3342" s="206">
        <v>845208</v>
      </c>
      <c r="R3342" s="206">
        <v>13038</v>
      </c>
      <c r="S3342" s="206"/>
      <c r="T3342" s="206"/>
    </row>
    <row r="3343" spans="1:20">
      <c r="A3343" s="227">
        <v>3339</v>
      </c>
      <c r="B3343" s="226">
        <v>3339</v>
      </c>
      <c r="C3343" s="105">
        <v>39729</v>
      </c>
      <c r="D3343" s="226"/>
      <c r="E3343" s="277">
        <v>39730</v>
      </c>
      <c r="F3343" s="105">
        <v>39749</v>
      </c>
      <c r="G3343" s="226"/>
      <c r="H3343" s="226"/>
      <c r="I3343" s="206">
        <v>73681</v>
      </c>
      <c r="J3343" s="206"/>
      <c r="K3343" s="206"/>
      <c r="L3343" s="206">
        <v>34207</v>
      </c>
      <c r="M3343" s="206" t="s">
        <v>1095</v>
      </c>
      <c r="N3343" s="206">
        <v>121869</v>
      </c>
      <c r="O3343" s="206">
        <v>30214</v>
      </c>
      <c r="P3343" s="206">
        <v>850115</v>
      </c>
      <c r="Q3343" s="206">
        <v>845202</v>
      </c>
      <c r="R3343" s="206">
        <v>13178</v>
      </c>
      <c r="S3343" s="206"/>
      <c r="T3343" s="206"/>
    </row>
    <row r="3344" spans="1:20">
      <c r="A3344" s="227">
        <v>3340</v>
      </c>
      <c r="B3344" s="226">
        <v>3340</v>
      </c>
      <c r="C3344" s="105">
        <v>39729</v>
      </c>
      <c r="D3344" s="226"/>
      <c r="E3344" s="277">
        <v>39730</v>
      </c>
      <c r="F3344" s="105">
        <v>39731</v>
      </c>
      <c r="G3344" s="226"/>
      <c r="H3344" s="226"/>
      <c r="I3344" s="206">
        <v>70708</v>
      </c>
      <c r="J3344" s="206"/>
      <c r="K3344" s="206"/>
      <c r="L3344" s="206">
        <v>34211</v>
      </c>
      <c r="M3344" s="206" t="s">
        <v>792</v>
      </c>
      <c r="N3344" s="206">
        <v>122408</v>
      </c>
      <c r="O3344" s="206">
        <v>30260</v>
      </c>
      <c r="P3344" s="206">
        <v>849954</v>
      </c>
      <c r="Q3344" s="206">
        <v>845210</v>
      </c>
      <c r="R3344" s="206">
        <v>11778</v>
      </c>
      <c r="S3344" s="206"/>
      <c r="T3344" s="206"/>
    </row>
    <row r="3345" spans="1:20">
      <c r="A3345" s="227">
        <v>3341</v>
      </c>
      <c r="B3345" s="226">
        <v>3341</v>
      </c>
      <c r="C3345" s="105">
        <v>39729</v>
      </c>
      <c r="D3345" s="226"/>
      <c r="E3345" s="277">
        <v>39751</v>
      </c>
      <c r="F3345" s="105">
        <v>39752</v>
      </c>
      <c r="G3345" s="226"/>
      <c r="H3345" s="226"/>
      <c r="I3345" s="206">
        <v>73565</v>
      </c>
      <c r="J3345" s="206"/>
      <c r="K3345" s="206"/>
      <c r="L3345" s="206">
        <v>34228</v>
      </c>
      <c r="M3345" s="206" t="s">
        <v>1096</v>
      </c>
      <c r="N3345" s="206">
        <v>117814</v>
      </c>
      <c r="O3345" s="206">
        <v>30256</v>
      </c>
      <c r="P3345" s="206">
        <v>850112</v>
      </c>
      <c r="Q3345" s="206">
        <v>845208</v>
      </c>
      <c r="R3345" s="206">
        <v>13235</v>
      </c>
      <c r="S3345" s="206"/>
      <c r="T3345" s="206"/>
    </row>
    <row r="3346" spans="1:20">
      <c r="A3346" s="226">
        <v>3342</v>
      </c>
      <c r="B3346" s="228">
        <v>3342</v>
      </c>
      <c r="C3346" s="105">
        <v>39729</v>
      </c>
      <c r="D3346" s="226"/>
      <c r="E3346" s="277">
        <v>39730</v>
      </c>
      <c r="F3346" s="105">
        <v>39734</v>
      </c>
      <c r="G3346" s="226"/>
      <c r="H3346" s="226"/>
      <c r="I3346" s="206">
        <v>73625</v>
      </c>
      <c r="J3346" s="206"/>
      <c r="K3346" s="206"/>
      <c r="L3346" s="206">
        <v>34035</v>
      </c>
      <c r="M3346" s="206" t="s">
        <v>793</v>
      </c>
      <c r="N3346" s="206">
        <v>121137</v>
      </c>
      <c r="O3346" s="206">
        <v>29934</v>
      </c>
      <c r="P3346" s="206">
        <v>849680</v>
      </c>
      <c r="Q3346" s="206">
        <v>835212</v>
      </c>
      <c r="R3346" s="206">
        <v>13560</v>
      </c>
      <c r="S3346" s="206"/>
      <c r="T3346" s="206"/>
    </row>
    <row r="3347" spans="1:20">
      <c r="A3347" s="226">
        <v>3343</v>
      </c>
      <c r="B3347" s="228">
        <v>3343</v>
      </c>
      <c r="C3347" s="105">
        <v>39729</v>
      </c>
      <c r="D3347" s="226"/>
      <c r="E3347" s="277">
        <v>39730</v>
      </c>
      <c r="F3347" s="105">
        <v>39731</v>
      </c>
      <c r="G3347" s="226"/>
      <c r="H3347" s="226"/>
      <c r="I3347" s="206">
        <v>73684</v>
      </c>
      <c r="J3347" s="206"/>
      <c r="K3347" s="206"/>
      <c r="L3347" s="206">
        <v>34168</v>
      </c>
      <c r="M3347" s="206" t="s">
        <v>794</v>
      </c>
      <c r="N3347" s="206">
        <v>122400</v>
      </c>
      <c r="O3347" s="206">
        <v>30058</v>
      </c>
      <c r="P3347" s="206">
        <v>849121</v>
      </c>
      <c r="Q3347" s="206">
        <v>845207</v>
      </c>
      <c r="R3347" s="206">
        <v>13035</v>
      </c>
      <c r="S3347" s="206"/>
      <c r="T3347" s="206"/>
    </row>
    <row r="3348" spans="1:20">
      <c r="A3348" s="226">
        <v>3344</v>
      </c>
      <c r="B3348" s="228">
        <v>3344</v>
      </c>
      <c r="C3348" s="105">
        <v>39729</v>
      </c>
      <c r="D3348" s="226"/>
      <c r="E3348" s="277">
        <v>39730</v>
      </c>
      <c r="F3348" s="105">
        <v>39730</v>
      </c>
      <c r="G3348" s="226"/>
      <c r="H3348" s="226"/>
      <c r="I3348" s="206">
        <v>70435</v>
      </c>
      <c r="J3348" s="206"/>
      <c r="K3348" s="206"/>
      <c r="L3348" s="206">
        <v>34124</v>
      </c>
      <c r="M3348" s="206" t="s">
        <v>1097</v>
      </c>
      <c r="N3348" s="206">
        <v>121486</v>
      </c>
      <c r="O3348" s="206">
        <v>30083</v>
      </c>
      <c r="P3348" s="206">
        <v>849092</v>
      </c>
      <c r="Q3348" s="206">
        <v>845205</v>
      </c>
      <c r="R3348" s="206">
        <v>13418</v>
      </c>
      <c r="S3348" s="206"/>
      <c r="T3348" s="206"/>
    </row>
    <row r="3349" spans="1:20">
      <c r="A3349" s="226">
        <v>3345</v>
      </c>
      <c r="B3349" s="228">
        <v>3345</v>
      </c>
      <c r="C3349" s="105">
        <v>39729</v>
      </c>
      <c r="D3349" s="226"/>
      <c r="E3349" s="277">
        <v>39730</v>
      </c>
      <c r="F3349" s="105">
        <v>39731</v>
      </c>
      <c r="G3349" s="226"/>
      <c r="H3349" s="226"/>
      <c r="I3349" s="206">
        <v>72049</v>
      </c>
      <c r="J3349" s="206"/>
      <c r="K3349" s="206"/>
      <c r="L3349" s="206">
        <v>34209</v>
      </c>
      <c r="M3349" s="206" t="s">
        <v>795</v>
      </c>
      <c r="N3349" s="206">
        <v>122050</v>
      </c>
      <c r="O3349" s="206">
        <v>30261</v>
      </c>
      <c r="P3349" s="206">
        <v>847954</v>
      </c>
      <c r="Q3349" s="206">
        <v>845187</v>
      </c>
      <c r="R3349" s="206">
        <v>13181</v>
      </c>
      <c r="S3349" s="206"/>
      <c r="T3349" s="206"/>
    </row>
    <row r="3350" spans="1:20">
      <c r="A3350" s="226">
        <v>3346</v>
      </c>
      <c r="B3350" s="228">
        <v>3346</v>
      </c>
      <c r="C3350" s="105">
        <v>39729</v>
      </c>
      <c r="D3350" s="226"/>
      <c r="E3350" s="277">
        <v>39730</v>
      </c>
      <c r="F3350" s="105">
        <v>39730</v>
      </c>
      <c r="G3350" s="226"/>
      <c r="H3350" s="226"/>
      <c r="I3350" s="206">
        <v>73633</v>
      </c>
      <c r="J3350" s="206"/>
      <c r="K3350" s="206"/>
      <c r="L3350" s="206">
        <v>34234</v>
      </c>
      <c r="M3350" s="206" t="s">
        <v>796</v>
      </c>
      <c r="N3350" s="206">
        <v>122482</v>
      </c>
      <c r="O3350" s="206">
        <v>30241</v>
      </c>
      <c r="P3350" s="206">
        <v>847975</v>
      </c>
      <c r="Q3350" s="206">
        <v>845193</v>
      </c>
      <c r="R3350" s="206">
        <v>14023</v>
      </c>
      <c r="S3350" s="206"/>
      <c r="T3350" s="206"/>
    </row>
    <row r="3351" spans="1:20">
      <c r="A3351" s="226">
        <v>3347</v>
      </c>
      <c r="B3351" s="228">
        <v>3347</v>
      </c>
      <c r="C3351" s="105">
        <v>39729</v>
      </c>
      <c r="D3351" s="226"/>
      <c r="E3351" s="277">
        <v>39730</v>
      </c>
      <c r="F3351" s="105">
        <v>39731</v>
      </c>
      <c r="G3351" s="226"/>
      <c r="H3351" s="226"/>
      <c r="I3351" s="206">
        <v>72635</v>
      </c>
      <c r="J3351" s="206"/>
      <c r="K3351" s="206"/>
      <c r="L3351" s="206">
        <v>34050</v>
      </c>
      <c r="M3351" s="206" t="s">
        <v>797</v>
      </c>
      <c r="N3351" s="206">
        <v>122410</v>
      </c>
      <c r="O3351" s="206">
        <v>29980</v>
      </c>
      <c r="P3351" s="206">
        <v>849659</v>
      </c>
      <c r="Q3351" s="206">
        <v>845188</v>
      </c>
      <c r="R3351" s="206">
        <v>13520</v>
      </c>
      <c r="S3351" s="206"/>
      <c r="T3351" s="206"/>
    </row>
    <row r="3352" spans="1:20">
      <c r="A3352" s="226">
        <v>3348</v>
      </c>
      <c r="B3352" s="228">
        <v>3348</v>
      </c>
      <c r="C3352" s="105">
        <v>39729</v>
      </c>
      <c r="D3352" s="226"/>
      <c r="E3352" s="277">
        <v>39730</v>
      </c>
      <c r="F3352" s="105">
        <v>39731</v>
      </c>
      <c r="G3352" s="226"/>
      <c r="H3352" s="226"/>
      <c r="I3352" s="206">
        <v>72681</v>
      </c>
      <c r="J3352" s="206"/>
      <c r="K3352" s="206"/>
      <c r="L3352" s="206">
        <v>34163</v>
      </c>
      <c r="M3352" s="206" t="s">
        <v>798</v>
      </c>
      <c r="N3352" s="206">
        <v>122412</v>
      </c>
      <c r="O3352" s="206">
        <v>30076</v>
      </c>
      <c r="P3352" s="206">
        <v>849091</v>
      </c>
      <c r="Q3352" s="206">
        <v>845190</v>
      </c>
      <c r="R3352" s="206">
        <v>13883</v>
      </c>
      <c r="S3352" s="206"/>
      <c r="T3352" s="206"/>
    </row>
    <row r="3353" spans="1:20">
      <c r="A3353" s="226">
        <v>3349</v>
      </c>
      <c r="B3353" s="228">
        <v>3349</v>
      </c>
      <c r="C3353" s="105">
        <v>39729</v>
      </c>
      <c r="D3353" s="226"/>
      <c r="E3353" s="277">
        <v>39730</v>
      </c>
      <c r="F3353" s="105">
        <v>39731</v>
      </c>
      <c r="G3353" s="226"/>
      <c r="H3353" s="226"/>
      <c r="I3353" s="206">
        <v>72484</v>
      </c>
      <c r="J3353" s="206"/>
      <c r="K3353" s="206"/>
      <c r="L3353" s="206">
        <v>34139</v>
      </c>
      <c r="M3353" s="206" t="s">
        <v>799</v>
      </c>
      <c r="N3353" s="206">
        <v>120334</v>
      </c>
      <c r="O3353" s="206">
        <v>30098</v>
      </c>
      <c r="P3353" s="206">
        <v>850445</v>
      </c>
      <c r="Q3353" s="206">
        <v>845200</v>
      </c>
      <c r="R3353" s="206">
        <v>13743</v>
      </c>
      <c r="S3353" s="206"/>
      <c r="T3353" s="206"/>
    </row>
    <row r="3354" spans="1:20">
      <c r="A3354" s="226">
        <v>3350</v>
      </c>
      <c r="B3354" s="228">
        <v>3350</v>
      </c>
      <c r="C3354" s="105">
        <v>39729</v>
      </c>
      <c r="D3354" s="226"/>
      <c r="E3354" s="277">
        <v>39730</v>
      </c>
      <c r="F3354" s="105">
        <v>39731</v>
      </c>
      <c r="G3354" s="226"/>
      <c r="H3354" s="226"/>
      <c r="I3354" s="206">
        <v>72195</v>
      </c>
      <c r="J3354" s="206"/>
      <c r="K3354" s="206"/>
      <c r="L3354" s="206">
        <v>34150</v>
      </c>
      <c r="M3354" s="206" t="s">
        <v>800</v>
      </c>
      <c r="N3354" s="206">
        <v>120439</v>
      </c>
      <c r="O3354" s="206">
        <v>30102</v>
      </c>
      <c r="P3354" s="206">
        <v>850429</v>
      </c>
      <c r="Q3354" s="206">
        <v>845192</v>
      </c>
      <c r="R3354" s="206">
        <v>13300</v>
      </c>
      <c r="S3354" s="206"/>
      <c r="T3354" s="206"/>
    </row>
    <row r="3355" spans="1:20">
      <c r="A3355" s="226">
        <v>3351</v>
      </c>
      <c r="B3355" s="228">
        <v>3351</v>
      </c>
      <c r="C3355" s="105">
        <v>39729</v>
      </c>
      <c r="D3355" s="226"/>
      <c r="E3355" s="277">
        <v>39730</v>
      </c>
      <c r="F3355" s="105">
        <v>39730</v>
      </c>
      <c r="G3355" s="226"/>
      <c r="H3355" s="226"/>
      <c r="I3355" s="206">
        <v>73641</v>
      </c>
      <c r="J3355" s="206"/>
      <c r="K3355" s="206"/>
      <c r="L3355" s="206">
        <v>34174</v>
      </c>
      <c r="M3355" s="206" t="s">
        <v>801</v>
      </c>
      <c r="N3355" s="206">
        <v>121664</v>
      </c>
      <c r="O3355" s="206">
        <v>30130</v>
      </c>
      <c r="P3355" s="206">
        <v>850113</v>
      </c>
      <c r="Q3355" s="206">
        <v>845189</v>
      </c>
      <c r="R3355" s="206">
        <v>13040</v>
      </c>
      <c r="S3355" s="206"/>
      <c r="T3355" s="206"/>
    </row>
    <row r="3356" spans="1:20">
      <c r="A3356" s="226">
        <v>3352</v>
      </c>
      <c r="B3356" s="228">
        <v>3352</v>
      </c>
      <c r="C3356" s="105">
        <v>39730</v>
      </c>
      <c r="D3356" s="226"/>
      <c r="E3356" s="277">
        <v>39730</v>
      </c>
      <c r="F3356" s="105">
        <v>39731</v>
      </c>
      <c r="G3356" s="226"/>
      <c r="H3356" s="226"/>
      <c r="I3356" s="206">
        <v>72686</v>
      </c>
      <c r="J3356" s="206"/>
      <c r="K3356" s="206"/>
      <c r="L3356" s="206">
        <v>34126</v>
      </c>
      <c r="M3356" s="206" t="s">
        <v>802</v>
      </c>
      <c r="N3356" s="206">
        <v>121633</v>
      </c>
      <c r="O3356" s="206">
        <v>30085</v>
      </c>
      <c r="P3356" s="206">
        <v>850062</v>
      </c>
      <c r="Q3356" s="206">
        <v>845195</v>
      </c>
      <c r="R3356" s="206">
        <v>13583</v>
      </c>
      <c r="S3356" s="206"/>
      <c r="T3356" s="206"/>
    </row>
    <row r="3357" spans="1:20">
      <c r="A3357" s="226">
        <v>3353</v>
      </c>
      <c r="B3357" s="228">
        <v>3353</v>
      </c>
      <c r="C3357" s="105">
        <v>39730</v>
      </c>
      <c r="D3357" s="226"/>
      <c r="E3357" s="277">
        <v>39730</v>
      </c>
      <c r="F3357" s="105">
        <v>39731</v>
      </c>
      <c r="G3357" s="226"/>
      <c r="H3357" s="226"/>
      <c r="I3357" s="206">
        <v>73392</v>
      </c>
      <c r="J3357" s="206"/>
      <c r="K3357" s="206"/>
      <c r="L3357" s="206">
        <v>34213</v>
      </c>
      <c r="M3357" s="206" t="s">
        <v>803</v>
      </c>
      <c r="N3357" s="206">
        <v>120824</v>
      </c>
      <c r="O3357" s="206">
        <v>30196</v>
      </c>
      <c r="P3357" s="206">
        <v>850064</v>
      </c>
      <c r="Q3357" s="206">
        <v>845199</v>
      </c>
      <c r="R3357" s="206">
        <v>13283</v>
      </c>
      <c r="S3357" s="206"/>
      <c r="T3357" s="206"/>
    </row>
    <row r="3358" spans="1:20">
      <c r="A3358" s="226">
        <v>3354</v>
      </c>
      <c r="B3358" s="228">
        <v>3354</v>
      </c>
      <c r="C3358" s="105">
        <v>39730</v>
      </c>
      <c r="D3358" s="226"/>
      <c r="E3358" s="277">
        <v>39730</v>
      </c>
      <c r="F3358" s="105">
        <v>39734</v>
      </c>
      <c r="G3358" s="226"/>
      <c r="H3358" s="226"/>
      <c r="I3358" s="206">
        <v>73226</v>
      </c>
      <c r="J3358" s="206"/>
      <c r="K3358" s="206"/>
      <c r="L3358" s="206">
        <v>34137</v>
      </c>
      <c r="M3358" s="206" t="s">
        <v>804</v>
      </c>
      <c r="N3358" s="206">
        <v>120987</v>
      </c>
      <c r="O3358" s="206">
        <v>30122</v>
      </c>
      <c r="P3358" s="206">
        <v>849124</v>
      </c>
      <c r="Q3358" s="206">
        <v>845201</v>
      </c>
      <c r="R3358" s="206">
        <v>13737</v>
      </c>
      <c r="S3358" s="206"/>
      <c r="T3358" s="206"/>
    </row>
    <row r="3359" spans="1:20">
      <c r="A3359" s="226">
        <v>3355</v>
      </c>
      <c r="B3359" s="228">
        <v>3355</v>
      </c>
      <c r="C3359" s="105">
        <v>39730</v>
      </c>
      <c r="D3359" s="226"/>
      <c r="E3359" s="277">
        <v>39731</v>
      </c>
      <c r="F3359" s="105">
        <v>39734</v>
      </c>
      <c r="G3359" s="226"/>
      <c r="H3359" s="226"/>
      <c r="I3359" s="206">
        <v>72678</v>
      </c>
      <c r="J3359" s="206"/>
      <c r="K3359" s="206"/>
      <c r="L3359" s="206">
        <v>34205</v>
      </c>
      <c r="M3359" s="206" t="s">
        <v>805</v>
      </c>
      <c r="N3359" s="206">
        <v>122404</v>
      </c>
      <c r="O3359" s="206">
        <v>30247</v>
      </c>
      <c r="P3359" s="206">
        <v>849095</v>
      </c>
      <c r="Q3359" s="206">
        <v>845196</v>
      </c>
      <c r="R3359" s="206">
        <v>13407</v>
      </c>
      <c r="S3359" s="206"/>
      <c r="T3359" s="206"/>
    </row>
    <row r="3360" spans="1:20">
      <c r="A3360" s="226">
        <v>3356</v>
      </c>
      <c r="B3360" s="228">
        <v>3356</v>
      </c>
      <c r="C3360" s="105">
        <v>39730</v>
      </c>
      <c r="D3360" s="226"/>
      <c r="E3360" s="277">
        <v>39731</v>
      </c>
      <c r="F3360" s="105">
        <v>39734</v>
      </c>
      <c r="G3360" s="226"/>
      <c r="H3360" s="226"/>
      <c r="I3360" s="206">
        <v>72278</v>
      </c>
      <c r="J3360" s="206"/>
      <c r="K3360" s="206"/>
      <c r="L3360" s="206">
        <v>34134</v>
      </c>
      <c r="M3360" s="206" t="s">
        <v>806</v>
      </c>
      <c r="N3360" s="206">
        <v>120442</v>
      </c>
      <c r="O3360" s="206">
        <v>30108</v>
      </c>
      <c r="P3360" s="206">
        <v>848834</v>
      </c>
      <c r="Q3360" s="206">
        <v>845197</v>
      </c>
      <c r="R3360" s="206">
        <v>13699</v>
      </c>
      <c r="S3360" s="206"/>
      <c r="T3360" s="206"/>
    </row>
    <row r="3361" spans="1:20">
      <c r="A3361" s="229">
        <v>3357</v>
      </c>
      <c r="B3361" s="226">
        <v>3357</v>
      </c>
      <c r="C3361" s="105">
        <v>39730</v>
      </c>
      <c r="D3361" s="226"/>
      <c r="E3361" s="277">
        <v>39731</v>
      </c>
      <c r="F3361" s="105">
        <v>39734</v>
      </c>
      <c r="G3361" s="226"/>
      <c r="H3361" s="226"/>
      <c r="I3361" s="206">
        <v>72927</v>
      </c>
      <c r="J3361" s="206"/>
      <c r="K3361" s="206"/>
      <c r="L3361" s="206">
        <v>34147</v>
      </c>
      <c r="M3361" s="206" t="s">
        <v>807</v>
      </c>
      <c r="N3361" s="206">
        <v>121198</v>
      </c>
      <c r="O3361" s="206">
        <v>30109</v>
      </c>
      <c r="P3361" s="206">
        <v>850061</v>
      </c>
      <c r="Q3361" s="206">
        <v>844409</v>
      </c>
      <c r="R3361" s="206">
        <v>13313</v>
      </c>
      <c r="S3361" s="206"/>
      <c r="T3361" s="206"/>
    </row>
    <row r="3362" spans="1:20">
      <c r="A3362" s="229">
        <v>3358</v>
      </c>
      <c r="B3362" s="226">
        <v>3358</v>
      </c>
      <c r="C3362" s="105">
        <v>39730</v>
      </c>
      <c r="D3362" s="226"/>
      <c r="E3362" s="277">
        <v>39731</v>
      </c>
      <c r="F3362" s="105">
        <v>39734</v>
      </c>
      <c r="G3362" s="226"/>
      <c r="H3362" s="226"/>
      <c r="I3362" s="206">
        <v>72912</v>
      </c>
      <c r="J3362" s="206"/>
      <c r="K3362" s="206"/>
      <c r="L3362" s="206">
        <v>34165</v>
      </c>
      <c r="M3362" s="206" t="s">
        <v>808</v>
      </c>
      <c r="N3362" s="206">
        <v>121205</v>
      </c>
      <c r="O3362" s="206">
        <v>30168</v>
      </c>
      <c r="P3362" s="206">
        <v>850339</v>
      </c>
      <c r="Q3362" s="206">
        <v>844408</v>
      </c>
      <c r="R3362" s="206">
        <v>13902</v>
      </c>
      <c r="S3362" s="206"/>
      <c r="T3362" s="206"/>
    </row>
    <row r="3363" spans="1:20">
      <c r="A3363" s="229">
        <v>3359</v>
      </c>
      <c r="B3363" s="226">
        <v>3359</v>
      </c>
      <c r="C3363" s="105">
        <v>39730</v>
      </c>
      <c r="D3363" s="226"/>
      <c r="E3363" s="277">
        <v>39731</v>
      </c>
      <c r="F3363" s="105">
        <v>39734</v>
      </c>
      <c r="G3363" s="226"/>
      <c r="H3363" s="226"/>
      <c r="I3363" s="206">
        <v>72928</v>
      </c>
      <c r="J3363" s="206"/>
      <c r="K3363" s="206"/>
      <c r="L3363" s="206">
        <v>34130</v>
      </c>
      <c r="M3363" s="206" t="s">
        <v>809</v>
      </c>
      <c r="N3363" s="206">
        <v>120756</v>
      </c>
      <c r="O3363" s="206">
        <v>30123</v>
      </c>
      <c r="P3363" s="206">
        <v>850342</v>
      </c>
      <c r="Q3363" s="206">
        <v>844401</v>
      </c>
      <c r="R3363" s="206">
        <v>13341</v>
      </c>
      <c r="S3363" s="206"/>
      <c r="T3363" s="206"/>
    </row>
    <row r="3364" spans="1:20">
      <c r="A3364" s="229">
        <v>3360</v>
      </c>
      <c r="B3364" s="226">
        <v>3360</v>
      </c>
      <c r="C3364" s="105">
        <v>39730</v>
      </c>
      <c r="D3364" s="226"/>
      <c r="E3364" s="277">
        <v>39731</v>
      </c>
      <c r="F3364" s="105">
        <v>39731</v>
      </c>
      <c r="G3364" s="226"/>
      <c r="H3364" s="226"/>
      <c r="I3364" s="206">
        <v>72934</v>
      </c>
      <c r="J3364" s="206"/>
      <c r="K3364" s="206"/>
      <c r="L3364" s="206">
        <v>34143</v>
      </c>
      <c r="M3364" s="206" t="s">
        <v>810</v>
      </c>
      <c r="N3364" s="206">
        <v>121197</v>
      </c>
      <c r="O3364" s="206">
        <v>30055</v>
      </c>
      <c r="P3364" s="206">
        <v>850344</v>
      </c>
      <c r="Q3364" s="206">
        <v>844400</v>
      </c>
      <c r="R3364" s="206">
        <v>13859</v>
      </c>
      <c r="S3364" s="206"/>
      <c r="T3364" s="206"/>
    </row>
    <row r="3365" spans="1:20">
      <c r="A3365" s="229">
        <v>3361</v>
      </c>
      <c r="B3365" s="226">
        <v>3361</v>
      </c>
      <c r="C3365" s="105">
        <v>39730</v>
      </c>
      <c r="D3365" s="226"/>
      <c r="E3365" s="277">
        <v>39731</v>
      </c>
      <c r="F3365" s="105">
        <v>39734</v>
      </c>
      <c r="G3365" s="226"/>
      <c r="H3365" s="226"/>
      <c r="I3365" s="206">
        <v>73121</v>
      </c>
      <c r="J3365" s="206"/>
      <c r="K3365" s="206"/>
      <c r="L3365" s="206">
        <v>33930</v>
      </c>
      <c r="M3365" s="206" t="s">
        <v>811</v>
      </c>
      <c r="N3365" s="206">
        <v>119982</v>
      </c>
      <c r="O3365" s="206">
        <v>29791</v>
      </c>
      <c r="P3365" s="206">
        <v>850412</v>
      </c>
      <c r="Q3365" s="206">
        <v>844399</v>
      </c>
      <c r="R3365" s="206">
        <v>13670</v>
      </c>
      <c r="S3365" s="206"/>
      <c r="T3365" s="206"/>
    </row>
    <row r="3366" spans="1:20">
      <c r="A3366" s="229">
        <v>3362</v>
      </c>
      <c r="B3366" s="226">
        <v>3362</v>
      </c>
      <c r="C3366" s="105">
        <v>39730</v>
      </c>
      <c r="D3366" s="226"/>
      <c r="E3366" s="277">
        <v>39731</v>
      </c>
      <c r="F3366" s="105">
        <v>39734</v>
      </c>
      <c r="G3366" s="226"/>
      <c r="H3366" s="226"/>
      <c r="I3366" s="206">
        <v>73120</v>
      </c>
      <c r="J3366" s="206"/>
      <c r="K3366" s="206"/>
      <c r="L3366" s="206">
        <v>34144</v>
      </c>
      <c r="M3366" s="206" t="s">
        <v>812</v>
      </c>
      <c r="N3366" s="206">
        <v>121421</v>
      </c>
      <c r="O3366" s="206">
        <v>30147</v>
      </c>
      <c r="P3366" s="206">
        <v>848283</v>
      </c>
      <c r="Q3366" s="206">
        <v>844392</v>
      </c>
      <c r="R3366" s="206">
        <v>13866</v>
      </c>
      <c r="S3366" s="206"/>
      <c r="T3366" s="206"/>
    </row>
    <row r="3367" spans="1:20">
      <c r="A3367" s="229">
        <v>3363</v>
      </c>
      <c r="B3367" s="226">
        <v>3363</v>
      </c>
      <c r="C3367" s="105">
        <v>39730</v>
      </c>
      <c r="D3367" s="226"/>
      <c r="E3367" s="277">
        <v>39731</v>
      </c>
      <c r="F3367" s="105">
        <v>39734</v>
      </c>
      <c r="G3367" s="226"/>
      <c r="H3367" s="226"/>
      <c r="I3367" s="206">
        <v>73114</v>
      </c>
      <c r="J3367" s="206"/>
      <c r="K3367" s="206"/>
      <c r="L3367" s="206">
        <v>34161</v>
      </c>
      <c r="M3367" s="206" t="s">
        <v>813</v>
      </c>
      <c r="N3367" s="206">
        <v>121870</v>
      </c>
      <c r="O3367" s="206">
        <v>30159</v>
      </c>
      <c r="P3367" s="206">
        <v>849094</v>
      </c>
      <c r="Q3367" s="206">
        <v>844394</v>
      </c>
      <c r="R3367" s="206">
        <v>13979</v>
      </c>
      <c r="S3367" s="206"/>
      <c r="T3367" s="206"/>
    </row>
    <row r="3368" spans="1:20">
      <c r="A3368" s="229">
        <v>3364</v>
      </c>
      <c r="B3368" s="226">
        <v>3364</v>
      </c>
      <c r="C3368" s="105">
        <v>39730</v>
      </c>
      <c r="D3368" s="226"/>
      <c r="E3368" s="277">
        <v>39731</v>
      </c>
      <c r="F3368" s="105">
        <v>39734</v>
      </c>
      <c r="G3368" s="226"/>
      <c r="H3368" s="226"/>
      <c r="I3368" s="206">
        <v>72916</v>
      </c>
      <c r="J3368" s="206"/>
      <c r="K3368" s="206"/>
      <c r="L3368" s="206">
        <v>34047</v>
      </c>
      <c r="M3368" s="206" t="s">
        <v>814</v>
      </c>
      <c r="N3368" s="206">
        <v>117284</v>
      </c>
      <c r="O3368" s="206">
        <v>29986</v>
      </c>
      <c r="P3368" s="206">
        <v>850032</v>
      </c>
      <c r="Q3368" s="206">
        <v>844396</v>
      </c>
      <c r="R3368" s="206">
        <v>10777</v>
      </c>
      <c r="S3368" s="206"/>
      <c r="T3368" s="206"/>
    </row>
    <row r="3369" spans="1:20">
      <c r="A3369" s="229">
        <v>3365</v>
      </c>
      <c r="B3369" s="226">
        <v>3365</v>
      </c>
      <c r="C3369" s="105">
        <v>39730</v>
      </c>
      <c r="D3369" s="226"/>
      <c r="E3369" s="277">
        <v>39731</v>
      </c>
      <c r="F3369" s="105">
        <v>39734</v>
      </c>
      <c r="G3369" s="226"/>
      <c r="H3369" s="226"/>
      <c r="I3369" s="206">
        <v>73615</v>
      </c>
      <c r="J3369" s="206"/>
      <c r="K3369" s="206"/>
      <c r="L3369" s="206">
        <v>34155</v>
      </c>
      <c r="M3369" s="206" t="s">
        <v>815</v>
      </c>
      <c r="N3369" s="206">
        <v>121141</v>
      </c>
      <c r="O3369" s="206">
        <v>30158</v>
      </c>
      <c r="P3369" s="206">
        <v>850358</v>
      </c>
      <c r="Q3369" s="206">
        <v>844398</v>
      </c>
      <c r="R3369" s="206">
        <v>13419</v>
      </c>
      <c r="S3369" s="206"/>
      <c r="T3369" s="206"/>
    </row>
    <row r="3370" spans="1:20">
      <c r="A3370" s="229">
        <v>3366</v>
      </c>
      <c r="B3370" s="226">
        <v>3366</v>
      </c>
      <c r="C3370" s="105">
        <v>39730</v>
      </c>
      <c r="D3370" s="226"/>
      <c r="E3370" s="277">
        <v>39731</v>
      </c>
      <c r="F3370" s="105">
        <v>39734</v>
      </c>
      <c r="G3370" s="226"/>
      <c r="H3370" s="226"/>
      <c r="I3370" s="206">
        <v>73634</v>
      </c>
      <c r="J3370" s="206"/>
      <c r="K3370" s="206"/>
      <c r="L3370" s="206">
        <v>34042</v>
      </c>
      <c r="M3370" s="206" t="s">
        <v>816</v>
      </c>
      <c r="N3370" s="206">
        <v>121475</v>
      </c>
      <c r="O3370" s="206">
        <v>29959</v>
      </c>
      <c r="P3370" s="206">
        <v>850357</v>
      </c>
      <c r="Q3370" s="206">
        <v>844393</v>
      </c>
      <c r="R3370" s="206">
        <v>13550</v>
      </c>
      <c r="S3370" s="206"/>
      <c r="T3370" s="206"/>
    </row>
    <row r="3371" spans="1:20">
      <c r="A3371" s="229">
        <v>3367</v>
      </c>
      <c r="B3371" s="226">
        <v>3367</v>
      </c>
      <c r="C3371" s="105">
        <v>39730</v>
      </c>
      <c r="D3371" s="226"/>
      <c r="E3371" s="277">
        <v>39731</v>
      </c>
      <c r="F3371" s="105">
        <v>39734</v>
      </c>
      <c r="G3371" s="226"/>
      <c r="H3371" s="226"/>
      <c r="I3371" s="206">
        <v>73689</v>
      </c>
      <c r="J3371" s="206"/>
      <c r="K3371" s="206"/>
      <c r="L3371" s="206">
        <v>34114</v>
      </c>
      <c r="M3371" s="206" t="s">
        <v>817</v>
      </c>
      <c r="N3371" s="206">
        <v>121473</v>
      </c>
      <c r="O3371" s="206">
        <v>30110</v>
      </c>
      <c r="P3371" s="206">
        <v>850033</v>
      </c>
      <c r="Q3371" s="206">
        <v>844395</v>
      </c>
      <c r="R3371" s="206">
        <v>13302</v>
      </c>
      <c r="S3371" s="206"/>
      <c r="T3371" s="206"/>
    </row>
    <row r="3372" spans="1:20">
      <c r="A3372" s="229">
        <v>3368</v>
      </c>
      <c r="B3372" s="226">
        <v>3368</v>
      </c>
      <c r="C3372" s="105">
        <v>39730</v>
      </c>
      <c r="D3372" s="226"/>
      <c r="E3372" s="277">
        <v>39731</v>
      </c>
      <c r="F3372" s="105">
        <v>39731</v>
      </c>
      <c r="G3372" s="226"/>
      <c r="H3372" s="226"/>
      <c r="I3372" s="206">
        <v>73512</v>
      </c>
      <c r="J3372" s="206"/>
      <c r="K3372" s="206"/>
      <c r="L3372" s="206">
        <v>34065</v>
      </c>
      <c r="M3372" s="206" t="s">
        <v>818</v>
      </c>
      <c r="N3372" s="206">
        <v>121476</v>
      </c>
      <c r="O3372" s="206">
        <v>29972</v>
      </c>
      <c r="P3372" s="206">
        <v>849956</v>
      </c>
      <c r="Q3372" s="206">
        <v>844403</v>
      </c>
      <c r="R3372" s="206">
        <v>13377</v>
      </c>
      <c r="S3372" s="206"/>
      <c r="T3372" s="206"/>
    </row>
    <row r="3373" spans="1:20">
      <c r="A3373" s="229">
        <v>3369</v>
      </c>
      <c r="B3373" s="226">
        <v>3369</v>
      </c>
      <c r="C3373" s="105">
        <v>39731</v>
      </c>
      <c r="D3373" s="226"/>
      <c r="E3373" s="277">
        <v>39731</v>
      </c>
      <c r="F3373" s="105">
        <v>39734</v>
      </c>
      <c r="G3373" s="226"/>
      <c r="H3373" s="226"/>
      <c r="I3373" s="206">
        <v>73707</v>
      </c>
      <c r="J3373" s="206"/>
      <c r="K3373" s="206"/>
      <c r="L3373" s="206">
        <v>34060</v>
      </c>
      <c r="M3373" s="206" t="s">
        <v>819</v>
      </c>
      <c r="N3373" s="206">
        <v>121200</v>
      </c>
      <c r="O3373" s="206">
        <v>30002</v>
      </c>
      <c r="P3373" s="206">
        <v>844946</v>
      </c>
      <c r="Q3373" s="206">
        <v>844397</v>
      </c>
      <c r="R3373" s="206">
        <v>13684</v>
      </c>
      <c r="S3373" s="206"/>
      <c r="T3373" s="206"/>
    </row>
    <row r="3374" spans="1:20">
      <c r="A3374" s="229">
        <v>3370</v>
      </c>
      <c r="B3374" s="226">
        <v>3370</v>
      </c>
      <c r="C3374" s="105">
        <v>39731</v>
      </c>
      <c r="D3374" s="226"/>
      <c r="E3374" s="277">
        <v>39731</v>
      </c>
      <c r="F3374" s="105">
        <v>39734</v>
      </c>
      <c r="G3374" s="226"/>
      <c r="H3374" s="226"/>
      <c r="I3374" s="206">
        <v>73617</v>
      </c>
      <c r="J3374" s="206"/>
      <c r="K3374" s="206"/>
      <c r="L3374" s="206">
        <v>34132</v>
      </c>
      <c r="M3374" s="206" t="s">
        <v>500</v>
      </c>
      <c r="N3374" s="206">
        <v>121673</v>
      </c>
      <c r="O3374" s="206">
        <v>30112</v>
      </c>
      <c r="P3374" s="206">
        <v>848196</v>
      </c>
      <c r="Q3374" s="206">
        <v>844402</v>
      </c>
      <c r="R3374" s="206">
        <v>13340</v>
      </c>
      <c r="S3374" s="206"/>
      <c r="T3374" s="206"/>
    </row>
    <row r="3375" spans="1:20">
      <c r="A3375" s="226">
        <v>3371</v>
      </c>
      <c r="B3375" s="232">
        <v>3371</v>
      </c>
      <c r="C3375" s="105">
        <v>39731</v>
      </c>
      <c r="D3375" s="226"/>
      <c r="E3375" s="277">
        <v>39734</v>
      </c>
      <c r="F3375" s="105">
        <v>39737</v>
      </c>
      <c r="G3375" s="226"/>
      <c r="H3375" s="226"/>
      <c r="I3375" s="206">
        <v>73652</v>
      </c>
      <c r="J3375" s="206"/>
      <c r="K3375" s="206"/>
      <c r="L3375" s="206">
        <v>34043</v>
      </c>
      <c r="M3375" s="206" t="s">
        <v>1098</v>
      </c>
      <c r="N3375" s="206">
        <v>120981</v>
      </c>
      <c r="O3375" s="206">
        <v>29950</v>
      </c>
      <c r="P3375" s="206">
        <v>850413</v>
      </c>
      <c r="Q3375" s="206">
        <v>844407</v>
      </c>
      <c r="R3375" s="206">
        <v>13558</v>
      </c>
      <c r="S3375" s="206"/>
      <c r="T3375" s="206"/>
    </row>
    <row r="3376" spans="1:20">
      <c r="A3376" s="226">
        <v>3372</v>
      </c>
      <c r="B3376" s="232">
        <v>3372</v>
      </c>
      <c r="C3376" s="105">
        <v>39731</v>
      </c>
      <c r="D3376" s="226"/>
      <c r="E3376" s="277">
        <v>39734</v>
      </c>
      <c r="F3376" s="105">
        <v>39737</v>
      </c>
      <c r="G3376" s="226"/>
      <c r="H3376" s="226"/>
      <c r="I3376" s="206">
        <v>73686</v>
      </c>
      <c r="J3376" s="206"/>
      <c r="K3376" s="206"/>
      <c r="L3376" s="206">
        <v>34126</v>
      </c>
      <c r="M3376" s="206" t="s">
        <v>1099</v>
      </c>
      <c r="N3376" s="206">
        <v>121675</v>
      </c>
      <c r="O3376" s="206">
        <v>30066</v>
      </c>
      <c r="P3376" s="206">
        <v>849581</v>
      </c>
      <c r="Q3376" s="206">
        <v>844391</v>
      </c>
      <c r="R3376" s="206">
        <v>13986</v>
      </c>
      <c r="S3376" s="206"/>
      <c r="T3376" s="206"/>
    </row>
    <row r="3377" spans="1:20">
      <c r="A3377" s="226">
        <v>3373</v>
      </c>
      <c r="B3377" s="232">
        <v>3373</v>
      </c>
      <c r="C3377" s="105">
        <v>39731</v>
      </c>
      <c r="D3377" s="226"/>
      <c r="E3377" s="277">
        <v>39734</v>
      </c>
      <c r="F3377" s="105">
        <v>39737</v>
      </c>
      <c r="G3377" s="226"/>
      <c r="H3377" s="226"/>
      <c r="I3377" s="206">
        <v>73427</v>
      </c>
      <c r="J3377" s="206"/>
      <c r="K3377" s="206"/>
      <c r="L3377" s="206">
        <v>34067</v>
      </c>
      <c r="M3377" s="206" t="s">
        <v>1100</v>
      </c>
      <c r="N3377" s="206">
        <v>120750</v>
      </c>
      <c r="O3377" s="206">
        <v>29996</v>
      </c>
      <c r="P3377" s="206">
        <v>850414</v>
      </c>
      <c r="Q3377" s="206">
        <v>846271</v>
      </c>
      <c r="R3377" s="206">
        <v>13666</v>
      </c>
      <c r="S3377" s="206"/>
      <c r="T3377" s="206"/>
    </row>
    <row r="3378" spans="1:20">
      <c r="A3378" s="226">
        <v>3374</v>
      </c>
      <c r="B3378" s="232">
        <v>3374</v>
      </c>
      <c r="C3378" s="105">
        <v>39731</v>
      </c>
      <c r="D3378" s="226"/>
      <c r="E3378" s="277">
        <v>39734</v>
      </c>
      <c r="F3378" s="105">
        <v>39737</v>
      </c>
      <c r="G3378" s="226"/>
      <c r="H3378" s="226"/>
      <c r="I3378" s="206">
        <v>73389</v>
      </c>
      <c r="J3378" s="206"/>
      <c r="K3378" s="206"/>
      <c r="L3378" s="206">
        <v>34201</v>
      </c>
      <c r="M3378" s="206" t="s">
        <v>1101</v>
      </c>
      <c r="N3378" s="206">
        <v>120324</v>
      </c>
      <c r="O3378" s="206">
        <v>30171</v>
      </c>
      <c r="P3378" s="206">
        <v>849522</v>
      </c>
      <c r="Q3378" s="206">
        <v>846324</v>
      </c>
      <c r="R3378" s="206">
        <v>13694</v>
      </c>
      <c r="S3378" s="206"/>
      <c r="T3378" s="206"/>
    </row>
    <row r="3379" spans="1:20">
      <c r="A3379" s="226">
        <v>3375</v>
      </c>
      <c r="B3379" s="232">
        <v>3375</v>
      </c>
      <c r="C3379" s="105">
        <v>39731</v>
      </c>
      <c r="D3379" s="226"/>
      <c r="E3379" s="277">
        <v>39734</v>
      </c>
      <c r="F3379" s="105">
        <v>39735</v>
      </c>
      <c r="G3379" s="226"/>
      <c r="H3379" s="226"/>
      <c r="I3379" s="206">
        <v>73076</v>
      </c>
      <c r="J3379" s="206"/>
      <c r="K3379" s="206"/>
      <c r="L3379" s="206">
        <v>34247</v>
      </c>
      <c r="M3379" s="206" t="s">
        <v>1102</v>
      </c>
      <c r="N3379" s="206">
        <v>120326</v>
      </c>
      <c r="O3379" s="206">
        <v>30236</v>
      </c>
      <c r="P3379" s="206">
        <v>849529</v>
      </c>
      <c r="Q3379" s="206">
        <v>846274</v>
      </c>
      <c r="R3379" s="206">
        <v>14015</v>
      </c>
      <c r="S3379" s="206"/>
      <c r="T3379" s="206"/>
    </row>
    <row r="3380" spans="1:20">
      <c r="A3380" s="226">
        <v>3376</v>
      </c>
      <c r="B3380" s="232">
        <v>3376</v>
      </c>
      <c r="C3380" s="105">
        <v>39731</v>
      </c>
      <c r="D3380" s="226"/>
      <c r="E3380" s="277">
        <v>39734</v>
      </c>
      <c r="F3380" s="105">
        <v>39737</v>
      </c>
      <c r="G3380" s="226"/>
      <c r="H3380" s="226"/>
      <c r="I3380" s="206">
        <v>73396</v>
      </c>
      <c r="J3380" s="206"/>
      <c r="K3380" s="206"/>
      <c r="L3380" s="206">
        <v>34187</v>
      </c>
      <c r="M3380" s="206" t="s">
        <v>1103</v>
      </c>
      <c r="N3380" s="206">
        <v>121481</v>
      </c>
      <c r="O3380" s="206">
        <v>30233</v>
      </c>
      <c r="P3380" s="206">
        <v>845185</v>
      </c>
      <c r="Q3380" s="206">
        <v>846273</v>
      </c>
      <c r="R3380" s="206">
        <v>13039</v>
      </c>
      <c r="S3380" s="206"/>
      <c r="T3380" s="206"/>
    </row>
    <row r="3381" spans="1:20">
      <c r="A3381" s="226">
        <v>3377</v>
      </c>
      <c r="B3381" s="232">
        <v>3377</v>
      </c>
      <c r="C3381" s="105">
        <v>39731</v>
      </c>
      <c r="D3381" s="226"/>
      <c r="E3381" s="277">
        <v>39734</v>
      </c>
      <c r="F3381" s="105">
        <v>39737</v>
      </c>
      <c r="G3381" s="226"/>
      <c r="H3381" s="226"/>
      <c r="I3381" s="206">
        <v>73217</v>
      </c>
      <c r="J3381" s="206"/>
      <c r="K3381" s="206"/>
      <c r="L3381" s="206">
        <v>34061</v>
      </c>
      <c r="M3381" s="206" t="s">
        <v>1104</v>
      </c>
      <c r="N3381" s="206">
        <v>122402</v>
      </c>
      <c r="O3381" s="206">
        <v>29973</v>
      </c>
      <c r="P3381" s="206">
        <v>844752</v>
      </c>
      <c r="Q3381" s="206">
        <v>846267</v>
      </c>
      <c r="R3381" s="206">
        <v>13344</v>
      </c>
      <c r="S3381" s="206"/>
      <c r="T3381" s="206"/>
    </row>
    <row r="3382" spans="1:20">
      <c r="A3382" s="226">
        <v>3378</v>
      </c>
      <c r="B3382" s="232">
        <v>3378</v>
      </c>
      <c r="C3382" s="105">
        <v>39731</v>
      </c>
      <c r="D3382" s="226"/>
      <c r="E3382" s="277">
        <v>39734</v>
      </c>
      <c r="F3382" s="105">
        <v>39735</v>
      </c>
      <c r="G3382" s="226"/>
      <c r="H3382" s="226"/>
      <c r="I3382" s="206">
        <v>73519</v>
      </c>
      <c r="J3382" s="206"/>
      <c r="K3382" s="206"/>
      <c r="L3382" s="206">
        <v>34119</v>
      </c>
      <c r="M3382" s="206" t="s">
        <v>1105</v>
      </c>
      <c r="N3382" s="206">
        <v>121592</v>
      </c>
      <c r="O3382" s="206">
        <v>30077</v>
      </c>
      <c r="P3382" s="206">
        <v>850426</v>
      </c>
      <c r="Q3382" s="206">
        <v>846270</v>
      </c>
      <c r="R3382" s="206">
        <v>13637</v>
      </c>
      <c r="S3382" s="206"/>
      <c r="T3382" s="206"/>
    </row>
    <row r="3383" spans="1:20">
      <c r="A3383" s="226">
        <v>3379</v>
      </c>
      <c r="B3383" s="232">
        <v>3379</v>
      </c>
      <c r="C3383" s="105">
        <v>39731</v>
      </c>
      <c r="D3383" s="226"/>
      <c r="E3383" s="277">
        <v>39734</v>
      </c>
      <c r="F3383" s="105">
        <v>39737</v>
      </c>
      <c r="G3383" s="226"/>
      <c r="H3383" s="226"/>
      <c r="I3383" s="206">
        <v>73486</v>
      </c>
      <c r="J3383" s="206"/>
      <c r="K3383" s="206"/>
      <c r="L3383" s="206">
        <v>34111</v>
      </c>
      <c r="M3383" s="206" t="s">
        <v>1106</v>
      </c>
      <c r="N3383" s="206">
        <v>120108</v>
      </c>
      <c r="O3383" s="206">
        <v>30114</v>
      </c>
      <c r="P3383" s="206">
        <v>849703</v>
      </c>
      <c r="Q3383" s="206">
        <v>846266</v>
      </c>
      <c r="R3383" s="206">
        <v>13345</v>
      </c>
      <c r="S3383" s="206"/>
      <c r="T3383" s="206"/>
    </row>
    <row r="3384" spans="1:20">
      <c r="A3384" s="226">
        <v>3380</v>
      </c>
      <c r="B3384" s="232">
        <v>3380</v>
      </c>
      <c r="C3384" s="105">
        <v>39731</v>
      </c>
      <c r="D3384" s="226"/>
      <c r="E3384" s="277">
        <v>39734</v>
      </c>
      <c r="F3384" s="105">
        <v>39735</v>
      </c>
      <c r="G3384" s="226"/>
      <c r="H3384" s="226"/>
      <c r="I3384" s="206">
        <v>72924</v>
      </c>
      <c r="J3384" s="206"/>
      <c r="K3384" s="206"/>
      <c r="L3384" s="206">
        <v>34046</v>
      </c>
      <c r="M3384" s="206" t="s">
        <v>1107</v>
      </c>
      <c r="N3384" s="206">
        <v>121204</v>
      </c>
      <c r="O3384" s="206">
        <v>29961</v>
      </c>
      <c r="P3384" s="206">
        <v>844967</v>
      </c>
      <c r="Q3384" s="206">
        <v>846265</v>
      </c>
      <c r="R3384" s="206">
        <v>10542</v>
      </c>
      <c r="S3384" s="206"/>
      <c r="T3384" s="206"/>
    </row>
    <row r="3385" spans="1:20">
      <c r="A3385" s="226">
        <v>3381</v>
      </c>
      <c r="B3385" s="232">
        <v>3381</v>
      </c>
      <c r="C3385" s="105">
        <v>39731</v>
      </c>
      <c r="D3385" s="226"/>
      <c r="E3385" s="277">
        <v>39734</v>
      </c>
      <c r="F3385" s="105">
        <v>39737</v>
      </c>
      <c r="G3385" s="226"/>
      <c r="H3385" s="226"/>
      <c r="I3385" s="206">
        <v>72570</v>
      </c>
      <c r="J3385" s="206"/>
      <c r="K3385" s="206"/>
      <c r="L3385" s="206">
        <v>34210</v>
      </c>
      <c r="M3385" s="206" t="s">
        <v>1108</v>
      </c>
      <c r="N3385" s="206">
        <v>120747</v>
      </c>
      <c r="O3385" s="206">
        <v>30257</v>
      </c>
      <c r="P3385" s="206">
        <v>849706</v>
      </c>
      <c r="Q3385" s="206">
        <v>846262</v>
      </c>
      <c r="R3385" s="206">
        <v>13180</v>
      </c>
      <c r="S3385" s="206"/>
      <c r="T3385" s="206"/>
    </row>
    <row r="3386" spans="1:20">
      <c r="A3386" s="226">
        <v>3382</v>
      </c>
      <c r="B3386" s="232">
        <v>3382</v>
      </c>
      <c r="C3386" s="105">
        <v>39731</v>
      </c>
      <c r="D3386" s="226"/>
      <c r="E3386" s="277">
        <v>39734</v>
      </c>
      <c r="F3386" s="105">
        <v>39737</v>
      </c>
      <c r="G3386" s="226"/>
      <c r="H3386" s="226"/>
      <c r="I3386" s="206">
        <v>73016</v>
      </c>
      <c r="J3386" s="206"/>
      <c r="K3386" s="206"/>
      <c r="L3386" s="206">
        <v>34108</v>
      </c>
      <c r="M3386" s="206" t="s">
        <v>1109</v>
      </c>
      <c r="N3386" s="206">
        <v>121201</v>
      </c>
      <c r="O3386" s="206">
        <v>30071</v>
      </c>
      <c r="P3386" s="206">
        <v>843707</v>
      </c>
      <c r="Q3386" s="206">
        <v>846261</v>
      </c>
      <c r="R3386" s="206">
        <v>13565</v>
      </c>
      <c r="S3386" s="206"/>
      <c r="T3386" s="206"/>
    </row>
    <row r="3387" spans="1:20">
      <c r="A3387" s="226">
        <v>3383</v>
      </c>
      <c r="B3387" s="232">
        <v>3383</v>
      </c>
      <c r="C3387" s="105">
        <v>39731</v>
      </c>
      <c r="D3387" s="226"/>
      <c r="E3387" s="277">
        <v>39734</v>
      </c>
      <c r="F3387" s="105">
        <v>39735</v>
      </c>
      <c r="G3387" s="226"/>
      <c r="H3387" s="226"/>
      <c r="I3387" s="206">
        <v>72585</v>
      </c>
      <c r="J3387" s="206"/>
      <c r="K3387" s="206"/>
      <c r="L3387" s="206">
        <v>34117</v>
      </c>
      <c r="M3387" s="206" t="s">
        <v>1110</v>
      </c>
      <c r="N3387" s="206">
        <v>121431</v>
      </c>
      <c r="O3387" s="206">
        <v>30064</v>
      </c>
      <c r="P3387" s="206">
        <v>849116</v>
      </c>
      <c r="Q3387" s="206">
        <v>846263</v>
      </c>
      <c r="R3387" s="206">
        <v>13636</v>
      </c>
      <c r="S3387" s="206"/>
      <c r="T3387" s="206"/>
    </row>
    <row r="3388" spans="1:20">
      <c r="A3388" s="226">
        <v>3384</v>
      </c>
      <c r="B3388" s="232">
        <v>3384</v>
      </c>
      <c r="C3388" s="105">
        <v>39731</v>
      </c>
      <c r="D3388" s="226"/>
      <c r="E3388" s="277">
        <v>39734</v>
      </c>
      <c r="F3388" s="105">
        <v>39737</v>
      </c>
      <c r="G3388" s="226"/>
      <c r="H3388" s="226"/>
      <c r="I3388" s="206">
        <v>72929</v>
      </c>
      <c r="J3388" s="206"/>
      <c r="K3388" s="206"/>
      <c r="L3388" s="206">
        <v>32974</v>
      </c>
      <c r="M3388" s="206" t="s">
        <v>1111</v>
      </c>
      <c r="N3388" s="206">
        <v>120993</v>
      </c>
      <c r="O3388" s="206">
        <v>28159</v>
      </c>
      <c r="P3388" s="206">
        <v>849120</v>
      </c>
      <c r="Q3388" s="206">
        <v>846255</v>
      </c>
      <c r="R3388" s="206">
        <v>12148</v>
      </c>
      <c r="S3388" s="206"/>
      <c r="T3388" s="206"/>
    </row>
    <row r="3389" spans="1:20">
      <c r="A3389" s="226">
        <v>3385</v>
      </c>
      <c r="B3389" s="232">
        <v>3385</v>
      </c>
      <c r="C3389" s="105">
        <v>39731</v>
      </c>
      <c r="D3389" s="226"/>
      <c r="E3389" s="277">
        <v>39734</v>
      </c>
      <c r="F3389" s="105">
        <v>39737</v>
      </c>
      <c r="G3389" s="226"/>
      <c r="H3389" s="226"/>
      <c r="I3389" s="206">
        <v>73529</v>
      </c>
      <c r="J3389" s="206"/>
      <c r="K3389" s="206"/>
      <c r="L3389" s="206">
        <v>33555</v>
      </c>
      <c r="M3389" s="206" t="s">
        <v>1112</v>
      </c>
      <c r="N3389" s="206">
        <v>121672</v>
      </c>
      <c r="O3389" s="206">
        <v>29266</v>
      </c>
      <c r="P3389" s="206">
        <v>849527</v>
      </c>
      <c r="Q3389" s="206">
        <v>846258</v>
      </c>
      <c r="R3389" s="206">
        <v>12545</v>
      </c>
      <c r="S3389" s="206"/>
      <c r="T3389" s="206"/>
    </row>
    <row r="3390" spans="1:20">
      <c r="A3390" s="226">
        <v>3386</v>
      </c>
      <c r="B3390" s="232">
        <v>3386</v>
      </c>
      <c r="C3390" s="105">
        <v>39731</v>
      </c>
      <c r="D3390" s="226"/>
      <c r="E3390" s="277">
        <v>39734</v>
      </c>
      <c r="F3390" s="105">
        <v>39737</v>
      </c>
      <c r="G3390" s="226"/>
      <c r="H3390" s="226"/>
      <c r="I3390" s="206">
        <v>73479</v>
      </c>
      <c r="J3390" s="206"/>
      <c r="K3390" s="206"/>
      <c r="L3390" s="206">
        <v>33582</v>
      </c>
      <c r="M3390" s="206" t="s">
        <v>1113</v>
      </c>
      <c r="N3390" s="206">
        <v>116190</v>
      </c>
      <c r="O3390" s="206">
        <v>29296</v>
      </c>
      <c r="P3390" s="206">
        <v>849530</v>
      </c>
      <c r="Q3390" s="206">
        <v>846264</v>
      </c>
      <c r="R3390" s="206">
        <v>12359</v>
      </c>
      <c r="S3390" s="206"/>
      <c r="T3390" s="206"/>
    </row>
    <row r="3391" spans="1:20">
      <c r="A3391" s="226">
        <v>3387</v>
      </c>
      <c r="B3391" s="232">
        <v>3387</v>
      </c>
      <c r="C3391" s="105">
        <v>39734</v>
      </c>
      <c r="D3391" s="226"/>
      <c r="E3391" s="277">
        <v>39735</v>
      </c>
      <c r="F3391" s="105">
        <v>39737</v>
      </c>
      <c r="G3391" s="226"/>
      <c r="H3391" s="226"/>
      <c r="I3391" s="206">
        <v>73620</v>
      </c>
      <c r="J3391" s="206"/>
      <c r="K3391" s="206"/>
      <c r="L3391" s="206">
        <v>33707</v>
      </c>
      <c r="M3391" s="206" t="s">
        <v>1114</v>
      </c>
      <c r="N3391" s="206">
        <v>115185</v>
      </c>
      <c r="O3391" s="206">
        <v>29460</v>
      </c>
      <c r="P3391" s="206">
        <v>849682</v>
      </c>
      <c r="Q3391" s="206">
        <v>846256</v>
      </c>
      <c r="R3391" s="206">
        <v>13118</v>
      </c>
      <c r="S3391" s="206"/>
      <c r="T3391" s="206"/>
    </row>
    <row r="3392" spans="1:20">
      <c r="A3392" s="226">
        <v>3388</v>
      </c>
      <c r="B3392" s="232">
        <v>3388</v>
      </c>
      <c r="C3392" s="105">
        <v>39734</v>
      </c>
      <c r="D3392" s="226"/>
      <c r="E3392" s="277">
        <v>39734</v>
      </c>
      <c r="F3392" s="105">
        <v>39735</v>
      </c>
      <c r="G3392" s="226"/>
      <c r="H3392" s="226"/>
      <c r="I3392" s="206">
        <v>73636</v>
      </c>
      <c r="J3392" s="206"/>
      <c r="K3392" s="206"/>
      <c r="L3392" s="206">
        <v>33422</v>
      </c>
      <c r="M3392" s="206" t="s">
        <v>1115</v>
      </c>
      <c r="N3392" s="206">
        <v>115243</v>
      </c>
      <c r="O3392" s="206">
        <v>29012</v>
      </c>
      <c r="P3392" s="206">
        <v>849123</v>
      </c>
      <c r="Q3392" s="206">
        <v>846257</v>
      </c>
      <c r="R3392" s="206">
        <v>12238</v>
      </c>
      <c r="S3392" s="206"/>
      <c r="T3392" s="206"/>
    </row>
    <row r="3393" spans="1:20">
      <c r="A3393" s="226">
        <v>3389</v>
      </c>
      <c r="B3393" s="232">
        <v>3389</v>
      </c>
      <c r="C3393" s="105">
        <v>39734</v>
      </c>
      <c r="D3393" s="226"/>
      <c r="E3393" s="277">
        <v>39734</v>
      </c>
      <c r="F3393" s="105">
        <v>39735</v>
      </c>
      <c r="G3393" s="226"/>
      <c r="H3393" s="226"/>
      <c r="I3393" s="206">
        <v>73621</v>
      </c>
      <c r="J3393" s="206"/>
      <c r="K3393" s="206"/>
      <c r="L3393" s="206">
        <v>33357</v>
      </c>
      <c r="M3393" s="206" t="s">
        <v>1116</v>
      </c>
      <c r="N3393" s="206">
        <v>115918</v>
      </c>
      <c r="O3393" s="206">
        <v>28929</v>
      </c>
      <c r="P3393" s="206">
        <v>850338</v>
      </c>
      <c r="Q3393" s="206">
        <v>846269</v>
      </c>
      <c r="R3393" s="206">
        <v>12207</v>
      </c>
      <c r="S3393" s="206"/>
      <c r="T3393" s="206"/>
    </row>
    <row r="3394" spans="1:20">
      <c r="A3394" s="226">
        <v>3390</v>
      </c>
      <c r="B3394" s="232">
        <v>3390</v>
      </c>
      <c r="C3394" s="105">
        <v>39734</v>
      </c>
      <c r="D3394" s="226"/>
      <c r="E3394" s="277">
        <v>39735</v>
      </c>
      <c r="F3394" s="105">
        <v>39738</v>
      </c>
      <c r="G3394" s="226"/>
      <c r="H3394" s="226"/>
      <c r="I3394" s="206">
        <v>73432</v>
      </c>
      <c r="J3394" s="206"/>
      <c r="K3394" s="206"/>
      <c r="L3394" s="206">
        <v>33150</v>
      </c>
      <c r="M3394" s="206" t="s">
        <v>1117</v>
      </c>
      <c r="N3394" s="206">
        <v>119128</v>
      </c>
      <c r="O3394" s="206">
        <v>28685</v>
      </c>
      <c r="P3394" s="206">
        <v>850059</v>
      </c>
      <c r="Q3394" s="206">
        <v>846254</v>
      </c>
      <c r="R3394" s="206">
        <v>11694</v>
      </c>
      <c r="S3394" s="206"/>
      <c r="T3394" s="206"/>
    </row>
    <row r="3395" spans="1:20">
      <c r="A3395" s="233">
        <v>3391</v>
      </c>
      <c r="B3395" s="226">
        <v>3391</v>
      </c>
      <c r="C3395" s="105">
        <v>39734</v>
      </c>
      <c r="D3395" s="226"/>
      <c r="E3395" s="277">
        <v>39735</v>
      </c>
      <c r="F3395" s="105">
        <v>39737</v>
      </c>
      <c r="G3395" s="226"/>
      <c r="H3395" s="226"/>
      <c r="I3395" s="206">
        <v>73624</v>
      </c>
      <c r="J3395" s="206"/>
      <c r="K3395" s="206"/>
      <c r="L3395" s="206">
        <v>33736</v>
      </c>
      <c r="M3395" s="206" t="s">
        <v>1118</v>
      </c>
      <c r="N3395" s="206">
        <v>116294</v>
      </c>
      <c r="O3395" s="206">
        <v>29517</v>
      </c>
      <c r="P3395" s="206">
        <v>850427</v>
      </c>
      <c r="Q3395" s="206">
        <v>846253</v>
      </c>
      <c r="R3395" s="206">
        <v>13089</v>
      </c>
      <c r="S3395" s="206"/>
      <c r="T3395" s="206"/>
    </row>
    <row r="3396" spans="1:20">
      <c r="A3396" s="233">
        <v>3392</v>
      </c>
      <c r="B3396" s="226">
        <v>3392</v>
      </c>
      <c r="C3396" s="105">
        <v>39734</v>
      </c>
      <c r="D3396" s="226"/>
      <c r="E3396" s="277">
        <v>39735</v>
      </c>
      <c r="F3396" s="105">
        <v>39737</v>
      </c>
      <c r="G3396" s="226"/>
      <c r="H3396" s="226"/>
      <c r="I3396" s="206">
        <v>73531</v>
      </c>
      <c r="J3396" s="206"/>
      <c r="K3396" s="206"/>
      <c r="L3396" s="206">
        <v>34215</v>
      </c>
      <c r="M3396" s="206" t="s">
        <v>1119</v>
      </c>
      <c r="N3396" s="206">
        <v>116530</v>
      </c>
      <c r="O3396" s="206">
        <v>30170</v>
      </c>
      <c r="P3396" s="206">
        <v>849708</v>
      </c>
      <c r="Q3396" s="206">
        <v>846247</v>
      </c>
      <c r="R3396" s="206">
        <v>13010</v>
      </c>
      <c r="S3396" s="206"/>
      <c r="T3396" s="206"/>
    </row>
    <row r="3397" spans="1:20">
      <c r="A3397" s="233">
        <v>3393</v>
      </c>
      <c r="B3397" s="226">
        <v>3393</v>
      </c>
      <c r="C3397" s="105">
        <v>39734</v>
      </c>
      <c r="D3397" s="226"/>
      <c r="E3397" s="277">
        <v>39735</v>
      </c>
      <c r="F3397" s="105">
        <v>39737</v>
      </c>
      <c r="G3397" s="226"/>
      <c r="H3397" s="226"/>
      <c r="I3397" s="206">
        <v>73510</v>
      </c>
      <c r="J3397" s="206"/>
      <c r="K3397" s="206"/>
      <c r="L3397" s="206">
        <v>34268</v>
      </c>
      <c r="M3397" s="206" t="s">
        <v>1120</v>
      </c>
      <c r="N3397" s="206">
        <v>122663</v>
      </c>
      <c r="O3397" s="206">
        <v>30313</v>
      </c>
      <c r="P3397" s="206">
        <v>840773</v>
      </c>
      <c r="Q3397" s="206">
        <v>846251</v>
      </c>
      <c r="R3397" s="206">
        <v>11789</v>
      </c>
      <c r="S3397" s="206"/>
      <c r="T3397" s="206"/>
    </row>
    <row r="3398" spans="1:20">
      <c r="A3398" s="233">
        <v>3394</v>
      </c>
      <c r="B3398" s="226">
        <v>3394</v>
      </c>
      <c r="C3398" s="105">
        <v>39734</v>
      </c>
      <c r="D3398" s="226"/>
      <c r="E3398" s="277">
        <v>39735</v>
      </c>
      <c r="F3398" s="105">
        <v>39737</v>
      </c>
      <c r="G3398" s="226"/>
      <c r="H3398" s="226"/>
      <c r="I3398" s="206">
        <v>73478</v>
      </c>
      <c r="J3398" s="206"/>
      <c r="K3398" s="206"/>
      <c r="L3398" s="206">
        <v>33528</v>
      </c>
      <c r="M3398" s="206" t="s">
        <v>1121</v>
      </c>
      <c r="N3398" s="206">
        <v>116299</v>
      </c>
      <c r="O3398" s="206">
        <v>29215</v>
      </c>
      <c r="P3398" s="206">
        <v>845722</v>
      </c>
      <c r="Q3398" s="206">
        <v>846252</v>
      </c>
      <c r="R3398" s="206">
        <v>12315</v>
      </c>
      <c r="S3398" s="206"/>
      <c r="T3398" s="206"/>
    </row>
    <row r="3399" spans="1:20">
      <c r="A3399" s="233">
        <v>3395</v>
      </c>
      <c r="B3399" s="226">
        <v>3395</v>
      </c>
      <c r="C3399" s="105">
        <v>39734</v>
      </c>
      <c r="D3399" s="226"/>
      <c r="E3399" s="277">
        <v>39735</v>
      </c>
      <c r="F3399" s="105">
        <v>39737</v>
      </c>
      <c r="G3399" s="226"/>
      <c r="H3399" s="226"/>
      <c r="I3399" s="206">
        <v>73520</v>
      </c>
      <c r="J3399" s="206"/>
      <c r="K3399" s="206"/>
      <c r="L3399" s="206">
        <v>34266</v>
      </c>
      <c r="M3399" s="206" t="s">
        <v>1122</v>
      </c>
      <c r="N3399" s="206">
        <v>122488</v>
      </c>
      <c r="O3399" s="206">
        <v>30198</v>
      </c>
      <c r="P3399" s="206">
        <v>850365</v>
      </c>
      <c r="Q3399" s="206">
        <v>846246</v>
      </c>
      <c r="R3399" s="206">
        <v>11799</v>
      </c>
      <c r="S3399" s="206"/>
      <c r="T3399" s="206"/>
    </row>
    <row r="3400" spans="1:20">
      <c r="A3400" s="233">
        <v>3396</v>
      </c>
      <c r="B3400" s="226">
        <v>3396</v>
      </c>
      <c r="C3400" s="105">
        <v>39734</v>
      </c>
      <c r="D3400" s="226"/>
      <c r="E3400" s="277">
        <v>39735</v>
      </c>
      <c r="F3400" s="105">
        <v>39737</v>
      </c>
      <c r="G3400" s="226"/>
      <c r="H3400" s="226"/>
      <c r="I3400" s="206">
        <v>73642</v>
      </c>
      <c r="J3400" s="206"/>
      <c r="K3400" s="206"/>
      <c r="L3400" s="206">
        <v>34278</v>
      </c>
      <c r="M3400" s="206" t="s">
        <v>1123</v>
      </c>
      <c r="N3400" s="206">
        <v>122489</v>
      </c>
      <c r="O3400" s="206">
        <v>30324</v>
      </c>
      <c r="P3400" s="206">
        <v>850359</v>
      </c>
      <c r="Q3400" s="206">
        <v>846260</v>
      </c>
      <c r="R3400" s="206">
        <v>13462</v>
      </c>
      <c r="S3400" s="206"/>
      <c r="T3400" s="206"/>
    </row>
    <row r="3401" spans="1:20">
      <c r="A3401" s="233">
        <v>3397</v>
      </c>
      <c r="B3401" s="226">
        <v>3397</v>
      </c>
      <c r="C3401" s="105">
        <v>39734</v>
      </c>
      <c r="D3401" s="226"/>
      <c r="E3401" s="277">
        <v>39735</v>
      </c>
      <c r="F3401" s="105">
        <v>39737</v>
      </c>
      <c r="G3401" s="226"/>
      <c r="H3401" s="226"/>
      <c r="I3401" s="206">
        <v>73528</v>
      </c>
      <c r="J3401" s="206"/>
      <c r="K3401" s="206"/>
      <c r="L3401" s="206">
        <v>34273</v>
      </c>
      <c r="M3401" s="206" t="s">
        <v>1124</v>
      </c>
      <c r="N3401" s="206">
        <v>122483</v>
      </c>
      <c r="O3401" s="206">
        <v>30232</v>
      </c>
      <c r="P3401" s="206">
        <v>850035</v>
      </c>
      <c r="Q3401" s="206">
        <v>842249</v>
      </c>
      <c r="R3401" s="206">
        <v>14029</v>
      </c>
      <c r="S3401" s="206"/>
      <c r="T3401" s="206"/>
    </row>
    <row r="3402" spans="1:20">
      <c r="A3402" s="233">
        <v>3398</v>
      </c>
      <c r="B3402" s="226">
        <v>3398</v>
      </c>
      <c r="C3402" s="105">
        <v>39734</v>
      </c>
      <c r="D3402" s="226"/>
      <c r="E3402" s="277">
        <v>39735</v>
      </c>
      <c r="F3402" s="105">
        <v>39737</v>
      </c>
      <c r="G3402" s="226"/>
      <c r="H3402" s="226"/>
      <c r="I3402" s="206">
        <v>73758</v>
      </c>
      <c r="J3402" s="206"/>
      <c r="K3402" s="206"/>
      <c r="L3402" s="206">
        <v>34289</v>
      </c>
      <c r="M3402" s="206" t="s">
        <v>1125</v>
      </c>
      <c r="N3402" s="206">
        <v>122710</v>
      </c>
      <c r="O3402" s="206">
        <v>30331</v>
      </c>
      <c r="P3402" s="206">
        <v>849953</v>
      </c>
      <c r="Q3402" s="206">
        <v>846248</v>
      </c>
      <c r="R3402" s="206">
        <v>13178</v>
      </c>
      <c r="S3402" s="206"/>
      <c r="T3402" s="206"/>
    </row>
    <row r="3403" spans="1:20">
      <c r="A3403" s="233">
        <v>3399</v>
      </c>
      <c r="B3403" s="226">
        <v>3399</v>
      </c>
      <c r="C3403" s="105">
        <v>39734</v>
      </c>
      <c r="D3403" s="226"/>
      <c r="E3403" s="277">
        <v>39735</v>
      </c>
      <c r="F3403" s="105">
        <v>39737</v>
      </c>
      <c r="G3403" s="226"/>
      <c r="H3403" s="226"/>
      <c r="I3403" s="206">
        <v>73786</v>
      </c>
      <c r="J3403" s="206"/>
      <c r="K3403" s="206"/>
      <c r="L3403" s="206">
        <v>33466</v>
      </c>
      <c r="M3403" s="206" t="s">
        <v>1126</v>
      </c>
      <c r="N3403" s="206">
        <v>122484</v>
      </c>
      <c r="O3403" s="206">
        <v>29014</v>
      </c>
      <c r="P3403" s="206">
        <v>849117</v>
      </c>
      <c r="Q3403" s="206">
        <v>846259</v>
      </c>
      <c r="R3403" s="206">
        <v>12535</v>
      </c>
      <c r="S3403" s="206"/>
      <c r="T3403" s="206"/>
    </row>
    <row r="3404" spans="1:20">
      <c r="A3404" s="233">
        <v>3400</v>
      </c>
      <c r="B3404" s="226">
        <v>3400</v>
      </c>
      <c r="C3404" s="105">
        <v>39734</v>
      </c>
      <c r="D3404" s="226"/>
      <c r="E3404" s="277">
        <v>39735</v>
      </c>
      <c r="F3404" s="105">
        <v>39738</v>
      </c>
      <c r="G3404" s="226"/>
      <c r="H3404" s="576" t="s">
        <v>120</v>
      </c>
      <c r="I3404" s="206">
        <v>73227</v>
      </c>
      <c r="J3404" s="206"/>
      <c r="K3404" s="206"/>
      <c r="L3404" s="206">
        <v>34131</v>
      </c>
      <c r="M3404" s="206" t="s">
        <v>1127</v>
      </c>
      <c r="N3404" s="206">
        <v>122681</v>
      </c>
      <c r="O3404" s="206">
        <v>30084</v>
      </c>
      <c r="P3404" s="206">
        <v>847214</v>
      </c>
      <c r="Q3404" s="206">
        <v>846245</v>
      </c>
      <c r="R3404" s="206">
        <v>13343</v>
      </c>
      <c r="S3404" s="206"/>
      <c r="T3404" s="206"/>
    </row>
    <row r="3405" spans="1:20">
      <c r="A3405" s="235">
        <v>3401</v>
      </c>
      <c r="B3405" s="226">
        <v>3401</v>
      </c>
      <c r="C3405" s="105">
        <v>39734</v>
      </c>
      <c r="D3405" s="226"/>
      <c r="E3405" s="277">
        <v>39736</v>
      </c>
      <c r="F3405" s="105">
        <v>39737</v>
      </c>
      <c r="G3405" s="226"/>
      <c r="H3405" s="226"/>
      <c r="I3405" s="206">
        <v>73618</v>
      </c>
      <c r="J3405" s="206"/>
      <c r="K3405" s="206"/>
      <c r="L3405" s="206">
        <v>33446</v>
      </c>
      <c r="M3405" s="206" t="s">
        <v>1128</v>
      </c>
      <c r="N3405" s="206">
        <v>122489</v>
      </c>
      <c r="O3405" s="206">
        <v>29067</v>
      </c>
      <c r="P3405" s="206">
        <v>850382</v>
      </c>
      <c r="Q3405" s="206">
        <v>844836</v>
      </c>
      <c r="R3405" s="206">
        <v>12288</v>
      </c>
      <c r="S3405" s="206"/>
      <c r="T3405" s="206"/>
    </row>
    <row r="3406" spans="1:20">
      <c r="A3406" s="235">
        <v>3402</v>
      </c>
      <c r="B3406" s="226">
        <v>3402</v>
      </c>
      <c r="C3406" s="105">
        <v>39734</v>
      </c>
      <c r="D3406" s="226"/>
      <c r="E3406" s="277">
        <v>39738</v>
      </c>
      <c r="F3406" s="105">
        <v>39744</v>
      </c>
      <c r="G3406" s="226"/>
      <c r="H3406" s="226"/>
      <c r="I3406" s="206">
        <v>73647</v>
      </c>
      <c r="J3406" s="206"/>
      <c r="K3406" s="206"/>
      <c r="L3406" s="206">
        <v>33761</v>
      </c>
      <c r="M3406" s="206" t="s">
        <v>1129</v>
      </c>
      <c r="N3406" s="206">
        <v>122651</v>
      </c>
      <c r="O3406" s="206">
        <v>29313</v>
      </c>
      <c r="P3406" s="206">
        <v>850119</v>
      </c>
      <c r="Q3406" s="206">
        <v>844835</v>
      </c>
      <c r="R3406" s="206">
        <v>13085</v>
      </c>
      <c r="S3406" s="206"/>
      <c r="T3406" s="206"/>
    </row>
    <row r="3407" spans="1:20">
      <c r="A3407" s="235">
        <v>3403</v>
      </c>
      <c r="B3407" s="226">
        <v>3403</v>
      </c>
      <c r="C3407" s="105">
        <v>39734</v>
      </c>
      <c r="D3407" s="226"/>
      <c r="E3407" s="277">
        <v>39737</v>
      </c>
      <c r="F3407" s="255"/>
      <c r="G3407" s="226"/>
      <c r="H3407" s="226"/>
      <c r="I3407" s="206"/>
      <c r="J3407" s="206"/>
      <c r="K3407" s="206"/>
      <c r="L3407" s="206"/>
      <c r="M3407" s="206"/>
      <c r="N3407" s="206"/>
      <c r="O3407" s="206"/>
      <c r="P3407" s="206"/>
      <c r="Q3407" s="206"/>
      <c r="R3407" s="206"/>
      <c r="S3407" s="206"/>
      <c r="T3407" s="206"/>
    </row>
    <row r="3408" spans="1:20">
      <c r="A3408" s="235">
        <v>3404</v>
      </c>
      <c r="B3408" s="226">
        <v>3404</v>
      </c>
      <c r="C3408" s="105">
        <v>39735</v>
      </c>
      <c r="D3408" s="226"/>
      <c r="E3408" s="277">
        <v>39735</v>
      </c>
      <c r="F3408" s="105">
        <v>39737</v>
      </c>
      <c r="G3408" s="226"/>
      <c r="H3408" s="226"/>
      <c r="I3408" s="206">
        <v>73650</v>
      </c>
      <c r="J3408" s="206"/>
      <c r="K3408" s="206"/>
      <c r="L3408" s="206">
        <v>33711</v>
      </c>
      <c r="M3408" s="206" t="s">
        <v>1130</v>
      </c>
      <c r="N3408" s="206">
        <v>122494</v>
      </c>
      <c r="O3408" s="206">
        <v>29527</v>
      </c>
      <c r="P3408" s="206">
        <v>850031</v>
      </c>
      <c r="Q3408" s="206">
        <v>844833</v>
      </c>
      <c r="R3408" s="206">
        <v>13143</v>
      </c>
      <c r="S3408" s="206"/>
      <c r="T3408" s="206"/>
    </row>
    <row r="3409" spans="1:20">
      <c r="A3409" s="235">
        <v>3405</v>
      </c>
      <c r="B3409" s="226">
        <v>3405</v>
      </c>
      <c r="C3409" s="105">
        <v>39735</v>
      </c>
      <c r="D3409" s="226"/>
      <c r="E3409" s="277">
        <v>39735</v>
      </c>
      <c r="F3409" s="105">
        <v>39738</v>
      </c>
      <c r="G3409" s="226"/>
      <c r="H3409" s="226"/>
      <c r="I3409" s="206">
        <v>73854</v>
      </c>
      <c r="J3409" s="206"/>
      <c r="K3409" s="206"/>
      <c r="L3409" s="206">
        <v>33735</v>
      </c>
      <c r="M3409" s="206" t="s">
        <v>1131</v>
      </c>
      <c r="N3409" s="206">
        <v>122713</v>
      </c>
      <c r="O3409" s="206">
        <v>29429</v>
      </c>
      <c r="P3409" s="206">
        <v>849707</v>
      </c>
      <c r="Q3409" s="206">
        <v>844845</v>
      </c>
      <c r="R3409" s="206">
        <v>13083</v>
      </c>
      <c r="S3409" s="206"/>
      <c r="T3409" s="206"/>
    </row>
    <row r="3410" spans="1:20">
      <c r="A3410" s="235">
        <v>3406</v>
      </c>
      <c r="B3410" s="226">
        <v>3406</v>
      </c>
      <c r="C3410" s="105">
        <v>39735</v>
      </c>
      <c r="D3410" s="226"/>
      <c r="E3410" s="277">
        <v>39735</v>
      </c>
      <c r="F3410" s="105">
        <v>39737</v>
      </c>
      <c r="G3410" s="226"/>
      <c r="H3410" s="226"/>
      <c r="I3410" s="206">
        <v>73682</v>
      </c>
      <c r="J3410" s="206"/>
      <c r="K3410" s="206"/>
      <c r="L3410" s="206">
        <v>33529</v>
      </c>
      <c r="M3410" s="206" t="s">
        <v>1132</v>
      </c>
      <c r="N3410" s="206">
        <v>122714</v>
      </c>
      <c r="O3410" s="206">
        <v>29238</v>
      </c>
      <c r="P3410" s="206">
        <v>849710</v>
      </c>
      <c r="Q3410" s="206">
        <v>844844</v>
      </c>
      <c r="R3410" s="206">
        <v>12318</v>
      </c>
      <c r="S3410" s="206"/>
      <c r="T3410" s="206"/>
    </row>
    <row r="3411" spans="1:20">
      <c r="A3411" s="235">
        <v>3407</v>
      </c>
      <c r="B3411" s="226">
        <v>3407</v>
      </c>
      <c r="C3411" s="105">
        <v>39735</v>
      </c>
      <c r="D3411" s="226"/>
      <c r="E3411" s="277">
        <v>39736</v>
      </c>
      <c r="F3411" s="255"/>
      <c r="G3411" s="226"/>
      <c r="H3411" s="226"/>
      <c r="I3411" s="206"/>
      <c r="J3411" s="206"/>
      <c r="K3411" s="206"/>
      <c r="L3411" s="206"/>
      <c r="M3411" s="206"/>
      <c r="N3411" s="206"/>
      <c r="O3411" s="206"/>
      <c r="P3411" s="206"/>
      <c r="Q3411" s="206"/>
      <c r="R3411" s="206"/>
      <c r="S3411" s="206"/>
      <c r="T3411" s="206"/>
    </row>
    <row r="3412" spans="1:20">
      <c r="A3412" s="235">
        <v>3408</v>
      </c>
      <c r="B3412" s="226">
        <v>3408</v>
      </c>
      <c r="C3412" s="105">
        <v>39735</v>
      </c>
      <c r="D3412" s="226"/>
      <c r="E3412" s="277">
        <v>39736</v>
      </c>
      <c r="F3412" s="105">
        <v>39738</v>
      </c>
      <c r="G3412" s="226"/>
      <c r="H3412" s="226"/>
      <c r="I3412" s="206"/>
      <c r="J3412" s="206"/>
      <c r="K3412" s="206"/>
      <c r="L3412" s="206"/>
      <c r="M3412" s="206"/>
      <c r="N3412" s="206"/>
      <c r="O3412" s="206"/>
      <c r="P3412" s="206"/>
      <c r="Q3412" s="206"/>
      <c r="R3412" s="206"/>
      <c r="S3412" s="206"/>
      <c r="T3412" s="206"/>
    </row>
    <row r="3413" spans="1:20">
      <c r="A3413" s="235">
        <v>3409</v>
      </c>
      <c r="B3413" s="226">
        <v>3409</v>
      </c>
      <c r="C3413" s="105">
        <v>39735</v>
      </c>
      <c r="D3413" s="226"/>
      <c r="E3413" s="277">
        <v>39736</v>
      </c>
      <c r="F3413" s="105">
        <v>39744</v>
      </c>
      <c r="G3413" s="226"/>
      <c r="H3413" s="226"/>
      <c r="I3413" s="206">
        <v>73729</v>
      </c>
      <c r="J3413" s="206"/>
      <c r="K3413" s="206"/>
      <c r="L3413" s="206">
        <v>31003</v>
      </c>
      <c r="M3413" s="206" t="s">
        <v>1133</v>
      </c>
      <c r="N3413" s="206">
        <v>122659</v>
      </c>
      <c r="O3413" s="206">
        <v>25058</v>
      </c>
      <c r="P3413" s="206">
        <v>850442</v>
      </c>
      <c r="Q3413" s="206">
        <v>844846</v>
      </c>
      <c r="R3413" s="206">
        <v>8806</v>
      </c>
      <c r="S3413" s="206"/>
      <c r="T3413" s="206"/>
    </row>
    <row r="3414" spans="1:20">
      <c r="A3414" s="235">
        <v>3410</v>
      </c>
      <c r="B3414" s="226">
        <v>3410</v>
      </c>
      <c r="C3414" s="105">
        <v>39735</v>
      </c>
      <c r="D3414" s="226"/>
      <c r="E3414" s="277">
        <v>39736</v>
      </c>
      <c r="F3414" s="105">
        <v>39738</v>
      </c>
      <c r="G3414" s="226"/>
      <c r="H3414" s="226"/>
      <c r="I3414" s="206">
        <v>73732</v>
      </c>
      <c r="J3414" s="206"/>
      <c r="K3414" s="206"/>
      <c r="L3414" s="206">
        <v>33704</v>
      </c>
      <c r="M3414" s="206" t="s">
        <v>1134</v>
      </c>
      <c r="N3414" s="206">
        <v>122654</v>
      </c>
      <c r="O3414" s="206">
        <v>29390</v>
      </c>
      <c r="P3414" s="206">
        <v>850682</v>
      </c>
      <c r="Q3414" s="206">
        <v>844839</v>
      </c>
      <c r="R3414" s="206">
        <v>13142</v>
      </c>
      <c r="S3414" s="206"/>
      <c r="T3414" s="206"/>
    </row>
    <row r="3415" spans="1:20">
      <c r="A3415" s="236">
        <v>3411</v>
      </c>
      <c r="B3415" s="226">
        <v>3411</v>
      </c>
      <c r="C3415" s="105">
        <v>39735</v>
      </c>
      <c r="D3415" s="226"/>
      <c r="E3415" s="277">
        <v>39736</v>
      </c>
      <c r="F3415" s="105">
        <v>39745</v>
      </c>
      <c r="G3415" s="226"/>
      <c r="H3415" s="226"/>
      <c r="I3415" s="206"/>
      <c r="J3415" s="206"/>
      <c r="K3415" s="206"/>
      <c r="L3415" s="206"/>
      <c r="M3415" s="206"/>
      <c r="N3415" s="206"/>
      <c r="O3415" s="206"/>
      <c r="P3415" s="206"/>
      <c r="Q3415" s="206"/>
      <c r="R3415" s="206"/>
      <c r="S3415" s="206"/>
      <c r="T3415" s="206"/>
    </row>
    <row r="3416" spans="1:20">
      <c r="A3416" s="236">
        <v>3412</v>
      </c>
      <c r="B3416" s="226">
        <v>3412</v>
      </c>
      <c r="C3416" s="105">
        <v>39735</v>
      </c>
      <c r="D3416" s="226"/>
      <c r="E3416" s="277">
        <v>39736</v>
      </c>
      <c r="F3416" s="105">
        <v>39738</v>
      </c>
      <c r="G3416" s="226"/>
      <c r="H3416" s="226"/>
      <c r="I3416" s="206">
        <v>73856</v>
      </c>
      <c r="J3416" s="206"/>
      <c r="K3416" s="206"/>
      <c r="L3416" s="206">
        <v>34369</v>
      </c>
      <c r="M3416" s="206" t="s">
        <v>1135</v>
      </c>
      <c r="N3416" s="206">
        <v>12342</v>
      </c>
      <c r="O3416" s="206">
        <v>30441</v>
      </c>
      <c r="P3416" s="206">
        <v>850772</v>
      </c>
      <c r="Q3416" s="206">
        <v>844841</v>
      </c>
      <c r="R3416" s="206">
        <v>14006</v>
      </c>
      <c r="S3416" s="206"/>
      <c r="T3416" s="206"/>
    </row>
    <row r="3417" spans="1:20">
      <c r="A3417" s="236">
        <v>3413</v>
      </c>
      <c r="B3417" s="226">
        <v>3413</v>
      </c>
      <c r="C3417" s="105">
        <v>39735</v>
      </c>
      <c r="D3417" s="226"/>
      <c r="E3417" s="277">
        <v>39736</v>
      </c>
      <c r="F3417" s="105">
        <v>39738</v>
      </c>
      <c r="G3417" s="226"/>
      <c r="H3417" s="226"/>
      <c r="I3417" s="206">
        <v>73630</v>
      </c>
      <c r="J3417" s="206"/>
      <c r="K3417" s="206"/>
      <c r="L3417" s="206">
        <v>34353</v>
      </c>
      <c r="M3417" s="206" t="s">
        <v>1136</v>
      </c>
      <c r="N3417" s="206">
        <v>123259</v>
      </c>
      <c r="O3417" s="206">
        <v>30456</v>
      </c>
      <c r="P3417" s="206">
        <v>850441</v>
      </c>
      <c r="Q3417" s="206">
        <v>844840</v>
      </c>
      <c r="R3417" s="206">
        <v>13957</v>
      </c>
      <c r="S3417" s="206"/>
      <c r="T3417" s="206"/>
    </row>
    <row r="3418" spans="1:20">
      <c r="A3418" s="236">
        <v>3414</v>
      </c>
      <c r="B3418" s="226">
        <v>3414</v>
      </c>
      <c r="C3418" s="105">
        <v>39735</v>
      </c>
      <c r="D3418" s="226"/>
      <c r="E3418" s="277">
        <v>39736</v>
      </c>
      <c r="F3418" s="105">
        <v>39738</v>
      </c>
      <c r="G3418" s="226"/>
      <c r="H3418" s="226"/>
      <c r="I3418" s="206">
        <v>72296</v>
      </c>
      <c r="J3418" s="206"/>
      <c r="K3418" s="206"/>
      <c r="L3418" s="206">
        <v>34371</v>
      </c>
      <c r="M3418" s="206" t="s">
        <v>1137</v>
      </c>
      <c r="N3418" s="206">
        <v>122653</v>
      </c>
      <c r="O3418" s="206">
        <v>30396</v>
      </c>
      <c r="P3418" s="206">
        <v>850443</v>
      </c>
      <c r="Q3418" s="206">
        <v>844826</v>
      </c>
      <c r="R3418" s="206">
        <v>14104</v>
      </c>
      <c r="S3418" s="206"/>
      <c r="T3418" s="206"/>
    </row>
    <row r="3419" spans="1:20">
      <c r="A3419" s="236">
        <v>3415</v>
      </c>
      <c r="B3419" s="226">
        <v>3415</v>
      </c>
      <c r="C3419" s="105">
        <v>39735</v>
      </c>
      <c r="D3419" s="226"/>
      <c r="E3419" s="277">
        <v>39736</v>
      </c>
      <c r="F3419" s="105">
        <v>39738</v>
      </c>
      <c r="G3419" s="226"/>
      <c r="H3419" s="226"/>
      <c r="I3419" s="206">
        <v>72271</v>
      </c>
      <c r="J3419" s="206"/>
      <c r="K3419" s="206"/>
      <c r="L3419" s="206">
        <v>34284</v>
      </c>
      <c r="M3419" s="206" t="s">
        <v>1138</v>
      </c>
      <c r="N3419" s="206">
        <v>116455</v>
      </c>
      <c r="O3419" s="206">
        <v>30343</v>
      </c>
      <c r="P3419" s="206">
        <v>845588</v>
      </c>
      <c r="Q3419" s="206">
        <v>844843</v>
      </c>
      <c r="R3419" s="206">
        <v>14011</v>
      </c>
      <c r="S3419" s="206"/>
      <c r="T3419" s="206"/>
    </row>
    <row r="3420" spans="1:20">
      <c r="A3420" s="236">
        <v>3416</v>
      </c>
      <c r="B3420" s="226">
        <v>3416</v>
      </c>
      <c r="C3420" s="105">
        <v>39735</v>
      </c>
      <c r="D3420" s="226"/>
      <c r="E3420" s="277">
        <v>39736</v>
      </c>
      <c r="F3420" s="255"/>
      <c r="G3420" s="226"/>
      <c r="H3420" s="226"/>
      <c r="I3420" s="206"/>
      <c r="J3420" s="206"/>
      <c r="K3420" s="206"/>
      <c r="L3420" s="206"/>
      <c r="M3420" s="206"/>
      <c r="N3420" s="206"/>
      <c r="O3420" s="206"/>
      <c r="P3420" s="206"/>
      <c r="Q3420" s="206"/>
      <c r="R3420" s="206"/>
      <c r="S3420" s="206"/>
      <c r="T3420" s="206"/>
    </row>
    <row r="3421" spans="1:20">
      <c r="A3421" s="236">
        <v>3417</v>
      </c>
      <c r="B3421" s="226">
        <v>3417</v>
      </c>
      <c r="C3421" s="105">
        <v>39735</v>
      </c>
      <c r="D3421" s="226"/>
      <c r="E3421" s="277">
        <v>39736</v>
      </c>
      <c r="F3421" s="105">
        <v>39745</v>
      </c>
      <c r="G3421" s="226"/>
      <c r="H3421" s="226"/>
      <c r="I3421" s="206"/>
      <c r="J3421" s="206"/>
      <c r="K3421" s="206"/>
      <c r="L3421" s="206"/>
      <c r="M3421" s="206"/>
      <c r="N3421" s="206"/>
      <c r="O3421" s="206"/>
      <c r="P3421" s="206"/>
      <c r="Q3421" s="206"/>
      <c r="R3421" s="206"/>
      <c r="S3421" s="206"/>
      <c r="T3421" s="206"/>
    </row>
    <row r="3422" spans="1:20">
      <c r="A3422" s="236">
        <v>3418</v>
      </c>
      <c r="B3422" s="226">
        <v>3418</v>
      </c>
      <c r="C3422" s="105">
        <v>39735</v>
      </c>
      <c r="D3422" s="226"/>
      <c r="E3422" s="277">
        <v>39752</v>
      </c>
      <c r="F3422" s="255"/>
      <c r="G3422" s="226"/>
      <c r="H3422" s="226"/>
      <c r="I3422" s="206"/>
      <c r="J3422" s="206"/>
      <c r="K3422" s="206"/>
      <c r="L3422" s="206"/>
      <c r="M3422" s="206"/>
      <c r="N3422" s="206"/>
      <c r="O3422" s="206"/>
      <c r="P3422" s="206"/>
      <c r="Q3422" s="206"/>
      <c r="R3422" s="206"/>
      <c r="S3422" s="206"/>
      <c r="T3422" s="206"/>
    </row>
    <row r="3423" spans="1:20">
      <c r="A3423" s="236">
        <v>3419</v>
      </c>
      <c r="B3423" s="226">
        <v>3419</v>
      </c>
      <c r="C3423" s="105">
        <v>39735</v>
      </c>
      <c r="D3423" s="226"/>
      <c r="E3423" s="277">
        <v>39736</v>
      </c>
      <c r="F3423" s="105">
        <v>39738</v>
      </c>
      <c r="G3423" s="226"/>
      <c r="H3423" s="226"/>
      <c r="I3423" s="206">
        <v>72282</v>
      </c>
      <c r="J3423" s="206"/>
      <c r="K3423" s="206"/>
      <c r="L3423" s="206">
        <v>34335</v>
      </c>
      <c r="M3423" s="206" t="s">
        <v>1139</v>
      </c>
      <c r="N3423" s="206">
        <v>123260</v>
      </c>
      <c r="O3423" s="206">
        <v>30405</v>
      </c>
      <c r="P3423" s="206">
        <v>842213</v>
      </c>
      <c r="Q3423" s="206">
        <v>844832</v>
      </c>
      <c r="R3423" s="206">
        <v>13943</v>
      </c>
      <c r="S3423" s="206">
        <v>1480402</v>
      </c>
      <c r="T3423" s="206"/>
    </row>
    <row r="3424" spans="1:20">
      <c r="A3424" s="236">
        <v>3420</v>
      </c>
      <c r="B3424" s="226">
        <v>3420</v>
      </c>
      <c r="C3424" s="105">
        <v>39735</v>
      </c>
      <c r="D3424" s="226"/>
      <c r="E3424" s="277">
        <v>39736</v>
      </c>
      <c r="F3424" s="105">
        <v>39737</v>
      </c>
      <c r="G3424" s="226"/>
      <c r="H3424" s="226"/>
      <c r="I3424" s="206">
        <v>72198</v>
      </c>
      <c r="J3424" s="206"/>
      <c r="K3424" s="206"/>
      <c r="L3424" s="206">
        <v>34264</v>
      </c>
      <c r="M3424" s="206" t="s">
        <v>1140</v>
      </c>
      <c r="N3424" s="206">
        <v>123065</v>
      </c>
      <c r="O3424" s="206">
        <v>30289</v>
      </c>
      <c r="P3424" s="206">
        <v>850415</v>
      </c>
      <c r="Q3424" s="206">
        <v>844823</v>
      </c>
      <c r="R3424" s="206">
        <v>13232</v>
      </c>
      <c r="S3424" s="206">
        <v>1580186</v>
      </c>
      <c r="T3424" s="206"/>
    </row>
    <row r="3425" spans="1:20">
      <c r="A3425" s="236">
        <v>3421</v>
      </c>
      <c r="B3425" s="226">
        <v>3421</v>
      </c>
      <c r="C3425" s="105">
        <v>39735</v>
      </c>
      <c r="D3425" s="226"/>
      <c r="E3425" s="277">
        <v>39736</v>
      </c>
      <c r="F3425" s="105">
        <v>39738</v>
      </c>
      <c r="G3425" s="226"/>
      <c r="H3425" s="226"/>
      <c r="I3425" s="206">
        <v>72186</v>
      </c>
      <c r="J3425" s="206"/>
      <c r="K3425" s="206"/>
      <c r="L3425" s="206">
        <v>34287</v>
      </c>
      <c r="M3425" s="206" t="s">
        <v>1141</v>
      </c>
      <c r="N3425" s="206">
        <v>116292</v>
      </c>
      <c r="O3425" s="206">
        <v>30318</v>
      </c>
      <c r="P3425" s="206">
        <v>844223</v>
      </c>
      <c r="Q3425" s="206">
        <v>824823</v>
      </c>
      <c r="R3425" s="206">
        <v>13779</v>
      </c>
      <c r="S3425" s="206">
        <v>1000357</v>
      </c>
      <c r="T3425" s="206"/>
    </row>
    <row r="3426" spans="1:20">
      <c r="A3426" s="236">
        <v>3422</v>
      </c>
      <c r="B3426" s="226">
        <v>3422</v>
      </c>
      <c r="C3426" s="105">
        <v>39736</v>
      </c>
      <c r="D3426" s="226"/>
      <c r="E3426" s="277">
        <v>39736</v>
      </c>
      <c r="F3426" s="255"/>
      <c r="G3426" s="226"/>
      <c r="H3426" s="226"/>
      <c r="I3426" s="206">
        <v>73804</v>
      </c>
      <c r="J3426" s="206"/>
      <c r="K3426" s="206"/>
      <c r="L3426" s="206">
        <v>34286</v>
      </c>
      <c r="M3426" s="206" t="s">
        <v>2952</v>
      </c>
      <c r="N3426" s="206">
        <v>115923</v>
      </c>
      <c r="O3426" s="206">
        <v>30346</v>
      </c>
      <c r="P3426" s="206">
        <v>843576</v>
      </c>
      <c r="Q3426" s="206">
        <v>844822</v>
      </c>
      <c r="R3426" s="206">
        <v>13992</v>
      </c>
      <c r="S3426" s="206">
        <v>1480401</v>
      </c>
      <c r="T3426" s="206"/>
    </row>
    <row r="3427" spans="1:20">
      <c r="A3427" s="236">
        <v>3423</v>
      </c>
      <c r="B3427" s="226">
        <v>3423</v>
      </c>
      <c r="C3427" s="105">
        <v>39736</v>
      </c>
      <c r="D3427" s="226"/>
      <c r="E3427" s="277">
        <v>39736</v>
      </c>
      <c r="F3427" s="105">
        <v>39744</v>
      </c>
      <c r="G3427" s="226"/>
      <c r="H3427" s="226"/>
      <c r="I3427" s="206">
        <v>73798</v>
      </c>
      <c r="J3427" s="206"/>
      <c r="K3427" s="206"/>
      <c r="L3427" s="206">
        <v>34283</v>
      </c>
      <c r="M3427" s="206" t="s">
        <v>1142</v>
      </c>
      <c r="N3427" s="206">
        <v>115864</v>
      </c>
      <c r="O3427" s="206">
        <v>30341</v>
      </c>
      <c r="P3427" s="206">
        <v>845187</v>
      </c>
      <c r="Q3427" s="206">
        <v>844831</v>
      </c>
      <c r="R3427" s="206">
        <v>13728</v>
      </c>
      <c r="S3427" s="206"/>
      <c r="T3427" s="206"/>
    </row>
    <row r="3428" spans="1:20">
      <c r="A3428" s="236">
        <v>3424</v>
      </c>
      <c r="B3428" s="226">
        <v>3424</v>
      </c>
      <c r="C3428" s="105">
        <v>39736</v>
      </c>
      <c r="D3428" s="226"/>
      <c r="E3428" s="277">
        <v>39737</v>
      </c>
      <c r="F3428" s="255"/>
      <c r="G3428" s="226"/>
      <c r="H3428" s="226"/>
      <c r="I3428" s="206">
        <v>73802</v>
      </c>
      <c r="J3428" s="206"/>
      <c r="K3428" s="206"/>
      <c r="L3428" s="206">
        <v>34285</v>
      </c>
      <c r="M3428" s="206" t="s">
        <v>2953</v>
      </c>
      <c r="N3428" s="206">
        <v>123059</v>
      </c>
      <c r="O3428" s="206">
        <v>30334</v>
      </c>
      <c r="P3428" s="206">
        <v>849525</v>
      </c>
      <c r="Q3428" s="206">
        <v>844829</v>
      </c>
      <c r="R3428" s="206">
        <v>13994</v>
      </c>
      <c r="S3428" s="206"/>
      <c r="T3428" s="206"/>
    </row>
    <row r="3429" spans="1:20">
      <c r="A3429" s="236">
        <v>3425</v>
      </c>
      <c r="B3429" s="226">
        <v>3425</v>
      </c>
      <c r="C3429" s="105">
        <v>39736</v>
      </c>
      <c r="D3429" s="226"/>
      <c r="E3429" s="277">
        <v>39737</v>
      </c>
      <c r="F3429" s="255"/>
      <c r="G3429" s="226"/>
      <c r="H3429" s="226"/>
      <c r="I3429" s="206">
        <v>72295</v>
      </c>
      <c r="J3429" s="206"/>
      <c r="K3429" s="206"/>
      <c r="L3429" s="206">
        <v>34281</v>
      </c>
      <c r="M3429" s="206" t="s">
        <v>2954</v>
      </c>
      <c r="N3429" s="206">
        <v>116303</v>
      </c>
      <c r="O3429" s="206">
        <v>30330</v>
      </c>
      <c r="P3429" s="206">
        <v>850683</v>
      </c>
      <c r="Q3429" s="206">
        <v>847013</v>
      </c>
      <c r="R3429" s="206">
        <v>13745</v>
      </c>
      <c r="S3429" s="206"/>
      <c r="T3429" s="206"/>
    </row>
    <row r="3430" spans="1:20">
      <c r="A3430" s="236">
        <v>3426</v>
      </c>
      <c r="B3430" s="226">
        <v>3426</v>
      </c>
      <c r="C3430" s="105">
        <v>39736</v>
      </c>
      <c r="D3430" s="226"/>
      <c r="E3430" s="277">
        <v>39737</v>
      </c>
      <c r="F3430" s="255"/>
      <c r="G3430" s="226"/>
      <c r="H3430" s="226"/>
      <c r="I3430" s="206">
        <v>73855</v>
      </c>
      <c r="J3430" s="206"/>
      <c r="K3430" s="206"/>
      <c r="L3430" s="206">
        <v>34319</v>
      </c>
      <c r="M3430" s="206" t="s">
        <v>2955</v>
      </c>
      <c r="N3430" s="206">
        <v>116302</v>
      </c>
      <c r="O3430" s="206">
        <v>30372</v>
      </c>
      <c r="P3430" s="206">
        <v>850777</v>
      </c>
      <c r="Q3430" s="206">
        <v>847011</v>
      </c>
      <c r="R3430" s="206">
        <v>13830</v>
      </c>
      <c r="S3430" s="206"/>
      <c r="T3430" s="206"/>
    </row>
    <row r="3431" spans="1:20">
      <c r="A3431" s="236">
        <v>3427</v>
      </c>
      <c r="B3431" s="226">
        <v>3427</v>
      </c>
      <c r="C3431" s="105">
        <v>39736</v>
      </c>
      <c r="D3431" s="226"/>
      <c r="E3431" s="277">
        <v>39737</v>
      </c>
      <c r="F3431" s="255"/>
      <c r="G3431" s="226"/>
      <c r="H3431" s="226"/>
      <c r="I3431" s="206">
        <v>73695</v>
      </c>
      <c r="J3431" s="206"/>
      <c r="K3431" s="206"/>
      <c r="L3431" s="206">
        <v>34231</v>
      </c>
      <c r="M3431" s="206" t="s">
        <v>2956</v>
      </c>
      <c r="N3431" s="206">
        <v>122716</v>
      </c>
      <c r="O3431" s="206">
        <v>30255</v>
      </c>
      <c r="P3431" s="206">
        <v>850684</v>
      </c>
      <c r="Q3431" s="206">
        <v>847012</v>
      </c>
      <c r="R3431" s="206">
        <v>13900</v>
      </c>
      <c r="S3431" s="206"/>
      <c r="T3431" s="206"/>
    </row>
    <row r="3432" spans="1:20">
      <c r="A3432" s="236">
        <v>3428</v>
      </c>
      <c r="B3432" s="226">
        <v>3428</v>
      </c>
      <c r="C3432" s="105">
        <v>39736</v>
      </c>
      <c r="D3432" s="226"/>
      <c r="E3432" s="277">
        <v>39737</v>
      </c>
      <c r="F3432" s="255"/>
      <c r="G3432" s="226"/>
      <c r="H3432" s="226"/>
      <c r="I3432" s="206">
        <v>73861</v>
      </c>
      <c r="J3432" s="206"/>
      <c r="K3432" s="206"/>
      <c r="L3432" s="206">
        <v>34295</v>
      </c>
      <c r="M3432" s="206" t="s">
        <v>2957</v>
      </c>
      <c r="N3432" s="206">
        <v>122652</v>
      </c>
      <c r="O3432" s="206">
        <v>30350</v>
      </c>
      <c r="P3432" s="206">
        <v>850774</v>
      </c>
      <c r="Q3432" s="206">
        <v>844821</v>
      </c>
      <c r="R3432" s="206">
        <v>13740</v>
      </c>
      <c r="S3432" s="206"/>
      <c r="T3432" s="206"/>
    </row>
    <row r="3433" spans="1:20">
      <c r="A3433" s="236">
        <v>3429</v>
      </c>
      <c r="B3433" s="226">
        <v>3429</v>
      </c>
      <c r="C3433" s="105">
        <v>39736</v>
      </c>
      <c r="D3433" s="226"/>
      <c r="E3433" s="277">
        <v>39737</v>
      </c>
      <c r="F3433" s="105">
        <v>39752</v>
      </c>
      <c r="G3433" s="226"/>
      <c r="H3433" s="226"/>
      <c r="I3433" s="206">
        <v>73862</v>
      </c>
      <c r="J3433" s="206"/>
      <c r="K3433" s="206"/>
      <c r="L3433" s="206">
        <v>34291</v>
      </c>
      <c r="M3433" s="206" t="s">
        <v>2958</v>
      </c>
      <c r="N3433" s="206">
        <v>122007</v>
      </c>
      <c r="O3433" s="206">
        <v>30316</v>
      </c>
      <c r="P3433" s="206">
        <v>850896</v>
      </c>
      <c r="Q3433" s="206">
        <v>844818</v>
      </c>
      <c r="R3433" s="206">
        <v>14102</v>
      </c>
      <c r="S3433" s="206"/>
      <c r="T3433" s="206"/>
    </row>
    <row r="3434" spans="1:20">
      <c r="A3434" s="236">
        <v>3430</v>
      </c>
      <c r="B3434" s="226">
        <v>3430</v>
      </c>
      <c r="C3434" s="105">
        <v>39736</v>
      </c>
      <c r="D3434" s="226"/>
      <c r="E3434" s="277">
        <v>39737</v>
      </c>
      <c r="F3434" s="255"/>
      <c r="G3434" s="226"/>
      <c r="H3434" s="226"/>
      <c r="I3434" s="206">
        <v>73859</v>
      </c>
      <c r="J3434" s="206"/>
      <c r="K3434" s="206"/>
      <c r="L3434" s="206">
        <v>34251</v>
      </c>
      <c r="M3434" s="206" t="s">
        <v>2959</v>
      </c>
      <c r="N3434" s="206">
        <v>123201</v>
      </c>
      <c r="O3434" s="206">
        <v>30246</v>
      </c>
      <c r="P3434" s="206">
        <v>850779</v>
      </c>
      <c r="Q3434" s="206">
        <v>847010</v>
      </c>
      <c r="R3434" s="206">
        <v>11786</v>
      </c>
      <c r="S3434" s="206"/>
      <c r="T3434" s="206"/>
    </row>
    <row r="3435" spans="1:20">
      <c r="A3435" s="237">
        <v>3431</v>
      </c>
      <c r="B3435" s="226">
        <v>3431</v>
      </c>
      <c r="C3435" s="105">
        <v>39736</v>
      </c>
      <c r="D3435" s="226"/>
      <c r="E3435" s="277">
        <v>39737</v>
      </c>
      <c r="F3435" s="255"/>
      <c r="G3435" s="226"/>
      <c r="H3435" s="226"/>
      <c r="I3435" s="206">
        <v>73863</v>
      </c>
      <c r="J3435" s="206"/>
      <c r="K3435" s="206"/>
      <c r="L3435" s="206">
        <v>34280</v>
      </c>
      <c r="M3435" s="206" t="s">
        <v>2960</v>
      </c>
      <c r="N3435" s="206">
        <v>123205</v>
      </c>
      <c r="O3435" s="206">
        <v>30342</v>
      </c>
      <c r="P3435" s="206">
        <v>850685</v>
      </c>
      <c r="Q3435" s="206">
        <v>847003</v>
      </c>
      <c r="R3435" s="206">
        <v>13459</v>
      </c>
      <c r="S3435" s="206"/>
      <c r="T3435" s="206"/>
    </row>
    <row r="3436" spans="1:20">
      <c r="A3436" s="237">
        <v>3432</v>
      </c>
      <c r="B3436" s="226">
        <v>3432</v>
      </c>
      <c r="C3436" s="105">
        <v>39736</v>
      </c>
      <c r="D3436" s="226"/>
      <c r="E3436" s="277">
        <v>39737</v>
      </c>
      <c r="F3436" s="105">
        <v>39745</v>
      </c>
      <c r="G3436" s="226"/>
      <c r="H3436" s="226"/>
      <c r="I3436" s="206"/>
      <c r="J3436" s="206"/>
      <c r="K3436" s="206"/>
      <c r="L3436" s="206"/>
      <c r="M3436" s="206"/>
      <c r="N3436" s="206"/>
      <c r="O3436" s="206"/>
      <c r="P3436" s="206"/>
      <c r="Q3436" s="206"/>
      <c r="R3436" s="206"/>
      <c r="S3436" s="206"/>
      <c r="T3436" s="206"/>
    </row>
    <row r="3437" spans="1:20">
      <c r="A3437" s="237">
        <v>3433</v>
      </c>
      <c r="B3437" s="236">
        <v>3433</v>
      </c>
      <c r="C3437" s="105">
        <v>39736</v>
      </c>
      <c r="D3437" s="236"/>
      <c r="E3437" s="277">
        <v>39737</v>
      </c>
      <c r="F3437" s="105">
        <v>39745</v>
      </c>
      <c r="G3437" s="236"/>
      <c r="H3437" s="236"/>
      <c r="I3437" s="206"/>
      <c r="J3437" s="206"/>
      <c r="K3437" s="206"/>
      <c r="L3437" s="206"/>
      <c r="M3437" s="206"/>
      <c r="N3437" s="206"/>
      <c r="O3437" s="206"/>
      <c r="P3437" s="206"/>
      <c r="Q3437" s="206"/>
      <c r="R3437" s="206"/>
      <c r="S3437" s="206"/>
      <c r="T3437" s="206"/>
    </row>
    <row r="3438" spans="1:20">
      <c r="A3438" s="237">
        <v>3434</v>
      </c>
      <c r="B3438" s="236">
        <v>3434</v>
      </c>
      <c r="C3438" s="105">
        <v>39736</v>
      </c>
      <c r="D3438" s="236"/>
      <c r="E3438" s="277">
        <v>39737</v>
      </c>
      <c r="F3438" s="255"/>
      <c r="G3438" s="236"/>
      <c r="H3438" s="236"/>
      <c r="I3438" s="206">
        <v>73838</v>
      </c>
      <c r="J3438" s="206"/>
      <c r="K3438" s="206"/>
      <c r="L3438" s="206">
        <v>34238</v>
      </c>
      <c r="M3438" s="206" t="s">
        <v>2961</v>
      </c>
      <c r="N3438" s="206">
        <v>122709</v>
      </c>
      <c r="O3438" s="206">
        <v>30187</v>
      </c>
      <c r="P3438" s="206">
        <v>850778</v>
      </c>
      <c r="Q3438" s="206">
        <v>847001</v>
      </c>
      <c r="R3438" s="206">
        <v>13845</v>
      </c>
      <c r="S3438" s="206"/>
      <c r="T3438" s="206"/>
    </row>
    <row r="3439" spans="1:20">
      <c r="A3439" s="237">
        <v>3435</v>
      </c>
      <c r="B3439" s="236">
        <v>3435</v>
      </c>
      <c r="C3439" s="105">
        <v>39736</v>
      </c>
      <c r="D3439" s="236"/>
      <c r="E3439" s="277">
        <v>39738</v>
      </c>
      <c r="F3439" s="105">
        <v>39744</v>
      </c>
      <c r="G3439" s="236"/>
      <c r="H3439" s="236"/>
      <c r="I3439" s="206">
        <v>73858</v>
      </c>
      <c r="J3439" s="206"/>
      <c r="K3439" s="206"/>
      <c r="L3439" s="206">
        <v>34250</v>
      </c>
      <c r="M3439" s="206" t="s">
        <v>1143</v>
      </c>
      <c r="N3439" s="206">
        <v>123060</v>
      </c>
      <c r="O3439" s="206">
        <v>30242</v>
      </c>
      <c r="P3439" s="206">
        <v>850780</v>
      </c>
      <c r="Q3439" s="206">
        <v>847009</v>
      </c>
      <c r="R3439" s="206">
        <v>11797</v>
      </c>
      <c r="S3439" s="206"/>
      <c r="T3439" s="206"/>
    </row>
    <row r="3440" spans="1:20">
      <c r="A3440" s="237">
        <v>3436</v>
      </c>
      <c r="B3440" s="236">
        <v>3436</v>
      </c>
      <c r="C3440" s="105">
        <v>39736</v>
      </c>
      <c r="D3440" s="236"/>
      <c r="E3440" s="277">
        <v>39737</v>
      </c>
      <c r="F3440" s="255"/>
      <c r="G3440" s="236"/>
      <c r="H3440" s="236"/>
      <c r="I3440" s="206">
        <v>73639</v>
      </c>
      <c r="J3440" s="206"/>
      <c r="K3440" s="206"/>
      <c r="L3440" s="206">
        <v>34347</v>
      </c>
      <c r="M3440" s="206" t="s">
        <v>2962</v>
      </c>
      <c r="N3440" s="206">
        <v>123375</v>
      </c>
      <c r="O3440" s="206">
        <v>30464</v>
      </c>
      <c r="P3440" s="206">
        <v>850776</v>
      </c>
      <c r="Q3440" s="206">
        <v>847017</v>
      </c>
      <c r="R3440" s="206">
        <v>13894</v>
      </c>
      <c r="S3440" s="206">
        <v>2380057</v>
      </c>
      <c r="T3440" s="206"/>
    </row>
    <row r="3441" spans="1:20">
      <c r="A3441" s="237">
        <v>3437</v>
      </c>
      <c r="B3441" s="236">
        <v>3437</v>
      </c>
      <c r="C3441" s="105">
        <v>39736</v>
      </c>
      <c r="D3441" s="236"/>
      <c r="E3441" s="277">
        <v>39737</v>
      </c>
      <c r="F3441" s="105">
        <v>39744</v>
      </c>
      <c r="G3441" s="236"/>
      <c r="H3441" s="236"/>
      <c r="I3441" s="206">
        <v>73572</v>
      </c>
      <c r="J3441" s="206"/>
      <c r="K3441" s="206"/>
      <c r="L3441" s="206">
        <v>34279</v>
      </c>
      <c r="M3441" s="206" t="s">
        <v>1144</v>
      </c>
      <c r="N3441" s="206">
        <v>123072</v>
      </c>
      <c r="O3441" s="206">
        <v>30321</v>
      </c>
      <c r="P3441" s="206">
        <v>850898</v>
      </c>
      <c r="Q3441" s="206">
        <v>846993</v>
      </c>
      <c r="R3441" s="206">
        <v>13263</v>
      </c>
      <c r="S3441" s="206">
        <v>2380047</v>
      </c>
      <c r="T3441" s="206"/>
    </row>
    <row r="3442" spans="1:20">
      <c r="A3442" s="237">
        <v>3438</v>
      </c>
      <c r="B3442" s="236">
        <v>3438</v>
      </c>
      <c r="C3442" s="105">
        <v>39736</v>
      </c>
      <c r="D3442" s="236"/>
      <c r="E3442" s="277">
        <v>39737</v>
      </c>
      <c r="F3442" s="255"/>
      <c r="G3442" s="236"/>
      <c r="H3442" s="236"/>
      <c r="I3442" s="206">
        <v>73968</v>
      </c>
      <c r="J3442" s="206"/>
      <c r="K3442" s="206"/>
      <c r="L3442" s="206">
        <v>34167</v>
      </c>
      <c r="M3442" s="206" t="s">
        <v>2963</v>
      </c>
      <c r="N3442" s="206">
        <v>123073</v>
      </c>
      <c r="O3442" s="206">
        <v>30062</v>
      </c>
      <c r="P3442" s="206">
        <v>850773</v>
      </c>
      <c r="Q3442" s="206">
        <v>844818</v>
      </c>
      <c r="R3442" s="206">
        <v>12803</v>
      </c>
      <c r="S3442" s="206"/>
      <c r="T3442" s="206"/>
    </row>
    <row r="3443" spans="1:20">
      <c r="A3443" s="237">
        <v>3439</v>
      </c>
      <c r="B3443" s="236">
        <v>3439</v>
      </c>
      <c r="C3443" s="105">
        <v>39736</v>
      </c>
      <c r="D3443" s="236"/>
      <c r="E3443" s="277">
        <v>39737</v>
      </c>
      <c r="F3443" s="255"/>
      <c r="G3443" s="236"/>
      <c r="H3443" s="236"/>
      <c r="I3443" s="206">
        <v>73787</v>
      </c>
      <c r="J3443" s="206"/>
      <c r="K3443" s="206"/>
      <c r="L3443" s="206">
        <v>34254</v>
      </c>
      <c r="M3443" s="206" t="s">
        <v>2964</v>
      </c>
      <c r="N3443" s="206">
        <v>122485</v>
      </c>
      <c r="O3443" s="206">
        <v>30218</v>
      </c>
      <c r="P3443" s="206">
        <v>850925</v>
      </c>
      <c r="Q3443" s="206">
        <v>846995</v>
      </c>
      <c r="R3443" s="206">
        <v>12807</v>
      </c>
      <c r="S3443" s="206"/>
      <c r="T3443" s="206"/>
    </row>
    <row r="3444" spans="1:20">
      <c r="A3444" s="237">
        <v>3440</v>
      </c>
      <c r="B3444" s="236">
        <v>3440</v>
      </c>
      <c r="C3444" s="105">
        <v>39737</v>
      </c>
      <c r="D3444" s="236"/>
      <c r="E3444" s="277">
        <v>39737</v>
      </c>
      <c r="F3444" s="255"/>
      <c r="G3444" s="236"/>
      <c r="H3444" s="236"/>
      <c r="I3444" s="206">
        <v>73736</v>
      </c>
      <c r="J3444" s="206"/>
      <c r="K3444" s="206"/>
      <c r="L3444" s="206">
        <v>34236</v>
      </c>
      <c r="M3444" s="206" t="s">
        <v>2965</v>
      </c>
      <c r="N3444" s="206">
        <v>123141</v>
      </c>
      <c r="O3444" s="206">
        <v>30245</v>
      </c>
      <c r="P3444" s="206">
        <v>850923</v>
      </c>
      <c r="Q3444" s="206">
        <v>846994</v>
      </c>
      <c r="R3444" s="206">
        <v>13903</v>
      </c>
      <c r="S3444" s="206"/>
      <c r="T3444" s="206"/>
    </row>
    <row r="3445" spans="1:20">
      <c r="A3445" s="237">
        <v>3441</v>
      </c>
      <c r="B3445" s="236">
        <v>3441</v>
      </c>
      <c r="C3445" s="105">
        <v>39737</v>
      </c>
      <c r="D3445" s="236"/>
      <c r="E3445" s="277">
        <v>39737</v>
      </c>
      <c r="F3445" s="255"/>
      <c r="G3445" s="236"/>
      <c r="H3445" s="236"/>
      <c r="I3445" s="206">
        <v>73629</v>
      </c>
      <c r="J3445" s="206"/>
      <c r="K3445" s="206"/>
      <c r="L3445" s="206">
        <v>33693</v>
      </c>
      <c r="M3445" s="206" t="s">
        <v>2966</v>
      </c>
      <c r="N3445" s="206">
        <v>123206</v>
      </c>
      <c r="O3445" s="206">
        <v>29422</v>
      </c>
      <c r="P3445" s="206">
        <v>850899</v>
      </c>
      <c r="Q3445" s="206">
        <v>844817</v>
      </c>
      <c r="R3445" s="206">
        <v>12854</v>
      </c>
      <c r="S3445" s="206"/>
      <c r="T3445" s="206"/>
    </row>
    <row r="3446" spans="1:20">
      <c r="A3446" s="237">
        <v>3442</v>
      </c>
      <c r="B3446" s="236">
        <v>3442</v>
      </c>
      <c r="C3446" s="105">
        <v>39737</v>
      </c>
      <c r="D3446" s="236"/>
      <c r="E3446" s="277">
        <v>39737</v>
      </c>
      <c r="F3446" s="255"/>
      <c r="G3446" s="236"/>
      <c r="H3446" s="236"/>
      <c r="I3446" s="206">
        <v>73735</v>
      </c>
      <c r="J3446" s="206"/>
      <c r="K3446" s="206"/>
      <c r="L3446" s="206">
        <v>32707</v>
      </c>
      <c r="M3446" s="206" t="s">
        <v>2967</v>
      </c>
      <c r="N3446" s="206">
        <v>123071</v>
      </c>
      <c r="O3446" s="206">
        <v>28149</v>
      </c>
      <c r="P3446" s="206">
        <v>851485</v>
      </c>
      <c r="Q3446" s="206">
        <v>847014</v>
      </c>
      <c r="R3446" s="206">
        <v>11145</v>
      </c>
      <c r="S3446" s="206">
        <v>2380067</v>
      </c>
      <c r="T3446" s="206"/>
    </row>
    <row r="3447" spans="1:20">
      <c r="A3447" s="237">
        <v>3443</v>
      </c>
      <c r="B3447" s="236">
        <v>3443</v>
      </c>
      <c r="C3447" s="105">
        <v>39737</v>
      </c>
      <c r="D3447" s="236"/>
      <c r="E3447" s="277">
        <v>39737</v>
      </c>
      <c r="F3447" s="255"/>
      <c r="G3447" s="236"/>
      <c r="H3447" s="236"/>
      <c r="I3447" s="206">
        <v>73963</v>
      </c>
      <c r="J3447" s="206"/>
      <c r="K3447" s="206"/>
      <c r="L3447" s="206">
        <v>34263</v>
      </c>
      <c r="M3447" s="206" t="s">
        <v>2968</v>
      </c>
      <c r="N3447" s="206">
        <v>123256</v>
      </c>
      <c r="O3447" s="206">
        <v>30282</v>
      </c>
      <c r="P3447" s="206">
        <v>851488</v>
      </c>
      <c r="Q3447" s="206">
        <v>846991</v>
      </c>
      <c r="R3447" s="206">
        <v>13280</v>
      </c>
      <c r="S3447" s="206">
        <v>1980270</v>
      </c>
      <c r="T3447" s="206"/>
    </row>
    <row r="3448" spans="1:20">
      <c r="A3448" s="237">
        <v>3444</v>
      </c>
      <c r="B3448" s="236">
        <v>3444</v>
      </c>
      <c r="C3448" s="105">
        <v>39737</v>
      </c>
      <c r="D3448" s="236"/>
      <c r="E3448" s="277">
        <v>39738</v>
      </c>
      <c r="F3448" s="255"/>
      <c r="G3448" s="236"/>
      <c r="H3448" s="236"/>
      <c r="I3448" s="206">
        <v>73623</v>
      </c>
      <c r="J3448" s="206"/>
      <c r="K3448" s="206"/>
      <c r="L3448" s="206">
        <v>30971</v>
      </c>
      <c r="M3448" s="206" t="s">
        <v>2969</v>
      </c>
      <c r="N3448" s="206">
        <v>123200</v>
      </c>
      <c r="O3448" s="206">
        <v>24970</v>
      </c>
      <c r="P3448" s="206">
        <v>850900</v>
      </c>
      <c r="Q3448" s="206">
        <v>846992</v>
      </c>
      <c r="R3448" s="206">
        <v>9184</v>
      </c>
      <c r="S3448" s="206"/>
      <c r="T3448" s="206"/>
    </row>
    <row r="3449" spans="1:20">
      <c r="A3449" s="237">
        <v>3445</v>
      </c>
      <c r="B3449" s="236">
        <v>3445</v>
      </c>
      <c r="C3449" s="105">
        <v>39737</v>
      </c>
      <c r="D3449" s="236"/>
      <c r="E3449" s="277">
        <v>39738</v>
      </c>
      <c r="F3449" s="255"/>
      <c r="G3449" s="236"/>
      <c r="H3449" s="236"/>
      <c r="I3449" s="206">
        <v>73622</v>
      </c>
      <c r="J3449" s="206"/>
      <c r="K3449" s="206"/>
      <c r="L3449" s="206">
        <v>33346</v>
      </c>
      <c r="M3449" s="206" t="s">
        <v>2970</v>
      </c>
      <c r="N3449" s="206">
        <v>123147</v>
      </c>
      <c r="O3449" s="206">
        <v>28895</v>
      </c>
      <c r="P3449" s="206">
        <v>850538</v>
      </c>
      <c r="Q3449" s="206">
        <v>847008</v>
      </c>
      <c r="R3449" s="206">
        <v>12427</v>
      </c>
      <c r="S3449" s="206"/>
      <c r="T3449" s="206"/>
    </row>
    <row r="3450" spans="1:20">
      <c r="A3450" s="237">
        <v>3446</v>
      </c>
      <c r="B3450" s="236">
        <v>3446</v>
      </c>
      <c r="C3450" s="105">
        <v>39737</v>
      </c>
      <c r="D3450" s="236"/>
      <c r="E3450" s="277">
        <v>39738</v>
      </c>
      <c r="F3450" s="105">
        <v>39752</v>
      </c>
      <c r="G3450" s="236"/>
      <c r="H3450" s="236"/>
      <c r="I3450" s="206">
        <v>73614</v>
      </c>
      <c r="J3450" s="206"/>
      <c r="K3450" s="206"/>
      <c r="L3450" s="206">
        <v>32784</v>
      </c>
      <c r="M3450" s="206" t="s">
        <v>2971</v>
      </c>
      <c r="N3450" s="206">
        <v>123142</v>
      </c>
      <c r="O3450" s="206">
        <v>28208</v>
      </c>
      <c r="P3450" s="206">
        <v>851497</v>
      </c>
      <c r="Q3450" s="206">
        <v>847007</v>
      </c>
      <c r="R3450" s="206">
        <v>11089</v>
      </c>
      <c r="S3450" s="206"/>
      <c r="T3450" s="206"/>
    </row>
    <row r="3451" spans="1:20">
      <c r="A3451" s="237">
        <v>3447</v>
      </c>
      <c r="B3451" s="236">
        <v>3447</v>
      </c>
      <c r="C3451" s="105">
        <v>39737</v>
      </c>
      <c r="D3451" s="236"/>
      <c r="E3451" s="277">
        <v>39738</v>
      </c>
      <c r="F3451" s="255"/>
      <c r="G3451" s="236"/>
      <c r="H3451" s="236"/>
      <c r="I3451" s="206">
        <v>73785</v>
      </c>
      <c r="J3451" s="206"/>
      <c r="K3451" s="206"/>
      <c r="L3451" s="206">
        <v>32712</v>
      </c>
      <c r="M3451" s="206" t="s">
        <v>2972</v>
      </c>
      <c r="N3451" s="206">
        <v>122705</v>
      </c>
      <c r="O3451" s="206">
        <v>28139</v>
      </c>
      <c r="P3451" s="206">
        <v>850775</v>
      </c>
      <c r="Q3451" s="206">
        <v>847000</v>
      </c>
      <c r="R3451" s="206">
        <v>10880</v>
      </c>
      <c r="S3451" s="206"/>
      <c r="T3451" s="206"/>
    </row>
    <row r="3452" spans="1:20">
      <c r="A3452" s="237">
        <v>3448</v>
      </c>
      <c r="B3452" s="236">
        <v>3448</v>
      </c>
      <c r="C3452" s="105">
        <v>39737</v>
      </c>
      <c r="D3452" s="236"/>
      <c r="E3452" s="277">
        <v>39738</v>
      </c>
      <c r="F3452" s="255"/>
      <c r="G3452" s="236"/>
      <c r="H3452" s="236"/>
      <c r="I3452" s="206">
        <v>73711</v>
      </c>
      <c r="J3452" s="206"/>
      <c r="K3452" s="206"/>
      <c r="L3452" s="206">
        <v>32533</v>
      </c>
      <c r="M3452" s="206" t="s">
        <v>2973</v>
      </c>
      <c r="N3452" s="206">
        <v>122485</v>
      </c>
      <c r="O3452" s="206">
        <v>27908</v>
      </c>
      <c r="P3452" s="206">
        <v>850921</v>
      </c>
      <c r="Q3452" s="206">
        <v>846999</v>
      </c>
      <c r="R3452" s="206">
        <v>11496</v>
      </c>
      <c r="S3452" s="206"/>
      <c r="T3452" s="206"/>
    </row>
    <row r="3453" spans="1:20">
      <c r="A3453" s="237">
        <v>3449</v>
      </c>
      <c r="B3453" s="236">
        <v>3449</v>
      </c>
      <c r="C3453" s="105">
        <v>39737</v>
      </c>
      <c r="D3453" s="236"/>
      <c r="E3453" s="277">
        <v>39738</v>
      </c>
      <c r="F3453" s="255"/>
      <c r="G3453" s="236"/>
      <c r="H3453" s="236"/>
      <c r="I3453" s="206">
        <v>73965</v>
      </c>
      <c r="J3453" s="206"/>
      <c r="K3453" s="206"/>
      <c r="L3453" s="206">
        <v>32563</v>
      </c>
      <c r="M3453" s="206" t="s">
        <v>2974</v>
      </c>
      <c r="N3453" s="206">
        <v>122708</v>
      </c>
      <c r="O3453" s="206">
        <v>27947</v>
      </c>
      <c r="P3453" s="206">
        <v>851126</v>
      </c>
      <c r="Q3453" s="206">
        <v>846998</v>
      </c>
      <c r="R3453" s="206">
        <v>11522</v>
      </c>
      <c r="S3453" s="206"/>
      <c r="T3453" s="206"/>
    </row>
    <row r="3454" spans="1:20">
      <c r="A3454" s="237">
        <v>3450</v>
      </c>
      <c r="B3454" s="236">
        <v>3450</v>
      </c>
      <c r="C3454" s="105">
        <v>39737</v>
      </c>
      <c r="D3454" s="236"/>
      <c r="E3454" s="277">
        <v>39738</v>
      </c>
      <c r="F3454" s="255"/>
      <c r="G3454" s="236"/>
      <c r="H3454" s="236"/>
      <c r="I3454" s="206">
        <v>73851</v>
      </c>
      <c r="J3454" s="206"/>
      <c r="K3454" s="206"/>
      <c r="L3454" s="206">
        <v>32897</v>
      </c>
      <c r="M3454" s="206" t="s">
        <v>2975</v>
      </c>
      <c r="N3454" s="206">
        <v>122493</v>
      </c>
      <c r="O3454" s="206">
        <v>28370</v>
      </c>
      <c r="P3454" s="206">
        <v>851154</v>
      </c>
      <c r="Q3454" s="206">
        <v>846990</v>
      </c>
      <c r="R3454" s="206">
        <v>12034</v>
      </c>
      <c r="S3454" s="206"/>
      <c r="T3454" s="206"/>
    </row>
    <row r="3455" spans="1:20">
      <c r="A3455" s="237">
        <v>3451</v>
      </c>
      <c r="B3455" s="236">
        <v>3451</v>
      </c>
      <c r="C3455" s="105">
        <v>39737</v>
      </c>
      <c r="D3455" s="236"/>
      <c r="E3455" s="277">
        <v>39738</v>
      </c>
      <c r="F3455" s="255"/>
      <c r="G3455" s="236"/>
      <c r="H3455" s="236"/>
      <c r="I3455" s="206">
        <v>73957</v>
      </c>
      <c r="J3455" s="206"/>
      <c r="K3455" s="206"/>
      <c r="L3455" s="206">
        <v>33007</v>
      </c>
      <c r="M3455" s="206" t="s">
        <v>2976</v>
      </c>
      <c r="N3455" s="206">
        <v>123148</v>
      </c>
      <c r="O3455" s="206">
        <v>28399</v>
      </c>
      <c r="P3455" s="206">
        <v>850361</v>
      </c>
      <c r="Q3455" s="206">
        <v>844830</v>
      </c>
      <c r="R3455" s="206">
        <v>11359</v>
      </c>
      <c r="S3455" s="206"/>
      <c r="T3455" s="206"/>
    </row>
    <row r="3456" spans="1:20">
      <c r="A3456" s="237">
        <v>3452</v>
      </c>
      <c r="B3456" s="236">
        <v>3452</v>
      </c>
      <c r="C3456" s="105">
        <v>39737</v>
      </c>
      <c r="D3456" s="236"/>
      <c r="E3456" s="277">
        <v>39738</v>
      </c>
      <c r="F3456" s="255"/>
      <c r="G3456" s="236"/>
      <c r="H3456" s="236"/>
      <c r="I3456" s="206">
        <v>73714</v>
      </c>
      <c r="J3456" s="206"/>
      <c r="K3456" s="206"/>
      <c r="L3456" s="206">
        <v>31896</v>
      </c>
      <c r="M3456" s="206" t="s">
        <v>2977</v>
      </c>
      <c r="N3456" s="206">
        <v>122706</v>
      </c>
      <c r="O3456" s="206">
        <v>26771</v>
      </c>
      <c r="P3456" s="206">
        <v>851129</v>
      </c>
      <c r="Q3456" s="206">
        <v>844828</v>
      </c>
      <c r="R3456" s="206">
        <v>10263</v>
      </c>
      <c r="S3456" s="206"/>
      <c r="T3456" s="206"/>
    </row>
    <row r="3457" spans="1:20">
      <c r="A3457" s="237">
        <v>3453</v>
      </c>
      <c r="B3457" s="236">
        <v>3453</v>
      </c>
      <c r="C3457" s="105">
        <v>39737</v>
      </c>
      <c r="D3457" s="236"/>
      <c r="E3457" s="255"/>
      <c r="F3457" s="255"/>
      <c r="G3457" s="236"/>
      <c r="H3457" s="236"/>
      <c r="I3457" s="206"/>
      <c r="J3457" s="206"/>
      <c r="K3457" s="206"/>
      <c r="L3457" s="206"/>
      <c r="M3457" s="206"/>
      <c r="N3457" s="206"/>
      <c r="O3457" s="206"/>
      <c r="P3457" s="206"/>
      <c r="Q3457" s="206"/>
      <c r="R3457" s="206"/>
      <c r="S3457" s="206"/>
      <c r="T3457" s="206"/>
    </row>
    <row r="3458" spans="1:20">
      <c r="A3458" s="237">
        <v>3454</v>
      </c>
      <c r="B3458" s="236">
        <v>3454</v>
      </c>
      <c r="C3458" s="105">
        <v>39737</v>
      </c>
      <c r="D3458" s="236"/>
      <c r="E3458" s="277">
        <v>39738</v>
      </c>
      <c r="F3458" s="105">
        <v>39752</v>
      </c>
      <c r="G3458" s="236"/>
      <c r="H3458" s="236"/>
      <c r="I3458" s="206">
        <v>73852</v>
      </c>
      <c r="J3458" s="206"/>
      <c r="K3458" s="206"/>
      <c r="L3458" s="206">
        <v>33778</v>
      </c>
      <c r="M3458" s="206" t="s">
        <v>2978</v>
      </c>
      <c r="N3458" s="206">
        <v>122643</v>
      </c>
      <c r="O3458" s="206">
        <v>29111</v>
      </c>
      <c r="P3458" s="206">
        <v>851366</v>
      </c>
      <c r="Q3458" s="206">
        <v>847004</v>
      </c>
      <c r="R3458" s="206">
        <v>13166</v>
      </c>
      <c r="S3458" s="206"/>
      <c r="T3458" s="206"/>
    </row>
    <row r="3459" spans="1:20">
      <c r="A3459" s="237">
        <v>3455</v>
      </c>
      <c r="B3459" s="236">
        <v>3455</v>
      </c>
      <c r="C3459" s="105">
        <v>39737</v>
      </c>
      <c r="D3459" s="236"/>
      <c r="E3459" s="277">
        <v>39738</v>
      </c>
      <c r="F3459" s="255"/>
      <c r="G3459" s="236"/>
      <c r="H3459" s="236"/>
      <c r="I3459" s="206">
        <v>73524</v>
      </c>
      <c r="J3459" s="206"/>
      <c r="K3459" s="206"/>
      <c r="L3459" s="206">
        <v>34360</v>
      </c>
      <c r="M3459" s="206" t="s">
        <v>2979</v>
      </c>
      <c r="N3459" s="206">
        <v>122707</v>
      </c>
      <c r="O3459" s="206">
        <v>30447</v>
      </c>
      <c r="P3459" s="206">
        <v>851250</v>
      </c>
      <c r="Q3459" s="206">
        <v>846989</v>
      </c>
      <c r="R3459" s="206">
        <v>14063</v>
      </c>
      <c r="S3459" s="206"/>
      <c r="T3459" s="206"/>
    </row>
    <row r="3460" spans="1:20">
      <c r="A3460" s="237">
        <v>3456</v>
      </c>
      <c r="B3460" s="236">
        <v>3456</v>
      </c>
      <c r="C3460" s="105">
        <v>39737</v>
      </c>
      <c r="D3460" s="236"/>
      <c r="E3460" s="277">
        <v>39751</v>
      </c>
      <c r="F3460" s="105">
        <v>39752</v>
      </c>
      <c r="G3460" s="236"/>
      <c r="H3460" s="236"/>
      <c r="I3460" s="206">
        <v>73420</v>
      </c>
      <c r="J3460" s="206"/>
      <c r="K3460" s="206"/>
      <c r="L3460" s="206">
        <v>32539</v>
      </c>
      <c r="M3460" s="206" t="s">
        <v>2980</v>
      </c>
      <c r="N3460" s="206">
        <v>122641</v>
      </c>
      <c r="O3460" s="206">
        <v>27902</v>
      </c>
      <c r="P3460" s="206">
        <v>851368</v>
      </c>
      <c r="Q3460" s="206">
        <v>846996</v>
      </c>
      <c r="R3460" s="206">
        <v>11480</v>
      </c>
      <c r="S3460" s="206"/>
      <c r="T3460" s="206"/>
    </row>
    <row r="3461" spans="1:20">
      <c r="A3461" s="237">
        <v>3457</v>
      </c>
      <c r="B3461" s="236">
        <v>3457</v>
      </c>
      <c r="C3461" s="105">
        <v>39738</v>
      </c>
      <c r="D3461" s="236"/>
      <c r="E3461" s="255"/>
      <c r="F3461" s="255"/>
      <c r="G3461" s="236"/>
      <c r="H3461" s="236"/>
      <c r="I3461" s="206"/>
      <c r="J3461" s="206"/>
      <c r="K3461" s="206"/>
      <c r="L3461" s="206"/>
      <c r="M3461" s="206"/>
      <c r="N3461" s="206"/>
      <c r="O3461" s="206"/>
      <c r="P3461" s="206"/>
      <c r="Q3461" s="206"/>
      <c r="R3461" s="206"/>
      <c r="S3461" s="206"/>
      <c r="T3461" s="206"/>
    </row>
    <row r="3462" spans="1:20">
      <c r="A3462" s="237">
        <v>3458</v>
      </c>
      <c r="B3462" s="236">
        <v>3458</v>
      </c>
      <c r="C3462" s="105">
        <v>39738</v>
      </c>
      <c r="D3462" s="236"/>
      <c r="E3462" s="277">
        <v>39738</v>
      </c>
      <c r="F3462" s="105">
        <v>39745</v>
      </c>
      <c r="G3462" s="236"/>
      <c r="H3462" s="236"/>
      <c r="I3462" s="206"/>
      <c r="J3462" s="206"/>
      <c r="K3462" s="206"/>
      <c r="L3462" s="206"/>
      <c r="M3462" s="206"/>
      <c r="N3462" s="206"/>
      <c r="O3462" s="206"/>
      <c r="P3462" s="206"/>
      <c r="Q3462" s="206"/>
      <c r="R3462" s="206"/>
      <c r="S3462" s="206"/>
      <c r="T3462" s="206"/>
    </row>
    <row r="3463" spans="1:20">
      <c r="A3463" s="237">
        <v>3459</v>
      </c>
      <c r="B3463" s="236">
        <v>3459</v>
      </c>
      <c r="C3463" s="105">
        <v>39738</v>
      </c>
      <c r="D3463" s="236"/>
      <c r="E3463" s="277">
        <v>39738</v>
      </c>
      <c r="F3463" s="105">
        <v>39744</v>
      </c>
      <c r="G3463" s="236"/>
      <c r="H3463" s="236"/>
      <c r="I3463" s="206">
        <v>73516</v>
      </c>
      <c r="J3463" s="206"/>
      <c r="K3463" s="206"/>
      <c r="L3463" s="206">
        <v>34257</v>
      </c>
      <c r="M3463" s="206" t="s">
        <v>1145</v>
      </c>
      <c r="N3463" s="206">
        <v>121425</v>
      </c>
      <c r="O3463" s="206">
        <v>30148</v>
      </c>
      <c r="P3463" s="206">
        <v>831128</v>
      </c>
      <c r="Q3463" s="206">
        <v>845735</v>
      </c>
      <c r="R3463" s="206">
        <v>12825</v>
      </c>
      <c r="S3463" s="206"/>
      <c r="T3463" s="206"/>
    </row>
    <row r="3464" spans="1:20">
      <c r="A3464" s="237">
        <v>3460</v>
      </c>
      <c r="B3464" s="236">
        <v>3460</v>
      </c>
      <c r="C3464" s="105">
        <v>39738</v>
      </c>
      <c r="D3464" s="236"/>
      <c r="E3464" s="277">
        <v>39738</v>
      </c>
      <c r="F3464" s="105">
        <v>39744</v>
      </c>
      <c r="G3464" s="236"/>
      <c r="H3464" s="236"/>
      <c r="I3464" s="206">
        <v>73534</v>
      </c>
      <c r="J3464" s="206"/>
      <c r="K3464" s="206"/>
      <c r="L3464" s="206">
        <v>34346</v>
      </c>
      <c r="M3464" s="206" t="s">
        <v>1146</v>
      </c>
      <c r="N3464" s="206">
        <v>114760</v>
      </c>
      <c r="O3464" s="206">
        <v>30462</v>
      </c>
      <c r="P3464" s="206">
        <v>851458</v>
      </c>
      <c r="Q3464" s="206">
        <v>845736</v>
      </c>
      <c r="R3464" s="206">
        <v>13886</v>
      </c>
      <c r="S3464" s="206"/>
      <c r="T3464" s="206"/>
    </row>
    <row r="3465" spans="1:20">
      <c r="A3465" s="237">
        <v>3461</v>
      </c>
      <c r="B3465" s="236">
        <v>3461</v>
      </c>
      <c r="C3465" s="105">
        <v>39738</v>
      </c>
      <c r="D3465" s="236"/>
      <c r="E3465" s="277">
        <v>39741</v>
      </c>
      <c r="F3465" s="105">
        <v>39742</v>
      </c>
      <c r="G3465" s="236"/>
      <c r="H3465" s="236"/>
      <c r="I3465" s="206">
        <v>73969</v>
      </c>
      <c r="J3465" s="206"/>
      <c r="K3465" s="206"/>
      <c r="L3465" s="206">
        <v>34191</v>
      </c>
      <c r="M3465" s="206" t="s">
        <v>1147</v>
      </c>
      <c r="N3465" s="206">
        <v>118623</v>
      </c>
      <c r="O3465" s="206">
        <v>30156</v>
      </c>
      <c r="P3465" s="206">
        <v>851456</v>
      </c>
      <c r="Q3465" s="206">
        <v>845737</v>
      </c>
      <c r="R3465" s="206">
        <v>13765</v>
      </c>
      <c r="S3465" s="206"/>
      <c r="T3465" s="206"/>
    </row>
    <row r="3466" spans="1:20">
      <c r="A3466" s="237">
        <v>3462</v>
      </c>
      <c r="B3466" s="236">
        <v>3462</v>
      </c>
      <c r="C3466" s="105">
        <v>39738</v>
      </c>
      <c r="D3466" s="236"/>
      <c r="E3466" s="277">
        <v>39741</v>
      </c>
      <c r="F3466" s="105">
        <v>39742</v>
      </c>
      <c r="G3466" s="236"/>
      <c r="H3466" s="236"/>
      <c r="I3466" s="206">
        <v>73489</v>
      </c>
      <c r="J3466" s="206"/>
      <c r="K3466" s="206"/>
      <c r="L3466" s="206">
        <v>33672</v>
      </c>
      <c r="M3466" s="206" t="s">
        <v>1148</v>
      </c>
      <c r="N3466" s="206">
        <v>121477</v>
      </c>
      <c r="O3466" s="206">
        <v>29435</v>
      </c>
      <c r="P3466" s="206">
        <v>851127</v>
      </c>
      <c r="Q3466" s="206">
        <v>845728</v>
      </c>
      <c r="R3466" s="206">
        <v>13000</v>
      </c>
      <c r="S3466" s="206"/>
      <c r="T3466" s="206"/>
    </row>
    <row r="3467" spans="1:20">
      <c r="A3467" s="237">
        <v>3463</v>
      </c>
      <c r="B3467" s="236">
        <v>3463</v>
      </c>
      <c r="C3467" s="105">
        <v>39738</v>
      </c>
      <c r="D3467" s="236"/>
      <c r="E3467" s="277">
        <v>39743</v>
      </c>
      <c r="F3467" s="105">
        <v>39745</v>
      </c>
      <c r="G3467" s="236"/>
      <c r="H3467" s="236"/>
      <c r="I3467" s="206"/>
      <c r="J3467" s="206"/>
      <c r="K3467" s="206"/>
      <c r="L3467" s="206"/>
      <c r="M3467" s="206"/>
      <c r="N3467" s="206"/>
      <c r="O3467" s="206"/>
      <c r="P3467" s="206"/>
      <c r="Q3467" s="206"/>
      <c r="R3467" s="206"/>
      <c r="S3467" s="206"/>
      <c r="T3467" s="206"/>
    </row>
    <row r="3468" spans="1:20">
      <c r="A3468" s="237">
        <v>3464</v>
      </c>
      <c r="B3468" s="236">
        <v>3464</v>
      </c>
      <c r="C3468" s="105">
        <v>39738</v>
      </c>
      <c r="D3468" s="236"/>
      <c r="E3468" s="277">
        <v>39741</v>
      </c>
      <c r="F3468" s="105">
        <v>39742</v>
      </c>
      <c r="G3468" s="236"/>
      <c r="H3468" s="236"/>
      <c r="I3468" s="206">
        <v>73483</v>
      </c>
      <c r="J3468" s="206"/>
      <c r="K3468" s="206"/>
      <c r="L3468" s="206">
        <v>33132</v>
      </c>
      <c r="M3468" s="206" t="s">
        <v>1149</v>
      </c>
      <c r="N3468" s="206">
        <v>115666</v>
      </c>
      <c r="O3468" s="206">
        <v>28677</v>
      </c>
      <c r="P3468" s="206">
        <v>851367</v>
      </c>
      <c r="Q3468" s="206">
        <v>845724</v>
      </c>
      <c r="R3468" s="206">
        <v>11189</v>
      </c>
      <c r="S3468" s="206"/>
      <c r="T3468" s="206"/>
    </row>
    <row r="3469" spans="1:20">
      <c r="A3469" s="237">
        <v>3465</v>
      </c>
      <c r="B3469" s="236">
        <v>3465</v>
      </c>
      <c r="C3469" s="105">
        <v>39738</v>
      </c>
      <c r="D3469" s="236"/>
      <c r="E3469" s="277">
        <v>39741</v>
      </c>
      <c r="F3469" s="105">
        <v>39745</v>
      </c>
      <c r="G3469" s="236"/>
      <c r="H3469" s="236"/>
      <c r="I3469" s="206"/>
      <c r="J3469" s="206"/>
      <c r="K3469" s="206"/>
      <c r="L3469" s="206"/>
      <c r="M3469" s="206"/>
      <c r="N3469" s="206"/>
      <c r="O3469" s="206"/>
      <c r="P3469" s="206"/>
      <c r="Q3469" s="206"/>
      <c r="R3469" s="206"/>
      <c r="S3469" s="206"/>
      <c r="T3469" s="206"/>
    </row>
    <row r="3470" spans="1:20">
      <c r="A3470" s="237">
        <v>3466</v>
      </c>
      <c r="B3470" s="236">
        <v>3466</v>
      </c>
      <c r="C3470" s="105">
        <v>39738</v>
      </c>
      <c r="D3470" s="236"/>
      <c r="E3470" s="277">
        <v>39744</v>
      </c>
      <c r="F3470" s="105">
        <v>39752</v>
      </c>
      <c r="G3470" s="236"/>
      <c r="H3470" s="236"/>
      <c r="I3470" s="206">
        <v>73523</v>
      </c>
      <c r="J3470" s="206"/>
      <c r="K3470" s="206"/>
      <c r="L3470" s="206">
        <v>33083</v>
      </c>
      <c r="M3470" s="206" t="s">
        <v>2981</v>
      </c>
      <c r="N3470" s="206">
        <v>116946</v>
      </c>
      <c r="O3470" s="206">
        <v>28535</v>
      </c>
      <c r="P3470" s="206">
        <v>840705</v>
      </c>
      <c r="Q3470" s="206">
        <v>846268</v>
      </c>
      <c r="R3470" s="206">
        <v>10895</v>
      </c>
      <c r="S3470" s="206"/>
      <c r="T3470" s="206"/>
    </row>
    <row r="3471" spans="1:20">
      <c r="A3471" s="237">
        <v>3467</v>
      </c>
      <c r="B3471" s="236">
        <v>3467</v>
      </c>
      <c r="C3471" s="105">
        <v>39738</v>
      </c>
      <c r="D3471" s="236"/>
      <c r="E3471" s="277">
        <v>39741</v>
      </c>
      <c r="F3471" s="105">
        <v>39744</v>
      </c>
      <c r="G3471" s="236"/>
      <c r="H3471" s="236"/>
      <c r="I3471" s="206">
        <v>73791</v>
      </c>
      <c r="J3471" s="206"/>
      <c r="K3471" s="206"/>
      <c r="L3471" s="206">
        <v>33318</v>
      </c>
      <c r="M3471" s="206" t="s">
        <v>1150</v>
      </c>
      <c r="N3471" s="206">
        <v>119269</v>
      </c>
      <c r="O3471" s="206">
        <v>27722</v>
      </c>
      <c r="P3471" s="206">
        <v>851482</v>
      </c>
      <c r="Q3471" s="206">
        <v>845198</v>
      </c>
      <c r="R3471" s="206">
        <v>10921</v>
      </c>
      <c r="S3471" s="206"/>
      <c r="T3471" s="206"/>
    </row>
    <row r="3472" spans="1:20">
      <c r="A3472" s="237">
        <v>3468</v>
      </c>
      <c r="B3472" s="236">
        <v>3468</v>
      </c>
      <c r="C3472" s="105">
        <v>39738</v>
      </c>
      <c r="D3472" s="236"/>
      <c r="E3472" s="277">
        <v>39743</v>
      </c>
      <c r="F3472" s="105">
        <v>39745</v>
      </c>
      <c r="G3472" s="236"/>
      <c r="H3472" s="236"/>
      <c r="I3472" s="206"/>
      <c r="J3472" s="206"/>
      <c r="K3472" s="206"/>
      <c r="L3472" s="206"/>
      <c r="M3472" s="206"/>
      <c r="N3472" s="206"/>
      <c r="O3472" s="206"/>
      <c r="P3472" s="206"/>
      <c r="Q3472" s="206"/>
      <c r="R3472" s="206"/>
      <c r="S3472" s="206"/>
      <c r="T3472" s="206"/>
    </row>
    <row r="3473" spans="1:20">
      <c r="A3473" s="237">
        <v>3469</v>
      </c>
      <c r="B3473" s="236">
        <v>3469</v>
      </c>
      <c r="C3473" s="105">
        <v>39738</v>
      </c>
      <c r="D3473" s="236"/>
      <c r="E3473" s="277">
        <v>39743</v>
      </c>
      <c r="F3473" s="105">
        <v>39745</v>
      </c>
      <c r="G3473" s="236"/>
      <c r="H3473" s="236"/>
      <c r="I3473" s="206"/>
      <c r="J3473" s="206"/>
      <c r="K3473" s="206"/>
      <c r="L3473" s="206"/>
      <c r="M3473" s="206"/>
      <c r="N3473" s="206"/>
      <c r="O3473" s="206"/>
      <c r="P3473" s="206"/>
      <c r="Q3473" s="206"/>
      <c r="R3473" s="206"/>
      <c r="S3473" s="206"/>
      <c r="T3473" s="206"/>
    </row>
    <row r="3474" spans="1:20">
      <c r="A3474" s="237">
        <v>3470</v>
      </c>
      <c r="B3474" s="236">
        <v>3470</v>
      </c>
      <c r="C3474" s="105">
        <v>39738</v>
      </c>
      <c r="D3474" s="236"/>
      <c r="E3474" s="277">
        <v>39751</v>
      </c>
      <c r="F3474" s="105">
        <v>39752</v>
      </c>
      <c r="G3474" s="236"/>
      <c r="H3474" s="236"/>
      <c r="I3474" s="206">
        <v>73970</v>
      </c>
      <c r="J3474" s="206"/>
      <c r="K3474" s="206"/>
      <c r="L3474" s="206">
        <v>34344</v>
      </c>
      <c r="M3474" s="206">
        <v>368103</v>
      </c>
      <c r="N3474" s="206">
        <v>112346</v>
      </c>
      <c r="O3474" s="206">
        <v>30467</v>
      </c>
      <c r="P3474" s="206">
        <v>851375</v>
      </c>
      <c r="Q3474" s="206">
        <v>846997</v>
      </c>
      <c r="R3474" s="206">
        <v>13735</v>
      </c>
      <c r="S3474" s="206"/>
      <c r="T3474" s="206"/>
    </row>
    <row r="3475" spans="1:20">
      <c r="A3475" s="237">
        <v>3471</v>
      </c>
      <c r="B3475" s="236">
        <v>3471</v>
      </c>
      <c r="C3475" s="105">
        <v>39738</v>
      </c>
      <c r="D3475" s="236"/>
      <c r="E3475" s="277">
        <v>39757</v>
      </c>
      <c r="F3475" s="255"/>
      <c r="G3475" s="236"/>
      <c r="H3475" s="236"/>
      <c r="I3475" s="206">
        <v>73864</v>
      </c>
      <c r="J3475" s="206"/>
      <c r="K3475" s="206"/>
      <c r="L3475" s="206">
        <v>33768</v>
      </c>
      <c r="M3475" s="206">
        <v>37864</v>
      </c>
      <c r="N3475" s="206">
        <v>119732</v>
      </c>
      <c r="O3475" s="206">
        <v>29401</v>
      </c>
      <c r="P3475" s="206">
        <v>851369</v>
      </c>
      <c r="Q3475" s="206">
        <v>845738</v>
      </c>
      <c r="R3475" s="206">
        <v>12707</v>
      </c>
      <c r="S3475" s="206"/>
      <c r="T3475" s="206"/>
    </row>
    <row r="3476" spans="1:20">
      <c r="A3476" s="237">
        <v>3472</v>
      </c>
      <c r="B3476" s="236">
        <v>3472</v>
      </c>
      <c r="C3476" s="105">
        <v>39738</v>
      </c>
      <c r="D3476" s="236"/>
      <c r="E3476" s="277">
        <v>39741</v>
      </c>
      <c r="F3476" s="105">
        <v>39745</v>
      </c>
      <c r="G3476" s="236"/>
      <c r="H3476" s="236"/>
      <c r="I3476" s="206"/>
      <c r="J3476" s="206"/>
      <c r="K3476" s="206"/>
      <c r="L3476" s="206"/>
      <c r="M3476" s="206"/>
      <c r="N3476" s="206"/>
      <c r="O3476" s="206"/>
      <c r="P3476" s="206"/>
      <c r="Q3476" s="206"/>
      <c r="R3476" s="206"/>
      <c r="S3476" s="206"/>
      <c r="T3476" s="206"/>
    </row>
    <row r="3477" spans="1:20">
      <c r="A3477" s="237">
        <v>3473</v>
      </c>
      <c r="B3477" s="236">
        <v>3473</v>
      </c>
      <c r="C3477" s="105">
        <v>39738</v>
      </c>
      <c r="D3477" s="236"/>
      <c r="E3477" s="277">
        <v>39744</v>
      </c>
      <c r="F3477" s="105">
        <v>39752</v>
      </c>
      <c r="G3477" s="236"/>
      <c r="H3477" s="236"/>
      <c r="I3477" s="206">
        <v>73530</v>
      </c>
      <c r="J3477" s="206"/>
      <c r="K3477" s="206"/>
      <c r="L3477" s="206">
        <v>33760</v>
      </c>
      <c r="M3477" s="206">
        <v>368130</v>
      </c>
      <c r="N3477" s="206">
        <v>114641</v>
      </c>
      <c r="O3477" s="206">
        <v>29461</v>
      </c>
      <c r="P3477" s="206">
        <v>851373</v>
      </c>
      <c r="Q3477" s="206">
        <v>847006</v>
      </c>
      <c r="R3477" s="206">
        <v>13081</v>
      </c>
      <c r="S3477" s="206"/>
      <c r="T3477" s="206"/>
    </row>
    <row r="3478" spans="1:20">
      <c r="A3478" s="237">
        <v>3474</v>
      </c>
      <c r="B3478" s="236">
        <v>3474</v>
      </c>
      <c r="C3478" s="105">
        <v>39738</v>
      </c>
      <c r="D3478" s="236"/>
      <c r="E3478" s="277">
        <v>39741</v>
      </c>
      <c r="F3478" s="105">
        <v>39744</v>
      </c>
      <c r="G3478" s="236"/>
      <c r="H3478" s="236"/>
      <c r="I3478" s="206">
        <v>73521</v>
      </c>
      <c r="J3478" s="206"/>
      <c r="K3478" s="206"/>
      <c r="L3478" s="206">
        <v>33764</v>
      </c>
      <c r="M3478" s="206" t="s">
        <v>1151</v>
      </c>
      <c r="N3478" s="206">
        <v>114758</v>
      </c>
      <c r="O3478" s="206">
        <v>29264</v>
      </c>
      <c r="P3478" s="206">
        <v>851370</v>
      </c>
      <c r="Q3478" s="206">
        <v>845726</v>
      </c>
      <c r="R3478" s="206">
        <v>12770</v>
      </c>
      <c r="S3478" s="206"/>
      <c r="T3478" s="206"/>
    </row>
    <row r="3479" spans="1:20">
      <c r="A3479" s="237">
        <v>3475</v>
      </c>
      <c r="B3479" s="236">
        <v>3475</v>
      </c>
      <c r="C3479" s="105">
        <v>39762</v>
      </c>
      <c r="D3479" s="236"/>
      <c r="E3479" s="236"/>
      <c r="F3479" s="236"/>
      <c r="G3479" s="236"/>
      <c r="H3479" s="236"/>
      <c r="I3479" s="206">
        <v>73739</v>
      </c>
      <c r="J3479" s="206"/>
      <c r="K3479" s="206"/>
      <c r="L3479" s="206">
        <v>34294</v>
      </c>
      <c r="M3479" s="206" t="s">
        <v>2982</v>
      </c>
      <c r="N3479" s="206">
        <v>122913</v>
      </c>
      <c r="O3479" s="206">
        <v>30344</v>
      </c>
      <c r="P3479" s="206">
        <v>850533</v>
      </c>
      <c r="Q3479" s="206">
        <v>848234</v>
      </c>
      <c r="R3479" s="206">
        <v>13751</v>
      </c>
      <c r="S3479" s="206">
        <v>22796804</v>
      </c>
      <c r="T3479" s="206"/>
    </row>
    <row r="3480" spans="1:20">
      <c r="A3480" s="237">
        <v>3476</v>
      </c>
      <c r="B3480" s="236">
        <v>3476</v>
      </c>
      <c r="C3480" s="105">
        <v>39762</v>
      </c>
      <c r="D3480" s="236"/>
      <c r="E3480" s="277">
        <v>39762</v>
      </c>
      <c r="F3480" s="236"/>
      <c r="G3480" s="236"/>
      <c r="H3480" s="236"/>
      <c r="I3480" s="206">
        <v>73896</v>
      </c>
      <c r="J3480" s="206"/>
      <c r="K3480" s="206"/>
      <c r="L3480" s="206">
        <v>34282</v>
      </c>
      <c r="M3480" s="206" t="s">
        <v>2983</v>
      </c>
      <c r="N3480" s="206">
        <v>124594</v>
      </c>
      <c r="O3480" s="206">
        <v>30345</v>
      </c>
      <c r="P3480" s="206">
        <v>850537</v>
      </c>
      <c r="Q3480" s="206">
        <v>848231</v>
      </c>
      <c r="R3480" s="206">
        <v>13729</v>
      </c>
      <c r="S3480" s="206"/>
      <c r="T3480" s="206"/>
    </row>
    <row r="3481" spans="1:20">
      <c r="A3481" s="237">
        <v>3477</v>
      </c>
      <c r="B3481" s="236">
        <v>3477</v>
      </c>
      <c r="C3481" s="105">
        <v>39762</v>
      </c>
      <c r="D3481" s="236"/>
      <c r="E3481" s="277">
        <v>39762</v>
      </c>
      <c r="F3481" s="236"/>
      <c r="G3481" s="236"/>
      <c r="H3481" s="236"/>
      <c r="I3481" s="206">
        <v>73741</v>
      </c>
      <c r="J3481" s="206"/>
      <c r="K3481" s="206"/>
      <c r="L3481" s="206">
        <v>34241</v>
      </c>
      <c r="M3481" s="206">
        <v>288141</v>
      </c>
      <c r="N3481" s="206">
        <v>107819</v>
      </c>
      <c r="O3481" s="206">
        <v>30172</v>
      </c>
      <c r="P3481" s="206">
        <v>850539</v>
      </c>
      <c r="Q3481" s="206">
        <v>848217</v>
      </c>
      <c r="R3481" s="206">
        <v>14041</v>
      </c>
      <c r="S3481" s="206">
        <v>390300</v>
      </c>
      <c r="T3481" s="206"/>
    </row>
    <row r="3482" spans="1:20">
      <c r="A3482" s="237">
        <v>3478</v>
      </c>
      <c r="B3482" s="236">
        <v>3478</v>
      </c>
      <c r="C3482" s="105">
        <v>39762</v>
      </c>
      <c r="D3482" s="236"/>
      <c r="E3482" s="277">
        <v>39762</v>
      </c>
      <c r="F3482" s="236"/>
      <c r="G3482" s="236"/>
      <c r="H3482" s="236"/>
      <c r="I3482" s="206">
        <v>73683</v>
      </c>
      <c r="J3482" s="206"/>
      <c r="K3482" s="206"/>
      <c r="L3482" s="206">
        <v>34244</v>
      </c>
      <c r="M3482" s="206" t="s">
        <v>2984</v>
      </c>
      <c r="N3482" s="206">
        <v>1010142</v>
      </c>
      <c r="O3482" s="206">
        <v>30228</v>
      </c>
      <c r="P3482" s="206">
        <v>847453</v>
      </c>
      <c r="Q3482" s="206">
        <v>848222</v>
      </c>
      <c r="R3482" s="206">
        <v>13847</v>
      </c>
      <c r="S3482" s="206">
        <v>3980318</v>
      </c>
      <c r="T3482" s="206"/>
    </row>
    <row r="3483" spans="1:20">
      <c r="A3483" s="237">
        <v>3479</v>
      </c>
      <c r="B3483" s="236">
        <v>3479</v>
      </c>
      <c r="C3483" s="105">
        <v>39762</v>
      </c>
      <c r="D3483" s="236"/>
      <c r="E3483" s="277">
        <v>39762</v>
      </c>
      <c r="F3483" s="236"/>
      <c r="G3483" s="236"/>
      <c r="H3483" s="236"/>
      <c r="I3483" s="206">
        <v>73480</v>
      </c>
      <c r="J3483" s="206"/>
      <c r="K3483" s="206"/>
      <c r="L3483" s="206">
        <v>34036</v>
      </c>
      <c r="M3483" s="206" t="s">
        <v>2985</v>
      </c>
      <c r="N3483" s="206">
        <v>6800010</v>
      </c>
      <c r="O3483" s="206">
        <v>29952</v>
      </c>
      <c r="P3483" s="206">
        <v>847456</v>
      </c>
      <c r="Q3483" s="206">
        <v>848213</v>
      </c>
      <c r="R3483" s="206">
        <v>13662</v>
      </c>
      <c r="S3483" s="206">
        <v>3980307</v>
      </c>
      <c r="T3483" s="206"/>
    </row>
    <row r="3484" spans="1:20">
      <c r="A3484" s="237">
        <v>3480</v>
      </c>
      <c r="B3484" s="236">
        <v>3480</v>
      </c>
      <c r="C3484" s="105">
        <v>39762</v>
      </c>
      <c r="D3484" s="236"/>
      <c r="E3484" s="277">
        <v>39763</v>
      </c>
      <c r="F3484" s="236"/>
      <c r="G3484" s="236"/>
      <c r="H3484" s="236"/>
      <c r="I3484" s="206">
        <v>73738</v>
      </c>
      <c r="J3484" s="206"/>
      <c r="K3484" s="206"/>
      <c r="L3484" s="206">
        <v>33957</v>
      </c>
      <c r="M3484" s="206" t="s">
        <v>2986</v>
      </c>
      <c r="N3484" s="206">
        <v>104876</v>
      </c>
      <c r="O3484" s="206">
        <v>29825</v>
      </c>
      <c r="P3484" s="206">
        <v>845306</v>
      </c>
      <c r="Q3484" s="206">
        <v>848214</v>
      </c>
      <c r="R3484" s="206">
        <v>13509</v>
      </c>
      <c r="S3484" s="206"/>
      <c r="T3484" s="206"/>
    </row>
    <row r="3485" spans="1:20">
      <c r="A3485" s="237">
        <v>3481</v>
      </c>
      <c r="B3485" s="236">
        <v>3481</v>
      </c>
      <c r="C3485" s="105">
        <v>39762</v>
      </c>
      <c r="D3485" s="236"/>
      <c r="E3485" s="277">
        <v>39763</v>
      </c>
      <c r="F3485" s="236"/>
      <c r="G3485" s="236"/>
      <c r="H3485" s="236"/>
      <c r="I3485" s="206">
        <v>73490</v>
      </c>
      <c r="J3485" s="206"/>
      <c r="K3485" s="206"/>
      <c r="L3485" s="206">
        <v>34208</v>
      </c>
      <c r="M3485" s="206" t="s">
        <v>2987</v>
      </c>
      <c r="N3485" s="206">
        <v>115045</v>
      </c>
      <c r="O3485" s="206">
        <v>30203</v>
      </c>
      <c r="P3485" s="206">
        <v>846040</v>
      </c>
      <c r="Q3485" s="206">
        <v>848232</v>
      </c>
      <c r="R3485" s="206">
        <v>13176</v>
      </c>
      <c r="S3485" s="206">
        <v>3900319</v>
      </c>
      <c r="T3485" s="206"/>
    </row>
    <row r="3486" spans="1:20">
      <c r="A3486" s="237">
        <v>3482</v>
      </c>
      <c r="B3486" s="236">
        <v>3482</v>
      </c>
      <c r="C3486" s="105">
        <v>39762</v>
      </c>
      <c r="D3486" s="236"/>
      <c r="E3486" s="277">
        <v>39763</v>
      </c>
      <c r="F3486" s="236"/>
      <c r="G3486" s="236"/>
      <c r="H3486" s="236"/>
      <c r="I3486" s="206">
        <v>73644</v>
      </c>
      <c r="J3486" s="206"/>
      <c r="K3486" s="206"/>
      <c r="L3486" s="206">
        <v>34206</v>
      </c>
      <c r="M3486" s="206" t="s">
        <v>2988</v>
      </c>
      <c r="N3486" s="206">
        <v>123863</v>
      </c>
      <c r="O3486" s="206">
        <v>30262</v>
      </c>
      <c r="P3486" s="206">
        <v>84043</v>
      </c>
      <c r="Q3486" s="206">
        <v>848219</v>
      </c>
      <c r="R3486" s="206">
        <v>1341</v>
      </c>
      <c r="S3486" s="206">
        <v>3980287</v>
      </c>
      <c r="T3486" s="206"/>
    </row>
    <row r="3487" spans="1:20">
      <c r="A3487" s="237">
        <v>3483</v>
      </c>
      <c r="B3487" s="236">
        <v>3483</v>
      </c>
      <c r="C3487" s="105">
        <v>39762</v>
      </c>
      <c r="D3487" s="236"/>
      <c r="E3487" s="277">
        <v>39772</v>
      </c>
      <c r="F3487" s="236"/>
      <c r="G3487" s="236"/>
      <c r="H3487" s="236"/>
      <c r="I3487" s="206">
        <v>73657</v>
      </c>
      <c r="J3487" s="206"/>
      <c r="K3487" s="206"/>
      <c r="L3487" s="206">
        <v>33721</v>
      </c>
      <c r="M3487" s="206" t="s">
        <v>2989</v>
      </c>
      <c r="N3487" s="206">
        <v>125514</v>
      </c>
      <c r="O3487" s="206">
        <v>29520</v>
      </c>
      <c r="P3487" s="206">
        <v>845581</v>
      </c>
      <c r="Q3487" s="206">
        <v>848212</v>
      </c>
      <c r="R3487" s="206">
        <v>12794</v>
      </c>
      <c r="S3487" s="206">
        <v>3980294</v>
      </c>
      <c r="T3487" s="206"/>
    </row>
    <row r="3488" spans="1:20">
      <c r="A3488" s="237">
        <v>3484</v>
      </c>
      <c r="B3488" s="236">
        <v>3484</v>
      </c>
      <c r="C3488" s="105">
        <v>39762</v>
      </c>
      <c r="D3488" s="236"/>
      <c r="E3488" s="277">
        <v>39763</v>
      </c>
      <c r="F3488" s="236"/>
      <c r="G3488" s="236"/>
      <c r="H3488" s="236"/>
      <c r="I3488" s="206">
        <v>73801</v>
      </c>
      <c r="J3488" s="206"/>
      <c r="K3488" s="206"/>
      <c r="L3488" s="206">
        <v>32872</v>
      </c>
      <c r="M3488" s="206" t="s">
        <v>2990</v>
      </c>
      <c r="N3488" s="206">
        <v>110522</v>
      </c>
      <c r="O3488" s="206">
        <v>28282</v>
      </c>
      <c r="P3488" s="206">
        <v>841975</v>
      </c>
      <c r="Q3488" s="206">
        <v>848228</v>
      </c>
      <c r="R3488" s="206">
        <v>12066</v>
      </c>
      <c r="S3488" s="206">
        <v>3980308</v>
      </c>
      <c r="T3488" s="206"/>
    </row>
    <row r="3489" spans="1:20">
      <c r="A3489" s="237">
        <v>3485</v>
      </c>
      <c r="B3489" s="236">
        <v>3485</v>
      </c>
      <c r="C3489" s="105">
        <v>39762</v>
      </c>
      <c r="D3489" s="236"/>
      <c r="E3489" s="277">
        <v>39763</v>
      </c>
      <c r="F3489" s="236"/>
      <c r="G3489" s="236"/>
      <c r="H3489" s="236"/>
      <c r="I3489" s="206">
        <v>73628</v>
      </c>
      <c r="J3489" s="206"/>
      <c r="K3489" s="206"/>
      <c r="L3489" s="206">
        <v>34337</v>
      </c>
      <c r="M3489" s="206" t="s">
        <v>2991</v>
      </c>
      <c r="N3489" s="206">
        <v>106430</v>
      </c>
      <c r="O3489" s="206">
        <v>30422</v>
      </c>
      <c r="P3489" s="206">
        <v>841998</v>
      </c>
      <c r="Q3489" s="206">
        <v>848224</v>
      </c>
      <c r="R3489" s="206">
        <v>13933</v>
      </c>
      <c r="S3489" s="206">
        <v>3980288</v>
      </c>
      <c r="T3489" s="206"/>
    </row>
    <row r="3490" spans="1:20">
      <c r="A3490" s="237">
        <v>3486</v>
      </c>
      <c r="B3490" s="236">
        <v>3486</v>
      </c>
      <c r="C3490" s="105">
        <v>39762</v>
      </c>
      <c r="D3490" s="236"/>
      <c r="E3490" s="277">
        <v>39763</v>
      </c>
      <c r="F3490" s="236"/>
      <c r="G3490" s="236"/>
      <c r="H3490" s="236"/>
      <c r="I3490" s="206">
        <v>73651</v>
      </c>
      <c r="J3490" s="206"/>
      <c r="K3490" s="206"/>
      <c r="L3490" s="206">
        <v>34077</v>
      </c>
      <c r="M3490" s="206" t="s">
        <v>2992</v>
      </c>
      <c r="N3490" s="206">
        <v>123428</v>
      </c>
      <c r="O3490" s="206">
        <v>29988</v>
      </c>
      <c r="P3490" s="206">
        <v>842215</v>
      </c>
      <c r="Q3490" s="206">
        <v>848221</v>
      </c>
      <c r="R3490" s="206">
        <v>12400</v>
      </c>
      <c r="S3490" s="206">
        <v>3980313</v>
      </c>
      <c r="T3490" s="206"/>
    </row>
    <row r="3491" spans="1:20">
      <c r="A3491" s="237">
        <v>3487</v>
      </c>
      <c r="B3491" s="236">
        <v>3487</v>
      </c>
      <c r="C3491" s="105">
        <v>39763</v>
      </c>
      <c r="D3491" s="236"/>
      <c r="E3491" s="277">
        <v>39763</v>
      </c>
      <c r="F3491" s="236"/>
      <c r="G3491" s="236"/>
      <c r="H3491" s="236"/>
      <c r="I3491" s="206">
        <v>73656</v>
      </c>
      <c r="J3491" s="206"/>
      <c r="K3491" s="206"/>
      <c r="L3491" s="206">
        <v>34339</v>
      </c>
      <c r="M3491" s="206" t="s">
        <v>2993</v>
      </c>
      <c r="N3491" s="206">
        <v>124348</v>
      </c>
      <c r="O3491" s="206">
        <v>30417</v>
      </c>
      <c r="P3491" s="206">
        <v>847213</v>
      </c>
      <c r="Q3491" s="206">
        <v>848229</v>
      </c>
      <c r="R3491" s="206">
        <v>14031</v>
      </c>
      <c r="S3491" s="206">
        <v>3980280</v>
      </c>
      <c r="T3491" s="206"/>
    </row>
    <row r="3492" spans="1:20">
      <c r="A3492" s="237">
        <v>3488</v>
      </c>
      <c r="B3492" s="236">
        <v>3488</v>
      </c>
      <c r="C3492" s="105">
        <v>39763</v>
      </c>
      <c r="D3492" s="236"/>
      <c r="E3492" s="277">
        <v>39763</v>
      </c>
      <c r="F3492" s="236"/>
      <c r="G3492" s="236"/>
      <c r="H3492" s="236"/>
      <c r="I3492" s="206">
        <v>74913</v>
      </c>
      <c r="J3492" s="206"/>
      <c r="K3492" s="206"/>
      <c r="L3492" s="206">
        <v>33703</v>
      </c>
      <c r="M3492" s="206" t="s">
        <v>2994</v>
      </c>
      <c r="N3492" s="206">
        <v>113164</v>
      </c>
      <c r="O3492" s="206">
        <v>29381</v>
      </c>
      <c r="P3492" s="206">
        <v>842249</v>
      </c>
      <c r="Q3492" s="206">
        <v>848235</v>
      </c>
      <c r="R3492" s="206">
        <v>12939</v>
      </c>
      <c r="S3492" s="206">
        <v>3980313</v>
      </c>
      <c r="T3492" s="206"/>
    </row>
    <row r="3493" spans="1:20">
      <c r="A3493" s="237">
        <v>3489</v>
      </c>
      <c r="B3493" s="236">
        <v>3489</v>
      </c>
      <c r="C3493" s="105">
        <v>39763</v>
      </c>
      <c r="D3493" s="236"/>
      <c r="E3493" s="277">
        <v>39764</v>
      </c>
      <c r="F3493" s="236"/>
      <c r="G3493" s="236"/>
      <c r="H3493" s="236"/>
      <c r="I3493" s="206">
        <v>74955</v>
      </c>
      <c r="J3493" s="206"/>
      <c r="K3493" s="206"/>
      <c r="L3493" s="206">
        <v>33659</v>
      </c>
      <c r="M3493" s="206" t="s">
        <v>2995</v>
      </c>
      <c r="N3493" s="206">
        <v>126438</v>
      </c>
      <c r="O3493" s="206">
        <v>29377</v>
      </c>
      <c r="P3493" s="206">
        <v>844901</v>
      </c>
      <c r="Q3493" s="206">
        <v>848218</v>
      </c>
      <c r="R3493" s="206">
        <v>12780</v>
      </c>
      <c r="S3493" s="206">
        <v>3980298</v>
      </c>
      <c r="T3493" s="206"/>
    </row>
    <row r="3494" spans="1:20">
      <c r="A3494" s="237">
        <v>3490</v>
      </c>
      <c r="B3494" s="236">
        <v>3490</v>
      </c>
      <c r="C3494" s="105">
        <v>39763</v>
      </c>
      <c r="D3494" s="236"/>
      <c r="E3494" s="277">
        <v>39764</v>
      </c>
      <c r="F3494" s="236"/>
      <c r="G3494" s="236"/>
      <c r="H3494" s="236"/>
      <c r="I3494" s="206">
        <v>74899</v>
      </c>
      <c r="J3494" s="206"/>
      <c r="K3494" s="206"/>
      <c r="L3494" s="206">
        <v>33724</v>
      </c>
      <c r="M3494" s="206" t="s">
        <v>2996</v>
      </c>
      <c r="N3494" s="206">
        <v>126789</v>
      </c>
      <c r="O3494" s="206">
        <v>29462</v>
      </c>
      <c r="P3494" s="206">
        <v>845587</v>
      </c>
      <c r="Q3494" s="206">
        <v>848236</v>
      </c>
      <c r="R3494" s="206">
        <v>13053</v>
      </c>
      <c r="S3494" s="206">
        <v>3980299</v>
      </c>
      <c r="T3494" s="206"/>
    </row>
    <row r="3495" spans="1:20">
      <c r="A3495" s="237">
        <v>3491</v>
      </c>
      <c r="B3495" s="236">
        <v>3491</v>
      </c>
      <c r="C3495" s="105">
        <v>39763</v>
      </c>
      <c r="D3495" s="236"/>
      <c r="E3495" s="277">
        <v>39770</v>
      </c>
      <c r="F3495" s="236"/>
      <c r="G3495" s="236"/>
      <c r="H3495" s="236"/>
      <c r="I3495" s="206">
        <v>74937</v>
      </c>
      <c r="J3495" s="206"/>
      <c r="K3495" s="206"/>
      <c r="L3495" s="206">
        <v>33868</v>
      </c>
      <c r="M3495" s="206" t="s">
        <v>2997</v>
      </c>
      <c r="N3495" s="206">
        <v>125419</v>
      </c>
      <c r="O3495" s="206">
        <v>29726</v>
      </c>
      <c r="P3495" s="206">
        <v>841734</v>
      </c>
      <c r="Q3495" s="206">
        <v>848223</v>
      </c>
      <c r="R3495" s="206">
        <v>12871</v>
      </c>
      <c r="S3495" s="206">
        <v>3980310</v>
      </c>
      <c r="T3495" s="206"/>
    </row>
    <row r="3496" spans="1:20">
      <c r="A3496" s="237">
        <v>3492</v>
      </c>
      <c r="B3496" s="236">
        <v>3492</v>
      </c>
      <c r="C3496" s="105">
        <v>39763</v>
      </c>
      <c r="D3496" s="236"/>
      <c r="E3496" s="277">
        <v>39764</v>
      </c>
      <c r="F3496" s="236"/>
      <c r="G3496" s="236"/>
      <c r="H3496" s="236"/>
      <c r="I3496" s="206">
        <v>73850</v>
      </c>
      <c r="J3496" s="206"/>
      <c r="K3496" s="206"/>
      <c r="L3496" s="206">
        <v>34342</v>
      </c>
      <c r="M3496" s="206" t="s">
        <v>2998</v>
      </c>
      <c r="N3496" s="206">
        <v>127655</v>
      </c>
      <c r="O3496" s="206">
        <v>30404</v>
      </c>
      <c r="P3496" s="206">
        <v>850428</v>
      </c>
      <c r="Q3496" s="206">
        <v>848230</v>
      </c>
      <c r="R3496" s="206">
        <v>13759</v>
      </c>
      <c r="S3496" s="206">
        <v>3980297</v>
      </c>
      <c r="T3496" s="206"/>
    </row>
    <row r="3497" spans="1:20">
      <c r="A3497" s="237">
        <v>3493</v>
      </c>
      <c r="B3497" s="236">
        <v>3493</v>
      </c>
      <c r="C3497" s="105">
        <v>39763</v>
      </c>
      <c r="D3497" s="236"/>
      <c r="E3497" s="277">
        <v>39764</v>
      </c>
      <c r="F3497" s="236"/>
      <c r="G3497" s="236"/>
      <c r="H3497" s="236"/>
      <c r="I3497" s="206">
        <v>73790</v>
      </c>
      <c r="J3497" s="206"/>
      <c r="K3497" s="206"/>
      <c r="L3497" s="206">
        <v>34348</v>
      </c>
      <c r="M3497" s="206" t="s">
        <v>2999</v>
      </c>
      <c r="N3497" s="206">
        <v>125167</v>
      </c>
      <c r="O3497" s="206">
        <v>30437</v>
      </c>
      <c r="P3497" s="206">
        <v>850053</v>
      </c>
      <c r="Q3497" s="206">
        <v>848220</v>
      </c>
      <c r="R3497" s="206">
        <v>14083</v>
      </c>
      <c r="S3497" s="206">
        <v>3980303</v>
      </c>
      <c r="T3497" s="206"/>
    </row>
    <row r="3498" spans="1:20">
      <c r="A3498" s="237">
        <v>3494</v>
      </c>
      <c r="B3498" s="236">
        <v>3494</v>
      </c>
      <c r="C3498" s="105">
        <v>39763</v>
      </c>
      <c r="D3498" s="236"/>
      <c r="E3498" s="277">
        <v>39764</v>
      </c>
      <c r="F3498" s="236"/>
      <c r="G3498" s="236"/>
      <c r="H3498" s="236"/>
      <c r="I3498" s="206">
        <v>73696</v>
      </c>
      <c r="J3498" s="206"/>
      <c r="K3498" s="206"/>
      <c r="L3498" s="206">
        <v>33514</v>
      </c>
      <c r="M3498" s="206" t="s">
        <v>3000</v>
      </c>
      <c r="N3498" s="206">
        <v>112935</v>
      </c>
      <c r="O3498" s="206">
        <v>29195</v>
      </c>
      <c r="P3498" s="206">
        <v>845916</v>
      </c>
      <c r="Q3498" s="206">
        <v>848237</v>
      </c>
      <c r="R3498" s="206">
        <v>12281</v>
      </c>
      <c r="S3498" s="206">
        <v>3980324</v>
      </c>
      <c r="T3498" s="206"/>
    </row>
    <row r="3499" spans="1:20">
      <c r="A3499" s="237">
        <v>3495</v>
      </c>
      <c r="B3499" s="236">
        <v>3495</v>
      </c>
      <c r="C3499" s="105">
        <v>39763</v>
      </c>
      <c r="D3499" s="236"/>
      <c r="E3499" s="277">
        <v>39764</v>
      </c>
      <c r="F3499" s="236"/>
      <c r="G3499" s="236"/>
      <c r="H3499" s="236"/>
      <c r="I3499" s="206">
        <v>73900</v>
      </c>
      <c r="J3499" s="206"/>
      <c r="K3499" s="206"/>
      <c r="L3499" s="206">
        <v>33516</v>
      </c>
      <c r="M3499" s="206" t="s">
        <v>3001</v>
      </c>
      <c r="N3499" s="206">
        <v>125213</v>
      </c>
      <c r="O3499" s="206">
        <v>29194</v>
      </c>
      <c r="P3499" s="206">
        <v>850068</v>
      </c>
      <c r="Q3499" s="206">
        <v>848227</v>
      </c>
      <c r="R3499" s="206">
        <v>12686</v>
      </c>
      <c r="S3499" s="206">
        <v>3980295</v>
      </c>
      <c r="T3499" s="206"/>
    </row>
    <row r="3500" spans="1:20">
      <c r="A3500" s="237">
        <v>3496</v>
      </c>
      <c r="B3500" s="236">
        <v>3496</v>
      </c>
      <c r="C3500" s="105">
        <v>39763</v>
      </c>
      <c r="D3500" s="236"/>
      <c r="E3500" s="277">
        <v>39771</v>
      </c>
      <c r="F3500" s="105"/>
      <c r="G3500" s="236"/>
      <c r="H3500" s="236"/>
      <c r="I3500" s="206">
        <v>75135</v>
      </c>
      <c r="J3500" s="206"/>
      <c r="K3500" s="206"/>
      <c r="L3500" s="206">
        <v>34771</v>
      </c>
      <c r="M3500" s="206" t="s">
        <v>3002</v>
      </c>
      <c r="N3500" s="206">
        <v>109215</v>
      </c>
      <c r="O3500" s="206">
        <v>31149</v>
      </c>
      <c r="P3500" s="206">
        <v>847206</v>
      </c>
      <c r="Q3500" s="206">
        <v>848215</v>
      </c>
      <c r="R3500" s="206">
        <v>14355</v>
      </c>
      <c r="S3500" s="206">
        <v>3980277</v>
      </c>
      <c r="T3500" s="206"/>
    </row>
    <row r="3501" spans="1:20">
      <c r="A3501" s="237">
        <v>3497</v>
      </c>
      <c r="B3501" s="236">
        <v>3497</v>
      </c>
      <c r="C3501" s="105">
        <v>39764</v>
      </c>
      <c r="D3501" s="236"/>
      <c r="E3501" s="277">
        <v>39764</v>
      </c>
      <c r="F3501" s="236"/>
      <c r="G3501" s="236"/>
      <c r="H3501" s="236"/>
      <c r="I3501" s="206">
        <v>74953</v>
      </c>
      <c r="J3501" s="206"/>
      <c r="K3501" s="206"/>
      <c r="L3501" s="206">
        <v>34781</v>
      </c>
      <c r="M3501" s="206" t="s">
        <v>3003</v>
      </c>
      <c r="N3501" s="206">
        <v>114471</v>
      </c>
      <c r="O3501" s="206">
        <v>31120</v>
      </c>
      <c r="P3501" s="206">
        <v>845719</v>
      </c>
      <c r="Q3501" s="206">
        <v>848209</v>
      </c>
      <c r="R3501" s="206">
        <v>14082</v>
      </c>
      <c r="S3501" s="206">
        <v>3980257</v>
      </c>
      <c r="T3501" s="206"/>
    </row>
    <row r="3502" spans="1:20">
      <c r="A3502" s="237">
        <v>3498</v>
      </c>
      <c r="B3502" s="236">
        <v>3498</v>
      </c>
      <c r="C3502" s="105">
        <v>39764</v>
      </c>
      <c r="D3502" s="236"/>
      <c r="E3502" s="277">
        <v>39764</v>
      </c>
      <c r="F3502" s="236"/>
      <c r="G3502" s="236"/>
      <c r="H3502" s="236"/>
      <c r="I3502" s="206">
        <v>74942</v>
      </c>
      <c r="J3502" s="206"/>
      <c r="K3502" s="206"/>
      <c r="L3502" s="206">
        <v>34330</v>
      </c>
      <c r="M3502" s="206" t="s">
        <v>3004</v>
      </c>
      <c r="N3502" s="206">
        <v>109771</v>
      </c>
      <c r="O3502" s="206">
        <v>30409</v>
      </c>
      <c r="P3502" s="206">
        <v>850345</v>
      </c>
      <c r="Q3502" s="206">
        <v>848216</v>
      </c>
      <c r="R3502" s="206">
        <v>13508</v>
      </c>
      <c r="S3502" s="206">
        <v>3980286</v>
      </c>
      <c r="T3502" s="206"/>
    </row>
    <row r="3503" spans="1:20">
      <c r="A3503" s="237">
        <v>3499</v>
      </c>
      <c r="B3503" s="236">
        <v>3499</v>
      </c>
      <c r="C3503" s="105">
        <v>39764</v>
      </c>
      <c r="D3503" s="236"/>
      <c r="E3503" s="277">
        <v>39764</v>
      </c>
      <c r="F3503" s="236"/>
      <c r="G3503" s="236"/>
      <c r="H3503" s="236"/>
      <c r="I3503" s="206">
        <v>74952</v>
      </c>
      <c r="J3503" s="206"/>
      <c r="K3503" s="206"/>
      <c r="L3503" s="206">
        <v>34760</v>
      </c>
      <c r="M3503" s="206" t="s">
        <v>3005</v>
      </c>
      <c r="N3503" s="206">
        <v>124080</v>
      </c>
      <c r="O3503" s="206">
        <v>31142</v>
      </c>
      <c r="P3503" s="206">
        <v>854590</v>
      </c>
      <c r="Q3503" s="206">
        <v>846526</v>
      </c>
      <c r="R3503" s="206">
        <v>14635</v>
      </c>
      <c r="S3503" s="206">
        <v>3980296</v>
      </c>
      <c r="T3503" s="206"/>
    </row>
    <row r="3504" spans="1:20">
      <c r="A3504" s="237">
        <v>3500</v>
      </c>
      <c r="B3504" s="236">
        <v>3500</v>
      </c>
      <c r="C3504" s="105">
        <v>39764</v>
      </c>
      <c r="D3504" s="236"/>
      <c r="E3504" s="277">
        <v>39764</v>
      </c>
      <c r="F3504" s="236"/>
      <c r="G3504" s="236"/>
      <c r="H3504" s="236"/>
      <c r="I3504" s="206">
        <v>75134</v>
      </c>
      <c r="J3504" s="206"/>
      <c r="K3504" s="206"/>
      <c r="L3504" s="206">
        <v>34763</v>
      </c>
      <c r="M3504" s="206" t="s">
        <v>3006</v>
      </c>
      <c r="N3504" s="206">
        <v>105820</v>
      </c>
      <c r="O3504" s="206">
        <v>31129</v>
      </c>
      <c r="P3504" s="206">
        <v>840769</v>
      </c>
      <c r="Q3504" s="206">
        <v>846525</v>
      </c>
      <c r="R3504" s="206">
        <v>14586</v>
      </c>
      <c r="S3504" s="206">
        <v>3980314</v>
      </c>
      <c r="T3504" s="206"/>
    </row>
    <row r="3505" spans="1:20">
      <c r="A3505" s="256">
        <v>3501</v>
      </c>
      <c r="B3505" s="236">
        <v>3501</v>
      </c>
      <c r="C3505" s="105">
        <v>39764</v>
      </c>
      <c r="D3505" s="236"/>
      <c r="E3505" s="277">
        <v>39770</v>
      </c>
      <c r="F3505" s="236"/>
      <c r="G3505" s="236"/>
      <c r="H3505" s="236"/>
      <c r="I3505" s="206">
        <v>74962</v>
      </c>
      <c r="J3505" s="206"/>
      <c r="K3505" s="206"/>
      <c r="L3505" s="206">
        <v>34536</v>
      </c>
      <c r="M3505" s="206" t="s">
        <v>3007</v>
      </c>
      <c r="N3505" s="206">
        <v>126877</v>
      </c>
      <c r="O3505" s="206">
        <v>30759</v>
      </c>
      <c r="P3505" s="206">
        <v>845727</v>
      </c>
      <c r="Q3505" s="206">
        <v>848233</v>
      </c>
      <c r="R3505" s="206">
        <v>13003</v>
      </c>
      <c r="S3505" s="206">
        <v>3980301</v>
      </c>
      <c r="T3505" s="206"/>
    </row>
    <row r="3506" spans="1:20">
      <c r="A3506" s="256">
        <v>3502</v>
      </c>
      <c r="B3506" s="236">
        <v>3502</v>
      </c>
      <c r="C3506" s="105">
        <v>39764</v>
      </c>
      <c r="D3506" s="236"/>
      <c r="E3506" s="277">
        <v>39765</v>
      </c>
      <c r="F3506" s="236"/>
      <c r="G3506" s="236"/>
      <c r="H3506" s="236"/>
      <c r="I3506" s="206">
        <v>73901</v>
      </c>
      <c r="J3506" s="206"/>
      <c r="K3506" s="206"/>
      <c r="L3506" s="206">
        <v>33574</v>
      </c>
      <c r="M3506" s="206" t="s">
        <v>2539</v>
      </c>
      <c r="N3506" s="206">
        <v>121669</v>
      </c>
      <c r="O3506" s="206">
        <v>29307</v>
      </c>
      <c r="P3506" s="206">
        <v>843706</v>
      </c>
      <c r="Q3506" s="206">
        <v>848209</v>
      </c>
      <c r="R3506" s="206">
        <v>12555</v>
      </c>
      <c r="S3506" s="206">
        <v>3980269</v>
      </c>
      <c r="T3506" s="206"/>
    </row>
    <row r="3507" spans="1:20">
      <c r="A3507" s="256">
        <v>3503</v>
      </c>
      <c r="B3507" s="236">
        <v>3503</v>
      </c>
      <c r="C3507" s="105">
        <v>39764</v>
      </c>
      <c r="D3507" s="236"/>
      <c r="E3507" s="277">
        <v>39765</v>
      </c>
      <c r="F3507" s="236"/>
      <c r="G3507" s="236"/>
      <c r="H3507" s="236"/>
      <c r="I3507" s="206">
        <v>73731</v>
      </c>
      <c r="J3507" s="206"/>
      <c r="K3507" s="206"/>
      <c r="L3507" s="206">
        <v>33575</v>
      </c>
      <c r="M3507" s="206" t="s">
        <v>3008</v>
      </c>
      <c r="N3507" s="206">
        <v>123794</v>
      </c>
      <c r="O3507" s="206">
        <v>29293</v>
      </c>
      <c r="P3507" s="206">
        <v>842292</v>
      </c>
      <c r="Q3507" s="206">
        <v>848226</v>
      </c>
      <c r="R3507" s="206">
        <v>12563</v>
      </c>
      <c r="S3507" s="206">
        <v>3980302</v>
      </c>
      <c r="T3507" s="206"/>
    </row>
    <row r="3508" spans="1:20">
      <c r="A3508" s="256">
        <v>3504</v>
      </c>
      <c r="B3508" s="236">
        <v>3504</v>
      </c>
      <c r="C3508" s="105">
        <v>39764</v>
      </c>
      <c r="D3508" s="236"/>
      <c r="E3508" s="277">
        <v>39765</v>
      </c>
      <c r="F3508" s="236"/>
      <c r="G3508" s="236"/>
      <c r="H3508" s="236"/>
      <c r="I3508" s="206">
        <v>73891</v>
      </c>
      <c r="J3508" s="206"/>
      <c r="K3508" s="206"/>
      <c r="L3508" s="206">
        <v>33702</v>
      </c>
      <c r="M3508" s="206" t="s">
        <v>3009</v>
      </c>
      <c r="N3508" s="206">
        <v>110818</v>
      </c>
      <c r="O3508" s="206">
        <v>29482</v>
      </c>
      <c r="P3508" s="206">
        <v>854584</v>
      </c>
      <c r="Q3508" s="206">
        <v>846514</v>
      </c>
      <c r="R3508" s="206">
        <v>13050</v>
      </c>
      <c r="S3508" s="206">
        <v>3980243</v>
      </c>
      <c r="T3508" s="206"/>
    </row>
    <row r="3509" spans="1:20">
      <c r="A3509" s="256">
        <v>3505</v>
      </c>
      <c r="B3509" s="236">
        <v>3505</v>
      </c>
      <c r="C3509" s="105">
        <v>39764</v>
      </c>
      <c r="D3509" s="236"/>
      <c r="E3509" s="236"/>
      <c r="F3509" s="236"/>
      <c r="G3509" s="236"/>
      <c r="H3509" s="236"/>
      <c r="I3509" s="206">
        <v>73904</v>
      </c>
      <c r="J3509" s="206"/>
      <c r="K3509" s="206"/>
      <c r="L3509" s="206">
        <v>33615</v>
      </c>
      <c r="M3509" s="206" t="s">
        <v>3010</v>
      </c>
      <c r="N3509" s="206">
        <v>123066</v>
      </c>
      <c r="O3509" s="206">
        <v>29346</v>
      </c>
      <c r="P3509" s="206">
        <v>854951</v>
      </c>
      <c r="Q3509" s="206">
        <v>848225</v>
      </c>
      <c r="R3509" s="206">
        <v>11872</v>
      </c>
      <c r="S3509" s="206">
        <v>3980247</v>
      </c>
      <c r="T3509" s="206"/>
    </row>
    <row r="3510" spans="1:20">
      <c r="A3510" s="256">
        <v>3506</v>
      </c>
      <c r="B3510" s="236">
        <v>3506</v>
      </c>
      <c r="C3510" s="105">
        <v>39764</v>
      </c>
      <c r="D3510" s="236"/>
      <c r="E3510" s="277">
        <v>39765</v>
      </c>
      <c r="F3510" s="236"/>
      <c r="G3510" s="236"/>
      <c r="H3510" s="236"/>
      <c r="I3510" s="206">
        <v>73794</v>
      </c>
      <c r="J3510" s="206"/>
      <c r="K3510" s="206"/>
      <c r="L3510" s="206">
        <v>33596</v>
      </c>
      <c r="M3510" s="206" t="s">
        <v>3011</v>
      </c>
      <c r="N3510" s="206">
        <v>113707</v>
      </c>
      <c r="O3510" s="206">
        <v>29302</v>
      </c>
      <c r="P3510" s="206">
        <v>845347</v>
      </c>
      <c r="Q3510" s="206">
        <v>848210</v>
      </c>
      <c r="R3510" s="206">
        <v>11809</v>
      </c>
      <c r="S3510" s="206">
        <v>3980173</v>
      </c>
      <c r="T3510" s="206"/>
    </row>
    <row r="3511" spans="1:20">
      <c r="A3511" s="256">
        <v>3507</v>
      </c>
      <c r="B3511" s="236">
        <v>3507</v>
      </c>
      <c r="C3511" s="105">
        <v>39765</v>
      </c>
      <c r="D3511" s="236"/>
      <c r="E3511" s="277">
        <v>39765</v>
      </c>
      <c r="F3511" s="236"/>
      <c r="G3511" s="236"/>
      <c r="H3511" s="236"/>
      <c r="I3511" s="206">
        <v>73895</v>
      </c>
      <c r="J3511" s="206"/>
      <c r="K3511" s="206"/>
      <c r="L3511" s="206">
        <v>33502</v>
      </c>
      <c r="M3511" s="206" t="s">
        <v>3012</v>
      </c>
      <c r="N3511" s="206">
        <v>123437</v>
      </c>
      <c r="O3511" s="206">
        <v>29197</v>
      </c>
      <c r="P3511" s="206">
        <v>854957</v>
      </c>
      <c r="Q3511" s="206">
        <v>846524</v>
      </c>
      <c r="R3511" s="206">
        <v>12552</v>
      </c>
      <c r="S3511" s="206">
        <v>3980193</v>
      </c>
      <c r="T3511" s="206"/>
    </row>
    <row r="3512" spans="1:20">
      <c r="A3512" s="256">
        <v>3508</v>
      </c>
      <c r="B3512" s="236">
        <v>3508</v>
      </c>
      <c r="C3512" s="105">
        <v>39765</v>
      </c>
      <c r="D3512" s="236"/>
      <c r="E3512" s="277">
        <v>39765</v>
      </c>
      <c r="F3512" s="236"/>
      <c r="G3512" s="236"/>
      <c r="H3512" s="236"/>
      <c r="I3512" s="206">
        <v>73626</v>
      </c>
      <c r="J3512" s="206"/>
      <c r="K3512" s="206"/>
      <c r="L3512" s="206">
        <v>33733</v>
      </c>
      <c r="M3512" s="206" t="s">
        <v>3013</v>
      </c>
      <c r="N3512" s="206">
        <v>126309</v>
      </c>
      <c r="O3512" s="206">
        <v>29494</v>
      </c>
      <c r="P3512" s="206">
        <v>854954</v>
      </c>
      <c r="Q3512" s="206">
        <v>846515</v>
      </c>
      <c r="R3512" s="206">
        <v>13152</v>
      </c>
      <c r="S3512" s="206">
        <v>3980206</v>
      </c>
      <c r="T3512" s="206"/>
    </row>
    <row r="3513" spans="1:20">
      <c r="A3513" s="256">
        <v>3509</v>
      </c>
      <c r="B3513" s="236">
        <v>3509</v>
      </c>
      <c r="C3513" s="105">
        <v>39765</v>
      </c>
      <c r="D3513" s="236"/>
      <c r="E3513" s="277">
        <v>39765</v>
      </c>
      <c r="F3513" s="236"/>
      <c r="G3513" s="236"/>
      <c r="H3513" s="236"/>
      <c r="I3513" s="206">
        <v>73627</v>
      </c>
      <c r="J3513" s="206"/>
      <c r="K3513" s="206"/>
      <c r="L3513" s="206">
        <v>33686</v>
      </c>
      <c r="M3513" s="206" t="s">
        <v>3014</v>
      </c>
      <c r="N3513" s="206">
        <v>113912</v>
      </c>
      <c r="O3513" s="206">
        <v>29442</v>
      </c>
      <c r="P3513" s="206">
        <v>854956</v>
      </c>
      <c r="Q3513" s="206">
        <v>846516</v>
      </c>
      <c r="R3513" s="206">
        <v>12905</v>
      </c>
      <c r="S3513" s="206">
        <v>3910205</v>
      </c>
      <c r="T3513" s="206"/>
    </row>
    <row r="3514" spans="1:20">
      <c r="A3514" s="256">
        <v>3510</v>
      </c>
      <c r="B3514" s="236">
        <v>3510</v>
      </c>
      <c r="C3514" s="105">
        <v>39765</v>
      </c>
      <c r="D3514" s="236"/>
      <c r="E3514" s="277">
        <v>39766</v>
      </c>
      <c r="F3514" s="236"/>
      <c r="G3514" s="236"/>
      <c r="H3514" s="236"/>
      <c r="I3514" s="206">
        <v>73562</v>
      </c>
      <c r="J3514" s="206"/>
      <c r="K3514" s="206"/>
      <c r="L3514" s="206">
        <v>33477</v>
      </c>
      <c r="M3514" s="206" t="s">
        <v>3015</v>
      </c>
      <c r="N3514" s="206">
        <v>113709</v>
      </c>
      <c r="O3514" s="206">
        <v>29120</v>
      </c>
      <c r="P3514" s="206">
        <v>854952</v>
      </c>
      <c r="Q3514" s="206">
        <v>846517</v>
      </c>
      <c r="R3514" s="206">
        <v>12953</v>
      </c>
      <c r="S3514" s="206">
        <v>3980176</v>
      </c>
      <c r="T3514" s="206"/>
    </row>
    <row r="3515" spans="1:20">
      <c r="A3515" s="257">
        <v>3511</v>
      </c>
      <c r="B3515" s="236">
        <v>3511</v>
      </c>
      <c r="C3515" s="105">
        <v>39765</v>
      </c>
      <c r="D3515" s="236"/>
      <c r="E3515" s="277">
        <v>39766</v>
      </c>
      <c r="F3515" s="236"/>
      <c r="G3515" s="236"/>
      <c r="H3515" s="236"/>
      <c r="I3515" s="206">
        <v>73232</v>
      </c>
      <c r="J3515" s="206"/>
      <c r="K3515" s="206"/>
      <c r="L3515" s="206">
        <v>34356</v>
      </c>
      <c r="M3515" s="206" t="s">
        <v>3016</v>
      </c>
      <c r="N3515" s="206">
        <v>124165</v>
      </c>
      <c r="O3515" s="206">
        <v>30448</v>
      </c>
      <c r="P3515" s="206">
        <v>854955</v>
      </c>
      <c r="Q3515" s="206">
        <v>846518</v>
      </c>
      <c r="R3515" s="206">
        <v>13952</v>
      </c>
      <c r="S3515" s="206">
        <v>3980223</v>
      </c>
      <c r="T3515" s="206"/>
    </row>
    <row r="3516" spans="1:20">
      <c r="A3516" s="257">
        <v>3512</v>
      </c>
      <c r="B3516" s="236">
        <v>3512</v>
      </c>
      <c r="C3516" s="105">
        <v>39765</v>
      </c>
      <c r="D3516" s="236"/>
      <c r="E3516" s="277">
        <v>39771</v>
      </c>
      <c r="F3516" s="105"/>
      <c r="G3516" s="236"/>
      <c r="H3516" s="236"/>
      <c r="I3516" s="206">
        <v>73574</v>
      </c>
      <c r="J3516" s="206"/>
      <c r="K3516" s="206"/>
      <c r="L3516" s="206">
        <v>33552</v>
      </c>
      <c r="M3516" s="206" t="s">
        <v>3017</v>
      </c>
      <c r="N3516" s="206">
        <v>126881</v>
      </c>
      <c r="O3516" s="206">
        <v>29271</v>
      </c>
      <c r="P3516" s="206">
        <v>852533</v>
      </c>
      <c r="Q3516" s="206">
        <v>846502</v>
      </c>
      <c r="R3516" s="206">
        <v>12498</v>
      </c>
      <c r="S3516" s="206">
        <v>3980214</v>
      </c>
      <c r="T3516" s="206"/>
    </row>
    <row r="3517" spans="1:20">
      <c r="A3517" s="257">
        <v>3513</v>
      </c>
      <c r="B3517" s="236">
        <v>3513</v>
      </c>
      <c r="C3517" s="105">
        <v>39765</v>
      </c>
      <c r="D3517" s="236"/>
      <c r="E3517" s="277">
        <v>39766</v>
      </c>
      <c r="F3517" s="236"/>
      <c r="G3517" s="236"/>
      <c r="H3517" s="236"/>
      <c r="I3517" s="206">
        <v>73533</v>
      </c>
      <c r="J3517" s="206"/>
      <c r="K3517" s="206"/>
      <c r="L3517" s="206">
        <v>33562</v>
      </c>
      <c r="M3517" s="206" t="s">
        <v>3018</v>
      </c>
      <c r="N3517" s="206">
        <v>123871</v>
      </c>
      <c r="O3517" s="206">
        <v>29230</v>
      </c>
      <c r="P3517" s="206">
        <v>851493</v>
      </c>
      <c r="Q3517" s="206">
        <v>846527</v>
      </c>
      <c r="R3517" s="206">
        <v>12390</v>
      </c>
      <c r="S3517" s="206">
        <v>3980185</v>
      </c>
      <c r="T3517" s="206"/>
    </row>
    <row r="3518" spans="1:20">
      <c r="A3518" s="257">
        <v>3514</v>
      </c>
      <c r="B3518" s="236">
        <v>3514</v>
      </c>
      <c r="C3518" s="105">
        <v>39765</v>
      </c>
      <c r="D3518" s="236"/>
      <c r="E3518" s="277">
        <v>39766</v>
      </c>
      <c r="F3518" s="236"/>
      <c r="G3518" s="236"/>
      <c r="H3518" s="236"/>
      <c r="I3518" s="206">
        <v>72922</v>
      </c>
      <c r="J3518" s="206"/>
      <c r="K3518" s="206"/>
      <c r="L3518" s="206">
        <v>34786</v>
      </c>
      <c r="M3518" s="206" t="s">
        <v>3019</v>
      </c>
      <c r="N3518" s="206">
        <v>109464</v>
      </c>
      <c r="O3518" s="206">
        <v>31090</v>
      </c>
      <c r="P3518" s="206">
        <v>852530</v>
      </c>
      <c r="Q3518" s="206">
        <v>846508</v>
      </c>
      <c r="R3518" s="206">
        <v>14524</v>
      </c>
      <c r="S3518" s="206">
        <v>3980051</v>
      </c>
      <c r="T3518" s="206"/>
    </row>
    <row r="3519" spans="1:20">
      <c r="A3519" s="257">
        <v>3515</v>
      </c>
      <c r="B3519" s="236">
        <v>3515</v>
      </c>
      <c r="C3519" s="105">
        <v>39765</v>
      </c>
      <c r="D3519" s="236"/>
      <c r="E3519" s="277">
        <v>39766</v>
      </c>
      <c r="F3519" s="236"/>
      <c r="G3519" s="236"/>
      <c r="H3519" s="236"/>
      <c r="I3519" s="206">
        <v>72915</v>
      </c>
      <c r="J3519" s="206"/>
      <c r="K3519" s="206"/>
      <c r="L3519" s="206">
        <v>33669</v>
      </c>
      <c r="M3519" s="206" t="s">
        <v>3020</v>
      </c>
      <c r="N3519" s="206">
        <v>124848</v>
      </c>
      <c r="O3519" s="206">
        <v>29378</v>
      </c>
      <c r="P3519" s="206">
        <v>852526</v>
      </c>
      <c r="Q3519" s="206">
        <v>846509</v>
      </c>
      <c r="R3519" s="206">
        <v>12521</v>
      </c>
      <c r="S3519" s="206">
        <v>3980167</v>
      </c>
      <c r="T3519" s="206"/>
    </row>
    <row r="3520" spans="1:20">
      <c r="A3520" s="257">
        <v>3516</v>
      </c>
      <c r="B3520" s="236">
        <v>3516</v>
      </c>
      <c r="C3520" s="105">
        <v>39765</v>
      </c>
      <c r="D3520" s="236"/>
      <c r="E3520" s="277">
        <v>39766</v>
      </c>
      <c r="F3520" s="236"/>
      <c r="G3520" s="236"/>
      <c r="H3520" s="236"/>
      <c r="I3520" s="206">
        <v>72933</v>
      </c>
      <c r="J3520" s="206"/>
      <c r="K3520" s="206"/>
      <c r="L3520" s="206">
        <v>34341</v>
      </c>
      <c r="M3520" s="206" t="s">
        <v>3021</v>
      </c>
      <c r="N3520" s="206">
        <v>126792</v>
      </c>
      <c r="O3520" s="206">
        <v>30412</v>
      </c>
      <c r="P3520" s="206">
        <v>852268</v>
      </c>
      <c r="Q3520" s="206">
        <v>846511</v>
      </c>
      <c r="R3520" s="206">
        <v>14027</v>
      </c>
      <c r="S3520" s="206">
        <v>3980186</v>
      </c>
      <c r="T3520" s="206"/>
    </row>
    <row r="3521" spans="1:20">
      <c r="A3521" s="257">
        <v>3517</v>
      </c>
      <c r="B3521" s="236">
        <v>3517</v>
      </c>
      <c r="C3521" s="105">
        <v>39766</v>
      </c>
      <c r="D3521" s="236"/>
      <c r="E3521" s="277">
        <v>39766</v>
      </c>
      <c r="F3521" s="236"/>
      <c r="G3521" s="236"/>
      <c r="H3521" s="236"/>
      <c r="I3521" s="206">
        <v>72909</v>
      </c>
      <c r="J3521" s="206"/>
      <c r="K3521" s="206"/>
      <c r="L3521" s="206">
        <v>33671</v>
      </c>
      <c r="M3521" s="206" t="s">
        <v>3022</v>
      </c>
      <c r="N3521" s="206">
        <v>112302</v>
      </c>
      <c r="O3521" s="206">
        <v>29423</v>
      </c>
      <c r="P3521" s="206">
        <v>852139</v>
      </c>
      <c r="Q3521" s="206">
        <v>846510</v>
      </c>
      <c r="R3521" s="206">
        <v>13095</v>
      </c>
      <c r="S3521" s="206">
        <v>3980041</v>
      </c>
      <c r="T3521" s="206"/>
    </row>
    <row r="3522" spans="1:20">
      <c r="A3522" s="257">
        <v>3518</v>
      </c>
      <c r="B3522" s="236">
        <v>3518</v>
      </c>
      <c r="C3522" s="105">
        <v>39766</v>
      </c>
      <c r="D3522" s="236"/>
      <c r="E3522" s="277">
        <v>39772</v>
      </c>
      <c r="F3522" s="236"/>
      <c r="G3522" s="236"/>
      <c r="H3522" s="236"/>
      <c r="I3522" s="206">
        <v>73506</v>
      </c>
      <c r="J3522" s="206"/>
      <c r="K3522" s="206"/>
      <c r="L3522" s="206">
        <v>33474</v>
      </c>
      <c r="M3522" s="206" t="s">
        <v>3023</v>
      </c>
      <c r="N3522" s="206">
        <v>109143</v>
      </c>
      <c r="O3522" s="206">
        <v>29109</v>
      </c>
      <c r="P3522" s="206">
        <v>852134</v>
      </c>
      <c r="Q3522" s="206">
        <v>846519</v>
      </c>
      <c r="R3522" s="206">
        <v>11831</v>
      </c>
      <c r="S3522" s="206">
        <v>3980047</v>
      </c>
      <c r="T3522" s="206"/>
    </row>
    <row r="3523" spans="1:20">
      <c r="A3523" s="257">
        <v>3519</v>
      </c>
      <c r="B3523" s="236">
        <v>3519</v>
      </c>
      <c r="C3523" s="105">
        <v>39766</v>
      </c>
      <c r="D3523" s="236"/>
      <c r="E3523" s="277">
        <v>39766</v>
      </c>
      <c r="F3523" s="236"/>
      <c r="G3523" s="236"/>
      <c r="H3523" s="236"/>
      <c r="I3523" s="206">
        <v>73491</v>
      </c>
      <c r="J3523" s="206"/>
      <c r="K3523" s="206"/>
      <c r="L3523" s="206">
        <v>33665</v>
      </c>
      <c r="M3523" s="206" t="s">
        <v>3024</v>
      </c>
      <c r="N3523" s="206">
        <v>127670</v>
      </c>
      <c r="O3523" s="206">
        <v>29233</v>
      </c>
      <c r="P3523" s="206">
        <v>851912</v>
      </c>
      <c r="Q3523" s="206">
        <v>846498</v>
      </c>
      <c r="R3523" s="206">
        <v>13087</v>
      </c>
      <c r="S3523" s="206">
        <v>288036</v>
      </c>
      <c r="T3523" s="206"/>
    </row>
    <row r="3524" spans="1:20">
      <c r="A3524" s="257">
        <v>3520</v>
      </c>
      <c r="B3524" s="236">
        <v>3520</v>
      </c>
      <c r="C3524" s="105">
        <v>39766</v>
      </c>
      <c r="D3524" s="236"/>
      <c r="E3524" s="277">
        <v>39766</v>
      </c>
      <c r="F3524" s="236"/>
      <c r="G3524" s="236"/>
      <c r="H3524" s="236"/>
      <c r="I3524" s="206">
        <v>73210</v>
      </c>
      <c r="J3524" s="206"/>
      <c r="K3524" s="206"/>
      <c r="L3524" s="206">
        <v>33316</v>
      </c>
      <c r="M3524" s="206" t="s">
        <v>3025</v>
      </c>
      <c r="N3524" s="206">
        <v>126277</v>
      </c>
      <c r="O3524" s="206">
        <v>28912</v>
      </c>
      <c r="P3524" s="206">
        <v>849524</v>
      </c>
      <c r="Q3524" s="206">
        <v>846506</v>
      </c>
      <c r="R3524" s="206">
        <v>274</v>
      </c>
      <c r="S3524" s="206">
        <v>288030</v>
      </c>
      <c r="T3524" s="206"/>
    </row>
    <row r="3525" spans="1:20">
      <c r="A3525" s="257">
        <v>3521</v>
      </c>
      <c r="B3525" s="236">
        <v>3521</v>
      </c>
      <c r="C3525" s="105">
        <v>39766</v>
      </c>
      <c r="D3525" s="236"/>
      <c r="E3525" s="277">
        <v>39779</v>
      </c>
      <c r="F3525" s="236"/>
      <c r="G3525" s="236"/>
      <c r="H3525" s="236"/>
      <c r="I3525" s="206">
        <v>72910</v>
      </c>
      <c r="J3525" s="206"/>
      <c r="K3525" s="206"/>
      <c r="L3525" s="206">
        <v>33212</v>
      </c>
      <c r="M3525" s="206" t="s">
        <v>3026</v>
      </c>
      <c r="N3525" s="206">
        <v>124083</v>
      </c>
      <c r="O3525" s="206">
        <v>28737</v>
      </c>
      <c r="P3525" s="206">
        <v>849521</v>
      </c>
      <c r="Q3525" s="206">
        <v>846503</v>
      </c>
      <c r="R3525" s="206">
        <v>12028</v>
      </c>
      <c r="S3525" s="206">
        <v>2880098</v>
      </c>
      <c r="T3525" s="206"/>
    </row>
    <row r="3526" spans="1:20">
      <c r="A3526" s="257">
        <v>3522</v>
      </c>
      <c r="B3526" s="236">
        <v>3522</v>
      </c>
      <c r="C3526" s="105">
        <v>39766</v>
      </c>
      <c r="D3526" s="236"/>
      <c r="E3526" s="277">
        <v>39769</v>
      </c>
      <c r="F3526" s="236"/>
      <c r="G3526" s="236"/>
      <c r="H3526" s="236"/>
      <c r="I3526" s="206">
        <v>73219</v>
      </c>
      <c r="J3526" s="206"/>
      <c r="K3526" s="206"/>
      <c r="L3526" s="206">
        <v>34317</v>
      </c>
      <c r="M3526" s="206" t="s">
        <v>3027</v>
      </c>
      <c r="N3526" s="206">
        <v>111026</v>
      </c>
      <c r="O3526" s="206">
        <v>30335</v>
      </c>
      <c r="P3526" s="206">
        <v>850444</v>
      </c>
      <c r="Q3526" s="206">
        <v>846500</v>
      </c>
      <c r="R3526" s="206">
        <v>14099</v>
      </c>
      <c r="S3526" s="206">
        <v>3980048</v>
      </c>
      <c r="T3526" s="206"/>
    </row>
    <row r="3527" spans="1:20">
      <c r="A3527" s="257">
        <v>3523</v>
      </c>
      <c r="B3527" s="236">
        <v>3523</v>
      </c>
      <c r="C3527" s="105">
        <v>39766</v>
      </c>
      <c r="D3527" s="236"/>
      <c r="E3527" s="236"/>
      <c r="F3527" s="236"/>
      <c r="G3527" s="236"/>
      <c r="H3527" s="236"/>
      <c r="I3527" s="206">
        <v>73394</v>
      </c>
      <c r="J3527" s="206"/>
      <c r="K3527" s="206"/>
      <c r="L3527" s="206">
        <v>33597</v>
      </c>
      <c r="M3527" s="206" t="s">
        <v>3028</v>
      </c>
      <c r="N3527" s="206">
        <v>110317</v>
      </c>
      <c r="O3527" s="206">
        <v>29222</v>
      </c>
      <c r="P3527" s="206">
        <v>849679</v>
      </c>
      <c r="Q3527" s="206">
        <v>846498</v>
      </c>
      <c r="R3527" s="206">
        <v>11850</v>
      </c>
      <c r="S3527" s="206">
        <v>3980208</v>
      </c>
      <c r="T3527" s="206"/>
    </row>
    <row r="3528" spans="1:20">
      <c r="A3528" s="257">
        <v>3524</v>
      </c>
      <c r="B3528" s="236">
        <v>3524</v>
      </c>
      <c r="C3528" s="105">
        <v>39766</v>
      </c>
      <c r="D3528" s="236"/>
      <c r="E3528" s="277">
        <v>39769</v>
      </c>
      <c r="F3528" s="236"/>
      <c r="G3528" s="236"/>
      <c r="H3528" s="236"/>
      <c r="I3528" s="206">
        <v>73228</v>
      </c>
      <c r="J3528" s="206"/>
      <c r="K3528" s="206"/>
      <c r="L3528" s="206">
        <v>33545</v>
      </c>
      <c r="M3528" s="206" t="s">
        <v>3029</v>
      </c>
      <c r="N3528" s="206">
        <v>113915</v>
      </c>
      <c r="O3528" s="206">
        <v>29226</v>
      </c>
      <c r="P3528" s="206">
        <v>839786</v>
      </c>
      <c r="Q3528" s="206">
        <v>846522</v>
      </c>
      <c r="R3528" s="206">
        <v>12242</v>
      </c>
      <c r="S3528" s="206">
        <v>3980282</v>
      </c>
      <c r="T3528" s="206"/>
    </row>
    <row r="3529" spans="1:20">
      <c r="A3529" s="257">
        <v>3525</v>
      </c>
      <c r="B3529" s="236">
        <v>3525</v>
      </c>
      <c r="C3529" s="105">
        <v>39766</v>
      </c>
      <c r="D3529" s="236"/>
      <c r="E3529" s="277">
        <v>39769</v>
      </c>
      <c r="F3529" s="236"/>
      <c r="G3529" s="236"/>
      <c r="H3529" s="236"/>
      <c r="I3529" s="206">
        <v>73514</v>
      </c>
      <c r="J3529" s="206"/>
      <c r="K3529" s="206"/>
      <c r="L3529" s="206">
        <v>33570</v>
      </c>
      <c r="M3529" s="206" t="s">
        <v>3030</v>
      </c>
      <c r="N3529" s="206">
        <v>122644</v>
      </c>
      <c r="O3529" s="206">
        <v>29270</v>
      </c>
      <c r="P3529" s="206">
        <v>839784</v>
      </c>
      <c r="Q3529" s="206">
        <v>846523</v>
      </c>
      <c r="R3529" s="206">
        <v>12367</v>
      </c>
      <c r="S3529" s="206">
        <v>3980034</v>
      </c>
      <c r="T3529" s="206"/>
    </row>
    <row r="3530" spans="1:20">
      <c r="A3530" s="257">
        <v>3526</v>
      </c>
      <c r="B3530" s="236">
        <v>3526</v>
      </c>
      <c r="C3530" s="105">
        <v>39766</v>
      </c>
      <c r="D3530" s="236"/>
      <c r="E3530" s="277">
        <v>39769</v>
      </c>
      <c r="F3530" s="236"/>
      <c r="G3530" s="236"/>
      <c r="H3530" s="236"/>
      <c r="I3530" s="206">
        <v>73476</v>
      </c>
      <c r="J3530" s="206"/>
      <c r="K3530" s="206"/>
      <c r="L3530" s="206">
        <v>32748</v>
      </c>
      <c r="M3530" s="206" t="s">
        <v>3031</v>
      </c>
      <c r="N3530" s="206">
        <v>88060</v>
      </c>
      <c r="O3530" s="206">
        <v>28194</v>
      </c>
      <c r="P3530" s="206">
        <v>839765</v>
      </c>
      <c r="Q3530" s="206">
        <v>846504</v>
      </c>
      <c r="R3530" s="206">
        <v>11644</v>
      </c>
      <c r="S3530" s="206">
        <v>3980007</v>
      </c>
      <c r="T3530" s="206"/>
    </row>
    <row r="3531" spans="1:20">
      <c r="A3531" s="257">
        <v>3527</v>
      </c>
      <c r="B3531" s="236">
        <v>3527</v>
      </c>
      <c r="C3531" s="105">
        <v>39766</v>
      </c>
      <c r="D3531" s="236"/>
      <c r="E3531" s="277">
        <v>39769</v>
      </c>
      <c r="F3531" s="236"/>
      <c r="G3531" s="236"/>
      <c r="H3531" s="236"/>
      <c r="I3531" s="206">
        <v>73423</v>
      </c>
      <c r="J3531" s="206"/>
      <c r="K3531" s="206"/>
      <c r="L3531" s="206">
        <v>31998</v>
      </c>
      <c r="M3531" s="206" t="s">
        <v>3032</v>
      </c>
      <c r="N3531" s="206">
        <v>113918</v>
      </c>
      <c r="O3531" s="206">
        <v>26222</v>
      </c>
      <c r="P3531" s="206">
        <v>839772</v>
      </c>
      <c r="Q3531" s="206">
        <v>846502</v>
      </c>
      <c r="R3531" s="206">
        <v>10479</v>
      </c>
      <c r="S3531" s="206">
        <v>3980195</v>
      </c>
      <c r="T3531" s="206"/>
    </row>
    <row r="3532" spans="1:20">
      <c r="A3532" s="257">
        <v>3528</v>
      </c>
      <c r="B3532" s="236">
        <v>3528</v>
      </c>
      <c r="C3532" s="105">
        <v>39766</v>
      </c>
      <c r="D3532" s="236"/>
      <c r="E3532" s="277">
        <v>39769</v>
      </c>
      <c r="F3532" s="236"/>
      <c r="G3532" s="236"/>
      <c r="H3532" s="236"/>
      <c r="I3532" s="206">
        <v>72670</v>
      </c>
      <c r="J3532" s="206"/>
      <c r="K3532" s="206"/>
      <c r="L3532" s="206">
        <v>32216</v>
      </c>
      <c r="M3532" s="206" t="s">
        <v>3033</v>
      </c>
      <c r="N3532" s="206">
        <v>126586</v>
      </c>
      <c r="O3532" s="206">
        <v>27451</v>
      </c>
      <c r="P3532" s="206">
        <v>852531</v>
      </c>
      <c r="Q3532" s="206">
        <v>846505</v>
      </c>
      <c r="R3532" s="206">
        <v>10665</v>
      </c>
      <c r="S3532" s="206">
        <v>3980008</v>
      </c>
      <c r="T3532" s="206"/>
    </row>
    <row r="3533" spans="1:20">
      <c r="A3533" s="257">
        <v>3529</v>
      </c>
      <c r="B3533" s="236">
        <v>3529</v>
      </c>
      <c r="C3533" s="105">
        <v>39766</v>
      </c>
      <c r="D3533" s="236"/>
      <c r="E3533" s="277">
        <v>39769</v>
      </c>
      <c r="F3533" s="236"/>
      <c r="G3533" s="236"/>
      <c r="H3533" s="236"/>
      <c r="I3533" s="206">
        <v>72483</v>
      </c>
      <c r="J3533" s="206"/>
      <c r="K3533" s="206"/>
      <c r="L3533" s="206">
        <v>33727</v>
      </c>
      <c r="M3533" s="206" t="s">
        <v>3034</v>
      </c>
      <c r="N3533" s="206">
        <v>112083</v>
      </c>
      <c r="O3533" s="206">
        <v>29528</v>
      </c>
      <c r="P3533" s="206">
        <v>854894</v>
      </c>
      <c r="Q3533" s="206">
        <v>846512</v>
      </c>
      <c r="R3533" s="206">
        <v>13061</v>
      </c>
      <c r="S3533" s="206">
        <v>3980010</v>
      </c>
      <c r="T3533" s="206"/>
    </row>
    <row r="3534" spans="1:20">
      <c r="A3534" s="257">
        <v>3530</v>
      </c>
      <c r="B3534" s="236">
        <v>3530</v>
      </c>
      <c r="C3534" s="105">
        <v>39766</v>
      </c>
      <c r="D3534" s="236"/>
      <c r="E3534" s="277">
        <v>39769</v>
      </c>
      <c r="F3534" s="236"/>
      <c r="G3534" s="236"/>
      <c r="H3534" s="236"/>
      <c r="I3534" s="206">
        <v>72632</v>
      </c>
      <c r="J3534" s="206"/>
      <c r="K3534" s="206"/>
      <c r="L3534" s="206">
        <v>33723</v>
      </c>
      <c r="M3534" s="206" t="s">
        <v>3035</v>
      </c>
      <c r="N3534" s="206">
        <v>110131</v>
      </c>
      <c r="O3534" s="206">
        <v>29489</v>
      </c>
      <c r="P3534" s="206">
        <v>854322</v>
      </c>
      <c r="Q3534" s="206">
        <v>846520</v>
      </c>
      <c r="R3534" s="206">
        <v>12890</v>
      </c>
      <c r="S3534" s="206">
        <v>3980026</v>
      </c>
      <c r="T3534" s="206"/>
    </row>
    <row r="3535" spans="1:20">
      <c r="A3535" s="236">
        <v>3531</v>
      </c>
      <c r="B3535" s="258">
        <v>3531</v>
      </c>
      <c r="C3535" s="105">
        <v>39769</v>
      </c>
      <c r="D3535" s="236"/>
      <c r="E3535" s="277">
        <v>39769</v>
      </c>
      <c r="F3535" s="236"/>
      <c r="G3535" s="236"/>
      <c r="H3535" s="236"/>
      <c r="I3535" s="206">
        <v>72240</v>
      </c>
      <c r="J3535" s="206"/>
      <c r="K3535" s="206"/>
      <c r="L3535" s="206">
        <v>33685</v>
      </c>
      <c r="M3535" s="206" t="s">
        <v>3036</v>
      </c>
      <c r="N3535" s="206">
        <v>123684</v>
      </c>
      <c r="O3535" s="206">
        <v>29410</v>
      </c>
      <c r="P3535" s="206">
        <v>854328</v>
      </c>
      <c r="Q3535" s="206">
        <v>846521</v>
      </c>
      <c r="R3535" s="206">
        <v>12893</v>
      </c>
      <c r="S3535" s="206">
        <v>3980023</v>
      </c>
      <c r="T3535" s="206"/>
    </row>
    <row r="3536" spans="1:20">
      <c r="A3536" s="236">
        <v>3532</v>
      </c>
      <c r="B3536" s="258">
        <v>3532</v>
      </c>
      <c r="C3536" s="105">
        <v>39769</v>
      </c>
      <c r="D3536" s="236"/>
      <c r="E3536" s="277">
        <v>39769</v>
      </c>
      <c r="F3536" s="236"/>
      <c r="G3536" s="236"/>
      <c r="H3536" s="236"/>
      <c r="I3536" s="206">
        <v>72035</v>
      </c>
      <c r="J3536" s="206"/>
      <c r="K3536" s="206"/>
      <c r="L3536" s="206">
        <v>33523</v>
      </c>
      <c r="M3536" s="206" t="s">
        <v>3037</v>
      </c>
      <c r="N3536" s="206">
        <v>107922</v>
      </c>
      <c r="O3536" s="206">
        <v>29191</v>
      </c>
      <c r="P3536" s="206">
        <v>854230</v>
      </c>
      <c r="Q3536" s="206">
        <v>848211</v>
      </c>
      <c r="R3536" s="206">
        <v>12772</v>
      </c>
      <c r="S3536" s="206">
        <v>8980021</v>
      </c>
      <c r="T3536" s="206"/>
    </row>
    <row r="3537" spans="1:20">
      <c r="A3537" s="236">
        <v>3533</v>
      </c>
      <c r="B3537" s="258">
        <v>3533</v>
      </c>
      <c r="C3537" s="105">
        <v>39769</v>
      </c>
      <c r="D3537" s="236"/>
      <c r="E3537" s="277">
        <v>39771</v>
      </c>
      <c r="F3537" s="236"/>
      <c r="G3537" s="236"/>
      <c r="H3537" s="236"/>
      <c r="I3537" s="206">
        <v>72723</v>
      </c>
      <c r="J3537" s="206"/>
      <c r="K3537" s="206"/>
      <c r="L3537" s="206">
        <v>33530</v>
      </c>
      <c r="M3537" s="206" t="s">
        <v>3038</v>
      </c>
      <c r="N3537" s="206">
        <v>122884</v>
      </c>
      <c r="O3537" s="206">
        <v>29218</v>
      </c>
      <c r="P3537" s="206">
        <v>854587</v>
      </c>
      <c r="Q3537" s="206">
        <v>851919</v>
      </c>
      <c r="R3537" s="206">
        <v>12326</v>
      </c>
      <c r="S3537" s="206">
        <v>3980018</v>
      </c>
      <c r="T3537" s="206"/>
    </row>
    <row r="3538" spans="1:20">
      <c r="A3538" s="236">
        <v>3534</v>
      </c>
      <c r="B3538" s="258">
        <v>3534</v>
      </c>
      <c r="C3538" s="105">
        <v>39769</v>
      </c>
      <c r="D3538" s="236"/>
      <c r="E3538" s="277">
        <v>39769</v>
      </c>
      <c r="F3538" s="236"/>
      <c r="G3538" s="236"/>
      <c r="H3538" s="236"/>
      <c r="I3538" s="206">
        <v>73425</v>
      </c>
      <c r="J3538" s="206"/>
      <c r="K3538" s="206"/>
      <c r="L3538" s="206">
        <v>33271</v>
      </c>
      <c r="M3538" s="206" t="s">
        <v>3039</v>
      </c>
      <c r="N3538" s="206">
        <v>122897</v>
      </c>
      <c r="O3538" s="206">
        <v>28789</v>
      </c>
      <c r="P3538" s="206">
        <v>850536</v>
      </c>
      <c r="Q3538" s="206">
        <v>857942</v>
      </c>
      <c r="R3538" s="206">
        <v>11880</v>
      </c>
      <c r="S3538" s="206">
        <v>3980217</v>
      </c>
      <c r="T3538" s="206"/>
    </row>
    <row r="3539" spans="1:20">
      <c r="A3539" s="236">
        <v>3535</v>
      </c>
      <c r="B3539" s="258">
        <v>3535</v>
      </c>
      <c r="C3539" s="105">
        <v>39769</v>
      </c>
      <c r="D3539" s="236"/>
      <c r="E3539" s="277">
        <v>39769</v>
      </c>
      <c r="F3539" s="236"/>
      <c r="G3539" s="236"/>
      <c r="H3539" s="236"/>
      <c r="I3539" s="206">
        <v>73473</v>
      </c>
      <c r="J3539" s="206"/>
      <c r="K3539" s="206"/>
      <c r="L3539" s="206">
        <v>33468</v>
      </c>
      <c r="M3539" s="206" t="s">
        <v>3040</v>
      </c>
      <c r="N3539" s="206">
        <v>125165</v>
      </c>
      <c r="O3539" s="206">
        <v>29076</v>
      </c>
      <c r="P3539" s="206">
        <v>854672</v>
      </c>
      <c r="Q3539" s="206">
        <v>851920</v>
      </c>
      <c r="R3539" s="206">
        <v>12229</v>
      </c>
      <c r="S3539" s="206">
        <v>288031</v>
      </c>
      <c r="T3539" s="206"/>
    </row>
    <row r="3540" spans="1:20">
      <c r="A3540" s="236">
        <v>3536</v>
      </c>
      <c r="B3540" s="258">
        <v>3536</v>
      </c>
      <c r="C3540" s="105">
        <v>39769</v>
      </c>
      <c r="D3540" s="236"/>
      <c r="E3540" s="277">
        <v>39770</v>
      </c>
      <c r="F3540" s="236"/>
      <c r="G3540" s="236"/>
      <c r="H3540" s="236"/>
      <c r="I3540" s="206">
        <v>73221</v>
      </c>
      <c r="J3540" s="206"/>
      <c r="K3540" s="206"/>
      <c r="L3540" s="206">
        <v>33668</v>
      </c>
      <c r="M3540" s="206" t="s">
        <v>3041</v>
      </c>
      <c r="N3540" s="206">
        <v>123070</v>
      </c>
      <c r="O3540" s="206">
        <v>29337</v>
      </c>
      <c r="P3540" s="206">
        <v>854675</v>
      </c>
      <c r="Q3540" s="206">
        <v>846501</v>
      </c>
      <c r="R3540" s="206">
        <v>12528</v>
      </c>
      <c r="S3540" s="206">
        <v>3900009</v>
      </c>
      <c r="T3540" s="206"/>
    </row>
    <row r="3541" spans="1:20">
      <c r="A3541" s="236">
        <v>3537</v>
      </c>
      <c r="B3541" s="258">
        <v>3537</v>
      </c>
      <c r="C3541" s="105">
        <v>39769</v>
      </c>
      <c r="D3541" s="236"/>
      <c r="E3541" s="277">
        <v>39771</v>
      </c>
      <c r="F3541" s="105"/>
      <c r="G3541" s="236"/>
      <c r="H3541" s="236"/>
      <c r="I3541" s="206">
        <v>73430</v>
      </c>
      <c r="J3541" s="206"/>
      <c r="K3541" s="206"/>
      <c r="L3541" s="206">
        <v>33500</v>
      </c>
      <c r="M3541" s="206" t="s">
        <v>3042</v>
      </c>
      <c r="N3541" s="206">
        <v>124341</v>
      </c>
      <c r="O3541" s="206">
        <v>29160</v>
      </c>
      <c r="P3541" s="206">
        <v>854670</v>
      </c>
      <c r="Q3541" s="206">
        <v>846513</v>
      </c>
      <c r="R3541" s="206">
        <v>12550</v>
      </c>
      <c r="S3541" s="206">
        <v>3980039</v>
      </c>
      <c r="T3541" s="206"/>
    </row>
    <row r="3542" spans="1:20">
      <c r="A3542" s="236">
        <v>3538</v>
      </c>
      <c r="B3542" s="258">
        <v>3538</v>
      </c>
      <c r="C3542" s="105">
        <v>39769</v>
      </c>
      <c r="D3542" s="236"/>
      <c r="E3542" s="277">
        <v>39770</v>
      </c>
      <c r="F3542" s="236"/>
      <c r="G3542" s="236"/>
      <c r="H3542" s="236"/>
      <c r="I3542" s="206">
        <v>73434</v>
      </c>
      <c r="J3542" s="206"/>
      <c r="K3542" s="206"/>
      <c r="L3542" s="206">
        <v>31944</v>
      </c>
      <c r="M3542" s="206" t="s">
        <v>3043</v>
      </c>
      <c r="N3542" s="206">
        <v>123665</v>
      </c>
      <c r="O3542" s="206">
        <v>26506</v>
      </c>
      <c r="P3542" s="206">
        <v>854666</v>
      </c>
      <c r="Q3542" s="206">
        <v>851930</v>
      </c>
      <c r="R3542" s="206">
        <v>10486</v>
      </c>
      <c r="S3542" s="206">
        <v>3980013</v>
      </c>
      <c r="T3542" s="206"/>
    </row>
    <row r="3543" spans="1:20">
      <c r="A3543" s="236">
        <v>3539</v>
      </c>
      <c r="B3543" s="258">
        <v>3539</v>
      </c>
      <c r="C3543" s="105">
        <v>39769</v>
      </c>
      <c r="D3543" s="236"/>
      <c r="E3543" s="277">
        <v>39770</v>
      </c>
      <c r="F3543" s="236"/>
      <c r="G3543" s="236"/>
      <c r="H3543" s="236"/>
      <c r="I3543" s="206">
        <v>73224</v>
      </c>
      <c r="J3543" s="206"/>
      <c r="K3543" s="206"/>
      <c r="L3543" s="206">
        <v>32888</v>
      </c>
      <c r="M3543" s="206" t="s">
        <v>3044</v>
      </c>
      <c r="N3543" s="206">
        <v>123383</v>
      </c>
      <c r="O3543" s="206">
        <v>28283</v>
      </c>
      <c r="P3543" s="206">
        <v>854669</v>
      </c>
      <c r="Q3543" s="206">
        <v>851917</v>
      </c>
      <c r="R3543" s="206">
        <v>11983</v>
      </c>
      <c r="S3543" s="206">
        <v>3980025</v>
      </c>
      <c r="T3543" s="206"/>
    </row>
    <row r="3544" spans="1:20">
      <c r="A3544" s="236">
        <v>3540</v>
      </c>
      <c r="B3544" s="258">
        <v>3540</v>
      </c>
      <c r="C3544" s="105">
        <v>39769</v>
      </c>
      <c r="D3544" s="236"/>
      <c r="E3544" s="277">
        <v>39770</v>
      </c>
      <c r="F3544" s="236"/>
      <c r="G3544" s="236"/>
      <c r="H3544" s="236"/>
      <c r="I3544" s="206">
        <v>73437</v>
      </c>
      <c r="J3544" s="206"/>
      <c r="K3544" s="206"/>
      <c r="L3544" s="206">
        <v>32891</v>
      </c>
      <c r="M3544" s="206" t="s">
        <v>3045</v>
      </c>
      <c r="N3544" s="206">
        <v>124706</v>
      </c>
      <c r="O3544" s="206">
        <v>28364</v>
      </c>
      <c r="P3544" s="206">
        <v>854673</v>
      </c>
      <c r="Q3544" s="206">
        <v>851918</v>
      </c>
      <c r="R3544" s="206">
        <v>12037</v>
      </c>
      <c r="S3544" s="206">
        <v>3980231</v>
      </c>
      <c r="T3544" s="206"/>
    </row>
    <row r="3545" spans="1:20">
      <c r="A3545" s="236">
        <v>3541</v>
      </c>
      <c r="B3545" s="258">
        <v>3541</v>
      </c>
      <c r="C3545" s="105">
        <v>39769</v>
      </c>
      <c r="D3545" s="236"/>
      <c r="E3545" s="277">
        <v>39770</v>
      </c>
      <c r="F3545" s="236"/>
      <c r="G3545" s="236"/>
      <c r="H3545" s="236"/>
      <c r="I3545" s="206">
        <v>73439</v>
      </c>
      <c r="J3545" s="206"/>
      <c r="K3545" s="206"/>
      <c r="L3545" s="206">
        <v>32909</v>
      </c>
      <c r="M3545" s="206" t="s">
        <v>3046</v>
      </c>
      <c r="N3545" s="206">
        <v>124599</v>
      </c>
      <c r="O3545" s="206">
        <v>28373</v>
      </c>
      <c r="P3545" s="206">
        <v>854896</v>
      </c>
      <c r="Q3545" s="206">
        <v>851916</v>
      </c>
      <c r="R3545" s="206">
        <v>10775</v>
      </c>
      <c r="S3545" s="206">
        <v>288044</v>
      </c>
      <c r="T3545" s="206"/>
    </row>
    <row r="3546" spans="1:20">
      <c r="A3546" s="236">
        <v>3542</v>
      </c>
      <c r="B3546" s="258">
        <v>3542</v>
      </c>
      <c r="C3546" s="105">
        <v>39769</v>
      </c>
      <c r="D3546" s="236"/>
      <c r="E3546" s="277">
        <v>39770</v>
      </c>
      <c r="F3546" s="236"/>
      <c r="G3546" s="236"/>
      <c r="H3546" s="236"/>
      <c r="I3546" s="206">
        <v>72864</v>
      </c>
      <c r="J3546" s="206"/>
      <c r="K3546" s="206"/>
      <c r="L3546" s="206">
        <v>32930</v>
      </c>
      <c r="M3546" s="206" t="s">
        <v>3047</v>
      </c>
      <c r="N3546" s="206">
        <v>125131</v>
      </c>
      <c r="O3546" s="206">
        <v>28389</v>
      </c>
      <c r="P3546" s="206">
        <v>854897</v>
      </c>
      <c r="Q3546" s="206">
        <v>851941</v>
      </c>
      <c r="R3546" s="206">
        <v>12175</v>
      </c>
      <c r="S3546" s="206">
        <v>3980210</v>
      </c>
      <c r="T3546" s="206"/>
    </row>
    <row r="3547" spans="1:20">
      <c r="A3547" s="236">
        <v>3543</v>
      </c>
      <c r="B3547" s="258">
        <v>3543</v>
      </c>
      <c r="C3547" s="105">
        <v>39769</v>
      </c>
      <c r="D3547" s="236"/>
      <c r="E3547" s="277">
        <v>39771</v>
      </c>
      <c r="F3547" s="236"/>
      <c r="G3547" s="236"/>
      <c r="H3547" s="236"/>
      <c r="I3547" s="206">
        <v>72850</v>
      </c>
      <c r="J3547" s="206"/>
      <c r="K3547" s="206"/>
      <c r="L3547" s="206">
        <v>34550</v>
      </c>
      <c r="M3547" s="206" t="s">
        <v>3048</v>
      </c>
      <c r="N3547" s="206">
        <v>108469</v>
      </c>
      <c r="O3547" s="206">
        <v>30639</v>
      </c>
      <c r="P3547" s="206">
        <v>854593</v>
      </c>
      <c r="Q3547" s="206">
        <v>851940</v>
      </c>
      <c r="R3547" s="206">
        <v>14329</v>
      </c>
      <c r="S3547" s="206">
        <v>3980249</v>
      </c>
      <c r="T3547" s="206"/>
    </row>
    <row r="3548" spans="1:20">
      <c r="A3548" s="239">
        <v>3544</v>
      </c>
      <c r="B3548" s="258">
        <v>3544</v>
      </c>
      <c r="C3548" s="105">
        <v>39769</v>
      </c>
      <c r="D3548" s="239"/>
      <c r="E3548" s="277">
        <v>39770</v>
      </c>
      <c r="F3548" s="239"/>
      <c r="G3548" s="239"/>
      <c r="H3548" s="239"/>
      <c r="I3548" s="206">
        <v>72886</v>
      </c>
      <c r="J3548" s="206"/>
      <c r="K3548" s="206"/>
      <c r="L3548" s="206">
        <v>32895</v>
      </c>
      <c r="M3548" s="206" t="s">
        <v>3049</v>
      </c>
      <c r="N3548" s="206">
        <v>124425</v>
      </c>
      <c r="O3548" s="206">
        <v>28361</v>
      </c>
      <c r="P3548" s="206">
        <v>854958</v>
      </c>
      <c r="Q3548" s="206">
        <v>851938</v>
      </c>
      <c r="R3548" s="206">
        <v>12027</v>
      </c>
      <c r="S3548" s="206">
        <v>3980241</v>
      </c>
      <c r="T3548" s="206"/>
    </row>
    <row r="3549" spans="1:20">
      <c r="A3549" s="239">
        <v>3545</v>
      </c>
      <c r="B3549" s="258">
        <v>3545</v>
      </c>
      <c r="C3549" s="105">
        <v>39769</v>
      </c>
      <c r="D3549" s="239"/>
      <c r="E3549" s="277">
        <v>39770</v>
      </c>
      <c r="F3549" s="239"/>
      <c r="G3549" s="239"/>
      <c r="H3549" s="239"/>
      <c r="I3549" s="206">
        <v>72857</v>
      </c>
      <c r="J3549" s="206"/>
      <c r="K3549" s="206"/>
      <c r="L3549" s="206">
        <v>32857</v>
      </c>
      <c r="M3549" s="206" t="s">
        <v>3050</v>
      </c>
      <c r="N3549" s="206">
        <v>124685</v>
      </c>
      <c r="O3549" s="206">
        <v>28346</v>
      </c>
      <c r="P3549" s="206">
        <v>854953</v>
      </c>
      <c r="Q3549" s="206">
        <v>851929</v>
      </c>
      <c r="R3549" s="206">
        <v>11964</v>
      </c>
      <c r="S3549" s="206">
        <v>3900004</v>
      </c>
      <c r="T3549" s="206"/>
    </row>
    <row r="3550" spans="1:20">
      <c r="A3550" s="239">
        <v>3546</v>
      </c>
      <c r="B3550" s="258">
        <v>3546</v>
      </c>
      <c r="C3550" s="105">
        <v>39770</v>
      </c>
      <c r="D3550" s="239"/>
      <c r="E3550" s="277">
        <v>39770</v>
      </c>
      <c r="F3550" s="239"/>
      <c r="G3550" s="239"/>
      <c r="H3550" s="239"/>
      <c r="I3550" s="206">
        <v>72917</v>
      </c>
      <c r="J3550" s="206"/>
      <c r="K3550" s="206"/>
      <c r="L3550" s="206">
        <v>32752</v>
      </c>
      <c r="M3550" s="206" t="s">
        <v>3051</v>
      </c>
      <c r="N3550" s="206">
        <v>112213</v>
      </c>
      <c r="O3550" s="206">
        <v>28178</v>
      </c>
      <c r="P3550" s="206">
        <v>854667</v>
      </c>
      <c r="Q3550" s="206">
        <v>851931</v>
      </c>
      <c r="R3550" s="206">
        <v>11692</v>
      </c>
      <c r="S3550" s="206">
        <v>3980239</v>
      </c>
      <c r="T3550" s="206"/>
    </row>
    <row r="3551" spans="1:20">
      <c r="A3551" s="239">
        <v>3547</v>
      </c>
      <c r="B3551" s="258">
        <v>3547</v>
      </c>
      <c r="C3551" s="105">
        <v>39770</v>
      </c>
      <c r="D3551" s="239"/>
      <c r="E3551" s="277">
        <v>39770</v>
      </c>
      <c r="F3551" s="239"/>
      <c r="G3551" s="239"/>
      <c r="H3551" s="239"/>
      <c r="I3551" s="206">
        <v>73421</v>
      </c>
      <c r="J3551" s="206"/>
      <c r="K3551" s="206"/>
      <c r="L3551" s="206">
        <v>31766</v>
      </c>
      <c r="M3551" s="206" t="s">
        <v>3052</v>
      </c>
      <c r="N3551" s="206">
        <v>114912</v>
      </c>
      <c r="O3551" s="206">
        <v>26551</v>
      </c>
      <c r="P3551" s="206">
        <v>854671</v>
      </c>
      <c r="Q3551" s="206">
        <v>851939</v>
      </c>
      <c r="R3551" s="206">
        <v>10377</v>
      </c>
      <c r="S3551" s="206">
        <v>3980002</v>
      </c>
      <c r="T3551" s="206"/>
    </row>
    <row r="3552" spans="1:20">
      <c r="A3552" s="239">
        <v>3548</v>
      </c>
      <c r="B3552" s="258">
        <v>3548</v>
      </c>
      <c r="C3552" s="105">
        <v>39770</v>
      </c>
      <c r="D3552" s="239"/>
      <c r="E3552" s="277">
        <v>39770</v>
      </c>
      <c r="F3552" s="239"/>
      <c r="G3552" s="239"/>
      <c r="H3552" s="239"/>
      <c r="I3552" s="206">
        <v>73225</v>
      </c>
      <c r="J3552" s="206"/>
      <c r="K3552" s="206"/>
      <c r="L3552" s="206">
        <v>33031</v>
      </c>
      <c r="M3552" s="206" t="s">
        <v>3053</v>
      </c>
      <c r="N3552" s="206">
        <v>125154</v>
      </c>
      <c r="O3552" s="206">
        <v>28558</v>
      </c>
      <c r="P3552" s="206">
        <v>854895</v>
      </c>
      <c r="Q3552" s="206">
        <v>851932</v>
      </c>
      <c r="R3552" s="206">
        <v>11206</v>
      </c>
      <c r="S3552" s="206">
        <v>3980106</v>
      </c>
      <c r="T3552" s="206"/>
    </row>
    <row r="3553" spans="1:20">
      <c r="A3553" s="239">
        <v>3549</v>
      </c>
      <c r="B3553" s="258">
        <v>3549</v>
      </c>
      <c r="C3553" s="105">
        <v>39770</v>
      </c>
      <c r="D3553" s="239"/>
      <c r="E3553" s="277">
        <v>39770</v>
      </c>
      <c r="F3553" s="239"/>
      <c r="G3553" s="239"/>
      <c r="H3553" s="239"/>
      <c r="I3553" s="206">
        <v>72192</v>
      </c>
      <c r="J3553" s="206"/>
      <c r="K3553" s="206"/>
      <c r="L3553" s="206">
        <v>33449</v>
      </c>
      <c r="M3553" s="206" t="s">
        <v>3054</v>
      </c>
      <c r="N3553" s="206">
        <v>126445</v>
      </c>
      <c r="O3553" s="206">
        <v>29071</v>
      </c>
      <c r="P3553" s="206">
        <v>854229</v>
      </c>
      <c r="Q3553" s="206">
        <v>851923</v>
      </c>
      <c r="R3553" s="206">
        <v>19612</v>
      </c>
      <c r="S3553" s="206">
        <v>3980048</v>
      </c>
      <c r="T3553" s="206"/>
    </row>
    <row r="3554" spans="1:20">
      <c r="A3554" s="239">
        <v>3550</v>
      </c>
      <c r="B3554" s="258">
        <v>3550</v>
      </c>
      <c r="C3554" s="105">
        <v>39770</v>
      </c>
      <c r="D3554" s="239"/>
      <c r="E3554" s="277">
        <v>39770</v>
      </c>
      <c r="F3554" s="239"/>
      <c r="G3554" s="239"/>
      <c r="H3554" s="239"/>
      <c r="I3554" s="206">
        <v>73429</v>
      </c>
      <c r="J3554" s="206"/>
      <c r="K3554" s="206"/>
      <c r="L3554" s="206">
        <v>32865</v>
      </c>
      <c r="M3554" s="206" t="s">
        <v>3055</v>
      </c>
      <c r="N3554" s="206">
        <v>123384</v>
      </c>
      <c r="O3554" s="206">
        <v>28321</v>
      </c>
      <c r="P3554" s="206">
        <v>854674</v>
      </c>
      <c r="Q3554" s="206">
        <v>851924</v>
      </c>
      <c r="R3554" s="206">
        <v>12984</v>
      </c>
      <c r="S3554" s="206">
        <v>3980101</v>
      </c>
      <c r="T3554" s="206"/>
    </row>
    <row r="3555" spans="1:20">
      <c r="A3555" s="239">
        <v>3551</v>
      </c>
      <c r="B3555" s="258">
        <v>3551</v>
      </c>
      <c r="C3555" s="105">
        <v>39770</v>
      </c>
      <c r="D3555" s="239"/>
      <c r="E3555" s="239"/>
      <c r="F3555" s="239"/>
      <c r="G3555" s="239"/>
      <c r="H3555" s="239"/>
      <c r="I3555" s="206">
        <v>72572</v>
      </c>
      <c r="J3555" s="206"/>
      <c r="K3555" s="206"/>
      <c r="L3555" s="206">
        <v>32833</v>
      </c>
      <c r="M3555" s="206" t="s">
        <v>3056</v>
      </c>
      <c r="N3555" s="206">
        <v>126444</v>
      </c>
      <c r="O3555" s="206">
        <v>28338</v>
      </c>
      <c r="P3555" s="206">
        <v>856705</v>
      </c>
      <c r="Q3555" s="206">
        <v>851921</v>
      </c>
      <c r="R3555" s="206">
        <v>12053</v>
      </c>
      <c r="S3555" s="206">
        <v>3980090</v>
      </c>
      <c r="T3555" s="206"/>
    </row>
    <row r="3556" spans="1:20">
      <c r="A3556" s="239">
        <v>3552</v>
      </c>
      <c r="B3556" s="258">
        <v>3552</v>
      </c>
      <c r="C3556" s="105">
        <v>39770</v>
      </c>
      <c r="D3556" s="239"/>
      <c r="E3556" s="277">
        <v>39771</v>
      </c>
      <c r="F3556" s="239"/>
      <c r="G3556" s="239"/>
      <c r="H3556" s="239"/>
      <c r="I3556" s="206">
        <v>72262</v>
      </c>
      <c r="J3556" s="206"/>
      <c r="K3556" s="206"/>
      <c r="L3556" s="206">
        <v>34529</v>
      </c>
      <c r="M3556" s="206" t="s">
        <v>3057</v>
      </c>
      <c r="N3556" s="206">
        <v>114085</v>
      </c>
      <c r="O3556" s="206">
        <v>30710</v>
      </c>
      <c r="P3556" s="206">
        <v>856707</v>
      </c>
      <c r="Q3556" s="206">
        <v>851922</v>
      </c>
      <c r="R3556" s="206">
        <v>14404</v>
      </c>
      <c r="S3556" s="206">
        <v>3980218</v>
      </c>
      <c r="T3556" s="206"/>
    </row>
    <row r="3557" spans="1:20">
      <c r="A3557" s="239">
        <v>3553</v>
      </c>
      <c r="B3557" s="258">
        <v>3553</v>
      </c>
      <c r="C3557" s="105">
        <v>39770</v>
      </c>
      <c r="D3557" s="239"/>
      <c r="E3557" s="277">
        <v>39773</v>
      </c>
      <c r="F3557" s="239"/>
      <c r="G3557" s="239"/>
      <c r="H3557" s="239"/>
      <c r="I3557" s="206">
        <v>72913</v>
      </c>
      <c r="J3557" s="206"/>
      <c r="K3557" s="206"/>
      <c r="L3557" s="206">
        <v>34574</v>
      </c>
      <c r="M3557" s="206" t="s">
        <v>3058</v>
      </c>
      <c r="N3557" s="206">
        <v>125940</v>
      </c>
      <c r="O3557" s="206">
        <v>30777</v>
      </c>
      <c r="P3557" s="206">
        <v>856686</v>
      </c>
      <c r="Q3557" s="206">
        <v>851936</v>
      </c>
      <c r="R3557" s="206">
        <v>14284</v>
      </c>
      <c r="S3557" s="206">
        <v>3980228</v>
      </c>
      <c r="T3557" s="206"/>
    </row>
    <row r="3558" spans="1:20">
      <c r="A3558" s="239">
        <v>3554</v>
      </c>
      <c r="B3558" s="258">
        <v>3554</v>
      </c>
      <c r="C3558" s="105">
        <v>39770</v>
      </c>
      <c r="D3558" s="239"/>
      <c r="E3558" s="277">
        <v>39771</v>
      </c>
      <c r="F3558" s="239"/>
      <c r="G3558" s="239"/>
      <c r="H3558" s="239"/>
      <c r="I3558" s="206">
        <v>72752</v>
      </c>
      <c r="J3558" s="206"/>
      <c r="K3558" s="206"/>
      <c r="L3558" s="206">
        <v>34569</v>
      </c>
      <c r="M3558" s="206" t="s">
        <v>3059</v>
      </c>
      <c r="N3558" s="206">
        <v>126306</v>
      </c>
      <c r="O3558" s="206">
        <v>30763</v>
      </c>
      <c r="P3558" s="206">
        <v>856684</v>
      </c>
      <c r="Q3558" s="206">
        <v>851934</v>
      </c>
      <c r="R3558" s="206">
        <v>13807</v>
      </c>
      <c r="S3558" s="206">
        <v>288051</v>
      </c>
      <c r="T3558" s="206"/>
    </row>
    <row r="3559" spans="1:20">
      <c r="A3559" s="239">
        <v>3555</v>
      </c>
      <c r="B3559" s="258">
        <v>3555</v>
      </c>
      <c r="C3559" s="105">
        <v>39770</v>
      </c>
      <c r="D3559" s="239"/>
      <c r="E3559" s="277">
        <v>39771</v>
      </c>
      <c r="F3559" s="239"/>
      <c r="G3559" s="239"/>
      <c r="H3559" s="239"/>
      <c r="I3559" s="206">
        <v>72745</v>
      </c>
      <c r="J3559" s="206"/>
      <c r="K3559" s="206"/>
      <c r="L3559" s="206">
        <v>34544</v>
      </c>
      <c r="M3559" s="206" t="s">
        <v>3060</v>
      </c>
      <c r="N3559" s="206">
        <v>124713</v>
      </c>
      <c r="O3559" s="206">
        <v>30728</v>
      </c>
      <c r="P3559" s="206">
        <v>854329</v>
      </c>
      <c r="Q3559" s="206">
        <v>851937</v>
      </c>
      <c r="R3559" s="206">
        <v>14251</v>
      </c>
      <c r="S3559" s="206">
        <v>3980234</v>
      </c>
      <c r="T3559" s="206"/>
    </row>
    <row r="3560" spans="1:20">
      <c r="A3560" s="239">
        <v>3556</v>
      </c>
      <c r="B3560" s="258">
        <v>3556</v>
      </c>
      <c r="C3560" s="105">
        <v>39770</v>
      </c>
      <c r="D3560" s="239"/>
      <c r="E3560" s="277">
        <v>39772</v>
      </c>
      <c r="F3560" s="239"/>
      <c r="G3560" s="239"/>
      <c r="H3560" s="239"/>
      <c r="I3560" s="206">
        <v>72582</v>
      </c>
      <c r="J3560" s="206"/>
      <c r="K3560" s="206"/>
      <c r="L3560" s="206">
        <v>34807</v>
      </c>
      <c r="M3560" s="206" t="s">
        <v>3061</v>
      </c>
      <c r="N3560" s="206">
        <v>125615</v>
      </c>
      <c r="O3560" s="206">
        <v>31226</v>
      </c>
      <c r="P3560" s="206">
        <v>854321</v>
      </c>
      <c r="Q3560" s="206">
        <v>851935</v>
      </c>
      <c r="R3560" s="206">
        <v>14773</v>
      </c>
      <c r="S3560" s="206">
        <v>3980085</v>
      </c>
      <c r="T3560" s="206"/>
    </row>
    <row r="3561" spans="1:20">
      <c r="A3561" s="239">
        <v>3557</v>
      </c>
      <c r="B3561" s="258">
        <v>3557</v>
      </c>
      <c r="C3561" s="105">
        <v>39770</v>
      </c>
      <c r="D3561" s="239"/>
      <c r="E3561" s="277">
        <v>39771</v>
      </c>
      <c r="F3561" s="239"/>
      <c r="G3561" s="239"/>
      <c r="H3561" s="239"/>
      <c r="I3561" s="206">
        <v>74956</v>
      </c>
      <c r="J3561" s="206"/>
      <c r="K3561" s="206"/>
      <c r="L3561" s="206">
        <v>34799</v>
      </c>
      <c r="M3561" s="206" t="s">
        <v>3062</v>
      </c>
      <c r="N3561" s="206">
        <v>128441</v>
      </c>
      <c r="O3561" s="206">
        <v>31151</v>
      </c>
      <c r="P3561" s="206">
        <v>854226</v>
      </c>
      <c r="Q3561" s="206">
        <v>851925</v>
      </c>
      <c r="R3561" s="206">
        <v>14551</v>
      </c>
      <c r="S3561" s="206">
        <v>3980092</v>
      </c>
      <c r="T3561" s="206"/>
    </row>
    <row r="3562" spans="1:20">
      <c r="A3562" s="239">
        <v>3558</v>
      </c>
      <c r="B3562" s="258">
        <v>3558</v>
      </c>
      <c r="C3562" s="105">
        <v>39770</v>
      </c>
      <c r="D3562" s="239"/>
      <c r="E3562" s="277">
        <v>39771</v>
      </c>
      <c r="F3562" s="239"/>
      <c r="G3562" s="239"/>
      <c r="H3562" s="239"/>
      <c r="I3562" s="206">
        <v>74904</v>
      </c>
      <c r="J3562" s="206"/>
      <c r="K3562" s="206"/>
      <c r="L3562" s="206">
        <v>34804</v>
      </c>
      <c r="M3562" s="206" t="s">
        <v>3063</v>
      </c>
      <c r="N3562" s="206">
        <v>127159</v>
      </c>
      <c r="O3562" s="206">
        <v>31155</v>
      </c>
      <c r="P3562" s="206">
        <v>854203</v>
      </c>
      <c r="Q3562" s="206">
        <v>581926</v>
      </c>
      <c r="R3562" s="206">
        <v>14785</v>
      </c>
      <c r="S3562" s="206">
        <v>3980093</v>
      </c>
      <c r="T3562" s="206"/>
    </row>
    <row r="3563" spans="1:20">
      <c r="A3563" s="239">
        <v>3559</v>
      </c>
      <c r="B3563" s="258">
        <v>3559</v>
      </c>
      <c r="C3563" s="105">
        <v>39770</v>
      </c>
      <c r="D3563" s="239"/>
      <c r="E3563" s="277">
        <v>39776</v>
      </c>
      <c r="F3563" s="239"/>
      <c r="G3563" s="239"/>
      <c r="H3563" s="239"/>
      <c r="I3563" s="206">
        <v>74958</v>
      </c>
      <c r="J3563" s="206"/>
      <c r="K3563" s="206"/>
      <c r="L3563" s="206">
        <v>34541</v>
      </c>
      <c r="M3563" s="206" t="s">
        <v>3064</v>
      </c>
      <c r="N3563" s="206">
        <v>109220</v>
      </c>
      <c r="O3563" s="206">
        <v>30758</v>
      </c>
      <c r="P3563" s="206">
        <v>854323</v>
      </c>
      <c r="Q3563" s="206">
        <v>851927</v>
      </c>
      <c r="R3563" s="206">
        <v>14181</v>
      </c>
      <c r="S3563" s="206">
        <v>3980046</v>
      </c>
      <c r="T3563" s="206"/>
    </row>
    <row r="3564" spans="1:20">
      <c r="A3564" s="239">
        <v>3560</v>
      </c>
      <c r="B3564" s="258">
        <v>3560</v>
      </c>
      <c r="C3564" s="105">
        <v>39770</v>
      </c>
      <c r="D3564" s="239"/>
      <c r="E3564" s="277">
        <v>39771</v>
      </c>
      <c r="F3564" s="239"/>
      <c r="G3564" s="239"/>
      <c r="H3564" s="239"/>
      <c r="I3564" s="206">
        <v>75004</v>
      </c>
      <c r="J3564" s="206"/>
      <c r="K3564" s="206"/>
      <c r="L3564" s="206">
        <v>34624</v>
      </c>
      <c r="M3564" s="206" t="s">
        <v>3065</v>
      </c>
      <c r="N3564" s="206">
        <v>126162</v>
      </c>
      <c r="O3564" s="206">
        <v>30858</v>
      </c>
      <c r="P3564" s="206">
        <v>854115</v>
      </c>
      <c r="Q3564" s="206">
        <v>851928</v>
      </c>
      <c r="R3564" s="206">
        <v>14285</v>
      </c>
      <c r="S3564" s="206">
        <v>2780070</v>
      </c>
      <c r="T3564" s="206"/>
    </row>
    <row r="3565" spans="1:20">
      <c r="A3565" s="239">
        <v>3561</v>
      </c>
      <c r="B3565" s="258">
        <v>3561</v>
      </c>
      <c r="C3565" s="105">
        <v>39771</v>
      </c>
      <c r="D3565" s="239"/>
      <c r="E3565" s="277">
        <v>39773</v>
      </c>
      <c r="F3565" s="239"/>
      <c r="G3565" s="239"/>
      <c r="H3565" s="239"/>
      <c r="I3565" s="206">
        <v>74994</v>
      </c>
      <c r="J3565" s="206"/>
      <c r="K3565" s="206"/>
      <c r="L3565" s="206">
        <v>34552</v>
      </c>
      <c r="M3565" s="206" t="s">
        <v>3066</v>
      </c>
      <c r="N3565" s="206">
        <v>126788</v>
      </c>
      <c r="O3565" s="206">
        <v>30625</v>
      </c>
      <c r="P3565" s="206">
        <v>855008</v>
      </c>
      <c r="Q3565" s="206">
        <v>851915</v>
      </c>
      <c r="R3565" s="206">
        <v>14293</v>
      </c>
      <c r="S3565" s="206">
        <v>288012</v>
      </c>
      <c r="T3565" s="206"/>
    </row>
    <row r="3566" spans="1:20">
      <c r="A3566" s="239">
        <v>3562</v>
      </c>
      <c r="B3566" s="258">
        <v>3562</v>
      </c>
      <c r="C3566" s="105">
        <v>39771</v>
      </c>
      <c r="D3566" s="239"/>
      <c r="E3566" s="277">
        <v>39771</v>
      </c>
      <c r="F3566" s="239"/>
      <c r="G3566" s="239"/>
      <c r="H3566" s="239"/>
      <c r="I3566" s="206">
        <v>74964</v>
      </c>
      <c r="J3566" s="206"/>
      <c r="K3566" s="206"/>
      <c r="L3566" s="206">
        <v>34918</v>
      </c>
      <c r="M3566" s="206" t="s">
        <v>3067</v>
      </c>
      <c r="N3566" s="206">
        <v>127762</v>
      </c>
      <c r="O3566" s="206">
        <v>31333</v>
      </c>
      <c r="P3566" s="206">
        <v>85624</v>
      </c>
      <c r="Q3566" s="206">
        <v>851933</v>
      </c>
      <c r="R3566" s="206">
        <v>14799</v>
      </c>
      <c r="S3566" s="206">
        <v>288001</v>
      </c>
      <c r="T3566" s="206"/>
    </row>
    <row r="3567" spans="1:20">
      <c r="A3567" s="239">
        <v>3563</v>
      </c>
      <c r="B3567" s="258">
        <v>3563</v>
      </c>
      <c r="C3567" s="105">
        <v>39771</v>
      </c>
      <c r="D3567" s="239"/>
      <c r="E3567" s="277">
        <v>39772</v>
      </c>
      <c r="F3567" s="239"/>
      <c r="G3567" s="239"/>
      <c r="H3567" s="239"/>
      <c r="I3567" s="206">
        <v>74902</v>
      </c>
      <c r="J3567" s="206"/>
      <c r="K3567" s="206"/>
      <c r="L3567" s="206">
        <v>34791</v>
      </c>
      <c r="M3567" s="206" t="s">
        <v>3068</v>
      </c>
      <c r="N3567" s="206">
        <v>127659</v>
      </c>
      <c r="O3567" s="206">
        <v>31169</v>
      </c>
      <c r="P3567" s="206">
        <v>854325</v>
      </c>
      <c r="Q3567" s="206">
        <v>851914</v>
      </c>
      <c r="R3567" s="206">
        <v>14738</v>
      </c>
      <c r="S3567" s="206">
        <v>288007</v>
      </c>
      <c r="T3567" s="206"/>
    </row>
    <row r="3568" spans="1:20">
      <c r="A3568" s="239">
        <v>3564</v>
      </c>
      <c r="B3568" s="258">
        <v>3564</v>
      </c>
      <c r="C3568" s="105">
        <v>39771</v>
      </c>
      <c r="D3568" s="239"/>
      <c r="E3568" s="277">
        <v>39772</v>
      </c>
      <c r="F3568" s="239"/>
      <c r="G3568" s="239"/>
      <c r="H3568" s="239"/>
      <c r="I3568" s="206">
        <v>75011</v>
      </c>
      <c r="J3568" s="206"/>
      <c r="K3568" s="206"/>
      <c r="L3568" s="206">
        <v>34801</v>
      </c>
      <c r="M3568" s="206" t="s">
        <v>3069</v>
      </c>
      <c r="N3568" s="206">
        <v>126158</v>
      </c>
      <c r="O3568" s="206">
        <v>31185</v>
      </c>
      <c r="P3568" s="206">
        <v>854227</v>
      </c>
      <c r="Q3568" s="206">
        <v>851913</v>
      </c>
      <c r="R3568" s="206">
        <v>14521</v>
      </c>
      <c r="S3568" s="206">
        <v>2780084</v>
      </c>
      <c r="T3568" s="206"/>
    </row>
    <row r="3569" spans="1:20">
      <c r="A3569" s="239">
        <v>3565</v>
      </c>
      <c r="B3569" s="258">
        <v>3565</v>
      </c>
      <c r="C3569" s="105">
        <v>39771</v>
      </c>
      <c r="D3569" s="239"/>
      <c r="E3569" s="277">
        <v>39773</v>
      </c>
      <c r="F3569" s="239"/>
      <c r="G3569" s="239"/>
      <c r="H3569" s="239"/>
      <c r="I3569" s="206">
        <v>75012</v>
      </c>
      <c r="J3569" s="206"/>
      <c r="K3569" s="206"/>
      <c r="L3569" s="206">
        <v>34810</v>
      </c>
      <c r="M3569" s="206" t="s">
        <v>3070</v>
      </c>
      <c r="N3569" s="206">
        <v>128112</v>
      </c>
      <c r="O3569" s="206">
        <v>31215</v>
      </c>
      <c r="P3569" s="206">
        <v>856234</v>
      </c>
      <c r="Q3569" s="206">
        <v>853352</v>
      </c>
      <c r="R3569" s="206">
        <v>14765</v>
      </c>
      <c r="S3569" s="206">
        <v>280011</v>
      </c>
      <c r="T3569" s="206"/>
    </row>
    <row r="3570" spans="1:20">
      <c r="A3570" s="239">
        <v>3566</v>
      </c>
      <c r="B3570" s="258">
        <v>3566</v>
      </c>
      <c r="C3570" s="105">
        <v>39771</v>
      </c>
      <c r="D3570" s="239"/>
      <c r="E3570" s="277">
        <v>39771</v>
      </c>
      <c r="F3570" s="239"/>
      <c r="G3570" s="239"/>
      <c r="H3570" s="239"/>
      <c r="I3570" s="206">
        <v>75052</v>
      </c>
      <c r="J3570" s="206"/>
      <c r="K3570" s="206"/>
      <c r="L3570" s="206">
        <v>34839</v>
      </c>
      <c r="M3570" s="206" t="s">
        <v>3071</v>
      </c>
      <c r="N3570" s="206">
        <v>128272</v>
      </c>
      <c r="O3570" s="206">
        <v>31206</v>
      </c>
      <c r="P3570" s="206">
        <v>856471</v>
      </c>
      <c r="Q3570" s="206">
        <v>853951</v>
      </c>
      <c r="R3570" s="206">
        <v>14092</v>
      </c>
      <c r="S3570" s="206">
        <v>288008</v>
      </c>
      <c r="T3570" s="206"/>
    </row>
    <row r="3571" spans="1:20">
      <c r="A3571" s="239">
        <v>3567</v>
      </c>
      <c r="B3571" s="258">
        <v>3567</v>
      </c>
      <c r="C3571" s="105">
        <v>39771</v>
      </c>
      <c r="D3571" s="239"/>
      <c r="E3571" s="277">
        <v>39772</v>
      </c>
      <c r="F3571" s="239"/>
      <c r="G3571" s="239"/>
      <c r="H3571" s="239"/>
      <c r="I3571" s="206">
        <v>75020</v>
      </c>
      <c r="J3571" s="206"/>
      <c r="K3571" s="206"/>
      <c r="L3571" s="206">
        <v>34836</v>
      </c>
      <c r="M3571" s="206" t="s">
        <v>3072</v>
      </c>
      <c r="N3571" s="206">
        <v>126591</v>
      </c>
      <c r="O3571" s="206">
        <v>31216</v>
      </c>
      <c r="P3571" s="206">
        <v>856479</v>
      </c>
      <c r="Q3571" s="206">
        <v>853354</v>
      </c>
      <c r="R3571" s="206">
        <v>14502</v>
      </c>
      <c r="S3571" s="206">
        <v>288010</v>
      </c>
      <c r="T3571" s="206"/>
    </row>
    <row r="3572" spans="1:20">
      <c r="A3572" s="239">
        <v>3568</v>
      </c>
      <c r="B3572" s="258">
        <v>3568</v>
      </c>
      <c r="C3572" s="105">
        <v>39771</v>
      </c>
      <c r="D3572" s="239"/>
      <c r="E3572" s="277">
        <v>39772</v>
      </c>
      <c r="F3572" s="239"/>
      <c r="G3572" s="239"/>
      <c r="H3572" s="239"/>
      <c r="I3572" s="206">
        <v>75008</v>
      </c>
      <c r="J3572" s="206"/>
      <c r="K3572" s="206"/>
      <c r="L3572" s="206">
        <v>34848</v>
      </c>
      <c r="M3572" s="206" t="s">
        <v>3073</v>
      </c>
      <c r="N3572" s="206">
        <v>125933</v>
      </c>
      <c r="O3572" s="206">
        <v>31217</v>
      </c>
      <c r="P3572" s="206">
        <v>852299</v>
      </c>
      <c r="Q3572" s="206">
        <v>853344</v>
      </c>
      <c r="R3572" s="206">
        <v>14577</v>
      </c>
      <c r="S3572" s="206">
        <v>2880074</v>
      </c>
      <c r="T3572" s="206"/>
    </row>
    <row r="3573" spans="1:20">
      <c r="A3573" s="239">
        <v>3569</v>
      </c>
      <c r="B3573" s="258">
        <v>3569</v>
      </c>
      <c r="C3573" s="105">
        <v>39771</v>
      </c>
      <c r="D3573" s="239"/>
      <c r="E3573" s="277">
        <v>39772</v>
      </c>
      <c r="F3573" s="239"/>
      <c r="G3573" s="239"/>
      <c r="H3573" s="239"/>
      <c r="I3573" s="206">
        <v>74776</v>
      </c>
      <c r="J3573" s="206"/>
      <c r="K3573" s="206"/>
      <c r="L3573" s="206">
        <v>34567</v>
      </c>
      <c r="M3573" s="206" t="s">
        <v>3074</v>
      </c>
      <c r="N3573" s="206">
        <v>126305</v>
      </c>
      <c r="O3573" s="206">
        <v>30774</v>
      </c>
      <c r="P3573" s="206">
        <v>854939</v>
      </c>
      <c r="Q3573" s="206">
        <v>853353</v>
      </c>
      <c r="R3573" s="206">
        <v>13461</v>
      </c>
      <c r="S3573" s="206">
        <v>288006</v>
      </c>
      <c r="T3573" s="206"/>
    </row>
    <row r="3574" spans="1:20">
      <c r="A3574" s="239">
        <v>3570</v>
      </c>
      <c r="B3574" s="258">
        <v>3570</v>
      </c>
      <c r="C3574" s="105">
        <v>39771</v>
      </c>
      <c r="D3574" s="239"/>
      <c r="E3574" s="277">
        <v>39772</v>
      </c>
      <c r="F3574" s="239"/>
      <c r="G3574" s="239"/>
      <c r="H3574" s="239"/>
      <c r="I3574" s="206">
        <v>75136</v>
      </c>
      <c r="J3574" s="206"/>
      <c r="K3574" s="206"/>
      <c r="L3574" s="206">
        <v>34852</v>
      </c>
      <c r="M3574" s="206" t="s">
        <v>3075</v>
      </c>
      <c r="N3574" s="206">
        <v>128450</v>
      </c>
      <c r="O3574" s="206">
        <v>31260</v>
      </c>
      <c r="P3574" s="206">
        <v>854166</v>
      </c>
      <c r="Q3574" s="206">
        <v>853345</v>
      </c>
      <c r="R3574" s="206">
        <v>13599</v>
      </c>
      <c r="S3574" s="206">
        <v>3980045</v>
      </c>
      <c r="T3574" s="206"/>
    </row>
    <row r="3575" spans="1:20">
      <c r="A3575" s="239">
        <v>3571</v>
      </c>
      <c r="B3575" s="259">
        <v>3571</v>
      </c>
      <c r="C3575" s="105">
        <v>39771</v>
      </c>
      <c r="D3575" s="239"/>
      <c r="E3575" s="277">
        <v>39772</v>
      </c>
      <c r="F3575" s="239"/>
      <c r="G3575" s="239"/>
      <c r="H3575" s="239"/>
      <c r="I3575" s="206">
        <v>72747</v>
      </c>
      <c r="J3575" s="206"/>
      <c r="K3575" s="206"/>
      <c r="L3575" s="206">
        <v>34910</v>
      </c>
      <c r="M3575" s="206" t="s">
        <v>3076</v>
      </c>
      <c r="N3575" s="206">
        <v>125611</v>
      </c>
      <c r="O3575" s="206">
        <v>32350</v>
      </c>
      <c r="P3575" s="206">
        <v>856063</v>
      </c>
      <c r="Q3575" s="206">
        <v>853355</v>
      </c>
      <c r="R3575" s="206">
        <v>14808</v>
      </c>
      <c r="S3575" s="206">
        <v>3980244</v>
      </c>
      <c r="T3575" s="206"/>
    </row>
    <row r="3576" spans="1:20">
      <c r="A3576" s="239">
        <v>3572</v>
      </c>
      <c r="B3576" s="259">
        <v>3572</v>
      </c>
      <c r="C3576" s="105">
        <v>39771</v>
      </c>
      <c r="D3576" s="239"/>
      <c r="E3576" s="277">
        <v>39772</v>
      </c>
      <c r="F3576" s="239"/>
      <c r="G3576" s="239"/>
      <c r="H3576" s="239"/>
      <c r="I3576" s="206">
        <v>72643</v>
      </c>
      <c r="J3576" s="206"/>
      <c r="K3576" s="206"/>
      <c r="L3576" s="206">
        <v>34909</v>
      </c>
      <c r="M3576" s="206" t="s">
        <v>3077</v>
      </c>
      <c r="N3576" s="206">
        <v>125170</v>
      </c>
      <c r="O3576" s="206">
        <v>31346</v>
      </c>
      <c r="P3576" s="206">
        <v>856475</v>
      </c>
      <c r="Q3576" s="206">
        <v>853356</v>
      </c>
      <c r="R3576" s="206">
        <v>416</v>
      </c>
      <c r="S3576" s="206">
        <v>2880035</v>
      </c>
      <c r="T3576" s="206"/>
    </row>
    <row r="3577" spans="1:20">
      <c r="A3577" s="239">
        <v>3573</v>
      </c>
      <c r="B3577" s="259">
        <v>3573</v>
      </c>
      <c r="C3577" s="105">
        <v>39771</v>
      </c>
      <c r="D3577" s="239"/>
      <c r="E3577" s="277">
        <v>39772</v>
      </c>
      <c r="F3577" s="239"/>
      <c r="G3577" s="239"/>
      <c r="H3577" s="239"/>
      <c r="I3577" s="206">
        <v>75285</v>
      </c>
      <c r="J3577" s="206"/>
      <c r="K3577" s="206"/>
      <c r="L3577" s="206">
        <v>34547</v>
      </c>
      <c r="M3577" s="206" t="s">
        <v>3078</v>
      </c>
      <c r="N3577" s="206">
        <v>127350</v>
      </c>
      <c r="O3577" s="206">
        <v>30739</v>
      </c>
      <c r="P3577" s="206">
        <v>856477</v>
      </c>
      <c r="Q3577" s="206">
        <v>853340</v>
      </c>
      <c r="R3577" s="206">
        <v>14290</v>
      </c>
      <c r="S3577" s="206">
        <v>3980190</v>
      </c>
      <c r="T3577" s="206"/>
    </row>
    <row r="3578" spans="1:20">
      <c r="A3578" s="239">
        <v>3574</v>
      </c>
      <c r="B3578" s="259">
        <v>3574</v>
      </c>
      <c r="C3578" s="105">
        <v>39771</v>
      </c>
      <c r="D3578" s="239"/>
      <c r="E3578" s="239"/>
      <c r="F3578" s="239"/>
      <c r="G3578" s="239"/>
      <c r="H3578" s="239"/>
      <c r="I3578" s="206">
        <v>75298</v>
      </c>
      <c r="J3578" s="206"/>
      <c r="K3578" s="206"/>
      <c r="L3578" s="206">
        <v>34461</v>
      </c>
      <c r="M3578" s="206" t="s">
        <v>3079</v>
      </c>
      <c r="N3578" s="206">
        <v>126585</v>
      </c>
      <c r="O3578" s="206">
        <v>30581</v>
      </c>
      <c r="P3578" s="206">
        <v>856473</v>
      </c>
      <c r="Q3578" s="206">
        <v>853346</v>
      </c>
      <c r="R3578" s="206">
        <v>14143</v>
      </c>
      <c r="S3578" s="206">
        <v>3980111</v>
      </c>
      <c r="T3578" s="206"/>
    </row>
    <row r="3579" spans="1:20">
      <c r="A3579" s="239">
        <v>3575</v>
      </c>
      <c r="B3579" s="259">
        <v>3575</v>
      </c>
      <c r="C3579" s="105">
        <v>39771</v>
      </c>
      <c r="D3579" s="239"/>
      <c r="E3579" s="277">
        <v>39773</v>
      </c>
      <c r="F3579" s="239"/>
      <c r="G3579" s="239"/>
      <c r="H3579" s="239"/>
      <c r="I3579" s="206">
        <v>75249</v>
      </c>
      <c r="J3579" s="206"/>
      <c r="K3579" s="206"/>
      <c r="L3579" s="206">
        <v>34292</v>
      </c>
      <c r="M3579" s="206" t="s">
        <v>3080</v>
      </c>
      <c r="N3579" s="206">
        <v>125175</v>
      </c>
      <c r="O3579" s="206">
        <v>30332</v>
      </c>
      <c r="P3579" s="206">
        <v>856702</v>
      </c>
      <c r="Q3579" s="206">
        <v>853342</v>
      </c>
      <c r="R3579" s="206">
        <v>14085</v>
      </c>
      <c r="S3579" s="206">
        <v>3980032</v>
      </c>
      <c r="T3579" s="206"/>
    </row>
    <row r="3580" spans="1:20">
      <c r="A3580" s="239">
        <v>3576</v>
      </c>
      <c r="B3580" s="259">
        <v>3576</v>
      </c>
      <c r="C3580" s="105">
        <v>39772</v>
      </c>
      <c r="D3580" s="239"/>
      <c r="E3580" s="277">
        <v>39772</v>
      </c>
      <c r="F3580" s="239"/>
      <c r="G3580" s="239"/>
      <c r="H3580" s="239"/>
      <c r="I3580" s="206">
        <v>75234</v>
      </c>
      <c r="J3580" s="206"/>
      <c r="K3580" s="206"/>
      <c r="L3580" s="206">
        <v>34871</v>
      </c>
      <c r="M3580" s="206" t="s">
        <v>3081</v>
      </c>
      <c r="N3580" s="206">
        <v>127589</v>
      </c>
      <c r="O3580" s="206">
        <v>31246</v>
      </c>
      <c r="P3580" s="206">
        <v>856704</v>
      </c>
      <c r="Q3580" s="206">
        <v>853343</v>
      </c>
      <c r="R3580" s="206">
        <v>14437</v>
      </c>
      <c r="S3580" s="206">
        <v>3980054</v>
      </c>
      <c r="T3580" s="206"/>
    </row>
    <row r="3581" spans="1:20">
      <c r="A3581" s="239">
        <v>3577</v>
      </c>
      <c r="B3581" s="259">
        <v>3577</v>
      </c>
      <c r="C3581" s="105">
        <v>39772</v>
      </c>
      <c r="D3581" s="239"/>
      <c r="E3581" s="277">
        <v>39772</v>
      </c>
      <c r="F3581" s="239"/>
      <c r="G3581" s="239"/>
      <c r="H3581" s="239"/>
      <c r="I3581" s="206">
        <v>75384</v>
      </c>
      <c r="J3581" s="206"/>
      <c r="K3581" s="206"/>
      <c r="L3581" s="206">
        <v>34815</v>
      </c>
      <c r="M3581" s="206" t="s">
        <v>3082</v>
      </c>
      <c r="N3581" s="206">
        <v>128283</v>
      </c>
      <c r="O3581" s="206">
        <v>31208</v>
      </c>
      <c r="P3581" s="206">
        <v>856706</v>
      </c>
      <c r="Q3581" s="206">
        <v>853341</v>
      </c>
      <c r="R3581" s="206">
        <v>14561</v>
      </c>
      <c r="S3581" s="206">
        <v>3980046</v>
      </c>
      <c r="T3581" s="206"/>
    </row>
    <row r="3582" spans="1:20">
      <c r="A3582" s="259">
        <v>3578</v>
      </c>
      <c r="B3582" s="259">
        <v>3578</v>
      </c>
      <c r="C3582" s="105">
        <v>39772</v>
      </c>
      <c r="D3582" s="259"/>
      <c r="E3582" s="277">
        <v>39772</v>
      </c>
      <c r="F3582" s="259"/>
      <c r="G3582" s="259"/>
      <c r="H3582" s="259"/>
      <c r="I3582" s="206">
        <v>75165</v>
      </c>
      <c r="J3582" s="206"/>
      <c r="K3582" s="206"/>
      <c r="L3582" s="206">
        <v>34916</v>
      </c>
      <c r="M3582" s="206" t="s">
        <v>3083</v>
      </c>
      <c r="N3582" s="206">
        <v>126584</v>
      </c>
      <c r="O3582" s="206">
        <v>31336</v>
      </c>
      <c r="P3582" s="206">
        <v>856701</v>
      </c>
      <c r="Q3582" s="206">
        <v>853338</v>
      </c>
      <c r="R3582" s="206">
        <v>14781</v>
      </c>
      <c r="S3582" s="206">
        <v>288040</v>
      </c>
      <c r="T3582" s="206"/>
    </row>
    <row r="3583" spans="1:20">
      <c r="A3583" s="259">
        <v>3579</v>
      </c>
      <c r="B3583" s="259">
        <v>3579</v>
      </c>
      <c r="C3583" s="105">
        <v>39772</v>
      </c>
      <c r="D3583" s="259"/>
      <c r="E3583" s="259"/>
      <c r="F3583" s="259"/>
      <c r="G3583" s="259"/>
      <c r="H3583" s="259"/>
      <c r="I3583" s="206">
        <v>75248</v>
      </c>
      <c r="J3583" s="206"/>
      <c r="K3583" s="206"/>
      <c r="L3583" s="206">
        <v>34853</v>
      </c>
      <c r="M3583" s="206" t="s">
        <v>3084</v>
      </c>
      <c r="N3583" s="206">
        <v>128271</v>
      </c>
      <c r="O3583" s="206">
        <v>31237</v>
      </c>
      <c r="P3583" s="206">
        <v>856793</v>
      </c>
      <c r="Q3583" s="206">
        <v>853337</v>
      </c>
      <c r="R3583" s="206">
        <v>13561</v>
      </c>
      <c r="S3583" s="206">
        <v>3980038</v>
      </c>
      <c r="T3583" s="206"/>
    </row>
    <row r="3584" spans="1:20">
      <c r="A3584" s="259">
        <v>3580</v>
      </c>
      <c r="B3584" s="259">
        <v>3580</v>
      </c>
      <c r="C3584" s="105">
        <v>39772</v>
      </c>
      <c r="D3584" s="259"/>
      <c r="E3584" s="277">
        <v>39772</v>
      </c>
      <c r="F3584" s="259"/>
      <c r="G3584" s="259"/>
      <c r="H3584" s="259"/>
      <c r="I3584" s="206">
        <v>75360</v>
      </c>
      <c r="J3584" s="206"/>
      <c r="K3584" s="206"/>
      <c r="L3584" s="206">
        <v>34463</v>
      </c>
      <c r="M3584" s="206" t="s">
        <v>3085</v>
      </c>
      <c r="N3584" s="206">
        <v>128730</v>
      </c>
      <c r="O3584" s="206">
        <v>30583</v>
      </c>
      <c r="P3584" s="206">
        <v>856795</v>
      </c>
      <c r="Q3584" s="206">
        <v>853333</v>
      </c>
      <c r="R3584" s="206">
        <v>13875</v>
      </c>
      <c r="S3584" s="206">
        <v>3980116</v>
      </c>
      <c r="T3584" s="206"/>
    </row>
    <row r="3585" spans="1:20">
      <c r="A3585" s="260">
        <v>3581</v>
      </c>
      <c r="B3585" s="259">
        <v>3581</v>
      </c>
      <c r="C3585" s="105">
        <v>39772</v>
      </c>
      <c r="D3585" s="259"/>
      <c r="E3585" s="259"/>
      <c r="F3585" s="259"/>
      <c r="G3585" s="259"/>
      <c r="H3585" s="259"/>
      <c r="I3585" s="206">
        <v>75160</v>
      </c>
      <c r="J3585" s="206"/>
      <c r="K3585" s="206"/>
      <c r="L3585" s="206">
        <v>34438</v>
      </c>
      <c r="M3585" s="206" t="s">
        <v>3086</v>
      </c>
      <c r="N3585" s="206">
        <v>128584</v>
      </c>
      <c r="O3585" s="206">
        <v>30536</v>
      </c>
      <c r="P3585" s="206">
        <v>856804</v>
      </c>
      <c r="Q3585" s="206">
        <v>853332</v>
      </c>
      <c r="R3585" s="206">
        <v>14165</v>
      </c>
      <c r="S3585" s="206">
        <v>3980043</v>
      </c>
      <c r="T3585" s="206"/>
    </row>
    <row r="3586" spans="1:20">
      <c r="A3586" s="260">
        <v>3582</v>
      </c>
      <c r="B3586" s="259">
        <v>3582</v>
      </c>
      <c r="C3586" s="105">
        <v>39772</v>
      </c>
      <c r="D3586" s="259"/>
      <c r="E3586" s="259"/>
      <c r="F3586" s="259"/>
      <c r="G3586" s="259"/>
      <c r="H3586" s="259"/>
      <c r="I3586" s="206">
        <v>75303</v>
      </c>
      <c r="J3586" s="206"/>
      <c r="K3586" s="206"/>
      <c r="L3586" s="206">
        <v>34798</v>
      </c>
      <c r="M3586" s="206" t="s">
        <v>3087</v>
      </c>
      <c r="N3586" s="206">
        <v>126588</v>
      </c>
      <c r="O3586" s="206">
        <v>31187</v>
      </c>
      <c r="P3586" s="206">
        <v>856451</v>
      </c>
      <c r="Q3586" s="206">
        <v>853336</v>
      </c>
      <c r="R3586" s="206">
        <v>14755</v>
      </c>
      <c r="S3586" s="206">
        <v>3980049</v>
      </c>
      <c r="T3586" s="206"/>
    </row>
    <row r="3587" spans="1:20">
      <c r="A3587" s="260">
        <v>3583</v>
      </c>
      <c r="B3587" s="259">
        <v>3583</v>
      </c>
      <c r="C3587" s="105">
        <v>39772</v>
      </c>
      <c r="D3587" s="259"/>
      <c r="E3587" s="277">
        <v>39773</v>
      </c>
      <c r="F3587" s="259"/>
      <c r="G3587" s="259"/>
      <c r="H3587" s="259"/>
      <c r="I3587" s="206">
        <v>75287</v>
      </c>
      <c r="J3587" s="206"/>
      <c r="K3587" s="206"/>
      <c r="L3587" s="206">
        <v>34837</v>
      </c>
      <c r="M3587" s="206" t="s">
        <v>3088</v>
      </c>
      <c r="N3587" s="206">
        <v>128735</v>
      </c>
      <c r="O3587" s="206">
        <v>31213</v>
      </c>
      <c r="P3587" s="206">
        <v>854228</v>
      </c>
      <c r="Q3587" s="206">
        <v>853335</v>
      </c>
      <c r="R3587" s="206">
        <v>14500</v>
      </c>
      <c r="S3587" s="206">
        <v>3980053</v>
      </c>
      <c r="T3587" s="206"/>
    </row>
    <row r="3588" spans="1:20">
      <c r="A3588" s="260">
        <v>3584</v>
      </c>
      <c r="B3588" s="259">
        <v>3584</v>
      </c>
      <c r="C3588" s="105">
        <v>39772</v>
      </c>
      <c r="D3588" s="259"/>
      <c r="E3588" s="277">
        <v>39772</v>
      </c>
      <c r="F3588" s="259"/>
      <c r="G3588" s="259"/>
      <c r="H3588" s="259"/>
      <c r="I3588" s="206">
        <v>75388</v>
      </c>
      <c r="J3588" s="206"/>
      <c r="K3588" s="206"/>
      <c r="L3588" s="206">
        <v>34816</v>
      </c>
      <c r="M3588" s="206" t="s">
        <v>3089</v>
      </c>
      <c r="N3588" s="206">
        <v>126593</v>
      </c>
      <c r="O3588" s="206">
        <v>31219</v>
      </c>
      <c r="P3588" s="206">
        <v>854202</v>
      </c>
      <c r="Q3588" s="206">
        <v>852516</v>
      </c>
      <c r="R3588" s="206">
        <v>14572</v>
      </c>
      <c r="S3588" s="206">
        <v>3980037</v>
      </c>
      <c r="T3588" s="206"/>
    </row>
    <row r="3589" spans="1:20">
      <c r="A3589" s="260">
        <v>3585</v>
      </c>
      <c r="B3589" s="259">
        <v>3585</v>
      </c>
      <c r="C3589" s="105">
        <v>39772</v>
      </c>
      <c r="D3589" s="259"/>
      <c r="E3589" s="277">
        <v>39773</v>
      </c>
      <c r="F3589" s="259"/>
      <c r="G3589" s="259"/>
      <c r="H3589" s="259"/>
      <c r="I3589" s="206">
        <v>73713</v>
      </c>
      <c r="J3589" s="206"/>
      <c r="K3589" s="206"/>
      <c r="L3589" s="206">
        <v>34334</v>
      </c>
      <c r="M3589" s="206" t="s">
        <v>3090</v>
      </c>
      <c r="N3589" s="206">
        <v>128443</v>
      </c>
      <c r="O3589" s="206">
        <v>30426</v>
      </c>
      <c r="P3589" s="206">
        <v>854474</v>
      </c>
      <c r="Q3589" s="206">
        <v>852524</v>
      </c>
      <c r="R3589" s="206">
        <v>14059</v>
      </c>
      <c r="S3589" s="206">
        <v>3980191</v>
      </c>
      <c r="T3589" s="206"/>
    </row>
    <row r="3590" spans="1:20">
      <c r="A3590" s="260">
        <v>3586</v>
      </c>
      <c r="B3590" s="259">
        <v>3586</v>
      </c>
      <c r="C3590" s="105">
        <v>39772</v>
      </c>
      <c r="D3590" s="259"/>
      <c r="E3590" s="277">
        <v>39773</v>
      </c>
      <c r="F3590" s="259"/>
      <c r="G3590" s="259"/>
      <c r="H3590" s="259"/>
      <c r="I3590" s="206">
        <v>73678</v>
      </c>
      <c r="J3590" s="206"/>
      <c r="K3590" s="206"/>
      <c r="L3590" s="206">
        <v>34318</v>
      </c>
      <c r="M3590" s="206" t="s">
        <v>3091</v>
      </c>
      <c r="N3590" s="206">
        <v>127935</v>
      </c>
      <c r="O3590" s="206">
        <v>30377</v>
      </c>
      <c r="P3590" s="206">
        <v>854478</v>
      </c>
      <c r="Q3590" s="206">
        <v>852518</v>
      </c>
      <c r="R3590" s="206">
        <v>13723</v>
      </c>
      <c r="S3590" s="206">
        <v>288028</v>
      </c>
      <c r="T3590" s="206"/>
    </row>
    <row r="3591" spans="1:20">
      <c r="A3591" s="260">
        <v>3587</v>
      </c>
      <c r="B3591" s="259">
        <v>3587</v>
      </c>
      <c r="C3591" s="105">
        <v>39772</v>
      </c>
      <c r="D3591" s="259"/>
      <c r="E3591" s="277">
        <v>39773</v>
      </c>
      <c r="F3591" s="259"/>
      <c r="G3591" s="259"/>
      <c r="H3591" s="259"/>
      <c r="I3591" s="206">
        <v>75323</v>
      </c>
      <c r="J3591" s="206"/>
      <c r="K3591" s="206"/>
      <c r="L3591" s="206">
        <v>34423</v>
      </c>
      <c r="M3591" s="206" t="s">
        <v>3092</v>
      </c>
      <c r="N3591" s="206">
        <v>128118</v>
      </c>
      <c r="O3591" s="206">
        <v>30537</v>
      </c>
      <c r="P3591" s="206">
        <v>851678</v>
      </c>
      <c r="Q3591" s="206">
        <v>852513</v>
      </c>
      <c r="R3591" s="206">
        <v>14212</v>
      </c>
      <c r="S3591" s="206">
        <v>3980230</v>
      </c>
      <c r="T3591" s="206"/>
    </row>
    <row r="3592" spans="1:20">
      <c r="A3592" s="260">
        <v>3588</v>
      </c>
      <c r="B3592" s="259">
        <v>3588</v>
      </c>
      <c r="C3592" s="105">
        <v>39772</v>
      </c>
      <c r="D3592" s="259"/>
      <c r="E3592" s="259"/>
      <c r="F3592" s="259"/>
      <c r="G3592" s="259"/>
      <c r="H3592" s="259"/>
      <c r="I3592" s="206">
        <v>75294</v>
      </c>
      <c r="J3592" s="206"/>
      <c r="K3592" s="206"/>
      <c r="L3592" s="206">
        <v>34393</v>
      </c>
      <c r="M3592" s="206" t="s">
        <v>3093</v>
      </c>
      <c r="N3592" s="206">
        <v>128840</v>
      </c>
      <c r="O3592" s="206">
        <v>30508</v>
      </c>
      <c r="P3592" s="206">
        <v>852273</v>
      </c>
      <c r="Q3592" s="206">
        <v>852496</v>
      </c>
      <c r="R3592" s="206">
        <v>13965</v>
      </c>
      <c r="S3592" s="206">
        <v>3980105</v>
      </c>
      <c r="T3592" s="206"/>
    </row>
    <row r="3593" spans="1:20">
      <c r="A3593" s="260">
        <v>3589</v>
      </c>
      <c r="B3593" s="259">
        <v>3589</v>
      </c>
      <c r="C3593" s="105">
        <v>39772</v>
      </c>
      <c r="D3593" s="259"/>
      <c r="E3593" s="277">
        <v>39773</v>
      </c>
      <c r="F3593" s="259"/>
      <c r="G3593" s="259"/>
      <c r="H3593" s="259"/>
      <c r="I3593" s="206">
        <v>75361</v>
      </c>
      <c r="J3593" s="206"/>
      <c r="K3593" s="206"/>
      <c r="L3593" s="206">
        <v>34630</v>
      </c>
      <c r="M3593" s="206" t="s">
        <v>3094</v>
      </c>
      <c r="N3593" s="206">
        <v>128588</v>
      </c>
      <c r="O3593" s="206">
        <v>30857</v>
      </c>
      <c r="P3593" s="206">
        <v>851492</v>
      </c>
      <c r="Q3593" s="206">
        <v>852504</v>
      </c>
      <c r="R3593" s="206">
        <v>14332</v>
      </c>
      <c r="S3593" s="206">
        <v>3980215</v>
      </c>
      <c r="T3593" s="206"/>
    </row>
    <row r="3594" spans="1:20">
      <c r="A3594" s="260">
        <v>3590</v>
      </c>
      <c r="B3594" s="259">
        <v>3590</v>
      </c>
      <c r="C3594" s="105">
        <v>39772</v>
      </c>
      <c r="D3594" s="259"/>
      <c r="E3594" s="277">
        <v>39773</v>
      </c>
      <c r="F3594" s="259"/>
      <c r="G3594" s="259"/>
      <c r="H3594" s="259"/>
      <c r="I3594" s="206">
        <v>75367</v>
      </c>
      <c r="J3594" s="206"/>
      <c r="K3594" s="206"/>
      <c r="L3594" s="206">
        <v>34449</v>
      </c>
      <c r="M3594" s="206" t="s">
        <v>3095</v>
      </c>
      <c r="N3594" s="206">
        <v>128448</v>
      </c>
      <c r="O3594" s="206">
        <v>30575</v>
      </c>
      <c r="P3594" s="206">
        <v>851637</v>
      </c>
      <c r="Q3594" s="206">
        <v>852511</v>
      </c>
      <c r="R3594" s="206">
        <v>13999</v>
      </c>
      <c r="S3594" s="206">
        <v>3980245</v>
      </c>
      <c r="T3594" s="206"/>
    </row>
    <row r="3595" spans="1:20">
      <c r="A3595" s="260">
        <v>3591</v>
      </c>
      <c r="B3595" s="259">
        <v>3591</v>
      </c>
      <c r="C3595" s="105">
        <v>39773</v>
      </c>
      <c r="D3595" s="259"/>
      <c r="E3595" s="277">
        <v>39773</v>
      </c>
      <c r="F3595" s="259"/>
      <c r="G3595" s="259"/>
      <c r="H3595" s="259"/>
      <c r="I3595" s="206">
        <v>75283</v>
      </c>
      <c r="J3595" s="206"/>
      <c r="K3595" s="206"/>
      <c r="L3595" s="206">
        <v>34332</v>
      </c>
      <c r="M3595" s="206" t="s">
        <v>3096</v>
      </c>
      <c r="N3595" s="206">
        <v>126143</v>
      </c>
      <c r="O3595" s="206">
        <v>30402</v>
      </c>
      <c r="P3595" s="206">
        <v>851649</v>
      </c>
      <c r="Q3595" s="206">
        <v>852523</v>
      </c>
      <c r="R3595" s="206">
        <v>14049</v>
      </c>
      <c r="S3595" s="206">
        <v>288022</v>
      </c>
      <c r="T3595" s="206"/>
    </row>
    <row r="3596" spans="1:20">
      <c r="A3596" s="260">
        <v>3592</v>
      </c>
      <c r="B3596" s="259">
        <v>3592</v>
      </c>
      <c r="C3596" s="105">
        <v>39773</v>
      </c>
      <c r="D3596" s="259"/>
      <c r="E3596" s="277">
        <v>39776</v>
      </c>
      <c r="F3596" s="259"/>
      <c r="G3596" s="259"/>
      <c r="H3596" s="259"/>
      <c r="I3596" s="206">
        <v>75239</v>
      </c>
      <c r="J3596" s="206"/>
      <c r="K3596" s="206"/>
      <c r="L3596" s="206">
        <v>34642</v>
      </c>
      <c r="M3596" s="206" t="s">
        <v>3097</v>
      </c>
      <c r="N3596" s="206">
        <v>128578</v>
      </c>
      <c r="O3596" s="206">
        <v>30890</v>
      </c>
      <c r="P3596" s="206">
        <v>856095</v>
      </c>
      <c r="Q3596" s="206">
        <v>852514</v>
      </c>
      <c r="R3596" s="206">
        <v>14298</v>
      </c>
      <c r="S3596" s="206">
        <v>288024</v>
      </c>
      <c r="T3596" s="206"/>
    </row>
    <row r="3597" spans="1:20">
      <c r="A3597" s="260">
        <v>3593</v>
      </c>
      <c r="B3597" s="259">
        <v>3593</v>
      </c>
      <c r="C3597" s="105">
        <v>39773</v>
      </c>
      <c r="D3597" s="259"/>
      <c r="E3597" s="277">
        <v>39773</v>
      </c>
      <c r="F3597" s="259"/>
      <c r="G3597" s="259"/>
      <c r="H3597" s="259"/>
      <c r="I3597" s="206">
        <v>75373</v>
      </c>
      <c r="J3597" s="206"/>
      <c r="K3597" s="206"/>
      <c r="L3597" s="206">
        <v>34591</v>
      </c>
      <c r="M3597" s="206" t="s">
        <v>3098</v>
      </c>
      <c r="N3597" s="206">
        <v>128844</v>
      </c>
      <c r="O3597" s="206">
        <v>30817</v>
      </c>
      <c r="P3597" s="206">
        <v>854537</v>
      </c>
      <c r="Q3597" s="206">
        <v>852503</v>
      </c>
      <c r="R3597" s="206">
        <v>14259</v>
      </c>
      <c r="S3597" s="206">
        <v>288023</v>
      </c>
      <c r="T3597" s="206"/>
    </row>
    <row r="3598" spans="1:20">
      <c r="A3598" s="260">
        <v>3594</v>
      </c>
      <c r="B3598" s="259">
        <v>3594</v>
      </c>
      <c r="C3598" s="105">
        <v>39773</v>
      </c>
      <c r="D3598" s="259"/>
      <c r="E3598" s="277">
        <v>39773</v>
      </c>
      <c r="F3598" s="259"/>
      <c r="G3598" s="259"/>
      <c r="H3598" s="259"/>
      <c r="I3598" s="206">
        <v>75369</v>
      </c>
      <c r="J3598" s="206"/>
      <c r="K3598" s="206"/>
      <c r="L3598" s="206">
        <v>34474</v>
      </c>
      <c r="M3598" s="206" t="s">
        <v>3099</v>
      </c>
      <c r="N3598" s="206">
        <v>127934</v>
      </c>
      <c r="O3598" s="206">
        <v>30631</v>
      </c>
      <c r="P3598" s="206">
        <v>851639</v>
      </c>
      <c r="Q3598" s="206">
        <v>852502</v>
      </c>
      <c r="R3598" s="206">
        <v>13823</v>
      </c>
      <c r="S3598" s="206">
        <v>288041</v>
      </c>
      <c r="T3598" s="206"/>
    </row>
    <row r="3599" spans="1:20">
      <c r="A3599" s="260">
        <v>3595</v>
      </c>
      <c r="B3599" s="259">
        <v>3595</v>
      </c>
      <c r="C3599" s="105">
        <v>39773</v>
      </c>
      <c r="D3599" s="259"/>
      <c r="E3599" s="277">
        <v>39773</v>
      </c>
      <c r="F3599" s="259"/>
      <c r="G3599" s="259"/>
      <c r="H3599" s="259"/>
      <c r="I3599" s="206">
        <v>75229</v>
      </c>
      <c r="J3599" s="206"/>
      <c r="K3599" s="206"/>
      <c r="L3599" s="206">
        <v>34551</v>
      </c>
      <c r="M3599" s="206" t="s">
        <v>3100</v>
      </c>
      <c r="N3599" s="206">
        <v>128740</v>
      </c>
      <c r="O3599" s="206">
        <v>30755</v>
      </c>
      <c r="P3599" s="206">
        <v>854324</v>
      </c>
      <c r="Q3599" s="206">
        <v>852522</v>
      </c>
      <c r="R3599" s="206">
        <v>14333</v>
      </c>
      <c r="S3599" s="206">
        <v>288014</v>
      </c>
      <c r="T3599" s="206"/>
    </row>
    <row r="3600" spans="1:20">
      <c r="A3600" s="260">
        <v>3596</v>
      </c>
      <c r="B3600" s="259">
        <v>3596</v>
      </c>
      <c r="C3600" s="105">
        <v>39773</v>
      </c>
      <c r="D3600" s="259"/>
      <c r="E3600" s="259"/>
      <c r="F3600" s="259"/>
      <c r="G3600" s="259"/>
      <c r="H3600" s="259"/>
      <c r="I3600" s="206">
        <v>75292</v>
      </c>
      <c r="J3600" s="206"/>
      <c r="K3600" s="206"/>
      <c r="L3600" s="206">
        <v>34436</v>
      </c>
      <c r="M3600" s="206" t="s">
        <v>3101</v>
      </c>
      <c r="N3600" s="206">
        <v>127952</v>
      </c>
      <c r="O3600" s="206">
        <v>30528</v>
      </c>
      <c r="P3600" s="206">
        <v>854205</v>
      </c>
      <c r="Q3600" s="206">
        <v>853330</v>
      </c>
      <c r="R3600" s="206">
        <v>13747</v>
      </c>
      <c r="S3600" s="206"/>
      <c r="T3600" s="206"/>
    </row>
    <row r="3601" spans="1:20">
      <c r="A3601" s="260">
        <v>3597</v>
      </c>
      <c r="B3601" s="259">
        <v>3597</v>
      </c>
      <c r="C3601" s="105">
        <v>39773</v>
      </c>
      <c r="D3601" s="259"/>
      <c r="E3601" s="277">
        <v>39776</v>
      </c>
      <c r="F3601" s="259"/>
      <c r="G3601" s="259"/>
      <c r="H3601" s="259"/>
      <c r="I3601" s="206">
        <v>75296</v>
      </c>
      <c r="J3601" s="206"/>
      <c r="K3601" s="206"/>
      <c r="L3601" s="206">
        <v>34657</v>
      </c>
      <c r="M3601" s="206" t="s">
        <v>3102</v>
      </c>
      <c r="N3601" s="206">
        <v>127950</v>
      </c>
      <c r="O3601" s="206">
        <v>30915</v>
      </c>
      <c r="P3601" s="206">
        <v>854330</v>
      </c>
      <c r="Q3601" s="206">
        <v>853329</v>
      </c>
      <c r="R3601" s="206">
        <v>14506</v>
      </c>
      <c r="S3601" s="206">
        <v>3980238</v>
      </c>
      <c r="T3601" s="206"/>
    </row>
    <row r="3602" spans="1:20">
      <c r="A3602" s="260">
        <v>3598</v>
      </c>
      <c r="B3602" s="259">
        <v>3598</v>
      </c>
      <c r="C3602" s="105">
        <v>39773</v>
      </c>
      <c r="D3602" s="259"/>
      <c r="E3602" s="277">
        <v>39776</v>
      </c>
      <c r="F3602" s="259"/>
      <c r="G3602" s="259"/>
      <c r="H3602" s="259"/>
      <c r="I3602" s="206">
        <v>75279</v>
      </c>
      <c r="J3602" s="206"/>
      <c r="K3602" s="206"/>
      <c r="L3602" s="206">
        <v>34625</v>
      </c>
      <c r="M3602" s="206" t="s">
        <v>3103</v>
      </c>
      <c r="N3602" s="206">
        <v>126442</v>
      </c>
      <c r="O3602" s="206">
        <v>30849</v>
      </c>
      <c r="P3602" s="206">
        <v>854327</v>
      </c>
      <c r="Q3602" s="206">
        <v>852500</v>
      </c>
      <c r="R3602" s="206">
        <v>14308</v>
      </c>
      <c r="S3602" s="206">
        <v>3980232</v>
      </c>
      <c r="T3602" s="206"/>
    </row>
    <row r="3603" spans="1:20">
      <c r="A3603" s="260">
        <v>3599</v>
      </c>
      <c r="B3603" s="259">
        <v>3599</v>
      </c>
      <c r="C3603" s="105">
        <v>39773</v>
      </c>
      <c r="D3603" s="259"/>
      <c r="E3603" s="277">
        <v>39776</v>
      </c>
      <c r="F3603" s="259"/>
      <c r="G3603" s="259"/>
      <c r="H3603" s="259"/>
      <c r="I3603" s="206">
        <v>73795</v>
      </c>
      <c r="J3603" s="206"/>
      <c r="K3603" s="206"/>
      <c r="L3603" s="206">
        <v>34803</v>
      </c>
      <c r="M3603" s="206" t="s">
        <v>3104</v>
      </c>
      <c r="N3603" s="206">
        <v>128097</v>
      </c>
      <c r="O3603" s="206">
        <v>31180</v>
      </c>
      <c r="P3603" s="206">
        <v>854201</v>
      </c>
      <c r="Q3603" s="206">
        <v>853331</v>
      </c>
      <c r="R3603" s="206">
        <v>14786</v>
      </c>
      <c r="S3603" s="206">
        <v>288042</v>
      </c>
      <c r="T3603" s="206"/>
    </row>
    <row r="3604" spans="1:20">
      <c r="A3604" s="260">
        <v>3600</v>
      </c>
      <c r="B3604" s="259">
        <v>3600</v>
      </c>
      <c r="C3604" s="105">
        <v>39773</v>
      </c>
      <c r="D3604" s="259"/>
      <c r="E3604" s="277">
        <v>39776</v>
      </c>
      <c r="F3604" s="259"/>
      <c r="G3604" s="259"/>
      <c r="H3604" s="259"/>
      <c r="I3604" s="206">
        <v>73704</v>
      </c>
      <c r="J3604" s="206"/>
      <c r="K3604" s="206"/>
      <c r="L3604" s="206">
        <v>34568</v>
      </c>
      <c r="M3604" s="206" t="s">
        <v>3105</v>
      </c>
      <c r="N3604" s="206">
        <v>128270</v>
      </c>
      <c r="O3604" s="206">
        <v>30773</v>
      </c>
      <c r="P3604" s="206">
        <v>854473</v>
      </c>
      <c r="Q3604" s="206">
        <v>852525</v>
      </c>
      <c r="R3604" s="206">
        <v>13457</v>
      </c>
      <c r="S3604" s="206">
        <v>288043</v>
      </c>
      <c r="T3604" s="206"/>
    </row>
    <row r="3605" spans="1:20">
      <c r="A3605" s="260">
        <v>3601</v>
      </c>
      <c r="B3605" s="259">
        <v>3601</v>
      </c>
      <c r="C3605" s="105">
        <v>39773</v>
      </c>
      <c r="D3605" s="259"/>
      <c r="E3605" s="277">
        <v>39776</v>
      </c>
      <c r="F3605" s="259"/>
      <c r="G3605" s="259"/>
      <c r="H3605" s="259"/>
      <c r="I3605" s="206">
        <v>73865</v>
      </c>
      <c r="J3605" s="206"/>
      <c r="K3605" s="206"/>
      <c r="L3605" s="206">
        <v>34329</v>
      </c>
      <c r="M3605" s="206" t="s">
        <v>3106</v>
      </c>
      <c r="N3605" s="206">
        <v>127936</v>
      </c>
      <c r="O3605" s="206">
        <v>30415</v>
      </c>
      <c r="P3605" s="206">
        <v>854204</v>
      </c>
      <c r="Q3605" s="206">
        <v>852497</v>
      </c>
      <c r="R3605" s="206">
        <v>14071</v>
      </c>
      <c r="S3605" s="206">
        <v>288038</v>
      </c>
      <c r="T3605" s="206"/>
    </row>
    <row r="3606" spans="1:20">
      <c r="A3606" s="260">
        <v>3602</v>
      </c>
      <c r="B3606" s="259">
        <v>3602</v>
      </c>
      <c r="C3606" s="105">
        <v>39773</v>
      </c>
      <c r="D3606" s="259"/>
      <c r="E3606" s="277">
        <v>39776</v>
      </c>
      <c r="F3606" s="259"/>
      <c r="G3606" s="259"/>
      <c r="H3606" s="259"/>
      <c r="I3606" s="206">
        <v>73903</v>
      </c>
      <c r="J3606" s="206"/>
      <c r="K3606" s="206"/>
      <c r="L3606" s="206">
        <v>34562</v>
      </c>
      <c r="M3606" s="206" t="s">
        <v>3107</v>
      </c>
      <c r="N3606" s="206">
        <v>128643</v>
      </c>
      <c r="O3606" s="206">
        <v>30775</v>
      </c>
      <c r="P3606" s="206">
        <v>854479</v>
      </c>
      <c r="Q3606" s="206">
        <v>852499</v>
      </c>
      <c r="R3606" s="206">
        <v>13896</v>
      </c>
      <c r="S3606" s="206">
        <v>288045</v>
      </c>
      <c r="T3606" s="206"/>
    </row>
    <row r="3607" spans="1:20">
      <c r="A3607" s="260">
        <v>3603</v>
      </c>
      <c r="B3607" s="259">
        <v>3603</v>
      </c>
      <c r="C3607" s="105">
        <v>39773</v>
      </c>
      <c r="D3607" s="259"/>
      <c r="E3607" s="277">
        <v>39776</v>
      </c>
      <c r="F3607" s="259"/>
      <c r="G3607" s="259"/>
      <c r="H3607" s="259"/>
      <c r="I3607" s="206">
        <v>75215</v>
      </c>
      <c r="J3607" s="206"/>
      <c r="K3607" s="206"/>
      <c r="L3607" s="206">
        <v>34053</v>
      </c>
      <c r="M3607" s="206" t="s">
        <v>3108</v>
      </c>
      <c r="N3607" s="206">
        <v>125612</v>
      </c>
      <c r="O3607" s="206">
        <v>29981</v>
      </c>
      <c r="P3607" s="206">
        <v>857379</v>
      </c>
      <c r="Q3607" s="206">
        <v>852498</v>
      </c>
      <c r="R3607" s="206">
        <v>13523</v>
      </c>
      <c r="S3607" s="206">
        <v>3980236</v>
      </c>
      <c r="T3607" s="206"/>
    </row>
    <row r="3608" spans="1:20">
      <c r="A3608" s="260">
        <v>3604</v>
      </c>
      <c r="B3608" s="259">
        <v>3604</v>
      </c>
      <c r="C3608" s="105">
        <v>39773</v>
      </c>
      <c r="D3608" s="259"/>
      <c r="E3608" s="277">
        <v>39777</v>
      </c>
      <c r="F3608" s="259"/>
      <c r="G3608" s="259"/>
      <c r="H3608" s="259"/>
      <c r="I3608" s="206">
        <v>75471</v>
      </c>
      <c r="J3608" s="206"/>
      <c r="K3608" s="206"/>
      <c r="L3608" s="206">
        <v>34196</v>
      </c>
      <c r="M3608" s="206" t="s">
        <v>3109</v>
      </c>
      <c r="N3608" s="206">
        <v>95662</v>
      </c>
      <c r="O3608" s="206">
        <v>30223</v>
      </c>
      <c r="P3608" s="206">
        <v>857376</v>
      </c>
      <c r="Q3608" s="206">
        <v>852509</v>
      </c>
      <c r="R3608" s="206">
        <v>13804</v>
      </c>
      <c r="S3608" s="206">
        <v>3980012</v>
      </c>
      <c r="T3608" s="206"/>
    </row>
    <row r="3609" spans="1:20">
      <c r="A3609" s="260">
        <v>3605</v>
      </c>
      <c r="B3609" s="259">
        <v>3605</v>
      </c>
      <c r="C3609" s="105">
        <v>39773</v>
      </c>
      <c r="D3609" s="259"/>
      <c r="E3609" s="259"/>
      <c r="F3609" s="259"/>
      <c r="G3609" s="259"/>
      <c r="H3609" s="259"/>
      <c r="I3609" s="206">
        <v>75392</v>
      </c>
      <c r="J3609" s="206"/>
      <c r="K3609" s="206"/>
      <c r="L3609" s="206">
        <v>34525</v>
      </c>
      <c r="M3609" s="206" t="s">
        <v>3110</v>
      </c>
      <c r="N3609" s="206">
        <v>125493</v>
      </c>
      <c r="O3609" s="206">
        <v>30686</v>
      </c>
      <c r="P3609" s="206">
        <v>857377</v>
      </c>
      <c r="Q3609" s="206">
        <v>852506</v>
      </c>
      <c r="R3609" s="206">
        <v>14481</v>
      </c>
      <c r="S3609" s="206">
        <v>288025</v>
      </c>
      <c r="T3609" s="206"/>
    </row>
    <row r="3610" spans="1:20">
      <c r="A3610" s="260">
        <v>3606</v>
      </c>
      <c r="B3610" s="259">
        <v>3606</v>
      </c>
      <c r="C3610" s="105">
        <v>39776</v>
      </c>
      <c r="D3610" s="259"/>
      <c r="E3610" s="277">
        <v>39776</v>
      </c>
      <c r="F3610" s="259"/>
      <c r="G3610" s="259"/>
      <c r="H3610" s="259"/>
      <c r="I3610" s="206">
        <v>75139</v>
      </c>
      <c r="J3610" s="206"/>
      <c r="K3610" s="206"/>
      <c r="L3610" s="206">
        <v>34558</v>
      </c>
      <c r="M3610" s="206" t="s">
        <v>3111</v>
      </c>
      <c r="N3610" s="206">
        <v>128252</v>
      </c>
      <c r="O3610" s="206">
        <v>30771</v>
      </c>
      <c r="P3610" s="206">
        <v>857382</v>
      </c>
      <c r="Q3610" s="206">
        <v>852517</v>
      </c>
      <c r="R3610" s="206">
        <v>14428</v>
      </c>
      <c r="S3610" s="206">
        <v>288026</v>
      </c>
      <c r="T3610" s="206"/>
    </row>
    <row r="3611" spans="1:20">
      <c r="A3611" s="260">
        <v>3607</v>
      </c>
      <c r="B3611" s="259">
        <v>3607</v>
      </c>
      <c r="C3611" s="105">
        <v>39776</v>
      </c>
      <c r="D3611" s="259"/>
      <c r="E3611" s="277">
        <v>39776</v>
      </c>
      <c r="F3611" s="259"/>
      <c r="G3611" s="259"/>
      <c r="H3611" s="259"/>
      <c r="I3611" s="206">
        <v>75393</v>
      </c>
      <c r="J3611" s="206"/>
      <c r="K3611" s="206"/>
      <c r="L3611" s="206">
        <v>34539</v>
      </c>
      <c r="M3611" s="206" t="s">
        <v>3112</v>
      </c>
      <c r="N3611" s="206">
        <v>125849</v>
      </c>
      <c r="O3611" s="206">
        <v>30748</v>
      </c>
      <c r="P3611" s="206">
        <v>857388</v>
      </c>
      <c r="Q3611" s="206">
        <v>852501</v>
      </c>
      <c r="R3611" s="206">
        <v>13701</v>
      </c>
      <c r="S3611" s="206">
        <v>3980016</v>
      </c>
      <c r="T3611" s="206"/>
    </row>
    <row r="3612" spans="1:20">
      <c r="A3612" s="260">
        <v>3608</v>
      </c>
      <c r="B3612" s="259">
        <v>3608</v>
      </c>
      <c r="C3612" s="105">
        <v>39776</v>
      </c>
      <c r="D3612" s="259"/>
      <c r="E3612" s="277">
        <v>39776</v>
      </c>
      <c r="F3612" s="259"/>
      <c r="G3612" s="259"/>
      <c r="H3612" s="259"/>
      <c r="I3612" s="206">
        <v>75366</v>
      </c>
      <c r="J3612" s="206"/>
      <c r="K3612" s="206"/>
      <c r="L3612" s="206">
        <v>34819</v>
      </c>
      <c r="M3612" s="206" t="s">
        <v>3113</v>
      </c>
      <c r="N3612" s="206">
        <v>127954</v>
      </c>
      <c r="O3612" s="206">
        <v>31057</v>
      </c>
      <c r="P3612" s="206">
        <v>857392</v>
      </c>
      <c r="Q3612" s="206">
        <v>852501</v>
      </c>
      <c r="R3612" s="206">
        <v>12580</v>
      </c>
      <c r="S3612" s="206">
        <v>3980042</v>
      </c>
      <c r="T3612" s="206"/>
    </row>
    <row r="3613" spans="1:20">
      <c r="A3613" s="260">
        <v>3609</v>
      </c>
      <c r="B3613" s="259">
        <v>3609</v>
      </c>
      <c r="C3613" s="105">
        <v>39776</v>
      </c>
      <c r="D3613" s="259"/>
      <c r="E3613" s="277">
        <v>39776</v>
      </c>
      <c r="F3613" s="259"/>
      <c r="G3613" s="259"/>
      <c r="H3613" s="259"/>
      <c r="I3613" s="206">
        <v>75436</v>
      </c>
      <c r="J3613" s="206"/>
      <c r="K3613" s="206"/>
      <c r="L3613" s="206">
        <v>34814</v>
      </c>
      <c r="M3613" s="206" t="s">
        <v>3114</v>
      </c>
      <c r="N3613" s="206">
        <v>128447</v>
      </c>
      <c r="O3613" s="206">
        <v>31222</v>
      </c>
      <c r="P3613" s="206">
        <v>857543</v>
      </c>
      <c r="Q3613" s="206">
        <v>852525</v>
      </c>
      <c r="R3613" s="206">
        <v>14562</v>
      </c>
      <c r="S3613" s="206">
        <v>288021</v>
      </c>
      <c r="T3613" s="206"/>
    </row>
    <row r="3614" spans="1:20">
      <c r="A3614" s="260">
        <v>3610</v>
      </c>
      <c r="B3614" s="259">
        <v>3610</v>
      </c>
      <c r="C3614" s="105">
        <v>39776</v>
      </c>
      <c r="D3614" s="259"/>
      <c r="E3614" s="277">
        <v>39776</v>
      </c>
      <c r="F3614" s="259"/>
      <c r="G3614" s="259"/>
      <c r="H3614" s="259"/>
      <c r="I3614" s="206">
        <v>75466</v>
      </c>
      <c r="J3614" s="206"/>
      <c r="K3614" s="206"/>
      <c r="L3614" s="206">
        <v>34570</v>
      </c>
      <c r="M3614" s="206" t="s">
        <v>3115</v>
      </c>
      <c r="N3614" s="206">
        <v>128455</v>
      </c>
      <c r="O3614" s="206">
        <v>307768</v>
      </c>
      <c r="P3614" s="206">
        <v>857381</v>
      </c>
      <c r="Q3614" s="206">
        <v>862510</v>
      </c>
      <c r="R3614" s="206">
        <v>13805</v>
      </c>
      <c r="S3614" s="206">
        <v>3980019</v>
      </c>
      <c r="T3614" s="206"/>
    </row>
    <row r="3615" spans="1:20">
      <c r="A3615" s="260">
        <v>3611</v>
      </c>
      <c r="B3615" s="259">
        <v>3611</v>
      </c>
      <c r="C3615" s="105">
        <v>39776</v>
      </c>
      <c r="D3615" s="259"/>
      <c r="E3615" s="259"/>
      <c r="F3615" s="259"/>
      <c r="G3615" s="259"/>
      <c r="H3615" s="259"/>
      <c r="I3615" s="206">
        <v>75465</v>
      </c>
      <c r="J3615" s="206"/>
      <c r="K3615" s="206"/>
      <c r="L3615" s="206">
        <v>34459</v>
      </c>
      <c r="M3615" s="206" t="s">
        <v>3116</v>
      </c>
      <c r="N3615" s="206">
        <v>126100</v>
      </c>
      <c r="O3615" s="206">
        <v>30588</v>
      </c>
      <c r="P3615" s="206">
        <v>857006</v>
      </c>
      <c r="Q3615" s="206">
        <v>852505</v>
      </c>
      <c r="R3615" s="206">
        <v>14157</v>
      </c>
      <c r="S3615" s="206">
        <v>3980011</v>
      </c>
      <c r="T3615" s="206"/>
    </row>
    <row r="3616" spans="1:20">
      <c r="A3616" s="260">
        <v>3612</v>
      </c>
      <c r="B3616" s="259">
        <v>3612</v>
      </c>
      <c r="C3616" s="105">
        <v>39776</v>
      </c>
      <c r="D3616" s="259"/>
      <c r="E3616" s="259"/>
      <c r="F3616" s="259"/>
      <c r="G3616" s="259"/>
      <c r="H3616" s="259"/>
      <c r="I3616" s="206">
        <v>75439</v>
      </c>
      <c r="J3616" s="206"/>
      <c r="K3616" s="206"/>
      <c r="L3616" s="206">
        <v>34485</v>
      </c>
      <c r="M3616" s="206" t="s">
        <v>3117</v>
      </c>
      <c r="N3616" s="206">
        <v>127165</v>
      </c>
      <c r="O3616" s="206">
        <v>30628</v>
      </c>
      <c r="P3616" s="206">
        <v>854471</v>
      </c>
      <c r="Q3616" s="206">
        <v>852521</v>
      </c>
      <c r="R3616" s="206">
        <v>14164</v>
      </c>
      <c r="S3616" s="206">
        <v>3980044</v>
      </c>
      <c r="T3616" s="206"/>
    </row>
    <row r="3617" spans="1:20">
      <c r="A3617" s="260">
        <v>3613</v>
      </c>
      <c r="B3617" s="259">
        <v>3613</v>
      </c>
      <c r="C3617" s="105">
        <v>39776</v>
      </c>
      <c r="D3617" s="259"/>
      <c r="E3617" s="277">
        <v>39777</v>
      </c>
      <c r="F3617" s="259"/>
      <c r="G3617" s="259"/>
      <c r="H3617" s="259"/>
      <c r="I3617" s="206">
        <v>75244</v>
      </c>
      <c r="J3617" s="206"/>
      <c r="K3617" s="206"/>
      <c r="L3617" s="206">
        <v>34820</v>
      </c>
      <c r="M3617" s="206" t="s">
        <v>3118</v>
      </c>
      <c r="N3617" s="206">
        <v>128114</v>
      </c>
      <c r="O3617" s="206">
        <v>31159</v>
      </c>
      <c r="P3617" s="206">
        <v>854367</v>
      </c>
      <c r="Q3617" s="206">
        <v>852519</v>
      </c>
      <c r="R3617" s="206">
        <v>14581</v>
      </c>
      <c r="S3617" s="206">
        <v>3980022</v>
      </c>
      <c r="T3617" s="206"/>
    </row>
    <row r="3618" spans="1:20">
      <c r="A3618" s="260">
        <v>3614</v>
      </c>
      <c r="B3618" s="259">
        <v>3614</v>
      </c>
      <c r="C3618" s="105">
        <v>39776</v>
      </c>
      <c r="D3618" s="259"/>
      <c r="E3618" s="277">
        <v>39777</v>
      </c>
      <c r="F3618" s="259"/>
      <c r="G3618" s="259"/>
      <c r="H3618" s="259"/>
      <c r="I3618" s="206">
        <v>75440</v>
      </c>
      <c r="J3618" s="206"/>
      <c r="K3618" s="206"/>
      <c r="L3618" s="206">
        <v>34425</v>
      </c>
      <c r="M3618" s="206" t="s">
        <v>3119</v>
      </c>
      <c r="N3618" s="206">
        <v>128276</v>
      </c>
      <c r="O3618" s="206">
        <v>30517</v>
      </c>
      <c r="P3618" s="206">
        <v>852562</v>
      </c>
      <c r="Q3618" s="206">
        <v>852520</v>
      </c>
      <c r="R3618" s="206">
        <v>13927</v>
      </c>
      <c r="S3618" s="206">
        <v>288013</v>
      </c>
      <c r="T3618" s="206"/>
    </row>
    <row r="3619" spans="1:20">
      <c r="A3619" s="260">
        <v>3615</v>
      </c>
      <c r="B3619" s="259">
        <v>3615</v>
      </c>
      <c r="C3619" s="105">
        <v>39776</v>
      </c>
      <c r="D3619" s="259"/>
      <c r="E3619" s="277">
        <v>39777</v>
      </c>
      <c r="F3619" s="259"/>
      <c r="G3619" s="259"/>
      <c r="H3619" s="259"/>
      <c r="I3619" s="206">
        <v>75158</v>
      </c>
      <c r="J3619" s="206"/>
      <c r="K3619" s="206"/>
      <c r="L3619" s="206">
        <v>34981</v>
      </c>
      <c r="M3619" s="206" t="s">
        <v>3120</v>
      </c>
      <c r="N3619" s="206">
        <v>128448</v>
      </c>
      <c r="O3619" s="206">
        <v>31428</v>
      </c>
      <c r="P3619" s="206">
        <v>854163</v>
      </c>
      <c r="Q3619" s="206">
        <v>852508</v>
      </c>
      <c r="R3619" s="206">
        <v>14870</v>
      </c>
      <c r="S3619" s="206">
        <v>288039</v>
      </c>
      <c r="T3619" s="206"/>
    </row>
    <row r="3620" spans="1:20">
      <c r="A3620" s="261">
        <v>3616</v>
      </c>
      <c r="B3620" s="259">
        <v>3616</v>
      </c>
      <c r="C3620" s="105">
        <v>39776</v>
      </c>
      <c r="D3620" s="259"/>
      <c r="E3620" s="259"/>
      <c r="F3620" s="259"/>
      <c r="G3620" s="259"/>
      <c r="H3620" s="259"/>
      <c r="I3620" s="206">
        <v>75464</v>
      </c>
      <c r="J3620" s="206"/>
      <c r="K3620" s="206"/>
      <c r="L3620" s="206">
        <v>34808</v>
      </c>
      <c r="M3620" s="206" t="s">
        <v>3121</v>
      </c>
      <c r="N3620" s="206">
        <v>128738</v>
      </c>
      <c r="O3620" s="206">
        <v>31191</v>
      </c>
      <c r="P3620" s="206">
        <v>856093</v>
      </c>
      <c r="Q3620" s="206">
        <v>852932</v>
      </c>
      <c r="R3620" s="206">
        <v>14584</v>
      </c>
      <c r="S3620" s="206">
        <v>3980006</v>
      </c>
      <c r="T3620" s="206"/>
    </row>
    <row r="3621" spans="1:20">
      <c r="A3621" s="261">
        <v>3617</v>
      </c>
      <c r="B3621" s="259">
        <v>3617</v>
      </c>
      <c r="C3621" s="105">
        <v>39776</v>
      </c>
      <c r="D3621" s="259"/>
      <c r="E3621" s="277">
        <v>39777</v>
      </c>
      <c r="F3621" s="259"/>
      <c r="G3621" s="259"/>
      <c r="H3621" s="259"/>
      <c r="I3621" s="206">
        <v>75295</v>
      </c>
      <c r="J3621" s="206"/>
      <c r="K3621" s="206"/>
      <c r="L3621" s="206">
        <v>34993</v>
      </c>
      <c r="M3621" s="206" t="s">
        <v>3122</v>
      </c>
      <c r="N3621" s="206">
        <v>119725</v>
      </c>
      <c r="O3621" s="206">
        <v>31454</v>
      </c>
      <c r="P3621" s="206">
        <v>854476</v>
      </c>
      <c r="Q3621" s="206">
        <v>851913</v>
      </c>
      <c r="R3621" s="206">
        <v>14779</v>
      </c>
      <c r="S3621" s="206">
        <v>288033</v>
      </c>
      <c r="T3621" s="206"/>
    </row>
    <row r="3622" spans="1:20">
      <c r="A3622" s="261">
        <v>3618</v>
      </c>
      <c r="B3622" s="259">
        <v>3618</v>
      </c>
      <c r="C3622" s="105">
        <v>39776</v>
      </c>
      <c r="D3622" s="259"/>
      <c r="E3622" s="277">
        <v>39777</v>
      </c>
      <c r="F3622" s="259"/>
      <c r="G3622" s="259"/>
      <c r="H3622" s="259"/>
      <c r="I3622" s="206">
        <v>75389</v>
      </c>
      <c r="J3622" s="206"/>
      <c r="K3622" s="206"/>
      <c r="L3622" s="206">
        <v>34984</v>
      </c>
      <c r="M3622" s="206" t="s">
        <v>3123</v>
      </c>
      <c r="N3622" s="206">
        <v>127943</v>
      </c>
      <c r="O3622" s="206">
        <v>31413</v>
      </c>
      <c r="P3622" s="206">
        <v>851636</v>
      </c>
      <c r="Q3622" s="206">
        <v>852951</v>
      </c>
      <c r="R3622" s="206">
        <v>14820</v>
      </c>
      <c r="S3622" s="206">
        <v>3980162</v>
      </c>
      <c r="T3622" s="206"/>
    </row>
    <row r="3623" spans="1:20">
      <c r="A3623" s="261">
        <v>3619</v>
      </c>
      <c r="B3623" s="259">
        <v>3619</v>
      </c>
      <c r="C3623" s="105">
        <v>39776</v>
      </c>
      <c r="D3623" s="259"/>
      <c r="E3623" s="259"/>
      <c r="F3623" s="259"/>
      <c r="G3623" s="259"/>
      <c r="H3623" s="259"/>
      <c r="I3623" s="206">
        <v>75386</v>
      </c>
      <c r="J3623" s="206"/>
      <c r="K3623" s="206"/>
      <c r="L3623" s="206">
        <v>34821</v>
      </c>
      <c r="M3623" s="206" t="s">
        <v>3124</v>
      </c>
      <c r="N3623" s="206">
        <v>128115</v>
      </c>
      <c r="O3623" s="206">
        <v>31210</v>
      </c>
      <c r="P3623" s="206">
        <v>857387</v>
      </c>
      <c r="Q3623" s="206">
        <v>852925</v>
      </c>
      <c r="R3623" s="206">
        <v>14582</v>
      </c>
      <c r="S3623" s="206">
        <v>3980183</v>
      </c>
      <c r="T3623" s="206"/>
    </row>
    <row r="3624" spans="1:20">
      <c r="A3624" s="261">
        <v>3620</v>
      </c>
      <c r="B3624" s="259">
        <v>3620</v>
      </c>
      <c r="C3624" s="105">
        <v>39776</v>
      </c>
      <c r="D3624" s="259"/>
      <c r="E3624" s="277">
        <v>39777</v>
      </c>
      <c r="F3624" s="259"/>
      <c r="G3624" s="259"/>
      <c r="H3624" s="259"/>
      <c r="I3624" s="206">
        <v>75364</v>
      </c>
      <c r="J3624" s="206"/>
      <c r="K3624" s="206"/>
      <c r="L3624" s="206">
        <v>34812</v>
      </c>
      <c r="M3624" s="206" t="s">
        <v>3125</v>
      </c>
      <c r="N3624" s="206">
        <v>128448</v>
      </c>
      <c r="O3624" s="206">
        <v>31214</v>
      </c>
      <c r="P3624" s="206">
        <v>857391</v>
      </c>
      <c r="Q3624" s="206">
        <v>852926</v>
      </c>
      <c r="R3624" s="206">
        <v>14575</v>
      </c>
      <c r="S3624" s="206">
        <v>3980233</v>
      </c>
      <c r="T3624" s="206"/>
    </row>
    <row r="3625" spans="1:20">
      <c r="A3625" s="261">
        <v>3621</v>
      </c>
      <c r="B3625" s="259">
        <v>3621</v>
      </c>
      <c r="C3625" s="105">
        <v>39777</v>
      </c>
      <c r="D3625" s="259"/>
      <c r="E3625" s="277">
        <v>39777</v>
      </c>
      <c r="F3625" s="259"/>
      <c r="G3625" s="259"/>
      <c r="H3625" s="259"/>
      <c r="I3625" s="206">
        <v>75338</v>
      </c>
      <c r="J3625" s="206"/>
      <c r="K3625" s="206"/>
      <c r="L3625" s="206">
        <v>34563</v>
      </c>
      <c r="M3625" s="206" t="s">
        <v>3126</v>
      </c>
      <c r="N3625" s="206">
        <v>126275</v>
      </c>
      <c r="O3625" s="206">
        <v>30767</v>
      </c>
      <c r="P3625" s="206">
        <v>857542</v>
      </c>
      <c r="Q3625" s="206">
        <v>852933</v>
      </c>
      <c r="R3625" s="206">
        <v>13897</v>
      </c>
      <c r="S3625" s="206">
        <v>3980201</v>
      </c>
      <c r="T3625" s="206"/>
    </row>
    <row r="3626" spans="1:20">
      <c r="A3626" s="261">
        <v>3622</v>
      </c>
      <c r="B3626" s="259">
        <v>3622</v>
      </c>
      <c r="C3626" s="105">
        <v>39777</v>
      </c>
      <c r="D3626" s="259"/>
      <c r="E3626" s="259"/>
      <c r="F3626" s="259"/>
      <c r="G3626" s="259"/>
      <c r="H3626" s="259"/>
      <c r="I3626" s="206">
        <v>75458</v>
      </c>
      <c r="J3626" s="206"/>
      <c r="K3626" s="206"/>
      <c r="L3626" s="206">
        <v>34409</v>
      </c>
      <c r="M3626" s="206" t="s">
        <v>3127</v>
      </c>
      <c r="N3626" s="206">
        <v>128451</v>
      </c>
      <c r="O3626" s="206">
        <v>30485</v>
      </c>
      <c r="P3626" s="206">
        <v>852269</v>
      </c>
      <c r="Q3626" s="206">
        <v>852928</v>
      </c>
      <c r="R3626" s="206">
        <v>13406</v>
      </c>
      <c r="S3626" s="206">
        <v>3980209</v>
      </c>
      <c r="T3626" s="206"/>
    </row>
    <row r="3627" spans="1:20">
      <c r="A3627" s="261">
        <v>3623</v>
      </c>
      <c r="B3627" s="259">
        <v>3623</v>
      </c>
      <c r="C3627" s="105">
        <v>39777</v>
      </c>
      <c r="D3627" s="259"/>
      <c r="E3627" s="277">
        <v>39777</v>
      </c>
      <c r="F3627" s="259"/>
      <c r="G3627" s="259"/>
      <c r="H3627" s="259"/>
      <c r="I3627" s="206">
        <v>75301</v>
      </c>
      <c r="J3627" s="206"/>
      <c r="K3627" s="206"/>
      <c r="L3627" s="206">
        <v>34290</v>
      </c>
      <c r="M3627" s="206" t="s">
        <v>3128</v>
      </c>
      <c r="N3627" s="206">
        <v>125618</v>
      </c>
      <c r="O3627" s="206">
        <v>30354</v>
      </c>
      <c r="P3627" s="206">
        <v>854371</v>
      </c>
      <c r="Q3627" s="206">
        <v>852930</v>
      </c>
      <c r="R3627" s="206">
        <v>14101</v>
      </c>
      <c r="S3627" s="206">
        <v>3980178</v>
      </c>
      <c r="T3627" s="206"/>
    </row>
    <row r="3628" spans="1:20">
      <c r="A3628" s="261">
        <v>3624</v>
      </c>
      <c r="B3628" s="259">
        <v>3624</v>
      </c>
      <c r="C3628" s="105">
        <v>39777</v>
      </c>
      <c r="D3628" s="259"/>
      <c r="E3628" s="277">
        <v>39777</v>
      </c>
      <c r="F3628" s="259"/>
      <c r="G3628" s="259"/>
      <c r="H3628" s="259"/>
      <c r="I3628" s="206">
        <v>75141</v>
      </c>
      <c r="J3628" s="206"/>
      <c r="K3628" s="206"/>
      <c r="L3628" s="206">
        <v>34970</v>
      </c>
      <c r="M3628" s="206" t="s">
        <v>3129</v>
      </c>
      <c r="N3628" s="206">
        <v>112343</v>
      </c>
      <c r="O3628" s="206">
        <v>31422</v>
      </c>
      <c r="P3628" s="206">
        <v>854366</v>
      </c>
      <c r="Q3628" s="206">
        <v>852937</v>
      </c>
      <c r="R3628" s="206">
        <v>14550</v>
      </c>
      <c r="S3628" s="206">
        <v>3980145</v>
      </c>
      <c r="T3628" s="206"/>
    </row>
    <row r="3629" spans="1:20">
      <c r="A3629" s="261">
        <v>3625</v>
      </c>
      <c r="B3629" s="259">
        <v>3625</v>
      </c>
      <c r="C3629" s="105">
        <v>39777</v>
      </c>
      <c r="D3629" s="259"/>
      <c r="E3629" s="259"/>
      <c r="F3629" s="259"/>
      <c r="G3629" s="259"/>
      <c r="H3629" s="259"/>
      <c r="I3629" s="206">
        <v>75235</v>
      </c>
      <c r="J3629" s="206"/>
      <c r="K3629" s="206"/>
      <c r="L3629" s="206">
        <v>34994</v>
      </c>
      <c r="M3629" s="206" t="s">
        <v>3130</v>
      </c>
      <c r="N3629" s="206">
        <v>127937</v>
      </c>
      <c r="O3629" s="206">
        <v>31471</v>
      </c>
      <c r="P3629" s="206">
        <v>854477</v>
      </c>
      <c r="Q3629" s="206">
        <v>852923</v>
      </c>
      <c r="R3629" s="206">
        <v>14783</v>
      </c>
      <c r="S3629" s="206">
        <v>3980184</v>
      </c>
      <c r="T3629" s="206"/>
    </row>
    <row r="3630" spans="1:20">
      <c r="A3630" s="261">
        <v>3626</v>
      </c>
      <c r="B3630" s="259">
        <v>3626</v>
      </c>
      <c r="C3630" s="105">
        <v>39777</v>
      </c>
      <c r="D3630" s="259"/>
      <c r="E3630" s="277">
        <v>39778</v>
      </c>
      <c r="F3630" s="259"/>
      <c r="G3630" s="259"/>
      <c r="H3630" s="259"/>
      <c r="I3630" s="206">
        <v>75379</v>
      </c>
      <c r="J3630" s="206"/>
      <c r="K3630" s="206"/>
      <c r="L3630" s="206">
        <v>31862</v>
      </c>
      <c r="M3630" s="206" t="s">
        <v>3131</v>
      </c>
      <c r="N3630" s="206">
        <v>129012</v>
      </c>
      <c r="O3630" s="206">
        <v>31254</v>
      </c>
      <c r="P3630" s="206">
        <v>854120</v>
      </c>
      <c r="Q3630" s="206">
        <v>852924</v>
      </c>
      <c r="R3630" s="206">
        <v>14693</v>
      </c>
      <c r="S3630" s="206">
        <v>3980163</v>
      </c>
      <c r="T3630" s="206"/>
    </row>
    <row r="3631" spans="1:20">
      <c r="A3631" s="261">
        <v>3627</v>
      </c>
      <c r="B3631" s="259">
        <v>3627</v>
      </c>
      <c r="C3631" s="105">
        <v>39777</v>
      </c>
      <c r="D3631" s="259"/>
      <c r="E3631" s="277">
        <v>39778</v>
      </c>
      <c r="F3631" s="259"/>
      <c r="G3631" s="259"/>
      <c r="H3631" s="259"/>
      <c r="I3631" s="206">
        <v>75336</v>
      </c>
      <c r="J3631" s="206"/>
      <c r="K3631" s="206"/>
      <c r="L3631" s="206">
        <v>34398</v>
      </c>
      <c r="M3631" s="206" t="s">
        <v>3132</v>
      </c>
      <c r="N3631" s="206">
        <v>128116</v>
      </c>
      <c r="O3631" s="206">
        <v>30516</v>
      </c>
      <c r="P3631" s="206">
        <v>857390</v>
      </c>
      <c r="Q3631" s="206">
        <v>852929</v>
      </c>
      <c r="R3631" s="206">
        <v>13334</v>
      </c>
      <c r="S3631" s="206">
        <v>3980177</v>
      </c>
      <c r="T3631" s="206"/>
    </row>
    <row r="3632" spans="1:20">
      <c r="A3632" s="261">
        <v>3628</v>
      </c>
      <c r="B3632" s="259">
        <v>3628</v>
      </c>
      <c r="C3632" s="105">
        <v>39777</v>
      </c>
      <c r="D3632" s="259"/>
      <c r="E3632" s="259"/>
      <c r="F3632" s="259"/>
      <c r="G3632" s="259"/>
      <c r="H3632" s="259"/>
      <c r="I3632" s="206">
        <v>75293</v>
      </c>
      <c r="J3632" s="206"/>
      <c r="K3632" s="206"/>
      <c r="L3632" s="206">
        <v>32348</v>
      </c>
      <c r="M3632" s="206" t="s">
        <v>3133</v>
      </c>
      <c r="N3632" s="206">
        <v>129020</v>
      </c>
      <c r="O3632" s="206">
        <v>27587</v>
      </c>
      <c r="P3632" s="206">
        <v>857012</v>
      </c>
      <c r="Q3632" s="206">
        <v>852934</v>
      </c>
      <c r="R3632" s="206">
        <v>11307</v>
      </c>
      <c r="S3632" s="206">
        <v>288037</v>
      </c>
      <c r="T3632" s="206"/>
    </row>
    <row r="3633" spans="1:20">
      <c r="A3633" s="261">
        <v>3629</v>
      </c>
      <c r="B3633" s="259">
        <v>3629</v>
      </c>
      <c r="C3633" s="105">
        <v>39777</v>
      </c>
      <c r="D3633" s="259"/>
      <c r="E3633" s="259"/>
      <c r="F3633" s="259"/>
      <c r="G3633" s="259"/>
      <c r="H3633" s="259"/>
      <c r="I3633" s="206">
        <v>75137</v>
      </c>
      <c r="J3633" s="206"/>
      <c r="K3633" s="206"/>
      <c r="L3633" s="206">
        <v>34796</v>
      </c>
      <c r="M3633" s="206" t="s">
        <v>3134</v>
      </c>
      <c r="N3633" s="206">
        <v>129006</v>
      </c>
      <c r="O3633" s="206">
        <v>31168</v>
      </c>
      <c r="P3633" s="206">
        <v>857009</v>
      </c>
      <c r="Q3633" s="206">
        <v>852918</v>
      </c>
      <c r="R3633" s="206">
        <v>14759</v>
      </c>
      <c r="S3633" s="206">
        <v>3980159</v>
      </c>
      <c r="T3633" s="206"/>
    </row>
    <row r="3634" spans="1:20">
      <c r="A3634" s="261">
        <v>3630</v>
      </c>
      <c r="B3634" s="259">
        <v>3630</v>
      </c>
      <c r="C3634" s="105">
        <v>39777</v>
      </c>
      <c r="D3634" s="259"/>
      <c r="E3634" s="277">
        <v>39778</v>
      </c>
      <c r="F3634" s="259"/>
      <c r="G3634" s="259"/>
      <c r="H3634" s="259"/>
      <c r="I3634" s="206">
        <v>75305</v>
      </c>
      <c r="J3634" s="206"/>
      <c r="K3634" s="206"/>
      <c r="L3634" s="206">
        <v>32592</v>
      </c>
      <c r="M3634" s="206" t="s">
        <v>3135</v>
      </c>
      <c r="N3634" s="206">
        <v>129010</v>
      </c>
      <c r="O3634" s="206">
        <v>27948</v>
      </c>
      <c r="P3634" s="206">
        <v>857393</v>
      </c>
      <c r="Q3634" s="206">
        <v>852936</v>
      </c>
      <c r="R3634" s="206">
        <v>11596</v>
      </c>
      <c r="S3634" s="206">
        <v>3980204</v>
      </c>
      <c r="T3634" s="206"/>
    </row>
    <row r="3635" spans="1:20">
      <c r="A3635" s="261">
        <v>3631</v>
      </c>
      <c r="B3635" s="259">
        <v>3631</v>
      </c>
      <c r="C3635" s="105">
        <v>39777</v>
      </c>
      <c r="D3635" s="259"/>
      <c r="E3635" s="277">
        <v>39778</v>
      </c>
      <c r="F3635" s="259"/>
      <c r="G3635" s="259"/>
      <c r="H3635" s="259"/>
      <c r="I3635" s="206">
        <v>75382</v>
      </c>
      <c r="J3635" s="206"/>
      <c r="K3635" s="206"/>
      <c r="L3635" s="206">
        <v>32609</v>
      </c>
      <c r="M3635" s="206" t="s">
        <v>3136</v>
      </c>
      <c r="N3635" s="206">
        <v>128442</v>
      </c>
      <c r="O3635" s="206">
        <v>28010</v>
      </c>
      <c r="P3635" s="206">
        <v>857676</v>
      </c>
      <c r="Q3635" s="206">
        <v>852910</v>
      </c>
      <c r="R3635" s="206">
        <v>11621</v>
      </c>
      <c r="S3635" s="206">
        <v>3980172</v>
      </c>
      <c r="T3635" s="206"/>
    </row>
    <row r="3636" spans="1:20">
      <c r="A3636" s="261">
        <v>3632</v>
      </c>
      <c r="B3636" s="259">
        <v>3632</v>
      </c>
      <c r="C3636" s="105">
        <v>39777</v>
      </c>
      <c r="D3636" s="259"/>
      <c r="E3636" s="277">
        <v>39778</v>
      </c>
      <c r="F3636" s="259"/>
      <c r="G3636" s="259"/>
      <c r="H3636" s="259"/>
      <c r="I3636" s="206">
        <v>75387</v>
      </c>
      <c r="J3636" s="206"/>
      <c r="K3636" s="206"/>
      <c r="L3636" s="206">
        <v>32613</v>
      </c>
      <c r="M3636" s="206" t="s">
        <v>3137</v>
      </c>
      <c r="N3636" s="206">
        <v>128452</v>
      </c>
      <c r="O3636" s="206">
        <v>27937</v>
      </c>
      <c r="P3636" s="206">
        <v>856976</v>
      </c>
      <c r="Q3636" s="206">
        <v>852921</v>
      </c>
      <c r="R3636" s="206">
        <v>11611</v>
      </c>
      <c r="S3636" s="206">
        <v>3980157</v>
      </c>
      <c r="T3636" s="206"/>
    </row>
    <row r="3637" spans="1:20">
      <c r="A3637" s="261">
        <v>3633</v>
      </c>
      <c r="B3637" s="259">
        <v>3633</v>
      </c>
      <c r="C3637" s="105">
        <v>39777</v>
      </c>
      <c r="D3637" s="259"/>
      <c r="E3637" s="277">
        <v>39778</v>
      </c>
      <c r="F3637" s="259"/>
      <c r="G3637" s="259"/>
      <c r="H3637" s="259"/>
      <c r="I3637" s="206">
        <v>75675</v>
      </c>
      <c r="J3637" s="206"/>
      <c r="K3637" s="206"/>
      <c r="L3637" s="206">
        <v>34466</v>
      </c>
      <c r="M3637" s="206" t="s">
        <v>3138</v>
      </c>
      <c r="N3637" s="206">
        <v>128274</v>
      </c>
      <c r="O3637" s="206">
        <v>30571</v>
      </c>
      <c r="P3637" s="206">
        <v>857636</v>
      </c>
      <c r="Q3637" s="206">
        <v>852916</v>
      </c>
      <c r="R3637" s="206">
        <v>13889</v>
      </c>
      <c r="S3637" s="206">
        <v>3980148</v>
      </c>
      <c r="T3637" s="206"/>
    </row>
    <row r="3638" spans="1:20">
      <c r="A3638" s="261">
        <v>3634</v>
      </c>
      <c r="B3638" s="259">
        <v>3634</v>
      </c>
      <c r="C3638" s="105">
        <v>39777</v>
      </c>
      <c r="D3638" s="259"/>
      <c r="E3638" s="277">
        <v>39780</v>
      </c>
      <c r="F3638" s="259"/>
      <c r="G3638" s="259"/>
      <c r="H3638" s="259"/>
      <c r="I3638" s="206">
        <v>75631</v>
      </c>
      <c r="J3638" s="206"/>
      <c r="K3638" s="206"/>
      <c r="L3638" s="206">
        <v>34477</v>
      </c>
      <c r="M3638" s="206" t="s">
        <v>3139</v>
      </c>
      <c r="N3638" s="206">
        <v>129030</v>
      </c>
      <c r="O3638" s="206">
        <v>30609</v>
      </c>
      <c r="P3638" s="206">
        <v>856973</v>
      </c>
      <c r="Q3638" s="206">
        <v>852920</v>
      </c>
      <c r="R3638" s="206">
        <v>14137</v>
      </c>
      <c r="S3638" s="206">
        <v>3980346</v>
      </c>
      <c r="T3638" s="206"/>
    </row>
    <row r="3639" spans="1:20">
      <c r="A3639" s="261">
        <v>3635</v>
      </c>
      <c r="B3639" s="259">
        <v>3635</v>
      </c>
      <c r="C3639" s="105">
        <v>39777</v>
      </c>
      <c r="D3639" s="259"/>
      <c r="E3639" s="277">
        <v>39778</v>
      </c>
      <c r="F3639" s="259"/>
      <c r="G3639" s="259"/>
      <c r="H3639" s="259"/>
      <c r="I3639" s="206">
        <v>75597</v>
      </c>
      <c r="J3639" s="206"/>
      <c r="K3639" s="206"/>
      <c r="L3639" s="206">
        <v>34817</v>
      </c>
      <c r="M3639" s="206" t="s">
        <v>3140</v>
      </c>
      <c r="N3639" s="206">
        <v>127588</v>
      </c>
      <c r="O3639" s="206">
        <v>31195</v>
      </c>
      <c r="P3639" s="206">
        <v>857643</v>
      </c>
      <c r="Q3639" s="206">
        <v>852311</v>
      </c>
      <c r="R3639" s="206">
        <v>14365</v>
      </c>
      <c r="S3639" s="206"/>
      <c r="T3639" s="206"/>
    </row>
    <row r="3640" spans="1:20">
      <c r="A3640" s="261">
        <v>3636</v>
      </c>
      <c r="B3640" s="259">
        <v>3636</v>
      </c>
      <c r="C3640" s="105">
        <v>39778</v>
      </c>
      <c r="D3640" s="259"/>
      <c r="E3640" s="277">
        <v>39778</v>
      </c>
      <c r="F3640" s="259"/>
      <c r="G3640" s="259"/>
      <c r="H3640" s="259"/>
      <c r="I3640" s="206">
        <v>75519</v>
      </c>
      <c r="J3640" s="206"/>
      <c r="K3640" s="206"/>
      <c r="L3640" s="206">
        <v>34546</v>
      </c>
      <c r="M3640" s="206" t="s">
        <v>3141</v>
      </c>
      <c r="N3640" s="206">
        <v>129001</v>
      </c>
      <c r="O3640" s="206">
        <v>30745</v>
      </c>
      <c r="P3640" s="206">
        <v>856458</v>
      </c>
      <c r="Q3640" s="206">
        <v>852914</v>
      </c>
      <c r="R3640" s="206">
        <v>14205</v>
      </c>
      <c r="S3640" s="206">
        <v>3980151</v>
      </c>
      <c r="T3640" s="206"/>
    </row>
    <row r="3641" spans="1:20">
      <c r="A3641" s="261">
        <v>3637</v>
      </c>
      <c r="B3641" s="259">
        <v>3637</v>
      </c>
      <c r="C3641" s="105">
        <v>39778</v>
      </c>
      <c r="D3641" s="259"/>
      <c r="E3641" s="105">
        <v>39786</v>
      </c>
      <c r="F3641" s="259"/>
      <c r="G3641" s="259"/>
      <c r="H3641" s="259"/>
      <c r="I3641" s="206">
        <v>75673</v>
      </c>
      <c r="J3641" s="206"/>
      <c r="K3641" s="206"/>
      <c r="L3641" s="206">
        <v>34758</v>
      </c>
      <c r="M3641" s="206" t="s">
        <v>3142</v>
      </c>
      <c r="N3641" s="206">
        <v>128733</v>
      </c>
      <c r="O3641" s="206">
        <v>31141</v>
      </c>
      <c r="P3641" s="206">
        <v>857610</v>
      </c>
      <c r="Q3641" s="206">
        <v>852922</v>
      </c>
      <c r="R3641" s="206">
        <v>14591</v>
      </c>
      <c r="S3641" s="206">
        <v>3980150</v>
      </c>
      <c r="T3641" s="206"/>
    </row>
    <row r="3642" spans="1:20">
      <c r="A3642" s="261">
        <v>3638</v>
      </c>
      <c r="B3642" s="259">
        <v>3638</v>
      </c>
      <c r="C3642" s="105">
        <v>39778</v>
      </c>
      <c r="D3642" s="259"/>
      <c r="E3642" s="277">
        <v>39778</v>
      </c>
      <c r="F3642" s="259"/>
      <c r="G3642" s="259"/>
      <c r="H3642" s="259"/>
      <c r="I3642" s="206">
        <v>75627</v>
      </c>
      <c r="J3642" s="206"/>
      <c r="K3642" s="206"/>
      <c r="L3642" s="206">
        <v>32580</v>
      </c>
      <c r="M3642" s="206" t="s">
        <v>3143</v>
      </c>
      <c r="N3642" s="206">
        <v>128098</v>
      </c>
      <c r="O3642" s="206">
        <v>27970</v>
      </c>
      <c r="P3642" s="206">
        <v>857608</v>
      </c>
      <c r="Q3642" s="206">
        <v>852915</v>
      </c>
      <c r="R3642" s="206">
        <v>11616</v>
      </c>
      <c r="S3642" s="206">
        <v>3980168</v>
      </c>
      <c r="T3642" s="206"/>
    </row>
    <row r="3643" spans="1:20">
      <c r="A3643" s="261">
        <v>3639</v>
      </c>
      <c r="B3643" s="259">
        <v>3639</v>
      </c>
      <c r="C3643" s="105">
        <v>39778</v>
      </c>
      <c r="D3643" s="259"/>
      <c r="E3643" s="277">
        <v>39778</v>
      </c>
      <c r="F3643" s="259"/>
      <c r="G3643" s="259"/>
      <c r="H3643" s="259"/>
      <c r="I3643" s="206">
        <v>75614</v>
      </c>
      <c r="J3643" s="206"/>
      <c r="K3643" s="206"/>
      <c r="L3643" s="206">
        <v>32612</v>
      </c>
      <c r="M3643" s="206" t="s">
        <v>3144</v>
      </c>
      <c r="N3643" s="206">
        <v>128839</v>
      </c>
      <c r="O3643" s="206">
        <v>28023</v>
      </c>
      <c r="P3643" s="206">
        <v>857011</v>
      </c>
      <c r="Q3643" s="206">
        <v>852912</v>
      </c>
      <c r="R3643" s="206">
        <v>11614</v>
      </c>
      <c r="S3643" s="206">
        <v>3980165</v>
      </c>
      <c r="T3643" s="206"/>
    </row>
    <row r="3644" spans="1:20">
      <c r="A3644" s="261">
        <v>3640</v>
      </c>
      <c r="B3644" s="259">
        <v>3640</v>
      </c>
      <c r="C3644" s="105">
        <v>39778</v>
      </c>
      <c r="D3644" s="259"/>
      <c r="E3644" s="277">
        <v>39778</v>
      </c>
      <c r="F3644" s="259"/>
      <c r="G3644" s="259"/>
      <c r="H3644" s="259"/>
      <c r="I3644" s="206">
        <v>75672</v>
      </c>
      <c r="J3644" s="206"/>
      <c r="K3644" s="206"/>
      <c r="L3644" s="206">
        <v>32616</v>
      </c>
      <c r="M3644" s="206" t="s">
        <v>3145</v>
      </c>
      <c r="N3644" s="206">
        <v>126099</v>
      </c>
      <c r="O3644" s="206">
        <v>27994</v>
      </c>
      <c r="P3644" s="206">
        <v>857685</v>
      </c>
      <c r="Q3644" s="206">
        <v>852933</v>
      </c>
      <c r="R3644" s="206">
        <v>11620</v>
      </c>
      <c r="S3644" s="206">
        <v>3980166</v>
      </c>
      <c r="T3644" s="206"/>
    </row>
    <row r="3645" spans="1:20">
      <c r="A3645" s="262">
        <v>3641</v>
      </c>
      <c r="B3645" s="259">
        <v>3641</v>
      </c>
      <c r="C3645" s="105">
        <v>39778</v>
      </c>
      <c r="D3645" s="259"/>
      <c r="E3645" s="259"/>
      <c r="F3645" s="259"/>
      <c r="G3645" s="259"/>
      <c r="H3645" s="259"/>
      <c r="I3645" s="206">
        <v>75609</v>
      </c>
      <c r="J3645" s="206"/>
      <c r="K3645" s="206"/>
      <c r="L3645" s="206">
        <v>32611</v>
      </c>
      <c r="M3645" s="206" t="s">
        <v>3146</v>
      </c>
      <c r="N3645" s="206">
        <v>128273</v>
      </c>
      <c r="O3645" s="206">
        <v>27993</v>
      </c>
      <c r="P3645" s="206">
        <v>857683</v>
      </c>
      <c r="Q3645" s="206">
        <v>852908</v>
      </c>
      <c r="R3645" s="206">
        <v>11610</v>
      </c>
      <c r="S3645" s="206">
        <v>3980345</v>
      </c>
      <c r="T3645" s="206"/>
    </row>
    <row r="3646" spans="1:20">
      <c r="A3646" s="262">
        <v>3642</v>
      </c>
      <c r="B3646" s="259">
        <v>3642</v>
      </c>
      <c r="C3646" s="105">
        <v>39778</v>
      </c>
      <c r="D3646" s="259"/>
      <c r="E3646" s="277">
        <v>39779</v>
      </c>
      <c r="F3646" s="259"/>
      <c r="G3646" s="259"/>
      <c r="H3646" s="259"/>
      <c r="I3646" s="206">
        <v>75615</v>
      </c>
      <c r="J3646" s="206"/>
      <c r="K3646" s="206"/>
      <c r="L3646" s="206">
        <v>32610</v>
      </c>
      <c r="M3646" s="206" t="s">
        <v>3147</v>
      </c>
      <c r="N3646" s="206">
        <v>125208</v>
      </c>
      <c r="O3646" s="206">
        <v>28005</v>
      </c>
      <c r="P3646" s="206">
        <v>857180</v>
      </c>
      <c r="Q3646" s="206">
        <v>852913</v>
      </c>
      <c r="R3646" s="206">
        <v>11615</v>
      </c>
      <c r="S3646" s="206">
        <v>3980155</v>
      </c>
      <c r="T3646" s="206"/>
    </row>
    <row r="3647" spans="1:20">
      <c r="A3647" s="262">
        <v>3643</v>
      </c>
      <c r="B3647" s="259">
        <v>3643</v>
      </c>
      <c r="C3647" s="105">
        <v>39778</v>
      </c>
      <c r="D3647" s="259"/>
      <c r="E3647" s="259"/>
      <c r="F3647" s="259"/>
      <c r="G3647" s="259"/>
      <c r="H3647" s="259"/>
      <c r="I3647" s="206">
        <v>75290</v>
      </c>
      <c r="J3647" s="206"/>
      <c r="K3647" s="206"/>
      <c r="L3647" s="206">
        <v>32899</v>
      </c>
      <c r="M3647" s="206" t="s">
        <v>3148</v>
      </c>
      <c r="N3647" s="206">
        <v>128840</v>
      </c>
      <c r="O3647" s="206">
        <v>28409</v>
      </c>
      <c r="P3647" s="206">
        <v>856980</v>
      </c>
      <c r="Q3647" s="206">
        <v>852909</v>
      </c>
      <c r="R3647" s="206">
        <v>10949</v>
      </c>
      <c r="S3647" s="206">
        <v>3980160</v>
      </c>
      <c r="T3647" s="206"/>
    </row>
    <row r="3648" spans="1:20">
      <c r="A3648" s="262">
        <v>3644</v>
      </c>
      <c r="B3648" s="259">
        <v>3644</v>
      </c>
      <c r="C3648" s="105">
        <v>39778</v>
      </c>
      <c r="D3648" s="259"/>
      <c r="E3648" s="277">
        <v>39779</v>
      </c>
      <c r="F3648" s="259"/>
      <c r="G3648" s="259"/>
      <c r="H3648" s="259"/>
      <c r="I3648" s="206">
        <v>75391</v>
      </c>
      <c r="J3648" s="206"/>
      <c r="K3648" s="206"/>
      <c r="L3648" s="206">
        <v>32771</v>
      </c>
      <c r="M3648" s="206" t="s">
        <v>3149</v>
      </c>
      <c r="N3648" s="206">
        <v>125153</v>
      </c>
      <c r="O3648" s="206">
        <v>28236</v>
      </c>
      <c r="P3648" s="206">
        <v>857637</v>
      </c>
      <c r="Q3648" s="206">
        <v>852917</v>
      </c>
      <c r="R3648" s="206">
        <v>11652</v>
      </c>
      <c r="S3648" s="206">
        <v>3980156</v>
      </c>
      <c r="T3648" s="206"/>
    </row>
    <row r="3649" spans="1:20">
      <c r="A3649" s="262">
        <v>3645</v>
      </c>
      <c r="B3649" s="259">
        <v>3645</v>
      </c>
      <c r="C3649" s="105">
        <v>39778</v>
      </c>
      <c r="D3649" s="259"/>
      <c r="E3649" s="259"/>
      <c r="F3649" s="259"/>
      <c r="G3649" s="259"/>
      <c r="H3649" s="259"/>
      <c r="I3649" s="206">
        <v>75368</v>
      </c>
      <c r="J3649" s="206"/>
      <c r="K3649" s="206"/>
      <c r="L3649" s="206">
        <v>32819</v>
      </c>
      <c r="M3649" s="206" t="s">
        <v>3150</v>
      </c>
      <c r="N3649" s="206">
        <v>125160</v>
      </c>
      <c r="O3649" s="206">
        <v>27599</v>
      </c>
      <c r="P3649" s="206">
        <v>857607</v>
      </c>
      <c r="Q3649" s="206">
        <v>853778</v>
      </c>
      <c r="R3649" s="206">
        <v>11997</v>
      </c>
      <c r="S3649" s="206">
        <v>3980153</v>
      </c>
      <c r="T3649" s="206"/>
    </row>
    <row r="3650" spans="1:20">
      <c r="A3650" s="262">
        <v>3646</v>
      </c>
      <c r="B3650" s="259">
        <v>3646</v>
      </c>
      <c r="C3650" s="105">
        <v>39778</v>
      </c>
      <c r="D3650" s="259"/>
      <c r="E3650" s="277">
        <v>39779</v>
      </c>
      <c r="F3650" s="259"/>
      <c r="G3650" s="259"/>
      <c r="H3650" s="259"/>
      <c r="I3650" s="206">
        <v>75337</v>
      </c>
      <c r="J3650" s="206"/>
      <c r="K3650" s="206"/>
      <c r="L3650" s="206">
        <v>32832</v>
      </c>
      <c r="M3650" s="206" t="s">
        <v>3151</v>
      </c>
      <c r="N3650" s="206">
        <v>129018</v>
      </c>
      <c r="O3650" s="206">
        <v>28263</v>
      </c>
      <c r="P3650" s="206">
        <v>857173</v>
      </c>
      <c r="Q3650" s="206">
        <v>853764</v>
      </c>
      <c r="R3650" s="206">
        <v>12052</v>
      </c>
      <c r="S3650" s="206">
        <v>3980154</v>
      </c>
      <c r="T3650" s="206"/>
    </row>
    <row r="3651" spans="1:20">
      <c r="A3651" s="262">
        <v>3647</v>
      </c>
      <c r="B3651" s="259">
        <v>3647</v>
      </c>
      <c r="C3651" s="105">
        <v>39778</v>
      </c>
      <c r="D3651" s="259"/>
      <c r="E3651" s="105">
        <v>39783</v>
      </c>
      <c r="F3651" s="259"/>
      <c r="G3651" s="259"/>
      <c r="H3651" s="259"/>
      <c r="I3651" s="206">
        <v>75626</v>
      </c>
      <c r="J3651" s="206"/>
      <c r="K3651" s="206"/>
      <c r="L3651" s="206">
        <v>32816</v>
      </c>
      <c r="M3651" s="206" t="s">
        <v>3152</v>
      </c>
      <c r="N3651" s="206">
        <v>120169</v>
      </c>
      <c r="O3651" s="206">
        <v>27588</v>
      </c>
      <c r="P3651" s="206">
        <v>856231</v>
      </c>
      <c r="Q3651" s="206">
        <v>853770</v>
      </c>
      <c r="R3651" s="206">
        <v>12005</v>
      </c>
      <c r="S3651" s="206">
        <v>3980035</v>
      </c>
      <c r="T3651" s="206"/>
    </row>
    <row r="3652" spans="1:20">
      <c r="A3652" s="262">
        <v>3648</v>
      </c>
      <c r="B3652" s="259">
        <v>3648</v>
      </c>
      <c r="C3652" s="105">
        <v>39778</v>
      </c>
      <c r="D3652" s="259"/>
      <c r="E3652" s="105">
        <v>39787</v>
      </c>
      <c r="F3652" s="259"/>
      <c r="G3652" s="259"/>
      <c r="H3652" s="259"/>
      <c r="I3652" s="206"/>
      <c r="J3652" s="206"/>
      <c r="K3652" s="206"/>
      <c r="L3652" s="206"/>
      <c r="M3652" s="206"/>
      <c r="N3652" s="206"/>
      <c r="O3652" s="206"/>
      <c r="P3652" s="206"/>
      <c r="Q3652" s="206"/>
      <c r="R3652" s="206"/>
      <c r="S3652" s="206"/>
      <c r="T3652" s="206"/>
    </row>
    <row r="3653" spans="1:20">
      <c r="A3653" s="262">
        <v>3649</v>
      </c>
      <c r="B3653" s="259">
        <v>3649</v>
      </c>
      <c r="C3653" s="105">
        <v>39778</v>
      </c>
      <c r="D3653" s="259"/>
      <c r="E3653" s="277">
        <v>39779</v>
      </c>
      <c r="F3653" s="259"/>
      <c r="G3653" s="259"/>
      <c r="H3653" s="259"/>
      <c r="I3653" s="206">
        <v>75533</v>
      </c>
      <c r="J3653" s="206"/>
      <c r="K3653" s="206"/>
      <c r="L3653" s="206">
        <v>32774</v>
      </c>
      <c r="M3653" s="206" t="s">
        <v>3153</v>
      </c>
      <c r="N3653" s="206">
        <v>125203</v>
      </c>
      <c r="O3653" s="206">
        <v>28104</v>
      </c>
      <c r="P3653" s="206">
        <v>857008</v>
      </c>
      <c r="Q3653" s="206">
        <v>853756</v>
      </c>
      <c r="R3653" s="206">
        <v>11053</v>
      </c>
      <c r="S3653" s="206"/>
      <c r="T3653" s="206"/>
    </row>
    <row r="3654" spans="1:20">
      <c r="A3654" s="262">
        <v>3650</v>
      </c>
      <c r="B3654" s="259">
        <v>3650</v>
      </c>
      <c r="C3654" s="105">
        <v>39778</v>
      </c>
      <c r="D3654" s="259"/>
      <c r="E3654" s="277">
        <v>39779</v>
      </c>
      <c r="F3654" s="259"/>
      <c r="G3654" s="259"/>
      <c r="H3654" s="259"/>
      <c r="I3654" s="206">
        <v>75684</v>
      </c>
      <c r="J3654" s="206"/>
      <c r="K3654" s="206"/>
      <c r="L3654" s="206">
        <v>32755</v>
      </c>
      <c r="M3654" s="206" t="s">
        <v>3154</v>
      </c>
      <c r="N3654" s="206">
        <v>125159</v>
      </c>
      <c r="O3654" s="206">
        <v>28226</v>
      </c>
      <c r="P3654" s="206">
        <v>857541</v>
      </c>
      <c r="Q3654" s="206">
        <v>853763</v>
      </c>
      <c r="R3654" s="206">
        <v>10782</v>
      </c>
      <c r="S3654" s="206"/>
      <c r="T3654" s="206"/>
    </row>
    <row r="3655" spans="1:20">
      <c r="A3655" s="262">
        <v>3651</v>
      </c>
      <c r="B3655" s="259">
        <v>3651</v>
      </c>
      <c r="C3655" s="105">
        <v>39779</v>
      </c>
      <c r="D3655" s="259"/>
      <c r="E3655" s="277">
        <v>39779</v>
      </c>
      <c r="F3655" s="259"/>
      <c r="G3655" s="259"/>
      <c r="H3655" s="259"/>
      <c r="I3655" s="206"/>
      <c r="J3655" s="206"/>
      <c r="K3655" s="206"/>
      <c r="L3655" s="206"/>
      <c r="M3655" s="206"/>
      <c r="N3655" s="206"/>
      <c r="O3655" s="206"/>
      <c r="P3655" s="206"/>
      <c r="Q3655" s="206"/>
      <c r="R3655" s="206"/>
      <c r="S3655" s="206"/>
      <c r="T3655" s="206"/>
    </row>
    <row r="3656" spans="1:20">
      <c r="A3656" s="262">
        <v>3652</v>
      </c>
      <c r="B3656" s="259">
        <v>3652</v>
      </c>
      <c r="C3656" s="105">
        <v>39779</v>
      </c>
      <c r="D3656" s="259"/>
      <c r="E3656" s="277">
        <v>39779</v>
      </c>
      <c r="F3656" s="259"/>
      <c r="G3656" s="259"/>
      <c r="H3656" s="259"/>
      <c r="I3656" s="206"/>
      <c r="J3656" s="206"/>
      <c r="K3656" s="206"/>
      <c r="L3656" s="206"/>
      <c r="M3656" s="206"/>
      <c r="N3656" s="206"/>
      <c r="O3656" s="206"/>
      <c r="P3656" s="206"/>
      <c r="Q3656" s="206"/>
      <c r="R3656" s="206"/>
      <c r="S3656" s="206"/>
      <c r="T3656" s="206"/>
    </row>
    <row r="3657" spans="1:20">
      <c r="A3657" s="262">
        <v>3653</v>
      </c>
      <c r="B3657" s="259">
        <v>3653</v>
      </c>
      <c r="C3657" s="105">
        <v>39779</v>
      </c>
      <c r="D3657" s="259"/>
      <c r="E3657" s="277">
        <v>39779</v>
      </c>
      <c r="F3657" s="259"/>
      <c r="G3657" s="259"/>
      <c r="H3657" s="259"/>
      <c r="I3657" s="206"/>
      <c r="J3657" s="206"/>
      <c r="K3657" s="206"/>
      <c r="L3657" s="206"/>
      <c r="M3657" s="206"/>
      <c r="N3657" s="206"/>
      <c r="O3657" s="206"/>
      <c r="P3657" s="206"/>
      <c r="Q3657" s="206"/>
      <c r="R3657" s="206"/>
      <c r="S3657" s="206"/>
      <c r="T3657" s="206"/>
    </row>
    <row r="3658" spans="1:20">
      <c r="A3658" s="262">
        <v>3654</v>
      </c>
      <c r="B3658" s="259">
        <v>3654</v>
      </c>
      <c r="C3658" s="105">
        <v>39779</v>
      </c>
      <c r="D3658" s="259"/>
      <c r="E3658" s="277">
        <v>39779</v>
      </c>
      <c r="F3658" s="259"/>
      <c r="G3658" s="259"/>
      <c r="H3658" s="259"/>
      <c r="I3658" s="206"/>
      <c r="J3658" s="206"/>
      <c r="K3658" s="206"/>
      <c r="L3658" s="206"/>
      <c r="M3658" s="206"/>
      <c r="N3658" s="206"/>
      <c r="O3658" s="206"/>
      <c r="P3658" s="206"/>
      <c r="Q3658" s="206"/>
      <c r="R3658" s="206"/>
      <c r="S3658" s="206"/>
      <c r="T3658" s="206"/>
    </row>
    <row r="3659" spans="1:20">
      <c r="A3659" s="262">
        <v>3655</v>
      </c>
      <c r="B3659" s="259">
        <v>3655</v>
      </c>
      <c r="C3659" s="105">
        <v>39779</v>
      </c>
      <c r="D3659" s="259"/>
      <c r="E3659" s="277">
        <v>39779</v>
      </c>
      <c r="F3659" s="259"/>
      <c r="G3659" s="259"/>
      <c r="H3659" s="259"/>
      <c r="I3659" s="206"/>
      <c r="J3659" s="206"/>
      <c r="K3659" s="206"/>
      <c r="L3659" s="206"/>
      <c r="M3659" s="206"/>
      <c r="N3659" s="206"/>
      <c r="O3659" s="206"/>
      <c r="P3659" s="206"/>
      <c r="Q3659" s="206"/>
      <c r="R3659" s="206"/>
      <c r="S3659" s="206"/>
      <c r="T3659" s="206"/>
    </row>
    <row r="3660" spans="1:20">
      <c r="A3660" s="262">
        <v>3656</v>
      </c>
      <c r="B3660" s="259">
        <v>3656</v>
      </c>
      <c r="C3660" s="105">
        <v>39779</v>
      </c>
      <c r="D3660" s="259"/>
      <c r="E3660" s="277">
        <v>39779</v>
      </c>
      <c r="F3660" s="259"/>
      <c r="G3660" s="259"/>
      <c r="H3660" s="259"/>
      <c r="I3660" s="206"/>
      <c r="J3660" s="206"/>
      <c r="K3660" s="206"/>
      <c r="L3660" s="206"/>
      <c r="M3660" s="206"/>
      <c r="N3660" s="206"/>
      <c r="O3660" s="206"/>
      <c r="P3660" s="206"/>
      <c r="Q3660" s="206"/>
      <c r="R3660" s="206"/>
      <c r="S3660" s="206"/>
      <c r="T3660" s="206"/>
    </row>
    <row r="3661" spans="1:20">
      <c r="A3661" s="262">
        <v>3657</v>
      </c>
      <c r="B3661" s="259">
        <v>3657</v>
      </c>
      <c r="C3661" s="105">
        <v>39779</v>
      </c>
      <c r="D3661" s="259"/>
      <c r="E3661" s="277">
        <v>39779</v>
      </c>
      <c r="F3661" s="259"/>
      <c r="G3661" s="259"/>
      <c r="H3661" s="259"/>
      <c r="I3661" s="206"/>
      <c r="J3661" s="206"/>
      <c r="K3661" s="206"/>
      <c r="L3661" s="206"/>
      <c r="M3661" s="206"/>
      <c r="N3661" s="206"/>
      <c r="O3661" s="206"/>
      <c r="P3661" s="206"/>
      <c r="Q3661" s="206"/>
      <c r="R3661" s="206"/>
      <c r="S3661" s="206"/>
      <c r="T3661" s="206"/>
    </row>
    <row r="3662" spans="1:20">
      <c r="A3662" s="262">
        <v>3658</v>
      </c>
      <c r="B3662" s="259">
        <v>3658</v>
      </c>
      <c r="C3662" s="105">
        <v>39779</v>
      </c>
      <c r="D3662" s="259"/>
      <c r="E3662" s="277">
        <v>39780</v>
      </c>
      <c r="F3662" s="259"/>
      <c r="G3662" s="259"/>
      <c r="H3662" s="259"/>
      <c r="I3662" s="206"/>
      <c r="J3662" s="206"/>
      <c r="K3662" s="206"/>
      <c r="L3662" s="206"/>
      <c r="M3662" s="206"/>
      <c r="N3662" s="206"/>
      <c r="O3662" s="206"/>
      <c r="P3662" s="206"/>
      <c r="Q3662" s="206"/>
      <c r="R3662" s="206"/>
      <c r="S3662" s="206"/>
      <c r="T3662" s="206"/>
    </row>
    <row r="3663" spans="1:20">
      <c r="A3663" s="262">
        <v>3659</v>
      </c>
      <c r="B3663" s="259">
        <v>3659</v>
      </c>
      <c r="C3663" s="105">
        <v>39779</v>
      </c>
      <c r="D3663" s="259"/>
      <c r="E3663" s="277">
        <v>39780</v>
      </c>
      <c r="F3663" s="259"/>
      <c r="G3663" s="259"/>
      <c r="H3663" s="259"/>
      <c r="I3663" s="206"/>
      <c r="J3663" s="206"/>
      <c r="K3663" s="206"/>
      <c r="L3663" s="206"/>
      <c r="M3663" s="206"/>
      <c r="N3663" s="206"/>
      <c r="O3663" s="206"/>
      <c r="P3663" s="206"/>
      <c r="Q3663" s="206"/>
      <c r="R3663" s="206"/>
      <c r="S3663" s="206"/>
      <c r="T3663" s="206"/>
    </row>
    <row r="3664" spans="1:20">
      <c r="A3664" s="262">
        <v>3660</v>
      </c>
      <c r="B3664" s="259">
        <v>3660</v>
      </c>
      <c r="C3664" s="105">
        <v>39779</v>
      </c>
      <c r="D3664" s="259"/>
      <c r="E3664" s="277">
        <v>39780</v>
      </c>
      <c r="F3664" s="259"/>
      <c r="G3664" s="259"/>
      <c r="H3664" s="259"/>
      <c r="I3664" s="206"/>
      <c r="J3664" s="206"/>
      <c r="K3664" s="206"/>
      <c r="L3664" s="206"/>
      <c r="M3664" s="206"/>
      <c r="N3664" s="206"/>
      <c r="O3664" s="206"/>
      <c r="P3664" s="206"/>
      <c r="Q3664" s="206"/>
      <c r="R3664" s="206"/>
      <c r="S3664" s="206"/>
      <c r="T3664" s="206"/>
    </row>
    <row r="3665" spans="1:20">
      <c r="A3665" s="262">
        <v>3661</v>
      </c>
      <c r="B3665" s="259">
        <v>3661</v>
      </c>
      <c r="C3665" s="105">
        <v>39779</v>
      </c>
      <c r="D3665" s="259"/>
      <c r="E3665" s="277">
        <v>39780</v>
      </c>
      <c r="F3665" s="259"/>
      <c r="G3665" s="259"/>
      <c r="H3665" s="259"/>
      <c r="I3665" s="206"/>
      <c r="J3665" s="206"/>
      <c r="K3665" s="206"/>
      <c r="L3665" s="206"/>
      <c r="M3665" s="206"/>
      <c r="N3665" s="206"/>
      <c r="O3665" s="206"/>
      <c r="P3665" s="206"/>
      <c r="Q3665" s="206"/>
      <c r="R3665" s="206"/>
      <c r="S3665" s="206"/>
      <c r="T3665" s="206"/>
    </row>
    <row r="3666" spans="1:20">
      <c r="A3666" s="262">
        <v>3662</v>
      </c>
      <c r="B3666" s="259">
        <v>3662</v>
      </c>
      <c r="C3666" s="105">
        <v>39779</v>
      </c>
      <c r="D3666" s="259"/>
      <c r="E3666" s="277">
        <v>39780</v>
      </c>
      <c r="F3666" s="259"/>
      <c r="G3666" s="259"/>
      <c r="H3666" s="259"/>
      <c r="I3666" s="206"/>
      <c r="J3666" s="206"/>
      <c r="K3666" s="206"/>
      <c r="L3666" s="206"/>
      <c r="M3666" s="206"/>
      <c r="N3666" s="206"/>
      <c r="O3666" s="206"/>
      <c r="P3666" s="206"/>
      <c r="Q3666" s="206"/>
      <c r="R3666" s="206"/>
      <c r="S3666" s="206"/>
      <c r="T3666" s="206"/>
    </row>
    <row r="3667" spans="1:20">
      <c r="A3667" s="262">
        <v>3663</v>
      </c>
      <c r="B3667" s="259">
        <v>3663</v>
      </c>
      <c r="C3667" s="105">
        <v>39779</v>
      </c>
      <c r="D3667" s="259"/>
      <c r="E3667" s="277">
        <v>39780</v>
      </c>
      <c r="F3667" s="259"/>
      <c r="G3667" s="259"/>
      <c r="H3667" s="259"/>
      <c r="I3667" s="206"/>
      <c r="J3667" s="206"/>
      <c r="K3667" s="206"/>
      <c r="L3667" s="206"/>
      <c r="M3667" s="206"/>
      <c r="N3667" s="206"/>
      <c r="O3667" s="206"/>
      <c r="P3667" s="206"/>
      <c r="Q3667" s="206"/>
      <c r="R3667" s="206"/>
      <c r="S3667" s="206"/>
      <c r="T3667" s="206"/>
    </row>
    <row r="3668" spans="1:20">
      <c r="A3668" s="262">
        <v>3664</v>
      </c>
      <c r="B3668" s="259">
        <v>3664</v>
      </c>
      <c r="C3668" s="105">
        <v>39779</v>
      </c>
      <c r="D3668" s="259"/>
      <c r="E3668" s="277">
        <v>39780</v>
      </c>
      <c r="F3668" s="259"/>
      <c r="G3668" s="259"/>
      <c r="H3668" s="259"/>
      <c r="I3668" s="206"/>
      <c r="J3668" s="206"/>
      <c r="K3668" s="206"/>
      <c r="L3668" s="206"/>
      <c r="M3668" s="206"/>
      <c r="N3668" s="206"/>
      <c r="O3668" s="206"/>
      <c r="P3668" s="206"/>
      <c r="Q3668" s="206"/>
      <c r="R3668" s="206"/>
      <c r="S3668" s="206"/>
      <c r="T3668" s="206"/>
    </row>
    <row r="3669" spans="1:20">
      <c r="A3669" s="262">
        <v>3665</v>
      </c>
      <c r="B3669" s="259">
        <v>3665</v>
      </c>
      <c r="C3669" s="105">
        <v>39779</v>
      </c>
      <c r="D3669" s="259"/>
      <c r="E3669" s="277">
        <v>39780</v>
      </c>
      <c r="F3669" s="259"/>
      <c r="G3669" s="259"/>
      <c r="H3669" s="259"/>
      <c r="I3669" s="206"/>
      <c r="J3669" s="206"/>
      <c r="K3669" s="206"/>
      <c r="L3669" s="206"/>
      <c r="M3669" s="206"/>
      <c r="N3669" s="206"/>
      <c r="O3669" s="206"/>
      <c r="P3669" s="206"/>
      <c r="Q3669" s="206"/>
      <c r="R3669" s="206"/>
      <c r="S3669" s="206"/>
      <c r="T3669" s="206"/>
    </row>
    <row r="3670" spans="1:20">
      <c r="A3670" s="262">
        <v>3666</v>
      </c>
      <c r="B3670" s="259">
        <v>3666</v>
      </c>
      <c r="C3670" s="105">
        <v>39780</v>
      </c>
      <c r="D3670" s="259"/>
      <c r="E3670" s="277">
        <v>39780</v>
      </c>
      <c r="F3670" s="259"/>
      <c r="G3670" s="259"/>
      <c r="H3670" s="259"/>
      <c r="I3670" s="206"/>
      <c r="J3670" s="206"/>
      <c r="K3670" s="206"/>
      <c r="L3670" s="206"/>
      <c r="M3670" s="206"/>
      <c r="N3670" s="206"/>
      <c r="O3670" s="206"/>
      <c r="P3670" s="206"/>
      <c r="Q3670" s="206"/>
      <c r="R3670" s="206"/>
      <c r="S3670" s="206"/>
      <c r="T3670" s="206"/>
    </row>
    <row r="3671" spans="1:20">
      <c r="A3671" s="262">
        <v>3667</v>
      </c>
      <c r="B3671" s="259">
        <v>3667</v>
      </c>
      <c r="C3671" s="105">
        <v>39780</v>
      </c>
      <c r="D3671" s="259"/>
      <c r="E3671" s="277">
        <v>39780</v>
      </c>
      <c r="F3671" s="259"/>
      <c r="G3671" s="259"/>
      <c r="H3671" s="259"/>
      <c r="I3671" s="206"/>
      <c r="J3671" s="206"/>
      <c r="K3671" s="206"/>
      <c r="L3671" s="206"/>
      <c r="M3671" s="206"/>
      <c r="N3671" s="206"/>
      <c r="O3671" s="206"/>
      <c r="P3671" s="206"/>
      <c r="Q3671" s="206"/>
      <c r="R3671" s="206"/>
      <c r="S3671" s="206"/>
      <c r="T3671" s="206"/>
    </row>
    <row r="3672" spans="1:20">
      <c r="A3672" s="262">
        <v>3668</v>
      </c>
      <c r="B3672" s="259">
        <v>3668</v>
      </c>
      <c r="C3672" s="105">
        <v>39780</v>
      </c>
      <c r="D3672" s="259"/>
      <c r="E3672" s="277">
        <v>39780</v>
      </c>
      <c r="F3672" s="259"/>
      <c r="G3672" s="259"/>
      <c r="H3672" s="259"/>
      <c r="I3672" s="206"/>
      <c r="J3672" s="206"/>
      <c r="K3672" s="206"/>
      <c r="L3672" s="206"/>
      <c r="M3672" s="206"/>
      <c r="N3672" s="206"/>
      <c r="O3672" s="206"/>
      <c r="P3672" s="206"/>
      <c r="Q3672" s="206"/>
      <c r="R3672" s="206"/>
      <c r="S3672" s="206"/>
      <c r="T3672" s="206"/>
    </row>
    <row r="3673" spans="1:20">
      <c r="A3673" s="262">
        <v>3669</v>
      </c>
      <c r="B3673" s="259">
        <v>3669</v>
      </c>
      <c r="C3673" s="105">
        <v>39780</v>
      </c>
      <c r="D3673" s="259"/>
      <c r="E3673" s="277">
        <v>39783</v>
      </c>
      <c r="F3673" s="259"/>
      <c r="G3673" s="259"/>
      <c r="H3673" s="259"/>
      <c r="I3673" s="206"/>
      <c r="J3673" s="206"/>
      <c r="K3673" s="206"/>
      <c r="L3673" s="206"/>
      <c r="M3673" s="206"/>
      <c r="N3673" s="206"/>
      <c r="O3673" s="206"/>
      <c r="P3673" s="206"/>
      <c r="Q3673" s="206"/>
      <c r="R3673" s="206"/>
      <c r="S3673" s="206"/>
      <c r="T3673" s="206"/>
    </row>
    <row r="3674" spans="1:20">
      <c r="A3674" s="262">
        <v>3670</v>
      </c>
      <c r="B3674" s="259">
        <v>3670</v>
      </c>
      <c r="C3674" s="105">
        <v>39780</v>
      </c>
      <c r="D3674" s="259"/>
      <c r="E3674" s="277">
        <v>39780</v>
      </c>
      <c r="F3674" s="259"/>
      <c r="G3674" s="259"/>
      <c r="H3674" s="259"/>
      <c r="I3674" s="206"/>
      <c r="J3674" s="206"/>
      <c r="K3674" s="206"/>
      <c r="L3674" s="206"/>
      <c r="M3674" s="206"/>
      <c r="N3674" s="206"/>
      <c r="O3674" s="206"/>
      <c r="P3674" s="206"/>
      <c r="Q3674" s="206"/>
      <c r="R3674" s="206"/>
      <c r="S3674" s="206"/>
      <c r="T3674" s="206"/>
    </row>
    <row r="3675" spans="1:20">
      <c r="A3675" s="263">
        <v>3671</v>
      </c>
      <c r="B3675" s="259">
        <v>3671</v>
      </c>
      <c r="C3675" s="105">
        <v>39780</v>
      </c>
      <c r="D3675" s="259"/>
      <c r="E3675" s="277">
        <v>39780</v>
      </c>
      <c r="F3675" s="259"/>
      <c r="G3675" s="259"/>
      <c r="H3675" s="259"/>
      <c r="I3675" s="206"/>
      <c r="J3675" s="206"/>
      <c r="K3675" s="206"/>
      <c r="L3675" s="206"/>
      <c r="M3675" s="206"/>
      <c r="N3675" s="206"/>
      <c r="O3675" s="206"/>
      <c r="P3675" s="206"/>
      <c r="Q3675" s="206"/>
      <c r="R3675" s="206"/>
      <c r="S3675" s="206"/>
      <c r="T3675" s="206"/>
    </row>
    <row r="3676" spans="1:20">
      <c r="A3676" s="263">
        <v>3672</v>
      </c>
      <c r="B3676" s="259">
        <v>3672</v>
      </c>
      <c r="C3676" s="105">
        <v>39780</v>
      </c>
      <c r="D3676" s="259"/>
      <c r="E3676" s="277">
        <v>39780</v>
      </c>
      <c r="F3676" s="259"/>
      <c r="G3676" s="259"/>
      <c r="H3676" s="259"/>
      <c r="I3676" s="206"/>
      <c r="J3676" s="206"/>
      <c r="K3676" s="206"/>
      <c r="L3676" s="206"/>
      <c r="M3676" s="206"/>
      <c r="N3676" s="206"/>
      <c r="O3676" s="206"/>
      <c r="P3676" s="206"/>
      <c r="Q3676" s="206"/>
      <c r="R3676" s="206"/>
      <c r="S3676" s="206"/>
      <c r="T3676" s="206"/>
    </row>
    <row r="3677" spans="1:20">
      <c r="A3677" s="263">
        <v>3673</v>
      </c>
      <c r="B3677" s="259">
        <v>3673</v>
      </c>
      <c r="C3677" s="105">
        <v>39780</v>
      </c>
      <c r="D3677" s="259"/>
      <c r="E3677" s="105">
        <v>39785</v>
      </c>
      <c r="F3677" s="259"/>
      <c r="G3677" s="259"/>
      <c r="H3677" s="259"/>
      <c r="I3677" s="206"/>
      <c r="J3677" s="206"/>
      <c r="K3677" s="206"/>
      <c r="L3677" s="206"/>
      <c r="M3677" s="206"/>
      <c r="N3677" s="206"/>
      <c r="O3677" s="206"/>
      <c r="P3677" s="206"/>
      <c r="Q3677" s="206"/>
      <c r="R3677" s="206"/>
      <c r="S3677" s="206"/>
      <c r="T3677" s="206"/>
    </row>
    <row r="3678" spans="1:20">
      <c r="A3678" s="263">
        <v>3674</v>
      </c>
      <c r="B3678" s="259">
        <v>3674</v>
      </c>
      <c r="C3678" s="105">
        <v>39780</v>
      </c>
      <c r="D3678" s="259"/>
      <c r="E3678" s="259"/>
      <c r="F3678" s="259"/>
      <c r="G3678" s="259"/>
      <c r="H3678" s="259"/>
      <c r="I3678" s="206"/>
      <c r="J3678" s="206"/>
      <c r="K3678" s="206"/>
      <c r="L3678" s="206"/>
      <c r="M3678" s="206"/>
      <c r="N3678" s="206"/>
      <c r="O3678" s="206"/>
      <c r="P3678" s="206"/>
      <c r="Q3678" s="206"/>
      <c r="R3678" s="206"/>
      <c r="S3678" s="206"/>
      <c r="T3678" s="206"/>
    </row>
    <row r="3679" spans="1:20">
      <c r="A3679" s="263">
        <v>3675</v>
      </c>
      <c r="B3679" s="259">
        <v>3675</v>
      </c>
      <c r="C3679" s="105">
        <v>39780</v>
      </c>
      <c r="D3679" s="259"/>
      <c r="E3679" s="105">
        <v>39784</v>
      </c>
      <c r="F3679" s="259"/>
      <c r="G3679" s="259"/>
      <c r="H3679" s="259"/>
      <c r="I3679" s="206"/>
      <c r="J3679" s="206"/>
      <c r="K3679" s="206"/>
      <c r="L3679" s="206"/>
      <c r="M3679" s="206"/>
      <c r="N3679" s="206"/>
      <c r="O3679" s="206"/>
      <c r="P3679" s="206"/>
      <c r="Q3679" s="206"/>
      <c r="R3679" s="206"/>
      <c r="S3679" s="206"/>
      <c r="T3679" s="206"/>
    </row>
    <row r="3680" spans="1:20">
      <c r="A3680" s="263">
        <v>3676</v>
      </c>
      <c r="B3680" s="259">
        <v>3676</v>
      </c>
      <c r="C3680" s="105">
        <v>39780</v>
      </c>
      <c r="D3680" s="259"/>
      <c r="E3680" s="105">
        <v>39785</v>
      </c>
      <c r="F3680" s="259"/>
      <c r="G3680" s="259"/>
      <c r="H3680" s="259"/>
      <c r="I3680" s="206"/>
      <c r="J3680" s="206"/>
      <c r="K3680" s="206"/>
      <c r="L3680" s="206"/>
      <c r="M3680" s="206"/>
      <c r="N3680" s="206"/>
      <c r="O3680" s="206"/>
      <c r="P3680" s="206"/>
      <c r="Q3680" s="206"/>
      <c r="R3680" s="206"/>
      <c r="S3680" s="206"/>
      <c r="T3680" s="206"/>
    </row>
    <row r="3681" spans="1:20">
      <c r="A3681" s="263">
        <v>3677</v>
      </c>
      <c r="B3681" s="259">
        <v>3677</v>
      </c>
      <c r="C3681" s="105">
        <v>39780</v>
      </c>
      <c r="D3681" s="259"/>
      <c r="E3681" s="105">
        <v>39785</v>
      </c>
      <c r="F3681" s="259"/>
      <c r="G3681" s="259"/>
      <c r="H3681" s="259"/>
      <c r="I3681" s="206"/>
      <c r="J3681" s="206"/>
      <c r="K3681" s="206"/>
      <c r="L3681" s="206"/>
      <c r="M3681" s="206"/>
      <c r="N3681" s="206"/>
      <c r="O3681" s="206"/>
      <c r="P3681" s="206"/>
      <c r="Q3681" s="206"/>
      <c r="R3681" s="206"/>
      <c r="S3681" s="206"/>
      <c r="T3681" s="206"/>
    </row>
    <row r="3682" spans="1:20">
      <c r="A3682" s="263">
        <v>3678</v>
      </c>
      <c r="B3682" s="259">
        <v>3678</v>
      </c>
      <c r="C3682" s="105">
        <v>39780</v>
      </c>
      <c r="D3682" s="259"/>
      <c r="E3682" s="105">
        <v>39787</v>
      </c>
      <c r="F3682" s="259"/>
      <c r="G3682" s="259"/>
      <c r="H3682" s="259"/>
      <c r="I3682" s="206"/>
      <c r="J3682" s="206"/>
      <c r="K3682" s="206"/>
      <c r="L3682" s="206"/>
      <c r="M3682" s="206"/>
      <c r="N3682" s="206"/>
      <c r="O3682" s="206"/>
      <c r="P3682" s="206"/>
      <c r="Q3682" s="206"/>
      <c r="R3682" s="206"/>
      <c r="S3682" s="206"/>
      <c r="T3682" s="206"/>
    </row>
    <row r="3683" spans="1:20">
      <c r="A3683" s="263">
        <v>3679</v>
      </c>
      <c r="B3683" s="259">
        <v>3679</v>
      </c>
      <c r="C3683" s="105">
        <v>39780</v>
      </c>
      <c r="D3683" s="259"/>
      <c r="E3683" s="105">
        <v>39785</v>
      </c>
      <c r="F3683" s="259"/>
      <c r="G3683" s="259"/>
      <c r="H3683" s="259"/>
      <c r="I3683" s="206"/>
      <c r="J3683" s="206"/>
      <c r="K3683" s="206"/>
      <c r="L3683" s="206"/>
      <c r="M3683" s="206"/>
      <c r="N3683" s="206"/>
      <c r="O3683" s="206"/>
      <c r="P3683" s="206"/>
      <c r="Q3683" s="206"/>
      <c r="R3683" s="206"/>
      <c r="S3683" s="206"/>
      <c r="T3683" s="206"/>
    </row>
    <row r="3684" spans="1:20">
      <c r="A3684" s="263">
        <v>3680</v>
      </c>
      <c r="B3684" s="259">
        <v>3680</v>
      </c>
      <c r="C3684" s="105">
        <v>39780</v>
      </c>
      <c r="D3684" s="259"/>
      <c r="E3684" s="259"/>
      <c r="F3684" s="259"/>
      <c r="G3684" s="259"/>
      <c r="H3684" s="259"/>
      <c r="I3684" s="206"/>
      <c r="J3684" s="206"/>
      <c r="K3684" s="206"/>
      <c r="L3684" s="206"/>
      <c r="M3684" s="206"/>
      <c r="N3684" s="206"/>
      <c r="O3684" s="206"/>
      <c r="P3684" s="206"/>
      <c r="Q3684" s="206"/>
      <c r="R3684" s="206"/>
      <c r="S3684" s="206"/>
      <c r="T3684" s="206"/>
    </row>
    <row r="3685" spans="1:20">
      <c r="A3685" s="263">
        <v>3681</v>
      </c>
      <c r="B3685" s="259">
        <v>3681</v>
      </c>
      <c r="C3685" s="105">
        <v>39783</v>
      </c>
      <c r="D3685" s="259"/>
      <c r="E3685" s="105">
        <v>39784</v>
      </c>
      <c r="F3685" s="259"/>
      <c r="G3685" s="259"/>
      <c r="H3685" s="259"/>
      <c r="I3685" s="206"/>
      <c r="J3685" s="206"/>
      <c r="K3685" s="206"/>
      <c r="L3685" s="206"/>
      <c r="M3685" s="206"/>
      <c r="N3685" s="206"/>
      <c r="O3685" s="206"/>
      <c r="P3685" s="206"/>
      <c r="Q3685" s="206"/>
      <c r="R3685" s="206"/>
      <c r="S3685" s="206"/>
      <c r="T3685" s="206"/>
    </row>
    <row r="3686" spans="1:20">
      <c r="A3686" s="263">
        <v>3682</v>
      </c>
      <c r="B3686" s="259">
        <v>3682</v>
      </c>
      <c r="C3686" s="105">
        <v>39783</v>
      </c>
      <c r="D3686" s="259"/>
      <c r="E3686" s="105">
        <v>39785</v>
      </c>
      <c r="F3686" s="259"/>
      <c r="G3686" s="259"/>
      <c r="H3686" s="259"/>
      <c r="I3686" s="206"/>
      <c r="J3686" s="206"/>
      <c r="K3686" s="206"/>
      <c r="L3686" s="206"/>
      <c r="M3686" s="206"/>
      <c r="N3686" s="206"/>
      <c r="O3686" s="206"/>
      <c r="P3686" s="206"/>
      <c r="Q3686" s="206"/>
      <c r="R3686" s="206"/>
      <c r="S3686" s="206"/>
      <c r="T3686" s="206"/>
    </row>
    <row r="3687" spans="1:20">
      <c r="A3687" s="263">
        <v>3683</v>
      </c>
      <c r="B3687" s="259">
        <v>3683</v>
      </c>
      <c r="C3687" s="105">
        <v>39783</v>
      </c>
      <c r="D3687" s="259"/>
      <c r="E3687" s="105">
        <v>39787</v>
      </c>
      <c r="F3687" s="259"/>
      <c r="G3687" s="259"/>
      <c r="H3687" s="259"/>
      <c r="I3687" s="206"/>
      <c r="J3687" s="206"/>
      <c r="K3687" s="206"/>
      <c r="L3687" s="206"/>
      <c r="M3687" s="206"/>
      <c r="N3687" s="206"/>
      <c r="O3687" s="206"/>
      <c r="P3687" s="206"/>
      <c r="Q3687" s="206"/>
      <c r="R3687" s="206"/>
      <c r="S3687" s="206"/>
      <c r="T3687" s="206"/>
    </row>
    <row r="3688" spans="1:20">
      <c r="A3688" s="263">
        <v>3684</v>
      </c>
      <c r="B3688" s="259">
        <v>3684</v>
      </c>
      <c r="C3688" s="105">
        <v>39783</v>
      </c>
      <c r="D3688" s="259"/>
      <c r="E3688" s="105">
        <v>39784</v>
      </c>
      <c r="F3688" s="259"/>
      <c r="G3688" s="259"/>
      <c r="H3688" s="259"/>
      <c r="I3688" s="206"/>
      <c r="J3688" s="206"/>
      <c r="K3688" s="206"/>
      <c r="L3688" s="206"/>
      <c r="M3688" s="206"/>
      <c r="N3688" s="206"/>
      <c r="O3688" s="206"/>
      <c r="P3688" s="206"/>
      <c r="Q3688" s="206"/>
      <c r="R3688" s="206"/>
      <c r="S3688" s="206"/>
      <c r="T3688" s="206"/>
    </row>
    <row r="3689" spans="1:20">
      <c r="A3689" s="263">
        <v>3685</v>
      </c>
      <c r="B3689" s="259">
        <v>3685</v>
      </c>
      <c r="C3689" s="105">
        <v>39783</v>
      </c>
      <c r="D3689" s="259"/>
      <c r="E3689" s="105">
        <v>39790</v>
      </c>
      <c r="F3689" s="259"/>
      <c r="G3689" s="259"/>
      <c r="H3689" s="259"/>
      <c r="I3689" s="206"/>
      <c r="J3689" s="206"/>
      <c r="K3689" s="206"/>
      <c r="L3689" s="206"/>
      <c r="M3689" s="206"/>
      <c r="N3689" s="206"/>
      <c r="O3689" s="206"/>
      <c r="P3689" s="206"/>
      <c r="Q3689" s="206"/>
      <c r="R3689" s="206"/>
      <c r="S3689" s="206"/>
      <c r="T3689" s="206"/>
    </row>
    <row r="3690" spans="1:20">
      <c r="A3690" s="264">
        <v>3686</v>
      </c>
      <c r="B3690" s="259">
        <v>3686</v>
      </c>
      <c r="C3690" s="105">
        <v>39783</v>
      </c>
      <c r="D3690" s="259"/>
      <c r="E3690" s="259"/>
      <c r="F3690" s="259"/>
      <c r="G3690" s="259"/>
      <c r="H3690" s="259"/>
      <c r="I3690" s="206"/>
      <c r="J3690" s="206"/>
      <c r="K3690" s="206"/>
      <c r="L3690" s="206"/>
      <c r="M3690" s="206"/>
      <c r="N3690" s="206"/>
      <c r="O3690" s="206"/>
      <c r="P3690" s="206"/>
      <c r="Q3690" s="206"/>
      <c r="R3690" s="206"/>
      <c r="S3690" s="206"/>
      <c r="T3690" s="206"/>
    </row>
    <row r="3691" spans="1:20">
      <c r="A3691" s="264">
        <v>3687</v>
      </c>
      <c r="B3691" s="259">
        <v>3687</v>
      </c>
      <c r="C3691" s="105">
        <v>39783</v>
      </c>
      <c r="D3691" s="259"/>
      <c r="E3691" s="105">
        <v>39787</v>
      </c>
      <c r="F3691" s="259"/>
      <c r="G3691" s="259"/>
      <c r="H3691" s="259"/>
      <c r="I3691" s="206"/>
      <c r="J3691" s="206"/>
      <c r="K3691" s="206"/>
      <c r="L3691" s="206"/>
      <c r="M3691" s="206"/>
      <c r="N3691" s="206"/>
      <c r="O3691" s="206"/>
      <c r="P3691" s="206"/>
      <c r="Q3691" s="206"/>
      <c r="R3691" s="206"/>
      <c r="S3691" s="206"/>
      <c r="T3691" s="206"/>
    </row>
    <row r="3692" spans="1:20">
      <c r="A3692" s="264">
        <v>3688</v>
      </c>
      <c r="B3692" s="259">
        <v>3688</v>
      </c>
      <c r="C3692" s="105">
        <v>39783</v>
      </c>
      <c r="D3692" s="259"/>
      <c r="E3692" s="105">
        <v>39787</v>
      </c>
      <c r="F3692" s="259"/>
      <c r="G3692" s="259"/>
      <c r="H3692" s="259"/>
      <c r="I3692" s="206"/>
      <c r="J3692" s="206"/>
      <c r="K3692" s="206"/>
      <c r="L3692" s="206"/>
      <c r="M3692" s="206"/>
      <c r="N3692" s="206"/>
      <c r="O3692" s="206"/>
      <c r="P3692" s="206"/>
      <c r="Q3692" s="206"/>
      <c r="R3692" s="206"/>
      <c r="S3692" s="206"/>
      <c r="T3692" s="206"/>
    </row>
    <row r="3693" spans="1:20">
      <c r="A3693" s="264">
        <v>3689</v>
      </c>
      <c r="B3693" s="259">
        <v>3689</v>
      </c>
      <c r="C3693" s="105">
        <v>39783</v>
      </c>
      <c r="D3693" s="259"/>
      <c r="E3693" s="259"/>
      <c r="F3693" s="259"/>
      <c r="G3693" s="259"/>
      <c r="H3693" s="259"/>
      <c r="I3693" s="206"/>
      <c r="J3693" s="206"/>
      <c r="K3693" s="206"/>
      <c r="L3693" s="206"/>
      <c r="M3693" s="206"/>
      <c r="N3693" s="206"/>
      <c r="O3693" s="206"/>
      <c r="P3693" s="206"/>
      <c r="Q3693" s="206"/>
      <c r="R3693" s="206"/>
      <c r="S3693" s="206"/>
      <c r="T3693" s="206"/>
    </row>
    <row r="3694" spans="1:20">
      <c r="A3694" s="264">
        <v>3690</v>
      </c>
      <c r="B3694" s="259">
        <v>3690</v>
      </c>
      <c r="C3694" s="105">
        <v>39783</v>
      </c>
      <c r="D3694" s="259"/>
      <c r="E3694" s="105">
        <v>39785</v>
      </c>
      <c r="F3694" s="259"/>
      <c r="G3694" s="259"/>
      <c r="H3694" s="259"/>
      <c r="I3694" s="206"/>
      <c r="J3694" s="206"/>
      <c r="K3694" s="206"/>
      <c r="L3694" s="206"/>
      <c r="M3694" s="206"/>
      <c r="N3694" s="206"/>
      <c r="O3694" s="206"/>
      <c r="P3694" s="206"/>
      <c r="Q3694" s="206"/>
      <c r="R3694" s="206"/>
      <c r="S3694" s="206"/>
      <c r="T3694" s="206"/>
    </row>
    <row r="3695" spans="1:20">
      <c r="A3695" s="264">
        <v>3691</v>
      </c>
      <c r="B3695" s="259">
        <v>3691</v>
      </c>
      <c r="C3695" s="105">
        <v>39783</v>
      </c>
      <c r="D3695" s="259"/>
      <c r="E3695" s="105">
        <v>39785</v>
      </c>
      <c r="F3695" s="259"/>
      <c r="G3695" s="259"/>
      <c r="H3695" s="259"/>
      <c r="I3695" s="206"/>
      <c r="J3695" s="206"/>
      <c r="K3695" s="206"/>
      <c r="L3695" s="206"/>
      <c r="M3695" s="206"/>
      <c r="N3695" s="206"/>
      <c r="O3695" s="206"/>
      <c r="P3695" s="206"/>
      <c r="Q3695" s="206"/>
      <c r="R3695" s="206"/>
      <c r="S3695" s="206"/>
      <c r="T3695" s="206"/>
    </row>
    <row r="3696" spans="1:20">
      <c r="A3696" s="264">
        <v>3692</v>
      </c>
      <c r="B3696" s="259">
        <v>3692</v>
      </c>
      <c r="C3696" s="105">
        <v>39783</v>
      </c>
      <c r="D3696" s="259"/>
      <c r="E3696" s="105">
        <v>39786</v>
      </c>
      <c r="F3696" s="259"/>
      <c r="G3696" s="259"/>
      <c r="H3696" s="259"/>
      <c r="I3696" s="206"/>
      <c r="J3696" s="206"/>
      <c r="K3696" s="206"/>
      <c r="L3696" s="206"/>
      <c r="M3696" s="206"/>
      <c r="N3696" s="206"/>
      <c r="O3696" s="206"/>
      <c r="P3696" s="206"/>
      <c r="Q3696" s="206"/>
      <c r="R3696" s="206"/>
      <c r="S3696" s="206"/>
      <c r="T3696" s="206"/>
    </row>
    <row r="3697" spans="1:20">
      <c r="A3697" s="264">
        <v>3693</v>
      </c>
      <c r="B3697" s="259">
        <v>3693</v>
      </c>
      <c r="C3697" s="105">
        <v>39783</v>
      </c>
      <c r="D3697" s="259"/>
      <c r="E3697" s="105">
        <v>39787</v>
      </c>
      <c r="F3697" s="259"/>
      <c r="G3697" s="259"/>
      <c r="H3697" s="259"/>
      <c r="I3697" s="206"/>
      <c r="J3697" s="206"/>
      <c r="K3697" s="206"/>
      <c r="L3697" s="206"/>
      <c r="M3697" s="206"/>
      <c r="N3697" s="206"/>
      <c r="O3697" s="206"/>
      <c r="P3697" s="206"/>
      <c r="Q3697" s="206"/>
      <c r="R3697" s="206"/>
      <c r="S3697" s="206"/>
      <c r="T3697" s="206"/>
    </row>
    <row r="3698" spans="1:20">
      <c r="A3698" s="264">
        <v>3694</v>
      </c>
      <c r="B3698" s="259">
        <v>3694</v>
      </c>
      <c r="C3698" s="105">
        <v>39783</v>
      </c>
      <c r="D3698" s="259"/>
      <c r="E3698" s="105">
        <v>39785</v>
      </c>
      <c r="F3698" s="259"/>
      <c r="G3698" s="259"/>
      <c r="H3698" s="259"/>
      <c r="I3698" s="206"/>
      <c r="J3698" s="206"/>
      <c r="K3698" s="206"/>
      <c r="L3698" s="206"/>
      <c r="M3698" s="206"/>
      <c r="N3698" s="206"/>
      <c r="O3698" s="206"/>
      <c r="P3698" s="206"/>
      <c r="Q3698" s="206"/>
      <c r="R3698" s="206"/>
      <c r="S3698" s="206"/>
      <c r="T3698" s="206"/>
    </row>
    <row r="3699" spans="1:20">
      <c r="A3699" s="264">
        <v>3695</v>
      </c>
      <c r="B3699" s="259">
        <v>3695</v>
      </c>
      <c r="C3699" s="105">
        <v>39783</v>
      </c>
      <c r="D3699" s="259"/>
      <c r="E3699" s="105">
        <v>39785</v>
      </c>
      <c r="F3699" s="259"/>
      <c r="G3699" s="259"/>
      <c r="H3699" s="259"/>
      <c r="I3699" s="206"/>
      <c r="J3699" s="206"/>
      <c r="K3699" s="206"/>
      <c r="L3699" s="206"/>
      <c r="M3699" s="206"/>
      <c r="N3699" s="206"/>
      <c r="O3699" s="206"/>
      <c r="P3699" s="206"/>
      <c r="Q3699" s="206"/>
      <c r="R3699" s="206"/>
      <c r="S3699" s="206"/>
      <c r="T3699" s="206"/>
    </row>
    <row r="3700" spans="1:20">
      <c r="A3700" s="264">
        <v>3696</v>
      </c>
      <c r="B3700" s="259">
        <v>3696</v>
      </c>
      <c r="C3700" s="105">
        <v>39784</v>
      </c>
      <c r="D3700" s="259"/>
      <c r="E3700" s="105">
        <v>39786</v>
      </c>
      <c r="F3700" s="259"/>
      <c r="G3700" s="259"/>
      <c r="H3700" s="259"/>
      <c r="I3700" s="206"/>
      <c r="J3700" s="206"/>
      <c r="K3700" s="206"/>
      <c r="L3700" s="206"/>
      <c r="M3700" s="206"/>
      <c r="N3700" s="206"/>
      <c r="O3700" s="206"/>
      <c r="P3700" s="206"/>
      <c r="Q3700" s="206"/>
      <c r="R3700" s="206"/>
      <c r="S3700" s="206"/>
      <c r="T3700" s="206"/>
    </row>
    <row r="3701" spans="1:20">
      <c r="A3701" s="264">
        <v>3697</v>
      </c>
      <c r="B3701" s="259">
        <v>3697</v>
      </c>
      <c r="C3701" s="105">
        <v>39784</v>
      </c>
      <c r="D3701" s="259"/>
      <c r="E3701" s="105">
        <v>39785</v>
      </c>
      <c r="F3701" s="259"/>
      <c r="G3701" s="259"/>
      <c r="H3701" s="259"/>
      <c r="I3701" s="206"/>
      <c r="J3701" s="206"/>
      <c r="K3701" s="206"/>
      <c r="L3701" s="206"/>
      <c r="M3701" s="206"/>
      <c r="N3701" s="206"/>
      <c r="O3701" s="206"/>
      <c r="P3701" s="206"/>
      <c r="Q3701" s="206"/>
      <c r="R3701" s="206"/>
      <c r="S3701" s="206"/>
      <c r="T3701" s="206"/>
    </row>
    <row r="3702" spans="1:20">
      <c r="A3702" s="264">
        <v>3698</v>
      </c>
      <c r="B3702" s="259">
        <v>3698</v>
      </c>
      <c r="C3702" s="105">
        <v>39784</v>
      </c>
      <c r="D3702" s="259"/>
      <c r="E3702" s="259"/>
      <c r="F3702" s="259"/>
      <c r="G3702" s="259"/>
      <c r="H3702" s="259"/>
      <c r="I3702" s="206"/>
      <c r="J3702" s="206"/>
      <c r="K3702" s="206"/>
      <c r="L3702" s="206"/>
      <c r="M3702" s="206"/>
      <c r="N3702" s="206"/>
      <c r="O3702" s="206"/>
      <c r="P3702" s="206"/>
      <c r="Q3702" s="206"/>
      <c r="R3702" s="206"/>
      <c r="S3702" s="206"/>
      <c r="T3702" s="206"/>
    </row>
    <row r="3703" spans="1:20">
      <c r="A3703" s="264">
        <v>3699</v>
      </c>
      <c r="B3703" s="259">
        <v>3699</v>
      </c>
      <c r="C3703" s="105">
        <v>39784</v>
      </c>
      <c r="D3703" s="259"/>
      <c r="E3703" s="105">
        <v>39787</v>
      </c>
      <c r="F3703" s="259"/>
      <c r="G3703" s="259"/>
      <c r="H3703" s="259"/>
      <c r="I3703" s="206"/>
      <c r="J3703" s="206"/>
      <c r="K3703" s="206"/>
      <c r="L3703" s="206"/>
      <c r="M3703" s="206"/>
      <c r="N3703" s="206"/>
      <c r="O3703" s="206"/>
      <c r="P3703" s="206"/>
      <c r="Q3703" s="206"/>
      <c r="R3703" s="206"/>
      <c r="S3703" s="206"/>
      <c r="T3703" s="206"/>
    </row>
    <row r="3704" spans="1:20">
      <c r="A3704" s="264">
        <v>3700</v>
      </c>
      <c r="B3704" s="259">
        <v>3700</v>
      </c>
      <c r="C3704" s="105">
        <v>39784</v>
      </c>
      <c r="D3704" s="259"/>
      <c r="E3704" s="105">
        <v>39785</v>
      </c>
      <c r="F3704" s="259"/>
      <c r="G3704" s="259"/>
      <c r="H3704" s="259"/>
      <c r="I3704" s="206"/>
      <c r="J3704" s="206"/>
      <c r="K3704" s="206"/>
      <c r="L3704" s="206"/>
      <c r="M3704" s="206"/>
      <c r="N3704" s="206"/>
      <c r="O3704" s="206"/>
      <c r="P3704" s="206"/>
      <c r="Q3704" s="206"/>
      <c r="R3704" s="206"/>
      <c r="S3704" s="206"/>
      <c r="T3704" s="206"/>
    </row>
    <row r="3705" spans="1:20">
      <c r="A3705" s="265">
        <v>3701</v>
      </c>
      <c r="B3705" s="259">
        <v>3701</v>
      </c>
      <c r="C3705" s="105">
        <v>39784</v>
      </c>
      <c r="D3705" s="259"/>
      <c r="E3705" s="105">
        <v>39790</v>
      </c>
      <c r="F3705" s="259"/>
      <c r="G3705" s="259"/>
      <c r="H3705" s="259"/>
      <c r="I3705" s="206"/>
      <c r="J3705" s="206"/>
      <c r="K3705" s="206"/>
      <c r="L3705" s="206"/>
      <c r="M3705" s="206"/>
      <c r="N3705" s="206"/>
      <c r="O3705" s="206"/>
      <c r="P3705" s="206"/>
      <c r="Q3705" s="206"/>
      <c r="R3705" s="206"/>
      <c r="S3705" s="206"/>
      <c r="T3705" s="206"/>
    </row>
    <row r="3706" spans="1:20">
      <c r="A3706" s="265">
        <v>3702</v>
      </c>
      <c r="B3706" s="259">
        <v>3702</v>
      </c>
      <c r="C3706" s="105">
        <v>39784</v>
      </c>
      <c r="D3706" s="259"/>
      <c r="E3706" s="259"/>
      <c r="F3706" s="259"/>
      <c r="G3706" s="259"/>
      <c r="H3706" s="259"/>
      <c r="I3706" s="206"/>
      <c r="J3706" s="206"/>
      <c r="K3706" s="206"/>
      <c r="L3706" s="206"/>
      <c r="M3706" s="206"/>
      <c r="N3706" s="206"/>
      <c r="O3706" s="206"/>
      <c r="P3706" s="206"/>
      <c r="Q3706" s="206"/>
      <c r="R3706" s="206"/>
      <c r="S3706" s="206"/>
      <c r="T3706" s="206"/>
    </row>
    <row r="3707" spans="1:20">
      <c r="A3707" s="265">
        <v>3703</v>
      </c>
      <c r="B3707" s="259">
        <v>3703</v>
      </c>
      <c r="C3707" s="105">
        <v>39784</v>
      </c>
      <c r="D3707" s="259"/>
      <c r="E3707" s="105">
        <v>39785</v>
      </c>
      <c r="F3707" s="259"/>
      <c r="G3707" s="259"/>
      <c r="H3707" s="259"/>
      <c r="I3707" s="206"/>
      <c r="J3707" s="206"/>
      <c r="K3707" s="206"/>
      <c r="L3707" s="206"/>
      <c r="M3707" s="206"/>
      <c r="N3707" s="206"/>
      <c r="O3707" s="206"/>
      <c r="P3707" s="206"/>
      <c r="Q3707" s="206"/>
      <c r="R3707" s="206"/>
      <c r="S3707" s="206"/>
      <c r="T3707" s="206"/>
    </row>
    <row r="3708" spans="1:20">
      <c r="A3708" s="265">
        <v>3704</v>
      </c>
      <c r="B3708" s="259">
        <v>3704</v>
      </c>
      <c r="C3708" s="105">
        <v>39784</v>
      </c>
      <c r="D3708" s="259"/>
      <c r="E3708" s="105">
        <v>39786</v>
      </c>
      <c r="F3708" s="259"/>
      <c r="G3708" s="259"/>
      <c r="H3708" s="259"/>
      <c r="I3708" s="206"/>
      <c r="J3708" s="206"/>
      <c r="K3708" s="206"/>
      <c r="L3708" s="206"/>
      <c r="M3708" s="206"/>
      <c r="N3708" s="206"/>
      <c r="O3708" s="206"/>
      <c r="P3708" s="206"/>
      <c r="Q3708" s="206"/>
      <c r="R3708" s="206"/>
      <c r="S3708" s="206"/>
      <c r="T3708" s="206"/>
    </row>
    <row r="3709" spans="1:20">
      <c r="A3709" s="265">
        <v>3705</v>
      </c>
      <c r="B3709" s="259">
        <v>3705</v>
      </c>
      <c r="C3709" s="105">
        <v>39784</v>
      </c>
      <c r="D3709" s="259"/>
      <c r="E3709" s="105">
        <v>39786</v>
      </c>
      <c r="F3709" s="259"/>
      <c r="G3709" s="259"/>
      <c r="H3709" s="259"/>
      <c r="I3709" s="206"/>
      <c r="J3709" s="206"/>
      <c r="K3709" s="206"/>
      <c r="L3709" s="206"/>
      <c r="M3709" s="206"/>
      <c r="N3709" s="206"/>
      <c r="O3709" s="206"/>
      <c r="P3709" s="206"/>
      <c r="Q3709" s="206"/>
      <c r="R3709" s="206"/>
      <c r="S3709" s="206"/>
      <c r="T3709" s="206"/>
    </row>
    <row r="3710" spans="1:20">
      <c r="A3710" s="265">
        <v>3706</v>
      </c>
      <c r="B3710" s="259">
        <v>3706</v>
      </c>
      <c r="C3710" s="105">
        <v>39784</v>
      </c>
      <c r="D3710" s="259"/>
      <c r="E3710" s="259"/>
      <c r="F3710" s="259"/>
      <c r="G3710" s="259"/>
      <c r="H3710" s="259"/>
      <c r="I3710" s="206"/>
      <c r="J3710" s="206"/>
      <c r="K3710" s="206"/>
      <c r="L3710" s="206"/>
      <c r="M3710" s="206"/>
      <c r="N3710" s="206"/>
      <c r="O3710" s="206"/>
      <c r="P3710" s="206"/>
      <c r="Q3710" s="206"/>
      <c r="R3710" s="206"/>
      <c r="S3710" s="206"/>
      <c r="T3710" s="206"/>
    </row>
    <row r="3711" spans="1:20">
      <c r="A3711" s="265">
        <v>3707</v>
      </c>
      <c r="B3711" s="259">
        <v>3707</v>
      </c>
      <c r="C3711" s="105">
        <v>39784</v>
      </c>
      <c r="D3711" s="259"/>
      <c r="E3711" s="105">
        <v>39786</v>
      </c>
      <c r="F3711" s="259"/>
      <c r="G3711" s="259"/>
      <c r="H3711" s="259"/>
      <c r="I3711" s="206"/>
      <c r="J3711" s="206"/>
      <c r="K3711" s="206"/>
      <c r="L3711" s="206"/>
      <c r="M3711" s="206"/>
      <c r="N3711" s="206"/>
      <c r="O3711" s="206"/>
      <c r="P3711" s="206"/>
      <c r="Q3711" s="206"/>
      <c r="R3711" s="206"/>
      <c r="S3711" s="206"/>
      <c r="T3711" s="206"/>
    </row>
    <row r="3712" spans="1:20">
      <c r="A3712" s="265">
        <v>3708</v>
      </c>
      <c r="B3712" s="259">
        <v>3708</v>
      </c>
      <c r="C3712" s="105">
        <v>39784</v>
      </c>
      <c r="D3712" s="259"/>
      <c r="E3712" s="105">
        <v>39786</v>
      </c>
      <c r="F3712" s="259"/>
      <c r="G3712" s="259"/>
      <c r="H3712" s="259"/>
      <c r="I3712" s="206"/>
      <c r="J3712" s="206"/>
      <c r="K3712" s="206"/>
      <c r="L3712" s="206"/>
      <c r="M3712" s="206"/>
      <c r="N3712" s="206"/>
      <c r="O3712" s="206"/>
      <c r="P3712" s="206"/>
      <c r="Q3712" s="206"/>
      <c r="R3712" s="206"/>
      <c r="S3712" s="206"/>
      <c r="T3712" s="206"/>
    </row>
    <row r="3713" spans="1:20">
      <c r="A3713" s="265">
        <v>3709</v>
      </c>
      <c r="B3713" s="259">
        <v>3709</v>
      </c>
      <c r="C3713" s="105">
        <v>39784</v>
      </c>
      <c r="D3713" s="259"/>
      <c r="E3713" s="105">
        <v>39786</v>
      </c>
      <c r="F3713" s="259"/>
      <c r="G3713" s="259"/>
      <c r="H3713" s="259"/>
      <c r="I3713" s="206"/>
      <c r="J3713" s="206"/>
      <c r="K3713" s="206"/>
      <c r="L3713" s="206"/>
      <c r="M3713" s="206"/>
      <c r="N3713" s="206"/>
      <c r="O3713" s="206"/>
      <c r="P3713" s="206"/>
      <c r="Q3713" s="206"/>
      <c r="R3713" s="206"/>
      <c r="S3713" s="206"/>
      <c r="T3713" s="206"/>
    </row>
    <row r="3714" spans="1:20">
      <c r="A3714" s="265">
        <v>3710</v>
      </c>
      <c r="B3714" s="259">
        <v>3710</v>
      </c>
      <c r="C3714" s="105">
        <v>39784</v>
      </c>
      <c r="D3714" s="259"/>
      <c r="E3714" s="105">
        <v>39786</v>
      </c>
      <c r="F3714" s="259"/>
      <c r="G3714" s="259"/>
      <c r="H3714" s="259"/>
      <c r="I3714" s="206"/>
      <c r="J3714" s="206"/>
      <c r="K3714" s="206"/>
      <c r="L3714" s="206"/>
      <c r="M3714" s="206"/>
      <c r="N3714" s="206"/>
      <c r="O3714" s="206"/>
      <c r="P3714" s="206"/>
      <c r="Q3714" s="206"/>
      <c r="R3714" s="206"/>
      <c r="S3714" s="206"/>
      <c r="T3714" s="206"/>
    </row>
    <row r="3715" spans="1:20">
      <c r="A3715" s="265">
        <v>3711</v>
      </c>
      <c r="B3715" s="259">
        <v>3711</v>
      </c>
      <c r="C3715" s="105">
        <v>39785</v>
      </c>
      <c r="D3715" s="259"/>
      <c r="E3715" s="259"/>
      <c r="F3715" s="259"/>
      <c r="G3715" s="259"/>
      <c r="H3715" s="259"/>
      <c r="I3715" s="206"/>
      <c r="J3715" s="206"/>
      <c r="K3715" s="206"/>
      <c r="L3715" s="206"/>
      <c r="M3715" s="206"/>
      <c r="N3715" s="206"/>
      <c r="O3715" s="206"/>
      <c r="P3715" s="206"/>
      <c r="Q3715" s="206"/>
      <c r="R3715" s="206"/>
      <c r="S3715" s="206"/>
      <c r="T3715" s="206"/>
    </row>
    <row r="3716" spans="1:20">
      <c r="A3716" s="265">
        <v>3712</v>
      </c>
      <c r="B3716" s="259">
        <v>3712</v>
      </c>
      <c r="C3716" s="105">
        <v>39785</v>
      </c>
      <c r="D3716" s="259"/>
      <c r="E3716" s="259"/>
      <c r="F3716" s="259"/>
      <c r="G3716" s="259"/>
      <c r="H3716" s="259"/>
      <c r="I3716" s="206"/>
      <c r="J3716" s="206"/>
      <c r="K3716" s="206"/>
      <c r="L3716" s="206"/>
      <c r="M3716" s="206"/>
      <c r="N3716" s="206"/>
      <c r="O3716" s="206"/>
      <c r="P3716" s="206"/>
      <c r="Q3716" s="206"/>
      <c r="R3716" s="206"/>
      <c r="S3716" s="206"/>
      <c r="T3716" s="206"/>
    </row>
    <row r="3717" spans="1:20">
      <c r="A3717" s="265">
        <v>3713</v>
      </c>
      <c r="B3717" s="259">
        <v>3713</v>
      </c>
      <c r="C3717" s="105">
        <v>39785</v>
      </c>
      <c r="D3717" s="259"/>
      <c r="E3717" s="105">
        <v>39787</v>
      </c>
      <c r="F3717" s="259"/>
      <c r="G3717" s="259"/>
      <c r="H3717" s="259"/>
      <c r="I3717" s="206"/>
      <c r="J3717" s="206"/>
      <c r="K3717" s="206"/>
      <c r="L3717" s="206"/>
      <c r="M3717" s="206"/>
      <c r="N3717" s="206"/>
      <c r="O3717" s="206"/>
      <c r="P3717" s="206"/>
      <c r="Q3717" s="206"/>
      <c r="R3717" s="206"/>
      <c r="S3717" s="206"/>
      <c r="T3717" s="206"/>
    </row>
    <row r="3718" spans="1:20">
      <c r="A3718" s="265">
        <v>3714</v>
      </c>
      <c r="B3718" s="259">
        <v>3714</v>
      </c>
      <c r="C3718" s="105">
        <v>39785</v>
      </c>
      <c r="D3718" s="259"/>
      <c r="E3718" s="105">
        <v>39786</v>
      </c>
      <c r="F3718" s="259"/>
      <c r="G3718" s="259"/>
      <c r="H3718" s="259"/>
      <c r="I3718" s="206"/>
      <c r="J3718" s="206"/>
      <c r="K3718" s="206"/>
      <c r="L3718" s="206"/>
      <c r="M3718" s="206"/>
      <c r="N3718" s="206"/>
      <c r="O3718" s="206"/>
      <c r="P3718" s="206"/>
      <c r="Q3718" s="206"/>
      <c r="R3718" s="206"/>
      <c r="S3718" s="206"/>
      <c r="T3718" s="206"/>
    </row>
    <row r="3719" spans="1:20">
      <c r="A3719" s="265">
        <v>3715</v>
      </c>
      <c r="B3719" s="259">
        <v>3715</v>
      </c>
      <c r="C3719" s="105">
        <v>39785</v>
      </c>
      <c r="D3719" s="259"/>
      <c r="E3719" s="105">
        <v>39786</v>
      </c>
      <c r="F3719" s="259"/>
      <c r="G3719" s="259"/>
      <c r="H3719" s="259"/>
      <c r="I3719" s="206"/>
      <c r="J3719" s="206"/>
      <c r="K3719" s="206"/>
      <c r="L3719" s="206"/>
      <c r="M3719" s="206"/>
      <c r="N3719" s="206"/>
      <c r="O3719" s="206"/>
      <c r="P3719" s="206"/>
      <c r="Q3719" s="206"/>
      <c r="R3719" s="206"/>
      <c r="S3719" s="206"/>
      <c r="T3719" s="206"/>
    </row>
    <row r="3720" spans="1:20">
      <c r="A3720" s="265">
        <v>3716</v>
      </c>
      <c r="B3720" s="259">
        <v>3716</v>
      </c>
      <c r="C3720" s="105">
        <v>39785</v>
      </c>
      <c r="D3720" s="259"/>
      <c r="E3720" s="105">
        <v>39790</v>
      </c>
      <c r="F3720" s="259"/>
      <c r="G3720" s="259"/>
      <c r="H3720" s="259"/>
      <c r="I3720" s="206"/>
      <c r="J3720" s="206"/>
      <c r="K3720" s="206"/>
      <c r="L3720" s="206"/>
      <c r="M3720" s="206"/>
      <c r="N3720" s="206"/>
      <c r="O3720" s="206"/>
      <c r="P3720" s="206"/>
      <c r="Q3720" s="206"/>
      <c r="R3720" s="206"/>
      <c r="S3720" s="206"/>
      <c r="T3720" s="206"/>
    </row>
    <row r="3721" spans="1:20">
      <c r="A3721" s="265">
        <v>3717</v>
      </c>
      <c r="B3721" s="259">
        <v>3717</v>
      </c>
      <c r="C3721" s="105">
        <v>39785</v>
      </c>
      <c r="D3721" s="259"/>
      <c r="E3721" s="105">
        <v>39787</v>
      </c>
      <c r="F3721" s="259"/>
      <c r="G3721" s="259"/>
      <c r="H3721" s="259"/>
      <c r="I3721" s="206"/>
      <c r="J3721" s="206"/>
      <c r="K3721" s="206"/>
      <c r="L3721" s="206"/>
      <c r="M3721" s="206"/>
      <c r="N3721" s="206"/>
      <c r="O3721" s="206"/>
      <c r="P3721" s="206"/>
      <c r="Q3721" s="206"/>
      <c r="R3721" s="206"/>
      <c r="S3721" s="206"/>
      <c r="T3721" s="206"/>
    </row>
    <row r="3722" spans="1:20">
      <c r="A3722" s="265">
        <v>3718</v>
      </c>
      <c r="B3722" s="259">
        <v>3718</v>
      </c>
      <c r="C3722" s="105">
        <v>39785</v>
      </c>
      <c r="D3722" s="259"/>
      <c r="E3722" s="259"/>
      <c r="F3722" s="259"/>
      <c r="G3722" s="259"/>
      <c r="H3722" s="259"/>
      <c r="I3722" s="206"/>
      <c r="J3722" s="206"/>
      <c r="K3722" s="206"/>
      <c r="L3722" s="206"/>
      <c r="M3722" s="206"/>
      <c r="N3722" s="206"/>
      <c r="O3722" s="206"/>
      <c r="P3722" s="206"/>
      <c r="Q3722" s="206"/>
      <c r="R3722" s="206"/>
      <c r="S3722" s="206"/>
      <c r="T3722" s="206"/>
    </row>
    <row r="3723" spans="1:20">
      <c r="A3723" s="265">
        <v>3719</v>
      </c>
      <c r="B3723" s="259">
        <v>3719</v>
      </c>
      <c r="C3723" s="105">
        <v>39785</v>
      </c>
      <c r="D3723" s="259"/>
      <c r="E3723" s="105">
        <v>39786</v>
      </c>
      <c r="F3723" s="259"/>
      <c r="G3723" s="259"/>
      <c r="H3723" s="259"/>
      <c r="I3723" s="206"/>
      <c r="J3723" s="206"/>
      <c r="K3723" s="206"/>
      <c r="L3723" s="206"/>
      <c r="M3723" s="206"/>
      <c r="N3723" s="206"/>
      <c r="O3723" s="206"/>
      <c r="P3723" s="206"/>
      <c r="Q3723" s="206"/>
      <c r="R3723" s="206"/>
      <c r="S3723" s="206"/>
      <c r="T3723" s="206"/>
    </row>
    <row r="3724" spans="1:20">
      <c r="A3724" s="265">
        <v>3720</v>
      </c>
      <c r="B3724" s="259">
        <v>3720</v>
      </c>
      <c r="C3724" s="105">
        <v>39785</v>
      </c>
      <c r="D3724" s="259"/>
      <c r="E3724" s="259"/>
      <c r="F3724" s="259"/>
      <c r="G3724" s="259"/>
      <c r="H3724" s="259"/>
      <c r="I3724" s="206"/>
      <c r="J3724" s="206"/>
      <c r="K3724" s="206"/>
      <c r="L3724" s="206"/>
      <c r="M3724" s="206"/>
      <c r="N3724" s="206"/>
      <c r="O3724" s="206"/>
      <c r="P3724" s="206"/>
      <c r="Q3724" s="206"/>
      <c r="R3724" s="206"/>
      <c r="S3724" s="206"/>
      <c r="T3724" s="206"/>
    </row>
    <row r="3725" spans="1:20">
      <c r="A3725" s="266">
        <v>3721</v>
      </c>
      <c r="B3725" s="259">
        <v>3721</v>
      </c>
      <c r="C3725" s="105">
        <v>39785</v>
      </c>
      <c r="D3725" s="259"/>
      <c r="E3725" s="105">
        <v>39790</v>
      </c>
      <c r="F3725" s="259"/>
      <c r="G3725" s="259"/>
      <c r="H3725" s="259"/>
      <c r="I3725" s="206"/>
      <c r="J3725" s="206"/>
      <c r="K3725" s="206"/>
      <c r="L3725" s="206"/>
      <c r="M3725" s="206"/>
      <c r="N3725" s="206"/>
      <c r="O3725" s="206"/>
      <c r="P3725" s="206"/>
      <c r="Q3725" s="206"/>
      <c r="R3725" s="206"/>
      <c r="S3725" s="206"/>
      <c r="T3725" s="206"/>
    </row>
    <row r="3726" spans="1:20">
      <c r="A3726" s="266">
        <v>3722</v>
      </c>
      <c r="B3726" s="259">
        <v>3722</v>
      </c>
      <c r="C3726" s="105">
        <v>39785</v>
      </c>
      <c r="D3726" s="259"/>
      <c r="E3726" s="105">
        <v>39800</v>
      </c>
      <c r="F3726" s="259"/>
      <c r="G3726" s="259"/>
      <c r="H3726" s="259"/>
      <c r="I3726" s="206"/>
      <c r="J3726" s="206"/>
      <c r="K3726" s="206"/>
      <c r="L3726" s="206"/>
      <c r="M3726" s="206"/>
      <c r="N3726" s="206"/>
      <c r="O3726" s="206"/>
      <c r="P3726" s="206"/>
      <c r="Q3726" s="206"/>
      <c r="R3726" s="206"/>
      <c r="S3726" s="206"/>
      <c r="T3726" s="206"/>
    </row>
    <row r="3727" spans="1:20">
      <c r="A3727" s="266">
        <v>3723</v>
      </c>
      <c r="B3727" s="259">
        <v>3723</v>
      </c>
      <c r="C3727" s="105">
        <v>39785</v>
      </c>
      <c r="D3727" s="259"/>
      <c r="E3727" s="105">
        <v>39790</v>
      </c>
      <c r="F3727" s="259"/>
      <c r="G3727" s="259"/>
      <c r="H3727" s="259"/>
      <c r="I3727" s="206"/>
      <c r="J3727" s="206"/>
      <c r="K3727" s="206"/>
      <c r="L3727" s="206"/>
      <c r="M3727" s="206"/>
      <c r="N3727" s="206"/>
      <c r="O3727" s="206"/>
      <c r="P3727" s="206"/>
      <c r="Q3727" s="206"/>
      <c r="R3727" s="206"/>
      <c r="S3727" s="206"/>
      <c r="T3727" s="206"/>
    </row>
    <row r="3728" spans="1:20">
      <c r="A3728" s="266">
        <v>3724</v>
      </c>
      <c r="B3728" s="259">
        <v>3724</v>
      </c>
      <c r="C3728" s="105">
        <v>39785</v>
      </c>
      <c r="D3728" s="259"/>
      <c r="E3728" s="259"/>
      <c r="F3728" s="259"/>
      <c r="G3728" s="259"/>
      <c r="H3728" s="259"/>
      <c r="I3728" s="206"/>
      <c r="J3728" s="206"/>
      <c r="K3728" s="206"/>
      <c r="L3728" s="206"/>
      <c r="M3728" s="206"/>
      <c r="N3728" s="206"/>
      <c r="O3728" s="206"/>
      <c r="P3728" s="206"/>
      <c r="Q3728" s="206"/>
      <c r="R3728" s="206"/>
      <c r="S3728" s="206"/>
      <c r="T3728" s="206"/>
    </row>
    <row r="3729" spans="1:20">
      <c r="A3729" s="266">
        <v>3725</v>
      </c>
      <c r="B3729" s="259">
        <v>3725</v>
      </c>
      <c r="C3729" s="105">
        <v>39785</v>
      </c>
      <c r="D3729" s="259"/>
      <c r="E3729" s="105">
        <v>39787</v>
      </c>
      <c r="F3729" s="259"/>
      <c r="G3729" s="259"/>
      <c r="H3729" s="259"/>
      <c r="I3729" s="206"/>
      <c r="J3729" s="206"/>
      <c r="K3729" s="206"/>
      <c r="L3729" s="206"/>
      <c r="M3729" s="206"/>
      <c r="N3729" s="206"/>
      <c r="O3729" s="206"/>
      <c r="P3729" s="206"/>
      <c r="Q3729" s="206"/>
      <c r="R3729" s="206"/>
      <c r="S3729" s="206"/>
      <c r="T3729" s="206"/>
    </row>
    <row r="3730" spans="1:20">
      <c r="A3730" s="266">
        <v>3726</v>
      </c>
      <c r="B3730" s="259">
        <v>3726</v>
      </c>
      <c r="C3730" s="105">
        <v>39786</v>
      </c>
      <c r="D3730" s="259"/>
      <c r="E3730" s="105">
        <v>39786</v>
      </c>
      <c r="F3730" s="259"/>
      <c r="G3730" s="259"/>
      <c r="H3730" s="259"/>
      <c r="I3730" s="206"/>
      <c r="J3730" s="206"/>
      <c r="K3730" s="206"/>
      <c r="L3730" s="206"/>
      <c r="M3730" s="206"/>
      <c r="N3730" s="206"/>
      <c r="O3730" s="206"/>
      <c r="P3730" s="206"/>
      <c r="Q3730" s="206"/>
      <c r="R3730" s="206"/>
      <c r="S3730" s="206"/>
      <c r="T3730" s="206"/>
    </row>
    <row r="3731" spans="1:20">
      <c r="A3731" s="266">
        <v>3727</v>
      </c>
      <c r="B3731" s="259">
        <v>3727</v>
      </c>
      <c r="C3731" s="105">
        <v>39786</v>
      </c>
      <c r="D3731" s="259"/>
      <c r="E3731" s="105">
        <v>39786</v>
      </c>
      <c r="F3731" s="259"/>
      <c r="G3731" s="259"/>
      <c r="H3731" s="259"/>
      <c r="I3731" s="206"/>
      <c r="J3731" s="206"/>
      <c r="K3731" s="206"/>
      <c r="L3731" s="206"/>
      <c r="M3731" s="206"/>
      <c r="N3731" s="206"/>
      <c r="O3731" s="206"/>
      <c r="P3731" s="206"/>
      <c r="Q3731" s="206"/>
      <c r="R3731" s="206"/>
      <c r="S3731" s="206"/>
      <c r="T3731" s="206"/>
    </row>
    <row r="3732" spans="1:20">
      <c r="A3732" s="266">
        <v>3728</v>
      </c>
      <c r="B3732" s="259">
        <v>3728</v>
      </c>
      <c r="C3732" s="105">
        <v>39786</v>
      </c>
      <c r="D3732" s="259"/>
      <c r="E3732" s="105">
        <v>39786</v>
      </c>
      <c r="F3732" s="259"/>
      <c r="G3732" s="259"/>
      <c r="H3732" s="259"/>
      <c r="I3732" s="206"/>
      <c r="J3732" s="206"/>
      <c r="K3732" s="206"/>
      <c r="L3732" s="206"/>
      <c r="M3732" s="206"/>
      <c r="N3732" s="206"/>
      <c r="O3732" s="206"/>
      <c r="P3732" s="206"/>
      <c r="Q3732" s="206"/>
      <c r="R3732" s="206"/>
      <c r="S3732" s="206"/>
      <c r="T3732" s="206"/>
    </row>
    <row r="3733" spans="1:20">
      <c r="A3733" s="266">
        <v>3729</v>
      </c>
      <c r="B3733" s="259">
        <v>3729</v>
      </c>
      <c r="C3733" s="105">
        <v>39786</v>
      </c>
      <c r="D3733" s="259"/>
      <c r="E3733" s="105">
        <v>39786</v>
      </c>
      <c r="F3733" s="259"/>
      <c r="G3733" s="259"/>
      <c r="H3733" s="259"/>
      <c r="I3733" s="206"/>
      <c r="J3733" s="206"/>
      <c r="K3733" s="206"/>
      <c r="L3733" s="206"/>
      <c r="M3733" s="206"/>
      <c r="N3733" s="206"/>
      <c r="O3733" s="206"/>
      <c r="P3733" s="206"/>
      <c r="Q3733" s="206"/>
      <c r="R3733" s="206"/>
      <c r="S3733" s="206"/>
      <c r="T3733" s="206"/>
    </row>
    <row r="3734" spans="1:20">
      <c r="A3734" s="266">
        <v>3730</v>
      </c>
      <c r="B3734" s="259">
        <v>3730</v>
      </c>
      <c r="C3734" s="105">
        <v>39786</v>
      </c>
      <c r="D3734" s="259"/>
      <c r="E3734" s="105">
        <v>39790</v>
      </c>
      <c r="F3734" s="259"/>
      <c r="G3734" s="259"/>
      <c r="H3734" s="259"/>
      <c r="I3734" s="206"/>
      <c r="J3734" s="206"/>
      <c r="K3734" s="206"/>
      <c r="L3734" s="206"/>
      <c r="M3734" s="206"/>
      <c r="N3734" s="206"/>
      <c r="O3734" s="206"/>
      <c r="P3734" s="206"/>
      <c r="Q3734" s="206"/>
      <c r="R3734" s="206"/>
      <c r="S3734" s="206"/>
      <c r="T3734" s="206"/>
    </row>
    <row r="3735" spans="1:20">
      <c r="A3735" s="267">
        <v>3731</v>
      </c>
      <c r="B3735" s="259">
        <v>3731</v>
      </c>
      <c r="C3735" s="105">
        <v>39786</v>
      </c>
      <c r="D3735" s="259"/>
      <c r="E3735" s="105">
        <v>39790</v>
      </c>
      <c r="F3735" s="259"/>
      <c r="G3735" s="259"/>
      <c r="H3735" s="259"/>
      <c r="I3735" s="206"/>
      <c r="J3735" s="206"/>
      <c r="K3735" s="206"/>
      <c r="L3735" s="206"/>
      <c r="M3735" s="206"/>
      <c r="N3735" s="206"/>
      <c r="O3735" s="206"/>
      <c r="P3735" s="206"/>
      <c r="Q3735" s="206"/>
      <c r="R3735" s="206"/>
      <c r="S3735" s="206"/>
      <c r="T3735" s="206"/>
    </row>
    <row r="3736" spans="1:20">
      <c r="A3736" s="267">
        <v>3732</v>
      </c>
      <c r="B3736" s="259">
        <v>3732</v>
      </c>
      <c r="C3736" s="105">
        <v>39786</v>
      </c>
      <c r="D3736" s="259"/>
      <c r="E3736" s="105">
        <v>39786</v>
      </c>
      <c r="F3736" s="259"/>
      <c r="G3736" s="259"/>
      <c r="H3736" s="259"/>
      <c r="I3736" s="206"/>
      <c r="J3736" s="206"/>
      <c r="K3736" s="206"/>
      <c r="L3736" s="206"/>
      <c r="M3736" s="206"/>
      <c r="N3736" s="206"/>
      <c r="O3736" s="206"/>
      <c r="P3736" s="206"/>
      <c r="Q3736" s="206"/>
      <c r="R3736" s="206"/>
      <c r="S3736" s="206"/>
      <c r="T3736" s="206"/>
    </row>
    <row r="3737" spans="1:20">
      <c r="A3737" s="267">
        <v>3733</v>
      </c>
      <c r="B3737" s="259">
        <v>3733</v>
      </c>
      <c r="C3737" s="105">
        <v>39786</v>
      </c>
      <c r="D3737" s="259"/>
      <c r="E3737" s="105">
        <v>39792</v>
      </c>
      <c r="F3737" s="259"/>
      <c r="G3737" s="259"/>
      <c r="H3737" s="259"/>
      <c r="I3737" s="206"/>
      <c r="J3737" s="206"/>
      <c r="K3737" s="206"/>
      <c r="L3737" s="206"/>
      <c r="M3737" s="206"/>
      <c r="N3737" s="206"/>
      <c r="O3737" s="206"/>
      <c r="P3737" s="206"/>
      <c r="Q3737" s="206"/>
      <c r="R3737" s="206"/>
      <c r="S3737" s="206"/>
      <c r="T3737" s="206"/>
    </row>
    <row r="3738" spans="1:20">
      <c r="A3738" s="267">
        <v>3734</v>
      </c>
      <c r="B3738" s="259">
        <v>3734</v>
      </c>
      <c r="C3738" s="105">
        <v>39786</v>
      </c>
      <c r="D3738" s="259"/>
      <c r="E3738" s="105">
        <v>39791</v>
      </c>
      <c r="F3738" s="259"/>
      <c r="G3738" s="259"/>
      <c r="H3738" s="259"/>
      <c r="I3738" s="206"/>
      <c r="J3738" s="206"/>
      <c r="K3738" s="206"/>
      <c r="L3738" s="206"/>
      <c r="M3738" s="206"/>
      <c r="N3738" s="206"/>
      <c r="O3738" s="206"/>
      <c r="P3738" s="206"/>
      <c r="Q3738" s="206"/>
      <c r="R3738" s="206"/>
      <c r="S3738" s="206"/>
      <c r="T3738" s="206"/>
    </row>
    <row r="3739" spans="1:20">
      <c r="A3739" s="267">
        <v>3735</v>
      </c>
      <c r="B3739" s="259">
        <v>3735</v>
      </c>
      <c r="C3739" s="105">
        <v>39786</v>
      </c>
      <c r="D3739" s="259"/>
      <c r="E3739" s="259"/>
      <c r="F3739" s="259"/>
      <c r="G3739" s="259"/>
      <c r="H3739" s="259"/>
      <c r="I3739" s="206"/>
      <c r="J3739" s="206"/>
      <c r="K3739" s="206"/>
      <c r="L3739" s="206"/>
      <c r="M3739" s="206"/>
      <c r="N3739" s="206"/>
      <c r="O3739" s="206"/>
      <c r="P3739" s="206"/>
      <c r="Q3739" s="206"/>
      <c r="R3739" s="206"/>
      <c r="S3739" s="206"/>
      <c r="T3739" s="206"/>
    </row>
    <row r="3740" spans="1:20">
      <c r="A3740" s="267">
        <v>3736</v>
      </c>
      <c r="B3740" s="259">
        <v>3736</v>
      </c>
      <c r="C3740" s="105">
        <v>39786</v>
      </c>
      <c r="D3740" s="259"/>
      <c r="E3740" s="105">
        <v>39790</v>
      </c>
      <c r="F3740" s="259"/>
      <c r="G3740" s="259"/>
      <c r="H3740" s="259"/>
      <c r="I3740" s="206"/>
      <c r="J3740" s="206"/>
      <c r="K3740" s="206"/>
      <c r="L3740" s="206"/>
      <c r="M3740" s="206"/>
      <c r="N3740" s="206"/>
      <c r="O3740" s="206"/>
      <c r="P3740" s="206"/>
      <c r="Q3740" s="206"/>
      <c r="R3740" s="206"/>
      <c r="S3740" s="206"/>
      <c r="T3740" s="206"/>
    </row>
    <row r="3741" spans="1:20">
      <c r="A3741" s="267">
        <v>3737</v>
      </c>
      <c r="B3741" s="259">
        <v>3737</v>
      </c>
      <c r="C3741" s="105">
        <v>39786</v>
      </c>
      <c r="D3741" s="259"/>
      <c r="E3741" s="105">
        <v>39791</v>
      </c>
      <c r="F3741" s="259"/>
      <c r="G3741" s="259"/>
      <c r="H3741" s="259"/>
      <c r="I3741" s="206"/>
      <c r="J3741" s="206"/>
      <c r="K3741" s="206"/>
      <c r="L3741" s="206"/>
      <c r="M3741" s="206"/>
      <c r="N3741" s="206"/>
      <c r="O3741" s="206"/>
      <c r="P3741" s="206"/>
      <c r="Q3741" s="206"/>
      <c r="R3741" s="206"/>
      <c r="S3741" s="206"/>
      <c r="T3741" s="206"/>
    </row>
    <row r="3742" spans="1:20">
      <c r="A3742" s="267">
        <v>3738</v>
      </c>
      <c r="B3742" s="259">
        <v>3738</v>
      </c>
      <c r="C3742" s="105">
        <v>39786</v>
      </c>
      <c r="D3742" s="259"/>
      <c r="E3742" s="259"/>
      <c r="F3742" s="259"/>
      <c r="G3742" s="259"/>
      <c r="H3742" s="259"/>
      <c r="I3742" s="206"/>
      <c r="J3742" s="206"/>
      <c r="K3742" s="206"/>
      <c r="L3742" s="206"/>
      <c r="M3742" s="206"/>
      <c r="N3742" s="206"/>
      <c r="O3742" s="206"/>
      <c r="P3742" s="206"/>
      <c r="Q3742" s="206"/>
      <c r="R3742" s="206"/>
      <c r="S3742" s="206"/>
      <c r="T3742" s="206"/>
    </row>
    <row r="3743" spans="1:20">
      <c r="A3743" s="267">
        <v>3739</v>
      </c>
      <c r="B3743" s="259">
        <v>3739</v>
      </c>
      <c r="C3743" s="105">
        <v>39786</v>
      </c>
      <c r="D3743" s="259"/>
      <c r="E3743" s="259"/>
      <c r="F3743" s="259"/>
      <c r="G3743" s="259"/>
      <c r="H3743" s="259"/>
      <c r="I3743" s="206"/>
      <c r="J3743" s="206"/>
      <c r="K3743" s="206"/>
      <c r="L3743" s="206"/>
      <c r="M3743" s="206"/>
      <c r="N3743" s="206"/>
      <c r="O3743" s="206"/>
      <c r="P3743" s="206"/>
      <c r="Q3743" s="206"/>
      <c r="R3743" s="206"/>
      <c r="S3743" s="206"/>
      <c r="T3743" s="206"/>
    </row>
    <row r="3744" spans="1:20">
      <c r="A3744" s="267">
        <v>3740</v>
      </c>
      <c r="B3744" s="259">
        <v>3740</v>
      </c>
      <c r="C3744" s="105">
        <v>39786</v>
      </c>
      <c r="D3744" s="259"/>
      <c r="E3744" s="105">
        <v>39791</v>
      </c>
      <c r="F3744" s="259"/>
      <c r="G3744" s="259"/>
      <c r="H3744" s="259"/>
      <c r="I3744" s="206"/>
      <c r="J3744" s="206"/>
      <c r="K3744" s="206"/>
      <c r="L3744" s="206"/>
      <c r="M3744" s="206"/>
      <c r="N3744" s="206"/>
      <c r="O3744" s="206"/>
      <c r="P3744" s="206"/>
      <c r="Q3744" s="206"/>
      <c r="R3744" s="206"/>
      <c r="S3744" s="206"/>
      <c r="T3744" s="206"/>
    </row>
    <row r="3745" spans="1:20">
      <c r="A3745" s="267">
        <v>3741</v>
      </c>
      <c r="B3745" s="262">
        <v>3741</v>
      </c>
      <c r="C3745" s="105">
        <v>39787</v>
      </c>
      <c r="D3745" s="262"/>
      <c r="E3745" s="105">
        <v>39798</v>
      </c>
      <c r="F3745" s="262"/>
      <c r="G3745" s="262"/>
      <c r="H3745" s="262"/>
      <c r="I3745" s="206"/>
      <c r="J3745" s="206"/>
      <c r="K3745" s="206"/>
      <c r="L3745" s="206"/>
      <c r="M3745" s="206"/>
      <c r="N3745" s="206"/>
      <c r="O3745" s="206"/>
      <c r="P3745" s="206"/>
      <c r="Q3745" s="206"/>
      <c r="R3745" s="206"/>
      <c r="S3745" s="206"/>
      <c r="T3745" s="206"/>
    </row>
    <row r="3746" spans="1:20">
      <c r="A3746" s="267">
        <v>3742</v>
      </c>
      <c r="B3746" s="262">
        <v>3742</v>
      </c>
      <c r="C3746" s="105">
        <v>39787</v>
      </c>
      <c r="D3746" s="262"/>
      <c r="E3746" s="262"/>
      <c r="F3746" s="262"/>
      <c r="G3746" s="262"/>
      <c r="H3746" s="262"/>
      <c r="I3746" s="206"/>
      <c r="J3746" s="206"/>
      <c r="K3746" s="206"/>
      <c r="L3746" s="206"/>
      <c r="M3746" s="206"/>
      <c r="N3746" s="206"/>
      <c r="O3746" s="206"/>
      <c r="P3746" s="206"/>
      <c r="Q3746" s="206"/>
      <c r="R3746" s="206"/>
      <c r="S3746" s="206"/>
      <c r="T3746" s="206"/>
    </row>
    <row r="3747" spans="1:20">
      <c r="A3747" s="267">
        <v>3743</v>
      </c>
      <c r="B3747" s="262">
        <v>3743</v>
      </c>
      <c r="C3747" s="105">
        <v>39787</v>
      </c>
      <c r="D3747" s="262"/>
      <c r="E3747" s="105">
        <v>39791</v>
      </c>
      <c r="F3747" s="262"/>
      <c r="G3747" s="262"/>
      <c r="H3747" s="262"/>
      <c r="I3747" s="206"/>
      <c r="J3747" s="206"/>
      <c r="K3747" s="206"/>
      <c r="L3747" s="206"/>
      <c r="M3747" s="206"/>
      <c r="N3747" s="206"/>
      <c r="O3747" s="206"/>
      <c r="P3747" s="206"/>
      <c r="Q3747" s="206"/>
      <c r="R3747" s="206"/>
      <c r="S3747" s="206"/>
      <c r="T3747" s="206"/>
    </row>
    <row r="3748" spans="1:20">
      <c r="A3748" s="267">
        <v>3744</v>
      </c>
      <c r="B3748" s="262">
        <v>3744</v>
      </c>
      <c r="C3748" s="105">
        <v>39787</v>
      </c>
      <c r="D3748" s="262"/>
      <c r="E3748" s="262"/>
      <c r="F3748" s="262"/>
      <c r="G3748" s="262"/>
      <c r="H3748" s="262"/>
      <c r="I3748" s="206"/>
      <c r="J3748" s="206"/>
      <c r="K3748" s="206"/>
      <c r="L3748" s="206"/>
      <c r="M3748" s="206"/>
      <c r="N3748" s="206"/>
      <c r="O3748" s="206"/>
      <c r="P3748" s="206"/>
      <c r="Q3748" s="206"/>
      <c r="R3748" s="206"/>
      <c r="S3748" s="206"/>
      <c r="T3748" s="206"/>
    </row>
    <row r="3749" spans="1:20">
      <c r="A3749" s="267">
        <v>3745</v>
      </c>
      <c r="B3749" s="262">
        <v>3745</v>
      </c>
      <c r="C3749" s="105">
        <v>39787</v>
      </c>
      <c r="D3749" s="262"/>
      <c r="E3749" s="105">
        <v>39791</v>
      </c>
      <c r="F3749" s="262"/>
      <c r="G3749" s="262"/>
      <c r="H3749" s="262"/>
      <c r="I3749" s="206"/>
      <c r="J3749" s="206"/>
      <c r="K3749" s="206"/>
      <c r="L3749" s="206"/>
      <c r="M3749" s="206"/>
      <c r="N3749" s="206"/>
      <c r="O3749" s="206"/>
      <c r="P3749" s="206"/>
      <c r="Q3749" s="206"/>
      <c r="R3749" s="206"/>
      <c r="S3749" s="206"/>
      <c r="T3749" s="206"/>
    </row>
    <row r="3750" spans="1:20">
      <c r="A3750" s="267">
        <v>3746</v>
      </c>
      <c r="B3750" s="262">
        <v>3746</v>
      </c>
      <c r="C3750" s="105">
        <v>39787</v>
      </c>
      <c r="D3750" s="262"/>
      <c r="E3750" s="105">
        <v>39791</v>
      </c>
      <c r="F3750" s="262"/>
      <c r="G3750" s="262"/>
      <c r="H3750" s="262"/>
      <c r="I3750" s="206"/>
      <c r="J3750" s="206"/>
      <c r="K3750" s="206"/>
      <c r="L3750" s="206"/>
      <c r="M3750" s="206"/>
      <c r="N3750" s="206"/>
      <c r="O3750" s="206"/>
      <c r="P3750" s="206"/>
      <c r="Q3750" s="206"/>
      <c r="R3750" s="206"/>
      <c r="S3750" s="206"/>
      <c r="T3750" s="206"/>
    </row>
    <row r="3751" spans="1:20">
      <c r="A3751" s="267">
        <v>3747</v>
      </c>
      <c r="B3751" s="262">
        <v>3747</v>
      </c>
      <c r="C3751" s="105">
        <v>39787</v>
      </c>
      <c r="D3751" s="262"/>
      <c r="E3751" s="262"/>
      <c r="F3751" s="262"/>
      <c r="G3751" s="262"/>
      <c r="H3751" s="262"/>
      <c r="I3751" s="206"/>
      <c r="J3751" s="206"/>
      <c r="K3751" s="206"/>
      <c r="L3751" s="206"/>
      <c r="M3751" s="206"/>
      <c r="N3751" s="206"/>
      <c r="O3751" s="206"/>
      <c r="P3751" s="206"/>
      <c r="Q3751" s="206"/>
      <c r="R3751" s="206"/>
      <c r="S3751" s="206"/>
      <c r="T3751" s="206"/>
    </row>
    <row r="3752" spans="1:20">
      <c r="A3752" s="267">
        <v>3748</v>
      </c>
      <c r="B3752" s="262">
        <v>3748</v>
      </c>
      <c r="C3752" s="105">
        <v>39787</v>
      </c>
      <c r="D3752" s="262"/>
      <c r="E3752" s="105">
        <v>39787</v>
      </c>
      <c r="F3752" s="262"/>
      <c r="G3752" s="262"/>
      <c r="H3752" s="262"/>
      <c r="I3752" s="206"/>
      <c r="J3752" s="206"/>
      <c r="K3752" s="206"/>
      <c r="L3752" s="206"/>
      <c r="M3752" s="206"/>
      <c r="N3752" s="206"/>
      <c r="O3752" s="206"/>
      <c r="P3752" s="206"/>
      <c r="Q3752" s="206"/>
      <c r="R3752" s="206"/>
      <c r="S3752" s="206"/>
      <c r="T3752" s="206"/>
    </row>
    <row r="3753" spans="1:20">
      <c r="A3753" s="267">
        <v>3749</v>
      </c>
      <c r="B3753" s="262">
        <v>3749</v>
      </c>
      <c r="C3753" s="105">
        <v>39787</v>
      </c>
      <c r="D3753" s="262"/>
      <c r="E3753" s="105">
        <v>39794</v>
      </c>
      <c r="F3753" s="262"/>
      <c r="G3753" s="262"/>
      <c r="H3753" s="262"/>
      <c r="I3753" s="206"/>
      <c r="J3753" s="206"/>
      <c r="K3753" s="206"/>
      <c r="L3753" s="206"/>
      <c r="M3753" s="206"/>
      <c r="N3753" s="206"/>
      <c r="O3753" s="206"/>
      <c r="P3753" s="206"/>
      <c r="Q3753" s="206"/>
      <c r="R3753" s="206"/>
      <c r="S3753" s="206"/>
      <c r="T3753" s="206"/>
    </row>
    <row r="3754" spans="1:20">
      <c r="A3754" s="267">
        <v>3750</v>
      </c>
      <c r="B3754" s="262">
        <v>3750</v>
      </c>
      <c r="C3754" s="105">
        <v>39787</v>
      </c>
      <c r="D3754" s="262"/>
      <c r="E3754" s="262"/>
      <c r="F3754" s="262"/>
      <c r="G3754" s="262"/>
      <c r="H3754" s="262"/>
      <c r="I3754" s="206"/>
      <c r="J3754" s="206"/>
      <c r="K3754" s="206"/>
      <c r="L3754" s="206"/>
      <c r="M3754" s="206"/>
      <c r="N3754" s="206"/>
      <c r="O3754" s="206"/>
      <c r="P3754" s="206"/>
      <c r="Q3754" s="206"/>
      <c r="R3754" s="206"/>
      <c r="S3754" s="206"/>
      <c r="T3754" s="206"/>
    </row>
    <row r="3755" spans="1:20">
      <c r="A3755" s="267">
        <v>3751</v>
      </c>
      <c r="B3755" s="262">
        <v>3751</v>
      </c>
      <c r="C3755" s="105">
        <v>39787</v>
      </c>
      <c r="D3755" s="262"/>
      <c r="E3755" s="105">
        <v>39792</v>
      </c>
      <c r="F3755" s="262"/>
      <c r="G3755" s="262"/>
      <c r="H3755" s="262"/>
      <c r="I3755" s="206"/>
      <c r="J3755" s="206"/>
      <c r="K3755" s="206"/>
      <c r="L3755" s="206"/>
      <c r="M3755" s="206"/>
      <c r="N3755" s="206"/>
      <c r="O3755" s="206"/>
      <c r="P3755" s="206"/>
      <c r="Q3755" s="206"/>
      <c r="R3755" s="206"/>
      <c r="S3755" s="206"/>
      <c r="T3755" s="206"/>
    </row>
    <row r="3756" spans="1:20">
      <c r="A3756" s="267">
        <v>3752</v>
      </c>
      <c r="B3756" s="262">
        <v>3752</v>
      </c>
      <c r="C3756" s="105">
        <v>39787</v>
      </c>
      <c r="D3756" s="262"/>
      <c r="E3756" s="105">
        <v>39790</v>
      </c>
      <c r="F3756" s="262"/>
      <c r="G3756" s="262"/>
      <c r="H3756" s="262"/>
      <c r="I3756" s="206"/>
      <c r="J3756" s="206"/>
      <c r="K3756" s="206"/>
      <c r="L3756" s="206"/>
      <c r="M3756" s="206"/>
      <c r="N3756" s="206"/>
      <c r="O3756" s="206"/>
      <c r="P3756" s="206"/>
      <c r="Q3756" s="206"/>
      <c r="R3756" s="206"/>
      <c r="S3756" s="206"/>
      <c r="T3756" s="206"/>
    </row>
    <row r="3757" spans="1:20">
      <c r="A3757" s="267">
        <v>3753</v>
      </c>
      <c r="B3757" s="262">
        <v>3753</v>
      </c>
      <c r="C3757" s="105">
        <v>39787</v>
      </c>
      <c r="D3757" s="262"/>
      <c r="E3757" s="105">
        <v>39792</v>
      </c>
      <c r="F3757" s="262"/>
      <c r="G3757" s="262"/>
      <c r="H3757" s="262"/>
      <c r="I3757" s="206"/>
      <c r="J3757" s="206"/>
      <c r="K3757" s="206"/>
      <c r="L3757" s="206"/>
      <c r="M3757" s="206"/>
      <c r="N3757" s="206"/>
      <c r="O3757" s="206"/>
      <c r="P3757" s="206"/>
      <c r="Q3757" s="206"/>
      <c r="R3757" s="206"/>
      <c r="S3757" s="206"/>
      <c r="T3757" s="206"/>
    </row>
    <row r="3758" spans="1:20">
      <c r="A3758" s="267">
        <v>3754</v>
      </c>
      <c r="B3758" s="262">
        <v>3754</v>
      </c>
      <c r="C3758" s="105">
        <v>39787</v>
      </c>
      <c r="D3758" s="262"/>
      <c r="E3758" s="105">
        <v>39792</v>
      </c>
      <c r="F3758" s="262"/>
      <c r="G3758" s="262"/>
      <c r="H3758" s="262"/>
      <c r="I3758" s="206"/>
      <c r="J3758" s="206"/>
      <c r="K3758" s="206"/>
      <c r="L3758" s="206"/>
      <c r="M3758" s="206"/>
      <c r="N3758" s="206"/>
      <c r="O3758" s="206"/>
      <c r="P3758" s="206"/>
      <c r="Q3758" s="206"/>
      <c r="R3758" s="206"/>
      <c r="S3758" s="206"/>
      <c r="T3758" s="206"/>
    </row>
    <row r="3759" spans="1:20">
      <c r="A3759" s="267">
        <v>3755</v>
      </c>
      <c r="B3759" s="262">
        <v>3755</v>
      </c>
      <c r="C3759" s="105">
        <v>39787</v>
      </c>
      <c r="D3759" s="262"/>
      <c r="E3759" s="262"/>
      <c r="F3759" s="262"/>
      <c r="G3759" s="262"/>
      <c r="H3759" s="262"/>
      <c r="I3759" s="206"/>
      <c r="J3759" s="206"/>
      <c r="K3759" s="206"/>
      <c r="L3759" s="206"/>
      <c r="M3759" s="206"/>
      <c r="N3759" s="206"/>
      <c r="O3759" s="206"/>
      <c r="P3759" s="206"/>
      <c r="Q3759" s="206"/>
      <c r="R3759" s="206"/>
      <c r="S3759" s="206"/>
      <c r="T3759" s="206"/>
    </row>
    <row r="3760" spans="1:20">
      <c r="A3760" s="267">
        <v>3756</v>
      </c>
      <c r="B3760" s="262">
        <v>3756</v>
      </c>
      <c r="C3760" s="105">
        <v>39790</v>
      </c>
      <c r="D3760" s="262"/>
      <c r="E3760" s="105">
        <v>39792</v>
      </c>
      <c r="F3760" s="262"/>
      <c r="G3760" s="262"/>
      <c r="H3760" s="262"/>
      <c r="I3760" s="206"/>
      <c r="J3760" s="206"/>
      <c r="K3760" s="206"/>
      <c r="L3760" s="206"/>
      <c r="M3760" s="206"/>
      <c r="N3760" s="206"/>
      <c r="O3760" s="206"/>
      <c r="P3760" s="206"/>
      <c r="Q3760" s="206"/>
      <c r="R3760" s="206"/>
      <c r="S3760" s="206"/>
      <c r="T3760" s="206"/>
    </row>
    <row r="3761" spans="1:20">
      <c r="A3761" s="267">
        <v>3757</v>
      </c>
      <c r="B3761" s="262">
        <v>3757</v>
      </c>
      <c r="C3761" s="105">
        <v>39790</v>
      </c>
      <c r="D3761" s="262"/>
      <c r="E3761" s="105">
        <v>39791</v>
      </c>
      <c r="F3761" s="262"/>
      <c r="G3761" s="262"/>
      <c r="H3761" s="262"/>
      <c r="I3761" s="206"/>
      <c r="J3761" s="206"/>
      <c r="K3761" s="206"/>
      <c r="L3761" s="206"/>
      <c r="M3761" s="206"/>
      <c r="N3761" s="206"/>
      <c r="O3761" s="206"/>
      <c r="P3761" s="206"/>
      <c r="Q3761" s="206"/>
      <c r="R3761" s="206"/>
      <c r="S3761" s="206"/>
      <c r="T3761" s="206"/>
    </row>
    <row r="3762" spans="1:20">
      <c r="A3762" s="267">
        <v>3758</v>
      </c>
      <c r="B3762" s="262">
        <v>3758</v>
      </c>
      <c r="C3762" s="105">
        <v>39790</v>
      </c>
      <c r="D3762" s="262"/>
      <c r="E3762" s="262"/>
      <c r="F3762" s="262"/>
      <c r="G3762" s="262"/>
      <c r="H3762" s="262"/>
      <c r="I3762" s="206"/>
      <c r="J3762" s="206"/>
      <c r="K3762" s="206"/>
      <c r="L3762" s="206"/>
      <c r="M3762" s="206"/>
      <c r="N3762" s="206"/>
      <c r="O3762" s="206"/>
      <c r="P3762" s="206"/>
      <c r="Q3762" s="206"/>
      <c r="R3762" s="206"/>
      <c r="S3762" s="206"/>
      <c r="T3762" s="206"/>
    </row>
    <row r="3763" spans="1:20">
      <c r="A3763" s="267">
        <v>3759</v>
      </c>
      <c r="B3763" s="262">
        <v>3759</v>
      </c>
      <c r="C3763" s="105">
        <v>39790</v>
      </c>
      <c r="D3763" s="262"/>
      <c r="E3763" s="262"/>
      <c r="F3763" s="262"/>
      <c r="G3763" s="262"/>
      <c r="H3763" s="262"/>
      <c r="I3763" s="206"/>
      <c r="J3763" s="206"/>
      <c r="K3763" s="206"/>
      <c r="L3763" s="206"/>
      <c r="M3763" s="206"/>
      <c r="N3763" s="206"/>
      <c r="O3763" s="206"/>
      <c r="P3763" s="206"/>
      <c r="Q3763" s="206"/>
      <c r="R3763" s="206"/>
      <c r="S3763" s="206"/>
      <c r="T3763" s="206"/>
    </row>
    <row r="3764" spans="1:20">
      <c r="A3764" s="267">
        <v>3760</v>
      </c>
      <c r="B3764" s="262">
        <v>3760</v>
      </c>
      <c r="C3764" s="105">
        <v>39790</v>
      </c>
      <c r="D3764" s="262"/>
      <c r="E3764" s="105">
        <v>39791</v>
      </c>
      <c r="F3764" s="262"/>
      <c r="G3764" s="262"/>
      <c r="H3764" s="262"/>
      <c r="I3764" s="206"/>
      <c r="J3764" s="206"/>
      <c r="K3764" s="206"/>
      <c r="L3764" s="206"/>
      <c r="M3764" s="206"/>
      <c r="N3764" s="206"/>
      <c r="O3764" s="206"/>
      <c r="P3764" s="206"/>
      <c r="Q3764" s="206"/>
      <c r="R3764" s="206"/>
      <c r="S3764" s="206"/>
      <c r="T3764" s="206"/>
    </row>
    <row r="3765" spans="1:20">
      <c r="A3765" s="268">
        <v>3761</v>
      </c>
      <c r="B3765" s="262">
        <v>3761</v>
      </c>
      <c r="C3765" s="105">
        <v>39790</v>
      </c>
      <c r="D3765" s="262"/>
      <c r="E3765" s="105">
        <v>39791</v>
      </c>
      <c r="F3765" s="262"/>
      <c r="G3765" s="262"/>
      <c r="H3765" s="262"/>
      <c r="I3765" s="206"/>
      <c r="J3765" s="206"/>
      <c r="K3765" s="206"/>
      <c r="L3765" s="206"/>
      <c r="M3765" s="206"/>
      <c r="N3765" s="206"/>
      <c r="O3765" s="206"/>
      <c r="P3765" s="206"/>
      <c r="Q3765" s="206"/>
      <c r="R3765" s="206"/>
      <c r="S3765" s="206"/>
      <c r="T3765" s="206"/>
    </row>
    <row r="3766" spans="1:20">
      <c r="A3766" s="268">
        <v>3762</v>
      </c>
      <c r="B3766" s="262">
        <v>3762</v>
      </c>
      <c r="C3766" s="105">
        <v>39790</v>
      </c>
      <c r="D3766" s="262"/>
      <c r="E3766" s="105">
        <v>39791</v>
      </c>
      <c r="F3766" s="262"/>
      <c r="G3766" s="262"/>
      <c r="H3766" s="262"/>
      <c r="I3766" s="206"/>
      <c r="J3766" s="206"/>
      <c r="K3766" s="206"/>
      <c r="L3766" s="206"/>
      <c r="M3766" s="206"/>
      <c r="N3766" s="206"/>
      <c r="O3766" s="206"/>
      <c r="P3766" s="206"/>
      <c r="Q3766" s="206"/>
      <c r="R3766" s="206"/>
      <c r="S3766" s="206"/>
      <c r="T3766" s="206"/>
    </row>
    <row r="3767" spans="1:20">
      <c r="A3767" s="268">
        <v>3763</v>
      </c>
      <c r="B3767" s="262">
        <v>3763</v>
      </c>
      <c r="C3767" s="105">
        <v>39790</v>
      </c>
      <c r="D3767" s="262"/>
      <c r="E3767" s="105">
        <v>39794</v>
      </c>
      <c r="F3767" s="262"/>
      <c r="G3767" s="262"/>
      <c r="H3767" s="262"/>
      <c r="I3767" s="206"/>
      <c r="J3767" s="206"/>
      <c r="K3767" s="206"/>
      <c r="L3767" s="206"/>
      <c r="M3767" s="206"/>
      <c r="N3767" s="206"/>
      <c r="O3767" s="206"/>
      <c r="P3767" s="206"/>
      <c r="Q3767" s="206"/>
      <c r="R3767" s="206"/>
      <c r="S3767" s="206"/>
      <c r="T3767" s="206"/>
    </row>
    <row r="3768" spans="1:20">
      <c r="A3768" s="268">
        <v>3764</v>
      </c>
      <c r="B3768" s="262">
        <v>3764</v>
      </c>
      <c r="C3768" s="105">
        <v>39790</v>
      </c>
      <c r="D3768" s="262"/>
      <c r="E3768" s="105">
        <v>39793</v>
      </c>
      <c r="F3768" s="262"/>
      <c r="G3768" s="262"/>
      <c r="H3768" s="262"/>
      <c r="I3768" s="206"/>
      <c r="J3768" s="206"/>
      <c r="K3768" s="206"/>
      <c r="L3768" s="206"/>
      <c r="M3768" s="206"/>
      <c r="N3768" s="206"/>
      <c r="O3768" s="206"/>
      <c r="P3768" s="206"/>
      <c r="Q3768" s="206"/>
      <c r="R3768" s="206"/>
      <c r="S3768" s="206"/>
      <c r="T3768" s="206"/>
    </row>
    <row r="3769" spans="1:20">
      <c r="A3769" s="268">
        <v>3765</v>
      </c>
      <c r="B3769" s="262">
        <v>3765</v>
      </c>
      <c r="C3769" s="105">
        <v>39790</v>
      </c>
      <c r="D3769" s="262"/>
      <c r="E3769" s="262"/>
      <c r="F3769" s="262"/>
      <c r="G3769" s="262"/>
      <c r="H3769" s="262"/>
      <c r="I3769" s="206"/>
      <c r="J3769" s="206"/>
      <c r="K3769" s="206"/>
      <c r="L3769" s="206"/>
      <c r="M3769" s="206"/>
      <c r="N3769" s="206"/>
      <c r="O3769" s="206"/>
      <c r="P3769" s="206"/>
      <c r="Q3769" s="206"/>
      <c r="R3769" s="206"/>
      <c r="S3769" s="206"/>
      <c r="T3769" s="206"/>
    </row>
    <row r="3770" spans="1:20">
      <c r="A3770" s="268">
        <v>3766</v>
      </c>
      <c r="B3770" s="262">
        <v>3766</v>
      </c>
      <c r="C3770" s="105">
        <v>39790</v>
      </c>
      <c r="D3770" s="262"/>
      <c r="E3770" s="262"/>
      <c r="F3770" s="262"/>
      <c r="G3770" s="262"/>
      <c r="H3770" s="262"/>
      <c r="I3770" s="206"/>
      <c r="J3770" s="206"/>
      <c r="K3770" s="206"/>
      <c r="L3770" s="206"/>
      <c r="M3770" s="206"/>
      <c r="N3770" s="206"/>
      <c r="O3770" s="206"/>
      <c r="P3770" s="206"/>
      <c r="Q3770" s="206"/>
      <c r="R3770" s="206"/>
      <c r="S3770" s="206"/>
      <c r="T3770" s="206"/>
    </row>
    <row r="3771" spans="1:20">
      <c r="A3771" s="268">
        <v>3767</v>
      </c>
      <c r="B3771" s="262">
        <v>3767</v>
      </c>
      <c r="C3771" s="105">
        <v>39790</v>
      </c>
      <c r="D3771" s="262"/>
      <c r="E3771" s="262"/>
      <c r="F3771" s="262"/>
      <c r="G3771" s="262"/>
      <c r="H3771" s="262"/>
      <c r="I3771" s="206"/>
      <c r="J3771" s="206"/>
      <c r="K3771" s="206"/>
      <c r="L3771" s="206"/>
      <c r="M3771" s="206"/>
      <c r="N3771" s="206"/>
      <c r="O3771" s="206"/>
      <c r="P3771" s="206"/>
      <c r="Q3771" s="206"/>
      <c r="R3771" s="206"/>
      <c r="S3771" s="206"/>
      <c r="T3771" s="206"/>
    </row>
    <row r="3772" spans="1:20">
      <c r="A3772" s="268">
        <v>3768</v>
      </c>
      <c r="B3772" s="262">
        <v>3768</v>
      </c>
      <c r="C3772" s="105">
        <v>39790</v>
      </c>
      <c r="D3772" s="262"/>
      <c r="E3772" s="105">
        <v>39792</v>
      </c>
      <c r="F3772" s="262"/>
      <c r="G3772" s="262"/>
      <c r="H3772" s="262"/>
      <c r="I3772" s="206"/>
      <c r="J3772" s="206"/>
      <c r="K3772" s="206"/>
      <c r="L3772" s="206"/>
      <c r="M3772" s="206"/>
      <c r="N3772" s="206"/>
      <c r="O3772" s="206"/>
      <c r="P3772" s="206"/>
      <c r="Q3772" s="206"/>
      <c r="R3772" s="206"/>
      <c r="S3772" s="206"/>
      <c r="T3772" s="206"/>
    </row>
    <row r="3773" spans="1:20">
      <c r="A3773" s="268">
        <v>3769</v>
      </c>
      <c r="B3773" s="262">
        <v>3769</v>
      </c>
      <c r="C3773" s="105">
        <v>39790</v>
      </c>
      <c r="D3773" s="262"/>
      <c r="E3773" s="105">
        <v>39792</v>
      </c>
      <c r="F3773" s="262"/>
      <c r="G3773" s="262"/>
      <c r="H3773" s="262"/>
      <c r="I3773" s="206"/>
      <c r="J3773" s="206"/>
      <c r="K3773" s="206"/>
      <c r="L3773" s="206"/>
      <c r="M3773" s="206"/>
      <c r="N3773" s="206"/>
      <c r="O3773" s="206"/>
      <c r="P3773" s="206"/>
      <c r="Q3773" s="206"/>
      <c r="R3773" s="206"/>
      <c r="S3773" s="206"/>
      <c r="T3773" s="206"/>
    </row>
    <row r="3774" spans="1:20">
      <c r="A3774" s="268">
        <v>3770</v>
      </c>
      <c r="B3774" s="262">
        <v>3770</v>
      </c>
      <c r="C3774" s="105">
        <v>39790</v>
      </c>
      <c r="D3774" s="262"/>
      <c r="E3774" s="105">
        <v>39793</v>
      </c>
      <c r="F3774" s="262"/>
      <c r="G3774" s="262"/>
      <c r="H3774" s="262"/>
      <c r="I3774" s="206"/>
      <c r="J3774" s="206"/>
      <c r="K3774" s="206"/>
      <c r="L3774" s="206"/>
      <c r="M3774" s="206"/>
      <c r="N3774" s="206"/>
      <c r="O3774" s="206"/>
      <c r="P3774" s="206"/>
      <c r="Q3774" s="206"/>
      <c r="R3774" s="206"/>
      <c r="S3774" s="206"/>
      <c r="T3774" s="206"/>
    </row>
    <row r="3775" spans="1:20">
      <c r="A3775" s="268">
        <v>3771</v>
      </c>
      <c r="B3775" s="262">
        <v>3771</v>
      </c>
      <c r="C3775" s="105">
        <v>39791</v>
      </c>
      <c r="D3775" s="262"/>
      <c r="E3775" s="262"/>
      <c r="F3775" s="262"/>
      <c r="G3775" s="262"/>
      <c r="H3775" s="262"/>
      <c r="I3775" s="206"/>
      <c r="J3775" s="206"/>
      <c r="K3775" s="206"/>
      <c r="L3775" s="206"/>
      <c r="M3775" s="206"/>
      <c r="N3775" s="206"/>
      <c r="O3775" s="206"/>
      <c r="P3775" s="206"/>
      <c r="Q3775" s="206"/>
      <c r="R3775" s="206"/>
      <c r="S3775" s="206"/>
      <c r="T3775" s="206"/>
    </row>
    <row r="3776" spans="1:20">
      <c r="A3776" s="268">
        <v>3772</v>
      </c>
      <c r="B3776" s="262">
        <v>3772</v>
      </c>
      <c r="C3776" s="105">
        <v>39791</v>
      </c>
      <c r="D3776" s="262"/>
      <c r="E3776" s="105">
        <v>39792</v>
      </c>
      <c r="F3776" s="262"/>
      <c r="G3776" s="262"/>
      <c r="H3776" s="262"/>
      <c r="I3776" s="206"/>
      <c r="J3776" s="206"/>
      <c r="K3776" s="206"/>
      <c r="L3776" s="206"/>
      <c r="M3776" s="206"/>
      <c r="N3776" s="206"/>
      <c r="O3776" s="206"/>
      <c r="P3776" s="206"/>
      <c r="Q3776" s="206"/>
      <c r="R3776" s="206"/>
      <c r="S3776" s="206"/>
      <c r="T3776" s="206"/>
    </row>
    <row r="3777" spans="1:20">
      <c r="A3777" s="268">
        <v>3773</v>
      </c>
      <c r="B3777" s="262">
        <v>3773</v>
      </c>
      <c r="C3777" s="105">
        <v>39791</v>
      </c>
      <c r="D3777" s="262"/>
      <c r="E3777" s="262"/>
      <c r="F3777" s="262"/>
      <c r="G3777" s="262"/>
      <c r="H3777" s="262"/>
      <c r="I3777" s="206"/>
      <c r="J3777" s="206"/>
      <c r="K3777" s="206"/>
      <c r="L3777" s="206"/>
      <c r="M3777" s="206"/>
      <c r="N3777" s="206"/>
      <c r="O3777" s="206"/>
      <c r="P3777" s="206"/>
      <c r="Q3777" s="206"/>
      <c r="R3777" s="206"/>
      <c r="S3777" s="206"/>
      <c r="T3777" s="206"/>
    </row>
    <row r="3778" spans="1:20">
      <c r="A3778" s="268">
        <v>3774</v>
      </c>
      <c r="B3778" s="262">
        <v>3774</v>
      </c>
      <c r="C3778" s="105">
        <v>39791</v>
      </c>
      <c r="D3778" s="262"/>
      <c r="E3778" s="105">
        <v>39792</v>
      </c>
      <c r="F3778" s="262"/>
      <c r="G3778" s="262"/>
      <c r="H3778" s="262"/>
      <c r="I3778" s="206"/>
      <c r="J3778" s="206"/>
      <c r="K3778" s="206"/>
      <c r="L3778" s="206"/>
      <c r="M3778" s="206"/>
      <c r="N3778" s="206"/>
      <c r="O3778" s="206"/>
      <c r="P3778" s="206"/>
      <c r="Q3778" s="206"/>
      <c r="R3778" s="206"/>
      <c r="S3778" s="206"/>
      <c r="T3778" s="206"/>
    </row>
    <row r="3779" spans="1:20">
      <c r="A3779" s="268">
        <v>3775</v>
      </c>
      <c r="B3779" s="262">
        <v>3775</v>
      </c>
      <c r="C3779" s="105">
        <v>39791</v>
      </c>
      <c r="D3779" s="262"/>
      <c r="E3779" s="262"/>
      <c r="F3779" s="262"/>
      <c r="G3779" s="262"/>
      <c r="H3779" s="262"/>
      <c r="I3779" s="206"/>
      <c r="J3779" s="206"/>
      <c r="K3779" s="206"/>
      <c r="L3779" s="206"/>
      <c r="M3779" s="206"/>
      <c r="N3779" s="206"/>
      <c r="O3779" s="206"/>
      <c r="P3779" s="206"/>
      <c r="Q3779" s="206"/>
      <c r="R3779" s="206"/>
      <c r="S3779" s="206"/>
      <c r="T3779" s="206"/>
    </row>
    <row r="3780" spans="1:20">
      <c r="A3780" s="268">
        <v>3776</v>
      </c>
      <c r="B3780" s="262">
        <v>3776</v>
      </c>
      <c r="C3780" s="105">
        <v>39791</v>
      </c>
      <c r="D3780" s="262"/>
      <c r="E3780" s="105">
        <v>39792</v>
      </c>
      <c r="F3780" s="262"/>
      <c r="G3780" s="262"/>
      <c r="H3780" s="262"/>
      <c r="I3780" s="206"/>
      <c r="J3780" s="206"/>
      <c r="K3780" s="206"/>
      <c r="L3780" s="206"/>
      <c r="M3780" s="206"/>
      <c r="N3780" s="206"/>
      <c r="O3780" s="206"/>
      <c r="P3780" s="206"/>
      <c r="Q3780" s="206"/>
      <c r="R3780" s="206"/>
      <c r="S3780" s="206"/>
      <c r="T3780" s="206"/>
    </row>
    <row r="3781" spans="1:20">
      <c r="A3781" s="268">
        <v>3777</v>
      </c>
      <c r="B3781" s="262">
        <v>3777</v>
      </c>
      <c r="C3781" s="105">
        <v>39791</v>
      </c>
      <c r="D3781" s="262"/>
      <c r="E3781" s="105">
        <v>39792</v>
      </c>
      <c r="F3781" s="262"/>
      <c r="G3781" s="262"/>
      <c r="H3781" s="262"/>
      <c r="I3781" s="206"/>
      <c r="J3781" s="206"/>
      <c r="K3781" s="206"/>
      <c r="L3781" s="206"/>
      <c r="M3781" s="206"/>
      <c r="N3781" s="206"/>
      <c r="O3781" s="206"/>
      <c r="P3781" s="206"/>
      <c r="Q3781" s="206"/>
      <c r="R3781" s="206"/>
      <c r="S3781" s="206"/>
      <c r="T3781" s="206"/>
    </row>
    <row r="3782" spans="1:20">
      <c r="A3782" s="268">
        <v>3778</v>
      </c>
      <c r="B3782" s="262">
        <v>3778</v>
      </c>
      <c r="C3782" s="105">
        <v>39791</v>
      </c>
      <c r="D3782" s="262"/>
      <c r="E3782" s="105">
        <v>39792</v>
      </c>
      <c r="F3782" s="262"/>
      <c r="G3782" s="262"/>
      <c r="H3782" s="262"/>
      <c r="I3782" s="206"/>
      <c r="J3782" s="206"/>
      <c r="K3782" s="206"/>
      <c r="L3782" s="206"/>
      <c r="M3782" s="206"/>
      <c r="N3782" s="206"/>
      <c r="O3782" s="206"/>
      <c r="P3782" s="206"/>
      <c r="Q3782" s="206"/>
      <c r="R3782" s="206"/>
      <c r="S3782" s="206"/>
      <c r="T3782" s="206"/>
    </row>
    <row r="3783" spans="1:20">
      <c r="A3783" s="268">
        <v>3779</v>
      </c>
      <c r="B3783" s="262">
        <v>3779</v>
      </c>
      <c r="C3783" s="105">
        <v>39791</v>
      </c>
      <c r="D3783" s="262"/>
      <c r="E3783" s="105">
        <v>39793</v>
      </c>
      <c r="F3783" s="262"/>
      <c r="G3783" s="262"/>
      <c r="H3783" s="262"/>
      <c r="I3783" s="206"/>
      <c r="J3783" s="206"/>
      <c r="K3783" s="206"/>
      <c r="L3783" s="206"/>
      <c r="M3783" s="206"/>
      <c r="N3783" s="206"/>
      <c r="O3783" s="206"/>
      <c r="P3783" s="206"/>
      <c r="Q3783" s="206"/>
      <c r="R3783" s="206"/>
      <c r="S3783" s="206"/>
      <c r="T3783" s="206"/>
    </row>
    <row r="3784" spans="1:20">
      <c r="A3784" s="268">
        <v>3780</v>
      </c>
      <c r="B3784" s="262">
        <v>3780</v>
      </c>
      <c r="C3784" s="105">
        <v>39791</v>
      </c>
      <c r="D3784" s="262"/>
      <c r="E3784" s="105">
        <v>39794</v>
      </c>
      <c r="F3784" s="262"/>
      <c r="G3784" s="262"/>
      <c r="H3784" s="262"/>
      <c r="I3784" s="206"/>
      <c r="J3784" s="206"/>
      <c r="K3784" s="206"/>
      <c r="L3784" s="206"/>
      <c r="M3784" s="206"/>
      <c r="N3784" s="206"/>
      <c r="O3784" s="206"/>
      <c r="P3784" s="206"/>
      <c r="Q3784" s="206"/>
      <c r="R3784" s="206"/>
      <c r="S3784" s="206"/>
      <c r="T3784" s="206"/>
    </row>
    <row r="3785" spans="1:20">
      <c r="A3785" s="269">
        <v>3781</v>
      </c>
      <c r="B3785" s="262">
        <v>3781</v>
      </c>
      <c r="C3785" s="105">
        <v>39791</v>
      </c>
      <c r="D3785" s="262"/>
      <c r="E3785" s="262"/>
      <c r="F3785" s="262"/>
      <c r="G3785" s="262"/>
      <c r="H3785" s="262"/>
      <c r="I3785" s="206"/>
      <c r="J3785" s="206"/>
      <c r="K3785" s="206"/>
      <c r="L3785" s="206"/>
      <c r="M3785" s="206"/>
      <c r="N3785" s="206"/>
      <c r="O3785" s="206"/>
      <c r="P3785" s="206"/>
      <c r="Q3785" s="206"/>
      <c r="R3785" s="206"/>
      <c r="S3785" s="206"/>
      <c r="T3785" s="206"/>
    </row>
    <row r="3786" spans="1:20">
      <c r="A3786" s="269">
        <v>3782</v>
      </c>
      <c r="B3786" s="262">
        <v>3782</v>
      </c>
      <c r="C3786" s="105">
        <v>39791</v>
      </c>
      <c r="D3786" s="262"/>
      <c r="E3786" s="262"/>
      <c r="F3786" s="262"/>
      <c r="G3786" s="262"/>
      <c r="H3786" s="262"/>
      <c r="I3786" s="206"/>
      <c r="J3786" s="206"/>
      <c r="K3786" s="206"/>
      <c r="L3786" s="206"/>
      <c r="M3786" s="206"/>
      <c r="N3786" s="206"/>
      <c r="O3786" s="206"/>
      <c r="P3786" s="206"/>
      <c r="Q3786" s="206"/>
      <c r="R3786" s="206"/>
      <c r="S3786" s="206"/>
      <c r="T3786" s="206"/>
    </row>
    <row r="3787" spans="1:20">
      <c r="A3787" s="269">
        <v>3783</v>
      </c>
      <c r="B3787" s="262">
        <v>3783</v>
      </c>
      <c r="C3787" s="105">
        <v>39791</v>
      </c>
      <c r="D3787" s="262"/>
      <c r="E3787" s="105">
        <v>39794</v>
      </c>
      <c r="F3787" s="262"/>
      <c r="G3787" s="262"/>
      <c r="H3787" s="262"/>
      <c r="I3787" s="206"/>
      <c r="J3787" s="206"/>
      <c r="K3787" s="206"/>
      <c r="L3787" s="206"/>
      <c r="M3787" s="206"/>
      <c r="N3787" s="206"/>
      <c r="O3787" s="206"/>
      <c r="P3787" s="206"/>
      <c r="Q3787" s="206"/>
      <c r="R3787" s="206"/>
      <c r="S3787" s="206"/>
      <c r="T3787" s="206"/>
    </row>
    <row r="3788" spans="1:20">
      <c r="A3788" s="269">
        <v>3784</v>
      </c>
      <c r="B3788" s="262">
        <v>3784</v>
      </c>
      <c r="C3788" s="105">
        <v>39791</v>
      </c>
      <c r="D3788" s="262"/>
      <c r="E3788" s="105">
        <v>39794</v>
      </c>
      <c r="F3788" s="262"/>
      <c r="G3788" s="262"/>
      <c r="H3788" s="262"/>
      <c r="I3788" s="206"/>
      <c r="J3788" s="206"/>
      <c r="K3788" s="206"/>
      <c r="L3788" s="206"/>
      <c r="M3788" s="206"/>
      <c r="N3788" s="206"/>
      <c r="O3788" s="206"/>
      <c r="P3788" s="206"/>
      <c r="Q3788" s="206"/>
      <c r="R3788" s="206"/>
      <c r="S3788" s="206"/>
      <c r="T3788" s="206"/>
    </row>
    <row r="3789" spans="1:20">
      <c r="A3789" s="269">
        <v>3785</v>
      </c>
      <c r="B3789" s="262">
        <v>3785</v>
      </c>
      <c r="C3789" s="105">
        <v>39791</v>
      </c>
      <c r="D3789" s="262"/>
      <c r="E3789" s="262"/>
      <c r="F3789" s="262"/>
      <c r="G3789" s="262"/>
      <c r="H3789" s="262"/>
      <c r="I3789" s="206"/>
      <c r="J3789" s="206"/>
      <c r="K3789" s="206"/>
      <c r="L3789" s="206"/>
      <c r="M3789" s="206"/>
      <c r="N3789" s="206"/>
      <c r="O3789" s="206"/>
      <c r="P3789" s="206"/>
      <c r="Q3789" s="206"/>
      <c r="R3789" s="206"/>
      <c r="S3789" s="206"/>
      <c r="T3789" s="206"/>
    </row>
    <row r="3790" spans="1:20">
      <c r="A3790" s="269">
        <v>3786</v>
      </c>
      <c r="B3790" s="262">
        <v>3786</v>
      </c>
      <c r="C3790" s="105">
        <v>39791</v>
      </c>
      <c r="D3790" s="262"/>
      <c r="E3790" s="105">
        <v>39791</v>
      </c>
      <c r="F3790" s="262"/>
      <c r="G3790" s="262"/>
      <c r="H3790" s="262"/>
      <c r="I3790" s="206"/>
      <c r="J3790" s="206"/>
      <c r="K3790" s="206"/>
      <c r="L3790" s="206"/>
      <c r="M3790" s="206"/>
      <c r="N3790" s="206"/>
      <c r="O3790" s="206"/>
      <c r="P3790" s="206"/>
      <c r="Q3790" s="206"/>
      <c r="R3790" s="206"/>
      <c r="S3790" s="206"/>
      <c r="T3790" s="206"/>
    </row>
    <row r="3791" spans="1:20">
      <c r="A3791" s="269">
        <v>3787</v>
      </c>
      <c r="B3791" s="262">
        <v>3787</v>
      </c>
      <c r="C3791" s="105">
        <v>39792</v>
      </c>
      <c r="D3791" s="262"/>
      <c r="E3791" s="105">
        <v>39794</v>
      </c>
      <c r="F3791" s="262"/>
      <c r="G3791" s="262"/>
      <c r="H3791" s="262"/>
      <c r="I3791" s="206"/>
      <c r="J3791" s="206"/>
      <c r="K3791" s="206"/>
      <c r="L3791" s="206"/>
      <c r="M3791" s="206"/>
      <c r="N3791" s="206"/>
      <c r="O3791" s="206"/>
      <c r="P3791" s="206"/>
      <c r="Q3791" s="206"/>
      <c r="R3791" s="206"/>
      <c r="S3791" s="206"/>
      <c r="T3791" s="206"/>
    </row>
    <row r="3792" spans="1:20">
      <c r="A3792" s="269">
        <v>3788</v>
      </c>
      <c r="B3792" s="262">
        <v>3788</v>
      </c>
      <c r="C3792" s="105">
        <v>39792</v>
      </c>
      <c r="D3792" s="262"/>
      <c r="E3792" s="105">
        <v>39794</v>
      </c>
      <c r="F3792" s="262"/>
      <c r="G3792" s="262"/>
      <c r="H3792" s="262"/>
      <c r="I3792" s="206"/>
      <c r="J3792" s="206"/>
      <c r="K3792" s="206"/>
      <c r="L3792" s="206"/>
      <c r="M3792" s="206"/>
      <c r="N3792" s="206"/>
      <c r="O3792" s="206"/>
      <c r="P3792" s="206"/>
      <c r="Q3792" s="206"/>
      <c r="R3792" s="206"/>
      <c r="S3792" s="206"/>
      <c r="T3792" s="206"/>
    </row>
    <row r="3793" spans="1:20">
      <c r="A3793" s="269">
        <v>3789</v>
      </c>
      <c r="B3793" s="262">
        <v>3789</v>
      </c>
      <c r="C3793" s="105">
        <v>39792</v>
      </c>
      <c r="D3793" s="262"/>
      <c r="E3793" s="105">
        <v>39793</v>
      </c>
      <c r="F3793" s="262"/>
      <c r="G3793" s="262"/>
      <c r="H3793" s="262"/>
      <c r="I3793" s="206"/>
      <c r="J3793" s="206"/>
      <c r="K3793" s="206"/>
      <c r="L3793" s="206"/>
      <c r="M3793" s="206"/>
      <c r="N3793" s="206"/>
      <c r="O3793" s="206"/>
      <c r="P3793" s="206"/>
      <c r="Q3793" s="206"/>
      <c r="R3793" s="206"/>
      <c r="S3793" s="206"/>
      <c r="T3793" s="206"/>
    </row>
    <row r="3794" spans="1:20">
      <c r="A3794" s="269">
        <v>3790</v>
      </c>
      <c r="B3794" s="262">
        <v>3790</v>
      </c>
      <c r="C3794" s="105">
        <v>39792</v>
      </c>
      <c r="D3794" s="262"/>
      <c r="E3794" s="105">
        <v>39793</v>
      </c>
      <c r="F3794" s="262"/>
      <c r="G3794" s="262"/>
      <c r="H3794" s="262"/>
      <c r="I3794" s="206"/>
      <c r="J3794" s="206"/>
      <c r="K3794" s="206"/>
      <c r="L3794" s="206"/>
      <c r="M3794" s="206"/>
      <c r="N3794" s="206"/>
      <c r="O3794" s="206"/>
      <c r="P3794" s="206"/>
      <c r="Q3794" s="206"/>
      <c r="R3794" s="206"/>
      <c r="S3794" s="206"/>
      <c r="T3794" s="206"/>
    </row>
    <row r="3795" spans="1:20">
      <c r="A3795" s="269">
        <v>3791</v>
      </c>
      <c r="B3795" s="262">
        <v>3791</v>
      </c>
      <c r="C3795" s="105">
        <v>39792</v>
      </c>
      <c r="D3795" s="262"/>
      <c r="E3795" s="105">
        <v>39793</v>
      </c>
      <c r="F3795" s="262"/>
      <c r="G3795" s="262"/>
      <c r="H3795" s="262"/>
      <c r="I3795" s="206"/>
      <c r="J3795" s="206"/>
      <c r="K3795" s="206"/>
      <c r="L3795" s="206"/>
      <c r="M3795" s="206"/>
      <c r="N3795" s="206"/>
      <c r="O3795" s="206"/>
      <c r="P3795" s="206"/>
      <c r="Q3795" s="206"/>
      <c r="R3795" s="206"/>
      <c r="S3795" s="206"/>
      <c r="T3795" s="206"/>
    </row>
    <row r="3796" spans="1:20">
      <c r="A3796" s="269">
        <v>3792</v>
      </c>
      <c r="B3796" s="262">
        <v>3792</v>
      </c>
      <c r="C3796" s="105">
        <v>39792</v>
      </c>
      <c r="D3796" s="262"/>
      <c r="E3796" s="105">
        <v>39794</v>
      </c>
      <c r="F3796" s="262"/>
      <c r="G3796" s="262"/>
      <c r="H3796" s="262"/>
      <c r="I3796" s="206"/>
      <c r="J3796" s="206"/>
      <c r="K3796" s="206"/>
      <c r="L3796" s="206"/>
      <c r="M3796" s="206"/>
      <c r="N3796" s="206"/>
      <c r="O3796" s="206"/>
      <c r="P3796" s="206"/>
      <c r="Q3796" s="206"/>
      <c r="R3796" s="206"/>
      <c r="S3796" s="206"/>
      <c r="T3796" s="206"/>
    </row>
    <row r="3797" spans="1:20">
      <c r="A3797" s="269">
        <v>3793</v>
      </c>
      <c r="B3797" s="262">
        <v>3793</v>
      </c>
      <c r="C3797" s="105">
        <v>39792</v>
      </c>
      <c r="D3797" s="262"/>
      <c r="E3797" s="105">
        <v>39793</v>
      </c>
      <c r="F3797" s="262"/>
      <c r="G3797" s="262"/>
      <c r="H3797" s="262"/>
      <c r="I3797" s="206"/>
      <c r="J3797" s="206"/>
      <c r="K3797" s="206"/>
      <c r="L3797" s="206"/>
      <c r="M3797" s="206"/>
      <c r="N3797" s="206"/>
      <c r="O3797" s="206"/>
      <c r="P3797" s="206"/>
      <c r="Q3797" s="206"/>
      <c r="R3797" s="206"/>
      <c r="S3797" s="206"/>
      <c r="T3797" s="206"/>
    </row>
    <row r="3798" spans="1:20">
      <c r="A3798" s="269">
        <v>3794</v>
      </c>
      <c r="B3798" s="262">
        <v>3794</v>
      </c>
      <c r="C3798" s="105">
        <v>39792</v>
      </c>
      <c r="D3798" s="262"/>
      <c r="E3798" s="105">
        <v>39793</v>
      </c>
      <c r="F3798" s="262"/>
      <c r="G3798" s="262"/>
      <c r="H3798" s="262"/>
      <c r="I3798" s="206"/>
      <c r="J3798" s="206"/>
      <c r="K3798" s="206"/>
      <c r="L3798" s="206"/>
      <c r="M3798" s="206"/>
      <c r="N3798" s="206"/>
      <c r="O3798" s="206"/>
      <c r="P3798" s="206"/>
      <c r="Q3798" s="206"/>
      <c r="R3798" s="206"/>
      <c r="S3798" s="206"/>
      <c r="T3798" s="206"/>
    </row>
    <row r="3799" spans="1:20">
      <c r="A3799" s="269">
        <v>3795</v>
      </c>
      <c r="B3799" s="262">
        <v>3795</v>
      </c>
      <c r="C3799" s="105">
        <v>39792</v>
      </c>
      <c r="D3799" s="262"/>
      <c r="E3799" s="105">
        <v>39793</v>
      </c>
      <c r="F3799" s="262"/>
      <c r="G3799" s="262"/>
      <c r="H3799" s="262"/>
      <c r="I3799" s="206"/>
      <c r="J3799" s="206"/>
      <c r="K3799" s="206"/>
      <c r="L3799" s="206"/>
      <c r="M3799" s="206"/>
      <c r="N3799" s="206"/>
      <c r="O3799" s="206"/>
      <c r="P3799" s="206"/>
      <c r="Q3799" s="206"/>
      <c r="R3799" s="206"/>
      <c r="S3799" s="206"/>
      <c r="T3799" s="206"/>
    </row>
    <row r="3800" spans="1:20">
      <c r="A3800" s="269">
        <v>3796</v>
      </c>
      <c r="B3800" s="262">
        <v>3796</v>
      </c>
      <c r="C3800" s="105">
        <v>39792</v>
      </c>
      <c r="D3800" s="262"/>
      <c r="E3800" s="105">
        <v>39793</v>
      </c>
      <c r="F3800" s="262"/>
      <c r="G3800" s="262"/>
      <c r="H3800" s="262"/>
      <c r="I3800" s="206"/>
      <c r="J3800" s="206"/>
      <c r="K3800" s="206"/>
      <c r="L3800" s="206"/>
      <c r="M3800" s="206"/>
      <c r="N3800" s="206"/>
      <c r="O3800" s="206"/>
      <c r="P3800" s="206"/>
      <c r="Q3800" s="206"/>
      <c r="R3800" s="206"/>
      <c r="S3800" s="206"/>
      <c r="T3800" s="206"/>
    </row>
    <row r="3801" spans="1:20">
      <c r="A3801" s="269">
        <v>3797</v>
      </c>
      <c r="B3801" s="262">
        <v>3797</v>
      </c>
      <c r="C3801" s="105">
        <v>39792</v>
      </c>
      <c r="D3801" s="262"/>
      <c r="E3801" s="262"/>
      <c r="F3801" s="262"/>
      <c r="G3801" s="262"/>
      <c r="H3801" s="262"/>
      <c r="I3801" s="206"/>
      <c r="J3801" s="206"/>
      <c r="K3801" s="206"/>
      <c r="L3801" s="206"/>
      <c r="M3801" s="206"/>
      <c r="N3801" s="206"/>
      <c r="O3801" s="206"/>
      <c r="P3801" s="206"/>
      <c r="Q3801" s="206"/>
      <c r="R3801" s="206"/>
      <c r="S3801" s="206"/>
      <c r="T3801" s="206"/>
    </row>
    <row r="3802" spans="1:20">
      <c r="A3802" s="269">
        <v>3798</v>
      </c>
      <c r="B3802" s="262">
        <v>3798</v>
      </c>
      <c r="C3802" s="105">
        <v>39792</v>
      </c>
      <c r="D3802" s="262"/>
      <c r="E3802" s="262"/>
      <c r="F3802" s="262"/>
      <c r="G3802" s="262"/>
      <c r="H3802" s="262"/>
      <c r="I3802" s="206"/>
      <c r="J3802" s="206"/>
      <c r="K3802" s="206"/>
      <c r="L3802" s="206"/>
      <c r="M3802" s="206"/>
      <c r="N3802" s="206"/>
      <c r="O3802" s="206"/>
      <c r="P3802" s="206"/>
      <c r="Q3802" s="206"/>
      <c r="R3802" s="206"/>
      <c r="S3802" s="206"/>
      <c r="T3802" s="206"/>
    </row>
    <row r="3803" spans="1:20">
      <c r="A3803" s="269">
        <v>3799</v>
      </c>
      <c r="B3803" s="262">
        <v>3799</v>
      </c>
      <c r="C3803" s="105">
        <v>39792</v>
      </c>
      <c r="D3803" s="262"/>
      <c r="E3803" s="262"/>
      <c r="F3803" s="262"/>
      <c r="G3803" s="262"/>
      <c r="H3803" s="262"/>
      <c r="I3803" s="206"/>
      <c r="J3803" s="206"/>
      <c r="K3803" s="206"/>
      <c r="L3803" s="206"/>
      <c r="M3803" s="206"/>
      <c r="N3803" s="206"/>
      <c r="O3803" s="206"/>
      <c r="P3803" s="206"/>
      <c r="Q3803" s="206"/>
      <c r="R3803" s="206"/>
      <c r="S3803" s="206"/>
      <c r="T3803" s="206"/>
    </row>
    <row r="3804" spans="1:20">
      <c r="A3804" s="269">
        <v>3800</v>
      </c>
      <c r="B3804" s="262">
        <v>3780</v>
      </c>
      <c r="C3804" s="105">
        <v>39792</v>
      </c>
      <c r="D3804" s="262"/>
      <c r="E3804" s="105">
        <v>39794</v>
      </c>
      <c r="F3804" s="262"/>
      <c r="G3804" s="262"/>
      <c r="H3804" s="262"/>
      <c r="I3804" s="206"/>
      <c r="J3804" s="206"/>
      <c r="K3804" s="206"/>
      <c r="L3804" s="206"/>
      <c r="M3804" s="206"/>
      <c r="N3804" s="206"/>
      <c r="O3804" s="206"/>
      <c r="P3804" s="206"/>
      <c r="Q3804" s="206"/>
      <c r="R3804" s="206"/>
      <c r="S3804" s="206"/>
      <c r="T3804" s="206"/>
    </row>
    <row r="3805" spans="1:20">
      <c r="A3805" s="262">
        <v>3801</v>
      </c>
      <c r="B3805" s="270">
        <v>3801</v>
      </c>
      <c r="C3805" s="105">
        <v>39792</v>
      </c>
      <c r="D3805" s="262"/>
      <c r="E3805" s="105">
        <v>39797</v>
      </c>
      <c r="F3805" s="262"/>
      <c r="G3805" s="262"/>
      <c r="H3805" s="262"/>
      <c r="I3805" s="206"/>
      <c r="J3805" s="206"/>
      <c r="K3805" s="206"/>
      <c r="L3805" s="206"/>
      <c r="M3805" s="206"/>
      <c r="N3805" s="206"/>
      <c r="O3805" s="206"/>
      <c r="P3805" s="206"/>
      <c r="Q3805" s="206"/>
      <c r="R3805" s="206"/>
      <c r="S3805" s="206"/>
      <c r="T3805" s="206"/>
    </row>
    <row r="3806" spans="1:20">
      <c r="A3806" s="262">
        <v>3802</v>
      </c>
      <c r="B3806" s="270">
        <v>3802</v>
      </c>
      <c r="C3806" s="105">
        <v>39792</v>
      </c>
      <c r="D3806" s="262"/>
      <c r="E3806" s="105">
        <v>39797</v>
      </c>
      <c r="F3806" s="262"/>
      <c r="G3806" s="262"/>
      <c r="H3806" s="262"/>
      <c r="I3806" s="206"/>
      <c r="J3806" s="206"/>
      <c r="K3806" s="206"/>
      <c r="L3806" s="206"/>
      <c r="M3806" s="206"/>
      <c r="N3806" s="206"/>
      <c r="O3806" s="206"/>
      <c r="P3806" s="206"/>
      <c r="Q3806" s="206"/>
      <c r="R3806" s="206"/>
      <c r="S3806" s="206"/>
      <c r="T3806" s="206"/>
    </row>
    <row r="3807" spans="1:20">
      <c r="A3807" s="271">
        <v>3803</v>
      </c>
      <c r="B3807" s="262">
        <v>3803</v>
      </c>
      <c r="C3807" s="105">
        <v>39793</v>
      </c>
      <c r="D3807" s="262"/>
      <c r="E3807" s="105">
        <v>39794</v>
      </c>
      <c r="F3807" s="262"/>
      <c r="G3807" s="262"/>
      <c r="H3807" s="262"/>
      <c r="I3807" s="206"/>
      <c r="J3807" s="206"/>
      <c r="K3807" s="206"/>
      <c r="L3807" s="206"/>
      <c r="M3807" s="206"/>
      <c r="N3807" s="206"/>
      <c r="O3807" s="206"/>
      <c r="P3807" s="206"/>
      <c r="Q3807" s="206"/>
      <c r="R3807" s="206"/>
      <c r="S3807" s="206"/>
      <c r="T3807" s="206"/>
    </row>
    <row r="3808" spans="1:20">
      <c r="A3808" s="271">
        <v>3804</v>
      </c>
      <c r="B3808" s="262">
        <v>3804</v>
      </c>
      <c r="C3808" s="105">
        <v>39793</v>
      </c>
      <c r="D3808" s="262"/>
      <c r="E3808" s="262"/>
      <c r="F3808" s="262"/>
      <c r="G3808" s="262"/>
      <c r="H3808" s="262"/>
      <c r="I3808" s="206"/>
      <c r="J3808" s="206"/>
      <c r="K3808" s="206"/>
      <c r="L3808" s="206"/>
      <c r="M3808" s="206"/>
      <c r="N3808" s="206"/>
      <c r="O3808" s="206"/>
      <c r="P3808" s="206"/>
      <c r="Q3808" s="206"/>
      <c r="R3808" s="206"/>
      <c r="S3808" s="206"/>
      <c r="T3808" s="206"/>
    </row>
    <row r="3809" spans="1:20">
      <c r="A3809" s="271">
        <v>3805</v>
      </c>
      <c r="B3809" s="262">
        <v>3805</v>
      </c>
      <c r="C3809" s="105">
        <v>39793</v>
      </c>
      <c r="D3809" s="262"/>
      <c r="E3809" s="105">
        <v>39798</v>
      </c>
      <c r="F3809" s="262"/>
      <c r="G3809" s="262"/>
      <c r="H3809" s="262"/>
      <c r="I3809" s="206"/>
      <c r="J3809" s="206"/>
      <c r="K3809" s="206"/>
      <c r="L3809" s="206"/>
      <c r="M3809" s="206"/>
      <c r="N3809" s="206"/>
      <c r="O3809" s="206"/>
      <c r="P3809" s="206"/>
      <c r="Q3809" s="206"/>
      <c r="R3809" s="206"/>
      <c r="S3809" s="206"/>
      <c r="T3809" s="206"/>
    </row>
    <row r="3810" spans="1:20">
      <c r="A3810" s="271">
        <v>3806</v>
      </c>
      <c r="B3810" s="262">
        <v>3806</v>
      </c>
      <c r="C3810" s="105">
        <v>39793</v>
      </c>
      <c r="D3810" s="262"/>
      <c r="E3810" s="105">
        <v>39797</v>
      </c>
      <c r="F3810" s="262"/>
      <c r="G3810" s="262"/>
      <c r="H3810" s="262"/>
      <c r="I3810" s="206"/>
      <c r="J3810" s="206"/>
      <c r="K3810" s="206"/>
      <c r="L3810" s="206"/>
      <c r="M3810" s="206"/>
      <c r="N3810" s="206"/>
      <c r="O3810" s="206"/>
      <c r="P3810" s="206"/>
      <c r="Q3810" s="206"/>
      <c r="R3810" s="206"/>
      <c r="S3810" s="206"/>
      <c r="T3810" s="206"/>
    </row>
    <row r="3811" spans="1:20">
      <c r="A3811" s="271">
        <v>3807</v>
      </c>
      <c r="B3811" s="262">
        <v>3807</v>
      </c>
      <c r="C3811" s="105">
        <v>39793</v>
      </c>
      <c r="D3811" s="262"/>
      <c r="E3811" s="262"/>
      <c r="F3811" s="262"/>
      <c r="G3811" s="262"/>
      <c r="H3811" s="262"/>
      <c r="I3811" s="206"/>
      <c r="J3811" s="206"/>
      <c r="K3811" s="206"/>
      <c r="L3811" s="206"/>
      <c r="M3811" s="206"/>
      <c r="N3811" s="206"/>
      <c r="O3811" s="206"/>
      <c r="P3811" s="206"/>
      <c r="Q3811" s="206"/>
      <c r="R3811" s="206"/>
      <c r="S3811" s="206"/>
      <c r="T3811" s="206"/>
    </row>
    <row r="3812" spans="1:20">
      <c r="A3812" s="271">
        <v>3808</v>
      </c>
      <c r="B3812" s="262">
        <v>3808</v>
      </c>
      <c r="C3812" s="105">
        <v>39793</v>
      </c>
      <c r="D3812" s="262"/>
      <c r="E3812" s="262"/>
      <c r="F3812" s="262"/>
      <c r="G3812" s="262"/>
      <c r="H3812" s="262"/>
      <c r="I3812" s="206"/>
      <c r="J3812" s="206"/>
      <c r="K3812" s="206"/>
      <c r="L3812" s="206"/>
      <c r="M3812" s="206"/>
      <c r="N3812" s="206"/>
      <c r="O3812" s="206"/>
      <c r="P3812" s="206"/>
      <c r="Q3812" s="206"/>
      <c r="R3812" s="206"/>
      <c r="S3812" s="206"/>
      <c r="T3812" s="206"/>
    </row>
    <row r="3813" spans="1:20">
      <c r="A3813" s="271">
        <v>3809</v>
      </c>
      <c r="B3813" s="262">
        <v>3809</v>
      </c>
      <c r="C3813" s="105">
        <v>39793</v>
      </c>
      <c r="D3813" s="262"/>
      <c r="E3813" s="105">
        <v>39797</v>
      </c>
      <c r="F3813" s="262"/>
      <c r="G3813" s="262"/>
      <c r="H3813" s="262"/>
      <c r="I3813" s="206"/>
      <c r="J3813" s="206"/>
      <c r="K3813" s="206"/>
      <c r="L3813" s="206"/>
      <c r="M3813" s="206"/>
      <c r="N3813" s="206"/>
      <c r="O3813" s="206"/>
      <c r="P3813" s="206"/>
      <c r="Q3813" s="206"/>
      <c r="R3813" s="206"/>
      <c r="S3813" s="206"/>
      <c r="T3813" s="206"/>
    </row>
    <row r="3814" spans="1:20">
      <c r="A3814" s="271">
        <v>3810</v>
      </c>
      <c r="B3814" s="262">
        <v>3810</v>
      </c>
      <c r="C3814" s="105">
        <v>39793</v>
      </c>
      <c r="D3814" s="262"/>
      <c r="E3814" s="262"/>
      <c r="F3814" s="262"/>
      <c r="G3814" s="262"/>
      <c r="H3814" s="262"/>
      <c r="I3814" s="206"/>
      <c r="J3814" s="206"/>
      <c r="K3814" s="206"/>
      <c r="L3814" s="206"/>
      <c r="M3814" s="206"/>
      <c r="N3814" s="206"/>
      <c r="O3814" s="206"/>
      <c r="P3814" s="206"/>
      <c r="Q3814" s="206"/>
      <c r="R3814" s="206"/>
      <c r="S3814" s="206"/>
      <c r="T3814" s="206"/>
    </row>
    <row r="3815" spans="1:20">
      <c r="A3815" s="271">
        <v>3811</v>
      </c>
      <c r="B3815" s="262">
        <v>3811</v>
      </c>
      <c r="C3815" s="105">
        <v>39793</v>
      </c>
      <c r="D3815" s="262"/>
      <c r="E3815" s="105">
        <v>39794</v>
      </c>
      <c r="F3815" s="262"/>
      <c r="G3815" s="262"/>
      <c r="H3815" s="262"/>
      <c r="I3815" s="206"/>
      <c r="J3815" s="206"/>
      <c r="K3815" s="206"/>
      <c r="L3815" s="206"/>
      <c r="M3815" s="206"/>
      <c r="N3815" s="206"/>
      <c r="O3815" s="206"/>
      <c r="P3815" s="206"/>
      <c r="Q3815" s="206"/>
      <c r="R3815" s="206"/>
      <c r="S3815" s="206"/>
      <c r="T3815" s="206"/>
    </row>
    <row r="3816" spans="1:20">
      <c r="A3816" s="271">
        <v>3812</v>
      </c>
      <c r="B3816" s="262">
        <v>3812</v>
      </c>
      <c r="C3816" s="105">
        <v>39793</v>
      </c>
      <c r="D3816" s="262"/>
      <c r="E3816" s="262"/>
      <c r="F3816" s="262"/>
      <c r="G3816" s="262"/>
      <c r="H3816" s="262"/>
      <c r="I3816" s="206"/>
      <c r="J3816" s="206"/>
      <c r="K3816" s="206"/>
      <c r="L3816" s="206"/>
      <c r="M3816" s="206"/>
      <c r="N3816" s="206"/>
      <c r="O3816" s="206"/>
      <c r="P3816" s="206"/>
      <c r="Q3816" s="206"/>
      <c r="R3816" s="206"/>
      <c r="S3816" s="206"/>
      <c r="T3816" s="206"/>
    </row>
    <row r="3817" spans="1:20">
      <c r="A3817" s="271">
        <v>3813</v>
      </c>
      <c r="B3817" s="262">
        <v>3813</v>
      </c>
      <c r="C3817" s="105">
        <v>39793</v>
      </c>
      <c r="D3817" s="262"/>
      <c r="E3817" s="262"/>
      <c r="F3817" s="262"/>
      <c r="G3817" s="262"/>
      <c r="H3817" s="262"/>
      <c r="I3817" s="206"/>
      <c r="J3817" s="206"/>
      <c r="K3817" s="206"/>
      <c r="L3817" s="206"/>
      <c r="M3817" s="206"/>
      <c r="N3817" s="206"/>
      <c r="O3817" s="206"/>
      <c r="P3817" s="206"/>
      <c r="Q3817" s="206"/>
      <c r="R3817" s="206"/>
      <c r="S3817" s="206"/>
      <c r="T3817" s="206"/>
    </row>
    <row r="3818" spans="1:20">
      <c r="A3818" s="271">
        <v>3814</v>
      </c>
      <c r="B3818" s="262">
        <v>3814</v>
      </c>
      <c r="C3818" s="105">
        <v>39793</v>
      </c>
      <c r="D3818" s="262"/>
      <c r="E3818" s="105">
        <v>39801</v>
      </c>
      <c r="F3818" s="262"/>
      <c r="G3818" s="262"/>
      <c r="H3818" s="262"/>
      <c r="I3818" s="206"/>
      <c r="J3818" s="206"/>
      <c r="K3818" s="206"/>
      <c r="L3818" s="206"/>
      <c r="M3818" s="206"/>
      <c r="N3818" s="206"/>
      <c r="O3818" s="206"/>
      <c r="P3818" s="206"/>
      <c r="Q3818" s="206"/>
      <c r="R3818" s="206"/>
      <c r="S3818" s="206"/>
      <c r="T3818" s="206"/>
    </row>
    <row r="3819" spans="1:20">
      <c r="A3819" s="271">
        <v>3815</v>
      </c>
      <c r="B3819" s="262">
        <v>3815</v>
      </c>
      <c r="C3819" s="105">
        <v>39793</v>
      </c>
      <c r="D3819" s="262"/>
      <c r="E3819" s="262"/>
      <c r="F3819" s="262"/>
      <c r="G3819" s="262"/>
      <c r="H3819" s="262"/>
      <c r="I3819" s="206"/>
      <c r="J3819" s="206"/>
      <c r="K3819" s="206"/>
      <c r="L3819" s="206"/>
      <c r="M3819" s="206"/>
      <c r="N3819" s="206"/>
      <c r="O3819" s="206"/>
      <c r="P3819" s="206"/>
      <c r="Q3819" s="206"/>
      <c r="R3819" s="206"/>
      <c r="S3819" s="206"/>
      <c r="T3819" s="206"/>
    </row>
    <row r="3820" spans="1:20">
      <c r="A3820" s="271">
        <v>3816</v>
      </c>
      <c r="B3820" s="262">
        <v>3816</v>
      </c>
      <c r="C3820" s="105">
        <v>39793</v>
      </c>
      <c r="D3820" s="262"/>
      <c r="E3820" s="262"/>
      <c r="F3820" s="262"/>
      <c r="G3820" s="262"/>
      <c r="H3820" s="262"/>
      <c r="I3820" s="206"/>
      <c r="J3820" s="206"/>
      <c r="K3820" s="206"/>
      <c r="L3820" s="206"/>
      <c r="M3820" s="206"/>
      <c r="N3820" s="206"/>
      <c r="O3820" s="206"/>
      <c r="P3820" s="206"/>
      <c r="Q3820" s="206"/>
      <c r="R3820" s="206"/>
      <c r="S3820" s="206"/>
      <c r="T3820" s="206"/>
    </row>
    <row r="3821" spans="1:20">
      <c r="A3821" s="271">
        <v>3817</v>
      </c>
      <c r="B3821" s="262">
        <v>3817</v>
      </c>
      <c r="C3821" s="105">
        <v>39793</v>
      </c>
      <c r="D3821" s="262"/>
      <c r="E3821" s="105">
        <v>39797</v>
      </c>
      <c r="F3821" s="262"/>
      <c r="G3821" s="262"/>
      <c r="H3821" s="262"/>
      <c r="I3821" s="206"/>
      <c r="J3821" s="206"/>
      <c r="K3821" s="206"/>
      <c r="L3821" s="206"/>
      <c r="M3821" s="206"/>
      <c r="N3821" s="206"/>
      <c r="O3821" s="206"/>
      <c r="P3821" s="206"/>
      <c r="Q3821" s="206"/>
      <c r="R3821" s="206"/>
      <c r="S3821" s="206"/>
      <c r="T3821" s="206"/>
    </row>
    <row r="3822" spans="1:20">
      <c r="A3822" s="271">
        <v>3818</v>
      </c>
      <c r="B3822" s="262">
        <v>3818</v>
      </c>
      <c r="C3822" s="105">
        <v>39793</v>
      </c>
      <c r="D3822" s="262"/>
      <c r="E3822" s="105">
        <v>39797</v>
      </c>
      <c r="F3822" s="262"/>
      <c r="G3822" s="262"/>
      <c r="H3822" s="262"/>
      <c r="I3822" s="206"/>
      <c r="J3822" s="206"/>
      <c r="K3822" s="206"/>
      <c r="L3822" s="206"/>
      <c r="M3822" s="206"/>
      <c r="N3822" s="206"/>
      <c r="O3822" s="206"/>
      <c r="P3822" s="206"/>
      <c r="Q3822" s="206"/>
      <c r="R3822" s="206"/>
      <c r="S3822" s="206"/>
      <c r="T3822" s="206"/>
    </row>
    <row r="3823" spans="1:20">
      <c r="A3823" s="271">
        <v>3819</v>
      </c>
      <c r="B3823" s="262">
        <v>3819</v>
      </c>
      <c r="C3823" s="105">
        <v>39794</v>
      </c>
      <c r="D3823" s="262"/>
      <c r="E3823" s="105">
        <v>39797</v>
      </c>
      <c r="F3823" s="262"/>
      <c r="G3823" s="262"/>
      <c r="H3823" s="262"/>
      <c r="I3823" s="206"/>
      <c r="J3823" s="206"/>
      <c r="K3823" s="206"/>
      <c r="L3823" s="206"/>
      <c r="M3823" s="206"/>
      <c r="N3823" s="206"/>
      <c r="O3823" s="206"/>
      <c r="P3823" s="206"/>
      <c r="Q3823" s="206"/>
      <c r="R3823" s="206"/>
      <c r="S3823" s="206"/>
      <c r="T3823" s="206"/>
    </row>
    <row r="3824" spans="1:20">
      <c r="A3824" s="271">
        <v>3820</v>
      </c>
      <c r="B3824" s="262">
        <v>3820</v>
      </c>
      <c r="C3824" s="105">
        <v>39794</v>
      </c>
      <c r="D3824" s="262"/>
      <c r="E3824" s="105">
        <v>39797</v>
      </c>
      <c r="F3824" s="262"/>
      <c r="G3824" s="262"/>
      <c r="H3824" s="262"/>
      <c r="I3824" s="206"/>
      <c r="J3824" s="206"/>
      <c r="K3824" s="206"/>
      <c r="L3824" s="206"/>
      <c r="M3824" s="206"/>
      <c r="N3824" s="206"/>
      <c r="O3824" s="206"/>
      <c r="P3824" s="206"/>
      <c r="Q3824" s="206"/>
      <c r="R3824" s="206"/>
      <c r="S3824" s="206"/>
      <c r="T3824" s="206"/>
    </row>
    <row r="3825" spans="1:20">
      <c r="A3825" s="271">
        <v>3821</v>
      </c>
      <c r="B3825" s="262">
        <v>3821</v>
      </c>
      <c r="C3825" s="105">
        <v>39794</v>
      </c>
      <c r="D3825" s="262"/>
      <c r="E3825" s="262"/>
      <c r="F3825" s="262"/>
      <c r="G3825" s="262"/>
      <c r="H3825" s="262"/>
      <c r="I3825" s="206"/>
      <c r="J3825" s="206"/>
      <c r="K3825" s="206"/>
      <c r="L3825" s="206"/>
      <c r="M3825" s="206"/>
      <c r="N3825" s="206"/>
      <c r="O3825" s="206"/>
      <c r="P3825" s="206"/>
      <c r="Q3825" s="206"/>
      <c r="R3825" s="206"/>
      <c r="S3825" s="206"/>
      <c r="T3825" s="206"/>
    </row>
    <row r="3826" spans="1:20">
      <c r="A3826" s="271">
        <v>3822</v>
      </c>
      <c r="B3826" s="262">
        <v>3822</v>
      </c>
      <c r="C3826" s="105">
        <v>39794</v>
      </c>
      <c r="D3826" s="262"/>
      <c r="E3826" s="262"/>
      <c r="F3826" s="262"/>
      <c r="G3826" s="262"/>
      <c r="H3826" s="262"/>
      <c r="I3826" s="206"/>
      <c r="J3826" s="206"/>
      <c r="K3826" s="206"/>
      <c r="L3826" s="206"/>
      <c r="M3826" s="206"/>
      <c r="N3826" s="206"/>
      <c r="O3826" s="206"/>
      <c r="P3826" s="206"/>
      <c r="Q3826" s="206"/>
      <c r="R3826" s="206"/>
      <c r="S3826" s="206"/>
      <c r="T3826" s="206"/>
    </row>
    <row r="3827" spans="1:20">
      <c r="A3827" s="271">
        <v>3823</v>
      </c>
      <c r="B3827" s="262">
        <v>3823</v>
      </c>
      <c r="C3827" s="105">
        <v>39794</v>
      </c>
      <c r="D3827" s="262"/>
      <c r="E3827" s="105">
        <v>39797</v>
      </c>
      <c r="F3827" s="262"/>
      <c r="G3827" s="262"/>
      <c r="H3827" s="262"/>
      <c r="I3827" s="206"/>
      <c r="J3827" s="206"/>
      <c r="K3827" s="206"/>
      <c r="L3827" s="206"/>
      <c r="M3827" s="206"/>
      <c r="N3827" s="206"/>
      <c r="O3827" s="206"/>
      <c r="P3827" s="206"/>
      <c r="Q3827" s="206"/>
      <c r="R3827" s="206"/>
      <c r="S3827" s="206"/>
      <c r="T3827" s="206"/>
    </row>
    <row r="3828" spans="1:20">
      <c r="A3828" s="271">
        <v>3824</v>
      </c>
      <c r="B3828" s="262">
        <v>3824</v>
      </c>
      <c r="C3828" s="105">
        <v>39794</v>
      </c>
      <c r="D3828" s="262"/>
      <c r="E3828" s="105">
        <v>39800</v>
      </c>
      <c r="F3828" s="262"/>
      <c r="G3828" s="262"/>
      <c r="H3828" s="262"/>
      <c r="I3828" s="206"/>
      <c r="J3828" s="206"/>
      <c r="K3828" s="206"/>
      <c r="L3828" s="206"/>
      <c r="M3828" s="206"/>
      <c r="N3828" s="206"/>
      <c r="O3828" s="206"/>
      <c r="P3828" s="206"/>
      <c r="Q3828" s="206"/>
      <c r="R3828" s="206"/>
      <c r="S3828" s="206"/>
      <c r="T3828" s="206"/>
    </row>
    <row r="3829" spans="1:20">
      <c r="A3829" s="271">
        <v>3825</v>
      </c>
      <c r="B3829" s="262">
        <v>3825</v>
      </c>
      <c r="C3829" s="105">
        <v>39794</v>
      </c>
      <c r="D3829" s="262"/>
      <c r="E3829" s="262"/>
      <c r="F3829" s="262"/>
      <c r="G3829" s="262"/>
      <c r="H3829" s="262"/>
      <c r="I3829" s="206"/>
      <c r="J3829" s="206"/>
      <c r="K3829" s="206"/>
      <c r="L3829" s="206"/>
      <c r="M3829" s="206"/>
      <c r="N3829" s="206"/>
      <c r="O3829" s="206"/>
      <c r="P3829" s="206"/>
      <c r="Q3829" s="206"/>
      <c r="R3829" s="206"/>
      <c r="S3829" s="206"/>
      <c r="T3829" s="206"/>
    </row>
    <row r="3830" spans="1:20">
      <c r="A3830" s="271">
        <v>3826</v>
      </c>
      <c r="B3830" s="262">
        <v>3826</v>
      </c>
      <c r="C3830" s="105">
        <v>39794</v>
      </c>
      <c r="D3830" s="262"/>
      <c r="E3830" s="262"/>
      <c r="F3830" s="262"/>
      <c r="G3830" s="262"/>
      <c r="H3830" s="262"/>
      <c r="I3830" s="206"/>
      <c r="J3830" s="206"/>
      <c r="K3830" s="206"/>
      <c r="L3830" s="206"/>
      <c r="M3830" s="206"/>
      <c r="N3830" s="206"/>
      <c r="O3830" s="206"/>
      <c r="P3830" s="206"/>
      <c r="Q3830" s="206"/>
      <c r="R3830" s="206"/>
      <c r="S3830" s="206"/>
      <c r="T3830" s="206"/>
    </row>
    <row r="3831" spans="1:20">
      <c r="A3831" s="271">
        <v>3827</v>
      </c>
      <c r="B3831" s="262">
        <v>3827</v>
      </c>
      <c r="C3831" s="105">
        <v>39794</v>
      </c>
      <c r="D3831" s="262"/>
      <c r="E3831" s="262"/>
      <c r="F3831" s="262"/>
      <c r="G3831" s="262"/>
      <c r="H3831" s="262"/>
      <c r="I3831" s="206"/>
      <c r="J3831" s="206"/>
      <c r="K3831" s="206"/>
      <c r="L3831" s="206"/>
      <c r="M3831" s="206"/>
      <c r="N3831" s="206"/>
      <c r="O3831" s="206"/>
      <c r="P3831" s="206"/>
      <c r="Q3831" s="206"/>
      <c r="R3831" s="206"/>
      <c r="S3831" s="206"/>
      <c r="T3831" s="206"/>
    </row>
    <row r="3832" spans="1:20">
      <c r="A3832" s="271">
        <v>3828</v>
      </c>
      <c r="B3832" s="262">
        <v>3828</v>
      </c>
      <c r="C3832" s="105">
        <v>39794</v>
      </c>
      <c r="D3832" s="262"/>
      <c r="E3832" s="105">
        <v>39798</v>
      </c>
      <c r="F3832" s="262"/>
      <c r="G3832" s="262"/>
      <c r="H3832" s="262"/>
      <c r="I3832" s="206"/>
      <c r="J3832" s="206"/>
      <c r="K3832" s="206"/>
      <c r="L3832" s="206"/>
      <c r="M3832" s="206"/>
      <c r="N3832" s="206"/>
      <c r="O3832" s="206"/>
      <c r="P3832" s="206"/>
      <c r="Q3832" s="206"/>
      <c r="R3832" s="206"/>
      <c r="S3832" s="206"/>
      <c r="T3832" s="206"/>
    </row>
    <row r="3833" spans="1:20">
      <c r="A3833" s="271">
        <v>3829</v>
      </c>
      <c r="B3833" s="262">
        <v>3829</v>
      </c>
      <c r="C3833" s="105">
        <v>39794</v>
      </c>
      <c r="D3833" s="262"/>
      <c r="E3833" s="262"/>
      <c r="F3833" s="262"/>
      <c r="G3833" s="262"/>
      <c r="H3833" s="262"/>
      <c r="I3833" s="206"/>
      <c r="J3833" s="206"/>
      <c r="K3833" s="206"/>
      <c r="L3833" s="206"/>
      <c r="M3833" s="206"/>
      <c r="N3833" s="206"/>
      <c r="O3833" s="206"/>
      <c r="P3833" s="206"/>
      <c r="Q3833" s="206"/>
      <c r="R3833" s="206"/>
      <c r="S3833" s="206"/>
      <c r="T3833" s="206"/>
    </row>
    <row r="3834" spans="1:20">
      <c r="A3834" s="271">
        <v>3830</v>
      </c>
      <c r="B3834" s="262">
        <v>3830</v>
      </c>
      <c r="C3834" s="105">
        <v>39794</v>
      </c>
      <c r="D3834" s="262"/>
      <c r="E3834" s="262"/>
      <c r="F3834" s="262"/>
      <c r="G3834" s="262"/>
      <c r="H3834" s="262"/>
      <c r="I3834" s="206"/>
      <c r="J3834" s="206"/>
      <c r="K3834" s="206"/>
      <c r="L3834" s="206"/>
      <c r="M3834" s="206"/>
      <c r="N3834" s="206"/>
      <c r="O3834" s="206"/>
      <c r="P3834" s="206"/>
      <c r="Q3834" s="206"/>
      <c r="R3834" s="206"/>
      <c r="S3834" s="206"/>
      <c r="T3834" s="206"/>
    </row>
    <row r="3835" spans="1:20">
      <c r="A3835" s="272">
        <v>3831</v>
      </c>
      <c r="B3835" s="262">
        <v>3831</v>
      </c>
      <c r="C3835" s="105">
        <v>39794</v>
      </c>
      <c r="D3835" s="262"/>
      <c r="E3835" s="262"/>
      <c r="F3835" s="262"/>
      <c r="G3835" s="262"/>
      <c r="H3835" s="262"/>
      <c r="I3835" s="206"/>
      <c r="J3835" s="206"/>
      <c r="K3835" s="206"/>
      <c r="L3835" s="206"/>
      <c r="M3835" s="206"/>
      <c r="N3835" s="206"/>
      <c r="O3835" s="206"/>
      <c r="P3835" s="206"/>
      <c r="Q3835" s="206"/>
      <c r="R3835" s="206"/>
      <c r="S3835" s="206"/>
      <c r="T3835" s="206"/>
    </row>
    <row r="3836" spans="1:20">
      <c r="A3836" s="272">
        <v>3832</v>
      </c>
      <c r="B3836" s="262">
        <v>3832</v>
      </c>
      <c r="C3836" s="105">
        <v>39794</v>
      </c>
      <c r="D3836" s="262"/>
      <c r="E3836" s="105">
        <v>39798</v>
      </c>
      <c r="F3836" s="262"/>
      <c r="G3836" s="262"/>
      <c r="H3836" s="262"/>
      <c r="I3836" s="206"/>
      <c r="J3836" s="206"/>
      <c r="K3836" s="206"/>
      <c r="L3836" s="206"/>
      <c r="M3836" s="206"/>
      <c r="N3836" s="206"/>
      <c r="O3836" s="206"/>
      <c r="P3836" s="206"/>
      <c r="Q3836" s="206"/>
      <c r="R3836" s="206"/>
      <c r="S3836" s="206"/>
      <c r="T3836" s="206"/>
    </row>
    <row r="3837" spans="1:20">
      <c r="A3837" s="272">
        <v>3833</v>
      </c>
      <c r="B3837" s="262">
        <v>3833</v>
      </c>
      <c r="C3837" s="105">
        <v>39794</v>
      </c>
      <c r="D3837" s="262"/>
      <c r="E3837" s="105">
        <v>39798</v>
      </c>
      <c r="F3837" s="262"/>
      <c r="G3837" s="262"/>
      <c r="H3837" s="262"/>
      <c r="I3837" s="206"/>
      <c r="J3837" s="206"/>
      <c r="K3837" s="206"/>
      <c r="L3837" s="206"/>
      <c r="M3837" s="206"/>
      <c r="N3837" s="206"/>
      <c r="O3837" s="206"/>
      <c r="P3837" s="206"/>
      <c r="Q3837" s="206"/>
      <c r="R3837" s="206"/>
      <c r="S3837" s="206"/>
      <c r="T3837" s="206"/>
    </row>
    <row r="3838" spans="1:20">
      <c r="A3838" s="272">
        <v>3834</v>
      </c>
      <c r="B3838" s="262">
        <v>3834</v>
      </c>
      <c r="C3838" s="105">
        <v>39794</v>
      </c>
      <c r="D3838" s="262"/>
      <c r="E3838" s="262"/>
      <c r="F3838" s="262"/>
      <c r="G3838" s="262"/>
      <c r="H3838" s="262"/>
      <c r="I3838" s="206"/>
      <c r="J3838" s="206"/>
      <c r="K3838" s="206"/>
      <c r="L3838" s="206"/>
      <c r="M3838" s="206"/>
      <c r="N3838" s="206"/>
      <c r="O3838" s="206"/>
      <c r="P3838" s="206"/>
      <c r="Q3838" s="206"/>
      <c r="R3838" s="206"/>
      <c r="S3838" s="206"/>
      <c r="T3838" s="206"/>
    </row>
    <row r="3839" spans="1:20">
      <c r="A3839" s="272">
        <v>3835</v>
      </c>
      <c r="B3839" s="262">
        <v>3835</v>
      </c>
      <c r="C3839" s="105">
        <v>39797</v>
      </c>
      <c r="D3839" s="262"/>
      <c r="E3839" s="105">
        <v>39798</v>
      </c>
      <c r="F3839" s="262"/>
      <c r="G3839" s="262"/>
      <c r="H3839" s="262"/>
      <c r="I3839" s="206"/>
      <c r="J3839" s="206"/>
      <c r="K3839" s="206"/>
      <c r="L3839" s="206"/>
      <c r="M3839" s="206"/>
      <c r="N3839" s="206"/>
      <c r="O3839" s="206"/>
      <c r="P3839" s="206"/>
      <c r="Q3839" s="206"/>
      <c r="R3839" s="206"/>
      <c r="S3839" s="206"/>
      <c r="T3839" s="206"/>
    </row>
    <row r="3840" spans="1:20">
      <c r="A3840" s="272">
        <v>3836</v>
      </c>
      <c r="B3840" s="262">
        <v>3836</v>
      </c>
      <c r="C3840" s="105">
        <v>39797</v>
      </c>
      <c r="D3840" s="262"/>
      <c r="E3840" s="262"/>
      <c r="F3840" s="262"/>
      <c r="G3840" s="262"/>
      <c r="H3840" s="262"/>
      <c r="I3840" s="206"/>
      <c r="J3840" s="206"/>
      <c r="K3840" s="206"/>
      <c r="L3840" s="206"/>
      <c r="M3840" s="206"/>
      <c r="N3840" s="206"/>
      <c r="O3840" s="206"/>
      <c r="P3840" s="206"/>
      <c r="Q3840" s="206"/>
      <c r="R3840" s="206"/>
      <c r="S3840" s="206"/>
      <c r="T3840" s="206"/>
    </row>
    <row r="3841" spans="1:20">
      <c r="A3841" s="272">
        <v>3837</v>
      </c>
      <c r="B3841" s="262">
        <v>3837</v>
      </c>
      <c r="C3841" s="105">
        <v>39797</v>
      </c>
      <c r="D3841" s="262"/>
      <c r="E3841" s="262"/>
      <c r="F3841" s="262"/>
      <c r="G3841" s="262"/>
      <c r="H3841" s="262"/>
      <c r="I3841" s="206"/>
      <c r="J3841" s="206"/>
      <c r="K3841" s="206"/>
      <c r="L3841" s="206"/>
      <c r="M3841" s="206"/>
      <c r="N3841" s="206"/>
      <c r="O3841" s="206"/>
      <c r="P3841" s="206"/>
      <c r="Q3841" s="206"/>
      <c r="R3841" s="206"/>
      <c r="S3841" s="206"/>
      <c r="T3841" s="206"/>
    </row>
    <row r="3842" spans="1:20">
      <c r="A3842" s="272">
        <v>3838</v>
      </c>
      <c r="B3842" s="262">
        <v>3838</v>
      </c>
      <c r="C3842" s="105">
        <v>39797</v>
      </c>
      <c r="D3842" s="262"/>
      <c r="E3842" s="105">
        <v>39797</v>
      </c>
      <c r="F3842" s="262"/>
      <c r="G3842" s="262"/>
      <c r="H3842" s="262"/>
      <c r="I3842" s="206"/>
      <c r="J3842" s="206"/>
      <c r="K3842" s="206"/>
      <c r="L3842" s="206"/>
      <c r="M3842" s="206"/>
      <c r="N3842" s="206"/>
      <c r="O3842" s="206"/>
      <c r="P3842" s="206"/>
      <c r="Q3842" s="206"/>
      <c r="R3842" s="206"/>
      <c r="S3842" s="206"/>
      <c r="T3842" s="206"/>
    </row>
    <row r="3843" spans="1:20">
      <c r="A3843" s="274">
        <v>3839</v>
      </c>
      <c r="B3843" s="262">
        <v>3839</v>
      </c>
      <c r="C3843" s="105">
        <v>39797</v>
      </c>
      <c r="D3843" s="262"/>
      <c r="E3843" s="262"/>
      <c r="F3843" s="262"/>
      <c r="G3843" s="262"/>
      <c r="H3843" s="262"/>
      <c r="I3843" s="206"/>
      <c r="J3843" s="206"/>
      <c r="K3843" s="206"/>
      <c r="L3843" s="206"/>
      <c r="M3843" s="206"/>
      <c r="N3843" s="206"/>
      <c r="O3843" s="206"/>
      <c r="P3843" s="206"/>
      <c r="Q3843" s="206"/>
      <c r="R3843" s="206"/>
      <c r="S3843" s="206"/>
      <c r="T3843" s="206"/>
    </row>
    <row r="3844" spans="1:20">
      <c r="A3844" s="274">
        <v>3840</v>
      </c>
      <c r="B3844" s="262">
        <v>3840</v>
      </c>
      <c r="C3844" s="105">
        <v>39797</v>
      </c>
      <c r="D3844" s="262"/>
      <c r="E3844" s="262"/>
      <c r="F3844" s="262"/>
      <c r="G3844" s="262"/>
      <c r="H3844" s="262"/>
      <c r="I3844" s="206"/>
      <c r="J3844" s="206"/>
      <c r="K3844" s="206"/>
      <c r="L3844" s="206"/>
      <c r="M3844" s="206"/>
      <c r="N3844" s="206"/>
      <c r="O3844" s="206"/>
      <c r="P3844" s="206"/>
      <c r="Q3844" s="206"/>
      <c r="R3844" s="206"/>
      <c r="S3844" s="206"/>
      <c r="T3844" s="206"/>
    </row>
    <row r="3845" spans="1:20">
      <c r="A3845" s="274">
        <v>3841</v>
      </c>
      <c r="B3845" s="262">
        <v>3841</v>
      </c>
      <c r="C3845" s="105">
        <v>39797</v>
      </c>
      <c r="D3845" s="262"/>
      <c r="E3845" s="105">
        <v>39798</v>
      </c>
      <c r="F3845" s="262"/>
      <c r="G3845" s="262"/>
      <c r="H3845" s="262"/>
      <c r="I3845" s="206"/>
      <c r="J3845" s="206"/>
      <c r="K3845" s="206"/>
      <c r="L3845" s="206"/>
      <c r="M3845" s="206"/>
      <c r="N3845" s="206"/>
      <c r="O3845" s="206"/>
      <c r="P3845" s="206"/>
      <c r="Q3845" s="206"/>
      <c r="R3845" s="206"/>
      <c r="S3845" s="206"/>
      <c r="T3845" s="206"/>
    </row>
    <row r="3846" spans="1:20">
      <c r="A3846" s="274">
        <v>3842</v>
      </c>
      <c r="B3846" s="262">
        <v>3842</v>
      </c>
      <c r="C3846" s="105">
        <v>39797</v>
      </c>
      <c r="D3846" s="262"/>
      <c r="E3846" s="105">
        <v>39798</v>
      </c>
      <c r="F3846" s="262"/>
      <c r="G3846" s="262"/>
      <c r="H3846" s="262"/>
      <c r="I3846" s="206"/>
      <c r="J3846" s="206"/>
      <c r="K3846" s="206"/>
      <c r="L3846" s="206"/>
      <c r="M3846" s="206"/>
      <c r="N3846" s="206"/>
      <c r="O3846" s="206"/>
      <c r="P3846" s="206"/>
      <c r="Q3846" s="206"/>
      <c r="R3846" s="206"/>
      <c r="S3846" s="206"/>
      <c r="T3846" s="206"/>
    </row>
    <row r="3847" spans="1:20">
      <c r="A3847" s="274">
        <v>3843</v>
      </c>
      <c r="B3847" s="262">
        <v>3843</v>
      </c>
      <c r="C3847" s="105">
        <v>39797</v>
      </c>
      <c r="D3847" s="262"/>
      <c r="E3847" s="262"/>
      <c r="F3847" s="262"/>
      <c r="G3847" s="262"/>
      <c r="H3847" s="262"/>
      <c r="I3847" s="206"/>
      <c r="J3847" s="206"/>
      <c r="K3847" s="206"/>
      <c r="L3847" s="206"/>
      <c r="M3847" s="206"/>
      <c r="N3847" s="206"/>
      <c r="O3847" s="206"/>
      <c r="P3847" s="206"/>
      <c r="Q3847" s="206"/>
      <c r="R3847" s="206"/>
      <c r="S3847" s="206"/>
      <c r="T3847" s="206"/>
    </row>
    <row r="3848" spans="1:20">
      <c r="A3848" s="274">
        <v>3844</v>
      </c>
      <c r="B3848" s="262">
        <v>3844</v>
      </c>
      <c r="C3848" s="105">
        <v>39797</v>
      </c>
      <c r="D3848" s="262"/>
      <c r="E3848" s="105">
        <v>39800</v>
      </c>
      <c r="F3848" s="262"/>
      <c r="G3848" s="262"/>
      <c r="H3848" s="262"/>
      <c r="I3848" s="206"/>
      <c r="J3848" s="206"/>
      <c r="K3848" s="206"/>
      <c r="L3848" s="206"/>
      <c r="M3848" s="206"/>
      <c r="N3848" s="206"/>
      <c r="O3848" s="206"/>
      <c r="P3848" s="206"/>
      <c r="Q3848" s="206"/>
      <c r="R3848" s="206"/>
      <c r="S3848" s="206"/>
      <c r="T3848" s="206"/>
    </row>
    <row r="3849" spans="1:20">
      <c r="A3849" s="274">
        <v>3845</v>
      </c>
      <c r="B3849" s="262">
        <v>3845</v>
      </c>
      <c r="C3849" s="105">
        <v>39797</v>
      </c>
      <c r="D3849" s="262"/>
      <c r="E3849" s="262"/>
      <c r="F3849" s="262"/>
      <c r="G3849" s="262"/>
      <c r="H3849" s="262"/>
      <c r="I3849" s="206"/>
      <c r="J3849" s="206"/>
      <c r="K3849" s="206"/>
      <c r="L3849" s="206"/>
      <c r="M3849" s="206"/>
      <c r="N3849" s="206"/>
      <c r="O3849" s="206"/>
      <c r="P3849" s="206"/>
      <c r="Q3849" s="206"/>
      <c r="R3849" s="206"/>
      <c r="S3849" s="206"/>
      <c r="T3849" s="206"/>
    </row>
    <row r="3850" spans="1:20">
      <c r="A3850" s="274">
        <v>3846</v>
      </c>
      <c r="B3850" s="262">
        <v>3846</v>
      </c>
      <c r="C3850" s="105">
        <v>39797</v>
      </c>
      <c r="D3850" s="262"/>
      <c r="E3850" s="105">
        <v>39799</v>
      </c>
      <c r="F3850" s="262"/>
      <c r="G3850" s="262"/>
      <c r="H3850" s="262"/>
      <c r="I3850" s="206"/>
      <c r="J3850" s="206"/>
      <c r="K3850" s="206"/>
      <c r="L3850" s="206"/>
      <c r="M3850" s="206"/>
      <c r="N3850" s="206"/>
      <c r="O3850" s="206"/>
      <c r="P3850" s="206"/>
      <c r="Q3850" s="206"/>
      <c r="R3850" s="206"/>
      <c r="S3850" s="206"/>
      <c r="T3850" s="206"/>
    </row>
    <row r="3851" spans="1:20">
      <c r="A3851" s="274">
        <v>3847</v>
      </c>
      <c r="B3851" s="262">
        <v>3847</v>
      </c>
      <c r="C3851" s="105">
        <v>39797</v>
      </c>
      <c r="D3851" s="262"/>
      <c r="E3851" s="262"/>
      <c r="F3851" s="262"/>
      <c r="G3851" s="262"/>
      <c r="H3851" s="262"/>
      <c r="I3851" s="206"/>
      <c r="J3851" s="206"/>
      <c r="K3851" s="206"/>
      <c r="L3851" s="206"/>
      <c r="M3851" s="206"/>
      <c r="N3851" s="206"/>
      <c r="O3851" s="206"/>
      <c r="P3851" s="206"/>
      <c r="Q3851" s="206"/>
      <c r="R3851" s="206"/>
      <c r="S3851" s="206"/>
      <c r="T3851" s="206"/>
    </row>
    <row r="3852" spans="1:20">
      <c r="A3852" s="274">
        <v>3848</v>
      </c>
      <c r="B3852" s="262">
        <v>3848</v>
      </c>
      <c r="C3852" s="105">
        <v>39797</v>
      </c>
      <c r="D3852" s="262"/>
      <c r="E3852" s="105">
        <v>39800</v>
      </c>
      <c r="F3852" s="262"/>
      <c r="G3852" s="262"/>
      <c r="H3852" s="262"/>
      <c r="I3852" s="206"/>
      <c r="J3852" s="206"/>
      <c r="K3852" s="206"/>
      <c r="L3852" s="206"/>
      <c r="M3852" s="206"/>
      <c r="N3852" s="206"/>
      <c r="O3852" s="206"/>
      <c r="P3852" s="206"/>
      <c r="Q3852" s="206"/>
      <c r="R3852" s="206"/>
      <c r="S3852" s="206"/>
      <c r="T3852" s="206"/>
    </row>
    <row r="3853" spans="1:20">
      <c r="A3853" s="274">
        <v>3849</v>
      </c>
      <c r="B3853" s="262">
        <v>3849</v>
      </c>
      <c r="C3853" s="105">
        <v>39797</v>
      </c>
      <c r="D3853" s="262"/>
      <c r="E3853" s="105">
        <v>39798</v>
      </c>
      <c r="F3853" s="262"/>
      <c r="G3853" s="262"/>
      <c r="H3853" s="262"/>
      <c r="I3853" s="206"/>
      <c r="J3853" s="206"/>
      <c r="K3853" s="206"/>
      <c r="L3853" s="206"/>
      <c r="M3853" s="206"/>
      <c r="N3853" s="206"/>
      <c r="O3853" s="206"/>
      <c r="P3853" s="206"/>
      <c r="Q3853" s="206"/>
      <c r="R3853" s="206"/>
      <c r="S3853" s="206"/>
      <c r="T3853" s="206"/>
    </row>
    <row r="3854" spans="1:20">
      <c r="A3854" s="274">
        <v>3850</v>
      </c>
      <c r="B3854" s="262">
        <v>3850</v>
      </c>
      <c r="C3854" s="105">
        <v>39797</v>
      </c>
      <c r="D3854" s="262"/>
      <c r="E3854" s="262"/>
      <c r="F3854" s="262"/>
      <c r="G3854" s="262"/>
      <c r="H3854" s="262"/>
      <c r="I3854" s="206"/>
      <c r="J3854" s="206"/>
      <c r="K3854" s="206"/>
      <c r="L3854" s="206"/>
      <c r="M3854" s="206"/>
      <c r="N3854" s="206"/>
      <c r="O3854" s="206"/>
      <c r="P3854" s="206"/>
      <c r="Q3854" s="206"/>
      <c r="R3854" s="206"/>
      <c r="S3854" s="206"/>
      <c r="T3854" s="206"/>
    </row>
    <row r="3855" spans="1:20">
      <c r="A3855" s="274">
        <v>3851</v>
      </c>
      <c r="B3855" s="262">
        <v>3851</v>
      </c>
      <c r="C3855" s="105">
        <v>39798</v>
      </c>
      <c r="D3855" s="262"/>
      <c r="E3855" s="105">
        <v>39798</v>
      </c>
      <c r="F3855" s="262"/>
      <c r="G3855" s="262"/>
      <c r="H3855" s="262"/>
      <c r="I3855" s="206"/>
      <c r="J3855" s="206"/>
      <c r="K3855" s="206"/>
      <c r="L3855" s="206"/>
      <c r="M3855" s="206"/>
      <c r="N3855" s="206"/>
      <c r="O3855" s="206"/>
      <c r="P3855" s="206"/>
      <c r="Q3855" s="206"/>
      <c r="R3855" s="206"/>
      <c r="S3855" s="206"/>
      <c r="T3855" s="206"/>
    </row>
    <row r="3856" spans="1:20">
      <c r="A3856" s="274">
        <v>3852</v>
      </c>
      <c r="B3856" s="262">
        <v>3852</v>
      </c>
      <c r="C3856" s="105">
        <v>39798</v>
      </c>
      <c r="D3856" s="262"/>
      <c r="E3856" s="105">
        <v>39800</v>
      </c>
      <c r="F3856" s="262"/>
      <c r="G3856" s="262"/>
      <c r="H3856" s="262"/>
      <c r="I3856" s="206"/>
      <c r="J3856" s="206"/>
      <c r="K3856" s="206"/>
      <c r="L3856" s="206"/>
      <c r="M3856" s="206"/>
      <c r="N3856" s="206"/>
      <c r="O3856" s="206"/>
      <c r="P3856" s="206"/>
      <c r="Q3856" s="206"/>
      <c r="R3856" s="206"/>
      <c r="S3856" s="206"/>
      <c r="T3856" s="206"/>
    </row>
    <row r="3857" spans="1:20">
      <c r="A3857" s="274">
        <v>3853</v>
      </c>
      <c r="B3857" s="262">
        <v>3853</v>
      </c>
      <c r="C3857" s="105">
        <v>39798</v>
      </c>
      <c r="D3857" s="262"/>
      <c r="E3857" s="105">
        <v>39798</v>
      </c>
      <c r="F3857" s="262"/>
      <c r="G3857" s="262"/>
      <c r="H3857" s="262"/>
      <c r="I3857" s="206"/>
      <c r="J3857" s="206"/>
      <c r="K3857" s="206"/>
      <c r="L3857" s="206"/>
      <c r="M3857" s="206"/>
      <c r="N3857" s="206"/>
      <c r="O3857" s="206"/>
      <c r="P3857" s="206"/>
      <c r="Q3857" s="206"/>
      <c r="R3857" s="206"/>
      <c r="S3857" s="206"/>
      <c r="T3857" s="206"/>
    </row>
    <row r="3858" spans="1:20">
      <c r="A3858" s="274">
        <v>3854</v>
      </c>
      <c r="B3858" s="262">
        <v>3854</v>
      </c>
      <c r="C3858" s="105">
        <v>39798</v>
      </c>
      <c r="D3858" s="262"/>
      <c r="E3858" s="105">
        <v>39800</v>
      </c>
      <c r="F3858" s="262"/>
      <c r="G3858" s="262"/>
      <c r="H3858" s="262"/>
      <c r="I3858" s="206"/>
      <c r="J3858" s="206"/>
      <c r="K3858" s="206"/>
      <c r="L3858" s="206"/>
      <c r="M3858" s="206"/>
      <c r="N3858" s="206"/>
      <c r="O3858" s="206"/>
      <c r="P3858" s="206"/>
      <c r="Q3858" s="206"/>
      <c r="R3858" s="206"/>
      <c r="S3858" s="206"/>
      <c r="T3858" s="206"/>
    </row>
    <row r="3859" spans="1:20">
      <c r="A3859" s="274">
        <v>3855</v>
      </c>
      <c r="B3859" s="262">
        <v>3855</v>
      </c>
      <c r="C3859" s="105">
        <v>39798</v>
      </c>
      <c r="D3859" s="262"/>
      <c r="E3859" s="105">
        <v>39798</v>
      </c>
      <c r="F3859" s="262"/>
      <c r="G3859" s="262"/>
      <c r="H3859" s="262"/>
      <c r="I3859" s="206"/>
      <c r="J3859" s="206"/>
      <c r="K3859" s="206"/>
      <c r="L3859" s="206"/>
      <c r="M3859" s="206"/>
      <c r="N3859" s="206"/>
      <c r="O3859" s="206"/>
      <c r="P3859" s="206"/>
      <c r="Q3859" s="206"/>
      <c r="R3859" s="206"/>
      <c r="S3859" s="206"/>
      <c r="T3859" s="206"/>
    </row>
    <row r="3860" spans="1:20">
      <c r="A3860" s="274">
        <v>3856</v>
      </c>
      <c r="B3860" s="262">
        <v>3856</v>
      </c>
      <c r="C3860" s="105">
        <v>39798</v>
      </c>
      <c r="D3860" s="262"/>
      <c r="E3860" s="105">
        <v>39800</v>
      </c>
      <c r="F3860" s="262"/>
      <c r="G3860" s="262"/>
      <c r="H3860" s="262"/>
      <c r="I3860" s="206"/>
      <c r="J3860" s="206"/>
      <c r="K3860" s="206"/>
      <c r="L3860" s="206"/>
      <c r="M3860" s="206"/>
      <c r="N3860" s="206"/>
      <c r="O3860" s="206"/>
      <c r="P3860" s="206"/>
      <c r="Q3860" s="206"/>
      <c r="R3860" s="206"/>
      <c r="S3860" s="206"/>
      <c r="T3860" s="206"/>
    </row>
    <row r="3861" spans="1:20">
      <c r="A3861" s="274">
        <v>3857</v>
      </c>
      <c r="B3861" s="262">
        <v>3857</v>
      </c>
      <c r="C3861" s="105">
        <v>39798</v>
      </c>
      <c r="D3861" s="262"/>
      <c r="E3861" s="105">
        <v>39798</v>
      </c>
      <c r="F3861" s="262"/>
      <c r="G3861" s="262"/>
      <c r="H3861" s="262"/>
      <c r="I3861" s="206"/>
      <c r="J3861" s="206"/>
      <c r="K3861" s="206"/>
      <c r="L3861" s="206"/>
      <c r="M3861" s="206"/>
      <c r="N3861" s="206"/>
      <c r="O3861" s="206"/>
      <c r="P3861" s="206"/>
      <c r="Q3861" s="206"/>
      <c r="R3861" s="206"/>
      <c r="S3861" s="206"/>
      <c r="T3861" s="206"/>
    </row>
    <row r="3862" spans="1:20">
      <c r="A3862" s="274">
        <v>3858</v>
      </c>
      <c r="B3862" s="262">
        <v>3858</v>
      </c>
      <c r="C3862" s="105">
        <v>39798</v>
      </c>
      <c r="D3862" s="262"/>
      <c r="E3862" s="105">
        <v>39800</v>
      </c>
      <c r="F3862" s="262"/>
      <c r="G3862" s="262"/>
      <c r="H3862" s="262"/>
      <c r="I3862" s="206"/>
      <c r="J3862" s="206"/>
      <c r="K3862" s="206"/>
      <c r="L3862" s="206"/>
      <c r="M3862" s="206"/>
      <c r="N3862" s="206"/>
      <c r="O3862" s="206"/>
      <c r="P3862" s="206"/>
      <c r="Q3862" s="206"/>
      <c r="R3862" s="206"/>
      <c r="S3862" s="206"/>
      <c r="T3862" s="206"/>
    </row>
    <row r="3863" spans="1:20">
      <c r="A3863" s="274">
        <v>3859</v>
      </c>
      <c r="B3863" s="262">
        <v>3859</v>
      </c>
      <c r="C3863" s="105">
        <v>39798</v>
      </c>
      <c r="D3863" s="262"/>
      <c r="E3863" s="262"/>
      <c r="F3863" s="262"/>
      <c r="G3863" s="262"/>
      <c r="H3863" s="262"/>
      <c r="I3863" s="206"/>
      <c r="J3863" s="206"/>
      <c r="K3863" s="206"/>
      <c r="L3863" s="206"/>
      <c r="M3863" s="206"/>
      <c r="N3863" s="206"/>
      <c r="O3863" s="206"/>
      <c r="P3863" s="206"/>
      <c r="Q3863" s="206"/>
      <c r="R3863" s="206"/>
      <c r="S3863" s="206"/>
      <c r="T3863" s="206"/>
    </row>
    <row r="3864" spans="1:20">
      <c r="A3864" s="274">
        <v>3860</v>
      </c>
      <c r="B3864" s="262">
        <v>3860</v>
      </c>
      <c r="C3864" s="105">
        <v>39798</v>
      </c>
      <c r="D3864" s="262"/>
      <c r="E3864" s="105">
        <v>39800</v>
      </c>
      <c r="F3864" s="262"/>
      <c r="G3864" s="262"/>
      <c r="H3864" s="262"/>
      <c r="I3864" s="206"/>
      <c r="J3864" s="206"/>
      <c r="K3864" s="206"/>
      <c r="L3864" s="206"/>
      <c r="M3864" s="206"/>
      <c r="N3864" s="206"/>
      <c r="O3864" s="206"/>
      <c r="P3864" s="206"/>
      <c r="Q3864" s="206"/>
      <c r="R3864" s="206"/>
      <c r="S3864" s="206"/>
      <c r="T3864" s="206"/>
    </row>
    <row r="3865" spans="1:20">
      <c r="A3865" s="274">
        <v>3861</v>
      </c>
      <c r="B3865" s="262">
        <v>3861</v>
      </c>
      <c r="C3865" s="105">
        <v>39798</v>
      </c>
      <c r="D3865" s="262"/>
      <c r="E3865" s="262"/>
      <c r="F3865" s="262"/>
      <c r="G3865" s="262"/>
      <c r="H3865" s="262"/>
      <c r="I3865" s="206"/>
      <c r="J3865" s="206"/>
      <c r="K3865" s="206"/>
      <c r="L3865" s="206"/>
      <c r="M3865" s="206"/>
      <c r="N3865" s="206"/>
      <c r="O3865" s="206"/>
      <c r="P3865" s="206"/>
      <c r="Q3865" s="206"/>
      <c r="R3865" s="206"/>
      <c r="S3865" s="206"/>
      <c r="T3865" s="206"/>
    </row>
    <row r="3866" spans="1:20">
      <c r="A3866" s="274">
        <v>3862</v>
      </c>
      <c r="B3866" s="262">
        <v>3862</v>
      </c>
      <c r="C3866" s="105">
        <v>39798</v>
      </c>
      <c r="D3866" s="262"/>
      <c r="E3866" s="262"/>
      <c r="F3866" s="262"/>
      <c r="G3866" s="262"/>
      <c r="H3866" s="262"/>
      <c r="I3866" s="206"/>
      <c r="J3866" s="206"/>
      <c r="K3866" s="206"/>
      <c r="L3866" s="206"/>
      <c r="M3866" s="206"/>
      <c r="N3866" s="206"/>
      <c r="O3866" s="206"/>
      <c r="P3866" s="206"/>
      <c r="Q3866" s="206"/>
      <c r="R3866" s="206"/>
      <c r="S3866" s="206"/>
      <c r="T3866" s="206"/>
    </row>
    <row r="3867" spans="1:20">
      <c r="A3867" s="274">
        <v>3863</v>
      </c>
      <c r="B3867" s="262">
        <v>3863</v>
      </c>
      <c r="C3867" s="105">
        <v>39798</v>
      </c>
      <c r="D3867" s="262"/>
      <c r="E3867" s="105">
        <v>39799</v>
      </c>
      <c r="F3867" s="262"/>
      <c r="G3867" s="262"/>
      <c r="H3867" s="262"/>
      <c r="I3867" s="206"/>
      <c r="J3867" s="206"/>
      <c r="K3867" s="206"/>
      <c r="L3867" s="206"/>
      <c r="M3867" s="206"/>
      <c r="N3867" s="206"/>
      <c r="O3867" s="206"/>
      <c r="P3867" s="206"/>
      <c r="Q3867" s="206"/>
      <c r="R3867" s="206"/>
      <c r="S3867" s="206"/>
      <c r="T3867" s="206"/>
    </row>
    <row r="3868" spans="1:20">
      <c r="A3868" s="274">
        <v>3864</v>
      </c>
      <c r="B3868" s="262">
        <v>3864</v>
      </c>
      <c r="C3868" s="105">
        <v>39798</v>
      </c>
      <c r="D3868" s="262"/>
      <c r="E3868" s="262"/>
      <c r="F3868" s="262"/>
      <c r="G3868" s="262"/>
      <c r="H3868" s="262"/>
      <c r="I3868" s="206"/>
      <c r="J3868" s="206"/>
      <c r="K3868" s="206"/>
      <c r="L3868" s="206"/>
      <c r="M3868" s="206"/>
      <c r="N3868" s="206"/>
      <c r="O3868" s="206"/>
      <c r="P3868" s="206"/>
      <c r="Q3868" s="206"/>
      <c r="R3868" s="206"/>
      <c r="S3868" s="206"/>
      <c r="T3868" s="206"/>
    </row>
    <row r="3869" spans="1:20">
      <c r="A3869" s="274">
        <v>3865</v>
      </c>
      <c r="B3869" s="262">
        <v>3865</v>
      </c>
      <c r="C3869" s="105">
        <v>39798</v>
      </c>
      <c r="D3869" s="262"/>
      <c r="E3869" s="105">
        <v>39799</v>
      </c>
      <c r="F3869" s="262"/>
      <c r="G3869" s="262"/>
      <c r="H3869" s="262"/>
      <c r="I3869" s="206"/>
      <c r="J3869" s="206"/>
      <c r="K3869" s="206"/>
      <c r="L3869" s="206"/>
      <c r="M3869" s="206"/>
      <c r="N3869" s="206"/>
      <c r="O3869" s="206"/>
      <c r="P3869" s="206"/>
      <c r="Q3869" s="206"/>
      <c r="R3869" s="206"/>
      <c r="S3869" s="206"/>
      <c r="T3869" s="206"/>
    </row>
    <row r="3870" spans="1:20">
      <c r="A3870" s="279">
        <v>3866</v>
      </c>
      <c r="B3870" s="262">
        <v>3866</v>
      </c>
      <c r="C3870" s="105">
        <v>39798</v>
      </c>
      <c r="D3870" s="262"/>
      <c r="E3870" s="105">
        <v>39799</v>
      </c>
      <c r="F3870" s="262"/>
      <c r="G3870" s="262"/>
      <c r="H3870" s="262"/>
      <c r="I3870" s="206"/>
      <c r="J3870" s="206"/>
      <c r="K3870" s="206"/>
      <c r="L3870" s="206"/>
      <c r="M3870" s="206"/>
      <c r="N3870" s="206"/>
      <c r="O3870" s="206"/>
      <c r="P3870" s="206"/>
      <c r="Q3870" s="206"/>
      <c r="R3870" s="206"/>
      <c r="S3870" s="206"/>
      <c r="T3870" s="206"/>
    </row>
    <row r="3871" spans="1:20">
      <c r="A3871" s="279">
        <v>3867</v>
      </c>
      <c r="B3871" s="262">
        <v>3867</v>
      </c>
      <c r="C3871" s="105">
        <v>39799</v>
      </c>
      <c r="D3871" s="262"/>
      <c r="E3871" s="262"/>
      <c r="F3871" s="262"/>
      <c r="G3871" s="262"/>
      <c r="H3871" s="262"/>
      <c r="I3871" s="206"/>
      <c r="J3871" s="206"/>
      <c r="K3871" s="206"/>
      <c r="L3871" s="206"/>
      <c r="M3871" s="206"/>
      <c r="N3871" s="206"/>
      <c r="O3871" s="206"/>
      <c r="P3871" s="206"/>
      <c r="Q3871" s="206"/>
      <c r="R3871" s="206"/>
      <c r="S3871" s="206"/>
      <c r="T3871" s="206"/>
    </row>
    <row r="3872" spans="1:20">
      <c r="A3872" s="279">
        <v>3868</v>
      </c>
      <c r="B3872" s="262">
        <v>3868</v>
      </c>
      <c r="C3872" s="105">
        <v>39799</v>
      </c>
      <c r="D3872" s="262"/>
      <c r="E3872" s="105">
        <v>39800</v>
      </c>
      <c r="F3872" s="262"/>
      <c r="G3872" s="262"/>
      <c r="H3872" s="262"/>
      <c r="I3872" s="206"/>
      <c r="J3872" s="206"/>
      <c r="K3872" s="206"/>
      <c r="L3872" s="206"/>
      <c r="M3872" s="206"/>
      <c r="N3872" s="206"/>
      <c r="O3872" s="206"/>
      <c r="P3872" s="206"/>
      <c r="Q3872" s="206"/>
      <c r="R3872" s="206"/>
      <c r="S3872" s="206"/>
      <c r="T3872" s="206"/>
    </row>
    <row r="3873" spans="1:20">
      <c r="A3873" s="279">
        <v>3869</v>
      </c>
      <c r="B3873" s="262">
        <v>3869</v>
      </c>
      <c r="C3873" s="105">
        <v>39799</v>
      </c>
      <c r="D3873" s="262"/>
      <c r="E3873" s="262"/>
      <c r="F3873" s="262"/>
      <c r="G3873" s="262"/>
      <c r="H3873" s="262"/>
      <c r="I3873" s="206"/>
      <c r="J3873" s="206"/>
      <c r="K3873" s="206"/>
      <c r="L3873" s="206"/>
      <c r="M3873" s="206"/>
      <c r="N3873" s="206"/>
      <c r="O3873" s="206"/>
      <c r="P3873" s="206"/>
      <c r="Q3873" s="206"/>
      <c r="R3873" s="206"/>
      <c r="S3873" s="206"/>
      <c r="T3873" s="206"/>
    </row>
    <row r="3874" spans="1:20">
      <c r="A3874" s="279">
        <v>3870</v>
      </c>
      <c r="B3874" s="262">
        <v>3870</v>
      </c>
      <c r="C3874" s="105">
        <v>39799</v>
      </c>
      <c r="D3874" s="262"/>
      <c r="E3874" s="105">
        <v>39799</v>
      </c>
      <c r="F3874" s="262"/>
      <c r="G3874" s="262"/>
      <c r="H3874" s="262"/>
      <c r="I3874" s="206"/>
      <c r="J3874" s="206"/>
      <c r="K3874" s="206"/>
      <c r="L3874" s="206"/>
      <c r="M3874" s="206"/>
      <c r="N3874" s="206"/>
      <c r="O3874" s="206"/>
      <c r="P3874" s="206"/>
      <c r="Q3874" s="206"/>
      <c r="R3874" s="206"/>
      <c r="S3874" s="206"/>
      <c r="T3874" s="206"/>
    </row>
    <row r="3875" spans="1:20">
      <c r="A3875" s="279">
        <v>3871</v>
      </c>
      <c r="B3875" s="262">
        <v>3871</v>
      </c>
      <c r="C3875" s="105">
        <v>39799</v>
      </c>
      <c r="D3875" s="262"/>
      <c r="E3875" s="262"/>
      <c r="F3875" s="262"/>
      <c r="G3875" s="262"/>
      <c r="H3875" s="262"/>
      <c r="I3875" s="206"/>
      <c r="J3875" s="206"/>
      <c r="K3875" s="206"/>
      <c r="L3875" s="206"/>
      <c r="M3875" s="206"/>
      <c r="N3875" s="206"/>
      <c r="O3875" s="206"/>
      <c r="P3875" s="206"/>
      <c r="Q3875" s="206"/>
      <c r="R3875" s="206"/>
      <c r="S3875" s="206"/>
      <c r="T3875" s="206"/>
    </row>
    <row r="3876" spans="1:20">
      <c r="A3876" s="279">
        <v>3872</v>
      </c>
      <c r="B3876" s="262">
        <v>3872</v>
      </c>
      <c r="C3876" s="105">
        <v>39799</v>
      </c>
      <c r="D3876" s="262"/>
      <c r="E3876" s="105">
        <v>39800</v>
      </c>
      <c r="F3876" s="262"/>
      <c r="G3876" s="262"/>
      <c r="H3876" s="262"/>
      <c r="I3876" s="206"/>
      <c r="J3876" s="206"/>
      <c r="K3876" s="206"/>
      <c r="L3876" s="206"/>
      <c r="M3876" s="206"/>
      <c r="N3876" s="206"/>
      <c r="O3876" s="206"/>
      <c r="P3876" s="206"/>
      <c r="Q3876" s="206"/>
      <c r="R3876" s="206"/>
      <c r="S3876" s="206"/>
      <c r="T3876" s="206"/>
    </row>
    <row r="3877" spans="1:20">
      <c r="A3877" s="279">
        <v>3873</v>
      </c>
      <c r="B3877" s="262">
        <v>3873</v>
      </c>
      <c r="C3877" s="105">
        <v>39799</v>
      </c>
      <c r="D3877" s="262"/>
      <c r="E3877" s="262"/>
      <c r="F3877" s="262"/>
      <c r="G3877" s="262"/>
      <c r="H3877" s="262"/>
      <c r="I3877" s="206"/>
      <c r="J3877" s="206"/>
      <c r="K3877" s="206"/>
      <c r="L3877" s="206"/>
      <c r="M3877" s="206"/>
      <c r="N3877" s="206"/>
      <c r="O3877" s="206"/>
      <c r="P3877" s="206"/>
      <c r="Q3877" s="206"/>
      <c r="R3877" s="206"/>
      <c r="S3877" s="206"/>
      <c r="T3877" s="206"/>
    </row>
    <row r="3878" spans="1:20">
      <c r="A3878" s="279">
        <v>3874</v>
      </c>
      <c r="B3878" s="262">
        <v>3874</v>
      </c>
      <c r="C3878" s="105">
        <v>39799</v>
      </c>
      <c r="D3878" s="262"/>
      <c r="E3878" s="105">
        <v>39799</v>
      </c>
      <c r="F3878" s="262"/>
      <c r="G3878" s="262"/>
      <c r="H3878" s="262"/>
      <c r="I3878" s="206"/>
      <c r="J3878" s="206"/>
      <c r="K3878" s="206"/>
      <c r="L3878" s="206"/>
      <c r="M3878" s="206"/>
      <c r="N3878" s="206"/>
      <c r="O3878" s="206"/>
      <c r="P3878" s="206"/>
      <c r="Q3878" s="206"/>
      <c r="R3878" s="206"/>
      <c r="S3878" s="206"/>
      <c r="T3878" s="206"/>
    </row>
    <row r="3879" spans="1:20">
      <c r="A3879" s="279">
        <v>3875</v>
      </c>
      <c r="B3879" s="262">
        <v>3875</v>
      </c>
      <c r="C3879" s="105">
        <v>39799</v>
      </c>
      <c r="D3879" s="262"/>
      <c r="E3879" s="262"/>
      <c r="F3879" s="262"/>
      <c r="G3879" s="262"/>
      <c r="H3879" s="262"/>
      <c r="I3879" s="206"/>
      <c r="J3879" s="206"/>
      <c r="K3879" s="206"/>
      <c r="L3879" s="206"/>
      <c r="M3879" s="206"/>
      <c r="N3879" s="206"/>
      <c r="O3879" s="206"/>
      <c r="P3879" s="206"/>
      <c r="Q3879" s="206"/>
      <c r="R3879" s="206"/>
      <c r="S3879" s="206"/>
      <c r="T3879" s="206"/>
    </row>
    <row r="3880" spans="1:20">
      <c r="A3880" s="279">
        <v>3876</v>
      </c>
      <c r="B3880" s="262">
        <v>3876</v>
      </c>
      <c r="C3880" s="105">
        <v>39799</v>
      </c>
      <c r="D3880" s="262"/>
      <c r="E3880" s="105">
        <v>39799</v>
      </c>
      <c r="F3880" s="262"/>
      <c r="G3880" s="262"/>
      <c r="H3880" s="262"/>
      <c r="I3880" s="206"/>
      <c r="J3880" s="206"/>
      <c r="K3880" s="206"/>
      <c r="L3880" s="206"/>
      <c r="M3880" s="206"/>
      <c r="N3880" s="206"/>
      <c r="O3880" s="206"/>
      <c r="P3880" s="206"/>
      <c r="Q3880" s="206"/>
      <c r="R3880" s="206"/>
      <c r="S3880" s="206"/>
      <c r="T3880" s="206"/>
    </row>
    <row r="3881" spans="1:20">
      <c r="A3881" s="279">
        <v>3877</v>
      </c>
      <c r="B3881" s="262">
        <v>3877</v>
      </c>
      <c r="C3881" s="105">
        <v>39799</v>
      </c>
      <c r="D3881" s="262"/>
      <c r="E3881" s="105">
        <v>39800</v>
      </c>
      <c r="F3881" s="262"/>
      <c r="G3881" s="262"/>
      <c r="H3881" s="262"/>
      <c r="I3881" s="206"/>
      <c r="J3881" s="206"/>
      <c r="K3881" s="206"/>
      <c r="L3881" s="206"/>
      <c r="M3881" s="206"/>
      <c r="N3881" s="206"/>
      <c r="O3881" s="206"/>
      <c r="P3881" s="206"/>
      <c r="Q3881" s="206"/>
      <c r="R3881" s="206"/>
      <c r="S3881" s="206"/>
      <c r="T3881" s="206"/>
    </row>
    <row r="3882" spans="1:20">
      <c r="A3882" s="279">
        <v>3878</v>
      </c>
      <c r="B3882" s="262">
        <v>3878</v>
      </c>
      <c r="C3882" s="105">
        <v>39799</v>
      </c>
      <c r="D3882" s="262"/>
      <c r="E3882" s="262"/>
      <c r="F3882" s="262"/>
      <c r="G3882" s="262"/>
      <c r="H3882" s="262"/>
      <c r="I3882" s="206"/>
      <c r="J3882" s="206"/>
      <c r="K3882" s="206"/>
      <c r="L3882" s="206"/>
      <c r="M3882" s="206"/>
      <c r="N3882" s="206"/>
      <c r="O3882" s="206"/>
      <c r="P3882" s="206"/>
      <c r="Q3882" s="206"/>
      <c r="R3882" s="206"/>
      <c r="S3882" s="206"/>
      <c r="T3882" s="206"/>
    </row>
    <row r="3883" spans="1:20">
      <c r="A3883" s="279">
        <v>3879</v>
      </c>
      <c r="B3883" s="262">
        <v>3879</v>
      </c>
      <c r="C3883" s="105">
        <v>39799</v>
      </c>
      <c r="D3883" s="262"/>
      <c r="E3883" s="262"/>
      <c r="F3883" s="262"/>
      <c r="G3883" s="262"/>
      <c r="H3883" s="262"/>
      <c r="I3883" s="206"/>
      <c r="J3883" s="206"/>
      <c r="K3883" s="206"/>
      <c r="L3883" s="206"/>
      <c r="M3883" s="206"/>
      <c r="N3883" s="206"/>
      <c r="O3883" s="206"/>
      <c r="P3883" s="206"/>
      <c r="Q3883" s="206"/>
      <c r="R3883" s="206"/>
      <c r="S3883" s="206"/>
      <c r="T3883" s="206"/>
    </row>
    <row r="3884" spans="1:20">
      <c r="A3884" s="279">
        <v>3880</v>
      </c>
      <c r="B3884" s="262">
        <v>3880</v>
      </c>
      <c r="C3884" s="105">
        <v>39799</v>
      </c>
      <c r="D3884" s="262"/>
      <c r="E3884" s="262"/>
      <c r="F3884" s="262"/>
      <c r="G3884" s="262"/>
      <c r="H3884" s="262"/>
      <c r="I3884" s="206"/>
      <c r="J3884" s="206"/>
      <c r="K3884" s="206"/>
      <c r="L3884" s="206"/>
      <c r="M3884" s="206"/>
      <c r="N3884" s="206"/>
      <c r="O3884" s="206"/>
      <c r="P3884" s="206"/>
      <c r="Q3884" s="206"/>
      <c r="R3884" s="206"/>
      <c r="S3884" s="206"/>
      <c r="T3884" s="206"/>
    </row>
    <row r="3885" spans="1:20">
      <c r="A3885" s="262">
        <v>3881</v>
      </c>
      <c r="B3885" s="283">
        <v>3881</v>
      </c>
      <c r="C3885" s="105">
        <v>39799</v>
      </c>
      <c r="D3885" s="262"/>
      <c r="E3885" s="262"/>
      <c r="F3885" s="262"/>
      <c r="G3885" s="262"/>
      <c r="H3885" s="262"/>
      <c r="I3885" s="206"/>
      <c r="J3885" s="206"/>
      <c r="K3885" s="206"/>
      <c r="L3885" s="206"/>
      <c r="M3885" s="206"/>
      <c r="N3885" s="206"/>
      <c r="O3885" s="206"/>
      <c r="P3885" s="206"/>
      <c r="Q3885" s="206"/>
      <c r="R3885" s="206"/>
      <c r="S3885" s="206"/>
      <c r="T3885" s="206"/>
    </row>
    <row r="3886" spans="1:20">
      <c r="A3886" s="283">
        <v>3882</v>
      </c>
      <c r="B3886" s="283">
        <v>3882</v>
      </c>
      <c r="C3886" s="105">
        <v>39799</v>
      </c>
      <c r="D3886" s="262"/>
      <c r="E3886" s="262"/>
      <c r="F3886" s="262"/>
      <c r="G3886" s="262"/>
      <c r="H3886" s="262"/>
      <c r="I3886" s="206"/>
      <c r="J3886" s="206"/>
      <c r="K3886" s="206"/>
      <c r="L3886" s="206"/>
      <c r="M3886" s="206"/>
      <c r="N3886" s="206"/>
      <c r="O3886" s="206"/>
      <c r="P3886" s="206"/>
      <c r="Q3886" s="206"/>
      <c r="R3886" s="206"/>
      <c r="S3886" s="206"/>
      <c r="T3886" s="206"/>
    </row>
    <row r="3887" spans="1:20">
      <c r="A3887" s="283">
        <v>3883</v>
      </c>
      <c r="B3887" s="283">
        <v>3883</v>
      </c>
      <c r="C3887" s="105">
        <v>39800</v>
      </c>
      <c r="D3887" s="262"/>
      <c r="E3887" s="262"/>
      <c r="F3887" s="262"/>
      <c r="G3887" s="262"/>
      <c r="H3887" s="262"/>
      <c r="I3887" s="206"/>
      <c r="J3887" s="206"/>
      <c r="K3887" s="206"/>
      <c r="L3887" s="206"/>
      <c r="M3887" s="206"/>
      <c r="N3887" s="206"/>
      <c r="O3887" s="206"/>
      <c r="P3887" s="206"/>
      <c r="Q3887" s="206"/>
      <c r="R3887" s="206"/>
      <c r="S3887" s="206"/>
      <c r="T3887" s="206"/>
    </row>
    <row r="3888" spans="1:20">
      <c r="A3888" s="283">
        <v>3884</v>
      </c>
      <c r="B3888" s="283">
        <v>3884</v>
      </c>
      <c r="C3888" s="105">
        <v>39800</v>
      </c>
      <c r="D3888" s="262"/>
      <c r="E3888" s="262"/>
      <c r="F3888" s="262"/>
      <c r="G3888" s="262"/>
      <c r="H3888" s="262"/>
      <c r="I3888" s="206"/>
      <c r="J3888" s="206"/>
      <c r="K3888" s="206"/>
      <c r="L3888" s="206"/>
      <c r="M3888" s="206"/>
      <c r="N3888" s="206"/>
      <c r="O3888" s="206"/>
      <c r="P3888" s="206"/>
      <c r="Q3888" s="206"/>
      <c r="R3888" s="206"/>
      <c r="S3888" s="206"/>
      <c r="T3888" s="206"/>
    </row>
    <row r="3889" spans="1:20">
      <c r="A3889" s="283">
        <v>3885</v>
      </c>
      <c r="B3889" s="283">
        <v>3885</v>
      </c>
      <c r="C3889" s="105">
        <v>39800</v>
      </c>
      <c r="D3889" s="262"/>
      <c r="E3889" s="262"/>
      <c r="F3889" s="262"/>
      <c r="G3889" s="262"/>
      <c r="H3889" s="262"/>
      <c r="I3889" s="206"/>
      <c r="J3889" s="206"/>
      <c r="K3889" s="206"/>
      <c r="L3889" s="206"/>
      <c r="M3889" s="206"/>
      <c r="N3889" s="206"/>
      <c r="O3889" s="206"/>
      <c r="P3889" s="206"/>
      <c r="Q3889" s="206"/>
      <c r="R3889" s="206"/>
      <c r="S3889" s="206"/>
      <c r="T3889" s="206"/>
    </row>
    <row r="3890" spans="1:20">
      <c r="A3890" s="283">
        <v>3886</v>
      </c>
      <c r="B3890" s="283">
        <v>3886</v>
      </c>
      <c r="C3890" s="105">
        <v>39800</v>
      </c>
      <c r="D3890" s="262"/>
      <c r="E3890" s="262"/>
      <c r="F3890" s="262"/>
      <c r="G3890" s="262"/>
      <c r="H3890" s="262"/>
      <c r="I3890" s="206"/>
      <c r="J3890" s="206"/>
      <c r="K3890" s="206"/>
      <c r="L3890" s="206"/>
      <c r="M3890" s="206"/>
      <c r="N3890" s="206"/>
      <c r="O3890" s="206"/>
      <c r="P3890" s="206"/>
      <c r="Q3890" s="206"/>
      <c r="R3890" s="206"/>
      <c r="S3890" s="206"/>
      <c r="T3890" s="206"/>
    </row>
    <row r="3891" spans="1:20">
      <c r="A3891" s="283">
        <v>3887</v>
      </c>
      <c r="B3891" s="283">
        <v>3887</v>
      </c>
      <c r="C3891" s="105">
        <v>39800</v>
      </c>
      <c r="D3891" s="262"/>
      <c r="E3891" s="262"/>
      <c r="F3891" s="262"/>
      <c r="G3891" s="262"/>
      <c r="H3891" s="262"/>
      <c r="I3891" s="206"/>
      <c r="J3891" s="206"/>
      <c r="K3891" s="206"/>
      <c r="L3891" s="206"/>
      <c r="M3891" s="206"/>
      <c r="N3891" s="206"/>
      <c r="O3891" s="206"/>
      <c r="P3891" s="206"/>
      <c r="Q3891" s="206"/>
      <c r="R3891" s="206"/>
      <c r="S3891" s="206"/>
      <c r="T3891" s="206"/>
    </row>
    <row r="3892" spans="1:20">
      <c r="A3892" s="283">
        <v>3888</v>
      </c>
      <c r="B3892" s="283">
        <v>3888</v>
      </c>
      <c r="C3892" s="105">
        <v>39800</v>
      </c>
      <c r="D3892" s="262"/>
      <c r="E3892" s="262"/>
      <c r="F3892" s="262"/>
      <c r="G3892" s="262"/>
      <c r="H3892" s="262"/>
      <c r="I3892" s="206"/>
      <c r="J3892" s="206"/>
      <c r="K3892" s="206"/>
      <c r="L3892" s="206"/>
      <c r="M3892" s="206"/>
      <c r="N3892" s="206"/>
      <c r="O3892" s="206"/>
      <c r="P3892" s="206"/>
      <c r="Q3892" s="206"/>
      <c r="R3892" s="206"/>
      <c r="S3892" s="206"/>
      <c r="T3892" s="206"/>
    </row>
    <row r="3893" spans="1:20">
      <c r="A3893" s="283">
        <v>3889</v>
      </c>
      <c r="B3893" s="283">
        <v>3889</v>
      </c>
      <c r="C3893" s="105">
        <v>39800</v>
      </c>
      <c r="D3893" s="262"/>
      <c r="E3893" s="105">
        <v>39800</v>
      </c>
      <c r="F3893" s="262"/>
      <c r="G3893" s="262"/>
      <c r="H3893" s="262"/>
      <c r="I3893" s="206"/>
      <c r="J3893" s="206"/>
      <c r="K3893" s="206"/>
      <c r="L3893" s="206"/>
      <c r="M3893" s="206"/>
      <c r="N3893" s="206"/>
      <c r="O3893" s="206"/>
      <c r="P3893" s="206"/>
      <c r="Q3893" s="206"/>
      <c r="R3893" s="206"/>
      <c r="S3893" s="206"/>
      <c r="T3893" s="206"/>
    </row>
    <row r="3894" spans="1:20">
      <c r="A3894" s="283">
        <v>3890</v>
      </c>
      <c r="B3894" s="283">
        <v>3890</v>
      </c>
      <c r="C3894" s="105">
        <v>39800</v>
      </c>
      <c r="D3894" s="262"/>
      <c r="E3894" s="262"/>
      <c r="F3894" s="262"/>
      <c r="G3894" s="262"/>
      <c r="H3894" s="262"/>
      <c r="I3894" s="206"/>
      <c r="J3894" s="206"/>
      <c r="K3894" s="206"/>
      <c r="L3894" s="206"/>
      <c r="M3894" s="206"/>
      <c r="N3894" s="206"/>
      <c r="O3894" s="206"/>
      <c r="P3894" s="206"/>
      <c r="Q3894" s="206"/>
      <c r="R3894" s="206"/>
      <c r="S3894" s="206"/>
      <c r="T3894" s="206"/>
    </row>
    <row r="3895" spans="1:20">
      <c r="A3895" s="284">
        <v>3891</v>
      </c>
      <c r="B3895" s="262">
        <v>3891</v>
      </c>
      <c r="C3895" s="105">
        <v>39800</v>
      </c>
      <c r="D3895" s="262"/>
      <c r="E3895" s="262"/>
      <c r="F3895" s="262"/>
      <c r="G3895" s="262"/>
      <c r="H3895" s="262"/>
      <c r="I3895" s="206"/>
      <c r="J3895" s="206"/>
      <c r="K3895" s="206"/>
      <c r="L3895" s="206"/>
      <c r="M3895" s="206"/>
      <c r="N3895" s="206"/>
      <c r="O3895" s="206"/>
      <c r="P3895" s="206"/>
      <c r="Q3895" s="206"/>
      <c r="R3895" s="206"/>
      <c r="S3895" s="206"/>
      <c r="T3895" s="206"/>
    </row>
    <row r="3896" spans="1:20">
      <c r="A3896" s="284">
        <v>3892</v>
      </c>
      <c r="B3896" s="262">
        <v>3892</v>
      </c>
      <c r="C3896" s="105">
        <v>39800</v>
      </c>
      <c r="D3896" s="262"/>
      <c r="E3896" s="262"/>
      <c r="F3896" s="262"/>
      <c r="G3896" s="262"/>
      <c r="H3896" s="262"/>
      <c r="I3896" s="206"/>
      <c r="J3896" s="206"/>
      <c r="K3896" s="206"/>
      <c r="L3896" s="206"/>
      <c r="M3896" s="206"/>
      <c r="N3896" s="206"/>
      <c r="O3896" s="206"/>
      <c r="P3896" s="206"/>
      <c r="Q3896" s="206"/>
      <c r="R3896" s="206"/>
      <c r="S3896" s="206"/>
      <c r="T3896" s="206"/>
    </row>
    <row r="3897" spans="1:20">
      <c r="A3897" s="284">
        <v>3893</v>
      </c>
      <c r="B3897" s="262">
        <v>3893</v>
      </c>
      <c r="C3897" s="105">
        <v>39800</v>
      </c>
      <c r="D3897" s="262"/>
      <c r="E3897" s="262"/>
      <c r="F3897" s="262"/>
      <c r="G3897" s="262"/>
      <c r="H3897" s="262"/>
      <c r="I3897" s="206"/>
      <c r="J3897" s="206"/>
      <c r="K3897" s="206"/>
      <c r="L3897" s="206"/>
      <c r="M3897" s="206"/>
      <c r="N3897" s="206"/>
      <c r="O3897" s="206"/>
      <c r="P3897" s="206"/>
      <c r="Q3897" s="206"/>
      <c r="R3897" s="206"/>
      <c r="S3897" s="206"/>
      <c r="T3897" s="206"/>
    </row>
    <row r="3898" spans="1:20">
      <c r="A3898" s="284">
        <v>3894</v>
      </c>
      <c r="B3898" s="262">
        <v>3894</v>
      </c>
      <c r="C3898" s="105">
        <v>39800</v>
      </c>
      <c r="D3898" s="262"/>
      <c r="E3898" s="262"/>
      <c r="F3898" s="262"/>
      <c r="G3898" s="262"/>
      <c r="H3898" s="262"/>
      <c r="I3898" s="206"/>
      <c r="J3898" s="206"/>
      <c r="K3898" s="206"/>
      <c r="L3898" s="206"/>
      <c r="M3898" s="206"/>
      <c r="N3898" s="206"/>
      <c r="O3898" s="206"/>
      <c r="P3898" s="206"/>
      <c r="Q3898" s="206"/>
      <c r="R3898" s="206"/>
      <c r="S3898" s="206"/>
      <c r="T3898" s="206"/>
    </row>
    <row r="3899" spans="1:20">
      <c r="A3899" s="284">
        <v>3895</v>
      </c>
      <c r="B3899" s="262">
        <v>3895</v>
      </c>
      <c r="C3899" s="105">
        <v>39800</v>
      </c>
      <c r="D3899" s="262"/>
      <c r="E3899" s="262"/>
      <c r="F3899" s="262"/>
      <c r="G3899" s="262"/>
      <c r="H3899" s="262"/>
      <c r="I3899" s="206"/>
      <c r="J3899" s="206"/>
      <c r="K3899" s="206"/>
      <c r="L3899" s="206"/>
      <c r="M3899" s="206"/>
      <c r="N3899" s="206"/>
      <c r="O3899" s="206"/>
      <c r="P3899" s="206"/>
      <c r="Q3899" s="206"/>
      <c r="R3899" s="206"/>
      <c r="S3899" s="206"/>
      <c r="T3899" s="206"/>
    </row>
    <row r="3900" spans="1:20">
      <c r="A3900" s="284">
        <v>3896</v>
      </c>
      <c r="B3900" s="262">
        <v>3896</v>
      </c>
      <c r="C3900" s="105">
        <v>39800</v>
      </c>
      <c r="D3900" s="262"/>
      <c r="E3900" s="262"/>
      <c r="F3900" s="262"/>
      <c r="G3900" s="262"/>
      <c r="H3900" s="262"/>
      <c r="I3900" s="206"/>
      <c r="J3900" s="206"/>
      <c r="K3900" s="206"/>
      <c r="L3900" s="206"/>
      <c r="M3900" s="206"/>
      <c r="N3900" s="206"/>
      <c r="O3900" s="206"/>
      <c r="P3900" s="206"/>
      <c r="Q3900" s="206"/>
      <c r="R3900" s="206"/>
      <c r="S3900" s="206"/>
      <c r="T3900" s="206"/>
    </row>
    <row r="3901" spans="1:20">
      <c r="A3901" s="284">
        <v>3897</v>
      </c>
      <c r="B3901" s="262">
        <v>3897</v>
      </c>
      <c r="C3901" s="105">
        <v>39800</v>
      </c>
      <c r="D3901" s="262"/>
      <c r="E3901" s="262"/>
      <c r="F3901" s="262"/>
      <c r="G3901" s="262"/>
      <c r="H3901" s="262"/>
      <c r="I3901" s="206"/>
      <c r="J3901" s="206"/>
      <c r="K3901" s="206"/>
      <c r="L3901" s="206"/>
      <c r="M3901" s="206"/>
      <c r="N3901" s="206"/>
      <c r="O3901" s="206"/>
      <c r="P3901" s="206"/>
      <c r="Q3901" s="206"/>
      <c r="R3901" s="206"/>
      <c r="S3901" s="206"/>
      <c r="T3901" s="206"/>
    </row>
    <row r="3902" spans="1:20">
      <c r="A3902" s="284">
        <v>3898</v>
      </c>
      <c r="B3902" s="262">
        <v>3898</v>
      </c>
      <c r="C3902" s="105">
        <v>39800</v>
      </c>
      <c r="D3902" s="262"/>
      <c r="E3902" s="262"/>
      <c r="F3902" s="262"/>
      <c r="G3902" s="262"/>
      <c r="H3902" s="262"/>
      <c r="I3902" s="206"/>
      <c r="J3902" s="206"/>
      <c r="K3902" s="206"/>
      <c r="L3902" s="206"/>
      <c r="M3902" s="206"/>
      <c r="N3902" s="206"/>
      <c r="O3902" s="206"/>
      <c r="P3902" s="206"/>
      <c r="Q3902" s="206"/>
      <c r="R3902" s="206"/>
      <c r="S3902" s="206"/>
      <c r="T3902" s="206"/>
    </row>
    <row r="3903" spans="1:20">
      <c r="A3903" s="284">
        <v>3899</v>
      </c>
      <c r="B3903" s="262">
        <v>3899</v>
      </c>
      <c r="C3903" s="105">
        <v>39800</v>
      </c>
      <c r="D3903" s="262"/>
      <c r="E3903" s="262"/>
      <c r="F3903" s="262"/>
      <c r="G3903" s="262"/>
      <c r="H3903" s="262"/>
      <c r="I3903" s="206"/>
      <c r="J3903" s="206"/>
      <c r="K3903" s="206"/>
      <c r="L3903" s="206"/>
      <c r="M3903" s="206"/>
      <c r="N3903" s="206"/>
      <c r="O3903" s="206"/>
      <c r="P3903" s="206"/>
      <c r="Q3903" s="206"/>
      <c r="R3903" s="206"/>
      <c r="S3903" s="206"/>
      <c r="T3903" s="206"/>
    </row>
    <row r="3904" spans="1:20">
      <c r="A3904" s="284">
        <v>3900</v>
      </c>
      <c r="B3904" s="262">
        <v>3900</v>
      </c>
      <c r="C3904" s="105">
        <v>39801</v>
      </c>
      <c r="D3904" s="262"/>
      <c r="E3904" s="262"/>
      <c r="F3904" s="262"/>
      <c r="G3904" s="262"/>
      <c r="H3904" s="262"/>
      <c r="I3904" s="206"/>
      <c r="J3904" s="206"/>
      <c r="K3904" s="206"/>
      <c r="L3904" s="206"/>
      <c r="M3904" s="206"/>
      <c r="N3904" s="206"/>
      <c r="O3904" s="206"/>
      <c r="P3904" s="206"/>
      <c r="Q3904" s="206"/>
      <c r="R3904" s="206"/>
      <c r="S3904" s="206"/>
      <c r="T3904" s="206"/>
    </row>
    <row r="3905" spans="1:20">
      <c r="A3905" s="284">
        <v>3901</v>
      </c>
      <c r="B3905" s="262">
        <v>3901</v>
      </c>
      <c r="C3905" s="105">
        <v>39801</v>
      </c>
      <c r="D3905" s="262"/>
      <c r="E3905" s="262"/>
      <c r="F3905" s="262"/>
      <c r="G3905" s="262"/>
      <c r="H3905" s="262"/>
      <c r="I3905" s="206"/>
      <c r="J3905" s="206"/>
      <c r="K3905" s="206"/>
      <c r="L3905" s="206"/>
      <c r="M3905" s="206"/>
      <c r="N3905" s="206"/>
      <c r="O3905" s="206"/>
      <c r="P3905" s="206"/>
      <c r="Q3905" s="206"/>
      <c r="R3905" s="206"/>
      <c r="S3905" s="206"/>
      <c r="T3905" s="206"/>
    </row>
    <row r="3906" spans="1:20">
      <c r="A3906" s="284">
        <v>3902</v>
      </c>
      <c r="B3906" s="262">
        <v>3902</v>
      </c>
      <c r="C3906" s="105">
        <v>39801</v>
      </c>
      <c r="D3906" s="262"/>
      <c r="E3906" s="262"/>
      <c r="F3906" s="262"/>
      <c r="G3906" s="262"/>
      <c r="H3906" s="262"/>
      <c r="I3906" s="206"/>
      <c r="J3906" s="206"/>
      <c r="K3906" s="206"/>
      <c r="L3906" s="206"/>
      <c r="M3906" s="206"/>
      <c r="N3906" s="206"/>
      <c r="O3906" s="206"/>
      <c r="P3906" s="206"/>
      <c r="Q3906" s="206"/>
      <c r="R3906" s="206"/>
      <c r="S3906" s="206"/>
      <c r="T3906" s="206"/>
    </row>
    <row r="3907" spans="1:20">
      <c r="A3907" s="284">
        <v>3903</v>
      </c>
      <c r="B3907" s="262">
        <v>3903</v>
      </c>
      <c r="C3907" s="105">
        <v>39801</v>
      </c>
      <c r="D3907" s="262"/>
      <c r="E3907" s="262"/>
      <c r="F3907" s="262"/>
      <c r="G3907" s="262"/>
      <c r="H3907" s="262"/>
      <c r="I3907" s="206"/>
      <c r="J3907" s="206"/>
      <c r="K3907" s="206"/>
      <c r="L3907" s="206"/>
      <c r="M3907" s="206"/>
      <c r="N3907" s="206"/>
      <c r="O3907" s="206"/>
      <c r="P3907" s="206"/>
      <c r="Q3907" s="206"/>
      <c r="R3907" s="206"/>
      <c r="S3907" s="206"/>
      <c r="T3907" s="206"/>
    </row>
    <row r="3908" spans="1:20">
      <c r="A3908" s="284">
        <v>3904</v>
      </c>
      <c r="B3908" s="262">
        <v>3904</v>
      </c>
      <c r="C3908" s="105">
        <v>39801</v>
      </c>
      <c r="D3908" s="262"/>
      <c r="E3908" s="262"/>
      <c r="F3908" s="262"/>
      <c r="G3908" s="262"/>
      <c r="H3908" s="262"/>
      <c r="I3908" s="206"/>
      <c r="J3908" s="206"/>
      <c r="K3908" s="206"/>
      <c r="L3908" s="206"/>
      <c r="M3908" s="206"/>
      <c r="N3908" s="206"/>
      <c r="O3908" s="206"/>
      <c r="P3908" s="206"/>
      <c r="Q3908" s="206"/>
      <c r="R3908" s="206"/>
      <c r="S3908" s="206"/>
      <c r="T3908" s="206"/>
    </row>
    <row r="3909" spans="1:20">
      <c r="A3909" s="284">
        <v>3905</v>
      </c>
      <c r="B3909" s="262">
        <v>3905</v>
      </c>
      <c r="C3909" s="105">
        <v>39801</v>
      </c>
      <c r="D3909" s="262"/>
      <c r="E3909" s="262"/>
      <c r="F3909" s="262"/>
      <c r="G3909" s="262"/>
      <c r="H3909" s="262"/>
      <c r="I3909" s="206"/>
      <c r="J3909" s="206"/>
      <c r="K3909" s="206"/>
      <c r="L3909" s="206"/>
      <c r="M3909" s="206"/>
      <c r="N3909" s="206"/>
      <c r="O3909" s="206"/>
      <c r="P3909" s="206"/>
      <c r="Q3909" s="206"/>
      <c r="R3909" s="206"/>
      <c r="S3909" s="206"/>
      <c r="T3909" s="206"/>
    </row>
    <row r="3910" spans="1:20">
      <c r="A3910" s="284">
        <v>3906</v>
      </c>
      <c r="B3910" s="262">
        <v>3906</v>
      </c>
      <c r="C3910" s="105">
        <v>39801</v>
      </c>
      <c r="D3910" s="262"/>
      <c r="E3910" s="262"/>
      <c r="F3910" s="262"/>
      <c r="G3910" s="262"/>
      <c r="H3910" s="262"/>
      <c r="I3910" s="206"/>
      <c r="J3910" s="206"/>
      <c r="K3910" s="206"/>
      <c r="L3910" s="206"/>
      <c r="M3910" s="206"/>
      <c r="N3910" s="206"/>
      <c r="O3910" s="206"/>
      <c r="P3910" s="206"/>
      <c r="Q3910" s="206"/>
      <c r="R3910" s="206"/>
      <c r="S3910" s="206"/>
      <c r="T3910" s="206"/>
    </row>
    <row r="3911" spans="1:20">
      <c r="A3911" s="284">
        <v>3907</v>
      </c>
      <c r="B3911" s="262">
        <v>3907</v>
      </c>
      <c r="C3911" s="105">
        <v>39801</v>
      </c>
      <c r="D3911" s="262"/>
      <c r="E3911" s="262"/>
      <c r="F3911" s="262"/>
      <c r="G3911" s="262"/>
      <c r="H3911" s="262"/>
      <c r="I3911" s="206"/>
      <c r="J3911" s="206"/>
      <c r="K3911" s="206"/>
      <c r="L3911" s="206"/>
      <c r="M3911" s="206"/>
      <c r="N3911" s="206"/>
      <c r="O3911" s="206"/>
      <c r="P3911" s="206"/>
      <c r="Q3911" s="206"/>
      <c r="R3911" s="206"/>
      <c r="S3911" s="206"/>
      <c r="T3911" s="206"/>
    </row>
    <row r="3912" spans="1:20">
      <c r="A3912" s="284">
        <v>3908</v>
      </c>
      <c r="B3912" s="262">
        <v>3908</v>
      </c>
      <c r="C3912" s="105">
        <v>39801</v>
      </c>
      <c r="D3912" s="262"/>
      <c r="E3912" s="262"/>
      <c r="F3912" s="262"/>
      <c r="G3912" s="262"/>
      <c r="H3912" s="262"/>
      <c r="I3912" s="206"/>
      <c r="J3912" s="206"/>
      <c r="K3912" s="206"/>
      <c r="L3912" s="206"/>
      <c r="M3912" s="206"/>
      <c r="N3912" s="206"/>
      <c r="O3912" s="206"/>
      <c r="P3912" s="206"/>
      <c r="Q3912" s="206"/>
      <c r="R3912" s="206"/>
      <c r="S3912" s="206"/>
      <c r="T3912" s="206"/>
    </row>
    <row r="3913" spans="1:20">
      <c r="A3913" s="284">
        <v>3909</v>
      </c>
      <c r="B3913" s="262">
        <v>3909</v>
      </c>
      <c r="C3913" s="105">
        <v>39801</v>
      </c>
      <c r="D3913" s="262"/>
      <c r="E3913" s="262"/>
      <c r="F3913" s="262"/>
      <c r="G3913" s="262"/>
      <c r="H3913" s="262"/>
      <c r="I3913" s="206"/>
      <c r="J3913" s="206"/>
      <c r="K3913" s="206"/>
      <c r="L3913" s="206"/>
      <c r="M3913" s="206"/>
      <c r="N3913" s="206"/>
      <c r="O3913" s="206"/>
      <c r="P3913" s="206"/>
      <c r="Q3913" s="206"/>
      <c r="R3913" s="206"/>
      <c r="S3913" s="206"/>
      <c r="T3913" s="206"/>
    </row>
    <row r="3914" spans="1:20">
      <c r="A3914" s="284">
        <v>3910</v>
      </c>
      <c r="B3914" s="262">
        <v>3910</v>
      </c>
      <c r="C3914" s="105">
        <v>39801</v>
      </c>
      <c r="D3914" s="262"/>
      <c r="E3914" s="262"/>
      <c r="F3914" s="262"/>
      <c r="G3914" s="262"/>
      <c r="H3914" s="262"/>
      <c r="I3914" s="206"/>
      <c r="J3914" s="206"/>
      <c r="K3914" s="206"/>
      <c r="L3914" s="206"/>
      <c r="M3914" s="206"/>
      <c r="N3914" s="206"/>
      <c r="O3914" s="206"/>
      <c r="P3914" s="206"/>
      <c r="Q3914" s="206"/>
      <c r="R3914" s="206"/>
      <c r="S3914" s="206"/>
      <c r="T3914" s="206"/>
    </row>
    <row r="3915" spans="1:20">
      <c r="A3915" s="285">
        <v>3911</v>
      </c>
      <c r="B3915" s="262">
        <v>3911</v>
      </c>
      <c r="C3915" s="105">
        <v>39801</v>
      </c>
      <c r="D3915" s="262"/>
      <c r="E3915" s="262"/>
      <c r="F3915" s="262"/>
      <c r="G3915" s="262"/>
      <c r="H3915" s="262"/>
      <c r="I3915" s="206"/>
      <c r="J3915" s="206"/>
      <c r="K3915" s="206"/>
      <c r="L3915" s="206"/>
      <c r="M3915" s="206"/>
      <c r="N3915" s="206"/>
      <c r="O3915" s="206"/>
      <c r="P3915" s="206"/>
      <c r="Q3915" s="206"/>
      <c r="R3915" s="206"/>
      <c r="S3915" s="206"/>
      <c r="T3915" s="206"/>
    </row>
    <row r="3916" spans="1:20">
      <c r="A3916" s="285">
        <v>3912</v>
      </c>
      <c r="B3916" s="262">
        <v>3912</v>
      </c>
      <c r="C3916" s="105">
        <v>39801</v>
      </c>
      <c r="D3916" s="262"/>
      <c r="E3916" s="262"/>
      <c r="F3916" s="262"/>
      <c r="G3916" s="262"/>
      <c r="H3916" s="262"/>
      <c r="I3916" s="206"/>
      <c r="J3916" s="206"/>
      <c r="K3916" s="206"/>
      <c r="L3916" s="206"/>
      <c r="M3916" s="206"/>
      <c r="N3916" s="206"/>
      <c r="O3916" s="206"/>
      <c r="P3916" s="206"/>
      <c r="Q3916" s="206"/>
      <c r="R3916" s="206"/>
      <c r="S3916" s="206"/>
      <c r="T3916" s="206"/>
    </row>
    <row r="3917" spans="1:20">
      <c r="A3917" s="285">
        <v>3913</v>
      </c>
      <c r="B3917" s="262">
        <v>3913</v>
      </c>
      <c r="C3917" s="105">
        <v>39801</v>
      </c>
      <c r="D3917" s="262"/>
      <c r="E3917" s="262"/>
      <c r="F3917" s="262"/>
      <c r="G3917" s="262"/>
      <c r="H3917" s="262"/>
      <c r="I3917" s="206"/>
      <c r="J3917" s="206"/>
      <c r="K3917" s="206"/>
      <c r="L3917" s="206"/>
      <c r="M3917" s="206"/>
      <c r="N3917" s="206"/>
      <c r="O3917" s="206"/>
      <c r="P3917" s="206"/>
      <c r="Q3917" s="206"/>
      <c r="R3917" s="206"/>
      <c r="S3917" s="206"/>
      <c r="T3917" s="206"/>
    </row>
    <row r="3918" spans="1:20">
      <c r="A3918" s="285">
        <v>3914</v>
      </c>
      <c r="B3918" s="262">
        <v>3914</v>
      </c>
      <c r="C3918" s="105">
        <v>39801</v>
      </c>
      <c r="D3918" s="262"/>
      <c r="E3918" s="262"/>
      <c r="F3918" s="262"/>
      <c r="G3918" s="262"/>
      <c r="H3918" s="262"/>
      <c r="I3918" s="206"/>
      <c r="J3918" s="206"/>
      <c r="K3918" s="206"/>
      <c r="L3918" s="206"/>
      <c r="M3918" s="206"/>
      <c r="N3918" s="206"/>
      <c r="O3918" s="206"/>
      <c r="P3918" s="206"/>
      <c r="Q3918" s="206"/>
      <c r="R3918" s="206"/>
      <c r="S3918" s="206"/>
      <c r="T3918" s="206"/>
    </row>
    <row r="3919" spans="1:20">
      <c r="A3919" s="285">
        <v>3915</v>
      </c>
      <c r="B3919" s="262">
        <v>3915</v>
      </c>
      <c r="C3919" s="105">
        <v>39801</v>
      </c>
      <c r="D3919" s="262"/>
      <c r="E3919" s="262"/>
      <c r="F3919" s="262"/>
      <c r="G3919" s="262"/>
      <c r="H3919" s="262"/>
      <c r="I3919" s="206"/>
      <c r="J3919" s="206"/>
      <c r="K3919" s="206"/>
      <c r="L3919" s="206"/>
      <c r="M3919" s="206"/>
      <c r="N3919" s="206"/>
      <c r="O3919" s="206"/>
      <c r="P3919" s="206"/>
      <c r="Q3919" s="206"/>
      <c r="R3919" s="206"/>
      <c r="S3919" s="206"/>
      <c r="T3919" s="206"/>
    </row>
    <row r="3920" spans="1:20">
      <c r="A3920" s="285">
        <v>3916</v>
      </c>
      <c r="B3920" s="262">
        <v>3916</v>
      </c>
      <c r="C3920" s="105">
        <v>39804</v>
      </c>
      <c r="D3920" s="262"/>
      <c r="E3920" s="262"/>
      <c r="F3920" s="262"/>
      <c r="G3920" s="262"/>
      <c r="H3920" s="262"/>
      <c r="I3920" s="206"/>
      <c r="J3920" s="206"/>
      <c r="K3920" s="206"/>
      <c r="L3920" s="206"/>
      <c r="M3920" s="206"/>
      <c r="N3920" s="206"/>
      <c r="O3920" s="206"/>
      <c r="P3920" s="206"/>
      <c r="Q3920" s="206"/>
      <c r="R3920" s="206"/>
      <c r="S3920" s="206"/>
      <c r="T3920" s="206"/>
    </row>
    <row r="3921" spans="1:20">
      <c r="A3921" s="285">
        <v>3917</v>
      </c>
      <c r="B3921" s="262">
        <v>3917</v>
      </c>
      <c r="C3921" s="105">
        <v>39804</v>
      </c>
      <c r="D3921" s="262"/>
      <c r="E3921" s="262"/>
      <c r="F3921" s="262"/>
      <c r="G3921" s="262"/>
      <c r="H3921" s="262"/>
      <c r="I3921" s="206"/>
      <c r="J3921" s="206"/>
      <c r="K3921" s="206"/>
      <c r="L3921" s="206"/>
      <c r="M3921" s="206"/>
      <c r="N3921" s="206"/>
      <c r="O3921" s="206"/>
      <c r="P3921" s="206"/>
      <c r="Q3921" s="206"/>
      <c r="R3921" s="206"/>
      <c r="S3921" s="206"/>
      <c r="T3921" s="206"/>
    </row>
    <row r="3922" spans="1:20">
      <c r="A3922" s="285">
        <v>3918</v>
      </c>
      <c r="B3922" s="262">
        <v>3918</v>
      </c>
      <c r="C3922" s="105">
        <v>39804</v>
      </c>
      <c r="D3922" s="262"/>
      <c r="E3922" s="262"/>
      <c r="F3922" s="262"/>
      <c r="G3922" s="262"/>
      <c r="H3922" s="262"/>
      <c r="I3922" s="206"/>
      <c r="J3922" s="206"/>
      <c r="K3922" s="206"/>
      <c r="L3922" s="206"/>
      <c r="M3922" s="206"/>
      <c r="N3922" s="206"/>
      <c r="O3922" s="206"/>
      <c r="P3922" s="206"/>
      <c r="Q3922" s="206"/>
      <c r="R3922" s="206"/>
      <c r="S3922" s="206"/>
      <c r="T3922" s="206"/>
    </row>
    <row r="3923" spans="1:20">
      <c r="A3923" s="285">
        <v>3919</v>
      </c>
      <c r="B3923" s="262">
        <v>3919</v>
      </c>
      <c r="C3923" s="105">
        <v>39804</v>
      </c>
      <c r="D3923" s="262"/>
      <c r="E3923" s="262"/>
      <c r="F3923" s="262"/>
      <c r="G3923" s="262"/>
      <c r="H3923" s="262"/>
      <c r="I3923" s="206"/>
      <c r="J3923" s="206"/>
      <c r="K3923" s="206"/>
      <c r="L3923" s="206"/>
      <c r="M3923" s="206"/>
      <c r="N3923" s="206"/>
      <c r="O3923" s="206"/>
      <c r="P3923" s="206"/>
      <c r="Q3923" s="206"/>
      <c r="R3923" s="206"/>
      <c r="S3923" s="206"/>
      <c r="T3923" s="206"/>
    </row>
    <row r="3924" spans="1:20">
      <c r="A3924" s="285">
        <v>3920</v>
      </c>
      <c r="B3924" s="262">
        <v>3920</v>
      </c>
      <c r="C3924" s="105">
        <v>39804</v>
      </c>
      <c r="D3924" s="262"/>
      <c r="E3924" s="262"/>
      <c r="F3924" s="262"/>
      <c r="G3924" s="262"/>
      <c r="H3924" s="262"/>
      <c r="I3924" s="206"/>
      <c r="J3924" s="206"/>
      <c r="K3924" s="206"/>
      <c r="L3924" s="206"/>
      <c r="M3924" s="206"/>
      <c r="N3924" s="206"/>
      <c r="O3924" s="206"/>
      <c r="P3924" s="206"/>
      <c r="Q3924" s="206"/>
      <c r="R3924" s="206"/>
      <c r="S3924" s="206"/>
      <c r="T3924" s="206"/>
    </row>
    <row r="3925" spans="1:20">
      <c r="A3925" s="285">
        <v>3921</v>
      </c>
      <c r="B3925" s="262">
        <v>3921</v>
      </c>
      <c r="C3925" s="105">
        <v>39804</v>
      </c>
      <c r="D3925" s="262"/>
      <c r="E3925" s="262"/>
      <c r="F3925" s="262"/>
      <c r="G3925" s="262"/>
      <c r="H3925" s="262"/>
      <c r="I3925" s="206"/>
      <c r="J3925" s="206"/>
      <c r="K3925" s="206"/>
      <c r="L3925" s="206"/>
      <c r="M3925" s="206"/>
      <c r="N3925" s="206"/>
      <c r="O3925" s="206"/>
      <c r="P3925" s="206"/>
      <c r="Q3925" s="206"/>
      <c r="R3925" s="206"/>
      <c r="S3925" s="206"/>
      <c r="T3925" s="206"/>
    </row>
    <row r="3926" spans="1:20">
      <c r="A3926" s="285">
        <v>3922</v>
      </c>
      <c r="B3926" s="262">
        <v>3922</v>
      </c>
      <c r="C3926" s="105">
        <v>39804</v>
      </c>
      <c r="D3926" s="262"/>
      <c r="E3926" s="262"/>
      <c r="F3926" s="262"/>
      <c r="G3926" s="262"/>
      <c r="H3926" s="262"/>
      <c r="I3926" s="206"/>
      <c r="J3926" s="206"/>
      <c r="K3926" s="206"/>
      <c r="L3926" s="206"/>
      <c r="M3926" s="206"/>
      <c r="N3926" s="206"/>
      <c r="O3926" s="206"/>
      <c r="P3926" s="206"/>
      <c r="Q3926" s="206"/>
      <c r="R3926" s="206"/>
      <c r="S3926" s="206"/>
      <c r="T3926" s="206"/>
    </row>
    <row r="3927" spans="1:20">
      <c r="A3927" s="285">
        <v>3923</v>
      </c>
      <c r="B3927" s="262">
        <v>3923</v>
      </c>
      <c r="C3927" s="105">
        <v>39804</v>
      </c>
      <c r="D3927" s="262"/>
      <c r="E3927" s="262"/>
      <c r="F3927" s="262"/>
      <c r="G3927" s="262"/>
      <c r="H3927" s="262"/>
      <c r="I3927" s="206"/>
      <c r="J3927" s="206"/>
      <c r="K3927" s="206"/>
      <c r="L3927" s="206"/>
      <c r="M3927" s="206"/>
      <c r="N3927" s="206"/>
      <c r="O3927" s="206"/>
      <c r="P3927" s="206"/>
      <c r="Q3927" s="206"/>
      <c r="R3927" s="206"/>
      <c r="S3927" s="206"/>
      <c r="T3927" s="206"/>
    </row>
    <row r="3928" spans="1:20">
      <c r="A3928" s="285">
        <v>3924</v>
      </c>
      <c r="B3928" s="262">
        <v>3924</v>
      </c>
      <c r="C3928" s="105">
        <v>39804</v>
      </c>
      <c r="D3928" s="262"/>
      <c r="E3928" s="262"/>
      <c r="F3928" s="262"/>
      <c r="G3928" s="262"/>
      <c r="H3928" s="262"/>
      <c r="I3928" s="206"/>
      <c r="J3928" s="206"/>
      <c r="K3928" s="206"/>
      <c r="L3928" s="206"/>
      <c r="M3928" s="206"/>
      <c r="N3928" s="206"/>
      <c r="O3928" s="206"/>
      <c r="P3928" s="206"/>
      <c r="Q3928" s="206"/>
      <c r="R3928" s="206"/>
      <c r="S3928" s="206"/>
      <c r="T3928" s="206"/>
    </row>
    <row r="3929" spans="1:20">
      <c r="A3929" s="285">
        <v>3925</v>
      </c>
      <c r="B3929" s="262">
        <v>3925</v>
      </c>
      <c r="C3929" s="105">
        <v>39804</v>
      </c>
      <c r="D3929" s="262"/>
      <c r="E3929" s="262"/>
      <c r="F3929" s="262"/>
      <c r="G3929" s="262"/>
      <c r="H3929" s="262"/>
      <c r="I3929" s="206"/>
      <c r="J3929" s="206"/>
      <c r="K3929" s="206"/>
      <c r="L3929" s="206"/>
      <c r="M3929" s="206"/>
      <c r="N3929" s="206"/>
      <c r="O3929" s="206"/>
      <c r="P3929" s="206"/>
      <c r="Q3929" s="206"/>
      <c r="R3929" s="206"/>
      <c r="S3929" s="206"/>
      <c r="T3929" s="206"/>
    </row>
    <row r="3930" spans="1:20">
      <c r="A3930" s="285">
        <v>3926</v>
      </c>
      <c r="B3930" s="262">
        <v>3926</v>
      </c>
      <c r="C3930" s="105">
        <v>39804</v>
      </c>
      <c r="D3930" s="262"/>
      <c r="E3930" s="262"/>
      <c r="F3930" s="262"/>
      <c r="G3930" s="262"/>
      <c r="H3930" s="262"/>
      <c r="I3930" s="206"/>
      <c r="J3930" s="206"/>
      <c r="K3930" s="206"/>
      <c r="L3930" s="206"/>
      <c r="M3930" s="206"/>
      <c r="N3930" s="206"/>
      <c r="O3930" s="206"/>
      <c r="P3930" s="206"/>
      <c r="Q3930" s="206"/>
      <c r="R3930" s="206"/>
      <c r="S3930" s="206"/>
      <c r="T3930" s="206"/>
    </row>
    <row r="3931" spans="1:20">
      <c r="A3931" s="285">
        <v>3927</v>
      </c>
      <c r="B3931" s="262">
        <v>3927</v>
      </c>
      <c r="C3931" s="105">
        <v>39804</v>
      </c>
      <c r="D3931" s="262"/>
      <c r="E3931" s="262"/>
      <c r="F3931" s="262"/>
      <c r="G3931" s="262"/>
      <c r="H3931" s="262"/>
      <c r="I3931" s="206"/>
      <c r="J3931" s="206"/>
      <c r="K3931" s="206"/>
      <c r="L3931" s="206"/>
      <c r="M3931" s="206"/>
      <c r="N3931" s="206"/>
      <c r="O3931" s="206"/>
      <c r="P3931" s="206"/>
      <c r="Q3931" s="206"/>
      <c r="R3931" s="206"/>
      <c r="S3931" s="206"/>
      <c r="T3931" s="206"/>
    </row>
    <row r="3932" spans="1:20">
      <c r="A3932" s="285">
        <v>3928</v>
      </c>
      <c r="B3932" s="262">
        <v>3928</v>
      </c>
      <c r="C3932" s="105">
        <v>39804</v>
      </c>
      <c r="D3932" s="262"/>
      <c r="E3932" s="262"/>
      <c r="F3932" s="262"/>
      <c r="G3932" s="262"/>
      <c r="H3932" s="262"/>
      <c r="I3932" s="206"/>
      <c r="J3932" s="206"/>
      <c r="K3932" s="206"/>
      <c r="L3932" s="206"/>
      <c r="M3932" s="206"/>
      <c r="N3932" s="206"/>
      <c r="O3932" s="206"/>
      <c r="P3932" s="206"/>
      <c r="Q3932" s="206"/>
      <c r="R3932" s="206"/>
      <c r="S3932" s="206"/>
      <c r="T3932" s="206"/>
    </row>
    <row r="3933" spans="1:20">
      <c r="A3933" s="285">
        <v>3929</v>
      </c>
      <c r="B3933" s="262">
        <v>3929</v>
      </c>
      <c r="C3933" s="105">
        <v>39804</v>
      </c>
      <c r="D3933" s="262"/>
      <c r="E3933" s="262"/>
      <c r="F3933" s="262"/>
      <c r="G3933" s="262"/>
      <c r="H3933" s="262"/>
      <c r="I3933" s="206"/>
      <c r="J3933" s="206"/>
      <c r="K3933" s="206"/>
      <c r="L3933" s="206"/>
      <c r="M3933" s="206"/>
      <c r="N3933" s="206"/>
      <c r="O3933" s="206"/>
      <c r="P3933" s="206"/>
      <c r="Q3933" s="206"/>
      <c r="R3933" s="206"/>
      <c r="S3933" s="206"/>
      <c r="T3933" s="206"/>
    </row>
    <row r="3934" spans="1:20">
      <c r="A3934" s="285">
        <v>3930</v>
      </c>
      <c r="B3934" s="262">
        <v>3930</v>
      </c>
      <c r="C3934" s="105">
        <v>39804</v>
      </c>
      <c r="D3934" s="262"/>
      <c r="E3934" s="105">
        <v>39856</v>
      </c>
      <c r="F3934" s="262"/>
      <c r="G3934" s="262"/>
      <c r="H3934" s="262"/>
      <c r="I3934" s="206"/>
      <c r="J3934" s="206"/>
      <c r="K3934" s="206"/>
      <c r="L3934" s="206"/>
      <c r="M3934" s="206"/>
      <c r="N3934" s="206"/>
      <c r="O3934" s="206"/>
      <c r="P3934" s="206"/>
      <c r="Q3934" s="206"/>
      <c r="R3934" s="206"/>
      <c r="S3934" s="206"/>
      <c r="T3934" s="206"/>
    </row>
    <row r="3935" spans="1:20">
      <c r="A3935" s="262">
        <f>A3934+1</f>
        <v>3931</v>
      </c>
      <c r="B3935" s="262">
        <f>B3934+1</f>
        <v>3931</v>
      </c>
      <c r="C3935" s="105">
        <v>39804</v>
      </c>
      <c r="D3935" s="262"/>
      <c r="E3935" s="262"/>
      <c r="F3935" s="262"/>
      <c r="G3935" s="262"/>
      <c r="H3935" s="262"/>
      <c r="I3935" s="206"/>
      <c r="J3935" s="206"/>
      <c r="K3935" s="206"/>
      <c r="L3935" s="206"/>
      <c r="M3935" s="206"/>
      <c r="N3935" s="206"/>
      <c r="O3935" s="206"/>
      <c r="P3935" s="206"/>
      <c r="Q3935" s="206"/>
      <c r="R3935" s="206"/>
      <c r="S3935" s="206"/>
      <c r="T3935" s="206"/>
    </row>
    <row r="3936" spans="1:20">
      <c r="A3936" s="515">
        <f t="shared" ref="A3936:A3999" si="0">A3935+1</f>
        <v>3932</v>
      </c>
      <c r="B3936" s="515">
        <f t="shared" ref="B3936:B3999" si="1">B3935+1</f>
        <v>3932</v>
      </c>
      <c r="C3936" s="105">
        <v>39804</v>
      </c>
      <c r="D3936" s="262"/>
      <c r="E3936" s="262"/>
      <c r="F3936" s="262"/>
      <c r="G3936" s="262"/>
      <c r="H3936" s="262"/>
      <c r="I3936" s="206"/>
      <c r="J3936" s="206"/>
      <c r="K3936" s="206"/>
      <c r="L3936" s="206"/>
      <c r="M3936" s="206"/>
      <c r="N3936" s="206"/>
      <c r="O3936" s="206"/>
      <c r="P3936" s="206"/>
      <c r="Q3936" s="206"/>
      <c r="R3936" s="206"/>
      <c r="S3936" s="206"/>
      <c r="T3936" s="206"/>
    </row>
    <row r="3937" spans="1:20">
      <c r="A3937" s="515">
        <f t="shared" si="0"/>
        <v>3933</v>
      </c>
      <c r="B3937" s="515">
        <f t="shared" si="1"/>
        <v>3933</v>
      </c>
      <c r="C3937" s="105">
        <v>39805</v>
      </c>
      <c r="D3937" s="262"/>
      <c r="E3937" s="262"/>
      <c r="F3937" s="262"/>
      <c r="G3937" s="262"/>
      <c r="H3937" s="262"/>
      <c r="I3937" s="206"/>
      <c r="J3937" s="206"/>
      <c r="K3937" s="206"/>
      <c r="L3937" s="206"/>
      <c r="M3937" s="206"/>
      <c r="N3937" s="206"/>
      <c r="O3937" s="206"/>
      <c r="P3937" s="206"/>
      <c r="Q3937" s="206"/>
      <c r="R3937" s="206"/>
      <c r="S3937" s="206"/>
      <c r="T3937" s="206"/>
    </row>
    <row r="3938" spans="1:20">
      <c r="A3938" s="515">
        <f t="shared" si="0"/>
        <v>3934</v>
      </c>
      <c r="B3938" s="515">
        <f t="shared" si="1"/>
        <v>3934</v>
      </c>
      <c r="C3938" s="105">
        <v>39805</v>
      </c>
      <c r="D3938" s="262"/>
      <c r="E3938" s="105">
        <v>39856</v>
      </c>
      <c r="F3938" s="262"/>
      <c r="G3938" s="105">
        <v>39864</v>
      </c>
      <c r="H3938" s="262"/>
      <c r="I3938" s="206"/>
      <c r="J3938" s="206"/>
      <c r="K3938" s="206"/>
      <c r="L3938" s="206"/>
      <c r="M3938" s="206"/>
      <c r="N3938" s="206"/>
      <c r="O3938" s="206"/>
      <c r="P3938" s="206"/>
      <c r="Q3938" s="206"/>
      <c r="R3938" s="206"/>
      <c r="S3938" s="206"/>
      <c r="T3938" s="206"/>
    </row>
    <row r="3939" spans="1:20">
      <c r="A3939" s="515">
        <f t="shared" si="0"/>
        <v>3935</v>
      </c>
      <c r="B3939" s="515">
        <f t="shared" si="1"/>
        <v>3935</v>
      </c>
      <c r="C3939" s="105">
        <v>39805</v>
      </c>
      <c r="D3939" s="262"/>
      <c r="E3939" s="262"/>
      <c r="F3939" s="262"/>
      <c r="G3939" s="262"/>
      <c r="H3939" s="262"/>
      <c r="I3939" s="206"/>
      <c r="J3939" s="206"/>
      <c r="K3939" s="206"/>
      <c r="L3939" s="206"/>
      <c r="M3939" s="206"/>
      <c r="N3939" s="206"/>
      <c r="O3939" s="206"/>
      <c r="P3939" s="206"/>
      <c r="Q3939" s="206"/>
      <c r="R3939" s="206"/>
      <c r="S3939" s="206"/>
      <c r="T3939" s="206"/>
    </row>
    <row r="3940" spans="1:20">
      <c r="A3940" s="515">
        <f t="shared" si="0"/>
        <v>3936</v>
      </c>
      <c r="B3940" s="515">
        <f t="shared" si="1"/>
        <v>3936</v>
      </c>
      <c r="C3940" s="105">
        <v>39805</v>
      </c>
      <c r="D3940" s="262"/>
      <c r="E3940" s="105">
        <v>39856</v>
      </c>
      <c r="F3940" s="262"/>
      <c r="G3940" s="105">
        <v>39864</v>
      </c>
      <c r="H3940" s="262"/>
      <c r="I3940" s="206"/>
      <c r="J3940" s="206"/>
      <c r="K3940" s="206"/>
      <c r="L3940" s="206"/>
      <c r="M3940" s="206"/>
      <c r="N3940" s="206"/>
      <c r="O3940" s="206"/>
      <c r="P3940" s="206"/>
      <c r="Q3940" s="206"/>
      <c r="R3940" s="206"/>
      <c r="S3940" s="206"/>
      <c r="T3940" s="206"/>
    </row>
    <row r="3941" spans="1:20">
      <c r="A3941" s="515">
        <f t="shared" si="0"/>
        <v>3937</v>
      </c>
      <c r="B3941" s="515">
        <f t="shared" si="1"/>
        <v>3937</v>
      </c>
      <c r="C3941" s="105">
        <v>39805</v>
      </c>
      <c r="D3941" s="262"/>
      <c r="E3941" s="262"/>
      <c r="F3941" s="262"/>
      <c r="G3941" s="262"/>
      <c r="H3941" s="262"/>
      <c r="I3941" s="206"/>
      <c r="J3941" s="206"/>
      <c r="K3941" s="206"/>
      <c r="L3941" s="206"/>
      <c r="M3941" s="206"/>
      <c r="N3941" s="206"/>
      <c r="O3941" s="206"/>
      <c r="P3941" s="206"/>
      <c r="Q3941" s="206"/>
      <c r="R3941" s="206"/>
      <c r="S3941" s="206"/>
      <c r="T3941" s="206"/>
    </row>
    <row r="3942" spans="1:20">
      <c r="A3942" s="515">
        <f t="shared" si="0"/>
        <v>3938</v>
      </c>
      <c r="B3942" s="515">
        <f t="shared" si="1"/>
        <v>3938</v>
      </c>
      <c r="C3942" s="105">
        <v>39805</v>
      </c>
      <c r="D3942" s="262"/>
      <c r="E3942" s="262"/>
      <c r="F3942" s="262"/>
      <c r="G3942" s="262"/>
      <c r="H3942" s="262"/>
      <c r="I3942" s="206"/>
      <c r="J3942" s="206"/>
      <c r="K3942" s="206"/>
      <c r="L3942" s="206"/>
      <c r="M3942" s="206"/>
      <c r="N3942" s="206"/>
      <c r="O3942" s="206"/>
      <c r="P3942" s="206"/>
      <c r="Q3942" s="206"/>
      <c r="R3942" s="206"/>
      <c r="S3942" s="206"/>
      <c r="T3942" s="206"/>
    </row>
    <row r="3943" spans="1:20">
      <c r="A3943" s="515">
        <f t="shared" si="0"/>
        <v>3939</v>
      </c>
      <c r="B3943" s="515">
        <f t="shared" si="1"/>
        <v>3939</v>
      </c>
      <c r="C3943" s="105">
        <v>39805</v>
      </c>
      <c r="D3943" s="262"/>
      <c r="E3943" s="262"/>
      <c r="F3943" s="262"/>
      <c r="G3943" s="262"/>
      <c r="H3943" s="262"/>
      <c r="I3943" s="206"/>
      <c r="J3943" s="206"/>
      <c r="K3943" s="206"/>
      <c r="L3943" s="206"/>
      <c r="M3943" s="206"/>
      <c r="N3943" s="206"/>
      <c r="O3943" s="206"/>
      <c r="P3943" s="206"/>
      <c r="Q3943" s="206"/>
      <c r="R3943" s="206"/>
      <c r="S3943" s="206"/>
      <c r="T3943" s="206"/>
    </row>
    <row r="3944" spans="1:20">
      <c r="A3944" s="515">
        <f t="shared" si="0"/>
        <v>3940</v>
      </c>
      <c r="B3944" s="515">
        <f t="shared" si="1"/>
        <v>3940</v>
      </c>
      <c r="C3944" s="105">
        <v>39805</v>
      </c>
      <c r="D3944" s="262"/>
      <c r="E3944" s="262"/>
      <c r="F3944" s="262"/>
      <c r="G3944" s="262"/>
      <c r="H3944" s="262"/>
      <c r="I3944" s="206"/>
      <c r="J3944" s="206"/>
      <c r="K3944" s="206"/>
      <c r="L3944" s="206"/>
      <c r="M3944" s="206"/>
      <c r="N3944" s="206"/>
      <c r="O3944" s="206"/>
      <c r="P3944" s="206"/>
      <c r="Q3944" s="206"/>
      <c r="R3944" s="206"/>
      <c r="S3944" s="206"/>
      <c r="T3944" s="206"/>
    </row>
    <row r="3945" spans="1:20">
      <c r="A3945" s="515">
        <f t="shared" si="0"/>
        <v>3941</v>
      </c>
      <c r="B3945" s="515">
        <f t="shared" si="1"/>
        <v>3941</v>
      </c>
      <c r="C3945" s="105">
        <v>39805</v>
      </c>
      <c r="D3945" s="262"/>
      <c r="E3945" s="262"/>
      <c r="F3945" s="262"/>
      <c r="G3945" s="262"/>
      <c r="H3945" s="262"/>
      <c r="I3945" s="206"/>
      <c r="J3945" s="206"/>
      <c r="K3945" s="206"/>
      <c r="L3945" s="206"/>
      <c r="M3945" s="206"/>
      <c r="N3945" s="206"/>
      <c r="O3945" s="206"/>
      <c r="P3945" s="206"/>
      <c r="Q3945" s="206"/>
      <c r="R3945" s="206"/>
      <c r="S3945" s="206"/>
      <c r="T3945" s="206"/>
    </row>
    <row r="3946" spans="1:20">
      <c r="A3946" s="515">
        <f t="shared" si="0"/>
        <v>3942</v>
      </c>
      <c r="B3946" s="515">
        <f t="shared" si="1"/>
        <v>3942</v>
      </c>
      <c r="C3946" s="105">
        <v>39805</v>
      </c>
      <c r="D3946" s="262"/>
      <c r="E3946" s="262"/>
      <c r="F3946" s="262"/>
      <c r="G3946" s="262"/>
      <c r="H3946" s="262"/>
      <c r="I3946" s="206"/>
      <c r="J3946" s="206"/>
      <c r="K3946" s="206"/>
      <c r="L3946" s="206"/>
      <c r="M3946" s="206"/>
      <c r="N3946" s="206"/>
      <c r="O3946" s="206"/>
      <c r="P3946" s="206"/>
      <c r="Q3946" s="206"/>
      <c r="R3946" s="206"/>
      <c r="S3946" s="206"/>
      <c r="T3946" s="206"/>
    </row>
    <row r="3947" spans="1:20">
      <c r="A3947" s="515">
        <f t="shared" si="0"/>
        <v>3943</v>
      </c>
      <c r="B3947" s="515">
        <f t="shared" si="1"/>
        <v>3943</v>
      </c>
      <c r="C3947" s="105">
        <v>39805</v>
      </c>
      <c r="D3947" s="262"/>
      <c r="E3947" s="262"/>
      <c r="F3947" s="262"/>
      <c r="G3947" s="262"/>
      <c r="H3947" s="262"/>
      <c r="I3947" s="206"/>
      <c r="J3947" s="206"/>
      <c r="K3947" s="206"/>
      <c r="L3947" s="206"/>
      <c r="M3947" s="206"/>
      <c r="N3947" s="206"/>
      <c r="O3947" s="206"/>
      <c r="P3947" s="206"/>
      <c r="Q3947" s="206"/>
      <c r="R3947" s="206"/>
      <c r="S3947" s="206"/>
      <c r="T3947" s="206"/>
    </row>
    <row r="3948" spans="1:20">
      <c r="A3948" s="515">
        <f t="shared" si="0"/>
        <v>3944</v>
      </c>
      <c r="B3948" s="515">
        <f t="shared" si="1"/>
        <v>3944</v>
      </c>
      <c r="C3948" s="105">
        <v>39805</v>
      </c>
      <c r="D3948" s="262"/>
      <c r="E3948" s="262"/>
      <c r="F3948" s="262"/>
      <c r="G3948" s="262"/>
      <c r="H3948" s="262"/>
      <c r="I3948" s="206"/>
      <c r="J3948" s="206"/>
      <c r="K3948" s="206"/>
      <c r="L3948" s="206"/>
      <c r="M3948" s="206"/>
      <c r="N3948" s="206"/>
      <c r="O3948" s="206"/>
      <c r="P3948" s="206"/>
      <c r="Q3948" s="206"/>
      <c r="R3948" s="206"/>
      <c r="S3948" s="206"/>
      <c r="T3948" s="206"/>
    </row>
    <row r="3949" spans="1:20">
      <c r="A3949" s="515">
        <f t="shared" si="0"/>
        <v>3945</v>
      </c>
      <c r="B3949" s="515">
        <f t="shared" si="1"/>
        <v>3945</v>
      </c>
      <c r="C3949" s="105">
        <v>39805</v>
      </c>
      <c r="D3949" s="262"/>
      <c r="E3949" s="262"/>
      <c r="F3949" s="262"/>
      <c r="G3949" s="262"/>
      <c r="H3949" s="262"/>
      <c r="I3949" s="206"/>
      <c r="J3949" s="206"/>
      <c r="K3949" s="206"/>
      <c r="L3949" s="206"/>
      <c r="M3949" s="206"/>
      <c r="N3949" s="206"/>
      <c r="O3949" s="206"/>
      <c r="P3949" s="206"/>
      <c r="Q3949" s="206"/>
      <c r="R3949" s="206"/>
      <c r="S3949" s="206"/>
      <c r="T3949" s="206"/>
    </row>
    <row r="3950" spans="1:20">
      <c r="A3950" s="515">
        <f t="shared" si="0"/>
        <v>3946</v>
      </c>
      <c r="B3950" s="515">
        <f t="shared" si="1"/>
        <v>3946</v>
      </c>
      <c r="C3950" s="105">
        <v>39805</v>
      </c>
      <c r="D3950" s="262"/>
      <c r="E3950" s="105">
        <v>39856</v>
      </c>
      <c r="F3950" s="262"/>
      <c r="G3950" s="105">
        <v>39864</v>
      </c>
      <c r="H3950" s="262"/>
      <c r="I3950" s="206"/>
      <c r="J3950" s="206"/>
      <c r="K3950" s="206"/>
      <c r="L3950" s="206"/>
      <c r="M3950" s="206"/>
      <c r="N3950" s="206"/>
      <c r="O3950" s="206"/>
      <c r="P3950" s="206"/>
      <c r="Q3950" s="206"/>
      <c r="R3950" s="206"/>
      <c r="S3950" s="206"/>
      <c r="T3950" s="206"/>
    </row>
    <row r="3951" spans="1:20">
      <c r="A3951" s="515">
        <f t="shared" si="0"/>
        <v>3947</v>
      </c>
      <c r="B3951" s="515">
        <f t="shared" si="1"/>
        <v>3947</v>
      </c>
      <c r="C3951" s="105">
        <v>39805</v>
      </c>
      <c r="D3951" s="262"/>
      <c r="E3951" s="262"/>
      <c r="F3951" s="262"/>
      <c r="G3951" s="262"/>
      <c r="H3951" s="262"/>
      <c r="I3951" s="206"/>
      <c r="J3951" s="206"/>
      <c r="K3951" s="206"/>
      <c r="L3951" s="206"/>
      <c r="M3951" s="206"/>
      <c r="N3951" s="206"/>
      <c r="O3951" s="206"/>
      <c r="P3951" s="206"/>
      <c r="Q3951" s="206"/>
      <c r="R3951" s="206"/>
      <c r="S3951" s="206"/>
      <c r="T3951" s="206"/>
    </row>
    <row r="3952" spans="1:20">
      <c r="A3952" s="515">
        <f t="shared" si="0"/>
        <v>3948</v>
      </c>
      <c r="B3952" s="515">
        <f t="shared" si="1"/>
        <v>3948</v>
      </c>
      <c r="C3952" s="105">
        <v>39806</v>
      </c>
      <c r="D3952" s="262"/>
      <c r="E3952" s="262"/>
      <c r="F3952" s="262"/>
      <c r="G3952" s="262"/>
      <c r="H3952" s="262"/>
      <c r="I3952" s="206"/>
      <c r="J3952" s="206"/>
      <c r="K3952" s="206"/>
      <c r="L3952" s="206"/>
      <c r="M3952" s="206"/>
      <c r="N3952" s="206"/>
      <c r="O3952" s="206"/>
      <c r="P3952" s="206"/>
      <c r="Q3952" s="206"/>
      <c r="R3952" s="206"/>
      <c r="S3952" s="206"/>
      <c r="T3952" s="206"/>
    </row>
    <row r="3953" spans="1:20">
      <c r="A3953" s="515">
        <f t="shared" si="0"/>
        <v>3949</v>
      </c>
      <c r="B3953" s="515">
        <f t="shared" si="1"/>
        <v>3949</v>
      </c>
      <c r="C3953" s="105">
        <v>39806</v>
      </c>
      <c r="D3953" s="262"/>
      <c r="E3953" s="262"/>
      <c r="F3953" s="262"/>
      <c r="G3953" s="262"/>
      <c r="H3953" s="262"/>
      <c r="I3953" s="206"/>
      <c r="J3953" s="206"/>
      <c r="K3953" s="206"/>
      <c r="L3953" s="206"/>
      <c r="M3953" s="206"/>
      <c r="N3953" s="206"/>
      <c r="O3953" s="206"/>
      <c r="P3953" s="206"/>
      <c r="Q3953" s="206"/>
      <c r="R3953" s="206"/>
      <c r="S3953" s="206"/>
      <c r="T3953" s="206"/>
    </row>
    <row r="3954" spans="1:20">
      <c r="A3954" s="515">
        <f t="shared" si="0"/>
        <v>3950</v>
      </c>
      <c r="B3954" s="515">
        <f t="shared" si="1"/>
        <v>3950</v>
      </c>
      <c r="C3954" s="105">
        <v>39806</v>
      </c>
      <c r="D3954" s="262"/>
      <c r="E3954" s="105">
        <v>39856</v>
      </c>
      <c r="F3954" s="262"/>
      <c r="G3954" s="105">
        <v>39864</v>
      </c>
      <c r="H3954" s="262"/>
      <c r="I3954" s="206"/>
      <c r="J3954" s="206"/>
      <c r="K3954" s="206"/>
      <c r="L3954" s="206"/>
      <c r="M3954" s="206"/>
      <c r="N3954" s="206"/>
      <c r="O3954" s="206"/>
      <c r="P3954" s="206"/>
      <c r="Q3954" s="206"/>
      <c r="R3954" s="206"/>
      <c r="S3954" s="206"/>
      <c r="T3954" s="206"/>
    </row>
    <row r="3955" spans="1:20">
      <c r="A3955" s="515">
        <f t="shared" si="0"/>
        <v>3951</v>
      </c>
      <c r="B3955" s="515">
        <f t="shared" si="1"/>
        <v>3951</v>
      </c>
      <c r="C3955" s="105">
        <v>39806</v>
      </c>
      <c r="D3955" s="262"/>
      <c r="E3955" s="262"/>
      <c r="F3955" s="262"/>
      <c r="G3955" s="262"/>
      <c r="H3955" s="262"/>
      <c r="I3955" s="206"/>
      <c r="J3955" s="206"/>
      <c r="K3955" s="206"/>
      <c r="L3955" s="206"/>
      <c r="M3955" s="206"/>
      <c r="N3955" s="206"/>
      <c r="O3955" s="206"/>
      <c r="P3955" s="206"/>
      <c r="Q3955" s="206"/>
      <c r="R3955" s="206"/>
      <c r="S3955" s="206"/>
      <c r="T3955" s="206"/>
    </row>
    <row r="3956" spans="1:20">
      <c r="A3956" s="515">
        <f t="shared" si="0"/>
        <v>3952</v>
      </c>
      <c r="B3956" s="515">
        <f t="shared" si="1"/>
        <v>3952</v>
      </c>
      <c r="C3956" s="105">
        <v>39806</v>
      </c>
      <c r="D3956" s="262"/>
      <c r="E3956" s="262"/>
      <c r="F3956" s="262"/>
      <c r="G3956" s="262"/>
      <c r="H3956" s="262"/>
      <c r="I3956" s="206"/>
      <c r="J3956" s="206"/>
      <c r="K3956" s="206"/>
      <c r="L3956" s="206"/>
      <c r="M3956" s="206"/>
      <c r="N3956" s="206"/>
      <c r="O3956" s="206"/>
      <c r="P3956" s="206"/>
      <c r="Q3956" s="206"/>
      <c r="R3956" s="206"/>
      <c r="S3956" s="206"/>
      <c r="T3956" s="206"/>
    </row>
    <row r="3957" spans="1:20">
      <c r="A3957" s="515">
        <f t="shared" si="0"/>
        <v>3953</v>
      </c>
      <c r="B3957" s="515">
        <f t="shared" si="1"/>
        <v>3953</v>
      </c>
      <c r="C3957" s="105">
        <v>39806</v>
      </c>
      <c r="D3957" s="262"/>
      <c r="E3957" s="262"/>
      <c r="F3957" s="262"/>
      <c r="G3957" s="262"/>
      <c r="H3957" s="262"/>
      <c r="I3957" s="206"/>
      <c r="J3957" s="206"/>
      <c r="K3957" s="206"/>
      <c r="L3957" s="206"/>
      <c r="M3957" s="206"/>
      <c r="N3957" s="206"/>
      <c r="O3957" s="206"/>
      <c r="P3957" s="206"/>
      <c r="Q3957" s="206"/>
      <c r="R3957" s="206"/>
      <c r="S3957" s="206"/>
      <c r="T3957" s="206"/>
    </row>
    <row r="3958" spans="1:20">
      <c r="A3958" s="515">
        <f t="shared" si="0"/>
        <v>3954</v>
      </c>
      <c r="B3958" s="515">
        <f t="shared" si="1"/>
        <v>3954</v>
      </c>
      <c r="C3958" s="105">
        <v>39806</v>
      </c>
      <c r="D3958" s="262"/>
      <c r="E3958" s="105">
        <v>39856</v>
      </c>
      <c r="F3958" s="262"/>
      <c r="G3958" s="105">
        <v>39864</v>
      </c>
      <c r="H3958" s="262"/>
      <c r="I3958" s="206"/>
      <c r="J3958" s="206"/>
      <c r="K3958" s="206"/>
      <c r="L3958" s="206"/>
      <c r="M3958" s="206"/>
      <c r="N3958" s="206"/>
      <c r="O3958" s="206"/>
      <c r="P3958" s="206"/>
      <c r="Q3958" s="206"/>
      <c r="R3958" s="206"/>
      <c r="S3958" s="206"/>
      <c r="T3958" s="206"/>
    </row>
    <row r="3959" spans="1:20">
      <c r="A3959" s="515">
        <f t="shared" si="0"/>
        <v>3955</v>
      </c>
      <c r="B3959" s="515">
        <f t="shared" si="1"/>
        <v>3955</v>
      </c>
      <c r="C3959" s="105">
        <v>39806</v>
      </c>
      <c r="D3959" s="262"/>
      <c r="E3959" s="105">
        <v>39856</v>
      </c>
      <c r="F3959" s="262"/>
      <c r="G3959" s="262"/>
      <c r="H3959" s="262"/>
      <c r="I3959" s="206"/>
      <c r="J3959" s="206"/>
      <c r="K3959" s="206"/>
      <c r="L3959" s="206"/>
      <c r="M3959" s="206"/>
      <c r="N3959" s="206"/>
      <c r="O3959" s="206"/>
      <c r="P3959" s="206"/>
      <c r="Q3959" s="206"/>
      <c r="R3959" s="206"/>
      <c r="S3959" s="206"/>
      <c r="T3959" s="206"/>
    </row>
    <row r="3960" spans="1:20">
      <c r="A3960" s="515">
        <f t="shared" si="0"/>
        <v>3956</v>
      </c>
      <c r="B3960" s="515">
        <f t="shared" si="1"/>
        <v>3956</v>
      </c>
      <c r="C3960" s="105">
        <v>39806</v>
      </c>
      <c r="D3960" s="262"/>
      <c r="E3960" s="262"/>
      <c r="F3960" s="262"/>
      <c r="G3960" s="262"/>
      <c r="H3960" s="262"/>
      <c r="I3960" s="206"/>
      <c r="J3960" s="206"/>
      <c r="K3960" s="206"/>
      <c r="L3960" s="206"/>
      <c r="M3960" s="206"/>
      <c r="N3960" s="206"/>
      <c r="O3960" s="206"/>
      <c r="P3960" s="206"/>
      <c r="Q3960" s="206"/>
      <c r="R3960" s="206"/>
      <c r="S3960" s="206"/>
      <c r="T3960" s="206"/>
    </row>
    <row r="3961" spans="1:20">
      <c r="A3961" s="515">
        <f t="shared" si="0"/>
        <v>3957</v>
      </c>
      <c r="B3961" s="515">
        <f t="shared" si="1"/>
        <v>3957</v>
      </c>
      <c r="C3961" s="105">
        <v>39806</v>
      </c>
      <c r="D3961" s="262"/>
      <c r="E3961" s="262"/>
      <c r="F3961" s="262"/>
      <c r="G3961" s="262"/>
      <c r="H3961" s="262"/>
      <c r="I3961" s="206"/>
      <c r="J3961" s="206"/>
      <c r="K3961" s="206"/>
      <c r="L3961" s="206"/>
      <c r="M3961" s="206"/>
      <c r="N3961" s="206"/>
      <c r="O3961" s="206"/>
      <c r="P3961" s="206"/>
      <c r="Q3961" s="206"/>
      <c r="R3961" s="206"/>
      <c r="S3961" s="206"/>
      <c r="T3961" s="206"/>
    </row>
    <row r="3962" spans="1:20">
      <c r="A3962" s="515">
        <f t="shared" si="0"/>
        <v>3958</v>
      </c>
      <c r="B3962" s="515">
        <f t="shared" si="1"/>
        <v>3958</v>
      </c>
      <c r="C3962" s="105">
        <v>39806</v>
      </c>
      <c r="D3962" s="262"/>
      <c r="E3962" s="262"/>
      <c r="F3962" s="262"/>
      <c r="G3962" s="262"/>
      <c r="H3962" s="262"/>
      <c r="I3962" s="206"/>
      <c r="J3962" s="206"/>
      <c r="K3962" s="206"/>
      <c r="L3962" s="206"/>
      <c r="M3962" s="206"/>
      <c r="N3962" s="206"/>
      <c r="O3962" s="206"/>
      <c r="P3962" s="206"/>
      <c r="Q3962" s="206"/>
      <c r="R3962" s="206"/>
      <c r="S3962" s="206"/>
      <c r="T3962" s="206"/>
    </row>
    <row r="3963" spans="1:20">
      <c r="A3963" s="515">
        <f t="shared" si="0"/>
        <v>3959</v>
      </c>
      <c r="B3963" s="515">
        <f t="shared" si="1"/>
        <v>3959</v>
      </c>
      <c r="C3963" s="105">
        <v>39806</v>
      </c>
      <c r="D3963" s="262"/>
      <c r="E3963" s="262"/>
      <c r="F3963" s="262"/>
      <c r="G3963" s="262"/>
      <c r="H3963" s="262"/>
      <c r="I3963" s="206"/>
      <c r="J3963" s="206"/>
      <c r="K3963" s="206"/>
      <c r="L3963" s="206"/>
      <c r="M3963" s="206"/>
      <c r="N3963" s="206"/>
      <c r="O3963" s="206"/>
      <c r="P3963" s="206"/>
      <c r="Q3963" s="206"/>
      <c r="R3963" s="206"/>
      <c r="S3963" s="206"/>
      <c r="T3963" s="206"/>
    </row>
    <row r="3964" spans="1:20">
      <c r="A3964" s="515">
        <f t="shared" si="0"/>
        <v>3960</v>
      </c>
      <c r="B3964" s="515">
        <f t="shared" si="1"/>
        <v>3960</v>
      </c>
      <c r="C3964" s="105">
        <v>39806</v>
      </c>
      <c r="D3964" s="262"/>
      <c r="E3964" s="262"/>
      <c r="F3964" s="262"/>
      <c r="G3964" s="262"/>
      <c r="H3964" s="262"/>
      <c r="I3964" s="206"/>
      <c r="J3964" s="206"/>
      <c r="K3964" s="206"/>
      <c r="L3964" s="206"/>
      <c r="M3964" s="206"/>
      <c r="N3964" s="206"/>
      <c r="O3964" s="206"/>
      <c r="P3964" s="206"/>
      <c r="Q3964" s="206"/>
      <c r="R3964" s="206"/>
      <c r="S3964" s="206"/>
      <c r="T3964" s="206"/>
    </row>
    <row r="3965" spans="1:20">
      <c r="A3965" s="515">
        <f t="shared" si="0"/>
        <v>3961</v>
      </c>
      <c r="B3965" s="515">
        <f t="shared" si="1"/>
        <v>3961</v>
      </c>
      <c r="C3965" s="105">
        <v>39806</v>
      </c>
      <c r="D3965" s="262"/>
      <c r="E3965" s="105">
        <v>39856</v>
      </c>
      <c r="F3965" s="262"/>
      <c r="G3965" s="262"/>
      <c r="H3965" s="262"/>
      <c r="I3965" s="206"/>
      <c r="J3965" s="206"/>
      <c r="K3965" s="206"/>
      <c r="L3965" s="206"/>
      <c r="M3965" s="206"/>
      <c r="N3965" s="206"/>
      <c r="O3965" s="206"/>
      <c r="P3965" s="206"/>
      <c r="Q3965" s="206"/>
      <c r="R3965" s="206"/>
      <c r="S3965" s="206"/>
      <c r="T3965" s="206"/>
    </row>
    <row r="3966" spans="1:20">
      <c r="A3966" s="515">
        <f t="shared" si="0"/>
        <v>3962</v>
      </c>
      <c r="B3966" s="515">
        <f t="shared" si="1"/>
        <v>3962</v>
      </c>
      <c r="C3966" s="105">
        <v>39806</v>
      </c>
      <c r="D3966" s="262"/>
      <c r="E3966" s="262"/>
      <c r="F3966" s="262"/>
      <c r="G3966" s="262"/>
      <c r="H3966" s="262"/>
      <c r="I3966" s="206"/>
      <c r="J3966" s="206"/>
      <c r="K3966" s="206"/>
      <c r="L3966" s="206"/>
      <c r="M3966" s="206"/>
      <c r="N3966" s="206"/>
      <c r="O3966" s="206"/>
      <c r="P3966" s="206"/>
      <c r="Q3966" s="206"/>
      <c r="R3966" s="206"/>
      <c r="S3966" s="206"/>
      <c r="T3966" s="206"/>
    </row>
    <row r="3967" spans="1:20">
      <c r="A3967" s="515">
        <f t="shared" si="0"/>
        <v>3963</v>
      </c>
      <c r="B3967" s="515">
        <f t="shared" si="1"/>
        <v>3963</v>
      </c>
      <c r="C3967" s="105">
        <v>39806</v>
      </c>
      <c r="D3967" s="262"/>
      <c r="E3967" s="262"/>
      <c r="F3967" s="262"/>
      <c r="G3967" s="262"/>
      <c r="H3967" s="262"/>
      <c r="I3967" s="206"/>
      <c r="J3967" s="206"/>
      <c r="K3967" s="206"/>
      <c r="L3967" s="206"/>
      <c r="M3967" s="206"/>
      <c r="N3967" s="206"/>
      <c r="O3967" s="206"/>
      <c r="P3967" s="206"/>
      <c r="Q3967" s="206"/>
      <c r="R3967" s="206"/>
      <c r="S3967" s="206"/>
      <c r="T3967" s="206"/>
    </row>
    <row r="3968" spans="1:20">
      <c r="A3968" s="515">
        <f t="shared" si="0"/>
        <v>3964</v>
      </c>
      <c r="B3968" s="515">
        <f t="shared" si="1"/>
        <v>3964</v>
      </c>
      <c r="C3968" s="105">
        <v>39806</v>
      </c>
      <c r="D3968" s="262"/>
      <c r="E3968" s="262"/>
      <c r="F3968" s="262"/>
      <c r="G3968" s="262"/>
      <c r="H3968" s="262"/>
      <c r="I3968" s="206"/>
      <c r="J3968" s="206"/>
      <c r="K3968" s="206"/>
      <c r="L3968" s="206"/>
      <c r="M3968" s="206"/>
      <c r="N3968" s="206"/>
      <c r="O3968" s="206"/>
      <c r="P3968" s="206"/>
      <c r="Q3968" s="206"/>
      <c r="R3968" s="206"/>
      <c r="S3968" s="206"/>
      <c r="T3968" s="206"/>
    </row>
    <row r="3969" spans="1:20">
      <c r="A3969" s="515">
        <f t="shared" si="0"/>
        <v>3965</v>
      </c>
      <c r="B3969" s="515">
        <f t="shared" si="1"/>
        <v>3965</v>
      </c>
      <c r="C3969" s="105">
        <v>39807</v>
      </c>
      <c r="D3969" s="262"/>
      <c r="E3969" s="262"/>
      <c r="F3969" s="262"/>
      <c r="G3969" s="262"/>
      <c r="H3969" s="262"/>
      <c r="I3969" s="206"/>
      <c r="J3969" s="206"/>
      <c r="K3969" s="206"/>
      <c r="L3969" s="206"/>
      <c r="M3969" s="206"/>
      <c r="N3969" s="206"/>
      <c r="O3969" s="206"/>
      <c r="P3969" s="206"/>
      <c r="Q3969" s="206"/>
      <c r="R3969" s="206"/>
      <c r="S3969" s="206"/>
      <c r="T3969" s="206"/>
    </row>
    <row r="3970" spans="1:20">
      <c r="A3970" s="515">
        <f t="shared" si="0"/>
        <v>3966</v>
      </c>
      <c r="B3970" s="515">
        <f t="shared" si="1"/>
        <v>3966</v>
      </c>
      <c r="C3970" s="105">
        <v>39807</v>
      </c>
      <c r="D3970" s="262"/>
      <c r="E3970" s="262"/>
      <c r="F3970" s="262"/>
      <c r="G3970" s="262"/>
      <c r="H3970" s="262"/>
      <c r="I3970" s="206"/>
      <c r="J3970" s="206"/>
      <c r="K3970" s="206"/>
      <c r="L3970" s="206"/>
      <c r="M3970" s="206"/>
      <c r="N3970" s="206"/>
      <c r="O3970" s="206"/>
      <c r="P3970" s="206"/>
      <c r="Q3970" s="206"/>
      <c r="R3970" s="206"/>
      <c r="S3970" s="206"/>
      <c r="T3970" s="206"/>
    </row>
    <row r="3971" spans="1:20">
      <c r="A3971" s="515">
        <f t="shared" si="0"/>
        <v>3967</v>
      </c>
      <c r="B3971" s="515">
        <f t="shared" si="1"/>
        <v>3967</v>
      </c>
      <c r="C3971" s="105">
        <v>39807</v>
      </c>
      <c r="D3971" s="262"/>
      <c r="E3971" s="262"/>
      <c r="F3971" s="262"/>
      <c r="G3971" s="262"/>
      <c r="H3971" s="262"/>
      <c r="I3971" s="206"/>
      <c r="J3971" s="206"/>
      <c r="K3971" s="206"/>
      <c r="L3971" s="206"/>
      <c r="M3971" s="206"/>
      <c r="N3971" s="206"/>
      <c r="O3971" s="206"/>
      <c r="P3971" s="206"/>
      <c r="Q3971" s="206"/>
      <c r="R3971" s="206"/>
      <c r="S3971" s="206"/>
      <c r="T3971" s="206"/>
    </row>
    <row r="3972" spans="1:20">
      <c r="A3972" s="515">
        <f t="shared" si="0"/>
        <v>3968</v>
      </c>
      <c r="B3972" s="515">
        <f t="shared" si="1"/>
        <v>3968</v>
      </c>
      <c r="C3972" s="105">
        <v>39807</v>
      </c>
      <c r="D3972" s="262"/>
      <c r="E3972" s="262"/>
      <c r="F3972" s="262"/>
      <c r="G3972" s="262"/>
      <c r="H3972" s="262"/>
      <c r="I3972" s="206"/>
      <c r="J3972" s="206"/>
      <c r="K3972" s="206"/>
      <c r="L3972" s="206"/>
      <c r="M3972" s="206"/>
      <c r="N3972" s="206"/>
      <c r="O3972" s="206"/>
      <c r="P3972" s="206"/>
      <c r="Q3972" s="206"/>
      <c r="R3972" s="206"/>
      <c r="S3972" s="206"/>
      <c r="T3972" s="206"/>
    </row>
    <row r="3973" spans="1:20">
      <c r="A3973" s="515">
        <f t="shared" si="0"/>
        <v>3969</v>
      </c>
      <c r="B3973" s="515">
        <f t="shared" si="1"/>
        <v>3969</v>
      </c>
      <c r="C3973" s="105">
        <v>39807</v>
      </c>
      <c r="D3973" s="262"/>
      <c r="E3973" s="262"/>
      <c r="F3973" s="262"/>
      <c r="G3973" s="262"/>
      <c r="H3973" s="262"/>
      <c r="I3973" s="206"/>
      <c r="J3973" s="206"/>
      <c r="K3973" s="206"/>
      <c r="L3973" s="206"/>
      <c r="M3973" s="206"/>
      <c r="N3973" s="206"/>
      <c r="O3973" s="206"/>
      <c r="P3973" s="206"/>
      <c r="Q3973" s="206"/>
      <c r="R3973" s="206"/>
      <c r="S3973" s="206"/>
      <c r="T3973" s="206"/>
    </row>
    <row r="3974" spans="1:20">
      <c r="A3974" s="515">
        <f t="shared" si="0"/>
        <v>3970</v>
      </c>
      <c r="B3974" s="515">
        <f t="shared" si="1"/>
        <v>3970</v>
      </c>
      <c r="C3974" s="105">
        <v>39807</v>
      </c>
      <c r="D3974" s="262"/>
      <c r="E3974" s="262"/>
      <c r="F3974" s="262"/>
      <c r="G3974" s="262"/>
      <c r="H3974" s="262"/>
      <c r="I3974" s="206"/>
      <c r="J3974" s="206"/>
      <c r="K3974" s="206"/>
      <c r="L3974" s="206"/>
      <c r="M3974" s="206"/>
      <c r="N3974" s="206"/>
      <c r="O3974" s="206"/>
      <c r="P3974" s="206"/>
      <c r="Q3974" s="206"/>
      <c r="R3974" s="206"/>
      <c r="S3974" s="206"/>
      <c r="T3974" s="206"/>
    </row>
    <row r="3975" spans="1:20">
      <c r="A3975" s="515">
        <f t="shared" si="0"/>
        <v>3971</v>
      </c>
      <c r="B3975" s="515">
        <f t="shared" si="1"/>
        <v>3971</v>
      </c>
      <c r="C3975" s="105">
        <v>39807</v>
      </c>
      <c r="D3975" s="262"/>
      <c r="E3975" s="262"/>
      <c r="F3975" s="262"/>
      <c r="G3975" s="262"/>
      <c r="H3975" s="262"/>
      <c r="I3975" s="206"/>
      <c r="J3975" s="206"/>
      <c r="K3975" s="206"/>
      <c r="L3975" s="206"/>
      <c r="M3975" s="206"/>
      <c r="N3975" s="206"/>
      <c r="O3975" s="206"/>
      <c r="P3975" s="206"/>
      <c r="Q3975" s="206"/>
      <c r="R3975" s="206"/>
      <c r="S3975" s="206"/>
      <c r="T3975" s="206"/>
    </row>
    <row r="3976" spans="1:20">
      <c r="A3976" s="515">
        <f t="shared" si="0"/>
        <v>3972</v>
      </c>
      <c r="B3976" s="515">
        <f t="shared" si="1"/>
        <v>3972</v>
      </c>
      <c r="C3976" s="105">
        <v>39807</v>
      </c>
      <c r="D3976" s="262"/>
      <c r="E3976" s="262"/>
      <c r="F3976" s="262"/>
      <c r="G3976" s="262"/>
      <c r="H3976" s="262"/>
      <c r="I3976" s="206"/>
      <c r="J3976" s="206"/>
      <c r="K3976" s="206"/>
      <c r="L3976" s="206"/>
      <c r="M3976" s="206"/>
      <c r="N3976" s="206"/>
      <c r="O3976" s="206"/>
      <c r="P3976" s="206"/>
      <c r="Q3976" s="206"/>
      <c r="R3976" s="206"/>
      <c r="S3976" s="206"/>
      <c r="T3976" s="206"/>
    </row>
    <row r="3977" spans="1:20">
      <c r="A3977" s="515">
        <f t="shared" si="0"/>
        <v>3973</v>
      </c>
      <c r="B3977" s="515">
        <f t="shared" si="1"/>
        <v>3973</v>
      </c>
      <c r="C3977" s="105">
        <v>39807</v>
      </c>
      <c r="D3977" s="262"/>
      <c r="E3977" s="262"/>
      <c r="F3977" s="262"/>
      <c r="G3977" s="262"/>
      <c r="H3977" s="262"/>
      <c r="I3977" s="206"/>
      <c r="J3977" s="206"/>
      <c r="K3977" s="206"/>
      <c r="L3977" s="206"/>
      <c r="M3977" s="206"/>
      <c r="N3977" s="206"/>
      <c r="O3977" s="206"/>
      <c r="P3977" s="206"/>
      <c r="Q3977" s="206"/>
      <c r="R3977" s="206"/>
      <c r="S3977" s="206"/>
      <c r="T3977" s="206"/>
    </row>
    <row r="3978" spans="1:20">
      <c r="A3978" s="515">
        <f t="shared" si="0"/>
        <v>3974</v>
      </c>
      <c r="B3978" s="515">
        <f t="shared" si="1"/>
        <v>3974</v>
      </c>
      <c r="C3978" s="105">
        <v>39807</v>
      </c>
      <c r="D3978" s="262"/>
      <c r="E3978" s="262"/>
      <c r="F3978" s="262"/>
      <c r="G3978" s="262"/>
      <c r="H3978" s="262"/>
      <c r="I3978" s="206"/>
      <c r="J3978" s="206"/>
      <c r="K3978" s="206"/>
      <c r="L3978" s="206"/>
      <c r="M3978" s="206"/>
      <c r="N3978" s="206"/>
      <c r="O3978" s="206"/>
      <c r="P3978" s="206"/>
      <c r="Q3978" s="206"/>
      <c r="R3978" s="206"/>
      <c r="S3978" s="206"/>
      <c r="T3978" s="206"/>
    </row>
    <row r="3979" spans="1:20">
      <c r="A3979" s="515">
        <f t="shared" si="0"/>
        <v>3975</v>
      </c>
      <c r="B3979" s="515">
        <f t="shared" si="1"/>
        <v>3975</v>
      </c>
      <c r="C3979" s="105">
        <v>39807</v>
      </c>
      <c r="D3979" s="262"/>
      <c r="E3979" s="262"/>
      <c r="F3979" s="262"/>
      <c r="G3979" s="262"/>
      <c r="H3979" s="262"/>
      <c r="I3979" s="206"/>
      <c r="J3979" s="206"/>
      <c r="K3979" s="206"/>
      <c r="L3979" s="206"/>
      <c r="M3979" s="206"/>
      <c r="N3979" s="206"/>
      <c r="O3979" s="206"/>
      <c r="P3979" s="206"/>
      <c r="Q3979" s="206"/>
      <c r="R3979" s="206"/>
      <c r="S3979" s="206"/>
      <c r="T3979" s="206"/>
    </row>
    <row r="3980" spans="1:20">
      <c r="A3980" s="515">
        <f t="shared" si="0"/>
        <v>3976</v>
      </c>
      <c r="B3980" s="515">
        <f t="shared" si="1"/>
        <v>3976</v>
      </c>
      <c r="C3980" s="105">
        <v>39807</v>
      </c>
      <c r="D3980" s="262"/>
      <c r="E3980" s="105">
        <v>39856</v>
      </c>
      <c r="F3980" s="262"/>
      <c r="G3980" s="105">
        <v>39864</v>
      </c>
      <c r="H3980" s="262"/>
      <c r="I3980" s="206"/>
      <c r="J3980" s="206"/>
      <c r="K3980" s="206"/>
      <c r="L3980" s="206"/>
      <c r="M3980" s="206"/>
      <c r="N3980" s="206"/>
      <c r="O3980" s="206"/>
      <c r="P3980" s="206"/>
      <c r="Q3980" s="206"/>
      <c r="R3980" s="206"/>
      <c r="S3980" s="206"/>
      <c r="T3980" s="206"/>
    </row>
    <row r="3981" spans="1:20">
      <c r="A3981" s="515">
        <f t="shared" si="0"/>
        <v>3977</v>
      </c>
      <c r="B3981" s="515">
        <f t="shared" si="1"/>
        <v>3977</v>
      </c>
      <c r="C3981" s="105">
        <v>39807</v>
      </c>
      <c r="D3981" s="262"/>
      <c r="E3981" s="105">
        <v>39856</v>
      </c>
      <c r="F3981" s="262"/>
      <c r="G3981" s="262"/>
      <c r="H3981" s="262"/>
      <c r="I3981" s="206"/>
      <c r="J3981" s="206"/>
      <c r="K3981" s="206"/>
      <c r="L3981" s="206"/>
      <c r="M3981" s="206"/>
      <c r="N3981" s="206"/>
      <c r="O3981" s="206"/>
      <c r="P3981" s="206"/>
      <c r="Q3981" s="206"/>
      <c r="R3981" s="206"/>
      <c r="S3981" s="206"/>
      <c r="T3981" s="206"/>
    </row>
    <row r="3982" spans="1:20">
      <c r="A3982" s="515">
        <f t="shared" si="0"/>
        <v>3978</v>
      </c>
      <c r="B3982" s="515">
        <f t="shared" si="1"/>
        <v>3978</v>
      </c>
      <c r="C3982" s="105">
        <v>39807</v>
      </c>
      <c r="D3982" s="262"/>
      <c r="E3982" s="105">
        <v>39856</v>
      </c>
      <c r="F3982" s="262"/>
      <c r="G3982" s="105">
        <v>39864</v>
      </c>
      <c r="H3982" s="262"/>
      <c r="I3982" s="206"/>
      <c r="J3982" s="206"/>
      <c r="K3982" s="206"/>
      <c r="L3982" s="206"/>
      <c r="M3982" s="206"/>
      <c r="N3982" s="206"/>
      <c r="O3982" s="206"/>
      <c r="P3982" s="206"/>
      <c r="Q3982" s="206"/>
      <c r="R3982" s="206"/>
      <c r="S3982" s="206"/>
      <c r="T3982" s="206"/>
    </row>
    <row r="3983" spans="1:20">
      <c r="A3983" s="515">
        <f t="shared" si="0"/>
        <v>3979</v>
      </c>
      <c r="B3983" s="515">
        <f t="shared" si="1"/>
        <v>3979</v>
      </c>
      <c r="C3983" s="105">
        <v>39807</v>
      </c>
      <c r="D3983" s="262"/>
      <c r="E3983" s="262"/>
      <c r="F3983" s="262"/>
      <c r="G3983" s="262"/>
      <c r="H3983" s="262"/>
      <c r="I3983" s="206"/>
      <c r="J3983" s="206"/>
      <c r="K3983" s="206"/>
      <c r="L3983" s="206"/>
      <c r="M3983" s="206"/>
      <c r="N3983" s="206"/>
      <c r="O3983" s="206"/>
      <c r="P3983" s="206"/>
      <c r="Q3983" s="206"/>
      <c r="R3983" s="206"/>
      <c r="S3983" s="206"/>
      <c r="T3983" s="206"/>
    </row>
    <row r="3984" spans="1:20">
      <c r="A3984" s="515">
        <f t="shared" si="0"/>
        <v>3980</v>
      </c>
      <c r="B3984" s="515">
        <f t="shared" si="1"/>
        <v>3980</v>
      </c>
      <c r="C3984" s="105">
        <v>39807</v>
      </c>
      <c r="D3984" s="262"/>
      <c r="E3984" s="105">
        <v>39856</v>
      </c>
      <c r="F3984" s="262"/>
      <c r="G3984" s="105">
        <v>39864</v>
      </c>
      <c r="H3984" s="262"/>
      <c r="I3984" s="206"/>
      <c r="J3984" s="206"/>
      <c r="K3984" s="206"/>
      <c r="L3984" s="206"/>
      <c r="M3984" s="206"/>
      <c r="N3984" s="206"/>
      <c r="O3984" s="206"/>
      <c r="P3984" s="206"/>
      <c r="Q3984" s="206"/>
      <c r="R3984" s="206"/>
      <c r="S3984" s="206"/>
      <c r="T3984" s="206"/>
    </row>
    <row r="3985" spans="1:20">
      <c r="A3985" s="515">
        <f t="shared" si="0"/>
        <v>3981</v>
      </c>
      <c r="B3985" s="515">
        <f t="shared" si="1"/>
        <v>3981</v>
      </c>
      <c r="C3985" s="105">
        <v>39807</v>
      </c>
      <c r="D3985" s="262"/>
      <c r="E3985" s="262"/>
      <c r="F3985" s="262"/>
      <c r="G3985" s="262"/>
      <c r="H3985" s="262"/>
      <c r="I3985" s="206"/>
      <c r="J3985" s="206"/>
      <c r="K3985" s="206"/>
      <c r="L3985" s="206"/>
      <c r="M3985" s="206"/>
      <c r="N3985" s="206"/>
      <c r="O3985" s="206"/>
      <c r="P3985" s="206"/>
      <c r="Q3985" s="206"/>
      <c r="R3985" s="206"/>
      <c r="S3985" s="206"/>
      <c r="T3985" s="206"/>
    </row>
    <row r="3986" spans="1:20">
      <c r="A3986" s="515">
        <f t="shared" si="0"/>
        <v>3982</v>
      </c>
      <c r="B3986" s="515">
        <f t="shared" si="1"/>
        <v>3982</v>
      </c>
      <c r="C3986" s="105">
        <v>39807</v>
      </c>
      <c r="D3986" s="262"/>
      <c r="E3986" s="262"/>
      <c r="F3986" s="262"/>
      <c r="G3986" s="262"/>
      <c r="H3986" s="262"/>
      <c r="I3986" s="206"/>
      <c r="J3986" s="206"/>
      <c r="K3986" s="206"/>
      <c r="L3986" s="206"/>
      <c r="M3986" s="206"/>
      <c r="N3986" s="206"/>
      <c r="O3986" s="206"/>
      <c r="P3986" s="206"/>
      <c r="Q3986" s="206"/>
      <c r="R3986" s="206"/>
      <c r="S3986" s="206"/>
      <c r="T3986" s="206"/>
    </row>
    <row r="3987" spans="1:20">
      <c r="A3987" s="515">
        <f t="shared" si="0"/>
        <v>3983</v>
      </c>
      <c r="B3987" s="515">
        <f t="shared" si="1"/>
        <v>3983</v>
      </c>
      <c r="C3987" s="105">
        <v>39807</v>
      </c>
      <c r="D3987" s="262"/>
      <c r="E3987" s="262"/>
      <c r="F3987" s="262"/>
      <c r="G3987" s="262"/>
      <c r="H3987" s="262"/>
      <c r="I3987" s="206"/>
      <c r="J3987" s="206"/>
      <c r="K3987" s="206"/>
      <c r="L3987" s="206"/>
      <c r="M3987" s="206"/>
      <c r="N3987" s="206"/>
      <c r="O3987" s="206"/>
      <c r="P3987" s="206"/>
      <c r="Q3987" s="206"/>
      <c r="R3987" s="206"/>
      <c r="S3987" s="206"/>
      <c r="T3987" s="206"/>
    </row>
    <row r="3988" spans="1:20">
      <c r="A3988" s="515">
        <f t="shared" si="0"/>
        <v>3984</v>
      </c>
      <c r="B3988" s="515">
        <f t="shared" si="1"/>
        <v>3984</v>
      </c>
      <c r="C3988" s="105">
        <v>39808</v>
      </c>
      <c r="D3988" s="262"/>
      <c r="E3988" s="262"/>
      <c r="F3988" s="262"/>
      <c r="G3988" s="262"/>
      <c r="H3988" s="262"/>
      <c r="I3988" s="206"/>
      <c r="J3988" s="206"/>
      <c r="K3988" s="206"/>
      <c r="L3988" s="206"/>
      <c r="M3988" s="206"/>
      <c r="N3988" s="206"/>
      <c r="O3988" s="206"/>
      <c r="P3988" s="206"/>
      <c r="Q3988" s="206"/>
      <c r="R3988" s="206"/>
      <c r="S3988" s="206"/>
      <c r="T3988" s="206"/>
    </row>
    <row r="3989" spans="1:20">
      <c r="A3989" s="515">
        <f t="shared" si="0"/>
        <v>3985</v>
      </c>
      <c r="B3989" s="515">
        <f t="shared" si="1"/>
        <v>3985</v>
      </c>
      <c r="C3989" s="105">
        <v>39808</v>
      </c>
      <c r="D3989" s="262"/>
      <c r="E3989" s="262"/>
      <c r="F3989" s="262"/>
      <c r="G3989" s="262"/>
      <c r="H3989" s="262"/>
      <c r="I3989" s="206"/>
      <c r="J3989" s="206"/>
      <c r="K3989" s="206"/>
      <c r="L3989" s="206"/>
      <c r="M3989" s="206"/>
      <c r="N3989" s="206"/>
      <c r="O3989" s="206"/>
      <c r="P3989" s="206"/>
      <c r="Q3989" s="206"/>
      <c r="R3989" s="206"/>
      <c r="S3989" s="206"/>
      <c r="T3989" s="206"/>
    </row>
    <row r="3990" spans="1:20">
      <c r="A3990" s="515">
        <f t="shared" si="0"/>
        <v>3986</v>
      </c>
      <c r="B3990" s="515">
        <f t="shared" si="1"/>
        <v>3986</v>
      </c>
      <c r="C3990" s="105">
        <v>39808</v>
      </c>
      <c r="D3990" s="262"/>
      <c r="E3990" s="262"/>
      <c r="F3990" s="262"/>
      <c r="G3990" s="262"/>
      <c r="H3990" s="262"/>
      <c r="I3990" s="206"/>
      <c r="J3990" s="206"/>
      <c r="K3990" s="206"/>
      <c r="L3990" s="206"/>
      <c r="M3990" s="206"/>
      <c r="N3990" s="206"/>
      <c r="O3990" s="206"/>
      <c r="P3990" s="206"/>
      <c r="Q3990" s="206"/>
      <c r="R3990" s="206"/>
      <c r="S3990" s="206"/>
      <c r="T3990" s="206"/>
    </row>
    <row r="3991" spans="1:20">
      <c r="A3991" s="515">
        <f t="shared" si="0"/>
        <v>3987</v>
      </c>
      <c r="B3991" s="515">
        <f t="shared" si="1"/>
        <v>3987</v>
      </c>
      <c r="C3991" s="105">
        <v>39808</v>
      </c>
      <c r="D3991" s="262"/>
      <c r="E3991" s="262"/>
      <c r="F3991" s="262"/>
      <c r="G3991" s="262"/>
      <c r="H3991" s="262"/>
      <c r="I3991" s="206"/>
      <c r="J3991" s="206"/>
      <c r="K3991" s="206"/>
      <c r="L3991" s="206"/>
      <c r="M3991" s="206"/>
      <c r="N3991" s="206"/>
      <c r="O3991" s="206"/>
      <c r="P3991" s="206"/>
      <c r="Q3991" s="206"/>
      <c r="R3991" s="206"/>
      <c r="S3991" s="206"/>
      <c r="T3991" s="206"/>
    </row>
    <row r="3992" spans="1:20">
      <c r="A3992" s="515">
        <f t="shared" si="0"/>
        <v>3988</v>
      </c>
      <c r="B3992" s="515">
        <f t="shared" si="1"/>
        <v>3988</v>
      </c>
      <c r="C3992" s="105">
        <v>39808</v>
      </c>
      <c r="D3992" s="262"/>
      <c r="E3992" s="262"/>
      <c r="F3992" s="262"/>
      <c r="G3992" s="262"/>
      <c r="H3992" s="262"/>
      <c r="I3992" s="206"/>
      <c r="J3992" s="206"/>
      <c r="K3992" s="206"/>
      <c r="L3992" s="206"/>
      <c r="M3992" s="206"/>
      <c r="N3992" s="206"/>
      <c r="O3992" s="206"/>
      <c r="P3992" s="206"/>
      <c r="Q3992" s="206"/>
      <c r="R3992" s="206"/>
      <c r="S3992" s="206"/>
      <c r="T3992" s="206"/>
    </row>
    <row r="3993" spans="1:20">
      <c r="A3993" s="515">
        <f t="shared" si="0"/>
        <v>3989</v>
      </c>
      <c r="B3993" s="515">
        <f t="shared" si="1"/>
        <v>3989</v>
      </c>
      <c r="C3993" s="105">
        <v>39808</v>
      </c>
      <c r="D3993" s="262"/>
      <c r="E3993" s="105">
        <v>39883</v>
      </c>
      <c r="F3993" s="262"/>
      <c r="G3993" s="262"/>
      <c r="H3993" s="262"/>
      <c r="I3993" s="206"/>
      <c r="J3993" s="206"/>
      <c r="K3993" s="206"/>
      <c r="L3993" s="206"/>
      <c r="M3993" s="206"/>
      <c r="N3993" s="206"/>
      <c r="O3993" s="206"/>
      <c r="P3993" s="206"/>
      <c r="Q3993" s="206"/>
      <c r="R3993" s="206"/>
      <c r="S3993" s="206"/>
      <c r="T3993" s="206"/>
    </row>
    <row r="3994" spans="1:20">
      <c r="A3994" s="515">
        <f t="shared" si="0"/>
        <v>3990</v>
      </c>
      <c r="B3994" s="515">
        <f t="shared" si="1"/>
        <v>3990</v>
      </c>
      <c r="C3994" s="105">
        <v>39808</v>
      </c>
      <c r="D3994" s="262"/>
      <c r="E3994" s="262"/>
      <c r="F3994" s="262"/>
      <c r="G3994" s="262"/>
      <c r="H3994" s="262"/>
      <c r="I3994" s="206"/>
      <c r="J3994" s="206"/>
      <c r="K3994" s="206"/>
      <c r="L3994" s="206"/>
      <c r="M3994" s="206"/>
      <c r="N3994" s="206"/>
      <c r="O3994" s="206"/>
      <c r="P3994" s="206"/>
      <c r="Q3994" s="206"/>
      <c r="R3994" s="206"/>
      <c r="S3994" s="206"/>
      <c r="T3994" s="206"/>
    </row>
    <row r="3995" spans="1:20">
      <c r="A3995" s="515">
        <f t="shared" si="0"/>
        <v>3991</v>
      </c>
      <c r="B3995" s="515">
        <f t="shared" si="1"/>
        <v>3991</v>
      </c>
      <c r="C3995" s="105">
        <v>39808</v>
      </c>
      <c r="D3995" s="262"/>
      <c r="E3995" s="262"/>
      <c r="F3995" s="262"/>
      <c r="G3995" s="262"/>
      <c r="H3995" s="262"/>
      <c r="I3995" s="206"/>
      <c r="J3995" s="206"/>
      <c r="K3995" s="206"/>
      <c r="L3995" s="206"/>
      <c r="M3995" s="206"/>
      <c r="N3995" s="206"/>
      <c r="O3995" s="206"/>
      <c r="P3995" s="206"/>
      <c r="Q3995" s="206"/>
      <c r="R3995" s="206"/>
      <c r="S3995" s="206"/>
      <c r="T3995" s="206"/>
    </row>
    <row r="3996" spans="1:20">
      <c r="A3996" s="515">
        <f t="shared" si="0"/>
        <v>3992</v>
      </c>
      <c r="B3996" s="515">
        <f t="shared" si="1"/>
        <v>3992</v>
      </c>
      <c r="C3996" s="105">
        <v>39808</v>
      </c>
      <c r="D3996" s="262"/>
      <c r="E3996" s="105">
        <v>39856</v>
      </c>
      <c r="F3996" s="262"/>
      <c r="G3996" s="105">
        <v>39864</v>
      </c>
      <c r="H3996" s="262"/>
      <c r="I3996" s="206"/>
      <c r="J3996" s="206"/>
      <c r="K3996" s="206"/>
      <c r="L3996" s="206"/>
      <c r="M3996" s="206"/>
      <c r="N3996" s="206"/>
      <c r="O3996" s="206"/>
      <c r="P3996" s="206"/>
      <c r="Q3996" s="206"/>
      <c r="R3996" s="206"/>
      <c r="S3996" s="206"/>
      <c r="T3996" s="206"/>
    </row>
    <row r="3997" spans="1:20">
      <c r="A3997" s="515">
        <f t="shared" si="0"/>
        <v>3993</v>
      </c>
      <c r="B3997" s="515">
        <f t="shared" si="1"/>
        <v>3993</v>
      </c>
      <c r="C3997" s="105">
        <v>39808</v>
      </c>
      <c r="D3997" s="262"/>
      <c r="E3997" s="262"/>
      <c r="F3997" s="262"/>
      <c r="G3997" s="262"/>
      <c r="H3997" s="262"/>
      <c r="I3997" s="206"/>
      <c r="J3997" s="206"/>
      <c r="K3997" s="206"/>
      <c r="L3997" s="206"/>
      <c r="M3997" s="206"/>
      <c r="N3997" s="206"/>
      <c r="O3997" s="206"/>
      <c r="P3997" s="206"/>
      <c r="Q3997" s="206"/>
      <c r="R3997" s="206"/>
      <c r="S3997" s="206"/>
      <c r="T3997" s="206"/>
    </row>
    <row r="3998" spans="1:20">
      <c r="A3998" s="515">
        <f t="shared" si="0"/>
        <v>3994</v>
      </c>
      <c r="B3998" s="515">
        <f t="shared" si="1"/>
        <v>3994</v>
      </c>
      <c r="C3998" s="105">
        <v>39808</v>
      </c>
      <c r="D3998" s="262"/>
      <c r="E3998" s="262"/>
      <c r="F3998" s="262"/>
      <c r="G3998" s="262"/>
      <c r="H3998" s="262"/>
      <c r="I3998" s="206"/>
      <c r="J3998" s="206"/>
      <c r="K3998" s="206"/>
      <c r="L3998" s="206"/>
      <c r="M3998" s="206"/>
      <c r="N3998" s="206"/>
      <c r="O3998" s="206"/>
      <c r="P3998" s="206"/>
      <c r="Q3998" s="206"/>
      <c r="R3998" s="206"/>
      <c r="S3998" s="206"/>
      <c r="T3998" s="206"/>
    </row>
    <row r="3999" spans="1:20">
      <c r="A3999" s="515">
        <f t="shared" si="0"/>
        <v>3995</v>
      </c>
      <c r="B3999" s="515">
        <f t="shared" si="1"/>
        <v>3995</v>
      </c>
      <c r="C3999" s="105">
        <v>39808</v>
      </c>
      <c r="D3999" s="262"/>
      <c r="E3999" s="262"/>
      <c r="F3999" s="262"/>
      <c r="G3999" s="262"/>
      <c r="H3999" s="262"/>
      <c r="I3999" s="206"/>
      <c r="J3999" s="206"/>
      <c r="K3999" s="206"/>
      <c r="L3999" s="206"/>
      <c r="M3999" s="206"/>
      <c r="N3999" s="206"/>
      <c r="O3999" s="206"/>
      <c r="P3999" s="206"/>
      <c r="Q3999" s="206"/>
      <c r="R3999" s="206"/>
      <c r="S3999" s="206"/>
      <c r="T3999" s="206"/>
    </row>
    <row r="4000" spans="1:20">
      <c r="A4000" s="515">
        <f t="shared" ref="A4000:A4065" si="2">A3999+1</f>
        <v>3996</v>
      </c>
      <c r="B4000" s="515">
        <f t="shared" ref="B4000:B4063" si="3">B3999+1</f>
        <v>3996</v>
      </c>
      <c r="C4000" s="105">
        <v>39808</v>
      </c>
      <c r="D4000" s="262"/>
      <c r="E4000" s="262"/>
      <c r="F4000" s="262"/>
      <c r="G4000" s="262"/>
      <c r="H4000" s="262"/>
      <c r="I4000" s="206"/>
      <c r="J4000" s="206"/>
      <c r="K4000" s="206"/>
      <c r="L4000" s="206"/>
      <c r="M4000" s="206"/>
      <c r="N4000" s="206"/>
      <c r="O4000" s="206"/>
      <c r="P4000" s="206"/>
      <c r="Q4000" s="206"/>
      <c r="R4000" s="206"/>
      <c r="S4000" s="206"/>
      <c r="T4000" s="206"/>
    </row>
    <row r="4001" spans="1:20">
      <c r="A4001" s="515">
        <f t="shared" si="2"/>
        <v>3997</v>
      </c>
      <c r="B4001" s="515">
        <f t="shared" si="3"/>
        <v>3997</v>
      </c>
      <c r="C4001" s="105">
        <v>39808</v>
      </c>
      <c r="D4001" s="262"/>
      <c r="E4001" s="262"/>
      <c r="F4001" s="262"/>
      <c r="G4001" s="262"/>
      <c r="H4001" s="262"/>
      <c r="I4001" s="206"/>
      <c r="J4001" s="206"/>
      <c r="K4001" s="206"/>
      <c r="L4001" s="206"/>
      <c r="M4001" s="206"/>
      <c r="N4001" s="206"/>
      <c r="O4001" s="206"/>
      <c r="P4001" s="206"/>
      <c r="Q4001" s="206"/>
      <c r="R4001" s="206"/>
      <c r="S4001" s="206"/>
      <c r="T4001" s="206"/>
    </row>
    <row r="4002" spans="1:20">
      <c r="A4002" s="515">
        <f t="shared" si="2"/>
        <v>3998</v>
      </c>
      <c r="B4002" s="515">
        <f t="shared" si="3"/>
        <v>3998</v>
      </c>
      <c r="C4002" s="105">
        <v>39808</v>
      </c>
      <c r="D4002" s="262"/>
      <c r="E4002" s="105">
        <v>39856</v>
      </c>
      <c r="F4002" s="262"/>
      <c r="G4002" s="105">
        <v>39864</v>
      </c>
      <c r="H4002" s="262"/>
      <c r="I4002" s="206"/>
      <c r="J4002" s="206"/>
      <c r="K4002" s="206"/>
      <c r="L4002" s="206"/>
      <c r="M4002" s="206"/>
      <c r="N4002" s="206"/>
      <c r="O4002" s="206"/>
      <c r="P4002" s="206"/>
      <c r="Q4002" s="206"/>
      <c r="R4002" s="206"/>
      <c r="S4002" s="206"/>
      <c r="T4002" s="206"/>
    </row>
    <row r="4003" spans="1:20">
      <c r="A4003" s="515">
        <f t="shared" si="2"/>
        <v>3999</v>
      </c>
      <c r="B4003" s="515">
        <f t="shared" si="3"/>
        <v>3999</v>
      </c>
      <c r="C4003" s="105">
        <v>39808</v>
      </c>
      <c r="D4003" s="262"/>
      <c r="E4003" s="262"/>
      <c r="F4003" s="262"/>
      <c r="G4003" s="262"/>
      <c r="H4003" s="262"/>
      <c r="I4003" s="206"/>
      <c r="J4003" s="206"/>
      <c r="K4003" s="206"/>
      <c r="L4003" s="206"/>
      <c r="M4003" s="206"/>
      <c r="N4003" s="206"/>
      <c r="O4003" s="206"/>
      <c r="P4003" s="206"/>
      <c r="Q4003" s="206"/>
      <c r="R4003" s="206"/>
      <c r="S4003" s="206"/>
      <c r="T4003" s="206"/>
    </row>
    <row r="4004" spans="1:20">
      <c r="A4004" s="515">
        <f t="shared" si="2"/>
        <v>4000</v>
      </c>
      <c r="B4004" s="515">
        <f t="shared" si="3"/>
        <v>4000</v>
      </c>
      <c r="C4004" s="105">
        <v>39808</v>
      </c>
      <c r="D4004" s="262"/>
      <c r="E4004" s="105">
        <v>39857</v>
      </c>
      <c r="F4004" s="262"/>
      <c r="G4004" s="105">
        <v>39864</v>
      </c>
      <c r="H4004" s="262"/>
      <c r="I4004" s="206"/>
      <c r="J4004" s="206"/>
      <c r="K4004" s="206"/>
      <c r="L4004" s="206"/>
      <c r="M4004" s="206"/>
      <c r="N4004" s="206"/>
      <c r="O4004" s="206"/>
      <c r="P4004" s="206"/>
      <c r="Q4004" s="206"/>
      <c r="R4004" s="206"/>
      <c r="S4004" s="206"/>
      <c r="T4004" s="206"/>
    </row>
    <row r="4005" spans="1:20">
      <c r="A4005" s="515">
        <f t="shared" si="2"/>
        <v>4001</v>
      </c>
      <c r="B4005" s="515">
        <f t="shared" si="3"/>
        <v>4001</v>
      </c>
      <c r="C4005" s="105">
        <v>39856</v>
      </c>
      <c r="D4005" s="262"/>
      <c r="E4005" s="105">
        <v>39857</v>
      </c>
      <c r="F4005" s="262"/>
      <c r="G4005" s="262"/>
      <c r="H4005" s="262"/>
      <c r="I4005" s="206"/>
      <c r="J4005" s="206"/>
      <c r="K4005" s="206"/>
      <c r="L4005" s="206"/>
      <c r="M4005" s="206"/>
      <c r="N4005" s="206"/>
      <c r="O4005" s="206"/>
      <c r="P4005" s="206"/>
      <c r="Q4005" s="206"/>
      <c r="R4005" s="206"/>
      <c r="S4005" s="206"/>
      <c r="T4005" s="206"/>
    </row>
    <row r="4006" spans="1:20">
      <c r="A4006" s="515">
        <f t="shared" si="2"/>
        <v>4002</v>
      </c>
      <c r="B4006" s="515">
        <f t="shared" si="3"/>
        <v>4002</v>
      </c>
      <c r="C4006" s="105">
        <v>39856</v>
      </c>
      <c r="D4006" s="262"/>
      <c r="E4006" s="105">
        <v>39856</v>
      </c>
      <c r="F4006" s="262"/>
      <c r="G4006" s="105">
        <v>39864</v>
      </c>
      <c r="H4006" s="262"/>
      <c r="I4006" s="206"/>
      <c r="J4006" s="206"/>
      <c r="K4006" s="206"/>
      <c r="L4006" s="206"/>
      <c r="M4006" s="206"/>
      <c r="N4006" s="206"/>
      <c r="O4006" s="206"/>
      <c r="P4006" s="206"/>
      <c r="Q4006" s="206"/>
      <c r="R4006" s="206"/>
      <c r="S4006" s="206"/>
      <c r="T4006" s="206"/>
    </row>
    <row r="4007" spans="1:20">
      <c r="A4007" s="515">
        <f t="shared" si="2"/>
        <v>4003</v>
      </c>
      <c r="B4007" s="515">
        <f t="shared" si="3"/>
        <v>4003</v>
      </c>
      <c r="C4007" s="105">
        <v>39856</v>
      </c>
      <c r="D4007" s="262"/>
      <c r="E4007" s="262"/>
      <c r="F4007" s="262"/>
      <c r="G4007" s="262"/>
      <c r="H4007" s="262"/>
      <c r="I4007" s="206"/>
      <c r="J4007" s="206"/>
      <c r="K4007" s="206"/>
      <c r="L4007" s="206"/>
      <c r="M4007" s="206"/>
      <c r="N4007" s="206"/>
      <c r="O4007" s="206"/>
      <c r="P4007" s="206"/>
      <c r="Q4007" s="206"/>
      <c r="R4007" s="206"/>
      <c r="S4007" s="206"/>
      <c r="T4007" s="206"/>
    </row>
    <row r="4008" spans="1:20">
      <c r="A4008" s="515">
        <f t="shared" si="2"/>
        <v>4004</v>
      </c>
      <c r="B4008" s="515">
        <f t="shared" si="3"/>
        <v>4004</v>
      </c>
      <c r="C4008" s="105">
        <v>39856</v>
      </c>
      <c r="D4008" s="262"/>
      <c r="E4008" s="105">
        <v>39856</v>
      </c>
      <c r="F4008" s="262"/>
      <c r="G4008" s="105">
        <v>39864</v>
      </c>
      <c r="H4008" s="262"/>
      <c r="I4008" s="206"/>
      <c r="J4008" s="206"/>
      <c r="K4008" s="206"/>
      <c r="L4008" s="206"/>
      <c r="M4008" s="206"/>
      <c r="N4008" s="206"/>
      <c r="O4008" s="206"/>
      <c r="P4008" s="206"/>
      <c r="Q4008" s="206"/>
      <c r="R4008" s="206"/>
      <c r="S4008" s="206"/>
      <c r="T4008" s="206"/>
    </row>
    <row r="4009" spans="1:20">
      <c r="A4009" s="515">
        <f t="shared" si="2"/>
        <v>4005</v>
      </c>
      <c r="B4009" s="515">
        <f t="shared" si="3"/>
        <v>4005</v>
      </c>
      <c r="C4009" s="105">
        <v>39856</v>
      </c>
      <c r="D4009" s="262"/>
      <c r="E4009" s="105">
        <v>39860</v>
      </c>
      <c r="F4009" s="262"/>
      <c r="G4009" s="262"/>
      <c r="H4009" s="262"/>
      <c r="I4009" s="206"/>
      <c r="J4009" s="206"/>
      <c r="K4009" s="206"/>
      <c r="L4009" s="206"/>
      <c r="M4009" s="206"/>
      <c r="N4009" s="206"/>
      <c r="O4009" s="206"/>
      <c r="P4009" s="206"/>
      <c r="Q4009" s="206"/>
      <c r="R4009" s="206"/>
      <c r="S4009" s="206"/>
      <c r="T4009" s="206"/>
    </row>
    <row r="4010" spans="1:20">
      <c r="A4010" s="515">
        <f t="shared" si="2"/>
        <v>4006</v>
      </c>
      <c r="B4010" s="515">
        <f t="shared" si="3"/>
        <v>4006</v>
      </c>
      <c r="C4010" s="105">
        <v>39856</v>
      </c>
      <c r="D4010" s="262"/>
      <c r="E4010" s="105">
        <v>39857</v>
      </c>
      <c r="F4010" s="262"/>
      <c r="G4010" s="105">
        <v>39864</v>
      </c>
      <c r="H4010" s="262"/>
      <c r="I4010" s="206"/>
      <c r="J4010" s="206"/>
      <c r="K4010" s="206"/>
      <c r="L4010" s="206"/>
      <c r="M4010" s="206"/>
      <c r="N4010" s="206"/>
      <c r="O4010" s="206"/>
      <c r="P4010" s="206"/>
      <c r="Q4010" s="206"/>
      <c r="R4010" s="206"/>
      <c r="S4010" s="206"/>
      <c r="T4010" s="206"/>
    </row>
    <row r="4011" spans="1:20">
      <c r="A4011" s="515">
        <f t="shared" si="2"/>
        <v>4007</v>
      </c>
      <c r="B4011" s="515">
        <f t="shared" si="3"/>
        <v>4007</v>
      </c>
      <c r="C4011" s="105">
        <v>39856</v>
      </c>
      <c r="D4011" s="262"/>
      <c r="E4011" s="105">
        <v>39856</v>
      </c>
      <c r="F4011" s="262"/>
      <c r="G4011" s="262"/>
      <c r="H4011" s="262"/>
      <c r="I4011" s="206"/>
      <c r="J4011" s="206"/>
      <c r="K4011" s="206"/>
      <c r="L4011" s="206"/>
      <c r="M4011" s="206"/>
      <c r="N4011" s="206"/>
      <c r="O4011" s="206"/>
      <c r="P4011" s="206"/>
      <c r="Q4011" s="206"/>
      <c r="R4011" s="206"/>
      <c r="S4011" s="206"/>
      <c r="T4011" s="206"/>
    </row>
    <row r="4012" spans="1:20">
      <c r="A4012" s="515">
        <f t="shared" si="2"/>
        <v>4008</v>
      </c>
      <c r="B4012" s="515">
        <f t="shared" si="3"/>
        <v>4008</v>
      </c>
      <c r="C4012" s="105">
        <v>39856</v>
      </c>
      <c r="D4012" s="262"/>
      <c r="E4012" s="105">
        <v>39860</v>
      </c>
      <c r="F4012" s="262"/>
      <c r="G4012" s="262"/>
      <c r="H4012" s="262"/>
      <c r="I4012" s="206"/>
      <c r="J4012" s="206"/>
      <c r="K4012" s="206"/>
      <c r="L4012" s="206"/>
      <c r="M4012" s="206"/>
      <c r="N4012" s="206"/>
      <c r="O4012" s="206"/>
      <c r="P4012" s="206"/>
      <c r="Q4012" s="206"/>
      <c r="R4012" s="206"/>
      <c r="S4012" s="206"/>
      <c r="T4012" s="206"/>
    </row>
    <row r="4013" spans="1:20">
      <c r="A4013" s="515">
        <f t="shared" si="2"/>
        <v>4009</v>
      </c>
      <c r="B4013" s="515">
        <f t="shared" si="3"/>
        <v>4009</v>
      </c>
      <c r="C4013" s="105">
        <v>39856</v>
      </c>
      <c r="D4013" s="262"/>
      <c r="E4013" s="105">
        <v>39860</v>
      </c>
      <c r="F4013" s="262"/>
      <c r="G4013" s="262"/>
      <c r="H4013" s="262"/>
      <c r="I4013" s="206"/>
      <c r="J4013" s="206"/>
      <c r="K4013" s="206"/>
      <c r="L4013" s="206"/>
      <c r="M4013" s="206"/>
      <c r="N4013" s="206"/>
      <c r="O4013" s="206"/>
      <c r="P4013" s="206"/>
      <c r="Q4013" s="206"/>
      <c r="R4013" s="206"/>
      <c r="S4013" s="206"/>
      <c r="T4013" s="206"/>
    </row>
    <row r="4014" spans="1:20">
      <c r="A4014" s="515">
        <f t="shared" si="2"/>
        <v>4010</v>
      </c>
      <c r="B4014" s="515">
        <f t="shared" si="3"/>
        <v>4010</v>
      </c>
      <c r="C4014" s="105">
        <v>39856</v>
      </c>
      <c r="D4014" s="262"/>
      <c r="E4014" s="105">
        <v>39857</v>
      </c>
      <c r="F4014" s="262"/>
      <c r="G4014" s="262"/>
      <c r="H4014" s="262"/>
      <c r="I4014" s="206"/>
      <c r="J4014" s="206"/>
      <c r="K4014" s="206"/>
      <c r="L4014" s="206"/>
      <c r="M4014" s="206"/>
      <c r="N4014" s="206"/>
      <c r="O4014" s="206"/>
      <c r="P4014" s="206"/>
      <c r="Q4014" s="206"/>
      <c r="R4014" s="206"/>
      <c r="S4014" s="206"/>
      <c r="T4014" s="206"/>
    </row>
    <row r="4015" spans="1:20">
      <c r="A4015" s="515">
        <f t="shared" si="2"/>
        <v>4011</v>
      </c>
      <c r="B4015" s="515">
        <f t="shared" si="3"/>
        <v>4011</v>
      </c>
      <c r="C4015" s="105">
        <v>39856</v>
      </c>
      <c r="D4015" s="262"/>
      <c r="E4015" s="105">
        <v>39857</v>
      </c>
      <c r="F4015" s="262"/>
      <c r="G4015" s="262"/>
      <c r="H4015" s="262"/>
      <c r="I4015" s="206"/>
      <c r="J4015" s="206"/>
      <c r="K4015" s="206"/>
      <c r="L4015" s="206"/>
      <c r="M4015" s="206"/>
      <c r="N4015" s="206"/>
      <c r="O4015" s="206"/>
      <c r="P4015" s="206"/>
      <c r="Q4015" s="206"/>
      <c r="R4015" s="206"/>
      <c r="S4015" s="206"/>
      <c r="T4015" s="206"/>
    </row>
    <row r="4016" spans="1:20">
      <c r="A4016" s="515">
        <f t="shared" si="2"/>
        <v>4012</v>
      </c>
      <c r="B4016" s="515">
        <f t="shared" si="3"/>
        <v>4012</v>
      </c>
      <c r="C4016" s="105">
        <v>39856</v>
      </c>
      <c r="D4016" s="262"/>
      <c r="E4016" s="105">
        <v>39857</v>
      </c>
      <c r="F4016" s="262"/>
      <c r="G4016" s="105">
        <v>39864</v>
      </c>
      <c r="H4016" s="262"/>
      <c r="I4016" s="206"/>
      <c r="J4016" s="206"/>
      <c r="K4016" s="206"/>
      <c r="L4016" s="206"/>
      <c r="M4016" s="206"/>
      <c r="N4016" s="206"/>
      <c r="O4016" s="206"/>
      <c r="P4016" s="206"/>
      <c r="Q4016" s="206"/>
      <c r="R4016" s="206"/>
      <c r="S4016" s="206"/>
      <c r="T4016" s="206"/>
    </row>
    <row r="4017" spans="1:20">
      <c r="A4017" s="515">
        <f t="shared" si="2"/>
        <v>4013</v>
      </c>
      <c r="B4017" s="515">
        <f t="shared" si="3"/>
        <v>4013</v>
      </c>
      <c r="C4017" s="105">
        <v>39856</v>
      </c>
      <c r="D4017" s="262"/>
      <c r="E4017" s="105">
        <v>39861</v>
      </c>
      <c r="F4017" s="262"/>
      <c r="G4017" s="105">
        <v>39868</v>
      </c>
      <c r="H4017" s="262"/>
      <c r="I4017" s="206"/>
      <c r="J4017" s="206"/>
      <c r="K4017" s="206"/>
      <c r="L4017" s="206"/>
      <c r="M4017" s="206"/>
      <c r="N4017" s="206"/>
      <c r="O4017" s="206"/>
      <c r="P4017" s="206"/>
      <c r="Q4017" s="206"/>
      <c r="R4017" s="206"/>
      <c r="S4017" s="206"/>
      <c r="T4017" s="206"/>
    </row>
    <row r="4018" spans="1:20">
      <c r="A4018" s="515">
        <f t="shared" si="2"/>
        <v>4014</v>
      </c>
      <c r="B4018" s="515">
        <f t="shared" si="3"/>
        <v>4014</v>
      </c>
      <c r="C4018" s="105">
        <v>39856</v>
      </c>
      <c r="D4018" s="262"/>
      <c r="E4018" s="105">
        <v>39857</v>
      </c>
      <c r="F4018" s="262"/>
      <c r="G4018" s="105">
        <v>39864</v>
      </c>
      <c r="H4018" s="262"/>
      <c r="I4018" s="206"/>
      <c r="J4018" s="206"/>
      <c r="K4018" s="206"/>
      <c r="L4018" s="206"/>
      <c r="M4018" s="206"/>
      <c r="N4018" s="206"/>
      <c r="O4018" s="206"/>
      <c r="P4018" s="206"/>
      <c r="Q4018" s="206"/>
      <c r="R4018" s="206"/>
      <c r="S4018" s="206"/>
      <c r="T4018" s="206"/>
    </row>
    <row r="4019" spans="1:20">
      <c r="A4019" s="515">
        <f t="shared" si="2"/>
        <v>4015</v>
      </c>
      <c r="B4019" s="515">
        <f t="shared" si="3"/>
        <v>4015</v>
      </c>
      <c r="C4019" s="105">
        <v>39856</v>
      </c>
      <c r="D4019" s="262"/>
      <c r="E4019" s="105">
        <v>39857</v>
      </c>
      <c r="F4019" s="262"/>
      <c r="G4019" s="262"/>
      <c r="H4019" s="262"/>
      <c r="I4019" s="206"/>
      <c r="J4019" s="206"/>
      <c r="K4019" s="206"/>
      <c r="L4019" s="206"/>
      <c r="M4019" s="206"/>
      <c r="N4019" s="206"/>
      <c r="O4019" s="206"/>
      <c r="P4019" s="206"/>
      <c r="Q4019" s="206"/>
      <c r="R4019" s="206"/>
      <c r="S4019" s="206"/>
      <c r="T4019" s="206"/>
    </row>
    <row r="4020" spans="1:20">
      <c r="A4020" s="515">
        <f t="shared" si="2"/>
        <v>4016</v>
      </c>
      <c r="B4020" s="515">
        <f t="shared" si="3"/>
        <v>4016</v>
      </c>
      <c r="C4020" s="105">
        <v>39856</v>
      </c>
      <c r="D4020" s="262"/>
      <c r="E4020" s="105">
        <v>39857</v>
      </c>
      <c r="F4020" s="262"/>
      <c r="G4020" s="105">
        <v>39864</v>
      </c>
      <c r="H4020" s="262"/>
      <c r="I4020" s="206"/>
      <c r="J4020" s="206"/>
      <c r="K4020" s="206"/>
      <c r="L4020" s="206"/>
      <c r="M4020" s="206"/>
      <c r="N4020" s="206"/>
      <c r="O4020" s="206"/>
      <c r="P4020" s="206"/>
      <c r="Q4020" s="206"/>
      <c r="R4020" s="206"/>
      <c r="S4020" s="206"/>
      <c r="T4020" s="206"/>
    </row>
    <row r="4021" spans="1:20">
      <c r="A4021" s="515">
        <f t="shared" si="2"/>
        <v>4017</v>
      </c>
      <c r="B4021" s="515">
        <f t="shared" si="3"/>
        <v>4017</v>
      </c>
      <c r="C4021" s="105">
        <v>39856</v>
      </c>
      <c r="D4021" s="262"/>
      <c r="E4021" s="105">
        <v>39860</v>
      </c>
      <c r="F4021" s="262"/>
      <c r="G4021" s="262"/>
      <c r="H4021" s="262"/>
      <c r="I4021" s="206"/>
      <c r="J4021" s="206"/>
      <c r="K4021" s="206"/>
      <c r="L4021" s="206"/>
      <c r="M4021" s="206"/>
      <c r="N4021" s="206"/>
      <c r="O4021" s="206"/>
      <c r="P4021" s="206"/>
      <c r="Q4021" s="206"/>
      <c r="R4021" s="206"/>
      <c r="S4021" s="206"/>
      <c r="T4021" s="206"/>
    </row>
    <row r="4022" spans="1:20">
      <c r="A4022" s="515">
        <f t="shared" si="2"/>
        <v>4018</v>
      </c>
      <c r="B4022" s="515">
        <f t="shared" si="3"/>
        <v>4018</v>
      </c>
      <c r="C4022" s="105">
        <v>39857</v>
      </c>
      <c r="D4022" s="262"/>
      <c r="E4022" s="105">
        <v>39860</v>
      </c>
      <c r="F4022" s="262"/>
      <c r="G4022" s="105">
        <v>39864</v>
      </c>
      <c r="H4022" s="262"/>
      <c r="I4022" s="206"/>
      <c r="J4022" s="206"/>
      <c r="K4022" s="206"/>
      <c r="L4022" s="206"/>
      <c r="M4022" s="206"/>
      <c r="N4022" s="206"/>
      <c r="O4022" s="206"/>
      <c r="P4022" s="206"/>
      <c r="Q4022" s="206"/>
      <c r="R4022" s="206"/>
      <c r="S4022" s="206"/>
      <c r="T4022" s="206"/>
    </row>
    <row r="4023" spans="1:20">
      <c r="A4023" s="515">
        <f t="shared" si="2"/>
        <v>4019</v>
      </c>
      <c r="B4023" s="515">
        <f t="shared" si="3"/>
        <v>4019</v>
      </c>
      <c r="C4023" s="105">
        <v>39857</v>
      </c>
      <c r="D4023" s="262"/>
      <c r="E4023" s="105">
        <v>39860</v>
      </c>
      <c r="F4023" s="262"/>
      <c r="G4023" s="262"/>
      <c r="H4023" s="262"/>
      <c r="I4023" s="206"/>
      <c r="J4023" s="206"/>
      <c r="K4023" s="206"/>
      <c r="L4023" s="206"/>
      <c r="M4023" s="206"/>
      <c r="N4023" s="206"/>
      <c r="O4023" s="206"/>
      <c r="P4023" s="206"/>
      <c r="Q4023" s="206"/>
      <c r="R4023" s="206"/>
      <c r="S4023" s="206"/>
      <c r="T4023" s="206"/>
    </row>
    <row r="4024" spans="1:20">
      <c r="A4024" s="515">
        <f t="shared" si="2"/>
        <v>4020</v>
      </c>
      <c r="B4024" s="515">
        <f t="shared" si="3"/>
        <v>4020</v>
      </c>
      <c r="C4024" s="105">
        <v>39857</v>
      </c>
      <c r="D4024" s="262"/>
      <c r="E4024" s="105">
        <v>39857</v>
      </c>
      <c r="F4024" s="262"/>
      <c r="G4024" s="262"/>
      <c r="H4024" s="262"/>
      <c r="I4024" s="206"/>
      <c r="J4024" s="206"/>
      <c r="K4024" s="206"/>
      <c r="L4024" s="206"/>
      <c r="M4024" s="206"/>
      <c r="N4024" s="206"/>
      <c r="O4024" s="206"/>
      <c r="P4024" s="206"/>
      <c r="Q4024" s="206"/>
      <c r="R4024" s="206"/>
      <c r="S4024" s="206"/>
      <c r="T4024" s="206"/>
    </row>
    <row r="4025" spans="1:20">
      <c r="A4025" s="515">
        <f t="shared" si="2"/>
        <v>4021</v>
      </c>
      <c r="B4025" s="515">
        <f t="shared" si="3"/>
        <v>4021</v>
      </c>
      <c r="C4025" s="105">
        <v>39857</v>
      </c>
      <c r="D4025" s="262"/>
      <c r="E4025" s="105">
        <v>39857</v>
      </c>
      <c r="F4025" s="262"/>
      <c r="G4025" s="262"/>
      <c r="H4025" s="262"/>
      <c r="I4025" s="206"/>
      <c r="J4025" s="206"/>
      <c r="K4025" s="206"/>
      <c r="L4025" s="206"/>
      <c r="M4025" s="206"/>
      <c r="N4025" s="206"/>
      <c r="O4025" s="206"/>
      <c r="P4025" s="206"/>
      <c r="Q4025" s="206"/>
      <c r="R4025" s="206"/>
      <c r="S4025" s="206"/>
      <c r="T4025" s="206"/>
    </row>
    <row r="4026" spans="1:20">
      <c r="A4026" s="515">
        <f t="shared" si="2"/>
        <v>4022</v>
      </c>
      <c r="B4026" s="515">
        <f t="shared" si="3"/>
        <v>4022</v>
      </c>
      <c r="C4026" s="105">
        <v>39857</v>
      </c>
      <c r="D4026" s="262"/>
      <c r="E4026" s="262"/>
      <c r="F4026" s="262"/>
      <c r="G4026" s="262"/>
      <c r="H4026" s="262"/>
      <c r="I4026" s="206"/>
      <c r="J4026" s="206"/>
      <c r="K4026" s="206"/>
      <c r="L4026" s="206"/>
      <c r="M4026" s="206"/>
      <c r="N4026" s="206"/>
      <c r="O4026" s="206"/>
      <c r="P4026" s="206"/>
      <c r="Q4026" s="206"/>
      <c r="R4026" s="206"/>
      <c r="S4026" s="206"/>
      <c r="T4026" s="206"/>
    </row>
    <row r="4027" spans="1:20">
      <c r="A4027" s="515">
        <f t="shared" si="2"/>
        <v>4023</v>
      </c>
      <c r="B4027" s="515">
        <f t="shared" si="3"/>
        <v>4023</v>
      </c>
      <c r="C4027" s="105">
        <v>39857</v>
      </c>
      <c r="D4027" s="262"/>
      <c r="E4027" s="105">
        <v>39860</v>
      </c>
      <c r="F4027" s="262"/>
      <c r="G4027" s="262"/>
      <c r="H4027" s="262"/>
      <c r="I4027" s="206"/>
      <c r="J4027" s="206"/>
      <c r="K4027" s="206"/>
      <c r="L4027" s="206"/>
      <c r="M4027" s="206"/>
      <c r="N4027" s="206"/>
      <c r="O4027" s="206"/>
      <c r="P4027" s="206"/>
      <c r="Q4027" s="206"/>
      <c r="R4027" s="206"/>
      <c r="S4027" s="206"/>
      <c r="T4027" s="206"/>
    </row>
    <row r="4028" spans="1:20">
      <c r="A4028" s="515">
        <f t="shared" si="2"/>
        <v>4024</v>
      </c>
      <c r="B4028" s="515">
        <f t="shared" si="3"/>
        <v>4024</v>
      </c>
      <c r="C4028" s="105">
        <v>39857</v>
      </c>
      <c r="D4028" s="262"/>
      <c r="E4028" s="105">
        <v>39857</v>
      </c>
      <c r="F4028" s="262"/>
      <c r="G4028" s="262"/>
      <c r="H4028" s="262"/>
      <c r="I4028" s="206"/>
      <c r="J4028" s="206"/>
      <c r="K4028" s="206"/>
      <c r="L4028" s="206"/>
      <c r="M4028" s="206"/>
      <c r="N4028" s="206"/>
      <c r="O4028" s="206"/>
      <c r="P4028" s="206"/>
      <c r="Q4028" s="206"/>
      <c r="R4028" s="206"/>
      <c r="S4028" s="206"/>
      <c r="T4028" s="206"/>
    </row>
    <row r="4029" spans="1:20">
      <c r="A4029" s="515">
        <f t="shared" si="2"/>
        <v>4025</v>
      </c>
      <c r="B4029" s="515">
        <f t="shared" si="3"/>
        <v>4025</v>
      </c>
      <c r="C4029" s="105">
        <v>39857</v>
      </c>
      <c r="D4029" s="262"/>
      <c r="E4029" s="105">
        <v>39860</v>
      </c>
      <c r="F4029" s="262"/>
      <c r="G4029" s="262"/>
      <c r="H4029" s="262"/>
      <c r="I4029" s="206"/>
      <c r="J4029" s="206"/>
      <c r="K4029" s="206"/>
      <c r="L4029" s="206"/>
      <c r="M4029" s="206"/>
      <c r="N4029" s="206"/>
      <c r="O4029" s="206"/>
      <c r="P4029" s="206"/>
      <c r="Q4029" s="206"/>
      <c r="R4029" s="206"/>
      <c r="S4029" s="206"/>
      <c r="T4029" s="206"/>
    </row>
    <row r="4030" spans="1:20">
      <c r="A4030" s="515">
        <f t="shared" si="2"/>
        <v>4026</v>
      </c>
      <c r="B4030" s="515">
        <f t="shared" si="3"/>
        <v>4026</v>
      </c>
      <c r="C4030" s="105">
        <v>39857</v>
      </c>
      <c r="D4030" s="262"/>
      <c r="E4030" s="105">
        <v>39860</v>
      </c>
      <c r="F4030" s="262"/>
      <c r="G4030" s="262"/>
      <c r="H4030" s="262"/>
      <c r="I4030" s="206"/>
      <c r="J4030" s="206"/>
      <c r="K4030" s="206"/>
      <c r="L4030" s="206"/>
      <c r="M4030" s="206"/>
      <c r="N4030" s="206"/>
      <c r="O4030" s="206"/>
      <c r="P4030" s="206"/>
      <c r="Q4030" s="206"/>
      <c r="R4030" s="206"/>
      <c r="S4030" s="206"/>
      <c r="T4030" s="206"/>
    </row>
    <row r="4031" spans="1:20">
      <c r="A4031" s="515">
        <f t="shared" si="2"/>
        <v>4027</v>
      </c>
      <c r="B4031" s="515">
        <f t="shared" si="3"/>
        <v>4027</v>
      </c>
      <c r="C4031" s="105">
        <v>39857</v>
      </c>
      <c r="D4031" s="262"/>
      <c r="E4031" s="105">
        <v>39860</v>
      </c>
      <c r="F4031" s="262"/>
      <c r="G4031" s="262"/>
      <c r="H4031" s="262"/>
      <c r="I4031" s="206"/>
      <c r="J4031" s="206"/>
      <c r="K4031" s="206"/>
      <c r="L4031" s="206"/>
      <c r="M4031" s="206"/>
      <c r="N4031" s="206"/>
      <c r="O4031" s="206"/>
      <c r="P4031" s="206"/>
      <c r="Q4031" s="206"/>
      <c r="R4031" s="206"/>
      <c r="S4031" s="206"/>
      <c r="T4031" s="206"/>
    </row>
    <row r="4032" spans="1:20">
      <c r="A4032" s="515">
        <f t="shared" si="2"/>
        <v>4028</v>
      </c>
      <c r="B4032" s="515">
        <f t="shared" si="3"/>
        <v>4028</v>
      </c>
      <c r="C4032" s="105">
        <v>39857</v>
      </c>
      <c r="D4032" s="262"/>
      <c r="E4032" s="105">
        <v>39860</v>
      </c>
      <c r="F4032" s="262"/>
      <c r="G4032" s="262"/>
      <c r="H4032" s="262"/>
      <c r="I4032" s="206"/>
      <c r="J4032" s="206"/>
      <c r="K4032" s="206"/>
      <c r="L4032" s="206"/>
      <c r="M4032" s="206"/>
      <c r="N4032" s="206"/>
      <c r="O4032" s="206"/>
      <c r="P4032" s="206"/>
      <c r="Q4032" s="206"/>
      <c r="R4032" s="206"/>
      <c r="S4032" s="206"/>
      <c r="T4032" s="206"/>
    </row>
    <row r="4033" spans="1:20">
      <c r="A4033" s="515">
        <f t="shared" si="2"/>
        <v>4029</v>
      </c>
      <c r="B4033" s="515">
        <f t="shared" si="3"/>
        <v>4029</v>
      </c>
      <c r="C4033" s="105">
        <v>39857</v>
      </c>
      <c r="D4033" s="262"/>
      <c r="E4033" s="105">
        <v>39860</v>
      </c>
      <c r="F4033" s="262"/>
      <c r="G4033" s="262"/>
      <c r="H4033" s="262"/>
      <c r="I4033" s="206"/>
      <c r="J4033" s="206"/>
      <c r="K4033" s="206"/>
      <c r="L4033" s="206"/>
      <c r="M4033" s="206"/>
      <c r="N4033" s="206"/>
      <c r="O4033" s="206"/>
      <c r="P4033" s="206"/>
      <c r="Q4033" s="206"/>
      <c r="R4033" s="206"/>
      <c r="S4033" s="206"/>
      <c r="T4033" s="206"/>
    </row>
    <row r="4034" spans="1:20">
      <c r="A4034" s="515">
        <f t="shared" si="2"/>
        <v>4030</v>
      </c>
      <c r="B4034" s="515">
        <f t="shared" si="3"/>
        <v>4030</v>
      </c>
      <c r="C4034" s="105">
        <v>39857</v>
      </c>
      <c r="D4034" s="262"/>
      <c r="E4034" s="105">
        <v>39860</v>
      </c>
      <c r="F4034" s="262"/>
      <c r="G4034" s="262"/>
      <c r="H4034" s="262"/>
      <c r="I4034" s="206"/>
      <c r="J4034" s="206"/>
      <c r="K4034" s="206"/>
      <c r="L4034" s="206"/>
      <c r="M4034" s="206"/>
      <c r="N4034" s="206"/>
      <c r="O4034" s="206"/>
      <c r="P4034" s="206"/>
      <c r="Q4034" s="206"/>
      <c r="R4034" s="206"/>
      <c r="S4034" s="206"/>
      <c r="T4034" s="206"/>
    </row>
    <row r="4035" spans="1:20">
      <c r="A4035" s="515">
        <f t="shared" si="2"/>
        <v>4031</v>
      </c>
      <c r="B4035" s="515">
        <f t="shared" si="3"/>
        <v>4031</v>
      </c>
      <c r="C4035" s="105">
        <v>39857</v>
      </c>
      <c r="D4035" s="262"/>
      <c r="E4035" s="105">
        <v>39860</v>
      </c>
      <c r="F4035" s="262"/>
      <c r="G4035" s="262"/>
      <c r="H4035" s="262"/>
      <c r="I4035" s="206"/>
      <c r="J4035" s="206"/>
      <c r="K4035" s="206"/>
      <c r="L4035" s="206"/>
      <c r="M4035" s="206"/>
      <c r="N4035" s="206"/>
      <c r="O4035" s="206"/>
      <c r="P4035" s="206"/>
      <c r="Q4035" s="206"/>
      <c r="R4035" s="206"/>
      <c r="S4035" s="206"/>
      <c r="T4035" s="206"/>
    </row>
    <row r="4036" spans="1:20">
      <c r="A4036" s="515">
        <f t="shared" si="2"/>
        <v>4032</v>
      </c>
      <c r="B4036" s="515">
        <f t="shared" si="3"/>
        <v>4032</v>
      </c>
      <c r="C4036" s="105">
        <v>39857</v>
      </c>
      <c r="D4036" s="262"/>
      <c r="E4036" s="105">
        <v>39860</v>
      </c>
      <c r="F4036" s="262"/>
      <c r="G4036" s="262"/>
      <c r="H4036" s="262"/>
      <c r="I4036" s="206"/>
      <c r="J4036" s="206"/>
      <c r="K4036" s="206"/>
      <c r="L4036" s="206"/>
      <c r="M4036" s="206"/>
      <c r="N4036" s="206"/>
      <c r="O4036" s="206"/>
      <c r="P4036" s="206"/>
      <c r="Q4036" s="206"/>
      <c r="R4036" s="206"/>
      <c r="S4036" s="206"/>
      <c r="T4036" s="206"/>
    </row>
    <row r="4037" spans="1:20">
      <c r="A4037" s="515">
        <f t="shared" si="2"/>
        <v>4033</v>
      </c>
      <c r="B4037" s="515">
        <f t="shared" si="3"/>
        <v>4033</v>
      </c>
      <c r="C4037" s="105">
        <v>39857</v>
      </c>
      <c r="D4037" s="262"/>
      <c r="E4037" s="105">
        <v>39860</v>
      </c>
      <c r="F4037" s="262"/>
      <c r="G4037" s="262"/>
      <c r="H4037" s="262"/>
      <c r="I4037" s="206"/>
      <c r="J4037" s="206"/>
      <c r="K4037" s="206"/>
      <c r="L4037" s="206"/>
      <c r="M4037" s="206"/>
      <c r="N4037" s="206"/>
      <c r="O4037" s="206"/>
      <c r="P4037" s="206"/>
      <c r="Q4037" s="206"/>
      <c r="R4037" s="206"/>
      <c r="S4037" s="206"/>
      <c r="T4037" s="206"/>
    </row>
    <row r="4038" spans="1:20">
      <c r="A4038" s="515">
        <f t="shared" si="2"/>
        <v>4034</v>
      </c>
      <c r="B4038" s="515">
        <f t="shared" si="3"/>
        <v>4034</v>
      </c>
      <c r="C4038" s="105">
        <v>39857</v>
      </c>
      <c r="D4038" s="262"/>
      <c r="E4038" s="262"/>
      <c r="F4038" s="262"/>
      <c r="G4038" s="262"/>
      <c r="H4038" s="262"/>
      <c r="I4038" s="206"/>
      <c r="J4038" s="206"/>
      <c r="K4038" s="206"/>
      <c r="L4038" s="206"/>
      <c r="M4038" s="206"/>
      <c r="N4038" s="206"/>
      <c r="O4038" s="206"/>
      <c r="P4038" s="206"/>
      <c r="Q4038" s="206"/>
      <c r="R4038" s="206"/>
      <c r="S4038" s="206"/>
      <c r="T4038" s="206"/>
    </row>
    <row r="4039" spans="1:20">
      <c r="A4039" s="515">
        <f t="shared" si="2"/>
        <v>4035</v>
      </c>
      <c r="B4039" s="515">
        <f t="shared" si="3"/>
        <v>4035</v>
      </c>
      <c r="C4039" s="105">
        <v>39857</v>
      </c>
      <c r="D4039" s="262"/>
      <c r="E4039" s="105">
        <v>39860</v>
      </c>
      <c r="F4039" s="262"/>
      <c r="G4039" s="262"/>
      <c r="H4039" s="262"/>
      <c r="I4039" s="206"/>
      <c r="J4039" s="206"/>
      <c r="K4039" s="206"/>
      <c r="L4039" s="206"/>
      <c r="M4039" s="206"/>
      <c r="N4039" s="206"/>
      <c r="O4039" s="206"/>
      <c r="P4039" s="206"/>
      <c r="Q4039" s="206"/>
      <c r="R4039" s="206"/>
      <c r="S4039" s="206"/>
      <c r="T4039" s="206"/>
    </row>
    <row r="4040" spans="1:20">
      <c r="A4040" s="515">
        <f t="shared" si="2"/>
        <v>4036</v>
      </c>
      <c r="B4040" s="515">
        <f t="shared" si="3"/>
        <v>4036</v>
      </c>
      <c r="C4040" s="105">
        <v>39860</v>
      </c>
      <c r="D4040" s="262"/>
      <c r="E4040" s="262"/>
      <c r="F4040" s="262"/>
      <c r="G4040" s="262"/>
      <c r="H4040" s="262"/>
      <c r="I4040" s="206"/>
      <c r="J4040" s="206"/>
      <c r="K4040" s="206"/>
      <c r="L4040" s="206"/>
      <c r="M4040" s="206"/>
      <c r="N4040" s="206"/>
      <c r="O4040" s="206"/>
      <c r="P4040" s="206"/>
      <c r="Q4040" s="206"/>
      <c r="R4040" s="206"/>
      <c r="S4040" s="206"/>
      <c r="T4040" s="206"/>
    </row>
    <row r="4041" spans="1:20">
      <c r="A4041" s="515">
        <f t="shared" si="2"/>
        <v>4037</v>
      </c>
      <c r="B4041" s="515">
        <f t="shared" si="3"/>
        <v>4037</v>
      </c>
      <c r="C4041" s="105">
        <v>39860</v>
      </c>
      <c r="D4041" s="262"/>
      <c r="E4041" s="262"/>
      <c r="F4041" s="262"/>
      <c r="G4041" s="262"/>
      <c r="H4041" s="262"/>
      <c r="I4041" s="206"/>
      <c r="J4041" s="206"/>
      <c r="K4041" s="206"/>
      <c r="L4041" s="206"/>
      <c r="M4041" s="206"/>
      <c r="N4041" s="206"/>
      <c r="O4041" s="206"/>
      <c r="P4041" s="206"/>
      <c r="Q4041" s="206"/>
      <c r="R4041" s="206"/>
      <c r="S4041" s="206"/>
      <c r="T4041" s="206"/>
    </row>
    <row r="4042" spans="1:20">
      <c r="A4042" s="515">
        <f t="shared" si="2"/>
        <v>4038</v>
      </c>
      <c r="B4042" s="515">
        <f t="shared" si="3"/>
        <v>4038</v>
      </c>
      <c r="C4042" s="105">
        <v>39860</v>
      </c>
      <c r="D4042" s="262"/>
      <c r="E4042" s="262"/>
      <c r="F4042" s="262"/>
      <c r="G4042" s="262"/>
      <c r="H4042" s="262"/>
      <c r="I4042" s="206"/>
      <c r="J4042" s="206"/>
      <c r="K4042" s="206"/>
      <c r="L4042" s="206"/>
      <c r="M4042" s="206"/>
      <c r="N4042" s="206"/>
      <c r="O4042" s="206"/>
      <c r="P4042" s="206"/>
      <c r="Q4042" s="206"/>
      <c r="R4042" s="206"/>
      <c r="S4042" s="206"/>
      <c r="T4042" s="206"/>
    </row>
    <row r="4043" spans="1:20">
      <c r="A4043" s="515">
        <f t="shared" si="2"/>
        <v>4039</v>
      </c>
      <c r="B4043" s="515">
        <f t="shared" si="3"/>
        <v>4039</v>
      </c>
      <c r="C4043" s="105">
        <v>39860</v>
      </c>
      <c r="D4043" s="262"/>
      <c r="E4043" s="262"/>
      <c r="F4043" s="262"/>
      <c r="G4043" s="262"/>
      <c r="H4043" s="262"/>
      <c r="I4043" s="206"/>
      <c r="J4043" s="206"/>
      <c r="K4043" s="206"/>
      <c r="L4043" s="206"/>
      <c r="M4043" s="206"/>
      <c r="N4043" s="206"/>
      <c r="O4043" s="206"/>
      <c r="P4043" s="206"/>
      <c r="Q4043" s="206"/>
      <c r="R4043" s="206"/>
      <c r="S4043" s="206"/>
      <c r="T4043" s="206"/>
    </row>
    <row r="4044" spans="1:20">
      <c r="A4044" s="515">
        <f t="shared" si="2"/>
        <v>4040</v>
      </c>
      <c r="B4044" s="515">
        <f t="shared" si="3"/>
        <v>4040</v>
      </c>
      <c r="C4044" s="105">
        <v>39860</v>
      </c>
      <c r="D4044" s="262"/>
      <c r="E4044" s="105">
        <v>39860</v>
      </c>
      <c r="F4044" s="262"/>
      <c r="G4044" s="262"/>
      <c r="H4044" s="262"/>
      <c r="I4044" s="206"/>
      <c r="J4044" s="206"/>
      <c r="K4044" s="206"/>
      <c r="L4044" s="206"/>
      <c r="M4044" s="206"/>
      <c r="N4044" s="206"/>
      <c r="O4044" s="206"/>
      <c r="P4044" s="206"/>
      <c r="Q4044" s="206"/>
      <c r="R4044" s="206"/>
      <c r="S4044" s="206"/>
      <c r="T4044" s="206"/>
    </row>
    <row r="4045" spans="1:20">
      <c r="A4045" s="515">
        <f t="shared" si="2"/>
        <v>4041</v>
      </c>
      <c r="B4045" s="515">
        <f t="shared" si="3"/>
        <v>4041</v>
      </c>
      <c r="C4045" s="105">
        <v>39860</v>
      </c>
      <c r="D4045" s="262"/>
      <c r="E4045" s="262"/>
      <c r="F4045" s="262"/>
      <c r="G4045" s="262"/>
      <c r="H4045" s="262"/>
      <c r="I4045" s="206"/>
      <c r="J4045" s="206"/>
      <c r="K4045" s="206"/>
      <c r="L4045" s="206"/>
      <c r="M4045" s="206"/>
      <c r="N4045" s="206"/>
      <c r="O4045" s="206"/>
      <c r="P4045" s="206"/>
      <c r="Q4045" s="206"/>
      <c r="R4045" s="206"/>
      <c r="S4045" s="206"/>
      <c r="T4045" s="206"/>
    </row>
    <row r="4046" spans="1:20">
      <c r="A4046" s="515">
        <f t="shared" si="2"/>
        <v>4042</v>
      </c>
      <c r="B4046" s="515">
        <f t="shared" si="3"/>
        <v>4042</v>
      </c>
      <c r="C4046" s="105">
        <v>39860</v>
      </c>
      <c r="D4046" s="262"/>
      <c r="E4046" s="262"/>
      <c r="F4046" s="262"/>
      <c r="G4046" s="262"/>
      <c r="H4046" s="262"/>
      <c r="I4046" s="206"/>
      <c r="J4046" s="206"/>
      <c r="K4046" s="206"/>
      <c r="L4046" s="206"/>
      <c r="M4046" s="206"/>
      <c r="N4046" s="206"/>
      <c r="O4046" s="206"/>
      <c r="P4046" s="206"/>
      <c r="Q4046" s="206"/>
      <c r="R4046" s="206"/>
      <c r="S4046" s="206"/>
      <c r="T4046" s="206"/>
    </row>
    <row r="4047" spans="1:20">
      <c r="A4047" s="515">
        <f t="shared" si="2"/>
        <v>4043</v>
      </c>
      <c r="B4047" s="515">
        <f t="shared" si="3"/>
        <v>4043</v>
      </c>
      <c r="C4047" s="105">
        <v>39860</v>
      </c>
      <c r="D4047" s="262"/>
      <c r="E4047" s="262"/>
      <c r="F4047" s="262"/>
      <c r="G4047" s="262"/>
      <c r="H4047" s="262"/>
      <c r="I4047" s="206"/>
      <c r="J4047" s="206"/>
      <c r="K4047" s="206"/>
      <c r="L4047" s="206"/>
      <c r="M4047" s="206"/>
      <c r="N4047" s="206"/>
      <c r="O4047" s="206"/>
      <c r="P4047" s="206"/>
      <c r="Q4047" s="206"/>
      <c r="R4047" s="206"/>
      <c r="S4047" s="206"/>
      <c r="T4047" s="206"/>
    </row>
    <row r="4048" spans="1:20">
      <c r="A4048" s="515">
        <f t="shared" si="2"/>
        <v>4044</v>
      </c>
      <c r="B4048" s="515">
        <f t="shared" si="3"/>
        <v>4044</v>
      </c>
      <c r="C4048" s="105">
        <v>39860</v>
      </c>
      <c r="D4048" s="262"/>
      <c r="E4048" s="262"/>
      <c r="F4048" s="262"/>
      <c r="G4048" s="262"/>
      <c r="H4048" s="262"/>
      <c r="I4048" s="206"/>
      <c r="J4048" s="206"/>
      <c r="K4048" s="206"/>
      <c r="L4048" s="206"/>
      <c r="M4048" s="206"/>
      <c r="N4048" s="206"/>
      <c r="O4048" s="206"/>
      <c r="P4048" s="206"/>
      <c r="Q4048" s="206"/>
      <c r="R4048" s="206"/>
      <c r="S4048" s="206"/>
      <c r="T4048" s="206"/>
    </row>
    <row r="4049" spans="1:20">
      <c r="A4049" s="515">
        <f t="shared" si="2"/>
        <v>4045</v>
      </c>
      <c r="B4049" s="515">
        <f t="shared" si="3"/>
        <v>4045</v>
      </c>
      <c r="C4049" s="105">
        <v>39860</v>
      </c>
      <c r="D4049" s="262"/>
      <c r="E4049" s="262"/>
      <c r="F4049" s="262"/>
      <c r="G4049" s="262"/>
      <c r="H4049" s="262"/>
      <c r="I4049" s="206"/>
      <c r="J4049" s="206"/>
      <c r="K4049" s="206"/>
      <c r="L4049" s="206"/>
      <c r="M4049" s="206"/>
      <c r="N4049" s="206"/>
      <c r="O4049" s="206"/>
      <c r="P4049" s="206"/>
      <c r="Q4049" s="206"/>
      <c r="R4049" s="206"/>
      <c r="S4049" s="206"/>
      <c r="T4049" s="206"/>
    </row>
    <row r="4050" spans="1:20">
      <c r="A4050" s="515">
        <f t="shared" si="2"/>
        <v>4046</v>
      </c>
      <c r="B4050" s="515">
        <f t="shared" si="3"/>
        <v>4046</v>
      </c>
      <c r="C4050" s="105">
        <v>39860</v>
      </c>
      <c r="D4050" s="262"/>
      <c r="E4050" s="105">
        <v>39860</v>
      </c>
      <c r="F4050" s="262"/>
      <c r="G4050" s="262"/>
      <c r="H4050" s="262"/>
      <c r="I4050" s="206"/>
      <c r="J4050" s="206"/>
      <c r="K4050" s="206"/>
      <c r="L4050" s="206"/>
      <c r="M4050" s="206"/>
      <c r="N4050" s="206"/>
      <c r="O4050" s="206"/>
      <c r="P4050" s="206"/>
      <c r="Q4050" s="206"/>
      <c r="R4050" s="206"/>
      <c r="S4050" s="206"/>
      <c r="T4050" s="206"/>
    </row>
    <row r="4051" spans="1:20">
      <c r="A4051" s="515">
        <f t="shared" si="2"/>
        <v>4047</v>
      </c>
      <c r="B4051" s="515">
        <f t="shared" si="3"/>
        <v>4047</v>
      </c>
      <c r="C4051" s="105">
        <v>39860</v>
      </c>
      <c r="D4051" s="262"/>
      <c r="E4051" s="262"/>
      <c r="F4051" s="262"/>
      <c r="G4051" s="262"/>
      <c r="H4051" s="262"/>
      <c r="I4051" s="206"/>
      <c r="J4051" s="206"/>
      <c r="K4051" s="206"/>
      <c r="L4051" s="206"/>
      <c r="M4051" s="206"/>
      <c r="N4051" s="206"/>
      <c r="O4051" s="206"/>
      <c r="P4051" s="206"/>
      <c r="Q4051" s="206"/>
      <c r="R4051" s="206"/>
      <c r="S4051" s="206"/>
      <c r="T4051" s="206"/>
    </row>
    <row r="4052" spans="1:20">
      <c r="A4052" s="515">
        <f t="shared" si="2"/>
        <v>4048</v>
      </c>
      <c r="B4052" s="515">
        <f t="shared" si="3"/>
        <v>4048</v>
      </c>
      <c r="C4052" s="105">
        <v>39860</v>
      </c>
      <c r="D4052" s="262"/>
      <c r="E4052" s="262"/>
      <c r="F4052" s="262"/>
      <c r="G4052" s="262"/>
      <c r="H4052" s="262"/>
      <c r="I4052" s="206"/>
      <c r="J4052" s="206"/>
      <c r="K4052" s="206"/>
      <c r="L4052" s="206"/>
      <c r="M4052" s="206"/>
      <c r="N4052" s="206"/>
      <c r="O4052" s="206"/>
      <c r="P4052" s="206"/>
      <c r="Q4052" s="206"/>
      <c r="R4052" s="206"/>
      <c r="S4052" s="206"/>
      <c r="T4052" s="206"/>
    </row>
    <row r="4053" spans="1:20">
      <c r="A4053" s="515">
        <f t="shared" si="2"/>
        <v>4049</v>
      </c>
      <c r="B4053" s="515">
        <f t="shared" si="3"/>
        <v>4049</v>
      </c>
      <c r="C4053" s="105">
        <v>39860</v>
      </c>
      <c r="D4053" s="262"/>
      <c r="E4053" s="262"/>
      <c r="F4053" s="262"/>
      <c r="G4053" s="262"/>
      <c r="H4053" s="262"/>
      <c r="I4053" s="206"/>
      <c r="J4053" s="206"/>
      <c r="K4053" s="206"/>
      <c r="L4053" s="206"/>
      <c r="M4053" s="206"/>
      <c r="N4053" s="206"/>
      <c r="O4053" s="206"/>
      <c r="P4053" s="206"/>
      <c r="Q4053" s="206"/>
      <c r="R4053" s="206"/>
      <c r="S4053" s="206"/>
      <c r="T4053" s="206"/>
    </row>
    <row r="4054" spans="1:20">
      <c r="A4054" s="515">
        <f t="shared" si="2"/>
        <v>4050</v>
      </c>
      <c r="B4054" s="515">
        <f t="shared" si="3"/>
        <v>4050</v>
      </c>
      <c r="C4054" s="105">
        <v>39860</v>
      </c>
      <c r="D4054" s="262"/>
      <c r="E4054" s="262"/>
      <c r="F4054" s="262"/>
      <c r="G4054" s="262"/>
      <c r="H4054" s="262"/>
      <c r="I4054" s="206"/>
      <c r="J4054" s="206"/>
      <c r="K4054" s="206"/>
      <c r="L4054" s="206"/>
      <c r="M4054" s="206"/>
      <c r="N4054" s="206"/>
      <c r="O4054" s="206"/>
      <c r="P4054" s="206"/>
      <c r="Q4054" s="206"/>
      <c r="R4054" s="206"/>
      <c r="S4054" s="206"/>
      <c r="T4054" s="206"/>
    </row>
    <row r="4055" spans="1:20">
      <c r="A4055" s="515">
        <f t="shared" si="2"/>
        <v>4051</v>
      </c>
      <c r="B4055" s="515">
        <f t="shared" si="3"/>
        <v>4051</v>
      </c>
      <c r="C4055" s="105">
        <v>39860</v>
      </c>
      <c r="D4055" s="262"/>
      <c r="E4055" s="105">
        <v>39864</v>
      </c>
      <c r="F4055" s="262"/>
      <c r="G4055" s="262"/>
      <c r="H4055" s="262"/>
      <c r="I4055" s="206"/>
      <c r="J4055" s="206"/>
      <c r="K4055" s="206"/>
      <c r="L4055" s="206"/>
      <c r="M4055" s="206"/>
      <c r="N4055" s="206"/>
      <c r="O4055" s="206"/>
      <c r="P4055" s="206"/>
      <c r="Q4055" s="206"/>
      <c r="R4055" s="206"/>
      <c r="S4055" s="206"/>
      <c r="T4055" s="206"/>
    </row>
    <row r="4056" spans="1:20">
      <c r="A4056" s="515">
        <f t="shared" si="2"/>
        <v>4052</v>
      </c>
      <c r="B4056" s="515">
        <f t="shared" si="3"/>
        <v>4052</v>
      </c>
      <c r="C4056" s="105">
        <v>39860</v>
      </c>
      <c r="D4056" s="262"/>
      <c r="E4056" s="262"/>
      <c r="F4056" s="262"/>
      <c r="G4056" s="262"/>
      <c r="H4056" s="262"/>
      <c r="I4056" s="206"/>
      <c r="J4056" s="206"/>
      <c r="K4056" s="206"/>
      <c r="L4056" s="206"/>
      <c r="M4056" s="206"/>
      <c r="N4056" s="206"/>
      <c r="O4056" s="206"/>
      <c r="P4056" s="206"/>
      <c r="Q4056" s="206"/>
      <c r="R4056" s="206"/>
      <c r="S4056" s="206"/>
      <c r="T4056" s="206"/>
    </row>
    <row r="4057" spans="1:20">
      <c r="A4057" s="515">
        <f t="shared" si="2"/>
        <v>4053</v>
      </c>
      <c r="B4057" s="515">
        <f t="shared" si="3"/>
        <v>4053</v>
      </c>
      <c r="C4057" s="105">
        <v>39860</v>
      </c>
      <c r="D4057" s="262"/>
      <c r="E4057" s="262"/>
      <c r="F4057" s="262"/>
      <c r="G4057" s="262"/>
      <c r="H4057" s="262"/>
      <c r="I4057" s="206"/>
      <c r="J4057" s="206"/>
      <c r="K4057" s="206"/>
      <c r="L4057" s="206"/>
      <c r="M4057" s="206"/>
      <c r="N4057" s="206"/>
      <c r="O4057" s="206"/>
      <c r="P4057" s="206"/>
      <c r="Q4057" s="206"/>
      <c r="R4057" s="206"/>
      <c r="S4057" s="206"/>
      <c r="T4057" s="206"/>
    </row>
    <row r="4058" spans="1:20">
      <c r="A4058" s="515">
        <f t="shared" si="2"/>
        <v>4054</v>
      </c>
      <c r="B4058" s="515">
        <f t="shared" si="3"/>
        <v>4054</v>
      </c>
      <c r="C4058" s="105">
        <v>39860</v>
      </c>
      <c r="D4058" s="262"/>
      <c r="E4058" s="105">
        <v>39871</v>
      </c>
      <c r="F4058" s="262"/>
      <c r="G4058" s="262"/>
      <c r="H4058" s="262"/>
      <c r="I4058" s="206"/>
      <c r="J4058" s="206"/>
      <c r="K4058" s="206"/>
      <c r="L4058" s="206"/>
      <c r="M4058" s="206"/>
      <c r="N4058" s="206"/>
      <c r="O4058" s="206"/>
      <c r="P4058" s="206"/>
      <c r="Q4058" s="206"/>
      <c r="R4058" s="206"/>
      <c r="S4058" s="206"/>
      <c r="T4058" s="206"/>
    </row>
    <row r="4059" spans="1:20">
      <c r="A4059" s="515">
        <f t="shared" si="2"/>
        <v>4055</v>
      </c>
      <c r="B4059" s="515">
        <f t="shared" si="3"/>
        <v>4055</v>
      </c>
      <c r="C4059" s="105">
        <v>39861</v>
      </c>
      <c r="D4059" s="262"/>
      <c r="E4059" s="262"/>
      <c r="F4059" s="262"/>
      <c r="G4059" s="262"/>
      <c r="H4059" s="262"/>
      <c r="I4059" s="206"/>
      <c r="J4059" s="206"/>
      <c r="K4059" s="206"/>
      <c r="L4059" s="206"/>
      <c r="M4059" s="206"/>
      <c r="N4059" s="206"/>
      <c r="O4059" s="206"/>
      <c r="P4059" s="206"/>
      <c r="Q4059" s="206"/>
      <c r="R4059" s="206"/>
      <c r="S4059" s="206"/>
      <c r="T4059" s="206"/>
    </row>
    <row r="4060" spans="1:20">
      <c r="A4060" s="515">
        <f t="shared" si="2"/>
        <v>4056</v>
      </c>
      <c r="B4060" s="515">
        <f t="shared" si="3"/>
        <v>4056</v>
      </c>
      <c r="C4060" s="105">
        <v>39861</v>
      </c>
      <c r="D4060" s="262"/>
      <c r="E4060" s="105">
        <v>39871</v>
      </c>
      <c r="F4060" s="262"/>
      <c r="G4060" s="262"/>
      <c r="H4060" s="262"/>
      <c r="I4060" s="206"/>
      <c r="J4060" s="206"/>
      <c r="K4060" s="206"/>
      <c r="L4060" s="206"/>
      <c r="M4060" s="206"/>
      <c r="N4060" s="206"/>
      <c r="O4060" s="206"/>
      <c r="P4060" s="206"/>
      <c r="Q4060" s="206"/>
      <c r="R4060" s="206"/>
      <c r="S4060" s="206"/>
      <c r="T4060" s="206"/>
    </row>
    <row r="4061" spans="1:20">
      <c r="A4061" s="515">
        <f t="shared" si="2"/>
        <v>4057</v>
      </c>
      <c r="B4061" s="515">
        <f t="shared" si="3"/>
        <v>4057</v>
      </c>
      <c r="C4061" s="105">
        <v>39861</v>
      </c>
      <c r="D4061" s="262"/>
      <c r="E4061" s="262"/>
      <c r="F4061" s="262"/>
      <c r="G4061" s="262"/>
      <c r="H4061" s="262"/>
      <c r="I4061" s="206"/>
      <c r="J4061" s="206"/>
      <c r="K4061" s="206"/>
      <c r="L4061" s="206"/>
      <c r="M4061" s="206"/>
      <c r="N4061" s="206"/>
      <c r="O4061" s="206"/>
      <c r="P4061" s="206"/>
      <c r="Q4061" s="206"/>
      <c r="R4061" s="206"/>
      <c r="S4061" s="206"/>
      <c r="T4061" s="206"/>
    </row>
    <row r="4062" spans="1:20">
      <c r="A4062" s="515">
        <f t="shared" si="2"/>
        <v>4058</v>
      </c>
      <c r="B4062" s="515">
        <f t="shared" si="3"/>
        <v>4058</v>
      </c>
      <c r="C4062" s="105">
        <v>39861</v>
      </c>
      <c r="D4062" s="262"/>
      <c r="E4062" s="262"/>
      <c r="F4062" s="262"/>
      <c r="G4062" s="262"/>
      <c r="H4062" s="262"/>
      <c r="I4062" s="206"/>
      <c r="J4062" s="206"/>
      <c r="K4062" s="206"/>
      <c r="L4062" s="206"/>
      <c r="M4062" s="206"/>
      <c r="N4062" s="206"/>
      <c r="O4062" s="206"/>
      <c r="P4062" s="206"/>
      <c r="Q4062" s="206"/>
      <c r="R4062" s="206"/>
      <c r="S4062" s="206"/>
      <c r="T4062" s="206"/>
    </row>
    <row r="4063" spans="1:20">
      <c r="A4063" s="515">
        <f t="shared" si="2"/>
        <v>4059</v>
      </c>
      <c r="B4063" s="515">
        <f t="shared" si="3"/>
        <v>4059</v>
      </c>
      <c r="C4063" s="105">
        <v>39861</v>
      </c>
      <c r="D4063" s="262"/>
      <c r="E4063" s="262"/>
      <c r="F4063" s="262"/>
      <c r="G4063" s="262"/>
      <c r="H4063" s="262"/>
      <c r="I4063" s="206"/>
      <c r="J4063" s="206"/>
      <c r="K4063" s="206"/>
      <c r="L4063" s="206"/>
      <c r="M4063" s="206"/>
      <c r="N4063" s="206"/>
      <c r="O4063" s="206"/>
      <c r="P4063" s="206"/>
      <c r="Q4063" s="206"/>
      <c r="R4063" s="206"/>
      <c r="S4063" s="206"/>
      <c r="T4063" s="206"/>
    </row>
    <row r="4064" spans="1:20">
      <c r="A4064" s="515">
        <f t="shared" ref="A4064" si="4">A4063+1</f>
        <v>4060</v>
      </c>
      <c r="B4064" s="515">
        <f t="shared" ref="B4064:B4127" si="5">B4063+1</f>
        <v>4060</v>
      </c>
      <c r="C4064" s="105">
        <v>39861</v>
      </c>
      <c r="D4064" s="262"/>
      <c r="E4064" s="262"/>
      <c r="F4064" s="262"/>
      <c r="G4064" s="262"/>
      <c r="H4064" s="262"/>
      <c r="I4064" s="206"/>
      <c r="J4064" s="206"/>
      <c r="K4064" s="206"/>
      <c r="L4064" s="206"/>
      <c r="M4064" s="206"/>
      <c r="N4064" s="206"/>
      <c r="O4064" s="206"/>
      <c r="P4064" s="206"/>
      <c r="Q4064" s="206"/>
      <c r="R4064" s="206"/>
      <c r="S4064" s="206"/>
      <c r="T4064" s="206"/>
    </row>
    <row r="4065" spans="1:20">
      <c r="A4065" s="515">
        <f t="shared" si="2"/>
        <v>4061</v>
      </c>
      <c r="B4065" s="515">
        <f t="shared" si="5"/>
        <v>4061</v>
      </c>
      <c r="C4065" s="105">
        <v>39861</v>
      </c>
      <c r="D4065" s="262"/>
      <c r="E4065" s="262"/>
      <c r="F4065" s="262"/>
      <c r="G4065" s="262"/>
      <c r="H4065" s="262"/>
      <c r="I4065" s="206"/>
      <c r="J4065" s="206"/>
      <c r="K4065" s="206"/>
      <c r="L4065" s="206"/>
      <c r="M4065" s="206"/>
      <c r="N4065" s="206"/>
      <c r="O4065" s="206"/>
      <c r="P4065" s="206"/>
      <c r="Q4065" s="206"/>
      <c r="R4065" s="206"/>
      <c r="S4065" s="206"/>
      <c r="T4065" s="206"/>
    </row>
    <row r="4066" spans="1:20">
      <c r="A4066" s="515">
        <f t="shared" ref="A4066:B4129" si="6">A4065+1</f>
        <v>4062</v>
      </c>
      <c r="B4066" s="515">
        <f t="shared" si="5"/>
        <v>4062</v>
      </c>
      <c r="C4066" s="105">
        <v>39861</v>
      </c>
      <c r="D4066" s="262"/>
      <c r="E4066" s="105">
        <v>39864</v>
      </c>
      <c r="F4066" s="262"/>
      <c r="G4066" s="262"/>
      <c r="H4066" s="262"/>
      <c r="I4066" s="206"/>
      <c r="J4066" s="206"/>
      <c r="K4066" s="206"/>
      <c r="L4066" s="206"/>
      <c r="M4066" s="206"/>
      <c r="N4066" s="206"/>
      <c r="O4066" s="206"/>
      <c r="P4066" s="206"/>
      <c r="Q4066" s="206"/>
      <c r="R4066" s="206"/>
      <c r="S4066" s="206"/>
      <c r="T4066" s="206"/>
    </row>
    <row r="4067" spans="1:20">
      <c r="A4067" s="515">
        <f t="shared" si="6"/>
        <v>4063</v>
      </c>
      <c r="B4067" s="515">
        <f t="shared" si="5"/>
        <v>4063</v>
      </c>
      <c r="C4067" s="105">
        <v>39861</v>
      </c>
      <c r="D4067" s="262"/>
      <c r="E4067" s="105">
        <v>39878</v>
      </c>
      <c r="F4067" s="262"/>
      <c r="G4067" s="262"/>
      <c r="H4067" s="262"/>
      <c r="I4067" s="206"/>
      <c r="J4067" s="206"/>
      <c r="K4067" s="206"/>
      <c r="L4067" s="206"/>
      <c r="M4067" s="206"/>
      <c r="N4067" s="206"/>
      <c r="O4067" s="206"/>
      <c r="P4067" s="206"/>
      <c r="Q4067" s="206"/>
      <c r="R4067" s="206"/>
      <c r="S4067" s="206"/>
      <c r="T4067" s="206"/>
    </row>
    <row r="4068" spans="1:20">
      <c r="A4068" s="515">
        <f t="shared" si="6"/>
        <v>4064</v>
      </c>
      <c r="B4068" s="515">
        <f t="shared" si="5"/>
        <v>4064</v>
      </c>
      <c r="C4068" s="105">
        <v>39861</v>
      </c>
      <c r="D4068" s="262"/>
      <c r="E4068" s="262"/>
      <c r="F4068" s="262"/>
      <c r="G4068" s="262"/>
      <c r="H4068" s="262"/>
      <c r="I4068" s="206"/>
      <c r="J4068" s="206"/>
      <c r="K4068" s="206"/>
      <c r="L4068" s="206"/>
      <c r="M4068" s="206"/>
      <c r="N4068" s="206"/>
      <c r="O4068" s="206"/>
      <c r="P4068" s="206"/>
      <c r="Q4068" s="206"/>
      <c r="R4068" s="206"/>
      <c r="S4068" s="206"/>
      <c r="T4068" s="206"/>
    </row>
    <row r="4069" spans="1:20">
      <c r="A4069" s="515">
        <f t="shared" si="6"/>
        <v>4065</v>
      </c>
      <c r="B4069" s="515">
        <f t="shared" si="5"/>
        <v>4065</v>
      </c>
      <c r="C4069" s="105">
        <v>39861</v>
      </c>
      <c r="D4069" s="262"/>
      <c r="E4069" s="262"/>
      <c r="F4069" s="262"/>
      <c r="G4069" s="262"/>
      <c r="H4069" s="262"/>
      <c r="I4069" s="206"/>
      <c r="J4069" s="206"/>
      <c r="K4069" s="206"/>
      <c r="L4069" s="206"/>
      <c r="M4069" s="206"/>
      <c r="N4069" s="206"/>
      <c r="O4069" s="206"/>
      <c r="P4069" s="206"/>
      <c r="Q4069" s="206"/>
      <c r="R4069" s="206"/>
      <c r="S4069" s="206"/>
      <c r="T4069" s="206"/>
    </row>
    <row r="4070" spans="1:20">
      <c r="A4070" s="515">
        <f t="shared" si="6"/>
        <v>4066</v>
      </c>
      <c r="B4070" s="515">
        <f t="shared" si="5"/>
        <v>4066</v>
      </c>
      <c r="C4070" s="105">
        <v>39861</v>
      </c>
      <c r="D4070" s="262"/>
      <c r="E4070" s="105">
        <v>39864</v>
      </c>
      <c r="F4070" s="262"/>
      <c r="G4070" s="262"/>
      <c r="H4070" s="262"/>
      <c r="I4070" s="206"/>
      <c r="J4070" s="206"/>
      <c r="K4070" s="206"/>
      <c r="L4070" s="206"/>
      <c r="M4070" s="206"/>
      <c r="N4070" s="206"/>
      <c r="O4070" s="206"/>
      <c r="P4070" s="206"/>
      <c r="Q4070" s="206"/>
      <c r="R4070" s="206"/>
      <c r="S4070" s="206"/>
      <c r="T4070" s="206"/>
    </row>
    <row r="4071" spans="1:20">
      <c r="A4071" s="515">
        <f t="shared" si="6"/>
        <v>4067</v>
      </c>
      <c r="B4071" s="515">
        <f t="shared" si="5"/>
        <v>4067</v>
      </c>
      <c r="C4071" s="105">
        <v>39861</v>
      </c>
      <c r="D4071" s="262"/>
      <c r="E4071" s="105">
        <v>39868</v>
      </c>
      <c r="F4071" s="262"/>
      <c r="G4071" s="105">
        <v>39868</v>
      </c>
      <c r="H4071" s="262"/>
      <c r="I4071" s="206"/>
      <c r="J4071" s="206"/>
      <c r="K4071" s="206"/>
      <c r="L4071" s="206"/>
      <c r="M4071" s="206"/>
      <c r="N4071" s="206"/>
      <c r="O4071" s="206"/>
      <c r="P4071" s="206"/>
      <c r="Q4071" s="206"/>
      <c r="R4071" s="206"/>
      <c r="S4071" s="206"/>
      <c r="T4071" s="206"/>
    </row>
    <row r="4072" spans="1:20">
      <c r="A4072" s="515">
        <f t="shared" si="6"/>
        <v>4068</v>
      </c>
      <c r="B4072" s="515">
        <f t="shared" si="5"/>
        <v>4068</v>
      </c>
      <c r="C4072" s="105">
        <v>39862</v>
      </c>
      <c r="D4072" s="262"/>
      <c r="E4072" s="105">
        <v>39868</v>
      </c>
      <c r="F4072" s="262"/>
      <c r="G4072" s="262"/>
      <c r="H4072" s="262"/>
      <c r="I4072" s="206"/>
      <c r="J4072" s="206"/>
      <c r="K4072" s="206"/>
      <c r="L4072" s="206"/>
      <c r="M4072" s="206"/>
      <c r="N4072" s="206"/>
      <c r="O4072" s="206"/>
      <c r="P4072" s="206"/>
      <c r="Q4072" s="206"/>
      <c r="R4072" s="206"/>
      <c r="S4072" s="206"/>
      <c r="T4072" s="206"/>
    </row>
    <row r="4073" spans="1:20">
      <c r="A4073" s="515">
        <f t="shared" si="6"/>
        <v>4069</v>
      </c>
      <c r="B4073" s="515">
        <f t="shared" si="5"/>
        <v>4069</v>
      </c>
      <c r="C4073" s="105">
        <v>39862</v>
      </c>
      <c r="D4073" s="262"/>
      <c r="E4073" s="262"/>
      <c r="F4073" s="262"/>
      <c r="G4073" s="262"/>
      <c r="H4073" s="262"/>
      <c r="I4073" s="206"/>
      <c r="J4073" s="206"/>
      <c r="K4073" s="206"/>
      <c r="L4073" s="206"/>
      <c r="M4073" s="206"/>
      <c r="N4073" s="206"/>
      <c r="O4073" s="206"/>
      <c r="P4073" s="206"/>
      <c r="Q4073" s="206"/>
      <c r="R4073" s="206"/>
      <c r="S4073" s="206"/>
      <c r="T4073" s="206"/>
    </row>
    <row r="4074" spans="1:20">
      <c r="A4074" s="515">
        <f t="shared" si="6"/>
        <v>4070</v>
      </c>
      <c r="B4074" s="515">
        <f t="shared" si="5"/>
        <v>4070</v>
      </c>
      <c r="C4074" s="105">
        <v>39862</v>
      </c>
      <c r="D4074" s="262"/>
      <c r="E4074" s="105">
        <v>39875</v>
      </c>
      <c r="F4074" s="262"/>
      <c r="G4074" s="262"/>
      <c r="H4074" s="262"/>
      <c r="I4074" s="206"/>
      <c r="J4074" s="206"/>
      <c r="K4074" s="206"/>
      <c r="L4074" s="206"/>
      <c r="M4074" s="206"/>
      <c r="N4074" s="206"/>
      <c r="O4074" s="206"/>
      <c r="P4074" s="206"/>
      <c r="Q4074" s="206"/>
      <c r="R4074" s="206"/>
      <c r="S4074" s="206"/>
      <c r="T4074" s="206"/>
    </row>
    <row r="4075" spans="1:20">
      <c r="A4075" s="515">
        <f t="shared" si="6"/>
        <v>4071</v>
      </c>
      <c r="B4075" s="515">
        <f t="shared" si="5"/>
        <v>4071</v>
      </c>
      <c r="C4075" s="105">
        <v>39862</v>
      </c>
      <c r="D4075" s="262"/>
      <c r="E4075" s="262"/>
      <c r="F4075" s="262"/>
      <c r="G4075" s="262"/>
      <c r="H4075" s="262"/>
      <c r="I4075" s="206"/>
      <c r="J4075" s="206"/>
      <c r="K4075" s="206"/>
      <c r="L4075" s="206"/>
      <c r="M4075" s="206"/>
      <c r="N4075" s="206"/>
      <c r="O4075" s="206"/>
      <c r="P4075" s="206"/>
      <c r="Q4075" s="206"/>
      <c r="R4075" s="206"/>
      <c r="S4075" s="206"/>
      <c r="T4075" s="206"/>
    </row>
    <row r="4076" spans="1:20">
      <c r="A4076" s="515">
        <f t="shared" si="6"/>
        <v>4072</v>
      </c>
      <c r="B4076" s="515">
        <f t="shared" si="5"/>
        <v>4072</v>
      </c>
      <c r="C4076" s="105">
        <v>39862</v>
      </c>
      <c r="D4076" s="262"/>
      <c r="E4076" s="262"/>
      <c r="F4076" s="262"/>
      <c r="G4076" s="262"/>
      <c r="H4076" s="262"/>
      <c r="I4076" s="206"/>
      <c r="J4076" s="206"/>
      <c r="K4076" s="206"/>
      <c r="L4076" s="206"/>
      <c r="M4076" s="206"/>
      <c r="N4076" s="206"/>
      <c r="O4076" s="206"/>
      <c r="P4076" s="206"/>
      <c r="Q4076" s="206"/>
      <c r="R4076" s="206"/>
      <c r="S4076" s="206"/>
      <c r="T4076" s="206"/>
    </row>
    <row r="4077" spans="1:20">
      <c r="A4077" s="515">
        <f t="shared" si="6"/>
        <v>4073</v>
      </c>
      <c r="B4077" s="515">
        <f t="shared" si="5"/>
        <v>4073</v>
      </c>
      <c r="C4077" s="105">
        <v>39862</v>
      </c>
      <c r="D4077" s="262"/>
      <c r="E4077" s="105">
        <v>39864</v>
      </c>
      <c r="F4077" s="262"/>
      <c r="G4077" s="262"/>
      <c r="H4077" s="262"/>
      <c r="I4077" s="206"/>
      <c r="J4077" s="206"/>
      <c r="K4077" s="206"/>
      <c r="L4077" s="206"/>
      <c r="M4077" s="206"/>
      <c r="N4077" s="206"/>
      <c r="O4077" s="206"/>
      <c r="P4077" s="206"/>
      <c r="Q4077" s="206"/>
      <c r="R4077" s="206"/>
      <c r="S4077" s="206"/>
      <c r="T4077" s="206"/>
    </row>
    <row r="4078" spans="1:20">
      <c r="A4078" s="515">
        <f t="shared" si="6"/>
        <v>4074</v>
      </c>
      <c r="B4078" s="515">
        <f t="shared" si="5"/>
        <v>4074</v>
      </c>
      <c r="C4078" s="105">
        <v>39862</v>
      </c>
      <c r="D4078" s="262"/>
      <c r="E4078" s="582">
        <v>39885</v>
      </c>
      <c r="F4078" s="262"/>
      <c r="G4078" s="262"/>
      <c r="H4078" s="262"/>
      <c r="I4078" s="206"/>
      <c r="J4078" s="206"/>
      <c r="K4078" s="206"/>
      <c r="L4078" s="206"/>
      <c r="M4078" s="206"/>
      <c r="N4078" s="206"/>
      <c r="O4078" s="206"/>
      <c r="P4078" s="206"/>
      <c r="Q4078" s="206"/>
      <c r="R4078" s="206"/>
      <c r="S4078" s="206"/>
      <c r="T4078" s="206"/>
    </row>
    <row r="4079" spans="1:20">
      <c r="A4079" s="515">
        <f t="shared" si="6"/>
        <v>4075</v>
      </c>
      <c r="B4079" s="515">
        <f t="shared" si="5"/>
        <v>4075</v>
      </c>
      <c r="C4079" s="105">
        <v>39862</v>
      </c>
      <c r="D4079" s="262"/>
      <c r="E4079" s="105">
        <v>39884</v>
      </c>
      <c r="F4079" s="262"/>
      <c r="G4079" s="262"/>
      <c r="H4079" s="262"/>
      <c r="I4079" s="206"/>
      <c r="J4079" s="206"/>
      <c r="K4079" s="206"/>
      <c r="L4079" s="206"/>
      <c r="M4079" s="206"/>
      <c r="N4079" s="206"/>
      <c r="O4079" s="206"/>
      <c r="P4079" s="206"/>
      <c r="Q4079" s="206"/>
      <c r="R4079" s="206"/>
      <c r="S4079" s="206"/>
      <c r="T4079" s="206"/>
    </row>
    <row r="4080" spans="1:20">
      <c r="A4080" s="515">
        <f t="shared" si="6"/>
        <v>4076</v>
      </c>
      <c r="B4080" s="515">
        <f t="shared" si="5"/>
        <v>4076</v>
      </c>
      <c r="C4080" s="105">
        <v>39862</v>
      </c>
      <c r="D4080" s="262"/>
      <c r="E4080" s="105">
        <v>39874</v>
      </c>
      <c r="F4080" s="262"/>
      <c r="G4080" s="262"/>
      <c r="H4080" s="262"/>
      <c r="I4080" s="206"/>
      <c r="J4080" s="206"/>
      <c r="K4080" s="206"/>
      <c r="L4080" s="206"/>
      <c r="M4080" s="206"/>
      <c r="N4080" s="206"/>
      <c r="O4080" s="206"/>
      <c r="P4080" s="206"/>
      <c r="Q4080" s="206"/>
      <c r="R4080" s="206"/>
      <c r="S4080" s="206"/>
      <c r="T4080" s="206"/>
    </row>
    <row r="4081" spans="1:20">
      <c r="A4081" s="515">
        <f t="shared" si="6"/>
        <v>4077</v>
      </c>
      <c r="B4081" s="515">
        <f t="shared" si="5"/>
        <v>4077</v>
      </c>
      <c r="C4081" s="105">
        <v>39862</v>
      </c>
      <c r="D4081" s="262"/>
      <c r="E4081" s="262"/>
      <c r="F4081" s="262"/>
      <c r="G4081" s="262"/>
      <c r="H4081" s="262"/>
      <c r="I4081" s="206"/>
      <c r="J4081" s="206"/>
      <c r="K4081" s="206"/>
      <c r="L4081" s="206"/>
      <c r="M4081" s="206"/>
      <c r="N4081" s="206"/>
      <c r="O4081" s="206"/>
      <c r="P4081" s="206"/>
      <c r="Q4081" s="206"/>
      <c r="R4081" s="206"/>
      <c r="S4081" s="206"/>
      <c r="T4081" s="206"/>
    </row>
    <row r="4082" spans="1:20">
      <c r="A4082" s="515">
        <f t="shared" si="6"/>
        <v>4078</v>
      </c>
      <c r="B4082" s="515">
        <f t="shared" si="5"/>
        <v>4078</v>
      </c>
      <c r="C4082" s="105">
        <v>39862</v>
      </c>
      <c r="D4082" s="262"/>
      <c r="E4082" s="262"/>
      <c r="F4082" s="262"/>
      <c r="G4082" s="262"/>
      <c r="H4082" s="262"/>
      <c r="I4082" s="206"/>
      <c r="J4082" s="206"/>
      <c r="K4082" s="206"/>
      <c r="L4082" s="206"/>
      <c r="M4082" s="206"/>
      <c r="N4082" s="206"/>
      <c r="O4082" s="206"/>
      <c r="P4082" s="206"/>
      <c r="Q4082" s="206"/>
      <c r="R4082" s="206"/>
      <c r="S4082" s="206"/>
      <c r="T4082" s="206"/>
    </row>
    <row r="4083" spans="1:20">
      <c r="A4083" s="515">
        <f t="shared" si="6"/>
        <v>4079</v>
      </c>
      <c r="B4083" s="515">
        <f t="shared" si="5"/>
        <v>4079</v>
      </c>
      <c r="C4083" s="105">
        <v>39862</v>
      </c>
      <c r="D4083" s="262"/>
      <c r="E4083" s="262"/>
      <c r="F4083" s="262"/>
      <c r="G4083" s="262"/>
      <c r="H4083" s="262"/>
      <c r="I4083" s="206"/>
      <c r="J4083" s="206"/>
      <c r="K4083" s="206"/>
      <c r="L4083" s="206"/>
      <c r="M4083" s="206"/>
      <c r="N4083" s="206"/>
      <c r="O4083" s="206"/>
      <c r="P4083" s="206"/>
      <c r="Q4083" s="206"/>
      <c r="R4083" s="206"/>
      <c r="S4083" s="206"/>
      <c r="T4083" s="206"/>
    </row>
    <row r="4084" spans="1:20">
      <c r="A4084" s="515">
        <f t="shared" si="6"/>
        <v>4080</v>
      </c>
      <c r="B4084" s="515">
        <f t="shared" si="5"/>
        <v>4080</v>
      </c>
      <c r="C4084" s="105">
        <v>39862</v>
      </c>
      <c r="D4084" s="262"/>
      <c r="E4084" s="105">
        <v>39864</v>
      </c>
      <c r="F4084" s="262"/>
      <c r="G4084" s="262"/>
      <c r="H4084" s="262"/>
      <c r="I4084" s="206"/>
      <c r="J4084" s="206"/>
      <c r="K4084" s="206"/>
      <c r="L4084" s="206"/>
      <c r="M4084" s="206"/>
      <c r="N4084" s="206"/>
      <c r="O4084" s="206"/>
      <c r="P4084" s="206"/>
      <c r="Q4084" s="206"/>
      <c r="R4084" s="206"/>
      <c r="S4084" s="206"/>
      <c r="T4084" s="206"/>
    </row>
    <row r="4085" spans="1:20">
      <c r="A4085" s="515">
        <f t="shared" si="6"/>
        <v>4081</v>
      </c>
      <c r="B4085" s="515">
        <f t="shared" si="5"/>
        <v>4081</v>
      </c>
      <c r="C4085" s="105">
        <v>39862</v>
      </c>
      <c r="D4085" s="262"/>
      <c r="E4085" s="262"/>
      <c r="F4085" s="262"/>
      <c r="G4085" s="262"/>
      <c r="H4085" s="262"/>
      <c r="I4085" s="206"/>
      <c r="J4085" s="206"/>
      <c r="K4085" s="206"/>
      <c r="L4085" s="206"/>
      <c r="M4085" s="206"/>
      <c r="N4085" s="206"/>
      <c r="O4085" s="206"/>
      <c r="P4085" s="206"/>
      <c r="Q4085" s="206"/>
      <c r="R4085" s="206"/>
      <c r="S4085" s="206"/>
      <c r="T4085" s="206"/>
    </row>
    <row r="4086" spans="1:20">
      <c r="A4086" s="522">
        <f t="shared" si="6"/>
        <v>4082</v>
      </c>
      <c r="B4086" s="515">
        <f t="shared" si="5"/>
        <v>4082</v>
      </c>
      <c r="C4086" s="105">
        <v>39862</v>
      </c>
      <c r="D4086" s="262"/>
      <c r="E4086" s="262"/>
      <c r="F4086" s="262"/>
      <c r="G4086" s="262"/>
      <c r="H4086" s="262"/>
      <c r="I4086" s="206"/>
      <c r="J4086" s="206"/>
      <c r="K4086" s="206"/>
      <c r="L4086" s="206"/>
      <c r="M4086" s="206"/>
      <c r="N4086" s="206"/>
      <c r="O4086" s="206"/>
      <c r="P4086" s="206"/>
      <c r="Q4086" s="206"/>
      <c r="R4086" s="206"/>
      <c r="S4086" s="206"/>
      <c r="T4086" s="206"/>
    </row>
    <row r="4087" spans="1:20">
      <c r="A4087" s="522">
        <f t="shared" si="6"/>
        <v>4083</v>
      </c>
      <c r="B4087" s="515">
        <f t="shared" si="5"/>
        <v>4083</v>
      </c>
      <c r="C4087" s="105">
        <v>39863</v>
      </c>
      <c r="D4087" s="262"/>
      <c r="E4087" s="262"/>
      <c r="F4087" s="262"/>
      <c r="G4087" s="262"/>
      <c r="H4087" s="262"/>
      <c r="I4087" s="206"/>
      <c r="J4087" s="206"/>
      <c r="K4087" s="206"/>
      <c r="L4087" s="206"/>
      <c r="M4087" s="206"/>
      <c r="N4087" s="206"/>
      <c r="O4087" s="206"/>
      <c r="P4087" s="206"/>
      <c r="Q4087" s="206"/>
      <c r="R4087" s="206"/>
      <c r="S4087" s="206"/>
      <c r="T4087" s="206"/>
    </row>
    <row r="4088" spans="1:20">
      <c r="A4088" s="522">
        <f t="shared" si="6"/>
        <v>4084</v>
      </c>
      <c r="B4088" s="515">
        <f t="shared" si="5"/>
        <v>4084</v>
      </c>
      <c r="C4088" s="105">
        <v>39863</v>
      </c>
      <c r="D4088" s="262"/>
      <c r="E4088" s="262"/>
      <c r="F4088" s="262"/>
      <c r="G4088" s="262"/>
      <c r="H4088" s="262"/>
      <c r="I4088" s="206"/>
      <c r="J4088" s="206"/>
      <c r="K4088" s="206"/>
      <c r="L4088" s="206"/>
      <c r="M4088" s="206"/>
      <c r="N4088" s="206"/>
      <c r="O4088" s="206"/>
      <c r="P4088" s="206"/>
      <c r="Q4088" s="206"/>
      <c r="R4088" s="206"/>
      <c r="S4088" s="206"/>
      <c r="T4088" s="206"/>
    </row>
    <row r="4089" spans="1:20">
      <c r="A4089" s="522">
        <f t="shared" si="6"/>
        <v>4085</v>
      </c>
      <c r="B4089" s="515">
        <f t="shared" si="5"/>
        <v>4085</v>
      </c>
      <c r="C4089" s="105">
        <v>39863</v>
      </c>
      <c r="D4089" s="262"/>
      <c r="E4089" s="262"/>
      <c r="F4089" s="262"/>
      <c r="G4089" s="262"/>
      <c r="H4089" s="262"/>
      <c r="I4089" s="206"/>
      <c r="J4089" s="206"/>
      <c r="K4089" s="206"/>
      <c r="L4089" s="206"/>
      <c r="M4089" s="206"/>
      <c r="N4089" s="206"/>
      <c r="O4089" s="206"/>
      <c r="P4089" s="206"/>
      <c r="Q4089" s="206"/>
      <c r="R4089" s="206"/>
      <c r="S4089" s="206"/>
      <c r="T4089" s="206"/>
    </row>
    <row r="4090" spans="1:20">
      <c r="A4090" s="522">
        <f t="shared" si="6"/>
        <v>4086</v>
      </c>
      <c r="B4090" s="515">
        <f t="shared" si="5"/>
        <v>4086</v>
      </c>
      <c r="C4090" s="105">
        <v>39863</v>
      </c>
      <c r="D4090" s="262"/>
      <c r="E4090" s="105">
        <v>39864</v>
      </c>
      <c r="F4090" s="262"/>
      <c r="G4090" s="262"/>
      <c r="H4090" s="262"/>
      <c r="I4090" s="206"/>
      <c r="J4090" s="206"/>
      <c r="K4090" s="206"/>
      <c r="L4090" s="206"/>
      <c r="M4090" s="206"/>
      <c r="N4090" s="206"/>
      <c r="O4090" s="206"/>
      <c r="P4090" s="206"/>
      <c r="Q4090" s="206"/>
      <c r="R4090" s="206"/>
      <c r="S4090" s="206"/>
      <c r="T4090" s="206"/>
    </row>
    <row r="4091" spans="1:20">
      <c r="A4091" s="522">
        <f t="shared" si="6"/>
        <v>4087</v>
      </c>
      <c r="B4091" s="515">
        <f t="shared" si="5"/>
        <v>4087</v>
      </c>
      <c r="C4091" s="105">
        <v>39863</v>
      </c>
      <c r="D4091" s="262"/>
      <c r="E4091" s="105">
        <v>39870</v>
      </c>
      <c r="F4091" s="262"/>
      <c r="G4091" s="262"/>
      <c r="H4091" s="262"/>
      <c r="I4091" s="206"/>
      <c r="J4091" s="206"/>
      <c r="K4091" s="206"/>
      <c r="L4091" s="206"/>
      <c r="M4091" s="206"/>
      <c r="N4091" s="206"/>
      <c r="O4091" s="206"/>
      <c r="P4091" s="206"/>
      <c r="Q4091" s="206"/>
      <c r="R4091" s="206"/>
      <c r="S4091" s="206"/>
      <c r="T4091" s="206"/>
    </row>
    <row r="4092" spans="1:20">
      <c r="A4092" s="522">
        <f t="shared" si="6"/>
        <v>4088</v>
      </c>
      <c r="B4092" s="522">
        <f t="shared" si="5"/>
        <v>4088</v>
      </c>
      <c r="C4092" s="105">
        <v>39863</v>
      </c>
      <c r="D4092" s="262"/>
      <c r="E4092" s="105">
        <v>39864</v>
      </c>
      <c r="F4092" s="262"/>
      <c r="G4092" s="262"/>
      <c r="H4092" s="262"/>
      <c r="I4092" s="206"/>
      <c r="J4092" s="206"/>
      <c r="K4092" s="206"/>
      <c r="L4092" s="206"/>
      <c r="M4092" s="206"/>
      <c r="N4092" s="206"/>
      <c r="O4092" s="206"/>
      <c r="P4092" s="206"/>
      <c r="Q4092" s="206"/>
      <c r="R4092" s="206"/>
      <c r="S4092" s="206"/>
      <c r="T4092" s="206"/>
    </row>
    <row r="4093" spans="1:20">
      <c r="A4093" s="522">
        <f t="shared" si="6"/>
        <v>4089</v>
      </c>
      <c r="B4093" s="522">
        <f t="shared" si="5"/>
        <v>4089</v>
      </c>
      <c r="C4093" s="105">
        <v>39863</v>
      </c>
      <c r="D4093" s="262"/>
      <c r="E4093" s="105">
        <v>39868</v>
      </c>
      <c r="F4093" s="262"/>
      <c r="G4093" s="105">
        <v>39868</v>
      </c>
      <c r="H4093" s="262"/>
      <c r="I4093" s="206"/>
      <c r="J4093" s="206"/>
      <c r="K4093" s="206"/>
      <c r="L4093" s="206"/>
      <c r="M4093" s="206"/>
      <c r="N4093" s="206"/>
      <c r="O4093" s="206"/>
      <c r="P4093" s="206"/>
      <c r="Q4093" s="206"/>
      <c r="R4093" s="206"/>
      <c r="S4093" s="206"/>
      <c r="T4093" s="206"/>
    </row>
    <row r="4094" spans="1:20">
      <c r="A4094" s="522">
        <f t="shared" si="6"/>
        <v>4090</v>
      </c>
      <c r="B4094" s="522">
        <f t="shared" si="5"/>
        <v>4090</v>
      </c>
      <c r="C4094" s="105">
        <v>39863</v>
      </c>
      <c r="D4094" s="262"/>
      <c r="E4094" s="105">
        <v>39864</v>
      </c>
      <c r="F4094" s="262"/>
      <c r="G4094" s="262"/>
      <c r="H4094" s="262"/>
      <c r="I4094" s="206"/>
      <c r="J4094" s="206"/>
      <c r="K4094" s="206"/>
      <c r="L4094" s="206"/>
      <c r="M4094" s="206"/>
      <c r="N4094" s="206"/>
      <c r="O4094" s="206"/>
      <c r="P4094" s="206"/>
      <c r="Q4094" s="206"/>
      <c r="R4094" s="206"/>
      <c r="S4094" s="206"/>
      <c r="T4094" s="206"/>
    </row>
    <row r="4095" spans="1:20">
      <c r="A4095" s="522">
        <f t="shared" si="6"/>
        <v>4091</v>
      </c>
      <c r="B4095" s="522">
        <f t="shared" si="5"/>
        <v>4091</v>
      </c>
      <c r="C4095" s="105">
        <v>39863</v>
      </c>
      <c r="D4095" s="262"/>
      <c r="E4095" s="105">
        <v>39864</v>
      </c>
      <c r="F4095" s="262"/>
      <c r="G4095" s="262"/>
      <c r="H4095" s="262"/>
      <c r="I4095" s="206"/>
      <c r="J4095" s="206"/>
      <c r="K4095" s="206"/>
      <c r="L4095" s="206"/>
      <c r="M4095" s="206"/>
      <c r="N4095" s="206"/>
      <c r="O4095" s="206"/>
      <c r="P4095" s="206"/>
      <c r="Q4095" s="206"/>
      <c r="R4095" s="206"/>
      <c r="S4095" s="206"/>
      <c r="T4095" s="206"/>
    </row>
    <row r="4096" spans="1:20">
      <c r="A4096" s="522">
        <f t="shared" si="6"/>
        <v>4092</v>
      </c>
      <c r="B4096" s="522">
        <f t="shared" si="5"/>
        <v>4092</v>
      </c>
      <c r="C4096" s="105">
        <v>39863</v>
      </c>
      <c r="D4096" s="262"/>
      <c r="E4096" s="105">
        <v>39864</v>
      </c>
      <c r="F4096" s="262"/>
      <c r="G4096" s="262"/>
      <c r="H4096" s="262"/>
      <c r="I4096" s="206"/>
      <c r="J4096" s="206"/>
      <c r="K4096" s="206"/>
      <c r="L4096" s="206"/>
      <c r="M4096" s="206"/>
      <c r="N4096" s="206"/>
      <c r="O4096" s="206"/>
      <c r="P4096" s="206"/>
      <c r="Q4096" s="206"/>
      <c r="R4096" s="206"/>
      <c r="S4096" s="206"/>
      <c r="T4096" s="206"/>
    </row>
    <row r="4097" spans="1:20">
      <c r="A4097" s="522">
        <f t="shared" si="6"/>
        <v>4093</v>
      </c>
      <c r="B4097" s="522">
        <f t="shared" si="5"/>
        <v>4093</v>
      </c>
      <c r="C4097" s="105">
        <v>39863</v>
      </c>
      <c r="D4097" s="262"/>
      <c r="E4097" s="105">
        <v>39868</v>
      </c>
      <c r="F4097" s="262"/>
      <c r="G4097" s="105">
        <v>39868</v>
      </c>
      <c r="H4097" s="262"/>
      <c r="I4097" s="206"/>
      <c r="J4097" s="206"/>
      <c r="K4097" s="206"/>
      <c r="L4097" s="206"/>
      <c r="M4097" s="206"/>
      <c r="N4097" s="206"/>
      <c r="O4097" s="206"/>
      <c r="P4097" s="206"/>
      <c r="Q4097" s="206"/>
      <c r="R4097" s="206"/>
      <c r="S4097" s="206"/>
      <c r="T4097" s="206"/>
    </row>
    <row r="4098" spans="1:20">
      <c r="A4098" s="522">
        <f t="shared" si="6"/>
        <v>4094</v>
      </c>
      <c r="B4098" s="522">
        <f t="shared" si="5"/>
        <v>4094</v>
      </c>
      <c r="C4098" s="105">
        <v>39863</v>
      </c>
      <c r="D4098" s="262"/>
      <c r="E4098" s="105">
        <v>39868</v>
      </c>
      <c r="F4098" s="262"/>
      <c r="G4098" s="105">
        <v>39868</v>
      </c>
      <c r="H4098" s="262"/>
      <c r="I4098" s="206"/>
      <c r="J4098" s="206"/>
      <c r="K4098" s="206"/>
      <c r="L4098" s="206"/>
      <c r="M4098" s="206"/>
      <c r="N4098" s="206"/>
      <c r="O4098" s="206"/>
      <c r="P4098" s="206"/>
      <c r="Q4098" s="206"/>
      <c r="R4098" s="206"/>
      <c r="S4098" s="206"/>
      <c r="T4098" s="206"/>
    </row>
    <row r="4099" spans="1:20">
      <c r="A4099" s="522">
        <f t="shared" si="6"/>
        <v>4095</v>
      </c>
      <c r="B4099" s="522">
        <f t="shared" si="5"/>
        <v>4095</v>
      </c>
      <c r="C4099" s="105">
        <v>39863</v>
      </c>
      <c r="D4099" s="262"/>
      <c r="E4099" s="105">
        <v>39868</v>
      </c>
      <c r="F4099" s="262"/>
      <c r="G4099" s="262"/>
      <c r="H4099" s="262"/>
      <c r="I4099" s="206"/>
      <c r="J4099" s="206"/>
      <c r="K4099" s="206"/>
      <c r="L4099" s="206"/>
      <c r="M4099" s="206"/>
      <c r="N4099" s="206"/>
      <c r="O4099" s="206"/>
      <c r="P4099" s="206"/>
      <c r="Q4099" s="206"/>
      <c r="R4099" s="206"/>
      <c r="S4099" s="206"/>
      <c r="T4099" s="206"/>
    </row>
    <row r="4100" spans="1:20">
      <c r="A4100" s="522">
        <f t="shared" si="6"/>
        <v>4096</v>
      </c>
      <c r="B4100" s="522">
        <f t="shared" si="5"/>
        <v>4096</v>
      </c>
      <c r="C4100" s="105">
        <v>39863</v>
      </c>
      <c r="D4100" s="262"/>
      <c r="E4100" s="105">
        <v>39870</v>
      </c>
      <c r="F4100" s="262"/>
      <c r="G4100" s="262"/>
      <c r="H4100" s="262"/>
      <c r="I4100" s="206"/>
      <c r="J4100" s="206"/>
      <c r="K4100" s="206"/>
      <c r="L4100" s="206"/>
      <c r="M4100" s="206"/>
      <c r="N4100" s="206"/>
      <c r="O4100" s="206"/>
      <c r="P4100" s="206"/>
      <c r="Q4100" s="206"/>
      <c r="R4100" s="206"/>
      <c r="S4100" s="206"/>
      <c r="T4100" s="206"/>
    </row>
    <row r="4101" spans="1:20">
      <c r="A4101" s="522">
        <f t="shared" si="6"/>
        <v>4097</v>
      </c>
      <c r="B4101" s="522">
        <f t="shared" si="5"/>
        <v>4097</v>
      </c>
      <c r="C4101" s="105">
        <v>39863</v>
      </c>
      <c r="D4101" s="262"/>
      <c r="E4101" s="105">
        <v>39883</v>
      </c>
      <c r="F4101" s="262"/>
      <c r="G4101" s="262"/>
      <c r="H4101" s="262"/>
      <c r="I4101" s="206"/>
      <c r="J4101" s="206"/>
      <c r="K4101" s="206"/>
      <c r="L4101" s="206"/>
      <c r="M4101" s="206"/>
      <c r="N4101" s="206"/>
      <c r="O4101" s="206"/>
      <c r="P4101" s="206"/>
      <c r="Q4101" s="206"/>
      <c r="R4101" s="206"/>
      <c r="S4101" s="206"/>
      <c r="T4101" s="206"/>
    </row>
    <row r="4102" spans="1:20">
      <c r="A4102" s="522">
        <f t="shared" si="6"/>
        <v>4098</v>
      </c>
      <c r="B4102" s="522">
        <f t="shared" si="5"/>
        <v>4098</v>
      </c>
      <c r="C4102" s="105">
        <v>39863</v>
      </c>
      <c r="D4102" s="262"/>
      <c r="E4102" s="262"/>
      <c r="F4102" s="262"/>
      <c r="G4102" s="262"/>
      <c r="H4102" s="262"/>
      <c r="I4102" s="206"/>
      <c r="J4102" s="206"/>
      <c r="K4102" s="206"/>
      <c r="L4102" s="206"/>
      <c r="M4102" s="206"/>
      <c r="N4102" s="206"/>
      <c r="O4102" s="206"/>
      <c r="P4102" s="206"/>
      <c r="Q4102" s="206"/>
      <c r="R4102" s="206"/>
      <c r="S4102" s="206"/>
      <c r="T4102" s="206"/>
    </row>
    <row r="4103" spans="1:20">
      <c r="A4103" s="522">
        <f t="shared" si="6"/>
        <v>4099</v>
      </c>
      <c r="B4103" s="522">
        <f t="shared" si="5"/>
        <v>4099</v>
      </c>
      <c r="C4103" s="105">
        <v>39863</v>
      </c>
      <c r="D4103" s="262"/>
      <c r="E4103" s="105">
        <v>39864</v>
      </c>
      <c r="F4103" s="262"/>
      <c r="G4103" s="262"/>
      <c r="H4103" s="262"/>
      <c r="I4103" s="206"/>
      <c r="J4103" s="206"/>
      <c r="K4103" s="206"/>
      <c r="L4103" s="206"/>
      <c r="M4103" s="206"/>
      <c r="N4103" s="206"/>
      <c r="O4103" s="206"/>
      <c r="P4103" s="206"/>
      <c r="Q4103" s="206"/>
      <c r="R4103" s="206"/>
      <c r="S4103" s="206"/>
      <c r="T4103" s="206"/>
    </row>
    <row r="4104" spans="1:20">
      <c r="A4104" s="522">
        <f t="shared" si="6"/>
        <v>4100</v>
      </c>
      <c r="B4104" s="522">
        <f t="shared" si="5"/>
        <v>4100</v>
      </c>
      <c r="C4104" s="105">
        <v>39863</v>
      </c>
      <c r="D4104" s="262"/>
      <c r="E4104" s="105">
        <v>39871</v>
      </c>
      <c r="F4104" s="262"/>
      <c r="G4104" s="262"/>
      <c r="H4104" s="262"/>
      <c r="I4104" s="206"/>
      <c r="J4104" s="206"/>
      <c r="K4104" s="206"/>
      <c r="L4104" s="206"/>
      <c r="M4104" s="206"/>
      <c r="N4104" s="206"/>
      <c r="O4104" s="206"/>
      <c r="P4104" s="206"/>
      <c r="Q4104" s="206"/>
      <c r="R4104" s="206"/>
      <c r="S4104" s="206"/>
      <c r="T4104" s="206"/>
    </row>
    <row r="4105" spans="1:20">
      <c r="A4105" s="522">
        <f t="shared" si="6"/>
        <v>4101</v>
      </c>
      <c r="B4105" s="522">
        <f t="shared" si="5"/>
        <v>4101</v>
      </c>
      <c r="C4105" s="105">
        <v>39864</v>
      </c>
      <c r="D4105" s="262"/>
      <c r="E4105" s="105">
        <v>39870</v>
      </c>
      <c r="F4105" s="262"/>
      <c r="G4105" s="262"/>
      <c r="H4105" s="262"/>
      <c r="I4105" s="206"/>
      <c r="J4105" s="206"/>
      <c r="K4105" s="206"/>
      <c r="L4105" s="206"/>
      <c r="M4105" s="206"/>
      <c r="N4105" s="206"/>
      <c r="O4105" s="206"/>
      <c r="P4105" s="206"/>
      <c r="Q4105" s="206"/>
      <c r="R4105" s="206"/>
      <c r="S4105" s="206"/>
      <c r="T4105" s="206"/>
    </row>
    <row r="4106" spans="1:20">
      <c r="A4106" s="522">
        <f t="shared" si="6"/>
        <v>4102</v>
      </c>
      <c r="B4106" s="522">
        <f t="shared" si="5"/>
        <v>4102</v>
      </c>
      <c r="C4106" s="105">
        <v>39864</v>
      </c>
      <c r="D4106" s="262"/>
      <c r="E4106" s="105">
        <v>39868</v>
      </c>
      <c r="F4106" s="262"/>
      <c r="G4106" s="262"/>
      <c r="H4106" s="262"/>
      <c r="I4106" s="206"/>
      <c r="J4106" s="206"/>
      <c r="K4106" s="206"/>
      <c r="L4106" s="206"/>
      <c r="M4106" s="206"/>
      <c r="N4106" s="206"/>
      <c r="O4106" s="206"/>
      <c r="P4106" s="206"/>
      <c r="Q4106" s="206"/>
      <c r="R4106" s="206"/>
      <c r="S4106" s="206"/>
      <c r="T4106" s="206"/>
    </row>
    <row r="4107" spans="1:20">
      <c r="A4107" s="522">
        <f t="shared" si="6"/>
        <v>4103</v>
      </c>
      <c r="B4107" s="522">
        <f t="shared" si="5"/>
        <v>4103</v>
      </c>
      <c r="C4107" s="105">
        <v>39864</v>
      </c>
      <c r="D4107" s="262"/>
      <c r="E4107" s="105">
        <v>39870</v>
      </c>
      <c r="F4107" s="262"/>
      <c r="G4107" s="262"/>
      <c r="H4107" s="262"/>
      <c r="I4107" s="206"/>
      <c r="J4107" s="206"/>
      <c r="K4107" s="206"/>
      <c r="L4107" s="206"/>
      <c r="M4107" s="206"/>
      <c r="N4107" s="206"/>
      <c r="O4107" s="206"/>
      <c r="P4107" s="206"/>
      <c r="Q4107" s="206"/>
      <c r="R4107" s="206"/>
      <c r="S4107" s="206"/>
      <c r="T4107" s="206"/>
    </row>
    <row r="4108" spans="1:20">
      <c r="A4108" s="522">
        <f t="shared" si="6"/>
        <v>4104</v>
      </c>
      <c r="B4108" s="522">
        <f t="shared" si="5"/>
        <v>4104</v>
      </c>
      <c r="C4108" s="105">
        <v>39864</v>
      </c>
      <c r="D4108" s="262"/>
      <c r="E4108" s="105">
        <v>39869</v>
      </c>
      <c r="F4108" s="262"/>
      <c r="G4108" s="262"/>
      <c r="H4108" s="262"/>
      <c r="I4108" s="206"/>
      <c r="J4108" s="206"/>
      <c r="K4108" s="206"/>
      <c r="L4108" s="206"/>
      <c r="M4108" s="206"/>
      <c r="N4108" s="206"/>
      <c r="O4108" s="206"/>
      <c r="P4108" s="206"/>
      <c r="Q4108" s="206"/>
      <c r="R4108" s="206"/>
      <c r="S4108" s="206"/>
      <c r="T4108" s="206"/>
    </row>
    <row r="4109" spans="1:20">
      <c r="A4109" s="522">
        <f t="shared" si="6"/>
        <v>4105</v>
      </c>
      <c r="B4109" s="522">
        <f t="shared" si="5"/>
        <v>4105</v>
      </c>
      <c r="C4109" s="105">
        <v>39864</v>
      </c>
      <c r="D4109" s="262"/>
      <c r="E4109" s="105">
        <v>39870</v>
      </c>
      <c r="F4109" s="262"/>
      <c r="G4109" s="262"/>
      <c r="H4109" s="262"/>
      <c r="I4109" s="206"/>
      <c r="J4109" s="206"/>
      <c r="K4109" s="206"/>
      <c r="L4109" s="206"/>
      <c r="M4109" s="206"/>
      <c r="N4109" s="206"/>
      <c r="O4109" s="206"/>
      <c r="P4109" s="206"/>
      <c r="Q4109" s="206"/>
      <c r="R4109" s="206"/>
      <c r="S4109" s="206"/>
      <c r="T4109" s="206"/>
    </row>
    <row r="4110" spans="1:20">
      <c r="A4110" s="522">
        <f t="shared" si="6"/>
        <v>4106</v>
      </c>
      <c r="B4110" s="522">
        <f t="shared" si="5"/>
        <v>4106</v>
      </c>
      <c r="C4110" s="105">
        <v>39864</v>
      </c>
      <c r="D4110" s="262"/>
      <c r="E4110" s="105">
        <v>39868</v>
      </c>
      <c r="F4110" s="262"/>
      <c r="G4110" s="262"/>
      <c r="H4110" s="262"/>
      <c r="I4110" s="206"/>
      <c r="J4110" s="206"/>
      <c r="K4110" s="206"/>
      <c r="L4110" s="206"/>
      <c r="M4110" s="206"/>
      <c r="N4110" s="206"/>
      <c r="O4110" s="206"/>
      <c r="P4110" s="206"/>
      <c r="Q4110" s="206"/>
      <c r="R4110" s="206"/>
      <c r="S4110" s="206"/>
      <c r="T4110" s="206"/>
    </row>
    <row r="4111" spans="1:20">
      <c r="A4111" s="522">
        <f t="shared" si="6"/>
        <v>4107</v>
      </c>
      <c r="B4111" s="522">
        <f t="shared" si="5"/>
        <v>4107</v>
      </c>
      <c r="C4111" s="105">
        <v>39864</v>
      </c>
      <c r="D4111" s="262"/>
      <c r="E4111" s="105">
        <v>39871</v>
      </c>
      <c r="F4111" s="262"/>
      <c r="G4111" s="262"/>
      <c r="H4111" s="262"/>
      <c r="I4111" s="206"/>
      <c r="J4111" s="206"/>
      <c r="K4111" s="206"/>
      <c r="L4111" s="206"/>
      <c r="M4111" s="206"/>
      <c r="N4111" s="206"/>
      <c r="O4111" s="206"/>
      <c r="P4111" s="206"/>
      <c r="Q4111" s="206"/>
      <c r="R4111" s="206"/>
      <c r="S4111" s="206"/>
      <c r="T4111" s="206"/>
    </row>
    <row r="4112" spans="1:20">
      <c r="A4112" s="522">
        <f t="shared" si="6"/>
        <v>4108</v>
      </c>
      <c r="B4112" s="522">
        <f t="shared" si="5"/>
        <v>4108</v>
      </c>
      <c r="C4112" s="105">
        <v>39864</v>
      </c>
      <c r="D4112" s="262"/>
      <c r="E4112" s="105">
        <v>39870</v>
      </c>
      <c r="F4112" s="262"/>
      <c r="G4112" s="262"/>
      <c r="H4112" s="262"/>
      <c r="I4112" s="206"/>
      <c r="J4112" s="206"/>
      <c r="K4112" s="206"/>
      <c r="L4112" s="206"/>
      <c r="M4112" s="206"/>
      <c r="N4112" s="206"/>
      <c r="O4112" s="206"/>
      <c r="P4112" s="206"/>
      <c r="Q4112" s="206"/>
      <c r="R4112" s="206"/>
      <c r="S4112" s="206"/>
      <c r="T4112" s="206"/>
    </row>
    <row r="4113" spans="1:20">
      <c r="A4113" s="522">
        <f t="shared" si="6"/>
        <v>4109</v>
      </c>
      <c r="B4113" s="522">
        <f t="shared" si="5"/>
        <v>4109</v>
      </c>
      <c r="C4113" s="105">
        <v>39864</v>
      </c>
      <c r="D4113" s="262"/>
      <c r="E4113" s="105">
        <v>39868</v>
      </c>
      <c r="F4113" s="262"/>
      <c r="G4113" s="105">
        <v>39868</v>
      </c>
      <c r="H4113" s="262"/>
      <c r="I4113" s="206"/>
      <c r="J4113" s="206"/>
      <c r="K4113" s="206"/>
      <c r="L4113" s="206"/>
      <c r="M4113" s="206"/>
      <c r="N4113" s="206"/>
      <c r="O4113" s="206"/>
      <c r="P4113" s="206"/>
      <c r="Q4113" s="206"/>
      <c r="R4113" s="206"/>
      <c r="S4113" s="206"/>
      <c r="T4113" s="206"/>
    </row>
    <row r="4114" spans="1:20">
      <c r="A4114" s="522">
        <f t="shared" si="6"/>
        <v>4110</v>
      </c>
      <c r="B4114" s="522">
        <f t="shared" si="5"/>
        <v>4110</v>
      </c>
      <c r="C4114" s="105">
        <v>39864</v>
      </c>
      <c r="D4114" s="262"/>
      <c r="E4114" s="105">
        <v>39871</v>
      </c>
      <c r="F4114" s="262"/>
      <c r="G4114" s="262"/>
      <c r="H4114" s="262"/>
      <c r="I4114" s="206"/>
      <c r="J4114" s="206"/>
      <c r="K4114" s="206"/>
      <c r="L4114" s="206"/>
      <c r="M4114" s="206"/>
      <c r="N4114" s="206"/>
      <c r="O4114" s="206"/>
      <c r="P4114" s="206"/>
      <c r="Q4114" s="206"/>
      <c r="R4114" s="206"/>
      <c r="S4114" s="206"/>
      <c r="T4114" s="206"/>
    </row>
    <row r="4115" spans="1:20">
      <c r="A4115" s="522">
        <f t="shared" si="6"/>
        <v>4111</v>
      </c>
      <c r="B4115" s="522">
        <f t="shared" si="5"/>
        <v>4111</v>
      </c>
      <c r="C4115" s="105">
        <v>39864</v>
      </c>
      <c r="D4115" s="262"/>
      <c r="E4115" s="105">
        <v>39868</v>
      </c>
      <c r="F4115" s="262"/>
      <c r="G4115" s="262"/>
      <c r="H4115" s="262"/>
      <c r="I4115" s="206"/>
      <c r="J4115" s="206"/>
      <c r="K4115" s="206"/>
      <c r="L4115" s="206"/>
      <c r="M4115" s="206"/>
      <c r="N4115" s="206"/>
      <c r="O4115" s="206"/>
      <c r="P4115" s="206"/>
      <c r="Q4115" s="206"/>
      <c r="R4115" s="206"/>
      <c r="S4115" s="206"/>
      <c r="T4115" s="206"/>
    </row>
    <row r="4116" spans="1:20">
      <c r="A4116" s="522">
        <f t="shared" si="6"/>
        <v>4112</v>
      </c>
      <c r="B4116" s="522">
        <f t="shared" si="5"/>
        <v>4112</v>
      </c>
      <c r="C4116" s="105">
        <v>39864</v>
      </c>
      <c r="D4116" s="524"/>
      <c r="E4116" s="105">
        <v>39869</v>
      </c>
      <c r="F4116" s="524"/>
      <c r="G4116" s="524"/>
      <c r="H4116" s="524"/>
      <c r="I4116" s="523"/>
      <c r="J4116" s="523"/>
      <c r="K4116" s="523"/>
      <c r="L4116" s="523"/>
      <c r="M4116" s="523"/>
      <c r="N4116" s="523"/>
      <c r="O4116" s="523"/>
      <c r="P4116" s="523"/>
      <c r="Q4116" s="523"/>
      <c r="R4116" s="523"/>
      <c r="S4116" s="523"/>
      <c r="T4116" s="523"/>
    </row>
    <row r="4117" spans="1:20">
      <c r="A4117" s="522">
        <f t="shared" si="6"/>
        <v>4113</v>
      </c>
      <c r="B4117" s="522">
        <f t="shared" si="5"/>
        <v>4113</v>
      </c>
      <c r="C4117" s="105">
        <v>39864</v>
      </c>
      <c r="D4117" s="524"/>
      <c r="E4117" s="105">
        <v>39868</v>
      </c>
      <c r="F4117" s="524"/>
      <c r="G4117" s="524"/>
      <c r="H4117" s="524"/>
      <c r="I4117" s="523"/>
      <c r="J4117" s="523"/>
      <c r="K4117" s="523"/>
      <c r="L4117" s="523"/>
      <c r="M4117" s="523"/>
      <c r="N4117" s="523"/>
      <c r="O4117" s="523"/>
      <c r="P4117" s="523"/>
      <c r="Q4117" s="523"/>
      <c r="R4117" s="523"/>
      <c r="S4117" s="523"/>
      <c r="T4117" s="523"/>
    </row>
    <row r="4118" spans="1:20">
      <c r="A4118" s="522">
        <f t="shared" si="6"/>
        <v>4114</v>
      </c>
      <c r="B4118" s="522">
        <f t="shared" si="5"/>
        <v>4114</v>
      </c>
      <c r="C4118" s="105">
        <v>39864</v>
      </c>
      <c r="D4118" s="524"/>
      <c r="E4118" s="582">
        <v>39882</v>
      </c>
      <c r="F4118" s="524"/>
      <c r="G4118" s="524"/>
      <c r="H4118" s="524"/>
      <c r="I4118" s="523"/>
      <c r="J4118" s="523"/>
      <c r="K4118" s="523"/>
      <c r="L4118" s="523"/>
      <c r="M4118" s="523"/>
      <c r="N4118" s="523"/>
      <c r="O4118" s="523"/>
      <c r="P4118" s="523"/>
      <c r="Q4118" s="523"/>
      <c r="R4118" s="523"/>
      <c r="S4118" s="523"/>
      <c r="T4118" s="523"/>
    </row>
    <row r="4119" spans="1:20">
      <c r="A4119" s="522">
        <f t="shared" si="6"/>
        <v>4115</v>
      </c>
      <c r="B4119" s="522">
        <f t="shared" si="5"/>
        <v>4115</v>
      </c>
      <c r="C4119" s="105">
        <v>39864</v>
      </c>
      <c r="D4119" s="524"/>
      <c r="E4119" s="105">
        <v>39868</v>
      </c>
      <c r="F4119" s="524"/>
      <c r="G4119" s="524"/>
      <c r="H4119" s="524"/>
      <c r="I4119" s="523"/>
      <c r="J4119" s="523"/>
      <c r="K4119" s="523"/>
      <c r="L4119" s="523"/>
      <c r="M4119" s="523"/>
      <c r="N4119" s="523"/>
      <c r="O4119" s="523"/>
      <c r="P4119" s="523"/>
      <c r="Q4119" s="523"/>
      <c r="R4119" s="523"/>
      <c r="S4119" s="523"/>
      <c r="T4119" s="523"/>
    </row>
    <row r="4120" spans="1:20">
      <c r="A4120" s="522">
        <f t="shared" si="6"/>
        <v>4116</v>
      </c>
      <c r="B4120" s="522">
        <f t="shared" si="5"/>
        <v>4116</v>
      </c>
      <c r="C4120" s="105">
        <v>39864</v>
      </c>
      <c r="D4120" s="524"/>
      <c r="E4120" s="105">
        <v>39868</v>
      </c>
      <c r="F4120" s="524"/>
      <c r="G4120" s="524"/>
      <c r="H4120" s="524"/>
      <c r="I4120" s="523"/>
      <c r="J4120" s="523"/>
      <c r="K4120" s="523"/>
      <c r="L4120" s="523"/>
      <c r="M4120" s="523"/>
      <c r="N4120" s="523"/>
      <c r="O4120" s="523"/>
      <c r="P4120" s="523"/>
      <c r="Q4120" s="523"/>
      <c r="R4120" s="523"/>
      <c r="S4120" s="523"/>
      <c r="T4120" s="523"/>
    </row>
    <row r="4121" spans="1:20">
      <c r="A4121" s="522">
        <f t="shared" si="6"/>
        <v>4117</v>
      </c>
      <c r="B4121" s="522">
        <f t="shared" si="5"/>
        <v>4117</v>
      </c>
      <c r="C4121" s="105">
        <v>39868</v>
      </c>
      <c r="D4121" s="524"/>
      <c r="E4121" s="105">
        <v>39869</v>
      </c>
      <c r="F4121" s="524"/>
      <c r="G4121" s="524"/>
      <c r="H4121" s="524"/>
      <c r="I4121" s="523"/>
      <c r="J4121" s="523"/>
      <c r="K4121" s="523"/>
      <c r="L4121" s="523"/>
      <c r="M4121" s="523"/>
      <c r="N4121" s="523"/>
      <c r="O4121" s="523"/>
      <c r="P4121" s="523"/>
      <c r="Q4121" s="523"/>
      <c r="R4121" s="523"/>
      <c r="S4121" s="523"/>
      <c r="T4121" s="523"/>
    </row>
    <row r="4122" spans="1:20">
      <c r="A4122" s="522">
        <f t="shared" si="6"/>
        <v>4118</v>
      </c>
      <c r="B4122" s="522">
        <f t="shared" si="5"/>
        <v>4118</v>
      </c>
      <c r="C4122" s="105">
        <v>39868</v>
      </c>
      <c r="D4122" s="524"/>
      <c r="E4122" s="105">
        <v>39871</v>
      </c>
      <c r="F4122" s="524"/>
      <c r="G4122" s="524"/>
      <c r="H4122" s="524"/>
      <c r="I4122" s="523"/>
      <c r="J4122" s="523"/>
      <c r="K4122" s="523"/>
      <c r="L4122" s="523"/>
      <c r="M4122" s="523"/>
      <c r="N4122" s="523"/>
      <c r="O4122" s="523"/>
      <c r="P4122" s="523"/>
      <c r="Q4122" s="523"/>
      <c r="R4122" s="523"/>
      <c r="S4122" s="523"/>
      <c r="T4122" s="523"/>
    </row>
    <row r="4123" spans="1:20">
      <c r="A4123" s="522">
        <f t="shared" si="6"/>
        <v>4119</v>
      </c>
      <c r="B4123" s="522">
        <f t="shared" si="5"/>
        <v>4119</v>
      </c>
      <c r="C4123" s="105">
        <v>39868</v>
      </c>
      <c r="D4123" s="524"/>
      <c r="E4123" s="105">
        <v>39868</v>
      </c>
      <c r="F4123" s="524"/>
      <c r="G4123" s="524"/>
      <c r="H4123" s="524"/>
      <c r="I4123" s="523"/>
      <c r="J4123" s="523"/>
      <c r="K4123" s="523"/>
      <c r="L4123" s="523"/>
      <c r="M4123" s="523"/>
      <c r="N4123" s="523"/>
      <c r="O4123" s="523"/>
      <c r="P4123" s="523"/>
      <c r="Q4123" s="523"/>
      <c r="R4123" s="523"/>
      <c r="S4123" s="523"/>
      <c r="T4123" s="523"/>
    </row>
    <row r="4124" spans="1:20">
      <c r="A4124" s="524">
        <f t="shared" si="6"/>
        <v>4120</v>
      </c>
      <c r="B4124" s="524">
        <f t="shared" si="5"/>
        <v>4120</v>
      </c>
      <c r="C4124" s="105">
        <v>39868</v>
      </c>
      <c r="D4124" s="524"/>
      <c r="E4124" s="105">
        <v>39884</v>
      </c>
      <c r="F4124" s="524"/>
      <c r="G4124" s="524"/>
      <c r="H4124" s="524"/>
      <c r="I4124" s="523"/>
      <c r="J4124" s="523"/>
      <c r="K4124" s="523"/>
      <c r="L4124" s="523"/>
      <c r="M4124" s="523"/>
      <c r="N4124" s="523"/>
      <c r="O4124" s="523"/>
      <c r="P4124" s="523"/>
      <c r="Q4124" s="523"/>
      <c r="R4124" s="523"/>
      <c r="S4124" s="523"/>
      <c r="T4124" s="523"/>
    </row>
    <row r="4125" spans="1:20">
      <c r="A4125" s="524">
        <f t="shared" si="6"/>
        <v>4121</v>
      </c>
      <c r="B4125" s="524">
        <f t="shared" si="5"/>
        <v>4121</v>
      </c>
      <c r="C4125" s="105">
        <v>39868</v>
      </c>
      <c r="D4125" s="524"/>
      <c r="E4125" s="105">
        <v>39869</v>
      </c>
      <c r="F4125" s="524"/>
      <c r="G4125" s="524"/>
      <c r="H4125" s="524"/>
      <c r="I4125" s="523"/>
      <c r="J4125" s="523"/>
      <c r="K4125" s="523"/>
      <c r="L4125" s="523"/>
      <c r="M4125" s="523"/>
      <c r="N4125" s="523"/>
      <c r="O4125" s="523"/>
      <c r="P4125" s="523"/>
      <c r="Q4125" s="523"/>
      <c r="R4125" s="523"/>
      <c r="S4125" s="523"/>
      <c r="T4125" s="523"/>
    </row>
    <row r="4126" spans="1:20">
      <c r="A4126" s="524">
        <f t="shared" si="6"/>
        <v>4122</v>
      </c>
      <c r="B4126" s="524">
        <f t="shared" si="5"/>
        <v>4122</v>
      </c>
      <c r="C4126" s="105">
        <v>39868</v>
      </c>
      <c r="D4126" s="524"/>
      <c r="E4126" s="105">
        <v>39869</v>
      </c>
      <c r="F4126" s="524"/>
      <c r="G4126" s="524"/>
      <c r="H4126" s="524"/>
      <c r="I4126" s="523"/>
      <c r="J4126" s="523"/>
      <c r="K4126" s="523"/>
      <c r="L4126" s="523"/>
      <c r="M4126" s="523"/>
      <c r="N4126" s="523"/>
      <c r="O4126" s="523"/>
      <c r="P4126" s="523"/>
      <c r="Q4126" s="523"/>
      <c r="R4126" s="523"/>
      <c r="S4126" s="523"/>
      <c r="T4126" s="523"/>
    </row>
    <row r="4127" spans="1:20">
      <c r="A4127" s="524">
        <f t="shared" si="6"/>
        <v>4123</v>
      </c>
      <c r="B4127" s="524">
        <f t="shared" si="5"/>
        <v>4123</v>
      </c>
      <c r="C4127" s="105">
        <v>39868</v>
      </c>
      <c r="D4127" s="524"/>
      <c r="E4127" s="105">
        <v>39869</v>
      </c>
      <c r="F4127" s="524"/>
      <c r="G4127" s="524"/>
      <c r="H4127" s="524"/>
      <c r="I4127" s="523"/>
      <c r="J4127" s="523"/>
      <c r="K4127" s="523"/>
      <c r="L4127" s="523"/>
      <c r="M4127" s="523"/>
      <c r="N4127" s="523"/>
      <c r="O4127" s="523"/>
      <c r="P4127" s="523"/>
      <c r="Q4127" s="523"/>
      <c r="R4127" s="523"/>
      <c r="S4127" s="523"/>
      <c r="T4127" s="523"/>
    </row>
    <row r="4128" spans="1:20">
      <c r="A4128" s="524">
        <f t="shared" si="6"/>
        <v>4124</v>
      </c>
      <c r="B4128" s="524">
        <f t="shared" si="6"/>
        <v>4124</v>
      </c>
      <c r="C4128" s="105">
        <v>39868</v>
      </c>
      <c r="D4128" s="524"/>
      <c r="E4128" s="105">
        <v>39869</v>
      </c>
      <c r="F4128" s="524"/>
      <c r="G4128" s="524"/>
      <c r="H4128" s="524"/>
      <c r="I4128" s="523"/>
      <c r="J4128" s="523"/>
      <c r="K4128" s="523"/>
      <c r="L4128" s="523"/>
      <c r="M4128" s="523"/>
      <c r="N4128" s="523"/>
      <c r="O4128" s="523"/>
      <c r="P4128" s="523"/>
      <c r="Q4128" s="523"/>
      <c r="R4128" s="523"/>
      <c r="S4128" s="523"/>
      <c r="T4128" s="523"/>
    </row>
    <row r="4129" spans="1:20">
      <c r="A4129" s="524">
        <f t="shared" si="6"/>
        <v>4125</v>
      </c>
      <c r="B4129" s="524">
        <f t="shared" si="6"/>
        <v>4125</v>
      </c>
      <c r="C4129" s="105">
        <v>39868</v>
      </c>
      <c r="D4129" s="524"/>
      <c r="E4129" s="105">
        <v>39869</v>
      </c>
      <c r="F4129" s="524"/>
      <c r="G4129" s="524"/>
      <c r="H4129" s="524"/>
      <c r="I4129" s="523"/>
      <c r="J4129" s="523"/>
      <c r="K4129" s="523"/>
      <c r="L4129" s="523"/>
      <c r="M4129" s="523"/>
      <c r="N4129" s="523"/>
      <c r="O4129" s="523"/>
      <c r="P4129" s="523"/>
      <c r="Q4129" s="523"/>
      <c r="R4129" s="523"/>
      <c r="S4129" s="523"/>
      <c r="T4129" s="523"/>
    </row>
    <row r="4130" spans="1:20">
      <c r="A4130" s="524">
        <f t="shared" ref="A4130:B4142" si="7">A4129+1</f>
        <v>4126</v>
      </c>
      <c r="B4130" s="524">
        <f t="shared" si="7"/>
        <v>4126</v>
      </c>
      <c r="C4130" s="105">
        <v>39868</v>
      </c>
      <c r="D4130" s="524"/>
      <c r="E4130" s="105">
        <v>39870</v>
      </c>
      <c r="F4130" s="524"/>
      <c r="G4130" s="524"/>
      <c r="H4130" s="524"/>
      <c r="I4130" s="523"/>
      <c r="J4130" s="523"/>
      <c r="K4130" s="523"/>
      <c r="L4130" s="523"/>
      <c r="M4130" s="523"/>
      <c r="N4130" s="523"/>
      <c r="O4130" s="523"/>
      <c r="P4130" s="523"/>
      <c r="Q4130" s="523"/>
      <c r="R4130" s="523"/>
      <c r="S4130" s="523"/>
      <c r="T4130" s="523"/>
    </row>
    <row r="4131" spans="1:20">
      <c r="A4131" s="524">
        <f t="shared" si="7"/>
        <v>4127</v>
      </c>
      <c r="B4131" s="524">
        <f t="shared" si="7"/>
        <v>4127</v>
      </c>
      <c r="C4131" s="105">
        <v>39868</v>
      </c>
      <c r="D4131" s="524"/>
      <c r="E4131" s="105">
        <v>39869</v>
      </c>
      <c r="F4131" s="524"/>
      <c r="G4131" s="524"/>
      <c r="H4131" s="524"/>
      <c r="I4131" s="523"/>
      <c r="J4131" s="523"/>
      <c r="K4131" s="523"/>
      <c r="L4131" s="523"/>
      <c r="M4131" s="523"/>
      <c r="N4131" s="523"/>
      <c r="O4131" s="523"/>
      <c r="P4131" s="523"/>
      <c r="Q4131" s="523"/>
      <c r="R4131" s="523"/>
      <c r="S4131" s="523"/>
      <c r="T4131" s="523"/>
    </row>
    <row r="4132" spans="1:20">
      <c r="A4132" s="524">
        <f t="shared" si="7"/>
        <v>4128</v>
      </c>
      <c r="B4132" s="524">
        <f t="shared" si="7"/>
        <v>4128</v>
      </c>
      <c r="C4132" s="105">
        <v>39868</v>
      </c>
      <c r="D4132" s="524"/>
      <c r="E4132" s="105">
        <v>39869</v>
      </c>
      <c r="F4132" s="524"/>
      <c r="G4132" s="524"/>
      <c r="H4132" s="524"/>
      <c r="I4132" s="523"/>
      <c r="J4132" s="523"/>
      <c r="K4132" s="523"/>
      <c r="L4132" s="523"/>
      <c r="M4132" s="523"/>
      <c r="N4132" s="523"/>
      <c r="O4132" s="523"/>
      <c r="P4132" s="523"/>
      <c r="Q4132" s="523"/>
      <c r="R4132" s="523"/>
      <c r="S4132" s="523"/>
      <c r="T4132" s="523"/>
    </row>
    <row r="4133" spans="1:20">
      <c r="A4133" s="524">
        <f t="shared" si="7"/>
        <v>4129</v>
      </c>
      <c r="B4133" s="524">
        <f t="shared" si="7"/>
        <v>4129</v>
      </c>
      <c r="C4133" s="105">
        <v>39868</v>
      </c>
      <c r="D4133" s="524"/>
      <c r="E4133" s="105">
        <v>39869</v>
      </c>
      <c r="F4133" s="524"/>
      <c r="G4133" s="524"/>
      <c r="H4133" s="524"/>
      <c r="I4133" s="523"/>
      <c r="J4133" s="523"/>
      <c r="K4133" s="523"/>
      <c r="L4133" s="523"/>
      <c r="M4133" s="523"/>
      <c r="N4133" s="523"/>
      <c r="O4133" s="523"/>
      <c r="P4133" s="523"/>
      <c r="Q4133" s="523"/>
      <c r="R4133" s="523"/>
      <c r="S4133" s="523"/>
      <c r="T4133" s="523"/>
    </row>
    <row r="4134" spans="1:20">
      <c r="A4134" s="524">
        <f t="shared" si="7"/>
        <v>4130</v>
      </c>
      <c r="B4134" s="524">
        <f t="shared" si="7"/>
        <v>4130</v>
      </c>
      <c r="C4134" s="105">
        <v>39868</v>
      </c>
      <c r="D4134" s="524"/>
      <c r="E4134" s="105">
        <v>39876</v>
      </c>
      <c r="F4134" s="524"/>
      <c r="G4134" s="524"/>
      <c r="H4134" s="524"/>
      <c r="I4134" s="523"/>
      <c r="J4134" s="523"/>
      <c r="K4134" s="523"/>
      <c r="L4134" s="523"/>
      <c r="M4134" s="523"/>
      <c r="N4134" s="523"/>
      <c r="O4134" s="523"/>
      <c r="P4134" s="523"/>
      <c r="Q4134" s="523"/>
      <c r="R4134" s="523"/>
      <c r="S4134" s="523"/>
      <c r="T4134" s="523"/>
    </row>
    <row r="4135" spans="1:20">
      <c r="A4135" s="524">
        <f t="shared" si="7"/>
        <v>4131</v>
      </c>
      <c r="B4135" s="524">
        <f t="shared" si="7"/>
        <v>4131</v>
      </c>
      <c r="C4135" s="105">
        <v>39868</v>
      </c>
      <c r="D4135" s="524"/>
      <c r="E4135" s="105">
        <v>39884</v>
      </c>
      <c r="F4135" s="524"/>
      <c r="G4135" s="524"/>
      <c r="H4135" s="524"/>
      <c r="I4135" s="523"/>
      <c r="J4135" s="523"/>
      <c r="K4135" s="523"/>
      <c r="L4135" s="523"/>
      <c r="M4135" s="523"/>
      <c r="N4135" s="523"/>
      <c r="O4135" s="523"/>
      <c r="P4135" s="523"/>
      <c r="Q4135" s="523"/>
      <c r="R4135" s="523"/>
      <c r="S4135" s="523"/>
      <c r="T4135" s="523"/>
    </row>
    <row r="4136" spans="1:20">
      <c r="A4136" s="524">
        <f t="shared" si="7"/>
        <v>4132</v>
      </c>
      <c r="B4136" s="524">
        <f t="shared" si="7"/>
        <v>4132</v>
      </c>
      <c r="C4136" s="105">
        <v>39868</v>
      </c>
      <c r="D4136" s="524"/>
      <c r="E4136" s="105">
        <v>39883</v>
      </c>
      <c r="F4136" s="524"/>
      <c r="G4136" s="524"/>
      <c r="H4136" s="524"/>
      <c r="I4136" s="523"/>
      <c r="J4136" s="523"/>
      <c r="K4136" s="523"/>
      <c r="L4136" s="523"/>
      <c r="M4136" s="523"/>
      <c r="N4136" s="523"/>
      <c r="O4136" s="523"/>
      <c r="P4136" s="523"/>
      <c r="Q4136" s="523"/>
      <c r="R4136" s="523"/>
      <c r="S4136" s="523"/>
      <c r="T4136" s="523"/>
    </row>
    <row r="4137" spans="1:20">
      <c r="A4137" s="524">
        <f t="shared" si="7"/>
        <v>4133</v>
      </c>
      <c r="B4137" s="524">
        <f t="shared" si="7"/>
        <v>4133</v>
      </c>
      <c r="C4137" s="105">
        <v>39868</v>
      </c>
      <c r="D4137" s="524"/>
      <c r="E4137" s="105">
        <v>39870</v>
      </c>
      <c r="F4137" s="524"/>
      <c r="G4137" s="524"/>
      <c r="H4137" s="524"/>
      <c r="I4137" s="523"/>
      <c r="J4137" s="523"/>
      <c r="K4137" s="523"/>
      <c r="L4137" s="523"/>
      <c r="M4137" s="523"/>
      <c r="N4137" s="523"/>
      <c r="O4137" s="523"/>
      <c r="P4137" s="523"/>
      <c r="Q4137" s="523"/>
      <c r="R4137" s="523"/>
      <c r="S4137" s="523"/>
      <c r="T4137" s="523"/>
    </row>
    <row r="4138" spans="1:20">
      <c r="A4138" s="524">
        <f t="shared" si="7"/>
        <v>4134</v>
      </c>
      <c r="B4138" s="524">
        <f t="shared" si="7"/>
        <v>4134</v>
      </c>
      <c r="C4138" s="105">
        <v>39868</v>
      </c>
      <c r="D4138" s="524"/>
      <c r="E4138" s="524"/>
      <c r="F4138" s="524"/>
      <c r="G4138" s="524"/>
      <c r="H4138" s="524"/>
      <c r="I4138" s="523"/>
      <c r="J4138" s="523"/>
      <c r="K4138" s="523"/>
      <c r="L4138" s="523"/>
      <c r="M4138" s="523"/>
      <c r="N4138" s="523"/>
      <c r="O4138" s="523"/>
      <c r="P4138" s="523"/>
      <c r="Q4138" s="523"/>
      <c r="R4138" s="523"/>
      <c r="S4138" s="523"/>
      <c r="T4138" s="523"/>
    </row>
    <row r="4139" spans="1:20">
      <c r="A4139" s="524">
        <f t="shared" si="7"/>
        <v>4135</v>
      </c>
      <c r="B4139" s="524">
        <f t="shared" si="7"/>
        <v>4135</v>
      </c>
      <c r="C4139" s="105">
        <v>39868</v>
      </c>
      <c r="D4139" s="524"/>
      <c r="E4139" s="105">
        <v>39871</v>
      </c>
      <c r="F4139" s="524"/>
      <c r="G4139" s="524"/>
      <c r="H4139" s="524"/>
      <c r="I4139" s="523"/>
      <c r="J4139" s="523"/>
      <c r="K4139" s="523"/>
      <c r="L4139" s="523"/>
      <c r="M4139" s="523"/>
      <c r="N4139" s="523"/>
      <c r="O4139" s="523"/>
      <c r="P4139" s="523"/>
      <c r="Q4139" s="523"/>
      <c r="R4139" s="523"/>
      <c r="S4139" s="523"/>
      <c r="T4139" s="523"/>
    </row>
    <row r="4140" spans="1:20">
      <c r="A4140" s="524">
        <f t="shared" si="7"/>
        <v>4136</v>
      </c>
      <c r="B4140" s="524">
        <f t="shared" si="7"/>
        <v>4136</v>
      </c>
      <c r="C4140" s="105">
        <v>39868</v>
      </c>
      <c r="D4140" s="524"/>
      <c r="E4140" s="105">
        <v>39869</v>
      </c>
      <c r="F4140" s="524"/>
      <c r="G4140" s="524"/>
      <c r="H4140" s="524"/>
      <c r="I4140" s="523"/>
      <c r="J4140" s="523"/>
      <c r="K4140" s="523"/>
      <c r="L4140" s="523"/>
      <c r="M4140" s="523"/>
      <c r="N4140" s="523"/>
      <c r="O4140" s="523"/>
      <c r="P4140" s="523"/>
      <c r="Q4140" s="523"/>
      <c r="R4140" s="523"/>
      <c r="S4140" s="523"/>
      <c r="T4140" s="523"/>
    </row>
    <row r="4141" spans="1:20">
      <c r="A4141" s="524">
        <f t="shared" si="7"/>
        <v>4137</v>
      </c>
      <c r="B4141" s="524">
        <f t="shared" si="7"/>
        <v>4137</v>
      </c>
      <c r="C4141" s="105">
        <v>39869</v>
      </c>
      <c r="D4141" s="524"/>
      <c r="E4141" s="105">
        <v>39869</v>
      </c>
      <c r="F4141" s="524"/>
      <c r="G4141" s="524"/>
      <c r="H4141" s="524"/>
      <c r="I4141" s="523"/>
      <c r="J4141" s="523"/>
      <c r="K4141" s="523"/>
      <c r="L4141" s="523"/>
      <c r="M4141" s="523"/>
      <c r="N4141" s="523"/>
      <c r="O4141" s="523"/>
      <c r="P4141" s="523"/>
      <c r="Q4141" s="523"/>
      <c r="R4141" s="523"/>
      <c r="S4141" s="523"/>
      <c r="T4141" s="523"/>
    </row>
    <row r="4142" spans="1:20">
      <c r="A4142" s="524">
        <f t="shared" si="7"/>
        <v>4138</v>
      </c>
      <c r="B4142" s="524">
        <f t="shared" si="7"/>
        <v>4138</v>
      </c>
      <c r="C4142" s="105">
        <v>39869</v>
      </c>
      <c r="D4142" s="524"/>
      <c r="E4142" s="105">
        <v>39884</v>
      </c>
      <c r="F4142" s="524"/>
      <c r="G4142" s="524"/>
      <c r="H4142" s="524"/>
      <c r="I4142" s="523"/>
      <c r="J4142" s="523"/>
      <c r="K4142" s="523"/>
      <c r="L4142" s="523"/>
      <c r="M4142" s="523"/>
      <c r="N4142" s="523"/>
      <c r="O4142" s="523"/>
      <c r="P4142" s="523"/>
      <c r="Q4142" s="523"/>
      <c r="R4142" s="523"/>
      <c r="S4142" s="523"/>
      <c r="T4142" s="523"/>
    </row>
    <row r="4143" spans="1:20">
      <c r="A4143" s="524">
        <f t="shared" ref="A4143:B4143" si="8">A4142+1</f>
        <v>4139</v>
      </c>
      <c r="B4143" s="524">
        <f t="shared" si="8"/>
        <v>4139</v>
      </c>
      <c r="C4143" s="105">
        <v>39869</v>
      </c>
      <c r="D4143" s="524"/>
      <c r="E4143" s="105">
        <v>39870</v>
      </c>
      <c r="F4143" s="524"/>
      <c r="G4143" s="524"/>
      <c r="H4143" s="524"/>
      <c r="I4143" s="523"/>
      <c r="J4143" s="523"/>
      <c r="K4143" s="523"/>
      <c r="L4143" s="523"/>
      <c r="M4143" s="523"/>
      <c r="N4143" s="523"/>
      <c r="O4143" s="523"/>
      <c r="P4143" s="523"/>
      <c r="Q4143" s="523"/>
      <c r="R4143" s="523"/>
      <c r="S4143" s="523"/>
      <c r="T4143" s="523"/>
    </row>
    <row r="4144" spans="1:20">
      <c r="A4144" s="524">
        <f t="shared" ref="A4144:B4144" si="9">A4143+1</f>
        <v>4140</v>
      </c>
      <c r="B4144" s="524">
        <f t="shared" si="9"/>
        <v>4140</v>
      </c>
      <c r="C4144" s="105">
        <v>39869</v>
      </c>
      <c r="D4144" s="524"/>
      <c r="E4144" s="105">
        <v>39870</v>
      </c>
      <c r="F4144" s="524"/>
      <c r="G4144" s="524"/>
      <c r="H4144" s="524"/>
      <c r="I4144" s="523"/>
      <c r="J4144" s="523"/>
      <c r="K4144" s="523"/>
      <c r="L4144" s="523"/>
      <c r="M4144" s="523"/>
      <c r="N4144" s="523"/>
      <c r="O4144" s="523"/>
      <c r="P4144" s="523"/>
      <c r="Q4144" s="523"/>
      <c r="R4144" s="523"/>
      <c r="S4144" s="523"/>
      <c r="T4144" s="523"/>
    </row>
    <row r="4145" spans="1:20">
      <c r="A4145" s="524">
        <f t="shared" ref="A4145:B4145" si="10">A4144+1</f>
        <v>4141</v>
      </c>
      <c r="B4145" s="524">
        <f t="shared" si="10"/>
        <v>4141</v>
      </c>
      <c r="C4145" s="105">
        <v>39869</v>
      </c>
      <c r="D4145" s="524"/>
      <c r="E4145" s="105">
        <v>39870</v>
      </c>
      <c r="F4145" s="524"/>
      <c r="G4145" s="524"/>
      <c r="H4145" s="524"/>
      <c r="I4145" s="523"/>
      <c r="J4145" s="523"/>
      <c r="K4145" s="523"/>
      <c r="L4145" s="523"/>
      <c r="M4145" s="523"/>
      <c r="N4145" s="523"/>
      <c r="O4145" s="523"/>
      <c r="P4145" s="523"/>
      <c r="Q4145" s="523"/>
      <c r="R4145" s="523"/>
      <c r="S4145" s="523"/>
      <c r="T4145" s="523"/>
    </row>
    <row r="4146" spans="1:20">
      <c r="A4146" s="524">
        <f t="shared" ref="A4146:B4146" si="11">A4145+1</f>
        <v>4142</v>
      </c>
      <c r="B4146" s="524">
        <f t="shared" si="11"/>
        <v>4142</v>
      </c>
      <c r="C4146" s="105">
        <v>39869</v>
      </c>
      <c r="D4146" s="524"/>
      <c r="E4146" s="105">
        <v>39884</v>
      </c>
      <c r="F4146" s="524"/>
      <c r="G4146" s="524"/>
      <c r="H4146" s="524"/>
      <c r="I4146" s="523"/>
      <c r="J4146" s="523"/>
      <c r="K4146" s="523"/>
      <c r="L4146" s="523"/>
      <c r="M4146" s="523"/>
      <c r="N4146" s="523"/>
      <c r="O4146" s="523"/>
      <c r="P4146" s="523"/>
      <c r="Q4146" s="523"/>
      <c r="R4146" s="523"/>
      <c r="S4146" s="523"/>
      <c r="T4146" s="523"/>
    </row>
    <row r="4147" spans="1:20">
      <c r="A4147" s="524">
        <f t="shared" ref="A4147:B4147" si="12">A4146+1</f>
        <v>4143</v>
      </c>
      <c r="B4147" s="524">
        <f t="shared" si="12"/>
        <v>4143</v>
      </c>
      <c r="C4147" s="105">
        <v>39869</v>
      </c>
      <c r="D4147" s="524"/>
      <c r="E4147" s="105">
        <v>39870</v>
      </c>
      <c r="F4147" s="524"/>
      <c r="G4147" s="524"/>
      <c r="H4147" s="524"/>
      <c r="I4147" s="523"/>
      <c r="J4147" s="523"/>
      <c r="K4147" s="523"/>
      <c r="L4147" s="523"/>
      <c r="M4147" s="523"/>
      <c r="N4147" s="523"/>
      <c r="O4147" s="523"/>
      <c r="P4147" s="523"/>
      <c r="Q4147" s="523"/>
      <c r="R4147" s="523"/>
      <c r="S4147" s="523"/>
      <c r="T4147" s="523"/>
    </row>
    <row r="4148" spans="1:20">
      <c r="A4148" s="524">
        <f t="shared" ref="A4148:B4148" si="13">A4147+1</f>
        <v>4144</v>
      </c>
      <c r="B4148" s="524">
        <f t="shared" si="13"/>
        <v>4144</v>
      </c>
      <c r="C4148" s="105">
        <v>39869</v>
      </c>
      <c r="D4148" s="524"/>
      <c r="E4148" s="105">
        <v>39871</v>
      </c>
      <c r="F4148" s="524"/>
      <c r="G4148" s="524"/>
      <c r="H4148" s="524"/>
      <c r="I4148" s="523"/>
      <c r="J4148" s="523"/>
      <c r="K4148" s="523"/>
      <c r="L4148" s="523"/>
      <c r="M4148" s="523"/>
      <c r="N4148" s="523"/>
      <c r="O4148" s="523"/>
      <c r="P4148" s="523"/>
      <c r="Q4148" s="523"/>
      <c r="R4148" s="523"/>
      <c r="S4148" s="523"/>
      <c r="T4148" s="523"/>
    </row>
    <row r="4149" spans="1:20">
      <c r="A4149" s="524">
        <f t="shared" ref="A4149:B4149" si="14">A4148+1</f>
        <v>4145</v>
      </c>
      <c r="B4149" s="524">
        <f t="shared" si="14"/>
        <v>4145</v>
      </c>
      <c r="C4149" s="105">
        <v>39869</v>
      </c>
      <c r="D4149" s="524"/>
      <c r="E4149" s="582">
        <v>39882</v>
      </c>
      <c r="F4149" s="524"/>
      <c r="G4149" s="524"/>
      <c r="H4149" s="524"/>
      <c r="I4149" s="523"/>
      <c r="J4149" s="523"/>
      <c r="K4149" s="523"/>
      <c r="L4149" s="523"/>
      <c r="M4149" s="523"/>
      <c r="N4149" s="523"/>
      <c r="O4149" s="523"/>
      <c r="P4149" s="523"/>
      <c r="Q4149" s="523"/>
      <c r="R4149" s="523"/>
      <c r="S4149" s="523"/>
      <c r="T4149" s="523"/>
    </row>
    <row r="4150" spans="1:20">
      <c r="A4150" s="524">
        <f t="shared" ref="A4150:B4150" si="15">A4149+1</f>
        <v>4146</v>
      </c>
      <c r="B4150" s="524">
        <f t="shared" si="15"/>
        <v>4146</v>
      </c>
      <c r="C4150" s="105">
        <v>39869</v>
      </c>
      <c r="D4150" s="524"/>
      <c r="E4150" s="105">
        <v>39871</v>
      </c>
      <c r="F4150" s="524"/>
      <c r="G4150" s="524"/>
      <c r="H4150" s="524"/>
      <c r="I4150" s="523"/>
      <c r="J4150" s="523"/>
      <c r="K4150" s="523"/>
      <c r="L4150" s="523"/>
      <c r="M4150" s="523"/>
      <c r="N4150" s="523"/>
      <c r="O4150" s="523"/>
      <c r="P4150" s="523"/>
      <c r="Q4150" s="523"/>
      <c r="R4150" s="523"/>
      <c r="S4150" s="523"/>
      <c r="T4150" s="523"/>
    </row>
    <row r="4151" spans="1:20">
      <c r="A4151" s="524">
        <f t="shared" ref="A4151:B4151" si="16">A4150+1</f>
        <v>4147</v>
      </c>
      <c r="B4151" s="524">
        <f t="shared" si="16"/>
        <v>4147</v>
      </c>
      <c r="C4151" s="105">
        <v>39869</v>
      </c>
      <c r="D4151" s="524"/>
      <c r="E4151" s="105">
        <v>39874</v>
      </c>
      <c r="F4151" s="524"/>
      <c r="G4151" s="524"/>
      <c r="H4151" s="524"/>
      <c r="I4151" s="523"/>
      <c r="J4151" s="523"/>
      <c r="K4151" s="523"/>
      <c r="L4151" s="523"/>
      <c r="M4151" s="523"/>
      <c r="N4151" s="523"/>
      <c r="O4151" s="523"/>
      <c r="P4151" s="523"/>
      <c r="Q4151" s="523"/>
      <c r="R4151" s="523"/>
      <c r="S4151" s="523"/>
      <c r="T4151" s="523"/>
    </row>
    <row r="4152" spans="1:20">
      <c r="A4152" s="524">
        <f t="shared" ref="A4152:B4152" si="17">A4151+1</f>
        <v>4148</v>
      </c>
      <c r="B4152" s="524">
        <f t="shared" si="17"/>
        <v>4148</v>
      </c>
      <c r="C4152" s="105">
        <v>39869</v>
      </c>
      <c r="D4152" s="524"/>
      <c r="E4152" s="105">
        <v>39878</v>
      </c>
      <c r="F4152" s="524"/>
      <c r="G4152" s="524"/>
      <c r="H4152" s="524"/>
      <c r="I4152" s="523"/>
      <c r="J4152" s="523"/>
      <c r="K4152" s="523"/>
      <c r="L4152" s="523"/>
      <c r="M4152" s="523"/>
      <c r="N4152" s="523"/>
      <c r="O4152" s="523"/>
      <c r="P4152" s="523"/>
      <c r="Q4152" s="523"/>
      <c r="R4152" s="523"/>
      <c r="S4152" s="523"/>
      <c r="T4152" s="523"/>
    </row>
    <row r="4153" spans="1:20">
      <c r="A4153" s="524">
        <f t="shared" ref="A4153:B4153" si="18">A4152+1</f>
        <v>4149</v>
      </c>
      <c r="B4153" s="524">
        <f t="shared" si="18"/>
        <v>4149</v>
      </c>
      <c r="C4153" s="105">
        <v>39869</v>
      </c>
      <c r="D4153" s="524"/>
      <c r="E4153" s="105">
        <v>39870</v>
      </c>
      <c r="F4153" s="524"/>
      <c r="G4153" s="524"/>
      <c r="H4153" s="524"/>
      <c r="I4153" s="523"/>
      <c r="J4153" s="523"/>
      <c r="K4153" s="523"/>
      <c r="L4153" s="523"/>
      <c r="M4153" s="523"/>
      <c r="N4153" s="523"/>
      <c r="O4153" s="523"/>
      <c r="P4153" s="523"/>
      <c r="Q4153" s="523"/>
      <c r="R4153" s="523"/>
      <c r="S4153" s="523"/>
      <c r="T4153" s="523"/>
    </row>
    <row r="4154" spans="1:20">
      <c r="A4154" s="524">
        <f t="shared" ref="A4154:B4154" si="19">A4153+1</f>
        <v>4150</v>
      </c>
      <c r="B4154" s="524">
        <f t="shared" si="19"/>
        <v>4150</v>
      </c>
      <c r="C4154" s="105">
        <v>39869</v>
      </c>
      <c r="D4154" s="524"/>
      <c r="E4154" s="105">
        <v>39870</v>
      </c>
      <c r="F4154" s="524"/>
      <c r="G4154" s="524"/>
      <c r="H4154" s="524"/>
      <c r="I4154" s="523"/>
      <c r="J4154" s="523"/>
      <c r="K4154" s="523"/>
      <c r="L4154" s="523"/>
      <c r="M4154" s="523"/>
      <c r="N4154" s="523"/>
      <c r="O4154" s="523"/>
      <c r="P4154" s="523"/>
      <c r="Q4154" s="523"/>
      <c r="R4154" s="523"/>
      <c r="S4154" s="523"/>
      <c r="T4154" s="523"/>
    </row>
    <row r="4155" spans="1:20">
      <c r="A4155" s="524">
        <f t="shared" ref="A4155:B4155" si="20">A4154+1</f>
        <v>4151</v>
      </c>
      <c r="B4155" s="524">
        <f t="shared" si="20"/>
        <v>4151</v>
      </c>
      <c r="C4155" s="105">
        <v>39869</v>
      </c>
      <c r="D4155" s="524"/>
      <c r="E4155" s="105">
        <v>39870</v>
      </c>
      <c r="F4155" s="524"/>
      <c r="G4155" s="524"/>
      <c r="H4155" s="524"/>
      <c r="I4155" s="523"/>
      <c r="J4155" s="523"/>
      <c r="K4155" s="523"/>
      <c r="L4155" s="523"/>
      <c r="M4155" s="523"/>
      <c r="N4155" s="523"/>
      <c r="O4155" s="523"/>
      <c r="P4155" s="523"/>
      <c r="Q4155" s="523"/>
      <c r="R4155" s="523"/>
      <c r="S4155" s="523"/>
      <c r="T4155" s="523"/>
    </row>
    <row r="4156" spans="1:20">
      <c r="A4156" s="524">
        <f t="shared" ref="A4156:B4156" si="21">A4155+1</f>
        <v>4152</v>
      </c>
      <c r="B4156" s="524">
        <f t="shared" si="21"/>
        <v>4152</v>
      </c>
      <c r="C4156" s="105">
        <v>39869</v>
      </c>
      <c r="D4156" s="524"/>
      <c r="E4156" s="524"/>
      <c r="F4156" s="524"/>
      <c r="G4156" s="524"/>
      <c r="H4156" s="524"/>
      <c r="I4156" s="523"/>
      <c r="J4156" s="523"/>
      <c r="K4156" s="523"/>
      <c r="L4156" s="523"/>
      <c r="M4156" s="523"/>
      <c r="N4156" s="523"/>
      <c r="O4156" s="523"/>
      <c r="P4156" s="523"/>
      <c r="Q4156" s="523"/>
      <c r="R4156" s="523"/>
      <c r="S4156" s="523"/>
      <c r="T4156" s="523"/>
    </row>
    <row r="4157" spans="1:20">
      <c r="A4157" s="524">
        <f t="shared" ref="A4157:B4157" si="22">A4156+1</f>
        <v>4153</v>
      </c>
      <c r="B4157" s="524">
        <f t="shared" si="22"/>
        <v>4153</v>
      </c>
      <c r="C4157" s="105">
        <v>39869</v>
      </c>
      <c r="D4157" s="524"/>
      <c r="E4157" s="524"/>
      <c r="F4157" s="524"/>
      <c r="G4157" s="524"/>
      <c r="H4157" s="524"/>
      <c r="I4157" s="523"/>
      <c r="J4157" s="523"/>
      <c r="K4157" s="523"/>
      <c r="L4157" s="523"/>
      <c r="M4157" s="523"/>
      <c r="N4157" s="523"/>
      <c r="O4157" s="523"/>
      <c r="P4157" s="523"/>
      <c r="Q4157" s="523"/>
      <c r="R4157" s="523"/>
      <c r="S4157" s="523"/>
      <c r="T4157" s="523"/>
    </row>
    <row r="4158" spans="1:20">
      <c r="A4158" s="524">
        <f t="shared" ref="A4158:B4158" si="23">A4157+1</f>
        <v>4154</v>
      </c>
      <c r="B4158" s="524">
        <f t="shared" si="23"/>
        <v>4154</v>
      </c>
      <c r="C4158" s="105">
        <v>39869</v>
      </c>
      <c r="D4158" s="524"/>
      <c r="E4158" s="105">
        <v>39877</v>
      </c>
      <c r="F4158" s="524"/>
      <c r="G4158" s="524"/>
      <c r="H4158" s="524"/>
      <c r="I4158" s="523"/>
      <c r="J4158" s="523"/>
      <c r="K4158" s="523"/>
      <c r="L4158" s="523"/>
      <c r="M4158" s="523"/>
      <c r="N4158" s="523"/>
      <c r="O4158" s="523"/>
      <c r="P4158" s="523"/>
      <c r="Q4158" s="523"/>
      <c r="R4158" s="523"/>
      <c r="S4158" s="523"/>
      <c r="T4158" s="523"/>
    </row>
    <row r="4159" spans="1:20">
      <c r="A4159" s="524">
        <f t="shared" ref="A4159:B4159" si="24">A4158+1</f>
        <v>4155</v>
      </c>
      <c r="B4159" s="524">
        <f t="shared" si="24"/>
        <v>4155</v>
      </c>
      <c r="C4159" s="105">
        <v>39869</v>
      </c>
      <c r="D4159" s="524"/>
      <c r="E4159" s="524"/>
      <c r="F4159" s="524"/>
      <c r="G4159" s="524"/>
      <c r="H4159" s="524"/>
      <c r="I4159" s="523"/>
      <c r="J4159" s="523"/>
      <c r="K4159" s="523"/>
      <c r="L4159" s="523"/>
      <c r="M4159" s="523"/>
      <c r="N4159" s="523"/>
      <c r="O4159" s="523"/>
      <c r="P4159" s="523"/>
      <c r="Q4159" s="523"/>
      <c r="R4159" s="523"/>
      <c r="S4159" s="523"/>
      <c r="T4159" s="523"/>
    </row>
    <row r="4160" spans="1:20">
      <c r="A4160" s="524">
        <f t="shared" ref="A4160:B4160" si="25">A4159+1</f>
        <v>4156</v>
      </c>
      <c r="B4160" s="524">
        <f t="shared" si="25"/>
        <v>4156</v>
      </c>
      <c r="C4160" s="105">
        <v>39869</v>
      </c>
      <c r="D4160" s="524"/>
      <c r="E4160" s="524"/>
      <c r="F4160" s="524"/>
      <c r="G4160" s="524"/>
      <c r="H4160" s="524"/>
      <c r="I4160" s="523"/>
      <c r="J4160" s="523"/>
      <c r="K4160" s="523"/>
      <c r="L4160" s="523"/>
      <c r="M4160" s="523"/>
      <c r="N4160" s="523"/>
      <c r="O4160" s="523"/>
      <c r="P4160" s="523"/>
      <c r="Q4160" s="523"/>
      <c r="R4160" s="523"/>
      <c r="S4160" s="523"/>
      <c r="T4160" s="523"/>
    </row>
    <row r="4161" spans="1:20">
      <c r="A4161" s="524">
        <f t="shared" ref="A4161:B4161" si="26">A4160+1</f>
        <v>4157</v>
      </c>
      <c r="B4161" s="524">
        <f t="shared" si="26"/>
        <v>4157</v>
      </c>
      <c r="C4161" s="105">
        <v>39870</v>
      </c>
      <c r="D4161" s="524"/>
      <c r="E4161" s="582">
        <v>39885</v>
      </c>
      <c r="F4161" s="524"/>
      <c r="G4161" s="524"/>
      <c r="H4161" s="524"/>
      <c r="I4161" s="523"/>
      <c r="J4161" s="523"/>
      <c r="K4161" s="523"/>
      <c r="L4161" s="523"/>
      <c r="M4161" s="523"/>
      <c r="N4161" s="523"/>
      <c r="O4161" s="523"/>
      <c r="P4161" s="523"/>
      <c r="Q4161" s="523"/>
      <c r="R4161" s="523"/>
      <c r="S4161" s="523"/>
      <c r="T4161" s="523"/>
    </row>
    <row r="4162" spans="1:20">
      <c r="A4162" s="574">
        <f t="shared" ref="A4162:B4162" si="27">A4161+1</f>
        <v>4158</v>
      </c>
      <c r="B4162" s="574">
        <f t="shared" si="27"/>
        <v>4158</v>
      </c>
      <c r="C4162" s="234">
        <v>39870</v>
      </c>
      <c r="D4162" s="574"/>
      <c r="E4162" s="574"/>
      <c r="F4162" s="574"/>
      <c r="G4162" s="574"/>
      <c r="H4162" s="574"/>
      <c r="I4162" s="573"/>
      <c r="J4162" s="573"/>
      <c r="K4162" s="573"/>
      <c r="L4162" s="573"/>
      <c r="M4162" s="573"/>
      <c r="N4162" s="573"/>
      <c r="O4162" s="573"/>
      <c r="P4162" s="573"/>
      <c r="Q4162" s="573"/>
      <c r="R4162" s="573"/>
      <c r="S4162" s="573"/>
      <c r="T4162" s="573"/>
    </row>
    <row r="4163" spans="1:20">
      <c r="A4163" s="574">
        <f t="shared" ref="A4163:B4163" si="28">A4162+1</f>
        <v>4159</v>
      </c>
      <c r="B4163" s="574">
        <f t="shared" si="28"/>
        <v>4159</v>
      </c>
      <c r="C4163" s="234">
        <v>39870</v>
      </c>
      <c r="D4163" s="574"/>
      <c r="E4163" s="105">
        <v>39874</v>
      </c>
      <c r="F4163" s="574"/>
      <c r="G4163" s="574"/>
      <c r="H4163" s="574"/>
      <c r="I4163" s="573"/>
      <c r="J4163" s="573"/>
      <c r="K4163" s="573"/>
      <c r="L4163" s="573"/>
      <c r="M4163" s="573"/>
      <c r="N4163" s="573"/>
      <c r="O4163" s="573"/>
      <c r="P4163" s="573"/>
      <c r="Q4163" s="573"/>
      <c r="R4163" s="573"/>
      <c r="S4163" s="573"/>
      <c r="T4163" s="573"/>
    </row>
    <row r="4164" spans="1:20">
      <c r="A4164" s="574">
        <f t="shared" ref="A4164:B4164" si="29">A4163+1</f>
        <v>4160</v>
      </c>
      <c r="B4164" s="574">
        <f t="shared" si="29"/>
        <v>4160</v>
      </c>
      <c r="C4164" s="234">
        <v>39870</v>
      </c>
      <c r="D4164" s="574"/>
      <c r="E4164" s="105">
        <v>39871</v>
      </c>
      <c r="F4164" s="574"/>
      <c r="G4164" s="574"/>
      <c r="H4164" s="574"/>
      <c r="I4164" s="573"/>
      <c r="J4164" s="573"/>
      <c r="K4164" s="573"/>
      <c r="L4164" s="573"/>
      <c r="M4164" s="573"/>
      <c r="N4164" s="573"/>
      <c r="O4164" s="573"/>
      <c r="P4164" s="573"/>
      <c r="Q4164" s="573"/>
      <c r="R4164" s="573"/>
      <c r="S4164" s="573"/>
      <c r="T4164" s="573"/>
    </row>
    <row r="4165" spans="1:20">
      <c r="A4165" s="574">
        <f t="shared" ref="A4165:B4165" si="30">A4164+1</f>
        <v>4161</v>
      </c>
      <c r="B4165" s="574">
        <f t="shared" si="30"/>
        <v>4161</v>
      </c>
      <c r="C4165" s="234">
        <v>39870</v>
      </c>
      <c r="D4165" s="574"/>
      <c r="E4165" s="105">
        <v>39883</v>
      </c>
      <c r="F4165" s="574"/>
      <c r="G4165" s="574"/>
      <c r="H4165" s="574"/>
      <c r="I4165" s="573"/>
      <c r="J4165" s="573"/>
      <c r="K4165" s="573"/>
      <c r="L4165" s="573"/>
      <c r="M4165" s="573"/>
      <c r="N4165" s="573"/>
      <c r="O4165" s="573"/>
      <c r="P4165" s="573"/>
      <c r="Q4165" s="573"/>
      <c r="R4165" s="573"/>
      <c r="S4165" s="573"/>
      <c r="T4165" s="573"/>
    </row>
    <row r="4166" spans="1:20">
      <c r="A4166" s="574">
        <f t="shared" ref="A4166:B4166" si="31">A4165+1</f>
        <v>4162</v>
      </c>
      <c r="B4166" s="574">
        <f t="shared" si="31"/>
        <v>4162</v>
      </c>
      <c r="C4166" s="234">
        <v>39870</v>
      </c>
      <c r="D4166" s="574"/>
      <c r="E4166" s="105">
        <v>39883</v>
      </c>
      <c r="F4166" s="574"/>
      <c r="G4166" s="574"/>
      <c r="H4166" s="574"/>
      <c r="I4166" s="573"/>
      <c r="J4166" s="573"/>
      <c r="K4166" s="573"/>
      <c r="L4166" s="573"/>
      <c r="M4166" s="573"/>
      <c r="N4166" s="573"/>
      <c r="O4166" s="573"/>
      <c r="P4166" s="573"/>
      <c r="Q4166" s="573"/>
      <c r="R4166" s="573"/>
      <c r="S4166" s="573"/>
      <c r="T4166" s="573"/>
    </row>
    <row r="4167" spans="1:20">
      <c r="A4167" s="574">
        <f t="shared" ref="A4167:B4167" si="32">A4166+1</f>
        <v>4163</v>
      </c>
      <c r="B4167" s="574">
        <f t="shared" si="32"/>
        <v>4163</v>
      </c>
      <c r="C4167" s="234">
        <v>39870</v>
      </c>
      <c r="D4167" s="574"/>
      <c r="E4167" s="105">
        <v>39884</v>
      </c>
      <c r="F4167" s="574"/>
      <c r="G4167" s="574"/>
      <c r="H4167" s="574"/>
      <c r="I4167" s="573"/>
      <c r="J4167" s="573"/>
      <c r="K4167" s="573"/>
      <c r="L4167" s="573"/>
      <c r="M4167" s="573"/>
      <c r="N4167" s="573"/>
      <c r="O4167" s="573"/>
      <c r="P4167" s="573"/>
      <c r="Q4167" s="573"/>
      <c r="R4167" s="573"/>
      <c r="S4167" s="573"/>
      <c r="T4167" s="573"/>
    </row>
    <row r="4168" spans="1:20">
      <c r="A4168" s="574">
        <f t="shared" ref="A4168:B4168" si="33">A4167+1</f>
        <v>4164</v>
      </c>
      <c r="B4168" s="574">
        <f t="shared" si="33"/>
        <v>4164</v>
      </c>
      <c r="C4168" s="234">
        <v>39870</v>
      </c>
      <c r="D4168" s="574"/>
      <c r="E4168" s="574"/>
      <c r="F4168" s="574"/>
      <c r="G4168" s="574"/>
      <c r="H4168" s="574"/>
      <c r="I4168" s="573"/>
      <c r="J4168" s="573"/>
      <c r="K4168" s="573"/>
      <c r="L4168" s="573"/>
      <c r="M4168" s="573"/>
      <c r="N4168" s="573"/>
      <c r="O4168" s="573"/>
      <c r="P4168" s="573"/>
      <c r="Q4168" s="573"/>
      <c r="R4168" s="573"/>
      <c r="S4168" s="573"/>
      <c r="T4168" s="573"/>
    </row>
    <row r="4169" spans="1:20">
      <c r="A4169" s="574">
        <f t="shared" ref="A4169:B4169" si="34">A4168+1</f>
        <v>4165</v>
      </c>
      <c r="B4169" s="574">
        <f t="shared" si="34"/>
        <v>4165</v>
      </c>
      <c r="C4169" s="234">
        <v>39870</v>
      </c>
      <c r="D4169" s="574"/>
      <c r="E4169" s="105">
        <v>39884</v>
      </c>
      <c r="F4169" s="574"/>
      <c r="G4169" s="574"/>
      <c r="H4169" s="574"/>
      <c r="I4169" s="573"/>
      <c r="J4169" s="573"/>
      <c r="K4169" s="573"/>
      <c r="L4169" s="573"/>
      <c r="M4169" s="573"/>
      <c r="N4169" s="573"/>
      <c r="O4169" s="573"/>
      <c r="P4169" s="573"/>
      <c r="Q4169" s="573"/>
      <c r="R4169" s="573"/>
      <c r="S4169" s="573"/>
      <c r="T4169" s="573"/>
    </row>
    <row r="4170" spans="1:20">
      <c r="A4170" s="574">
        <f t="shared" ref="A4170:B4170" si="35">A4169+1</f>
        <v>4166</v>
      </c>
      <c r="B4170" s="574">
        <f t="shared" si="35"/>
        <v>4166</v>
      </c>
      <c r="C4170" s="234">
        <v>39870</v>
      </c>
      <c r="D4170" s="574"/>
      <c r="E4170" s="105">
        <v>39884</v>
      </c>
      <c r="F4170" s="574"/>
      <c r="G4170" s="574"/>
      <c r="H4170" s="574"/>
      <c r="I4170" s="573"/>
      <c r="J4170" s="573"/>
      <c r="K4170" s="573"/>
      <c r="L4170" s="573"/>
      <c r="M4170" s="573"/>
      <c r="N4170" s="573"/>
      <c r="O4170" s="573"/>
      <c r="P4170" s="573"/>
      <c r="Q4170" s="573"/>
      <c r="R4170" s="573"/>
      <c r="S4170" s="573"/>
      <c r="T4170" s="573"/>
    </row>
    <row r="4171" spans="1:20">
      <c r="A4171" s="574">
        <f t="shared" ref="A4171:B4171" si="36">A4170+1</f>
        <v>4167</v>
      </c>
      <c r="B4171" s="574">
        <f t="shared" si="36"/>
        <v>4167</v>
      </c>
      <c r="C4171" s="234">
        <v>39870</v>
      </c>
      <c r="D4171" s="574"/>
      <c r="E4171" s="105">
        <v>39871</v>
      </c>
      <c r="F4171" s="574"/>
      <c r="G4171" s="574"/>
      <c r="H4171" s="574"/>
      <c r="I4171" s="573"/>
      <c r="J4171" s="573"/>
      <c r="K4171" s="573"/>
      <c r="L4171" s="573"/>
      <c r="M4171" s="573"/>
      <c r="N4171" s="573"/>
      <c r="O4171" s="573"/>
      <c r="P4171" s="573"/>
      <c r="Q4171" s="573"/>
      <c r="R4171" s="573"/>
      <c r="S4171" s="573"/>
      <c r="T4171" s="573"/>
    </row>
    <row r="4172" spans="1:20">
      <c r="A4172" s="574">
        <f t="shared" ref="A4172:B4172" si="37">A4171+1</f>
        <v>4168</v>
      </c>
      <c r="B4172" s="574">
        <f t="shared" si="37"/>
        <v>4168</v>
      </c>
      <c r="C4172" s="234">
        <v>39870</v>
      </c>
      <c r="D4172" s="574"/>
      <c r="E4172" s="105">
        <v>39871</v>
      </c>
      <c r="F4172" s="574"/>
      <c r="G4172" s="574"/>
      <c r="H4172" s="574"/>
      <c r="I4172" s="573"/>
      <c r="J4172" s="573"/>
      <c r="K4172" s="573"/>
      <c r="L4172" s="573"/>
      <c r="M4172" s="573"/>
      <c r="N4172" s="573"/>
      <c r="O4172" s="573"/>
      <c r="P4172" s="573"/>
      <c r="Q4172" s="573"/>
      <c r="R4172" s="573"/>
      <c r="S4172" s="573"/>
      <c r="T4172" s="573"/>
    </row>
    <row r="4173" spans="1:20">
      <c r="A4173" s="574">
        <f t="shared" ref="A4173:B4173" si="38">A4172+1</f>
        <v>4169</v>
      </c>
      <c r="B4173" s="574">
        <f t="shared" si="38"/>
        <v>4169</v>
      </c>
      <c r="C4173" s="234">
        <v>39870</v>
      </c>
      <c r="D4173" s="574"/>
      <c r="E4173" s="105">
        <v>39871</v>
      </c>
      <c r="F4173" s="574"/>
      <c r="G4173" s="574"/>
      <c r="H4173" s="574"/>
      <c r="I4173" s="573"/>
      <c r="J4173" s="573"/>
      <c r="K4173" s="573"/>
      <c r="L4173" s="573"/>
      <c r="M4173" s="573"/>
      <c r="N4173" s="573"/>
      <c r="O4173" s="573"/>
      <c r="P4173" s="573"/>
      <c r="Q4173" s="573"/>
      <c r="R4173" s="573"/>
      <c r="S4173" s="573"/>
      <c r="T4173" s="573"/>
    </row>
    <row r="4174" spans="1:20">
      <c r="A4174" s="574">
        <f t="shared" ref="A4174:B4174" si="39">A4173+1</f>
        <v>4170</v>
      </c>
      <c r="B4174" s="574">
        <f t="shared" si="39"/>
        <v>4170</v>
      </c>
      <c r="C4174" s="234">
        <v>39870</v>
      </c>
      <c r="D4174" s="574"/>
      <c r="E4174" s="105">
        <v>39871</v>
      </c>
      <c r="F4174" s="574"/>
      <c r="G4174" s="574"/>
      <c r="H4174" s="574"/>
      <c r="I4174" s="573"/>
      <c r="J4174" s="573"/>
      <c r="K4174" s="573"/>
      <c r="L4174" s="573"/>
      <c r="M4174" s="573"/>
      <c r="N4174" s="573"/>
      <c r="O4174" s="573"/>
      <c r="P4174" s="573"/>
      <c r="Q4174" s="573"/>
      <c r="R4174" s="573"/>
      <c r="S4174" s="573"/>
      <c r="T4174" s="573"/>
    </row>
    <row r="4175" spans="1:20">
      <c r="A4175" s="574">
        <f t="shared" ref="A4175:B4175" si="40">A4174+1</f>
        <v>4171</v>
      </c>
      <c r="B4175" s="574">
        <f t="shared" si="40"/>
        <v>4171</v>
      </c>
      <c r="C4175" s="234">
        <v>39870</v>
      </c>
      <c r="D4175" s="574"/>
      <c r="E4175" s="574"/>
      <c r="F4175" s="574"/>
      <c r="G4175" s="574"/>
      <c r="H4175" s="574"/>
      <c r="I4175" s="573"/>
      <c r="J4175" s="573"/>
      <c r="K4175" s="573"/>
      <c r="L4175" s="573"/>
      <c r="M4175" s="573"/>
      <c r="N4175" s="573"/>
      <c r="O4175" s="573"/>
      <c r="P4175" s="573"/>
      <c r="Q4175" s="573"/>
      <c r="R4175" s="573"/>
      <c r="S4175" s="573"/>
      <c r="T4175" s="573"/>
    </row>
    <row r="4176" spans="1:20">
      <c r="A4176" s="574">
        <f t="shared" ref="A4176:B4176" si="41">A4175+1</f>
        <v>4172</v>
      </c>
      <c r="B4176" s="574">
        <f t="shared" si="41"/>
        <v>4172</v>
      </c>
      <c r="C4176" s="234">
        <v>39870</v>
      </c>
      <c r="D4176" s="574"/>
      <c r="E4176" s="574"/>
      <c r="F4176" s="574"/>
      <c r="G4176" s="574"/>
      <c r="H4176" s="574"/>
      <c r="I4176" s="573"/>
      <c r="J4176" s="573"/>
      <c r="K4176" s="573"/>
      <c r="L4176" s="573"/>
      <c r="M4176" s="573"/>
      <c r="N4176" s="573"/>
      <c r="O4176" s="573"/>
      <c r="P4176" s="573"/>
      <c r="Q4176" s="573"/>
      <c r="R4176" s="573"/>
      <c r="S4176" s="573"/>
      <c r="T4176" s="573"/>
    </row>
    <row r="4177" spans="1:20">
      <c r="A4177" s="574">
        <f t="shared" ref="A4177:B4177" si="42">A4176+1</f>
        <v>4173</v>
      </c>
      <c r="B4177" s="574">
        <f t="shared" si="42"/>
        <v>4173</v>
      </c>
      <c r="C4177" s="234">
        <v>39870</v>
      </c>
      <c r="D4177" s="574"/>
      <c r="E4177" s="105">
        <v>39871</v>
      </c>
      <c r="F4177" s="574"/>
      <c r="G4177" s="574"/>
      <c r="H4177" s="574"/>
      <c r="I4177" s="573"/>
      <c r="J4177" s="573"/>
      <c r="K4177" s="573"/>
      <c r="L4177" s="573"/>
      <c r="M4177" s="573"/>
      <c r="N4177" s="573"/>
      <c r="O4177" s="573"/>
      <c r="P4177" s="573"/>
      <c r="Q4177" s="573"/>
      <c r="R4177" s="573"/>
      <c r="S4177" s="573"/>
      <c r="T4177" s="573"/>
    </row>
    <row r="4178" spans="1:20">
      <c r="A4178" s="574">
        <f t="shared" ref="A4178:B4178" si="43">A4177+1</f>
        <v>4174</v>
      </c>
      <c r="B4178" s="574">
        <f t="shared" si="43"/>
        <v>4174</v>
      </c>
      <c r="C4178" s="234">
        <v>39870</v>
      </c>
      <c r="D4178" s="574"/>
      <c r="E4178" s="105">
        <v>39871</v>
      </c>
      <c r="F4178" s="574"/>
      <c r="G4178" s="574"/>
      <c r="H4178" s="574"/>
      <c r="I4178" s="573"/>
      <c r="J4178" s="573"/>
      <c r="K4178" s="573"/>
      <c r="L4178" s="573"/>
      <c r="M4178" s="573"/>
      <c r="N4178" s="573"/>
      <c r="O4178" s="573"/>
      <c r="P4178" s="573"/>
      <c r="Q4178" s="573"/>
      <c r="R4178" s="573"/>
      <c r="S4178" s="573"/>
      <c r="T4178" s="573"/>
    </row>
    <row r="4179" spans="1:20">
      <c r="A4179" s="574">
        <f t="shared" ref="A4179:B4179" si="44">A4178+1</f>
        <v>4175</v>
      </c>
      <c r="B4179" s="574">
        <f t="shared" si="44"/>
        <v>4175</v>
      </c>
      <c r="C4179" s="234">
        <v>39870</v>
      </c>
      <c r="D4179" s="574"/>
      <c r="E4179" s="105">
        <v>39871</v>
      </c>
      <c r="F4179" s="574"/>
      <c r="G4179" s="574"/>
      <c r="H4179" s="574"/>
      <c r="I4179" s="573"/>
      <c r="J4179" s="573"/>
      <c r="K4179" s="573"/>
      <c r="L4179" s="573"/>
      <c r="M4179" s="573"/>
      <c r="N4179" s="573"/>
      <c r="O4179" s="573"/>
      <c r="P4179" s="573"/>
      <c r="Q4179" s="573"/>
      <c r="R4179" s="573"/>
      <c r="S4179" s="573"/>
      <c r="T4179" s="573"/>
    </row>
    <row r="4180" spans="1:20">
      <c r="A4180" s="574">
        <f t="shared" ref="A4180:B4180" si="45">A4179+1</f>
        <v>4176</v>
      </c>
      <c r="B4180" s="574">
        <f t="shared" si="45"/>
        <v>4176</v>
      </c>
      <c r="C4180" s="234">
        <v>39870</v>
      </c>
      <c r="D4180" s="574"/>
      <c r="E4180" s="105">
        <v>39875</v>
      </c>
      <c r="F4180" s="574"/>
      <c r="G4180" s="574"/>
      <c r="H4180" s="574"/>
      <c r="I4180" s="573"/>
      <c r="J4180" s="573"/>
      <c r="K4180" s="573"/>
      <c r="L4180" s="573"/>
      <c r="M4180" s="573"/>
      <c r="N4180" s="573"/>
      <c r="O4180" s="573"/>
      <c r="P4180" s="573"/>
      <c r="Q4180" s="573"/>
      <c r="R4180" s="573"/>
      <c r="S4180" s="573"/>
      <c r="T4180" s="573"/>
    </row>
    <row r="4181" spans="1:20">
      <c r="A4181" s="574">
        <f t="shared" ref="A4181:B4181" si="46">A4180+1</f>
        <v>4177</v>
      </c>
      <c r="B4181" s="574">
        <f t="shared" si="46"/>
        <v>4177</v>
      </c>
      <c r="C4181" s="105">
        <v>39871</v>
      </c>
      <c r="D4181" s="575"/>
      <c r="E4181" s="105">
        <v>39878</v>
      </c>
      <c r="F4181" s="574"/>
      <c r="G4181" s="574"/>
      <c r="H4181" s="574"/>
      <c r="I4181" s="573"/>
      <c r="J4181" s="573"/>
      <c r="K4181" s="573"/>
      <c r="L4181" s="573"/>
      <c r="M4181" s="573"/>
      <c r="N4181" s="573"/>
      <c r="O4181" s="573"/>
      <c r="P4181" s="573"/>
      <c r="Q4181" s="573"/>
      <c r="R4181" s="573"/>
      <c r="S4181" s="573"/>
      <c r="T4181" s="573"/>
    </row>
    <row r="4182" spans="1:20">
      <c r="A4182" s="574">
        <f t="shared" ref="A4182:B4182" si="47">A4181+1</f>
        <v>4178</v>
      </c>
      <c r="B4182" s="574">
        <f t="shared" si="47"/>
        <v>4178</v>
      </c>
      <c r="C4182" s="105">
        <v>39871</v>
      </c>
      <c r="D4182" s="575"/>
      <c r="E4182" s="574"/>
      <c r="F4182" s="574"/>
      <c r="G4182" s="574"/>
      <c r="H4182" s="574"/>
      <c r="I4182" s="573"/>
      <c r="J4182" s="573"/>
      <c r="K4182" s="573"/>
      <c r="L4182" s="573"/>
      <c r="M4182" s="573"/>
      <c r="N4182" s="573"/>
      <c r="O4182" s="573"/>
      <c r="P4182" s="573"/>
      <c r="Q4182" s="573"/>
      <c r="R4182" s="573"/>
      <c r="S4182" s="573"/>
      <c r="T4182" s="573"/>
    </row>
    <row r="4183" spans="1:20">
      <c r="A4183" s="574">
        <f t="shared" ref="A4183:B4183" si="48">A4182+1</f>
        <v>4179</v>
      </c>
      <c r="B4183" s="574">
        <f t="shared" si="48"/>
        <v>4179</v>
      </c>
      <c r="C4183" s="105">
        <v>39871</v>
      </c>
      <c r="D4183" s="575"/>
      <c r="E4183" s="105">
        <v>39871</v>
      </c>
      <c r="F4183" s="574"/>
      <c r="G4183" s="574"/>
      <c r="H4183" s="574"/>
      <c r="I4183" s="573"/>
      <c r="J4183" s="573"/>
      <c r="K4183" s="573"/>
      <c r="L4183" s="573"/>
      <c r="M4183" s="573"/>
      <c r="N4183" s="573"/>
      <c r="O4183" s="573"/>
      <c r="P4183" s="573"/>
      <c r="Q4183" s="573"/>
      <c r="R4183" s="573"/>
      <c r="S4183" s="573"/>
      <c r="T4183" s="573"/>
    </row>
    <row r="4184" spans="1:20">
      <c r="A4184" s="574">
        <f t="shared" ref="A4184:B4184" si="49">A4183+1</f>
        <v>4180</v>
      </c>
      <c r="B4184" s="574">
        <f t="shared" si="49"/>
        <v>4180</v>
      </c>
      <c r="C4184" s="105">
        <v>39871</v>
      </c>
      <c r="D4184" s="575"/>
      <c r="E4184" s="105">
        <v>39874</v>
      </c>
      <c r="F4184" s="574"/>
      <c r="G4184" s="574"/>
      <c r="H4184" s="574"/>
      <c r="I4184" s="573"/>
      <c r="J4184" s="573"/>
      <c r="K4184" s="573"/>
      <c r="L4184" s="573"/>
      <c r="M4184" s="573"/>
      <c r="N4184" s="573"/>
      <c r="O4184" s="573"/>
      <c r="P4184" s="573"/>
      <c r="Q4184" s="573"/>
      <c r="R4184" s="573"/>
      <c r="S4184" s="573"/>
      <c r="T4184" s="573"/>
    </row>
    <row r="4185" spans="1:20">
      <c r="A4185" s="574">
        <f t="shared" ref="A4185:B4185" si="50">A4184+1</f>
        <v>4181</v>
      </c>
      <c r="B4185" s="574">
        <f t="shared" si="50"/>
        <v>4181</v>
      </c>
      <c r="C4185" s="105">
        <v>39871</v>
      </c>
      <c r="D4185" s="575"/>
      <c r="E4185" s="105">
        <v>39883</v>
      </c>
      <c r="F4185" s="574"/>
      <c r="G4185" s="574"/>
      <c r="H4185" s="574"/>
      <c r="I4185" s="573"/>
      <c r="J4185" s="573"/>
      <c r="K4185" s="573"/>
      <c r="L4185" s="573"/>
      <c r="M4185" s="573"/>
      <c r="N4185" s="573"/>
      <c r="O4185" s="573"/>
      <c r="P4185" s="573"/>
      <c r="Q4185" s="573"/>
      <c r="R4185" s="573"/>
      <c r="S4185" s="573"/>
      <c r="T4185" s="573"/>
    </row>
    <row r="4186" spans="1:20">
      <c r="A4186" s="574">
        <f t="shared" ref="A4186:B4186" si="51">A4185+1</f>
        <v>4182</v>
      </c>
      <c r="B4186" s="574">
        <f t="shared" si="51"/>
        <v>4182</v>
      </c>
      <c r="C4186" s="105">
        <v>39871</v>
      </c>
      <c r="D4186" s="575"/>
      <c r="E4186" s="574"/>
      <c r="F4186" s="574"/>
      <c r="G4186" s="574"/>
      <c r="H4186" s="574"/>
      <c r="I4186" s="573"/>
      <c r="J4186" s="573"/>
      <c r="K4186" s="573"/>
      <c r="L4186" s="573"/>
      <c r="M4186" s="573"/>
      <c r="N4186" s="573"/>
      <c r="O4186" s="573"/>
      <c r="P4186" s="573"/>
      <c r="Q4186" s="573"/>
      <c r="R4186" s="573"/>
      <c r="S4186" s="573"/>
      <c r="T4186" s="573"/>
    </row>
    <row r="4187" spans="1:20">
      <c r="A4187" s="574">
        <f t="shared" ref="A4187:B4187" si="52">A4186+1</f>
        <v>4183</v>
      </c>
      <c r="B4187" s="574">
        <f t="shared" si="52"/>
        <v>4183</v>
      </c>
      <c r="C4187" s="105">
        <v>39871</v>
      </c>
      <c r="D4187" s="575"/>
      <c r="E4187" s="105">
        <v>39883</v>
      </c>
      <c r="F4187" s="574"/>
      <c r="G4187" s="574"/>
      <c r="H4187" s="574"/>
      <c r="I4187" s="573"/>
      <c r="J4187" s="573"/>
      <c r="K4187" s="573"/>
      <c r="L4187" s="573"/>
      <c r="M4187" s="573"/>
      <c r="N4187" s="573"/>
      <c r="O4187" s="573"/>
      <c r="P4187" s="573"/>
      <c r="Q4187" s="573"/>
      <c r="R4187" s="573"/>
      <c r="S4187" s="573"/>
      <c r="T4187" s="573"/>
    </row>
    <row r="4188" spans="1:20">
      <c r="A4188" s="574">
        <f t="shared" ref="A4188:B4188" si="53">A4187+1</f>
        <v>4184</v>
      </c>
      <c r="B4188" s="574">
        <f t="shared" si="53"/>
        <v>4184</v>
      </c>
      <c r="C4188" s="105">
        <v>39871</v>
      </c>
      <c r="D4188" s="575"/>
      <c r="E4188" s="105">
        <v>39877</v>
      </c>
      <c r="F4188" s="574"/>
      <c r="G4188" s="574"/>
      <c r="H4188" s="574"/>
      <c r="I4188" s="573"/>
      <c r="J4188" s="573"/>
      <c r="K4188" s="573"/>
      <c r="L4188" s="573"/>
      <c r="M4188" s="573"/>
      <c r="N4188" s="573"/>
      <c r="O4188" s="573"/>
      <c r="P4188" s="573"/>
      <c r="Q4188" s="573"/>
      <c r="R4188" s="573"/>
      <c r="S4188" s="573"/>
      <c r="T4188" s="573"/>
    </row>
    <row r="4189" spans="1:20">
      <c r="A4189" s="574">
        <f t="shared" ref="A4189:B4189" si="54">A4188+1</f>
        <v>4185</v>
      </c>
      <c r="B4189" s="574">
        <f t="shared" si="54"/>
        <v>4185</v>
      </c>
      <c r="C4189" s="105">
        <v>39871</v>
      </c>
      <c r="D4189" s="575"/>
      <c r="E4189" s="574"/>
      <c r="F4189" s="574"/>
      <c r="G4189" s="574"/>
      <c r="H4189" s="574"/>
      <c r="I4189" s="573"/>
      <c r="J4189" s="573"/>
      <c r="K4189" s="573"/>
      <c r="L4189" s="573"/>
      <c r="M4189" s="573"/>
      <c r="N4189" s="573"/>
      <c r="O4189" s="573"/>
      <c r="P4189" s="573"/>
      <c r="Q4189" s="573"/>
      <c r="R4189" s="573"/>
      <c r="S4189" s="573"/>
      <c r="T4189" s="573"/>
    </row>
    <row r="4190" spans="1:20">
      <c r="A4190" s="574">
        <f t="shared" ref="A4190:B4190" si="55">A4189+1</f>
        <v>4186</v>
      </c>
      <c r="B4190" s="574">
        <f t="shared" si="55"/>
        <v>4186</v>
      </c>
      <c r="C4190" s="105">
        <v>39871</v>
      </c>
      <c r="D4190" s="575"/>
      <c r="E4190" s="105">
        <v>39876</v>
      </c>
      <c r="F4190" s="574"/>
      <c r="G4190" s="574"/>
      <c r="H4190" s="574"/>
      <c r="I4190" s="573"/>
      <c r="J4190" s="573"/>
      <c r="K4190" s="573"/>
      <c r="L4190" s="573"/>
      <c r="M4190" s="573"/>
      <c r="N4190" s="573"/>
      <c r="O4190" s="573"/>
      <c r="P4190" s="573"/>
      <c r="Q4190" s="573"/>
      <c r="R4190" s="573"/>
      <c r="S4190" s="573"/>
      <c r="T4190" s="573"/>
    </row>
    <row r="4191" spans="1:20">
      <c r="A4191" s="574">
        <f t="shared" ref="A4191:B4191" si="56">A4190+1</f>
        <v>4187</v>
      </c>
      <c r="B4191" s="574">
        <f t="shared" si="56"/>
        <v>4187</v>
      </c>
      <c r="C4191" s="105">
        <v>39871</v>
      </c>
      <c r="D4191" s="575"/>
      <c r="E4191" s="105">
        <v>39874</v>
      </c>
      <c r="F4191" s="574"/>
      <c r="G4191" s="574"/>
      <c r="H4191" s="574"/>
      <c r="I4191" s="573"/>
      <c r="J4191" s="573"/>
      <c r="K4191" s="573"/>
      <c r="L4191" s="573"/>
      <c r="M4191" s="573"/>
      <c r="N4191" s="573"/>
      <c r="O4191" s="573"/>
      <c r="P4191" s="573"/>
      <c r="Q4191" s="573"/>
      <c r="R4191" s="573"/>
      <c r="S4191" s="573"/>
      <c r="T4191" s="573"/>
    </row>
    <row r="4192" spans="1:20">
      <c r="A4192" s="574">
        <f t="shared" ref="A4192:B4192" si="57">A4191+1</f>
        <v>4188</v>
      </c>
      <c r="B4192" s="574">
        <f t="shared" si="57"/>
        <v>4188</v>
      </c>
      <c r="C4192" s="105">
        <v>39871</v>
      </c>
      <c r="D4192" s="575"/>
      <c r="E4192" s="105">
        <v>39876</v>
      </c>
      <c r="F4192" s="574"/>
      <c r="G4192" s="574"/>
      <c r="H4192" s="574"/>
      <c r="I4192" s="573"/>
      <c r="J4192" s="573"/>
      <c r="K4192" s="573"/>
      <c r="L4192" s="573"/>
      <c r="M4192" s="573"/>
      <c r="N4192" s="573"/>
      <c r="O4192" s="573"/>
      <c r="P4192" s="573"/>
      <c r="Q4192" s="573"/>
      <c r="R4192" s="573"/>
      <c r="S4192" s="573"/>
      <c r="T4192" s="573"/>
    </row>
    <row r="4193" spans="1:20">
      <c r="A4193" s="574">
        <f t="shared" ref="A4193:B4193" si="58">A4192+1</f>
        <v>4189</v>
      </c>
      <c r="B4193" s="574">
        <f t="shared" si="58"/>
        <v>4189</v>
      </c>
      <c r="C4193" s="105">
        <v>39871</v>
      </c>
      <c r="D4193" s="575"/>
      <c r="E4193" s="574"/>
      <c r="F4193" s="574"/>
      <c r="G4193" s="574"/>
      <c r="H4193" s="574"/>
      <c r="I4193" s="573"/>
      <c r="J4193" s="573"/>
      <c r="K4193" s="573"/>
      <c r="L4193" s="573"/>
      <c r="M4193" s="573"/>
      <c r="N4193" s="573"/>
      <c r="O4193" s="573"/>
      <c r="P4193" s="573"/>
      <c r="Q4193" s="573"/>
      <c r="R4193" s="573"/>
      <c r="S4193" s="573"/>
      <c r="T4193" s="573"/>
    </row>
    <row r="4194" spans="1:20">
      <c r="A4194" s="574">
        <f t="shared" ref="A4194:B4194" si="59">A4193+1</f>
        <v>4190</v>
      </c>
      <c r="B4194" s="574">
        <f t="shared" si="59"/>
        <v>4190</v>
      </c>
      <c r="C4194" s="105">
        <v>39871</v>
      </c>
      <c r="D4194" s="575"/>
      <c r="E4194" s="105">
        <v>39882</v>
      </c>
      <c r="F4194" s="574"/>
      <c r="G4194" s="574"/>
      <c r="H4194" s="574"/>
      <c r="I4194" s="573"/>
      <c r="J4194" s="573"/>
      <c r="K4194" s="573"/>
      <c r="L4194" s="573"/>
      <c r="M4194" s="573"/>
      <c r="N4194" s="573"/>
      <c r="O4194" s="573"/>
      <c r="P4194" s="573"/>
      <c r="Q4194" s="573"/>
      <c r="R4194" s="573"/>
      <c r="S4194" s="573"/>
      <c r="T4194" s="573"/>
    </row>
    <row r="4195" spans="1:20">
      <c r="A4195" s="574">
        <f t="shared" ref="A4195:B4195" si="60">A4194+1</f>
        <v>4191</v>
      </c>
      <c r="B4195" s="574">
        <f t="shared" si="60"/>
        <v>4191</v>
      </c>
      <c r="C4195" s="105">
        <v>39871</v>
      </c>
      <c r="D4195" s="575"/>
      <c r="E4195" s="574"/>
      <c r="F4195" s="574"/>
      <c r="G4195" s="574"/>
      <c r="H4195" s="574"/>
      <c r="I4195" s="573"/>
      <c r="J4195" s="573"/>
      <c r="K4195" s="573"/>
      <c r="L4195" s="573"/>
      <c r="M4195" s="573"/>
      <c r="N4195" s="573"/>
      <c r="O4195" s="573"/>
      <c r="P4195" s="573"/>
      <c r="Q4195" s="573"/>
      <c r="R4195" s="573"/>
      <c r="S4195" s="573"/>
      <c r="T4195" s="573"/>
    </row>
    <row r="4196" spans="1:20">
      <c r="A4196" s="574">
        <f t="shared" ref="A4196:B4196" si="61">A4195+1</f>
        <v>4192</v>
      </c>
      <c r="B4196" s="574">
        <f t="shared" si="61"/>
        <v>4192</v>
      </c>
      <c r="C4196" s="105">
        <v>39871</v>
      </c>
      <c r="D4196" s="575"/>
      <c r="E4196" s="574"/>
      <c r="F4196" s="574"/>
      <c r="G4196" s="574"/>
      <c r="H4196" s="574"/>
      <c r="I4196" s="573"/>
      <c r="J4196" s="573"/>
      <c r="K4196" s="573"/>
      <c r="L4196" s="573"/>
      <c r="M4196" s="573"/>
      <c r="N4196" s="573"/>
      <c r="O4196" s="573"/>
      <c r="P4196" s="573"/>
      <c r="Q4196" s="573"/>
      <c r="R4196" s="573"/>
      <c r="S4196" s="573"/>
      <c r="T4196" s="573"/>
    </row>
    <row r="4197" spans="1:20">
      <c r="A4197" s="574">
        <f t="shared" ref="A4197:B4197" si="62">A4196+1</f>
        <v>4193</v>
      </c>
      <c r="B4197" s="574">
        <f t="shared" si="62"/>
        <v>4193</v>
      </c>
      <c r="C4197" s="105">
        <v>39871</v>
      </c>
      <c r="D4197" s="575"/>
      <c r="E4197" s="105">
        <v>39877</v>
      </c>
      <c r="F4197" s="574"/>
      <c r="G4197" s="574"/>
      <c r="H4197" s="574"/>
      <c r="I4197" s="573"/>
      <c r="J4197" s="573"/>
      <c r="K4197" s="573"/>
      <c r="L4197" s="573"/>
      <c r="M4197" s="573"/>
      <c r="N4197" s="573"/>
      <c r="O4197" s="573"/>
      <c r="P4197" s="573"/>
      <c r="Q4197" s="573"/>
      <c r="R4197" s="573"/>
      <c r="S4197" s="573"/>
      <c r="T4197" s="573"/>
    </row>
    <row r="4198" spans="1:20">
      <c r="A4198" s="574">
        <f t="shared" ref="A4198:B4198" si="63">A4197+1</f>
        <v>4194</v>
      </c>
      <c r="B4198" s="574">
        <f t="shared" si="63"/>
        <v>4194</v>
      </c>
      <c r="C4198" s="105">
        <v>39871</v>
      </c>
      <c r="D4198" s="575"/>
      <c r="E4198" s="105">
        <v>39883</v>
      </c>
      <c r="F4198" s="574"/>
      <c r="G4198" s="574"/>
      <c r="H4198" s="574"/>
      <c r="I4198" s="573"/>
      <c r="J4198" s="573"/>
      <c r="K4198" s="573"/>
      <c r="L4198" s="573"/>
      <c r="M4198" s="573"/>
      <c r="N4198" s="573"/>
      <c r="O4198" s="573"/>
      <c r="P4198" s="573"/>
      <c r="Q4198" s="573"/>
      <c r="R4198" s="573"/>
      <c r="S4198" s="573"/>
      <c r="T4198" s="573"/>
    </row>
    <row r="4199" spans="1:20">
      <c r="A4199" s="574">
        <f t="shared" ref="A4199:B4199" si="64">A4198+1</f>
        <v>4195</v>
      </c>
      <c r="B4199" s="574">
        <f t="shared" si="64"/>
        <v>4195</v>
      </c>
      <c r="C4199" s="105">
        <v>39871</v>
      </c>
      <c r="D4199" s="575"/>
      <c r="E4199" s="105">
        <v>39884</v>
      </c>
      <c r="F4199" s="574"/>
      <c r="G4199" s="574"/>
      <c r="H4199" s="574"/>
      <c r="I4199" s="573"/>
      <c r="J4199" s="573"/>
      <c r="K4199" s="573"/>
      <c r="L4199" s="573"/>
      <c r="M4199" s="573"/>
      <c r="N4199" s="573"/>
      <c r="O4199" s="573"/>
      <c r="P4199" s="573"/>
      <c r="Q4199" s="573"/>
      <c r="R4199" s="573"/>
      <c r="S4199" s="573"/>
      <c r="T4199" s="573"/>
    </row>
    <row r="4200" spans="1:20">
      <c r="A4200" s="574">
        <f t="shared" ref="A4200:B4200" si="65">A4199+1</f>
        <v>4196</v>
      </c>
      <c r="B4200" s="574">
        <f t="shared" si="65"/>
        <v>4196</v>
      </c>
      <c r="C4200" s="105">
        <v>39871</v>
      </c>
      <c r="D4200" s="575"/>
      <c r="E4200" s="105">
        <v>39875</v>
      </c>
      <c r="F4200" s="574"/>
      <c r="G4200" s="574"/>
      <c r="H4200" s="574"/>
      <c r="I4200" s="573"/>
      <c r="J4200" s="573"/>
      <c r="K4200" s="573"/>
      <c r="L4200" s="573"/>
      <c r="M4200" s="573"/>
      <c r="N4200" s="573"/>
      <c r="O4200" s="573"/>
      <c r="P4200" s="573"/>
      <c r="Q4200" s="573"/>
      <c r="R4200" s="573"/>
      <c r="S4200" s="573"/>
      <c r="T4200" s="573"/>
    </row>
    <row r="4201" spans="1:20">
      <c r="A4201" s="574">
        <f t="shared" ref="A4201:B4201" si="66">A4200+1</f>
        <v>4197</v>
      </c>
      <c r="B4201" s="574">
        <f t="shared" si="66"/>
        <v>4197</v>
      </c>
      <c r="C4201" s="105">
        <v>39872</v>
      </c>
      <c r="D4201" s="575"/>
      <c r="E4201" s="574"/>
      <c r="F4201" s="574"/>
      <c r="G4201" s="574"/>
      <c r="H4201" s="574"/>
      <c r="I4201" s="573"/>
      <c r="J4201" s="573"/>
      <c r="K4201" s="573"/>
      <c r="L4201" s="573"/>
      <c r="M4201" s="573"/>
      <c r="N4201" s="573"/>
      <c r="O4201" s="573"/>
      <c r="P4201" s="573"/>
      <c r="Q4201" s="573"/>
      <c r="R4201" s="573"/>
      <c r="S4201" s="573"/>
      <c r="T4201" s="573"/>
    </row>
    <row r="4202" spans="1:20">
      <c r="A4202" s="574">
        <f t="shared" ref="A4202:B4202" si="67">A4201+1</f>
        <v>4198</v>
      </c>
      <c r="B4202" s="574">
        <f t="shared" si="67"/>
        <v>4198</v>
      </c>
      <c r="C4202" s="105">
        <v>39872</v>
      </c>
      <c r="D4202" s="575"/>
      <c r="E4202" s="574"/>
      <c r="F4202" s="574"/>
      <c r="G4202" s="574"/>
      <c r="H4202" s="574"/>
      <c r="I4202" s="573"/>
      <c r="J4202" s="573"/>
      <c r="K4202" s="573"/>
      <c r="L4202" s="573"/>
      <c r="M4202" s="573"/>
      <c r="N4202" s="573"/>
      <c r="O4202" s="573"/>
      <c r="P4202" s="573"/>
      <c r="Q4202" s="573"/>
      <c r="R4202" s="573"/>
      <c r="S4202" s="573"/>
      <c r="T4202" s="573"/>
    </row>
    <row r="4203" spans="1:20">
      <c r="A4203" s="574">
        <f t="shared" ref="A4203:B4203" si="68">A4202+1</f>
        <v>4199</v>
      </c>
      <c r="B4203" s="574">
        <f t="shared" si="68"/>
        <v>4199</v>
      </c>
      <c r="C4203" s="105">
        <v>39872</v>
      </c>
      <c r="D4203" s="575"/>
      <c r="E4203" s="105">
        <v>39883</v>
      </c>
      <c r="F4203" s="574"/>
      <c r="G4203" s="574"/>
      <c r="H4203" s="574"/>
      <c r="I4203" s="573"/>
      <c r="J4203" s="573"/>
      <c r="K4203" s="573"/>
      <c r="L4203" s="573"/>
      <c r="M4203" s="573"/>
      <c r="N4203" s="573"/>
      <c r="O4203" s="573"/>
      <c r="P4203" s="573"/>
      <c r="Q4203" s="573"/>
      <c r="R4203" s="573"/>
      <c r="S4203" s="573"/>
      <c r="T4203" s="573"/>
    </row>
    <row r="4204" spans="1:20">
      <c r="A4204" s="574">
        <f t="shared" ref="A4204:B4204" si="69">A4203+1</f>
        <v>4200</v>
      </c>
      <c r="B4204" s="574">
        <f t="shared" si="69"/>
        <v>4200</v>
      </c>
      <c r="C4204" s="105">
        <v>39872</v>
      </c>
      <c r="D4204" s="575"/>
      <c r="E4204" s="105">
        <v>39874</v>
      </c>
      <c r="F4204" s="574"/>
      <c r="G4204" s="574"/>
      <c r="H4204" s="574"/>
      <c r="I4204" s="573"/>
      <c r="J4204" s="573"/>
      <c r="K4204" s="573"/>
      <c r="L4204" s="573"/>
      <c r="M4204" s="573"/>
      <c r="N4204" s="573"/>
      <c r="O4204" s="573"/>
      <c r="P4204" s="573"/>
      <c r="Q4204" s="573"/>
      <c r="R4204" s="573"/>
      <c r="S4204" s="573"/>
      <c r="T4204" s="573"/>
    </row>
    <row r="4205" spans="1:20">
      <c r="A4205" s="574">
        <f t="shared" ref="A4205:B4205" si="70">A4204+1</f>
        <v>4201</v>
      </c>
      <c r="B4205" s="574">
        <f t="shared" si="70"/>
        <v>4201</v>
      </c>
      <c r="C4205" s="105">
        <v>39872</v>
      </c>
      <c r="D4205" s="575"/>
      <c r="E4205" s="574"/>
      <c r="F4205" s="574"/>
      <c r="G4205" s="574"/>
      <c r="H4205" s="574"/>
      <c r="I4205" s="573"/>
      <c r="J4205" s="573"/>
      <c r="K4205" s="573"/>
      <c r="L4205" s="573"/>
      <c r="M4205" s="573"/>
      <c r="N4205" s="573"/>
      <c r="O4205" s="573"/>
      <c r="P4205" s="573"/>
      <c r="Q4205" s="573"/>
      <c r="R4205" s="573"/>
      <c r="S4205" s="573"/>
      <c r="T4205" s="573"/>
    </row>
    <row r="4206" spans="1:20">
      <c r="A4206" s="574">
        <f t="shared" ref="A4206:B4206" si="71">A4205+1</f>
        <v>4202</v>
      </c>
      <c r="B4206" s="574">
        <f t="shared" si="71"/>
        <v>4202</v>
      </c>
      <c r="C4206" s="105">
        <v>39872</v>
      </c>
      <c r="D4206" s="575"/>
      <c r="E4206" s="574"/>
      <c r="F4206" s="574"/>
      <c r="G4206" s="574"/>
      <c r="H4206" s="574"/>
      <c r="I4206" s="573"/>
      <c r="J4206" s="573"/>
      <c r="K4206" s="573"/>
      <c r="L4206" s="573"/>
      <c r="M4206" s="573"/>
      <c r="N4206" s="573"/>
      <c r="O4206" s="573"/>
      <c r="P4206" s="573"/>
      <c r="Q4206" s="573"/>
      <c r="R4206" s="573"/>
      <c r="S4206" s="573"/>
      <c r="T4206" s="573"/>
    </row>
    <row r="4207" spans="1:20">
      <c r="A4207" s="574">
        <f t="shared" ref="A4207:B4207" si="72">A4206+1</f>
        <v>4203</v>
      </c>
      <c r="B4207" s="574">
        <f t="shared" si="72"/>
        <v>4203</v>
      </c>
      <c r="C4207" s="105">
        <v>39872</v>
      </c>
      <c r="D4207" s="575"/>
      <c r="E4207" s="574"/>
      <c r="F4207" s="574"/>
      <c r="G4207" s="574"/>
      <c r="H4207" s="574"/>
      <c r="I4207" s="573"/>
      <c r="J4207" s="573"/>
      <c r="K4207" s="573"/>
      <c r="L4207" s="573"/>
      <c r="M4207" s="573"/>
      <c r="N4207" s="573"/>
      <c r="O4207" s="573"/>
      <c r="P4207" s="573"/>
      <c r="Q4207" s="573"/>
      <c r="R4207" s="573"/>
      <c r="S4207" s="573"/>
      <c r="T4207" s="573"/>
    </row>
    <row r="4208" spans="1:20">
      <c r="A4208" s="574">
        <f t="shared" ref="A4208:B4208" si="73">A4207+1</f>
        <v>4204</v>
      </c>
      <c r="B4208" s="574">
        <f t="shared" si="73"/>
        <v>4204</v>
      </c>
      <c r="C4208" s="105">
        <v>39872</v>
      </c>
      <c r="D4208" s="575"/>
      <c r="E4208" s="574"/>
      <c r="F4208" s="574"/>
      <c r="G4208" s="574"/>
      <c r="H4208" s="574"/>
      <c r="I4208" s="573"/>
      <c r="J4208" s="573"/>
      <c r="K4208" s="573"/>
      <c r="L4208" s="573"/>
      <c r="M4208" s="573"/>
      <c r="N4208" s="573"/>
      <c r="O4208" s="573"/>
      <c r="P4208" s="573"/>
      <c r="Q4208" s="573"/>
      <c r="R4208" s="573"/>
      <c r="S4208" s="573"/>
      <c r="T4208" s="573"/>
    </row>
    <row r="4209" spans="1:20">
      <c r="A4209" s="574">
        <f t="shared" ref="A4209:B4209" si="74">A4208+1</f>
        <v>4205</v>
      </c>
      <c r="B4209" s="574">
        <f t="shared" si="74"/>
        <v>4205</v>
      </c>
      <c r="C4209" s="105">
        <v>39872</v>
      </c>
      <c r="D4209" s="575"/>
      <c r="E4209" s="105">
        <v>39874</v>
      </c>
      <c r="F4209" s="574"/>
      <c r="G4209" s="574"/>
      <c r="H4209" s="574"/>
      <c r="I4209" s="573"/>
      <c r="J4209" s="573"/>
      <c r="K4209" s="573"/>
      <c r="L4209" s="573"/>
      <c r="M4209" s="573"/>
      <c r="N4209" s="573"/>
      <c r="O4209" s="573"/>
      <c r="P4209" s="573"/>
      <c r="Q4209" s="573"/>
      <c r="R4209" s="573"/>
      <c r="S4209" s="573"/>
      <c r="T4209" s="573"/>
    </row>
    <row r="4210" spans="1:20">
      <c r="A4210" s="574">
        <f t="shared" ref="A4210:B4210" si="75">A4209+1</f>
        <v>4206</v>
      </c>
      <c r="B4210" s="574">
        <f t="shared" si="75"/>
        <v>4206</v>
      </c>
      <c r="C4210" s="105">
        <v>39872</v>
      </c>
      <c r="D4210" s="575"/>
      <c r="E4210" s="105">
        <v>39877</v>
      </c>
      <c r="F4210" s="574"/>
      <c r="G4210" s="574"/>
      <c r="H4210" s="574"/>
      <c r="I4210" s="573"/>
      <c r="J4210" s="573"/>
      <c r="K4210" s="573"/>
      <c r="L4210" s="573"/>
      <c r="M4210" s="573"/>
      <c r="N4210" s="573"/>
      <c r="O4210" s="573"/>
      <c r="P4210" s="573"/>
      <c r="Q4210" s="573"/>
      <c r="R4210" s="573"/>
      <c r="S4210" s="573"/>
      <c r="T4210" s="573"/>
    </row>
    <row r="4211" spans="1:20">
      <c r="A4211" s="574">
        <f t="shared" ref="A4211:B4211" si="76">A4210+1</f>
        <v>4207</v>
      </c>
      <c r="B4211" s="574">
        <f t="shared" si="76"/>
        <v>4207</v>
      </c>
      <c r="C4211" s="105">
        <v>39872</v>
      </c>
      <c r="D4211" s="575"/>
      <c r="E4211" s="105">
        <v>39875</v>
      </c>
      <c r="F4211" s="574"/>
      <c r="G4211" s="574"/>
      <c r="H4211" s="574"/>
      <c r="I4211" s="573"/>
      <c r="J4211" s="573"/>
      <c r="K4211" s="573"/>
      <c r="L4211" s="573"/>
      <c r="M4211" s="573"/>
      <c r="N4211" s="573"/>
      <c r="O4211" s="573"/>
      <c r="P4211" s="573"/>
      <c r="Q4211" s="573"/>
      <c r="R4211" s="573"/>
      <c r="S4211" s="573"/>
      <c r="T4211" s="573"/>
    </row>
    <row r="4212" spans="1:20">
      <c r="A4212" s="574">
        <f t="shared" ref="A4212:B4212" si="77">A4211+1</f>
        <v>4208</v>
      </c>
      <c r="B4212" s="574">
        <f t="shared" si="77"/>
        <v>4208</v>
      </c>
      <c r="C4212" s="105">
        <v>39872</v>
      </c>
      <c r="D4212" s="575"/>
      <c r="E4212" s="105">
        <v>39876</v>
      </c>
      <c r="F4212" s="574"/>
      <c r="G4212" s="574"/>
      <c r="H4212" s="574"/>
      <c r="I4212" s="573"/>
      <c r="J4212" s="573"/>
      <c r="K4212" s="573"/>
      <c r="L4212" s="573"/>
      <c r="M4212" s="573"/>
      <c r="N4212" s="573"/>
      <c r="O4212" s="573"/>
      <c r="P4212" s="573"/>
      <c r="Q4212" s="573"/>
      <c r="R4212" s="573"/>
      <c r="S4212" s="573"/>
      <c r="T4212" s="573"/>
    </row>
    <row r="4213" spans="1:20">
      <c r="A4213" s="574">
        <f t="shared" ref="A4213:B4213" si="78">A4212+1</f>
        <v>4209</v>
      </c>
      <c r="B4213" s="574">
        <f t="shared" si="78"/>
        <v>4209</v>
      </c>
      <c r="C4213" s="105">
        <v>39872</v>
      </c>
      <c r="D4213" s="575"/>
      <c r="E4213" s="105">
        <v>39877</v>
      </c>
      <c r="F4213" s="574"/>
      <c r="G4213" s="574"/>
      <c r="H4213" s="574"/>
      <c r="I4213" s="573"/>
      <c r="J4213" s="573"/>
      <c r="K4213" s="573"/>
      <c r="L4213" s="573"/>
      <c r="M4213" s="573"/>
      <c r="N4213" s="573"/>
      <c r="O4213" s="573"/>
      <c r="P4213" s="573"/>
      <c r="Q4213" s="573"/>
      <c r="R4213" s="573"/>
      <c r="S4213" s="573"/>
      <c r="T4213" s="573"/>
    </row>
    <row r="4214" spans="1:20">
      <c r="A4214" s="574">
        <f t="shared" ref="A4214:B4214" si="79">A4213+1</f>
        <v>4210</v>
      </c>
      <c r="B4214" s="574">
        <f t="shared" si="79"/>
        <v>4210</v>
      </c>
      <c r="C4214" s="105">
        <v>39872</v>
      </c>
      <c r="D4214" s="575"/>
      <c r="E4214" s="105">
        <v>39876</v>
      </c>
      <c r="F4214" s="574"/>
      <c r="G4214" s="574"/>
      <c r="H4214" s="574"/>
      <c r="I4214" s="573"/>
      <c r="J4214" s="573"/>
      <c r="K4214" s="573"/>
      <c r="L4214" s="573"/>
      <c r="M4214" s="573"/>
      <c r="N4214" s="573"/>
      <c r="O4214" s="573"/>
      <c r="P4214" s="573"/>
      <c r="Q4214" s="573"/>
      <c r="R4214" s="573"/>
      <c r="S4214" s="573"/>
      <c r="T4214" s="573"/>
    </row>
    <row r="4215" spans="1:20">
      <c r="A4215" s="574">
        <f t="shared" ref="A4215:B4215" si="80">A4214+1</f>
        <v>4211</v>
      </c>
      <c r="B4215" s="574">
        <f t="shared" si="80"/>
        <v>4211</v>
      </c>
      <c r="C4215" s="105">
        <v>39872</v>
      </c>
      <c r="D4215" s="575"/>
      <c r="E4215" s="105">
        <v>39874</v>
      </c>
      <c r="F4215" s="574"/>
      <c r="G4215" s="574"/>
      <c r="H4215" s="574"/>
      <c r="I4215" s="573"/>
      <c r="J4215" s="573"/>
      <c r="K4215" s="573"/>
      <c r="L4215" s="573"/>
      <c r="M4215" s="573"/>
      <c r="N4215" s="573"/>
      <c r="O4215" s="573"/>
      <c r="P4215" s="573"/>
      <c r="Q4215" s="573"/>
      <c r="R4215" s="573"/>
      <c r="S4215" s="573"/>
      <c r="T4215" s="573"/>
    </row>
    <row r="4216" spans="1:20">
      <c r="A4216" s="574">
        <f t="shared" ref="A4216:B4216" si="81">A4215+1</f>
        <v>4212</v>
      </c>
      <c r="B4216" s="574">
        <f t="shared" si="81"/>
        <v>4212</v>
      </c>
      <c r="C4216" s="105">
        <v>39872</v>
      </c>
      <c r="D4216" s="575"/>
      <c r="E4216" s="105">
        <v>39878</v>
      </c>
      <c r="F4216" s="574"/>
      <c r="G4216" s="574"/>
      <c r="H4216" s="574"/>
      <c r="I4216" s="573"/>
      <c r="J4216" s="573"/>
      <c r="K4216" s="573"/>
      <c r="L4216" s="573"/>
      <c r="M4216" s="573"/>
      <c r="N4216" s="573"/>
      <c r="O4216" s="573"/>
      <c r="P4216" s="573"/>
      <c r="Q4216" s="573"/>
      <c r="R4216" s="573"/>
      <c r="S4216" s="573"/>
      <c r="T4216" s="573"/>
    </row>
    <row r="4217" spans="1:20">
      <c r="A4217" s="574">
        <f t="shared" ref="A4217:B4217" si="82">A4216+1</f>
        <v>4213</v>
      </c>
      <c r="B4217" s="574">
        <f t="shared" si="82"/>
        <v>4213</v>
      </c>
      <c r="C4217" s="105">
        <v>39872</v>
      </c>
      <c r="D4217" s="575"/>
      <c r="E4217" s="105">
        <v>39877</v>
      </c>
      <c r="F4217" s="574"/>
      <c r="G4217" s="574"/>
      <c r="H4217" s="574"/>
      <c r="I4217" s="573"/>
      <c r="J4217" s="573"/>
      <c r="K4217" s="573"/>
      <c r="L4217" s="573"/>
      <c r="M4217" s="573"/>
      <c r="N4217" s="573"/>
      <c r="O4217" s="573"/>
      <c r="P4217" s="573"/>
      <c r="Q4217" s="573"/>
      <c r="R4217" s="573"/>
      <c r="S4217" s="573"/>
      <c r="T4217" s="573"/>
    </row>
    <row r="4218" spans="1:20">
      <c r="A4218" s="574">
        <f t="shared" ref="A4218:B4218" si="83">A4217+1</f>
        <v>4214</v>
      </c>
      <c r="B4218" s="574">
        <f t="shared" si="83"/>
        <v>4214</v>
      </c>
      <c r="C4218" s="105">
        <v>39872</v>
      </c>
      <c r="D4218" s="575"/>
      <c r="E4218" s="105">
        <v>39874</v>
      </c>
      <c r="F4218" s="574"/>
      <c r="G4218" s="574"/>
      <c r="H4218" s="574"/>
      <c r="I4218" s="573"/>
      <c r="J4218" s="573"/>
      <c r="K4218" s="573"/>
      <c r="L4218" s="573"/>
      <c r="M4218" s="573"/>
      <c r="N4218" s="573"/>
      <c r="O4218" s="573"/>
      <c r="P4218" s="573"/>
      <c r="Q4218" s="573"/>
      <c r="R4218" s="573"/>
      <c r="S4218" s="573"/>
      <c r="T4218" s="573"/>
    </row>
    <row r="4219" spans="1:20">
      <c r="A4219" s="574">
        <f t="shared" ref="A4219:B4219" si="84">A4218+1</f>
        <v>4215</v>
      </c>
      <c r="B4219" s="574">
        <f t="shared" si="84"/>
        <v>4215</v>
      </c>
      <c r="C4219" s="105">
        <v>39872</v>
      </c>
      <c r="D4219" s="575"/>
      <c r="E4219" s="105">
        <v>39876</v>
      </c>
      <c r="F4219" s="574"/>
      <c r="G4219" s="574"/>
      <c r="H4219" s="574"/>
      <c r="I4219" s="573"/>
      <c r="J4219" s="573"/>
      <c r="K4219" s="573"/>
      <c r="L4219" s="573"/>
      <c r="M4219" s="573"/>
      <c r="N4219" s="573"/>
      <c r="O4219" s="573"/>
      <c r="P4219" s="573"/>
      <c r="Q4219" s="573"/>
      <c r="R4219" s="573"/>
      <c r="S4219" s="573"/>
      <c r="T4219" s="573"/>
    </row>
    <row r="4220" spans="1:20">
      <c r="A4220" s="574">
        <f t="shared" ref="A4220:B4220" si="85">A4219+1</f>
        <v>4216</v>
      </c>
      <c r="B4220" s="574">
        <f t="shared" si="85"/>
        <v>4216</v>
      </c>
      <c r="C4220" s="105">
        <v>39872</v>
      </c>
      <c r="D4220" s="575"/>
      <c r="E4220" s="105">
        <v>39878</v>
      </c>
      <c r="F4220" s="574"/>
      <c r="G4220" s="574"/>
      <c r="H4220" s="574"/>
      <c r="I4220" s="573"/>
      <c r="J4220" s="573"/>
      <c r="K4220" s="573"/>
      <c r="L4220" s="573"/>
      <c r="M4220" s="573"/>
      <c r="N4220" s="573"/>
      <c r="O4220" s="573"/>
      <c r="P4220" s="573"/>
      <c r="Q4220" s="573"/>
      <c r="R4220" s="573"/>
      <c r="S4220" s="573"/>
      <c r="T4220" s="573"/>
    </row>
    <row r="4221" spans="1:20">
      <c r="A4221" s="574">
        <f t="shared" ref="A4221:B4221" si="86">A4220+1</f>
        <v>4217</v>
      </c>
      <c r="B4221" s="574">
        <f t="shared" si="86"/>
        <v>4217</v>
      </c>
      <c r="C4221" s="105">
        <v>39874</v>
      </c>
      <c r="D4221" s="575"/>
      <c r="E4221" s="105">
        <v>39875</v>
      </c>
      <c r="F4221" s="574"/>
      <c r="G4221" s="574"/>
      <c r="H4221" s="574"/>
      <c r="I4221" s="573"/>
      <c r="J4221" s="573"/>
      <c r="K4221" s="573"/>
      <c r="L4221" s="573"/>
      <c r="M4221" s="573"/>
      <c r="N4221" s="573"/>
      <c r="O4221" s="573"/>
      <c r="P4221" s="573"/>
      <c r="Q4221" s="573"/>
      <c r="R4221" s="573"/>
      <c r="S4221" s="573"/>
      <c r="T4221" s="573"/>
    </row>
    <row r="4222" spans="1:20">
      <c r="A4222" s="574">
        <f t="shared" ref="A4222:B4222" si="87">A4221+1</f>
        <v>4218</v>
      </c>
      <c r="B4222" s="574">
        <f t="shared" si="87"/>
        <v>4218</v>
      </c>
      <c r="C4222" s="105">
        <v>39874</v>
      </c>
      <c r="D4222" s="575"/>
      <c r="E4222" s="105">
        <v>39877</v>
      </c>
      <c r="F4222" s="574"/>
      <c r="G4222" s="574"/>
      <c r="H4222" s="574"/>
      <c r="I4222" s="573"/>
      <c r="J4222" s="573"/>
      <c r="K4222" s="573"/>
      <c r="L4222" s="573"/>
      <c r="M4222" s="573"/>
      <c r="N4222" s="573"/>
      <c r="O4222" s="573"/>
      <c r="P4222" s="573"/>
      <c r="Q4222" s="573"/>
      <c r="R4222" s="573"/>
      <c r="S4222" s="573"/>
      <c r="T4222" s="573"/>
    </row>
    <row r="4223" spans="1:20">
      <c r="A4223" s="574">
        <f t="shared" ref="A4223:B4223" si="88">A4222+1</f>
        <v>4219</v>
      </c>
      <c r="B4223" s="574">
        <f t="shared" si="88"/>
        <v>4219</v>
      </c>
      <c r="C4223" s="105">
        <v>39874</v>
      </c>
      <c r="D4223" s="575"/>
      <c r="E4223" s="105">
        <v>39874</v>
      </c>
      <c r="F4223" s="574"/>
      <c r="G4223" s="574"/>
      <c r="H4223" s="574"/>
      <c r="I4223" s="573"/>
      <c r="J4223" s="573"/>
      <c r="K4223" s="573"/>
      <c r="L4223" s="573"/>
      <c r="M4223" s="573"/>
      <c r="N4223" s="573"/>
      <c r="O4223" s="573"/>
      <c r="P4223" s="573"/>
      <c r="Q4223" s="573"/>
      <c r="R4223" s="573"/>
      <c r="S4223" s="573"/>
      <c r="T4223" s="573"/>
    </row>
    <row r="4224" spans="1:20">
      <c r="A4224" s="574">
        <f t="shared" ref="A4224:B4224" si="89">A4223+1</f>
        <v>4220</v>
      </c>
      <c r="B4224" s="574">
        <f t="shared" si="89"/>
        <v>4220</v>
      </c>
      <c r="C4224" s="105">
        <v>39874</v>
      </c>
      <c r="D4224" s="575"/>
      <c r="E4224" s="105">
        <v>39876</v>
      </c>
      <c r="F4224" s="574"/>
      <c r="G4224" s="574"/>
      <c r="H4224" s="574"/>
      <c r="I4224" s="573"/>
      <c r="J4224" s="573"/>
      <c r="K4224" s="573"/>
      <c r="L4224" s="573"/>
      <c r="M4224" s="573"/>
      <c r="N4224" s="573"/>
      <c r="O4224" s="573"/>
      <c r="P4224" s="573"/>
      <c r="Q4224" s="573"/>
      <c r="R4224" s="573"/>
      <c r="S4224" s="573"/>
      <c r="T4224" s="573"/>
    </row>
    <row r="4225" spans="1:20">
      <c r="A4225" s="574">
        <f t="shared" ref="A4225:B4225" si="90">A4224+1</f>
        <v>4221</v>
      </c>
      <c r="B4225" s="574">
        <f t="shared" si="90"/>
        <v>4221</v>
      </c>
      <c r="C4225" s="105">
        <v>39874</v>
      </c>
      <c r="D4225" s="575"/>
      <c r="E4225" s="105">
        <v>39875</v>
      </c>
      <c r="F4225" s="574"/>
      <c r="G4225" s="574"/>
      <c r="H4225" s="574"/>
      <c r="I4225" s="573"/>
      <c r="J4225" s="573"/>
      <c r="K4225" s="573"/>
      <c r="L4225" s="573"/>
      <c r="M4225" s="573"/>
      <c r="N4225" s="573"/>
      <c r="O4225" s="573"/>
      <c r="P4225" s="573"/>
      <c r="Q4225" s="573"/>
      <c r="R4225" s="573"/>
      <c r="S4225" s="573"/>
      <c r="T4225" s="573"/>
    </row>
    <row r="4226" spans="1:20">
      <c r="A4226" s="574">
        <f t="shared" ref="A4226:B4226" si="91">A4225+1</f>
        <v>4222</v>
      </c>
      <c r="B4226" s="574">
        <f t="shared" si="91"/>
        <v>4222</v>
      </c>
      <c r="C4226" s="105">
        <v>39874</v>
      </c>
      <c r="D4226" s="575"/>
      <c r="E4226" s="105">
        <v>39875</v>
      </c>
      <c r="F4226" s="574"/>
      <c r="G4226" s="574"/>
      <c r="H4226" s="574"/>
      <c r="I4226" s="573"/>
      <c r="J4226" s="573"/>
      <c r="K4226" s="573"/>
      <c r="L4226" s="573"/>
      <c r="M4226" s="573"/>
      <c r="N4226" s="573"/>
      <c r="O4226" s="573"/>
      <c r="P4226" s="573"/>
      <c r="Q4226" s="573"/>
      <c r="R4226" s="573"/>
      <c r="S4226" s="573"/>
      <c r="T4226" s="573"/>
    </row>
    <row r="4227" spans="1:20">
      <c r="A4227" s="574">
        <f t="shared" ref="A4227:B4227" si="92">A4226+1</f>
        <v>4223</v>
      </c>
      <c r="B4227" s="574">
        <f t="shared" si="92"/>
        <v>4223</v>
      </c>
      <c r="C4227" s="105">
        <v>39874</v>
      </c>
      <c r="D4227" s="575"/>
      <c r="E4227" s="105">
        <v>39875</v>
      </c>
      <c r="F4227" s="574"/>
      <c r="G4227" s="574"/>
      <c r="H4227" s="574"/>
      <c r="I4227" s="573"/>
      <c r="J4227" s="573"/>
      <c r="K4227" s="573"/>
      <c r="L4227" s="573"/>
      <c r="M4227" s="573"/>
      <c r="N4227" s="573"/>
      <c r="O4227" s="573"/>
      <c r="P4227" s="573"/>
      <c r="Q4227" s="573"/>
      <c r="R4227" s="573"/>
      <c r="S4227" s="573"/>
      <c r="T4227" s="573"/>
    </row>
    <row r="4228" spans="1:20">
      <c r="A4228" s="574">
        <f t="shared" ref="A4228:B4228" si="93">A4227+1</f>
        <v>4224</v>
      </c>
      <c r="B4228" s="574">
        <f t="shared" si="93"/>
        <v>4224</v>
      </c>
      <c r="C4228" s="105">
        <v>39874</v>
      </c>
      <c r="D4228" s="575"/>
      <c r="E4228" s="105">
        <v>39878</v>
      </c>
      <c r="F4228" s="574"/>
      <c r="G4228" s="574"/>
      <c r="H4228" s="574"/>
      <c r="I4228" s="573"/>
      <c r="J4228" s="573"/>
      <c r="K4228" s="573"/>
      <c r="L4228" s="573"/>
      <c r="M4228" s="573"/>
      <c r="N4228" s="573"/>
      <c r="O4228" s="573"/>
      <c r="P4228" s="573"/>
      <c r="Q4228" s="573"/>
      <c r="R4228" s="573"/>
      <c r="S4228" s="573"/>
      <c r="T4228" s="573"/>
    </row>
    <row r="4229" spans="1:20">
      <c r="A4229" s="574">
        <f t="shared" ref="A4229:B4229" si="94">A4228+1</f>
        <v>4225</v>
      </c>
      <c r="B4229" s="574">
        <f t="shared" si="94"/>
        <v>4225</v>
      </c>
      <c r="C4229" s="105">
        <v>39874</v>
      </c>
      <c r="D4229" s="575"/>
      <c r="E4229" s="105">
        <v>39875</v>
      </c>
      <c r="F4229" s="574"/>
      <c r="G4229" s="574"/>
      <c r="H4229" s="574"/>
      <c r="I4229" s="573"/>
      <c r="J4229" s="573"/>
      <c r="K4229" s="573"/>
      <c r="L4229" s="573"/>
      <c r="M4229" s="573"/>
      <c r="N4229" s="573"/>
      <c r="O4229" s="573"/>
      <c r="P4229" s="573"/>
      <c r="Q4229" s="573"/>
      <c r="R4229" s="573"/>
      <c r="S4229" s="573"/>
      <c r="T4229" s="573"/>
    </row>
    <row r="4230" spans="1:20">
      <c r="A4230" s="574">
        <f t="shared" ref="A4230:B4230" si="95">A4229+1</f>
        <v>4226</v>
      </c>
      <c r="B4230" s="574">
        <f t="shared" si="95"/>
        <v>4226</v>
      </c>
      <c r="C4230" s="105">
        <v>39874</v>
      </c>
      <c r="D4230" s="575"/>
      <c r="E4230" s="105">
        <v>39875</v>
      </c>
      <c r="F4230" s="574"/>
      <c r="G4230" s="574"/>
      <c r="H4230" s="574"/>
      <c r="I4230" s="573"/>
      <c r="J4230" s="573"/>
      <c r="K4230" s="573"/>
      <c r="L4230" s="573"/>
      <c r="M4230" s="573"/>
      <c r="N4230" s="573"/>
      <c r="O4230" s="573"/>
      <c r="P4230" s="573"/>
      <c r="Q4230" s="573"/>
      <c r="R4230" s="573"/>
      <c r="S4230" s="573"/>
      <c r="T4230" s="573"/>
    </row>
    <row r="4231" spans="1:20">
      <c r="A4231" s="574">
        <f t="shared" ref="A4231:B4231" si="96">A4230+1</f>
        <v>4227</v>
      </c>
      <c r="B4231" s="574">
        <f t="shared" si="96"/>
        <v>4227</v>
      </c>
      <c r="C4231" s="105">
        <v>39874</v>
      </c>
      <c r="D4231" s="575"/>
      <c r="E4231" s="105">
        <v>39875</v>
      </c>
      <c r="F4231" s="574"/>
      <c r="G4231" s="574"/>
      <c r="H4231" s="574"/>
      <c r="I4231" s="573"/>
      <c r="J4231" s="573"/>
      <c r="K4231" s="573"/>
      <c r="L4231" s="573"/>
      <c r="M4231" s="573"/>
      <c r="N4231" s="573"/>
      <c r="O4231" s="573"/>
      <c r="P4231" s="573"/>
      <c r="Q4231" s="573"/>
      <c r="R4231" s="573"/>
      <c r="S4231" s="573"/>
      <c r="T4231" s="573"/>
    </row>
    <row r="4232" spans="1:20">
      <c r="A4232" s="574">
        <f t="shared" ref="A4232:B4232" si="97">A4231+1</f>
        <v>4228</v>
      </c>
      <c r="B4232" s="574">
        <f t="shared" si="97"/>
        <v>4228</v>
      </c>
      <c r="C4232" s="105">
        <v>39874</v>
      </c>
      <c r="D4232" s="575"/>
      <c r="E4232" s="574"/>
      <c r="F4232" s="574"/>
      <c r="G4232" s="574"/>
      <c r="H4232" s="574"/>
      <c r="I4232" s="573"/>
      <c r="J4232" s="573"/>
      <c r="K4232" s="573"/>
      <c r="L4232" s="573"/>
      <c r="M4232" s="573"/>
      <c r="N4232" s="573"/>
      <c r="O4232" s="573"/>
      <c r="P4232" s="573"/>
      <c r="Q4232" s="573"/>
      <c r="R4232" s="573"/>
      <c r="S4232" s="573"/>
      <c r="T4232" s="573"/>
    </row>
    <row r="4233" spans="1:20">
      <c r="A4233" s="574">
        <f t="shared" ref="A4233:B4233" si="98">A4232+1</f>
        <v>4229</v>
      </c>
      <c r="B4233" s="574">
        <f t="shared" si="98"/>
        <v>4229</v>
      </c>
      <c r="C4233" s="105">
        <v>39874</v>
      </c>
      <c r="D4233" s="575"/>
      <c r="E4233" s="105">
        <v>39875</v>
      </c>
      <c r="F4233" s="574"/>
      <c r="G4233" s="574"/>
      <c r="H4233" s="574"/>
      <c r="I4233" s="573"/>
      <c r="J4233" s="573"/>
      <c r="K4233" s="573"/>
      <c r="L4233" s="573"/>
      <c r="M4233" s="573"/>
      <c r="N4233" s="573"/>
      <c r="O4233" s="573"/>
      <c r="P4233" s="573"/>
      <c r="Q4233" s="573"/>
      <c r="R4233" s="573"/>
      <c r="S4233" s="573"/>
      <c r="T4233" s="573"/>
    </row>
    <row r="4234" spans="1:20">
      <c r="A4234" s="574">
        <f t="shared" ref="A4234:B4234" si="99">A4233+1</f>
        <v>4230</v>
      </c>
      <c r="B4234" s="574">
        <f t="shared" si="99"/>
        <v>4230</v>
      </c>
      <c r="C4234" s="105">
        <v>39874</v>
      </c>
      <c r="D4234" s="575"/>
      <c r="E4234" s="105">
        <v>39876</v>
      </c>
      <c r="F4234" s="574"/>
      <c r="G4234" s="574"/>
      <c r="H4234" s="574"/>
      <c r="I4234" s="573"/>
      <c r="J4234" s="573"/>
      <c r="K4234" s="573"/>
      <c r="L4234" s="573"/>
      <c r="M4234" s="573"/>
      <c r="N4234" s="573"/>
      <c r="O4234" s="573"/>
      <c r="P4234" s="573"/>
      <c r="Q4234" s="573"/>
      <c r="R4234" s="573"/>
      <c r="S4234" s="573"/>
      <c r="T4234" s="573"/>
    </row>
    <row r="4235" spans="1:20">
      <c r="A4235" s="574">
        <f t="shared" ref="A4235:B4235" si="100">A4234+1</f>
        <v>4231</v>
      </c>
      <c r="B4235" s="574">
        <f t="shared" si="100"/>
        <v>4231</v>
      </c>
      <c r="C4235" s="105">
        <v>39874</v>
      </c>
      <c r="D4235" s="575"/>
      <c r="E4235" s="105">
        <v>39877</v>
      </c>
      <c r="F4235" s="574"/>
      <c r="G4235" s="574"/>
      <c r="H4235" s="574"/>
      <c r="I4235" s="573"/>
      <c r="J4235" s="573"/>
      <c r="K4235" s="573"/>
      <c r="L4235" s="573"/>
      <c r="M4235" s="573"/>
      <c r="N4235" s="573"/>
      <c r="O4235" s="573"/>
      <c r="P4235" s="573"/>
      <c r="Q4235" s="573"/>
      <c r="R4235" s="573"/>
      <c r="S4235" s="573"/>
      <c r="T4235" s="573"/>
    </row>
    <row r="4236" spans="1:20">
      <c r="A4236" s="574">
        <f t="shared" ref="A4236:B4236" si="101">A4235+1</f>
        <v>4232</v>
      </c>
      <c r="B4236" s="574">
        <f t="shared" si="101"/>
        <v>4232</v>
      </c>
      <c r="C4236" s="105">
        <v>39874</v>
      </c>
      <c r="D4236" s="575"/>
      <c r="E4236" s="105">
        <v>39875</v>
      </c>
      <c r="F4236" s="574"/>
      <c r="G4236" s="574"/>
      <c r="H4236" s="574"/>
      <c r="I4236" s="573"/>
      <c r="J4236" s="573"/>
      <c r="K4236" s="573"/>
      <c r="L4236" s="573"/>
      <c r="M4236" s="573"/>
      <c r="N4236" s="573"/>
      <c r="O4236" s="573"/>
      <c r="P4236" s="573"/>
      <c r="Q4236" s="573"/>
      <c r="R4236" s="573"/>
      <c r="S4236" s="573"/>
      <c r="T4236" s="573"/>
    </row>
    <row r="4237" spans="1:20">
      <c r="A4237" s="574">
        <f t="shared" ref="A4237:B4237" si="102">A4236+1</f>
        <v>4233</v>
      </c>
      <c r="B4237" s="574">
        <f t="shared" si="102"/>
        <v>4233</v>
      </c>
      <c r="C4237" s="105">
        <v>39874</v>
      </c>
      <c r="D4237" s="575"/>
      <c r="E4237" s="105">
        <v>39875</v>
      </c>
      <c r="F4237" s="574"/>
      <c r="G4237" s="574"/>
      <c r="H4237" s="574"/>
      <c r="I4237" s="573"/>
      <c r="J4237" s="573"/>
      <c r="K4237" s="573"/>
      <c r="L4237" s="573"/>
      <c r="M4237" s="573"/>
      <c r="N4237" s="573"/>
      <c r="O4237" s="573"/>
      <c r="P4237" s="573"/>
      <c r="Q4237" s="573"/>
      <c r="R4237" s="573"/>
      <c r="S4237" s="573"/>
      <c r="T4237" s="573"/>
    </row>
    <row r="4238" spans="1:20">
      <c r="A4238" s="574">
        <f t="shared" ref="A4238:B4238" si="103">A4237+1</f>
        <v>4234</v>
      </c>
      <c r="B4238" s="574">
        <f t="shared" si="103"/>
        <v>4234</v>
      </c>
      <c r="C4238" s="105">
        <v>39874</v>
      </c>
      <c r="D4238" s="581"/>
      <c r="E4238" s="105">
        <v>39876</v>
      </c>
      <c r="F4238" s="581"/>
      <c r="G4238" s="581"/>
      <c r="H4238" s="581"/>
      <c r="I4238" s="580"/>
      <c r="J4238" s="580"/>
      <c r="K4238" s="580"/>
      <c r="L4238" s="580"/>
      <c r="M4238" s="580"/>
      <c r="N4238" s="580"/>
    </row>
    <row r="4239" spans="1:20">
      <c r="A4239" s="574">
        <f t="shared" ref="A4239:B4239" si="104">A4238+1</f>
        <v>4235</v>
      </c>
      <c r="B4239" s="574">
        <f t="shared" si="104"/>
        <v>4235</v>
      </c>
      <c r="C4239" s="105">
        <v>39874</v>
      </c>
      <c r="D4239" s="581"/>
      <c r="E4239" s="582">
        <v>39875</v>
      </c>
      <c r="F4239" s="581"/>
      <c r="G4239" s="581"/>
      <c r="H4239" s="581"/>
      <c r="I4239" s="580"/>
      <c r="J4239" s="580"/>
      <c r="K4239" s="580"/>
      <c r="L4239" s="580"/>
      <c r="M4239" s="580"/>
      <c r="N4239" s="580"/>
    </row>
    <row r="4240" spans="1:20">
      <c r="A4240" s="574">
        <f t="shared" ref="A4240:B4240" si="105">A4239+1</f>
        <v>4236</v>
      </c>
      <c r="B4240" s="574">
        <f t="shared" si="105"/>
        <v>4236</v>
      </c>
      <c r="C4240" s="105">
        <v>39874</v>
      </c>
      <c r="D4240" s="581"/>
      <c r="E4240" s="582">
        <v>39876</v>
      </c>
      <c r="F4240" s="581"/>
      <c r="G4240" s="581"/>
      <c r="H4240" s="581"/>
      <c r="I4240" s="580"/>
      <c r="J4240" s="580"/>
      <c r="K4240" s="580"/>
      <c r="L4240" s="580"/>
      <c r="M4240" s="580"/>
      <c r="N4240" s="580"/>
    </row>
    <row r="4241" spans="1:14">
      <c r="A4241" s="574">
        <f t="shared" ref="A4241:B4241" si="106">A4240+1</f>
        <v>4237</v>
      </c>
      <c r="B4241" s="574">
        <f t="shared" si="106"/>
        <v>4237</v>
      </c>
      <c r="C4241" s="105">
        <v>39875</v>
      </c>
      <c r="D4241" s="581"/>
      <c r="E4241" s="582">
        <v>39875</v>
      </c>
      <c r="F4241" s="581"/>
      <c r="G4241" s="581"/>
      <c r="H4241" s="581"/>
      <c r="I4241" s="580"/>
      <c r="J4241" s="580"/>
      <c r="K4241" s="580"/>
      <c r="L4241" s="580"/>
      <c r="M4241" s="580"/>
      <c r="N4241" s="580"/>
    </row>
    <row r="4242" spans="1:14">
      <c r="A4242" s="574">
        <f t="shared" ref="A4242:B4242" si="107">A4241+1</f>
        <v>4238</v>
      </c>
      <c r="B4242" s="574">
        <f t="shared" si="107"/>
        <v>4238</v>
      </c>
      <c r="C4242" s="105">
        <v>39875</v>
      </c>
      <c r="D4242" s="581"/>
      <c r="E4242" s="582">
        <v>39875</v>
      </c>
      <c r="F4242" s="581"/>
      <c r="G4242" s="581"/>
      <c r="H4242" s="581"/>
      <c r="I4242" s="580"/>
      <c r="J4242" s="580"/>
      <c r="K4242" s="580"/>
      <c r="L4242" s="580"/>
      <c r="M4242" s="580"/>
      <c r="N4242" s="580"/>
    </row>
    <row r="4243" spans="1:14">
      <c r="A4243" s="574">
        <f t="shared" ref="A4243:B4243" si="108">A4242+1</f>
        <v>4239</v>
      </c>
      <c r="B4243" s="574">
        <f t="shared" si="108"/>
        <v>4239</v>
      </c>
      <c r="C4243" s="105">
        <v>39875</v>
      </c>
      <c r="D4243" s="581"/>
      <c r="E4243" s="582">
        <v>39875</v>
      </c>
      <c r="F4243" s="581"/>
      <c r="G4243" s="581"/>
      <c r="H4243" s="581"/>
      <c r="I4243" s="580"/>
      <c r="J4243" s="580"/>
      <c r="K4243" s="580"/>
      <c r="L4243" s="580"/>
      <c r="M4243" s="580"/>
      <c r="N4243" s="580"/>
    </row>
    <row r="4244" spans="1:14">
      <c r="A4244" s="574">
        <f t="shared" ref="A4244:B4244" si="109">A4243+1</f>
        <v>4240</v>
      </c>
      <c r="B4244" s="574">
        <f t="shared" si="109"/>
        <v>4240</v>
      </c>
      <c r="C4244" s="105">
        <v>39875</v>
      </c>
      <c r="D4244" s="581"/>
      <c r="E4244" s="105">
        <v>39876</v>
      </c>
      <c r="F4244" s="581"/>
      <c r="G4244" s="581"/>
      <c r="H4244" s="581"/>
      <c r="I4244" s="580"/>
      <c r="J4244" s="580"/>
      <c r="K4244" s="580"/>
      <c r="L4244" s="580"/>
      <c r="M4244" s="580"/>
      <c r="N4244" s="580"/>
    </row>
    <row r="4245" spans="1:14">
      <c r="A4245" s="574">
        <f t="shared" ref="A4245:B4245" si="110">A4244+1</f>
        <v>4241</v>
      </c>
      <c r="B4245" s="574">
        <f t="shared" si="110"/>
        <v>4241</v>
      </c>
      <c r="C4245" s="105">
        <v>39875</v>
      </c>
      <c r="D4245" s="581"/>
      <c r="E4245" s="582">
        <v>39875</v>
      </c>
      <c r="F4245" s="581"/>
      <c r="G4245" s="581"/>
      <c r="H4245" s="581"/>
      <c r="I4245" s="580"/>
      <c r="J4245" s="580"/>
      <c r="K4245" s="580"/>
      <c r="L4245" s="580"/>
      <c r="M4245" s="580"/>
      <c r="N4245" s="580"/>
    </row>
    <row r="4246" spans="1:14">
      <c r="A4246" s="574">
        <f t="shared" ref="A4246:B4246" si="111">A4245+1</f>
        <v>4242</v>
      </c>
      <c r="B4246" s="574">
        <f t="shared" si="111"/>
        <v>4242</v>
      </c>
      <c r="C4246" s="105">
        <v>39875</v>
      </c>
      <c r="D4246" s="581"/>
      <c r="E4246" s="582">
        <v>39875</v>
      </c>
      <c r="F4246" s="581"/>
      <c r="G4246" s="581"/>
      <c r="H4246" s="581"/>
      <c r="I4246" s="580"/>
      <c r="J4246" s="580"/>
      <c r="K4246" s="580"/>
      <c r="L4246" s="580"/>
      <c r="M4246" s="580"/>
      <c r="N4246" s="580"/>
    </row>
    <row r="4247" spans="1:14">
      <c r="A4247" s="574">
        <f t="shared" ref="A4247:B4247" si="112">A4246+1</f>
        <v>4243</v>
      </c>
      <c r="B4247" s="574">
        <f t="shared" si="112"/>
        <v>4243</v>
      </c>
      <c r="C4247" s="105">
        <v>39875</v>
      </c>
      <c r="D4247" s="581"/>
      <c r="E4247" s="105">
        <v>39876</v>
      </c>
      <c r="F4247" s="581"/>
      <c r="G4247" s="581"/>
      <c r="H4247" s="581"/>
      <c r="I4247" s="580"/>
      <c r="J4247" s="580"/>
      <c r="K4247" s="580"/>
      <c r="L4247" s="580"/>
      <c r="M4247" s="580"/>
      <c r="N4247" s="580"/>
    </row>
    <row r="4248" spans="1:14">
      <c r="A4248" s="574">
        <f t="shared" ref="A4248:B4248" si="113">A4247+1</f>
        <v>4244</v>
      </c>
      <c r="B4248" s="574">
        <f t="shared" si="113"/>
        <v>4244</v>
      </c>
      <c r="C4248" s="105">
        <v>39875</v>
      </c>
      <c r="D4248" s="581"/>
      <c r="E4248" s="105">
        <v>39876</v>
      </c>
      <c r="F4248" s="581"/>
      <c r="G4248" s="581"/>
      <c r="H4248" s="581"/>
      <c r="I4248" s="580"/>
      <c r="J4248" s="580"/>
      <c r="K4248" s="580"/>
      <c r="L4248" s="580"/>
      <c r="M4248" s="580"/>
      <c r="N4248" s="580"/>
    </row>
    <row r="4249" spans="1:14">
      <c r="A4249" s="574">
        <f t="shared" ref="A4249:B4249" si="114">A4248+1</f>
        <v>4245</v>
      </c>
      <c r="B4249" s="574">
        <f t="shared" si="114"/>
        <v>4245</v>
      </c>
      <c r="C4249" s="105">
        <v>39875</v>
      </c>
      <c r="D4249" s="581"/>
      <c r="E4249" s="105">
        <v>39876</v>
      </c>
      <c r="F4249" s="581"/>
      <c r="G4249" s="581"/>
      <c r="H4249" s="581"/>
      <c r="I4249" s="580"/>
      <c r="J4249" s="580"/>
      <c r="K4249" s="580"/>
      <c r="L4249" s="580"/>
      <c r="M4249" s="580"/>
      <c r="N4249" s="580"/>
    </row>
    <row r="4250" spans="1:14">
      <c r="A4250" s="574">
        <f t="shared" ref="A4250:B4250" si="115">A4249+1</f>
        <v>4246</v>
      </c>
      <c r="B4250" s="574">
        <f t="shared" si="115"/>
        <v>4246</v>
      </c>
      <c r="C4250" s="105">
        <v>39875</v>
      </c>
      <c r="D4250" s="581"/>
      <c r="E4250" s="105">
        <v>39877</v>
      </c>
      <c r="F4250" s="581"/>
      <c r="G4250" s="581"/>
      <c r="H4250" s="581"/>
      <c r="I4250" s="580"/>
      <c r="J4250" s="580"/>
      <c r="K4250" s="580"/>
      <c r="L4250" s="580"/>
      <c r="M4250" s="580"/>
      <c r="N4250" s="580"/>
    </row>
    <row r="4251" spans="1:14">
      <c r="A4251" s="574">
        <f t="shared" ref="A4251:B4251" si="116">A4250+1</f>
        <v>4247</v>
      </c>
      <c r="B4251" s="574">
        <f t="shared" si="116"/>
        <v>4247</v>
      </c>
      <c r="C4251" s="105">
        <v>39875</v>
      </c>
      <c r="D4251" s="581"/>
      <c r="E4251" s="105">
        <v>39876</v>
      </c>
      <c r="F4251" s="581"/>
      <c r="G4251" s="581"/>
      <c r="H4251" s="581"/>
      <c r="I4251" s="580"/>
      <c r="J4251" s="580"/>
      <c r="K4251" s="580"/>
      <c r="L4251" s="580"/>
      <c r="M4251" s="580"/>
      <c r="N4251" s="580"/>
    </row>
    <row r="4252" spans="1:14">
      <c r="A4252" s="574">
        <f t="shared" ref="A4252:B4252" si="117">A4251+1</f>
        <v>4248</v>
      </c>
      <c r="B4252" s="574">
        <f t="shared" si="117"/>
        <v>4248</v>
      </c>
      <c r="C4252" s="105">
        <v>39875</v>
      </c>
      <c r="D4252" s="581"/>
      <c r="E4252" s="105">
        <v>39876</v>
      </c>
      <c r="F4252" s="581"/>
      <c r="G4252" s="581"/>
      <c r="H4252" s="581"/>
      <c r="I4252" s="580"/>
      <c r="J4252" s="580"/>
      <c r="K4252" s="580"/>
      <c r="L4252" s="580"/>
      <c r="M4252" s="580"/>
      <c r="N4252" s="580"/>
    </row>
    <row r="4253" spans="1:14">
      <c r="A4253" s="574">
        <f t="shared" ref="A4253:B4253" si="118">A4252+1</f>
        <v>4249</v>
      </c>
      <c r="B4253" s="574">
        <f t="shared" si="118"/>
        <v>4249</v>
      </c>
      <c r="C4253" s="105">
        <v>39875</v>
      </c>
      <c r="D4253" s="581"/>
      <c r="E4253" s="105">
        <v>39876</v>
      </c>
      <c r="F4253" s="581"/>
      <c r="G4253" s="581"/>
      <c r="H4253" s="581"/>
      <c r="I4253" s="580"/>
      <c r="J4253" s="580"/>
      <c r="K4253" s="580"/>
      <c r="L4253" s="580"/>
      <c r="M4253" s="580"/>
      <c r="N4253" s="580"/>
    </row>
    <row r="4254" spans="1:14">
      <c r="A4254" s="574">
        <f t="shared" ref="A4254:B4254" si="119">A4253+1</f>
        <v>4250</v>
      </c>
      <c r="B4254" s="574">
        <f t="shared" si="119"/>
        <v>4250</v>
      </c>
      <c r="C4254" s="105">
        <v>39875</v>
      </c>
      <c r="D4254" s="581"/>
      <c r="E4254" s="105">
        <v>39877</v>
      </c>
      <c r="F4254" s="581"/>
      <c r="G4254" s="581"/>
      <c r="H4254" s="581"/>
      <c r="I4254" s="580"/>
      <c r="J4254" s="580"/>
      <c r="K4254" s="580"/>
      <c r="L4254" s="580"/>
      <c r="M4254" s="580"/>
      <c r="N4254" s="580"/>
    </row>
    <row r="4255" spans="1:14">
      <c r="A4255" s="574">
        <f t="shared" ref="A4255:B4255" si="120">A4254+1</f>
        <v>4251</v>
      </c>
      <c r="B4255" s="574">
        <f t="shared" si="120"/>
        <v>4251</v>
      </c>
      <c r="C4255" s="105">
        <v>39875</v>
      </c>
      <c r="D4255" s="581"/>
      <c r="E4255" s="105">
        <v>39876</v>
      </c>
      <c r="F4255" s="581"/>
      <c r="G4255" s="581"/>
      <c r="H4255" s="581"/>
      <c r="I4255" s="580"/>
      <c r="J4255" s="580"/>
      <c r="K4255" s="580"/>
      <c r="L4255" s="580"/>
      <c r="M4255" s="580"/>
      <c r="N4255" s="580"/>
    </row>
    <row r="4256" spans="1:14">
      <c r="A4256" s="574">
        <f t="shared" ref="A4256:B4256" si="121">A4255+1</f>
        <v>4252</v>
      </c>
      <c r="B4256" s="574">
        <f t="shared" si="121"/>
        <v>4252</v>
      </c>
      <c r="C4256" s="105">
        <v>39875</v>
      </c>
      <c r="D4256" s="581"/>
      <c r="E4256" s="105">
        <v>39876</v>
      </c>
      <c r="F4256" s="581"/>
      <c r="G4256" s="581"/>
      <c r="H4256" s="581"/>
      <c r="I4256" s="580"/>
      <c r="J4256" s="580"/>
      <c r="K4256" s="580"/>
      <c r="L4256" s="580"/>
      <c r="M4256" s="580"/>
      <c r="N4256" s="580"/>
    </row>
    <row r="4257" spans="1:14">
      <c r="A4257" s="574">
        <f t="shared" ref="A4257:B4257" si="122">A4256+1</f>
        <v>4253</v>
      </c>
      <c r="B4257" s="574">
        <f t="shared" si="122"/>
        <v>4253</v>
      </c>
      <c r="C4257" s="105">
        <v>39875</v>
      </c>
      <c r="D4257" s="581"/>
      <c r="E4257" s="105">
        <v>39884</v>
      </c>
      <c r="F4257" s="581"/>
      <c r="G4257" s="581"/>
      <c r="H4257" s="581"/>
      <c r="I4257" s="580"/>
      <c r="J4257" s="580"/>
      <c r="K4257" s="580"/>
      <c r="L4257" s="580"/>
      <c r="M4257" s="580"/>
      <c r="N4257" s="580"/>
    </row>
    <row r="4258" spans="1:14">
      <c r="A4258" s="574">
        <f t="shared" ref="A4258:B4258" si="123">A4257+1</f>
        <v>4254</v>
      </c>
      <c r="B4258" s="574">
        <f t="shared" si="123"/>
        <v>4254</v>
      </c>
      <c r="C4258" s="105">
        <v>39875</v>
      </c>
      <c r="D4258" s="581"/>
      <c r="E4258" s="582">
        <v>39885</v>
      </c>
      <c r="F4258" s="581"/>
      <c r="G4258" s="581"/>
      <c r="H4258" s="581"/>
      <c r="I4258" s="580"/>
      <c r="J4258" s="580"/>
      <c r="K4258" s="580"/>
      <c r="L4258" s="580"/>
      <c r="M4258" s="580"/>
      <c r="N4258" s="580"/>
    </row>
    <row r="4259" spans="1:14">
      <c r="A4259" s="574">
        <f t="shared" ref="A4259:B4259" si="124">A4258+1</f>
        <v>4255</v>
      </c>
      <c r="B4259" s="574">
        <f t="shared" si="124"/>
        <v>4255</v>
      </c>
      <c r="C4259" s="105">
        <v>39875</v>
      </c>
      <c r="D4259" s="581"/>
      <c r="E4259" s="105">
        <v>39884</v>
      </c>
      <c r="F4259" s="581"/>
      <c r="G4259" s="581"/>
      <c r="H4259" s="581"/>
      <c r="I4259" s="580"/>
      <c r="J4259" s="580"/>
      <c r="K4259" s="580"/>
      <c r="L4259" s="580"/>
      <c r="M4259" s="580"/>
      <c r="N4259" s="580"/>
    </row>
    <row r="4260" spans="1:14">
      <c r="A4260" s="574">
        <f t="shared" ref="A4260:B4260" si="125">A4259+1</f>
        <v>4256</v>
      </c>
      <c r="B4260" s="574">
        <f t="shared" si="125"/>
        <v>4256</v>
      </c>
      <c r="C4260" s="105">
        <v>39875</v>
      </c>
      <c r="D4260" s="581"/>
      <c r="E4260" s="105">
        <v>39883</v>
      </c>
      <c r="F4260" s="581"/>
      <c r="G4260" s="581"/>
      <c r="H4260" s="581"/>
      <c r="I4260" s="580"/>
      <c r="J4260" s="580"/>
      <c r="K4260" s="580"/>
      <c r="L4260" s="580"/>
      <c r="M4260" s="580"/>
      <c r="N4260" s="580"/>
    </row>
    <row r="4261" spans="1:14">
      <c r="A4261" s="574">
        <f t="shared" ref="A4261:B4261" si="126">A4260+1</f>
        <v>4257</v>
      </c>
      <c r="B4261" s="574">
        <f t="shared" si="126"/>
        <v>4257</v>
      </c>
      <c r="C4261" s="105">
        <v>39876</v>
      </c>
      <c r="D4261" s="581"/>
      <c r="E4261" s="105">
        <v>39883</v>
      </c>
      <c r="F4261" s="581"/>
      <c r="G4261" s="581"/>
      <c r="H4261" s="581"/>
      <c r="I4261" s="580"/>
      <c r="J4261" s="580"/>
      <c r="K4261" s="580"/>
      <c r="L4261" s="580"/>
      <c r="M4261" s="580"/>
      <c r="N4261" s="580"/>
    </row>
    <row r="4262" spans="1:14">
      <c r="A4262" s="574">
        <f t="shared" ref="A4262:B4262" si="127">A4261+1</f>
        <v>4258</v>
      </c>
      <c r="B4262" s="574">
        <f t="shared" si="127"/>
        <v>4258</v>
      </c>
      <c r="C4262" s="105">
        <v>39876</v>
      </c>
      <c r="D4262" s="581"/>
      <c r="E4262" s="105">
        <v>39883</v>
      </c>
      <c r="F4262" s="581"/>
      <c r="G4262" s="581"/>
      <c r="H4262" s="581"/>
      <c r="I4262" s="580"/>
      <c r="J4262" s="580"/>
      <c r="K4262" s="580"/>
      <c r="L4262" s="580"/>
      <c r="M4262" s="580"/>
      <c r="N4262" s="580"/>
    </row>
    <row r="4263" spans="1:14">
      <c r="A4263" s="574">
        <f t="shared" ref="A4263:B4263" si="128">A4262+1</f>
        <v>4259</v>
      </c>
      <c r="B4263" s="574">
        <f t="shared" si="128"/>
        <v>4259</v>
      </c>
      <c r="C4263" s="105">
        <v>39876</v>
      </c>
      <c r="D4263" s="581"/>
      <c r="E4263" s="105">
        <v>39883</v>
      </c>
      <c r="F4263" s="581"/>
      <c r="G4263" s="581"/>
      <c r="H4263" s="581"/>
      <c r="I4263" s="580"/>
      <c r="J4263" s="580"/>
      <c r="K4263" s="580"/>
      <c r="L4263" s="580"/>
      <c r="M4263" s="580"/>
      <c r="N4263" s="580"/>
    </row>
    <row r="4264" spans="1:14">
      <c r="A4264" s="574">
        <f t="shared" ref="A4264:B4264" si="129">A4263+1</f>
        <v>4260</v>
      </c>
      <c r="B4264" s="574">
        <f t="shared" si="129"/>
        <v>4260</v>
      </c>
      <c r="C4264" s="105">
        <v>39876</v>
      </c>
      <c r="D4264" s="581"/>
      <c r="E4264" s="105">
        <v>39877</v>
      </c>
      <c r="F4264" s="581"/>
      <c r="G4264" s="581"/>
      <c r="H4264" s="581"/>
      <c r="I4264" s="580"/>
      <c r="J4264" s="580"/>
      <c r="K4264" s="580"/>
      <c r="L4264" s="580"/>
      <c r="M4264" s="580"/>
      <c r="N4264" s="580"/>
    </row>
    <row r="4265" spans="1:14">
      <c r="A4265" s="574">
        <f t="shared" ref="A4265:B4265" si="130">A4264+1</f>
        <v>4261</v>
      </c>
      <c r="B4265" s="574">
        <f t="shared" si="130"/>
        <v>4261</v>
      </c>
      <c r="C4265" s="105">
        <v>39876</v>
      </c>
      <c r="D4265" s="581"/>
      <c r="E4265" s="105">
        <v>39878</v>
      </c>
      <c r="F4265" s="581"/>
      <c r="G4265" s="581"/>
      <c r="H4265" s="581"/>
      <c r="I4265" s="580"/>
      <c r="J4265" s="580"/>
      <c r="K4265" s="580"/>
      <c r="L4265" s="580"/>
      <c r="M4265" s="580"/>
      <c r="N4265" s="580"/>
    </row>
    <row r="4266" spans="1:14">
      <c r="A4266" s="574">
        <f t="shared" ref="A4266:B4266" si="131">A4265+1</f>
        <v>4262</v>
      </c>
      <c r="B4266" s="574">
        <f t="shared" si="131"/>
        <v>4262</v>
      </c>
      <c r="C4266" s="105">
        <v>39876</v>
      </c>
      <c r="D4266" s="581"/>
      <c r="E4266" s="105">
        <v>39877</v>
      </c>
      <c r="F4266" s="581"/>
      <c r="G4266" s="581"/>
      <c r="H4266" s="581"/>
      <c r="I4266" s="580"/>
      <c r="J4266" s="580"/>
      <c r="K4266" s="580"/>
      <c r="L4266" s="580"/>
      <c r="M4266" s="580"/>
      <c r="N4266" s="580"/>
    </row>
    <row r="4267" spans="1:14">
      <c r="A4267" s="574">
        <f t="shared" ref="A4267:B4267" si="132">A4266+1</f>
        <v>4263</v>
      </c>
      <c r="B4267" s="574">
        <f t="shared" si="132"/>
        <v>4263</v>
      </c>
      <c r="C4267" s="105">
        <v>39876</v>
      </c>
      <c r="D4267" s="581"/>
      <c r="E4267" s="105">
        <v>39877</v>
      </c>
      <c r="F4267" s="581"/>
      <c r="G4267" s="581"/>
      <c r="H4267" s="581"/>
      <c r="I4267" s="580"/>
      <c r="J4267" s="580"/>
      <c r="K4267" s="580"/>
      <c r="L4267" s="580"/>
      <c r="M4267" s="580"/>
      <c r="N4267" s="580"/>
    </row>
    <row r="4268" spans="1:14">
      <c r="A4268" s="574">
        <f t="shared" ref="A4268:B4268" si="133">A4267+1</f>
        <v>4264</v>
      </c>
      <c r="B4268" s="574">
        <f t="shared" si="133"/>
        <v>4264</v>
      </c>
      <c r="C4268" s="105">
        <v>39876</v>
      </c>
      <c r="D4268" s="581"/>
      <c r="E4268" s="105">
        <v>39877</v>
      </c>
      <c r="F4268" s="581"/>
      <c r="G4268" s="581"/>
      <c r="H4268" s="581"/>
      <c r="I4268" s="580"/>
      <c r="J4268" s="580"/>
      <c r="K4268" s="580"/>
      <c r="L4268" s="580"/>
      <c r="M4268" s="580"/>
      <c r="N4268" s="580"/>
    </row>
    <row r="4269" spans="1:14">
      <c r="A4269" s="574">
        <f t="shared" ref="A4269:B4269" si="134">A4268+1</f>
        <v>4265</v>
      </c>
      <c r="B4269" s="574">
        <f t="shared" si="134"/>
        <v>4265</v>
      </c>
      <c r="C4269" s="105">
        <v>39876</v>
      </c>
      <c r="D4269" s="581"/>
      <c r="E4269" s="105">
        <v>39877</v>
      </c>
      <c r="F4269" s="581"/>
      <c r="G4269" s="581"/>
      <c r="H4269" s="581"/>
      <c r="I4269" s="580"/>
      <c r="J4269" s="580"/>
      <c r="K4269" s="580"/>
      <c r="L4269" s="580"/>
      <c r="M4269" s="580"/>
      <c r="N4269" s="580"/>
    </row>
    <row r="4270" spans="1:14">
      <c r="A4270" s="574">
        <f t="shared" ref="A4270:B4270" si="135">A4269+1</f>
        <v>4266</v>
      </c>
      <c r="B4270" s="574">
        <f t="shared" si="135"/>
        <v>4266</v>
      </c>
      <c r="C4270" s="105">
        <v>39876</v>
      </c>
      <c r="D4270" s="581"/>
      <c r="E4270" s="105">
        <v>39877</v>
      </c>
      <c r="F4270" s="581"/>
      <c r="G4270" s="581"/>
      <c r="H4270" s="581"/>
      <c r="I4270" s="580"/>
      <c r="J4270" s="580"/>
      <c r="K4270" s="580"/>
      <c r="L4270" s="580"/>
      <c r="M4270" s="580"/>
      <c r="N4270" s="580"/>
    </row>
    <row r="4271" spans="1:14">
      <c r="A4271" s="574">
        <f t="shared" ref="A4271:B4271" si="136">A4270+1</f>
        <v>4267</v>
      </c>
      <c r="B4271" s="574">
        <f t="shared" si="136"/>
        <v>4267</v>
      </c>
      <c r="C4271" s="105">
        <v>39876</v>
      </c>
      <c r="D4271" s="581"/>
      <c r="E4271" s="582">
        <v>39882</v>
      </c>
      <c r="F4271" s="581"/>
      <c r="G4271" s="581"/>
      <c r="H4271" s="581"/>
      <c r="I4271" s="580"/>
      <c r="J4271" s="580"/>
      <c r="K4271" s="580"/>
      <c r="L4271" s="580"/>
      <c r="M4271" s="580"/>
      <c r="N4271" s="580"/>
    </row>
    <row r="4272" spans="1:14">
      <c r="A4272" s="574">
        <f t="shared" ref="A4272:B4272" si="137">A4271+1</f>
        <v>4268</v>
      </c>
      <c r="B4272" s="574">
        <f t="shared" si="137"/>
        <v>4268</v>
      </c>
      <c r="C4272" s="105">
        <v>39876</v>
      </c>
      <c r="D4272" s="581"/>
      <c r="E4272" s="105">
        <v>39877</v>
      </c>
      <c r="F4272" s="581"/>
      <c r="G4272" s="581"/>
      <c r="H4272" s="581"/>
      <c r="I4272" s="580"/>
      <c r="J4272" s="580"/>
      <c r="K4272" s="580"/>
      <c r="L4272" s="580"/>
      <c r="M4272" s="580"/>
      <c r="N4272" s="580"/>
    </row>
    <row r="4273" spans="1:14">
      <c r="A4273" s="574">
        <f t="shared" ref="A4273:B4273" si="138">A4272+1</f>
        <v>4269</v>
      </c>
      <c r="B4273" s="574">
        <f t="shared" si="138"/>
        <v>4269</v>
      </c>
      <c r="C4273" s="105">
        <v>39876</v>
      </c>
      <c r="D4273" s="581"/>
      <c r="E4273" s="105">
        <v>39877</v>
      </c>
      <c r="F4273" s="581"/>
      <c r="G4273" s="581"/>
      <c r="H4273" s="581"/>
      <c r="I4273" s="580"/>
      <c r="J4273" s="580"/>
      <c r="K4273" s="580"/>
      <c r="L4273" s="580"/>
      <c r="M4273" s="580"/>
      <c r="N4273" s="580"/>
    </row>
    <row r="4274" spans="1:14">
      <c r="A4274" s="574">
        <f t="shared" ref="A4274:B4274" si="139">A4273+1</f>
        <v>4270</v>
      </c>
      <c r="B4274" s="574">
        <f t="shared" si="139"/>
        <v>4270</v>
      </c>
      <c r="C4274" s="105">
        <v>39876</v>
      </c>
      <c r="D4274" s="581"/>
      <c r="E4274" s="105">
        <v>39877</v>
      </c>
      <c r="F4274" s="581"/>
      <c r="G4274" s="581"/>
      <c r="H4274" s="581"/>
      <c r="I4274" s="580"/>
      <c r="J4274" s="580"/>
      <c r="K4274" s="580"/>
      <c r="L4274" s="580"/>
      <c r="M4274" s="580"/>
      <c r="N4274" s="580"/>
    </row>
    <row r="4275" spans="1:14">
      <c r="A4275" s="574">
        <f t="shared" ref="A4275:B4275" si="140">A4274+1</f>
        <v>4271</v>
      </c>
      <c r="B4275" s="574">
        <f t="shared" si="140"/>
        <v>4271</v>
      </c>
      <c r="C4275" s="105">
        <v>39876</v>
      </c>
      <c r="D4275" s="581"/>
      <c r="E4275" s="105">
        <v>39877</v>
      </c>
      <c r="F4275" s="581"/>
      <c r="G4275" s="581"/>
      <c r="H4275" s="581"/>
      <c r="I4275" s="580"/>
      <c r="J4275" s="580"/>
      <c r="K4275" s="580"/>
      <c r="L4275" s="580"/>
      <c r="M4275" s="580"/>
      <c r="N4275" s="580"/>
    </row>
    <row r="4276" spans="1:14">
      <c r="A4276" s="574">
        <f t="shared" ref="A4276:B4276" si="141">A4275+1</f>
        <v>4272</v>
      </c>
      <c r="B4276" s="574">
        <f t="shared" si="141"/>
        <v>4272</v>
      </c>
      <c r="C4276" s="105">
        <v>39876</v>
      </c>
      <c r="D4276" s="581"/>
      <c r="E4276" s="105">
        <v>39878</v>
      </c>
      <c r="F4276" s="581"/>
      <c r="G4276" s="581"/>
      <c r="H4276" s="581"/>
      <c r="I4276" s="580"/>
      <c r="J4276" s="580"/>
      <c r="K4276" s="580"/>
      <c r="L4276" s="580"/>
      <c r="M4276" s="580"/>
      <c r="N4276" s="580"/>
    </row>
    <row r="4277" spans="1:14">
      <c r="A4277" s="574">
        <f t="shared" ref="A4277:B4277" si="142">A4276+1</f>
        <v>4273</v>
      </c>
      <c r="B4277" s="574">
        <f t="shared" si="142"/>
        <v>4273</v>
      </c>
      <c r="C4277" s="105">
        <v>39876</v>
      </c>
      <c r="D4277" s="581"/>
      <c r="E4277" s="105">
        <v>39878</v>
      </c>
      <c r="F4277" s="581"/>
      <c r="G4277" s="581"/>
      <c r="H4277" s="581"/>
      <c r="I4277" s="580"/>
      <c r="J4277" s="580"/>
      <c r="K4277" s="580"/>
      <c r="L4277" s="580"/>
      <c r="M4277" s="580"/>
      <c r="N4277" s="580"/>
    </row>
    <row r="4278" spans="1:14">
      <c r="A4278" s="574">
        <f t="shared" ref="A4278:B4278" si="143">A4277+1</f>
        <v>4274</v>
      </c>
      <c r="B4278" s="574">
        <f t="shared" si="143"/>
        <v>4274</v>
      </c>
      <c r="C4278" s="105">
        <v>39876</v>
      </c>
      <c r="D4278" s="581"/>
      <c r="E4278" s="105">
        <v>39878</v>
      </c>
      <c r="F4278" s="581"/>
      <c r="G4278" s="581"/>
      <c r="H4278" s="581"/>
      <c r="I4278" s="580"/>
      <c r="J4278" s="580"/>
      <c r="K4278" s="580"/>
      <c r="L4278" s="580"/>
      <c r="M4278" s="580"/>
      <c r="N4278" s="580"/>
    </row>
    <row r="4279" spans="1:14">
      <c r="A4279" s="574">
        <f t="shared" ref="A4279:B4279" si="144">A4278+1</f>
        <v>4275</v>
      </c>
      <c r="B4279" s="574">
        <f t="shared" si="144"/>
        <v>4275</v>
      </c>
      <c r="C4279" s="105">
        <v>39876</v>
      </c>
      <c r="D4279" s="581"/>
      <c r="E4279" s="105">
        <v>39878</v>
      </c>
      <c r="F4279" s="581"/>
      <c r="G4279" s="581"/>
      <c r="H4279" s="581"/>
      <c r="I4279" s="580"/>
      <c r="J4279" s="580"/>
      <c r="K4279" s="580"/>
      <c r="L4279" s="580"/>
      <c r="M4279" s="580"/>
      <c r="N4279" s="580"/>
    </row>
    <row r="4280" spans="1:14">
      <c r="A4280" s="574">
        <f t="shared" ref="A4280:B4280" si="145">A4279+1</f>
        <v>4276</v>
      </c>
      <c r="B4280" s="574">
        <f t="shared" si="145"/>
        <v>4276</v>
      </c>
      <c r="C4280" s="105">
        <v>39876</v>
      </c>
      <c r="D4280" s="581"/>
      <c r="E4280" s="105">
        <v>39878</v>
      </c>
      <c r="F4280" s="581"/>
      <c r="G4280" s="581"/>
      <c r="H4280" s="581"/>
      <c r="I4280" s="580"/>
      <c r="J4280" s="580"/>
      <c r="K4280" s="580"/>
      <c r="L4280" s="580"/>
      <c r="M4280" s="580"/>
      <c r="N4280" s="580"/>
    </row>
    <row r="4281" spans="1:14">
      <c r="A4281" s="574">
        <f t="shared" ref="A4281:B4281" si="146">A4280+1</f>
        <v>4277</v>
      </c>
      <c r="B4281" s="574">
        <f t="shared" si="146"/>
        <v>4277</v>
      </c>
      <c r="C4281" s="105">
        <v>39877</v>
      </c>
      <c r="D4281" s="581"/>
      <c r="E4281" s="105">
        <v>39877</v>
      </c>
      <c r="F4281" s="581"/>
      <c r="G4281" s="581"/>
      <c r="H4281" s="581"/>
      <c r="I4281" s="580"/>
      <c r="J4281" s="580"/>
      <c r="K4281" s="580"/>
      <c r="L4281" s="580"/>
      <c r="M4281" s="580"/>
      <c r="N4281" s="580"/>
    </row>
    <row r="4282" spans="1:14">
      <c r="A4282" s="574">
        <f t="shared" ref="A4282:B4282" si="147">A4281+1</f>
        <v>4278</v>
      </c>
      <c r="B4282" s="574">
        <f t="shared" si="147"/>
        <v>4278</v>
      </c>
      <c r="C4282" s="105">
        <v>39877</v>
      </c>
      <c r="D4282" s="581"/>
      <c r="E4282" s="105">
        <v>39877</v>
      </c>
      <c r="F4282" s="581"/>
      <c r="G4282" s="581"/>
      <c r="H4282" s="581"/>
      <c r="I4282" s="580"/>
      <c r="J4282" s="580"/>
      <c r="K4282" s="580"/>
      <c r="L4282" s="580"/>
      <c r="M4282" s="580"/>
      <c r="N4282" s="580"/>
    </row>
    <row r="4283" spans="1:14">
      <c r="A4283" s="574">
        <f t="shared" ref="A4283:B4283" si="148">A4282+1</f>
        <v>4279</v>
      </c>
      <c r="B4283" s="574">
        <f t="shared" si="148"/>
        <v>4279</v>
      </c>
      <c r="C4283" s="105">
        <v>39877</v>
      </c>
      <c r="D4283" s="581"/>
      <c r="E4283" s="105">
        <v>39877</v>
      </c>
      <c r="F4283" s="581"/>
      <c r="G4283" s="581"/>
      <c r="H4283" s="581"/>
      <c r="I4283" s="580"/>
      <c r="J4283" s="580"/>
      <c r="K4283" s="580"/>
      <c r="L4283" s="580"/>
      <c r="M4283" s="580"/>
      <c r="N4283" s="580"/>
    </row>
    <row r="4284" spans="1:14">
      <c r="A4284" s="574">
        <f t="shared" ref="A4284:B4284" si="149">A4283+1</f>
        <v>4280</v>
      </c>
      <c r="B4284" s="574">
        <f t="shared" si="149"/>
        <v>4280</v>
      </c>
      <c r="C4284" s="105">
        <v>39877</v>
      </c>
      <c r="D4284" s="581"/>
      <c r="E4284" s="105">
        <v>39878</v>
      </c>
      <c r="F4284" s="581"/>
      <c r="G4284" s="581"/>
      <c r="H4284" s="581"/>
      <c r="I4284" s="580"/>
      <c r="J4284" s="580"/>
      <c r="K4284" s="580"/>
      <c r="L4284" s="580"/>
      <c r="M4284" s="580"/>
      <c r="N4284" s="580"/>
    </row>
    <row r="4285" spans="1:14">
      <c r="A4285" s="574">
        <f t="shared" ref="A4285:B4285" si="150">A4284+1</f>
        <v>4281</v>
      </c>
      <c r="B4285" s="574">
        <f t="shared" si="150"/>
        <v>4281</v>
      </c>
      <c r="C4285" s="105">
        <v>39877</v>
      </c>
      <c r="D4285" s="581"/>
      <c r="E4285" s="105">
        <v>39877</v>
      </c>
      <c r="F4285" s="581"/>
      <c r="G4285" s="581"/>
      <c r="H4285" s="581"/>
      <c r="I4285" s="580"/>
      <c r="J4285" s="580"/>
      <c r="K4285" s="580"/>
      <c r="L4285" s="580"/>
      <c r="M4285" s="580"/>
      <c r="N4285" s="580"/>
    </row>
    <row r="4286" spans="1:14">
      <c r="A4286" s="574">
        <f t="shared" ref="A4286:B4286" si="151">A4285+1</f>
        <v>4282</v>
      </c>
      <c r="B4286" s="574">
        <f t="shared" si="151"/>
        <v>4282</v>
      </c>
      <c r="C4286" s="105">
        <v>39877</v>
      </c>
      <c r="D4286" s="581"/>
      <c r="E4286" s="105">
        <v>39877</v>
      </c>
      <c r="F4286" s="581"/>
      <c r="G4286" s="581"/>
      <c r="H4286" s="581"/>
      <c r="I4286" s="580"/>
      <c r="J4286" s="580"/>
      <c r="K4286" s="580"/>
      <c r="L4286" s="580"/>
      <c r="M4286" s="580"/>
      <c r="N4286" s="580"/>
    </row>
    <row r="4287" spans="1:14">
      <c r="A4287" s="574">
        <f t="shared" ref="A4287:B4287" si="152">A4286+1</f>
        <v>4283</v>
      </c>
      <c r="B4287" s="574">
        <f t="shared" si="152"/>
        <v>4283</v>
      </c>
      <c r="C4287" s="105">
        <v>39877</v>
      </c>
      <c r="D4287" s="581"/>
      <c r="E4287" s="105">
        <v>39878</v>
      </c>
      <c r="F4287" s="581"/>
      <c r="G4287" s="581"/>
      <c r="H4287" s="581"/>
      <c r="I4287" s="580"/>
      <c r="J4287" s="580"/>
      <c r="K4287" s="580"/>
      <c r="L4287" s="580"/>
      <c r="M4287" s="580"/>
      <c r="N4287" s="580"/>
    </row>
    <row r="4288" spans="1:14">
      <c r="A4288" s="574">
        <f t="shared" ref="A4288:B4288" si="153">A4287+1</f>
        <v>4284</v>
      </c>
      <c r="B4288" s="574">
        <f t="shared" si="153"/>
        <v>4284</v>
      </c>
      <c r="C4288" s="105">
        <v>39877</v>
      </c>
      <c r="D4288" s="581"/>
      <c r="E4288" s="582">
        <v>39878</v>
      </c>
      <c r="F4288" s="581"/>
      <c r="G4288" s="581"/>
      <c r="H4288" s="581"/>
      <c r="I4288" s="580"/>
      <c r="J4288" s="580"/>
      <c r="K4288" s="580"/>
      <c r="L4288" s="580"/>
      <c r="M4288" s="580"/>
      <c r="N4288" s="580"/>
    </row>
    <row r="4289" spans="1:14">
      <c r="A4289" s="574">
        <f t="shared" ref="A4289:B4289" si="154">A4288+1</f>
        <v>4285</v>
      </c>
      <c r="B4289" s="574">
        <f t="shared" si="154"/>
        <v>4285</v>
      </c>
      <c r="C4289" s="105">
        <v>39877</v>
      </c>
      <c r="D4289" s="581"/>
      <c r="E4289" s="105">
        <v>39878</v>
      </c>
      <c r="F4289" s="581"/>
      <c r="G4289" s="581"/>
      <c r="H4289" s="581"/>
      <c r="I4289" s="580"/>
      <c r="J4289" s="580"/>
      <c r="K4289" s="580"/>
      <c r="L4289" s="580"/>
      <c r="M4289" s="580"/>
      <c r="N4289" s="580"/>
    </row>
    <row r="4290" spans="1:14">
      <c r="A4290" s="574">
        <f t="shared" ref="A4290:B4290" si="155">A4289+1</f>
        <v>4286</v>
      </c>
      <c r="B4290" s="574">
        <f t="shared" si="155"/>
        <v>4286</v>
      </c>
      <c r="C4290" s="105">
        <v>39877</v>
      </c>
      <c r="D4290" s="581"/>
      <c r="E4290" s="105">
        <v>39878</v>
      </c>
      <c r="F4290" s="581"/>
      <c r="G4290" s="581"/>
      <c r="H4290" s="581"/>
      <c r="I4290" s="580"/>
      <c r="J4290" s="580"/>
      <c r="K4290" s="580"/>
      <c r="L4290" s="580"/>
      <c r="M4290" s="580"/>
      <c r="N4290" s="580"/>
    </row>
    <row r="4291" spans="1:14">
      <c r="A4291" s="574">
        <f t="shared" ref="A4291:B4291" si="156">A4290+1</f>
        <v>4287</v>
      </c>
      <c r="B4291" s="574">
        <f t="shared" si="156"/>
        <v>4287</v>
      </c>
      <c r="C4291" s="105">
        <v>39877</v>
      </c>
      <c r="D4291" s="581"/>
      <c r="E4291" s="105">
        <v>39878</v>
      </c>
      <c r="F4291" s="581"/>
      <c r="G4291" s="581"/>
      <c r="H4291" s="581"/>
      <c r="I4291" s="580"/>
      <c r="J4291" s="580"/>
      <c r="K4291" s="580"/>
      <c r="L4291" s="580"/>
      <c r="M4291" s="580"/>
      <c r="N4291" s="580"/>
    </row>
    <row r="4292" spans="1:14">
      <c r="A4292" s="574">
        <f t="shared" ref="A4292:B4292" si="157">A4291+1</f>
        <v>4288</v>
      </c>
      <c r="B4292" s="574">
        <f t="shared" si="157"/>
        <v>4288</v>
      </c>
      <c r="C4292" s="105">
        <v>39877</v>
      </c>
      <c r="D4292" s="581"/>
      <c r="E4292" s="582">
        <v>39882</v>
      </c>
      <c r="F4292" s="581"/>
      <c r="G4292" s="581"/>
      <c r="H4292" s="581"/>
      <c r="I4292" s="580"/>
      <c r="J4292" s="580"/>
      <c r="K4292" s="580"/>
      <c r="L4292" s="580"/>
      <c r="M4292" s="580"/>
      <c r="N4292" s="580"/>
    </row>
    <row r="4293" spans="1:14">
      <c r="A4293" s="574">
        <f t="shared" ref="A4293:B4293" si="158">A4292+1</f>
        <v>4289</v>
      </c>
      <c r="B4293" s="574">
        <f t="shared" si="158"/>
        <v>4289</v>
      </c>
      <c r="C4293" s="105">
        <v>39877</v>
      </c>
      <c r="D4293" s="581"/>
      <c r="E4293" s="105">
        <v>39878</v>
      </c>
      <c r="F4293" s="581"/>
      <c r="G4293" s="581"/>
      <c r="H4293" s="581"/>
      <c r="I4293" s="580"/>
      <c r="J4293" s="580"/>
      <c r="K4293" s="580"/>
      <c r="L4293" s="580"/>
      <c r="M4293" s="580"/>
      <c r="N4293" s="580"/>
    </row>
    <row r="4294" spans="1:14">
      <c r="A4294" s="574">
        <f t="shared" ref="A4294:B4294" si="159">A4293+1</f>
        <v>4290</v>
      </c>
      <c r="B4294" s="574">
        <f t="shared" si="159"/>
        <v>4290</v>
      </c>
      <c r="C4294" s="105">
        <v>39877</v>
      </c>
      <c r="D4294" s="581"/>
      <c r="E4294" s="582">
        <v>39882</v>
      </c>
      <c r="F4294" s="581"/>
      <c r="G4294" s="581"/>
      <c r="H4294" s="581"/>
      <c r="I4294" s="580"/>
      <c r="J4294" s="580"/>
      <c r="K4294" s="580"/>
      <c r="L4294" s="580"/>
      <c r="M4294" s="580"/>
      <c r="N4294" s="580"/>
    </row>
    <row r="4295" spans="1:14">
      <c r="A4295" s="574">
        <f t="shared" ref="A4295:B4295" si="160">A4294+1</f>
        <v>4291</v>
      </c>
      <c r="B4295" s="574">
        <f t="shared" si="160"/>
        <v>4291</v>
      </c>
      <c r="C4295" s="105">
        <v>39877</v>
      </c>
      <c r="D4295" s="581"/>
      <c r="E4295" s="105">
        <v>39883</v>
      </c>
      <c r="F4295" s="581"/>
      <c r="G4295" s="581"/>
      <c r="H4295" s="581"/>
      <c r="I4295" s="580"/>
      <c r="J4295" s="580"/>
      <c r="K4295" s="580"/>
      <c r="L4295" s="580"/>
      <c r="M4295" s="580"/>
      <c r="N4295" s="580"/>
    </row>
    <row r="4296" spans="1:14">
      <c r="A4296" s="574">
        <f t="shared" ref="A4296:B4296" si="161">A4295+1</f>
        <v>4292</v>
      </c>
      <c r="B4296" s="574">
        <f t="shared" si="161"/>
        <v>4292</v>
      </c>
      <c r="C4296" s="105">
        <v>39877</v>
      </c>
      <c r="D4296" s="581"/>
      <c r="E4296" s="105">
        <v>39884</v>
      </c>
      <c r="F4296" s="581"/>
      <c r="G4296" s="581"/>
      <c r="H4296" s="581"/>
      <c r="I4296" s="580"/>
      <c r="J4296" s="580"/>
      <c r="K4296" s="580"/>
      <c r="L4296" s="580"/>
      <c r="M4296" s="580"/>
      <c r="N4296" s="580"/>
    </row>
    <row r="4297" spans="1:14">
      <c r="A4297" s="574">
        <f t="shared" ref="A4297:B4297" si="162">A4296+1</f>
        <v>4293</v>
      </c>
      <c r="B4297" s="574">
        <f t="shared" si="162"/>
        <v>4293</v>
      </c>
      <c r="C4297" s="105">
        <v>39877</v>
      </c>
      <c r="D4297" s="581"/>
      <c r="E4297" s="582">
        <v>39885</v>
      </c>
      <c r="F4297" s="581"/>
      <c r="G4297" s="581"/>
      <c r="H4297" s="581"/>
      <c r="I4297" s="580"/>
      <c r="J4297" s="580"/>
      <c r="K4297" s="580"/>
      <c r="L4297" s="580"/>
      <c r="M4297" s="580"/>
      <c r="N4297" s="580"/>
    </row>
    <row r="4298" spans="1:14">
      <c r="A4298" s="574">
        <f t="shared" ref="A4298:B4298" si="163">A4297+1</f>
        <v>4294</v>
      </c>
      <c r="B4298" s="574">
        <f t="shared" si="163"/>
        <v>4294</v>
      </c>
      <c r="C4298" s="105">
        <v>39877</v>
      </c>
      <c r="D4298" s="581"/>
      <c r="E4298" s="105">
        <v>39883</v>
      </c>
      <c r="F4298" s="581"/>
      <c r="G4298" s="581"/>
      <c r="H4298" s="581"/>
      <c r="I4298" s="580"/>
      <c r="J4298" s="580"/>
      <c r="K4298" s="580"/>
      <c r="L4298" s="580"/>
      <c r="M4298" s="580"/>
      <c r="N4298" s="580"/>
    </row>
    <row r="4299" spans="1:14">
      <c r="A4299" s="574">
        <f t="shared" ref="A4299:B4299" si="164">A4298+1</f>
        <v>4295</v>
      </c>
      <c r="B4299" s="574">
        <f t="shared" si="164"/>
        <v>4295</v>
      </c>
      <c r="C4299" s="105">
        <v>39877</v>
      </c>
      <c r="D4299" s="581"/>
      <c r="E4299" s="105">
        <v>39884</v>
      </c>
      <c r="F4299" s="581"/>
      <c r="G4299" s="581"/>
      <c r="H4299" s="581"/>
      <c r="I4299" s="580"/>
      <c r="J4299" s="580"/>
      <c r="K4299" s="580"/>
      <c r="L4299" s="580"/>
      <c r="M4299" s="580"/>
      <c r="N4299" s="580"/>
    </row>
    <row r="4300" spans="1:14">
      <c r="A4300" s="574">
        <f t="shared" ref="A4300:B4300" si="165">A4299+1</f>
        <v>4296</v>
      </c>
      <c r="B4300" s="574">
        <f t="shared" si="165"/>
        <v>4296</v>
      </c>
      <c r="C4300" s="105">
        <v>39877</v>
      </c>
      <c r="D4300" s="581"/>
      <c r="E4300" s="582">
        <v>39882</v>
      </c>
      <c r="F4300" s="581"/>
      <c r="G4300" s="581"/>
      <c r="H4300" s="581"/>
      <c r="I4300" s="580"/>
      <c r="J4300" s="580"/>
      <c r="K4300" s="580"/>
      <c r="L4300" s="580"/>
      <c r="M4300" s="580"/>
      <c r="N4300" s="580"/>
    </row>
    <row r="4301" spans="1:14">
      <c r="A4301" s="574">
        <f t="shared" ref="A4301:B4301" si="166">A4300+1</f>
        <v>4297</v>
      </c>
      <c r="B4301" s="574">
        <f t="shared" si="166"/>
        <v>4297</v>
      </c>
      <c r="C4301" s="105">
        <v>39878</v>
      </c>
      <c r="D4301" s="581"/>
      <c r="E4301" s="105">
        <v>39883</v>
      </c>
      <c r="F4301" s="581"/>
      <c r="G4301" s="581"/>
      <c r="H4301" s="581"/>
      <c r="I4301" s="580"/>
      <c r="J4301" s="580"/>
      <c r="K4301" s="580"/>
      <c r="L4301" s="580"/>
      <c r="M4301" s="580"/>
      <c r="N4301" s="580"/>
    </row>
    <row r="4302" spans="1:14">
      <c r="A4302" s="574">
        <f t="shared" ref="A4302:B4302" si="167">A4301+1</f>
        <v>4298</v>
      </c>
      <c r="B4302" s="574">
        <f t="shared" si="167"/>
        <v>4298</v>
      </c>
      <c r="C4302" s="105">
        <v>39878</v>
      </c>
      <c r="D4302" s="581"/>
      <c r="E4302" s="105">
        <v>39883</v>
      </c>
      <c r="F4302" s="581"/>
      <c r="G4302" s="581"/>
      <c r="H4302" s="581"/>
      <c r="I4302" s="580"/>
      <c r="J4302" s="580"/>
      <c r="K4302" s="580"/>
      <c r="L4302" s="580"/>
      <c r="M4302" s="580"/>
      <c r="N4302" s="580"/>
    </row>
    <row r="4303" spans="1:14">
      <c r="A4303" s="574">
        <f t="shared" ref="A4303:B4303" si="168">A4302+1</f>
        <v>4299</v>
      </c>
      <c r="B4303" s="574">
        <f t="shared" si="168"/>
        <v>4299</v>
      </c>
      <c r="C4303" s="105">
        <v>39878</v>
      </c>
      <c r="D4303" s="581"/>
      <c r="E4303" s="105">
        <v>39878</v>
      </c>
      <c r="F4303" s="581"/>
      <c r="G4303" s="581"/>
      <c r="H4303" s="581"/>
      <c r="I4303" s="580"/>
      <c r="J4303" s="580"/>
      <c r="K4303" s="580"/>
      <c r="L4303" s="580"/>
      <c r="M4303" s="580"/>
      <c r="N4303" s="580"/>
    </row>
    <row r="4304" spans="1:14">
      <c r="A4304" s="574">
        <f t="shared" ref="A4304:B4304" si="169">A4303+1</f>
        <v>4300</v>
      </c>
      <c r="B4304" s="574">
        <f t="shared" si="169"/>
        <v>4300</v>
      </c>
      <c r="C4304" s="105">
        <v>39878</v>
      </c>
      <c r="D4304" s="581"/>
      <c r="E4304" s="105">
        <v>39883</v>
      </c>
      <c r="F4304" s="581"/>
      <c r="G4304" s="581"/>
      <c r="H4304" s="581"/>
      <c r="I4304" s="580"/>
      <c r="J4304" s="580"/>
      <c r="K4304" s="580"/>
      <c r="L4304" s="580"/>
      <c r="M4304" s="580"/>
      <c r="N4304" s="580"/>
    </row>
    <row r="4305" spans="1:14">
      <c r="A4305" s="574">
        <f t="shared" ref="A4305:B4305" si="170">A4304+1</f>
        <v>4301</v>
      </c>
      <c r="B4305" s="574">
        <f t="shared" si="170"/>
        <v>4301</v>
      </c>
      <c r="C4305" s="105">
        <v>39878</v>
      </c>
      <c r="D4305" s="581"/>
      <c r="E4305" s="105">
        <v>39878</v>
      </c>
      <c r="F4305" s="581"/>
      <c r="G4305" s="581"/>
      <c r="H4305" s="581"/>
      <c r="I4305" s="580"/>
      <c r="J4305" s="580"/>
      <c r="K4305" s="580"/>
      <c r="L4305" s="580"/>
      <c r="M4305" s="580"/>
      <c r="N4305" s="580"/>
    </row>
    <row r="4306" spans="1:14">
      <c r="A4306" s="574">
        <f t="shared" ref="A4306:B4306" si="171">A4305+1</f>
        <v>4302</v>
      </c>
      <c r="B4306" s="574">
        <f t="shared" si="171"/>
        <v>4302</v>
      </c>
      <c r="C4306" s="105">
        <v>39878</v>
      </c>
      <c r="D4306" s="581"/>
      <c r="E4306" s="582">
        <v>39882</v>
      </c>
      <c r="F4306" s="581"/>
      <c r="G4306" s="581"/>
      <c r="H4306" s="581"/>
      <c r="I4306" s="580"/>
      <c r="J4306" s="580"/>
      <c r="K4306" s="580"/>
      <c r="L4306" s="580"/>
      <c r="M4306" s="580"/>
      <c r="N4306" s="580"/>
    </row>
    <row r="4307" spans="1:14">
      <c r="A4307" s="574">
        <f t="shared" ref="A4307:B4307" si="172">A4306+1</f>
        <v>4303</v>
      </c>
      <c r="B4307" s="574">
        <f t="shared" si="172"/>
        <v>4303</v>
      </c>
      <c r="C4307" s="105">
        <v>39878</v>
      </c>
      <c r="D4307" s="581"/>
      <c r="E4307" s="105">
        <v>39884</v>
      </c>
      <c r="F4307" s="581"/>
      <c r="G4307" s="581"/>
      <c r="H4307" s="581"/>
      <c r="I4307" s="580"/>
      <c r="J4307" s="580"/>
      <c r="K4307" s="580"/>
      <c r="L4307" s="580"/>
      <c r="M4307" s="580"/>
      <c r="N4307" s="580"/>
    </row>
    <row r="4308" spans="1:14">
      <c r="A4308" s="574">
        <f t="shared" ref="A4308:B4308" si="173">A4307+1</f>
        <v>4304</v>
      </c>
      <c r="B4308" s="574">
        <f t="shared" si="173"/>
        <v>4304</v>
      </c>
      <c r="C4308" s="105">
        <v>39878</v>
      </c>
      <c r="D4308" s="581"/>
      <c r="E4308" s="582">
        <v>39882</v>
      </c>
      <c r="F4308" s="581"/>
      <c r="G4308" s="581"/>
      <c r="H4308" s="581"/>
      <c r="I4308" s="580"/>
      <c r="J4308" s="580"/>
      <c r="K4308" s="580"/>
      <c r="L4308" s="580"/>
      <c r="M4308" s="580"/>
      <c r="N4308" s="580"/>
    </row>
    <row r="4309" spans="1:14">
      <c r="A4309" s="574">
        <f t="shared" ref="A4309:B4309" si="174">A4308+1</f>
        <v>4305</v>
      </c>
      <c r="B4309" s="574">
        <f t="shared" si="174"/>
        <v>4305</v>
      </c>
      <c r="C4309" s="105">
        <v>39878</v>
      </c>
      <c r="D4309" s="581"/>
      <c r="E4309" s="105">
        <v>39884</v>
      </c>
      <c r="F4309" s="581"/>
      <c r="G4309" s="581"/>
      <c r="H4309" s="581"/>
      <c r="I4309" s="580"/>
      <c r="J4309" s="580"/>
      <c r="K4309" s="580"/>
      <c r="L4309" s="580"/>
      <c r="M4309" s="580"/>
      <c r="N4309" s="580"/>
    </row>
    <row r="4310" spans="1:14">
      <c r="A4310" s="574">
        <f t="shared" ref="A4310:B4310" si="175">A4309+1</f>
        <v>4306</v>
      </c>
      <c r="B4310" s="574">
        <f t="shared" si="175"/>
        <v>4306</v>
      </c>
      <c r="C4310" s="105">
        <v>39878</v>
      </c>
      <c r="D4310" s="581"/>
      <c r="E4310" s="582">
        <v>39882</v>
      </c>
      <c r="F4310" s="581"/>
      <c r="G4310" s="581"/>
      <c r="H4310" s="581"/>
      <c r="I4310" s="580"/>
      <c r="J4310" s="580"/>
      <c r="K4310" s="580"/>
      <c r="L4310" s="580"/>
      <c r="M4310" s="580"/>
      <c r="N4310" s="580"/>
    </row>
    <row r="4311" spans="1:14">
      <c r="A4311" s="574">
        <f t="shared" ref="A4311:B4311" si="176">A4310+1</f>
        <v>4307</v>
      </c>
      <c r="B4311" s="574">
        <f t="shared" si="176"/>
        <v>4307</v>
      </c>
      <c r="C4311" s="105">
        <v>39878</v>
      </c>
      <c r="D4311" s="581"/>
      <c r="E4311" s="582">
        <v>39884</v>
      </c>
      <c r="F4311" s="581"/>
      <c r="G4311" s="581"/>
      <c r="H4311" s="581"/>
      <c r="I4311" s="580"/>
      <c r="J4311" s="580"/>
      <c r="K4311" s="580"/>
      <c r="L4311" s="580"/>
      <c r="M4311" s="580"/>
      <c r="N4311" s="580"/>
    </row>
    <row r="4312" spans="1:14">
      <c r="A4312" s="574">
        <f t="shared" ref="A4312:B4312" si="177">A4311+1</f>
        <v>4308</v>
      </c>
      <c r="B4312" s="574">
        <f t="shared" si="177"/>
        <v>4308</v>
      </c>
      <c r="C4312" s="105">
        <v>39878</v>
      </c>
      <c r="D4312" s="581"/>
      <c r="E4312" s="105">
        <v>39883</v>
      </c>
      <c r="F4312" s="581"/>
      <c r="G4312" s="581"/>
      <c r="H4312" s="581"/>
      <c r="I4312" s="580"/>
      <c r="J4312" s="580"/>
      <c r="K4312" s="580"/>
      <c r="L4312" s="580"/>
      <c r="M4312" s="580"/>
      <c r="N4312" s="580"/>
    </row>
    <row r="4313" spans="1:14">
      <c r="A4313" s="574">
        <f t="shared" ref="A4313:B4313" si="178">A4312+1</f>
        <v>4309</v>
      </c>
      <c r="B4313" s="574">
        <f t="shared" si="178"/>
        <v>4309</v>
      </c>
      <c r="C4313" s="105">
        <v>39878</v>
      </c>
      <c r="D4313" s="581"/>
      <c r="E4313" s="105">
        <v>39883</v>
      </c>
      <c r="F4313" s="581"/>
      <c r="G4313" s="581"/>
      <c r="H4313" s="581"/>
      <c r="I4313" s="580"/>
      <c r="J4313" s="580"/>
      <c r="K4313" s="580"/>
      <c r="L4313" s="580"/>
      <c r="M4313" s="580"/>
      <c r="N4313" s="580"/>
    </row>
    <row r="4314" spans="1:14">
      <c r="A4314" s="574">
        <f t="shared" ref="A4314:B4314" si="179">A4313+1</f>
        <v>4310</v>
      </c>
      <c r="B4314" s="574">
        <f t="shared" si="179"/>
        <v>4310</v>
      </c>
      <c r="C4314" s="105">
        <v>39878</v>
      </c>
      <c r="D4314" s="581"/>
      <c r="E4314" s="105">
        <v>39883</v>
      </c>
      <c r="F4314" s="581"/>
      <c r="G4314" s="581"/>
      <c r="H4314" s="581"/>
      <c r="I4314" s="580"/>
      <c r="J4314" s="580"/>
      <c r="K4314" s="580"/>
      <c r="L4314" s="580"/>
      <c r="M4314" s="580"/>
      <c r="N4314" s="580"/>
    </row>
    <row r="4315" spans="1:14">
      <c r="A4315" s="574">
        <f t="shared" ref="A4315:B4315" si="180">A4314+1</f>
        <v>4311</v>
      </c>
      <c r="B4315" s="574">
        <f t="shared" si="180"/>
        <v>4311</v>
      </c>
      <c r="C4315" s="105">
        <v>39878</v>
      </c>
      <c r="D4315" s="581"/>
      <c r="E4315" s="582">
        <v>39882</v>
      </c>
      <c r="F4315" s="581"/>
      <c r="G4315" s="581"/>
      <c r="H4315" s="581"/>
      <c r="I4315" s="580"/>
      <c r="J4315" s="580"/>
      <c r="K4315" s="580"/>
      <c r="L4315" s="580"/>
      <c r="M4315" s="580"/>
      <c r="N4315" s="580"/>
    </row>
    <row r="4316" spans="1:14">
      <c r="A4316" s="574">
        <f t="shared" ref="A4316:B4316" si="181">A4315+1</f>
        <v>4312</v>
      </c>
      <c r="B4316" s="574">
        <f t="shared" si="181"/>
        <v>4312</v>
      </c>
      <c r="C4316" s="105">
        <v>39878</v>
      </c>
      <c r="D4316" s="581"/>
      <c r="E4316" s="105">
        <v>39884</v>
      </c>
      <c r="F4316" s="581"/>
      <c r="G4316" s="581"/>
      <c r="H4316" s="581"/>
      <c r="I4316" s="580"/>
      <c r="J4316" s="580"/>
      <c r="K4316" s="580"/>
      <c r="L4316" s="580"/>
      <c r="M4316" s="580"/>
      <c r="N4316" s="580"/>
    </row>
    <row r="4317" spans="1:14">
      <c r="A4317" s="574">
        <f t="shared" ref="A4317:B4317" si="182">A4316+1</f>
        <v>4313</v>
      </c>
      <c r="B4317" s="574">
        <f t="shared" si="182"/>
        <v>4313</v>
      </c>
      <c r="C4317" s="105">
        <v>39878</v>
      </c>
      <c r="D4317" s="581"/>
      <c r="E4317" s="105">
        <v>39884</v>
      </c>
      <c r="F4317" s="581"/>
      <c r="G4317" s="581"/>
      <c r="H4317" s="581"/>
      <c r="I4317" s="580"/>
      <c r="J4317" s="580"/>
      <c r="K4317" s="580"/>
      <c r="L4317" s="580"/>
      <c r="M4317" s="580"/>
      <c r="N4317" s="580"/>
    </row>
    <row r="4318" spans="1:14">
      <c r="A4318" s="574">
        <f t="shared" ref="A4318:B4318" si="183">A4317+1</f>
        <v>4314</v>
      </c>
      <c r="B4318" s="574">
        <f t="shared" si="183"/>
        <v>4314</v>
      </c>
      <c r="C4318" s="105">
        <v>39878</v>
      </c>
      <c r="D4318" s="581"/>
      <c r="E4318" s="105">
        <v>39884</v>
      </c>
      <c r="F4318" s="581"/>
      <c r="G4318" s="581"/>
      <c r="H4318" s="581"/>
      <c r="I4318" s="580"/>
      <c r="J4318" s="580"/>
      <c r="K4318" s="580"/>
      <c r="L4318" s="580"/>
      <c r="M4318" s="580"/>
      <c r="N4318" s="580"/>
    </row>
    <row r="4319" spans="1:14">
      <c r="A4319" s="574">
        <f t="shared" ref="A4319:B4319" si="184">A4318+1</f>
        <v>4315</v>
      </c>
      <c r="B4319" s="574">
        <f t="shared" si="184"/>
        <v>4315</v>
      </c>
      <c r="C4319" s="576"/>
      <c r="D4319" s="581"/>
      <c r="E4319" s="579"/>
      <c r="F4319" s="581"/>
      <c r="G4319" s="581"/>
      <c r="H4319" s="581"/>
      <c r="I4319" s="580"/>
      <c r="J4319" s="580"/>
      <c r="K4319" s="580"/>
      <c r="L4319" s="580"/>
      <c r="M4319" s="580"/>
      <c r="N4319" s="580"/>
    </row>
    <row r="4320" spans="1:14">
      <c r="A4320" s="574">
        <f t="shared" ref="A4320:B4320" si="185">A4319+1</f>
        <v>4316</v>
      </c>
      <c r="B4320" s="574">
        <f t="shared" si="185"/>
        <v>4316</v>
      </c>
      <c r="C4320" s="576"/>
      <c r="D4320" s="581"/>
      <c r="E4320" s="579"/>
      <c r="F4320" s="581"/>
      <c r="G4320" s="581"/>
      <c r="H4320" s="581"/>
      <c r="I4320" s="580"/>
      <c r="J4320" s="580"/>
      <c r="K4320" s="580"/>
      <c r="L4320" s="580"/>
      <c r="M4320" s="580"/>
      <c r="N4320" s="580"/>
    </row>
    <row r="4321" spans="1:14">
      <c r="A4321" s="574">
        <f t="shared" ref="A4321:B4321" si="186">A4320+1</f>
        <v>4317</v>
      </c>
      <c r="B4321" s="574">
        <f t="shared" si="186"/>
        <v>4317</v>
      </c>
      <c r="C4321" s="576"/>
      <c r="D4321" s="581"/>
      <c r="E4321" s="579"/>
      <c r="F4321" s="581"/>
      <c r="G4321" s="581"/>
      <c r="H4321" s="581"/>
      <c r="I4321" s="580"/>
      <c r="J4321" s="580"/>
      <c r="K4321" s="580"/>
      <c r="L4321" s="580"/>
      <c r="M4321" s="580"/>
      <c r="N4321" s="580"/>
    </row>
    <row r="4322" spans="1:14">
      <c r="A4322" s="574">
        <f t="shared" ref="A4322:B4322" si="187">A4321+1</f>
        <v>4318</v>
      </c>
      <c r="B4322" s="574">
        <f t="shared" si="187"/>
        <v>4318</v>
      </c>
      <c r="C4322" s="576"/>
      <c r="D4322" s="581"/>
      <c r="E4322" s="579"/>
      <c r="F4322" s="581"/>
      <c r="G4322" s="581"/>
      <c r="H4322" s="581"/>
      <c r="I4322" s="580"/>
      <c r="J4322" s="580"/>
      <c r="K4322" s="580"/>
      <c r="L4322" s="580"/>
      <c r="M4322" s="580"/>
      <c r="N4322" s="580"/>
    </row>
    <row r="4323" spans="1:14">
      <c r="A4323" s="574">
        <f t="shared" ref="A4323:B4323" si="188">A4322+1</f>
        <v>4319</v>
      </c>
      <c r="B4323" s="574">
        <f t="shared" si="188"/>
        <v>4319</v>
      </c>
      <c r="C4323" s="576"/>
      <c r="D4323" s="581"/>
      <c r="E4323" s="579"/>
      <c r="F4323" s="581"/>
      <c r="G4323" s="581"/>
      <c r="H4323" s="581"/>
      <c r="I4323" s="580"/>
      <c r="J4323" s="580"/>
      <c r="K4323" s="580"/>
      <c r="L4323" s="580"/>
      <c r="M4323" s="580"/>
      <c r="N4323" s="580"/>
    </row>
    <row r="4324" spans="1:14">
      <c r="A4324" s="574">
        <f t="shared" ref="A4324:B4324" si="189">A4323+1</f>
        <v>4320</v>
      </c>
      <c r="B4324" s="574">
        <f t="shared" si="189"/>
        <v>4320</v>
      </c>
      <c r="C4324" s="576"/>
      <c r="D4324" s="581"/>
      <c r="E4324" s="579"/>
      <c r="F4324" s="581"/>
      <c r="G4324" s="581"/>
      <c r="H4324" s="581"/>
      <c r="I4324" s="580"/>
      <c r="J4324" s="580"/>
      <c r="K4324" s="580"/>
      <c r="L4324" s="580"/>
      <c r="M4324" s="580"/>
      <c r="N4324" s="580"/>
    </row>
    <row r="4325" spans="1:14">
      <c r="A4325" s="574">
        <f t="shared" ref="A4325:B4325" si="190">A4324+1</f>
        <v>4321</v>
      </c>
      <c r="B4325" s="574">
        <f t="shared" si="190"/>
        <v>4321</v>
      </c>
      <c r="C4325" s="576"/>
      <c r="D4325" s="581"/>
      <c r="E4325" s="579"/>
      <c r="F4325" s="581"/>
      <c r="G4325" s="581"/>
      <c r="H4325" s="581"/>
      <c r="I4325" s="580"/>
      <c r="J4325" s="580"/>
      <c r="K4325" s="580"/>
      <c r="L4325" s="580"/>
      <c r="M4325" s="580"/>
      <c r="N4325" s="580"/>
    </row>
    <row r="4326" spans="1:14">
      <c r="A4326" s="574">
        <f t="shared" ref="A4326:B4326" si="191">A4325+1</f>
        <v>4322</v>
      </c>
      <c r="B4326" s="574">
        <f t="shared" si="191"/>
        <v>4322</v>
      </c>
      <c r="C4326" s="576"/>
      <c r="D4326" s="581"/>
      <c r="E4326" s="579"/>
      <c r="F4326" s="581"/>
      <c r="G4326" s="581"/>
      <c r="H4326" s="581"/>
      <c r="I4326" s="580"/>
      <c r="J4326" s="580"/>
      <c r="K4326" s="580"/>
      <c r="L4326" s="580"/>
      <c r="M4326" s="580"/>
      <c r="N4326" s="580"/>
    </row>
    <row r="4327" spans="1:14">
      <c r="A4327" s="574">
        <f t="shared" ref="A4327:B4327" si="192">A4326+1</f>
        <v>4323</v>
      </c>
      <c r="B4327" s="574">
        <f t="shared" si="192"/>
        <v>4323</v>
      </c>
      <c r="C4327" s="576"/>
      <c r="D4327" s="581"/>
      <c r="E4327" s="579"/>
      <c r="F4327" s="581"/>
      <c r="G4327" s="581"/>
      <c r="H4327" s="581"/>
      <c r="I4327" s="580"/>
      <c r="J4327" s="580"/>
      <c r="K4327" s="580"/>
      <c r="L4327" s="580"/>
      <c r="M4327" s="580"/>
      <c r="N4327" s="580"/>
    </row>
    <row r="4328" spans="1:14">
      <c r="A4328" s="574">
        <f t="shared" ref="A4328:B4328" si="193">A4327+1</f>
        <v>4324</v>
      </c>
      <c r="B4328" s="574">
        <f t="shared" si="193"/>
        <v>4324</v>
      </c>
      <c r="C4328" s="576"/>
      <c r="D4328" s="581"/>
      <c r="E4328" s="579"/>
      <c r="F4328" s="581"/>
      <c r="G4328" s="581"/>
      <c r="H4328" s="581"/>
      <c r="I4328" s="580"/>
      <c r="J4328" s="580"/>
      <c r="K4328" s="580"/>
      <c r="L4328" s="580"/>
      <c r="M4328" s="580"/>
      <c r="N4328" s="580"/>
    </row>
    <row r="4329" spans="1:14">
      <c r="A4329" s="574">
        <f t="shared" ref="A4329:B4329" si="194">A4328+1</f>
        <v>4325</v>
      </c>
      <c r="B4329" s="574">
        <f t="shared" si="194"/>
        <v>4325</v>
      </c>
      <c r="C4329" s="576"/>
      <c r="D4329" s="581"/>
      <c r="E4329" s="579"/>
      <c r="F4329" s="581"/>
      <c r="G4329" s="581"/>
      <c r="H4329" s="581"/>
      <c r="I4329" s="580"/>
      <c r="J4329" s="580"/>
      <c r="K4329" s="580"/>
      <c r="L4329" s="580"/>
      <c r="M4329" s="580"/>
      <c r="N4329" s="580"/>
    </row>
    <row r="4330" spans="1:14">
      <c r="A4330" s="574">
        <f t="shared" ref="A4330:B4330" si="195">A4329+1</f>
        <v>4326</v>
      </c>
      <c r="B4330" s="574">
        <f t="shared" si="195"/>
        <v>4326</v>
      </c>
      <c r="C4330" s="576"/>
      <c r="D4330" s="581"/>
      <c r="E4330" s="579"/>
      <c r="F4330" s="581"/>
      <c r="G4330" s="581"/>
      <c r="H4330" s="581"/>
      <c r="I4330" s="580"/>
      <c r="J4330" s="580"/>
      <c r="K4330" s="580"/>
      <c r="L4330" s="580"/>
      <c r="M4330" s="580"/>
      <c r="N4330" s="580"/>
    </row>
    <row r="4331" spans="1:14">
      <c r="A4331" s="574">
        <f t="shared" ref="A4331:B4331" si="196">A4330+1</f>
        <v>4327</v>
      </c>
      <c r="B4331" s="574">
        <f t="shared" si="196"/>
        <v>4327</v>
      </c>
      <c r="C4331" s="576"/>
      <c r="D4331" s="581"/>
      <c r="E4331" s="579"/>
      <c r="F4331" s="581"/>
      <c r="G4331" s="581"/>
      <c r="H4331" s="581"/>
      <c r="I4331" s="580"/>
      <c r="J4331" s="580"/>
      <c r="K4331" s="580"/>
      <c r="L4331" s="580"/>
      <c r="M4331" s="580"/>
      <c r="N4331" s="580"/>
    </row>
    <row r="4332" spans="1:14">
      <c r="A4332" s="574">
        <f t="shared" ref="A4332:B4332" si="197">A4331+1</f>
        <v>4328</v>
      </c>
      <c r="B4332" s="574">
        <f t="shared" si="197"/>
        <v>4328</v>
      </c>
      <c r="C4332" s="576"/>
      <c r="D4332" s="581"/>
      <c r="E4332" s="579"/>
      <c r="F4332" s="581"/>
      <c r="G4332" s="581"/>
      <c r="H4332" s="581"/>
      <c r="I4332" s="580"/>
      <c r="J4332" s="580"/>
      <c r="K4332" s="580"/>
      <c r="L4332" s="580"/>
      <c r="M4332" s="580"/>
      <c r="N4332" s="580"/>
    </row>
    <row r="4333" spans="1:14">
      <c r="A4333" s="574">
        <f t="shared" ref="A4333:B4333" si="198">A4332+1</f>
        <v>4329</v>
      </c>
      <c r="B4333" s="574">
        <f t="shared" si="198"/>
        <v>4329</v>
      </c>
      <c r="C4333" s="576"/>
      <c r="D4333" s="581"/>
      <c r="E4333" s="579"/>
      <c r="F4333" s="581"/>
      <c r="G4333" s="581"/>
      <c r="H4333" s="581"/>
      <c r="I4333" s="580"/>
      <c r="J4333" s="580"/>
      <c r="K4333" s="580"/>
      <c r="L4333" s="580"/>
      <c r="M4333" s="580"/>
      <c r="N4333" s="580"/>
    </row>
    <row r="4334" spans="1:14">
      <c r="A4334" s="574">
        <f t="shared" ref="A4334:B4334" si="199">A4333+1</f>
        <v>4330</v>
      </c>
      <c r="B4334" s="574">
        <f t="shared" si="199"/>
        <v>4330</v>
      </c>
      <c r="C4334" s="576"/>
      <c r="D4334" s="581"/>
      <c r="E4334" s="579"/>
      <c r="F4334" s="581"/>
      <c r="G4334" s="581"/>
      <c r="H4334" s="581"/>
      <c r="I4334" s="580"/>
      <c r="J4334" s="580"/>
      <c r="K4334" s="580"/>
      <c r="L4334" s="580"/>
      <c r="M4334" s="580"/>
      <c r="N4334" s="580"/>
    </row>
    <row r="4335" spans="1:14">
      <c r="A4335" s="574">
        <f t="shared" ref="A4335:B4335" si="200">A4334+1</f>
        <v>4331</v>
      </c>
      <c r="B4335" s="574">
        <f t="shared" si="200"/>
        <v>4331</v>
      </c>
      <c r="C4335" s="576"/>
      <c r="D4335" s="581"/>
      <c r="E4335" s="579"/>
      <c r="F4335" s="581"/>
      <c r="G4335" s="581"/>
      <c r="H4335" s="581"/>
      <c r="I4335" s="580"/>
      <c r="J4335" s="580"/>
      <c r="K4335" s="580"/>
      <c r="L4335" s="580"/>
      <c r="M4335" s="580"/>
      <c r="N4335" s="580"/>
    </row>
    <row r="4336" spans="1:14">
      <c r="A4336" s="574">
        <f t="shared" ref="A4336:B4336" si="201">A4335+1</f>
        <v>4332</v>
      </c>
      <c r="B4336" s="574">
        <f t="shared" si="201"/>
        <v>4332</v>
      </c>
      <c r="C4336" s="576"/>
      <c r="D4336" s="581"/>
      <c r="E4336" s="579"/>
      <c r="F4336" s="581"/>
      <c r="G4336" s="581"/>
      <c r="H4336" s="581"/>
      <c r="I4336" s="580"/>
      <c r="J4336" s="580"/>
      <c r="K4336" s="580"/>
      <c r="L4336" s="580"/>
      <c r="M4336" s="580"/>
      <c r="N4336" s="580"/>
    </row>
    <row r="4337" spans="1:14">
      <c r="A4337" s="574">
        <f t="shared" ref="A4337:B4337" si="202">A4336+1</f>
        <v>4333</v>
      </c>
      <c r="B4337" s="574">
        <f t="shared" si="202"/>
        <v>4333</v>
      </c>
      <c r="C4337" s="576"/>
      <c r="D4337" s="581"/>
      <c r="E4337" s="579"/>
      <c r="F4337" s="581"/>
      <c r="G4337" s="581"/>
      <c r="H4337" s="581"/>
      <c r="I4337" s="580"/>
      <c r="J4337" s="580"/>
      <c r="K4337" s="580"/>
      <c r="L4337" s="580"/>
      <c r="M4337" s="580"/>
      <c r="N4337" s="580"/>
    </row>
    <row r="4338" spans="1:14">
      <c r="A4338" s="574">
        <f t="shared" ref="A4338:B4338" si="203">A4337+1</f>
        <v>4334</v>
      </c>
      <c r="B4338" s="574">
        <f t="shared" si="203"/>
        <v>4334</v>
      </c>
      <c r="C4338" s="576"/>
      <c r="D4338" s="581"/>
      <c r="E4338" s="579"/>
      <c r="F4338" s="581"/>
      <c r="G4338" s="581"/>
      <c r="H4338" s="581"/>
      <c r="I4338" s="580"/>
      <c r="J4338" s="580"/>
      <c r="K4338" s="580"/>
      <c r="L4338" s="580"/>
      <c r="M4338" s="580"/>
      <c r="N4338" s="580"/>
    </row>
    <row r="4339" spans="1:14">
      <c r="A4339" s="574">
        <f t="shared" ref="A4339:B4339" si="204">A4338+1</f>
        <v>4335</v>
      </c>
      <c r="B4339" s="574">
        <f t="shared" si="204"/>
        <v>4335</v>
      </c>
      <c r="C4339" s="576"/>
      <c r="D4339" s="581"/>
      <c r="E4339" s="579"/>
      <c r="F4339" s="581"/>
      <c r="G4339" s="581"/>
      <c r="H4339" s="581"/>
      <c r="I4339" s="580"/>
      <c r="J4339" s="580"/>
      <c r="K4339" s="580"/>
      <c r="L4339" s="580"/>
      <c r="M4339" s="580"/>
      <c r="N4339" s="580"/>
    </row>
    <row r="4340" spans="1:14">
      <c r="A4340" s="574">
        <f t="shared" ref="A4340:B4340" si="205">A4339+1</f>
        <v>4336</v>
      </c>
      <c r="B4340" s="574">
        <f t="shared" si="205"/>
        <v>4336</v>
      </c>
      <c r="C4340" s="576"/>
      <c r="D4340" s="581"/>
      <c r="E4340" s="579"/>
      <c r="F4340" s="581"/>
      <c r="G4340" s="581"/>
      <c r="H4340" s="581"/>
      <c r="I4340" s="580"/>
      <c r="J4340" s="580"/>
      <c r="K4340" s="580"/>
      <c r="L4340" s="580"/>
      <c r="M4340" s="580"/>
      <c r="N4340" s="580"/>
    </row>
    <row r="4341" spans="1:14">
      <c r="A4341" s="574">
        <f t="shared" ref="A4341:B4341" si="206">A4340+1</f>
        <v>4337</v>
      </c>
      <c r="B4341" s="574">
        <f t="shared" si="206"/>
        <v>4337</v>
      </c>
      <c r="C4341" s="576"/>
      <c r="D4341" s="581"/>
      <c r="E4341" s="579"/>
      <c r="F4341" s="581"/>
      <c r="G4341" s="581"/>
      <c r="H4341" s="581"/>
      <c r="I4341" s="580"/>
      <c r="J4341" s="580"/>
      <c r="K4341" s="580"/>
      <c r="L4341" s="580"/>
      <c r="M4341" s="580"/>
      <c r="N4341" s="580"/>
    </row>
    <row r="4342" spans="1:14">
      <c r="A4342" s="574">
        <f t="shared" ref="A4342:B4342" si="207">A4341+1</f>
        <v>4338</v>
      </c>
      <c r="B4342" s="574">
        <f t="shared" si="207"/>
        <v>4338</v>
      </c>
      <c r="C4342" s="576"/>
      <c r="D4342" s="581"/>
      <c r="E4342" s="579"/>
      <c r="F4342" s="581"/>
      <c r="G4342" s="581"/>
      <c r="H4342" s="581"/>
      <c r="I4342" s="580"/>
      <c r="J4342" s="580"/>
      <c r="K4342" s="580"/>
      <c r="L4342" s="580"/>
      <c r="M4342" s="580"/>
      <c r="N4342" s="580"/>
    </row>
    <row r="4343" spans="1:14">
      <c r="A4343" s="574">
        <f t="shared" ref="A4343:B4343" si="208">A4342+1</f>
        <v>4339</v>
      </c>
      <c r="B4343" s="574">
        <f t="shared" si="208"/>
        <v>4339</v>
      </c>
      <c r="C4343" s="576"/>
      <c r="D4343" s="581"/>
      <c r="E4343" s="579"/>
      <c r="F4343" s="581"/>
      <c r="G4343" s="581"/>
      <c r="H4343" s="581"/>
      <c r="I4343" s="580"/>
      <c r="J4343" s="580"/>
      <c r="K4343" s="580"/>
      <c r="L4343" s="580"/>
      <c r="M4343" s="580"/>
      <c r="N4343" s="580"/>
    </row>
    <row r="4344" spans="1:14">
      <c r="A4344" s="574">
        <f t="shared" ref="A4344:B4344" si="209">A4343+1</f>
        <v>4340</v>
      </c>
      <c r="B4344" s="574">
        <f t="shared" si="209"/>
        <v>4340</v>
      </c>
      <c r="C4344" s="576"/>
      <c r="D4344" s="581"/>
      <c r="E4344" s="579"/>
      <c r="F4344" s="581"/>
      <c r="G4344" s="581"/>
      <c r="H4344" s="581"/>
      <c r="I4344" s="580"/>
      <c r="J4344" s="580"/>
      <c r="K4344" s="580"/>
      <c r="L4344" s="580"/>
      <c r="M4344" s="580"/>
      <c r="N4344" s="580"/>
    </row>
    <row r="4345" spans="1:14">
      <c r="A4345" s="574">
        <f t="shared" ref="A4345:B4345" si="210">A4344+1</f>
        <v>4341</v>
      </c>
      <c r="B4345" s="574">
        <f t="shared" si="210"/>
        <v>4341</v>
      </c>
      <c r="C4345" s="576"/>
      <c r="D4345" s="581"/>
      <c r="E4345" s="579"/>
      <c r="F4345" s="581"/>
      <c r="G4345" s="581"/>
      <c r="H4345" s="581"/>
      <c r="I4345" s="580"/>
      <c r="J4345" s="580"/>
      <c r="K4345" s="580"/>
      <c r="L4345" s="580"/>
      <c r="M4345" s="580"/>
      <c r="N4345" s="580"/>
    </row>
    <row r="4346" spans="1:14">
      <c r="A4346" s="574">
        <f t="shared" ref="A4346:B4346" si="211">A4345+1</f>
        <v>4342</v>
      </c>
      <c r="B4346" s="574">
        <f t="shared" si="211"/>
        <v>4342</v>
      </c>
      <c r="C4346" s="576"/>
      <c r="D4346" s="581"/>
      <c r="E4346" s="579"/>
      <c r="F4346" s="581"/>
      <c r="G4346" s="581"/>
      <c r="H4346" s="581"/>
      <c r="I4346" s="580"/>
      <c r="J4346" s="580"/>
      <c r="K4346" s="580"/>
      <c r="L4346" s="580"/>
      <c r="M4346" s="580"/>
      <c r="N4346" s="580"/>
    </row>
    <row r="4347" spans="1:14">
      <c r="A4347" s="574">
        <f t="shared" ref="A4347:B4347" si="212">A4346+1</f>
        <v>4343</v>
      </c>
      <c r="B4347" s="574">
        <f t="shared" si="212"/>
        <v>4343</v>
      </c>
      <c r="C4347" s="576"/>
      <c r="D4347" s="581"/>
      <c r="E4347" s="579"/>
      <c r="F4347" s="581"/>
      <c r="G4347" s="581"/>
      <c r="H4347" s="581"/>
      <c r="I4347" s="580"/>
      <c r="J4347" s="580"/>
      <c r="K4347" s="580"/>
      <c r="L4347" s="580"/>
      <c r="M4347" s="580"/>
      <c r="N4347" s="580"/>
    </row>
    <row r="4348" spans="1:14">
      <c r="A4348" s="574">
        <f t="shared" ref="A4348:B4348" si="213">A4347+1</f>
        <v>4344</v>
      </c>
      <c r="B4348" s="574">
        <f t="shared" si="213"/>
        <v>4344</v>
      </c>
      <c r="C4348" s="576"/>
      <c r="D4348" s="581"/>
      <c r="E4348" s="579"/>
      <c r="F4348" s="581"/>
      <c r="G4348" s="581"/>
      <c r="H4348" s="581"/>
      <c r="I4348" s="580"/>
      <c r="J4348" s="580"/>
      <c r="K4348" s="580"/>
      <c r="L4348" s="580"/>
      <c r="M4348" s="580"/>
      <c r="N4348" s="580"/>
    </row>
    <row r="4349" spans="1:14">
      <c r="A4349" s="574">
        <f t="shared" ref="A4349:B4349" si="214">A4348+1</f>
        <v>4345</v>
      </c>
      <c r="B4349" s="574">
        <f t="shared" si="214"/>
        <v>4345</v>
      </c>
      <c r="C4349" s="576"/>
      <c r="D4349" s="581"/>
      <c r="E4349" s="579"/>
      <c r="F4349" s="581"/>
      <c r="G4349" s="581"/>
      <c r="H4349" s="581"/>
      <c r="I4349" s="580"/>
      <c r="J4349" s="580"/>
      <c r="K4349" s="580"/>
      <c r="L4349" s="580"/>
      <c r="M4349" s="580"/>
      <c r="N4349" s="580"/>
    </row>
    <row r="4350" spans="1:14">
      <c r="A4350" s="574">
        <f t="shared" ref="A4350:B4350" si="215">A4349+1</f>
        <v>4346</v>
      </c>
      <c r="B4350" s="574">
        <f t="shared" si="215"/>
        <v>4346</v>
      </c>
      <c r="C4350" s="576"/>
      <c r="D4350" s="581"/>
      <c r="E4350" s="579"/>
      <c r="F4350" s="581"/>
      <c r="G4350" s="581"/>
      <c r="H4350" s="581"/>
      <c r="I4350" s="580"/>
      <c r="J4350" s="580"/>
      <c r="K4350" s="580"/>
      <c r="L4350" s="580"/>
      <c r="M4350" s="580"/>
      <c r="N4350" s="580"/>
    </row>
    <row r="4351" spans="1:14">
      <c r="A4351" s="574">
        <f t="shared" ref="A4351:B4351" si="216">A4350+1</f>
        <v>4347</v>
      </c>
      <c r="B4351" s="574">
        <f t="shared" si="216"/>
        <v>4347</v>
      </c>
      <c r="C4351" s="576"/>
      <c r="D4351" s="581"/>
      <c r="E4351" s="579"/>
      <c r="F4351" s="581"/>
      <c r="G4351" s="581"/>
      <c r="H4351" s="581"/>
      <c r="I4351" s="580"/>
      <c r="J4351" s="580"/>
      <c r="K4351" s="580"/>
      <c r="L4351" s="580"/>
      <c r="M4351" s="580"/>
      <c r="N4351" s="580"/>
    </row>
    <row r="4352" spans="1:14">
      <c r="A4352" s="574">
        <f t="shared" ref="A4352:B4352" si="217">A4351+1</f>
        <v>4348</v>
      </c>
      <c r="B4352" s="574">
        <f t="shared" si="217"/>
        <v>4348</v>
      </c>
      <c r="C4352" s="576"/>
      <c r="D4352" s="581"/>
      <c r="E4352" s="579"/>
      <c r="F4352" s="581"/>
      <c r="G4352" s="581"/>
      <c r="H4352" s="581"/>
      <c r="I4352" s="580"/>
      <c r="J4352" s="580"/>
      <c r="K4352" s="580"/>
      <c r="L4352" s="580"/>
      <c r="M4352" s="580"/>
      <c r="N4352" s="580"/>
    </row>
    <row r="4353" spans="1:14">
      <c r="A4353" s="574">
        <f t="shared" ref="A4353:B4353" si="218">A4352+1</f>
        <v>4349</v>
      </c>
      <c r="B4353" s="574">
        <f t="shared" si="218"/>
        <v>4349</v>
      </c>
      <c r="C4353" s="576"/>
      <c r="D4353" s="581"/>
      <c r="E4353" s="579"/>
      <c r="F4353" s="581"/>
      <c r="G4353" s="581"/>
      <c r="H4353" s="581"/>
      <c r="I4353" s="580"/>
      <c r="J4353" s="580"/>
      <c r="K4353" s="580"/>
      <c r="L4353" s="580"/>
      <c r="M4353" s="580"/>
      <c r="N4353" s="580"/>
    </row>
    <row r="4354" spans="1:14">
      <c r="A4354" s="574">
        <f t="shared" ref="A4354:B4354" si="219">A4353+1</f>
        <v>4350</v>
      </c>
      <c r="B4354" s="574">
        <f t="shared" si="219"/>
        <v>4350</v>
      </c>
      <c r="C4354" s="576"/>
      <c r="D4354" s="581"/>
      <c r="E4354" s="579"/>
      <c r="F4354" s="581"/>
      <c r="G4354" s="581"/>
      <c r="H4354" s="581"/>
      <c r="I4354" s="580"/>
      <c r="J4354" s="580"/>
      <c r="K4354" s="580"/>
      <c r="L4354" s="580"/>
      <c r="M4354" s="580"/>
      <c r="N4354" s="580"/>
    </row>
    <row r="4355" spans="1:14">
      <c r="A4355" s="574">
        <f t="shared" ref="A4355:B4355" si="220">A4354+1</f>
        <v>4351</v>
      </c>
      <c r="B4355" s="574">
        <f t="shared" si="220"/>
        <v>4351</v>
      </c>
      <c r="C4355" s="576"/>
      <c r="D4355" s="581"/>
      <c r="E4355" s="579"/>
      <c r="F4355" s="581"/>
      <c r="G4355" s="581"/>
      <c r="H4355" s="581"/>
      <c r="I4355" s="580"/>
      <c r="J4355" s="580"/>
      <c r="K4355" s="580"/>
      <c r="L4355" s="580"/>
      <c r="M4355" s="580"/>
      <c r="N4355" s="580"/>
    </row>
    <row r="4356" spans="1:14">
      <c r="A4356" s="574">
        <f t="shared" ref="A4356:B4356" si="221">A4355+1</f>
        <v>4352</v>
      </c>
      <c r="B4356" s="574">
        <f t="shared" si="221"/>
        <v>4352</v>
      </c>
      <c r="C4356" s="576"/>
      <c r="D4356" s="581"/>
      <c r="E4356" s="579"/>
      <c r="F4356" s="581"/>
      <c r="G4356" s="581"/>
      <c r="H4356" s="581"/>
      <c r="I4356" s="580"/>
      <c r="J4356" s="580"/>
      <c r="K4356" s="580"/>
      <c r="L4356" s="580"/>
      <c r="M4356" s="580"/>
      <c r="N4356" s="580"/>
    </row>
    <row r="4357" spans="1:14">
      <c r="A4357" s="574">
        <f t="shared" ref="A4357:B4357" si="222">A4356+1</f>
        <v>4353</v>
      </c>
      <c r="B4357" s="574">
        <f t="shared" si="222"/>
        <v>4353</v>
      </c>
      <c r="C4357" s="576"/>
      <c r="D4357" s="581"/>
      <c r="E4357" s="579"/>
      <c r="F4357" s="581"/>
      <c r="G4357" s="581"/>
      <c r="H4357" s="581"/>
      <c r="I4357" s="580"/>
      <c r="J4357" s="580"/>
      <c r="K4357" s="580"/>
      <c r="L4357" s="580"/>
      <c r="M4357" s="580"/>
      <c r="N4357" s="580"/>
    </row>
    <row r="4358" spans="1:14">
      <c r="A4358" s="574">
        <f t="shared" ref="A4358:B4358" si="223">A4357+1</f>
        <v>4354</v>
      </c>
      <c r="B4358" s="574">
        <f t="shared" si="223"/>
        <v>4354</v>
      </c>
      <c r="C4358" s="576"/>
      <c r="D4358" s="581"/>
      <c r="E4358" s="579"/>
      <c r="F4358" s="581"/>
      <c r="G4358" s="581"/>
      <c r="H4358" s="581"/>
      <c r="I4358" s="580"/>
      <c r="J4358" s="580"/>
      <c r="K4358" s="580"/>
      <c r="L4358" s="580"/>
      <c r="M4358" s="580"/>
      <c r="N4358" s="580"/>
    </row>
    <row r="4359" spans="1:14">
      <c r="A4359" s="574">
        <f t="shared" ref="A4359:B4359" si="224">A4358+1</f>
        <v>4355</v>
      </c>
      <c r="B4359" s="574">
        <f t="shared" si="224"/>
        <v>4355</v>
      </c>
      <c r="C4359" s="576"/>
      <c r="D4359" s="581"/>
      <c r="E4359" s="579"/>
      <c r="F4359" s="581"/>
      <c r="G4359" s="581"/>
      <c r="H4359" s="581"/>
      <c r="I4359" s="580"/>
      <c r="J4359" s="580"/>
      <c r="K4359" s="580"/>
      <c r="L4359" s="580"/>
      <c r="M4359" s="580"/>
      <c r="N4359" s="580"/>
    </row>
    <row r="4360" spans="1:14">
      <c r="A4360" s="574">
        <f t="shared" ref="A4360:B4360" si="225">A4359+1</f>
        <v>4356</v>
      </c>
      <c r="B4360" s="574">
        <f t="shared" si="225"/>
        <v>4356</v>
      </c>
      <c r="C4360" s="576"/>
      <c r="D4360" s="581"/>
      <c r="E4360" s="579"/>
      <c r="F4360" s="581"/>
      <c r="G4360" s="581"/>
      <c r="H4360" s="581"/>
      <c r="I4360" s="580"/>
      <c r="J4360" s="580"/>
      <c r="K4360" s="580"/>
      <c r="L4360" s="580"/>
      <c r="M4360" s="580"/>
      <c r="N4360" s="580"/>
    </row>
    <row r="4361" spans="1:14">
      <c r="A4361" s="574">
        <f t="shared" ref="A4361:B4361" si="226">A4360+1</f>
        <v>4357</v>
      </c>
      <c r="B4361" s="574">
        <f t="shared" si="226"/>
        <v>4357</v>
      </c>
      <c r="C4361" s="576"/>
      <c r="D4361" s="581"/>
      <c r="E4361" s="579"/>
      <c r="F4361" s="581"/>
      <c r="G4361" s="581"/>
      <c r="H4361" s="581"/>
      <c r="I4361" s="580"/>
      <c r="J4361" s="580"/>
      <c r="K4361" s="580"/>
      <c r="L4361" s="580"/>
      <c r="M4361" s="580"/>
      <c r="N4361" s="580"/>
    </row>
    <row r="4362" spans="1:14">
      <c r="A4362" s="574">
        <f t="shared" ref="A4362:B4362" si="227">A4361+1</f>
        <v>4358</v>
      </c>
      <c r="B4362" s="574">
        <f t="shared" si="227"/>
        <v>4358</v>
      </c>
      <c r="C4362" s="576"/>
      <c r="D4362" s="581"/>
      <c r="E4362" s="579"/>
      <c r="F4362" s="581"/>
      <c r="G4362" s="581"/>
      <c r="H4362" s="581"/>
      <c r="I4362" s="580"/>
      <c r="J4362" s="580"/>
      <c r="K4362" s="580"/>
      <c r="L4362" s="580"/>
      <c r="M4362" s="580"/>
      <c r="N4362" s="580"/>
    </row>
    <row r="4363" spans="1:14">
      <c r="A4363" s="574">
        <f t="shared" ref="A4363:B4363" si="228">A4362+1</f>
        <v>4359</v>
      </c>
      <c r="B4363" s="574">
        <f t="shared" si="228"/>
        <v>4359</v>
      </c>
      <c r="C4363" s="576"/>
      <c r="D4363" s="581"/>
      <c r="E4363" s="581"/>
      <c r="F4363" s="581"/>
      <c r="G4363" s="581"/>
      <c r="H4363" s="581"/>
      <c r="I4363" s="580"/>
      <c r="J4363" s="580"/>
      <c r="K4363" s="580"/>
      <c r="L4363" s="580"/>
      <c r="M4363" s="580"/>
    </row>
    <row r="4364" spans="1:14">
      <c r="A4364" s="574">
        <f t="shared" ref="A4364:B4364" si="229">A4363+1</f>
        <v>4360</v>
      </c>
      <c r="B4364" s="574">
        <f t="shared" si="229"/>
        <v>4360</v>
      </c>
      <c r="C4364" s="576"/>
      <c r="D4364" s="581"/>
      <c r="E4364" s="581"/>
      <c r="F4364" s="581"/>
      <c r="G4364" s="581"/>
      <c r="H4364" s="581"/>
      <c r="I4364" s="580"/>
      <c r="J4364" s="580"/>
      <c r="K4364" s="580"/>
      <c r="L4364" s="580"/>
      <c r="M4364" s="580"/>
    </row>
    <row r="4365" spans="1:14">
      <c r="A4365" s="574">
        <f t="shared" ref="A4365:B4365" si="230">A4364+1</f>
        <v>4361</v>
      </c>
      <c r="B4365" s="574">
        <f t="shared" si="230"/>
        <v>4361</v>
      </c>
      <c r="C4365" s="576"/>
      <c r="D4365" s="581"/>
      <c r="E4365" s="581"/>
      <c r="F4365" s="581"/>
      <c r="G4365" s="581"/>
      <c r="H4365" s="581"/>
      <c r="I4365" s="580"/>
      <c r="J4365" s="580"/>
      <c r="K4365" s="580"/>
      <c r="L4365" s="580"/>
      <c r="M4365" s="580"/>
    </row>
    <row r="4366" spans="1:14">
      <c r="A4366" s="574">
        <f t="shared" ref="A4366:B4366" si="231">A4365+1</f>
        <v>4362</v>
      </c>
      <c r="B4366" s="574">
        <f t="shared" si="231"/>
        <v>4362</v>
      </c>
      <c r="C4366" s="576"/>
      <c r="D4366" s="581"/>
      <c r="E4366" s="581"/>
      <c r="F4366" s="581"/>
      <c r="G4366" s="581"/>
      <c r="H4366" s="581"/>
      <c r="I4366" s="580"/>
      <c r="J4366" s="580"/>
      <c r="K4366" s="580"/>
      <c r="L4366" s="580"/>
      <c r="M4366" s="580"/>
    </row>
    <row r="4367" spans="1:14">
      <c r="A4367" s="574">
        <f t="shared" ref="A4367:B4367" si="232">A4366+1</f>
        <v>4363</v>
      </c>
      <c r="B4367" s="574">
        <f t="shared" si="232"/>
        <v>4363</v>
      </c>
      <c r="C4367" s="576"/>
      <c r="D4367" s="581"/>
      <c r="E4367" s="581"/>
      <c r="F4367" s="581"/>
      <c r="G4367" s="581"/>
      <c r="H4367" s="581"/>
      <c r="I4367" s="580"/>
      <c r="J4367" s="580"/>
      <c r="K4367" s="580"/>
      <c r="L4367" s="580"/>
      <c r="M4367" s="580"/>
    </row>
    <row r="4368" spans="1:14">
      <c r="A4368" s="574">
        <f t="shared" ref="A4368:B4368" si="233">A4367+1</f>
        <v>4364</v>
      </c>
      <c r="B4368" s="574">
        <f t="shared" si="233"/>
        <v>4364</v>
      </c>
      <c r="C4368" s="576"/>
      <c r="D4368" s="581"/>
      <c r="E4368" s="581"/>
      <c r="F4368" s="581"/>
      <c r="G4368" s="581"/>
      <c r="H4368" s="581"/>
      <c r="I4368" s="580"/>
      <c r="J4368" s="580"/>
      <c r="K4368" s="580"/>
      <c r="L4368" s="580"/>
      <c r="M4368" s="580"/>
    </row>
    <row r="4369" spans="1:13">
      <c r="A4369" s="574">
        <f t="shared" ref="A4369:B4369" si="234">A4368+1</f>
        <v>4365</v>
      </c>
      <c r="B4369" s="574">
        <f t="shared" si="234"/>
        <v>4365</v>
      </c>
      <c r="C4369" s="576"/>
      <c r="D4369" s="581"/>
      <c r="E4369" s="581"/>
      <c r="F4369" s="581"/>
      <c r="G4369" s="581"/>
      <c r="H4369" s="581"/>
      <c r="I4369" s="580"/>
      <c r="J4369" s="580"/>
      <c r="K4369" s="580"/>
      <c r="L4369" s="580"/>
      <c r="M4369" s="580"/>
    </row>
    <row r="4370" spans="1:13">
      <c r="A4370" s="574">
        <f t="shared" ref="A4370:B4370" si="235">A4369+1</f>
        <v>4366</v>
      </c>
      <c r="B4370" s="574">
        <f t="shared" si="235"/>
        <v>4366</v>
      </c>
      <c r="C4370" s="576"/>
      <c r="D4370" s="581"/>
      <c r="E4370" s="581"/>
      <c r="F4370" s="581"/>
      <c r="G4370" s="581"/>
      <c r="H4370" s="581"/>
      <c r="I4370" s="580"/>
      <c r="J4370" s="580"/>
      <c r="K4370" s="580"/>
      <c r="L4370" s="580"/>
      <c r="M4370" s="580"/>
    </row>
    <row r="4371" spans="1:13">
      <c r="A4371" s="574">
        <f t="shared" ref="A4371:B4371" si="236">A4370+1</f>
        <v>4367</v>
      </c>
      <c r="B4371" s="574">
        <f t="shared" si="236"/>
        <v>4367</v>
      </c>
      <c r="C4371" s="576"/>
      <c r="D4371" s="581"/>
      <c r="E4371" s="581"/>
      <c r="F4371" s="581"/>
      <c r="G4371" s="581"/>
      <c r="H4371" s="581"/>
      <c r="I4371" s="580"/>
      <c r="J4371" s="580"/>
      <c r="K4371" s="580"/>
      <c r="L4371" s="580"/>
      <c r="M4371" s="580"/>
    </row>
    <row r="4372" spans="1:13">
      <c r="A4372" s="574">
        <f t="shared" ref="A4372:B4372" si="237">A4371+1</f>
        <v>4368</v>
      </c>
      <c r="B4372" s="574">
        <f t="shared" si="237"/>
        <v>4368</v>
      </c>
      <c r="C4372" s="576"/>
      <c r="D4372" s="581"/>
      <c r="E4372" s="581"/>
      <c r="F4372" s="581"/>
      <c r="G4372" s="581"/>
      <c r="H4372" s="581"/>
      <c r="I4372" s="580"/>
      <c r="J4372" s="580"/>
      <c r="K4372" s="580"/>
      <c r="L4372" s="580"/>
      <c r="M4372" s="580"/>
    </row>
    <row r="4373" spans="1:13">
      <c r="A4373" s="574">
        <f t="shared" ref="A4373:B4373" si="238">A4372+1</f>
        <v>4369</v>
      </c>
      <c r="B4373" s="574">
        <f t="shared" si="238"/>
        <v>4369</v>
      </c>
      <c r="C4373" s="576"/>
      <c r="D4373" s="581"/>
      <c r="E4373" s="581"/>
      <c r="F4373" s="581"/>
      <c r="G4373" s="581"/>
      <c r="H4373" s="581"/>
      <c r="I4373" s="580"/>
      <c r="J4373" s="580"/>
      <c r="K4373" s="580"/>
      <c r="L4373" s="580"/>
      <c r="M4373" s="580"/>
    </row>
    <row r="4374" spans="1:13">
      <c r="A4374" s="574">
        <f t="shared" ref="A4374:B4374" si="239">A4373+1</f>
        <v>4370</v>
      </c>
      <c r="B4374" s="574">
        <f t="shared" si="239"/>
        <v>4370</v>
      </c>
      <c r="C4374" s="576"/>
      <c r="D4374" s="581"/>
      <c r="E4374" s="581"/>
      <c r="F4374" s="581"/>
      <c r="G4374" s="581"/>
      <c r="H4374" s="581"/>
      <c r="I4374" s="580"/>
      <c r="J4374" s="580"/>
      <c r="K4374" s="580"/>
      <c r="L4374" s="580"/>
      <c r="M4374" s="580"/>
    </row>
    <row r="4375" spans="1:13">
      <c r="A4375" s="574">
        <f t="shared" ref="A4375:B4375" si="240">A4374+1</f>
        <v>4371</v>
      </c>
      <c r="B4375" s="574">
        <f t="shared" si="240"/>
        <v>4371</v>
      </c>
      <c r="C4375" s="576"/>
      <c r="D4375" s="581"/>
      <c r="E4375" s="581"/>
      <c r="F4375" s="581"/>
      <c r="G4375" s="581"/>
      <c r="H4375" s="581"/>
      <c r="I4375" s="580"/>
      <c r="J4375" s="580"/>
      <c r="K4375" s="580"/>
      <c r="L4375" s="580"/>
      <c r="M4375" s="580"/>
    </row>
    <row r="4376" spans="1:13">
      <c r="A4376" s="574">
        <f t="shared" ref="A4376:B4376" si="241">A4375+1</f>
        <v>4372</v>
      </c>
      <c r="B4376" s="574">
        <f t="shared" si="241"/>
        <v>4372</v>
      </c>
      <c r="C4376" s="576"/>
      <c r="D4376" s="581"/>
      <c r="E4376" s="581"/>
      <c r="F4376" s="581"/>
      <c r="G4376" s="581"/>
      <c r="H4376" s="581"/>
      <c r="I4376" s="580"/>
      <c r="J4376" s="580"/>
      <c r="K4376" s="580"/>
      <c r="L4376" s="580"/>
      <c r="M4376" s="580"/>
    </row>
    <row r="4377" spans="1:13">
      <c r="A4377" s="574">
        <f t="shared" ref="A4377:B4377" si="242">A4376+1</f>
        <v>4373</v>
      </c>
      <c r="B4377" s="574">
        <f t="shared" si="242"/>
        <v>4373</v>
      </c>
      <c r="C4377" s="576"/>
      <c r="D4377" s="581"/>
      <c r="E4377" s="581"/>
      <c r="F4377" s="581"/>
      <c r="G4377" s="581"/>
      <c r="H4377" s="581"/>
      <c r="I4377" s="580"/>
      <c r="J4377" s="580"/>
      <c r="K4377" s="580"/>
      <c r="L4377" s="580"/>
      <c r="M4377" s="580"/>
    </row>
    <row r="4378" spans="1:13">
      <c r="A4378" s="574">
        <f t="shared" ref="A4378:B4378" si="243">A4377+1</f>
        <v>4374</v>
      </c>
      <c r="B4378" s="574">
        <f t="shared" si="243"/>
        <v>4374</v>
      </c>
      <c r="C4378" s="576"/>
      <c r="D4378" s="581"/>
      <c r="E4378" s="581"/>
      <c r="F4378" s="581"/>
      <c r="G4378" s="581"/>
      <c r="H4378" s="581"/>
      <c r="I4378" s="580"/>
      <c r="J4378" s="580"/>
      <c r="K4378" s="580"/>
      <c r="L4378" s="580"/>
      <c r="M4378" s="580"/>
    </row>
    <row r="4379" spans="1:13">
      <c r="A4379" s="574">
        <f t="shared" ref="A4379:B4379" si="244">A4378+1</f>
        <v>4375</v>
      </c>
      <c r="B4379" s="574">
        <f t="shared" si="244"/>
        <v>4375</v>
      </c>
      <c r="C4379" s="576"/>
      <c r="D4379" s="581"/>
      <c r="E4379" s="581"/>
      <c r="F4379" s="581"/>
      <c r="G4379" s="581"/>
      <c r="H4379" s="581"/>
      <c r="I4379" s="580"/>
      <c r="J4379" s="580"/>
      <c r="K4379" s="580"/>
      <c r="L4379" s="580"/>
      <c r="M4379" s="580"/>
    </row>
    <row r="4380" spans="1:13">
      <c r="A4380" s="574">
        <f t="shared" ref="A4380:B4380" si="245">A4379+1</f>
        <v>4376</v>
      </c>
      <c r="B4380" s="574">
        <f t="shared" si="245"/>
        <v>4376</v>
      </c>
      <c r="C4380" s="576"/>
      <c r="D4380" s="581"/>
      <c r="E4380" s="581"/>
      <c r="F4380" s="581"/>
      <c r="G4380" s="581"/>
      <c r="H4380" s="581"/>
      <c r="I4380" s="580"/>
      <c r="J4380" s="580"/>
      <c r="K4380" s="580"/>
      <c r="L4380" s="580"/>
      <c r="M4380" s="580"/>
    </row>
    <row r="4381" spans="1:13">
      <c r="A4381" s="574">
        <f t="shared" ref="A4381:B4381" si="246">A4380+1</f>
        <v>4377</v>
      </c>
      <c r="B4381" s="574">
        <f t="shared" si="246"/>
        <v>4377</v>
      </c>
      <c r="C4381" s="576"/>
      <c r="D4381" s="581"/>
      <c r="E4381" s="581"/>
      <c r="F4381" s="581"/>
      <c r="G4381" s="581"/>
      <c r="H4381" s="581"/>
      <c r="I4381" s="580"/>
      <c r="J4381" s="580"/>
      <c r="K4381" s="580"/>
      <c r="L4381" s="580"/>
      <c r="M4381" s="580"/>
    </row>
    <row r="4382" spans="1:13">
      <c r="A4382" s="574">
        <f t="shared" ref="A4382:B4382" si="247">A4381+1</f>
        <v>4378</v>
      </c>
      <c r="B4382" s="574">
        <f t="shared" si="247"/>
        <v>4378</v>
      </c>
      <c r="C4382" s="576"/>
      <c r="D4382" s="581"/>
      <c r="E4382" s="581"/>
      <c r="F4382" s="581"/>
      <c r="G4382" s="581"/>
      <c r="H4382" s="581"/>
      <c r="I4382" s="580"/>
      <c r="J4382" s="580"/>
      <c r="K4382" s="580"/>
      <c r="L4382" s="580"/>
      <c r="M4382" s="580"/>
    </row>
    <row r="4383" spans="1:13">
      <c r="A4383" s="574">
        <f t="shared" ref="A4383:B4383" si="248">A4382+1</f>
        <v>4379</v>
      </c>
      <c r="B4383" s="574">
        <f t="shared" si="248"/>
        <v>4379</v>
      </c>
      <c r="C4383" s="576"/>
      <c r="D4383" s="581"/>
      <c r="E4383" s="581"/>
      <c r="F4383" s="581"/>
      <c r="G4383" s="581"/>
      <c r="H4383" s="581"/>
      <c r="I4383" s="580"/>
      <c r="J4383" s="580"/>
      <c r="K4383" s="580"/>
      <c r="L4383" s="580"/>
      <c r="M4383" s="580"/>
    </row>
    <row r="4384" spans="1:13">
      <c r="A4384" s="574">
        <f t="shared" ref="A4384:B4384" si="249">A4383+1</f>
        <v>4380</v>
      </c>
      <c r="B4384" s="574">
        <f t="shared" si="249"/>
        <v>4380</v>
      </c>
      <c r="C4384" s="576"/>
      <c r="D4384" s="581"/>
      <c r="E4384" s="581"/>
      <c r="F4384" s="581"/>
      <c r="G4384" s="581"/>
      <c r="H4384" s="581"/>
      <c r="I4384" s="580"/>
      <c r="J4384" s="580"/>
      <c r="K4384" s="580"/>
      <c r="L4384" s="580"/>
      <c r="M4384" s="580"/>
    </row>
    <row r="4385" spans="1:13">
      <c r="A4385" s="574">
        <f t="shared" ref="A4385:B4385" si="250">A4384+1</f>
        <v>4381</v>
      </c>
      <c r="B4385" s="574">
        <f t="shared" si="250"/>
        <v>4381</v>
      </c>
      <c r="C4385" s="576"/>
      <c r="D4385" s="581"/>
      <c r="E4385" s="581"/>
      <c r="F4385" s="581"/>
      <c r="G4385" s="581"/>
      <c r="H4385" s="581"/>
      <c r="I4385" s="580"/>
      <c r="J4385" s="580"/>
      <c r="K4385" s="580"/>
      <c r="L4385" s="580"/>
      <c r="M4385" s="580"/>
    </row>
    <row r="4386" spans="1:13">
      <c r="A4386" s="574">
        <f t="shared" ref="A4386:B4386" si="251">A4385+1</f>
        <v>4382</v>
      </c>
      <c r="B4386" s="574">
        <f t="shared" si="251"/>
        <v>4382</v>
      </c>
      <c r="C4386" s="576"/>
      <c r="D4386" s="581"/>
      <c r="E4386" s="581"/>
      <c r="F4386" s="581"/>
      <c r="G4386" s="581"/>
      <c r="H4386" s="581"/>
      <c r="I4386" s="580"/>
      <c r="J4386" s="580"/>
      <c r="K4386" s="580"/>
      <c r="L4386" s="580"/>
      <c r="M4386" s="580"/>
    </row>
    <row r="4387" spans="1:13">
      <c r="A4387" s="574">
        <f t="shared" ref="A4387:B4387" si="252">A4386+1</f>
        <v>4383</v>
      </c>
      <c r="B4387" s="574">
        <f t="shared" si="252"/>
        <v>4383</v>
      </c>
      <c r="C4387" s="576"/>
      <c r="D4387" s="581"/>
      <c r="E4387" s="581"/>
      <c r="F4387" s="581"/>
      <c r="G4387" s="581"/>
      <c r="H4387" s="581"/>
      <c r="I4387" s="580"/>
      <c r="J4387" s="580"/>
      <c r="K4387" s="580"/>
      <c r="L4387" s="580"/>
      <c r="M4387" s="580"/>
    </row>
    <row r="4388" spans="1:13">
      <c r="A4388" s="574">
        <f t="shared" ref="A4388:B4388" si="253">A4387+1</f>
        <v>4384</v>
      </c>
      <c r="B4388" s="574">
        <f t="shared" si="253"/>
        <v>4384</v>
      </c>
      <c r="C4388" s="576"/>
      <c r="D4388" s="581"/>
      <c r="E4388" s="581"/>
      <c r="F4388" s="581"/>
      <c r="G4388" s="581"/>
      <c r="H4388" s="581"/>
      <c r="I4388" s="580"/>
      <c r="J4388" s="580"/>
      <c r="K4388" s="580"/>
      <c r="L4388" s="580"/>
      <c r="M4388" s="580"/>
    </row>
    <row r="4389" spans="1:13">
      <c r="A4389" s="574">
        <f t="shared" ref="A4389:B4389" si="254">A4388+1</f>
        <v>4385</v>
      </c>
      <c r="B4389" s="574">
        <f t="shared" si="254"/>
        <v>4385</v>
      </c>
      <c r="C4389" s="576"/>
      <c r="D4389" s="581"/>
      <c r="E4389" s="581"/>
      <c r="F4389" s="581"/>
      <c r="G4389" s="581"/>
      <c r="H4389" s="581"/>
      <c r="I4389" s="580"/>
      <c r="J4389" s="580"/>
      <c r="K4389" s="580"/>
      <c r="L4389" s="580"/>
      <c r="M4389" s="580"/>
    </row>
    <row r="4390" spans="1:13">
      <c r="A4390" s="574">
        <f t="shared" ref="A4390:B4390" si="255">A4389+1</f>
        <v>4386</v>
      </c>
      <c r="B4390" s="574">
        <f t="shared" si="255"/>
        <v>4386</v>
      </c>
      <c r="C4390" s="576"/>
      <c r="D4390" s="581"/>
      <c r="E4390" s="581"/>
      <c r="F4390" s="581"/>
      <c r="G4390" s="581"/>
      <c r="H4390" s="581"/>
      <c r="I4390" s="580"/>
      <c r="J4390" s="580"/>
      <c r="K4390" s="580"/>
      <c r="L4390" s="580"/>
      <c r="M4390" s="580"/>
    </row>
    <row r="4391" spans="1:13">
      <c r="A4391" s="574">
        <f t="shared" ref="A4391:B4391" si="256">A4390+1</f>
        <v>4387</v>
      </c>
      <c r="B4391" s="574">
        <f t="shared" si="256"/>
        <v>4387</v>
      </c>
      <c r="C4391" s="576"/>
      <c r="D4391" s="581"/>
      <c r="E4391" s="581"/>
      <c r="F4391" s="581"/>
      <c r="G4391" s="581"/>
      <c r="H4391" s="581"/>
      <c r="I4391" s="580"/>
      <c r="J4391" s="580"/>
      <c r="K4391" s="580"/>
      <c r="L4391" s="580"/>
      <c r="M4391" s="580"/>
    </row>
    <row r="4392" spans="1:13">
      <c r="A4392" s="574">
        <f t="shared" ref="A4392:B4392" si="257">A4391+1</f>
        <v>4388</v>
      </c>
      <c r="B4392" s="574">
        <f t="shared" si="257"/>
        <v>4388</v>
      </c>
      <c r="C4392" s="576"/>
      <c r="D4392" s="581"/>
      <c r="E4392" s="581"/>
      <c r="F4392" s="581"/>
      <c r="G4392" s="581"/>
      <c r="H4392" s="581"/>
      <c r="I4392" s="580"/>
      <c r="J4392" s="580"/>
      <c r="K4392" s="580"/>
      <c r="L4392" s="580"/>
      <c r="M4392" s="580"/>
    </row>
    <row r="4393" spans="1:13">
      <c r="A4393" s="574">
        <f t="shared" ref="A4393:B4393" si="258">A4392+1</f>
        <v>4389</v>
      </c>
      <c r="B4393" s="574">
        <f t="shared" si="258"/>
        <v>4389</v>
      </c>
      <c r="C4393" s="576"/>
      <c r="D4393" s="581"/>
      <c r="E4393" s="581"/>
      <c r="F4393" s="581"/>
      <c r="G4393" s="581"/>
      <c r="H4393" s="581"/>
      <c r="I4393" s="580"/>
      <c r="J4393" s="580"/>
      <c r="K4393" s="580"/>
      <c r="L4393" s="580"/>
      <c r="M4393" s="580"/>
    </row>
    <row r="4394" spans="1:13">
      <c r="A4394" s="574">
        <f t="shared" ref="A4394:B4394" si="259">A4393+1</f>
        <v>4390</v>
      </c>
      <c r="B4394" s="574">
        <f t="shared" si="259"/>
        <v>4390</v>
      </c>
      <c r="C4394" s="576"/>
      <c r="D4394" s="581"/>
      <c r="E4394" s="581"/>
      <c r="F4394" s="581"/>
      <c r="G4394" s="581"/>
      <c r="H4394" s="581"/>
      <c r="I4394" s="580"/>
      <c r="J4394" s="580"/>
      <c r="K4394" s="580"/>
      <c r="L4394" s="580"/>
      <c r="M4394" s="580"/>
    </row>
    <row r="4395" spans="1:13">
      <c r="A4395" s="574">
        <f t="shared" ref="A4395:B4395" si="260">A4394+1</f>
        <v>4391</v>
      </c>
      <c r="B4395" s="574">
        <f t="shared" si="260"/>
        <v>4391</v>
      </c>
      <c r="C4395" s="576"/>
      <c r="D4395" s="581"/>
      <c r="E4395" s="581"/>
      <c r="F4395" s="581"/>
      <c r="G4395" s="581"/>
      <c r="H4395" s="581"/>
      <c r="I4395" s="580"/>
      <c r="J4395" s="580"/>
      <c r="K4395" s="580"/>
      <c r="L4395" s="580"/>
      <c r="M4395" s="580"/>
    </row>
    <row r="4396" spans="1:13">
      <c r="A4396" s="574">
        <f t="shared" ref="A4396:B4396" si="261">A4395+1</f>
        <v>4392</v>
      </c>
      <c r="B4396" s="574">
        <f t="shared" si="261"/>
        <v>4392</v>
      </c>
      <c r="C4396" s="576"/>
      <c r="D4396" s="581"/>
      <c r="E4396" s="581"/>
      <c r="F4396" s="581"/>
      <c r="G4396" s="581"/>
      <c r="H4396" s="581"/>
      <c r="I4396" s="580"/>
      <c r="J4396" s="580"/>
      <c r="K4396" s="580"/>
      <c r="L4396" s="580"/>
      <c r="M4396" s="580"/>
    </row>
    <row r="4397" spans="1:13">
      <c r="A4397" s="574">
        <f t="shared" ref="A4397:B4397" si="262">A4396+1</f>
        <v>4393</v>
      </c>
      <c r="B4397" s="574">
        <f t="shared" si="262"/>
        <v>4393</v>
      </c>
      <c r="C4397" s="576"/>
      <c r="D4397" s="581"/>
      <c r="E4397" s="581"/>
      <c r="F4397" s="581"/>
      <c r="G4397" s="581"/>
      <c r="H4397" s="581"/>
      <c r="I4397" s="580"/>
      <c r="J4397" s="580"/>
      <c r="K4397" s="580"/>
      <c r="L4397" s="580"/>
      <c r="M4397" s="580"/>
    </row>
    <row r="4398" spans="1:13">
      <c r="A4398" s="574">
        <f t="shared" ref="A4398:B4398" si="263">A4397+1</f>
        <v>4394</v>
      </c>
      <c r="B4398" s="574">
        <f t="shared" si="263"/>
        <v>4394</v>
      </c>
      <c r="C4398" s="576"/>
      <c r="D4398" s="581"/>
      <c r="E4398" s="581"/>
      <c r="F4398" s="581"/>
      <c r="G4398" s="581"/>
      <c r="H4398" s="581"/>
      <c r="I4398" s="580"/>
      <c r="J4398" s="580"/>
      <c r="K4398" s="580"/>
      <c r="L4398" s="580"/>
      <c r="M4398" s="580"/>
    </row>
    <row r="4399" spans="1:13">
      <c r="A4399" s="574">
        <f t="shared" ref="A4399:B4399" si="264">A4398+1</f>
        <v>4395</v>
      </c>
      <c r="B4399" s="574">
        <f t="shared" si="264"/>
        <v>4395</v>
      </c>
      <c r="C4399" s="576"/>
      <c r="D4399" s="581"/>
      <c r="E4399" s="581"/>
      <c r="F4399" s="581"/>
      <c r="G4399" s="581"/>
      <c r="H4399" s="581"/>
      <c r="I4399" s="580"/>
      <c r="J4399" s="580"/>
      <c r="K4399" s="580"/>
      <c r="L4399" s="580"/>
      <c r="M4399" s="580"/>
    </row>
    <row r="4400" spans="1:13">
      <c r="A4400" s="574">
        <f t="shared" ref="A4400:B4400" si="265">A4399+1</f>
        <v>4396</v>
      </c>
      <c r="B4400" s="574">
        <f t="shared" si="265"/>
        <v>4396</v>
      </c>
      <c r="C4400" s="576"/>
      <c r="D4400" s="581"/>
      <c r="E4400" s="581"/>
      <c r="F4400" s="581"/>
      <c r="G4400" s="581"/>
      <c r="H4400" s="581"/>
      <c r="I4400" s="580"/>
      <c r="J4400" s="580"/>
      <c r="K4400" s="580"/>
      <c r="L4400" s="580"/>
      <c r="M4400" s="580"/>
    </row>
    <row r="4401" spans="1:13">
      <c r="A4401" s="574">
        <f t="shared" ref="A4401:B4401" si="266">A4400+1</f>
        <v>4397</v>
      </c>
      <c r="B4401" s="574">
        <f t="shared" si="266"/>
        <v>4397</v>
      </c>
      <c r="C4401" s="576"/>
      <c r="D4401" s="581"/>
      <c r="E4401" s="581"/>
      <c r="F4401" s="581"/>
      <c r="G4401" s="581"/>
      <c r="H4401" s="581"/>
      <c r="I4401" s="580"/>
      <c r="J4401" s="580"/>
      <c r="K4401" s="580"/>
      <c r="L4401" s="580"/>
      <c r="M4401" s="580"/>
    </row>
    <row r="4402" spans="1:13">
      <c r="A4402" s="574">
        <f t="shared" ref="A4402:B4402" si="267">A4401+1</f>
        <v>4398</v>
      </c>
      <c r="B4402" s="574">
        <f t="shared" si="267"/>
        <v>4398</v>
      </c>
      <c r="C4402" s="576"/>
      <c r="D4402" s="581"/>
      <c r="E4402" s="581"/>
      <c r="F4402" s="581"/>
      <c r="G4402" s="581"/>
      <c r="H4402" s="581"/>
      <c r="I4402" s="580"/>
      <c r="J4402" s="580"/>
      <c r="K4402" s="580"/>
      <c r="L4402" s="580"/>
      <c r="M4402" s="580"/>
    </row>
    <row r="4403" spans="1:13">
      <c r="A4403" s="574">
        <f t="shared" ref="A4403:B4403" si="268">A4402+1</f>
        <v>4399</v>
      </c>
      <c r="B4403" s="574">
        <f t="shared" si="268"/>
        <v>4399</v>
      </c>
      <c r="C4403" s="576"/>
      <c r="D4403" s="581"/>
      <c r="E4403" s="581"/>
      <c r="F4403" s="581"/>
      <c r="G4403" s="581"/>
      <c r="H4403" s="581"/>
      <c r="I4403" s="580"/>
      <c r="J4403" s="580"/>
      <c r="K4403" s="580"/>
      <c r="L4403" s="580"/>
      <c r="M4403" s="580"/>
    </row>
    <row r="4404" spans="1:13">
      <c r="A4404" s="574">
        <f t="shared" ref="A4404:B4404" si="269">A4403+1</f>
        <v>4400</v>
      </c>
      <c r="B4404" s="574">
        <f t="shared" si="269"/>
        <v>4400</v>
      </c>
      <c r="C4404" s="576"/>
      <c r="D4404" s="581"/>
      <c r="E4404" s="581"/>
      <c r="F4404" s="581"/>
      <c r="G4404" s="581"/>
      <c r="H4404" s="581"/>
      <c r="I4404" s="580"/>
      <c r="J4404" s="580"/>
      <c r="K4404" s="580"/>
      <c r="L4404" s="580"/>
      <c r="M4404" s="580"/>
    </row>
    <row r="4405" spans="1:13">
      <c r="A4405" s="574">
        <f t="shared" ref="A4405:B4405" si="270">A4404+1</f>
        <v>4401</v>
      </c>
      <c r="B4405" s="574">
        <f t="shared" si="270"/>
        <v>4401</v>
      </c>
      <c r="C4405" s="576"/>
      <c r="D4405" s="581"/>
      <c r="E4405" s="581"/>
      <c r="F4405" s="581"/>
      <c r="G4405" s="581"/>
      <c r="H4405" s="581"/>
      <c r="I4405" s="580"/>
      <c r="J4405" s="580"/>
      <c r="K4405" s="580"/>
      <c r="L4405" s="580"/>
      <c r="M4405" s="580"/>
    </row>
    <row r="4406" spans="1:13">
      <c r="A4406" s="574">
        <f t="shared" ref="A4406:B4406" si="271">A4405+1</f>
        <v>4402</v>
      </c>
      <c r="B4406" s="574">
        <f t="shared" si="271"/>
        <v>4402</v>
      </c>
      <c r="C4406" s="576"/>
      <c r="D4406" s="581"/>
      <c r="E4406" s="581"/>
      <c r="F4406" s="581"/>
      <c r="G4406" s="581"/>
      <c r="H4406" s="581"/>
      <c r="I4406" s="580"/>
      <c r="J4406" s="580"/>
      <c r="K4406" s="580"/>
      <c r="L4406" s="580"/>
      <c r="M4406" s="580"/>
    </row>
    <row r="4407" spans="1:13">
      <c r="A4407" s="574">
        <f t="shared" ref="A4407:B4407" si="272">A4406+1</f>
        <v>4403</v>
      </c>
      <c r="B4407" s="574">
        <f t="shared" si="272"/>
        <v>4403</v>
      </c>
      <c r="C4407" s="576"/>
      <c r="D4407" s="581"/>
      <c r="E4407" s="581"/>
      <c r="F4407" s="581"/>
      <c r="G4407" s="581"/>
      <c r="H4407" s="581"/>
      <c r="I4407" s="580"/>
      <c r="J4407" s="580"/>
      <c r="K4407" s="580"/>
      <c r="L4407" s="580"/>
      <c r="M4407" s="580"/>
    </row>
    <row r="4408" spans="1:13">
      <c r="A4408" s="574">
        <f t="shared" ref="A4408:B4408" si="273">A4407+1</f>
        <v>4404</v>
      </c>
      <c r="B4408" s="574">
        <f t="shared" si="273"/>
        <v>4404</v>
      </c>
      <c r="C4408" s="576"/>
      <c r="D4408" s="581"/>
      <c r="E4408" s="581"/>
      <c r="F4408" s="581"/>
      <c r="G4408" s="581"/>
      <c r="H4408" s="581"/>
      <c r="I4408" s="580"/>
      <c r="J4408" s="580"/>
      <c r="K4408" s="580"/>
      <c r="L4408" s="580"/>
      <c r="M4408" s="580"/>
    </row>
    <row r="4409" spans="1:13">
      <c r="A4409" s="574">
        <f t="shared" ref="A4409:B4409" si="274">A4408+1</f>
        <v>4405</v>
      </c>
      <c r="B4409" s="574">
        <f t="shared" si="274"/>
        <v>4405</v>
      </c>
      <c r="C4409" s="576"/>
      <c r="D4409" s="581"/>
      <c r="E4409" s="581"/>
      <c r="F4409" s="581"/>
      <c r="G4409" s="581"/>
      <c r="H4409" s="581"/>
      <c r="I4409" s="580"/>
      <c r="J4409" s="580"/>
      <c r="K4409" s="580"/>
      <c r="L4409" s="580"/>
      <c r="M4409" s="580"/>
    </row>
    <row r="4410" spans="1:13">
      <c r="A4410" s="574">
        <f t="shared" ref="A4410:B4410" si="275">A4409+1</f>
        <v>4406</v>
      </c>
      <c r="B4410" s="574">
        <f t="shared" si="275"/>
        <v>4406</v>
      </c>
      <c r="C4410" s="576"/>
      <c r="D4410" s="581"/>
      <c r="E4410" s="581"/>
      <c r="F4410" s="581"/>
      <c r="G4410" s="581"/>
      <c r="H4410" s="581"/>
      <c r="I4410" s="580"/>
      <c r="J4410" s="580"/>
      <c r="K4410" s="580"/>
      <c r="L4410" s="580"/>
      <c r="M4410" s="580"/>
    </row>
    <row r="4411" spans="1:13">
      <c r="A4411" s="574">
        <f t="shared" ref="A4411:B4411" si="276">A4410+1</f>
        <v>4407</v>
      </c>
      <c r="B4411" s="574">
        <f t="shared" si="276"/>
        <v>4407</v>
      </c>
      <c r="C4411" s="576"/>
      <c r="D4411" s="581"/>
      <c r="E4411" s="581"/>
      <c r="F4411" s="581"/>
      <c r="G4411" s="581"/>
      <c r="H4411" s="581"/>
      <c r="I4411" s="580"/>
      <c r="J4411" s="580"/>
      <c r="K4411" s="580"/>
      <c r="L4411" s="580"/>
      <c r="M4411" s="580"/>
    </row>
    <row r="4412" spans="1:13">
      <c r="A4412" s="574">
        <f t="shared" ref="A4412:B4412" si="277">A4411+1</f>
        <v>4408</v>
      </c>
      <c r="B4412" s="574">
        <f t="shared" si="277"/>
        <v>4408</v>
      </c>
      <c r="C4412" s="576"/>
      <c r="D4412" s="581"/>
      <c r="E4412" s="581"/>
      <c r="F4412" s="581"/>
      <c r="G4412" s="581"/>
      <c r="H4412" s="581"/>
      <c r="I4412" s="580"/>
      <c r="J4412" s="580"/>
      <c r="K4412" s="580"/>
      <c r="L4412" s="580"/>
      <c r="M4412" s="580"/>
    </row>
    <row r="4413" spans="1:13">
      <c r="A4413" s="574">
        <f t="shared" ref="A4413:B4413" si="278">A4412+1</f>
        <v>4409</v>
      </c>
      <c r="B4413" s="574">
        <f t="shared" si="278"/>
        <v>4409</v>
      </c>
      <c r="C4413" s="576"/>
      <c r="D4413" s="581"/>
      <c r="E4413" s="581"/>
      <c r="F4413" s="581"/>
      <c r="G4413" s="581"/>
      <c r="H4413" s="581"/>
      <c r="I4413" s="580"/>
      <c r="J4413" s="580"/>
      <c r="K4413" s="580"/>
      <c r="L4413" s="580"/>
      <c r="M4413" s="580"/>
    </row>
    <row r="4414" spans="1:13">
      <c r="A4414" s="574">
        <f t="shared" ref="A4414:B4414" si="279">A4413+1</f>
        <v>4410</v>
      </c>
      <c r="B4414" s="574">
        <f t="shared" si="279"/>
        <v>4410</v>
      </c>
      <c r="C4414" s="576"/>
      <c r="D4414" s="581"/>
      <c r="E4414" s="581"/>
      <c r="F4414" s="581"/>
      <c r="G4414" s="581"/>
      <c r="H4414" s="581"/>
      <c r="I4414" s="580"/>
      <c r="J4414" s="580"/>
      <c r="K4414" s="580"/>
      <c r="L4414" s="580"/>
      <c r="M4414" s="580"/>
    </row>
    <row r="4415" spans="1:13">
      <c r="A4415" s="574">
        <f t="shared" ref="A4415:B4415" si="280">A4414+1</f>
        <v>4411</v>
      </c>
      <c r="B4415" s="574">
        <f t="shared" si="280"/>
        <v>4411</v>
      </c>
      <c r="C4415" s="576"/>
      <c r="D4415" s="581"/>
      <c r="E4415" s="581"/>
      <c r="F4415" s="581"/>
      <c r="G4415" s="581"/>
      <c r="H4415" s="581"/>
      <c r="I4415" s="580"/>
      <c r="J4415" s="580"/>
      <c r="K4415" s="580"/>
      <c r="L4415" s="580"/>
      <c r="M4415" s="580"/>
    </row>
    <row r="4416" spans="1:13">
      <c r="A4416" s="574">
        <f t="shared" ref="A4416:B4416" si="281">A4415+1</f>
        <v>4412</v>
      </c>
      <c r="B4416" s="574">
        <f t="shared" si="281"/>
        <v>4412</v>
      </c>
      <c r="C4416" s="576"/>
      <c r="D4416" s="581"/>
      <c r="E4416" s="581"/>
      <c r="F4416" s="581"/>
      <c r="G4416" s="581"/>
      <c r="H4416" s="581"/>
      <c r="I4416" s="580"/>
      <c r="J4416" s="580"/>
      <c r="K4416" s="580"/>
      <c r="L4416" s="580"/>
      <c r="M4416" s="580"/>
    </row>
    <row r="4417" spans="1:13">
      <c r="A4417" s="574">
        <f t="shared" ref="A4417:B4417" si="282">A4416+1</f>
        <v>4413</v>
      </c>
      <c r="B4417" s="574">
        <f t="shared" si="282"/>
        <v>4413</v>
      </c>
      <c r="C4417" s="576"/>
      <c r="D4417" s="581"/>
      <c r="E4417" s="581"/>
      <c r="F4417" s="581"/>
      <c r="G4417" s="581"/>
      <c r="H4417" s="581"/>
      <c r="I4417" s="580"/>
      <c r="J4417" s="580"/>
      <c r="K4417" s="580"/>
      <c r="L4417" s="580"/>
      <c r="M4417" s="580"/>
    </row>
    <row r="4418" spans="1:13">
      <c r="A4418" s="574">
        <f t="shared" ref="A4418:B4418" si="283">A4417+1</f>
        <v>4414</v>
      </c>
      <c r="B4418" s="574">
        <f t="shared" si="283"/>
        <v>4414</v>
      </c>
      <c r="C4418" s="576"/>
      <c r="D4418" s="581"/>
      <c r="E4418" s="581"/>
      <c r="F4418" s="581"/>
      <c r="G4418" s="581"/>
      <c r="H4418" s="581"/>
      <c r="I4418" s="580"/>
      <c r="J4418" s="580"/>
      <c r="K4418" s="580"/>
      <c r="L4418" s="580"/>
      <c r="M4418" s="580"/>
    </row>
    <row r="4419" spans="1:13">
      <c r="A4419" s="574">
        <f t="shared" ref="A4419:B4419" si="284">A4418+1</f>
        <v>4415</v>
      </c>
      <c r="B4419" s="574">
        <f t="shared" si="284"/>
        <v>4415</v>
      </c>
      <c r="C4419" s="576"/>
      <c r="D4419" s="581"/>
      <c r="E4419" s="581"/>
      <c r="F4419" s="581"/>
      <c r="G4419" s="581"/>
      <c r="H4419" s="581"/>
      <c r="I4419" s="580"/>
      <c r="J4419" s="580"/>
      <c r="K4419" s="580"/>
      <c r="L4419" s="580"/>
      <c r="M4419" s="580"/>
    </row>
    <row r="4420" spans="1:13">
      <c r="A4420" s="574">
        <f t="shared" ref="A4420:B4420" si="285">A4419+1</f>
        <v>4416</v>
      </c>
      <c r="B4420" s="574">
        <f t="shared" si="285"/>
        <v>4416</v>
      </c>
      <c r="C4420" s="576"/>
      <c r="D4420" s="581"/>
      <c r="E4420" s="581"/>
      <c r="F4420" s="581"/>
      <c r="G4420" s="581"/>
      <c r="H4420" s="581"/>
      <c r="I4420" s="580"/>
      <c r="J4420" s="580"/>
      <c r="K4420" s="580"/>
      <c r="L4420" s="580"/>
      <c r="M4420" s="580"/>
    </row>
    <row r="4421" spans="1:13">
      <c r="A4421" s="574">
        <f t="shared" ref="A4421:B4421" si="286">A4420+1</f>
        <v>4417</v>
      </c>
      <c r="B4421" s="574">
        <f t="shared" si="286"/>
        <v>4417</v>
      </c>
      <c r="C4421" s="576"/>
      <c r="D4421" s="581"/>
      <c r="E4421" s="581"/>
      <c r="F4421" s="581"/>
      <c r="G4421" s="581"/>
      <c r="H4421" s="581"/>
      <c r="I4421" s="580"/>
      <c r="J4421" s="580"/>
      <c r="K4421" s="580"/>
      <c r="L4421" s="580"/>
      <c r="M4421" s="580"/>
    </row>
    <row r="4422" spans="1:13">
      <c r="A4422" s="574">
        <f t="shared" ref="A4422:B4422" si="287">A4421+1</f>
        <v>4418</v>
      </c>
      <c r="B4422" s="574">
        <f t="shared" si="287"/>
        <v>4418</v>
      </c>
      <c r="C4422" s="576"/>
      <c r="D4422" s="581"/>
      <c r="E4422" s="581"/>
      <c r="F4422" s="581"/>
      <c r="G4422" s="581"/>
      <c r="H4422" s="581"/>
      <c r="I4422" s="580"/>
      <c r="J4422" s="580"/>
      <c r="K4422" s="580"/>
      <c r="L4422" s="580"/>
      <c r="M4422" s="580"/>
    </row>
    <row r="4423" spans="1:13">
      <c r="A4423" s="85"/>
      <c r="B4423" s="85"/>
      <c r="C4423" s="85"/>
      <c r="D4423" s="85"/>
      <c r="E4423" s="85"/>
      <c r="F4423" s="85"/>
      <c r="G4423" s="85"/>
      <c r="H4423" s="85"/>
    </row>
    <row r="4424" spans="1:13">
      <c r="A4424" s="85"/>
      <c r="B4424" s="85"/>
      <c r="C4424" s="85"/>
      <c r="D4424" s="85"/>
      <c r="E4424" s="85"/>
      <c r="F4424" s="85"/>
      <c r="G4424" s="85"/>
      <c r="H4424" s="85"/>
    </row>
    <row r="4425" spans="1:13">
      <c r="A4425" s="85"/>
      <c r="B4425" s="85"/>
      <c r="C4425" s="85"/>
      <c r="D4425" s="85"/>
      <c r="E4425" s="85"/>
      <c r="F4425" s="85"/>
      <c r="G4425" s="85"/>
      <c r="H4425" s="85"/>
    </row>
    <row r="4426" spans="1:13">
      <c r="A4426" s="85"/>
      <c r="B4426" s="85"/>
      <c r="C4426" s="85"/>
      <c r="D4426" s="85"/>
      <c r="E4426" s="85"/>
      <c r="F4426" s="85"/>
      <c r="G4426" s="85"/>
      <c r="H4426" s="85"/>
    </row>
    <row r="4427" spans="1:13">
      <c r="A4427" s="85"/>
      <c r="B4427" s="85"/>
      <c r="C4427" s="85"/>
      <c r="D4427" s="85"/>
      <c r="E4427" s="85"/>
      <c r="F4427" s="85"/>
      <c r="G4427" s="85"/>
      <c r="H4427" s="85"/>
    </row>
    <row r="4428" spans="1:13">
      <c r="A4428" s="85"/>
      <c r="B4428" s="85"/>
      <c r="C4428" s="85"/>
      <c r="D4428" s="85"/>
      <c r="E4428" s="85"/>
      <c r="F4428" s="85"/>
      <c r="G4428" s="85"/>
      <c r="H4428" s="85"/>
    </row>
    <row r="4429" spans="1:13">
      <c r="A4429" s="85"/>
      <c r="B4429" s="85"/>
      <c r="C4429" s="85"/>
      <c r="D4429" s="85"/>
      <c r="E4429" s="85"/>
      <c r="F4429" s="85"/>
      <c r="G4429" s="85"/>
      <c r="H4429" s="85"/>
    </row>
    <row r="4430" spans="1:13">
      <c r="A4430" s="85"/>
      <c r="B4430" s="85"/>
      <c r="C4430" s="85"/>
      <c r="D4430" s="85"/>
      <c r="E4430" s="85"/>
      <c r="F4430" s="85"/>
      <c r="G4430" s="85"/>
      <c r="H4430" s="85"/>
    </row>
    <row r="4431" spans="1:13">
      <c r="A4431" s="85"/>
      <c r="B4431" s="85"/>
      <c r="C4431" s="85"/>
      <c r="D4431" s="85"/>
      <c r="E4431" s="85"/>
      <c r="F4431" s="85"/>
      <c r="G4431" s="85"/>
      <c r="H4431" s="85"/>
    </row>
    <row r="4432" spans="1:13">
      <c r="A4432" s="85"/>
      <c r="B4432" s="85"/>
      <c r="C4432" s="85"/>
      <c r="D4432" s="85"/>
      <c r="E4432" s="85"/>
      <c r="F4432" s="85"/>
      <c r="G4432" s="85"/>
      <c r="H4432" s="85"/>
    </row>
    <row r="4433" spans="1:8">
      <c r="A4433" s="85"/>
      <c r="B4433" s="85"/>
      <c r="C4433" s="85"/>
      <c r="D4433" s="85"/>
      <c r="E4433" s="85"/>
      <c r="F4433" s="85"/>
      <c r="G4433" s="85"/>
      <c r="H4433" s="85"/>
    </row>
    <row r="4434" spans="1:8">
      <c r="A4434" s="85"/>
      <c r="B4434" s="85"/>
      <c r="C4434" s="85"/>
      <c r="D4434" s="85"/>
      <c r="E4434" s="85"/>
      <c r="F4434" s="85"/>
      <c r="G4434" s="85"/>
      <c r="H4434" s="85"/>
    </row>
    <row r="4435" spans="1:8">
      <c r="A4435" s="85"/>
      <c r="B4435" s="85"/>
      <c r="C4435" s="85"/>
      <c r="D4435" s="85"/>
      <c r="E4435" s="85"/>
      <c r="F4435" s="85"/>
      <c r="G4435" s="85"/>
      <c r="H4435" s="85"/>
    </row>
    <row r="4436" spans="1:8">
      <c r="A4436" s="85"/>
      <c r="B4436" s="85"/>
      <c r="C4436" s="85"/>
      <c r="D4436" s="85"/>
      <c r="E4436" s="85"/>
      <c r="F4436" s="85"/>
      <c r="G4436" s="85"/>
      <c r="H4436" s="85"/>
    </row>
    <row r="4437" spans="1:8">
      <c r="A4437" s="85"/>
      <c r="B4437" s="85"/>
      <c r="C4437" s="85"/>
      <c r="D4437" s="85"/>
      <c r="E4437" s="85"/>
      <c r="F4437" s="85"/>
      <c r="G4437" s="85"/>
      <c r="H4437" s="85"/>
    </row>
    <row r="4438" spans="1:8">
      <c r="A4438" s="85"/>
      <c r="B4438" s="85"/>
      <c r="C4438" s="85"/>
      <c r="D4438" s="85"/>
      <c r="E4438" s="85"/>
      <c r="F4438" s="85"/>
      <c r="G4438" s="85"/>
      <c r="H4438" s="85"/>
    </row>
    <row r="4439" spans="1:8">
      <c r="A4439" s="85"/>
      <c r="B4439" s="85"/>
      <c r="C4439" s="85"/>
      <c r="D4439" s="85"/>
      <c r="E4439" s="85"/>
      <c r="F4439" s="85"/>
      <c r="G4439" s="85"/>
      <c r="H4439" s="85"/>
    </row>
    <row r="4440" spans="1:8">
      <c r="A4440" s="85"/>
      <c r="B4440" s="85"/>
      <c r="C4440" s="85"/>
      <c r="D4440" s="85"/>
      <c r="E4440" s="85"/>
      <c r="F4440" s="85"/>
      <c r="G4440" s="85"/>
      <c r="H4440" s="85"/>
    </row>
    <row r="4441" spans="1:8">
      <c r="A4441" s="85"/>
      <c r="B4441" s="85"/>
      <c r="C4441" s="85"/>
      <c r="D4441" s="85"/>
      <c r="E4441" s="85"/>
      <c r="F4441" s="85"/>
      <c r="G4441" s="85"/>
      <c r="H4441" s="85"/>
    </row>
    <row r="4442" spans="1:8">
      <c r="A4442" s="85"/>
      <c r="B4442" s="85"/>
      <c r="C4442" s="85"/>
      <c r="D4442" s="85"/>
      <c r="E4442" s="85"/>
      <c r="F4442" s="85"/>
      <c r="G4442" s="85"/>
      <c r="H4442" s="85"/>
    </row>
    <row r="4443" spans="1:8">
      <c r="A4443" s="85"/>
      <c r="B4443" s="85"/>
      <c r="C4443" s="85"/>
      <c r="D4443" s="85"/>
      <c r="E4443" s="85"/>
      <c r="F4443" s="85"/>
      <c r="G4443" s="85"/>
      <c r="H4443" s="85"/>
    </row>
    <row r="4444" spans="1:8">
      <c r="A4444" s="85"/>
      <c r="B4444" s="85"/>
      <c r="C4444" s="85"/>
      <c r="D4444" s="85"/>
      <c r="E4444" s="85"/>
      <c r="F4444" s="85"/>
      <c r="G4444" s="85"/>
      <c r="H4444" s="85"/>
    </row>
    <row r="4445" spans="1:8">
      <c r="A4445" s="85"/>
      <c r="B4445" s="85"/>
      <c r="C4445" s="85"/>
      <c r="D4445" s="85"/>
      <c r="E4445" s="85"/>
      <c r="F4445" s="85"/>
      <c r="G4445" s="85"/>
      <c r="H4445" s="85"/>
    </row>
    <row r="4446" spans="1:8">
      <c r="A4446" s="85"/>
      <c r="B4446" s="85"/>
      <c r="C4446" s="85"/>
      <c r="D4446" s="85"/>
      <c r="E4446" s="85"/>
      <c r="F4446" s="85"/>
      <c r="G4446" s="85"/>
      <c r="H4446" s="85"/>
    </row>
    <row r="4447" spans="1:8">
      <c r="A4447" s="85"/>
      <c r="B4447" s="85"/>
      <c r="C4447" s="85"/>
      <c r="D4447" s="85"/>
      <c r="E4447" s="85"/>
      <c r="F4447" s="85"/>
      <c r="G4447" s="85"/>
      <c r="H4447" s="85"/>
    </row>
    <row r="4448" spans="1:8">
      <c r="A4448" s="85"/>
      <c r="B4448" s="85"/>
      <c r="C4448" s="85"/>
      <c r="D4448" s="85"/>
      <c r="E4448" s="85"/>
      <c r="F4448" s="85"/>
      <c r="G4448" s="85"/>
      <c r="H4448" s="85"/>
    </row>
    <row r="4449" spans="1:8">
      <c r="A4449" s="85"/>
      <c r="B4449" s="85"/>
      <c r="C4449" s="85"/>
      <c r="D4449" s="85"/>
      <c r="E4449" s="85"/>
      <c r="F4449" s="85"/>
      <c r="G4449" s="85"/>
      <c r="H4449" s="85"/>
    </row>
    <row r="4450" spans="1:8">
      <c r="A4450" s="85"/>
      <c r="B4450" s="85"/>
      <c r="C4450" s="85"/>
      <c r="D4450" s="85"/>
      <c r="E4450" s="85"/>
      <c r="F4450" s="85"/>
      <c r="G4450" s="85"/>
      <c r="H4450" s="85"/>
    </row>
    <row r="4451" spans="1:8">
      <c r="A4451" s="85"/>
      <c r="B4451" s="85"/>
      <c r="C4451" s="85"/>
      <c r="D4451" s="85"/>
      <c r="E4451" s="85"/>
      <c r="F4451" s="85"/>
      <c r="G4451" s="85"/>
      <c r="H4451" s="85"/>
    </row>
    <row r="4452" spans="1:8">
      <c r="A4452" s="85"/>
      <c r="B4452" s="85"/>
      <c r="C4452" s="85"/>
      <c r="D4452" s="85"/>
      <c r="E4452" s="85"/>
      <c r="F4452" s="85"/>
      <c r="G4452" s="85"/>
      <c r="H4452" s="85"/>
    </row>
    <row r="4453" spans="1:8">
      <c r="A4453" s="85"/>
      <c r="B4453" s="85"/>
      <c r="C4453" s="85"/>
      <c r="D4453" s="85"/>
      <c r="E4453" s="85"/>
      <c r="F4453" s="85"/>
      <c r="G4453" s="85"/>
      <c r="H4453" s="85"/>
    </row>
    <row r="4454" spans="1:8">
      <c r="A4454" s="85"/>
      <c r="B4454" s="85"/>
      <c r="C4454" s="85"/>
      <c r="D4454" s="85"/>
      <c r="E4454" s="85"/>
      <c r="F4454" s="85"/>
      <c r="G4454" s="85"/>
      <c r="H4454" s="85"/>
    </row>
    <row r="4455" spans="1:8">
      <c r="A4455" s="85"/>
      <c r="B4455" s="85"/>
      <c r="C4455" s="85"/>
      <c r="D4455" s="85"/>
      <c r="E4455" s="85"/>
      <c r="F4455" s="85"/>
      <c r="G4455" s="85"/>
      <c r="H4455" s="85"/>
    </row>
    <row r="4456" spans="1:8">
      <c r="A4456" s="85"/>
      <c r="B4456" s="85"/>
      <c r="C4456" s="85"/>
      <c r="D4456" s="85"/>
      <c r="E4456" s="85"/>
      <c r="F4456" s="85"/>
      <c r="G4456" s="85"/>
      <c r="H4456" s="85"/>
    </row>
    <row r="4457" spans="1:8">
      <c r="A4457" s="85"/>
      <c r="B4457" s="85"/>
      <c r="C4457" s="85"/>
      <c r="D4457" s="85"/>
      <c r="E4457" s="85"/>
      <c r="F4457" s="85"/>
      <c r="G4457" s="85"/>
      <c r="H4457" s="85"/>
    </row>
    <row r="4458" spans="1:8">
      <c r="A4458" s="85"/>
      <c r="B4458" s="85"/>
      <c r="C4458" s="85"/>
      <c r="D4458" s="85"/>
      <c r="E4458" s="85"/>
      <c r="F4458" s="85"/>
      <c r="G4458" s="85"/>
      <c r="H4458" s="85"/>
    </row>
    <row r="4459" spans="1:8">
      <c r="A4459" s="85"/>
      <c r="B4459" s="85"/>
      <c r="C4459" s="85"/>
      <c r="D4459" s="85"/>
      <c r="E4459" s="85"/>
      <c r="F4459" s="85"/>
      <c r="G4459" s="85"/>
      <c r="H4459" s="85"/>
    </row>
    <row r="4460" spans="1:8">
      <c r="A4460" s="85"/>
      <c r="B4460" s="85"/>
      <c r="C4460" s="85"/>
      <c r="D4460" s="85"/>
      <c r="E4460" s="85"/>
      <c r="F4460" s="85"/>
      <c r="G4460" s="85"/>
      <c r="H4460" s="85"/>
    </row>
    <row r="4461" spans="1:8">
      <c r="A4461" s="85"/>
      <c r="B4461" s="85"/>
      <c r="C4461" s="85"/>
      <c r="D4461" s="85"/>
      <c r="E4461" s="85"/>
      <c r="F4461" s="85"/>
      <c r="G4461" s="85"/>
      <c r="H4461" s="85"/>
    </row>
    <row r="4462" spans="1:8">
      <c r="A4462" s="85"/>
      <c r="B4462" s="85"/>
      <c r="C4462" s="85"/>
      <c r="D4462" s="85"/>
      <c r="E4462" s="85"/>
      <c r="F4462" s="85"/>
      <c r="G4462" s="85"/>
      <c r="H4462" s="85"/>
    </row>
    <row r="4463" spans="1:8">
      <c r="A4463" s="85"/>
      <c r="B4463" s="85"/>
      <c r="C4463" s="85"/>
      <c r="D4463" s="85"/>
      <c r="E4463" s="85"/>
      <c r="F4463" s="85"/>
      <c r="G4463" s="85"/>
      <c r="H4463" s="85"/>
    </row>
    <row r="4464" spans="1:8">
      <c r="A4464" s="85"/>
      <c r="B4464" s="85"/>
      <c r="C4464" s="85"/>
      <c r="D4464" s="85"/>
      <c r="E4464" s="85"/>
      <c r="F4464" s="85"/>
      <c r="G4464" s="85"/>
      <c r="H4464" s="85"/>
    </row>
    <row r="4465" spans="1:8">
      <c r="A4465" s="85"/>
      <c r="B4465" s="85"/>
      <c r="C4465" s="85"/>
      <c r="D4465" s="85"/>
      <c r="E4465" s="85"/>
      <c r="F4465" s="85"/>
      <c r="G4465" s="85"/>
      <c r="H4465" s="85"/>
    </row>
    <row r="4466" spans="1:8">
      <c r="A4466" s="85"/>
      <c r="B4466" s="85"/>
      <c r="C4466" s="85"/>
      <c r="D4466" s="85"/>
      <c r="E4466" s="85"/>
      <c r="F4466" s="85"/>
      <c r="G4466" s="85"/>
      <c r="H4466" s="85"/>
    </row>
    <row r="4467" spans="1:8">
      <c r="A4467" s="85"/>
      <c r="B4467" s="85"/>
      <c r="C4467" s="85"/>
      <c r="D4467" s="85"/>
      <c r="E4467" s="85"/>
      <c r="F4467" s="85"/>
      <c r="G4467" s="85"/>
      <c r="H4467" s="85"/>
    </row>
    <row r="4468" spans="1:8">
      <c r="A4468" s="85"/>
      <c r="B4468" s="85"/>
      <c r="C4468" s="85"/>
      <c r="D4468" s="85"/>
      <c r="E4468" s="85"/>
      <c r="F4468" s="85"/>
      <c r="G4468" s="85"/>
      <c r="H4468" s="85"/>
    </row>
    <row r="4469" spans="1:8">
      <c r="A4469" s="85"/>
      <c r="B4469" s="85"/>
      <c r="C4469" s="85"/>
      <c r="D4469" s="85"/>
      <c r="E4469" s="85"/>
      <c r="F4469" s="85"/>
      <c r="G4469" s="85"/>
      <c r="H4469" s="85"/>
    </row>
    <row r="4470" spans="1:8">
      <c r="A4470" s="85"/>
      <c r="B4470" s="85"/>
      <c r="C4470" s="85"/>
      <c r="D4470" s="85"/>
      <c r="E4470" s="85"/>
      <c r="F4470" s="85"/>
      <c r="G4470" s="85"/>
      <c r="H4470" s="85"/>
    </row>
    <row r="4471" spans="1:8">
      <c r="A4471" s="85"/>
      <c r="B4471" s="85"/>
      <c r="C4471" s="85"/>
      <c r="D4471" s="85"/>
      <c r="E4471" s="85"/>
      <c r="F4471" s="85"/>
      <c r="G4471" s="85"/>
      <c r="H4471" s="85"/>
    </row>
    <row r="4472" spans="1:8">
      <c r="A4472" s="85"/>
      <c r="B4472" s="85"/>
      <c r="C4472" s="85"/>
      <c r="D4472" s="85"/>
      <c r="E4472" s="85"/>
      <c r="F4472" s="85"/>
      <c r="G4472" s="85"/>
      <c r="H4472" s="85"/>
    </row>
    <row r="4473" spans="1:8">
      <c r="A4473" s="85"/>
      <c r="B4473" s="85"/>
      <c r="C4473" s="85"/>
      <c r="D4473" s="85"/>
      <c r="E4473" s="85"/>
      <c r="F4473" s="85"/>
      <c r="G4473" s="85"/>
      <c r="H4473" s="85"/>
    </row>
    <row r="4474" spans="1:8">
      <c r="A4474" s="85"/>
      <c r="B4474" s="85"/>
      <c r="C4474" s="85"/>
      <c r="D4474" s="85"/>
      <c r="E4474" s="85"/>
      <c r="F4474" s="85"/>
      <c r="G4474" s="85"/>
      <c r="H4474" s="85"/>
    </row>
    <row r="4475" spans="1:8">
      <c r="A4475" s="85"/>
      <c r="B4475" s="85"/>
      <c r="C4475" s="85"/>
      <c r="D4475" s="85"/>
      <c r="E4475" s="85"/>
      <c r="F4475" s="85"/>
      <c r="G4475" s="85"/>
      <c r="H4475" s="85"/>
    </row>
    <row r="4476" spans="1:8">
      <c r="A4476" s="85"/>
      <c r="B4476" s="85"/>
      <c r="C4476" s="85"/>
      <c r="D4476" s="85"/>
      <c r="E4476" s="85"/>
      <c r="F4476" s="85"/>
      <c r="G4476" s="85"/>
      <c r="H4476" s="85"/>
    </row>
    <row r="4477" spans="1:8">
      <c r="A4477" s="85"/>
      <c r="B4477" s="85"/>
      <c r="C4477" s="85"/>
      <c r="D4477" s="85"/>
      <c r="E4477" s="85"/>
      <c r="F4477" s="85"/>
      <c r="G4477" s="85"/>
      <c r="H4477" s="85"/>
    </row>
    <row r="4478" spans="1:8">
      <c r="A4478" s="85"/>
      <c r="B4478" s="85"/>
      <c r="C4478" s="85"/>
      <c r="D4478" s="85"/>
      <c r="E4478" s="85"/>
      <c r="F4478" s="85"/>
      <c r="G4478" s="85"/>
      <c r="H4478" s="85"/>
    </row>
    <row r="4479" spans="1:8">
      <c r="A4479" s="85"/>
      <c r="B4479" s="85"/>
      <c r="C4479" s="85"/>
      <c r="D4479" s="85"/>
      <c r="E4479" s="85"/>
      <c r="F4479" s="85"/>
      <c r="G4479" s="85"/>
      <c r="H4479" s="85"/>
    </row>
    <row r="4480" spans="1:8">
      <c r="A4480" s="85"/>
      <c r="B4480" s="85"/>
      <c r="C4480" s="85"/>
      <c r="D4480" s="85"/>
      <c r="E4480" s="85"/>
      <c r="F4480" s="85"/>
      <c r="G4480" s="85"/>
      <c r="H4480" s="85"/>
    </row>
    <row r="4481" spans="1:8">
      <c r="A4481" s="85"/>
      <c r="B4481" s="85"/>
      <c r="C4481" s="85"/>
      <c r="D4481" s="85"/>
      <c r="E4481" s="85"/>
      <c r="F4481" s="85"/>
      <c r="G4481" s="85"/>
      <c r="H4481" s="85"/>
    </row>
    <row r="4482" spans="1:8">
      <c r="A4482" s="85"/>
      <c r="B4482" s="85"/>
      <c r="C4482" s="85"/>
      <c r="D4482" s="85"/>
      <c r="E4482" s="85"/>
      <c r="F4482" s="85"/>
      <c r="G4482" s="85"/>
      <c r="H4482" s="85"/>
    </row>
    <row r="4483" spans="1:8">
      <c r="A4483" s="85"/>
      <c r="B4483" s="85"/>
      <c r="C4483" s="85"/>
      <c r="D4483" s="85"/>
      <c r="E4483" s="85"/>
      <c r="F4483" s="85"/>
      <c r="G4483" s="85"/>
      <c r="H4483" s="85"/>
    </row>
    <row r="4484" spans="1:8">
      <c r="A4484" s="85"/>
      <c r="B4484" s="85"/>
      <c r="C4484" s="85"/>
      <c r="D4484" s="85"/>
      <c r="E4484" s="85"/>
      <c r="F4484" s="85"/>
      <c r="G4484" s="85"/>
      <c r="H4484" s="85"/>
    </row>
    <row r="4485" spans="1:8">
      <c r="A4485" s="85"/>
      <c r="B4485" s="85"/>
      <c r="C4485" s="85"/>
      <c r="D4485" s="85"/>
      <c r="E4485" s="85"/>
      <c r="F4485" s="85"/>
      <c r="G4485" s="85"/>
      <c r="H4485" s="85"/>
    </row>
    <row r="4486" spans="1:8">
      <c r="A4486" s="85"/>
      <c r="B4486" s="85"/>
      <c r="C4486" s="85"/>
      <c r="D4486" s="85"/>
      <c r="E4486" s="85"/>
      <c r="F4486" s="85"/>
      <c r="G4486" s="85"/>
      <c r="H4486" s="85"/>
    </row>
    <row r="4487" spans="1:8">
      <c r="A4487" s="85"/>
      <c r="B4487" s="85"/>
      <c r="C4487" s="85"/>
      <c r="D4487" s="85"/>
      <c r="E4487" s="85"/>
      <c r="F4487" s="85"/>
      <c r="G4487" s="85"/>
      <c r="H4487" s="85"/>
    </row>
    <row r="4488" spans="1:8">
      <c r="A4488" s="85"/>
      <c r="B4488" s="85"/>
      <c r="C4488" s="85"/>
      <c r="D4488" s="85"/>
      <c r="E4488" s="85"/>
      <c r="F4488" s="85"/>
      <c r="G4488" s="85"/>
      <c r="H4488" s="85"/>
    </row>
    <row r="4489" spans="1:8">
      <c r="A4489" s="85"/>
      <c r="B4489" s="85"/>
      <c r="C4489" s="85"/>
      <c r="D4489" s="85"/>
      <c r="E4489" s="85"/>
      <c r="F4489" s="85"/>
      <c r="G4489" s="85"/>
      <c r="H4489" s="85"/>
    </row>
    <row r="4490" spans="1:8">
      <c r="A4490" s="85"/>
      <c r="B4490" s="85"/>
      <c r="C4490" s="85"/>
      <c r="D4490" s="85"/>
      <c r="E4490" s="85"/>
      <c r="F4490" s="85"/>
      <c r="G4490" s="85"/>
      <c r="H4490" s="85"/>
    </row>
    <row r="4491" spans="1:8">
      <c r="A4491" s="85"/>
      <c r="B4491" s="85"/>
      <c r="C4491" s="85"/>
      <c r="D4491" s="85"/>
      <c r="E4491" s="85"/>
      <c r="F4491" s="85"/>
      <c r="G4491" s="85"/>
      <c r="H4491" s="85"/>
    </row>
    <row r="4492" spans="1:8">
      <c r="A4492" s="85"/>
      <c r="B4492" s="85"/>
      <c r="C4492" s="85"/>
      <c r="D4492" s="85"/>
      <c r="E4492" s="85"/>
      <c r="F4492" s="85"/>
      <c r="G4492" s="85"/>
      <c r="H4492" s="85"/>
    </row>
    <row r="4493" spans="1:8">
      <c r="A4493" s="85"/>
      <c r="B4493" s="85"/>
      <c r="C4493" s="85"/>
      <c r="D4493" s="85"/>
      <c r="E4493" s="85"/>
      <c r="F4493" s="85"/>
      <c r="G4493" s="85"/>
      <c r="H4493" s="85"/>
    </row>
    <row r="4494" spans="1:8">
      <c r="A4494" s="85"/>
      <c r="B4494" s="85"/>
      <c r="C4494" s="85"/>
      <c r="D4494" s="85"/>
      <c r="E4494" s="85"/>
      <c r="F4494" s="85"/>
      <c r="G4494" s="85"/>
      <c r="H4494" s="85"/>
    </row>
    <row r="4495" spans="1:8">
      <c r="A4495" s="85"/>
      <c r="B4495" s="85"/>
      <c r="C4495" s="85"/>
      <c r="D4495" s="85"/>
      <c r="E4495" s="85"/>
      <c r="F4495" s="85"/>
      <c r="G4495" s="85"/>
      <c r="H4495" s="85"/>
    </row>
    <row r="4496" spans="1:8">
      <c r="A4496" s="85"/>
      <c r="B4496" s="85"/>
      <c r="C4496" s="85"/>
      <c r="D4496" s="85"/>
      <c r="E4496" s="85"/>
      <c r="F4496" s="85"/>
      <c r="G4496" s="85"/>
      <c r="H4496" s="85"/>
    </row>
    <row r="4497" spans="1:8">
      <c r="A4497" s="85"/>
      <c r="B4497" s="85"/>
      <c r="C4497" s="85"/>
      <c r="D4497" s="85"/>
      <c r="E4497" s="85"/>
      <c r="F4497" s="85"/>
      <c r="G4497" s="85"/>
      <c r="H4497" s="85"/>
    </row>
    <row r="4498" spans="1:8">
      <c r="A4498" s="85"/>
      <c r="B4498" s="85"/>
      <c r="C4498" s="85"/>
      <c r="D4498" s="85"/>
      <c r="E4498" s="85"/>
      <c r="F4498" s="85"/>
      <c r="G4498" s="85"/>
      <c r="H4498" s="85"/>
    </row>
    <row r="4499" spans="1:8">
      <c r="A4499" s="85"/>
      <c r="B4499" s="85"/>
      <c r="C4499" s="85"/>
      <c r="D4499" s="85"/>
      <c r="E4499" s="85"/>
      <c r="F4499" s="85"/>
      <c r="G4499" s="85"/>
      <c r="H4499" s="85"/>
    </row>
    <row r="4500" spans="1:8">
      <c r="A4500" s="85"/>
      <c r="B4500" s="85"/>
      <c r="C4500" s="85"/>
      <c r="D4500" s="85"/>
      <c r="E4500" s="85"/>
      <c r="F4500" s="85"/>
      <c r="G4500" s="85"/>
      <c r="H4500" s="85"/>
    </row>
    <row r="4501" spans="1:8">
      <c r="A4501" s="85"/>
      <c r="B4501" s="85"/>
      <c r="C4501" s="85"/>
      <c r="D4501" s="85"/>
      <c r="E4501" s="85"/>
      <c r="F4501" s="85"/>
      <c r="G4501" s="85"/>
      <c r="H4501" s="85"/>
    </row>
    <row r="4502" spans="1:8">
      <c r="A4502" s="85"/>
      <c r="B4502" s="85"/>
      <c r="C4502" s="85"/>
      <c r="D4502" s="85"/>
      <c r="E4502" s="85"/>
      <c r="F4502" s="85"/>
      <c r="G4502" s="85"/>
      <c r="H4502" s="85"/>
    </row>
    <row r="4503" spans="1:8">
      <c r="A4503" s="85"/>
      <c r="B4503" s="85"/>
      <c r="C4503" s="85"/>
      <c r="D4503" s="85"/>
      <c r="E4503" s="85"/>
      <c r="F4503" s="85"/>
      <c r="G4503" s="85"/>
      <c r="H4503" s="85"/>
    </row>
    <row r="4504" spans="1:8">
      <c r="A4504" s="85"/>
      <c r="B4504" s="85"/>
      <c r="C4504" s="85"/>
      <c r="D4504" s="85"/>
      <c r="E4504" s="85"/>
      <c r="F4504" s="85"/>
      <c r="G4504" s="85"/>
      <c r="H4504" s="85"/>
    </row>
    <row r="4505" spans="1:8">
      <c r="A4505" s="85"/>
      <c r="B4505" s="85"/>
      <c r="C4505" s="85"/>
      <c r="D4505" s="85"/>
      <c r="E4505" s="85"/>
      <c r="F4505" s="85"/>
      <c r="G4505" s="85"/>
      <c r="H4505" s="85"/>
    </row>
    <row r="4506" spans="1:8">
      <c r="A4506" s="85"/>
      <c r="B4506" s="85"/>
      <c r="C4506" s="85"/>
      <c r="D4506" s="85"/>
      <c r="E4506" s="85"/>
      <c r="F4506" s="85"/>
      <c r="G4506" s="85"/>
      <c r="H4506" s="85"/>
    </row>
    <row r="4507" spans="1:8">
      <c r="A4507" s="85"/>
      <c r="B4507" s="85"/>
      <c r="C4507" s="85"/>
      <c r="D4507" s="85"/>
      <c r="E4507" s="85"/>
      <c r="F4507" s="85"/>
      <c r="G4507" s="85"/>
      <c r="H4507" s="85"/>
    </row>
    <row r="4508" spans="1:8">
      <c r="A4508" s="85"/>
      <c r="B4508" s="85"/>
      <c r="C4508" s="85"/>
      <c r="D4508" s="85"/>
      <c r="E4508" s="85"/>
      <c r="F4508" s="85"/>
      <c r="G4508" s="85"/>
      <c r="H4508" s="85"/>
    </row>
    <row r="4509" spans="1:8">
      <c r="A4509" s="85"/>
      <c r="B4509" s="85"/>
      <c r="C4509" s="85"/>
      <c r="D4509" s="85"/>
      <c r="E4509" s="85"/>
      <c r="F4509" s="85"/>
      <c r="G4509" s="85"/>
      <c r="H4509" s="85"/>
    </row>
    <row r="4510" spans="1:8">
      <c r="A4510" s="85"/>
      <c r="B4510" s="85"/>
      <c r="C4510" s="85"/>
      <c r="D4510" s="85"/>
      <c r="E4510" s="85"/>
      <c r="F4510" s="85"/>
      <c r="G4510" s="85"/>
      <c r="H4510" s="85"/>
    </row>
    <row r="4511" spans="1:8">
      <c r="A4511" s="85"/>
      <c r="B4511" s="85"/>
      <c r="C4511" s="85"/>
      <c r="D4511" s="85"/>
      <c r="E4511" s="85"/>
      <c r="F4511" s="85"/>
      <c r="G4511" s="85"/>
      <c r="H4511" s="85"/>
    </row>
    <row r="4512" spans="1:8">
      <c r="A4512" s="85"/>
      <c r="B4512" s="85"/>
      <c r="C4512" s="85"/>
      <c r="D4512" s="85"/>
      <c r="E4512" s="85"/>
      <c r="F4512" s="85"/>
      <c r="G4512" s="85"/>
      <c r="H4512" s="85"/>
    </row>
    <row r="4513" spans="1:8">
      <c r="A4513" s="85"/>
      <c r="B4513" s="85"/>
      <c r="C4513" s="85"/>
      <c r="D4513" s="85"/>
      <c r="E4513" s="85"/>
      <c r="F4513" s="85"/>
      <c r="G4513" s="85"/>
      <c r="H4513" s="85"/>
    </row>
    <row r="4514" spans="1:8">
      <c r="A4514" s="85"/>
      <c r="B4514" s="85"/>
      <c r="C4514" s="85"/>
      <c r="D4514" s="85"/>
      <c r="E4514" s="85"/>
      <c r="F4514" s="85"/>
      <c r="G4514" s="85"/>
      <c r="H4514" s="85"/>
    </row>
    <row r="4515" spans="1:8">
      <c r="A4515" s="85"/>
      <c r="B4515" s="85"/>
      <c r="C4515" s="85"/>
      <c r="D4515" s="85"/>
      <c r="E4515" s="85"/>
      <c r="F4515" s="85"/>
      <c r="G4515" s="85"/>
      <c r="H4515" s="85"/>
    </row>
    <row r="4516" spans="1:8">
      <c r="A4516" s="85"/>
      <c r="B4516" s="85"/>
      <c r="C4516" s="85"/>
      <c r="D4516" s="85"/>
      <c r="E4516" s="85"/>
      <c r="F4516" s="85"/>
      <c r="G4516" s="85"/>
      <c r="H4516" s="85"/>
    </row>
    <row r="4517" spans="1:8">
      <c r="A4517" s="85"/>
      <c r="B4517" s="85"/>
      <c r="C4517" s="85"/>
      <c r="D4517" s="85"/>
      <c r="E4517" s="85"/>
      <c r="F4517" s="85"/>
      <c r="G4517" s="85"/>
      <c r="H4517" s="85"/>
    </row>
    <row r="4518" spans="1:8">
      <c r="A4518" s="85"/>
      <c r="B4518" s="85"/>
      <c r="C4518" s="85"/>
      <c r="D4518" s="85"/>
      <c r="E4518" s="85"/>
      <c r="F4518" s="85"/>
      <c r="G4518" s="85"/>
      <c r="H4518" s="85"/>
    </row>
    <row r="4519" spans="1:8">
      <c r="A4519" s="85"/>
      <c r="B4519" s="85"/>
      <c r="C4519" s="85"/>
      <c r="D4519" s="85"/>
      <c r="E4519" s="85"/>
      <c r="F4519" s="85"/>
      <c r="G4519" s="85"/>
      <c r="H4519" s="85"/>
    </row>
    <row r="4520" spans="1:8">
      <c r="A4520" s="85"/>
      <c r="B4520" s="85"/>
      <c r="C4520" s="85"/>
      <c r="D4520" s="85"/>
      <c r="E4520" s="85"/>
      <c r="F4520" s="85"/>
      <c r="G4520" s="85"/>
      <c r="H4520" s="85"/>
    </row>
    <row r="4521" spans="1:8">
      <c r="A4521" s="85"/>
      <c r="B4521" s="85"/>
      <c r="C4521" s="85"/>
      <c r="D4521" s="85"/>
      <c r="E4521" s="85"/>
      <c r="F4521" s="85"/>
      <c r="G4521" s="85"/>
      <c r="H4521" s="85"/>
    </row>
    <row r="4522" spans="1:8">
      <c r="A4522" s="85"/>
      <c r="B4522" s="85"/>
      <c r="C4522" s="85"/>
      <c r="D4522" s="85"/>
      <c r="E4522" s="85"/>
      <c r="F4522" s="85"/>
      <c r="G4522" s="85"/>
      <c r="H4522" s="85"/>
    </row>
    <row r="4523" spans="1:8">
      <c r="A4523" s="85"/>
      <c r="B4523" s="85"/>
      <c r="C4523" s="85"/>
      <c r="D4523" s="85"/>
      <c r="E4523" s="85"/>
      <c r="F4523" s="85"/>
      <c r="G4523" s="85"/>
      <c r="H4523" s="85"/>
    </row>
    <row r="4524" spans="1:8">
      <c r="A4524" s="85"/>
      <c r="B4524" s="85"/>
      <c r="C4524" s="85"/>
      <c r="D4524" s="85"/>
      <c r="E4524" s="85"/>
      <c r="F4524" s="85"/>
      <c r="G4524" s="85"/>
      <c r="H4524" s="85"/>
    </row>
    <row r="4525" spans="1:8">
      <c r="A4525" s="85"/>
      <c r="B4525" s="85"/>
      <c r="C4525" s="85"/>
      <c r="D4525" s="85"/>
      <c r="E4525" s="85"/>
      <c r="F4525" s="85"/>
      <c r="G4525" s="85"/>
      <c r="H4525" s="85"/>
    </row>
    <row r="4526" spans="1:8">
      <c r="A4526" s="85"/>
      <c r="B4526" s="85"/>
      <c r="C4526" s="85"/>
      <c r="D4526" s="85"/>
      <c r="E4526" s="85"/>
      <c r="F4526" s="85"/>
      <c r="G4526" s="85"/>
      <c r="H4526" s="85"/>
    </row>
    <row r="4527" spans="1:8">
      <c r="A4527" s="85"/>
      <c r="B4527" s="85"/>
      <c r="C4527" s="85"/>
      <c r="D4527" s="85"/>
      <c r="E4527" s="85"/>
      <c r="F4527" s="85"/>
      <c r="G4527" s="85"/>
      <c r="H4527" s="85"/>
    </row>
    <row r="4528" spans="1:8">
      <c r="A4528" s="85"/>
      <c r="B4528" s="85"/>
      <c r="C4528" s="85"/>
      <c r="D4528" s="85"/>
      <c r="E4528" s="85"/>
      <c r="F4528" s="85"/>
      <c r="G4528" s="85"/>
      <c r="H4528" s="85"/>
    </row>
    <row r="4529" spans="1:8">
      <c r="A4529" s="85"/>
      <c r="B4529" s="85"/>
      <c r="C4529" s="85"/>
      <c r="D4529" s="85"/>
      <c r="E4529" s="85"/>
      <c r="F4529" s="85"/>
      <c r="G4529" s="85"/>
      <c r="H4529" s="85"/>
    </row>
    <row r="4530" spans="1:8">
      <c r="A4530" s="85"/>
      <c r="B4530" s="85"/>
      <c r="C4530" s="85"/>
      <c r="D4530" s="85"/>
      <c r="E4530" s="85"/>
      <c r="F4530" s="85"/>
      <c r="G4530" s="85"/>
      <c r="H4530" s="85"/>
    </row>
    <row r="4531" spans="1:8">
      <c r="A4531" s="85"/>
      <c r="B4531" s="85"/>
      <c r="C4531" s="85"/>
      <c r="D4531" s="85"/>
      <c r="E4531" s="85"/>
      <c r="F4531" s="85"/>
      <c r="G4531" s="85"/>
      <c r="H4531" s="85"/>
    </row>
    <row r="4532" spans="1:8">
      <c r="A4532" s="85"/>
      <c r="B4532" s="85"/>
      <c r="C4532" s="85"/>
      <c r="D4532" s="85"/>
      <c r="E4532" s="85"/>
      <c r="F4532" s="85"/>
      <c r="G4532" s="85"/>
      <c r="H4532" s="85"/>
    </row>
    <row r="4533" spans="1:8">
      <c r="A4533" s="85"/>
      <c r="B4533" s="85"/>
      <c r="C4533" s="85"/>
      <c r="D4533" s="85"/>
      <c r="E4533" s="85"/>
      <c r="F4533" s="85"/>
      <c r="G4533" s="85"/>
      <c r="H4533" s="85"/>
    </row>
    <row r="4534" spans="1:8">
      <c r="A4534" s="85"/>
      <c r="B4534" s="85"/>
      <c r="C4534" s="85"/>
      <c r="D4534" s="85"/>
      <c r="E4534" s="85"/>
      <c r="F4534" s="85"/>
      <c r="G4534" s="85"/>
      <c r="H4534" s="85"/>
    </row>
    <row r="4535" spans="1:8">
      <c r="A4535" s="85"/>
      <c r="B4535" s="85"/>
      <c r="C4535" s="85"/>
      <c r="D4535" s="85"/>
      <c r="E4535" s="85"/>
      <c r="F4535" s="85"/>
      <c r="G4535" s="85"/>
      <c r="H4535" s="85"/>
    </row>
    <row r="4536" spans="1:8">
      <c r="A4536" s="85"/>
      <c r="B4536" s="85"/>
      <c r="C4536" s="85"/>
      <c r="D4536" s="85"/>
      <c r="E4536" s="85"/>
      <c r="F4536" s="85"/>
      <c r="G4536" s="85"/>
      <c r="H4536" s="85"/>
    </row>
    <row r="4537" spans="1:8">
      <c r="A4537" s="85"/>
      <c r="B4537" s="85"/>
      <c r="C4537" s="85"/>
      <c r="D4537" s="85"/>
      <c r="E4537" s="85"/>
      <c r="F4537" s="85"/>
      <c r="G4537" s="85"/>
      <c r="H4537" s="85"/>
    </row>
    <row r="4538" spans="1:8">
      <c r="A4538" s="85"/>
      <c r="B4538" s="85"/>
      <c r="C4538" s="85"/>
      <c r="D4538" s="85"/>
      <c r="E4538" s="85"/>
      <c r="F4538" s="85"/>
      <c r="G4538" s="85"/>
      <c r="H4538" s="85"/>
    </row>
    <row r="4539" spans="1:8">
      <c r="A4539" s="85"/>
      <c r="B4539" s="85"/>
      <c r="C4539" s="85"/>
      <c r="D4539" s="85"/>
      <c r="E4539" s="85"/>
      <c r="F4539" s="85"/>
      <c r="G4539" s="85"/>
      <c r="H4539" s="85"/>
    </row>
    <row r="4540" spans="1:8">
      <c r="A4540" s="85"/>
      <c r="B4540" s="85"/>
      <c r="C4540" s="85"/>
      <c r="D4540" s="85"/>
      <c r="E4540" s="85"/>
      <c r="F4540" s="85"/>
      <c r="G4540" s="85"/>
      <c r="H4540" s="85"/>
    </row>
    <row r="4541" spans="1:8">
      <c r="A4541" s="85"/>
      <c r="B4541" s="85"/>
      <c r="C4541" s="85"/>
      <c r="D4541" s="85"/>
      <c r="E4541" s="85"/>
      <c r="F4541" s="85"/>
      <c r="G4541" s="85"/>
      <c r="H4541" s="85"/>
    </row>
    <row r="4542" spans="1:8">
      <c r="A4542" s="85"/>
      <c r="B4542" s="85"/>
      <c r="C4542" s="85"/>
      <c r="D4542" s="85"/>
      <c r="E4542" s="85"/>
      <c r="F4542" s="85"/>
      <c r="G4542" s="85"/>
      <c r="H4542" s="85"/>
    </row>
    <row r="4543" spans="1:8">
      <c r="A4543" s="85"/>
      <c r="B4543" s="85"/>
      <c r="C4543" s="85"/>
      <c r="D4543" s="85"/>
      <c r="E4543" s="85"/>
      <c r="F4543" s="85"/>
      <c r="G4543" s="85"/>
      <c r="H4543" s="85"/>
    </row>
    <row r="4544" spans="1:8">
      <c r="A4544" s="85"/>
      <c r="B4544" s="85"/>
      <c r="C4544" s="85"/>
      <c r="D4544" s="85"/>
      <c r="E4544" s="85"/>
      <c r="F4544" s="85"/>
      <c r="G4544" s="85"/>
      <c r="H4544" s="85"/>
    </row>
    <row r="4545" spans="1:8">
      <c r="A4545" s="85"/>
      <c r="B4545" s="85"/>
      <c r="C4545" s="85"/>
      <c r="D4545" s="85"/>
      <c r="E4545" s="85"/>
      <c r="F4545" s="85"/>
      <c r="G4545" s="85"/>
      <c r="H4545" s="85"/>
    </row>
    <row r="4546" spans="1:8">
      <c r="A4546" s="85"/>
      <c r="B4546" s="85"/>
      <c r="C4546" s="85"/>
      <c r="D4546" s="85"/>
      <c r="E4546" s="85"/>
      <c r="F4546" s="85"/>
      <c r="G4546" s="85"/>
      <c r="H4546" s="85"/>
    </row>
    <row r="4547" spans="1:8">
      <c r="A4547" s="85"/>
      <c r="B4547" s="85"/>
      <c r="C4547" s="85"/>
      <c r="D4547" s="85"/>
      <c r="E4547" s="85"/>
      <c r="F4547" s="85"/>
      <c r="G4547" s="85"/>
      <c r="H4547" s="85"/>
    </row>
    <row r="4548" spans="1:8">
      <c r="A4548" s="85"/>
      <c r="B4548" s="85"/>
      <c r="C4548" s="85"/>
      <c r="D4548" s="85"/>
      <c r="E4548" s="85"/>
      <c r="F4548" s="85"/>
      <c r="G4548" s="85"/>
      <c r="H4548" s="85"/>
    </row>
    <row r="4549" spans="1:8">
      <c r="A4549" s="85"/>
      <c r="B4549" s="85"/>
      <c r="C4549" s="85"/>
      <c r="D4549" s="85"/>
      <c r="E4549" s="85"/>
      <c r="F4549" s="85"/>
      <c r="G4549" s="85"/>
      <c r="H4549" s="85"/>
    </row>
    <row r="4550" spans="1:8">
      <c r="A4550" s="85"/>
      <c r="B4550" s="85"/>
      <c r="C4550" s="85"/>
      <c r="D4550" s="85"/>
      <c r="E4550" s="85"/>
      <c r="F4550" s="85"/>
      <c r="G4550" s="85"/>
      <c r="H4550" s="85"/>
    </row>
    <row r="4551" spans="1:8">
      <c r="A4551" s="85"/>
      <c r="B4551" s="85"/>
      <c r="C4551" s="85"/>
      <c r="D4551" s="85"/>
      <c r="E4551" s="85"/>
      <c r="F4551" s="85"/>
      <c r="G4551" s="85"/>
      <c r="H4551" s="85"/>
    </row>
    <row r="4552" spans="1:8">
      <c r="A4552" s="85"/>
      <c r="B4552" s="85"/>
      <c r="C4552" s="85"/>
      <c r="D4552" s="85"/>
      <c r="E4552" s="85"/>
      <c r="F4552" s="85"/>
      <c r="G4552" s="85"/>
      <c r="H4552" s="85"/>
    </row>
    <row r="4553" spans="1:8">
      <c r="A4553" s="85"/>
      <c r="B4553" s="85"/>
      <c r="C4553" s="85"/>
      <c r="D4553" s="85"/>
      <c r="E4553" s="85"/>
      <c r="F4553" s="85"/>
      <c r="G4553" s="85"/>
      <c r="H4553" s="85"/>
    </row>
    <row r="4554" spans="1:8">
      <c r="A4554" s="85"/>
      <c r="B4554" s="85"/>
      <c r="C4554" s="85"/>
      <c r="D4554" s="85"/>
      <c r="E4554" s="85"/>
      <c r="F4554" s="85"/>
      <c r="G4554" s="85"/>
      <c r="H4554" s="85"/>
    </row>
    <row r="4555" spans="1:8">
      <c r="A4555" s="85"/>
      <c r="B4555" s="85"/>
      <c r="C4555" s="85"/>
      <c r="D4555" s="85"/>
      <c r="E4555" s="85"/>
      <c r="F4555" s="85"/>
      <c r="G4555" s="85"/>
      <c r="H4555" s="85"/>
    </row>
    <row r="4556" spans="1:8">
      <c r="A4556" s="85"/>
      <c r="B4556" s="85"/>
      <c r="C4556" s="85"/>
      <c r="D4556" s="85"/>
      <c r="E4556" s="85"/>
      <c r="F4556" s="85"/>
      <c r="G4556" s="85"/>
      <c r="H4556" s="85"/>
    </row>
    <row r="4557" spans="1:8">
      <c r="A4557" s="85"/>
      <c r="B4557" s="85"/>
      <c r="C4557" s="85"/>
      <c r="D4557" s="85"/>
      <c r="E4557" s="85"/>
      <c r="F4557" s="85"/>
      <c r="G4557" s="85"/>
      <c r="H4557" s="85"/>
    </row>
    <row r="4558" spans="1:8">
      <c r="A4558" s="85"/>
      <c r="B4558" s="85"/>
      <c r="C4558" s="85"/>
      <c r="D4558" s="85"/>
      <c r="E4558" s="85"/>
      <c r="F4558" s="85"/>
      <c r="G4558" s="85"/>
      <c r="H4558" s="85"/>
    </row>
    <row r="4559" spans="1:8">
      <c r="A4559" s="85"/>
      <c r="B4559" s="85"/>
      <c r="C4559" s="85"/>
      <c r="D4559" s="85"/>
      <c r="E4559" s="85"/>
      <c r="F4559" s="85"/>
      <c r="G4559" s="85"/>
      <c r="H4559" s="85"/>
    </row>
    <row r="4560" spans="1:8">
      <c r="A4560" s="85"/>
      <c r="B4560" s="85"/>
      <c r="C4560" s="85"/>
      <c r="D4560" s="85"/>
      <c r="E4560" s="85"/>
      <c r="F4560" s="85"/>
      <c r="G4560" s="85"/>
      <c r="H4560" s="85"/>
    </row>
    <row r="4561" spans="1:8">
      <c r="A4561" s="85"/>
      <c r="B4561" s="85"/>
      <c r="C4561" s="85"/>
      <c r="D4561" s="85"/>
      <c r="E4561" s="85"/>
      <c r="F4561" s="85"/>
      <c r="G4561" s="85"/>
      <c r="H4561" s="85"/>
    </row>
    <row r="4562" spans="1:8">
      <c r="A4562" s="85"/>
      <c r="B4562" s="85"/>
      <c r="C4562" s="85"/>
      <c r="D4562" s="85"/>
      <c r="E4562" s="85"/>
      <c r="F4562" s="85"/>
      <c r="G4562" s="85"/>
      <c r="H4562" s="85"/>
    </row>
    <row r="4563" spans="1:8">
      <c r="A4563" s="85"/>
      <c r="B4563" s="85"/>
      <c r="C4563" s="85"/>
      <c r="D4563" s="85"/>
      <c r="E4563" s="85"/>
      <c r="F4563" s="85"/>
      <c r="G4563" s="85"/>
      <c r="H4563" s="85"/>
    </row>
    <row r="4564" spans="1:8">
      <c r="A4564" s="85"/>
      <c r="B4564" s="85"/>
      <c r="C4564" s="85"/>
      <c r="D4564" s="85"/>
      <c r="E4564" s="85"/>
      <c r="F4564" s="85"/>
      <c r="G4564" s="85"/>
      <c r="H4564" s="85"/>
    </row>
    <row r="4565" spans="1:8">
      <c r="A4565" s="85"/>
      <c r="B4565" s="85"/>
      <c r="C4565" s="85"/>
      <c r="D4565" s="85"/>
      <c r="E4565" s="85"/>
      <c r="F4565" s="85"/>
      <c r="G4565" s="85"/>
      <c r="H4565" s="85"/>
    </row>
    <row r="4566" spans="1:8">
      <c r="A4566" s="85"/>
      <c r="B4566" s="85"/>
      <c r="C4566" s="85"/>
      <c r="D4566" s="85"/>
      <c r="E4566" s="85"/>
      <c r="F4566" s="85"/>
      <c r="G4566" s="85"/>
      <c r="H4566" s="85"/>
    </row>
    <row r="4567" spans="1:8">
      <c r="A4567" s="85"/>
      <c r="B4567" s="85"/>
      <c r="C4567" s="85"/>
      <c r="D4567" s="85"/>
      <c r="E4567" s="85"/>
      <c r="F4567" s="85"/>
      <c r="G4567" s="85"/>
      <c r="H4567" s="85"/>
    </row>
    <row r="4568" spans="1:8">
      <c r="A4568" s="85"/>
      <c r="B4568" s="85"/>
      <c r="C4568" s="85"/>
      <c r="D4568" s="85"/>
      <c r="E4568" s="85"/>
      <c r="F4568" s="85"/>
      <c r="G4568" s="85"/>
      <c r="H4568" s="85"/>
    </row>
    <row r="4569" spans="1:8">
      <c r="A4569" s="85"/>
      <c r="B4569" s="85"/>
      <c r="C4569" s="85"/>
      <c r="D4569" s="85"/>
      <c r="E4569" s="85"/>
      <c r="F4569" s="85"/>
      <c r="G4569" s="85"/>
      <c r="H4569" s="85"/>
    </row>
    <row r="4570" spans="1:8">
      <c r="A4570" s="85"/>
      <c r="B4570" s="85"/>
      <c r="C4570" s="85"/>
      <c r="D4570" s="85"/>
      <c r="E4570" s="85"/>
      <c r="F4570" s="85"/>
      <c r="G4570" s="85"/>
      <c r="H4570" s="85"/>
    </row>
    <row r="4571" spans="1:8">
      <c r="A4571" s="85"/>
      <c r="B4571" s="85"/>
      <c r="C4571" s="85"/>
      <c r="D4571" s="85"/>
      <c r="E4571" s="85"/>
      <c r="F4571" s="85"/>
      <c r="G4571" s="85"/>
      <c r="H4571" s="85"/>
    </row>
    <row r="4572" spans="1:8">
      <c r="A4572" s="85"/>
      <c r="B4572" s="85"/>
      <c r="C4572" s="85"/>
      <c r="D4572" s="85"/>
      <c r="E4572" s="85"/>
      <c r="F4572" s="85"/>
      <c r="G4572" s="85"/>
      <c r="H4572" s="85"/>
    </row>
    <row r="4573" spans="1:8">
      <c r="A4573" s="85"/>
      <c r="B4573" s="85"/>
      <c r="C4573" s="85"/>
      <c r="D4573" s="85"/>
      <c r="E4573" s="85"/>
      <c r="F4573" s="85"/>
      <c r="G4573" s="85"/>
      <c r="H4573" s="85"/>
    </row>
    <row r="4574" spans="1:8">
      <c r="A4574" s="85"/>
      <c r="B4574" s="85"/>
      <c r="C4574" s="85"/>
      <c r="D4574" s="85"/>
      <c r="E4574" s="85"/>
      <c r="F4574" s="85"/>
      <c r="G4574" s="85"/>
      <c r="H4574" s="85"/>
    </row>
    <row r="4575" spans="1:8">
      <c r="A4575" s="85"/>
      <c r="B4575" s="85"/>
      <c r="C4575" s="85"/>
      <c r="D4575" s="85"/>
      <c r="E4575" s="85"/>
      <c r="F4575" s="85"/>
      <c r="G4575" s="85"/>
      <c r="H4575" s="85"/>
    </row>
    <row r="4576" spans="1:8">
      <c r="A4576" s="85"/>
      <c r="B4576" s="85"/>
      <c r="C4576" s="85"/>
      <c r="D4576" s="85"/>
      <c r="E4576" s="85"/>
      <c r="F4576" s="85"/>
      <c r="G4576" s="85"/>
      <c r="H4576" s="85"/>
    </row>
    <row r="4577" spans="1:8">
      <c r="A4577" s="85"/>
      <c r="B4577" s="85"/>
      <c r="C4577" s="85"/>
      <c r="D4577" s="85"/>
      <c r="E4577" s="85"/>
      <c r="F4577" s="85"/>
      <c r="G4577" s="85"/>
      <c r="H4577" s="85"/>
    </row>
    <row r="4578" spans="1:8">
      <c r="A4578" s="85"/>
      <c r="B4578" s="85"/>
      <c r="C4578" s="85"/>
      <c r="D4578" s="85"/>
      <c r="E4578" s="85"/>
      <c r="F4578" s="85"/>
      <c r="G4578" s="85"/>
      <c r="H4578" s="85"/>
    </row>
    <row r="4579" spans="1:8">
      <c r="A4579" s="85"/>
      <c r="B4579" s="85"/>
      <c r="C4579" s="85"/>
      <c r="D4579" s="85"/>
      <c r="E4579" s="85"/>
      <c r="F4579" s="85"/>
      <c r="G4579" s="85"/>
      <c r="H4579" s="85"/>
    </row>
    <row r="4580" spans="1:8">
      <c r="A4580" s="85"/>
      <c r="B4580" s="85"/>
      <c r="C4580" s="85"/>
      <c r="D4580" s="85"/>
      <c r="E4580" s="85"/>
      <c r="F4580" s="85"/>
      <c r="G4580" s="85"/>
      <c r="H4580" s="85"/>
    </row>
    <row r="4581" spans="1:8">
      <c r="A4581" s="85"/>
      <c r="B4581" s="85"/>
      <c r="C4581" s="85"/>
      <c r="D4581" s="85"/>
      <c r="E4581" s="85"/>
      <c r="F4581" s="85"/>
      <c r="G4581" s="85"/>
      <c r="H4581" s="85"/>
    </row>
    <row r="4582" spans="1:8">
      <c r="A4582" s="85"/>
      <c r="B4582" s="85"/>
      <c r="C4582" s="85"/>
      <c r="D4582" s="85"/>
      <c r="E4582" s="85"/>
      <c r="F4582" s="85"/>
      <c r="G4582" s="85"/>
      <c r="H4582" s="85"/>
    </row>
    <row r="4583" spans="1:8">
      <c r="A4583" s="85"/>
      <c r="B4583" s="85"/>
      <c r="C4583" s="85"/>
      <c r="D4583" s="85"/>
      <c r="E4583" s="85"/>
      <c r="F4583" s="85"/>
      <c r="G4583" s="85"/>
      <c r="H4583" s="85"/>
    </row>
    <row r="4584" spans="1:8">
      <c r="A4584" s="85"/>
      <c r="B4584" s="85"/>
      <c r="C4584" s="85"/>
      <c r="D4584" s="85"/>
      <c r="E4584" s="85"/>
      <c r="F4584" s="85"/>
      <c r="G4584" s="85"/>
      <c r="H4584" s="85"/>
    </row>
    <row r="4585" spans="1:8">
      <c r="A4585" s="85"/>
      <c r="B4585" s="85"/>
      <c r="C4585" s="85"/>
      <c r="D4585" s="85"/>
      <c r="E4585" s="85"/>
      <c r="F4585" s="85"/>
      <c r="G4585" s="85"/>
      <c r="H4585" s="85"/>
    </row>
    <row r="4586" spans="1:8">
      <c r="A4586" s="85"/>
      <c r="B4586" s="85"/>
      <c r="C4586" s="85"/>
      <c r="D4586" s="85"/>
      <c r="E4586" s="85"/>
      <c r="F4586" s="85"/>
      <c r="G4586" s="85"/>
      <c r="H4586" s="85"/>
    </row>
    <row r="4587" spans="1:8">
      <c r="A4587" s="85"/>
      <c r="B4587" s="85"/>
      <c r="C4587" s="85"/>
      <c r="D4587" s="85"/>
      <c r="E4587" s="85"/>
      <c r="F4587" s="85"/>
      <c r="G4587" s="85"/>
      <c r="H4587" s="85"/>
    </row>
    <row r="4588" spans="1:8">
      <c r="A4588" s="85"/>
      <c r="B4588" s="85"/>
      <c r="C4588" s="85"/>
      <c r="D4588" s="85"/>
      <c r="E4588" s="85"/>
      <c r="F4588" s="85"/>
      <c r="G4588" s="85"/>
      <c r="H4588" s="85"/>
    </row>
    <row r="4589" spans="1:8">
      <c r="A4589" s="85"/>
      <c r="B4589" s="85"/>
      <c r="C4589" s="85"/>
      <c r="D4589" s="85"/>
      <c r="E4589" s="85"/>
      <c r="F4589" s="85"/>
      <c r="G4589" s="85"/>
      <c r="H4589" s="85"/>
    </row>
    <row r="4590" spans="1:8">
      <c r="A4590" s="85"/>
      <c r="B4590" s="85"/>
      <c r="C4590" s="85"/>
      <c r="D4590" s="85"/>
      <c r="E4590" s="85"/>
      <c r="F4590" s="85"/>
      <c r="G4590" s="85"/>
      <c r="H4590" s="85"/>
    </row>
    <row r="4591" spans="1:8">
      <c r="A4591" s="85"/>
      <c r="B4591" s="85"/>
      <c r="C4591" s="85"/>
      <c r="D4591" s="85"/>
      <c r="E4591" s="85"/>
      <c r="F4591" s="85"/>
      <c r="G4591" s="85"/>
      <c r="H4591" s="85"/>
    </row>
    <row r="4592" spans="1:8">
      <c r="A4592" s="85"/>
      <c r="B4592" s="85"/>
      <c r="C4592" s="85"/>
      <c r="D4592" s="85"/>
      <c r="E4592" s="85"/>
      <c r="F4592" s="85"/>
      <c r="G4592" s="85"/>
      <c r="H4592" s="85"/>
    </row>
    <row r="4593" spans="1:8">
      <c r="A4593" s="85"/>
      <c r="B4593" s="85"/>
      <c r="C4593" s="85"/>
      <c r="D4593" s="85"/>
      <c r="E4593" s="85"/>
      <c r="F4593" s="85"/>
      <c r="G4593" s="85"/>
      <c r="H4593" s="85"/>
    </row>
    <row r="4594" spans="1:8">
      <c r="A4594" s="85"/>
      <c r="B4594" s="85"/>
      <c r="C4594" s="85"/>
      <c r="D4594" s="85"/>
      <c r="E4594" s="85"/>
      <c r="F4594" s="85"/>
      <c r="G4594" s="85"/>
      <c r="H4594" s="85"/>
    </row>
    <row r="4595" spans="1:8">
      <c r="A4595" s="85"/>
      <c r="B4595" s="85"/>
      <c r="C4595" s="85"/>
      <c r="D4595" s="85"/>
      <c r="E4595" s="85"/>
      <c r="F4595" s="85"/>
      <c r="G4595" s="85"/>
      <c r="H4595" s="85"/>
    </row>
    <row r="4596" spans="1:8">
      <c r="A4596" s="85"/>
      <c r="B4596" s="85"/>
      <c r="C4596" s="85"/>
      <c r="D4596" s="85"/>
      <c r="E4596" s="85"/>
      <c r="F4596" s="85"/>
      <c r="G4596" s="85"/>
      <c r="H4596" s="85"/>
    </row>
    <row r="4597" spans="1:8">
      <c r="A4597" s="85"/>
      <c r="B4597" s="85"/>
      <c r="C4597" s="85"/>
      <c r="D4597" s="85"/>
      <c r="E4597" s="85"/>
      <c r="F4597" s="85"/>
      <c r="G4597" s="85"/>
      <c r="H4597" s="85"/>
    </row>
    <row r="4598" spans="1:8">
      <c r="A4598" s="85"/>
      <c r="B4598" s="85"/>
      <c r="C4598" s="85"/>
      <c r="D4598" s="85"/>
      <c r="E4598" s="85"/>
      <c r="F4598" s="85"/>
      <c r="G4598" s="85"/>
      <c r="H4598" s="85"/>
    </row>
    <row r="4599" spans="1:8">
      <c r="A4599" s="85"/>
      <c r="B4599" s="85"/>
      <c r="C4599" s="85"/>
      <c r="D4599" s="85"/>
      <c r="E4599" s="85"/>
      <c r="F4599" s="85"/>
      <c r="G4599" s="85"/>
      <c r="H4599" s="85"/>
    </row>
    <row r="4600" spans="1:8">
      <c r="A4600" s="85"/>
      <c r="B4600" s="85"/>
      <c r="C4600" s="85"/>
      <c r="D4600" s="85"/>
      <c r="E4600" s="85"/>
      <c r="F4600" s="85"/>
      <c r="G4600" s="85"/>
      <c r="H4600" s="85"/>
    </row>
    <row r="4601" spans="1:8">
      <c r="A4601" s="85"/>
      <c r="B4601" s="85"/>
      <c r="C4601" s="85"/>
      <c r="D4601" s="85"/>
      <c r="E4601" s="85"/>
      <c r="F4601" s="85"/>
      <c r="G4601" s="85"/>
      <c r="H4601" s="85"/>
    </row>
    <row r="4602" spans="1:8">
      <c r="A4602" s="85"/>
      <c r="B4602" s="85"/>
      <c r="C4602" s="85"/>
      <c r="D4602" s="85"/>
      <c r="E4602" s="85"/>
      <c r="F4602" s="85"/>
      <c r="G4602" s="85"/>
      <c r="H4602" s="85"/>
    </row>
    <row r="4603" spans="1:8">
      <c r="A4603" s="85"/>
      <c r="B4603" s="85"/>
      <c r="C4603" s="85"/>
      <c r="D4603" s="85"/>
      <c r="E4603" s="85"/>
      <c r="F4603" s="85"/>
      <c r="G4603" s="85"/>
      <c r="H4603" s="85"/>
    </row>
    <row r="4604" spans="1:8">
      <c r="A4604" s="85"/>
      <c r="B4604" s="85"/>
      <c r="C4604" s="85"/>
      <c r="D4604" s="85"/>
      <c r="E4604" s="85"/>
      <c r="F4604" s="85"/>
      <c r="G4604" s="85"/>
      <c r="H4604" s="85"/>
    </row>
    <row r="4605" spans="1:8">
      <c r="A4605" s="85"/>
      <c r="B4605" s="85"/>
      <c r="C4605" s="85"/>
      <c r="D4605" s="85"/>
      <c r="E4605" s="85"/>
      <c r="F4605" s="85"/>
      <c r="G4605" s="85"/>
      <c r="H4605" s="85"/>
    </row>
    <row r="4606" spans="1:8">
      <c r="A4606" s="85"/>
      <c r="B4606" s="85"/>
      <c r="C4606" s="85"/>
      <c r="D4606" s="85"/>
      <c r="E4606" s="85"/>
      <c r="F4606" s="85"/>
      <c r="G4606" s="85"/>
      <c r="H4606" s="85"/>
    </row>
    <row r="4607" spans="1:8">
      <c r="A4607" s="85"/>
      <c r="B4607" s="85"/>
      <c r="C4607" s="85"/>
      <c r="D4607" s="85"/>
      <c r="E4607" s="85"/>
      <c r="F4607" s="85"/>
      <c r="G4607" s="85"/>
      <c r="H4607" s="85"/>
    </row>
    <row r="4608" spans="1:8">
      <c r="A4608" s="85"/>
      <c r="B4608" s="85"/>
      <c r="C4608" s="85"/>
      <c r="D4608" s="85"/>
      <c r="E4608" s="85"/>
      <c r="F4608" s="85"/>
      <c r="G4608" s="85"/>
      <c r="H4608" s="85"/>
    </row>
    <row r="4609" spans="1:8">
      <c r="A4609" s="85"/>
      <c r="B4609" s="85"/>
      <c r="C4609" s="85"/>
      <c r="D4609" s="85"/>
      <c r="E4609" s="85"/>
      <c r="F4609" s="85"/>
      <c r="G4609" s="85"/>
      <c r="H4609" s="85"/>
    </row>
    <row r="4610" spans="1:8">
      <c r="A4610" s="85"/>
      <c r="B4610" s="85"/>
      <c r="C4610" s="85"/>
      <c r="D4610" s="85"/>
      <c r="E4610" s="85"/>
      <c r="F4610" s="85"/>
      <c r="G4610" s="85"/>
      <c r="H4610" s="85"/>
    </row>
    <row r="4611" spans="1:8">
      <c r="A4611" s="85"/>
      <c r="B4611" s="85"/>
      <c r="C4611" s="85"/>
      <c r="D4611" s="85"/>
      <c r="E4611" s="85"/>
      <c r="F4611" s="85"/>
      <c r="G4611" s="85"/>
      <c r="H4611" s="85"/>
    </row>
    <row r="4612" spans="1:8">
      <c r="A4612" s="85"/>
      <c r="B4612" s="85"/>
      <c r="C4612" s="85"/>
      <c r="D4612" s="85"/>
      <c r="E4612" s="85"/>
      <c r="F4612" s="85"/>
      <c r="G4612" s="85"/>
      <c r="H4612" s="85"/>
    </row>
    <row r="4613" spans="1:8">
      <c r="A4613" s="85"/>
      <c r="B4613" s="85"/>
      <c r="C4613" s="85"/>
      <c r="D4613" s="85"/>
      <c r="E4613" s="85"/>
      <c r="F4613" s="85"/>
      <c r="G4613" s="85"/>
      <c r="H4613" s="85"/>
    </row>
    <row r="4614" spans="1:8">
      <c r="A4614" s="85"/>
      <c r="B4614" s="85"/>
      <c r="C4614" s="85"/>
      <c r="D4614" s="85"/>
      <c r="E4614" s="85"/>
      <c r="F4614" s="85"/>
      <c r="G4614" s="85"/>
      <c r="H4614" s="85"/>
    </row>
    <row r="4615" spans="1:8">
      <c r="A4615" s="85"/>
      <c r="B4615" s="85"/>
      <c r="C4615" s="85"/>
      <c r="D4615" s="85"/>
      <c r="E4615" s="85"/>
      <c r="F4615" s="85"/>
      <c r="G4615" s="85"/>
      <c r="H4615" s="85"/>
    </row>
    <row r="4616" spans="1:8">
      <c r="A4616" s="85"/>
      <c r="B4616" s="85"/>
      <c r="C4616" s="85"/>
      <c r="D4616" s="85"/>
      <c r="E4616" s="85"/>
      <c r="F4616" s="85"/>
      <c r="G4616" s="85"/>
      <c r="H4616" s="85"/>
    </row>
    <row r="4617" spans="1:8">
      <c r="A4617" s="85"/>
      <c r="B4617" s="85"/>
      <c r="C4617" s="85"/>
      <c r="D4617" s="85"/>
      <c r="E4617" s="85"/>
      <c r="F4617" s="85"/>
      <c r="G4617" s="85"/>
      <c r="H4617" s="85"/>
    </row>
    <row r="4618" spans="1:8">
      <c r="A4618" s="85"/>
      <c r="B4618" s="85"/>
      <c r="C4618" s="85"/>
      <c r="D4618" s="85"/>
      <c r="E4618" s="85"/>
      <c r="F4618" s="85"/>
      <c r="G4618" s="85"/>
      <c r="H4618" s="85"/>
    </row>
    <row r="4619" spans="1:8">
      <c r="A4619" s="85"/>
      <c r="B4619" s="85"/>
      <c r="C4619" s="85"/>
      <c r="D4619" s="85"/>
      <c r="E4619" s="85"/>
      <c r="F4619" s="85"/>
      <c r="G4619" s="85"/>
      <c r="H4619" s="85"/>
    </row>
    <row r="4620" spans="1:8">
      <c r="A4620" s="85"/>
      <c r="B4620" s="85"/>
      <c r="C4620" s="85"/>
      <c r="D4620" s="85"/>
      <c r="E4620" s="85"/>
      <c r="F4620" s="85"/>
      <c r="G4620" s="85"/>
      <c r="H4620" s="85"/>
    </row>
    <row r="4621" spans="1:8">
      <c r="A4621" s="85"/>
      <c r="B4621" s="85"/>
      <c r="C4621" s="85"/>
      <c r="D4621" s="85"/>
      <c r="E4621" s="85"/>
      <c r="F4621" s="85"/>
      <c r="G4621" s="85"/>
      <c r="H4621" s="85"/>
    </row>
    <row r="4622" spans="1:8">
      <c r="A4622" s="85"/>
      <c r="B4622" s="85"/>
      <c r="C4622" s="85"/>
      <c r="D4622" s="85"/>
      <c r="E4622" s="85"/>
      <c r="F4622" s="85"/>
      <c r="G4622" s="85"/>
      <c r="H4622" s="85"/>
    </row>
    <row r="4623" spans="1:8">
      <c r="A4623" s="85"/>
      <c r="B4623" s="85"/>
      <c r="C4623" s="85"/>
      <c r="D4623" s="85"/>
      <c r="E4623" s="85"/>
      <c r="F4623" s="85"/>
      <c r="G4623" s="85"/>
      <c r="H4623" s="85"/>
    </row>
    <row r="4624" spans="1:8">
      <c r="A4624" s="85"/>
      <c r="B4624" s="85"/>
      <c r="C4624" s="85"/>
      <c r="D4624" s="85"/>
      <c r="E4624" s="85"/>
      <c r="F4624" s="85"/>
      <c r="G4624" s="85"/>
      <c r="H4624" s="85"/>
    </row>
    <row r="4625" spans="1:8">
      <c r="A4625" s="85"/>
      <c r="B4625" s="85"/>
      <c r="C4625" s="85"/>
      <c r="D4625" s="85"/>
      <c r="E4625" s="85"/>
      <c r="F4625" s="85"/>
      <c r="G4625" s="85"/>
      <c r="H4625" s="85"/>
    </row>
    <row r="4626" spans="1:8">
      <c r="A4626" s="85"/>
      <c r="B4626" s="85"/>
      <c r="C4626" s="85"/>
      <c r="D4626" s="85"/>
      <c r="E4626" s="85"/>
      <c r="F4626" s="85"/>
      <c r="G4626" s="85"/>
      <c r="H4626" s="85"/>
    </row>
    <row r="4627" spans="1:8">
      <c r="A4627" s="85"/>
      <c r="B4627" s="85"/>
      <c r="C4627" s="85"/>
      <c r="D4627" s="85"/>
      <c r="E4627" s="85"/>
      <c r="F4627" s="85"/>
      <c r="G4627" s="85"/>
      <c r="H4627" s="85"/>
    </row>
    <row r="4628" spans="1:8">
      <c r="A4628" s="85"/>
      <c r="B4628" s="85"/>
      <c r="C4628" s="85"/>
      <c r="D4628" s="85"/>
      <c r="E4628" s="85"/>
      <c r="F4628" s="85"/>
      <c r="G4628" s="85"/>
      <c r="H4628" s="85"/>
    </row>
    <row r="4629" spans="1:8">
      <c r="A4629" s="85"/>
      <c r="B4629" s="85"/>
      <c r="C4629" s="85"/>
      <c r="D4629" s="85"/>
      <c r="E4629" s="85"/>
      <c r="F4629" s="85"/>
      <c r="G4629" s="85"/>
      <c r="H4629" s="85"/>
    </row>
    <row r="4630" spans="1:8">
      <c r="A4630" s="85"/>
      <c r="B4630" s="85"/>
      <c r="C4630" s="85"/>
      <c r="D4630" s="85"/>
      <c r="E4630" s="85"/>
      <c r="F4630" s="85"/>
      <c r="G4630" s="85"/>
      <c r="H4630" s="85"/>
    </row>
    <row r="4631" spans="1:8">
      <c r="A4631" s="85"/>
      <c r="B4631" s="85"/>
      <c r="C4631" s="85"/>
      <c r="D4631" s="85"/>
      <c r="E4631" s="85"/>
      <c r="F4631" s="85"/>
      <c r="G4631" s="85"/>
      <c r="H4631" s="85"/>
    </row>
    <row r="4632" spans="1:8">
      <c r="A4632" s="85"/>
      <c r="B4632" s="85"/>
      <c r="C4632" s="85"/>
      <c r="D4632" s="85"/>
      <c r="E4632" s="85"/>
      <c r="F4632" s="85"/>
      <c r="G4632" s="85"/>
      <c r="H4632" s="85"/>
    </row>
    <row r="4633" spans="1:8">
      <c r="A4633" s="85"/>
      <c r="B4633" s="85"/>
      <c r="C4633" s="85"/>
      <c r="D4633" s="85"/>
      <c r="E4633" s="85"/>
      <c r="F4633" s="85"/>
      <c r="G4633" s="85"/>
      <c r="H4633" s="85"/>
    </row>
    <row r="4634" spans="1:8">
      <c r="A4634" s="85"/>
      <c r="B4634" s="85"/>
      <c r="C4634" s="85"/>
      <c r="D4634" s="85"/>
      <c r="E4634" s="85"/>
      <c r="F4634" s="85"/>
      <c r="G4634" s="85"/>
      <c r="H4634" s="85"/>
    </row>
    <row r="4635" spans="1:8">
      <c r="A4635" s="85"/>
      <c r="B4635" s="85"/>
      <c r="C4635" s="85"/>
      <c r="D4635" s="85"/>
      <c r="E4635" s="85"/>
      <c r="F4635" s="85"/>
      <c r="G4635" s="85"/>
      <c r="H4635" s="85"/>
    </row>
    <row r="4636" spans="1:8">
      <c r="A4636" s="85"/>
      <c r="B4636" s="85"/>
      <c r="C4636" s="85"/>
      <c r="D4636" s="85"/>
      <c r="E4636" s="85"/>
      <c r="F4636" s="85"/>
      <c r="G4636" s="85"/>
      <c r="H4636" s="85"/>
    </row>
    <row r="4637" spans="1:8">
      <c r="A4637" s="85"/>
      <c r="B4637" s="85"/>
      <c r="C4637" s="85"/>
      <c r="D4637" s="85"/>
      <c r="E4637" s="85"/>
      <c r="F4637" s="85"/>
      <c r="G4637" s="85"/>
      <c r="H4637" s="85"/>
    </row>
    <row r="4638" spans="1:8">
      <c r="A4638" s="85"/>
      <c r="B4638" s="85"/>
      <c r="C4638" s="85"/>
      <c r="D4638" s="85"/>
      <c r="E4638" s="85"/>
      <c r="F4638" s="85"/>
      <c r="G4638" s="85"/>
      <c r="H4638" s="85"/>
    </row>
    <row r="4639" spans="1:8">
      <c r="A4639" s="85"/>
      <c r="B4639" s="85"/>
      <c r="C4639" s="85"/>
      <c r="D4639" s="85"/>
      <c r="E4639" s="85"/>
      <c r="F4639" s="85"/>
      <c r="G4639" s="85"/>
      <c r="H4639" s="85"/>
    </row>
    <row r="4640" spans="1:8">
      <c r="A4640" s="85"/>
      <c r="B4640" s="85"/>
      <c r="C4640" s="85"/>
      <c r="D4640" s="85"/>
      <c r="E4640" s="85"/>
      <c r="F4640" s="85"/>
      <c r="G4640" s="85"/>
      <c r="H4640" s="85"/>
    </row>
    <row r="4641" spans="1:8">
      <c r="A4641" s="85"/>
      <c r="B4641" s="85"/>
      <c r="C4641" s="85"/>
      <c r="D4641" s="85"/>
      <c r="E4641" s="85"/>
      <c r="F4641" s="85"/>
      <c r="G4641" s="85"/>
      <c r="H4641" s="85"/>
    </row>
    <row r="4642" spans="1:8">
      <c r="A4642" s="85"/>
      <c r="B4642" s="85"/>
      <c r="C4642" s="85"/>
      <c r="D4642" s="85"/>
      <c r="E4642" s="85"/>
      <c r="F4642" s="85"/>
      <c r="G4642" s="85"/>
      <c r="H4642" s="85"/>
    </row>
    <row r="4643" spans="1:8">
      <c r="A4643" s="85"/>
      <c r="B4643" s="85"/>
      <c r="C4643" s="85"/>
      <c r="D4643" s="85"/>
      <c r="E4643" s="85"/>
      <c r="F4643" s="85"/>
      <c r="G4643" s="85"/>
      <c r="H4643" s="85"/>
    </row>
    <row r="4644" spans="1:8">
      <c r="A4644" s="85"/>
      <c r="B4644" s="85"/>
      <c r="C4644" s="85"/>
      <c r="D4644" s="85"/>
      <c r="E4644" s="85"/>
      <c r="F4644" s="85"/>
      <c r="G4644" s="85"/>
      <c r="H4644" s="85"/>
    </row>
    <row r="4645" spans="1:8">
      <c r="A4645" s="85"/>
      <c r="B4645" s="85"/>
      <c r="C4645" s="85"/>
      <c r="D4645" s="85"/>
      <c r="E4645" s="85"/>
      <c r="F4645" s="85"/>
      <c r="G4645" s="85"/>
      <c r="H4645" s="85"/>
    </row>
    <row r="4646" spans="1:8">
      <c r="A4646" s="85"/>
      <c r="B4646" s="85"/>
      <c r="C4646" s="85"/>
      <c r="D4646" s="85"/>
      <c r="E4646" s="85"/>
      <c r="F4646" s="85"/>
      <c r="G4646" s="85"/>
      <c r="H4646" s="85"/>
    </row>
    <row r="4647" spans="1:8">
      <c r="A4647" s="85"/>
      <c r="B4647" s="85"/>
      <c r="C4647" s="85"/>
      <c r="D4647" s="85"/>
      <c r="E4647" s="85"/>
      <c r="F4647" s="85"/>
      <c r="G4647" s="85"/>
      <c r="H4647" s="85"/>
    </row>
    <row r="4648" spans="1:8">
      <c r="A4648" s="85"/>
      <c r="B4648" s="85"/>
      <c r="C4648" s="85"/>
      <c r="D4648" s="85"/>
      <c r="E4648" s="85"/>
      <c r="F4648" s="85"/>
      <c r="G4648" s="85"/>
      <c r="H4648" s="85"/>
    </row>
    <row r="4649" spans="1:8">
      <c r="A4649" s="85"/>
      <c r="B4649" s="85"/>
      <c r="C4649" s="85"/>
      <c r="D4649" s="85"/>
      <c r="E4649" s="85"/>
      <c r="F4649" s="85"/>
      <c r="G4649" s="85"/>
      <c r="H4649" s="85"/>
    </row>
    <row r="4650" spans="1:8">
      <c r="A4650" s="85"/>
      <c r="B4650" s="85"/>
      <c r="C4650" s="85"/>
      <c r="D4650" s="85"/>
      <c r="E4650" s="85"/>
      <c r="F4650" s="85"/>
      <c r="G4650" s="85"/>
      <c r="H4650" s="85"/>
    </row>
    <row r="4651" spans="1:8">
      <c r="A4651" s="85"/>
      <c r="B4651" s="85"/>
      <c r="C4651" s="85"/>
      <c r="D4651" s="85"/>
      <c r="E4651" s="85"/>
      <c r="F4651" s="85"/>
      <c r="G4651" s="85"/>
      <c r="H4651" s="85"/>
    </row>
    <row r="4652" spans="1:8">
      <c r="A4652" s="85"/>
      <c r="B4652" s="85"/>
      <c r="C4652" s="85"/>
      <c r="D4652" s="85"/>
      <c r="E4652" s="85"/>
      <c r="F4652" s="85"/>
      <c r="G4652" s="85"/>
      <c r="H4652" s="85"/>
    </row>
    <row r="4653" spans="1:8">
      <c r="A4653" s="85"/>
      <c r="B4653" s="85"/>
      <c r="C4653" s="85"/>
      <c r="D4653" s="85"/>
      <c r="E4653" s="85"/>
      <c r="F4653" s="85"/>
      <c r="G4653" s="85"/>
      <c r="H4653" s="85"/>
    </row>
    <row r="4654" spans="1:8">
      <c r="A4654" s="85"/>
      <c r="B4654" s="85"/>
      <c r="C4654" s="85"/>
      <c r="D4654" s="85"/>
      <c r="E4654" s="85"/>
      <c r="F4654" s="85"/>
      <c r="G4654" s="85"/>
      <c r="H4654" s="85"/>
    </row>
    <row r="4655" spans="1:8">
      <c r="A4655" s="85"/>
      <c r="B4655" s="85"/>
      <c r="C4655" s="85"/>
      <c r="D4655" s="85"/>
      <c r="E4655" s="85"/>
      <c r="F4655" s="85"/>
      <c r="G4655" s="85"/>
      <c r="H4655" s="85"/>
    </row>
    <row r="4656" spans="1:8">
      <c r="A4656" s="85"/>
      <c r="B4656" s="85"/>
      <c r="C4656" s="85"/>
      <c r="D4656" s="85"/>
      <c r="E4656" s="85"/>
      <c r="F4656" s="85"/>
      <c r="G4656" s="85"/>
      <c r="H4656" s="85"/>
    </row>
    <row r="4657" spans="1:8">
      <c r="A4657" s="85"/>
      <c r="B4657" s="85"/>
      <c r="C4657" s="85"/>
      <c r="D4657" s="85"/>
      <c r="E4657" s="85"/>
      <c r="F4657" s="85"/>
      <c r="G4657" s="85"/>
      <c r="H4657" s="85"/>
    </row>
    <row r="4658" spans="1:8">
      <c r="A4658" s="85"/>
      <c r="B4658" s="85"/>
      <c r="C4658" s="85"/>
      <c r="D4658" s="85"/>
      <c r="E4658" s="85"/>
      <c r="F4658" s="85"/>
      <c r="G4658" s="85"/>
      <c r="H4658" s="85"/>
    </row>
    <row r="4659" spans="1:8">
      <c r="A4659" s="85"/>
      <c r="B4659" s="85"/>
      <c r="C4659" s="85"/>
      <c r="D4659" s="85"/>
      <c r="E4659" s="85"/>
      <c r="F4659" s="85"/>
      <c r="G4659" s="85"/>
      <c r="H4659" s="85"/>
    </row>
    <row r="4660" spans="1:8">
      <c r="A4660" s="85"/>
      <c r="B4660" s="85"/>
      <c r="C4660" s="85"/>
      <c r="D4660" s="85"/>
      <c r="E4660" s="85"/>
      <c r="F4660" s="85"/>
      <c r="G4660" s="85"/>
      <c r="H4660" s="85"/>
    </row>
    <row r="4661" spans="1:8">
      <c r="A4661" s="85"/>
      <c r="B4661" s="85"/>
      <c r="C4661" s="85"/>
      <c r="D4661" s="85"/>
      <c r="E4661" s="85"/>
      <c r="F4661" s="85"/>
      <c r="G4661" s="85"/>
      <c r="H4661" s="85"/>
    </row>
    <row r="4662" spans="1:8">
      <c r="A4662" s="85"/>
      <c r="B4662" s="85"/>
      <c r="C4662" s="85"/>
      <c r="D4662" s="85"/>
      <c r="E4662" s="85"/>
      <c r="F4662" s="85"/>
      <c r="G4662" s="85"/>
      <c r="H4662" s="85"/>
    </row>
    <row r="4663" spans="1:8">
      <c r="A4663" s="85"/>
      <c r="B4663" s="85"/>
      <c r="C4663" s="85"/>
      <c r="D4663" s="85"/>
      <c r="E4663" s="85"/>
      <c r="F4663" s="85"/>
      <c r="G4663" s="85"/>
      <c r="H4663" s="85"/>
    </row>
    <row r="4664" spans="1:8">
      <c r="A4664" s="85"/>
      <c r="B4664" s="85"/>
      <c r="C4664" s="85"/>
      <c r="D4664" s="85"/>
      <c r="E4664" s="85"/>
      <c r="F4664" s="85"/>
      <c r="G4664" s="85"/>
      <c r="H4664" s="85"/>
    </row>
    <row r="4665" spans="1:8">
      <c r="A4665" s="85"/>
      <c r="B4665" s="85"/>
      <c r="C4665" s="85"/>
      <c r="D4665" s="85"/>
      <c r="E4665" s="85"/>
      <c r="F4665" s="85"/>
      <c r="G4665" s="85"/>
      <c r="H4665" s="85"/>
    </row>
    <row r="4666" spans="1:8">
      <c r="A4666" s="85"/>
      <c r="B4666" s="85"/>
      <c r="C4666" s="85"/>
      <c r="D4666" s="85"/>
      <c r="E4666" s="85"/>
      <c r="F4666" s="85"/>
      <c r="G4666" s="85"/>
      <c r="H4666" s="85"/>
    </row>
    <row r="4667" spans="1:8">
      <c r="A4667" s="85"/>
      <c r="B4667" s="85"/>
      <c r="C4667" s="85"/>
      <c r="D4667" s="85"/>
      <c r="E4667" s="85"/>
      <c r="F4667" s="85"/>
      <c r="G4667" s="85"/>
      <c r="H4667" s="85"/>
    </row>
    <row r="4668" spans="1:8">
      <c r="A4668" s="85"/>
      <c r="B4668" s="85"/>
      <c r="C4668" s="85"/>
      <c r="D4668" s="85"/>
      <c r="E4668" s="85"/>
      <c r="F4668" s="85"/>
      <c r="G4668" s="85"/>
      <c r="H4668" s="85"/>
    </row>
    <row r="4669" spans="1:8">
      <c r="A4669" s="85"/>
      <c r="B4669" s="85"/>
      <c r="C4669" s="85"/>
      <c r="D4669" s="85"/>
      <c r="E4669" s="85"/>
      <c r="F4669" s="85"/>
      <c r="G4669" s="85"/>
      <c r="H4669" s="85"/>
    </row>
    <row r="4670" spans="1:8">
      <c r="A4670" s="85"/>
      <c r="B4670" s="85"/>
      <c r="C4670" s="85"/>
      <c r="D4670" s="85"/>
      <c r="E4670" s="85"/>
      <c r="F4670" s="85"/>
      <c r="G4670" s="85"/>
      <c r="H4670" s="85"/>
    </row>
    <row r="4671" spans="1:8">
      <c r="A4671" s="85"/>
      <c r="B4671" s="85"/>
      <c r="C4671" s="85"/>
      <c r="D4671" s="85"/>
      <c r="E4671" s="85"/>
      <c r="F4671" s="85"/>
      <c r="G4671" s="85"/>
      <c r="H4671" s="85"/>
    </row>
    <row r="4672" spans="1:8">
      <c r="A4672" s="85"/>
      <c r="B4672" s="85"/>
      <c r="C4672" s="85"/>
      <c r="D4672" s="85"/>
      <c r="E4672" s="85"/>
      <c r="F4672" s="85"/>
      <c r="G4672" s="85"/>
      <c r="H4672" s="85"/>
    </row>
    <row r="4673" spans="1:8">
      <c r="A4673" s="85"/>
      <c r="B4673" s="85"/>
      <c r="C4673" s="85"/>
      <c r="D4673" s="85"/>
      <c r="E4673" s="85"/>
      <c r="F4673" s="85"/>
      <c r="G4673" s="85"/>
      <c r="H4673" s="85"/>
    </row>
    <row r="4674" spans="1:8">
      <c r="A4674" s="85"/>
      <c r="B4674" s="85"/>
      <c r="C4674" s="85"/>
      <c r="D4674" s="85"/>
      <c r="E4674" s="85"/>
      <c r="F4674" s="85"/>
      <c r="G4674" s="85"/>
      <c r="H4674" s="85"/>
    </row>
    <row r="4675" spans="1:8">
      <c r="A4675" s="85"/>
      <c r="B4675" s="85"/>
      <c r="C4675" s="85"/>
      <c r="D4675" s="85"/>
      <c r="E4675" s="85"/>
      <c r="F4675" s="85"/>
      <c r="G4675" s="85"/>
      <c r="H4675" s="85"/>
    </row>
    <row r="4676" spans="1:8">
      <c r="A4676" s="85"/>
      <c r="B4676" s="85"/>
      <c r="C4676" s="85"/>
      <c r="D4676" s="85"/>
      <c r="E4676" s="85"/>
      <c r="F4676" s="85"/>
      <c r="G4676" s="85"/>
      <c r="H4676" s="85"/>
    </row>
    <row r="4677" spans="1:8">
      <c r="A4677" s="85"/>
      <c r="B4677" s="85"/>
      <c r="C4677" s="85"/>
      <c r="D4677" s="85"/>
      <c r="E4677" s="85"/>
      <c r="F4677" s="85"/>
      <c r="G4677" s="85"/>
      <c r="H4677" s="85"/>
    </row>
    <row r="4678" spans="1:8">
      <c r="A4678" s="85"/>
      <c r="B4678" s="85"/>
      <c r="C4678" s="85"/>
      <c r="D4678" s="85"/>
      <c r="E4678" s="85"/>
      <c r="F4678" s="85"/>
      <c r="G4678" s="85"/>
      <c r="H4678" s="85"/>
    </row>
    <row r="4679" spans="1:8">
      <c r="A4679" s="85"/>
      <c r="B4679" s="85"/>
      <c r="C4679" s="85"/>
      <c r="D4679" s="85"/>
      <c r="E4679" s="85"/>
      <c r="F4679" s="85"/>
      <c r="G4679" s="85"/>
      <c r="H4679" s="85"/>
    </row>
    <row r="4680" spans="1:8">
      <c r="A4680" s="85"/>
      <c r="B4680" s="85"/>
      <c r="C4680" s="85"/>
      <c r="D4680" s="85"/>
      <c r="E4680" s="85"/>
      <c r="F4680" s="85"/>
      <c r="G4680" s="85"/>
      <c r="H4680" s="85"/>
    </row>
    <row r="4681" spans="1:8">
      <c r="A4681" s="85"/>
      <c r="B4681" s="85"/>
      <c r="C4681" s="85"/>
      <c r="D4681" s="85"/>
      <c r="E4681" s="85"/>
      <c r="F4681" s="85"/>
      <c r="G4681" s="85"/>
      <c r="H4681" s="85"/>
    </row>
    <row r="4682" spans="1:8">
      <c r="A4682" s="85"/>
      <c r="B4682" s="85"/>
      <c r="C4682" s="85"/>
      <c r="D4682" s="85"/>
      <c r="E4682" s="85"/>
      <c r="F4682" s="85"/>
      <c r="G4682" s="85"/>
      <c r="H4682" s="85"/>
    </row>
    <row r="4683" spans="1:8">
      <c r="A4683" s="85"/>
      <c r="B4683" s="85"/>
      <c r="C4683" s="85"/>
      <c r="D4683" s="85"/>
      <c r="E4683" s="85"/>
      <c r="F4683" s="85"/>
      <c r="G4683" s="85"/>
      <c r="H4683" s="85"/>
    </row>
    <row r="4684" spans="1:8">
      <c r="A4684" s="85"/>
      <c r="B4684" s="85"/>
      <c r="C4684" s="85"/>
      <c r="D4684" s="85"/>
      <c r="E4684" s="85"/>
      <c r="F4684" s="85"/>
      <c r="G4684" s="85"/>
      <c r="H4684" s="85"/>
    </row>
    <row r="4685" spans="1:8">
      <c r="A4685" s="85"/>
      <c r="B4685" s="85"/>
      <c r="C4685" s="85"/>
      <c r="D4685" s="85"/>
      <c r="E4685" s="85"/>
      <c r="F4685" s="85"/>
      <c r="G4685" s="85"/>
      <c r="H4685" s="85"/>
    </row>
    <row r="4686" spans="1:8">
      <c r="A4686" s="85"/>
      <c r="B4686" s="85"/>
      <c r="C4686" s="85"/>
      <c r="D4686" s="85"/>
      <c r="E4686" s="85"/>
      <c r="F4686" s="85"/>
      <c r="G4686" s="85"/>
      <c r="H4686" s="85"/>
    </row>
    <row r="4687" spans="1:8">
      <c r="A4687" s="85"/>
      <c r="B4687" s="85"/>
      <c r="C4687" s="85"/>
      <c r="D4687" s="85"/>
      <c r="E4687" s="85"/>
      <c r="F4687" s="85"/>
      <c r="G4687" s="85"/>
      <c r="H4687" s="85"/>
    </row>
    <row r="4688" spans="1:8">
      <c r="A4688" s="85"/>
      <c r="B4688" s="85"/>
      <c r="C4688" s="85"/>
      <c r="D4688" s="85"/>
      <c r="E4688" s="85"/>
      <c r="F4688" s="85"/>
      <c r="G4688" s="85"/>
      <c r="H4688" s="85"/>
    </row>
    <row r="4689" spans="1:8">
      <c r="A4689" s="85"/>
      <c r="B4689" s="85"/>
      <c r="C4689" s="85"/>
      <c r="D4689" s="85"/>
      <c r="E4689" s="85"/>
      <c r="F4689" s="85"/>
      <c r="G4689" s="85"/>
      <c r="H4689" s="85"/>
    </row>
    <row r="4690" spans="1:8">
      <c r="A4690" s="85"/>
      <c r="B4690" s="85"/>
      <c r="C4690" s="85"/>
      <c r="D4690" s="85"/>
      <c r="E4690" s="85"/>
      <c r="F4690" s="85"/>
      <c r="G4690" s="85"/>
      <c r="H4690" s="85"/>
    </row>
    <row r="4691" spans="1:8">
      <c r="A4691" s="85"/>
      <c r="B4691" s="85"/>
      <c r="C4691" s="85"/>
      <c r="D4691" s="85"/>
      <c r="E4691" s="85"/>
      <c r="F4691" s="85"/>
      <c r="G4691" s="85"/>
      <c r="H4691" s="85"/>
    </row>
    <row r="4692" spans="1:8">
      <c r="A4692" s="85"/>
      <c r="B4692" s="85"/>
      <c r="C4692" s="85"/>
      <c r="D4692" s="85"/>
      <c r="E4692" s="85"/>
      <c r="F4692" s="85"/>
      <c r="G4692" s="85"/>
      <c r="H4692" s="85"/>
    </row>
    <row r="4693" spans="1:8">
      <c r="A4693" s="85"/>
      <c r="B4693" s="85"/>
      <c r="C4693" s="85"/>
      <c r="D4693" s="85"/>
      <c r="E4693" s="85"/>
      <c r="F4693" s="85"/>
      <c r="G4693" s="85"/>
      <c r="H4693" s="85"/>
    </row>
    <row r="4694" spans="1:8">
      <c r="A4694" s="85"/>
      <c r="B4694" s="85"/>
      <c r="C4694" s="85"/>
      <c r="D4694" s="85"/>
      <c r="E4694" s="85"/>
      <c r="F4694" s="85"/>
      <c r="G4694" s="85"/>
      <c r="H4694" s="85"/>
    </row>
    <row r="4695" spans="1:8">
      <c r="A4695" s="85"/>
      <c r="B4695" s="85"/>
      <c r="C4695" s="85"/>
      <c r="D4695" s="85"/>
      <c r="E4695" s="85"/>
      <c r="F4695" s="85"/>
      <c r="G4695" s="85"/>
      <c r="H4695" s="85"/>
    </row>
    <row r="4696" spans="1:8">
      <c r="A4696" s="85"/>
      <c r="B4696" s="85"/>
      <c r="C4696" s="85"/>
      <c r="D4696" s="85"/>
      <c r="E4696" s="85"/>
      <c r="F4696" s="85"/>
      <c r="G4696" s="85"/>
      <c r="H4696" s="85"/>
    </row>
    <row r="4697" spans="1:8">
      <c r="A4697" s="85"/>
      <c r="B4697" s="85"/>
      <c r="C4697" s="85"/>
      <c r="D4697" s="85"/>
      <c r="E4697" s="85"/>
      <c r="F4697" s="85"/>
      <c r="G4697" s="85"/>
      <c r="H4697" s="85"/>
    </row>
    <row r="4698" spans="1:8">
      <c r="A4698" s="85"/>
      <c r="B4698" s="85"/>
      <c r="C4698" s="85"/>
      <c r="D4698" s="85"/>
      <c r="E4698" s="85"/>
      <c r="F4698" s="85"/>
      <c r="G4698" s="85"/>
      <c r="H4698" s="85"/>
    </row>
    <row r="4699" spans="1:8">
      <c r="A4699" s="85"/>
      <c r="B4699" s="85"/>
      <c r="C4699" s="85"/>
      <c r="D4699" s="85"/>
      <c r="E4699" s="85"/>
      <c r="F4699" s="85"/>
      <c r="G4699" s="85"/>
      <c r="H4699" s="85"/>
    </row>
    <row r="4700" spans="1:8">
      <c r="A4700" s="85"/>
      <c r="B4700" s="85"/>
      <c r="C4700" s="85"/>
      <c r="D4700" s="85"/>
      <c r="E4700" s="85"/>
      <c r="F4700" s="85"/>
      <c r="G4700" s="85"/>
      <c r="H4700" s="85"/>
    </row>
    <row r="4701" spans="1:8">
      <c r="A4701" s="85"/>
      <c r="B4701" s="85"/>
      <c r="C4701" s="85"/>
      <c r="D4701" s="85"/>
      <c r="E4701" s="85"/>
      <c r="F4701" s="85"/>
      <c r="G4701" s="85"/>
      <c r="H4701" s="85"/>
    </row>
    <row r="4702" spans="1:8">
      <c r="A4702" s="85"/>
      <c r="B4702" s="85"/>
      <c r="C4702" s="85"/>
      <c r="D4702" s="85"/>
      <c r="E4702" s="85"/>
      <c r="F4702" s="85"/>
      <c r="G4702" s="85"/>
      <c r="H4702" s="85"/>
    </row>
    <row r="4703" spans="1:8">
      <c r="A4703" s="85"/>
      <c r="B4703" s="85"/>
      <c r="C4703" s="85"/>
      <c r="D4703" s="85"/>
      <c r="E4703" s="85"/>
      <c r="F4703" s="85"/>
      <c r="G4703" s="85"/>
      <c r="H4703" s="85"/>
    </row>
    <row r="4704" spans="1:8">
      <c r="A4704" s="85"/>
      <c r="B4704" s="85"/>
      <c r="C4704" s="85"/>
      <c r="D4704" s="85"/>
      <c r="E4704" s="85"/>
      <c r="F4704" s="85"/>
      <c r="G4704" s="85"/>
      <c r="H4704" s="85"/>
    </row>
    <row r="4705" spans="1:8">
      <c r="A4705" s="85"/>
      <c r="B4705" s="85"/>
      <c r="C4705" s="85"/>
      <c r="D4705" s="85"/>
      <c r="E4705" s="85"/>
      <c r="F4705" s="85"/>
      <c r="G4705" s="85"/>
      <c r="H4705" s="85"/>
    </row>
    <row r="4706" spans="1:8">
      <c r="A4706" s="85"/>
      <c r="B4706" s="85"/>
      <c r="C4706" s="85"/>
      <c r="D4706" s="85"/>
      <c r="E4706" s="85"/>
      <c r="F4706" s="85"/>
      <c r="G4706" s="85"/>
      <c r="H4706" s="85"/>
    </row>
    <row r="4707" spans="1:8">
      <c r="A4707" s="85"/>
      <c r="B4707" s="85"/>
      <c r="C4707" s="85"/>
      <c r="D4707" s="85"/>
      <c r="E4707" s="85"/>
      <c r="F4707" s="85"/>
      <c r="G4707" s="85"/>
      <c r="H4707" s="85"/>
    </row>
    <row r="4708" spans="1:8">
      <c r="A4708" s="85"/>
      <c r="B4708" s="85"/>
      <c r="C4708" s="85"/>
      <c r="D4708" s="85"/>
      <c r="E4708" s="85"/>
      <c r="F4708" s="85"/>
      <c r="G4708" s="85"/>
      <c r="H4708" s="85"/>
    </row>
    <row r="4709" spans="1:8">
      <c r="A4709" s="85"/>
      <c r="B4709" s="85"/>
      <c r="C4709" s="85"/>
      <c r="D4709" s="85"/>
      <c r="E4709" s="85"/>
      <c r="F4709" s="85"/>
      <c r="G4709" s="85"/>
      <c r="H4709" s="85"/>
    </row>
    <row r="4710" spans="1:8">
      <c r="A4710" s="85"/>
      <c r="B4710" s="85"/>
      <c r="C4710" s="85"/>
      <c r="D4710" s="85"/>
      <c r="E4710" s="85"/>
      <c r="F4710" s="85"/>
      <c r="G4710" s="85"/>
      <c r="H4710" s="85"/>
    </row>
    <row r="4711" spans="1:8">
      <c r="A4711" s="85"/>
      <c r="B4711" s="85"/>
      <c r="C4711" s="85"/>
      <c r="D4711" s="85"/>
      <c r="E4711" s="85"/>
      <c r="F4711" s="85"/>
      <c r="G4711" s="85"/>
      <c r="H4711" s="85"/>
    </row>
    <row r="4712" spans="1:8">
      <c r="A4712" s="85"/>
      <c r="B4712" s="85"/>
      <c r="C4712" s="85"/>
      <c r="D4712" s="85"/>
      <c r="E4712" s="85"/>
      <c r="F4712" s="85"/>
      <c r="G4712" s="85"/>
      <c r="H4712" s="85"/>
    </row>
    <row r="4713" spans="1:8">
      <c r="A4713" s="85"/>
      <c r="B4713" s="85"/>
      <c r="C4713" s="85"/>
      <c r="D4713" s="85"/>
      <c r="E4713" s="85"/>
      <c r="F4713" s="85"/>
      <c r="G4713" s="85"/>
      <c r="H4713" s="85"/>
    </row>
    <row r="4714" spans="1:8">
      <c r="A4714" s="85"/>
      <c r="B4714" s="85"/>
      <c r="C4714" s="85"/>
      <c r="D4714" s="85"/>
      <c r="E4714" s="85"/>
      <c r="F4714" s="85"/>
      <c r="G4714" s="85"/>
      <c r="H4714" s="85"/>
    </row>
    <row r="4715" spans="1:8">
      <c r="A4715" s="85"/>
      <c r="B4715" s="85"/>
      <c r="C4715" s="85"/>
      <c r="D4715" s="85"/>
      <c r="E4715" s="85"/>
      <c r="F4715" s="85"/>
      <c r="G4715" s="85"/>
      <c r="H4715" s="85"/>
    </row>
    <row r="4716" spans="1:8">
      <c r="A4716" s="85"/>
      <c r="B4716" s="85"/>
      <c r="C4716" s="85"/>
      <c r="D4716" s="85"/>
      <c r="E4716" s="85"/>
      <c r="F4716" s="85"/>
      <c r="G4716" s="85"/>
      <c r="H4716" s="85"/>
    </row>
    <row r="4717" spans="1:8">
      <c r="A4717" s="85"/>
      <c r="B4717" s="85"/>
      <c r="C4717" s="85"/>
      <c r="D4717" s="85"/>
      <c r="E4717" s="85"/>
      <c r="F4717" s="85"/>
      <c r="G4717" s="85"/>
      <c r="H4717" s="85"/>
    </row>
    <row r="4718" spans="1:8">
      <c r="A4718" s="85"/>
      <c r="B4718" s="85"/>
      <c r="C4718" s="85"/>
      <c r="D4718" s="85"/>
      <c r="E4718" s="85"/>
      <c r="F4718" s="85"/>
      <c r="G4718" s="85"/>
      <c r="H4718" s="85"/>
    </row>
    <row r="4719" spans="1:8">
      <c r="A4719" s="85"/>
      <c r="B4719" s="85"/>
      <c r="C4719" s="85"/>
      <c r="D4719" s="85"/>
      <c r="E4719" s="85"/>
      <c r="F4719" s="85"/>
      <c r="G4719" s="85"/>
      <c r="H4719" s="85"/>
    </row>
    <row r="4720" spans="1:8">
      <c r="A4720" s="85"/>
      <c r="B4720" s="85"/>
      <c r="C4720" s="85"/>
      <c r="D4720" s="85"/>
      <c r="E4720" s="85"/>
      <c r="F4720" s="85"/>
      <c r="G4720" s="85"/>
      <c r="H4720" s="85"/>
    </row>
    <row r="4721" spans="1:8">
      <c r="A4721" s="85"/>
      <c r="B4721" s="85"/>
      <c r="C4721" s="85"/>
      <c r="D4721" s="85"/>
      <c r="E4721" s="85"/>
      <c r="F4721" s="85"/>
      <c r="G4721" s="85"/>
      <c r="H4721" s="85"/>
    </row>
    <row r="4722" spans="1:8">
      <c r="A4722" s="85"/>
      <c r="B4722" s="85"/>
      <c r="C4722" s="85"/>
      <c r="D4722" s="85"/>
      <c r="E4722" s="85"/>
      <c r="F4722" s="85"/>
      <c r="G4722" s="85"/>
      <c r="H4722" s="85"/>
    </row>
    <row r="4723" spans="1:8">
      <c r="A4723" s="85"/>
      <c r="B4723" s="85"/>
      <c r="C4723" s="85"/>
      <c r="D4723" s="85"/>
      <c r="E4723" s="85"/>
      <c r="F4723" s="85"/>
      <c r="G4723" s="85"/>
      <c r="H4723" s="85"/>
    </row>
    <row r="4724" spans="1:8">
      <c r="A4724" s="85"/>
      <c r="B4724" s="85"/>
      <c r="C4724" s="85"/>
      <c r="D4724" s="85"/>
      <c r="E4724" s="85"/>
      <c r="F4724" s="85"/>
      <c r="G4724" s="85"/>
      <c r="H4724" s="85"/>
    </row>
    <row r="4725" spans="1:8">
      <c r="A4725" s="85"/>
      <c r="B4725" s="85"/>
      <c r="C4725" s="85"/>
      <c r="D4725" s="85"/>
      <c r="E4725" s="85"/>
      <c r="F4725" s="85"/>
      <c r="G4725" s="85"/>
      <c r="H4725" s="85"/>
    </row>
    <row r="4726" spans="1:8">
      <c r="A4726" s="85"/>
      <c r="B4726" s="85"/>
      <c r="C4726" s="85"/>
      <c r="D4726" s="85"/>
      <c r="E4726" s="85"/>
      <c r="F4726" s="85"/>
      <c r="G4726" s="85"/>
      <c r="H4726" s="85"/>
    </row>
    <row r="4727" spans="1:8">
      <c r="A4727" s="85"/>
      <c r="B4727" s="85"/>
      <c r="C4727" s="85"/>
      <c r="D4727" s="85"/>
      <c r="E4727" s="85"/>
      <c r="F4727" s="85"/>
      <c r="G4727" s="85"/>
      <c r="H4727" s="85"/>
    </row>
    <row r="4728" spans="1:8">
      <c r="A4728" s="85"/>
      <c r="B4728" s="85"/>
      <c r="C4728" s="85"/>
      <c r="D4728" s="85"/>
      <c r="E4728" s="85"/>
      <c r="F4728" s="85"/>
      <c r="G4728" s="85"/>
      <c r="H4728" s="85"/>
    </row>
    <row r="4729" spans="1:8">
      <c r="A4729" s="85"/>
      <c r="B4729" s="85"/>
      <c r="C4729" s="85"/>
      <c r="D4729" s="85"/>
      <c r="E4729" s="85"/>
      <c r="F4729" s="85"/>
      <c r="G4729" s="85"/>
      <c r="H4729" s="85"/>
    </row>
    <row r="4730" spans="1:8">
      <c r="A4730" s="85"/>
      <c r="B4730" s="85"/>
      <c r="C4730" s="85"/>
      <c r="D4730" s="85"/>
      <c r="E4730" s="85"/>
      <c r="F4730" s="85"/>
      <c r="G4730" s="85"/>
      <c r="H4730" s="85"/>
    </row>
    <row r="4731" spans="1:8">
      <c r="A4731" s="85"/>
      <c r="B4731" s="85"/>
      <c r="C4731" s="85"/>
      <c r="D4731" s="85"/>
      <c r="E4731" s="85"/>
      <c r="F4731" s="85"/>
      <c r="G4731" s="85"/>
      <c r="H4731" s="85"/>
    </row>
    <row r="4732" spans="1:8">
      <c r="A4732" s="85"/>
      <c r="B4732" s="85"/>
      <c r="C4732" s="85"/>
      <c r="D4732" s="85"/>
      <c r="E4732" s="85"/>
      <c r="F4732" s="85"/>
      <c r="G4732" s="85"/>
      <c r="H4732" s="85"/>
    </row>
    <row r="4733" spans="1:8">
      <c r="A4733" s="85"/>
      <c r="B4733" s="85"/>
      <c r="C4733" s="85"/>
      <c r="D4733" s="85"/>
      <c r="E4733" s="85"/>
      <c r="F4733" s="85"/>
      <c r="G4733" s="85"/>
      <c r="H4733" s="85"/>
    </row>
    <row r="4734" spans="1:8">
      <c r="A4734" s="85"/>
      <c r="B4734" s="85"/>
      <c r="C4734" s="85"/>
      <c r="D4734" s="85"/>
      <c r="E4734" s="85"/>
      <c r="F4734" s="85"/>
      <c r="G4734" s="85"/>
      <c r="H4734" s="85"/>
    </row>
    <row r="4735" spans="1:8">
      <c r="A4735" s="85"/>
      <c r="B4735" s="85"/>
      <c r="C4735" s="85"/>
      <c r="D4735" s="85"/>
      <c r="E4735" s="85"/>
      <c r="F4735" s="85"/>
      <c r="G4735" s="85"/>
      <c r="H4735" s="85"/>
    </row>
    <row r="4736" spans="1:8">
      <c r="A4736" s="85"/>
      <c r="B4736" s="85"/>
      <c r="C4736" s="85"/>
      <c r="D4736" s="85"/>
      <c r="E4736" s="85"/>
      <c r="F4736" s="85"/>
      <c r="G4736" s="85"/>
      <c r="H4736" s="85"/>
    </row>
    <row r="4737" spans="1:8">
      <c r="A4737" s="85"/>
      <c r="B4737" s="85"/>
      <c r="C4737" s="85"/>
      <c r="D4737" s="85"/>
      <c r="E4737" s="85"/>
      <c r="F4737" s="85"/>
      <c r="G4737" s="85"/>
      <c r="H4737" s="85"/>
    </row>
    <row r="4738" spans="1:8">
      <c r="A4738" s="85"/>
      <c r="B4738" s="85"/>
      <c r="C4738" s="85"/>
      <c r="D4738" s="85"/>
      <c r="E4738" s="85"/>
      <c r="F4738" s="85"/>
      <c r="G4738" s="85"/>
      <c r="H4738" s="85"/>
    </row>
    <row r="4739" spans="1:8">
      <c r="A4739" s="85"/>
      <c r="B4739" s="85"/>
      <c r="C4739" s="85"/>
      <c r="D4739" s="85"/>
      <c r="E4739" s="85"/>
      <c r="F4739" s="85"/>
      <c r="G4739" s="85"/>
      <c r="H4739" s="85"/>
    </row>
    <row r="4740" spans="1:8">
      <c r="A4740" s="85"/>
      <c r="B4740" s="85"/>
      <c r="C4740" s="85"/>
      <c r="D4740" s="85"/>
      <c r="E4740" s="85"/>
      <c r="F4740" s="85"/>
      <c r="G4740" s="85"/>
      <c r="H4740" s="85"/>
    </row>
    <row r="4741" spans="1:8">
      <c r="A4741" s="85"/>
      <c r="B4741" s="85"/>
      <c r="C4741" s="85"/>
      <c r="D4741" s="85"/>
      <c r="E4741" s="85"/>
      <c r="F4741" s="85"/>
      <c r="G4741" s="85"/>
      <c r="H4741" s="85"/>
    </row>
    <row r="4742" spans="1:8">
      <c r="A4742" s="85"/>
      <c r="B4742" s="85"/>
      <c r="C4742" s="85"/>
      <c r="D4742" s="85"/>
      <c r="E4742" s="85"/>
      <c r="F4742" s="85"/>
      <c r="G4742" s="85"/>
      <c r="H4742" s="85"/>
    </row>
    <row r="4743" spans="1:8">
      <c r="A4743" s="85"/>
      <c r="B4743" s="85"/>
      <c r="C4743" s="85"/>
      <c r="D4743" s="85"/>
      <c r="E4743" s="85"/>
      <c r="F4743" s="85"/>
      <c r="G4743" s="85"/>
      <c r="H4743" s="85"/>
    </row>
    <row r="4744" spans="1:8">
      <c r="A4744" s="85"/>
      <c r="B4744" s="85"/>
      <c r="C4744" s="85"/>
      <c r="D4744" s="85"/>
      <c r="E4744" s="85"/>
      <c r="F4744" s="85"/>
      <c r="G4744" s="85"/>
      <c r="H4744" s="85"/>
    </row>
    <row r="4745" spans="1:8">
      <c r="A4745" s="85"/>
      <c r="B4745" s="85"/>
      <c r="C4745" s="85"/>
      <c r="D4745" s="85"/>
      <c r="E4745" s="85"/>
      <c r="F4745" s="85"/>
      <c r="G4745" s="85"/>
      <c r="H4745" s="85"/>
    </row>
    <row r="4746" spans="1:8">
      <c r="A4746" s="85"/>
      <c r="B4746" s="85"/>
      <c r="C4746" s="85"/>
      <c r="D4746" s="85"/>
      <c r="E4746" s="85"/>
      <c r="F4746" s="85"/>
      <c r="G4746" s="85"/>
      <c r="H4746" s="85"/>
    </row>
    <row r="4747" spans="1:8">
      <c r="A4747" s="85"/>
      <c r="B4747" s="85"/>
      <c r="C4747" s="85"/>
      <c r="D4747" s="85"/>
      <c r="E4747" s="85"/>
      <c r="F4747" s="85"/>
      <c r="G4747" s="85"/>
      <c r="H4747" s="85"/>
    </row>
    <row r="4748" spans="1:8">
      <c r="A4748" s="85"/>
      <c r="B4748" s="85"/>
      <c r="C4748" s="85"/>
      <c r="D4748" s="85"/>
      <c r="E4748" s="85"/>
      <c r="F4748" s="85"/>
      <c r="G4748" s="85"/>
      <c r="H4748" s="85"/>
    </row>
    <row r="4749" spans="1:8">
      <c r="A4749" s="85"/>
      <c r="B4749" s="85"/>
      <c r="C4749" s="85"/>
      <c r="D4749" s="85"/>
      <c r="E4749" s="85"/>
      <c r="F4749" s="85"/>
      <c r="G4749" s="85"/>
      <c r="H4749" s="85"/>
    </row>
    <row r="4750" spans="1:8">
      <c r="A4750" s="85"/>
      <c r="B4750" s="85"/>
      <c r="C4750" s="85"/>
      <c r="D4750" s="85"/>
      <c r="E4750" s="85"/>
      <c r="F4750" s="85"/>
      <c r="G4750" s="85"/>
      <c r="H4750" s="85"/>
    </row>
    <row r="4751" spans="1:8">
      <c r="A4751" s="85"/>
      <c r="B4751" s="85"/>
      <c r="C4751" s="85"/>
      <c r="D4751" s="85"/>
      <c r="E4751" s="85"/>
      <c r="F4751" s="85"/>
      <c r="G4751" s="85"/>
      <c r="H4751" s="85"/>
    </row>
    <row r="4752" spans="1:8">
      <c r="A4752" s="85"/>
      <c r="B4752" s="85"/>
      <c r="C4752" s="85"/>
      <c r="D4752" s="85"/>
      <c r="E4752" s="85"/>
      <c r="F4752" s="85"/>
      <c r="G4752" s="85"/>
      <c r="H4752" s="85"/>
    </row>
    <row r="4753" spans="1:8">
      <c r="A4753" s="85"/>
      <c r="B4753" s="85"/>
      <c r="C4753" s="85"/>
      <c r="D4753" s="85"/>
      <c r="E4753" s="85"/>
      <c r="F4753" s="85"/>
      <c r="G4753" s="85"/>
      <c r="H4753" s="85"/>
    </row>
    <row r="4754" spans="1:8">
      <c r="A4754" s="85"/>
      <c r="B4754" s="85"/>
      <c r="C4754" s="85"/>
      <c r="D4754" s="85"/>
      <c r="E4754" s="85"/>
      <c r="F4754" s="85"/>
      <c r="G4754" s="85"/>
      <c r="H4754" s="85"/>
    </row>
    <row r="4755" spans="1:8">
      <c r="A4755" s="85"/>
      <c r="B4755" s="85"/>
      <c r="C4755" s="85"/>
      <c r="D4755" s="85"/>
      <c r="E4755" s="85"/>
      <c r="F4755" s="85"/>
      <c r="G4755" s="85"/>
      <c r="H4755" s="85"/>
    </row>
    <row r="4756" spans="1:8">
      <c r="A4756" s="85"/>
      <c r="B4756" s="85"/>
      <c r="C4756" s="85"/>
      <c r="D4756" s="85"/>
      <c r="E4756" s="85"/>
      <c r="F4756" s="85"/>
      <c r="G4756" s="85"/>
      <c r="H4756" s="85"/>
    </row>
    <row r="4757" spans="1:8">
      <c r="A4757" s="85"/>
      <c r="B4757" s="85"/>
      <c r="C4757" s="85"/>
      <c r="D4757" s="85"/>
      <c r="E4757" s="85"/>
      <c r="F4757" s="85"/>
      <c r="G4757" s="85"/>
      <c r="H4757" s="85"/>
    </row>
    <row r="4758" spans="1:8">
      <c r="A4758" s="85"/>
      <c r="B4758" s="85"/>
      <c r="C4758" s="85"/>
      <c r="D4758" s="85"/>
      <c r="E4758" s="85"/>
      <c r="F4758" s="85"/>
      <c r="G4758" s="85"/>
      <c r="H4758" s="85"/>
    </row>
    <row r="4759" spans="1:8">
      <c r="A4759" s="85"/>
      <c r="B4759" s="85"/>
      <c r="C4759" s="85"/>
      <c r="D4759" s="85"/>
      <c r="E4759" s="85"/>
      <c r="F4759" s="85"/>
      <c r="G4759" s="85"/>
      <c r="H4759" s="85"/>
    </row>
    <row r="4760" spans="1:8">
      <c r="A4760" s="85"/>
      <c r="B4760" s="85"/>
      <c r="C4760" s="85"/>
      <c r="D4760" s="85"/>
      <c r="E4760" s="85"/>
      <c r="F4760" s="85"/>
      <c r="G4760" s="85"/>
      <c r="H4760" s="85"/>
    </row>
    <row r="4761" spans="1:8">
      <c r="A4761" s="85"/>
      <c r="B4761" s="85"/>
      <c r="C4761" s="85"/>
      <c r="D4761" s="85"/>
      <c r="E4761" s="85"/>
      <c r="F4761" s="85"/>
      <c r="G4761" s="85"/>
      <c r="H4761" s="85"/>
    </row>
    <row r="4762" spans="1:8">
      <c r="A4762" s="85"/>
      <c r="B4762" s="85"/>
      <c r="C4762" s="85"/>
      <c r="D4762" s="85"/>
      <c r="E4762" s="85"/>
      <c r="F4762" s="85"/>
      <c r="G4762" s="85"/>
      <c r="H4762" s="85"/>
    </row>
    <row r="4763" spans="1:8">
      <c r="A4763" s="85"/>
      <c r="B4763" s="85"/>
      <c r="C4763" s="85"/>
      <c r="D4763" s="85"/>
      <c r="E4763" s="85"/>
      <c r="F4763" s="85"/>
      <c r="G4763" s="85"/>
      <c r="H4763" s="85"/>
    </row>
    <row r="4764" spans="1:8">
      <c r="A4764" s="85"/>
      <c r="B4764" s="85"/>
      <c r="C4764" s="85"/>
      <c r="D4764" s="85"/>
      <c r="E4764" s="85"/>
      <c r="F4764" s="85"/>
      <c r="G4764" s="85"/>
      <c r="H4764" s="85"/>
    </row>
    <row r="4765" spans="1:8">
      <c r="A4765" s="85"/>
      <c r="B4765" s="85"/>
      <c r="C4765" s="85"/>
      <c r="D4765" s="85"/>
      <c r="E4765" s="85"/>
      <c r="F4765" s="85"/>
      <c r="G4765" s="85"/>
      <c r="H4765" s="85"/>
    </row>
    <row r="4766" spans="1:8">
      <c r="A4766" s="85"/>
      <c r="B4766" s="85"/>
      <c r="C4766" s="85"/>
      <c r="D4766" s="85"/>
      <c r="E4766" s="85"/>
      <c r="F4766" s="85"/>
      <c r="G4766" s="85"/>
      <c r="H4766" s="85"/>
    </row>
    <row r="4767" spans="1:8">
      <c r="A4767" s="85"/>
      <c r="B4767" s="85"/>
      <c r="C4767" s="85"/>
      <c r="D4767" s="85"/>
      <c r="E4767" s="85"/>
      <c r="F4767" s="85"/>
      <c r="G4767" s="85"/>
      <c r="H4767" s="85"/>
    </row>
    <row r="4768" spans="1:8">
      <c r="A4768" s="85"/>
      <c r="B4768" s="85"/>
      <c r="C4768" s="85"/>
      <c r="D4768" s="85"/>
      <c r="E4768" s="85"/>
      <c r="F4768" s="85"/>
      <c r="G4768" s="85"/>
      <c r="H4768" s="85"/>
    </row>
    <row r="4769" spans="1:8">
      <c r="A4769" s="85"/>
      <c r="B4769" s="85"/>
      <c r="C4769" s="85"/>
      <c r="D4769" s="85"/>
      <c r="E4769" s="85"/>
      <c r="F4769" s="85"/>
      <c r="G4769" s="85"/>
      <c r="H4769" s="85"/>
    </row>
    <row r="4770" spans="1:8">
      <c r="A4770" s="85"/>
      <c r="B4770" s="85"/>
      <c r="C4770" s="85"/>
      <c r="D4770" s="85"/>
      <c r="E4770" s="85"/>
      <c r="F4770" s="85"/>
      <c r="G4770" s="85"/>
      <c r="H4770" s="85"/>
    </row>
    <row r="4771" spans="1:8">
      <c r="A4771" s="85"/>
      <c r="B4771" s="85"/>
      <c r="C4771" s="85"/>
      <c r="D4771" s="85"/>
      <c r="E4771" s="85"/>
      <c r="F4771" s="85"/>
      <c r="G4771" s="85"/>
      <c r="H4771" s="85"/>
    </row>
    <row r="4772" spans="1:8">
      <c r="A4772" s="85"/>
      <c r="B4772" s="85"/>
      <c r="C4772" s="85"/>
      <c r="D4772" s="85"/>
      <c r="E4772" s="85"/>
      <c r="F4772" s="85"/>
      <c r="G4772" s="85"/>
      <c r="H4772" s="85"/>
    </row>
    <row r="4773" spans="1:8">
      <c r="A4773" s="85"/>
      <c r="B4773" s="85"/>
      <c r="C4773" s="85"/>
      <c r="D4773" s="85"/>
      <c r="E4773" s="85"/>
      <c r="F4773" s="85"/>
      <c r="G4773" s="85"/>
      <c r="H4773" s="85"/>
    </row>
    <row r="4774" spans="1:8">
      <c r="A4774" s="85"/>
      <c r="B4774" s="85"/>
      <c r="C4774" s="85"/>
      <c r="D4774" s="85"/>
      <c r="E4774" s="85"/>
      <c r="F4774" s="85"/>
      <c r="G4774" s="85"/>
      <c r="H4774" s="85"/>
    </row>
    <row r="4775" spans="1:8">
      <c r="A4775" s="85"/>
      <c r="B4775" s="85"/>
      <c r="C4775" s="85"/>
      <c r="D4775" s="85"/>
      <c r="E4775" s="85"/>
      <c r="F4775" s="85"/>
      <c r="G4775" s="85"/>
      <c r="H4775" s="85"/>
    </row>
    <row r="4776" spans="1:8">
      <c r="A4776" s="85"/>
      <c r="B4776" s="85"/>
      <c r="C4776" s="85"/>
      <c r="D4776" s="85"/>
      <c r="E4776" s="85"/>
      <c r="F4776" s="85"/>
      <c r="G4776" s="85"/>
      <c r="H4776" s="85"/>
    </row>
    <row r="4777" spans="1:8">
      <c r="A4777" s="85"/>
      <c r="B4777" s="85"/>
      <c r="C4777" s="85"/>
      <c r="D4777" s="85"/>
      <c r="E4777" s="85"/>
      <c r="F4777" s="85"/>
      <c r="G4777" s="85"/>
      <c r="H4777" s="85"/>
    </row>
    <row r="4778" spans="1:8">
      <c r="A4778" s="85"/>
      <c r="B4778" s="85"/>
      <c r="C4778" s="85"/>
      <c r="D4778" s="85"/>
      <c r="E4778" s="85"/>
      <c r="F4778" s="85"/>
      <c r="G4778" s="85"/>
      <c r="H4778" s="85"/>
    </row>
    <row r="4779" spans="1:8">
      <c r="A4779" s="85"/>
      <c r="B4779" s="85"/>
      <c r="C4779" s="85"/>
      <c r="D4779" s="85"/>
      <c r="E4779" s="85"/>
      <c r="F4779" s="85"/>
      <c r="G4779" s="85"/>
      <c r="H4779" s="85"/>
    </row>
    <row r="4780" spans="1:8">
      <c r="A4780" s="85"/>
      <c r="B4780" s="85"/>
      <c r="C4780" s="85"/>
      <c r="D4780" s="85"/>
      <c r="E4780" s="85"/>
      <c r="F4780" s="85"/>
      <c r="G4780" s="85"/>
      <c r="H4780" s="85"/>
    </row>
    <row r="4781" spans="1:8">
      <c r="A4781" s="85"/>
      <c r="B4781" s="85"/>
      <c r="C4781" s="85"/>
      <c r="D4781" s="85"/>
      <c r="E4781" s="85"/>
      <c r="F4781" s="85"/>
      <c r="G4781" s="85"/>
      <c r="H4781" s="85"/>
    </row>
    <row r="4782" spans="1:8">
      <c r="A4782" s="85"/>
      <c r="B4782" s="85"/>
      <c r="C4782" s="85"/>
      <c r="D4782" s="85"/>
      <c r="E4782" s="85"/>
      <c r="F4782" s="85"/>
      <c r="G4782" s="85"/>
      <c r="H4782" s="85"/>
    </row>
    <row r="4783" spans="1:8">
      <c r="A4783" s="85"/>
      <c r="B4783" s="85"/>
      <c r="C4783" s="85"/>
      <c r="D4783" s="85"/>
      <c r="E4783" s="85"/>
      <c r="F4783" s="85"/>
      <c r="G4783" s="85"/>
      <c r="H4783" s="85"/>
    </row>
    <row r="4784" spans="1:8">
      <c r="A4784" s="85"/>
      <c r="B4784" s="85"/>
      <c r="C4784" s="85"/>
      <c r="D4784" s="85"/>
      <c r="E4784" s="85"/>
      <c r="F4784" s="85"/>
      <c r="G4784" s="85"/>
      <c r="H4784" s="85"/>
    </row>
    <row r="4785" spans="1:8">
      <c r="A4785" s="85"/>
      <c r="B4785" s="85"/>
      <c r="C4785" s="85"/>
      <c r="D4785" s="85"/>
      <c r="E4785" s="85"/>
      <c r="F4785" s="85"/>
      <c r="G4785" s="85"/>
      <c r="H4785" s="85"/>
    </row>
    <row r="4786" spans="1:8">
      <c r="A4786" s="85"/>
      <c r="B4786" s="85"/>
      <c r="C4786" s="85"/>
      <c r="D4786" s="85"/>
      <c r="E4786" s="85"/>
      <c r="F4786" s="85"/>
      <c r="G4786" s="85"/>
      <c r="H4786" s="85"/>
    </row>
    <row r="4787" spans="1:8">
      <c r="A4787" s="85"/>
      <c r="B4787" s="85"/>
      <c r="C4787" s="85"/>
      <c r="D4787" s="85"/>
      <c r="E4787" s="85"/>
      <c r="F4787" s="85"/>
      <c r="G4787" s="85"/>
      <c r="H4787" s="85"/>
    </row>
    <row r="4788" spans="1:8">
      <c r="A4788" s="85"/>
      <c r="B4788" s="85"/>
      <c r="C4788" s="85"/>
      <c r="D4788" s="85"/>
      <c r="E4788" s="85"/>
      <c r="F4788" s="85"/>
      <c r="G4788" s="85"/>
      <c r="H4788" s="85"/>
    </row>
    <row r="4789" spans="1:8">
      <c r="A4789" s="85"/>
      <c r="B4789" s="85"/>
      <c r="C4789" s="85"/>
      <c r="D4789" s="85"/>
      <c r="E4789" s="85"/>
      <c r="F4789" s="85"/>
      <c r="G4789" s="85"/>
      <c r="H4789" s="85"/>
    </row>
    <row r="4790" spans="1:8">
      <c r="A4790" s="85"/>
      <c r="B4790" s="85"/>
      <c r="C4790" s="85"/>
      <c r="D4790" s="85"/>
      <c r="E4790" s="85"/>
      <c r="F4790" s="85"/>
      <c r="G4790" s="85"/>
      <c r="H4790" s="85"/>
    </row>
    <row r="4791" spans="1:8">
      <c r="A4791" s="85"/>
      <c r="B4791" s="85"/>
      <c r="C4791" s="85"/>
      <c r="D4791" s="85"/>
      <c r="E4791" s="85"/>
      <c r="F4791" s="85"/>
      <c r="G4791" s="85"/>
      <c r="H4791" s="85"/>
    </row>
    <row r="4792" spans="1:8">
      <c r="A4792" s="85"/>
      <c r="B4792" s="85"/>
      <c r="C4792" s="85"/>
      <c r="D4792" s="85"/>
      <c r="E4792" s="85"/>
      <c r="F4792" s="85"/>
      <c r="G4792" s="85"/>
      <c r="H4792" s="85"/>
    </row>
    <row r="4793" spans="1:8">
      <c r="A4793" s="85"/>
      <c r="B4793" s="85"/>
      <c r="C4793" s="85"/>
      <c r="D4793" s="85"/>
      <c r="E4793" s="85"/>
      <c r="F4793" s="85"/>
      <c r="G4793" s="85"/>
      <c r="H4793" s="85"/>
    </row>
    <row r="4794" spans="1:8">
      <c r="A4794" s="85"/>
      <c r="B4794" s="85"/>
      <c r="C4794" s="85"/>
      <c r="D4794" s="85"/>
      <c r="E4794" s="85"/>
      <c r="F4794" s="85"/>
      <c r="G4794" s="85"/>
      <c r="H4794" s="85"/>
    </row>
    <row r="4795" spans="1:8">
      <c r="A4795" s="85"/>
      <c r="B4795" s="85"/>
      <c r="C4795" s="85"/>
      <c r="D4795" s="85"/>
      <c r="E4795" s="85"/>
      <c r="F4795" s="85"/>
      <c r="G4795" s="85"/>
      <c r="H4795" s="85"/>
    </row>
    <row r="4796" spans="1:8">
      <c r="A4796" s="85"/>
      <c r="B4796" s="85"/>
      <c r="C4796" s="85"/>
      <c r="D4796" s="85"/>
      <c r="E4796" s="85"/>
      <c r="F4796" s="85"/>
      <c r="G4796" s="85"/>
      <c r="H4796" s="85"/>
    </row>
    <row r="4797" spans="1:8">
      <c r="A4797" s="85"/>
      <c r="B4797" s="85"/>
      <c r="C4797" s="85"/>
      <c r="D4797" s="85"/>
      <c r="E4797" s="85"/>
      <c r="F4797" s="85"/>
      <c r="G4797" s="85"/>
      <c r="H4797" s="85"/>
    </row>
    <row r="4798" spans="1:8">
      <c r="A4798" s="85"/>
      <c r="B4798" s="85"/>
      <c r="C4798" s="85"/>
      <c r="D4798" s="85"/>
      <c r="E4798" s="85"/>
      <c r="F4798" s="85"/>
      <c r="G4798" s="85"/>
      <c r="H4798" s="85"/>
    </row>
    <row r="4799" spans="1:8">
      <c r="A4799" s="85"/>
      <c r="B4799" s="85"/>
      <c r="C4799" s="85"/>
      <c r="D4799" s="85"/>
      <c r="E4799" s="85"/>
      <c r="F4799" s="85"/>
      <c r="G4799" s="85"/>
      <c r="H4799" s="85"/>
    </row>
    <row r="4800" spans="1:8">
      <c r="A4800" s="85"/>
      <c r="B4800" s="85"/>
      <c r="C4800" s="85"/>
      <c r="D4800" s="85"/>
      <c r="E4800" s="85"/>
      <c r="F4800" s="85"/>
      <c r="G4800" s="85"/>
      <c r="H4800" s="85"/>
    </row>
    <row r="4801" spans="1:8">
      <c r="A4801" s="85"/>
      <c r="B4801" s="85"/>
      <c r="C4801" s="85"/>
      <c r="D4801" s="85"/>
      <c r="E4801" s="85"/>
      <c r="F4801" s="85"/>
      <c r="G4801" s="85"/>
      <c r="H4801" s="85"/>
    </row>
    <row r="4802" spans="1:8">
      <c r="A4802" s="85"/>
      <c r="B4802" s="85"/>
      <c r="C4802" s="85"/>
      <c r="D4802" s="85"/>
      <c r="E4802" s="85"/>
      <c r="F4802" s="85"/>
      <c r="G4802" s="85"/>
      <c r="H4802" s="85"/>
    </row>
    <row r="4803" spans="1:8">
      <c r="A4803" s="85"/>
      <c r="B4803" s="85"/>
      <c r="C4803" s="85"/>
      <c r="D4803" s="85"/>
      <c r="E4803" s="85"/>
      <c r="F4803" s="85"/>
      <c r="G4803" s="85"/>
      <c r="H4803" s="85"/>
    </row>
    <row r="4804" spans="1:8">
      <c r="A4804" s="85"/>
      <c r="B4804" s="85"/>
      <c r="C4804" s="85"/>
      <c r="D4804" s="85"/>
      <c r="E4804" s="85"/>
      <c r="F4804" s="85"/>
      <c r="G4804" s="85"/>
      <c r="H4804" s="85"/>
    </row>
    <row r="4805" spans="1:8">
      <c r="A4805" s="85"/>
      <c r="B4805" s="85"/>
      <c r="C4805" s="85"/>
      <c r="D4805" s="85"/>
      <c r="E4805" s="85"/>
      <c r="F4805" s="85"/>
      <c r="G4805" s="85"/>
      <c r="H4805" s="85"/>
    </row>
    <row r="4806" spans="1:8">
      <c r="A4806" s="85"/>
      <c r="B4806" s="85"/>
      <c r="C4806" s="85"/>
      <c r="D4806" s="85"/>
      <c r="E4806" s="85"/>
      <c r="F4806" s="85"/>
      <c r="G4806" s="85"/>
      <c r="H4806" s="85"/>
    </row>
    <row r="4807" spans="1:8">
      <c r="A4807" s="85"/>
      <c r="B4807" s="85"/>
      <c r="C4807" s="85"/>
      <c r="D4807" s="85"/>
      <c r="E4807" s="85"/>
      <c r="F4807" s="85"/>
      <c r="G4807" s="85"/>
      <c r="H4807" s="85"/>
    </row>
    <row r="4808" spans="1:8">
      <c r="A4808" s="85"/>
      <c r="B4808" s="85"/>
      <c r="C4808" s="85"/>
      <c r="D4808" s="85"/>
      <c r="E4808" s="85"/>
      <c r="F4808" s="85"/>
      <c r="G4808" s="85"/>
      <c r="H4808" s="85"/>
    </row>
    <row r="4809" spans="1:8">
      <c r="A4809" s="85"/>
      <c r="B4809" s="85"/>
      <c r="C4809" s="85"/>
      <c r="D4809" s="85"/>
      <c r="E4809" s="85"/>
      <c r="F4809" s="85"/>
      <c r="G4809" s="85"/>
      <c r="H4809" s="85"/>
    </row>
    <row r="4810" spans="1:8">
      <c r="A4810" s="85"/>
      <c r="B4810" s="85"/>
      <c r="C4810" s="85"/>
      <c r="D4810" s="85"/>
      <c r="E4810" s="85"/>
      <c r="F4810" s="85"/>
      <c r="G4810" s="85"/>
      <c r="H4810" s="85"/>
    </row>
    <row r="4811" spans="1:8">
      <c r="A4811" s="85"/>
      <c r="B4811" s="85"/>
      <c r="C4811" s="85"/>
      <c r="D4811" s="85"/>
      <c r="E4811" s="85"/>
      <c r="F4811" s="85"/>
      <c r="G4811" s="85"/>
      <c r="H4811" s="85"/>
    </row>
    <row r="4812" spans="1:8">
      <c r="A4812" s="85"/>
      <c r="B4812" s="85"/>
      <c r="C4812" s="85"/>
      <c r="D4812" s="85"/>
      <c r="E4812" s="85"/>
      <c r="F4812" s="85"/>
      <c r="G4812" s="85"/>
      <c r="H4812" s="85"/>
    </row>
    <row r="4813" spans="1:8">
      <c r="A4813" s="85"/>
      <c r="B4813" s="85"/>
      <c r="C4813" s="85"/>
      <c r="D4813" s="85"/>
      <c r="E4813" s="85"/>
      <c r="F4813" s="85"/>
      <c r="G4813" s="85"/>
      <c r="H4813" s="85"/>
    </row>
    <row r="4814" spans="1:8">
      <c r="A4814" s="85"/>
      <c r="B4814" s="85"/>
      <c r="C4814" s="85"/>
      <c r="D4814" s="85"/>
      <c r="E4814" s="85"/>
      <c r="F4814" s="85"/>
      <c r="G4814" s="85"/>
      <c r="H4814" s="85"/>
    </row>
    <row r="4815" spans="1:8">
      <c r="A4815" s="85"/>
      <c r="B4815" s="85"/>
      <c r="C4815" s="85"/>
      <c r="D4815" s="85"/>
      <c r="E4815" s="85"/>
      <c r="F4815" s="85"/>
      <c r="G4815" s="85"/>
      <c r="H4815" s="85"/>
    </row>
    <row r="4816" spans="1:8">
      <c r="A4816" s="85"/>
      <c r="B4816" s="85"/>
      <c r="C4816" s="85"/>
      <c r="D4816" s="85"/>
      <c r="E4816" s="85"/>
      <c r="F4816" s="85"/>
      <c r="G4816" s="85"/>
      <c r="H4816" s="85"/>
    </row>
    <row r="4817" spans="1:8">
      <c r="A4817" s="85"/>
      <c r="B4817" s="85"/>
      <c r="C4817" s="85"/>
      <c r="D4817" s="85"/>
      <c r="E4817" s="85"/>
      <c r="F4817" s="85"/>
      <c r="G4817" s="85"/>
      <c r="H4817" s="85"/>
    </row>
    <row r="4818" spans="1:8">
      <c r="A4818" s="85"/>
      <c r="B4818" s="85"/>
      <c r="C4818" s="85"/>
      <c r="D4818" s="85"/>
      <c r="E4818" s="85"/>
      <c r="F4818" s="85"/>
      <c r="G4818" s="85"/>
      <c r="H4818" s="85"/>
    </row>
    <row r="4819" spans="1:8">
      <c r="A4819" s="85"/>
      <c r="B4819" s="85"/>
      <c r="C4819" s="85"/>
      <c r="D4819" s="85"/>
      <c r="E4819" s="85"/>
      <c r="F4819" s="85"/>
      <c r="G4819" s="85"/>
      <c r="H4819" s="85"/>
    </row>
    <row r="4820" spans="1:8">
      <c r="A4820" s="85"/>
      <c r="B4820" s="85"/>
      <c r="C4820" s="85"/>
      <c r="D4820" s="85"/>
      <c r="E4820" s="85"/>
      <c r="F4820" s="85"/>
      <c r="G4820" s="85"/>
      <c r="H4820" s="85"/>
    </row>
    <row r="4821" spans="1:8">
      <c r="A4821" s="85"/>
      <c r="B4821" s="85"/>
      <c r="C4821" s="85"/>
      <c r="D4821" s="85"/>
      <c r="E4821" s="85"/>
      <c r="F4821" s="85"/>
      <c r="G4821" s="85"/>
      <c r="H4821" s="85"/>
    </row>
    <row r="4822" spans="1:8">
      <c r="A4822" s="85"/>
      <c r="B4822" s="85"/>
      <c r="C4822" s="85"/>
      <c r="D4822" s="85"/>
      <c r="E4822" s="85"/>
      <c r="F4822" s="85"/>
      <c r="G4822" s="85"/>
      <c r="H4822" s="85"/>
    </row>
    <row r="4823" spans="1:8">
      <c r="A4823" s="85"/>
      <c r="B4823" s="85"/>
      <c r="C4823" s="85"/>
      <c r="D4823" s="85"/>
      <c r="E4823" s="85"/>
      <c r="F4823" s="85"/>
      <c r="G4823" s="85"/>
      <c r="H4823" s="85"/>
    </row>
    <row r="4824" spans="1:8">
      <c r="A4824" s="85"/>
      <c r="B4824" s="85"/>
      <c r="C4824" s="85"/>
      <c r="D4824" s="85"/>
      <c r="E4824" s="85"/>
      <c r="F4824" s="85"/>
      <c r="G4824" s="85"/>
      <c r="H4824" s="85"/>
    </row>
    <row r="4825" spans="1:8">
      <c r="A4825" s="85"/>
      <c r="B4825" s="85"/>
      <c r="C4825" s="85"/>
      <c r="D4825" s="85"/>
      <c r="E4825" s="85"/>
      <c r="F4825" s="85"/>
      <c r="G4825" s="85"/>
      <c r="H4825" s="85"/>
    </row>
    <row r="4826" spans="1:8">
      <c r="A4826" s="85"/>
      <c r="B4826" s="85"/>
      <c r="C4826" s="85"/>
      <c r="D4826" s="85"/>
      <c r="E4826" s="85"/>
      <c r="F4826" s="85"/>
      <c r="G4826" s="85"/>
      <c r="H4826" s="85"/>
    </row>
    <row r="4827" spans="1:8">
      <c r="A4827" s="85"/>
      <c r="B4827" s="85"/>
      <c r="C4827" s="85"/>
      <c r="D4827" s="85"/>
      <c r="E4827" s="85"/>
      <c r="F4827" s="85"/>
      <c r="G4827" s="85"/>
      <c r="H4827" s="85"/>
    </row>
    <row r="4828" spans="1:8">
      <c r="A4828" s="85"/>
      <c r="B4828" s="85"/>
      <c r="C4828" s="85"/>
      <c r="D4828" s="85"/>
      <c r="E4828" s="85"/>
      <c r="F4828" s="85"/>
      <c r="G4828" s="85"/>
      <c r="H4828" s="85"/>
    </row>
    <row r="4829" spans="1:8">
      <c r="A4829" s="85"/>
      <c r="B4829" s="85"/>
      <c r="C4829" s="85"/>
      <c r="D4829" s="85"/>
      <c r="E4829" s="85"/>
      <c r="F4829" s="85"/>
      <c r="G4829" s="85"/>
      <c r="H4829" s="85"/>
    </row>
    <row r="4830" spans="1:8">
      <c r="A4830" s="85"/>
      <c r="B4830" s="85"/>
      <c r="C4830" s="85"/>
      <c r="D4830" s="85"/>
      <c r="E4830" s="85"/>
      <c r="F4830" s="85"/>
      <c r="G4830" s="85"/>
      <c r="H4830" s="85"/>
    </row>
    <row r="4831" spans="1:8">
      <c r="A4831" s="85"/>
      <c r="B4831" s="85"/>
      <c r="C4831" s="85"/>
      <c r="D4831" s="85"/>
      <c r="E4831" s="85"/>
      <c r="F4831" s="85"/>
      <c r="G4831" s="85"/>
      <c r="H4831" s="85"/>
    </row>
    <row r="4832" spans="1:8">
      <c r="A4832" s="85"/>
      <c r="B4832" s="85"/>
      <c r="C4832" s="85"/>
      <c r="D4832" s="85"/>
      <c r="E4832" s="85"/>
      <c r="F4832" s="85"/>
      <c r="G4832" s="85"/>
      <c r="H4832" s="85"/>
    </row>
    <row r="4833" spans="1:8">
      <c r="A4833" s="85"/>
      <c r="B4833" s="85"/>
      <c r="C4833" s="85"/>
      <c r="D4833" s="85"/>
      <c r="E4833" s="85"/>
      <c r="F4833" s="85"/>
      <c r="G4833" s="85"/>
      <c r="H4833" s="85"/>
    </row>
    <row r="4834" spans="1:8">
      <c r="A4834" s="85"/>
      <c r="B4834" s="85"/>
      <c r="C4834" s="85"/>
      <c r="D4834" s="85"/>
      <c r="E4834" s="85"/>
      <c r="F4834" s="85"/>
      <c r="G4834" s="85"/>
      <c r="H4834" s="85"/>
    </row>
    <row r="4835" spans="1:8">
      <c r="A4835" s="85"/>
      <c r="B4835" s="85"/>
      <c r="C4835" s="85"/>
      <c r="D4835" s="85"/>
      <c r="E4835" s="85"/>
      <c r="F4835" s="85"/>
      <c r="G4835" s="85"/>
      <c r="H4835" s="85"/>
    </row>
    <row r="4836" spans="1:8">
      <c r="A4836" s="85"/>
      <c r="B4836" s="85"/>
      <c r="C4836" s="85"/>
      <c r="D4836" s="85"/>
      <c r="E4836" s="85"/>
      <c r="F4836" s="85"/>
      <c r="G4836" s="85"/>
      <c r="H4836" s="85"/>
    </row>
    <row r="4837" spans="1:8">
      <c r="A4837" s="85"/>
      <c r="B4837" s="85"/>
      <c r="C4837" s="85"/>
      <c r="D4837" s="85"/>
      <c r="E4837" s="85"/>
      <c r="F4837" s="85"/>
      <c r="G4837" s="85"/>
      <c r="H4837" s="85"/>
    </row>
    <row r="4838" spans="1:8">
      <c r="A4838" s="85"/>
      <c r="B4838" s="85"/>
      <c r="C4838" s="85"/>
      <c r="D4838" s="85"/>
      <c r="E4838" s="85"/>
      <c r="F4838" s="85"/>
      <c r="G4838" s="85"/>
      <c r="H4838" s="85"/>
    </row>
    <row r="4839" spans="1:8">
      <c r="A4839" s="85"/>
      <c r="B4839" s="85"/>
      <c r="C4839" s="85"/>
      <c r="D4839" s="85"/>
      <c r="E4839" s="85"/>
      <c r="F4839" s="85"/>
      <c r="G4839" s="85"/>
      <c r="H4839" s="85"/>
    </row>
    <row r="4840" spans="1:8">
      <c r="A4840" s="85"/>
      <c r="B4840" s="85"/>
      <c r="C4840" s="85"/>
      <c r="D4840" s="85"/>
      <c r="E4840" s="85"/>
      <c r="F4840" s="85"/>
      <c r="G4840" s="85"/>
      <c r="H4840" s="85"/>
    </row>
    <row r="4841" spans="1:8">
      <c r="A4841" s="85"/>
      <c r="B4841" s="85"/>
      <c r="C4841" s="85"/>
      <c r="D4841" s="85"/>
      <c r="E4841" s="85"/>
      <c r="F4841" s="85"/>
      <c r="G4841" s="85"/>
      <c r="H4841" s="85"/>
    </row>
    <row r="4842" spans="1:8">
      <c r="A4842" s="85"/>
      <c r="B4842" s="85"/>
      <c r="C4842" s="85"/>
      <c r="D4842" s="85"/>
      <c r="E4842" s="85"/>
      <c r="F4842" s="85"/>
      <c r="G4842" s="85"/>
      <c r="H4842" s="85"/>
    </row>
    <row r="4843" spans="1:8">
      <c r="A4843" s="85"/>
      <c r="B4843" s="85"/>
      <c r="C4843" s="85"/>
      <c r="D4843" s="85"/>
      <c r="E4843" s="85"/>
      <c r="F4843" s="85"/>
      <c r="G4843" s="85"/>
      <c r="H4843" s="85"/>
    </row>
    <row r="4844" spans="1:8">
      <c r="A4844" s="85"/>
      <c r="B4844" s="85"/>
      <c r="C4844" s="85"/>
      <c r="D4844" s="85"/>
      <c r="E4844" s="85"/>
      <c r="F4844" s="85"/>
      <c r="G4844" s="85"/>
      <c r="H4844" s="85"/>
    </row>
    <row r="4845" spans="1:8">
      <c r="A4845" s="85"/>
      <c r="B4845" s="85"/>
      <c r="C4845" s="85"/>
      <c r="D4845" s="85"/>
      <c r="E4845" s="85"/>
      <c r="F4845" s="85"/>
      <c r="G4845" s="85"/>
      <c r="H4845" s="85"/>
    </row>
    <row r="4846" spans="1:8">
      <c r="A4846" s="85"/>
      <c r="B4846" s="85"/>
      <c r="C4846" s="85"/>
      <c r="D4846" s="85"/>
      <c r="E4846" s="85"/>
      <c r="F4846" s="85"/>
      <c r="G4846" s="85"/>
      <c r="H4846" s="85"/>
    </row>
    <row r="4847" spans="1:8">
      <c r="A4847" s="85"/>
      <c r="B4847" s="85"/>
      <c r="C4847" s="85"/>
      <c r="D4847" s="85"/>
      <c r="E4847" s="85"/>
      <c r="F4847" s="85"/>
      <c r="G4847" s="85"/>
      <c r="H4847" s="85"/>
    </row>
    <row r="4848" spans="1:8">
      <c r="A4848" s="85"/>
      <c r="B4848" s="85"/>
      <c r="C4848" s="85"/>
      <c r="D4848" s="85"/>
      <c r="E4848" s="85"/>
      <c r="F4848" s="85"/>
      <c r="G4848" s="85"/>
      <c r="H4848" s="85"/>
    </row>
    <row r="4849" spans="1:8">
      <c r="A4849" s="85"/>
      <c r="B4849" s="85"/>
      <c r="C4849" s="85"/>
      <c r="D4849" s="85"/>
      <c r="E4849" s="85"/>
      <c r="F4849" s="85"/>
      <c r="G4849" s="85"/>
      <c r="H4849" s="85"/>
    </row>
    <row r="4850" spans="1:8">
      <c r="A4850" s="85"/>
      <c r="B4850" s="85"/>
      <c r="C4850" s="85"/>
      <c r="D4850" s="85"/>
      <c r="E4850" s="85"/>
      <c r="F4850" s="85"/>
      <c r="G4850" s="85"/>
      <c r="H4850" s="85"/>
    </row>
    <row r="4851" spans="1:8">
      <c r="A4851" s="85"/>
      <c r="B4851" s="85"/>
      <c r="C4851" s="85"/>
      <c r="D4851" s="85"/>
      <c r="E4851" s="85"/>
      <c r="F4851" s="85"/>
      <c r="G4851" s="85"/>
      <c r="H4851" s="85"/>
    </row>
    <row r="4852" spans="1:8">
      <c r="A4852" s="85"/>
      <c r="B4852" s="85"/>
      <c r="C4852" s="85"/>
      <c r="D4852" s="85"/>
      <c r="E4852" s="85"/>
      <c r="F4852" s="85"/>
      <c r="G4852" s="85"/>
      <c r="H4852" s="85"/>
    </row>
    <row r="4853" spans="1:8">
      <c r="A4853" s="85"/>
      <c r="B4853" s="85"/>
      <c r="C4853" s="85"/>
      <c r="D4853" s="85"/>
      <c r="E4853" s="85"/>
      <c r="F4853" s="85"/>
      <c r="G4853" s="85"/>
      <c r="H4853" s="85"/>
    </row>
    <row r="4854" spans="1:8">
      <c r="A4854" s="85"/>
      <c r="B4854" s="85"/>
      <c r="C4854" s="85"/>
      <c r="D4854" s="85"/>
      <c r="E4854" s="85"/>
      <c r="F4854" s="85"/>
      <c r="G4854" s="85"/>
      <c r="H4854" s="85"/>
    </row>
    <row r="4855" spans="1:8">
      <c r="A4855" s="85"/>
      <c r="B4855" s="85"/>
      <c r="C4855" s="85"/>
      <c r="D4855" s="85"/>
      <c r="E4855" s="85"/>
      <c r="F4855" s="85"/>
      <c r="G4855" s="85"/>
      <c r="H4855" s="85"/>
    </row>
    <row r="4856" spans="1:8">
      <c r="A4856" s="85"/>
      <c r="B4856" s="85"/>
      <c r="C4856" s="85"/>
      <c r="D4856" s="85"/>
      <c r="E4856" s="85"/>
      <c r="F4856" s="85"/>
      <c r="G4856" s="85"/>
      <c r="H4856" s="85"/>
    </row>
    <row r="4857" spans="1:8">
      <c r="A4857" s="85"/>
      <c r="B4857" s="85"/>
      <c r="C4857" s="85"/>
      <c r="D4857" s="85"/>
      <c r="E4857" s="85"/>
      <c r="F4857" s="85"/>
      <c r="G4857" s="85"/>
      <c r="H4857" s="85"/>
    </row>
    <row r="4858" spans="1:8">
      <c r="A4858" s="85"/>
      <c r="B4858" s="85"/>
      <c r="C4858" s="85"/>
      <c r="D4858" s="85"/>
      <c r="E4858" s="85"/>
      <c r="F4858" s="85"/>
      <c r="G4858" s="85"/>
      <c r="H4858" s="85"/>
    </row>
    <row r="4859" spans="1:8">
      <c r="A4859" s="85"/>
      <c r="B4859" s="85"/>
      <c r="C4859" s="85"/>
      <c r="D4859" s="85"/>
      <c r="E4859" s="85"/>
      <c r="F4859" s="85"/>
      <c r="G4859" s="85"/>
      <c r="H4859" s="85"/>
    </row>
    <row r="4860" spans="1:8">
      <c r="A4860" s="85"/>
      <c r="B4860" s="85"/>
      <c r="C4860" s="85"/>
      <c r="D4860" s="85"/>
      <c r="E4860" s="85"/>
      <c r="F4860" s="85"/>
      <c r="G4860" s="85"/>
      <c r="H4860" s="85"/>
    </row>
    <row r="4861" spans="1:8">
      <c r="A4861" s="85"/>
      <c r="B4861" s="85"/>
      <c r="C4861" s="85"/>
      <c r="D4861" s="85"/>
      <c r="E4861" s="85"/>
      <c r="F4861" s="85"/>
      <c r="G4861" s="85"/>
      <c r="H4861" s="85"/>
    </row>
    <row r="4862" spans="1:8">
      <c r="A4862" s="85"/>
      <c r="B4862" s="85"/>
      <c r="C4862" s="85"/>
      <c r="D4862" s="85"/>
      <c r="E4862" s="85"/>
      <c r="F4862" s="85"/>
      <c r="G4862" s="85"/>
      <c r="H4862" s="85"/>
    </row>
    <row r="4863" spans="1:8">
      <c r="A4863" s="85"/>
      <c r="B4863" s="85"/>
      <c r="C4863" s="85"/>
      <c r="D4863" s="85"/>
      <c r="E4863" s="85"/>
      <c r="F4863" s="85"/>
      <c r="G4863" s="85"/>
      <c r="H4863" s="85"/>
    </row>
    <row r="4864" spans="1:8">
      <c r="A4864" s="85"/>
      <c r="B4864" s="85"/>
      <c r="C4864" s="85"/>
      <c r="D4864" s="85"/>
      <c r="E4864" s="85"/>
      <c r="F4864" s="85"/>
      <c r="G4864" s="85"/>
      <c r="H4864" s="85"/>
    </row>
    <row r="4865" spans="1:8">
      <c r="A4865" s="85"/>
      <c r="B4865" s="85"/>
      <c r="C4865" s="85"/>
      <c r="D4865" s="85"/>
      <c r="E4865" s="85"/>
      <c r="F4865" s="85"/>
      <c r="G4865" s="85"/>
      <c r="H4865" s="85"/>
    </row>
    <row r="4866" spans="1:8">
      <c r="A4866" s="85"/>
      <c r="B4866" s="85"/>
      <c r="C4866" s="85"/>
      <c r="D4866" s="85"/>
      <c r="E4866" s="85"/>
      <c r="F4866" s="85"/>
      <c r="G4866" s="85"/>
      <c r="H4866" s="85"/>
    </row>
    <row r="4867" spans="1:8">
      <c r="A4867" s="85"/>
      <c r="B4867" s="85"/>
      <c r="C4867" s="85"/>
      <c r="D4867" s="85"/>
      <c r="E4867" s="85"/>
      <c r="F4867" s="85"/>
      <c r="G4867" s="85"/>
      <c r="H4867" s="85"/>
    </row>
    <row r="4868" spans="1:8">
      <c r="A4868" s="85"/>
      <c r="B4868" s="85"/>
      <c r="C4868" s="85"/>
      <c r="D4868" s="85"/>
      <c r="E4868" s="85"/>
      <c r="F4868" s="85"/>
      <c r="G4868" s="85"/>
      <c r="H4868" s="85"/>
    </row>
    <row r="4869" spans="1:8">
      <c r="A4869" s="85"/>
      <c r="B4869" s="85"/>
      <c r="C4869" s="85"/>
      <c r="D4869" s="85"/>
      <c r="E4869" s="85"/>
      <c r="F4869" s="85"/>
      <c r="G4869" s="85"/>
      <c r="H4869" s="85"/>
    </row>
    <row r="4870" spans="1:8">
      <c r="A4870" s="85"/>
      <c r="B4870" s="85"/>
      <c r="C4870" s="85"/>
      <c r="D4870" s="85"/>
      <c r="E4870" s="85"/>
      <c r="F4870" s="85"/>
      <c r="G4870" s="85"/>
      <c r="H4870" s="85"/>
    </row>
    <row r="4871" spans="1:8">
      <c r="A4871" s="85"/>
      <c r="B4871" s="85"/>
      <c r="C4871" s="85"/>
      <c r="D4871" s="85"/>
      <c r="E4871" s="85"/>
      <c r="F4871" s="85"/>
      <c r="G4871" s="85"/>
      <c r="H4871" s="85"/>
    </row>
    <row r="4872" spans="1:8">
      <c r="A4872" s="85"/>
      <c r="B4872" s="85"/>
      <c r="C4872" s="85"/>
      <c r="D4872" s="85"/>
      <c r="E4872" s="85"/>
      <c r="F4872" s="85"/>
      <c r="G4872" s="85"/>
      <c r="H4872" s="85"/>
    </row>
    <row r="4873" spans="1:8">
      <c r="A4873" s="85"/>
      <c r="B4873" s="85"/>
      <c r="C4873" s="85"/>
      <c r="D4873" s="85"/>
      <c r="E4873" s="85"/>
      <c r="F4873" s="85"/>
      <c r="G4873" s="85"/>
      <c r="H4873" s="85"/>
    </row>
    <row r="4874" spans="1:8">
      <c r="A4874" s="85"/>
      <c r="B4874" s="85"/>
      <c r="C4874" s="85"/>
      <c r="D4874" s="85"/>
      <c r="E4874" s="85"/>
      <c r="F4874" s="85"/>
      <c r="G4874" s="85"/>
      <c r="H4874" s="85"/>
    </row>
    <row r="4875" spans="1:8">
      <c r="A4875" s="85"/>
      <c r="B4875" s="85"/>
      <c r="C4875" s="85"/>
      <c r="D4875" s="85"/>
      <c r="E4875" s="85"/>
      <c r="F4875" s="85"/>
      <c r="G4875" s="85"/>
      <c r="H4875" s="85"/>
    </row>
    <row r="4876" spans="1:8">
      <c r="A4876" s="85"/>
      <c r="B4876" s="85"/>
      <c r="C4876" s="85"/>
      <c r="D4876" s="85"/>
      <c r="E4876" s="85"/>
      <c r="F4876" s="85"/>
      <c r="G4876" s="85"/>
      <c r="H4876" s="85"/>
    </row>
    <row r="4877" spans="1:8">
      <c r="A4877" s="85"/>
      <c r="B4877" s="85"/>
      <c r="C4877" s="85"/>
      <c r="D4877" s="85"/>
      <c r="E4877" s="85"/>
      <c r="F4877" s="85"/>
      <c r="G4877" s="85"/>
      <c r="H4877" s="85"/>
    </row>
    <row r="4878" spans="1:8">
      <c r="A4878" s="85"/>
      <c r="B4878" s="85"/>
      <c r="C4878" s="85"/>
      <c r="D4878" s="85"/>
      <c r="E4878" s="85"/>
      <c r="F4878" s="85"/>
      <c r="G4878" s="85"/>
      <c r="H4878" s="85"/>
    </row>
    <row r="4879" spans="1:8">
      <c r="A4879" s="85"/>
      <c r="B4879" s="85"/>
      <c r="C4879" s="85"/>
      <c r="D4879" s="85"/>
      <c r="E4879" s="85"/>
      <c r="F4879" s="85"/>
      <c r="G4879" s="85"/>
      <c r="H4879" s="85"/>
    </row>
    <row r="4880" spans="1:8">
      <c r="A4880" s="85"/>
      <c r="B4880" s="85"/>
      <c r="C4880" s="85"/>
      <c r="D4880" s="85"/>
      <c r="E4880" s="85"/>
      <c r="F4880" s="85"/>
      <c r="G4880" s="85"/>
      <c r="H4880" s="85"/>
    </row>
    <row r="4881" spans="1:8">
      <c r="A4881" s="85"/>
      <c r="B4881" s="85"/>
      <c r="C4881" s="85"/>
      <c r="D4881" s="85"/>
      <c r="E4881" s="85"/>
      <c r="F4881" s="85"/>
      <c r="G4881" s="85"/>
      <c r="H4881" s="85"/>
    </row>
    <row r="4882" spans="1:8">
      <c r="A4882" s="85"/>
      <c r="B4882" s="85"/>
      <c r="C4882" s="85"/>
      <c r="D4882" s="85"/>
      <c r="E4882" s="85"/>
      <c r="F4882" s="85"/>
      <c r="G4882" s="85"/>
      <c r="H4882" s="85"/>
    </row>
    <row r="4883" spans="1:8">
      <c r="A4883" s="85"/>
      <c r="B4883" s="85"/>
      <c r="C4883" s="85"/>
      <c r="D4883" s="85"/>
      <c r="E4883" s="85"/>
      <c r="F4883" s="85"/>
      <c r="G4883" s="85"/>
      <c r="H4883" s="85"/>
    </row>
    <row r="4884" spans="1:8">
      <c r="A4884" s="85"/>
      <c r="B4884" s="85"/>
      <c r="C4884" s="85"/>
      <c r="D4884" s="85"/>
      <c r="E4884" s="85"/>
      <c r="F4884" s="85"/>
      <c r="G4884" s="85"/>
      <c r="H4884" s="85"/>
    </row>
    <row r="4885" spans="1:8">
      <c r="A4885" s="85"/>
      <c r="B4885" s="85"/>
      <c r="C4885" s="85"/>
      <c r="D4885" s="85"/>
      <c r="E4885" s="85"/>
      <c r="F4885" s="85"/>
      <c r="G4885" s="85"/>
      <c r="H4885" s="85"/>
    </row>
    <row r="4886" spans="1:8">
      <c r="A4886" s="85"/>
      <c r="B4886" s="85"/>
      <c r="C4886" s="85"/>
      <c r="D4886" s="85"/>
      <c r="E4886" s="85"/>
      <c r="F4886" s="85"/>
      <c r="G4886" s="85"/>
      <c r="H4886" s="85"/>
    </row>
    <row r="4887" spans="1:8">
      <c r="A4887" s="85"/>
      <c r="B4887" s="85"/>
      <c r="C4887" s="85"/>
      <c r="D4887" s="85"/>
      <c r="E4887" s="85"/>
      <c r="F4887" s="85"/>
      <c r="G4887" s="85"/>
      <c r="H4887" s="85"/>
    </row>
    <row r="4888" spans="1:8">
      <c r="A4888" s="85"/>
      <c r="B4888" s="85"/>
      <c r="C4888" s="85"/>
      <c r="D4888" s="85"/>
      <c r="E4888" s="85"/>
      <c r="F4888" s="85"/>
      <c r="G4888" s="85"/>
      <c r="H4888" s="85"/>
    </row>
    <row r="4889" spans="1:8">
      <c r="A4889" s="85"/>
      <c r="B4889" s="85"/>
      <c r="C4889" s="85"/>
      <c r="D4889" s="85"/>
      <c r="E4889" s="85"/>
      <c r="F4889" s="85"/>
      <c r="G4889" s="85"/>
      <c r="H4889" s="85"/>
    </row>
    <row r="4890" spans="1:8">
      <c r="A4890" s="85"/>
      <c r="B4890" s="85"/>
      <c r="C4890" s="85"/>
      <c r="D4890" s="85"/>
      <c r="E4890" s="85"/>
      <c r="F4890" s="85"/>
      <c r="G4890" s="85"/>
      <c r="H4890" s="85"/>
    </row>
    <row r="4891" spans="1:8">
      <c r="A4891" s="85"/>
      <c r="B4891" s="85"/>
      <c r="C4891" s="85"/>
      <c r="D4891" s="85"/>
      <c r="E4891" s="85"/>
      <c r="F4891" s="85"/>
      <c r="G4891" s="85"/>
      <c r="H4891" s="85"/>
    </row>
    <row r="4892" spans="1:8">
      <c r="A4892" s="85"/>
      <c r="B4892" s="85"/>
      <c r="C4892" s="85"/>
      <c r="D4892" s="85"/>
      <c r="E4892" s="85"/>
      <c r="F4892" s="85"/>
      <c r="G4892" s="85"/>
      <c r="H4892" s="85"/>
    </row>
    <row r="4893" spans="1:8">
      <c r="A4893" s="85"/>
      <c r="B4893" s="85"/>
      <c r="C4893" s="85"/>
      <c r="D4893" s="85"/>
      <c r="E4893" s="85"/>
      <c r="F4893" s="85"/>
      <c r="G4893" s="85"/>
      <c r="H4893" s="85"/>
    </row>
    <row r="4894" spans="1:8">
      <c r="A4894" s="85"/>
      <c r="B4894" s="85"/>
      <c r="C4894" s="85"/>
      <c r="D4894" s="85"/>
      <c r="E4894" s="85"/>
      <c r="F4894" s="85"/>
      <c r="G4894" s="85"/>
      <c r="H4894" s="85"/>
    </row>
    <row r="4895" spans="1:8">
      <c r="A4895" s="85"/>
      <c r="B4895" s="85"/>
      <c r="C4895" s="85"/>
      <c r="D4895" s="85"/>
      <c r="E4895" s="85"/>
      <c r="F4895" s="85"/>
      <c r="G4895" s="85"/>
      <c r="H4895" s="85"/>
    </row>
    <row r="4896" spans="1:8">
      <c r="A4896" s="85"/>
      <c r="B4896" s="85"/>
      <c r="C4896" s="85"/>
      <c r="D4896" s="85"/>
      <c r="E4896" s="85"/>
      <c r="F4896" s="85"/>
      <c r="G4896" s="85"/>
      <c r="H4896" s="85"/>
    </row>
    <row r="4897" spans="1:8">
      <c r="A4897" s="85"/>
      <c r="B4897" s="85"/>
      <c r="C4897" s="85"/>
      <c r="D4897" s="85"/>
      <c r="E4897" s="85"/>
      <c r="F4897" s="85"/>
      <c r="G4897" s="85"/>
      <c r="H4897" s="85"/>
    </row>
    <row r="4898" spans="1:8">
      <c r="A4898" s="85"/>
      <c r="B4898" s="85"/>
      <c r="C4898" s="85"/>
      <c r="D4898" s="85"/>
      <c r="E4898" s="85"/>
      <c r="F4898" s="85"/>
      <c r="G4898" s="85"/>
      <c r="H4898" s="85"/>
    </row>
    <row r="4899" spans="1:8">
      <c r="A4899" s="85"/>
      <c r="B4899" s="85"/>
      <c r="C4899" s="85"/>
      <c r="D4899" s="85"/>
      <c r="E4899" s="85"/>
      <c r="F4899" s="85"/>
      <c r="G4899" s="85"/>
      <c r="H4899" s="85"/>
    </row>
    <row r="4900" spans="1:8">
      <c r="A4900" s="85"/>
      <c r="B4900" s="85"/>
      <c r="C4900" s="85"/>
      <c r="D4900" s="85"/>
      <c r="E4900" s="85"/>
      <c r="F4900" s="85"/>
      <c r="G4900" s="85"/>
      <c r="H4900" s="85"/>
    </row>
    <row r="4901" spans="1:8">
      <c r="A4901" s="85"/>
      <c r="B4901" s="85"/>
      <c r="C4901" s="85"/>
      <c r="D4901" s="85"/>
      <c r="E4901" s="85"/>
      <c r="F4901" s="85"/>
      <c r="G4901" s="85"/>
      <c r="H4901" s="85"/>
    </row>
    <row r="4902" spans="1:8">
      <c r="A4902" s="85"/>
      <c r="B4902" s="85"/>
      <c r="C4902" s="85"/>
      <c r="D4902" s="85"/>
      <c r="E4902" s="85"/>
      <c r="F4902" s="85"/>
      <c r="G4902" s="85"/>
      <c r="H4902" s="85"/>
    </row>
    <row r="4903" spans="1:8">
      <c r="A4903" s="85"/>
      <c r="B4903" s="85"/>
      <c r="C4903" s="85"/>
      <c r="D4903" s="85"/>
      <c r="E4903" s="85"/>
      <c r="F4903" s="85"/>
      <c r="G4903" s="85"/>
      <c r="H4903" s="85"/>
    </row>
    <row r="4904" spans="1:8">
      <c r="A4904" s="85"/>
      <c r="B4904" s="85"/>
      <c r="C4904" s="85"/>
      <c r="D4904" s="85"/>
      <c r="E4904" s="85"/>
      <c r="F4904" s="85"/>
      <c r="G4904" s="85"/>
      <c r="H4904" s="85"/>
    </row>
    <row r="4905" spans="1:8">
      <c r="A4905" s="85"/>
      <c r="B4905" s="85"/>
      <c r="C4905" s="85"/>
      <c r="D4905" s="85"/>
      <c r="E4905" s="85"/>
      <c r="F4905" s="85"/>
      <c r="G4905" s="85"/>
      <c r="H4905" s="85"/>
    </row>
    <row r="4906" spans="1:8">
      <c r="A4906" s="85"/>
      <c r="B4906" s="85"/>
      <c r="C4906" s="85"/>
      <c r="D4906" s="85"/>
      <c r="E4906" s="85"/>
      <c r="F4906" s="85"/>
      <c r="G4906" s="85"/>
      <c r="H4906" s="85"/>
    </row>
    <row r="4907" spans="1:8">
      <c r="A4907" s="85"/>
      <c r="B4907" s="85"/>
      <c r="C4907" s="85"/>
      <c r="D4907" s="85"/>
      <c r="E4907" s="85"/>
      <c r="F4907" s="85"/>
      <c r="G4907" s="85"/>
      <c r="H4907" s="85"/>
    </row>
    <row r="4908" spans="1:8">
      <c r="A4908" s="85"/>
      <c r="B4908" s="85"/>
      <c r="C4908" s="85"/>
      <c r="D4908" s="85"/>
      <c r="E4908" s="85"/>
      <c r="F4908" s="85"/>
      <c r="G4908" s="85"/>
      <c r="H4908" s="85"/>
    </row>
    <row r="4909" spans="1:8">
      <c r="A4909" s="85"/>
      <c r="B4909" s="85"/>
      <c r="C4909" s="85"/>
      <c r="D4909" s="85"/>
      <c r="E4909" s="85"/>
      <c r="F4909" s="85"/>
      <c r="G4909" s="85"/>
      <c r="H4909" s="85"/>
    </row>
    <row r="4910" spans="1:8">
      <c r="A4910" s="85"/>
      <c r="B4910" s="85"/>
      <c r="C4910" s="85"/>
      <c r="D4910" s="85"/>
      <c r="E4910" s="85"/>
      <c r="F4910" s="85"/>
      <c r="G4910" s="85"/>
      <c r="H4910" s="85"/>
    </row>
    <row r="4911" spans="1:8">
      <c r="A4911" s="85"/>
      <c r="B4911" s="85"/>
      <c r="C4911" s="85"/>
      <c r="D4911" s="85"/>
      <c r="E4911" s="85"/>
      <c r="F4911" s="85"/>
      <c r="G4911" s="85"/>
      <c r="H4911" s="85"/>
    </row>
    <row r="4912" spans="1:8">
      <c r="A4912" s="85"/>
      <c r="B4912" s="85"/>
      <c r="C4912" s="85"/>
      <c r="D4912" s="85"/>
      <c r="E4912" s="85"/>
      <c r="F4912" s="85"/>
      <c r="G4912" s="85"/>
      <c r="H4912" s="85"/>
    </row>
    <row r="4913" spans="1:8">
      <c r="A4913" s="85"/>
      <c r="B4913" s="85"/>
      <c r="C4913" s="85"/>
      <c r="D4913" s="85"/>
      <c r="E4913" s="85"/>
      <c r="F4913" s="85"/>
      <c r="G4913" s="85"/>
      <c r="H4913" s="85"/>
    </row>
    <row r="4914" spans="1:8">
      <c r="A4914" s="85"/>
      <c r="B4914" s="85"/>
      <c r="C4914" s="85"/>
      <c r="D4914" s="85"/>
      <c r="E4914" s="85"/>
      <c r="F4914" s="85"/>
      <c r="G4914" s="85"/>
      <c r="H4914" s="85"/>
    </row>
    <row r="4915" spans="1:8">
      <c r="A4915" s="85"/>
      <c r="B4915" s="85"/>
      <c r="C4915" s="85"/>
      <c r="D4915" s="85"/>
      <c r="E4915" s="85"/>
      <c r="F4915" s="85"/>
      <c r="G4915" s="85"/>
      <c r="H4915" s="85"/>
    </row>
    <row r="4916" spans="1:8">
      <c r="A4916" s="85"/>
      <c r="B4916" s="85"/>
      <c r="C4916" s="85"/>
      <c r="D4916" s="85"/>
      <c r="E4916" s="85"/>
      <c r="F4916" s="85"/>
      <c r="G4916" s="85"/>
      <c r="H4916" s="85"/>
    </row>
    <row r="4917" spans="1:8">
      <c r="A4917" s="85"/>
      <c r="B4917" s="85"/>
      <c r="C4917" s="85"/>
      <c r="D4917" s="85"/>
      <c r="E4917" s="85"/>
      <c r="F4917" s="85"/>
      <c r="G4917" s="85"/>
      <c r="H4917" s="85"/>
    </row>
    <row r="4918" spans="1:8">
      <c r="A4918" s="85"/>
      <c r="B4918" s="85"/>
      <c r="C4918" s="85"/>
      <c r="D4918" s="85"/>
      <c r="E4918" s="85"/>
      <c r="F4918" s="85"/>
      <c r="G4918" s="85"/>
      <c r="H4918" s="85"/>
    </row>
    <row r="4919" spans="1:8">
      <c r="A4919" s="85"/>
      <c r="B4919" s="85"/>
      <c r="C4919" s="85"/>
      <c r="D4919" s="85"/>
      <c r="E4919" s="85"/>
      <c r="F4919" s="85"/>
      <c r="G4919" s="85"/>
      <c r="H4919" s="85"/>
    </row>
    <row r="4920" spans="1:8">
      <c r="A4920" s="85"/>
      <c r="B4920" s="85"/>
      <c r="C4920" s="85"/>
      <c r="D4920" s="85"/>
      <c r="E4920" s="85"/>
      <c r="F4920" s="85"/>
      <c r="G4920" s="85"/>
      <c r="H4920" s="85"/>
    </row>
    <row r="4921" spans="1:8">
      <c r="A4921" s="85"/>
      <c r="B4921" s="85"/>
      <c r="C4921" s="85"/>
      <c r="D4921" s="85"/>
      <c r="E4921" s="85"/>
      <c r="F4921" s="85"/>
      <c r="G4921" s="85"/>
      <c r="H4921" s="85"/>
    </row>
    <row r="4922" spans="1:8">
      <c r="A4922" s="85"/>
      <c r="B4922" s="85"/>
      <c r="C4922" s="85"/>
      <c r="D4922" s="85"/>
      <c r="E4922" s="85"/>
      <c r="F4922" s="85"/>
      <c r="G4922" s="85"/>
      <c r="H4922" s="85"/>
    </row>
    <row r="4923" spans="1:8">
      <c r="A4923" s="85"/>
      <c r="B4923" s="85"/>
      <c r="C4923" s="85"/>
      <c r="D4923" s="85"/>
      <c r="E4923" s="85"/>
      <c r="F4923" s="85"/>
      <c r="G4923" s="85"/>
      <c r="H4923" s="85"/>
    </row>
    <row r="4924" spans="1:8">
      <c r="A4924" s="85"/>
      <c r="B4924" s="85"/>
      <c r="C4924" s="85"/>
      <c r="D4924" s="85"/>
      <c r="E4924" s="85"/>
      <c r="F4924" s="85"/>
      <c r="G4924" s="85"/>
      <c r="H4924" s="85"/>
    </row>
    <row r="4925" spans="1:8">
      <c r="A4925" s="85"/>
      <c r="B4925" s="85"/>
      <c r="C4925" s="85"/>
      <c r="D4925" s="85"/>
      <c r="E4925" s="85"/>
      <c r="F4925" s="85"/>
      <c r="G4925" s="85"/>
      <c r="H4925" s="85"/>
    </row>
    <row r="4926" spans="1:8">
      <c r="A4926" s="85"/>
      <c r="B4926" s="85"/>
      <c r="C4926" s="85"/>
      <c r="D4926" s="85"/>
      <c r="E4926" s="85"/>
      <c r="F4926" s="85"/>
      <c r="G4926" s="85"/>
      <c r="H4926" s="85"/>
    </row>
    <row r="4927" spans="1:8">
      <c r="A4927" s="85"/>
      <c r="B4927" s="85"/>
      <c r="C4927" s="85"/>
      <c r="D4927" s="85"/>
      <c r="E4927" s="85"/>
      <c r="F4927" s="85"/>
      <c r="G4927" s="85"/>
      <c r="H4927" s="85"/>
    </row>
    <row r="4928" spans="1:8">
      <c r="A4928" s="85"/>
      <c r="B4928" s="85"/>
      <c r="C4928" s="85"/>
      <c r="D4928" s="85"/>
      <c r="E4928" s="85"/>
      <c r="F4928" s="85"/>
      <c r="G4928" s="85"/>
      <c r="H4928" s="85"/>
    </row>
    <row r="4929" spans="1:8">
      <c r="A4929" s="85"/>
      <c r="B4929" s="85"/>
      <c r="C4929" s="85"/>
      <c r="D4929" s="85"/>
      <c r="E4929" s="85"/>
      <c r="F4929" s="85"/>
      <c r="G4929" s="85"/>
      <c r="H4929" s="85"/>
    </row>
    <row r="4930" spans="1:8">
      <c r="A4930" s="85"/>
      <c r="B4930" s="85"/>
      <c r="C4930" s="85"/>
      <c r="D4930" s="85"/>
      <c r="E4930" s="85"/>
      <c r="F4930" s="85"/>
      <c r="G4930" s="85"/>
      <c r="H4930" s="85"/>
    </row>
    <row r="4931" spans="1:8">
      <c r="A4931" s="85"/>
      <c r="B4931" s="85"/>
      <c r="C4931" s="85"/>
      <c r="D4931" s="85"/>
      <c r="E4931" s="85"/>
      <c r="F4931" s="85"/>
      <c r="G4931" s="85"/>
      <c r="H4931" s="85"/>
    </row>
    <row r="4932" spans="1:8">
      <c r="A4932" s="85"/>
      <c r="B4932" s="85"/>
      <c r="C4932" s="85"/>
      <c r="D4932" s="85"/>
      <c r="E4932" s="85"/>
      <c r="F4932" s="85"/>
      <c r="G4932" s="85"/>
      <c r="H4932" s="85"/>
    </row>
    <row r="4933" spans="1:8">
      <c r="A4933" s="85"/>
      <c r="B4933" s="85"/>
      <c r="C4933" s="85"/>
      <c r="D4933" s="85"/>
      <c r="E4933" s="85"/>
      <c r="F4933" s="85"/>
      <c r="G4933" s="85"/>
      <c r="H4933" s="85"/>
    </row>
    <row r="4934" spans="1:8">
      <c r="A4934" s="85"/>
      <c r="B4934" s="85"/>
      <c r="C4934" s="85"/>
      <c r="D4934" s="85"/>
      <c r="E4934" s="85"/>
      <c r="F4934" s="85"/>
      <c r="G4934" s="85"/>
      <c r="H4934" s="85"/>
    </row>
    <row r="4935" spans="1:8">
      <c r="A4935" s="85"/>
      <c r="B4935" s="85"/>
      <c r="C4935" s="85"/>
      <c r="D4935" s="85"/>
      <c r="E4935" s="85"/>
      <c r="F4935" s="85"/>
      <c r="G4935" s="85"/>
      <c r="H4935" s="85"/>
    </row>
    <row r="4936" spans="1:8">
      <c r="A4936" s="85"/>
      <c r="B4936" s="85"/>
      <c r="C4936" s="85"/>
      <c r="D4936" s="85"/>
      <c r="E4936" s="85"/>
      <c r="F4936" s="85"/>
      <c r="G4936" s="85"/>
      <c r="H4936" s="85"/>
    </row>
    <row r="4937" spans="1:8">
      <c r="A4937" s="85"/>
      <c r="B4937" s="85"/>
      <c r="C4937" s="85"/>
      <c r="D4937" s="85"/>
      <c r="E4937" s="85"/>
      <c r="F4937" s="85"/>
      <c r="G4937" s="85"/>
      <c r="H4937" s="85"/>
    </row>
    <row r="4938" spans="1:8">
      <c r="A4938" s="85"/>
      <c r="B4938" s="85"/>
      <c r="C4938" s="85"/>
      <c r="D4938" s="85"/>
      <c r="E4938" s="85"/>
      <c r="F4938" s="85"/>
      <c r="G4938" s="85"/>
      <c r="H4938" s="85"/>
    </row>
    <row r="4939" spans="1:8">
      <c r="A4939" s="85"/>
      <c r="B4939" s="85"/>
      <c r="C4939" s="85"/>
      <c r="D4939" s="85"/>
      <c r="E4939" s="85"/>
      <c r="F4939" s="85"/>
      <c r="G4939" s="85"/>
      <c r="H4939" s="85"/>
    </row>
    <row r="4940" spans="1:8">
      <c r="A4940" s="85"/>
      <c r="B4940" s="85"/>
      <c r="C4940" s="85"/>
      <c r="D4940" s="85"/>
      <c r="E4940" s="85"/>
      <c r="F4940" s="85"/>
      <c r="G4940" s="85"/>
      <c r="H4940" s="85"/>
    </row>
    <row r="4941" spans="1:8">
      <c r="A4941" s="85"/>
      <c r="B4941" s="85"/>
      <c r="C4941" s="85"/>
      <c r="D4941" s="85"/>
      <c r="E4941" s="85"/>
      <c r="F4941" s="85"/>
      <c r="G4941" s="85"/>
      <c r="H4941" s="85"/>
    </row>
    <row r="4942" spans="1:8">
      <c r="A4942" s="85"/>
      <c r="B4942" s="85"/>
      <c r="C4942" s="85"/>
      <c r="D4942" s="85"/>
      <c r="E4942" s="85"/>
      <c r="F4942" s="85"/>
      <c r="G4942" s="85"/>
      <c r="H4942" s="85"/>
    </row>
    <row r="4943" spans="1:8">
      <c r="A4943" s="85"/>
      <c r="B4943" s="85"/>
      <c r="C4943" s="85"/>
      <c r="D4943" s="85"/>
      <c r="E4943" s="85"/>
      <c r="F4943" s="85"/>
      <c r="G4943" s="85"/>
      <c r="H4943" s="85"/>
    </row>
    <row r="4944" spans="1:8">
      <c r="A4944" s="85"/>
      <c r="B4944" s="85"/>
      <c r="C4944" s="85"/>
      <c r="D4944" s="85"/>
      <c r="E4944" s="85"/>
      <c r="F4944" s="85"/>
      <c r="G4944" s="85"/>
      <c r="H4944" s="85"/>
    </row>
    <row r="4945" spans="1:8">
      <c r="A4945" s="85"/>
      <c r="B4945" s="85"/>
      <c r="C4945" s="85"/>
      <c r="D4945" s="85"/>
      <c r="E4945" s="85"/>
      <c r="F4945" s="85"/>
      <c r="G4945" s="85"/>
      <c r="H4945" s="85"/>
    </row>
    <row r="4946" spans="1:8">
      <c r="A4946" s="85"/>
      <c r="B4946" s="85"/>
      <c r="C4946" s="85"/>
      <c r="D4946" s="85"/>
      <c r="E4946" s="85"/>
      <c r="F4946" s="85"/>
      <c r="G4946" s="85"/>
      <c r="H4946" s="85"/>
    </row>
    <row r="4947" spans="1:8">
      <c r="A4947" s="85"/>
      <c r="B4947" s="85"/>
      <c r="C4947" s="85"/>
      <c r="D4947" s="85"/>
      <c r="E4947" s="85"/>
      <c r="F4947" s="85"/>
      <c r="G4947" s="85"/>
      <c r="H4947" s="85"/>
    </row>
    <row r="4948" spans="1:8">
      <c r="A4948" s="85"/>
      <c r="B4948" s="85"/>
      <c r="C4948" s="85"/>
      <c r="D4948" s="85"/>
      <c r="E4948" s="85"/>
      <c r="F4948" s="85"/>
      <c r="G4948" s="85"/>
      <c r="H4948" s="85"/>
    </row>
    <row r="4949" spans="1:8">
      <c r="A4949" s="85"/>
      <c r="B4949" s="85"/>
      <c r="C4949" s="85"/>
      <c r="D4949" s="85"/>
      <c r="E4949" s="85"/>
      <c r="F4949" s="85"/>
      <c r="G4949" s="85"/>
      <c r="H4949" s="85"/>
    </row>
    <row r="4950" spans="1:8">
      <c r="A4950" s="85"/>
      <c r="B4950" s="85"/>
      <c r="C4950" s="85"/>
      <c r="D4950" s="85"/>
      <c r="E4950" s="85"/>
      <c r="F4950" s="85"/>
      <c r="G4950" s="85"/>
      <c r="H4950" s="85"/>
    </row>
    <row r="4951" spans="1:8">
      <c r="A4951" s="85"/>
      <c r="B4951" s="85"/>
      <c r="C4951" s="85"/>
      <c r="D4951" s="85"/>
      <c r="E4951" s="85"/>
      <c r="F4951" s="85"/>
      <c r="G4951" s="85"/>
      <c r="H4951" s="85"/>
    </row>
    <row r="4952" spans="1:8">
      <c r="A4952" s="85"/>
      <c r="B4952" s="85"/>
      <c r="C4952" s="85"/>
      <c r="D4952" s="85"/>
      <c r="E4952" s="85"/>
      <c r="F4952" s="85"/>
      <c r="G4952" s="85"/>
      <c r="H4952" s="85"/>
    </row>
    <row r="4953" spans="1:8">
      <c r="A4953" s="85"/>
      <c r="B4953" s="85"/>
      <c r="C4953" s="85"/>
      <c r="D4953" s="85"/>
      <c r="E4953" s="85"/>
      <c r="F4953" s="85"/>
      <c r="G4953" s="85"/>
      <c r="H4953" s="85"/>
    </row>
    <row r="4954" spans="1:8">
      <c r="A4954" s="85"/>
      <c r="B4954" s="85"/>
      <c r="C4954" s="85"/>
      <c r="D4954" s="85"/>
      <c r="E4954" s="85"/>
      <c r="F4954" s="85"/>
      <c r="G4954" s="85"/>
      <c r="H4954" s="85"/>
    </row>
    <row r="4955" spans="1:8">
      <c r="A4955" s="85"/>
      <c r="B4955" s="85"/>
      <c r="C4955" s="85"/>
      <c r="D4955" s="85"/>
      <c r="E4955" s="85"/>
      <c r="F4955" s="85"/>
      <c r="G4955" s="85"/>
      <c r="H4955" s="85"/>
    </row>
    <row r="4956" spans="1:8">
      <c r="A4956" s="85"/>
      <c r="B4956" s="85"/>
      <c r="C4956" s="85"/>
      <c r="D4956" s="85"/>
      <c r="E4956" s="85"/>
      <c r="F4956" s="85"/>
      <c r="G4956" s="85"/>
      <c r="H4956" s="85"/>
    </row>
    <row r="4957" spans="1:8">
      <c r="A4957" s="85"/>
      <c r="B4957" s="85"/>
      <c r="C4957" s="85"/>
      <c r="D4957" s="85"/>
      <c r="E4957" s="85"/>
      <c r="F4957" s="85"/>
      <c r="G4957" s="85"/>
      <c r="H4957" s="85"/>
    </row>
    <row r="4958" spans="1:8">
      <c r="A4958" s="85"/>
      <c r="B4958" s="85"/>
      <c r="C4958" s="85"/>
      <c r="D4958" s="85"/>
      <c r="E4958" s="85"/>
      <c r="F4958" s="85"/>
      <c r="G4958" s="85"/>
      <c r="H4958" s="85"/>
    </row>
    <row r="4959" spans="1:8">
      <c r="A4959" s="85"/>
      <c r="B4959" s="85"/>
      <c r="C4959" s="85"/>
      <c r="D4959" s="85"/>
      <c r="E4959" s="85"/>
      <c r="F4959" s="85"/>
      <c r="G4959" s="85"/>
      <c r="H4959" s="85"/>
    </row>
    <row r="4960" spans="1:8">
      <c r="A4960" s="85"/>
      <c r="B4960" s="85"/>
      <c r="C4960" s="85"/>
      <c r="D4960" s="85"/>
      <c r="E4960" s="85"/>
      <c r="F4960" s="85"/>
      <c r="G4960" s="85"/>
      <c r="H4960" s="85"/>
    </row>
    <row r="4961" spans="1:8">
      <c r="A4961" s="85"/>
      <c r="B4961" s="85"/>
      <c r="C4961" s="85"/>
      <c r="D4961" s="85"/>
      <c r="E4961" s="85"/>
      <c r="F4961" s="85"/>
      <c r="G4961" s="85"/>
      <c r="H4961" s="85"/>
    </row>
    <row r="4962" spans="1:8">
      <c r="A4962" s="85"/>
      <c r="B4962" s="85"/>
      <c r="C4962" s="85"/>
      <c r="D4962" s="85"/>
      <c r="E4962" s="85"/>
      <c r="F4962" s="85"/>
      <c r="G4962" s="85"/>
      <c r="H4962" s="85"/>
    </row>
    <row r="4963" spans="1:8">
      <c r="A4963" s="85"/>
      <c r="B4963" s="85"/>
      <c r="C4963" s="85"/>
      <c r="D4963" s="85"/>
      <c r="E4963" s="85"/>
      <c r="F4963" s="85"/>
      <c r="G4963" s="85"/>
      <c r="H4963" s="85"/>
    </row>
    <row r="4964" spans="1:8">
      <c r="A4964" s="85"/>
      <c r="B4964" s="85"/>
      <c r="C4964" s="85"/>
      <c r="D4964" s="85"/>
      <c r="E4964" s="85"/>
      <c r="F4964" s="85"/>
      <c r="G4964" s="85"/>
      <c r="H4964" s="85"/>
    </row>
    <row r="4965" spans="1:8">
      <c r="A4965" s="85"/>
      <c r="B4965" s="85"/>
      <c r="C4965" s="85"/>
      <c r="D4965" s="85"/>
      <c r="E4965" s="85"/>
      <c r="F4965" s="85"/>
      <c r="G4965" s="85"/>
      <c r="H4965" s="85"/>
    </row>
    <row r="4966" spans="1:8">
      <c r="A4966" s="85"/>
      <c r="B4966" s="85"/>
      <c r="C4966" s="85"/>
      <c r="D4966" s="85"/>
      <c r="E4966" s="85"/>
      <c r="F4966" s="85"/>
      <c r="G4966" s="85"/>
      <c r="H4966" s="85"/>
    </row>
    <row r="4967" spans="1:8">
      <c r="A4967" s="85"/>
      <c r="B4967" s="85"/>
      <c r="C4967" s="85"/>
      <c r="D4967" s="85"/>
      <c r="E4967" s="85"/>
      <c r="F4967" s="85"/>
      <c r="G4967" s="85"/>
      <c r="H4967" s="85"/>
    </row>
    <row r="4968" spans="1:8">
      <c r="A4968" s="85"/>
      <c r="B4968" s="85"/>
      <c r="C4968" s="85"/>
      <c r="D4968" s="85"/>
      <c r="E4968" s="85"/>
      <c r="F4968" s="85"/>
      <c r="G4968" s="85"/>
      <c r="H4968" s="85"/>
    </row>
    <row r="4969" spans="1:8">
      <c r="A4969" s="85"/>
      <c r="B4969" s="85"/>
      <c r="C4969" s="85"/>
      <c r="D4969" s="85"/>
      <c r="E4969" s="85"/>
      <c r="F4969" s="85"/>
      <c r="G4969" s="85"/>
      <c r="H4969" s="85"/>
    </row>
    <row r="4970" spans="1:8">
      <c r="A4970" s="85"/>
      <c r="B4970" s="85"/>
      <c r="C4970" s="85"/>
      <c r="D4970" s="85"/>
      <c r="E4970" s="85"/>
      <c r="F4970" s="85"/>
      <c r="G4970" s="85"/>
      <c r="H4970" s="85"/>
    </row>
    <row r="4971" spans="1:8">
      <c r="A4971" s="85"/>
      <c r="B4971" s="85"/>
      <c r="C4971" s="85"/>
      <c r="D4971" s="85"/>
      <c r="E4971" s="85"/>
      <c r="F4971" s="85"/>
      <c r="G4971" s="85"/>
      <c r="H4971" s="85"/>
    </row>
    <row r="4972" spans="1:8">
      <c r="A4972" s="85"/>
      <c r="B4972" s="85"/>
      <c r="C4972" s="85"/>
      <c r="D4972" s="85"/>
      <c r="E4972" s="85"/>
      <c r="F4972" s="85"/>
      <c r="G4972" s="85"/>
      <c r="H4972" s="85"/>
    </row>
    <row r="4973" spans="1:8">
      <c r="A4973" s="85"/>
      <c r="B4973" s="85"/>
      <c r="C4973" s="85"/>
      <c r="D4973" s="85"/>
      <c r="E4973" s="85"/>
      <c r="F4973" s="85"/>
      <c r="G4973" s="85"/>
      <c r="H4973" s="85"/>
    </row>
    <row r="4974" spans="1:8">
      <c r="A4974" s="85"/>
      <c r="B4974" s="85"/>
      <c r="C4974" s="85"/>
      <c r="D4974" s="85"/>
      <c r="E4974" s="85"/>
      <c r="F4974" s="85"/>
      <c r="G4974" s="85"/>
      <c r="H4974" s="85"/>
    </row>
    <row r="4975" spans="1:8">
      <c r="A4975" s="85"/>
      <c r="B4975" s="85"/>
      <c r="C4975" s="85"/>
      <c r="D4975" s="85"/>
      <c r="E4975" s="85"/>
      <c r="F4975" s="85"/>
      <c r="G4975" s="85"/>
      <c r="H4975" s="85"/>
    </row>
    <row r="4976" spans="1:8">
      <c r="A4976" s="85"/>
      <c r="B4976" s="85"/>
      <c r="C4976" s="85"/>
      <c r="D4976" s="85"/>
      <c r="E4976" s="85"/>
      <c r="F4976" s="85"/>
      <c r="G4976" s="85"/>
      <c r="H4976" s="85"/>
    </row>
    <row r="4977" spans="1:8">
      <c r="A4977" s="85"/>
      <c r="B4977" s="85"/>
      <c r="C4977" s="85"/>
      <c r="D4977" s="85"/>
      <c r="E4977" s="85"/>
      <c r="F4977" s="85"/>
      <c r="G4977" s="85"/>
      <c r="H4977" s="85"/>
    </row>
    <row r="4978" spans="1:8">
      <c r="A4978" s="85"/>
      <c r="B4978" s="85"/>
      <c r="C4978" s="85"/>
      <c r="D4978" s="85"/>
      <c r="E4978" s="85"/>
      <c r="F4978" s="85"/>
      <c r="G4978" s="85"/>
      <c r="H4978" s="85"/>
    </row>
    <row r="4979" spans="1:8">
      <c r="A4979" s="85"/>
      <c r="B4979" s="85"/>
      <c r="C4979" s="85"/>
      <c r="D4979" s="85"/>
      <c r="E4979" s="85"/>
      <c r="F4979" s="85"/>
      <c r="G4979" s="85"/>
      <c r="H4979" s="85"/>
    </row>
    <row r="4980" spans="1:8">
      <c r="A4980" s="85"/>
      <c r="B4980" s="85"/>
      <c r="C4980" s="85"/>
      <c r="D4980" s="85"/>
      <c r="E4980" s="85"/>
      <c r="F4980" s="85"/>
      <c r="G4980" s="85"/>
      <c r="H4980" s="85"/>
    </row>
    <row r="4981" spans="1:8">
      <c r="A4981" s="85"/>
      <c r="B4981" s="85"/>
      <c r="C4981" s="85"/>
      <c r="D4981" s="85"/>
      <c r="E4981" s="85"/>
      <c r="F4981" s="85"/>
      <c r="G4981" s="85"/>
      <c r="H4981" s="85"/>
    </row>
    <row r="4982" spans="1:8">
      <c r="A4982" s="85"/>
      <c r="B4982" s="85"/>
      <c r="C4982" s="85"/>
      <c r="D4982" s="85"/>
      <c r="E4982" s="85"/>
      <c r="F4982" s="85"/>
      <c r="G4982" s="85"/>
      <c r="H4982" s="85"/>
    </row>
    <row r="4983" spans="1:8">
      <c r="A4983" s="85"/>
      <c r="B4983" s="85"/>
      <c r="C4983" s="85"/>
      <c r="D4983" s="85"/>
      <c r="E4983" s="85"/>
      <c r="F4983" s="85"/>
      <c r="G4983" s="85"/>
      <c r="H4983" s="85"/>
    </row>
    <row r="4984" spans="1:8">
      <c r="A4984" s="85"/>
      <c r="B4984" s="85"/>
      <c r="C4984" s="85"/>
      <c r="D4984" s="85"/>
      <c r="E4984" s="85"/>
      <c r="F4984" s="85"/>
      <c r="G4984" s="85"/>
      <c r="H4984" s="85"/>
    </row>
    <row r="4985" spans="1:8">
      <c r="A4985" s="85"/>
      <c r="B4985" s="85"/>
      <c r="C4985" s="85"/>
      <c r="D4985" s="85"/>
      <c r="E4985" s="85"/>
      <c r="F4985" s="85"/>
      <c r="G4985" s="85"/>
      <c r="H4985" s="85"/>
    </row>
    <row r="4986" spans="1:8">
      <c r="A4986" s="85"/>
      <c r="B4986" s="85"/>
      <c r="C4986" s="85"/>
      <c r="D4986" s="85"/>
      <c r="E4986" s="85"/>
      <c r="F4986" s="85"/>
      <c r="G4986" s="85"/>
      <c r="H4986" s="85"/>
    </row>
    <row r="4987" spans="1:8">
      <c r="A4987" s="85"/>
      <c r="B4987" s="85"/>
      <c r="C4987" s="85"/>
      <c r="D4987" s="85"/>
      <c r="E4987" s="85"/>
      <c r="F4987" s="85"/>
      <c r="G4987" s="85"/>
      <c r="H4987" s="85"/>
    </row>
    <row r="4988" spans="1:8">
      <c r="A4988" s="85"/>
      <c r="B4988" s="85"/>
      <c r="C4988" s="85"/>
      <c r="D4988" s="85"/>
      <c r="E4988" s="85"/>
      <c r="F4988" s="85"/>
      <c r="G4988" s="85"/>
      <c r="H4988" s="85"/>
    </row>
    <row r="4989" spans="1:8">
      <c r="A4989" s="85"/>
      <c r="B4989" s="85"/>
      <c r="C4989" s="85"/>
      <c r="D4989" s="85"/>
      <c r="E4989" s="85"/>
      <c r="F4989" s="85"/>
      <c r="G4989" s="85"/>
      <c r="H4989" s="85"/>
    </row>
    <row r="4990" spans="1:8">
      <c r="A4990" s="85"/>
      <c r="B4990" s="85"/>
      <c r="C4990" s="85"/>
      <c r="D4990" s="85"/>
      <c r="E4990" s="85"/>
      <c r="F4990" s="85"/>
      <c r="G4990" s="85"/>
      <c r="H4990" s="85"/>
    </row>
    <row r="4991" spans="1:8">
      <c r="A4991" s="85"/>
      <c r="B4991" s="85"/>
      <c r="C4991" s="85"/>
      <c r="D4991" s="85"/>
      <c r="E4991" s="85"/>
      <c r="F4991" s="85"/>
      <c r="G4991" s="85"/>
      <c r="H4991" s="85"/>
    </row>
    <row r="4992" spans="1:8">
      <c r="A4992" s="85"/>
      <c r="B4992" s="85"/>
      <c r="C4992" s="85"/>
      <c r="D4992" s="85"/>
      <c r="E4992" s="85"/>
      <c r="F4992" s="85"/>
      <c r="G4992" s="85"/>
      <c r="H4992" s="85"/>
    </row>
    <row r="4993" spans="1:8">
      <c r="A4993" s="85"/>
      <c r="B4993" s="85"/>
      <c r="C4993" s="85"/>
      <c r="D4993" s="85"/>
      <c r="E4993" s="85"/>
      <c r="F4993" s="85"/>
      <c r="G4993" s="85"/>
      <c r="H4993" s="85"/>
    </row>
    <row r="4994" spans="1:8">
      <c r="A4994" s="85"/>
      <c r="B4994" s="85"/>
      <c r="C4994" s="85"/>
      <c r="D4994" s="85"/>
      <c r="E4994" s="85"/>
      <c r="F4994" s="85"/>
      <c r="G4994" s="85"/>
      <c r="H4994" s="85"/>
    </row>
    <row r="4995" spans="1:8">
      <c r="A4995" s="85"/>
      <c r="B4995" s="85"/>
      <c r="C4995" s="85"/>
      <c r="D4995" s="85"/>
      <c r="E4995" s="85"/>
      <c r="F4995" s="85"/>
      <c r="G4995" s="85"/>
      <c r="H4995" s="85"/>
    </row>
    <row r="4996" spans="1:8">
      <c r="A4996" s="85"/>
      <c r="B4996" s="85"/>
      <c r="C4996" s="85"/>
      <c r="D4996" s="85"/>
      <c r="E4996" s="85"/>
      <c r="F4996" s="85"/>
      <c r="G4996" s="85"/>
      <c r="H4996" s="85"/>
    </row>
    <row r="4997" spans="1:8">
      <c r="A4997" s="85"/>
      <c r="B4997" s="85"/>
      <c r="C4997" s="85"/>
      <c r="D4997" s="85"/>
      <c r="E4997" s="85"/>
      <c r="F4997" s="85"/>
      <c r="G4997" s="85"/>
      <c r="H4997" s="85"/>
    </row>
    <row r="4998" spans="1:8">
      <c r="A4998" s="85"/>
      <c r="B4998" s="85"/>
      <c r="C4998" s="85"/>
      <c r="D4998" s="85"/>
      <c r="E4998" s="85"/>
      <c r="F4998" s="85"/>
      <c r="G4998" s="85"/>
      <c r="H4998" s="85"/>
    </row>
    <row r="4999" spans="1:8">
      <c r="A4999" s="85"/>
      <c r="B4999" s="85"/>
      <c r="C4999" s="85"/>
      <c r="D4999" s="85"/>
      <c r="E4999" s="85"/>
      <c r="F4999" s="85"/>
      <c r="G4999" s="85"/>
      <c r="H4999" s="85"/>
    </row>
    <row r="5000" spans="1:8">
      <c r="A5000" s="85"/>
      <c r="B5000" s="85"/>
      <c r="C5000" s="85"/>
      <c r="D5000" s="85"/>
      <c r="E5000" s="85"/>
      <c r="F5000" s="85"/>
      <c r="G5000" s="85"/>
      <c r="H5000" s="85"/>
    </row>
    <row r="5001" spans="1:8">
      <c r="A5001" s="85"/>
      <c r="B5001" s="85"/>
      <c r="C5001" s="85"/>
      <c r="D5001" s="85"/>
      <c r="E5001" s="85"/>
      <c r="F5001" s="85"/>
      <c r="G5001" s="85"/>
      <c r="H5001" s="85"/>
    </row>
    <row r="5002" spans="1:8">
      <c r="A5002" s="85"/>
      <c r="B5002" s="85"/>
      <c r="C5002" s="85"/>
      <c r="D5002" s="85"/>
      <c r="E5002" s="85"/>
      <c r="F5002" s="85"/>
      <c r="G5002" s="85"/>
      <c r="H5002" s="85"/>
    </row>
    <row r="5003" spans="1:8">
      <c r="A5003" s="85"/>
      <c r="B5003" s="85"/>
      <c r="C5003" s="85"/>
      <c r="D5003" s="85"/>
      <c r="E5003" s="85"/>
      <c r="F5003" s="85"/>
      <c r="G5003" s="85"/>
      <c r="H5003" s="85"/>
    </row>
    <row r="5004" spans="1:8">
      <c r="A5004" s="85"/>
      <c r="B5004" s="85"/>
      <c r="C5004" s="85"/>
      <c r="D5004" s="85"/>
      <c r="E5004" s="85"/>
      <c r="F5004" s="85"/>
      <c r="G5004" s="85"/>
      <c r="H5004" s="85"/>
    </row>
    <row r="5005" spans="1:8">
      <c r="A5005" s="85"/>
      <c r="B5005" s="85"/>
      <c r="C5005" s="85"/>
      <c r="D5005" s="85"/>
      <c r="E5005" s="85"/>
      <c r="F5005" s="85"/>
      <c r="G5005" s="85"/>
      <c r="H5005" s="85"/>
    </row>
    <row r="5006" spans="1:8">
      <c r="A5006" s="85"/>
      <c r="B5006" s="85"/>
      <c r="C5006" s="85"/>
      <c r="D5006" s="85"/>
      <c r="E5006" s="85"/>
      <c r="F5006" s="85"/>
      <c r="G5006" s="85"/>
      <c r="H5006" s="85"/>
    </row>
    <row r="5007" spans="1:8">
      <c r="A5007" s="85"/>
      <c r="B5007" s="85"/>
      <c r="C5007" s="85"/>
      <c r="D5007" s="85"/>
      <c r="E5007" s="85"/>
      <c r="F5007" s="85"/>
      <c r="G5007" s="85"/>
      <c r="H5007" s="85"/>
    </row>
    <row r="5008" spans="1:8">
      <c r="A5008" s="85"/>
      <c r="B5008" s="85"/>
      <c r="C5008" s="85"/>
      <c r="D5008" s="85"/>
      <c r="E5008" s="85"/>
      <c r="F5008" s="85"/>
      <c r="G5008" s="85"/>
      <c r="H5008" s="85"/>
    </row>
    <row r="5009" spans="1:8">
      <c r="A5009" s="85"/>
      <c r="B5009" s="85"/>
      <c r="C5009" s="85"/>
      <c r="D5009" s="85"/>
      <c r="E5009" s="85"/>
      <c r="F5009" s="85"/>
      <c r="G5009" s="85"/>
      <c r="H5009" s="85"/>
    </row>
    <row r="5010" spans="1:8">
      <c r="A5010" s="85"/>
      <c r="B5010" s="85"/>
      <c r="C5010" s="85"/>
      <c r="D5010" s="85"/>
      <c r="E5010" s="85"/>
      <c r="F5010" s="85"/>
      <c r="G5010" s="85"/>
      <c r="H5010" s="85"/>
    </row>
    <row r="5011" spans="1:8">
      <c r="A5011" s="85"/>
      <c r="B5011" s="85"/>
      <c r="C5011" s="85"/>
      <c r="D5011" s="85"/>
      <c r="E5011" s="85"/>
      <c r="F5011" s="85"/>
      <c r="G5011" s="85"/>
      <c r="H5011" s="85"/>
    </row>
    <row r="5012" spans="1:8">
      <c r="A5012" s="85"/>
      <c r="B5012" s="85"/>
      <c r="C5012" s="85"/>
      <c r="D5012" s="85"/>
      <c r="E5012" s="85"/>
      <c r="F5012" s="85"/>
      <c r="G5012" s="85"/>
      <c r="H5012" s="85"/>
    </row>
    <row r="5013" spans="1:8">
      <c r="A5013" s="85"/>
      <c r="B5013" s="85"/>
      <c r="C5013" s="85"/>
      <c r="D5013" s="85"/>
      <c r="E5013" s="85"/>
      <c r="F5013" s="85"/>
      <c r="G5013" s="85"/>
      <c r="H5013" s="85"/>
    </row>
    <row r="5014" spans="1:8">
      <c r="A5014" s="85"/>
      <c r="B5014" s="85"/>
      <c r="C5014" s="85"/>
      <c r="D5014" s="85"/>
      <c r="E5014" s="85"/>
      <c r="F5014" s="85"/>
      <c r="G5014" s="85"/>
      <c r="H5014" s="85"/>
    </row>
    <row r="5015" spans="1:8">
      <c r="A5015" s="85"/>
      <c r="B5015" s="85"/>
      <c r="C5015" s="85"/>
      <c r="D5015" s="85"/>
      <c r="E5015" s="85"/>
      <c r="F5015" s="85"/>
      <c r="G5015" s="85"/>
      <c r="H5015" s="85"/>
    </row>
    <row r="5016" spans="1:8">
      <c r="A5016" s="85"/>
      <c r="B5016" s="85"/>
      <c r="C5016" s="85"/>
      <c r="D5016" s="85"/>
      <c r="E5016" s="85"/>
      <c r="F5016" s="85"/>
      <c r="G5016" s="85"/>
      <c r="H5016" s="85"/>
    </row>
    <row r="5017" spans="1:8">
      <c r="A5017" s="85"/>
      <c r="B5017" s="85"/>
      <c r="C5017" s="85"/>
      <c r="D5017" s="85"/>
      <c r="E5017" s="85"/>
      <c r="F5017" s="85"/>
      <c r="G5017" s="85"/>
      <c r="H5017" s="85"/>
    </row>
    <row r="5018" spans="1:8">
      <c r="A5018" s="85"/>
      <c r="B5018" s="85"/>
      <c r="C5018" s="85"/>
      <c r="D5018" s="85"/>
      <c r="E5018" s="85"/>
      <c r="F5018" s="85"/>
      <c r="G5018" s="85"/>
      <c r="H5018" s="85"/>
    </row>
    <row r="5019" spans="1:8">
      <c r="A5019" s="85"/>
      <c r="B5019" s="85"/>
      <c r="C5019" s="85"/>
      <c r="D5019" s="85"/>
      <c r="E5019" s="85"/>
      <c r="F5019" s="85"/>
      <c r="G5019" s="85"/>
      <c r="H5019" s="85"/>
    </row>
    <row r="5020" spans="1:8">
      <c r="A5020" s="85"/>
      <c r="B5020" s="85"/>
      <c r="C5020" s="85"/>
      <c r="D5020" s="85"/>
      <c r="E5020" s="85"/>
      <c r="F5020" s="85"/>
      <c r="G5020" s="85"/>
      <c r="H5020" s="85"/>
    </row>
    <row r="5021" spans="1:8">
      <c r="A5021" s="85"/>
      <c r="B5021" s="85"/>
      <c r="C5021" s="85"/>
      <c r="D5021" s="85"/>
      <c r="E5021" s="85"/>
      <c r="F5021" s="85"/>
      <c r="G5021" s="85"/>
      <c r="H5021" s="85"/>
    </row>
    <row r="5022" spans="1:8">
      <c r="A5022" s="85"/>
      <c r="B5022" s="85"/>
      <c r="C5022" s="85"/>
      <c r="D5022" s="85"/>
      <c r="E5022" s="85"/>
      <c r="F5022" s="85"/>
      <c r="G5022" s="85"/>
      <c r="H5022" s="85"/>
    </row>
    <row r="5023" spans="1:8">
      <c r="A5023" s="85"/>
      <c r="B5023" s="85"/>
      <c r="C5023" s="85"/>
      <c r="D5023" s="85"/>
      <c r="E5023" s="85"/>
      <c r="F5023" s="85"/>
      <c r="G5023" s="85"/>
      <c r="H5023" s="85"/>
    </row>
    <row r="5024" spans="1:8">
      <c r="A5024" s="85"/>
      <c r="B5024" s="85"/>
      <c r="C5024" s="85"/>
      <c r="D5024" s="85"/>
      <c r="E5024" s="85"/>
      <c r="F5024" s="85"/>
      <c r="G5024" s="85"/>
      <c r="H5024" s="85"/>
    </row>
    <row r="5025" spans="1:8">
      <c r="A5025" s="85"/>
      <c r="B5025" s="85"/>
      <c r="C5025" s="85"/>
      <c r="D5025" s="85"/>
      <c r="E5025" s="85"/>
      <c r="F5025" s="85"/>
      <c r="G5025" s="85"/>
      <c r="H5025" s="85"/>
    </row>
    <row r="5026" spans="1:8">
      <c r="A5026" s="85"/>
      <c r="B5026" s="85"/>
      <c r="C5026" s="85"/>
      <c r="D5026" s="85"/>
      <c r="E5026" s="85"/>
      <c r="F5026" s="85"/>
      <c r="G5026" s="85"/>
      <c r="H5026" s="85"/>
    </row>
    <row r="5027" spans="1:8">
      <c r="A5027" s="85"/>
      <c r="B5027" s="85"/>
      <c r="C5027" s="85"/>
      <c r="D5027" s="85"/>
      <c r="E5027" s="85"/>
      <c r="F5027" s="85"/>
      <c r="G5027" s="85"/>
      <c r="H5027" s="85"/>
    </row>
    <row r="5028" spans="1:8">
      <c r="A5028" s="85"/>
      <c r="B5028" s="85"/>
      <c r="C5028" s="85"/>
      <c r="D5028" s="85"/>
      <c r="E5028" s="85"/>
      <c r="F5028" s="85"/>
      <c r="G5028" s="85"/>
      <c r="H5028" s="85"/>
    </row>
    <row r="5029" spans="1:8">
      <c r="A5029" s="85"/>
      <c r="B5029" s="85"/>
      <c r="C5029" s="85"/>
      <c r="D5029" s="85"/>
      <c r="E5029" s="85"/>
      <c r="F5029" s="85"/>
      <c r="G5029" s="85"/>
      <c r="H5029" s="85"/>
    </row>
    <row r="5030" spans="1:8">
      <c r="A5030" s="85"/>
      <c r="B5030" s="85"/>
      <c r="C5030" s="85"/>
      <c r="D5030" s="85"/>
      <c r="E5030" s="85"/>
      <c r="F5030" s="85"/>
      <c r="G5030" s="85"/>
      <c r="H5030" s="85"/>
    </row>
    <row r="5031" spans="1:8">
      <c r="A5031" s="85"/>
      <c r="B5031" s="85"/>
      <c r="C5031" s="85"/>
      <c r="D5031" s="85"/>
      <c r="E5031" s="85"/>
      <c r="F5031" s="85"/>
      <c r="G5031" s="85"/>
      <c r="H5031" s="85"/>
    </row>
    <row r="5032" spans="1:8">
      <c r="A5032" s="85"/>
      <c r="B5032" s="85"/>
      <c r="C5032" s="85"/>
      <c r="D5032" s="85"/>
      <c r="E5032" s="85"/>
      <c r="F5032" s="85"/>
      <c r="G5032" s="85"/>
      <c r="H5032" s="85"/>
    </row>
    <row r="5033" spans="1:8">
      <c r="A5033" s="85"/>
      <c r="B5033" s="85"/>
      <c r="C5033" s="85"/>
      <c r="D5033" s="85"/>
      <c r="E5033" s="85"/>
      <c r="F5033" s="85"/>
      <c r="G5033" s="85"/>
      <c r="H5033" s="85"/>
    </row>
    <row r="5034" spans="1:8">
      <c r="A5034" s="85"/>
      <c r="B5034" s="85"/>
      <c r="C5034" s="85"/>
      <c r="D5034" s="85"/>
      <c r="E5034" s="85"/>
      <c r="F5034" s="85"/>
      <c r="G5034" s="85"/>
      <c r="H5034" s="85"/>
    </row>
    <row r="5035" spans="1:8">
      <c r="A5035" s="85"/>
      <c r="B5035" s="85"/>
      <c r="C5035" s="85"/>
      <c r="D5035" s="85"/>
      <c r="E5035" s="85"/>
      <c r="F5035" s="85"/>
      <c r="G5035" s="85"/>
      <c r="H5035" s="85"/>
    </row>
    <row r="5036" spans="1:8">
      <c r="A5036" s="85"/>
      <c r="B5036" s="85"/>
      <c r="C5036" s="85"/>
      <c r="D5036" s="85"/>
      <c r="E5036" s="85"/>
      <c r="F5036" s="85"/>
      <c r="G5036" s="85"/>
      <c r="H5036" s="85"/>
    </row>
    <row r="5037" spans="1:8">
      <c r="A5037" s="85"/>
      <c r="B5037" s="85"/>
      <c r="C5037" s="85"/>
      <c r="D5037" s="85"/>
      <c r="E5037" s="85"/>
      <c r="F5037" s="85"/>
      <c r="G5037" s="85"/>
      <c r="H5037" s="85"/>
    </row>
    <row r="5038" spans="1:8">
      <c r="A5038" s="85"/>
      <c r="B5038" s="85"/>
      <c r="C5038" s="85"/>
      <c r="D5038" s="85"/>
      <c r="E5038" s="85"/>
      <c r="F5038" s="85"/>
      <c r="G5038" s="85"/>
      <c r="H5038" s="85"/>
    </row>
    <row r="5039" spans="1:8">
      <c r="A5039" s="85"/>
      <c r="B5039" s="85"/>
      <c r="C5039" s="85"/>
      <c r="D5039" s="85"/>
      <c r="E5039" s="85"/>
      <c r="F5039" s="85"/>
      <c r="G5039" s="85"/>
      <c r="H5039" s="85"/>
    </row>
    <row r="5040" spans="1:8">
      <c r="A5040" s="85"/>
      <c r="B5040" s="85"/>
      <c r="C5040" s="85"/>
      <c r="D5040" s="85"/>
      <c r="E5040" s="85"/>
      <c r="F5040" s="85"/>
      <c r="G5040" s="85"/>
      <c r="H5040" s="85"/>
    </row>
    <row r="5041" spans="1:8">
      <c r="A5041" s="85"/>
      <c r="B5041" s="85"/>
      <c r="C5041" s="85"/>
      <c r="D5041" s="85"/>
      <c r="E5041" s="85"/>
      <c r="F5041" s="85"/>
      <c r="G5041" s="85"/>
      <c r="H5041" s="85"/>
    </row>
    <row r="5042" spans="1:8">
      <c r="A5042" s="85"/>
      <c r="B5042" s="85"/>
      <c r="C5042" s="85"/>
      <c r="D5042" s="85"/>
      <c r="E5042" s="85"/>
      <c r="F5042" s="85"/>
      <c r="G5042" s="85"/>
      <c r="H5042" s="85"/>
    </row>
    <row r="5043" spans="1:8">
      <c r="A5043" s="85"/>
      <c r="B5043" s="85"/>
      <c r="C5043" s="85"/>
      <c r="D5043" s="85"/>
      <c r="E5043" s="85"/>
      <c r="F5043" s="85"/>
      <c r="G5043" s="85"/>
      <c r="H5043" s="85"/>
    </row>
    <row r="5044" spans="1:8">
      <c r="A5044" s="85"/>
      <c r="B5044" s="85"/>
      <c r="C5044" s="85"/>
      <c r="D5044" s="85"/>
      <c r="E5044" s="85"/>
      <c r="F5044" s="85"/>
      <c r="G5044" s="85"/>
      <c r="H5044" s="85"/>
    </row>
    <row r="5045" spans="1:8">
      <c r="A5045" s="85"/>
      <c r="B5045" s="85"/>
      <c r="C5045" s="85"/>
      <c r="D5045" s="85"/>
      <c r="E5045" s="85"/>
      <c r="F5045" s="85"/>
      <c r="G5045" s="85"/>
      <c r="H5045" s="85"/>
    </row>
    <row r="5046" spans="1:8">
      <c r="A5046" s="85"/>
      <c r="B5046" s="85"/>
      <c r="C5046" s="85"/>
      <c r="D5046" s="85"/>
      <c r="E5046" s="85"/>
      <c r="F5046" s="85"/>
      <c r="G5046" s="85"/>
      <c r="H5046" s="85"/>
    </row>
    <row r="5047" spans="1:8">
      <c r="A5047" s="85"/>
      <c r="B5047" s="85"/>
      <c r="C5047" s="85"/>
      <c r="D5047" s="85"/>
      <c r="E5047" s="85"/>
      <c r="F5047" s="85"/>
      <c r="G5047" s="85"/>
      <c r="H5047" s="85"/>
    </row>
    <row r="5048" spans="1:8">
      <c r="A5048" s="85"/>
      <c r="B5048" s="85"/>
      <c r="C5048" s="85"/>
      <c r="D5048" s="85"/>
      <c r="E5048" s="85"/>
      <c r="F5048" s="85"/>
      <c r="G5048" s="85"/>
      <c r="H5048" s="85"/>
    </row>
    <row r="5049" spans="1:8">
      <c r="A5049" s="85"/>
      <c r="B5049" s="85"/>
      <c r="C5049" s="85"/>
      <c r="D5049" s="85"/>
      <c r="E5049" s="85"/>
      <c r="F5049" s="85"/>
      <c r="G5049" s="85"/>
      <c r="H5049" s="85"/>
    </row>
    <row r="5050" spans="1:8">
      <c r="A5050" s="85"/>
      <c r="B5050" s="85"/>
      <c r="C5050" s="85"/>
      <c r="D5050" s="85"/>
      <c r="E5050" s="85"/>
      <c r="F5050" s="85"/>
      <c r="G5050" s="85"/>
      <c r="H5050" s="85"/>
    </row>
    <row r="5051" spans="1:8">
      <c r="A5051" s="85"/>
      <c r="B5051" s="85"/>
      <c r="C5051" s="85"/>
      <c r="D5051" s="85"/>
      <c r="E5051" s="85"/>
      <c r="F5051" s="85"/>
      <c r="G5051" s="85"/>
      <c r="H5051" s="85"/>
    </row>
    <row r="5052" spans="1:8">
      <c r="A5052" s="85"/>
      <c r="B5052" s="85"/>
      <c r="C5052" s="85"/>
      <c r="D5052" s="85"/>
      <c r="E5052" s="85"/>
      <c r="F5052" s="85"/>
      <c r="G5052" s="85"/>
      <c r="H5052" s="85"/>
    </row>
    <row r="5053" spans="1:8">
      <c r="A5053" s="85"/>
      <c r="B5053" s="85"/>
      <c r="C5053" s="85"/>
      <c r="D5053" s="85"/>
      <c r="E5053" s="85"/>
      <c r="F5053" s="85"/>
      <c r="G5053" s="85"/>
      <c r="H5053" s="85"/>
    </row>
    <row r="5054" spans="1:8">
      <c r="A5054" s="85"/>
      <c r="B5054" s="85"/>
      <c r="C5054" s="85"/>
      <c r="D5054" s="85"/>
      <c r="E5054" s="85"/>
      <c r="F5054" s="85"/>
      <c r="G5054" s="85"/>
      <c r="H5054" s="85"/>
    </row>
    <row r="5055" spans="1:8">
      <c r="A5055" s="85"/>
      <c r="B5055" s="85"/>
      <c r="C5055" s="85"/>
      <c r="D5055" s="85"/>
      <c r="E5055" s="85"/>
      <c r="F5055" s="85"/>
      <c r="G5055" s="85"/>
      <c r="H5055" s="85"/>
    </row>
    <row r="5056" spans="1:8">
      <c r="A5056" s="85"/>
      <c r="B5056" s="85"/>
      <c r="C5056" s="85"/>
      <c r="D5056" s="85"/>
      <c r="E5056" s="85"/>
      <c r="F5056" s="85"/>
      <c r="G5056" s="85"/>
      <c r="H5056" s="85"/>
    </row>
    <row r="5057" spans="1:8">
      <c r="A5057" s="85"/>
      <c r="B5057" s="85"/>
      <c r="C5057" s="85"/>
      <c r="D5057" s="85"/>
      <c r="E5057" s="85"/>
      <c r="F5057" s="85"/>
      <c r="G5057" s="85"/>
      <c r="H5057" s="85"/>
    </row>
    <row r="5058" spans="1:8">
      <c r="A5058" s="85"/>
      <c r="B5058" s="85"/>
      <c r="C5058" s="85"/>
      <c r="D5058" s="85"/>
      <c r="E5058" s="85"/>
      <c r="F5058" s="85"/>
      <c r="G5058" s="85"/>
      <c r="H5058" s="85"/>
    </row>
    <row r="5059" spans="1:8">
      <c r="A5059" s="85"/>
      <c r="B5059" s="85"/>
      <c r="C5059" s="85"/>
      <c r="D5059" s="85"/>
      <c r="E5059" s="85"/>
      <c r="F5059" s="85"/>
      <c r="G5059" s="85"/>
      <c r="H5059" s="85"/>
    </row>
    <row r="5060" spans="1:8">
      <c r="A5060" s="85"/>
      <c r="B5060" s="85"/>
      <c r="C5060" s="85"/>
      <c r="D5060" s="85"/>
      <c r="E5060" s="85"/>
      <c r="F5060" s="85"/>
      <c r="G5060" s="85"/>
      <c r="H5060" s="85"/>
    </row>
    <row r="5061" spans="1:8">
      <c r="A5061" s="85"/>
      <c r="B5061" s="85"/>
      <c r="C5061" s="85"/>
      <c r="D5061" s="85"/>
      <c r="E5061" s="85"/>
      <c r="F5061" s="85"/>
      <c r="G5061" s="85"/>
      <c r="H5061" s="85"/>
    </row>
    <row r="5062" spans="1:8">
      <c r="A5062" s="85"/>
      <c r="B5062" s="85"/>
      <c r="C5062" s="85"/>
      <c r="D5062" s="85"/>
      <c r="E5062" s="85"/>
      <c r="F5062" s="85"/>
      <c r="G5062" s="85"/>
      <c r="H5062" s="85"/>
    </row>
    <row r="5063" spans="1:8">
      <c r="A5063" s="85"/>
      <c r="B5063" s="85"/>
      <c r="C5063" s="85"/>
      <c r="D5063" s="85"/>
      <c r="E5063" s="85"/>
      <c r="F5063" s="85"/>
      <c r="G5063" s="85"/>
      <c r="H5063" s="85"/>
    </row>
    <row r="5064" spans="1:8">
      <c r="A5064" s="85"/>
      <c r="B5064" s="85"/>
      <c r="C5064" s="85"/>
      <c r="D5064" s="85"/>
      <c r="E5064" s="85"/>
      <c r="F5064" s="85"/>
      <c r="G5064" s="85"/>
      <c r="H5064" s="85"/>
    </row>
    <row r="5065" spans="1:8">
      <c r="A5065" s="85"/>
      <c r="B5065" s="85"/>
      <c r="C5065" s="85"/>
      <c r="D5065" s="85"/>
      <c r="E5065" s="85"/>
      <c r="F5065" s="85"/>
      <c r="G5065" s="85"/>
      <c r="H5065" s="85"/>
    </row>
    <row r="5066" spans="1:8">
      <c r="A5066" s="85"/>
      <c r="B5066" s="85"/>
      <c r="C5066" s="85"/>
      <c r="D5066" s="85"/>
      <c r="E5066" s="85"/>
      <c r="F5066" s="85"/>
      <c r="G5066" s="85"/>
      <c r="H5066" s="85"/>
    </row>
    <row r="5067" spans="1:8">
      <c r="A5067" s="85"/>
      <c r="B5067" s="85"/>
      <c r="C5067" s="85"/>
      <c r="D5067" s="85"/>
      <c r="E5067" s="85"/>
      <c r="F5067" s="85"/>
      <c r="G5067" s="85"/>
      <c r="H5067" s="85"/>
    </row>
    <row r="5068" spans="1:8">
      <c r="A5068" s="85"/>
      <c r="B5068" s="85"/>
      <c r="C5068" s="85"/>
      <c r="D5068" s="85"/>
      <c r="E5068" s="85"/>
      <c r="F5068" s="85"/>
      <c r="G5068" s="85"/>
      <c r="H5068" s="85"/>
    </row>
    <row r="5069" spans="1:8">
      <c r="A5069" s="85"/>
      <c r="B5069" s="85"/>
      <c r="C5069" s="85"/>
      <c r="D5069" s="85"/>
      <c r="E5069" s="85"/>
      <c r="F5069" s="85"/>
      <c r="G5069" s="85"/>
      <c r="H5069" s="85"/>
    </row>
    <row r="5070" spans="1:8">
      <c r="A5070" s="85"/>
      <c r="B5070" s="85"/>
      <c r="C5070" s="85"/>
      <c r="D5070" s="85"/>
      <c r="E5070" s="85"/>
      <c r="F5070" s="85"/>
      <c r="G5070" s="85"/>
      <c r="H5070" s="85"/>
    </row>
    <row r="5071" spans="1:8">
      <c r="A5071" s="85"/>
      <c r="B5071" s="85"/>
      <c r="C5071" s="85"/>
      <c r="D5071" s="85"/>
      <c r="E5071" s="85"/>
      <c r="F5071" s="85"/>
      <c r="G5071" s="85"/>
      <c r="H5071" s="85"/>
    </row>
    <row r="5072" spans="1:8">
      <c r="A5072" s="85"/>
      <c r="B5072" s="85"/>
      <c r="C5072" s="85"/>
      <c r="D5072" s="85"/>
      <c r="E5072" s="85"/>
      <c r="F5072" s="85"/>
      <c r="G5072" s="85"/>
      <c r="H5072" s="85"/>
    </row>
    <row r="5073" spans="1:8">
      <c r="A5073" s="85"/>
      <c r="B5073" s="85"/>
      <c r="C5073" s="85"/>
      <c r="D5073" s="85"/>
      <c r="E5073" s="85"/>
      <c r="F5073" s="85"/>
      <c r="G5073" s="85"/>
      <c r="H5073" s="85"/>
    </row>
    <row r="5074" spans="1:8">
      <c r="A5074" s="85"/>
      <c r="B5074" s="85"/>
      <c r="C5074" s="85"/>
      <c r="D5074" s="85"/>
      <c r="E5074" s="85"/>
      <c r="F5074" s="85"/>
      <c r="G5074" s="85"/>
      <c r="H5074" s="85"/>
    </row>
    <row r="5075" spans="1:8">
      <c r="A5075" s="85"/>
      <c r="B5075" s="85"/>
      <c r="C5075" s="85"/>
      <c r="D5075" s="85"/>
      <c r="E5075" s="85"/>
      <c r="F5075" s="85"/>
      <c r="G5075" s="85"/>
      <c r="H5075" s="85"/>
    </row>
    <row r="5076" spans="1:8">
      <c r="A5076" s="85"/>
      <c r="B5076" s="85"/>
      <c r="C5076" s="85"/>
      <c r="D5076" s="85"/>
      <c r="E5076" s="85"/>
      <c r="F5076" s="85"/>
      <c r="G5076" s="85"/>
      <c r="H5076" s="85"/>
    </row>
    <row r="5077" spans="1:8">
      <c r="A5077" s="85"/>
      <c r="B5077" s="85"/>
      <c r="C5077" s="85"/>
      <c r="D5077" s="85"/>
      <c r="E5077" s="85"/>
      <c r="F5077" s="85"/>
      <c r="G5077" s="85"/>
      <c r="H5077" s="85"/>
    </row>
    <row r="5078" spans="1:8">
      <c r="A5078" s="85"/>
      <c r="B5078" s="85"/>
      <c r="C5078" s="85"/>
      <c r="D5078" s="85"/>
      <c r="E5078" s="85"/>
      <c r="F5078" s="85"/>
      <c r="G5078" s="85"/>
      <c r="H5078" s="85"/>
    </row>
    <row r="5079" spans="1:8">
      <c r="A5079" s="85"/>
      <c r="B5079" s="85"/>
      <c r="C5079" s="85"/>
      <c r="D5079" s="85"/>
      <c r="E5079" s="85"/>
      <c r="F5079" s="85"/>
      <c r="G5079" s="85"/>
      <c r="H5079" s="85"/>
    </row>
    <row r="5080" spans="1:8">
      <c r="A5080" s="85"/>
      <c r="B5080" s="85"/>
      <c r="C5080" s="85"/>
      <c r="D5080" s="85"/>
      <c r="E5080" s="85"/>
      <c r="F5080" s="85"/>
      <c r="G5080" s="85"/>
      <c r="H5080" s="85"/>
    </row>
    <row r="5081" spans="1:8">
      <c r="A5081" s="85"/>
      <c r="B5081" s="85"/>
      <c r="C5081" s="85"/>
      <c r="D5081" s="85"/>
      <c r="E5081" s="85"/>
      <c r="F5081" s="85"/>
      <c r="G5081" s="85"/>
      <c r="H5081" s="85"/>
    </row>
    <row r="5082" spans="1:8">
      <c r="A5082" s="85"/>
      <c r="B5082" s="85"/>
      <c r="C5082" s="85"/>
      <c r="D5082" s="85"/>
      <c r="E5082" s="85"/>
      <c r="F5082" s="85"/>
      <c r="G5082" s="85"/>
      <c r="H5082" s="85"/>
    </row>
    <row r="5083" spans="1:8">
      <c r="A5083" s="85"/>
      <c r="B5083" s="85"/>
      <c r="C5083" s="85"/>
      <c r="D5083" s="85"/>
      <c r="E5083" s="85"/>
      <c r="F5083" s="85"/>
      <c r="G5083" s="85"/>
      <c r="H5083" s="85"/>
    </row>
    <row r="5084" spans="1:8">
      <c r="A5084" s="85"/>
      <c r="B5084" s="85"/>
      <c r="C5084" s="85"/>
      <c r="D5084" s="85"/>
      <c r="E5084" s="85"/>
      <c r="F5084" s="85"/>
      <c r="G5084" s="85"/>
      <c r="H5084" s="85"/>
    </row>
    <row r="5085" spans="1:8">
      <c r="A5085" s="85"/>
      <c r="B5085" s="85"/>
      <c r="C5085" s="85"/>
      <c r="D5085" s="85"/>
      <c r="E5085" s="85"/>
      <c r="F5085" s="85"/>
      <c r="G5085" s="85"/>
      <c r="H5085" s="85"/>
    </row>
    <row r="5086" spans="1:8">
      <c r="A5086" s="85"/>
      <c r="B5086" s="85"/>
      <c r="C5086" s="85"/>
      <c r="D5086" s="85"/>
      <c r="E5086" s="85"/>
      <c r="F5086" s="85"/>
      <c r="G5086" s="85"/>
      <c r="H5086" s="85"/>
    </row>
    <row r="5087" spans="1:8">
      <c r="A5087" s="85"/>
      <c r="B5087" s="85"/>
      <c r="C5087" s="85"/>
      <c r="D5087" s="85"/>
      <c r="E5087" s="85"/>
      <c r="F5087" s="85"/>
      <c r="G5087" s="85"/>
      <c r="H5087" s="85"/>
    </row>
    <row r="5088" spans="1:8">
      <c r="A5088" s="85"/>
      <c r="B5088" s="85"/>
      <c r="C5088" s="85"/>
      <c r="D5088" s="85"/>
      <c r="E5088" s="85"/>
      <c r="F5088" s="85"/>
      <c r="G5088" s="85"/>
      <c r="H5088" s="85"/>
    </row>
    <row r="5089" spans="1:8">
      <c r="A5089" s="85"/>
      <c r="B5089" s="85"/>
      <c r="C5089" s="85"/>
      <c r="D5089" s="85"/>
      <c r="E5089" s="85"/>
      <c r="F5089" s="85"/>
      <c r="G5089" s="85"/>
      <c r="H5089" s="85"/>
    </row>
    <row r="5090" spans="1:8">
      <c r="A5090" s="85"/>
      <c r="B5090" s="85"/>
      <c r="C5090" s="85"/>
      <c r="D5090" s="85"/>
      <c r="E5090" s="85"/>
      <c r="F5090" s="85"/>
      <c r="G5090" s="85"/>
      <c r="H5090" s="85"/>
    </row>
    <row r="5091" spans="1:8">
      <c r="A5091" s="85"/>
      <c r="B5091" s="85"/>
      <c r="C5091" s="85"/>
      <c r="D5091" s="85"/>
      <c r="E5091" s="85"/>
      <c r="F5091" s="85"/>
      <c r="G5091" s="85"/>
      <c r="H5091" s="85"/>
    </row>
    <row r="5092" spans="1:8">
      <c r="A5092" s="85"/>
      <c r="B5092" s="85"/>
      <c r="C5092" s="85"/>
      <c r="D5092" s="85"/>
      <c r="E5092" s="85"/>
      <c r="F5092" s="85"/>
      <c r="G5092" s="85"/>
      <c r="H5092" s="85"/>
    </row>
    <row r="5093" spans="1:8">
      <c r="A5093" s="85"/>
      <c r="B5093" s="85"/>
      <c r="C5093" s="85"/>
      <c r="D5093" s="85"/>
      <c r="E5093" s="85"/>
      <c r="F5093" s="85"/>
      <c r="G5093" s="85"/>
      <c r="H5093" s="85"/>
    </row>
    <row r="5094" spans="1:8">
      <c r="A5094" s="85"/>
      <c r="B5094" s="85"/>
      <c r="C5094" s="85"/>
      <c r="D5094" s="85"/>
      <c r="E5094" s="85"/>
      <c r="F5094" s="85"/>
      <c r="G5094" s="85"/>
      <c r="H5094" s="85"/>
    </row>
    <row r="5095" spans="1:8">
      <c r="A5095" s="85"/>
      <c r="B5095" s="85"/>
      <c r="C5095" s="85"/>
      <c r="D5095" s="85"/>
      <c r="E5095" s="85"/>
      <c r="F5095" s="85"/>
      <c r="G5095" s="85"/>
      <c r="H5095" s="85"/>
    </row>
    <row r="5096" spans="1:8">
      <c r="A5096" s="85"/>
      <c r="B5096" s="85"/>
      <c r="C5096" s="85"/>
      <c r="D5096" s="85"/>
      <c r="E5096" s="85"/>
      <c r="F5096" s="85"/>
      <c r="G5096" s="85"/>
      <c r="H5096" s="85"/>
    </row>
    <row r="5097" spans="1:8">
      <c r="A5097" s="85"/>
      <c r="B5097" s="85"/>
      <c r="C5097" s="85"/>
      <c r="D5097" s="85"/>
      <c r="E5097" s="85"/>
      <c r="F5097" s="85"/>
      <c r="G5097" s="85"/>
      <c r="H5097" s="85"/>
    </row>
    <row r="5098" spans="1:8">
      <c r="A5098" s="85"/>
      <c r="B5098" s="85"/>
      <c r="C5098" s="85"/>
      <c r="D5098" s="85"/>
      <c r="E5098" s="85"/>
      <c r="F5098" s="85"/>
      <c r="G5098" s="85"/>
      <c r="H5098" s="85"/>
    </row>
    <row r="5099" spans="1:8">
      <c r="A5099" s="85"/>
      <c r="B5099" s="85"/>
      <c r="C5099" s="85"/>
      <c r="D5099" s="85"/>
      <c r="E5099" s="85"/>
      <c r="F5099" s="85"/>
      <c r="G5099" s="85"/>
      <c r="H5099" s="85"/>
    </row>
    <row r="5100" spans="1:8">
      <c r="A5100" s="85"/>
      <c r="B5100" s="85"/>
      <c r="C5100" s="85"/>
      <c r="D5100" s="85"/>
      <c r="E5100" s="85"/>
      <c r="F5100" s="85"/>
      <c r="G5100" s="85"/>
      <c r="H5100" s="85"/>
    </row>
    <row r="5101" spans="1:8">
      <c r="A5101" s="85"/>
      <c r="B5101" s="85"/>
      <c r="C5101" s="85"/>
      <c r="D5101" s="85"/>
      <c r="E5101" s="85"/>
      <c r="F5101" s="85"/>
      <c r="G5101" s="85"/>
      <c r="H5101" s="85"/>
    </row>
    <row r="5102" spans="1:8">
      <c r="A5102" s="85"/>
      <c r="B5102" s="85"/>
      <c r="C5102" s="85"/>
      <c r="D5102" s="85"/>
      <c r="E5102" s="85"/>
      <c r="F5102" s="85"/>
      <c r="G5102" s="85"/>
      <c r="H5102" s="85"/>
    </row>
    <row r="5103" spans="1:8">
      <c r="A5103" s="85"/>
      <c r="B5103" s="85"/>
      <c r="C5103" s="85"/>
      <c r="D5103" s="85"/>
      <c r="E5103" s="85"/>
      <c r="F5103" s="85"/>
      <c r="G5103" s="85"/>
      <c r="H5103" s="85"/>
    </row>
    <row r="5104" spans="1:8">
      <c r="A5104" s="85"/>
      <c r="B5104" s="85"/>
      <c r="C5104" s="85"/>
      <c r="D5104" s="85"/>
      <c r="E5104" s="85"/>
      <c r="F5104" s="85"/>
      <c r="G5104" s="85"/>
      <c r="H5104" s="85"/>
    </row>
    <row r="5105" spans="1:8">
      <c r="A5105" s="85"/>
      <c r="B5105" s="85"/>
      <c r="C5105" s="85"/>
      <c r="D5105" s="85"/>
      <c r="E5105" s="85"/>
      <c r="F5105" s="85"/>
      <c r="G5105" s="85"/>
      <c r="H5105" s="85"/>
    </row>
    <row r="5106" spans="1:8">
      <c r="A5106" s="85"/>
      <c r="B5106" s="85"/>
      <c r="C5106" s="85"/>
      <c r="D5106" s="85"/>
      <c r="E5106" s="85"/>
      <c r="F5106" s="85"/>
      <c r="G5106" s="85"/>
      <c r="H5106" s="85"/>
    </row>
    <row r="5107" spans="1:8">
      <c r="A5107" s="85"/>
      <c r="B5107" s="85"/>
      <c r="C5107" s="85"/>
      <c r="D5107" s="85"/>
      <c r="E5107" s="85"/>
      <c r="F5107" s="85"/>
      <c r="G5107" s="85"/>
      <c r="H5107" s="85"/>
    </row>
    <row r="5108" spans="1:8">
      <c r="A5108" s="85"/>
      <c r="B5108" s="85"/>
      <c r="C5108" s="85"/>
      <c r="D5108" s="85"/>
      <c r="E5108" s="85"/>
      <c r="F5108" s="85"/>
      <c r="G5108" s="85"/>
      <c r="H5108" s="85"/>
    </row>
    <row r="5109" spans="1:8">
      <c r="A5109" s="85"/>
      <c r="B5109" s="85"/>
      <c r="C5109" s="85"/>
      <c r="D5109" s="85"/>
      <c r="E5109" s="85"/>
      <c r="F5109" s="85"/>
      <c r="G5109" s="85"/>
      <c r="H5109" s="85"/>
    </row>
    <row r="5110" spans="1:8">
      <c r="A5110" s="85"/>
      <c r="B5110" s="85"/>
      <c r="C5110" s="85"/>
      <c r="D5110" s="85"/>
      <c r="E5110" s="85"/>
      <c r="F5110" s="85"/>
      <c r="G5110" s="85"/>
      <c r="H5110" s="85"/>
    </row>
    <row r="5111" spans="1:8">
      <c r="A5111" s="85"/>
      <c r="B5111" s="85"/>
      <c r="C5111" s="85"/>
      <c r="D5111" s="85"/>
      <c r="E5111" s="85"/>
      <c r="F5111" s="85"/>
      <c r="G5111" s="85"/>
      <c r="H5111" s="85"/>
    </row>
    <row r="5112" spans="1:8">
      <c r="A5112" s="85"/>
      <c r="B5112" s="85"/>
      <c r="C5112" s="85"/>
      <c r="D5112" s="85"/>
      <c r="E5112" s="85"/>
      <c r="F5112" s="85"/>
      <c r="G5112" s="85"/>
      <c r="H5112" s="85"/>
    </row>
    <row r="5113" spans="1:8">
      <c r="A5113" s="85"/>
      <c r="B5113" s="85"/>
      <c r="C5113" s="85"/>
      <c r="D5113" s="85"/>
      <c r="E5113" s="85"/>
      <c r="F5113" s="85"/>
      <c r="G5113" s="85"/>
      <c r="H5113" s="85"/>
    </row>
    <row r="5114" spans="1:8">
      <c r="A5114" s="85"/>
      <c r="B5114" s="85"/>
      <c r="C5114" s="85"/>
      <c r="D5114" s="85"/>
      <c r="E5114" s="85"/>
      <c r="F5114" s="85"/>
      <c r="G5114" s="85"/>
      <c r="H5114" s="85"/>
    </row>
    <row r="5115" spans="1:8">
      <c r="A5115" s="85"/>
      <c r="B5115" s="85"/>
      <c r="C5115" s="85"/>
      <c r="D5115" s="85"/>
      <c r="E5115" s="85"/>
      <c r="F5115" s="85"/>
      <c r="G5115" s="85"/>
      <c r="H5115" s="85"/>
    </row>
    <row r="5116" spans="1:8">
      <c r="A5116" s="85"/>
      <c r="B5116" s="85"/>
      <c r="C5116" s="85"/>
      <c r="D5116" s="85"/>
      <c r="E5116" s="85"/>
      <c r="F5116" s="85"/>
      <c r="G5116" s="85"/>
      <c r="H5116" s="85"/>
    </row>
    <row r="5117" spans="1:8">
      <c r="A5117" s="85"/>
      <c r="B5117" s="85"/>
      <c r="C5117" s="85"/>
      <c r="D5117" s="85"/>
      <c r="E5117" s="85"/>
      <c r="F5117" s="85"/>
      <c r="G5117" s="85"/>
      <c r="H5117" s="85"/>
    </row>
    <row r="5118" spans="1:8">
      <c r="A5118" s="85"/>
      <c r="B5118" s="85"/>
      <c r="C5118" s="85"/>
      <c r="D5118" s="85"/>
      <c r="E5118" s="85"/>
      <c r="F5118" s="85"/>
      <c r="G5118" s="85"/>
      <c r="H5118" s="85"/>
    </row>
    <row r="5119" spans="1:8">
      <c r="A5119" s="85"/>
      <c r="B5119" s="85"/>
      <c r="C5119" s="85"/>
      <c r="D5119" s="85"/>
      <c r="E5119" s="85"/>
      <c r="F5119" s="85"/>
      <c r="G5119" s="85"/>
      <c r="H5119" s="85"/>
    </row>
    <row r="5120" spans="1:8">
      <c r="A5120" s="85"/>
      <c r="B5120" s="85"/>
      <c r="C5120" s="85"/>
      <c r="D5120" s="85"/>
      <c r="E5120" s="85"/>
      <c r="F5120" s="85"/>
      <c r="G5120" s="85"/>
      <c r="H5120" s="85"/>
    </row>
    <row r="5121" spans="1:8">
      <c r="A5121" s="85"/>
      <c r="B5121" s="85"/>
      <c r="C5121" s="85"/>
      <c r="D5121" s="85"/>
      <c r="E5121" s="85"/>
      <c r="F5121" s="85"/>
      <c r="G5121" s="85"/>
      <c r="H5121" s="85"/>
    </row>
    <row r="5122" spans="1:8">
      <c r="A5122" s="85"/>
      <c r="B5122" s="85"/>
      <c r="C5122" s="85"/>
      <c r="D5122" s="85"/>
      <c r="E5122" s="85"/>
      <c r="F5122" s="85"/>
      <c r="G5122" s="85"/>
      <c r="H5122" s="85"/>
    </row>
    <row r="5123" spans="1:8">
      <c r="A5123" s="85"/>
      <c r="B5123" s="85"/>
      <c r="C5123" s="85"/>
      <c r="D5123" s="85"/>
      <c r="E5123" s="85"/>
      <c r="F5123" s="85"/>
      <c r="G5123" s="85"/>
      <c r="H5123" s="85"/>
    </row>
    <row r="5124" spans="1:8">
      <c r="A5124" s="85"/>
      <c r="B5124" s="85"/>
      <c r="C5124" s="85"/>
      <c r="D5124" s="85"/>
      <c r="E5124" s="85"/>
      <c r="F5124" s="85"/>
      <c r="G5124" s="85"/>
      <c r="H5124" s="85"/>
    </row>
    <row r="5125" spans="1:8">
      <c r="A5125" s="85"/>
      <c r="B5125" s="85"/>
      <c r="C5125" s="85"/>
      <c r="D5125" s="85"/>
      <c r="E5125" s="85"/>
      <c r="F5125" s="85"/>
      <c r="G5125" s="85"/>
      <c r="H5125" s="85"/>
    </row>
    <row r="5126" spans="1:8">
      <c r="A5126" s="85"/>
      <c r="B5126" s="85"/>
      <c r="C5126" s="85"/>
      <c r="D5126" s="85"/>
      <c r="E5126" s="85"/>
      <c r="F5126" s="85"/>
      <c r="G5126" s="85"/>
      <c r="H5126" s="85"/>
    </row>
    <row r="5127" spans="1:8">
      <c r="A5127" s="85"/>
      <c r="B5127" s="85"/>
      <c r="C5127" s="85"/>
      <c r="D5127" s="85"/>
      <c r="E5127" s="85"/>
      <c r="F5127" s="85"/>
      <c r="G5127" s="85"/>
      <c r="H5127" s="85"/>
    </row>
    <row r="5128" spans="1:8">
      <c r="A5128" s="85"/>
      <c r="B5128" s="85"/>
      <c r="C5128" s="85"/>
      <c r="D5128" s="85"/>
      <c r="E5128" s="85"/>
      <c r="F5128" s="85"/>
      <c r="G5128" s="85"/>
      <c r="H5128" s="85"/>
    </row>
    <row r="5129" spans="1:8">
      <c r="A5129" s="85"/>
      <c r="B5129" s="85"/>
      <c r="C5129" s="85"/>
      <c r="D5129" s="85"/>
      <c r="E5129" s="85"/>
      <c r="F5129" s="85"/>
      <c r="G5129" s="85"/>
      <c r="H5129" s="85"/>
    </row>
    <row r="5130" spans="1:8">
      <c r="A5130" s="85"/>
      <c r="B5130" s="85"/>
      <c r="C5130" s="85"/>
      <c r="D5130" s="85"/>
      <c r="E5130" s="85"/>
      <c r="F5130" s="85"/>
      <c r="G5130" s="85"/>
      <c r="H5130" s="85"/>
    </row>
    <row r="5131" spans="1:8">
      <c r="A5131" s="85"/>
      <c r="B5131" s="85"/>
      <c r="C5131" s="85"/>
      <c r="D5131" s="85"/>
      <c r="E5131" s="85"/>
      <c r="F5131" s="85"/>
      <c r="G5131" s="85"/>
      <c r="H5131" s="85"/>
    </row>
    <row r="5132" spans="1:8">
      <c r="A5132" s="85"/>
      <c r="B5132" s="85"/>
      <c r="C5132" s="85"/>
      <c r="D5132" s="85"/>
      <c r="E5132" s="85"/>
      <c r="F5132" s="85"/>
      <c r="G5132" s="85"/>
      <c r="H5132" s="85"/>
    </row>
    <row r="5133" spans="1:8">
      <c r="A5133" s="85"/>
      <c r="B5133" s="85"/>
      <c r="C5133" s="85"/>
      <c r="D5133" s="85"/>
      <c r="E5133" s="85"/>
      <c r="F5133" s="85"/>
      <c r="G5133" s="85"/>
      <c r="H5133" s="85"/>
    </row>
    <row r="5134" spans="1:8">
      <c r="A5134" s="85"/>
      <c r="B5134" s="85"/>
      <c r="C5134" s="85"/>
      <c r="D5134" s="85"/>
      <c r="E5134" s="85"/>
      <c r="F5134" s="85"/>
      <c r="G5134" s="85"/>
      <c r="H5134" s="85"/>
    </row>
    <row r="5135" spans="1:8">
      <c r="A5135" s="85"/>
      <c r="B5135" s="85"/>
      <c r="C5135" s="85"/>
      <c r="D5135" s="85"/>
      <c r="E5135" s="85"/>
      <c r="F5135" s="85"/>
      <c r="G5135" s="85"/>
      <c r="H5135" s="85"/>
    </row>
    <row r="5136" spans="1:8">
      <c r="A5136" s="85"/>
      <c r="B5136" s="85"/>
      <c r="C5136" s="85"/>
      <c r="D5136" s="85"/>
      <c r="E5136" s="85"/>
      <c r="F5136" s="85"/>
      <c r="G5136" s="85"/>
      <c r="H5136" s="85"/>
    </row>
    <row r="5137" spans="1:8">
      <c r="A5137" s="85"/>
      <c r="B5137" s="85"/>
      <c r="C5137" s="85"/>
      <c r="D5137" s="85"/>
      <c r="E5137" s="85"/>
      <c r="F5137" s="85"/>
      <c r="G5137" s="85"/>
      <c r="H5137" s="85"/>
    </row>
    <row r="5138" spans="1:8">
      <c r="A5138" s="85"/>
      <c r="B5138" s="85"/>
      <c r="C5138" s="85"/>
      <c r="D5138" s="85"/>
      <c r="E5138" s="85"/>
      <c r="F5138" s="85"/>
      <c r="G5138" s="85"/>
      <c r="H5138" s="85"/>
    </row>
    <row r="5139" spans="1:8">
      <c r="A5139" s="85"/>
      <c r="B5139" s="85"/>
      <c r="C5139" s="85"/>
      <c r="D5139" s="85"/>
      <c r="E5139" s="85"/>
      <c r="F5139" s="85"/>
      <c r="G5139" s="85"/>
      <c r="H5139" s="85"/>
    </row>
    <row r="5140" spans="1:8">
      <c r="A5140" s="85"/>
      <c r="B5140" s="85"/>
      <c r="C5140" s="85"/>
      <c r="D5140" s="85"/>
      <c r="E5140" s="85"/>
      <c r="F5140" s="85"/>
      <c r="G5140" s="85"/>
      <c r="H5140" s="85"/>
    </row>
    <row r="5141" spans="1:8">
      <c r="A5141" s="85"/>
      <c r="B5141" s="85"/>
      <c r="C5141" s="85"/>
      <c r="D5141" s="85"/>
      <c r="E5141" s="85"/>
      <c r="F5141" s="85"/>
      <c r="G5141" s="85"/>
      <c r="H5141" s="85"/>
    </row>
    <row r="5142" spans="1:8">
      <c r="A5142" s="85"/>
      <c r="B5142" s="85"/>
      <c r="C5142" s="85"/>
      <c r="D5142" s="85"/>
      <c r="E5142" s="85"/>
      <c r="F5142" s="85"/>
      <c r="G5142" s="85"/>
      <c r="H5142" s="85"/>
    </row>
    <row r="5143" spans="1:8">
      <c r="A5143" s="85"/>
      <c r="B5143" s="85"/>
      <c r="C5143" s="85"/>
      <c r="D5143" s="85"/>
      <c r="E5143" s="85"/>
      <c r="F5143" s="85"/>
      <c r="G5143" s="85"/>
      <c r="H5143" s="85"/>
    </row>
    <row r="5144" spans="1:8">
      <c r="A5144" s="85"/>
      <c r="B5144" s="85"/>
      <c r="C5144" s="85"/>
      <c r="D5144" s="85"/>
      <c r="E5144" s="85"/>
      <c r="F5144" s="85"/>
      <c r="G5144" s="85"/>
      <c r="H5144" s="85"/>
    </row>
    <row r="5145" spans="1:8">
      <c r="A5145" s="85"/>
      <c r="B5145" s="85"/>
      <c r="C5145" s="85"/>
      <c r="D5145" s="85"/>
      <c r="E5145" s="85"/>
      <c r="F5145" s="85"/>
      <c r="G5145" s="85"/>
      <c r="H5145" s="85"/>
    </row>
    <row r="5146" spans="1:8">
      <c r="A5146" s="85"/>
      <c r="B5146" s="85"/>
      <c r="C5146" s="85"/>
      <c r="D5146" s="85"/>
      <c r="E5146" s="85"/>
      <c r="F5146" s="85"/>
      <c r="G5146" s="85"/>
      <c r="H5146" s="85"/>
    </row>
    <row r="5147" spans="1:8">
      <c r="A5147" s="85"/>
      <c r="B5147" s="85"/>
      <c r="C5147" s="85"/>
      <c r="D5147" s="85"/>
      <c r="E5147" s="85"/>
      <c r="F5147" s="85"/>
      <c r="G5147" s="85"/>
      <c r="H5147" s="85"/>
    </row>
    <row r="5148" spans="1:8">
      <c r="A5148" s="85"/>
      <c r="B5148" s="85"/>
      <c r="C5148" s="85"/>
      <c r="D5148" s="85"/>
      <c r="E5148" s="85"/>
      <c r="F5148" s="85"/>
      <c r="G5148" s="85"/>
      <c r="H5148" s="85"/>
    </row>
    <row r="5149" spans="1:8">
      <c r="A5149" s="85"/>
      <c r="B5149" s="85"/>
      <c r="C5149" s="85"/>
      <c r="D5149" s="85"/>
      <c r="E5149" s="85"/>
      <c r="F5149" s="85"/>
      <c r="G5149" s="85"/>
      <c r="H5149" s="85"/>
    </row>
    <row r="5150" spans="1:8">
      <c r="A5150" s="85"/>
      <c r="B5150" s="85"/>
      <c r="C5150" s="85"/>
      <c r="D5150" s="85"/>
      <c r="E5150" s="85"/>
      <c r="F5150" s="85"/>
      <c r="G5150" s="85"/>
      <c r="H5150" s="85"/>
    </row>
    <row r="5151" spans="1:8">
      <c r="A5151" s="85"/>
      <c r="B5151" s="85"/>
      <c r="C5151" s="85"/>
      <c r="D5151" s="85"/>
      <c r="E5151" s="85"/>
      <c r="F5151" s="85"/>
      <c r="G5151" s="85"/>
      <c r="H5151" s="85"/>
    </row>
    <row r="5152" spans="1:8">
      <c r="A5152" s="85"/>
      <c r="B5152" s="85"/>
      <c r="C5152" s="85"/>
      <c r="D5152" s="85"/>
      <c r="E5152" s="85"/>
      <c r="F5152" s="85"/>
      <c r="G5152" s="85"/>
      <c r="H5152" s="85"/>
    </row>
    <row r="5153" spans="1:8">
      <c r="A5153" s="85"/>
      <c r="B5153" s="85"/>
      <c r="C5153" s="85"/>
      <c r="D5153" s="85"/>
      <c r="E5153" s="85"/>
      <c r="F5153" s="85"/>
      <c r="G5153" s="85"/>
      <c r="H5153" s="85"/>
    </row>
    <row r="5154" spans="1:8">
      <c r="A5154" s="85"/>
      <c r="B5154" s="85"/>
      <c r="C5154" s="85"/>
      <c r="D5154" s="85"/>
      <c r="E5154" s="85"/>
      <c r="F5154" s="85"/>
      <c r="G5154" s="85"/>
      <c r="H5154" s="85"/>
    </row>
    <row r="5155" spans="1:8">
      <c r="A5155" s="85"/>
      <c r="B5155" s="85"/>
      <c r="C5155" s="85"/>
      <c r="D5155" s="85"/>
      <c r="E5155" s="85"/>
      <c r="F5155" s="85"/>
      <c r="G5155" s="85"/>
      <c r="H5155" s="85"/>
    </row>
    <row r="5156" spans="1:8">
      <c r="A5156" s="85"/>
      <c r="B5156" s="85"/>
      <c r="C5156" s="85"/>
      <c r="D5156" s="85"/>
      <c r="E5156" s="85"/>
      <c r="F5156" s="85"/>
      <c r="G5156" s="85"/>
      <c r="H5156" s="85"/>
    </row>
    <row r="5157" spans="1:8">
      <c r="A5157" s="85"/>
      <c r="B5157" s="85"/>
      <c r="C5157" s="85"/>
      <c r="D5157" s="85"/>
      <c r="E5157" s="85"/>
      <c r="F5157" s="85"/>
      <c r="G5157" s="85"/>
      <c r="H5157" s="85"/>
    </row>
    <row r="5158" spans="1:8">
      <c r="A5158" s="85"/>
      <c r="B5158" s="85"/>
      <c r="C5158" s="85"/>
      <c r="D5158" s="85"/>
      <c r="E5158" s="85"/>
      <c r="F5158" s="85"/>
      <c r="G5158" s="85"/>
      <c r="H5158" s="85"/>
    </row>
    <row r="5159" spans="1:8">
      <c r="A5159" s="85"/>
      <c r="B5159" s="85"/>
      <c r="C5159" s="85"/>
      <c r="D5159" s="85"/>
      <c r="E5159" s="85"/>
      <c r="F5159" s="85"/>
      <c r="G5159" s="85"/>
      <c r="H5159" s="85"/>
    </row>
    <row r="5160" spans="1:8">
      <c r="A5160" s="85"/>
      <c r="B5160" s="85"/>
      <c r="C5160" s="85"/>
      <c r="D5160" s="85"/>
      <c r="E5160" s="85"/>
      <c r="F5160" s="85"/>
      <c r="G5160" s="85"/>
      <c r="H5160" s="85"/>
    </row>
    <row r="5161" spans="1:8">
      <c r="A5161" s="85"/>
      <c r="B5161" s="85"/>
      <c r="C5161" s="85"/>
      <c r="D5161" s="85"/>
      <c r="E5161" s="85"/>
      <c r="F5161" s="85"/>
      <c r="G5161" s="85"/>
      <c r="H5161" s="85"/>
    </row>
    <row r="5162" spans="1:8">
      <c r="A5162" s="85"/>
      <c r="B5162" s="85"/>
      <c r="C5162" s="85"/>
      <c r="D5162" s="85"/>
      <c r="E5162" s="85"/>
      <c r="F5162" s="85"/>
      <c r="G5162" s="85"/>
      <c r="H5162" s="85"/>
    </row>
    <row r="5163" spans="1:8">
      <c r="A5163" s="85"/>
      <c r="B5163" s="85"/>
      <c r="C5163" s="85"/>
      <c r="D5163" s="85"/>
      <c r="E5163" s="85"/>
      <c r="F5163" s="85"/>
      <c r="G5163" s="85"/>
      <c r="H5163" s="85"/>
    </row>
    <row r="5164" spans="1:8">
      <c r="A5164" s="85"/>
      <c r="B5164" s="85"/>
      <c r="C5164" s="85"/>
      <c r="D5164" s="85"/>
      <c r="E5164" s="85"/>
      <c r="F5164" s="85"/>
      <c r="G5164" s="85"/>
      <c r="H5164" s="85"/>
    </row>
    <row r="5165" spans="1:8">
      <c r="A5165" s="85"/>
      <c r="B5165" s="85"/>
      <c r="C5165" s="85"/>
      <c r="D5165" s="85"/>
      <c r="E5165" s="85"/>
      <c r="F5165" s="85"/>
      <c r="G5165" s="85"/>
      <c r="H5165" s="85"/>
    </row>
    <row r="5166" spans="1:8">
      <c r="A5166" s="85"/>
      <c r="B5166" s="85"/>
      <c r="C5166" s="85"/>
      <c r="D5166" s="85"/>
      <c r="E5166" s="85"/>
      <c r="F5166" s="85"/>
      <c r="G5166" s="85"/>
      <c r="H5166" s="85"/>
    </row>
    <row r="5167" spans="1:8">
      <c r="A5167" s="85"/>
      <c r="B5167" s="85"/>
      <c r="C5167" s="85"/>
      <c r="D5167" s="85"/>
      <c r="E5167" s="85"/>
      <c r="F5167" s="85"/>
      <c r="G5167" s="85"/>
      <c r="H5167" s="85"/>
    </row>
    <row r="5168" spans="1:8">
      <c r="A5168" s="85"/>
      <c r="B5168" s="85"/>
      <c r="C5168" s="85"/>
      <c r="D5168" s="85"/>
      <c r="E5168" s="85"/>
      <c r="F5168" s="85"/>
      <c r="G5168" s="85"/>
      <c r="H5168" s="85"/>
    </row>
    <row r="5169" spans="1:8">
      <c r="A5169" s="85"/>
      <c r="B5169" s="85"/>
      <c r="C5169" s="85"/>
      <c r="D5169" s="85"/>
      <c r="E5169" s="85"/>
      <c r="F5169" s="85"/>
      <c r="G5169" s="85"/>
      <c r="H5169" s="85"/>
    </row>
    <row r="5170" spans="1:8">
      <c r="A5170" s="85"/>
      <c r="B5170" s="85"/>
      <c r="C5170" s="85"/>
      <c r="D5170" s="85"/>
      <c r="E5170" s="85"/>
      <c r="F5170" s="85"/>
      <c r="G5170" s="85"/>
      <c r="H5170" s="85"/>
    </row>
    <row r="5171" spans="1:8">
      <c r="A5171" s="85"/>
      <c r="B5171" s="85"/>
      <c r="C5171" s="85"/>
      <c r="D5171" s="85"/>
      <c r="E5171" s="85"/>
      <c r="F5171" s="85"/>
      <c r="G5171" s="85"/>
      <c r="H5171" s="85"/>
    </row>
    <row r="5172" spans="1:8">
      <c r="A5172" s="85"/>
      <c r="B5172" s="85"/>
      <c r="C5172" s="85"/>
      <c r="D5172" s="85"/>
      <c r="E5172" s="85"/>
      <c r="F5172" s="85"/>
      <c r="G5172" s="85"/>
      <c r="H5172" s="85"/>
    </row>
    <row r="5173" spans="1:8">
      <c r="A5173" s="85"/>
      <c r="B5173" s="85"/>
      <c r="C5173" s="85"/>
      <c r="D5173" s="85"/>
      <c r="E5173" s="85"/>
      <c r="F5173" s="85"/>
      <c r="G5173" s="85"/>
      <c r="H5173" s="85"/>
    </row>
    <row r="5174" spans="1:8">
      <c r="A5174" s="85"/>
      <c r="B5174" s="85"/>
      <c r="C5174" s="85"/>
      <c r="D5174" s="85"/>
      <c r="E5174" s="85"/>
      <c r="F5174" s="85"/>
      <c r="G5174" s="85"/>
      <c r="H5174" s="85"/>
    </row>
    <row r="5175" spans="1:8">
      <c r="A5175" s="85"/>
      <c r="B5175" s="85"/>
      <c r="C5175" s="85"/>
      <c r="D5175" s="85"/>
      <c r="E5175" s="85"/>
      <c r="F5175" s="85"/>
      <c r="G5175" s="85"/>
      <c r="H5175" s="85"/>
    </row>
    <row r="5176" spans="1:8">
      <c r="A5176" s="85"/>
      <c r="B5176" s="85"/>
      <c r="C5176" s="85"/>
      <c r="D5176" s="85"/>
      <c r="E5176" s="85"/>
      <c r="F5176" s="85"/>
      <c r="G5176" s="85"/>
      <c r="H5176" s="85"/>
    </row>
    <row r="5177" spans="1:8">
      <c r="A5177" s="85"/>
      <c r="B5177" s="85"/>
      <c r="C5177" s="85"/>
      <c r="D5177" s="85"/>
      <c r="E5177" s="85"/>
      <c r="F5177" s="85"/>
      <c r="G5177" s="85"/>
      <c r="H5177" s="85"/>
    </row>
    <row r="5178" spans="1:8">
      <c r="A5178" s="85"/>
      <c r="B5178" s="85"/>
      <c r="C5178" s="85"/>
      <c r="D5178" s="85"/>
      <c r="E5178" s="85"/>
      <c r="F5178" s="85"/>
      <c r="G5178" s="85"/>
      <c r="H5178" s="85"/>
    </row>
    <row r="5179" spans="1:8">
      <c r="A5179" s="85"/>
      <c r="B5179" s="85"/>
      <c r="C5179" s="85"/>
      <c r="D5179" s="85"/>
      <c r="E5179" s="85"/>
      <c r="F5179" s="85"/>
      <c r="G5179" s="85"/>
      <c r="H5179" s="85"/>
    </row>
    <row r="5180" spans="1:8">
      <c r="A5180" s="85"/>
      <c r="B5180" s="85"/>
      <c r="C5180" s="85"/>
      <c r="D5180" s="85"/>
      <c r="E5180" s="85"/>
      <c r="F5180" s="85"/>
      <c r="G5180" s="85"/>
      <c r="H5180" s="85"/>
    </row>
    <row r="5181" spans="1:8">
      <c r="A5181" s="85"/>
      <c r="B5181" s="85"/>
      <c r="C5181" s="85"/>
      <c r="D5181" s="85"/>
      <c r="E5181" s="85"/>
      <c r="F5181" s="85"/>
      <c r="G5181" s="85"/>
      <c r="H5181" s="85"/>
    </row>
    <row r="5182" spans="1:8">
      <c r="A5182" s="85"/>
      <c r="B5182" s="85"/>
      <c r="C5182" s="85"/>
      <c r="D5182" s="85"/>
      <c r="E5182" s="85"/>
      <c r="F5182" s="85"/>
      <c r="G5182" s="85"/>
      <c r="H5182" s="85"/>
    </row>
    <row r="5183" spans="1:8">
      <c r="A5183" s="85"/>
      <c r="B5183" s="85"/>
      <c r="C5183" s="85"/>
      <c r="D5183" s="85"/>
      <c r="E5183" s="85"/>
      <c r="F5183" s="85"/>
      <c r="G5183" s="85"/>
      <c r="H5183" s="85"/>
    </row>
    <row r="5184" spans="1:8">
      <c r="A5184" s="85"/>
      <c r="B5184" s="85"/>
      <c r="C5184" s="85"/>
      <c r="D5184" s="85"/>
      <c r="E5184" s="85"/>
      <c r="F5184" s="85"/>
      <c r="G5184" s="85"/>
      <c r="H5184" s="85"/>
    </row>
    <row r="5185" spans="1:8">
      <c r="A5185" s="85"/>
      <c r="B5185" s="85"/>
      <c r="C5185" s="85"/>
      <c r="D5185" s="85"/>
      <c r="E5185" s="85"/>
      <c r="F5185" s="85"/>
      <c r="G5185" s="85"/>
      <c r="H5185" s="85"/>
    </row>
    <row r="5186" spans="1:8">
      <c r="A5186" s="85"/>
      <c r="B5186" s="85"/>
      <c r="C5186" s="85"/>
      <c r="D5186" s="85"/>
      <c r="E5186" s="85"/>
      <c r="F5186" s="85"/>
      <c r="G5186" s="85"/>
      <c r="H5186" s="85"/>
    </row>
    <row r="5187" spans="1:8">
      <c r="A5187" s="85"/>
      <c r="B5187" s="85"/>
      <c r="C5187" s="85"/>
      <c r="D5187" s="85"/>
      <c r="E5187" s="85"/>
      <c r="F5187" s="85"/>
      <c r="G5187" s="85"/>
      <c r="H5187" s="85"/>
    </row>
    <row r="5188" spans="1:8">
      <c r="A5188" s="85"/>
      <c r="B5188" s="85"/>
      <c r="C5188" s="85"/>
      <c r="D5188" s="85"/>
      <c r="E5188" s="85"/>
      <c r="F5188" s="85"/>
      <c r="G5188" s="85"/>
      <c r="H5188" s="85"/>
    </row>
    <row r="5189" spans="1:8">
      <c r="A5189" s="85"/>
      <c r="B5189" s="85"/>
      <c r="C5189" s="85"/>
      <c r="D5189" s="85"/>
      <c r="E5189" s="85"/>
      <c r="F5189" s="85"/>
      <c r="G5189" s="85"/>
      <c r="H5189" s="85"/>
    </row>
    <row r="5190" spans="1:8">
      <c r="A5190" s="85"/>
      <c r="B5190" s="85"/>
      <c r="C5190" s="85"/>
      <c r="D5190" s="85"/>
      <c r="E5190" s="85"/>
      <c r="F5190" s="85"/>
      <c r="G5190" s="85"/>
      <c r="H5190" s="85"/>
    </row>
    <row r="5191" spans="1:8">
      <c r="A5191" s="85"/>
      <c r="B5191" s="85"/>
      <c r="C5191" s="85"/>
      <c r="D5191" s="85"/>
      <c r="E5191" s="85"/>
      <c r="F5191" s="85"/>
      <c r="G5191" s="85"/>
      <c r="H5191" s="85"/>
    </row>
    <row r="5192" spans="1:8">
      <c r="A5192" s="85"/>
      <c r="B5192" s="85"/>
      <c r="C5192" s="85"/>
      <c r="D5192" s="85"/>
      <c r="E5192" s="85"/>
      <c r="F5192" s="85"/>
      <c r="G5192" s="85"/>
      <c r="H5192" s="85"/>
    </row>
    <row r="5193" spans="1:8">
      <c r="A5193" s="85"/>
      <c r="B5193" s="85"/>
      <c r="C5193" s="85"/>
      <c r="D5193" s="85"/>
      <c r="E5193" s="85"/>
      <c r="F5193" s="85"/>
      <c r="G5193" s="85"/>
      <c r="H5193" s="85"/>
    </row>
    <row r="5194" spans="1:8">
      <c r="A5194" s="85"/>
      <c r="B5194" s="85"/>
      <c r="C5194" s="85"/>
      <c r="D5194" s="85"/>
      <c r="E5194" s="85"/>
      <c r="F5194" s="85"/>
      <c r="G5194" s="85"/>
      <c r="H5194" s="85"/>
    </row>
    <row r="5195" spans="1:8">
      <c r="A5195" s="85"/>
      <c r="B5195" s="85"/>
      <c r="C5195" s="85"/>
      <c r="D5195" s="85"/>
      <c r="E5195" s="85"/>
      <c r="F5195" s="85"/>
      <c r="G5195" s="85"/>
      <c r="H5195" s="85"/>
    </row>
    <row r="5196" spans="1:8">
      <c r="A5196" s="85"/>
      <c r="B5196" s="85"/>
      <c r="C5196" s="85"/>
      <c r="D5196" s="85"/>
      <c r="E5196" s="85"/>
      <c r="F5196" s="85"/>
      <c r="G5196" s="85"/>
      <c r="H5196" s="85"/>
    </row>
    <row r="5197" spans="1:8">
      <c r="A5197" s="85"/>
      <c r="B5197" s="85"/>
      <c r="C5197" s="85"/>
      <c r="D5197" s="85"/>
      <c r="E5197" s="85"/>
      <c r="F5197" s="85"/>
      <c r="G5197" s="85"/>
      <c r="H5197" s="85"/>
    </row>
    <row r="5198" spans="1:8">
      <c r="A5198" s="85"/>
      <c r="B5198" s="85"/>
      <c r="C5198" s="85"/>
      <c r="D5198" s="85"/>
      <c r="E5198" s="85"/>
      <c r="F5198" s="85"/>
      <c r="G5198" s="85"/>
      <c r="H5198" s="85"/>
    </row>
    <row r="5199" spans="1:8">
      <c r="A5199" s="85"/>
      <c r="B5199" s="85"/>
      <c r="C5199" s="85"/>
      <c r="D5199" s="85"/>
      <c r="E5199" s="85"/>
      <c r="F5199" s="85"/>
      <c r="G5199" s="85"/>
      <c r="H5199" s="85"/>
    </row>
    <row r="5200" spans="1:8">
      <c r="A5200" s="85"/>
      <c r="B5200" s="85"/>
      <c r="C5200" s="85"/>
      <c r="D5200" s="85"/>
      <c r="E5200" s="85"/>
      <c r="F5200" s="85"/>
      <c r="G5200" s="85"/>
      <c r="H5200" s="85"/>
    </row>
    <row r="5201" spans="1:8">
      <c r="A5201" s="85"/>
      <c r="B5201" s="85"/>
      <c r="C5201" s="85"/>
      <c r="D5201" s="85"/>
      <c r="E5201" s="85"/>
      <c r="F5201" s="85"/>
      <c r="G5201" s="85"/>
      <c r="H5201" s="85"/>
    </row>
    <row r="5202" spans="1:8">
      <c r="A5202" s="85"/>
      <c r="B5202" s="85"/>
      <c r="C5202" s="85"/>
      <c r="D5202" s="85"/>
      <c r="E5202" s="85"/>
      <c r="F5202" s="85"/>
      <c r="G5202" s="85"/>
      <c r="H5202" s="85"/>
    </row>
    <row r="5203" spans="1:8">
      <c r="A5203" s="85"/>
      <c r="B5203" s="85"/>
      <c r="C5203" s="85"/>
      <c r="D5203" s="85"/>
      <c r="E5203" s="85"/>
      <c r="F5203" s="85"/>
      <c r="G5203" s="85"/>
      <c r="H5203" s="85"/>
    </row>
    <row r="5204" spans="1:8">
      <c r="A5204" s="85"/>
      <c r="B5204" s="85"/>
      <c r="C5204" s="85"/>
      <c r="D5204" s="85"/>
      <c r="E5204" s="85"/>
      <c r="F5204" s="85"/>
      <c r="G5204" s="85"/>
      <c r="H5204" s="85"/>
    </row>
    <row r="5205" spans="1:8">
      <c r="A5205" s="85"/>
      <c r="B5205" s="85"/>
      <c r="C5205" s="85"/>
      <c r="D5205" s="85"/>
      <c r="E5205" s="85"/>
      <c r="F5205" s="85"/>
      <c r="G5205" s="85"/>
      <c r="H5205" s="85"/>
    </row>
    <row r="5206" spans="1:8">
      <c r="A5206" s="85"/>
      <c r="B5206" s="85"/>
      <c r="C5206" s="85"/>
      <c r="D5206" s="85"/>
      <c r="E5206" s="85"/>
      <c r="F5206" s="85"/>
      <c r="G5206" s="85"/>
      <c r="H5206" s="85"/>
    </row>
    <row r="5207" spans="1:8">
      <c r="A5207" s="85"/>
      <c r="B5207" s="85"/>
      <c r="C5207" s="85"/>
      <c r="D5207" s="85"/>
      <c r="E5207" s="85"/>
      <c r="F5207" s="85"/>
      <c r="G5207" s="85"/>
      <c r="H5207" s="85"/>
    </row>
    <row r="5208" spans="1:8">
      <c r="A5208" s="85"/>
      <c r="B5208" s="85"/>
      <c r="C5208" s="85"/>
      <c r="D5208" s="85"/>
      <c r="E5208" s="85"/>
      <c r="F5208" s="85"/>
      <c r="G5208" s="85"/>
      <c r="H5208" s="85"/>
    </row>
    <row r="5209" spans="1:8">
      <c r="A5209" s="85"/>
      <c r="B5209" s="85"/>
      <c r="C5209" s="85"/>
      <c r="D5209" s="85"/>
      <c r="E5209" s="85"/>
      <c r="F5209" s="85"/>
      <c r="G5209" s="85"/>
      <c r="H5209" s="85"/>
    </row>
    <row r="5210" spans="1:8">
      <c r="A5210" s="85"/>
      <c r="B5210" s="85"/>
      <c r="C5210" s="85"/>
      <c r="D5210" s="85"/>
      <c r="E5210" s="85"/>
      <c r="F5210" s="85"/>
      <c r="G5210" s="85"/>
      <c r="H5210" s="85"/>
    </row>
    <row r="5211" spans="1:8">
      <c r="A5211" s="85"/>
      <c r="B5211" s="85"/>
      <c r="C5211" s="85"/>
      <c r="D5211" s="85"/>
      <c r="E5211" s="85"/>
      <c r="F5211" s="85"/>
      <c r="G5211" s="85"/>
      <c r="H5211" s="85"/>
    </row>
    <row r="5212" spans="1:8">
      <c r="A5212" s="85"/>
      <c r="B5212" s="85"/>
      <c r="C5212" s="85"/>
      <c r="D5212" s="85"/>
      <c r="E5212" s="85"/>
      <c r="F5212" s="85"/>
      <c r="G5212" s="85"/>
      <c r="H5212" s="85"/>
    </row>
    <row r="5213" spans="1:8">
      <c r="A5213" s="85"/>
      <c r="B5213" s="85"/>
      <c r="C5213" s="85"/>
      <c r="D5213" s="85"/>
      <c r="E5213" s="85"/>
      <c r="F5213" s="85"/>
      <c r="G5213" s="85"/>
      <c r="H5213" s="85"/>
    </row>
    <row r="5214" spans="1:8">
      <c r="A5214" s="85"/>
      <c r="B5214" s="85"/>
      <c r="C5214" s="85"/>
      <c r="D5214" s="85"/>
      <c r="E5214" s="85"/>
      <c r="F5214" s="85"/>
      <c r="G5214" s="85"/>
      <c r="H5214" s="85"/>
    </row>
    <row r="5215" spans="1:8">
      <c r="A5215" s="85"/>
      <c r="B5215" s="85"/>
      <c r="C5215" s="85"/>
      <c r="D5215" s="85"/>
      <c r="E5215" s="85"/>
      <c r="F5215" s="85"/>
      <c r="G5215" s="85"/>
      <c r="H5215" s="85"/>
    </row>
    <row r="5216" spans="1:8">
      <c r="A5216" s="85"/>
      <c r="B5216" s="85"/>
      <c r="C5216" s="85"/>
      <c r="D5216" s="85"/>
      <c r="E5216" s="85"/>
      <c r="F5216" s="85"/>
      <c r="G5216" s="85"/>
      <c r="H5216" s="85"/>
    </row>
    <row r="5217" spans="1:8">
      <c r="A5217" s="85"/>
      <c r="B5217" s="85"/>
      <c r="C5217" s="85"/>
      <c r="D5217" s="85"/>
      <c r="E5217" s="85"/>
      <c r="F5217" s="85"/>
      <c r="G5217" s="85"/>
      <c r="H5217" s="85"/>
    </row>
    <row r="5218" spans="1:8">
      <c r="A5218" s="85"/>
      <c r="B5218" s="85"/>
      <c r="C5218" s="85"/>
      <c r="D5218" s="85"/>
      <c r="E5218" s="85"/>
      <c r="F5218" s="85"/>
      <c r="G5218" s="85"/>
      <c r="H5218" s="85"/>
    </row>
    <row r="5219" spans="1:8">
      <c r="A5219" s="85"/>
      <c r="B5219" s="85"/>
      <c r="C5219" s="85"/>
      <c r="D5219" s="85"/>
      <c r="E5219" s="85"/>
      <c r="F5219" s="85"/>
      <c r="G5219" s="85"/>
      <c r="H5219" s="85"/>
    </row>
    <row r="5220" spans="1:8">
      <c r="A5220" s="85"/>
      <c r="B5220" s="85"/>
      <c r="C5220" s="85"/>
      <c r="D5220" s="85"/>
      <c r="E5220" s="85"/>
      <c r="F5220" s="85"/>
      <c r="G5220" s="85"/>
      <c r="H5220" s="85"/>
    </row>
    <row r="5221" spans="1:8">
      <c r="A5221" s="85"/>
      <c r="B5221" s="85"/>
      <c r="C5221" s="85"/>
      <c r="D5221" s="85"/>
      <c r="E5221" s="85"/>
      <c r="F5221" s="85"/>
      <c r="G5221" s="85"/>
      <c r="H5221" s="85"/>
    </row>
    <row r="5222" spans="1:8">
      <c r="A5222" s="85"/>
      <c r="B5222" s="85"/>
      <c r="C5222" s="85"/>
      <c r="D5222" s="85"/>
      <c r="E5222" s="85"/>
      <c r="F5222" s="85"/>
      <c r="G5222" s="85"/>
      <c r="H5222" s="85"/>
    </row>
    <row r="5223" spans="1:8">
      <c r="A5223" s="85"/>
      <c r="B5223" s="85"/>
      <c r="C5223" s="85"/>
      <c r="D5223" s="85"/>
      <c r="E5223" s="85"/>
      <c r="F5223" s="85"/>
      <c r="G5223" s="85"/>
      <c r="H5223" s="85"/>
    </row>
    <row r="5224" spans="1:8">
      <c r="A5224" s="85"/>
      <c r="B5224" s="85"/>
      <c r="C5224" s="85"/>
      <c r="D5224" s="85"/>
      <c r="E5224" s="85"/>
      <c r="F5224" s="85"/>
      <c r="G5224" s="85"/>
      <c r="H5224" s="85"/>
    </row>
    <row r="5225" spans="1:8">
      <c r="A5225" s="85"/>
      <c r="B5225" s="85"/>
      <c r="C5225" s="85"/>
      <c r="D5225" s="85"/>
      <c r="E5225" s="85"/>
      <c r="F5225" s="85"/>
      <c r="G5225" s="85"/>
      <c r="H5225" s="85"/>
    </row>
    <row r="5226" spans="1:8">
      <c r="A5226" s="85"/>
      <c r="B5226" s="85"/>
      <c r="C5226" s="85"/>
      <c r="D5226" s="85"/>
      <c r="E5226" s="85"/>
      <c r="F5226" s="85"/>
      <c r="G5226" s="85"/>
      <c r="H5226" s="85"/>
    </row>
    <row r="5227" spans="1:8">
      <c r="A5227" s="85"/>
      <c r="B5227" s="85"/>
      <c r="C5227" s="85"/>
      <c r="D5227" s="85"/>
      <c r="E5227" s="85"/>
      <c r="F5227" s="85"/>
      <c r="G5227" s="85"/>
      <c r="H5227" s="85"/>
    </row>
    <row r="5228" spans="1:8">
      <c r="A5228" s="85"/>
      <c r="B5228" s="85"/>
      <c r="C5228" s="85"/>
      <c r="D5228" s="85"/>
      <c r="E5228" s="85"/>
      <c r="F5228" s="85"/>
      <c r="G5228" s="85"/>
      <c r="H5228" s="85"/>
    </row>
    <row r="5229" spans="1:8">
      <c r="A5229" s="85"/>
      <c r="B5229" s="85"/>
      <c r="C5229" s="85"/>
      <c r="D5229" s="85"/>
      <c r="E5229" s="85"/>
      <c r="F5229" s="85"/>
      <c r="G5229" s="85"/>
      <c r="H5229" s="85"/>
    </row>
    <row r="5230" spans="1:8">
      <c r="A5230" s="85"/>
      <c r="B5230" s="85"/>
      <c r="C5230" s="85"/>
      <c r="D5230" s="85"/>
      <c r="E5230" s="85"/>
      <c r="F5230" s="85"/>
      <c r="G5230" s="85"/>
      <c r="H5230" s="85"/>
    </row>
    <row r="5231" spans="1:8">
      <c r="A5231" s="85"/>
      <c r="B5231" s="85"/>
      <c r="C5231" s="85"/>
      <c r="D5231" s="85"/>
      <c r="E5231" s="85"/>
      <c r="F5231" s="85"/>
      <c r="G5231" s="85"/>
      <c r="H5231" s="85"/>
    </row>
    <row r="5232" spans="1:8">
      <c r="A5232" s="85"/>
      <c r="B5232" s="85"/>
      <c r="C5232" s="85"/>
      <c r="D5232" s="85"/>
      <c r="E5232" s="85"/>
      <c r="F5232" s="85"/>
      <c r="G5232" s="85"/>
      <c r="H5232" s="85"/>
    </row>
    <row r="5233" spans="1:8">
      <c r="A5233" s="85"/>
      <c r="B5233" s="85"/>
      <c r="C5233" s="85"/>
      <c r="D5233" s="85"/>
      <c r="E5233" s="85"/>
      <c r="F5233" s="85"/>
      <c r="G5233" s="85"/>
      <c r="H5233" s="85"/>
    </row>
    <row r="5234" spans="1:8">
      <c r="A5234" s="85"/>
      <c r="B5234" s="85"/>
      <c r="C5234" s="85"/>
      <c r="D5234" s="85"/>
      <c r="E5234" s="85"/>
      <c r="F5234" s="85"/>
      <c r="G5234" s="85"/>
      <c r="H5234" s="85"/>
    </row>
    <row r="5235" spans="1:8">
      <c r="A5235" s="85"/>
      <c r="B5235" s="85"/>
      <c r="C5235" s="85"/>
      <c r="D5235" s="85"/>
      <c r="E5235" s="85"/>
      <c r="F5235" s="85"/>
      <c r="G5235" s="85"/>
      <c r="H5235" s="85"/>
    </row>
    <row r="5236" spans="1:8">
      <c r="A5236" s="85"/>
      <c r="B5236" s="85"/>
      <c r="C5236" s="85"/>
      <c r="D5236" s="85"/>
      <c r="E5236" s="85"/>
      <c r="F5236" s="85"/>
      <c r="G5236" s="85"/>
      <c r="H5236" s="85"/>
    </row>
    <row r="5237" spans="1:8">
      <c r="A5237" s="85"/>
      <c r="B5237" s="85"/>
      <c r="C5237" s="85"/>
      <c r="D5237" s="85"/>
      <c r="E5237" s="85"/>
      <c r="F5237" s="85"/>
      <c r="G5237" s="85"/>
      <c r="H5237" s="85"/>
    </row>
    <row r="5238" spans="1:8">
      <c r="A5238" s="85"/>
      <c r="B5238" s="85"/>
      <c r="C5238" s="85"/>
      <c r="D5238" s="85"/>
      <c r="E5238" s="85"/>
      <c r="F5238" s="85"/>
      <c r="G5238" s="85"/>
      <c r="H5238" s="85"/>
    </row>
    <row r="5239" spans="1:8">
      <c r="A5239" s="85"/>
      <c r="B5239" s="85"/>
      <c r="C5239" s="85"/>
      <c r="D5239" s="85"/>
      <c r="E5239" s="85"/>
      <c r="F5239" s="85"/>
      <c r="G5239" s="85"/>
      <c r="H5239" s="85"/>
    </row>
    <row r="5240" spans="1:8">
      <c r="A5240" s="85"/>
      <c r="B5240" s="85"/>
      <c r="C5240" s="85"/>
      <c r="D5240" s="85"/>
      <c r="E5240" s="85"/>
      <c r="F5240" s="85"/>
      <c r="G5240" s="85"/>
      <c r="H5240" s="85"/>
    </row>
    <row r="5241" spans="1:8">
      <c r="A5241" s="85"/>
      <c r="B5241" s="85"/>
      <c r="C5241" s="85"/>
      <c r="D5241" s="85"/>
      <c r="E5241" s="85"/>
      <c r="F5241" s="85"/>
      <c r="G5241" s="85"/>
      <c r="H5241" s="85"/>
    </row>
    <row r="5242" spans="1:8">
      <c r="A5242" s="85"/>
      <c r="B5242" s="85"/>
      <c r="C5242" s="85"/>
      <c r="D5242" s="85"/>
      <c r="E5242" s="85"/>
      <c r="F5242" s="85"/>
      <c r="G5242" s="85"/>
      <c r="H5242" s="85"/>
    </row>
    <row r="5243" spans="1:8">
      <c r="A5243" s="85"/>
      <c r="B5243" s="85"/>
      <c r="C5243" s="85"/>
      <c r="D5243" s="85"/>
      <c r="E5243" s="85"/>
      <c r="F5243" s="85"/>
      <c r="G5243" s="85"/>
      <c r="H5243" s="85"/>
    </row>
    <row r="5244" spans="1:8">
      <c r="A5244" s="85"/>
      <c r="B5244" s="85"/>
      <c r="C5244" s="85"/>
      <c r="D5244" s="85"/>
      <c r="E5244" s="85"/>
      <c r="F5244" s="85"/>
      <c r="G5244" s="85"/>
      <c r="H5244" s="85"/>
    </row>
    <row r="5245" spans="1:8">
      <c r="A5245" s="85"/>
      <c r="B5245" s="85"/>
      <c r="C5245" s="85"/>
      <c r="D5245" s="85"/>
      <c r="E5245" s="85"/>
      <c r="F5245" s="85"/>
      <c r="G5245" s="85"/>
      <c r="H5245" s="85"/>
    </row>
    <row r="5246" spans="1:8">
      <c r="A5246" s="85"/>
      <c r="B5246" s="85"/>
      <c r="C5246" s="85"/>
      <c r="D5246" s="85"/>
      <c r="E5246" s="85"/>
      <c r="F5246" s="85"/>
      <c r="G5246" s="85"/>
      <c r="H5246" s="85"/>
    </row>
    <row r="5247" spans="1:8">
      <c r="A5247" s="85"/>
      <c r="B5247" s="85"/>
      <c r="C5247" s="85"/>
      <c r="D5247" s="85"/>
      <c r="E5247" s="85"/>
      <c r="F5247" s="85"/>
      <c r="G5247" s="85"/>
      <c r="H5247" s="85"/>
    </row>
    <row r="5248" spans="1:8">
      <c r="A5248" s="85"/>
      <c r="B5248" s="85"/>
      <c r="C5248" s="85"/>
      <c r="D5248" s="85"/>
      <c r="E5248" s="85"/>
      <c r="F5248" s="85"/>
      <c r="G5248" s="85"/>
      <c r="H5248" s="85"/>
    </row>
    <row r="5249" spans="1:8">
      <c r="A5249" s="85"/>
      <c r="B5249" s="85"/>
      <c r="C5249" s="85"/>
      <c r="D5249" s="85"/>
      <c r="E5249" s="85"/>
      <c r="F5249" s="85"/>
      <c r="G5249" s="85"/>
      <c r="H5249" s="85"/>
    </row>
    <row r="5250" spans="1:8">
      <c r="A5250" s="85"/>
      <c r="B5250" s="85"/>
      <c r="C5250" s="85"/>
      <c r="D5250" s="85"/>
      <c r="E5250" s="85"/>
      <c r="F5250" s="85"/>
      <c r="G5250" s="85"/>
      <c r="H5250" s="85"/>
    </row>
    <row r="5251" spans="1:8">
      <c r="A5251" s="85"/>
      <c r="B5251" s="85"/>
      <c r="C5251" s="85"/>
      <c r="D5251" s="85"/>
      <c r="E5251" s="85"/>
      <c r="F5251" s="85"/>
      <c r="G5251" s="85"/>
      <c r="H5251" s="85"/>
    </row>
    <row r="5252" spans="1:8">
      <c r="A5252" s="85"/>
      <c r="B5252" s="85"/>
      <c r="C5252" s="85"/>
      <c r="D5252" s="85"/>
      <c r="E5252" s="85"/>
      <c r="F5252" s="85"/>
      <c r="G5252" s="85"/>
      <c r="H5252" s="85"/>
    </row>
    <row r="5253" spans="1:8">
      <c r="A5253" s="85"/>
      <c r="B5253" s="85"/>
      <c r="C5253" s="85"/>
      <c r="D5253" s="85"/>
      <c r="E5253" s="85"/>
      <c r="F5253" s="85"/>
      <c r="G5253" s="85"/>
      <c r="H5253" s="85"/>
    </row>
    <row r="5254" spans="1:8">
      <c r="A5254" s="85"/>
      <c r="B5254" s="85"/>
      <c r="C5254" s="85"/>
      <c r="D5254" s="85"/>
      <c r="E5254" s="85"/>
      <c r="F5254" s="85"/>
      <c r="G5254" s="85"/>
      <c r="H5254" s="85"/>
    </row>
    <row r="5255" spans="1:8">
      <c r="A5255" s="85"/>
      <c r="B5255" s="85"/>
      <c r="C5255" s="85"/>
      <c r="D5255" s="85"/>
      <c r="E5255" s="85"/>
      <c r="F5255" s="85"/>
      <c r="G5255" s="85"/>
      <c r="H5255" s="85"/>
    </row>
    <row r="5256" spans="1:8">
      <c r="A5256" s="85"/>
      <c r="B5256" s="85"/>
      <c r="C5256" s="85"/>
      <c r="D5256" s="85"/>
      <c r="E5256" s="85"/>
      <c r="F5256" s="85"/>
      <c r="G5256" s="85"/>
      <c r="H5256" s="85"/>
    </row>
    <row r="5257" spans="1:8">
      <c r="A5257" s="85"/>
      <c r="B5257" s="85"/>
      <c r="C5257" s="85"/>
      <c r="D5257" s="85"/>
      <c r="E5257" s="85"/>
      <c r="F5257" s="85"/>
      <c r="G5257" s="85"/>
      <c r="H5257" s="85"/>
    </row>
    <row r="5258" spans="1:8">
      <c r="A5258" s="85"/>
      <c r="B5258" s="85"/>
      <c r="C5258" s="85"/>
      <c r="D5258" s="85"/>
      <c r="E5258" s="85"/>
      <c r="F5258" s="85"/>
      <c r="G5258" s="85"/>
      <c r="H5258" s="85"/>
    </row>
    <row r="5259" spans="1:8">
      <c r="A5259" s="85"/>
      <c r="B5259" s="85"/>
      <c r="C5259" s="85"/>
      <c r="D5259" s="85"/>
      <c r="E5259" s="85"/>
      <c r="F5259" s="85"/>
      <c r="G5259" s="85"/>
      <c r="H5259" s="85"/>
    </row>
    <row r="5260" spans="1:8">
      <c r="A5260" s="85"/>
      <c r="B5260" s="85"/>
      <c r="C5260" s="85"/>
      <c r="D5260" s="85"/>
      <c r="E5260" s="85"/>
      <c r="F5260" s="85"/>
      <c r="G5260" s="85"/>
      <c r="H5260" s="85"/>
    </row>
    <row r="5261" spans="1:8">
      <c r="A5261" s="85"/>
      <c r="B5261" s="85"/>
      <c r="C5261" s="85"/>
      <c r="D5261" s="85"/>
      <c r="E5261" s="85"/>
      <c r="F5261" s="85"/>
      <c r="G5261" s="85"/>
      <c r="H5261" s="85"/>
    </row>
    <row r="5262" spans="1:8">
      <c r="A5262" s="85"/>
      <c r="B5262" s="85"/>
      <c r="C5262" s="85"/>
      <c r="D5262" s="85"/>
      <c r="E5262" s="85"/>
      <c r="F5262" s="85"/>
      <c r="G5262" s="85"/>
      <c r="H5262" s="85"/>
    </row>
    <row r="5263" spans="1:8">
      <c r="A5263" s="85"/>
      <c r="B5263" s="85"/>
      <c r="C5263" s="85"/>
      <c r="D5263" s="85"/>
      <c r="E5263" s="85"/>
      <c r="F5263" s="85"/>
      <c r="G5263" s="85"/>
      <c r="H5263" s="85"/>
    </row>
    <row r="5264" spans="1:8">
      <c r="A5264" s="85"/>
      <c r="B5264" s="85"/>
      <c r="C5264" s="85"/>
      <c r="D5264" s="85"/>
      <c r="E5264" s="85"/>
      <c r="F5264" s="85"/>
      <c r="G5264" s="85"/>
      <c r="H5264" s="85"/>
    </row>
    <row r="5265" spans="1:8">
      <c r="A5265" s="85"/>
      <c r="B5265" s="85"/>
      <c r="C5265" s="85"/>
      <c r="D5265" s="85"/>
      <c r="E5265" s="85"/>
      <c r="F5265" s="85"/>
      <c r="G5265" s="85"/>
      <c r="H5265" s="85"/>
    </row>
    <row r="5266" spans="1:8">
      <c r="A5266" s="85"/>
      <c r="B5266" s="85"/>
      <c r="C5266" s="85"/>
      <c r="D5266" s="85"/>
      <c r="E5266" s="85"/>
      <c r="F5266" s="85"/>
      <c r="G5266" s="85"/>
      <c r="H5266" s="85"/>
    </row>
    <row r="5267" spans="1:8">
      <c r="A5267" s="85"/>
      <c r="B5267" s="85"/>
      <c r="C5267" s="85"/>
      <c r="D5267" s="85"/>
      <c r="E5267" s="85"/>
      <c r="F5267" s="85"/>
      <c r="G5267" s="85"/>
      <c r="H5267" s="85"/>
    </row>
    <row r="5268" spans="1:8">
      <c r="A5268" s="85"/>
      <c r="B5268" s="85"/>
      <c r="C5268" s="85"/>
      <c r="D5268" s="85"/>
      <c r="E5268" s="85"/>
      <c r="F5268" s="85"/>
      <c r="G5268" s="85"/>
      <c r="H5268" s="85"/>
    </row>
    <row r="5269" spans="1:8">
      <c r="A5269" s="85"/>
      <c r="B5269" s="85"/>
      <c r="C5269" s="85"/>
      <c r="D5269" s="85"/>
      <c r="E5269" s="85"/>
      <c r="F5269" s="85"/>
      <c r="G5269" s="85"/>
      <c r="H5269" s="85"/>
    </row>
    <row r="5270" spans="1:8">
      <c r="A5270" s="85"/>
      <c r="B5270" s="85"/>
      <c r="C5270" s="85"/>
      <c r="D5270" s="85"/>
      <c r="E5270" s="85"/>
      <c r="F5270" s="85"/>
      <c r="G5270" s="85"/>
      <c r="H5270" s="85"/>
    </row>
    <row r="5271" spans="1:8">
      <c r="A5271" s="85"/>
      <c r="B5271" s="85"/>
      <c r="C5271" s="85"/>
      <c r="D5271" s="85"/>
      <c r="E5271" s="85"/>
      <c r="F5271" s="85"/>
      <c r="G5271" s="85"/>
      <c r="H5271" s="85"/>
    </row>
    <row r="5272" spans="1:8">
      <c r="A5272" s="85"/>
      <c r="B5272" s="85"/>
      <c r="C5272" s="85"/>
      <c r="D5272" s="85"/>
      <c r="E5272" s="85"/>
      <c r="F5272" s="85"/>
      <c r="G5272" s="85"/>
      <c r="H5272" s="85"/>
    </row>
    <row r="5273" spans="1:8">
      <c r="A5273" s="85"/>
      <c r="B5273" s="85"/>
      <c r="C5273" s="85"/>
      <c r="D5273" s="85"/>
      <c r="E5273" s="85"/>
      <c r="F5273" s="85"/>
      <c r="G5273" s="85"/>
      <c r="H5273" s="85"/>
    </row>
    <row r="5274" spans="1:8">
      <c r="A5274" s="85"/>
      <c r="B5274" s="85"/>
      <c r="C5274" s="85"/>
      <c r="D5274" s="85"/>
      <c r="E5274" s="85"/>
      <c r="F5274" s="85"/>
      <c r="G5274" s="85"/>
      <c r="H5274" s="85"/>
    </row>
    <row r="5275" spans="1:8">
      <c r="A5275" s="85"/>
      <c r="B5275" s="85"/>
      <c r="C5275" s="85"/>
      <c r="D5275" s="85"/>
      <c r="E5275" s="85"/>
      <c r="F5275" s="85"/>
      <c r="G5275" s="85"/>
      <c r="H5275" s="85"/>
    </row>
    <row r="5276" spans="1:8">
      <c r="A5276" s="85"/>
      <c r="B5276" s="85"/>
      <c r="C5276" s="85"/>
      <c r="D5276" s="85"/>
      <c r="E5276" s="85"/>
      <c r="F5276" s="85"/>
      <c r="G5276" s="85"/>
      <c r="H5276" s="85"/>
    </row>
    <row r="5277" spans="1:8">
      <c r="A5277" s="85"/>
      <c r="B5277" s="85"/>
      <c r="C5277" s="85"/>
      <c r="D5277" s="85"/>
      <c r="E5277" s="85"/>
      <c r="F5277" s="85"/>
      <c r="G5277" s="85"/>
      <c r="H5277" s="85"/>
    </row>
    <row r="5278" spans="1:8">
      <c r="A5278" s="85"/>
      <c r="B5278" s="85"/>
      <c r="C5278" s="85"/>
      <c r="D5278" s="85"/>
      <c r="E5278" s="85"/>
      <c r="F5278" s="85"/>
      <c r="G5278" s="85"/>
      <c r="H5278" s="85"/>
    </row>
    <row r="5279" spans="1:8">
      <c r="A5279" s="85"/>
      <c r="B5279" s="85"/>
      <c r="C5279" s="85"/>
      <c r="D5279" s="85"/>
      <c r="E5279" s="85"/>
      <c r="F5279" s="85"/>
      <c r="G5279" s="85"/>
      <c r="H5279" s="85"/>
    </row>
    <row r="5280" spans="1:8">
      <c r="A5280" s="85"/>
      <c r="B5280" s="85"/>
      <c r="C5280" s="85"/>
      <c r="D5280" s="85"/>
      <c r="E5280" s="85"/>
      <c r="F5280" s="85"/>
      <c r="G5280" s="85"/>
      <c r="H5280" s="85"/>
    </row>
    <row r="5281" spans="1:8">
      <c r="A5281" s="85"/>
      <c r="B5281" s="85"/>
      <c r="C5281" s="85"/>
      <c r="D5281" s="85"/>
      <c r="E5281" s="85"/>
      <c r="F5281" s="85"/>
      <c r="G5281" s="85"/>
      <c r="H5281" s="85"/>
    </row>
    <row r="5282" spans="1:8">
      <c r="A5282" s="85"/>
      <c r="B5282" s="85"/>
      <c r="C5282" s="85"/>
      <c r="D5282" s="85"/>
      <c r="E5282" s="85"/>
      <c r="F5282" s="85"/>
      <c r="G5282" s="85"/>
      <c r="H5282" s="85"/>
    </row>
    <row r="5283" spans="1:8">
      <c r="A5283" s="85"/>
      <c r="B5283" s="85"/>
      <c r="C5283" s="85"/>
      <c r="D5283" s="85"/>
      <c r="E5283" s="85"/>
      <c r="F5283" s="85"/>
      <c r="G5283" s="85"/>
      <c r="H5283" s="85"/>
    </row>
    <row r="5284" spans="1:8">
      <c r="A5284" s="85"/>
      <c r="B5284" s="85"/>
      <c r="C5284" s="85"/>
      <c r="D5284" s="85"/>
      <c r="E5284" s="85"/>
      <c r="F5284" s="85"/>
      <c r="G5284" s="85"/>
      <c r="H5284" s="85"/>
    </row>
    <row r="5285" spans="1:8">
      <c r="A5285" s="85"/>
      <c r="B5285" s="85"/>
      <c r="C5285" s="85"/>
      <c r="D5285" s="85"/>
      <c r="E5285" s="85"/>
      <c r="F5285" s="85"/>
      <c r="G5285" s="85"/>
      <c r="H5285" s="85"/>
    </row>
    <row r="5286" spans="1:8">
      <c r="A5286" s="85"/>
      <c r="B5286" s="85"/>
      <c r="C5286" s="85"/>
      <c r="D5286" s="85"/>
      <c r="E5286" s="85"/>
      <c r="F5286" s="85"/>
      <c r="G5286" s="85"/>
      <c r="H5286" s="85"/>
    </row>
    <row r="5287" spans="1:8">
      <c r="A5287" s="85"/>
      <c r="B5287" s="85"/>
      <c r="C5287" s="85"/>
      <c r="D5287" s="85"/>
      <c r="E5287" s="85"/>
      <c r="F5287" s="85"/>
      <c r="G5287" s="85"/>
      <c r="H5287" s="85"/>
    </row>
    <row r="5288" spans="1:8">
      <c r="A5288" s="85"/>
      <c r="B5288" s="85"/>
      <c r="C5288" s="85"/>
      <c r="D5288" s="85"/>
      <c r="E5288" s="85"/>
      <c r="F5288" s="85"/>
      <c r="G5288" s="85"/>
      <c r="H5288" s="85"/>
    </row>
    <row r="5289" spans="1:8">
      <c r="A5289" s="85"/>
      <c r="B5289" s="85"/>
      <c r="C5289" s="85"/>
      <c r="D5289" s="85"/>
      <c r="E5289" s="85"/>
      <c r="F5289" s="85"/>
      <c r="G5289" s="85"/>
      <c r="H5289" s="85"/>
    </row>
    <row r="5290" spans="1:8">
      <c r="A5290" s="85"/>
      <c r="B5290" s="85"/>
      <c r="C5290" s="85"/>
      <c r="D5290" s="85"/>
      <c r="E5290" s="85"/>
      <c r="F5290" s="85"/>
      <c r="G5290" s="85"/>
      <c r="H5290" s="85"/>
    </row>
    <row r="5291" spans="1:8">
      <c r="A5291" s="85"/>
      <c r="B5291" s="85"/>
      <c r="C5291" s="85"/>
      <c r="D5291" s="85"/>
      <c r="E5291" s="85"/>
      <c r="F5291" s="85"/>
      <c r="G5291" s="85"/>
      <c r="H5291" s="85"/>
    </row>
    <row r="5292" spans="1:8">
      <c r="A5292" s="85"/>
      <c r="B5292" s="85"/>
      <c r="C5292" s="85"/>
      <c r="D5292" s="85"/>
      <c r="E5292" s="85"/>
      <c r="F5292" s="85"/>
      <c r="G5292" s="85"/>
      <c r="H5292" s="85"/>
    </row>
    <row r="5293" spans="1:8">
      <c r="A5293" s="85"/>
      <c r="B5293" s="85"/>
      <c r="C5293" s="85"/>
      <c r="D5293" s="85"/>
      <c r="E5293" s="85"/>
      <c r="F5293" s="85"/>
      <c r="G5293" s="85"/>
      <c r="H5293" s="85"/>
    </row>
    <row r="5294" spans="1:8">
      <c r="A5294" s="85"/>
      <c r="B5294" s="85"/>
      <c r="C5294" s="85"/>
      <c r="D5294" s="85"/>
      <c r="E5294" s="85"/>
      <c r="F5294" s="85"/>
      <c r="G5294" s="85"/>
      <c r="H5294" s="85"/>
    </row>
    <row r="5295" spans="1:8">
      <c r="A5295" s="85"/>
      <c r="B5295" s="85"/>
      <c r="C5295" s="85"/>
      <c r="D5295" s="85"/>
      <c r="E5295" s="85"/>
      <c r="F5295" s="85"/>
      <c r="G5295" s="85"/>
      <c r="H5295" s="85"/>
    </row>
    <row r="5296" spans="1:8">
      <c r="A5296" s="85"/>
      <c r="B5296" s="85"/>
      <c r="C5296" s="85"/>
      <c r="D5296" s="85"/>
      <c r="E5296" s="85"/>
      <c r="F5296" s="85"/>
      <c r="G5296" s="85"/>
      <c r="H5296" s="85"/>
    </row>
    <row r="5297" spans="1:8">
      <c r="A5297" s="85"/>
      <c r="B5297" s="85"/>
      <c r="C5297" s="85"/>
      <c r="D5297" s="85"/>
      <c r="E5297" s="85"/>
      <c r="F5297" s="85"/>
      <c r="G5297" s="85"/>
      <c r="H5297" s="85"/>
    </row>
    <row r="5298" spans="1:8">
      <c r="A5298" s="85"/>
      <c r="B5298" s="85"/>
      <c r="C5298" s="85"/>
      <c r="D5298" s="85"/>
      <c r="E5298" s="85"/>
      <c r="F5298" s="85"/>
      <c r="G5298" s="85"/>
      <c r="H5298" s="85"/>
    </row>
    <row r="5299" spans="1:8">
      <c r="A5299" s="85"/>
      <c r="B5299" s="85"/>
      <c r="C5299" s="85"/>
      <c r="D5299" s="85"/>
      <c r="E5299" s="85"/>
      <c r="F5299" s="85"/>
      <c r="G5299" s="85"/>
      <c r="H5299" s="85"/>
    </row>
    <row r="5300" spans="1:8">
      <c r="A5300" s="85"/>
      <c r="B5300" s="85"/>
      <c r="C5300" s="85"/>
      <c r="D5300" s="85"/>
      <c r="E5300" s="85"/>
      <c r="F5300" s="85"/>
      <c r="G5300" s="85"/>
      <c r="H5300" s="85"/>
    </row>
    <row r="5301" spans="1:8">
      <c r="A5301" s="85"/>
      <c r="B5301" s="85"/>
      <c r="C5301" s="85"/>
      <c r="D5301" s="85"/>
      <c r="E5301" s="85"/>
      <c r="F5301" s="85"/>
      <c r="G5301" s="85"/>
      <c r="H5301" s="85"/>
    </row>
    <row r="5302" spans="1:8">
      <c r="A5302" s="85"/>
      <c r="B5302" s="85"/>
      <c r="C5302" s="85"/>
      <c r="D5302" s="85"/>
      <c r="E5302" s="85"/>
      <c r="F5302" s="85"/>
      <c r="G5302" s="85"/>
      <c r="H5302" s="85"/>
    </row>
    <row r="5303" spans="1:8">
      <c r="A5303" s="85"/>
      <c r="B5303" s="85"/>
      <c r="C5303" s="85"/>
      <c r="D5303" s="85"/>
      <c r="E5303" s="85"/>
      <c r="F5303" s="85"/>
      <c r="G5303" s="85"/>
      <c r="H5303" s="85"/>
    </row>
    <row r="5304" spans="1:8">
      <c r="A5304" s="85"/>
      <c r="B5304" s="85"/>
      <c r="C5304" s="85"/>
      <c r="D5304" s="85"/>
      <c r="E5304" s="85"/>
      <c r="F5304" s="85"/>
      <c r="G5304" s="85"/>
      <c r="H5304" s="85"/>
    </row>
    <row r="5305" spans="1:8">
      <c r="A5305" s="85"/>
      <c r="B5305" s="85"/>
      <c r="C5305" s="85"/>
      <c r="D5305" s="85"/>
      <c r="E5305" s="85"/>
      <c r="F5305" s="85"/>
      <c r="G5305" s="85"/>
      <c r="H5305" s="85"/>
    </row>
    <row r="5306" spans="1:8">
      <c r="A5306" s="85"/>
      <c r="B5306" s="85"/>
      <c r="C5306" s="85"/>
      <c r="D5306" s="85"/>
      <c r="E5306" s="85"/>
      <c r="F5306" s="85"/>
      <c r="G5306" s="85"/>
      <c r="H5306" s="85"/>
    </row>
    <row r="5307" spans="1:8">
      <c r="A5307" s="85"/>
      <c r="B5307" s="85"/>
      <c r="C5307" s="85"/>
      <c r="D5307" s="85"/>
      <c r="E5307" s="85"/>
      <c r="F5307" s="85"/>
      <c r="G5307" s="85"/>
      <c r="H5307" s="85"/>
    </row>
    <row r="5308" spans="1:8">
      <c r="A5308" s="85"/>
      <c r="B5308" s="85"/>
      <c r="C5308" s="85"/>
      <c r="D5308" s="85"/>
      <c r="E5308" s="85"/>
      <c r="F5308" s="85"/>
      <c r="G5308" s="85"/>
      <c r="H5308" s="85"/>
    </row>
    <row r="5309" spans="1:8">
      <c r="A5309" s="85"/>
      <c r="B5309" s="85"/>
      <c r="C5309" s="85"/>
      <c r="D5309" s="85"/>
      <c r="E5309" s="85"/>
      <c r="F5309" s="85"/>
      <c r="G5309" s="85"/>
      <c r="H5309" s="85"/>
    </row>
    <row r="5310" spans="1:8">
      <c r="A5310" s="85"/>
      <c r="B5310" s="85"/>
      <c r="C5310" s="85"/>
      <c r="D5310" s="85"/>
      <c r="E5310" s="85"/>
      <c r="F5310" s="85"/>
      <c r="G5310" s="85"/>
      <c r="H5310" s="85"/>
    </row>
    <row r="5311" spans="1:8">
      <c r="A5311" s="85"/>
      <c r="B5311" s="85"/>
      <c r="C5311" s="85"/>
      <c r="D5311" s="85"/>
      <c r="E5311" s="85"/>
      <c r="F5311" s="85"/>
      <c r="G5311" s="85"/>
      <c r="H5311" s="85"/>
    </row>
    <row r="5312" spans="1:8">
      <c r="A5312" s="85"/>
      <c r="B5312" s="85"/>
      <c r="C5312" s="85"/>
      <c r="D5312" s="85"/>
      <c r="E5312" s="85"/>
      <c r="F5312" s="85"/>
      <c r="G5312" s="85"/>
      <c r="H5312" s="85"/>
    </row>
    <row r="5313" spans="1:8">
      <c r="A5313" s="85"/>
      <c r="B5313" s="85"/>
      <c r="C5313" s="85"/>
      <c r="D5313" s="85"/>
      <c r="E5313" s="85"/>
      <c r="F5313" s="85"/>
      <c r="G5313" s="85"/>
      <c r="H5313" s="85"/>
    </row>
    <row r="5314" spans="1:8">
      <c r="A5314" s="85"/>
      <c r="B5314" s="85"/>
      <c r="C5314" s="85"/>
      <c r="D5314" s="85"/>
      <c r="E5314" s="85"/>
      <c r="F5314" s="85"/>
      <c r="G5314" s="85"/>
      <c r="H5314" s="85"/>
    </row>
    <row r="5315" spans="1:8">
      <c r="A5315" s="85"/>
      <c r="B5315" s="85"/>
      <c r="C5315" s="85"/>
      <c r="D5315" s="85"/>
      <c r="E5315" s="85"/>
      <c r="F5315" s="85"/>
      <c r="G5315" s="85"/>
      <c r="H5315" s="85"/>
    </row>
    <row r="5316" spans="1:8">
      <c r="A5316" s="85"/>
      <c r="B5316" s="85"/>
      <c r="C5316" s="85"/>
      <c r="D5316" s="85"/>
      <c r="E5316" s="85"/>
      <c r="F5316" s="85"/>
      <c r="G5316" s="85"/>
      <c r="H5316" s="85"/>
    </row>
    <row r="5317" spans="1:8">
      <c r="A5317" s="85"/>
      <c r="B5317" s="85"/>
      <c r="C5317" s="85"/>
      <c r="D5317" s="85"/>
      <c r="E5317" s="85"/>
      <c r="F5317" s="85"/>
      <c r="G5317" s="85"/>
      <c r="H5317" s="85"/>
    </row>
    <row r="5318" spans="1:8">
      <c r="A5318" s="85"/>
      <c r="B5318" s="85"/>
      <c r="C5318" s="85"/>
      <c r="D5318" s="85"/>
      <c r="E5318" s="85"/>
      <c r="F5318" s="85"/>
      <c r="G5318" s="85"/>
      <c r="H5318" s="85"/>
    </row>
    <row r="5319" spans="1:8">
      <c r="A5319" s="85"/>
      <c r="B5319" s="85"/>
      <c r="C5319" s="85"/>
      <c r="D5319" s="85"/>
      <c r="E5319" s="85"/>
      <c r="F5319" s="85"/>
      <c r="G5319" s="85"/>
      <c r="H5319" s="85"/>
    </row>
    <row r="5320" spans="1:8">
      <c r="A5320" s="85"/>
      <c r="B5320" s="85"/>
      <c r="C5320" s="85"/>
      <c r="D5320" s="85"/>
      <c r="E5320" s="85"/>
      <c r="F5320" s="85"/>
      <c r="G5320" s="85"/>
      <c r="H5320" s="85"/>
    </row>
    <row r="5321" spans="1:8">
      <c r="A5321" s="85"/>
      <c r="B5321" s="85"/>
      <c r="C5321" s="85"/>
      <c r="D5321" s="85"/>
      <c r="E5321" s="85"/>
      <c r="F5321" s="85"/>
      <c r="G5321" s="85"/>
      <c r="H5321" s="85"/>
    </row>
    <row r="5322" spans="1:8">
      <c r="A5322" s="85"/>
      <c r="B5322" s="85"/>
      <c r="C5322" s="85"/>
      <c r="D5322" s="85"/>
      <c r="E5322" s="85"/>
      <c r="F5322" s="85"/>
      <c r="G5322" s="85"/>
      <c r="H5322" s="85"/>
    </row>
    <row r="5323" spans="1:8">
      <c r="A5323" s="85"/>
      <c r="B5323" s="85"/>
      <c r="C5323" s="85"/>
      <c r="D5323" s="85"/>
      <c r="E5323" s="85"/>
      <c r="F5323" s="85"/>
      <c r="G5323" s="85"/>
      <c r="H5323" s="85"/>
    </row>
    <row r="5324" spans="1:8">
      <c r="A5324" s="85"/>
      <c r="B5324" s="85"/>
      <c r="C5324" s="85"/>
      <c r="D5324" s="85"/>
      <c r="E5324" s="85"/>
      <c r="F5324" s="85"/>
      <c r="G5324" s="85"/>
      <c r="H5324" s="85"/>
    </row>
    <row r="5325" spans="1:8">
      <c r="A5325" s="85"/>
      <c r="B5325" s="85"/>
      <c r="C5325" s="85"/>
      <c r="D5325" s="85"/>
      <c r="E5325" s="85"/>
      <c r="F5325" s="85"/>
      <c r="G5325" s="85"/>
      <c r="H5325" s="85"/>
    </row>
    <row r="5326" spans="1:8">
      <c r="A5326" s="85"/>
      <c r="B5326" s="85"/>
      <c r="C5326" s="85"/>
      <c r="D5326" s="85"/>
      <c r="E5326" s="85"/>
      <c r="F5326" s="85"/>
      <c r="G5326" s="85"/>
      <c r="H5326" s="85"/>
    </row>
    <row r="5327" spans="1:8">
      <c r="A5327" s="85"/>
      <c r="B5327" s="85"/>
      <c r="C5327" s="85"/>
      <c r="D5327" s="85"/>
      <c r="E5327" s="85"/>
      <c r="F5327" s="85"/>
      <c r="G5327" s="85"/>
      <c r="H5327" s="85"/>
    </row>
    <row r="5328" spans="1:8">
      <c r="A5328" s="85"/>
      <c r="B5328" s="85"/>
      <c r="C5328" s="85"/>
      <c r="D5328" s="85"/>
      <c r="E5328" s="85"/>
      <c r="F5328" s="85"/>
      <c r="G5328" s="85"/>
      <c r="H5328" s="85"/>
    </row>
    <row r="5329" spans="1:8">
      <c r="A5329" s="85"/>
      <c r="B5329" s="85"/>
      <c r="C5329" s="85"/>
      <c r="D5329" s="85"/>
      <c r="E5329" s="85"/>
      <c r="F5329" s="85"/>
      <c r="G5329" s="85"/>
      <c r="H5329" s="85"/>
    </row>
    <row r="5330" spans="1:8">
      <c r="A5330" s="85"/>
      <c r="B5330" s="85"/>
      <c r="C5330" s="85"/>
      <c r="D5330" s="85"/>
      <c r="E5330" s="85"/>
      <c r="F5330" s="85"/>
      <c r="G5330" s="85"/>
      <c r="H5330" s="85"/>
    </row>
    <row r="5331" spans="1:8">
      <c r="A5331" s="85"/>
      <c r="B5331" s="85"/>
      <c r="C5331" s="85"/>
      <c r="D5331" s="85"/>
      <c r="E5331" s="85"/>
      <c r="F5331" s="85"/>
      <c r="G5331" s="85"/>
      <c r="H5331" s="85"/>
    </row>
    <row r="5332" spans="1:8">
      <c r="A5332" s="85"/>
      <c r="B5332" s="85"/>
      <c r="C5332" s="85"/>
      <c r="D5332" s="85"/>
      <c r="E5332" s="85"/>
      <c r="F5332" s="85"/>
      <c r="G5332" s="85"/>
      <c r="H5332" s="85"/>
    </row>
    <row r="5333" spans="1:8">
      <c r="A5333" s="85"/>
      <c r="B5333" s="85"/>
      <c r="C5333" s="85"/>
      <c r="D5333" s="85"/>
      <c r="E5333" s="85"/>
      <c r="F5333" s="85"/>
      <c r="G5333" s="85"/>
      <c r="H5333" s="85"/>
    </row>
    <row r="5334" spans="1:8">
      <c r="A5334" s="85"/>
      <c r="B5334" s="85"/>
      <c r="C5334" s="85"/>
      <c r="D5334" s="85"/>
      <c r="E5334" s="85"/>
      <c r="F5334" s="85"/>
      <c r="G5334" s="85"/>
      <c r="H5334" s="85"/>
    </row>
    <row r="5335" spans="1:8">
      <c r="A5335" s="85"/>
      <c r="B5335" s="85"/>
      <c r="C5335" s="85"/>
      <c r="D5335" s="85"/>
      <c r="E5335" s="85"/>
      <c r="F5335" s="85"/>
      <c r="G5335" s="85"/>
      <c r="H5335" s="85"/>
    </row>
    <row r="5336" spans="1:8">
      <c r="A5336" s="85"/>
      <c r="B5336" s="85"/>
      <c r="C5336" s="85"/>
      <c r="D5336" s="85"/>
      <c r="E5336" s="85"/>
      <c r="F5336" s="85"/>
      <c r="G5336" s="85"/>
      <c r="H5336" s="85"/>
    </row>
    <row r="5337" spans="1:8">
      <c r="A5337" s="85"/>
      <c r="B5337" s="85"/>
      <c r="C5337" s="85"/>
      <c r="D5337" s="85"/>
      <c r="E5337" s="85"/>
      <c r="F5337" s="85"/>
      <c r="G5337" s="85"/>
      <c r="H5337" s="85"/>
    </row>
    <row r="5338" spans="1:8">
      <c r="A5338" s="85"/>
      <c r="B5338" s="85"/>
      <c r="C5338" s="85"/>
      <c r="D5338" s="85"/>
      <c r="E5338" s="85"/>
      <c r="F5338" s="85"/>
      <c r="G5338" s="85"/>
      <c r="H5338" s="85"/>
    </row>
    <row r="5339" spans="1:8">
      <c r="A5339" s="85"/>
      <c r="B5339" s="85"/>
      <c r="C5339" s="85"/>
      <c r="D5339" s="85"/>
      <c r="E5339" s="85"/>
      <c r="F5339" s="85"/>
      <c r="G5339" s="85"/>
      <c r="H5339" s="85"/>
    </row>
    <row r="5340" spans="1:8">
      <c r="A5340" s="85"/>
      <c r="B5340" s="85"/>
      <c r="C5340" s="85"/>
      <c r="D5340" s="85"/>
      <c r="E5340" s="85"/>
      <c r="F5340" s="85"/>
      <c r="G5340" s="85"/>
      <c r="H5340" s="85"/>
    </row>
    <row r="5341" spans="1:8">
      <c r="A5341" s="85"/>
      <c r="B5341" s="85"/>
      <c r="C5341" s="85"/>
      <c r="D5341" s="85"/>
      <c r="E5341" s="85"/>
      <c r="F5341" s="85"/>
      <c r="G5341" s="85"/>
      <c r="H5341" s="85"/>
    </row>
    <row r="5342" spans="1:8">
      <c r="A5342" s="85"/>
      <c r="B5342" s="85"/>
      <c r="C5342" s="85"/>
      <c r="D5342" s="85"/>
      <c r="E5342" s="85"/>
      <c r="F5342" s="85"/>
      <c r="G5342" s="85"/>
      <c r="H5342" s="85"/>
    </row>
    <row r="5343" spans="1:8">
      <c r="A5343" s="85"/>
      <c r="B5343" s="85"/>
      <c r="C5343" s="85"/>
      <c r="D5343" s="85"/>
      <c r="E5343" s="85"/>
      <c r="F5343" s="85"/>
      <c r="G5343" s="85"/>
      <c r="H5343" s="85"/>
    </row>
    <row r="5344" spans="1:8">
      <c r="A5344" s="85"/>
      <c r="B5344" s="85"/>
      <c r="C5344" s="85"/>
      <c r="D5344" s="85"/>
      <c r="E5344" s="85"/>
      <c r="F5344" s="85"/>
      <c r="G5344" s="85"/>
      <c r="H5344" s="85"/>
    </row>
    <row r="5345" spans="1:8">
      <c r="A5345" s="85"/>
      <c r="B5345" s="85"/>
      <c r="C5345" s="85"/>
      <c r="D5345" s="85"/>
      <c r="E5345" s="85"/>
      <c r="F5345" s="85"/>
      <c r="G5345" s="85"/>
      <c r="H5345" s="85"/>
    </row>
    <row r="5346" spans="1:8">
      <c r="A5346" s="85"/>
      <c r="B5346" s="85"/>
      <c r="C5346" s="85"/>
      <c r="D5346" s="85"/>
      <c r="E5346" s="85"/>
      <c r="F5346" s="85"/>
      <c r="G5346" s="85"/>
      <c r="H5346" s="85"/>
    </row>
    <row r="5347" spans="1:8">
      <c r="A5347" s="85"/>
      <c r="B5347" s="85"/>
      <c r="C5347" s="85"/>
      <c r="D5347" s="85"/>
      <c r="E5347" s="85"/>
      <c r="F5347" s="85"/>
      <c r="G5347" s="85"/>
      <c r="H5347" s="85"/>
    </row>
    <row r="5348" spans="1:8">
      <c r="A5348" s="85"/>
      <c r="B5348" s="85"/>
      <c r="C5348" s="85"/>
      <c r="D5348" s="85"/>
      <c r="E5348" s="85"/>
      <c r="F5348" s="85"/>
      <c r="G5348" s="85"/>
      <c r="H5348" s="85"/>
    </row>
    <row r="5349" spans="1:8">
      <c r="A5349" s="85"/>
      <c r="B5349" s="85"/>
      <c r="C5349" s="85"/>
      <c r="D5349" s="85"/>
      <c r="E5349" s="85"/>
      <c r="F5349" s="85"/>
      <c r="G5349" s="85"/>
      <c r="H5349" s="85"/>
    </row>
    <row r="5350" spans="1:8">
      <c r="A5350" s="85"/>
      <c r="B5350" s="85"/>
      <c r="C5350" s="85"/>
      <c r="D5350" s="85"/>
      <c r="E5350" s="85"/>
      <c r="F5350" s="85"/>
      <c r="G5350" s="85"/>
      <c r="H5350" s="85"/>
    </row>
    <row r="5351" spans="1:8">
      <c r="A5351" s="85"/>
      <c r="B5351" s="85"/>
      <c r="C5351" s="85"/>
      <c r="D5351" s="85"/>
      <c r="E5351" s="85"/>
      <c r="F5351" s="85"/>
      <c r="G5351" s="85"/>
      <c r="H5351" s="85"/>
    </row>
    <row r="5352" spans="1:8">
      <c r="A5352" s="85"/>
      <c r="B5352" s="85"/>
      <c r="C5352" s="85"/>
      <c r="D5352" s="85"/>
      <c r="E5352" s="85"/>
      <c r="F5352" s="85"/>
      <c r="G5352" s="85"/>
      <c r="H5352" s="85"/>
    </row>
    <row r="5353" spans="1:8">
      <c r="A5353" s="85"/>
      <c r="B5353" s="85"/>
      <c r="C5353" s="85"/>
      <c r="D5353" s="85"/>
      <c r="E5353" s="85"/>
      <c r="F5353" s="85"/>
      <c r="G5353" s="85"/>
      <c r="H5353" s="85"/>
    </row>
    <row r="5354" spans="1:8">
      <c r="A5354" s="85"/>
      <c r="B5354" s="85"/>
      <c r="C5354" s="85"/>
      <c r="D5354" s="85"/>
      <c r="E5354" s="85"/>
      <c r="F5354" s="85"/>
      <c r="G5354" s="85"/>
      <c r="H5354" s="85"/>
    </row>
    <row r="5355" spans="1:8">
      <c r="A5355" s="85"/>
      <c r="B5355" s="85"/>
      <c r="C5355" s="85"/>
      <c r="D5355" s="85"/>
      <c r="E5355" s="85"/>
      <c r="F5355" s="85"/>
      <c r="G5355" s="85"/>
      <c r="H5355" s="85"/>
    </row>
    <row r="5356" spans="1:8">
      <c r="A5356" s="85"/>
      <c r="B5356" s="85"/>
      <c r="C5356" s="85"/>
      <c r="D5356" s="85"/>
      <c r="E5356" s="85"/>
      <c r="F5356" s="85"/>
      <c r="G5356" s="85"/>
      <c r="H5356" s="85"/>
    </row>
    <row r="5357" spans="1:8">
      <c r="A5357" s="85"/>
      <c r="B5357" s="85"/>
      <c r="C5357" s="85"/>
      <c r="D5357" s="85"/>
      <c r="E5357" s="85"/>
      <c r="F5357" s="85"/>
      <c r="G5357" s="85"/>
      <c r="H5357" s="85"/>
    </row>
    <row r="5358" spans="1:8">
      <c r="A5358" s="85"/>
      <c r="B5358" s="85"/>
      <c r="C5358" s="85"/>
      <c r="D5358" s="85"/>
      <c r="E5358" s="85"/>
      <c r="F5358" s="85"/>
      <c r="G5358" s="85"/>
      <c r="H5358" s="85"/>
    </row>
    <row r="5359" spans="1:8">
      <c r="A5359" s="85"/>
      <c r="B5359" s="85"/>
      <c r="C5359" s="85"/>
      <c r="D5359" s="85"/>
      <c r="E5359" s="85"/>
      <c r="F5359" s="85"/>
      <c r="G5359" s="85"/>
      <c r="H5359" s="85"/>
    </row>
    <row r="5360" spans="1:8">
      <c r="A5360" s="85"/>
      <c r="B5360" s="85"/>
      <c r="C5360" s="85"/>
      <c r="D5360" s="85"/>
      <c r="E5360" s="85"/>
      <c r="F5360" s="85"/>
      <c r="G5360" s="85"/>
      <c r="H5360" s="85"/>
    </row>
    <row r="5361" spans="1:8">
      <c r="A5361" s="85"/>
      <c r="B5361" s="85"/>
      <c r="C5361" s="85"/>
      <c r="D5361" s="85"/>
      <c r="E5361" s="85"/>
      <c r="F5361" s="85"/>
      <c r="G5361" s="85"/>
      <c r="H5361" s="85"/>
    </row>
    <row r="5362" spans="1:8">
      <c r="A5362" s="85"/>
      <c r="B5362" s="85"/>
      <c r="C5362" s="85"/>
      <c r="D5362" s="85"/>
      <c r="E5362" s="85"/>
      <c r="F5362" s="85"/>
      <c r="G5362" s="85"/>
      <c r="H5362" s="85"/>
    </row>
    <row r="5363" spans="1:8">
      <c r="A5363" s="85"/>
      <c r="B5363" s="85"/>
      <c r="C5363" s="85"/>
      <c r="D5363" s="85"/>
      <c r="E5363" s="85"/>
      <c r="F5363" s="85"/>
      <c r="G5363" s="85"/>
      <c r="H5363" s="85"/>
    </row>
    <row r="5364" spans="1:8">
      <c r="A5364" s="85"/>
      <c r="B5364" s="85"/>
      <c r="C5364" s="85"/>
      <c r="D5364" s="85"/>
      <c r="E5364" s="85"/>
      <c r="F5364" s="85"/>
      <c r="G5364" s="85"/>
      <c r="H5364" s="85"/>
    </row>
    <row r="5365" spans="1:8">
      <c r="A5365" s="85"/>
      <c r="B5365" s="85"/>
      <c r="C5365" s="85"/>
      <c r="D5365" s="85"/>
      <c r="E5365" s="85"/>
      <c r="F5365" s="85"/>
      <c r="G5365" s="85"/>
      <c r="H5365" s="85"/>
    </row>
    <row r="5366" spans="1:8">
      <c r="A5366" s="85"/>
      <c r="B5366" s="85"/>
      <c r="C5366" s="85"/>
      <c r="D5366" s="85"/>
      <c r="E5366" s="85"/>
      <c r="F5366" s="85"/>
      <c r="G5366" s="85"/>
      <c r="H5366" s="85"/>
    </row>
    <row r="5367" spans="1:8">
      <c r="A5367" s="85"/>
      <c r="B5367" s="85"/>
      <c r="C5367" s="85"/>
      <c r="D5367" s="85"/>
      <c r="E5367" s="85"/>
      <c r="F5367" s="85"/>
      <c r="G5367" s="85"/>
      <c r="H5367" s="85"/>
    </row>
    <row r="5368" spans="1:8">
      <c r="A5368" s="85"/>
      <c r="B5368" s="85"/>
      <c r="C5368" s="85"/>
      <c r="D5368" s="85"/>
      <c r="E5368" s="85"/>
      <c r="F5368" s="85"/>
      <c r="G5368" s="85"/>
      <c r="H5368" s="85"/>
    </row>
    <row r="5369" spans="1:8">
      <c r="A5369" s="85"/>
      <c r="B5369" s="85"/>
      <c r="C5369" s="85"/>
      <c r="D5369" s="85"/>
      <c r="E5369" s="85"/>
      <c r="F5369" s="85"/>
      <c r="G5369" s="85"/>
      <c r="H5369" s="85"/>
    </row>
    <row r="5370" spans="1:8">
      <c r="A5370" s="85"/>
      <c r="B5370" s="85"/>
      <c r="C5370" s="85"/>
      <c r="D5370" s="85"/>
      <c r="E5370" s="85"/>
      <c r="F5370" s="85"/>
      <c r="G5370" s="85"/>
      <c r="H5370" s="85"/>
    </row>
    <row r="5371" spans="1:8">
      <c r="A5371" s="85"/>
      <c r="B5371" s="85"/>
      <c r="C5371" s="85"/>
      <c r="D5371" s="85"/>
      <c r="E5371" s="85"/>
      <c r="F5371" s="85"/>
      <c r="G5371" s="85"/>
      <c r="H5371" s="85"/>
    </row>
    <row r="5372" spans="1:8">
      <c r="A5372" s="85"/>
      <c r="B5372" s="85"/>
      <c r="C5372" s="85"/>
      <c r="D5372" s="85"/>
      <c r="E5372" s="85"/>
      <c r="F5372" s="85"/>
      <c r="G5372" s="85"/>
      <c r="H5372" s="85"/>
    </row>
    <row r="5373" spans="1:8">
      <c r="A5373" s="85"/>
      <c r="B5373" s="85"/>
      <c r="C5373" s="85"/>
      <c r="D5373" s="85"/>
      <c r="E5373" s="85"/>
      <c r="F5373" s="85"/>
      <c r="G5373" s="85"/>
      <c r="H5373" s="85"/>
    </row>
    <row r="5374" spans="1:8">
      <c r="A5374" s="85"/>
      <c r="B5374" s="85"/>
      <c r="C5374" s="85"/>
      <c r="D5374" s="85"/>
      <c r="E5374" s="85"/>
      <c r="F5374" s="85"/>
      <c r="G5374" s="85"/>
      <c r="H5374" s="85"/>
    </row>
    <row r="5375" spans="1:8">
      <c r="A5375" s="85"/>
      <c r="B5375" s="85"/>
      <c r="C5375" s="85"/>
      <c r="D5375" s="85"/>
      <c r="E5375" s="85"/>
      <c r="F5375" s="85"/>
      <c r="G5375" s="85"/>
      <c r="H5375" s="85"/>
    </row>
    <row r="5376" spans="1:8">
      <c r="A5376" s="85"/>
      <c r="B5376" s="85"/>
      <c r="C5376" s="85"/>
      <c r="D5376" s="85"/>
      <c r="E5376" s="85"/>
      <c r="F5376" s="85"/>
      <c r="G5376" s="85"/>
      <c r="H5376" s="85"/>
    </row>
    <row r="5377" spans="1:8">
      <c r="A5377" s="85"/>
      <c r="B5377" s="85"/>
      <c r="C5377" s="85"/>
      <c r="D5377" s="85"/>
      <c r="E5377" s="85"/>
      <c r="F5377" s="85"/>
      <c r="G5377" s="85"/>
      <c r="H5377" s="85"/>
    </row>
    <row r="5378" spans="1:8">
      <c r="A5378" s="85"/>
      <c r="B5378" s="85"/>
      <c r="C5378" s="85"/>
      <c r="D5378" s="85"/>
      <c r="E5378" s="85"/>
      <c r="F5378" s="85"/>
      <c r="G5378" s="85"/>
      <c r="H5378" s="85"/>
    </row>
    <row r="5379" spans="1:8">
      <c r="A5379" s="85"/>
      <c r="B5379" s="85"/>
      <c r="C5379" s="85"/>
      <c r="D5379" s="85"/>
      <c r="E5379" s="85"/>
      <c r="F5379" s="85"/>
      <c r="G5379" s="85"/>
      <c r="H5379" s="85"/>
    </row>
    <row r="5380" spans="1:8">
      <c r="A5380" s="85"/>
      <c r="B5380" s="85"/>
      <c r="C5380" s="85"/>
      <c r="D5380" s="85"/>
      <c r="E5380" s="85"/>
      <c r="F5380" s="85"/>
      <c r="G5380" s="85"/>
      <c r="H5380" s="85"/>
    </row>
    <row r="5381" spans="1:8">
      <c r="A5381" s="85"/>
      <c r="B5381" s="85"/>
      <c r="C5381" s="85"/>
      <c r="D5381" s="85"/>
      <c r="E5381" s="85"/>
      <c r="F5381" s="85"/>
      <c r="G5381" s="85"/>
      <c r="H5381" s="85"/>
    </row>
    <row r="5382" spans="1:8">
      <c r="A5382" s="85"/>
      <c r="B5382" s="85"/>
      <c r="C5382" s="85"/>
      <c r="D5382" s="85"/>
      <c r="E5382" s="85"/>
      <c r="F5382" s="85"/>
      <c r="G5382" s="85"/>
      <c r="H5382" s="85"/>
    </row>
    <row r="5383" spans="1:8">
      <c r="A5383" s="85"/>
      <c r="B5383" s="85"/>
      <c r="C5383" s="85"/>
      <c r="D5383" s="85"/>
      <c r="E5383" s="85"/>
      <c r="F5383" s="85"/>
      <c r="G5383" s="85"/>
      <c r="H5383" s="85"/>
    </row>
    <row r="5384" spans="1:8">
      <c r="A5384" s="85"/>
      <c r="B5384" s="85"/>
      <c r="C5384" s="85"/>
      <c r="D5384" s="85"/>
      <c r="E5384" s="85"/>
      <c r="F5384" s="85"/>
      <c r="G5384" s="85"/>
      <c r="H5384" s="85"/>
    </row>
    <row r="5385" spans="1:8">
      <c r="A5385" s="85"/>
      <c r="B5385" s="85"/>
      <c r="C5385" s="85"/>
      <c r="D5385" s="85"/>
      <c r="E5385" s="85"/>
      <c r="F5385" s="85"/>
      <c r="G5385" s="85"/>
      <c r="H5385" s="85"/>
    </row>
    <row r="5386" spans="1:8">
      <c r="A5386" s="85"/>
      <c r="B5386" s="85"/>
      <c r="C5386" s="85"/>
      <c r="D5386" s="85"/>
      <c r="E5386" s="85"/>
      <c r="F5386" s="85"/>
      <c r="G5386" s="85"/>
      <c r="H5386" s="85"/>
    </row>
    <row r="5387" spans="1:8">
      <c r="A5387" s="85"/>
      <c r="B5387" s="85"/>
      <c r="C5387" s="85"/>
      <c r="D5387" s="85"/>
      <c r="E5387" s="85"/>
      <c r="F5387" s="85"/>
      <c r="G5387" s="85"/>
      <c r="H5387" s="85"/>
    </row>
    <row r="5388" spans="1:8">
      <c r="A5388" s="85"/>
      <c r="B5388" s="85"/>
      <c r="C5388" s="85"/>
      <c r="D5388" s="85"/>
      <c r="E5388" s="85"/>
      <c r="F5388" s="85"/>
      <c r="G5388" s="85"/>
      <c r="H5388" s="85"/>
    </row>
    <row r="5389" spans="1:8">
      <c r="A5389" s="85"/>
      <c r="B5389" s="85"/>
      <c r="C5389" s="85"/>
      <c r="D5389" s="85"/>
      <c r="E5389" s="85"/>
      <c r="F5389" s="85"/>
      <c r="G5389" s="85"/>
      <c r="H5389" s="85"/>
    </row>
    <row r="5390" spans="1:8">
      <c r="A5390" s="85"/>
      <c r="B5390" s="85"/>
      <c r="C5390" s="85"/>
      <c r="D5390" s="85"/>
      <c r="E5390" s="85"/>
      <c r="F5390" s="85"/>
      <c r="G5390" s="85"/>
      <c r="H5390" s="85"/>
    </row>
    <row r="5391" spans="1:8">
      <c r="A5391" s="85"/>
      <c r="B5391" s="85"/>
      <c r="C5391" s="85"/>
      <c r="D5391" s="85"/>
      <c r="E5391" s="85"/>
      <c r="F5391" s="85"/>
      <c r="G5391" s="85"/>
      <c r="H5391" s="85"/>
    </row>
    <row r="5392" spans="1:8">
      <c r="A5392" s="85"/>
      <c r="B5392" s="85"/>
      <c r="C5392" s="85"/>
      <c r="D5392" s="85"/>
      <c r="E5392" s="85"/>
      <c r="F5392" s="85"/>
      <c r="G5392" s="85"/>
      <c r="H5392" s="85"/>
    </row>
    <row r="5393" spans="1:8">
      <c r="A5393" s="85"/>
      <c r="B5393" s="85"/>
      <c r="C5393" s="85"/>
      <c r="D5393" s="85"/>
      <c r="E5393" s="85"/>
      <c r="F5393" s="85"/>
      <c r="G5393" s="85"/>
      <c r="H5393" s="85"/>
    </row>
    <row r="5394" spans="1:8">
      <c r="A5394" s="85"/>
      <c r="B5394" s="85"/>
      <c r="C5394" s="85"/>
      <c r="D5394" s="85"/>
      <c r="E5394" s="85"/>
      <c r="F5394" s="85"/>
      <c r="G5394" s="85"/>
      <c r="H5394" s="85"/>
    </row>
    <row r="5395" spans="1:8">
      <c r="A5395" s="85"/>
      <c r="B5395" s="85"/>
      <c r="C5395" s="85"/>
      <c r="D5395" s="85"/>
      <c r="E5395" s="85"/>
      <c r="F5395" s="85"/>
      <c r="G5395" s="85"/>
      <c r="H5395" s="85"/>
    </row>
    <row r="5396" spans="1:8">
      <c r="A5396" s="85"/>
      <c r="B5396" s="85"/>
      <c r="C5396" s="85"/>
      <c r="D5396" s="85"/>
      <c r="E5396" s="85"/>
      <c r="F5396" s="85"/>
      <c r="G5396" s="85"/>
      <c r="H5396" s="85"/>
    </row>
    <row r="5397" spans="1:8">
      <c r="A5397" s="85"/>
      <c r="B5397" s="85"/>
      <c r="C5397" s="85"/>
      <c r="D5397" s="85"/>
      <c r="E5397" s="85"/>
      <c r="F5397" s="85"/>
      <c r="G5397" s="85"/>
      <c r="H5397" s="85"/>
    </row>
    <row r="5398" spans="1:8">
      <c r="A5398" s="85"/>
      <c r="B5398" s="85"/>
      <c r="C5398" s="85"/>
      <c r="D5398" s="85"/>
      <c r="E5398" s="85"/>
      <c r="F5398" s="85"/>
      <c r="G5398" s="85"/>
      <c r="H5398" s="85"/>
    </row>
    <row r="5399" spans="1:8">
      <c r="A5399" s="85"/>
      <c r="B5399" s="85"/>
      <c r="C5399" s="85"/>
      <c r="D5399" s="85"/>
      <c r="E5399" s="85"/>
      <c r="F5399" s="85"/>
      <c r="G5399" s="85"/>
      <c r="H5399" s="85"/>
    </row>
    <row r="5400" spans="1:8">
      <c r="A5400" s="85"/>
      <c r="B5400" s="85"/>
      <c r="C5400" s="85"/>
      <c r="D5400" s="85"/>
      <c r="E5400" s="85"/>
      <c r="F5400" s="85"/>
      <c r="G5400" s="85"/>
      <c r="H5400" s="85"/>
    </row>
    <row r="5401" spans="1:8">
      <c r="A5401" s="85"/>
      <c r="B5401" s="85"/>
      <c r="C5401" s="85"/>
      <c r="D5401" s="85"/>
      <c r="E5401" s="85"/>
      <c r="F5401" s="85"/>
      <c r="G5401" s="85"/>
      <c r="H5401" s="85"/>
    </row>
    <row r="5402" spans="1:8">
      <c r="A5402" s="85"/>
      <c r="B5402" s="85"/>
      <c r="C5402" s="85"/>
      <c r="D5402" s="85"/>
      <c r="E5402" s="85"/>
      <c r="F5402" s="85"/>
      <c r="G5402" s="85"/>
      <c r="H5402" s="85"/>
    </row>
    <row r="5403" spans="1:8">
      <c r="A5403" s="85"/>
      <c r="B5403" s="85"/>
      <c r="C5403" s="85"/>
      <c r="D5403" s="85"/>
      <c r="E5403" s="85"/>
      <c r="F5403" s="85"/>
      <c r="G5403" s="85"/>
      <c r="H5403" s="85"/>
    </row>
    <row r="5404" spans="1:8">
      <c r="A5404" s="85"/>
      <c r="B5404" s="85"/>
      <c r="C5404" s="85"/>
      <c r="D5404" s="85"/>
      <c r="E5404" s="85"/>
      <c r="F5404" s="85"/>
      <c r="G5404" s="85"/>
      <c r="H5404" s="85"/>
    </row>
    <row r="5405" spans="1:8">
      <c r="A5405" s="85"/>
      <c r="B5405" s="85"/>
      <c r="C5405" s="85"/>
      <c r="D5405" s="85"/>
      <c r="E5405" s="85"/>
      <c r="F5405" s="85"/>
      <c r="G5405" s="85"/>
      <c r="H5405" s="85"/>
    </row>
    <row r="5406" spans="1:8">
      <c r="A5406" s="85"/>
      <c r="B5406" s="85"/>
      <c r="C5406" s="85"/>
      <c r="D5406" s="85"/>
      <c r="E5406" s="85"/>
      <c r="F5406" s="85"/>
      <c r="G5406" s="85"/>
      <c r="H5406" s="85"/>
    </row>
    <row r="5407" spans="1:8">
      <c r="A5407" s="85"/>
      <c r="B5407" s="85"/>
      <c r="C5407" s="85"/>
      <c r="D5407" s="85"/>
      <c r="E5407" s="85"/>
      <c r="F5407" s="85"/>
      <c r="G5407" s="85"/>
      <c r="H5407" s="85"/>
    </row>
    <row r="5408" spans="1:8">
      <c r="A5408" s="85"/>
      <c r="B5408" s="85"/>
      <c r="C5408" s="85"/>
      <c r="D5408" s="85"/>
      <c r="E5408" s="85"/>
      <c r="F5408" s="85"/>
      <c r="G5408" s="85"/>
      <c r="H5408" s="85"/>
    </row>
    <row r="5409" spans="1:8">
      <c r="A5409" s="85"/>
      <c r="B5409" s="85"/>
      <c r="C5409" s="85"/>
      <c r="D5409" s="85"/>
      <c r="E5409" s="85"/>
      <c r="F5409" s="85"/>
      <c r="G5409" s="85"/>
      <c r="H5409" s="85"/>
    </row>
    <row r="5410" spans="1:8">
      <c r="A5410" s="85"/>
      <c r="B5410" s="85"/>
      <c r="C5410" s="85"/>
      <c r="D5410" s="85"/>
      <c r="E5410" s="85"/>
      <c r="F5410" s="85"/>
      <c r="G5410" s="85"/>
      <c r="H5410" s="85"/>
    </row>
    <row r="5411" spans="1:8">
      <c r="A5411" s="85"/>
      <c r="B5411" s="85"/>
      <c r="C5411" s="85"/>
      <c r="D5411" s="85"/>
      <c r="E5411" s="85"/>
      <c r="F5411" s="85"/>
      <c r="G5411" s="85"/>
      <c r="H5411" s="85"/>
    </row>
    <row r="5412" spans="1:8">
      <c r="A5412" s="85"/>
      <c r="B5412" s="85"/>
      <c r="C5412" s="85"/>
      <c r="D5412" s="85"/>
      <c r="E5412" s="85"/>
      <c r="F5412" s="85"/>
      <c r="G5412" s="85"/>
      <c r="H5412" s="85"/>
    </row>
    <row r="5413" spans="1:8">
      <c r="A5413" s="85"/>
      <c r="B5413" s="85"/>
      <c r="C5413" s="85"/>
      <c r="D5413" s="85"/>
      <c r="E5413" s="85"/>
      <c r="F5413" s="85"/>
      <c r="G5413" s="85"/>
      <c r="H5413" s="85"/>
    </row>
    <row r="5414" spans="1:8">
      <c r="A5414" s="85"/>
      <c r="B5414" s="85"/>
      <c r="C5414" s="85"/>
      <c r="D5414" s="85"/>
      <c r="E5414" s="85"/>
      <c r="F5414" s="85"/>
      <c r="G5414" s="85"/>
      <c r="H5414" s="85"/>
    </row>
    <row r="5415" spans="1:8">
      <c r="A5415" s="85"/>
      <c r="B5415" s="85"/>
      <c r="C5415" s="85"/>
      <c r="D5415" s="85"/>
      <c r="E5415" s="85"/>
      <c r="F5415" s="85"/>
      <c r="G5415" s="85"/>
      <c r="H5415" s="85"/>
    </row>
    <row r="5416" spans="1:8">
      <c r="A5416" s="85"/>
      <c r="B5416" s="85"/>
      <c r="C5416" s="85"/>
      <c r="D5416" s="85"/>
      <c r="E5416" s="85"/>
      <c r="F5416" s="85"/>
      <c r="G5416" s="85"/>
      <c r="H5416" s="85"/>
    </row>
    <row r="5417" spans="1:8">
      <c r="A5417" s="85"/>
      <c r="B5417" s="85"/>
      <c r="C5417" s="85"/>
      <c r="D5417" s="85"/>
      <c r="E5417" s="85"/>
      <c r="F5417" s="85"/>
      <c r="G5417" s="85"/>
      <c r="H5417" s="85"/>
    </row>
    <row r="5418" spans="1:8">
      <c r="A5418" s="85"/>
      <c r="B5418" s="85"/>
      <c r="C5418" s="85"/>
      <c r="D5418" s="85"/>
      <c r="E5418" s="85"/>
      <c r="F5418" s="85"/>
      <c r="G5418" s="85"/>
      <c r="H5418" s="85"/>
    </row>
    <row r="5419" spans="1:8">
      <c r="A5419" s="85"/>
      <c r="B5419" s="85"/>
      <c r="C5419" s="85"/>
      <c r="D5419" s="85"/>
      <c r="E5419" s="85"/>
      <c r="F5419" s="85"/>
      <c r="G5419" s="85"/>
      <c r="H5419" s="85"/>
    </row>
    <row r="5420" spans="1:8">
      <c r="A5420" s="85"/>
      <c r="B5420" s="85"/>
      <c r="C5420" s="85"/>
      <c r="D5420" s="85"/>
      <c r="E5420" s="85"/>
      <c r="F5420" s="85"/>
      <c r="G5420" s="85"/>
      <c r="H5420" s="85"/>
    </row>
    <row r="5421" spans="1:8">
      <c r="A5421" s="85"/>
      <c r="B5421" s="85"/>
      <c r="C5421" s="85"/>
      <c r="D5421" s="85"/>
      <c r="E5421" s="85"/>
      <c r="F5421" s="85"/>
      <c r="G5421" s="85"/>
      <c r="H5421" s="85"/>
    </row>
    <row r="5422" spans="1:8">
      <c r="A5422" s="85"/>
      <c r="B5422" s="85"/>
      <c r="C5422" s="85"/>
      <c r="D5422" s="85"/>
      <c r="E5422" s="85"/>
      <c r="F5422" s="85"/>
      <c r="G5422" s="85"/>
      <c r="H5422" s="85"/>
    </row>
    <row r="5423" spans="1:8">
      <c r="A5423" s="85"/>
      <c r="B5423" s="85"/>
      <c r="C5423" s="85"/>
      <c r="D5423" s="85"/>
      <c r="E5423" s="85"/>
      <c r="F5423" s="85"/>
      <c r="G5423" s="85"/>
      <c r="H5423" s="85"/>
    </row>
    <row r="5424" spans="1:8">
      <c r="A5424" s="85"/>
      <c r="B5424" s="85"/>
      <c r="C5424" s="85"/>
      <c r="D5424" s="85"/>
      <c r="E5424" s="85"/>
      <c r="F5424" s="85"/>
      <c r="G5424" s="85"/>
      <c r="H5424" s="85"/>
    </row>
    <row r="5425" spans="1:8">
      <c r="A5425" s="85"/>
      <c r="B5425" s="85"/>
      <c r="C5425" s="85"/>
      <c r="D5425" s="85"/>
      <c r="E5425" s="85"/>
      <c r="F5425" s="85"/>
      <c r="G5425" s="85"/>
      <c r="H5425" s="85"/>
    </row>
    <row r="5426" spans="1:8">
      <c r="A5426" s="85"/>
      <c r="B5426" s="85"/>
      <c r="C5426" s="85"/>
      <c r="D5426" s="85"/>
      <c r="E5426" s="85"/>
      <c r="F5426" s="85"/>
      <c r="G5426" s="85"/>
      <c r="H5426" s="85"/>
    </row>
    <row r="5427" spans="1:8">
      <c r="A5427" s="85"/>
      <c r="B5427" s="85"/>
      <c r="C5427" s="85"/>
      <c r="D5427" s="85"/>
      <c r="E5427" s="85"/>
      <c r="F5427" s="85"/>
      <c r="G5427" s="85"/>
      <c r="H5427" s="85"/>
    </row>
    <row r="5428" spans="1:8">
      <c r="A5428" s="85"/>
      <c r="B5428" s="85"/>
      <c r="C5428" s="85"/>
      <c r="D5428" s="85"/>
      <c r="E5428" s="85"/>
      <c r="F5428" s="85"/>
      <c r="G5428" s="85"/>
      <c r="H5428" s="85"/>
    </row>
    <row r="5429" spans="1:8">
      <c r="A5429" s="85"/>
      <c r="B5429" s="85"/>
      <c r="C5429" s="85"/>
      <c r="D5429" s="85"/>
      <c r="E5429" s="85"/>
      <c r="F5429" s="85"/>
      <c r="G5429" s="85"/>
      <c r="H5429" s="85"/>
    </row>
    <row r="5430" spans="1:8">
      <c r="A5430" s="85"/>
      <c r="B5430" s="85"/>
      <c r="C5430" s="85"/>
      <c r="D5430" s="85"/>
      <c r="E5430" s="85"/>
      <c r="F5430" s="85"/>
      <c r="G5430" s="85"/>
      <c r="H5430" s="85"/>
    </row>
    <row r="5431" spans="1:8">
      <c r="A5431" s="85"/>
      <c r="B5431" s="85"/>
      <c r="C5431" s="85"/>
      <c r="D5431" s="85"/>
      <c r="E5431" s="85"/>
      <c r="F5431" s="85"/>
      <c r="G5431" s="85"/>
      <c r="H5431" s="85"/>
    </row>
    <row r="5432" spans="1:8">
      <c r="A5432" s="85"/>
      <c r="B5432" s="85"/>
      <c r="C5432" s="85"/>
      <c r="D5432" s="85"/>
      <c r="E5432" s="85"/>
      <c r="F5432" s="85"/>
      <c r="G5432" s="85"/>
      <c r="H5432" s="85"/>
    </row>
    <row r="5433" spans="1:8">
      <c r="A5433" s="85"/>
      <c r="B5433" s="85"/>
      <c r="C5433" s="85"/>
      <c r="D5433" s="85"/>
      <c r="E5433" s="85"/>
      <c r="F5433" s="85"/>
      <c r="G5433" s="85"/>
      <c r="H5433" s="85"/>
    </row>
    <row r="5434" spans="1:8">
      <c r="A5434" s="85"/>
      <c r="B5434" s="85"/>
      <c r="C5434" s="85"/>
      <c r="D5434" s="85"/>
      <c r="E5434" s="85"/>
      <c r="F5434" s="85"/>
      <c r="G5434" s="85"/>
      <c r="H5434" s="85"/>
    </row>
    <row r="5435" spans="1:8">
      <c r="A5435" s="85"/>
      <c r="B5435" s="85"/>
      <c r="C5435" s="85"/>
      <c r="D5435" s="85"/>
      <c r="E5435" s="85"/>
      <c r="F5435" s="85"/>
      <c r="G5435" s="85"/>
      <c r="H5435" s="85"/>
    </row>
    <row r="5436" spans="1:8">
      <c r="A5436" s="85"/>
      <c r="B5436" s="85"/>
      <c r="C5436" s="85"/>
      <c r="D5436" s="85"/>
      <c r="E5436" s="85"/>
      <c r="F5436" s="85"/>
      <c r="G5436" s="85"/>
      <c r="H5436" s="85"/>
    </row>
    <row r="5437" spans="1:8">
      <c r="A5437" s="85"/>
      <c r="B5437" s="85"/>
      <c r="C5437" s="85"/>
      <c r="D5437" s="85"/>
      <c r="E5437" s="85"/>
      <c r="F5437" s="85"/>
      <c r="G5437" s="85"/>
      <c r="H5437" s="85"/>
    </row>
    <row r="5438" spans="1:8">
      <c r="A5438" s="85"/>
      <c r="B5438" s="85"/>
      <c r="C5438" s="85"/>
      <c r="D5438" s="85"/>
      <c r="E5438" s="85"/>
      <c r="F5438" s="85"/>
      <c r="G5438" s="85"/>
      <c r="H5438" s="85"/>
    </row>
    <row r="5439" spans="1:8">
      <c r="A5439" s="85"/>
      <c r="B5439" s="85"/>
      <c r="C5439" s="85"/>
      <c r="D5439" s="85"/>
      <c r="E5439" s="85"/>
      <c r="F5439" s="85"/>
      <c r="G5439" s="85"/>
      <c r="H5439" s="85"/>
    </row>
    <row r="5440" spans="1:8">
      <c r="A5440" s="85"/>
      <c r="B5440" s="85"/>
      <c r="C5440" s="85"/>
      <c r="D5440" s="85"/>
      <c r="E5440" s="85"/>
      <c r="F5440" s="85"/>
      <c r="G5440" s="85"/>
      <c r="H5440" s="85"/>
    </row>
    <row r="5441" spans="1:8">
      <c r="A5441" s="85"/>
      <c r="B5441" s="85"/>
      <c r="C5441" s="85"/>
      <c r="D5441" s="85"/>
      <c r="E5441" s="85"/>
      <c r="F5441" s="85"/>
      <c r="G5441" s="85"/>
      <c r="H5441" s="85"/>
    </row>
    <row r="5442" spans="1:8">
      <c r="A5442" s="85"/>
      <c r="B5442" s="85"/>
      <c r="C5442" s="85"/>
      <c r="D5442" s="85"/>
      <c r="E5442" s="85"/>
      <c r="F5442" s="85"/>
      <c r="G5442" s="85"/>
      <c r="H5442" s="85"/>
    </row>
    <row r="5443" spans="1:8">
      <c r="A5443" s="85"/>
      <c r="B5443" s="85"/>
      <c r="C5443" s="85"/>
      <c r="D5443" s="85"/>
      <c r="E5443" s="85"/>
      <c r="F5443" s="85"/>
      <c r="G5443" s="85"/>
      <c r="H5443" s="85"/>
    </row>
    <row r="5444" spans="1:8">
      <c r="A5444" s="85"/>
      <c r="B5444" s="85"/>
      <c r="C5444" s="85"/>
      <c r="D5444" s="85"/>
      <c r="E5444" s="85"/>
      <c r="F5444" s="85"/>
      <c r="G5444" s="85"/>
      <c r="H5444" s="85"/>
    </row>
    <row r="5445" spans="1:8">
      <c r="A5445" s="85"/>
      <c r="B5445" s="85"/>
      <c r="C5445" s="85"/>
      <c r="D5445" s="85"/>
      <c r="E5445" s="85"/>
      <c r="F5445" s="85"/>
      <c r="G5445" s="85"/>
      <c r="H5445" s="85"/>
    </row>
    <row r="5446" spans="1:8">
      <c r="A5446" s="85"/>
      <c r="B5446" s="85"/>
      <c r="C5446" s="85"/>
      <c r="D5446" s="85"/>
      <c r="E5446" s="85"/>
      <c r="F5446" s="85"/>
      <c r="G5446" s="85"/>
      <c r="H5446" s="85"/>
    </row>
    <row r="5447" spans="1:8">
      <c r="A5447" s="85"/>
      <c r="B5447" s="85"/>
      <c r="C5447" s="85"/>
      <c r="D5447" s="85"/>
      <c r="E5447" s="85"/>
      <c r="F5447" s="85"/>
      <c r="G5447" s="85"/>
      <c r="H5447" s="85"/>
    </row>
    <row r="5448" spans="1:8">
      <c r="A5448" s="85"/>
      <c r="B5448" s="85"/>
      <c r="C5448" s="85"/>
      <c r="D5448" s="85"/>
      <c r="E5448" s="85"/>
      <c r="F5448" s="85"/>
      <c r="G5448" s="85"/>
      <c r="H5448" s="85"/>
    </row>
    <row r="5449" spans="1:8">
      <c r="A5449" s="85"/>
      <c r="B5449" s="85"/>
      <c r="C5449" s="85"/>
      <c r="D5449" s="85"/>
      <c r="E5449" s="85"/>
      <c r="F5449" s="85"/>
      <c r="G5449" s="85"/>
      <c r="H5449" s="85"/>
    </row>
    <row r="5450" spans="1:8">
      <c r="A5450" s="85"/>
      <c r="B5450" s="85"/>
      <c r="C5450" s="85"/>
      <c r="D5450" s="85"/>
      <c r="E5450" s="85"/>
      <c r="F5450" s="85"/>
      <c r="G5450" s="85"/>
      <c r="H5450" s="85"/>
    </row>
    <row r="5451" spans="1:8">
      <c r="A5451" s="85"/>
      <c r="B5451" s="85"/>
      <c r="C5451" s="85"/>
      <c r="D5451" s="85"/>
      <c r="E5451" s="85"/>
      <c r="F5451" s="85"/>
      <c r="G5451" s="85"/>
      <c r="H5451" s="85"/>
    </row>
    <row r="5452" spans="1:8">
      <c r="A5452" s="85"/>
      <c r="B5452" s="85"/>
      <c r="C5452" s="85"/>
      <c r="D5452" s="85"/>
      <c r="E5452" s="85"/>
      <c r="F5452" s="85"/>
      <c r="G5452" s="85"/>
      <c r="H5452" s="85"/>
    </row>
    <row r="5453" spans="1:8">
      <c r="A5453" s="85"/>
      <c r="B5453" s="85"/>
      <c r="C5453" s="85"/>
      <c r="D5453" s="85"/>
      <c r="E5453" s="85"/>
      <c r="F5453" s="85"/>
      <c r="G5453" s="85"/>
      <c r="H5453" s="85"/>
    </row>
    <row r="5454" spans="1:8">
      <c r="A5454" s="85"/>
      <c r="B5454" s="85"/>
      <c r="C5454" s="85"/>
      <c r="D5454" s="85"/>
      <c r="E5454" s="85"/>
      <c r="F5454" s="85"/>
      <c r="G5454" s="85"/>
      <c r="H5454" s="85"/>
    </row>
    <row r="5455" spans="1:8">
      <c r="A5455" s="85"/>
      <c r="B5455" s="85"/>
      <c r="C5455" s="85"/>
      <c r="D5455" s="85"/>
      <c r="E5455" s="85"/>
      <c r="F5455" s="85"/>
      <c r="G5455" s="85"/>
      <c r="H5455" s="85"/>
    </row>
    <row r="5456" spans="1:8">
      <c r="A5456" s="85"/>
      <c r="B5456" s="85"/>
      <c r="C5456" s="85"/>
      <c r="D5456" s="85"/>
      <c r="E5456" s="85"/>
      <c r="F5456" s="85"/>
      <c r="G5456" s="85"/>
      <c r="H5456" s="85"/>
    </row>
    <row r="5457" spans="1:8">
      <c r="A5457" s="85"/>
      <c r="B5457" s="85"/>
      <c r="C5457" s="85"/>
      <c r="D5457" s="85"/>
      <c r="E5457" s="85"/>
      <c r="F5457" s="85"/>
      <c r="G5457" s="85"/>
      <c r="H5457" s="85"/>
    </row>
    <row r="5458" spans="1:8">
      <c r="A5458" s="85"/>
      <c r="B5458" s="85"/>
      <c r="C5458" s="85"/>
      <c r="D5458" s="85"/>
      <c r="E5458" s="85"/>
      <c r="F5458" s="85"/>
      <c r="G5458" s="85"/>
      <c r="H5458" s="85"/>
    </row>
    <row r="5459" spans="1:8">
      <c r="A5459" s="85"/>
      <c r="B5459" s="85"/>
      <c r="C5459" s="85"/>
      <c r="D5459" s="85"/>
      <c r="E5459" s="85"/>
      <c r="F5459" s="85"/>
      <c r="G5459" s="85"/>
      <c r="H5459" s="85"/>
    </row>
    <row r="5460" spans="1:8">
      <c r="A5460" s="85"/>
      <c r="B5460" s="85"/>
      <c r="C5460" s="85"/>
      <c r="D5460" s="85"/>
      <c r="E5460" s="85"/>
      <c r="F5460" s="85"/>
      <c r="G5460" s="85"/>
      <c r="H5460" s="85"/>
    </row>
    <row r="5461" spans="1:8">
      <c r="A5461" s="85"/>
      <c r="B5461" s="85"/>
      <c r="C5461" s="85"/>
      <c r="D5461" s="85"/>
      <c r="E5461" s="85"/>
      <c r="F5461" s="85"/>
      <c r="G5461" s="85"/>
      <c r="H5461" s="85"/>
    </row>
    <row r="5462" spans="1:8">
      <c r="A5462" s="85"/>
      <c r="B5462" s="85"/>
      <c r="C5462" s="85"/>
      <c r="D5462" s="85"/>
      <c r="E5462" s="85"/>
      <c r="F5462" s="85"/>
      <c r="G5462" s="85"/>
      <c r="H5462" s="85"/>
    </row>
    <row r="5463" spans="1:8">
      <c r="A5463" s="85"/>
      <c r="B5463" s="85"/>
      <c r="C5463" s="85"/>
      <c r="D5463" s="85"/>
      <c r="E5463" s="85"/>
      <c r="F5463" s="85"/>
      <c r="G5463" s="85"/>
      <c r="H5463" s="85"/>
    </row>
    <row r="5464" spans="1:8">
      <c r="A5464" s="85"/>
      <c r="B5464" s="85"/>
      <c r="C5464" s="85"/>
      <c r="D5464" s="85"/>
      <c r="E5464" s="85"/>
      <c r="F5464" s="85"/>
      <c r="G5464" s="85"/>
      <c r="H5464" s="85"/>
    </row>
    <row r="5465" spans="1:8">
      <c r="A5465" s="85"/>
      <c r="B5465" s="85"/>
      <c r="C5465" s="85"/>
      <c r="D5465" s="85"/>
      <c r="E5465" s="85"/>
      <c r="F5465" s="85"/>
      <c r="G5465" s="85"/>
      <c r="H5465" s="85"/>
    </row>
    <row r="5466" spans="1:8">
      <c r="A5466" s="85"/>
      <c r="B5466" s="85"/>
      <c r="C5466" s="85"/>
      <c r="D5466" s="85"/>
      <c r="E5466" s="85"/>
      <c r="F5466" s="85"/>
      <c r="G5466" s="85"/>
      <c r="H5466" s="85"/>
    </row>
    <row r="5467" spans="1:8">
      <c r="A5467" s="85"/>
      <c r="B5467" s="85"/>
      <c r="C5467" s="85"/>
      <c r="D5467" s="85"/>
      <c r="E5467" s="85"/>
      <c r="F5467" s="85"/>
      <c r="G5467" s="85"/>
      <c r="H5467" s="85"/>
    </row>
    <row r="5468" spans="1:8">
      <c r="A5468" s="85"/>
      <c r="B5468" s="85"/>
      <c r="C5468" s="85"/>
      <c r="D5468" s="85"/>
      <c r="E5468" s="85"/>
      <c r="F5468" s="85"/>
      <c r="G5468" s="85"/>
      <c r="H5468" s="85"/>
    </row>
    <row r="5469" spans="1:8">
      <c r="A5469" s="85"/>
      <c r="B5469" s="85"/>
      <c r="C5469" s="85"/>
      <c r="D5469" s="85"/>
      <c r="E5469" s="85"/>
      <c r="F5469" s="85"/>
      <c r="G5469" s="85"/>
      <c r="H5469" s="85"/>
    </row>
    <row r="5470" spans="1:8">
      <c r="A5470" s="85"/>
      <c r="B5470" s="85"/>
      <c r="C5470" s="85"/>
      <c r="D5470" s="85"/>
      <c r="E5470" s="85"/>
      <c r="F5470" s="85"/>
      <c r="G5470" s="85"/>
      <c r="H5470" s="85"/>
    </row>
    <row r="5471" spans="1:8">
      <c r="A5471" s="85"/>
      <c r="B5471" s="85"/>
      <c r="C5471" s="85"/>
      <c r="D5471" s="85"/>
      <c r="E5471" s="85"/>
      <c r="F5471" s="85"/>
      <c r="G5471" s="85"/>
      <c r="H5471" s="85"/>
    </row>
    <row r="5472" spans="1:8">
      <c r="A5472" s="85"/>
      <c r="B5472" s="85"/>
      <c r="C5472" s="85"/>
      <c r="D5472" s="85"/>
      <c r="E5472" s="85"/>
      <c r="F5472" s="85"/>
      <c r="G5472" s="85"/>
      <c r="H5472" s="85"/>
    </row>
    <row r="5473" spans="1:8">
      <c r="A5473" s="85"/>
      <c r="B5473" s="85"/>
      <c r="C5473" s="85"/>
      <c r="D5473" s="85"/>
      <c r="E5473" s="85"/>
      <c r="F5473" s="85"/>
      <c r="G5473" s="85"/>
      <c r="H5473" s="85"/>
    </row>
    <row r="5474" spans="1:8">
      <c r="A5474" s="85"/>
      <c r="B5474" s="85"/>
      <c r="C5474" s="85"/>
      <c r="D5474" s="85"/>
      <c r="E5474" s="85"/>
      <c r="F5474" s="85"/>
      <c r="G5474" s="85"/>
      <c r="H5474" s="85"/>
    </row>
    <row r="5475" spans="1:8">
      <c r="A5475" s="85"/>
      <c r="B5475" s="85"/>
      <c r="C5475" s="85"/>
      <c r="D5475" s="85"/>
      <c r="E5475" s="85"/>
      <c r="F5475" s="85"/>
      <c r="G5475" s="85"/>
      <c r="H5475" s="85"/>
    </row>
    <row r="5476" spans="1:8">
      <c r="A5476" s="85"/>
      <c r="B5476" s="85"/>
      <c r="C5476" s="85"/>
      <c r="D5476" s="85"/>
      <c r="E5476" s="85"/>
      <c r="F5476" s="85"/>
      <c r="G5476" s="85"/>
      <c r="H5476" s="85"/>
    </row>
    <row r="5477" spans="1:8">
      <c r="A5477" s="85"/>
      <c r="B5477" s="85"/>
      <c r="C5477" s="85"/>
      <c r="D5477" s="85"/>
      <c r="E5477" s="85"/>
      <c r="F5477" s="85"/>
      <c r="G5477" s="85"/>
      <c r="H5477" s="85"/>
    </row>
    <row r="5478" spans="1:8">
      <c r="A5478" s="85"/>
      <c r="B5478" s="85"/>
      <c r="C5478" s="85"/>
      <c r="D5478" s="85"/>
      <c r="E5478" s="85"/>
      <c r="F5478" s="85"/>
      <c r="G5478" s="85"/>
      <c r="H5478" s="85"/>
    </row>
    <row r="5479" spans="1:8">
      <c r="A5479" s="85"/>
      <c r="B5479" s="85"/>
      <c r="C5479" s="85"/>
      <c r="D5479" s="85"/>
      <c r="E5479" s="85"/>
      <c r="F5479" s="85"/>
      <c r="G5479" s="85"/>
      <c r="H5479" s="85"/>
    </row>
    <row r="5480" spans="1:8">
      <c r="A5480" s="85"/>
      <c r="B5480" s="85"/>
      <c r="C5480" s="85"/>
      <c r="D5480" s="85"/>
      <c r="E5480" s="85"/>
      <c r="F5480" s="85"/>
      <c r="G5480" s="85"/>
      <c r="H5480" s="85"/>
    </row>
    <row r="5481" spans="1:8">
      <c r="A5481" s="85"/>
      <c r="B5481" s="85"/>
      <c r="C5481" s="85"/>
      <c r="D5481" s="85"/>
      <c r="E5481" s="85"/>
      <c r="F5481" s="85"/>
      <c r="G5481" s="85"/>
      <c r="H5481" s="85"/>
    </row>
    <row r="5482" spans="1:8">
      <c r="A5482" s="85"/>
      <c r="B5482" s="85"/>
      <c r="C5482" s="85"/>
      <c r="D5482" s="85"/>
      <c r="E5482" s="85"/>
      <c r="F5482" s="85"/>
      <c r="G5482" s="85"/>
      <c r="H5482" s="85"/>
    </row>
    <row r="5483" spans="1:8">
      <c r="A5483" s="85"/>
      <c r="B5483" s="85"/>
      <c r="C5483" s="85"/>
      <c r="D5483" s="85"/>
      <c r="E5483" s="85"/>
      <c r="F5483" s="85"/>
      <c r="G5483" s="85"/>
      <c r="H5483" s="85"/>
    </row>
    <row r="5484" spans="1:8">
      <c r="A5484" s="85"/>
      <c r="B5484" s="85"/>
      <c r="C5484" s="85"/>
      <c r="D5484" s="85"/>
      <c r="E5484" s="85"/>
      <c r="F5484" s="85"/>
      <c r="G5484" s="85"/>
      <c r="H5484" s="85"/>
    </row>
    <row r="5485" spans="1:8">
      <c r="A5485" s="85"/>
      <c r="B5485" s="85"/>
      <c r="C5485" s="85"/>
      <c r="D5485" s="85"/>
      <c r="E5485" s="85"/>
      <c r="F5485" s="85"/>
      <c r="G5485" s="85"/>
      <c r="H5485" s="85"/>
    </row>
    <row r="5486" spans="1:8">
      <c r="A5486" s="85"/>
      <c r="B5486" s="85"/>
      <c r="C5486" s="85"/>
      <c r="D5486" s="85"/>
      <c r="E5486" s="85"/>
      <c r="F5486" s="85"/>
      <c r="G5486" s="85"/>
      <c r="H5486" s="85"/>
    </row>
    <row r="5487" spans="1:8">
      <c r="A5487" s="85"/>
      <c r="B5487" s="85"/>
      <c r="C5487" s="85"/>
      <c r="D5487" s="85"/>
      <c r="E5487" s="85"/>
      <c r="F5487" s="85"/>
      <c r="G5487" s="85"/>
      <c r="H5487" s="85"/>
    </row>
    <row r="5488" spans="1:8">
      <c r="A5488" s="85"/>
      <c r="B5488" s="85"/>
      <c r="C5488" s="85"/>
      <c r="D5488" s="85"/>
      <c r="E5488" s="85"/>
      <c r="F5488" s="85"/>
      <c r="G5488" s="85"/>
      <c r="H5488" s="85"/>
    </row>
    <row r="5489" spans="1:8">
      <c r="A5489" s="85"/>
      <c r="B5489" s="85"/>
      <c r="C5489" s="85"/>
      <c r="D5489" s="85"/>
      <c r="E5489" s="85"/>
      <c r="F5489" s="85"/>
      <c r="G5489" s="85"/>
      <c r="H5489" s="85"/>
    </row>
    <row r="5490" spans="1:8">
      <c r="A5490" s="85"/>
      <c r="B5490" s="85"/>
      <c r="C5490" s="85"/>
      <c r="D5490" s="85"/>
      <c r="E5490" s="85"/>
      <c r="F5490" s="85"/>
      <c r="G5490" s="85"/>
      <c r="H5490" s="85"/>
    </row>
    <row r="5491" spans="1:8">
      <c r="A5491" s="85"/>
      <c r="B5491" s="85"/>
      <c r="C5491" s="85"/>
      <c r="D5491" s="85"/>
      <c r="E5491" s="85"/>
      <c r="F5491" s="85"/>
      <c r="G5491" s="85"/>
      <c r="H5491" s="85"/>
    </row>
    <row r="5492" spans="1:8">
      <c r="A5492" s="85"/>
      <c r="B5492" s="85"/>
      <c r="C5492" s="85"/>
      <c r="D5492" s="85"/>
      <c r="E5492" s="85"/>
      <c r="F5492" s="85"/>
      <c r="G5492" s="85"/>
      <c r="H5492" s="85"/>
    </row>
    <row r="5493" spans="1:8">
      <c r="A5493" s="85"/>
      <c r="B5493" s="85"/>
      <c r="C5493" s="85"/>
      <c r="D5493" s="85"/>
      <c r="E5493" s="85"/>
      <c r="F5493" s="85"/>
      <c r="G5493" s="85"/>
      <c r="H5493" s="85"/>
    </row>
    <row r="5494" spans="1:8">
      <c r="A5494" s="85"/>
      <c r="B5494" s="85"/>
      <c r="C5494" s="85"/>
      <c r="D5494" s="85"/>
      <c r="E5494" s="85"/>
      <c r="F5494" s="85"/>
      <c r="G5494" s="85"/>
      <c r="H5494" s="85"/>
    </row>
    <row r="5495" spans="1:8">
      <c r="A5495" s="85"/>
      <c r="B5495" s="85"/>
      <c r="C5495" s="85"/>
      <c r="D5495" s="85"/>
      <c r="E5495" s="85"/>
      <c r="F5495" s="85"/>
      <c r="G5495" s="85"/>
      <c r="H5495" s="85"/>
    </row>
    <row r="5496" spans="1:8">
      <c r="A5496" s="85"/>
      <c r="B5496" s="85"/>
      <c r="C5496" s="85"/>
      <c r="D5496" s="85"/>
      <c r="E5496" s="85"/>
      <c r="F5496" s="85"/>
      <c r="G5496" s="85"/>
      <c r="H5496" s="85"/>
    </row>
    <row r="5497" spans="1:8">
      <c r="A5497" s="85"/>
      <c r="B5497" s="85"/>
      <c r="C5497" s="85"/>
      <c r="D5497" s="85"/>
      <c r="E5497" s="85"/>
      <c r="F5497" s="85"/>
      <c r="G5497" s="85"/>
      <c r="H5497" s="85"/>
    </row>
    <row r="5498" spans="1:8">
      <c r="A5498" s="85"/>
      <c r="B5498" s="85"/>
      <c r="C5498" s="85"/>
      <c r="D5498" s="85"/>
      <c r="E5498" s="85"/>
      <c r="F5498" s="85"/>
      <c r="G5498" s="85"/>
      <c r="H5498" s="85"/>
    </row>
    <row r="5499" spans="1:8">
      <c r="A5499" s="85"/>
      <c r="B5499" s="85"/>
      <c r="C5499" s="85"/>
      <c r="D5499" s="85"/>
      <c r="E5499" s="85"/>
      <c r="F5499" s="85"/>
      <c r="G5499" s="85"/>
      <c r="H5499" s="85"/>
    </row>
    <row r="5500" spans="1:8">
      <c r="A5500" s="85"/>
      <c r="B5500" s="85"/>
      <c r="C5500" s="85"/>
      <c r="D5500" s="85"/>
      <c r="E5500" s="85"/>
      <c r="F5500" s="85"/>
      <c r="G5500" s="85"/>
      <c r="H5500" s="85"/>
    </row>
    <row r="5501" spans="1:8">
      <c r="A5501" s="85"/>
      <c r="B5501" s="85"/>
      <c r="C5501" s="85"/>
      <c r="D5501" s="85"/>
      <c r="E5501" s="85"/>
      <c r="F5501" s="85"/>
      <c r="G5501" s="85"/>
      <c r="H5501" s="85"/>
    </row>
    <row r="5502" spans="1:8">
      <c r="A5502" s="85"/>
      <c r="B5502" s="85"/>
      <c r="C5502" s="85"/>
      <c r="D5502" s="85"/>
      <c r="E5502" s="85"/>
      <c r="F5502" s="85"/>
      <c r="G5502" s="85"/>
      <c r="H5502" s="85"/>
    </row>
    <row r="5503" spans="1:8">
      <c r="A5503" s="85"/>
      <c r="B5503" s="85"/>
      <c r="C5503" s="85"/>
      <c r="D5503" s="85"/>
      <c r="E5503" s="85"/>
      <c r="F5503" s="85"/>
      <c r="G5503" s="85"/>
      <c r="H5503" s="85"/>
    </row>
    <row r="5504" spans="1:8">
      <c r="A5504" s="85"/>
      <c r="B5504" s="85"/>
      <c r="C5504" s="85"/>
      <c r="D5504" s="85"/>
      <c r="E5504" s="85"/>
      <c r="F5504" s="85"/>
      <c r="G5504" s="85"/>
      <c r="H5504" s="85"/>
    </row>
    <row r="5505" spans="1:8">
      <c r="A5505" s="85"/>
      <c r="B5505" s="85"/>
      <c r="C5505" s="85"/>
      <c r="D5505" s="85"/>
      <c r="E5505" s="85"/>
      <c r="F5505" s="85"/>
      <c r="G5505" s="85"/>
      <c r="H5505" s="85"/>
    </row>
    <row r="5506" spans="1:8">
      <c r="A5506" s="85"/>
      <c r="B5506" s="85"/>
      <c r="C5506" s="85"/>
      <c r="D5506" s="85"/>
      <c r="E5506" s="85"/>
      <c r="F5506" s="85"/>
      <c r="G5506" s="85"/>
      <c r="H5506" s="85"/>
    </row>
    <row r="5507" spans="1:8">
      <c r="A5507" s="85"/>
      <c r="B5507" s="85"/>
      <c r="C5507" s="85"/>
      <c r="D5507" s="85"/>
      <c r="E5507" s="85"/>
      <c r="F5507" s="85"/>
      <c r="G5507" s="85"/>
      <c r="H5507" s="85"/>
    </row>
    <row r="5508" spans="1:8">
      <c r="A5508" s="85"/>
      <c r="B5508" s="85"/>
      <c r="C5508" s="85"/>
      <c r="D5508" s="85"/>
      <c r="E5508" s="85"/>
      <c r="F5508" s="85"/>
      <c r="G5508" s="85"/>
      <c r="H5508" s="85"/>
    </row>
    <row r="5509" spans="1:8">
      <c r="A5509" s="85"/>
      <c r="B5509" s="85"/>
      <c r="C5509" s="85"/>
      <c r="D5509" s="85"/>
      <c r="E5509" s="85"/>
      <c r="F5509" s="85"/>
      <c r="G5509" s="85"/>
      <c r="H5509" s="85"/>
    </row>
    <row r="5510" spans="1:8">
      <c r="A5510" s="85"/>
      <c r="B5510" s="85"/>
      <c r="C5510" s="85"/>
      <c r="D5510" s="85"/>
      <c r="E5510" s="85"/>
      <c r="F5510" s="85"/>
      <c r="G5510" s="85"/>
      <c r="H5510" s="85"/>
    </row>
    <row r="5511" spans="1:8">
      <c r="A5511" s="85"/>
      <c r="B5511" s="85"/>
      <c r="C5511" s="85"/>
      <c r="D5511" s="85"/>
      <c r="E5511" s="85"/>
      <c r="F5511" s="85"/>
      <c r="G5511" s="85"/>
      <c r="H5511" s="85"/>
    </row>
    <row r="5512" spans="1:8">
      <c r="A5512" s="85"/>
      <c r="B5512" s="85"/>
      <c r="C5512" s="85"/>
      <c r="D5512" s="85"/>
      <c r="E5512" s="85"/>
      <c r="F5512" s="85"/>
      <c r="G5512" s="85"/>
      <c r="H5512" s="85"/>
    </row>
    <row r="5513" spans="1:8">
      <c r="A5513" s="85"/>
      <c r="B5513" s="85"/>
      <c r="C5513" s="85"/>
      <c r="D5513" s="85"/>
      <c r="E5513" s="85"/>
      <c r="F5513" s="85"/>
      <c r="G5513" s="85"/>
      <c r="H5513" s="85"/>
    </row>
    <row r="5514" spans="1:8">
      <c r="A5514" s="85"/>
      <c r="B5514" s="85"/>
      <c r="C5514" s="85"/>
      <c r="D5514" s="85"/>
      <c r="E5514" s="85"/>
      <c r="F5514" s="85"/>
      <c r="G5514" s="85"/>
      <c r="H5514" s="85"/>
    </row>
    <row r="5515" spans="1:8">
      <c r="A5515" s="85"/>
      <c r="B5515" s="85"/>
      <c r="C5515" s="85"/>
      <c r="D5515" s="85"/>
      <c r="E5515" s="85"/>
      <c r="F5515" s="85"/>
      <c r="G5515" s="85"/>
      <c r="H5515" s="85"/>
    </row>
    <row r="5516" spans="1:8">
      <c r="A5516" s="85"/>
      <c r="B5516" s="85"/>
      <c r="C5516" s="85"/>
      <c r="D5516" s="85"/>
      <c r="E5516" s="85"/>
      <c r="F5516" s="85"/>
      <c r="G5516" s="85"/>
      <c r="H5516" s="85"/>
    </row>
    <row r="5517" spans="1:8">
      <c r="A5517" s="85"/>
      <c r="B5517" s="85"/>
      <c r="C5517" s="85"/>
      <c r="D5517" s="85"/>
      <c r="E5517" s="85"/>
      <c r="F5517" s="85"/>
      <c r="G5517" s="85"/>
      <c r="H5517" s="85"/>
    </row>
    <row r="5518" spans="1:8">
      <c r="A5518" s="85"/>
      <c r="B5518" s="85"/>
      <c r="C5518" s="85"/>
      <c r="D5518" s="85"/>
      <c r="E5518" s="85"/>
      <c r="F5518" s="85"/>
      <c r="G5518" s="85"/>
      <c r="H5518" s="85"/>
    </row>
    <row r="5519" spans="1:8">
      <c r="A5519" s="85"/>
      <c r="B5519" s="85"/>
      <c r="C5519" s="85"/>
      <c r="D5519" s="85"/>
      <c r="E5519" s="85"/>
      <c r="F5519" s="85"/>
      <c r="G5519" s="85"/>
      <c r="H5519" s="85"/>
    </row>
    <row r="5520" spans="1:8">
      <c r="A5520" s="85"/>
      <c r="B5520" s="85"/>
      <c r="C5520" s="85"/>
      <c r="D5520" s="85"/>
      <c r="E5520" s="85"/>
      <c r="F5520" s="85"/>
      <c r="G5520" s="85"/>
      <c r="H5520" s="85"/>
    </row>
    <row r="5521" spans="1:8">
      <c r="A5521" s="85"/>
      <c r="B5521" s="85"/>
      <c r="C5521" s="85"/>
      <c r="D5521" s="85"/>
      <c r="E5521" s="85"/>
      <c r="F5521" s="85"/>
      <c r="G5521" s="85"/>
      <c r="H5521" s="85"/>
    </row>
    <row r="5522" spans="1:8">
      <c r="A5522" s="85"/>
      <c r="B5522" s="85"/>
      <c r="C5522" s="85"/>
      <c r="D5522" s="85"/>
      <c r="E5522" s="85"/>
      <c r="F5522" s="85"/>
      <c r="G5522" s="85"/>
      <c r="H5522" s="85"/>
    </row>
    <row r="5523" spans="1:8">
      <c r="A5523" s="85"/>
      <c r="B5523" s="85"/>
      <c r="C5523" s="85"/>
      <c r="D5523" s="85"/>
      <c r="E5523" s="85"/>
      <c r="F5523" s="85"/>
      <c r="G5523" s="85"/>
      <c r="H5523" s="85"/>
    </row>
    <row r="5524" spans="1:8">
      <c r="A5524" s="85"/>
      <c r="B5524" s="85"/>
      <c r="C5524" s="85"/>
      <c r="D5524" s="85"/>
      <c r="E5524" s="85"/>
      <c r="F5524" s="85"/>
      <c r="G5524" s="85"/>
      <c r="H5524" s="85"/>
    </row>
    <row r="5525" spans="1:8">
      <c r="A5525" s="85"/>
      <c r="B5525" s="85"/>
      <c r="C5525" s="85"/>
      <c r="D5525" s="85"/>
      <c r="E5525" s="85"/>
      <c r="F5525" s="85"/>
      <c r="G5525" s="85"/>
      <c r="H5525" s="85"/>
    </row>
    <row r="5526" spans="1:8">
      <c r="A5526" s="85"/>
      <c r="B5526" s="85"/>
      <c r="C5526" s="85"/>
      <c r="D5526" s="85"/>
      <c r="E5526" s="85"/>
      <c r="F5526" s="85"/>
      <c r="G5526" s="85"/>
      <c r="H5526" s="85"/>
    </row>
    <row r="5527" spans="1:8">
      <c r="A5527" s="85"/>
      <c r="B5527" s="85"/>
      <c r="C5527" s="85"/>
      <c r="D5527" s="85"/>
      <c r="E5527" s="85"/>
      <c r="F5527" s="85"/>
      <c r="G5527" s="85"/>
      <c r="H5527" s="85"/>
    </row>
    <row r="5528" spans="1:8">
      <c r="A5528" s="85"/>
      <c r="B5528" s="85"/>
      <c r="C5528" s="85"/>
      <c r="D5528" s="85"/>
      <c r="E5528" s="85"/>
      <c r="F5528" s="85"/>
      <c r="G5528" s="85"/>
      <c r="H5528" s="85"/>
    </row>
    <row r="5529" spans="1:8">
      <c r="A5529" s="85"/>
      <c r="B5529" s="85"/>
      <c r="C5529" s="85"/>
      <c r="D5529" s="85"/>
      <c r="E5529" s="85"/>
      <c r="F5529" s="85"/>
      <c r="G5529" s="85"/>
      <c r="H5529" s="85"/>
    </row>
    <row r="5530" spans="1:8">
      <c r="A5530" s="85"/>
      <c r="B5530" s="85"/>
      <c r="C5530" s="85"/>
      <c r="D5530" s="85"/>
      <c r="E5530" s="85"/>
      <c r="F5530" s="85"/>
      <c r="G5530" s="85"/>
      <c r="H5530" s="85"/>
    </row>
    <row r="5531" spans="1:8">
      <c r="A5531" s="85"/>
      <c r="B5531" s="85"/>
      <c r="C5531" s="85"/>
      <c r="D5531" s="85"/>
      <c r="E5531" s="85"/>
      <c r="F5531" s="85"/>
      <c r="G5531" s="85"/>
      <c r="H5531" s="85"/>
    </row>
    <row r="5532" spans="1:8">
      <c r="A5532" s="85"/>
      <c r="B5532" s="85"/>
      <c r="C5532" s="85"/>
      <c r="D5532" s="85"/>
      <c r="E5532" s="85"/>
      <c r="F5532" s="85"/>
      <c r="G5532" s="85"/>
      <c r="H5532" s="85"/>
    </row>
    <row r="5533" spans="1:8">
      <c r="A5533" s="85"/>
      <c r="B5533" s="85"/>
      <c r="C5533" s="85"/>
      <c r="D5533" s="85"/>
      <c r="E5533" s="85"/>
      <c r="F5533" s="85"/>
      <c r="G5533" s="85"/>
      <c r="H5533" s="85"/>
    </row>
    <row r="5534" spans="1:8">
      <c r="A5534" s="85"/>
      <c r="B5534" s="85"/>
      <c r="C5534" s="85"/>
      <c r="D5534" s="85"/>
      <c r="E5534" s="85"/>
      <c r="F5534" s="85"/>
      <c r="G5534" s="85"/>
      <c r="H5534" s="85"/>
    </row>
    <row r="5535" spans="1:8">
      <c r="A5535" s="85"/>
      <c r="B5535" s="85"/>
      <c r="C5535" s="85"/>
      <c r="D5535" s="85"/>
      <c r="E5535" s="85"/>
      <c r="F5535" s="85"/>
      <c r="G5535" s="85"/>
      <c r="H5535" s="85"/>
    </row>
    <row r="5536" spans="1:8">
      <c r="A5536" s="85"/>
      <c r="B5536" s="85"/>
      <c r="C5536" s="85"/>
      <c r="D5536" s="85"/>
      <c r="E5536" s="85"/>
      <c r="F5536" s="85"/>
      <c r="G5536" s="85"/>
      <c r="H5536" s="85"/>
    </row>
    <row r="5537" spans="1:8">
      <c r="A5537" s="85"/>
      <c r="B5537" s="85"/>
      <c r="C5537" s="85"/>
      <c r="D5537" s="85"/>
      <c r="E5537" s="85"/>
      <c r="F5537" s="85"/>
      <c r="G5537" s="85"/>
      <c r="H5537" s="85"/>
    </row>
    <row r="5538" spans="1:8">
      <c r="A5538" s="85"/>
      <c r="B5538" s="85"/>
      <c r="C5538" s="85"/>
      <c r="D5538" s="85"/>
      <c r="E5538" s="85"/>
      <c r="F5538" s="85"/>
      <c r="G5538" s="85"/>
      <c r="H5538" s="85"/>
    </row>
    <row r="5539" spans="1:8">
      <c r="A5539" s="85"/>
      <c r="B5539" s="85"/>
      <c r="C5539" s="85"/>
      <c r="D5539" s="85"/>
      <c r="E5539" s="85"/>
      <c r="F5539" s="85"/>
      <c r="G5539" s="85"/>
      <c r="H5539" s="85"/>
    </row>
    <row r="5540" spans="1:8">
      <c r="A5540" s="85"/>
      <c r="B5540" s="85"/>
      <c r="C5540" s="85"/>
      <c r="D5540" s="85"/>
      <c r="E5540" s="85"/>
      <c r="F5540" s="85"/>
      <c r="G5540" s="85"/>
      <c r="H5540" s="85"/>
    </row>
    <row r="5541" spans="1:8">
      <c r="A5541" s="85"/>
      <c r="B5541" s="85"/>
      <c r="C5541" s="85"/>
      <c r="D5541" s="85"/>
      <c r="E5541" s="85"/>
      <c r="F5541" s="85"/>
      <c r="G5541" s="85"/>
      <c r="H5541" s="85"/>
    </row>
    <row r="5542" spans="1:8">
      <c r="A5542" s="85"/>
      <c r="B5542" s="85"/>
      <c r="C5542" s="85"/>
      <c r="D5542" s="85"/>
      <c r="E5542" s="85"/>
      <c r="F5542" s="85"/>
      <c r="G5542" s="85"/>
      <c r="H5542" s="85"/>
    </row>
    <row r="5543" spans="1:8">
      <c r="A5543" s="85"/>
      <c r="B5543" s="85"/>
      <c r="C5543" s="85"/>
      <c r="D5543" s="85"/>
      <c r="E5543" s="85"/>
      <c r="F5543" s="85"/>
      <c r="G5543" s="85"/>
      <c r="H5543" s="85"/>
    </row>
    <row r="5544" spans="1:8">
      <c r="A5544" s="85"/>
      <c r="B5544" s="85"/>
      <c r="C5544" s="85"/>
      <c r="D5544" s="85"/>
      <c r="E5544" s="85"/>
      <c r="F5544" s="85"/>
      <c r="G5544" s="85"/>
      <c r="H5544" s="85"/>
    </row>
    <row r="5545" spans="1:8">
      <c r="A5545" s="85"/>
      <c r="B5545" s="85"/>
      <c r="C5545" s="85"/>
      <c r="D5545" s="85"/>
      <c r="E5545" s="85"/>
      <c r="F5545" s="85"/>
      <c r="G5545" s="85"/>
      <c r="H5545" s="85"/>
    </row>
    <row r="5546" spans="1:8">
      <c r="A5546" s="85"/>
      <c r="B5546" s="85"/>
      <c r="C5546" s="85"/>
      <c r="D5546" s="85"/>
      <c r="E5546" s="85"/>
      <c r="F5546" s="85"/>
      <c r="G5546" s="85"/>
      <c r="H5546" s="85"/>
    </row>
    <row r="5547" spans="1:8">
      <c r="A5547" s="85"/>
      <c r="B5547" s="85"/>
      <c r="C5547" s="85"/>
      <c r="D5547" s="85"/>
      <c r="E5547" s="85"/>
      <c r="F5547" s="85"/>
      <c r="G5547" s="85"/>
      <c r="H5547" s="85"/>
    </row>
    <row r="5548" spans="1:8">
      <c r="A5548" s="85"/>
      <c r="B5548" s="85"/>
      <c r="C5548" s="85"/>
      <c r="D5548" s="85"/>
      <c r="E5548" s="85"/>
      <c r="F5548" s="85"/>
      <c r="G5548" s="85"/>
      <c r="H5548" s="85"/>
    </row>
    <row r="5549" spans="1:8">
      <c r="A5549" s="85"/>
      <c r="B5549" s="85"/>
      <c r="C5549" s="85"/>
      <c r="D5549" s="85"/>
      <c r="E5549" s="85"/>
      <c r="F5549" s="85"/>
      <c r="G5549" s="85"/>
      <c r="H5549" s="85"/>
    </row>
    <row r="5550" spans="1:8">
      <c r="A5550" s="85"/>
      <c r="B5550" s="85"/>
      <c r="C5550" s="85"/>
      <c r="D5550" s="85"/>
      <c r="E5550" s="85"/>
      <c r="F5550" s="85"/>
      <c r="G5550" s="85"/>
      <c r="H5550" s="85"/>
    </row>
    <row r="5551" spans="1:8">
      <c r="A5551" s="85"/>
      <c r="B5551" s="85"/>
      <c r="C5551" s="85"/>
      <c r="D5551" s="85"/>
      <c r="E5551" s="85"/>
      <c r="F5551" s="85"/>
      <c r="G5551" s="85"/>
      <c r="H5551" s="85"/>
    </row>
    <row r="5552" spans="1:8">
      <c r="A5552" s="85"/>
      <c r="B5552" s="85"/>
      <c r="C5552" s="85"/>
      <c r="D5552" s="85"/>
      <c r="E5552" s="85"/>
      <c r="F5552" s="85"/>
      <c r="G5552" s="85"/>
      <c r="H5552" s="85"/>
    </row>
    <row r="5553" spans="1:8">
      <c r="A5553" s="85"/>
      <c r="B5553" s="85"/>
      <c r="C5553" s="85"/>
      <c r="D5553" s="85"/>
      <c r="E5553" s="85"/>
      <c r="F5553" s="85"/>
      <c r="G5553" s="85"/>
      <c r="H5553" s="85"/>
    </row>
    <row r="5554" spans="1:8">
      <c r="A5554" s="85"/>
      <c r="B5554" s="85"/>
      <c r="C5554" s="85"/>
      <c r="D5554" s="85"/>
      <c r="E5554" s="85"/>
      <c r="F5554" s="85"/>
      <c r="G5554" s="85"/>
      <c r="H5554" s="85"/>
    </row>
    <row r="5555" spans="1:8">
      <c r="A5555" s="85"/>
      <c r="B5555" s="85"/>
      <c r="C5555" s="85"/>
      <c r="D5555" s="85"/>
      <c r="E5555" s="85"/>
      <c r="F5555" s="85"/>
      <c r="G5555" s="85"/>
      <c r="H5555" s="85"/>
    </row>
    <row r="5556" spans="1:8">
      <c r="A5556" s="85"/>
      <c r="B5556" s="85"/>
      <c r="C5556" s="85"/>
      <c r="D5556" s="85"/>
      <c r="E5556" s="85"/>
      <c r="F5556" s="85"/>
      <c r="G5556" s="85"/>
      <c r="H5556" s="85"/>
    </row>
    <row r="5557" spans="1:8">
      <c r="A5557" s="85"/>
      <c r="B5557" s="85"/>
      <c r="C5557" s="85"/>
      <c r="D5557" s="85"/>
      <c r="E5557" s="85"/>
      <c r="F5557" s="85"/>
      <c r="G5557" s="85"/>
      <c r="H5557" s="85"/>
    </row>
    <row r="5558" spans="1:8">
      <c r="A5558" s="85"/>
      <c r="B5558" s="85"/>
      <c r="C5558" s="85"/>
      <c r="D5558" s="85"/>
      <c r="E5558" s="85"/>
      <c r="F5558" s="85"/>
      <c r="G5558" s="85"/>
      <c r="H5558" s="85"/>
    </row>
    <row r="5559" spans="1:8">
      <c r="A5559" s="85"/>
      <c r="B5559" s="85"/>
      <c r="C5559" s="85"/>
      <c r="D5559" s="85"/>
      <c r="E5559" s="85"/>
      <c r="F5559" s="85"/>
      <c r="G5559" s="85"/>
      <c r="H5559" s="85"/>
    </row>
    <row r="5560" spans="1:8">
      <c r="A5560" s="85"/>
      <c r="B5560" s="85"/>
      <c r="C5560" s="85"/>
      <c r="D5560" s="85"/>
      <c r="E5560" s="85"/>
      <c r="F5560" s="85"/>
      <c r="G5560" s="85"/>
      <c r="H5560" s="85"/>
    </row>
    <row r="5561" spans="1:8">
      <c r="A5561" s="85"/>
      <c r="B5561" s="85"/>
      <c r="C5561" s="85"/>
      <c r="D5561" s="85"/>
      <c r="E5561" s="85"/>
      <c r="F5561" s="85"/>
      <c r="G5561" s="85"/>
      <c r="H5561" s="85"/>
    </row>
    <row r="5562" spans="1:8">
      <c r="A5562" s="85"/>
      <c r="B5562" s="85"/>
      <c r="C5562" s="85"/>
      <c r="D5562" s="85"/>
      <c r="E5562" s="85"/>
      <c r="F5562" s="85"/>
      <c r="G5562" s="85"/>
      <c r="H5562" s="85"/>
    </row>
    <row r="5563" spans="1:8">
      <c r="A5563" s="85"/>
      <c r="B5563" s="85"/>
      <c r="C5563" s="85"/>
      <c r="D5563" s="85"/>
      <c r="E5563" s="85"/>
      <c r="F5563" s="85"/>
      <c r="G5563" s="85"/>
      <c r="H5563" s="85"/>
    </row>
    <row r="5564" spans="1:8">
      <c r="A5564" s="85"/>
      <c r="B5564" s="85"/>
      <c r="C5564" s="85"/>
      <c r="D5564" s="85"/>
      <c r="E5564" s="85"/>
      <c r="F5564" s="85"/>
      <c r="G5564" s="85"/>
      <c r="H5564" s="85"/>
    </row>
    <row r="5565" spans="1:8">
      <c r="A5565" s="85"/>
      <c r="B5565" s="85"/>
      <c r="C5565" s="85"/>
      <c r="D5565" s="85"/>
      <c r="E5565" s="85"/>
      <c r="F5565" s="85"/>
      <c r="G5565" s="85"/>
      <c r="H5565" s="85"/>
    </row>
    <row r="5566" spans="1:8">
      <c r="A5566" s="85"/>
      <c r="B5566" s="85"/>
      <c r="C5566" s="85"/>
      <c r="D5566" s="85"/>
      <c r="E5566" s="85"/>
      <c r="F5566" s="85"/>
      <c r="G5566" s="85"/>
      <c r="H5566" s="85"/>
    </row>
    <row r="5567" spans="1:8">
      <c r="A5567" s="85"/>
      <c r="B5567" s="85"/>
      <c r="C5567" s="85"/>
      <c r="D5567" s="85"/>
      <c r="E5567" s="85"/>
      <c r="F5567" s="85"/>
      <c r="G5567" s="85"/>
      <c r="H5567" s="85"/>
    </row>
    <row r="5568" spans="1:8">
      <c r="A5568" s="85"/>
      <c r="B5568" s="85"/>
      <c r="C5568" s="85"/>
      <c r="D5568" s="85"/>
      <c r="E5568" s="85"/>
      <c r="F5568" s="85"/>
      <c r="G5568" s="85"/>
      <c r="H5568" s="85"/>
    </row>
    <row r="5569" spans="1:8">
      <c r="A5569" s="85"/>
      <c r="B5569" s="85"/>
      <c r="C5569" s="85"/>
      <c r="D5569" s="85"/>
      <c r="E5569" s="85"/>
      <c r="F5569" s="85"/>
      <c r="G5569" s="85"/>
      <c r="H5569" s="85"/>
    </row>
    <row r="5570" spans="1:8">
      <c r="A5570" s="85"/>
      <c r="B5570" s="85"/>
      <c r="C5570" s="85"/>
      <c r="D5570" s="85"/>
      <c r="E5570" s="85"/>
      <c r="F5570" s="85"/>
      <c r="G5570" s="85"/>
      <c r="H5570" s="85"/>
    </row>
    <row r="5571" spans="1:8">
      <c r="A5571" s="85"/>
      <c r="B5571" s="85"/>
      <c r="C5571" s="85"/>
      <c r="D5571" s="85"/>
      <c r="E5571" s="85"/>
      <c r="F5571" s="85"/>
      <c r="G5571" s="85"/>
      <c r="H5571" s="85"/>
    </row>
    <row r="5572" spans="1:8">
      <c r="A5572" s="85"/>
      <c r="B5572" s="85"/>
      <c r="C5572" s="85"/>
      <c r="D5572" s="85"/>
      <c r="E5572" s="85"/>
      <c r="F5572" s="85"/>
      <c r="G5572" s="85"/>
      <c r="H5572" s="85"/>
    </row>
    <row r="5573" spans="1:8">
      <c r="A5573" s="85"/>
      <c r="B5573" s="85"/>
      <c r="C5573" s="85"/>
      <c r="D5573" s="85"/>
      <c r="E5573" s="85"/>
      <c r="F5573" s="85"/>
      <c r="G5573" s="85"/>
      <c r="H5573" s="85"/>
    </row>
    <row r="5574" spans="1:8">
      <c r="A5574" s="85"/>
      <c r="B5574" s="85"/>
      <c r="C5574" s="85"/>
      <c r="D5574" s="85"/>
      <c r="E5574" s="85"/>
      <c r="F5574" s="85"/>
      <c r="G5574" s="85"/>
      <c r="H5574" s="85"/>
    </row>
    <row r="5575" spans="1:8">
      <c r="A5575" s="85"/>
      <c r="B5575" s="85"/>
      <c r="C5575" s="85"/>
      <c r="D5575" s="85"/>
      <c r="E5575" s="85"/>
      <c r="F5575" s="85"/>
      <c r="G5575" s="85"/>
      <c r="H5575" s="85"/>
    </row>
    <row r="5576" spans="1:8">
      <c r="A5576" s="85"/>
      <c r="B5576" s="85"/>
      <c r="C5576" s="85"/>
      <c r="D5576" s="85"/>
      <c r="E5576" s="85"/>
      <c r="F5576" s="85"/>
      <c r="G5576" s="85"/>
      <c r="H5576" s="85"/>
    </row>
    <row r="5577" spans="1:8">
      <c r="A5577" s="85"/>
      <c r="B5577" s="85"/>
      <c r="C5577" s="85"/>
      <c r="D5577" s="85"/>
      <c r="E5577" s="85"/>
      <c r="F5577" s="85"/>
      <c r="G5577" s="85"/>
      <c r="H5577" s="85"/>
    </row>
    <row r="5578" spans="1:8">
      <c r="A5578" s="85"/>
      <c r="B5578" s="85"/>
      <c r="C5578" s="85"/>
      <c r="D5578" s="85"/>
      <c r="E5578" s="85"/>
      <c r="F5578" s="85"/>
      <c r="G5578" s="85"/>
      <c r="H5578" s="85"/>
    </row>
    <row r="5579" spans="1:8">
      <c r="A5579" s="85"/>
      <c r="B5579" s="85"/>
      <c r="C5579" s="85"/>
      <c r="D5579" s="85"/>
      <c r="E5579" s="85"/>
      <c r="F5579" s="85"/>
      <c r="G5579" s="85"/>
      <c r="H5579" s="85"/>
    </row>
    <row r="5580" spans="1:8">
      <c r="A5580" s="85"/>
      <c r="B5580" s="85"/>
      <c r="C5580" s="85"/>
      <c r="D5580" s="85"/>
      <c r="E5580" s="85"/>
      <c r="F5580" s="85"/>
      <c r="G5580" s="85"/>
      <c r="H5580" s="85"/>
    </row>
    <row r="5581" spans="1:8">
      <c r="A5581" s="85"/>
      <c r="B5581" s="85"/>
      <c r="C5581" s="85"/>
      <c r="D5581" s="85"/>
      <c r="E5581" s="85"/>
      <c r="F5581" s="85"/>
      <c r="G5581" s="85"/>
      <c r="H5581" s="85"/>
    </row>
    <row r="5582" spans="1:8">
      <c r="A5582" s="85"/>
      <c r="B5582" s="85"/>
      <c r="C5582" s="85"/>
      <c r="D5582" s="85"/>
      <c r="E5582" s="85"/>
      <c r="F5582" s="85"/>
      <c r="G5582" s="85"/>
      <c r="H5582" s="85"/>
    </row>
    <row r="5583" spans="1:8">
      <c r="A5583" s="85"/>
      <c r="B5583" s="85"/>
      <c r="C5583" s="85"/>
      <c r="D5583" s="85"/>
      <c r="E5583" s="85"/>
      <c r="F5583" s="85"/>
      <c r="G5583" s="85"/>
      <c r="H5583" s="85"/>
    </row>
    <row r="5584" spans="1:8">
      <c r="A5584" s="85"/>
      <c r="B5584" s="85"/>
      <c r="C5584" s="85"/>
      <c r="D5584" s="85"/>
      <c r="E5584" s="85"/>
      <c r="F5584" s="85"/>
      <c r="G5584" s="85"/>
      <c r="H5584" s="85"/>
    </row>
    <row r="5585" spans="1:8">
      <c r="A5585" s="85"/>
      <c r="B5585" s="85"/>
      <c r="C5585" s="85"/>
      <c r="D5585" s="85"/>
      <c r="E5585" s="85"/>
      <c r="F5585" s="85"/>
      <c r="G5585" s="85"/>
      <c r="H5585" s="85"/>
    </row>
    <row r="5586" spans="1:8">
      <c r="A5586" s="85"/>
      <c r="B5586" s="85"/>
      <c r="C5586" s="85"/>
      <c r="D5586" s="85"/>
      <c r="E5586" s="85"/>
      <c r="F5586" s="85"/>
      <c r="G5586" s="85"/>
      <c r="H5586" s="85"/>
    </row>
    <row r="5587" spans="1:8">
      <c r="A5587" s="85"/>
      <c r="B5587" s="85"/>
      <c r="C5587" s="85"/>
      <c r="D5587" s="85"/>
      <c r="E5587" s="85"/>
      <c r="F5587" s="85"/>
      <c r="G5587" s="85"/>
      <c r="H5587" s="85"/>
    </row>
    <row r="5588" spans="1:8">
      <c r="A5588" s="85"/>
      <c r="B5588" s="85"/>
      <c r="C5588" s="85"/>
      <c r="D5588" s="85"/>
      <c r="E5588" s="85"/>
      <c r="F5588" s="85"/>
      <c r="G5588" s="85"/>
      <c r="H5588" s="85"/>
    </row>
    <row r="5589" spans="1:8">
      <c r="A5589" s="85"/>
      <c r="B5589" s="85"/>
      <c r="C5589" s="85"/>
      <c r="D5589" s="85"/>
      <c r="E5589" s="85"/>
      <c r="F5589" s="85"/>
      <c r="G5589" s="85"/>
      <c r="H5589" s="85"/>
    </row>
    <row r="5590" spans="1:8">
      <c r="A5590" s="85"/>
      <c r="B5590" s="85"/>
      <c r="C5590" s="85"/>
      <c r="D5590" s="85"/>
      <c r="E5590" s="85"/>
      <c r="F5590" s="85"/>
      <c r="G5590" s="85"/>
      <c r="H5590" s="85"/>
    </row>
    <row r="5591" spans="1:8">
      <c r="A5591" s="85"/>
      <c r="B5591" s="85"/>
      <c r="C5591" s="85"/>
      <c r="D5591" s="85"/>
      <c r="E5591" s="85"/>
      <c r="F5591" s="85"/>
      <c r="G5591" s="85"/>
      <c r="H5591" s="85"/>
    </row>
    <row r="5592" spans="1:8">
      <c r="A5592" s="85"/>
      <c r="B5592" s="85"/>
      <c r="C5592" s="85"/>
      <c r="D5592" s="85"/>
      <c r="E5592" s="85"/>
      <c r="F5592" s="85"/>
      <c r="G5592" s="85"/>
      <c r="H5592" s="85"/>
    </row>
    <row r="5593" spans="1:8">
      <c r="A5593" s="85"/>
      <c r="B5593" s="85"/>
      <c r="C5593" s="85"/>
      <c r="D5593" s="85"/>
      <c r="E5593" s="85"/>
      <c r="F5593" s="85"/>
      <c r="G5593" s="85"/>
      <c r="H5593" s="85"/>
    </row>
    <row r="5594" spans="1:8">
      <c r="A5594" s="85"/>
      <c r="B5594" s="85"/>
      <c r="C5594" s="85"/>
      <c r="D5594" s="85"/>
      <c r="E5594" s="85"/>
      <c r="F5594" s="85"/>
      <c r="G5594" s="85"/>
      <c r="H5594" s="85"/>
    </row>
    <row r="5595" spans="1:8">
      <c r="A5595" s="85"/>
      <c r="B5595" s="85"/>
      <c r="C5595" s="85"/>
      <c r="D5595" s="85"/>
      <c r="E5595" s="85"/>
      <c r="F5595" s="85"/>
      <c r="G5595" s="85"/>
      <c r="H5595" s="85"/>
    </row>
    <row r="5596" spans="1:8">
      <c r="A5596" s="85"/>
      <c r="B5596" s="85"/>
      <c r="C5596" s="85"/>
      <c r="D5596" s="85"/>
      <c r="E5596" s="85"/>
      <c r="F5596" s="85"/>
      <c r="G5596" s="85"/>
      <c r="H5596" s="85"/>
    </row>
    <row r="5597" spans="1:8">
      <c r="A5597" s="85"/>
      <c r="B5597" s="85"/>
      <c r="C5597" s="85"/>
      <c r="D5597" s="85"/>
      <c r="E5597" s="85"/>
      <c r="F5597" s="85"/>
      <c r="G5597" s="85"/>
      <c r="H5597" s="85"/>
    </row>
    <row r="5598" spans="1:8">
      <c r="A5598" s="85"/>
      <c r="B5598" s="85"/>
      <c r="C5598" s="85"/>
      <c r="D5598" s="85"/>
      <c r="E5598" s="85"/>
      <c r="F5598" s="85"/>
      <c r="G5598" s="85"/>
      <c r="H5598" s="85"/>
    </row>
    <row r="5599" spans="1:8">
      <c r="A5599" s="85"/>
      <c r="B5599" s="85"/>
      <c r="C5599" s="85"/>
      <c r="D5599" s="85"/>
      <c r="E5599" s="85"/>
      <c r="F5599" s="85"/>
      <c r="G5599" s="85"/>
      <c r="H5599" s="85"/>
    </row>
    <row r="5600" spans="1:8">
      <c r="A5600" s="85"/>
      <c r="B5600" s="85"/>
      <c r="C5600" s="85"/>
      <c r="D5600" s="85"/>
      <c r="E5600" s="85"/>
      <c r="F5600" s="85"/>
      <c r="G5600" s="85"/>
      <c r="H5600" s="85"/>
    </row>
    <row r="5601" spans="1:8">
      <c r="A5601" s="85"/>
      <c r="B5601" s="85"/>
      <c r="C5601" s="85"/>
      <c r="D5601" s="85"/>
      <c r="E5601" s="85"/>
      <c r="F5601" s="85"/>
      <c r="G5601" s="85"/>
      <c r="H5601" s="85"/>
    </row>
    <row r="5602" spans="1:8">
      <c r="A5602" s="85"/>
      <c r="B5602" s="85"/>
      <c r="C5602" s="85"/>
      <c r="D5602" s="85"/>
      <c r="E5602" s="85"/>
      <c r="F5602" s="85"/>
      <c r="G5602" s="85"/>
      <c r="H5602" s="85"/>
    </row>
    <row r="5603" spans="1:8">
      <c r="A5603" s="85"/>
      <c r="B5603" s="85"/>
      <c r="C5603" s="85"/>
      <c r="D5603" s="85"/>
      <c r="E5603" s="85"/>
      <c r="F5603" s="85"/>
      <c r="G5603" s="85"/>
      <c r="H5603" s="85"/>
    </row>
    <row r="5604" spans="1:8">
      <c r="A5604" s="85"/>
      <c r="B5604" s="85"/>
      <c r="C5604" s="85"/>
      <c r="D5604" s="85"/>
      <c r="E5604" s="85"/>
      <c r="F5604" s="85"/>
      <c r="G5604" s="85"/>
      <c r="H5604" s="85"/>
    </row>
    <row r="5605" spans="1:8">
      <c r="A5605" s="85"/>
      <c r="B5605" s="85"/>
      <c r="C5605" s="85"/>
      <c r="D5605" s="85"/>
      <c r="E5605" s="85"/>
      <c r="F5605" s="85"/>
      <c r="G5605" s="85"/>
      <c r="H5605" s="85"/>
    </row>
    <row r="5606" spans="1:8">
      <c r="A5606" s="85"/>
      <c r="B5606" s="85"/>
      <c r="C5606" s="85"/>
      <c r="D5606" s="85"/>
      <c r="E5606" s="85"/>
      <c r="F5606" s="85"/>
      <c r="G5606" s="85"/>
      <c r="H5606" s="85"/>
    </row>
    <row r="5607" spans="1:8">
      <c r="A5607" s="85"/>
      <c r="B5607" s="85"/>
      <c r="C5607" s="85"/>
      <c r="D5607" s="85"/>
      <c r="E5607" s="85"/>
      <c r="F5607" s="85"/>
      <c r="G5607" s="85"/>
      <c r="H5607" s="85"/>
    </row>
    <row r="5608" spans="1:8">
      <c r="A5608" s="85"/>
      <c r="B5608" s="85"/>
      <c r="C5608" s="85"/>
      <c r="D5608" s="85"/>
      <c r="E5608" s="85"/>
      <c r="F5608" s="85"/>
      <c r="G5608" s="85"/>
      <c r="H5608" s="85"/>
    </row>
    <row r="5609" spans="1:8">
      <c r="A5609" s="85"/>
      <c r="B5609" s="85"/>
      <c r="C5609" s="85"/>
      <c r="D5609" s="85"/>
      <c r="E5609" s="85"/>
      <c r="F5609" s="85"/>
      <c r="G5609" s="85"/>
      <c r="H5609" s="85"/>
    </row>
    <row r="5610" spans="1:8">
      <c r="A5610" s="85"/>
      <c r="B5610" s="85"/>
      <c r="C5610" s="85"/>
      <c r="D5610" s="85"/>
      <c r="E5610" s="85"/>
      <c r="F5610" s="85"/>
      <c r="G5610" s="85"/>
      <c r="H5610" s="85"/>
    </row>
    <row r="5611" spans="1:8">
      <c r="A5611" s="85"/>
      <c r="B5611" s="85"/>
      <c r="C5611" s="85"/>
      <c r="D5611" s="85"/>
      <c r="E5611" s="85"/>
      <c r="F5611" s="85"/>
      <c r="G5611" s="85"/>
      <c r="H5611" s="85"/>
    </row>
    <row r="5612" spans="1:8">
      <c r="A5612" s="85"/>
      <c r="B5612" s="85"/>
      <c r="C5612" s="85"/>
      <c r="D5612" s="85"/>
      <c r="E5612" s="85"/>
      <c r="F5612" s="85"/>
      <c r="G5612" s="85"/>
      <c r="H5612" s="85"/>
    </row>
    <row r="5613" spans="1:8">
      <c r="A5613" s="85"/>
      <c r="B5613" s="85"/>
      <c r="C5613" s="85"/>
      <c r="D5613" s="85"/>
      <c r="E5613" s="85"/>
      <c r="F5613" s="85"/>
      <c r="G5613" s="85"/>
      <c r="H5613" s="85"/>
    </row>
    <row r="5614" spans="1:8">
      <c r="A5614" s="85"/>
      <c r="B5614" s="85"/>
      <c r="C5614" s="85"/>
      <c r="D5614" s="85"/>
      <c r="E5614" s="85"/>
      <c r="F5614" s="85"/>
      <c r="G5614" s="85"/>
      <c r="H5614" s="85"/>
    </row>
    <row r="5615" spans="1:8">
      <c r="A5615" s="85"/>
      <c r="B5615" s="85"/>
      <c r="C5615" s="85"/>
      <c r="D5615" s="85"/>
      <c r="E5615" s="85"/>
      <c r="F5615" s="85"/>
      <c r="G5615" s="85"/>
      <c r="H5615" s="85"/>
    </row>
    <row r="5616" spans="1:8">
      <c r="A5616" s="85"/>
      <c r="B5616" s="85"/>
      <c r="C5616" s="85"/>
      <c r="D5616" s="85"/>
      <c r="E5616" s="85"/>
      <c r="F5616" s="85"/>
      <c r="G5616" s="85"/>
      <c r="H5616" s="85"/>
    </row>
    <row r="5617" spans="1:8">
      <c r="A5617" s="85"/>
      <c r="B5617" s="85"/>
      <c r="C5617" s="85"/>
      <c r="D5617" s="85"/>
      <c r="E5617" s="85"/>
      <c r="F5617" s="85"/>
      <c r="G5617" s="85"/>
      <c r="H5617" s="85"/>
    </row>
    <row r="5618" spans="1:8">
      <c r="A5618" s="85"/>
      <c r="B5618" s="85"/>
      <c r="C5618" s="85"/>
      <c r="D5618" s="85"/>
      <c r="E5618" s="85"/>
      <c r="F5618" s="85"/>
      <c r="G5618" s="85"/>
      <c r="H5618" s="85"/>
    </row>
    <row r="5619" spans="1:8">
      <c r="A5619" s="85"/>
      <c r="B5619" s="85"/>
      <c r="C5619" s="85"/>
      <c r="D5619" s="85"/>
      <c r="E5619" s="85"/>
      <c r="F5619" s="85"/>
      <c r="G5619" s="85"/>
      <c r="H5619" s="85"/>
    </row>
    <row r="5620" spans="1:8">
      <c r="A5620" s="85"/>
      <c r="B5620" s="85"/>
      <c r="C5620" s="85"/>
      <c r="D5620" s="85"/>
      <c r="E5620" s="85"/>
      <c r="F5620" s="85"/>
      <c r="G5620" s="85"/>
      <c r="H5620" s="85"/>
    </row>
    <row r="5621" spans="1:8">
      <c r="A5621" s="85"/>
      <c r="B5621" s="85"/>
      <c r="C5621" s="85"/>
      <c r="D5621" s="85"/>
      <c r="E5621" s="85"/>
      <c r="F5621" s="85"/>
      <c r="G5621" s="85"/>
      <c r="H5621" s="85"/>
    </row>
    <row r="5622" spans="1:8">
      <c r="A5622" s="85"/>
      <c r="B5622" s="85"/>
      <c r="C5622" s="85"/>
      <c r="D5622" s="85"/>
      <c r="E5622" s="85"/>
      <c r="F5622" s="85"/>
      <c r="G5622" s="85"/>
      <c r="H5622" s="85"/>
    </row>
    <row r="5623" spans="1:8">
      <c r="A5623" s="85"/>
      <c r="B5623" s="85"/>
      <c r="C5623" s="85"/>
      <c r="D5623" s="85"/>
      <c r="E5623" s="85"/>
      <c r="F5623" s="85"/>
      <c r="G5623" s="85"/>
      <c r="H5623" s="85"/>
    </row>
    <row r="5624" spans="1:8">
      <c r="A5624" s="85"/>
      <c r="B5624" s="85"/>
      <c r="C5624" s="85"/>
      <c r="D5624" s="85"/>
      <c r="E5624" s="85"/>
      <c r="F5624" s="85"/>
      <c r="G5624" s="85"/>
      <c r="H5624" s="85"/>
    </row>
    <row r="5625" spans="1:8">
      <c r="A5625" s="85"/>
      <c r="B5625" s="85"/>
      <c r="C5625" s="85"/>
      <c r="D5625" s="85"/>
      <c r="E5625" s="85"/>
      <c r="F5625" s="85"/>
      <c r="G5625" s="85"/>
      <c r="H5625" s="85"/>
    </row>
    <row r="5626" spans="1:8">
      <c r="A5626" s="85"/>
      <c r="B5626" s="85"/>
      <c r="C5626" s="85"/>
      <c r="D5626" s="85"/>
      <c r="E5626" s="85"/>
      <c r="F5626" s="85"/>
      <c r="G5626" s="85"/>
      <c r="H5626" s="85"/>
    </row>
    <row r="5627" spans="1:8">
      <c r="A5627" s="85"/>
      <c r="B5627" s="85"/>
      <c r="C5627" s="85"/>
      <c r="D5627" s="85"/>
      <c r="E5627" s="85"/>
      <c r="F5627" s="85"/>
      <c r="G5627" s="85"/>
      <c r="H5627" s="85"/>
    </row>
    <row r="5628" spans="1:8">
      <c r="A5628" s="85"/>
      <c r="B5628" s="85"/>
      <c r="C5628" s="85"/>
      <c r="D5628" s="85"/>
      <c r="E5628" s="85"/>
      <c r="F5628" s="85"/>
      <c r="G5628" s="85"/>
      <c r="H5628" s="85"/>
    </row>
    <row r="5629" spans="1:8">
      <c r="A5629" s="85"/>
      <c r="B5629" s="85"/>
      <c r="C5629" s="85"/>
      <c r="D5629" s="85"/>
      <c r="E5629" s="85"/>
      <c r="F5629" s="85"/>
      <c r="G5629" s="85"/>
      <c r="H5629" s="85"/>
    </row>
    <row r="5630" spans="1:8">
      <c r="A5630" s="85"/>
      <c r="B5630" s="85"/>
      <c r="C5630" s="85"/>
      <c r="D5630" s="85"/>
      <c r="E5630" s="85"/>
      <c r="F5630" s="85"/>
      <c r="G5630" s="85"/>
      <c r="H5630" s="85"/>
    </row>
    <row r="5631" spans="1:8">
      <c r="A5631" s="85"/>
      <c r="B5631" s="85"/>
      <c r="C5631" s="85"/>
      <c r="D5631" s="85"/>
      <c r="E5631" s="85"/>
      <c r="F5631" s="85"/>
      <c r="G5631" s="85"/>
      <c r="H5631" s="85"/>
    </row>
    <row r="5632" spans="1:8">
      <c r="A5632" s="85"/>
      <c r="B5632" s="85"/>
      <c r="C5632" s="85"/>
      <c r="D5632" s="85"/>
      <c r="E5632" s="85"/>
      <c r="F5632" s="85"/>
      <c r="G5632" s="85"/>
      <c r="H5632" s="85"/>
    </row>
    <row r="5633" spans="1:8">
      <c r="A5633" s="85"/>
      <c r="B5633" s="85"/>
      <c r="C5633" s="85"/>
      <c r="D5633" s="85"/>
      <c r="E5633" s="85"/>
      <c r="F5633" s="85"/>
      <c r="G5633" s="85"/>
      <c r="H5633" s="85"/>
    </row>
    <row r="5634" spans="1:8">
      <c r="A5634" s="85"/>
      <c r="B5634" s="85"/>
      <c r="C5634" s="85"/>
      <c r="D5634" s="85"/>
      <c r="E5634" s="85"/>
      <c r="F5634" s="85"/>
      <c r="G5634" s="85"/>
      <c r="H5634" s="85"/>
    </row>
    <row r="5635" spans="1:8">
      <c r="A5635" s="85"/>
      <c r="B5635" s="85"/>
      <c r="C5635" s="85"/>
      <c r="D5635" s="85"/>
      <c r="E5635" s="85"/>
      <c r="F5635" s="85"/>
      <c r="G5635" s="85"/>
      <c r="H5635" s="85"/>
    </row>
    <row r="5636" spans="1:8">
      <c r="A5636" s="85"/>
      <c r="B5636" s="85"/>
      <c r="C5636" s="85"/>
      <c r="D5636" s="85"/>
      <c r="E5636" s="85"/>
      <c r="F5636" s="85"/>
      <c r="G5636" s="85"/>
      <c r="H5636" s="85"/>
    </row>
    <row r="5637" spans="1:8">
      <c r="A5637" s="85"/>
      <c r="B5637" s="85"/>
      <c r="C5637" s="85"/>
      <c r="D5637" s="85"/>
      <c r="E5637" s="85"/>
      <c r="F5637" s="85"/>
      <c r="G5637" s="85"/>
      <c r="H5637" s="85"/>
    </row>
    <row r="5638" spans="1:8">
      <c r="A5638" s="85"/>
      <c r="B5638" s="85"/>
      <c r="C5638" s="85"/>
      <c r="D5638" s="85"/>
      <c r="E5638" s="85"/>
      <c r="F5638" s="85"/>
      <c r="G5638" s="85"/>
      <c r="H5638" s="85"/>
    </row>
    <row r="5639" spans="1:8">
      <c r="A5639" s="85"/>
      <c r="B5639" s="85"/>
      <c r="C5639" s="85"/>
      <c r="D5639" s="85"/>
      <c r="E5639" s="85"/>
      <c r="F5639" s="85"/>
      <c r="G5639" s="85"/>
      <c r="H5639" s="85"/>
    </row>
    <row r="5640" spans="1:8">
      <c r="A5640" s="85"/>
      <c r="B5640" s="85"/>
      <c r="C5640" s="85"/>
      <c r="D5640" s="85"/>
      <c r="E5640" s="85"/>
      <c r="F5640" s="85"/>
      <c r="G5640" s="85"/>
      <c r="H5640" s="85"/>
    </row>
    <row r="5641" spans="1:8">
      <c r="A5641" s="85"/>
      <c r="B5641" s="85"/>
      <c r="C5641" s="85"/>
      <c r="D5641" s="85"/>
      <c r="E5641" s="85"/>
      <c r="F5641" s="85"/>
      <c r="G5641" s="85"/>
      <c r="H5641" s="85"/>
    </row>
    <row r="5642" spans="1:8">
      <c r="A5642" s="85"/>
      <c r="B5642" s="85"/>
      <c r="C5642" s="85"/>
      <c r="D5642" s="85"/>
      <c r="E5642" s="85"/>
      <c r="F5642" s="85"/>
      <c r="G5642" s="85"/>
      <c r="H5642" s="85"/>
    </row>
    <row r="5643" spans="1:8">
      <c r="A5643" s="85"/>
      <c r="B5643" s="85"/>
      <c r="C5643" s="85"/>
      <c r="D5643" s="85"/>
      <c r="E5643" s="85"/>
      <c r="F5643" s="85"/>
      <c r="G5643" s="85"/>
      <c r="H5643" s="85"/>
    </row>
    <row r="5644" spans="1:8">
      <c r="A5644" s="85"/>
      <c r="B5644" s="85"/>
      <c r="C5644" s="85"/>
      <c r="D5644" s="85"/>
      <c r="E5644" s="85"/>
      <c r="F5644" s="85"/>
      <c r="G5644" s="85"/>
      <c r="H5644" s="85"/>
    </row>
    <row r="5645" spans="1:8">
      <c r="A5645" s="85"/>
      <c r="B5645" s="85"/>
      <c r="C5645" s="85"/>
      <c r="D5645" s="85"/>
      <c r="E5645" s="85"/>
      <c r="F5645" s="85"/>
      <c r="G5645" s="85"/>
      <c r="H5645" s="85"/>
    </row>
    <row r="5646" spans="1:8">
      <c r="A5646" s="85"/>
      <c r="B5646" s="85"/>
      <c r="C5646" s="85"/>
      <c r="D5646" s="85"/>
      <c r="E5646" s="85"/>
      <c r="F5646" s="85"/>
      <c r="G5646" s="85"/>
      <c r="H5646" s="85"/>
    </row>
    <row r="5647" spans="1:8">
      <c r="A5647" s="85"/>
      <c r="B5647" s="85"/>
      <c r="C5647" s="85"/>
      <c r="D5647" s="85"/>
      <c r="E5647" s="85"/>
      <c r="F5647" s="85"/>
      <c r="G5647" s="85"/>
      <c r="H5647" s="85"/>
    </row>
    <row r="5648" spans="1:8">
      <c r="A5648" s="85"/>
      <c r="B5648" s="85"/>
      <c r="C5648" s="85"/>
      <c r="D5648" s="85"/>
      <c r="E5648" s="85"/>
      <c r="F5648" s="85"/>
      <c r="G5648" s="85"/>
      <c r="H5648" s="85"/>
    </row>
    <row r="5649" spans="1:8">
      <c r="A5649" s="85"/>
      <c r="B5649" s="85"/>
      <c r="C5649" s="85"/>
      <c r="D5649" s="85"/>
      <c r="E5649" s="85"/>
      <c r="F5649" s="85"/>
      <c r="G5649" s="85"/>
      <c r="H5649" s="85"/>
    </row>
    <row r="5650" spans="1:8">
      <c r="A5650" s="85"/>
      <c r="B5650" s="85"/>
      <c r="C5650" s="85"/>
      <c r="D5650" s="85"/>
      <c r="E5650" s="85"/>
      <c r="F5650" s="85"/>
      <c r="G5650" s="85"/>
      <c r="H5650" s="85"/>
    </row>
    <row r="5651" spans="1:8">
      <c r="A5651" s="85"/>
      <c r="B5651" s="85"/>
      <c r="C5651" s="85"/>
      <c r="D5651" s="85"/>
      <c r="E5651" s="85"/>
      <c r="F5651" s="85"/>
      <c r="G5651" s="85"/>
      <c r="H5651" s="85"/>
    </row>
    <row r="5652" spans="1:8">
      <c r="A5652" s="85"/>
      <c r="B5652" s="85"/>
      <c r="C5652" s="85"/>
      <c r="D5652" s="85"/>
      <c r="E5652" s="85"/>
      <c r="F5652" s="85"/>
      <c r="G5652" s="85"/>
      <c r="H5652" s="85"/>
    </row>
    <row r="5653" spans="1:8">
      <c r="A5653" s="85"/>
      <c r="B5653" s="85"/>
      <c r="C5653" s="85"/>
      <c r="D5653" s="85"/>
      <c r="E5653" s="85"/>
      <c r="F5653" s="85"/>
      <c r="G5653" s="85"/>
      <c r="H5653" s="85"/>
    </row>
    <row r="5654" spans="1:8">
      <c r="A5654" s="85"/>
      <c r="B5654" s="85"/>
      <c r="C5654" s="85"/>
      <c r="D5654" s="85"/>
      <c r="E5654" s="85"/>
      <c r="F5654" s="85"/>
      <c r="G5654" s="85"/>
      <c r="H5654" s="85"/>
    </row>
    <row r="5655" spans="1:8">
      <c r="A5655" s="85"/>
      <c r="B5655" s="85"/>
      <c r="C5655" s="85"/>
      <c r="D5655" s="85"/>
      <c r="E5655" s="85"/>
      <c r="F5655" s="85"/>
      <c r="G5655" s="85"/>
      <c r="H5655" s="85"/>
    </row>
    <row r="5656" spans="1:8">
      <c r="A5656" s="85"/>
      <c r="B5656" s="85"/>
      <c r="C5656" s="85"/>
      <c r="D5656" s="85"/>
      <c r="E5656" s="85"/>
      <c r="F5656" s="85"/>
      <c r="G5656" s="85"/>
      <c r="H5656" s="85"/>
    </row>
    <row r="5657" spans="1:8">
      <c r="A5657" s="85"/>
      <c r="B5657" s="85"/>
      <c r="C5657" s="85"/>
      <c r="D5657" s="85"/>
      <c r="E5657" s="85"/>
      <c r="F5657" s="85"/>
      <c r="G5657" s="85"/>
      <c r="H5657" s="85"/>
    </row>
    <row r="5658" spans="1:8">
      <c r="A5658" s="85"/>
      <c r="B5658" s="85"/>
      <c r="C5658" s="85"/>
      <c r="D5658" s="85"/>
      <c r="E5658" s="85"/>
      <c r="F5658" s="85"/>
      <c r="G5658" s="85"/>
      <c r="H5658" s="85"/>
    </row>
    <row r="5659" spans="1:8">
      <c r="A5659" s="85"/>
      <c r="B5659" s="85"/>
      <c r="C5659" s="85"/>
      <c r="D5659" s="85"/>
      <c r="E5659" s="85"/>
      <c r="F5659" s="85"/>
      <c r="G5659" s="85"/>
      <c r="H5659" s="85"/>
    </row>
    <row r="5660" spans="1:8">
      <c r="A5660" s="85"/>
      <c r="B5660" s="85"/>
      <c r="C5660" s="85"/>
      <c r="D5660" s="85"/>
      <c r="E5660" s="85"/>
      <c r="F5660" s="85"/>
      <c r="G5660" s="85"/>
      <c r="H5660" s="85"/>
    </row>
    <row r="5661" spans="1:8">
      <c r="A5661" s="85"/>
      <c r="B5661" s="85"/>
      <c r="C5661" s="85"/>
      <c r="D5661" s="85"/>
      <c r="E5661" s="85"/>
      <c r="F5661" s="85"/>
      <c r="G5661" s="85"/>
      <c r="H5661" s="85"/>
    </row>
    <row r="5662" spans="1:8">
      <c r="A5662" s="85"/>
      <c r="B5662" s="85"/>
      <c r="C5662" s="85"/>
      <c r="D5662" s="85"/>
      <c r="E5662" s="85"/>
      <c r="F5662" s="85"/>
      <c r="G5662" s="85"/>
      <c r="H5662" s="85"/>
    </row>
    <row r="5663" spans="1:8">
      <c r="A5663" s="85"/>
      <c r="B5663" s="85"/>
      <c r="C5663" s="85"/>
      <c r="D5663" s="85"/>
      <c r="E5663" s="85"/>
      <c r="F5663" s="85"/>
      <c r="G5663" s="85"/>
      <c r="H5663" s="85"/>
    </row>
    <row r="5664" spans="1:8">
      <c r="A5664" s="85"/>
      <c r="B5664" s="85"/>
      <c r="C5664" s="85"/>
      <c r="D5664" s="85"/>
      <c r="E5664" s="85"/>
      <c r="F5664" s="85"/>
      <c r="G5664" s="85"/>
      <c r="H5664" s="85"/>
    </row>
    <row r="5665" spans="1:8">
      <c r="A5665" s="85"/>
      <c r="B5665" s="85"/>
      <c r="C5665" s="85"/>
      <c r="D5665" s="85"/>
      <c r="E5665" s="85"/>
      <c r="F5665" s="85"/>
      <c r="G5665" s="85"/>
      <c r="H5665" s="85"/>
    </row>
    <row r="5666" spans="1:8">
      <c r="A5666" s="85"/>
      <c r="B5666" s="85"/>
      <c r="C5666" s="85"/>
      <c r="D5666" s="85"/>
      <c r="E5666" s="85"/>
      <c r="F5666" s="85"/>
      <c r="G5666" s="85"/>
      <c r="H5666" s="85"/>
    </row>
    <row r="5667" spans="1:8">
      <c r="A5667" s="85"/>
      <c r="B5667" s="85"/>
      <c r="C5667" s="85"/>
      <c r="D5667" s="85"/>
      <c r="E5667" s="85"/>
      <c r="F5667" s="85"/>
      <c r="G5667" s="85"/>
      <c r="H5667" s="85"/>
    </row>
    <row r="5668" spans="1:8">
      <c r="A5668" s="85"/>
      <c r="B5668" s="85"/>
      <c r="C5668" s="85"/>
      <c r="D5668" s="85"/>
      <c r="E5668" s="85"/>
      <c r="F5668" s="85"/>
      <c r="G5668" s="85"/>
      <c r="H5668" s="85"/>
    </row>
    <row r="5669" spans="1:8">
      <c r="A5669" s="85"/>
      <c r="B5669" s="85"/>
      <c r="C5669" s="85"/>
      <c r="D5669" s="85"/>
      <c r="E5669" s="85"/>
      <c r="F5669" s="85"/>
      <c r="G5669" s="85"/>
      <c r="H5669" s="85"/>
    </row>
    <row r="5670" spans="1:8">
      <c r="A5670" s="85"/>
      <c r="B5670" s="85"/>
      <c r="C5670" s="85"/>
      <c r="D5670" s="85"/>
      <c r="E5670" s="85"/>
      <c r="F5670" s="85"/>
      <c r="G5670" s="85"/>
      <c r="H5670" s="85"/>
    </row>
    <row r="5671" spans="1:8">
      <c r="A5671" s="85"/>
      <c r="B5671" s="85"/>
      <c r="C5671" s="85"/>
      <c r="D5671" s="85"/>
      <c r="E5671" s="85"/>
      <c r="F5671" s="85"/>
      <c r="G5671" s="85"/>
      <c r="H5671" s="85"/>
    </row>
    <row r="5672" spans="1:8">
      <c r="A5672" s="85"/>
      <c r="B5672" s="85"/>
      <c r="C5672" s="85"/>
      <c r="D5672" s="85"/>
      <c r="E5672" s="85"/>
      <c r="F5672" s="85"/>
      <c r="G5672" s="85"/>
      <c r="H5672" s="85"/>
    </row>
    <row r="5673" spans="1:8">
      <c r="A5673" s="85"/>
      <c r="B5673" s="85"/>
      <c r="C5673" s="85"/>
      <c r="D5673" s="85"/>
      <c r="E5673" s="85"/>
      <c r="F5673" s="85"/>
      <c r="G5673" s="85"/>
      <c r="H5673" s="85"/>
    </row>
    <row r="5674" spans="1:8">
      <c r="A5674" s="85"/>
      <c r="B5674" s="85"/>
      <c r="C5674" s="85"/>
      <c r="D5674" s="85"/>
      <c r="E5674" s="85"/>
      <c r="F5674" s="85"/>
      <c r="G5674" s="85"/>
      <c r="H5674" s="85"/>
    </row>
    <row r="5675" spans="1:8">
      <c r="A5675" s="85"/>
      <c r="B5675" s="85"/>
      <c r="C5675" s="85"/>
      <c r="D5675" s="85"/>
      <c r="E5675" s="85"/>
      <c r="F5675" s="85"/>
      <c r="G5675" s="85"/>
      <c r="H5675" s="85"/>
    </row>
    <row r="5676" spans="1:8">
      <c r="A5676" s="85"/>
      <c r="B5676" s="85"/>
      <c r="C5676" s="85"/>
      <c r="D5676" s="85"/>
      <c r="E5676" s="85"/>
      <c r="F5676" s="85"/>
      <c r="G5676" s="85"/>
      <c r="H5676" s="85"/>
    </row>
    <row r="5677" spans="1:8">
      <c r="A5677" s="85"/>
      <c r="B5677" s="85"/>
      <c r="C5677" s="85"/>
      <c r="D5677" s="85"/>
      <c r="E5677" s="85"/>
      <c r="F5677" s="85"/>
      <c r="G5677" s="85"/>
      <c r="H5677" s="85"/>
    </row>
    <row r="5678" spans="1:8">
      <c r="A5678" s="85"/>
      <c r="B5678" s="85"/>
      <c r="C5678" s="85"/>
      <c r="D5678" s="85"/>
      <c r="E5678" s="85"/>
      <c r="F5678" s="85"/>
      <c r="G5678" s="85"/>
      <c r="H5678" s="85"/>
    </row>
    <row r="5679" spans="1:8">
      <c r="A5679" s="85"/>
      <c r="B5679" s="85"/>
      <c r="C5679" s="85"/>
      <c r="D5679" s="85"/>
      <c r="E5679" s="85"/>
      <c r="F5679" s="85"/>
      <c r="G5679" s="85"/>
      <c r="H5679" s="85"/>
    </row>
    <row r="5680" spans="1:8">
      <c r="A5680" s="85"/>
      <c r="B5680" s="85"/>
      <c r="C5680" s="85"/>
      <c r="D5680" s="85"/>
      <c r="E5680" s="85"/>
      <c r="F5680" s="85"/>
      <c r="G5680" s="85"/>
      <c r="H5680" s="85"/>
    </row>
    <row r="5681" spans="1:8">
      <c r="A5681" s="85"/>
      <c r="B5681" s="85"/>
      <c r="C5681" s="85"/>
      <c r="D5681" s="85"/>
      <c r="E5681" s="85"/>
      <c r="F5681" s="85"/>
      <c r="G5681" s="85"/>
      <c r="H5681" s="85"/>
    </row>
    <row r="5682" spans="1:8">
      <c r="A5682" s="85"/>
      <c r="B5682" s="85"/>
      <c r="C5682" s="85"/>
      <c r="D5682" s="85"/>
      <c r="E5682" s="85"/>
      <c r="F5682" s="85"/>
      <c r="G5682" s="85"/>
      <c r="H5682" s="85"/>
    </row>
    <row r="5683" spans="1:8">
      <c r="A5683" s="85"/>
      <c r="B5683" s="85"/>
      <c r="C5683" s="85"/>
      <c r="D5683" s="85"/>
      <c r="E5683" s="85"/>
      <c r="F5683" s="85"/>
      <c r="G5683" s="85"/>
      <c r="H5683" s="85"/>
    </row>
    <row r="5684" spans="1:8">
      <c r="A5684" s="85"/>
      <c r="B5684" s="85"/>
      <c r="C5684" s="85"/>
      <c r="D5684" s="85"/>
      <c r="E5684" s="85"/>
      <c r="F5684" s="85"/>
      <c r="G5684" s="85"/>
      <c r="H5684" s="85"/>
    </row>
    <row r="5685" spans="1:8">
      <c r="A5685" s="85"/>
      <c r="B5685" s="85"/>
      <c r="C5685" s="85"/>
      <c r="D5685" s="85"/>
      <c r="E5685" s="85"/>
      <c r="F5685" s="85"/>
      <c r="G5685" s="85"/>
      <c r="H5685" s="85"/>
    </row>
    <row r="5686" spans="1:8">
      <c r="A5686" s="85"/>
      <c r="B5686" s="85"/>
      <c r="C5686" s="85"/>
      <c r="D5686" s="85"/>
      <c r="E5686" s="85"/>
      <c r="F5686" s="85"/>
      <c r="G5686" s="85"/>
      <c r="H5686" s="85"/>
    </row>
    <row r="5687" spans="1:8">
      <c r="A5687" s="85"/>
      <c r="B5687" s="85"/>
      <c r="C5687" s="85"/>
      <c r="D5687" s="85"/>
      <c r="E5687" s="85"/>
      <c r="F5687" s="85"/>
      <c r="G5687" s="85"/>
      <c r="H5687" s="85"/>
    </row>
    <row r="5688" spans="1:8">
      <c r="A5688" s="85"/>
      <c r="B5688" s="85"/>
      <c r="C5688" s="85"/>
      <c r="D5688" s="85"/>
      <c r="E5688" s="85"/>
      <c r="F5688" s="85"/>
      <c r="G5688" s="85"/>
      <c r="H5688" s="85"/>
    </row>
    <row r="5689" spans="1:8">
      <c r="A5689" s="85"/>
      <c r="B5689" s="85"/>
      <c r="C5689" s="85"/>
      <c r="D5689" s="85"/>
      <c r="E5689" s="85"/>
      <c r="F5689" s="85"/>
      <c r="G5689" s="85"/>
      <c r="H5689" s="85"/>
    </row>
    <row r="5690" spans="1:8">
      <c r="A5690" s="85"/>
      <c r="B5690" s="85"/>
      <c r="C5690" s="85"/>
      <c r="D5690" s="85"/>
      <c r="E5690" s="85"/>
      <c r="F5690" s="85"/>
      <c r="G5690" s="85"/>
      <c r="H5690" s="85"/>
    </row>
    <row r="5691" spans="1:8">
      <c r="A5691" s="85"/>
      <c r="B5691" s="85"/>
      <c r="C5691" s="85"/>
      <c r="D5691" s="85"/>
      <c r="E5691" s="85"/>
      <c r="F5691" s="85"/>
      <c r="G5691" s="85"/>
      <c r="H5691" s="85"/>
    </row>
    <row r="5692" spans="1:8">
      <c r="A5692" s="85"/>
      <c r="B5692" s="85"/>
      <c r="C5692" s="85"/>
      <c r="D5692" s="85"/>
      <c r="E5692" s="85"/>
      <c r="F5692" s="85"/>
      <c r="G5692" s="85"/>
      <c r="H5692" s="85"/>
    </row>
    <row r="5693" spans="1:8">
      <c r="A5693" s="85"/>
      <c r="B5693" s="85"/>
      <c r="C5693" s="85"/>
      <c r="D5693" s="85"/>
      <c r="E5693" s="85"/>
      <c r="F5693" s="85"/>
      <c r="G5693" s="85"/>
      <c r="H5693" s="85"/>
    </row>
    <row r="5694" spans="1:8">
      <c r="A5694" s="85"/>
      <c r="B5694" s="85"/>
      <c r="C5694" s="85"/>
      <c r="D5694" s="85"/>
      <c r="E5694" s="85"/>
      <c r="F5694" s="85"/>
      <c r="G5694" s="85"/>
      <c r="H5694" s="85"/>
    </row>
    <row r="5695" spans="1:8">
      <c r="A5695" s="85"/>
      <c r="B5695" s="85"/>
      <c r="C5695" s="85"/>
      <c r="D5695" s="85"/>
      <c r="E5695" s="85"/>
      <c r="F5695" s="85"/>
      <c r="G5695" s="85"/>
      <c r="H5695" s="85"/>
    </row>
    <row r="5696" spans="1:8">
      <c r="A5696" s="85"/>
      <c r="B5696" s="85"/>
      <c r="C5696" s="85"/>
      <c r="D5696" s="85"/>
      <c r="E5696" s="85"/>
      <c r="F5696" s="85"/>
      <c r="G5696" s="85"/>
      <c r="H5696" s="85"/>
    </row>
    <row r="5697" spans="1:8">
      <c r="A5697" s="85"/>
      <c r="B5697" s="85"/>
      <c r="C5697" s="85"/>
      <c r="D5697" s="85"/>
      <c r="E5697" s="85"/>
      <c r="F5697" s="85"/>
      <c r="G5697" s="85"/>
      <c r="H5697" s="85"/>
    </row>
    <row r="5698" spans="1:8">
      <c r="A5698" s="85"/>
      <c r="B5698" s="85"/>
      <c r="C5698" s="85"/>
      <c r="D5698" s="85"/>
      <c r="E5698" s="85"/>
      <c r="F5698" s="85"/>
      <c r="G5698" s="85"/>
      <c r="H5698" s="85"/>
    </row>
    <row r="5699" spans="1:8">
      <c r="A5699" s="85"/>
      <c r="B5699" s="85"/>
      <c r="C5699" s="85"/>
      <c r="D5699" s="85"/>
      <c r="E5699" s="85"/>
      <c r="F5699" s="85"/>
      <c r="G5699" s="85"/>
      <c r="H5699" s="85"/>
    </row>
    <row r="5700" spans="1:8">
      <c r="A5700" s="85"/>
      <c r="B5700" s="85"/>
      <c r="C5700" s="85"/>
      <c r="D5700" s="85"/>
      <c r="E5700" s="85"/>
      <c r="F5700" s="85"/>
      <c r="G5700" s="85"/>
      <c r="H5700" s="85"/>
    </row>
    <row r="5701" spans="1:8">
      <c r="A5701" s="85"/>
      <c r="B5701" s="85"/>
      <c r="C5701" s="85"/>
      <c r="D5701" s="85"/>
      <c r="E5701" s="85"/>
      <c r="F5701" s="85"/>
      <c r="G5701" s="85"/>
      <c r="H5701" s="85"/>
    </row>
    <row r="5702" spans="1:8">
      <c r="A5702" s="85"/>
      <c r="B5702" s="85"/>
      <c r="C5702" s="85"/>
      <c r="D5702" s="85"/>
      <c r="E5702" s="85"/>
      <c r="F5702" s="85"/>
      <c r="G5702" s="85"/>
      <c r="H5702" s="85"/>
    </row>
    <row r="5703" spans="1:8">
      <c r="A5703" s="85"/>
      <c r="B5703" s="85"/>
      <c r="C5703" s="85"/>
      <c r="D5703" s="85"/>
      <c r="E5703" s="85"/>
      <c r="F5703" s="85"/>
      <c r="G5703" s="85"/>
      <c r="H5703" s="85"/>
    </row>
    <row r="5704" spans="1:8">
      <c r="A5704" s="85"/>
      <c r="B5704" s="85"/>
      <c r="C5704" s="85"/>
      <c r="D5704" s="85"/>
      <c r="E5704" s="85"/>
      <c r="F5704" s="85"/>
      <c r="G5704" s="85"/>
      <c r="H5704" s="85"/>
    </row>
    <row r="5705" spans="1:8">
      <c r="A5705" s="85"/>
      <c r="B5705" s="85"/>
      <c r="C5705" s="85"/>
      <c r="D5705" s="85"/>
      <c r="E5705" s="85"/>
      <c r="F5705" s="85"/>
      <c r="G5705" s="85"/>
      <c r="H5705" s="85"/>
    </row>
    <row r="5706" spans="1:8">
      <c r="A5706" s="85"/>
      <c r="B5706" s="85"/>
      <c r="C5706" s="85"/>
      <c r="D5706" s="85"/>
      <c r="E5706" s="85"/>
      <c r="F5706" s="85"/>
      <c r="G5706" s="85"/>
      <c r="H5706" s="85"/>
    </row>
    <row r="5707" spans="1:8">
      <c r="A5707" s="85"/>
      <c r="B5707" s="85"/>
      <c r="C5707" s="85"/>
      <c r="D5707" s="85"/>
      <c r="E5707" s="85"/>
      <c r="F5707" s="85"/>
      <c r="G5707" s="85"/>
      <c r="H5707" s="85"/>
    </row>
    <row r="5708" spans="1:8">
      <c r="A5708" s="85"/>
      <c r="B5708" s="85"/>
      <c r="C5708" s="85"/>
      <c r="D5708" s="85"/>
      <c r="E5708" s="85"/>
      <c r="F5708" s="85"/>
      <c r="G5708" s="85"/>
      <c r="H5708" s="85"/>
    </row>
    <row r="5709" spans="1:8">
      <c r="A5709" s="85"/>
      <c r="B5709" s="85"/>
      <c r="C5709" s="85"/>
      <c r="D5709" s="85"/>
      <c r="E5709" s="85"/>
      <c r="F5709" s="85"/>
      <c r="G5709" s="85"/>
      <c r="H5709" s="85"/>
    </row>
    <row r="5710" spans="1:8">
      <c r="A5710" s="85"/>
      <c r="B5710" s="85"/>
      <c r="C5710" s="85"/>
      <c r="D5710" s="85"/>
      <c r="E5710" s="85"/>
      <c r="F5710" s="85"/>
      <c r="G5710" s="85"/>
      <c r="H5710" s="85"/>
    </row>
    <row r="5711" spans="1:8">
      <c r="A5711" s="85"/>
      <c r="B5711" s="85"/>
      <c r="C5711" s="85"/>
      <c r="D5711" s="85"/>
      <c r="E5711" s="85"/>
      <c r="F5711" s="85"/>
      <c r="G5711" s="85"/>
      <c r="H5711" s="85"/>
    </row>
    <row r="5712" spans="1:8">
      <c r="A5712" s="85"/>
      <c r="B5712" s="85"/>
      <c r="C5712" s="85"/>
      <c r="D5712" s="85"/>
      <c r="E5712" s="85"/>
      <c r="F5712" s="85"/>
      <c r="G5712" s="85"/>
      <c r="H5712" s="85"/>
    </row>
    <row r="5713" spans="1:8">
      <c r="A5713" s="85"/>
      <c r="B5713" s="85"/>
      <c r="C5713" s="85"/>
      <c r="D5713" s="85"/>
      <c r="E5713" s="85"/>
      <c r="F5713" s="85"/>
      <c r="G5713" s="85"/>
      <c r="H5713" s="85"/>
    </row>
    <row r="5714" spans="1:8">
      <c r="A5714" s="85"/>
      <c r="B5714" s="85"/>
      <c r="C5714" s="85"/>
      <c r="D5714" s="85"/>
      <c r="E5714" s="85"/>
      <c r="F5714" s="85"/>
      <c r="G5714" s="85"/>
      <c r="H5714" s="85"/>
    </row>
    <row r="5715" spans="1:8">
      <c r="A5715" s="85"/>
      <c r="B5715" s="85"/>
      <c r="C5715" s="85"/>
      <c r="D5715" s="85"/>
      <c r="E5715" s="85"/>
      <c r="F5715" s="85"/>
      <c r="G5715" s="85"/>
      <c r="H5715" s="85"/>
    </row>
    <row r="5716" spans="1:8">
      <c r="A5716" s="85"/>
      <c r="B5716" s="85"/>
      <c r="C5716" s="85"/>
      <c r="D5716" s="85"/>
      <c r="E5716" s="85"/>
      <c r="F5716" s="85"/>
      <c r="G5716" s="85"/>
      <c r="H5716" s="85"/>
    </row>
    <row r="5717" spans="1:8">
      <c r="A5717" s="85"/>
      <c r="B5717" s="85"/>
      <c r="C5717" s="85"/>
      <c r="D5717" s="85"/>
      <c r="E5717" s="85"/>
      <c r="F5717" s="85"/>
      <c r="G5717" s="85"/>
      <c r="H5717" s="85"/>
    </row>
    <row r="5718" spans="1:8">
      <c r="A5718" s="85"/>
      <c r="B5718" s="85"/>
      <c r="C5718" s="85"/>
      <c r="D5718" s="85"/>
      <c r="E5718" s="85"/>
      <c r="F5718" s="85"/>
      <c r="G5718" s="85"/>
      <c r="H5718" s="85"/>
    </row>
    <row r="5719" spans="1:8">
      <c r="A5719" s="85"/>
      <c r="B5719" s="85"/>
      <c r="C5719" s="85"/>
      <c r="D5719" s="85"/>
      <c r="E5719" s="85"/>
      <c r="F5719" s="85"/>
      <c r="G5719" s="85"/>
      <c r="H5719" s="85"/>
    </row>
    <row r="5720" spans="1:8">
      <c r="A5720" s="85"/>
      <c r="B5720" s="85"/>
      <c r="C5720" s="85"/>
      <c r="D5720" s="85"/>
      <c r="E5720" s="85"/>
      <c r="F5720" s="85"/>
      <c r="G5720" s="85"/>
      <c r="H5720" s="85"/>
    </row>
    <row r="5721" spans="1:8">
      <c r="A5721" s="85"/>
      <c r="B5721" s="85"/>
      <c r="C5721" s="85"/>
      <c r="D5721" s="85"/>
      <c r="E5721" s="85"/>
      <c r="F5721" s="85"/>
      <c r="G5721" s="85"/>
      <c r="H5721" s="85"/>
    </row>
    <row r="5722" spans="1:8">
      <c r="A5722" s="85"/>
      <c r="B5722" s="85"/>
      <c r="C5722" s="85"/>
      <c r="D5722" s="85"/>
      <c r="E5722" s="85"/>
      <c r="F5722" s="85"/>
      <c r="G5722" s="85"/>
      <c r="H5722" s="85"/>
    </row>
    <row r="5723" spans="1:8">
      <c r="A5723" s="85"/>
      <c r="B5723" s="85"/>
      <c r="C5723" s="85"/>
      <c r="D5723" s="85"/>
      <c r="E5723" s="85"/>
      <c r="F5723" s="85"/>
      <c r="G5723" s="85"/>
      <c r="H5723" s="85"/>
    </row>
    <row r="5724" spans="1:8">
      <c r="A5724" s="85"/>
      <c r="B5724" s="85"/>
      <c r="C5724" s="85"/>
      <c r="D5724" s="85"/>
      <c r="E5724" s="85"/>
      <c r="F5724" s="85"/>
      <c r="G5724" s="85"/>
      <c r="H5724" s="85"/>
    </row>
    <row r="5725" spans="1:8">
      <c r="A5725" s="85"/>
      <c r="B5725" s="85"/>
      <c r="C5725" s="85"/>
      <c r="D5725" s="85"/>
      <c r="E5725" s="85"/>
      <c r="F5725" s="85"/>
      <c r="G5725" s="85"/>
      <c r="H5725" s="85"/>
    </row>
    <row r="5726" spans="1:8">
      <c r="A5726" s="85"/>
      <c r="B5726" s="85"/>
      <c r="C5726" s="85"/>
      <c r="D5726" s="85"/>
      <c r="E5726" s="85"/>
      <c r="F5726" s="85"/>
      <c r="G5726" s="85"/>
      <c r="H5726" s="85"/>
    </row>
    <row r="5727" spans="1:8">
      <c r="A5727" s="85"/>
      <c r="B5727" s="85"/>
      <c r="C5727" s="85"/>
      <c r="D5727" s="85"/>
      <c r="E5727" s="85"/>
      <c r="F5727" s="85"/>
      <c r="G5727" s="85"/>
      <c r="H5727" s="85"/>
    </row>
    <row r="5728" spans="1:8">
      <c r="A5728" s="85"/>
      <c r="B5728" s="85"/>
      <c r="C5728" s="85"/>
      <c r="D5728" s="85"/>
      <c r="E5728" s="85"/>
      <c r="F5728" s="85"/>
      <c r="G5728" s="85"/>
      <c r="H5728" s="85"/>
    </row>
    <row r="5729" spans="1:8">
      <c r="A5729" s="85"/>
      <c r="B5729" s="85"/>
      <c r="C5729" s="85"/>
      <c r="D5729" s="85"/>
      <c r="E5729" s="85"/>
      <c r="F5729" s="85"/>
      <c r="G5729" s="85"/>
      <c r="H5729" s="85"/>
    </row>
    <row r="5730" spans="1:8">
      <c r="A5730" s="85"/>
      <c r="B5730" s="85"/>
      <c r="C5730" s="85"/>
      <c r="D5730" s="85"/>
      <c r="E5730" s="85"/>
      <c r="F5730" s="85"/>
      <c r="G5730" s="85"/>
      <c r="H5730" s="85"/>
    </row>
    <row r="5731" spans="1:8">
      <c r="A5731" s="85"/>
      <c r="B5731" s="85"/>
      <c r="C5731" s="85"/>
      <c r="D5731" s="85"/>
      <c r="E5731" s="85"/>
      <c r="F5731" s="85"/>
      <c r="G5731" s="85"/>
      <c r="H5731" s="85"/>
    </row>
    <row r="5732" spans="1:8">
      <c r="A5732" s="85"/>
      <c r="B5732" s="85"/>
      <c r="C5732" s="85"/>
      <c r="D5732" s="85"/>
      <c r="E5732" s="85"/>
      <c r="F5732" s="85"/>
      <c r="G5732" s="85"/>
      <c r="H5732" s="85"/>
    </row>
    <row r="5733" spans="1:8">
      <c r="A5733" s="85"/>
      <c r="B5733" s="85"/>
      <c r="C5733" s="85"/>
      <c r="D5733" s="85"/>
      <c r="E5733" s="85"/>
      <c r="F5733" s="85"/>
      <c r="G5733" s="85"/>
      <c r="H5733" s="85"/>
    </row>
    <row r="5734" spans="1:8">
      <c r="A5734" s="85"/>
      <c r="B5734" s="85"/>
      <c r="C5734" s="85"/>
      <c r="D5734" s="85"/>
      <c r="E5734" s="85"/>
      <c r="F5734" s="85"/>
      <c r="G5734" s="85"/>
      <c r="H5734" s="85"/>
    </row>
    <row r="5735" spans="1:8">
      <c r="A5735" s="85"/>
      <c r="B5735" s="85"/>
      <c r="C5735" s="85"/>
      <c r="D5735" s="85"/>
      <c r="E5735" s="85"/>
      <c r="F5735" s="85"/>
      <c r="G5735" s="85"/>
      <c r="H5735" s="85"/>
    </row>
    <row r="5736" spans="1:8">
      <c r="A5736" s="85"/>
      <c r="B5736" s="85"/>
      <c r="C5736" s="85"/>
      <c r="D5736" s="85"/>
      <c r="E5736" s="85"/>
      <c r="F5736" s="85"/>
      <c r="G5736" s="85"/>
      <c r="H5736" s="85"/>
    </row>
    <row r="5737" spans="1:8">
      <c r="A5737" s="85"/>
      <c r="B5737" s="85"/>
      <c r="C5737" s="85"/>
      <c r="D5737" s="85"/>
      <c r="E5737" s="85"/>
      <c r="F5737" s="85"/>
      <c r="G5737" s="85"/>
      <c r="H5737" s="85"/>
    </row>
    <row r="5738" spans="1:8">
      <c r="A5738" s="85"/>
      <c r="B5738" s="85"/>
      <c r="C5738" s="85"/>
      <c r="D5738" s="85"/>
      <c r="E5738" s="85"/>
      <c r="F5738" s="85"/>
      <c r="G5738" s="85"/>
      <c r="H5738" s="85"/>
    </row>
    <row r="5739" spans="1:8">
      <c r="A5739" s="85"/>
      <c r="B5739" s="85"/>
      <c r="C5739" s="85"/>
      <c r="D5739" s="85"/>
      <c r="E5739" s="85"/>
      <c r="F5739" s="85"/>
      <c r="G5739" s="85"/>
      <c r="H5739" s="85"/>
    </row>
    <row r="5740" spans="1:8">
      <c r="A5740" s="85"/>
      <c r="B5740" s="85"/>
      <c r="C5740" s="85"/>
      <c r="D5740" s="85"/>
      <c r="E5740" s="85"/>
      <c r="F5740" s="85"/>
      <c r="G5740" s="85"/>
      <c r="H5740" s="85"/>
    </row>
    <row r="5741" spans="1:8">
      <c r="A5741" s="85"/>
      <c r="B5741" s="85"/>
      <c r="C5741" s="85"/>
      <c r="D5741" s="85"/>
      <c r="E5741" s="85"/>
      <c r="F5741" s="85"/>
      <c r="G5741" s="85"/>
      <c r="H5741" s="85"/>
    </row>
    <row r="5742" spans="1:8">
      <c r="A5742" s="85"/>
      <c r="B5742" s="85"/>
      <c r="C5742" s="85"/>
      <c r="D5742" s="85"/>
      <c r="E5742" s="85"/>
      <c r="F5742" s="85"/>
      <c r="G5742" s="85"/>
      <c r="H5742" s="85"/>
    </row>
    <row r="5743" spans="1:8">
      <c r="A5743" s="85"/>
      <c r="B5743" s="85"/>
      <c r="C5743" s="85"/>
      <c r="D5743" s="85"/>
      <c r="E5743" s="85"/>
      <c r="F5743" s="85"/>
      <c r="G5743" s="85"/>
      <c r="H5743" s="85"/>
    </row>
    <row r="5744" spans="1:8">
      <c r="A5744" s="85"/>
      <c r="B5744" s="85"/>
      <c r="C5744" s="85"/>
      <c r="D5744" s="85"/>
      <c r="E5744" s="85"/>
      <c r="F5744" s="85"/>
      <c r="G5744" s="85"/>
      <c r="H5744" s="85"/>
    </row>
    <row r="5745" spans="1:8">
      <c r="A5745" s="85"/>
      <c r="B5745" s="85"/>
      <c r="C5745" s="85"/>
      <c r="D5745" s="85"/>
      <c r="E5745" s="85"/>
      <c r="F5745" s="85"/>
      <c r="G5745" s="85"/>
      <c r="H5745" s="85"/>
    </row>
    <row r="5746" spans="1:8">
      <c r="A5746" s="85"/>
      <c r="B5746" s="85"/>
      <c r="C5746" s="85"/>
      <c r="D5746" s="85"/>
      <c r="E5746" s="85"/>
      <c r="F5746" s="85"/>
      <c r="G5746" s="85"/>
      <c r="H5746" s="85"/>
    </row>
    <row r="5747" spans="1:8">
      <c r="A5747" s="85"/>
      <c r="B5747" s="85"/>
      <c r="C5747" s="85"/>
      <c r="D5747" s="85"/>
      <c r="E5747" s="85"/>
      <c r="F5747" s="85"/>
      <c r="G5747" s="85"/>
      <c r="H5747" s="85"/>
    </row>
    <row r="5748" spans="1:8">
      <c r="A5748" s="85"/>
      <c r="B5748" s="85"/>
      <c r="C5748" s="85"/>
      <c r="D5748" s="85"/>
      <c r="E5748" s="85"/>
      <c r="F5748" s="85"/>
      <c r="G5748" s="85"/>
      <c r="H5748" s="85"/>
    </row>
    <row r="5749" spans="1:8">
      <c r="A5749" s="85"/>
      <c r="B5749" s="85"/>
      <c r="C5749" s="85"/>
      <c r="D5749" s="85"/>
      <c r="E5749" s="85"/>
      <c r="F5749" s="85"/>
      <c r="G5749" s="85"/>
      <c r="H5749" s="85"/>
    </row>
    <row r="5750" spans="1:8">
      <c r="A5750" s="85"/>
      <c r="B5750" s="85"/>
      <c r="C5750" s="85"/>
      <c r="D5750" s="85"/>
      <c r="E5750" s="85"/>
      <c r="F5750" s="85"/>
      <c r="G5750" s="85"/>
      <c r="H5750" s="85"/>
    </row>
    <row r="5751" spans="1:8">
      <c r="A5751" s="85"/>
      <c r="B5751" s="85"/>
      <c r="C5751" s="85"/>
      <c r="D5751" s="85"/>
      <c r="E5751" s="85"/>
      <c r="F5751" s="85"/>
      <c r="G5751" s="85"/>
      <c r="H5751" s="85"/>
    </row>
    <row r="5752" spans="1:8">
      <c r="A5752" s="85"/>
      <c r="B5752" s="85"/>
      <c r="C5752" s="85"/>
      <c r="D5752" s="85"/>
      <c r="E5752" s="85"/>
      <c r="F5752" s="85"/>
      <c r="G5752" s="85"/>
      <c r="H5752" s="85"/>
    </row>
    <row r="5753" spans="1:8">
      <c r="A5753" s="85"/>
      <c r="B5753" s="85"/>
      <c r="C5753" s="85"/>
      <c r="D5753" s="85"/>
      <c r="E5753" s="85"/>
      <c r="F5753" s="85"/>
      <c r="G5753" s="85"/>
      <c r="H5753" s="85"/>
    </row>
    <row r="5754" spans="1:8">
      <c r="A5754" s="85"/>
      <c r="B5754" s="85"/>
      <c r="C5754" s="85"/>
      <c r="D5754" s="85"/>
      <c r="E5754" s="85"/>
      <c r="F5754" s="85"/>
      <c r="G5754" s="85"/>
      <c r="H5754" s="85"/>
    </row>
    <row r="5755" spans="1:8">
      <c r="A5755" s="85"/>
      <c r="B5755" s="85"/>
      <c r="C5755" s="85"/>
      <c r="D5755" s="85"/>
      <c r="E5755" s="85"/>
      <c r="F5755" s="85"/>
      <c r="G5755" s="85"/>
      <c r="H5755" s="85"/>
    </row>
    <row r="5756" spans="1:8">
      <c r="A5756" s="85"/>
      <c r="B5756" s="85"/>
      <c r="C5756" s="85"/>
      <c r="D5756" s="85"/>
      <c r="E5756" s="85"/>
      <c r="F5756" s="85"/>
      <c r="G5756" s="85"/>
      <c r="H5756" s="85"/>
    </row>
    <row r="5757" spans="1:8">
      <c r="A5757" s="85"/>
      <c r="B5757" s="85"/>
      <c r="C5757" s="85"/>
      <c r="D5757" s="85"/>
      <c r="E5757" s="85"/>
      <c r="F5757" s="85"/>
      <c r="G5757" s="85"/>
      <c r="H5757" s="85"/>
    </row>
    <row r="5758" spans="1:8">
      <c r="A5758" s="85"/>
      <c r="B5758" s="85"/>
      <c r="C5758" s="85"/>
      <c r="D5758" s="85"/>
      <c r="E5758" s="85"/>
      <c r="F5758" s="85"/>
      <c r="G5758" s="85"/>
      <c r="H5758" s="85"/>
    </row>
    <row r="5759" spans="1:8">
      <c r="A5759" s="85"/>
      <c r="B5759" s="85"/>
      <c r="C5759" s="85"/>
      <c r="D5759" s="85"/>
      <c r="E5759" s="85"/>
      <c r="F5759" s="85"/>
      <c r="G5759" s="85"/>
      <c r="H5759" s="85"/>
    </row>
    <row r="5760" spans="1:8">
      <c r="A5760" s="85"/>
      <c r="B5760" s="85"/>
      <c r="C5760" s="85"/>
      <c r="D5760" s="85"/>
      <c r="E5760" s="85"/>
      <c r="F5760" s="85"/>
      <c r="G5760" s="85"/>
      <c r="H5760" s="85"/>
    </row>
    <row r="5761" spans="1:8">
      <c r="A5761" s="85"/>
      <c r="B5761" s="85"/>
      <c r="C5761" s="85"/>
      <c r="D5761" s="85"/>
      <c r="E5761" s="85"/>
      <c r="F5761" s="85"/>
      <c r="G5761" s="85"/>
      <c r="H5761" s="85"/>
    </row>
    <row r="5762" spans="1:8">
      <c r="A5762" s="85"/>
      <c r="B5762" s="85"/>
      <c r="C5762" s="85"/>
      <c r="D5762" s="85"/>
      <c r="E5762" s="85"/>
      <c r="F5762" s="85"/>
      <c r="G5762" s="85"/>
      <c r="H5762" s="85"/>
    </row>
    <row r="5763" spans="1:8">
      <c r="A5763" s="85"/>
      <c r="B5763" s="85"/>
      <c r="C5763" s="85"/>
      <c r="D5763" s="85"/>
      <c r="E5763" s="85"/>
      <c r="F5763" s="85"/>
      <c r="G5763" s="85"/>
      <c r="H5763" s="85"/>
    </row>
    <row r="5764" spans="1:8">
      <c r="A5764" s="85"/>
      <c r="B5764" s="85"/>
      <c r="C5764" s="85"/>
      <c r="D5764" s="85"/>
      <c r="E5764" s="85"/>
      <c r="F5764" s="85"/>
      <c r="G5764" s="85"/>
      <c r="H5764" s="85"/>
    </row>
    <row r="5765" spans="1:8">
      <c r="A5765" s="85"/>
      <c r="B5765" s="85"/>
      <c r="C5765" s="85"/>
      <c r="D5765" s="85"/>
      <c r="E5765" s="85"/>
      <c r="F5765" s="85"/>
      <c r="G5765" s="85"/>
      <c r="H5765" s="85"/>
    </row>
    <row r="5766" spans="1:8">
      <c r="A5766" s="85"/>
      <c r="B5766" s="85"/>
      <c r="C5766" s="85"/>
      <c r="D5766" s="85"/>
      <c r="E5766" s="85"/>
      <c r="F5766" s="85"/>
      <c r="G5766" s="85"/>
      <c r="H5766" s="85"/>
    </row>
    <row r="5767" spans="1:8">
      <c r="A5767" s="85"/>
      <c r="B5767" s="85"/>
      <c r="C5767" s="85"/>
      <c r="D5767" s="85"/>
      <c r="E5767" s="85"/>
      <c r="F5767" s="85"/>
      <c r="G5767" s="85"/>
      <c r="H5767" s="85"/>
    </row>
    <row r="5768" spans="1:8">
      <c r="A5768" s="85"/>
      <c r="B5768" s="85"/>
      <c r="C5768" s="85"/>
      <c r="D5768" s="85"/>
      <c r="E5768" s="85"/>
      <c r="F5768" s="85"/>
      <c r="G5768" s="85"/>
      <c r="H5768" s="85"/>
    </row>
    <row r="5769" spans="1:8">
      <c r="A5769" s="85"/>
      <c r="B5769" s="85"/>
      <c r="C5769" s="85"/>
      <c r="D5769" s="85"/>
      <c r="E5769" s="85"/>
      <c r="F5769" s="85"/>
      <c r="G5769" s="85"/>
      <c r="H5769" s="85"/>
    </row>
    <row r="5770" spans="1:8">
      <c r="A5770" s="85"/>
      <c r="B5770" s="85"/>
      <c r="C5770" s="85"/>
      <c r="D5770" s="85"/>
      <c r="E5770" s="85"/>
      <c r="F5770" s="85"/>
      <c r="G5770" s="85"/>
      <c r="H5770" s="85"/>
    </row>
    <row r="5771" spans="1:8">
      <c r="A5771" s="85"/>
      <c r="B5771" s="85"/>
      <c r="C5771" s="85"/>
      <c r="D5771" s="85"/>
      <c r="E5771" s="85"/>
      <c r="F5771" s="85"/>
      <c r="G5771" s="85"/>
      <c r="H5771" s="85"/>
    </row>
    <row r="5772" spans="1:8">
      <c r="A5772" s="85"/>
      <c r="B5772" s="85"/>
      <c r="C5772" s="85"/>
      <c r="D5772" s="85"/>
      <c r="E5772" s="85"/>
      <c r="F5772" s="85"/>
      <c r="G5772" s="85"/>
      <c r="H5772" s="85"/>
    </row>
    <row r="5773" spans="1:8">
      <c r="A5773" s="85"/>
      <c r="B5773" s="85"/>
      <c r="C5773" s="85"/>
      <c r="D5773" s="85"/>
      <c r="E5773" s="85"/>
      <c r="F5773" s="85"/>
      <c r="G5773" s="85"/>
      <c r="H5773" s="85"/>
    </row>
    <row r="5774" spans="1:8">
      <c r="A5774" s="85"/>
      <c r="B5774" s="85"/>
      <c r="C5774" s="85"/>
      <c r="D5774" s="85"/>
      <c r="E5774" s="85"/>
      <c r="F5774" s="85"/>
      <c r="G5774" s="85"/>
      <c r="H5774" s="85"/>
    </row>
    <row r="5775" spans="1:8">
      <c r="A5775" s="85"/>
      <c r="B5775" s="85"/>
      <c r="C5775" s="85"/>
      <c r="D5775" s="85"/>
      <c r="E5775" s="85"/>
      <c r="F5775" s="85"/>
      <c r="G5775" s="85"/>
      <c r="H5775" s="85"/>
    </row>
    <row r="5776" spans="1:8">
      <c r="A5776" s="85"/>
      <c r="B5776" s="85"/>
      <c r="C5776" s="85"/>
      <c r="D5776" s="85"/>
      <c r="E5776" s="85"/>
      <c r="F5776" s="85"/>
      <c r="G5776" s="85"/>
      <c r="H5776" s="85"/>
    </row>
    <row r="5777" spans="1:8">
      <c r="A5777" s="85"/>
      <c r="B5777" s="85"/>
      <c r="C5777" s="85"/>
      <c r="D5777" s="85"/>
      <c r="E5777" s="85"/>
      <c r="F5777" s="85"/>
      <c r="G5777" s="85"/>
      <c r="H5777" s="85"/>
    </row>
    <row r="5778" spans="1:8">
      <c r="A5778" s="85"/>
      <c r="B5778" s="85"/>
      <c r="C5778" s="85"/>
      <c r="D5778" s="85"/>
      <c r="E5778" s="85"/>
      <c r="F5778" s="85"/>
      <c r="G5778" s="85"/>
      <c r="H5778" s="85"/>
    </row>
    <row r="5779" spans="1:8">
      <c r="A5779" s="85"/>
      <c r="B5779" s="85"/>
      <c r="C5779" s="85"/>
      <c r="D5779" s="85"/>
      <c r="E5779" s="85"/>
      <c r="F5779" s="85"/>
      <c r="G5779" s="85"/>
      <c r="H5779" s="85"/>
    </row>
    <row r="5780" spans="1:8">
      <c r="A5780" s="85"/>
      <c r="B5780" s="85"/>
      <c r="C5780" s="85"/>
      <c r="D5780" s="85"/>
      <c r="E5780" s="85"/>
      <c r="F5780" s="85"/>
      <c r="G5780" s="85"/>
      <c r="H5780" s="85"/>
    </row>
    <row r="5781" spans="1:8">
      <c r="A5781" s="85"/>
      <c r="B5781" s="85"/>
      <c r="C5781" s="85"/>
      <c r="D5781" s="85"/>
      <c r="E5781" s="85"/>
      <c r="F5781" s="85"/>
      <c r="G5781" s="85"/>
      <c r="H5781" s="85"/>
    </row>
    <row r="5782" spans="1:8">
      <c r="A5782" s="85"/>
      <c r="B5782" s="85"/>
      <c r="C5782" s="85"/>
      <c r="D5782" s="85"/>
      <c r="E5782" s="85"/>
      <c r="F5782" s="85"/>
      <c r="G5782" s="85"/>
      <c r="H5782" s="85"/>
    </row>
    <row r="5783" spans="1:8">
      <c r="A5783" s="85"/>
      <c r="B5783" s="85"/>
      <c r="C5783" s="85"/>
      <c r="D5783" s="85"/>
      <c r="E5783" s="85"/>
      <c r="F5783" s="85"/>
      <c r="G5783" s="85"/>
      <c r="H5783" s="85"/>
    </row>
    <row r="5784" spans="1:8">
      <c r="A5784" s="85"/>
      <c r="B5784" s="85"/>
      <c r="C5784" s="85"/>
      <c r="D5784" s="85"/>
      <c r="E5784" s="85"/>
      <c r="F5784" s="85"/>
      <c r="G5784" s="85"/>
      <c r="H5784" s="85"/>
    </row>
    <row r="5785" spans="1:8">
      <c r="A5785" s="85"/>
      <c r="B5785" s="85"/>
      <c r="C5785" s="85"/>
      <c r="D5785" s="85"/>
      <c r="E5785" s="85"/>
      <c r="F5785" s="85"/>
      <c r="G5785" s="85"/>
      <c r="H5785" s="85"/>
    </row>
    <row r="5786" spans="1:8">
      <c r="A5786" s="85"/>
      <c r="B5786" s="85"/>
      <c r="C5786" s="85"/>
      <c r="D5786" s="85"/>
      <c r="E5786" s="85"/>
      <c r="F5786" s="85"/>
      <c r="G5786" s="85"/>
      <c r="H5786" s="85"/>
    </row>
    <row r="5787" spans="1:8">
      <c r="A5787" s="85"/>
      <c r="B5787" s="85"/>
      <c r="C5787" s="85"/>
      <c r="D5787" s="85"/>
      <c r="E5787" s="85"/>
      <c r="F5787" s="85"/>
      <c r="G5787" s="85"/>
      <c r="H5787" s="85"/>
    </row>
    <row r="5788" spans="1:8">
      <c r="A5788" s="85"/>
      <c r="B5788" s="85"/>
      <c r="C5788" s="85"/>
      <c r="D5788" s="85"/>
      <c r="E5788" s="85"/>
      <c r="F5788" s="85"/>
      <c r="G5788" s="85"/>
      <c r="H5788" s="85"/>
    </row>
    <row r="5789" spans="1:8">
      <c r="A5789" s="85"/>
      <c r="B5789" s="85"/>
      <c r="C5789" s="85"/>
      <c r="D5789" s="85"/>
      <c r="E5789" s="85"/>
      <c r="F5789" s="85"/>
      <c r="G5789" s="85"/>
      <c r="H5789" s="85"/>
    </row>
    <row r="5790" spans="1:8">
      <c r="A5790" s="85"/>
      <c r="B5790" s="85"/>
      <c r="C5790" s="85"/>
      <c r="D5790" s="85"/>
      <c r="E5790" s="85"/>
      <c r="F5790" s="85"/>
      <c r="G5790" s="85"/>
      <c r="H5790" s="85"/>
    </row>
    <row r="5791" spans="1:8">
      <c r="A5791" s="85"/>
      <c r="B5791" s="85"/>
      <c r="C5791" s="85"/>
      <c r="D5791" s="85"/>
      <c r="E5791" s="85"/>
      <c r="F5791" s="85"/>
      <c r="G5791" s="85"/>
      <c r="H5791" s="85"/>
    </row>
    <row r="5792" spans="1:8">
      <c r="A5792" s="85"/>
      <c r="B5792" s="85"/>
      <c r="C5792" s="85"/>
      <c r="D5792" s="85"/>
      <c r="E5792" s="85"/>
      <c r="F5792" s="85"/>
      <c r="G5792" s="85"/>
      <c r="H5792" s="85"/>
    </row>
    <row r="5793" spans="1:8">
      <c r="A5793" s="85"/>
      <c r="B5793" s="85"/>
      <c r="C5793" s="85"/>
      <c r="D5793" s="85"/>
      <c r="E5793" s="85"/>
      <c r="F5793" s="85"/>
      <c r="G5793" s="85"/>
      <c r="H5793" s="85"/>
    </row>
    <row r="5794" spans="1:8">
      <c r="A5794" s="85"/>
      <c r="B5794" s="85"/>
      <c r="C5794" s="85"/>
      <c r="D5794" s="85"/>
      <c r="E5794" s="85"/>
      <c r="F5794" s="85"/>
      <c r="G5794" s="85"/>
      <c r="H5794" s="85"/>
    </row>
    <row r="5795" spans="1:8">
      <c r="A5795" s="85"/>
      <c r="B5795" s="85"/>
      <c r="C5795" s="85"/>
      <c r="D5795" s="85"/>
      <c r="E5795" s="85"/>
      <c r="F5795" s="85"/>
      <c r="G5795" s="85"/>
      <c r="H5795" s="85"/>
    </row>
    <row r="5796" spans="1:8">
      <c r="A5796" s="85"/>
      <c r="B5796" s="85"/>
      <c r="C5796" s="85"/>
      <c r="D5796" s="85"/>
      <c r="E5796" s="85"/>
      <c r="F5796" s="85"/>
      <c r="G5796" s="85"/>
      <c r="H5796" s="85"/>
    </row>
    <row r="5797" spans="1:8">
      <c r="A5797" s="85"/>
      <c r="B5797" s="85"/>
      <c r="C5797" s="85"/>
      <c r="D5797" s="85"/>
      <c r="E5797" s="85"/>
      <c r="F5797" s="85"/>
      <c r="G5797" s="85"/>
      <c r="H5797" s="85"/>
    </row>
    <row r="5798" spans="1:8">
      <c r="A5798" s="85"/>
      <c r="B5798" s="85"/>
      <c r="C5798" s="85"/>
      <c r="D5798" s="85"/>
      <c r="E5798" s="85"/>
      <c r="F5798" s="85"/>
      <c r="G5798" s="85"/>
      <c r="H5798" s="85"/>
    </row>
    <row r="5799" spans="1:8">
      <c r="A5799" s="85"/>
      <c r="B5799" s="85"/>
      <c r="C5799" s="85"/>
      <c r="D5799" s="85"/>
      <c r="E5799" s="85"/>
      <c r="F5799" s="85"/>
      <c r="G5799" s="85"/>
      <c r="H5799" s="85"/>
    </row>
    <row r="5800" spans="1:8">
      <c r="A5800" s="85"/>
      <c r="B5800" s="85"/>
      <c r="C5800" s="85"/>
      <c r="D5800" s="85"/>
      <c r="E5800" s="85"/>
      <c r="F5800" s="85"/>
      <c r="G5800" s="85"/>
      <c r="H5800" s="85"/>
    </row>
    <row r="5801" spans="1:8">
      <c r="A5801" s="85"/>
      <c r="B5801" s="85"/>
      <c r="C5801" s="85"/>
      <c r="D5801" s="85"/>
      <c r="E5801" s="85"/>
      <c r="F5801" s="85"/>
      <c r="G5801" s="85"/>
      <c r="H5801" s="85"/>
    </row>
    <row r="5802" spans="1:8">
      <c r="A5802" s="85"/>
      <c r="B5802" s="85"/>
      <c r="C5802" s="85"/>
      <c r="D5802" s="85"/>
      <c r="E5802" s="85"/>
      <c r="F5802" s="85"/>
      <c r="G5802" s="85"/>
      <c r="H5802" s="85"/>
    </row>
    <row r="5803" spans="1:8">
      <c r="A5803" s="85"/>
      <c r="B5803" s="85"/>
      <c r="C5803" s="85"/>
      <c r="D5803" s="85"/>
      <c r="E5803" s="85"/>
      <c r="F5803" s="85"/>
      <c r="G5803" s="85"/>
      <c r="H5803" s="85"/>
    </row>
    <row r="5804" spans="1:8">
      <c r="A5804" s="85"/>
      <c r="B5804" s="85"/>
      <c r="C5804" s="85"/>
      <c r="D5804" s="85"/>
      <c r="E5804" s="85"/>
      <c r="F5804" s="85"/>
      <c r="G5804" s="85"/>
      <c r="H5804" s="85"/>
    </row>
    <row r="5805" spans="1:8">
      <c r="A5805" s="85"/>
      <c r="B5805" s="85"/>
      <c r="C5805" s="85"/>
      <c r="D5805" s="85"/>
      <c r="E5805" s="85"/>
      <c r="F5805" s="85"/>
      <c r="G5805" s="85"/>
      <c r="H5805" s="85"/>
    </row>
    <row r="5806" spans="1:8">
      <c r="A5806" s="85"/>
      <c r="B5806" s="85"/>
      <c r="C5806" s="85"/>
      <c r="D5806" s="85"/>
      <c r="E5806" s="85"/>
      <c r="F5806" s="85"/>
      <c r="G5806" s="85"/>
      <c r="H5806" s="85"/>
    </row>
    <row r="5807" spans="1:8">
      <c r="A5807" s="85"/>
      <c r="B5807" s="85"/>
      <c r="C5807" s="85"/>
      <c r="D5807" s="85"/>
      <c r="E5807" s="85"/>
      <c r="F5807" s="85"/>
      <c r="G5807" s="85"/>
      <c r="H5807" s="85"/>
    </row>
    <row r="5808" spans="1:8">
      <c r="A5808" s="85"/>
      <c r="B5808" s="85"/>
      <c r="C5808" s="85"/>
      <c r="D5808" s="85"/>
      <c r="E5808" s="85"/>
      <c r="F5808" s="85"/>
      <c r="G5808" s="85"/>
      <c r="H5808" s="85"/>
    </row>
    <row r="5809" spans="1:8">
      <c r="A5809" s="85"/>
      <c r="B5809" s="85"/>
      <c r="C5809" s="85"/>
      <c r="D5809" s="85"/>
      <c r="E5809" s="85"/>
      <c r="F5809" s="85"/>
      <c r="G5809" s="85"/>
      <c r="H5809" s="85"/>
    </row>
    <row r="5810" spans="1:8">
      <c r="A5810" s="85"/>
      <c r="B5810" s="85"/>
      <c r="C5810" s="85"/>
      <c r="D5810" s="85"/>
      <c r="E5810" s="85"/>
      <c r="F5810" s="85"/>
      <c r="G5810" s="85"/>
      <c r="H5810" s="85"/>
    </row>
    <row r="5811" spans="1:8">
      <c r="A5811" s="85"/>
      <c r="B5811" s="85"/>
      <c r="C5811" s="85"/>
      <c r="D5811" s="85"/>
      <c r="E5811" s="85"/>
      <c r="F5811" s="85"/>
      <c r="G5811" s="85"/>
      <c r="H5811" s="85"/>
    </row>
    <row r="5812" spans="1:8">
      <c r="A5812" s="85"/>
      <c r="B5812" s="85"/>
      <c r="C5812" s="85"/>
      <c r="D5812" s="85"/>
      <c r="E5812" s="85"/>
      <c r="F5812" s="85"/>
      <c r="G5812" s="85"/>
      <c r="H5812" s="85"/>
    </row>
    <row r="5813" spans="1:8">
      <c r="A5813" s="85"/>
      <c r="B5813" s="85"/>
      <c r="C5813" s="85"/>
      <c r="D5813" s="85"/>
      <c r="E5813" s="85"/>
      <c r="F5813" s="85"/>
      <c r="G5813" s="85"/>
      <c r="H5813" s="85"/>
    </row>
    <row r="5814" spans="1:8">
      <c r="A5814" s="85"/>
      <c r="B5814" s="85"/>
      <c r="C5814" s="85"/>
      <c r="D5814" s="85"/>
      <c r="E5814" s="85"/>
      <c r="F5814" s="85"/>
      <c r="G5814" s="85"/>
      <c r="H5814" s="85"/>
    </row>
    <row r="5815" spans="1:8">
      <c r="A5815" s="85"/>
      <c r="B5815" s="85"/>
      <c r="C5815" s="85"/>
      <c r="D5815" s="85"/>
      <c r="E5815" s="85"/>
      <c r="F5815" s="85"/>
      <c r="G5815" s="85"/>
      <c r="H5815" s="85"/>
    </row>
    <row r="5816" spans="1:8">
      <c r="A5816" s="85"/>
      <c r="B5816" s="85"/>
      <c r="C5816" s="85"/>
      <c r="D5816" s="85"/>
      <c r="E5816" s="85"/>
      <c r="F5816" s="85"/>
      <c r="G5816" s="85"/>
      <c r="H5816" s="85"/>
    </row>
    <row r="5817" spans="1:8">
      <c r="A5817" s="85"/>
      <c r="B5817" s="85"/>
      <c r="C5817" s="85"/>
      <c r="D5817" s="85"/>
      <c r="E5817" s="85"/>
      <c r="F5817" s="85"/>
      <c r="G5817" s="85"/>
      <c r="H5817" s="85"/>
    </row>
    <row r="5818" spans="1:8">
      <c r="A5818" s="85"/>
      <c r="B5818" s="85"/>
      <c r="C5818" s="85"/>
      <c r="D5818" s="85"/>
      <c r="E5818" s="85"/>
      <c r="F5818" s="85"/>
      <c r="G5818" s="85"/>
      <c r="H5818" s="85"/>
    </row>
    <row r="5819" spans="1:8">
      <c r="A5819" s="85"/>
      <c r="B5819" s="85"/>
      <c r="C5819" s="85"/>
      <c r="D5819" s="85"/>
      <c r="E5819" s="85"/>
      <c r="F5819" s="85"/>
      <c r="G5819" s="85"/>
      <c r="H5819" s="85"/>
    </row>
    <row r="5820" spans="1:8">
      <c r="A5820" s="85"/>
      <c r="B5820" s="85"/>
      <c r="C5820" s="85"/>
      <c r="D5820" s="85"/>
      <c r="E5820" s="85"/>
      <c r="F5820" s="85"/>
      <c r="G5820" s="85"/>
      <c r="H5820" s="85"/>
    </row>
    <row r="5821" spans="1:8">
      <c r="A5821" s="85"/>
      <c r="B5821" s="85"/>
      <c r="C5821" s="85"/>
      <c r="D5821" s="85"/>
      <c r="E5821" s="85"/>
      <c r="F5821" s="85"/>
      <c r="G5821" s="85"/>
      <c r="H5821" s="85"/>
    </row>
    <row r="5822" spans="1:8">
      <c r="A5822" s="85"/>
      <c r="B5822" s="85"/>
      <c r="C5822" s="85"/>
      <c r="D5822" s="85"/>
      <c r="E5822" s="85"/>
      <c r="F5822" s="85"/>
      <c r="G5822" s="85"/>
      <c r="H5822" s="85"/>
    </row>
    <row r="5823" spans="1:8">
      <c r="A5823" s="85"/>
      <c r="B5823" s="85"/>
      <c r="C5823" s="85"/>
      <c r="D5823" s="85"/>
      <c r="E5823" s="85"/>
      <c r="F5823" s="85"/>
      <c r="G5823" s="85"/>
      <c r="H5823" s="85"/>
    </row>
    <row r="5824" spans="1:8">
      <c r="A5824" s="85"/>
      <c r="B5824" s="85"/>
      <c r="C5824" s="85"/>
      <c r="D5824" s="85"/>
      <c r="E5824" s="85"/>
      <c r="F5824" s="85"/>
      <c r="G5824" s="85"/>
      <c r="H5824" s="85"/>
    </row>
    <row r="5825" spans="1:8">
      <c r="A5825" s="85"/>
      <c r="B5825" s="85"/>
      <c r="C5825" s="85"/>
      <c r="D5825" s="85"/>
      <c r="E5825" s="85"/>
      <c r="F5825" s="85"/>
      <c r="G5825" s="85"/>
      <c r="H5825" s="85"/>
    </row>
    <row r="5826" spans="1:8">
      <c r="A5826" s="85"/>
      <c r="B5826" s="85"/>
      <c r="C5826" s="85"/>
      <c r="D5826" s="85"/>
      <c r="E5826" s="85"/>
      <c r="F5826" s="85"/>
      <c r="G5826" s="85"/>
      <c r="H5826" s="85"/>
    </row>
    <row r="5827" spans="1:8">
      <c r="A5827" s="85"/>
      <c r="B5827" s="85"/>
      <c r="C5827" s="85"/>
      <c r="D5827" s="85"/>
      <c r="E5827" s="85"/>
      <c r="F5827" s="85"/>
      <c r="G5827" s="85"/>
      <c r="H5827" s="85"/>
    </row>
    <row r="5828" spans="1:8">
      <c r="A5828" s="85"/>
      <c r="B5828" s="85"/>
      <c r="C5828" s="85"/>
      <c r="D5828" s="85"/>
      <c r="E5828" s="85"/>
      <c r="F5828" s="85"/>
      <c r="G5828" s="85"/>
      <c r="H5828" s="85"/>
    </row>
    <row r="5829" spans="1:8">
      <c r="A5829" s="85"/>
      <c r="B5829" s="85"/>
      <c r="C5829" s="85"/>
      <c r="D5829" s="85"/>
      <c r="E5829" s="85"/>
      <c r="F5829" s="85"/>
      <c r="G5829" s="85"/>
      <c r="H5829" s="85"/>
    </row>
    <row r="5830" spans="1:8">
      <c r="A5830" s="85"/>
      <c r="B5830" s="85"/>
      <c r="C5830" s="85"/>
      <c r="D5830" s="85"/>
      <c r="E5830" s="85"/>
      <c r="F5830" s="85"/>
      <c r="G5830" s="85"/>
      <c r="H5830" s="85"/>
    </row>
    <row r="5831" spans="1:8">
      <c r="A5831" s="85"/>
      <c r="B5831" s="85"/>
      <c r="C5831" s="85"/>
      <c r="D5831" s="85"/>
      <c r="E5831" s="85"/>
      <c r="F5831" s="85"/>
      <c r="G5831" s="85"/>
      <c r="H5831" s="85"/>
    </row>
    <row r="5832" spans="1:8">
      <c r="A5832" s="85"/>
      <c r="B5832" s="85"/>
      <c r="C5832" s="85"/>
      <c r="D5832" s="85"/>
      <c r="E5832" s="85"/>
      <c r="F5832" s="85"/>
      <c r="G5832" s="85"/>
      <c r="H5832" s="85"/>
    </row>
    <row r="5833" spans="1:8">
      <c r="A5833" s="85"/>
      <c r="B5833" s="85"/>
      <c r="C5833" s="85"/>
      <c r="D5833" s="85"/>
      <c r="E5833" s="85"/>
      <c r="F5833" s="85"/>
      <c r="G5833" s="85"/>
      <c r="H5833" s="85"/>
    </row>
    <row r="5834" spans="1:8">
      <c r="A5834" s="85"/>
      <c r="B5834" s="85"/>
      <c r="C5834" s="85"/>
      <c r="D5834" s="85"/>
      <c r="E5834" s="85"/>
      <c r="F5834" s="85"/>
      <c r="G5834" s="85"/>
      <c r="H5834" s="85"/>
    </row>
    <row r="5835" spans="1:8">
      <c r="A5835" s="85"/>
      <c r="B5835" s="85"/>
      <c r="C5835" s="85"/>
      <c r="D5835" s="85"/>
      <c r="E5835" s="85"/>
      <c r="F5835" s="85"/>
      <c r="G5835" s="85"/>
      <c r="H5835" s="85"/>
    </row>
    <row r="5836" spans="1:8">
      <c r="A5836" s="85"/>
      <c r="B5836" s="85"/>
      <c r="C5836" s="85"/>
      <c r="D5836" s="85"/>
      <c r="E5836" s="85"/>
      <c r="F5836" s="85"/>
      <c r="G5836" s="85"/>
      <c r="H5836" s="85"/>
    </row>
    <row r="5837" spans="1:8">
      <c r="A5837" s="85"/>
      <c r="B5837" s="85"/>
      <c r="C5837" s="85"/>
      <c r="D5837" s="85"/>
      <c r="E5837" s="85"/>
      <c r="F5837" s="85"/>
      <c r="G5837" s="85"/>
      <c r="H5837" s="85"/>
    </row>
    <row r="5838" spans="1:8">
      <c r="A5838" s="85"/>
      <c r="B5838" s="85"/>
      <c r="C5838" s="85"/>
      <c r="D5838" s="85"/>
      <c r="E5838" s="85"/>
      <c r="F5838" s="85"/>
      <c r="G5838" s="85"/>
      <c r="H5838" s="85"/>
    </row>
    <row r="5839" spans="1:8">
      <c r="A5839" s="85"/>
      <c r="B5839" s="85"/>
      <c r="C5839" s="85"/>
      <c r="D5839" s="85"/>
      <c r="E5839" s="85"/>
      <c r="F5839" s="85"/>
      <c r="G5839" s="85"/>
      <c r="H5839" s="85"/>
    </row>
    <row r="5840" spans="1:8">
      <c r="A5840" s="85"/>
      <c r="B5840" s="85"/>
      <c r="C5840" s="85"/>
      <c r="D5840" s="85"/>
      <c r="E5840" s="85"/>
      <c r="F5840" s="85"/>
      <c r="G5840" s="85"/>
      <c r="H5840" s="85"/>
    </row>
    <row r="5841" spans="1:8">
      <c r="A5841" s="85"/>
      <c r="B5841" s="85"/>
      <c r="C5841" s="85"/>
      <c r="D5841" s="85"/>
      <c r="E5841" s="85"/>
      <c r="F5841" s="85"/>
      <c r="G5841" s="85"/>
      <c r="H5841" s="85"/>
    </row>
    <row r="5842" spans="1:8">
      <c r="A5842" s="85"/>
      <c r="B5842" s="85"/>
      <c r="C5842" s="85"/>
      <c r="D5842" s="85"/>
      <c r="E5842" s="85"/>
      <c r="F5842" s="85"/>
      <c r="G5842" s="85"/>
      <c r="H5842" s="85"/>
    </row>
    <row r="5843" spans="1:8">
      <c r="A5843" s="85"/>
      <c r="B5843" s="85"/>
      <c r="C5843" s="85"/>
      <c r="D5843" s="85"/>
      <c r="E5843" s="85"/>
      <c r="F5843" s="85"/>
      <c r="G5843" s="85"/>
      <c r="H5843" s="85"/>
    </row>
    <row r="5844" spans="1:8">
      <c r="A5844" s="85"/>
      <c r="B5844" s="85"/>
      <c r="C5844" s="85"/>
      <c r="D5844" s="85"/>
      <c r="E5844" s="85"/>
      <c r="F5844" s="85"/>
      <c r="G5844" s="85"/>
      <c r="H5844" s="85"/>
    </row>
    <row r="5845" spans="1:8">
      <c r="A5845" s="85"/>
      <c r="B5845" s="85"/>
      <c r="C5845" s="85"/>
      <c r="D5845" s="85"/>
      <c r="E5845" s="85"/>
      <c r="F5845" s="85"/>
      <c r="G5845" s="85"/>
      <c r="H5845" s="85"/>
    </row>
    <row r="5846" spans="1:8">
      <c r="A5846" s="85"/>
      <c r="B5846" s="85"/>
      <c r="C5846" s="85"/>
      <c r="D5846" s="85"/>
      <c r="E5846" s="85"/>
      <c r="F5846" s="85"/>
      <c r="G5846" s="85"/>
      <c r="H5846" s="85"/>
    </row>
    <row r="5847" spans="1:8">
      <c r="A5847" s="85"/>
      <c r="B5847" s="85"/>
      <c r="C5847" s="85"/>
      <c r="D5847" s="85"/>
      <c r="E5847" s="85"/>
      <c r="F5847" s="85"/>
      <c r="G5847" s="85"/>
      <c r="H5847" s="85"/>
    </row>
    <row r="5848" spans="1:8">
      <c r="A5848" s="85"/>
      <c r="B5848" s="85"/>
      <c r="C5848" s="85"/>
      <c r="D5848" s="85"/>
      <c r="E5848" s="85"/>
      <c r="F5848" s="85"/>
      <c r="G5848" s="85"/>
      <c r="H5848" s="85"/>
    </row>
    <row r="5849" spans="1:8">
      <c r="A5849" s="85"/>
      <c r="B5849" s="85"/>
      <c r="C5849" s="85"/>
      <c r="D5849" s="85"/>
      <c r="E5849" s="85"/>
      <c r="F5849" s="85"/>
      <c r="G5849" s="85"/>
      <c r="H5849" s="85"/>
    </row>
    <row r="5850" spans="1:8">
      <c r="A5850" s="85"/>
      <c r="B5850" s="85"/>
      <c r="C5850" s="85"/>
      <c r="D5850" s="85"/>
      <c r="E5850" s="85"/>
      <c r="F5850" s="85"/>
      <c r="G5850" s="85"/>
      <c r="H5850" s="85"/>
    </row>
    <row r="5851" spans="1:8">
      <c r="A5851" s="85"/>
      <c r="B5851" s="85"/>
      <c r="C5851" s="85"/>
      <c r="D5851" s="85"/>
      <c r="E5851" s="85"/>
      <c r="F5851" s="85"/>
      <c r="G5851" s="85"/>
      <c r="H5851" s="85"/>
    </row>
    <row r="5852" spans="1:8">
      <c r="A5852" s="85"/>
      <c r="B5852" s="85"/>
      <c r="C5852" s="85"/>
      <c r="D5852" s="85"/>
      <c r="E5852" s="85"/>
      <c r="F5852" s="85"/>
      <c r="G5852" s="85"/>
      <c r="H5852" s="85"/>
    </row>
    <row r="5853" spans="1:8">
      <c r="A5853" s="85"/>
      <c r="B5853" s="85"/>
      <c r="C5853" s="85"/>
      <c r="D5853" s="85"/>
      <c r="E5853" s="85"/>
      <c r="F5853" s="85"/>
      <c r="G5853" s="85"/>
      <c r="H5853" s="85"/>
    </row>
    <row r="5854" spans="1:8">
      <c r="A5854" s="85"/>
      <c r="B5854" s="85"/>
      <c r="C5854" s="85"/>
      <c r="D5854" s="85"/>
      <c r="E5854" s="85"/>
      <c r="F5854" s="85"/>
      <c r="G5854" s="85"/>
      <c r="H5854" s="85"/>
    </row>
    <row r="5855" spans="1:8">
      <c r="A5855" s="85"/>
      <c r="B5855" s="85"/>
      <c r="C5855" s="85"/>
      <c r="D5855" s="85"/>
      <c r="E5855" s="85"/>
      <c r="F5855" s="85"/>
      <c r="G5855" s="85"/>
      <c r="H5855" s="85"/>
    </row>
    <row r="5856" spans="1:8">
      <c r="A5856" s="85"/>
      <c r="B5856" s="85"/>
      <c r="C5856" s="85"/>
      <c r="D5856" s="85"/>
      <c r="E5856" s="85"/>
      <c r="F5856" s="85"/>
      <c r="G5856" s="85"/>
      <c r="H5856" s="85"/>
    </row>
    <row r="5857" spans="1:8">
      <c r="A5857" s="85"/>
      <c r="B5857" s="85"/>
      <c r="C5857" s="85"/>
      <c r="D5857" s="85"/>
      <c r="E5857" s="85"/>
      <c r="F5857" s="85"/>
      <c r="G5857" s="85"/>
      <c r="H5857" s="85"/>
    </row>
    <row r="5858" spans="1:8">
      <c r="A5858" s="85"/>
      <c r="B5858" s="85"/>
      <c r="C5858" s="85"/>
      <c r="D5858" s="85"/>
      <c r="E5858" s="85"/>
      <c r="F5858" s="85"/>
      <c r="G5858" s="85"/>
      <c r="H5858" s="85"/>
    </row>
    <row r="5859" spans="1:8">
      <c r="A5859" s="85"/>
      <c r="B5859" s="85"/>
      <c r="C5859" s="85"/>
      <c r="D5859" s="85"/>
      <c r="E5859" s="85"/>
      <c r="F5859" s="85"/>
      <c r="G5859" s="85"/>
      <c r="H5859" s="85"/>
    </row>
    <row r="5860" spans="1:8">
      <c r="A5860" s="85"/>
      <c r="B5860" s="85"/>
      <c r="C5860" s="85"/>
      <c r="D5860" s="85"/>
      <c r="E5860" s="85"/>
      <c r="F5860" s="85"/>
      <c r="G5860" s="85"/>
      <c r="H5860" s="85"/>
    </row>
    <row r="5861" spans="1:8">
      <c r="A5861" s="85"/>
      <c r="B5861" s="85"/>
      <c r="C5861" s="85"/>
      <c r="D5861" s="85"/>
      <c r="E5861" s="85"/>
      <c r="F5861" s="85"/>
      <c r="G5861" s="85"/>
      <c r="H5861" s="85"/>
    </row>
    <row r="5862" spans="1:8">
      <c r="A5862" s="85"/>
      <c r="B5862" s="85"/>
      <c r="C5862" s="85"/>
      <c r="D5862" s="85"/>
      <c r="E5862" s="85"/>
      <c r="F5862" s="85"/>
      <c r="G5862" s="85"/>
      <c r="H5862" s="85"/>
    </row>
    <row r="5863" spans="1:8">
      <c r="A5863" s="85"/>
      <c r="B5863" s="85"/>
      <c r="C5863" s="85"/>
      <c r="D5863" s="85"/>
      <c r="E5863" s="85"/>
      <c r="F5863" s="85"/>
      <c r="G5863" s="85"/>
      <c r="H5863" s="85"/>
    </row>
    <row r="5864" spans="1:8">
      <c r="A5864" s="85"/>
      <c r="B5864" s="85"/>
      <c r="C5864" s="85"/>
      <c r="D5864" s="85"/>
      <c r="E5864" s="85"/>
      <c r="F5864" s="85"/>
      <c r="G5864" s="85"/>
      <c r="H5864" s="85"/>
    </row>
    <row r="5865" spans="1:8">
      <c r="A5865" s="85"/>
      <c r="B5865" s="85"/>
      <c r="C5865" s="85"/>
      <c r="D5865" s="85"/>
      <c r="E5865" s="85"/>
      <c r="F5865" s="85"/>
      <c r="G5865" s="85"/>
      <c r="H5865" s="85"/>
    </row>
    <row r="5866" spans="1:8">
      <c r="A5866" s="85"/>
      <c r="B5866" s="85"/>
      <c r="C5866" s="85"/>
      <c r="D5866" s="85"/>
      <c r="E5866" s="85"/>
      <c r="F5866" s="85"/>
      <c r="G5866" s="85"/>
      <c r="H5866" s="85"/>
    </row>
    <row r="5867" spans="1:8">
      <c r="A5867" s="85"/>
      <c r="B5867" s="85"/>
      <c r="C5867" s="85"/>
      <c r="D5867" s="85"/>
      <c r="E5867" s="85"/>
      <c r="F5867" s="85"/>
      <c r="G5867" s="85"/>
      <c r="H5867" s="85"/>
    </row>
    <row r="5868" spans="1:8">
      <c r="A5868" s="85"/>
      <c r="B5868" s="85"/>
      <c r="C5868" s="85"/>
      <c r="D5868" s="85"/>
      <c r="E5868" s="85"/>
      <c r="F5868" s="85"/>
      <c r="G5868" s="85"/>
      <c r="H5868" s="85"/>
    </row>
    <row r="5869" spans="1:8">
      <c r="A5869" s="85"/>
      <c r="B5869" s="85"/>
      <c r="C5869" s="85"/>
      <c r="D5869" s="85"/>
      <c r="E5869" s="85"/>
      <c r="F5869" s="85"/>
      <c r="G5869" s="85"/>
      <c r="H5869" s="85"/>
    </row>
    <row r="5870" spans="1:8">
      <c r="A5870" s="85"/>
      <c r="B5870" s="85"/>
      <c r="C5870" s="85"/>
      <c r="D5870" s="85"/>
      <c r="E5870" s="85"/>
      <c r="F5870" s="85"/>
      <c r="G5870" s="85"/>
      <c r="H5870" s="85"/>
    </row>
    <row r="5871" spans="1:8">
      <c r="A5871" s="85"/>
      <c r="B5871" s="85"/>
      <c r="C5871" s="85"/>
      <c r="D5871" s="85"/>
      <c r="E5871" s="85"/>
      <c r="F5871" s="85"/>
      <c r="G5871" s="85"/>
      <c r="H5871" s="85"/>
    </row>
    <row r="5872" spans="1:8">
      <c r="A5872" s="85"/>
      <c r="B5872" s="85"/>
      <c r="C5872" s="85"/>
      <c r="D5872" s="85"/>
      <c r="E5872" s="85"/>
      <c r="F5872" s="85"/>
      <c r="G5872" s="85"/>
      <c r="H5872" s="85"/>
    </row>
    <row r="5873" spans="1:8">
      <c r="A5873" s="85"/>
      <c r="B5873" s="85"/>
      <c r="C5873" s="85"/>
      <c r="D5873" s="85"/>
      <c r="E5873" s="85"/>
      <c r="F5873" s="85"/>
      <c r="G5873" s="85"/>
      <c r="H5873" s="85"/>
    </row>
    <row r="5874" spans="1:8">
      <c r="A5874" s="85"/>
      <c r="B5874" s="85"/>
      <c r="C5874" s="85"/>
      <c r="D5874" s="85"/>
      <c r="E5874" s="85"/>
      <c r="F5874" s="85"/>
      <c r="G5874" s="85"/>
      <c r="H5874" s="85"/>
    </row>
    <row r="5875" spans="1:8">
      <c r="A5875" s="85"/>
      <c r="B5875" s="85"/>
      <c r="C5875" s="85"/>
      <c r="D5875" s="85"/>
      <c r="E5875" s="85"/>
      <c r="F5875" s="85"/>
      <c r="G5875" s="85"/>
      <c r="H5875" s="85"/>
    </row>
    <row r="5876" spans="1:8">
      <c r="A5876" s="85"/>
      <c r="B5876" s="85"/>
      <c r="C5876" s="85"/>
      <c r="D5876" s="85"/>
      <c r="E5876" s="85"/>
      <c r="F5876" s="85"/>
      <c r="G5876" s="85"/>
      <c r="H5876" s="85"/>
    </row>
    <row r="5877" spans="1:8">
      <c r="A5877" s="85"/>
      <c r="B5877" s="85"/>
      <c r="C5877" s="85"/>
      <c r="D5877" s="85"/>
      <c r="E5877" s="85"/>
      <c r="F5877" s="85"/>
      <c r="G5877" s="85"/>
      <c r="H5877" s="85"/>
    </row>
    <row r="5878" spans="1:8">
      <c r="A5878" s="85"/>
      <c r="B5878" s="85"/>
      <c r="C5878" s="85"/>
      <c r="D5878" s="85"/>
      <c r="E5878" s="85"/>
      <c r="F5878" s="85"/>
      <c r="G5878" s="85"/>
      <c r="H5878" s="85"/>
    </row>
    <row r="5879" spans="1:8">
      <c r="A5879" s="85"/>
      <c r="B5879" s="85"/>
      <c r="C5879" s="85"/>
      <c r="D5879" s="85"/>
      <c r="E5879" s="85"/>
      <c r="F5879" s="85"/>
      <c r="G5879" s="85"/>
      <c r="H5879" s="85"/>
    </row>
    <row r="5880" spans="1:8">
      <c r="A5880" s="85"/>
      <c r="B5880" s="85"/>
      <c r="C5880" s="85"/>
      <c r="D5880" s="85"/>
      <c r="E5880" s="85"/>
      <c r="F5880" s="85"/>
      <c r="G5880" s="85"/>
      <c r="H5880" s="85"/>
    </row>
    <row r="5881" spans="1:8">
      <c r="A5881" s="85"/>
      <c r="B5881" s="85"/>
      <c r="C5881" s="85"/>
      <c r="D5881" s="85"/>
      <c r="E5881" s="85"/>
      <c r="F5881" s="85"/>
      <c r="G5881" s="85"/>
      <c r="H5881" s="85"/>
    </row>
    <row r="5882" spans="1:8">
      <c r="A5882" s="85"/>
      <c r="B5882" s="85"/>
      <c r="C5882" s="85"/>
      <c r="D5882" s="85"/>
      <c r="E5882" s="85"/>
      <c r="F5882" s="85"/>
      <c r="G5882" s="85"/>
      <c r="H5882" s="85"/>
    </row>
    <row r="5883" spans="1:8">
      <c r="A5883" s="85"/>
      <c r="B5883" s="85"/>
      <c r="C5883" s="85"/>
      <c r="D5883" s="85"/>
      <c r="E5883" s="85"/>
      <c r="F5883" s="85"/>
      <c r="G5883" s="85"/>
      <c r="H5883" s="85"/>
    </row>
    <row r="5884" spans="1:8">
      <c r="A5884" s="85"/>
      <c r="B5884" s="85"/>
      <c r="C5884" s="85"/>
      <c r="D5884" s="85"/>
      <c r="E5884" s="85"/>
      <c r="F5884" s="85"/>
      <c r="G5884" s="85"/>
      <c r="H5884" s="85"/>
    </row>
    <row r="5885" spans="1:8">
      <c r="A5885" s="85"/>
      <c r="B5885" s="85"/>
      <c r="C5885" s="85"/>
      <c r="D5885" s="85"/>
      <c r="E5885" s="85"/>
      <c r="F5885" s="85"/>
      <c r="G5885" s="85"/>
      <c r="H5885" s="85"/>
    </row>
    <row r="5886" spans="1:8">
      <c r="A5886" s="85"/>
      <c r="B5886" s="85"/>
      <c r="C5886" s="85"/>
      <c r="D5886" s="85"/>
      <c r="E5886" s="85"/>
      <c r="F5886" s="85"/>
      <c r="G5886" s="85"/>
      <c r="H5886" s="85"/>
    </row>
    <row r="5887" spans="1:8">
      <c r="A5887" s="85"/>
      <c r="B5887" s="85"/>
      <c r="C5887" s="85"/>
      <c r="D5887" s="85"/>
      <c r="E5887" s="85"/>
      <c r="F5887" s="85"/>
      <c r="G5887" s="85"/>
      <c r="H5887" s="85"/>
    </row>
    <row r="5888" spans="1:8">
      <c r="A5888" s="85"/>
      <c r="B5888" s="85"/>
      <c r="C5888" s="85"/>
      <c r="D5888" s="85"/>
      <c r="E5888" s="85"/>
      <c r="F5888" s="85"/>
      <c r="G5888" s="85"/>
      <c r="H5888" s="85"/>
    </row>
    <row r="5889" spans="1:8">
      <c r="A5889" s="85"/>
      <c r="B5889" s="85"/>
      <c r="C5889" s="85"/>
      <c r="D5889" s="85"/>
      <c r="E5889" s="85"/>
      <c r="F5889" s="85"/>
      <c r="G5889" s="85"/>
      <c r="H5889" s="85"/>
    </row>
    <row r="5890" spans="1:8">
      <c r="A5890" s="85"/>
      <c r="B5890" s="85"/>
      <c r="C5890" s="85"/>
      <c r="D5890" s="85"/>
      <c r="E5890" s="85"/>
      <c r="F5890" s="85"/>
      <c r="G5890" s="85"/>
      <c r="H5890" s="85"/>
    </row>
    <row r="5891" spans="1:8">
      <c r="A5891" s="85"/>
      <c r="B5891" s="85"/>
      <c r="C5891" s="85"/>
      <c r="D5891" s="85"/>
      <c r="E5891" s="85"/>
      <c r="F5891" s="85"/>
      <c r="G5891" s="85"/>
      <c r="H5891" s="85"/>
    </row>
    <row r="5892" spans="1:8">
      <c r="A5892" s="85"/>
      <c r="B5892" s="85"/>
      <c r="C5892" s="85"/>
      <c r="D5892" s="85"/>
      <c r="E5892" s="85"/>
      <c r="F5892" s="85"/>
      <c r="G5892" s="85"/>
      <c r="H5892" s="85"/>
    </row>
    <row r="5893" spans="1:8">
      <c r="A5893" s="85"/>
      <c r="B5893" s="85"/>
      <c r="C5893" s="85"/>
      <c r="D5893" s="85"/>
      <c r="E5893" s="85"/>
      <c r="F5893" s="85"/>
      <c r="G5893" s="85"/>
      <c r="H5893" s="85"/>
    </row>
    <row r="5894" spans="1:8">
      <c r="A5894" s="85"/>
      <c r="B5894" s="85"/>
      <c r="C5894" s="85"/>
      <c r="D5894" s="85"/>
      <c r="E5894" s="85"/>
      <c r="F5894" s="85"/>
      <c r="G5894" s="85"/>
      <c r="H5894" s="85"/>
    </row>
    <row r="5895" spans="1:8">
      <c r="A5895" s="85"/>
      <c r="B5895" s="85"/>
      <c r="C5895" s="85"/>
      <c r="D5895" s="85"/>
      <c r="E5895" s="85"/>
      <c r="F5895" s="85"/>
      <c r="G5895" s="85"/>
      <c r="H5895" s="85"/>
    </row>
    <row r="5896" spans="1:8">
      <c r="A5896" s="85"/>
      <c r="B5896" s="85"/>
      <c r="C5896" s="85"/>
      <c r="D5896" s="85"/>
      <c r="E5896" s="85"/>
      <c r="F5896" s="85"/>
      <c r="G5896" s="85"/>
      <c r="H5896" s="85"/>
    </row>
    <row r="5897" spans="1:8">
      <c r="A5897" s="85"/>
      <c r="B5897" s="85"/>
      <c r="C5897" s="85"/>
      <c r="D5897" s="85"/>
      <c r="E5897" s="85"/>
      <c r="F5897" s="85"/>
      <c r="G5897" s="85"/>
      <c r="H5897" s="85"/>
    </row>
    <row r="5898" spans="1:8">
      <c r="A5898" s="85"/>
      <c r="B5898" s="85"/>
      <c r="C5898" s="85"/>
      <c r="D5898" s="85"/>
      <c r="E5898" s="85"/>
      <c r="F5898" s="85"/>
      <c r="G5898" s="85"/>
      <c r="H5898" s="85"/>
    </row>
    <row r="5899" spans="1:8">
      <c r="A5899" s="85"/>
      <c r="B5899" s="85"/>
      <c r="C5899" s="85"/>
      <c r="D5899" s="85"/>
      <c r="E5899" s="85"/>
      <c r="F5899" s="85"/>
      <c r="G5899" s="85"/>
      <c r="H5899" s="85"/>
    </row>
    <row r="5900" spans="1:8">
      <c r="A5900" s="85"/>
      <c r="B5900" s="85"/>
      <c r="C5900" s="85"/>
      <c r="D5900" s="85"/>
      <c r="E5900" s="85"/>
      <c r="F5900" s="85"/>
      <c r="G5900" s="85"/>
      <c r="H5900" s="85"/>
    </row>
    <row r="5901" spans="1:8">
      <c r="A5901" s="85"/>
      <c r="B5901" s="85"/>
      <c r="C5901" s="85"/>
      <c r="D5901" s="85"/>
      <c r="E5901" s="85"/>
      <c r="F5901" s="85"/>
      <c r="G5901" s="85"/>
      <c r="H5901" s="85"/>
    </row>
    <row r="5902" spans="1:8">
      <c r="A5902" s="85"/>
      <c r="B5902" s="85"/>
      <c r="C5902" s="85"/>
      <c r="D5902" s="85"/>
      <c r="E5902" s="85"/>
      <c r="F5902" s="85"/>
      <c r="G5902" s="85"/>
      <c r="H5902" s="85"/>
    </row>
    <row r="5903" spans="1:8">
      <c r="A5903" s="85"/>
      <c r="B5903" s="85"/>
      <c r="C5903" s="85"/>
      <c r="D5903" s="85"/>
      <c r="E5903" s="85"/>
      <c r="F5903" s="85"/>
      <c r="G5903" s="85"/>
      <c r="H5903" s="85"/>
    </row>
    <row r="5904" spans="1:8">
      <c r="A5904" s="85"/>
      <c r="B5904" s="85"/>
      <c r="C5904" s="85"/>
      <c r="D5904" s="85"/>
      <c r="E5904" s="85"/>
      <c r="F5904" s="85"/>
      <c r="G5904" s="85"/>
      <c r="H5904" s="85"/>
    </row>
    <row r="5905" spans="1:8">
      <c r="A5905" s="85"/>
      <c r="B5905" s="85"/>
      <c r="C5905" s="85"/>
      <c r="D5905" s="85"/>
      <c r="E5905" s="85"/>
      <c r="F5905" s="85"/>
      <c r="G5905" s="85"/>
      <c r="H5905" s="85"/>
    </row>
    <row r="5906" spans="1:8">
      <c r="A5906" s="85"/>
      <c r="B5906" s="85"/>
      <c r="C5906" s="85"/>
      <c r="D5906" s="85"/>
      <c r="E5906" s="85"/>
      <c r="F5906" s="85"/>
      <c r="G5906" s="85"/>
      <c r="H5906" s="85"/>
    </row>
    <row r="5907" spans="1:8">
      <c r="A5907" s="85"/>
      <c r="B5907" s="85"/>
      <c r="C5907" s="85"/>
      <c r="D5907" s="85"/>
      <c r="E5907" s="85"/>
      <c r="F5907" s="85"/>
      <c r="G5907" s="85"/>
      <c r="H5907" s="85"/>
    </row>
    <row r="5908" spans="1:8">
      <c r="A5908" s="85"/>
      <c r="B5908" s="85"/>
      <c r="C5908" s="85"/>
      <c r="D5908" s="85"/>
      <c r="E5908" s="85"/>
      <c r="F5908" s="85"/>
      <c r="G5908" s="85"/>
      <c r="H5908" s="85"/>
    </row>
    <row r="5909" spans="1:8">
      <c r="A5909" s="85"/>
      <c r="B5909" s="85"/>
      <c r="C5909" s="85"/>
      <c r="D5909" s="85"/>
      <c r="E5909" s="85"/>
      <c r="F5909" s="85"/>
      <c r="G5909" s="85"/>
      <c r="H5909" s="85"/>
    </row>
    <row r="5910" spans="1:8">
      <c r="A5910" s="85"/>
      <c r="B5910" s="85"/>
      <c r="C5910" s="85"/>
      <c r="D5910" s="85"/>
      <c r="E5910" s="85"/>
      <c r="F5910" s="85"/>
      <c r="G5910" s="85"/>
      <c r="H5910" s="85"/>
    </row>
    <row r="5911" spans="1:8">
      <c r="A5911" s="85"/>
      <c r="B5911" s="85"/>
      <c r="C5911" s="85"/>
      <c r="D5911" s="85"/>
      <c r="E5911" s="85"/>
      <c r="F5911" s="85"/>
      <c r="G5911" s="85"/>
      <c r="H5911" s="85"/>
    </row>
    <row r="5912" spans="1:8">
      <c r="A5912" s="85"/>
      <c r="B5912" s="85"/>
      <c r="C5912" s="85"/>
      <c r="D5912" s="85"/>
      <c r="E5912" s="85"/>
      <c r="F5912" s="85"/>
      <c r="G5912" s="85"/>
      <c r="H5912" s="85"/>
    </row>
    <row r="5913" spans="1:8">
      <c r="A5913" s="85"/>
      <c r="B5913" s="85"/>
      <c r="C5913" s="85"/>
      <c r="D5913" s="85"/>
      <c r="E5913" s="85"/>
      <c r="F5913" s="85"/>
      <c r="G5913" s="85"/>
      <c r="H5913" s="85"/>
    </row>
    <row r="5914" spans="1:8">
      <c r="A5914" s="85"/>
      <c r="B5914" s="85"/>
      <c r="C5914" s="85"/>
      <c r="D5914" s="85"/>
      <c r="E5914" s="85"/>
      <c r="F5914" s="85"/>
      <c r="G5914" s="85"/>
      <c r="H5914" s="85"/>
    </row>
    <row r="5915" spans="1:8">
      <c r="A5915" s="85"/>
      <c r="B5915" s="85"/>
      <c r="C5915" s="85"/>
      <c r="D5915" s="85"/>
      <c r="E5915" s="85"/>
      <c r="F5915" s="85"/>
      <c r="G5915" s="85"/>
      <c r="H5915" s="85"/>
    </row>
    <row r="5916" spans="1:8">
      <c r="A5916" s="85"/>
      <c r="B5916" s="85"/>
      <c r="C5916" s="85"/>
      <c r="D5916" s="85"/>
      <c r="E5916" s="85"/>
      <c r="F5916" s="85"/>
      <c r="G5916" s="85"/>
      <c r="H5916" s="85"/>
    </row>
    <row r="5917" spans="1:8">
      <c r="A5917" s="85"/>
      <c r="B5917" s="85"/>
      <c r="C5917" s="85"/>
      <c r="D5917" s="85"/>
      <c r="E5917" s="85"/>
      <c r="F5917" s="85"/>
      <c r="G5917" s="85"/>
      <c r="H5917" s="85"/>
    </row>
    <row r="5918" spans="1:8">
      <c r="A5918" s="85"/>
      <c r="B5918" s="85"/>
      <c r="C5918" s="85"/>
      <c r="D5918" s="85"/>
      <c r="E5918" s="85"/>
      <c r="F5918" s="85"/>
      <c r="G5918" s="85"/>
      <c r="H5918" s="85"/>
    </row>
    <row r="5919" spans="1:8">
      <c r="A5919" s="85"/>
      <c r="B5919" s="85"/>
      <c r="C5919" s="85"/>
      <c r="D5919" s="85"/>
      <c r="E5919" s="85"/>
      <c r="F5919" s="85"/>
      <c r="G5919" s="85"/>
      <c r="H5919" s="85"/>
    </row>
    <row r="5920" spans="1:8">
      <c r="A5920" s="85"/>
      <c r="B5920" s="85"/>
      <c r="C5920" s="85"/>
      <c r="D5920" s="85"/>
      <c r="E5920" s="85"/>
      <c r="F5920" s="85"/>
      <c r="G5920" s="85"/>
      <c r="H5920" s="85"/>
    </row>
    <row r="5921" spans="1:8">
      <c r="A5921" s="85"/>
      <c r="B5921" s="85"/>
      <c r="C5921" s="85"/>
      <c r="D5921" s="85"/>
      <c r="E5921" s="85"/>
      <c r="F5921" s="85"/>
      <c r="G5921" s="85"/>
      <c r="H5921" s="85"/>
    </row>
    <row r="5922" spans="1:8">
      <c r="A5922" s="85"/>
      <c r="B5922" s="85"/>
      <c r="C5922" s="85"/>
      <c r="D5922" s="85"/>
      <c r="E5922" s="85"/>
      <c r="F5922" s="85"/>
      <c r="G5922" s="85"/>
      <c r="H5922" s="85"/>
    </row>
    <row r="5923" spans="1:8">
      <c r="A5923" s="85"/>
      <c r="B5923" s="85"/>
      <c r="C5923" s="85"/>
      <c r="D5923" s="85"/>
      <c r="E5923" s="85"/>
      <c r="F5923" s="85"/>
      <c r="G5923" s="85"/>
      <c r="H5923" s="85"/>
    </row>
    <row r="5924" spans="1:8">
      <c r="A5924" s="85"/>
      <c r="B5924" s="85"/>
      <c r="C5924" s="85"/>
      <c r="D5924" s="85"/>
      <c r="E5924" s="85"/>
      <c r="F5924" s="85"/>
      <c r="G5924" s="85"/>
      <c r="H5924" s="85"/>
    </row>
    <row r="5925" spans="1:8">
      <c r="A5925" s="85"/>
      <c r="B5925" s="85"/>
      <c r="C5925" s="85"/>
      <c r="D5925" s="85"/>
      <c r="E5925" s="85"/>
      <c r="F5925" s="85"/>
      <c r="G5925" s="85"/>
      <c r="H5925" s="85"/>
    </row>
    <row r="5926" spans="1:8">
      <c r="A5926" s="85"/>
      <c r="B5926" s="85"/>
      <c r="C5926" s="85"/>
      <c r="D5926" s="85"/>
      <c r="E5926" s="85"/>
      <c r="F5926" s="85"/>
      <c r="G5926" s="85"/>
      <c r="H5926" s="85"/>
    </row>
    <row r="5927" spans="1:8">
      <c r="A5927" s="85"/>
      <c r="B5927" s="85"/>
      <c r="C5927" s="85"/>
      <c r="D5927" s="85"/>
      <c r="E5927" s="85"/>
      <c r="F5927" s="85"/>
      <c r="G5927" s="85"/>
      <c r="H5927" s="85"/>
    </row>
    <row r="5928" spans="1:8">
      <c r="A5928" s="85"/>
      <c r="B5928" s="85"/>
      <c r="C5928" s="85"/>
      <c r="D5928" s="85"/>
      <c r="E5928" s="85"/>
      <c r="F5928" s="85"/>
      <c r="G5928" s="85"/>
      <c r="H5928" s="85"/>
    </row>
    <row r="5929" spans="1:8">
      <c r="A5929" s="85"/>
      <c r="B5929" s="85"/>
      <c r="C5929" s="85"/>
      <c r="D5929" s="85"/>
      <c r="E5929" s="85"/>
      <c r="F5929" s="85"/>
      <c r="G5929" s="85"/>
      <c r="H5929" s="85"/>
    </row>
    <row r="5930" spans="1:8">
      <c r="A5930" s="85"/>
      <c r="B5930" s="85"/>
      <c r="C5930" s="85"/>
      <c r="D5930" s="85"/>
      <c r="E5930" s="85"/>
      <c r="F5930" s="85"/>
      <c r="G5930" s="85"/>
      <c r="H5930" s="85"/>
    </row>
    <row r="5931" spans="1:8">
      <c r="A5931" s="85"/>
      <c r="B5931" s="85"/>
      <c r="C5931" s="85"/>
      <c r="D5931" s="85"/>
      <c r="E5931" s="85"/>
      <c r="F5931" s="85"/>
      <c r="G5931" s="85"/>
      <c r="H5931" s="85"/>
    </row>
    <row r="5932" spans="1:8">
      <c r="A5932" s="85"/>
      <c r="B5932" s="85"/>
      <c r="C5932" s="85"/>
      <c r="D5932" s="85"/>
      <c r="E5932" s="85"/>
      <c r="F5932" s="85"/>
      <c r="G5932" s="85"/>
      <c r="H5932" s="85"/>
    </row>
    <row r="5933" spans="1:8">
      <c r="A5933" s="85"/>
      <c r="B5933" s="85"/>
      <c r="C5933" s="85"/>
      <c r="D5933" s="85"/>
      <c r="E5933" s="85"/>
      <c r="F5933" s="85"/>
      <c r="G5933" s="85"/>
      <c r="H5933" s="85"/>
    </row>
    <row r="5934" spans="1:8">
      <c r="A5934" s="85"/>
      <c r="B5934" s="85"/>
      <c r="C5934" s="85"/>
      <c r="D5934" s="85"/>
      <c r="E5934" s="85"/>
      <c r="F5934" s="85"/>
      <c r="G5934" s="85"/>
      <c r="H5934" s="85"/>
    </row>
    <row r="5935" spans="1:8">
      <c r="A5935" s="85"/>
      <c r="B5935" s="85"/>
      <c r="C5935" s="85"/>
      <c r="D5935" s="85"/>
      <c r="E5935" s="85"/>
      <c r="F5935" s="85"/>
      <c r="G5935" s="85"/>
      <c r="H5935" s="85"/>
    </row>
    <row r="5936" spans="1:8">
      <c r="A5936" s="85"/>
      <c r="B5936" s="85"/>
      <c r="C5936" s="85"/>
      <c r="D5936" s="85"/>
      <c r="E5936" s="85"/>
      <c r="F5936" s="85"/>
      <c r="G5936" s="85"/>
      <c r="H5936" s="85"/>
    </row>
    <row r="5937" spans="1:8">
      <c r="A5937" s="85"/>
      <c r="B5937" s="85"/>
      <c r="C5937" s="85"/>
      <c r="D5937" s="85"/>
      <c r="E5937" s="85"/>
      <c r="F5937" s="85"/>
      <c r="G5937" s="85"/>
      <c r="H5937" s="85"/>
    </row>
    <row r="5938" spans="1:8">
      <c r="A5938" s="85"/>
      <c r="B5938" s="85"/>
      <c r="C5938" s="85"/>
      <c r="D5938" s="85"/>
      <c r="E5938" s="85"/>
      <c r="F5938" s="85"/>
      <c r="G5938" s="85"/>
      <c r="H5938" s="85"/>
    </row>
    <row r="5939" spans="1:8">
      <c r="A5939" s="85"/>
      <c r="B5939" s="85"/>
      <c r="C5939" s="85"/>
      <c r="D5939" s="85"/>
      <c r="E5939" s="85"/>
      <c r="F5939" s="85"/>
      <c r="G5939" s="85"/>
      <c r="H5939" s="85"/>
    </row>
    <row r="5940" spans="1:8">
      <c r="A5940" s="85"/>
      <c r="B5940" s="85"/>
      <c r="C5940" s="85"/>
      <c r="D5940" s="85"/>
      <c r="E5940" s="85"/>
      <c r="F5940" s="85"/>
      <c r="G5940" s="85"/>
      <c r="H5940" s="85"/>
    </row>
    <row r="5941" spans="1:8">
      <c r="A5941" s="85"/>
      <c r="B5941" s="85"/>
      <c r="C5941" s="85"/>
      <c r="D5941" s="85"/>
      <c r="E5941" s="85"/>
      <c r="F5941" s="85"/>
      <c r="G5941" s="85"/>
      <c r="H5941" s="85"/>
    </row>
    <row r="5942" spans="1:8">
      <c r="A5942" s="85"/>
      <c r="B5942" s="85"/>
      <c r="C5942" s="85"/>
      <c r="D5942" s="85"/>
      <c r="E5942" s="85"/>
      <c r="F5942" s="85"/>
      <c r="G5942" s="85"/>
      <c r="H5942" s="85"/>
    </row>
    <row r="5943" spans="1:8">
      <c r="A5943" s="85"/>
      <c r="B5943" s="85"/>
      <c r="C5943" s="85"/>
      <c r="D5943" s="85"/>
      <c r="E5943" s="85"/>
      <c r="F5943" s="85"/>
      <c r="G5943" s="85"/>
      <c r="H5943" s="85"/>
    </row>
    <row r="5944" spans="1:8">
      <c r="A5944" s="85"/>
      <c r="B5944" s="85"/>
      <c r="C5944" s="85"/>
      <c r="D5944" s="85"/>
      <c r="E5944" s="85"/>
      <c r="F5944" s="85"/>
      <c r="G5944" s="85"/>
      <c r="H5944" s="85"/>
    </row>
    <row r="5945" spans="1:8">
      <c r="A5945" s="85"/>
      <c r="B5945" s="85"/>
      <c r="C5945" s="85"/>
      <c r="D5945" s="85"/>
      <c r="E5945" s="85"/>
      <c r="F5945" s="85"/>
      <c r="G5945" s="85"/>
      <c r="H5945" s="85"/>
    </row>
    <row r="5946" spans="1:8">
      <c r="A5946" s="85"/>
      <c r="B5946" s="85"/>
      <c r="C5946" s="85"/>
      <c r="D5946" s="85"/>
      <c r="E5946" s="85"/>
      <c r="F5946" s="85"/>
      <c r="G5946" s="85"/>
      <c r="H5946" s="85"/>
    </row>
    <row r="5947" spans="1:8">
      <c r="A5947" s="85"/>
      <c r="B5947" s="85"/>
      <c r="C5947" s="85"/>
      <c r="D5947" s="85"/>
      <c r="E5947" s="85"/>
      <c r="F5947" s="85"/>
      <c r="G5947" s="85"/>
      <c r="H5947" s="85"/>
    </row>
    <row r="5948" spans="1:8">
      <c r="A5948" s="85"/>
      <c r="B5948" s="85"/>
      <c r="C5948" s="85"/>
      <c r="D5948" s="85"/>
      <c r="E5948" s="85"/>
      <c r="F5948" s="85"/>
      <c r="G5948" s="85"/>
      <c r="H5948" s="85"/>
    </row>
    <row r="5949" spans="1:8">
      <c r="A5949" s="85"/>
      <c r="B5949" s="85"/>
      <c r="C5949" s="85"/>
      <c r="D5949" s="85"/>
      <c r="E5949" s="85"/>
      <c r="F5949" s="85"/>
      <c r="G5949" s="85"/>
      <c r="H5949" s="85"/>
    </row>
    <row r="5950" spans="1:8">
      <c r="A5950" s="85"/>
      <c r="B5950" s="85"/>
      <c r="C5950" s="85"/>
      <c r="D5950" s="85"/>
      <c r="E5950" s="85"/>
      <c r="F5950" s="85"/>
      <c r="G5950" s="85"/>
      <c r="H5950" s="85"/>
    </row>
    <row r="5951" spans="1:8">
      <c r="A5951" s="85"/>
      <c r="B5951" s="85"/>
      <c r="C5951" s="85"/>
      <c r="D5951" s="85"/>
      <c r="E5951" s="85"/>
      <c r="F5951" s="85"/>
      <c r="G5951" s="85"/>
      <c r="H5951" s="85"/>
    </row>
    <row r="5952" spans="1:8">
      <c r="A5952" s="85"/>
      <c r="B5952" s="85"/>
      <c r="C5952" s="85"/>
      <c r="D5952" s="85"/>
      <c r="E5952" s="85"/>
      <c r="F5952" s="85"/>
      <c r="G5952" s="85"/>
      <c r="H5952" s="85"/>
    </row>
    <row r="5953" spans="1:8">
      <c r="A5953" s="85"/>
      <c r="B5953" s="85"/>
      <c r="C5953" s="85"/>
      <c r="D5953" s="85"/>
      <c r="E5953" s="85"/>
      <c r="F5953" s="85"/>
      <c r="G5953" s="85"/>
      <c r="H5953" s="85"/>
    </row>
    <row r="5954" spans="1:8">
      <c r="A5954" s="85"/>
      <c r="B5954" s="85"/>
      <c r="C5954" s="85"/>
      <c r="D5954" s="85"/>
      <c r="E5954" s="85"/>
      <c r="F5954" s="85"/>
      <c r="G5954" s="85"/>
      <c r="H5954" s="85"/>
    </row>
    <row r="5955" spans="1:8">
      <c r="A5955" s="85"/>
      <c r="B5955" s="85"/>
      <c r="C5955" s="85"/>
      <c r="D5955" s="85"/>
      <c r="E5955" s="85"/>
      <c r="F5955" s="85"/>
      <c r="G5955" s="85"/>
      <c r="H5955" s="85"/>
    </row>
    <row r="5956" spans="1:8">
      <c r="A5956" s="85"/>
      <c r="B5956" s="85"/>
      <c r="C5956" s="85"/>
      <c r="D5956" s="85"/>
      <c r="E5956" s="85"/>
      <c r="F5956" s="85"/>
      <c r="G5956" s="85"/>
      <c r="H5956" s="85"/>
    </row>
    <row r="5957" spans="1:8">
      <c r="A5957" s="85"/>
      <c r="B5957" s="85"/>
      <c r="C5957" s="85"/>
      <c r="D5957" s="85"/>
      <c r="E5957" s="85"/>
      <c r="F5957" s="85"/>
      <c r="G5957" s="85"/>
      <c r="H5957" s="85"/>
    </row>
    <row r="5958" spans="1:8">
      <c r="A5958" s="85"/>
      <c r="B5958" s="85"/>
      <c r="C5958" s="85"/>
      <c r="D5958" s="85"/>
      <c r="E5958" s="85"/>
      <c r="F5958" s="85"/>
      <c r="G5958" s="85"/>
      <c r="H5958" s="85"/>
    </row>
    <row r="5959" spans="1:8">
      <c r="A5959" s="85"/>
      <c r="B5959" s="85"/>
      <c r="C5959" s="85"/>
      <c r="D5959" s="85"/>
      <c r="E5959" s="85"/>
      <c r="F5959" s="85"/>
      <c r="G5959" s="85"/>
      <c r="H5959" s="85"/>
    </row>
    <row r="5960" spans="1:8">
      <c r="A5960" s="85"/>
      <c r="B5960" s="85"/>
      <c r="C5960" s="85"/>
      <c r="D5960" s="85"/>
      <c r="E5960" s="85"/>
      <c r="F5960" s="85"/>
      <c r="G5960" s="85"/>
      <c r="H5960" s="85"/>
    </row>
    <row r="5961" spans="1:8">
      <c r="A5961" s="85"/>
      <c r="B5961" s="85"/>
      <c r="C5961" s="85"/>
      <c r="D5961" s="85"/>
      <c r="E5961" s="85"/>
      <c r="F5961" s="85"/>
      <c r="G5961" s="85"/>
      <c r="H5961" s="85"/>
    </row>
    <row r="5962" spans="1:8">
      <c r="A5962" s="85"/>
      <c r="B5962" s="85"/>
      <c r="C5962" s="85"/>
      <c r="D5962" s="85"/>
      <c r="E5962" s="85"/>
      <c r="F5962" s="85"/>
      <c r="G5962" s="85"/>
      <c r="H5962" s="85"/>
    </row>
    <row r="5963" spans="1:8">
      <c r="A5963" s="85"/>
      <c r="B5963" s="85"/>
      <c r="C5963" s="85"/>
      <c r="D5963" s="85"/>
      <c r="E5963" s="85"/>
      <c r="F5963" s="85"/>
      <c r="G5963" s="85"/>
      <c r="H5963" s="85"/>
    </row>
    <row r="5964" spans="1:8">
      <c r="A5964" s="85"/>
      <c r="B5964" s="85"/>
      <c r="C5964" s="85"/>
      <c r="D5964" s="85"/>
      <c r="E5964" s="85"/>
      <c r="F5964" s="85"/>
      <c r="G5964" s="85"/>
      <c r="H5964" s="85"/>
    </row>
    <row r="5965" spans="1:8">
      <c r="A5965" s="85"/>
      <c r="B5965" s="85"/>
      <c r="C5965" s="85"/>
      <c r="D5965" s="85"/>
      <c r="E5965" s="85"/>
      <c r="F5965" s="85"/>
      <c r="G5965" s="85"/>
      <c r="H5965" s="85"/>
    </row>
    <row r="5966" spans="1:8">
      <c r="A5966" s="85"/>
      <c r="B5966" s="85"/>
      <c r="C5966" s="85"/>
      <c r="D5966" s="85"/>
      <c r="E5966" s="85"/>
      <c r="F5966" s="85"/>
      <c r="G5966" s="85"/>
      <c r="H5966" s="85"/>
    </row>
    <row r="5967" spans="1:8">
      <c r="A5967" s="85"/>
      <c r="B5967" s="85"/>
      <c r="C5967" s="85"/>
      <c r="D5967" s="85"/>
      <c r="E5967" s="85"/>
      <c r="F5967" s="85"/>
      <c r="G5967" s="85"/>
      <c r="H5967" s="85"/>
    </row>
    <row r="5968" spans="1:8">
      <c r="A5968" s="85"/>
      <c r="B5968" s="85"/>
      <c r="C5968" s="85"/>
      <c r="D5968" s="85"/>
      <c r="E5968" s="85"/>
      <c r="F5968" s="85"/>
      <c r="G5968" s="85"/>
      <c r="H5968" s="85"/>
    </row>
    <row r="5969" spans="1:8">
      <c r="A5969" s="85"/>
      <c r="B5969" s="85"/>
      <c r="C5969" s="85"/>
      <c r="D5969" s="85"/>
      <c r="E5969" s="85"/>
      <c r="F5969" s="85"/>
      <c r="G5969" s="85"/>
      <c r="H5969" s="85"/>
    </row>
    <row r="5970" spans="1:8">
      <c r="A5970" s="85"/>
      <c r="B5970" s="85"/>
      <c r="C5970" s="85"/>
      <c r="D5970" s="85"/>
      <c r="E5970" s="85"/>
      <c r="F5970" s="85"/>
      <c r="G5970" s="85"/>
      <c r="H5970" s="85"/>
    </row>
    <row r="5971" spans="1:8">
      <c r="A5971" s="85"/>
      <c r="B5971" s="85"/>
      <c r="C5971" s="85"/>
      <c r="D5971" s="85"/>
      <c r="E5971" s="85"/>
      <c r="F5971" s="85"/>
      <c r="G5971" s="85"/>
      <c r="H5971" s="85"/>
    </row>
    <row r="5972" spans="1:8">
      <c r="A5972" s="85"/>
      <c r="B5972" s="85"/>
      <c r="C5972" s="85"/>
      <c r="D5972" s="85"/>
      <c r="E5972" s="85"/>
      <c r="F5972" s="85"/>
      <c r="G5972" s="85"/>
      <c r="H5972" s="85"/>
    </row>
    <row r="5973" spans="1:8">
      <c r="A5973" s="85"/>
      <c r="B5973" s="85"/>
      <c r="C5973" s="85"/>
      <c r="D5973" s="85"/>
      <c r="E5973" s="85"/>
      <c r="F5973" s="85"/>
      <c r="G5973" s="85"/>
      <c r="H5973" s="85"/>
    </row>
    <row r="5974" spans="1:8">
      <c r="A5974" s="85"/>
      <c r="B5974" s="85"/>
      <c r="C5974" s="85"/>
      <c r="D5974" s="85"/>
      <c r="E5974" s="85"/>
      <c r="F5974" s="85"/>
      <c r="G5974" s="85"/>
      <c r="H5974" s="85"/>
    </row>
    <row r="5975" spans="1:8">
      <c r="A5975" s="85"/>
      <c r="B5975" s="85"/>
      <c r="C5975" s="85"/>
      <c r="D5975" s="85"/>
      <c r="E5975" s="85"/>
      <c r="F5975" s="85"/>
      <c r="G5975" s="85"/>
      <c r="H5975" s="85"/>
    </row>
    <row r="5976" spans="1:8">
      <c r="A5976" s="85"/>
      <c r="B5976" s="85"/>
      <c r="C5976" s="85"/>
      <c r="D5976" s="85"/>
      <c r="E5976" s="85"/>
      <c r="F5976" s="85"/>
      <c r="G5976" s="85"/>
      <c r="H5976" s="85"/>
    </row>
    <row r="5977" spans="1:8">
      <c r="A5977" s="85"/>
      <c r="B5977" s="85"/>
      <c r="C5977" s="85"/>
      <c r="D5977" s="85"/>
      <c r="E5977" s="85"/>
      <c r="F5977" s="85"/>
      <c r="G5977" s="85"/>
      <c r="H5977" s="85"/>
    </row>
    <row r="5978" spans="1:8">
      <c r="A5978" s="85"/>
      <c r="B5978" s="85"/>
      <c r="C5978" s="85"/>
      <c r="D5978" s="85"/>
      <c r="E5978" s="85"/>
      <c r="F5978" s="85"/>
      <c r="G5978" s="85"/>
      <c r="H5978" s="85"/>
    </row>
    <row r="5979" spans="1:8">
      <c r="A5979" s="85"/>
      <c r="B5979" s="85"/>
      <c r="C5979" s="85"/>
      <c r="D5979" s="85"/>
      <c r="E5979" s="85"/>
      <c r="F5979" s="85"/>
      <c r="G5979" s="85"/>
      <c r="H5979" s="85"/>
    </row>
    <row r="5980" spans="1:8">
      <c r="A5980" s="85"/>
      <c r="B5980" s="85"/>
      <c r="C5980" s="85"/>
      <c r="D5980" s="85"/>
      <c r="E5980" s="85"/>
      <c r="F5980" s="85"/>
      <c r="G5980" s="85"/>
      <c r="H5980" s="85"/>
    </row>
    <row r="5981" spans="1:8">
      <c r="A5981" s="85"/>
      <c r="B5981" s="85"/>
      <c r="C5981" s="85"/>
      <c r="D5981" s="85"/>
      <c r="E5981" s="85"/>
      <c r="F5981" s="85"/>
      <c r="G5981" s="85"/>
      <c r="H5981" s="85"/>
    </row>
    <row r="5982" spans="1:8">
      <c r="A5982" s="85"/>
      <c r="B5982" s="85"/>
      <c r="C5982" s="85"/>
      <c r="D5982" s="85"/>
      <c r="E5982" s="85"/>
      <c r="F5982" s="85"/>
      <c r="G5982" s="85"/>
      <c r="H5982" s="85"/>
    </row>
    <row r="5983" spans="1:8">
      <c r="A5983" s="85"/>
      <c r="B5983" s="85"/>
      <c r="C5983" s="85"/>
      <c r="D5983" s="85"/>
      <c r="E5983" s="85"/>
      <c r="F5983" s="85"/>
      <c r="G5983" s="85"/>
      <c r="H5983" s="85"/>
    </row>
    <row r="5984" spans="1:8">
      <c r="A5984" s="85"/>
      <c r="B5984" s="85"/>
      <c r="C5984" s="85"/>
      <c r="D5984" s="85"/>
      <c r="E5984" s="85"/>
      <c r="F5984" s="85"/>
      <c r="G5984" s="85"/>
      <c r="H5984" s="85"/>
    </row>
    <row r="5985" spans="1:8">
      <c r="A5985" s="85"/>
      <c r="B5985" s="85"/>
      <c r="C5985" s="85"/>
      <c r="D5985" s="85"/>
      <c r="E5985" s="85"/>
      <c r="F5985" s="85"/>
      <c r="G5985" s="85"/>
      <c r="H5985" s="85"/>
    </row>
    <row r="5986" spans="1:8">
      <c r="A5986" s="85"/>
      <c r="B5986" s="85"/>
      <c r="C5986" s="85"/>
      <c r="D5986" s="85"/>
      <c r="E5986" s="85"/>
      <c r="F5986" s="85"/>
      <c r="G5986" s="85"/>
      <c r="H5986" s="85"/>
    </row>
    <row r="5987" spans="1:8">
      <c r="A5987" s="85"/>
      <c r="B5987" s="85"/>
      <c r="C5987" s="85"/>
      <c r="D5987" s="85"/>
      <c r="E5987" s="85"/>
      <c r="F5987" s="85"/>
      <c r="G5987" s="85"/>
      <c r="H5987" s="85"/>
    </row>
    <row r="5988" spans="1:8">
      <c r="A5988" s="85"/>
      <c r="B5988" s="85"/>
      <c r="C5988" s="85"/>
      <c r="D5988" s="85"/>
      <c r="E5988" s="85"/>
      <c r="F5988" s="85"/>
      <c r="G5988" s="85"/>
      <c r="H5988" s="85"/>
    </row>
    <row r="5989" spans="1:8">
      <c r="A5989" s="85"/>
      <c r="B5989" s="85"/>
      <c r="C5989" s="85"/>
      <c r="D5989" s="85"/>
      <c r="E5989" s="85"/>
      <c r="F5989" s="85"/>
      <c r="G5989" s="85"/>
      <c r="H5989" s="85"/>
    </row>
    <row r="5990" spans="1:8">
      <c r="A5990" s="85"/>
      <c r="B5990" s="85"/>
      <c r="C5990" s="85"/>
      <c r="D5990" s="85"/>
      <c r="E5990" s="85"/>
      <c r="F5990" s="85"/>
      <c r="G5990" s="85"/>
      <c r="H5990" s="85"/>
    </row>
    <row r="5991" spans="1:8">
      <c r="A5991" s="85"/>
      <c r="B5991" s="85"/>
      <c r="C5991" s="85"/>
      <c r="D5991" s="85"/>
      <c r="E5991" s="85"/>
      <c r="F5991" s="85"/>
      <c r="G5991" s="85"/>
      <c r="H5991" s="85"/>
    </row>
    <row r="5992" spans="1:8">
      <c r="A5992" s="85"/>
      <c r="B5992" s="85"/>
      <c r="C5992" s="85"/>
      <c r="D5992" s="85"/>
      <c r="E5992" s="85"/>
      <c r="F5992" s="85"/>
      <c r="G5992" s="85"/>
      <c r="H5992" s="85"/>
    </row>
    <row r="5993" spans="1:8">
      <c r="A5993" s="85"/>
      <c r="B5993" s="85"/>
      <c r="C5993" s="85"/>
      <c r="D5993" s="85"/>
      <c r="E5993" s="85"/>
      <c r="F5993" s="85"/>
      <c r="G5993" s="85"/>
      <c r="H5993" s="85"/>
    </row>
    <row r="5994" spans="1:8">
      <c r="A5994" s="85"/>
      <c r="B5994" s="85"/>
      <c r="C5994" s="85"/>
      <c r="D5994" s="85"/>
      <c r="E5994" s="85"/>
      <c r="F5994" s="85"/>
      <c r="G5994" s="85"/>
      <c r="H5994" s="85"/>
    </row>
    <row r="5995" spans="1:8">
      <c r="A5995" s="85"/>
      <c r="B5995" s="85"/>
      <c r="C5995" s="85"/>
      <c r="D5995" s="85"/>
      <c r="E5995" s="85"/>
      <c r="F5995" s="85"/>
      <c r="G5995" s="85"/>
      <c r="H5995" s="85"/>
    </row>
    <row r="5996" spans="1:8">
      <c r="A5996" s="85"/>
      <c r="B5996" s="85"/>
      <c r="C5996" s="85"/>
      <c r="D5996" s="85"/>
      <c r="E5996" s="85"/>
      <c r="F5996" s="85"/>
      <c r="G5996" s="85"/>
      <c r="H5996" s="85"/>
    </row>
    <row r="5997" spans="1:8">
      <c r="A5997" s="85"/>
      <c r="B5997" s="85"/>
      <c r="C5997" s="85"/>
      <c r="D5997" s="85"/>
      <c r="E5997" s="85"/>
      <c r="F5997" s="85"/>
      <c r="G5997" s="85"/>
      <c r="H5997" s="85"/>
    </row>
    <row r="5998" spans="1:8">
      <c r="A5998" s="85"/>
      <c r="B5998" s="85"/>
      <c r="C5998" s="85"/>
      <c r="D5998" s="85"/>
      <c r="E5998" s="85"/>
      <c r="F5998" s="85"/>
      <c r="G5998" s="85"/>
      <c r="H5998" s="85"/>
    </row>
    <row r="5999" spans="1:8">
      <c r="A5999" s="85"/>
      <c r="B5999" s="85"/>
      <c r="C5999" s="85"/>
      <c r="D5999" s="85"/>
      <c r="E5999" s="85"/>
      <c r="F5999" s="85"/>
      <c r="G5999" s="85"/>
      <c r="H5999" s="85"/>
    </row>
    <row r="6000" spans="1:8">
      <c r="A6000" s="85"/>
      <c r="B6000" s="85"/>
      <c r="C6000" s="85"/>
      <c r="D6000" s="85"/>
      <c r="E6000" s="85"/>
      <c r="F6000" s="85"/>
      <c r="G6000" s="85"/>
      <c r="H6000" s="85"/>
    </row>
    <row r="6001" spans="1:8">
      <c r="A6001" s="85"/>
      <c r="B6001" s="85"/>
      <c r="C6001" s="85"/>
      <c r="D6001" s="85"/>
      <c r="E6001" s="85"/>
      <c r="F6001" s="85"/>
      <c r="G6001" s="85"/>
      <c r="H6001" s="85"/>
    </row>
    <row r="6002" spans="1:8">
      <c r="A6002" s="85"/>
      <c r="B6002" s="85"/>
      <c r="C6002" s="85"/>
      <c r="D6002" s="85"/>
      <c r="E6002" s="85"/>
      <c r="F6002" s="85"/>
      <c r="G6002" s="85"/>
      <c r="H6002" s="85"/>
    </row>
    <row r="6003" spans="1:8">
      <c r="A6003" s="85"/>
      <c r="B6003" s="85"/>
      <c r="C6003" s="85"/>
      <c r="D6003" s="85"/>
      <c r="E6003" s="85"/>
      <c r="F6003" s="85"/>
      <c r="G6003" s="85"/>
      <c r="H6003" s="85"/>
    </row>
    <row r="6004" spans="1:8">
      <c r="A6004" s="85"/>
      <c r="B6004" s="85"/>
      <c r="C6004" s="85"/>
      <c r="D6004" s="85"/>
      <c r="E6004" s="85"/>
      <c r="F6004" s="85"/>
      <c r="G6004" s="85"/>
      <c r="H6004" s="85"/>
    </row>
    <row r="6005" spans="1:8">
      <c r="A6005" s="85"/>
      <c r="B6005" s="85"/>
      <c r="C6005" s="85"/>
      <c r="D6005" s="85"/>
      <c r="E6005" s="85"/>
      <c r="F6005" s="85"/>
      <c r="G6005" s="85"/>
      <c r="H6005" s="85"/>
    </row>
    <row r="6006" spans="1:8">
      <c r="A6006" s="85"/>
      <c r="B6006" s="85"/>
      <c r="C6006" s="85"/>
      <c r="D6006" s="85"/>
      <c r="E6006" s="85"/>
      <c r="F6006" s="85"/>
      <c r="G6006" s="85"/>
      <c r="H6006" s="85"/>
    </row>
    <row r="6007" spans="1:8">
      <c r="A6007" s="85"/>
      <c r="B6007" s="85"/>
      <c r="C6007" s="85"/>
      <c r="D6007" s="85"/>
      <c r="E6007" s="85"/>
      <c r="F6007" s="85"/>
      <c r="G6007" s="85"/>
      <c r="H6007" s="85"/>
    </row>
    <row r="6008" spans="1:8">
      <c r="A6008" s="85"/>
      <c r="B6008" s="85"/>
      <c r="C6008" s="85"/>
      <c r="D6008" s="85"/>
      <c r="E6008" s="85"/>
      <c r="F6008" s="85"/>
      <c r="G6008" s="85"/>
      <c r="H6008" s="85"/>
    </row>
    <row r="6009" spans="1:8">
      <c r="A6009" s="85"/>
      <c r="B6009" s="85"/>
      <c r="C6009" s="85"/>
      <c r="D6009" s="85"/>
      <c r="E6009" s="85"/>
      <c r="F6009" s="85"/>
      <c r="G6009" s="85"/>
      <c r="H6009" s="85"/>
    </row>
    <row r="6010" spans="1:8">
      <c r="A6010" s="85"/>
      <c r="B6010" s="85"/>
      <c r="C6010" s="85"/>
      <c r="D6010" s="85"/>
      <c r="E6010" s="85"/>
      <c r="F6010" s="85"/>
      <c r="G6010" s="85"/>
      <c r="H6010" s="85"/>
    </row>
    <row r="6011" spans="1:8">
      <c r="A6011" s="85"/>
      <c r="B6011" s="85"/>
      <c r="C6011" s="85"/>
      <c r="D6011" s="85"/>
      <c r="E6011" s="85"/>
      <c r="F6011" s="85"/>
      <c r="G6011" s="85"/>
      <c r="H6011" s="85"/>
    </row>
    <row r="6012" spans="1:8">
      <c r="A6012" s="85"/>
      <c r="B6012" s="85"/>
      <c r="C6012" s="85"/>
      <c r="D6012" s="85"/>
      <c r="E6012" s="85"/>
      <c r="F6012" s="85"/>
      <c r="G6012" s="85"/>
      <c r="H6012" s="85"/>
    </row>
    <row r="6013" spans="1:8">
      <c r="A6013" s="85"/>
      <c r="B6013" s="85"/>
      <c r="C6013" s="85"/>
      <c r="D6013" s="85"/>
      <c r="E6013" s="85"/>
      <c r="F6013" s="85"/>
      <c r="G6013" s="85"/>
      <c r="H6013" s="85"/>
    </row>
    <row r="6014" spans="1:8">
      <c r="A6014" s="85"/>
      <c r="B6014" s="85"/>
      <c r="C6014" s="85"/>
      <c r="D6014" s="85"/>
      <c r="E6014" s="85"/>
      <c r="F6014" s="85"/>
      <c r="G6014" s="85"/>
      <c r="H6014" s="85"/>
    </row>
    <row r="6015" spans="1:8">
      <c r="A6015" s="85"/>
      <c r="B6015" s="85"/>
      <c r="C6015" s="85"/>
      <c r="D6015" s="85"/>
      <c r="E6015" s="85"/>
      <c r="F6015" s="85"/>
      <c r="G6015" s="85"/>
      <c r="H6015" s="85"/>
    </row>
    <row r="6016" spans="1:8">
      <c r="A6016" s="85"/>
      <c r="B6016" s="85"/>
      <c r="C6016" s="85"/>
      <c r="D6016" s="85"/>
      <c r="E6016" s="85"/>
      <c r="F6016" s="85"/>
      <c r="G6016" s="85"/>
      <c r="H6016" s="85"/>
    </row>
    <row r="6017" spans="1:8">
      <c r="A6017" s="85"/>
      <c r="B6017" s="85"/>
      <c r="C6017" s="85"/>
      <c r="D6017" s="85"/>
      <c r="E6017" s="85"/>
      <c r="F6017" s="85"/>
      <c r="G6017" s="85"/>
      <c r="H6017" s="85"/>
    </row>
    <row r="6018" spans="1:8">
      <c r="A6018" s="85"/>
      <c r="B6018" s="85"/>
      <c r="C6018" s="85"/>
      <c r="D6018" s="85"/>
      <c r="E6018" s="85"/>
      <c r="F6018" s="85"/>
      <c r="G6018" s="85"/>
      <c r="H6018" s="85"/>
    </row>
    <row r="6019" spans="1:8">
      <c r="A6019" s="85"/>
      <c r="B6019" s="85"/>
      <c r="C6019" s="85"/>
      <c r="D6019" s="85"/>
      <c r="E6019" s="85"/>
      <c r="F6019" s="85"/>
      <c r="G6019" s="85"/>
      <c r="H6019" s="85"/>
    </row>
    <row r="6020" spans="1:8">
      <c r="A6020" s="85"/>
      <c r="B6020" s="85"/>
      <c r="C6020" s="85"/>
      <c r="D6020" s="85"/>
      <c r="E6020" s="85"/>
      <c r="F6020" s="85"/>
      <c r="G6020" s="85"/>
      <c r="H6020" s="85"/>
    </row>
    <row r="6021" spans="1:8">
      <c r="A6021" s="85"/>
      <c r="B6021" s="85"/>
      <c r="C6021" s="85"/>
      <c r="D6021" s="85"/>
      <c r="E6021" s="85"/>
      <c r="F6021" s="85"/>
      <c r="G6021" s="85"/>
      <c r="H6021" s="85"/>
    </row>
    <row r="6022" spans="1:8">
      <c r="A6022" s="85"/>
      <c r="B6022" s="85"/>
      <c r="C6022" s="85"/>
      <c r="D6022" s="85"/>
      <c r="E6022" s="85"/>
      <c r="F6022" s="85"/>
      <c r="G6022" s="85"/>
      <c r="H6022" s="85"/>
    </row>
    <row r="6023" spans="1:8">
      <c r="A6023" s="85"/>
      <c r="B6023" s="85"/>
      <c r="C6023" s="85"/>
      <c r="D6023" s="85"/>
      <c r="E6023" s="85"/>
      <c r="F6023" s="85"/>
      <c r="G6023" s="85"/>
      <c r="H6023" s="85"/>
    </row>
    <row r="6024" spans="1:8">
      <c r="A6024" s="85"/>
      <c r="B6024" s="85"/>
      <c r="C6024" s="85"/>
      <c r="D6024" s="85"/>
      <c r="E6024" s="85"/>
      <c r="F6024" s="85"/>
      <c r="G6024" s="85"/>
      <c r="H6024" s="85"/>
    </row>
    <row r="6025" spans="1:8">
      <c r="A6025" s="85"/>
      <c r="B6025" s="85"/>
      <c r="C6025" s="85"/>
      <c r="D6025" s="85"/>
      <c r="E6025" s="85"/>
      <c r="F6025" s="85"/>
      <c r="G6025" s="85"/>
      <c r="H6025" s="85"/>
    </row>
    <row r="6026" spans="1:8">
      <c r="A6026" s="85"/>
      <c r="B6026" s="85"/>
      <c r="C6026" s="85"/>
      <c r="D6026" s="85"/>
      <c r="E6026" s="85"/>
      <c r="F6026" s="85"/>
      <c r="G6026" s="85"/>
      <c r="H6026" s="85"/>
    </row>
    <row r="6027" spans="1:8">
      <c r="A6027" s="85"/>
      <c r="B6027" s="85"/>
      <c r="C6027" s="85"/>
      <c r="D6027" s="85"/>
      <c r="E6027" s="85"/>
      <c r="F6027" s="85"/>
      <c r="G6027" s="85"/>
      <c r="H6027" s="85"/>
    </row>
    <row r="6028" spans="1:8">
      <c r="A6028" s="85"/>
      <c r="B6028" s="85"/>
      <c r="C6028" s="85"/>
      <c r="D6028" s="85"/>
      <c r="E6028" s="85"/>
      <c r="F6028" s="85"/>
      <c r="G6028" s="85"/>
      <c r="H6028" s="85"/>
    </row>
    <row r="6029" spans="1:8">
      <c r="A6029" s="85"/>
      <c r="B6029" s="85"/>
      <c r="C6029" s="85"/>
      <c r="D6029" s="85"/>
      <c r="E6029" s="85"/>
      <c r="F6029" s="85"/>
      <c r="G6029" s="85"/>
      <c r="H6029" s="85"/>
    </row>
    <row r="6030" spans="1:8">
      <c r="A6030" s="85"/>
      <c r="B6030" s="85"/>
      <c r="C6030" s="85"/>
      <c r="D6030" s="85"/>
      <c r="E6030" s="85"/>
      <c r="F6030" s="85"/>
      <c r="G6030" s="85"/>
      <c r="H6030" s="85"/>
    </row>
    <row r="6031" spans="1:8">
      <c r="A6031" s="85"/>
      <c r="B6031" s="85"/>
      <c r="C6031" s="85"/>
      <c r="D6031" s="85"/>
      <c r="E6031" s="85"/>
      <c r="F6031" s="85"/>
      <c r="G6031" s="85"/>
      <c r="H6031" s="85"/>
    </row>
    <row r="6032" spans="1:8">
      <c r="A6032" s="85"/>
      <c r="B6032" s="85"/>
      <c r="C6032" s="85"/>
      <c r="D6032" s="85"/>
      <c r="E6032" s="85"/>
      <c r="F6032" s="85"/>
      <c r="G6032" s="85"/>
      <c r="H6032" s="85"/>
    </row>
    <row r="6033" spans="1:8">
      <c r="A6033" s="85"/>
      <c r="B6033" s="85"/>
      <c r="C6033" s="85"/>
      <c r="D6033" s="85"/>
      <c r="E6033" s="85"/>
      <c r="F6033" s="85"/>
      <c r="G6033" s="85"/>
      <c r="H6033" s="85"/>
    </row>
    <row r="6034" spans="1:8">
      <c r="A6034" s="85"/>
      <c r="B6034" s="85"/>
      <c r="C6034" s="85"/>
      <c r="D6034" s="85"/>
      <c r="E6034" s="85"/>
      <c r="F6034" s="85"/>
      <c r="G6034" s="85"/>
      <c r="H6034" s="85"/>
    </row>
    <row r="6035" spans="1:8">
      <c r="A6035" s="85"/>
      <c r="B6035" s="85"/>
      <c r="C6035" s="85"/>
      <c r="D6035" s="85"/>
      <c r="E6035" s="85"/>
      <c r="F6035" s="85"/>
      <c r="G6035" s="85"/>
      <c r="H6035" s="85"/>
    </row>
    <row r="6036" spans="1:8">
      <c r="A6036" s="85"/>
      <c r="B6036" s="85"/>
      <c r="C6036" s="85"/>
      <c r="D6036" s="85"/>
      <c r="E6036" s="85"/>
      <c r="F6036" s="85"/>
      <c r="G6036" s="85"/>
      <c r="H6036" s="85"/>
    </row>
    <row r="6037" spans="1:8">
      <c r="A6037" s="85"/>
      <c r="B6037" s="85"/>
      <c r="C6037" s="85"/>
      <c r="D6037" s="85"/>
      <c r="E6037" s="85"/>
      <c r="F6037" s="85"/>
      <c r="G6037" s="85"/>
      <c r="H6037" s="85"/>
    </row>
    <row r="6038" spans="1:8">
      <c r="A6038" s="85"/>
      <c r="B6038" s="85"/>
      <c r="C6038" s="85"/>
      <c r="D6038" s="85"/>
      <c r="E6038" s="85"/>
      <c r="F6038" s="85"/>
      <c r="G6038" s="85"/>
      <c r="H6038" s="85"/>
    </row>
    <row r="6039" spans="1:8">
      <c r="A6039" s="85"/>
      <c r="B6039" s="85"/>
      <c r="C6039" s="85"/>
      <c r="D6039" s="85"/>
      <c r="E6039" s="85"/>
      <c r="F6039" s="85"/>
      <c r="G6039" s="85"/>
      <c r="H6039" s="85"/>
    </row>
    <row r="6040" spans="1:8">
      <c r="A6040" s="85"/>
      <c r="B6040" s="85"/>
      <c r="C6040" s="85"/>
      <c r="D6040" s="85"/>
      <c r="E6040" s="85"/>
      <c r="F6040" s="85"/>
      <c r="G6040" s="85"/>
      <c r="H6040" s="85"/>
    </row>
    <row r="6041" spans="1:8">
      <c r="A6041" s="85"/>
      <c r="B6041" s="85"/>
      <c r="C6041" s="85"/>
      <c r="D6041" s="85"/>
      <c r="E6041" s="85"/>
      <c r="F6041" s="85"/>
      <c r="G6041" s="85"/>
      <c r="H6041" s="85"/>
    </row>
    <row r="6042" spans="1:8">
      <c r="A6042" s="85"/>
      <c r="B6042" s="85"/>
      <c r="C6042" s="85"/>
      <c r="D6042" s="85"/>
      <c r="E6042" s="85"/>
      <c r="F6042" s="85"/>
      <c r="G6042" s="85"/>
      <c r="H6042" s="85"/>
    </row>
    <row r="6043" spans="1:8">
      <c r="A6043" s="85"/>
      <c r="B6043" s="85"/>
      <c r="C6043" s="85"/>
      <c r="D6043" s="85"/>
      <c r="E6043" s="85"/>
      <c r="F6043" s="85"/>
      <c r="G6043" s="85"/>
      <c r="H6043" s="85"/>
    </row>
    <row r="6044" spans="1:8">
      <c r="A6044" s="85"/>
      <c r="B6044" s="85"/>
      <c r="C6044" s="85"/>
      <c r="D6044" s="85"/>
      <c r="E6044" s="85"/>
      <c r="F6044" s="85"/>
      <c r="G6044" s="85"/>
      <c r="H6044" s="85"/>
    </row>
    <row r="6045" spans="1:8">
      <c r="A6045" s="85"/>
      <c r="B6045" s="85"/>
      <c r="C6045" s="85"/>
      <c r="D6045" s="85"/>
      <c r="E6045" s="85"/>
      <c r="F6045" s="85"/>
      <c r="G6045" s="85"/>
      <c r="H6045" s="85"/>
    </row>
    <row r="6046" spans="1:8">
      <c r="A6046" s="85"/>
      <c r="B6046" s="85"/>
      <c r="C6046" s="85"/>
      <c r="D6046" s="85"/>
      <c r="E6046" s="85"/>
      <c r="F6046" s="85"/>
      <c r="G6046" s="85"/>
      <c r="H6046" s="85"/>
    </row>
    <row r="6047" spans="1:8">
      <c r="A6047" s="85"/>
      <c r="B6047" s="85"/>
      <c r="C6047" s="85"/>
      <c r="D6047" s="85"/>
      <c r="E6047" s="85"/>
      <c r="F6047" s="85"/>
      <c r="G6047" s="85"/>
      <c r="H6047" s="85"/>
    </row>
    <row r="6048" spans="1:8">
      <c r="A6048" s="85"/>
      <c r="B6048" s="85"/>
      <c r="C6048" s="85"/>
      <c r="D6048" s="85"/>
      <c r="E6048" s="85"/>
      <c r="F6048" s="85"/>
      <c r="G6048" s="85"/>
      <c r="H6048" s="85"/>
    </row>
    <row r="6049" spans="1:8">
      <c r="A6049" s="85"/>
      <c r="B6049" s="85"/>
      <c r="C6049" s="85"/>
      <c r="D6049" s="85"/>
      <c r="E6049" s="85"/>
      <c r="F6049" s="85"/>
      <c r="G6049" s="85"/>
      <c r="H6049" s="85"/>
    </row>
    <row r="6050" spans="1:8">
      <c r="A6050" s="85"/>
      <c r="B6050" s="85"/>
      <c r="C6050" s="85"/>
      <c r="D6050" s="85"/>
      <c r="E6050" s="85"/>
      <c r="F6050" s="85"/>
      <c r="G6050" s="85"/>
      <c r="H6050" s="85"/>
    </row>
    <row r="6051" spans="1:8">
      <c r="A6051" s="85"/>
      <c r="B6051" s="85"/>
      <c r="C6051" s="85"/>
      <c r="D6051" s="85"/>
      <c r="E6051" s="85"/>
      <c r="F6051" s="85"/>
      <c r="G6051" s="85"/>
      <c r="H6051" s="85"/>
    </row>
    <row r="6052" spans="1:8">
      <c r="A6052" s="85"/>
      <c r="B6052" s="85"/>
      <c r="C6052" s="85"/>
      <c r="D6052" s="85"/>
      <c r="E6052" s="85"/>
      <c r="F6052" s="85"/>
      <c r="G6052" s="85"/>
      <c r="H6052" s="85"/>
    </row>
    <row r="6053" spans="1:8">
      <c r="A6053" s="85"/>
      <c r="B6053" s="85"/>
      <c r="C6053" s="85"/>
      <c r="D6053" s="85"/>
      <c r="E6053" s="85"/>
      <c r="F6053" s="85"/>
      <c r="G6053" s="85"/>
      <c r="H6053" s="85"/>
    </row>
    <row r="6054" spans="1:8">
      <c r="A6054" s="85"/>
      <c r="B6054" s="85"/>
      <c r="C6054" s="85"/>
      <c r="D6054" s="85"/>
      <c r="E6054" s="85"/>
      <c r="F6054" s="85"/>
      <c r="G6054" s="85"/>
      <c r="H6054" s="85"/>
    </row>
    <row r="6055" spans="1:8">
      <c r="A6055" s="85"/>
      <c r="B6055" s="85"/>
      <c r="C6055" s="85"/>
      <c r="D6055" s="85"/>
      <c r="E6055" s="85"/>
      <c r="F6055" s="85"/>
      <c r="G6055" s="85"/>
      <c r="H6055" s="85"/>
    </row>
    <row r="6056" spans="1:8">
      <c r="A6056" s="85"/>
      <c r="B6056" s="85"/>
      <c r="C6056" s="85"/>
      <c r="D6056" s="85"/>
      <c r="E6056" s="85"/>
      <c r="F6056" s="85"/>
      <c r="G6056" s="85"/>
      <c r="H6056" s="85"/>
    </row>
    <row r="6057" spans="1:8">
      <c r="A6057" s="85"/>
      <c r="B6057" s="85"/>
      <c r="C6057" s="85"/>
      <c r="D6057" s="85"/>
      <c r="E6057" s="85"/>
      <c r="F6057" s="85"/>
      <c r="G6057" s="85"/>
      <c r="H6057" s="85"/>
    </row>
    <row r="6058" spans="1:8">
      <c r="A6058" s="85"/>
      <c r="B6058" s="85"/>
      <c r="C6058" s="85"/>
      <c r="D6058" s="85"/>
      <c r="E6058" s="85"/>
      <c r="F6058" s="85"/>
      <c r="G6058" s="85"/>
      <c r="H6058" s="85"/>
    </row>
    <row r="6059" spans="1:8">
      <c r="A6059" s="85"/>
      <c r="B6059" s="85"/>
      <c r="C6059" s="85"/>
      <c r="D6059" s="85"/>
      <c r="E6059" s="85"/>
      <c r="F6059" s="85"/>
      <c r="G6059" s="85"/>
      <c r="H6059" s="85"/>
    </row>
    <row r="6060" spans="1:8">
      <c r="A6060" s="85"/>
      <c r="B6060" s="85"/>
      <c r="C6060" s="85"/>
      <c r="D6060" s="85"/>
      <c r="E6060" s="85"/>
      <c r="F6060" s="85"/>
      <c r="G6060" s="85"/>
      <c r="H6060" s="85"/>
    </row>
    <row r="6061" spans="1:8">
      <c r="A6061" s="85"/>
      <c r="B6061" s="85"/>
      <c r="C6061" s="85"/>
      <c r="D6061" s="85"/>
      <c r="E6061" s="85"/>
      <c r="F6061" s="85"/>
      <c r="G6061" s="85"/>
      <c r="H6061" s="85"/>
    </row>
    <row r="6062" spans="1:8">
      <c r="A6062" s="85"/>
      <c r="B6062" s="85"/>
      <c r="C6062" s="85"/>
      <c r="D6062" s="85"/>
      <c r="E6062" s="85"/>
      <c r="F6062" s="85"/>
      <c r="G6062" s="85"/>
      <c r="H6062" s="85"/>
    </row>
    <row r="6063" spans="1:8">
      <c r="A6063" s="85"/>
      <c r="B6063" s="85"/>
      <c r="C6063" s="85"/>
      <c r="D6063" s="85"/>
      <c r="E6063" s="85"/>
      <c r="F6063" s="85"/>
      <c r="G6063" s="85"/>
      <c r="H6063" s="85"/>
    </row>
    <row r="6064" spans="1:8">
      <c r="A6064" s="85"/>
      <c r="B6064" s="85"/>
      <c r="C6064" s="85"/>
      <c r="D6064" s="85"/>
      <c r="E6064" s="85"/>
      <c r="F6064" s="85"/>
      <c r="G6064" s="85"/>
      <c r="H6064" s="85"/>
    </row>
    <row r="6065" spans="1:8">
      <c r="A6065" s="85"/>
      <c r="B6065" s="85"/>
      <c r="C6065" s="85"/>
      <c r="D6065" s="85"/>
      <c r="E6065" s="85"/>
      <c r="F6065" s="85"/>
      <c r="G6065" s="85"/>
      <c r="H6065" s="85"/>
    </row>
    <row r="6066" spans="1:8">
      <c r="A6066" s="85"/>
      <c r="B6066" s="85"/>
      <c r="C6066" s="85"/>
      <c r="D6066" s="85"/>
      <c r="E6066" s="85"/>
      <c r="F6066" s="85"/>
      <c r="G6066" s="85"/>
      <c r="H6066" s="85"/>
    </row>
    <row r="6067" spans="1:8">
      <c r="A6067" s="85"/>
      <c r="B6067" s="85"/>
      <c r="C6067" s="85"/>
      <c r="D6067" s="85"/>
      <c r="E6067" s="85"/>
      <c r="F6067" s="85"/>
      <c r="G6067" s="85"/>
      <c r="H6067" s="85"/>
    </row>
    <row r="6068" spans="1:8">
      <c r="A6068" s="85"/>
      <c r="B6068" s="85"/>
      <c r="C6068" s="85"/>
      <c r="D6068" s="85"/>
      <c r="E6068" s="85"/>
      <c r="F6068" s="85"/>
      <c r="G6068" s="85"/>
      <c r="H6068" s="85"/>
    </row>
    <row r="6069" spans="1:8">
      <c r="A6069" s="85"/>
      <c r="B6069" s="85"/>
      <c r="C6069" s="85"/>
      <c r="D6069" s="85"/>
      <c r="E6069" s="85"/>
      <c r="F6069" s="85"/>
      <c r="G6069" s="85"/>
      <c r="H6069" s="85"/>
    </row>
    <row r="6070" spans="1:8">
      <c r="A6070" s="85"/>
      <c r="B6070" s="85"/>
      <c r="C6070" s="85"/>
      <c r="D6070" s="85"/>
      <c r="E6070" s="85"/>
      <c r="F6070" s="85"/>
      <c r="G6070" s="85"/>
      <c r="H6070" s="85"/>
    </row>
    <row r="6071" spans="1:8">
      <c r="A6071" s="85"/>
      <c r="B6071" s="85"/>
      <c r="C6071" s="85"/>
      <c r="D6071" s="85"/>
      <c r="E6071" s="85"/>
      <c r="F6071" s="85"/>
      <c r="G6071" s="85"/>
      <c r="H6071" s="85"/>
    </row>
    <row r="6072" spans="1:8">
      <c r="A6072" s="85"/>
      <c r="B6072" s="85"/>
      <c r="C6072" s="85"/>
      <c r="D6072" s="85"/>
      <c r="E6072" s="85"/>
      <c r="F6072" s="85"/>
      <c r="G6072" s="85"/>
      <c r="H6072" s="85"/>
    </row>
    <row r="6073" spans="1:8">
      <c r="A6073" s="85"/>
      <c r="B6073" s="85"/>
      <c r="C6073" s="85"/>
      <c r="D6073" s="85"/>
      <c r="E6073" s="85"/>
      <c r="F6073" s="85"/>
      <c r="G6073" s="85"/>
      <c r="H6073" s="85"/>
    </row>
    <row r="6074" spans="1:8">
      <c r="A6074" s="85"/>
      <c r="B6074" s="85"/>
      <c r="C6074" s="85"/>
      <c r="D6074" s="85"/>
      <c r="E6074" s="85"/>
      <c r="F6074" s="85"/>
      <c r="G6074" s="85"/>
      <c r="H6074" s="85"/>
    </row>
    <row r="6075" spans="1:8">
      <c r="A6075" s="85"/>
      <c r="B6075" s="85"/>
      <c r="C6075" s="85"/>
      <c r="D6075" s="85"/>
      <c r="E6075" s="85"/>
      <c r="F6075" s="85"/>
      <c r="G6075" s="85"/>
      <c r="H6075" s="85"/>
    </row>
    <row r="6076" spans="1:8">
      <c r="A6076" s="85"/>
      <c r="B6076" s="85"/>
      <c r="C6076" s="85"/>
      <c r="D6076" s="85"/>
      <c r="E6076" s="85"/>
      <c r="F6076" s="85"/>
      <c r="G6076" s="85"/>
      <c r="H6076" s="85"/>
    </row>
    <row r="6077" spans="1:8">
      <c r="A6077" s="85"/>
      <c r="B6077" s="85"/>
      <c r="C6077" s="85"/>
      <c r="D6077" s="85"/>
      <c r="E6077" s="85"/>
      <c r="F6077" s="85"/>
      <c r="G6077" s="85"/>
      <c r="H6077" s="85"/>
    </row>
    <row r="6078" spans="1:8">
      <c r="A6078" s="85"/>
      <c r="B6078" s="85"/>
      <c r="C6078" s="85"/>
      <c r="D6078" s="85"/>
      <c r="E6078" s="85"/>
      <c r="F6078" s="85"/>
      <c r="G6078" s="85"/>
      <c r="H6078" s="85"/>
    </row>
    <row r="6079" spans="1:8">
      <c r="A6079" s="85"/>
      <c r="B6079" s="85"/>
      <c r="C6079" s="85"/>
      <c r="D6079" s="85"/>
      <c r="E6079" s="85"/>
      <c r="F6079" s="85"/>
      <c r="G6079" s="85"/>
      <c r="H6079" s="85"/>
    </row>
    <row r="6080" spans="1:8">
      <c r="A6080" s="85"/>
      <c r="B6080" s="85"/>
      <c r="C6080" s="85"/>
      <c r="D6080" s="85"/>
      <c r="E6080" s="85"/>
      <c r="F6080" s="85"/>
      <c r="G6080" s="85"/>
      <c r="H6080" s="85"/>
    </row>
    <row r="6081" spans="1:8">
      <c r="A6081" s="85"/>
      <c r="B6081" s="85"/>
      <c r="C6081" s="85"/>
      <c r="D6081" s="85"/>
      <c r="E6081" s="85"/>
      <c r="F6081" s="85"/>
      <c r="G6081" s="85"/>
      <c r="H6081" s="85"/>
    </row>
    <row r="6082" spans="1:8">
      <c r="A6082" s="85"/>
      <c r="B6082" s="85"/>
      <c r="C6082" s="85"/>
      <c r="D6082" s="85"/>
      <c r="E6082" s="85"/>
      <c r="F6082" s="85"/>
      <c r="G6082" s="85"/>
      <c r="H6082" s="85"/>
    </row>
    <row r="6083" spans="1:8">
      <c r="A6083" s="85"/>
      <c r="B6083" s="85"/>
      <c r="C6083" s="85"/>
      <c r="D6083" s="85"/>
      <c r="E6083" s="85"/>
      <c r="F6083" s="85"/>
      <c r="G6083" s="85"/>
      <c r="H6083" s="85"/>
    </row>
    <row r="6084" spans="1:8">
      <c r="A6084" s="85"/>
      <c r="B6084" s="85"/>
      <c r="C6084" s="85"/>
      <c r="D6084" s="85"/>
      <c r="E6084" s="85"/>
      <c r="F6084" s="85"/>
      <c r="G6084" s="85"/>
      <c r="H6084" s="85"/>
    </row>
    <row r="6085" spans="1:8">
      <c r="A6085" s="85"/>
      <c r="B6085" s="85"/>
      <c r="C6085" s="85"/>
      <c r="D6085" s="85"/>
      <c r="E6085" s="85"/>
      <c r="F6085" s="85"/>
      <c r="G6085" s="85"/>
      <c r="H6085" s="85"/>
    </row>
    <row r="6086" spans="1:8">
      <c r="A6086" s="85"/>
      <c r="B6086" s="85"/>
      <c r="C6086" s="85"/>
      <c r="D6086" s="85"/>
      <c r="E6086" s="85"/>
      <c r="F6086" s="85"/>
      <c r="G6086" s="85"/>
      <c r="H6086" s="85"/>
    </row>
    <row r="6087" spans="1:8">
      <c r="A6087" s="85"/>
      <c r="B6087" s="85"/>
      <c r="C6087" s="85"/>
      <c r="D6087" s="85"/>
      <c r="E6087" s="85"/>
      <c r="F6087" s="85"/>
      <c r="G6087" s="85"/>
      <c r="H6087" s="85"/>
    </row>
    <row r="6088" spans="1:8">
      <c r="A6088" s="85"/>
      <c r="B6088" s="85"/>
      <c r="C6088" s="85"/>
      <c r="D6088" s="85"/>
      <c r="E6088" s="85"/>
      <c r="F6088" s="85"/>
      <c r="G6088" s="85"/>
      <c r="H6088" s="85"/>
    </row>
    <row r="6089" spans="1:8">
      <c r="A6089" s="85"/>
      <c r="B6089" s="85"/>
      <c r="C6089" s="85"/>
      <c r="D6089" s="85"/>
      <c r="E6089" s="85"/>
      <c r="F6089" s="85"/>
      <c r="G6089" s="85"/>
      <c r="H6089" s="85"/>
    </row>
    <row r="6090" spans="1:8">
      <c r="A6090" s="85"/>
      <c r="B6090" s="85"/>
      <c r="C6090" s="85"/>
      <c r="D6090" s="85"/>
      <c r="E6090" s="85"/>
      <c r="F6090" s="85"/>
      <c r="G6090" s="85"/>
      <c r="H6090" s="85"/>
    </row>
    <row r="6091" spans="1:8">
      <c r="A6091" s="85"/>
      <c r="B6091" s="85"/>
      <c r="C6091" s="85"/>
      <c r="D6091" s="85"/>
      <c r="E6091" s="85"/>
      <c r="F6091" s="85"/>
      <c r="G6091" s="85"/>
      <c r="H6091" s="85"/>
    </row>
    <row r="6092" spans="1:8">
      <c r="A6092" s="85"/>
      <c r="B6092" s="85"/>
      <c r="C6092" s="85"/>
      <c r="D6092" s="85"/>
      <c r="E6092" s="85"/>
      <c r="F6092" s="85"/>
      <c r="G6092" s="85"/>
      <c r="H6092" s="85"/>
    </row>
    <row r="6093" spans="1:8">
      <c r="A6093" s="85"/>
      <c r="B6093" s="85"/>
      <c r="C6093" s="85"/>
      <c r="D6093" s="85"/>
      <c r="E6093" s="85"/>
      <c r="F6093" s="85"/>
      <c r="G6093" s="85"/>
      <c r="H6093" s="85"/>
    </row>
    <row r="6094" spans="1:8">
      <c r="A6094" s="85"/>
      <c r="B6094" s="85"/>
      <c r="C6094" s="85"/>
      <c r="D6094" s="85"/>
      <c r="E6094" s="85"/>
      <c r="F6094" s="85"/>
      <c r="G6094" s="85"/>
      <c r="H6094" s="85"/>
    </row>
    <row r="6095" spans="1:8">
      <c r="A6095" s="85"/>
      <c r="B6095" s="85"/>
      <c r="C6095" s="85"/>
      <c r="D6095" s="85"/>
      <c r="E6095" s="85"/>
      <c r="F6095" s="85"/>
      <c r="G6095" s="85"/>
      <c r="H6095" s="85"/>
    </row>
    <row r="6096" spans="1:8">
      <c r="A6096" s="85"/>
      <c r="B6096" s="85"/>
      <c r="C6096" s="85"/>
      <c r="D6096" s="85"/>
      <c r="E6096" s="85"/>
      <c r="F6096" s="85"/>
      <c r="G6096" s="85"/>
      <c r="H6096" s="85"/>
    </row>
    <row r="6097" spans="1:8">
      <c r="A6097" s="85"/>
      <c r="B6097" s="85"/>
      <c r="C6097" s="85"/>
      <c r="D6097" s="85"/>
      <c r="E6097" s="85"/>
      <c r="F6097" s="85"/>
      <c r="G6097" s="85"/>
      <c r="H6097" s="85"/>
    </row>
    <row r="6098" spans="1:8">
      <c r="A6098" s="85"/>
      <c r="B6098" s="85"/>
      <c r="C6098" s="85"/>
      <c r="D6098" s="85"/>
      <c r="E6098" s="85"/>
      <c r="F6098" s="85"/>
      <c r="G6098" s="85"/>
      <c r="H6098" s="85"/>
    </row>
    <row r="6099" spans="1:8">
      <c r="A6099" s="85"/>
      <c r="B6099" s="85"/>
      <c r="C6099" s="85"/>
      <c r="D6099" s="85"/>
      <c r="E6099" s="85"/>
      <c r="F6099" s="85"/>
      <c r="G6099" s="85"/>
      <c r="H6099" s="85"/>
    </row>
    <row r="6100" spans="1:8">
      <c r="A6100" s="85"/>
      <c r="B6100" s="85"/>
      <c r="C6100" s="85"/>
      <c r="D6100" s="85"/>
      <c r="E6100" s="85"/>
      <c r="F6100" s="85"/>
      <c r="G6100" s="85"/>
      <c r="H6100" s="85"/>
    </row>
    <row r="6101" spans="1:8">
      <c r="A6101" s="85"/>
      <c r="B6101" s="85"/>
      <c r="C6101" s="85"/>
      <c r="D6101" s="85"/>
      <c r="E6101" s="85"/>
      <c r="F6101" s="85"/>
      <c r="G6101" s="85"/>
      <c r="H6101" s="85"/>
    </row>
    <row r="6102" spans="1:8">
      <c r="A6102" s="85"/>
      <c r="B6102" s="85"/>
      <c r="C6102" s="85"/>
      <c r="D6102" s="85"/>
      <c r="E6102" s="85"/>
      <c r="F6102" s="85"/>
      <c r="G6102" s="85"/>
      <c r="H6102" s="85"/>
    </row>
    <row r="6103" spans="1:8">
      <c r="A6103" s="85"/>
      <c r="B6103" s="85"/>
      <c r="C6103" s="85"/>
      <c r="D6103" s="85"/>
      <c r="E6103" s="85"/>
      <c r="F6103" s="85"/>
      <c r="G6103" s="85"/>
      <c r="H6103" s="85"/>
    </row>
    <row r="6104" spans="1:8">
      <c r="A6104" s="85"/>
      <c r="B6104" s="85"/>
      <c r="C6104" s="85"/>
      <c r="D6104" s="85"/>
      <c r="E6104" s="85"/>
      <c r="F6104" s="85"/>
      <c r="G6104" s="85"/>
      <c r="H6104" s="85"/>
    </row>
    <row r="6105" spans="1:8">
      <c r="A6105" s="85"/>
      <c r="B6105" s="85"/>
      <c r="C6105" s="85"/>
      <c r="D6105" s="85"/>
      <c r="E6105" s="85"/>
      <c r="F6105" s="85"/>
      <c r="G6105" s="85"/>
      <c r="H6105" s="85"/>
    </row>
    <row r="6106" spans="1:8">
      <c r="A6106" s="85"/>
      <c r="B6106" s="85"/>
      <c r="C6106" s="85"/>
      <c r="D6106" s="85"/>
      <c r="E6106" s="85"/>
      <c r="F6106" s="85"/>
      <c r="G6106" s="85"/>
      <c r="H6106" s="85"/>
    </row>
    <row r="6107" spans="1:8">
      <c r="A6107" s="85"/>
      <c r="B6107" s="85"/>
      <c r="C6107" s="85"/>
      <c r="D6107" s="85"/>
      <c r="E6107" s="85"/>
      <c r="F6107" s="85"/>
      <c r="G6107" s="85"/>
      <c r="H6107" s="85"/>
    </row>
    <row r="6108" spans="1:8">
      <c r="A6108" s="85"/>
      <c r="B6108" s="85"/>
      <c r="C6108" s="85"/>
      <c r="D6108" s="85"/>
      <c r="E6108" s="85"/>
      <c r="F6108" s="85"/>
      <c r="G6108" s="85"/>
      <c r="H6108" s="85"/>
    </row>
    <row r="6109" spans="1:8">
      <c r="A6109" s="85"/>
      <c r="B6109" s="85"/>
      <c r="C6109" s="85"/>
      <c r="D6109" s="85"/>
      <c r="E6109" s="85"/>
      <c r="F6109" s="85"/>
      <c r="G6109" s="85"/>
      <c r="H6109" s="85"/>
    </row>
    <row r="6110" spans="1:8">
      <c r="A6110" s="85"/>
      <c r="B6110" s="85"/>
      <c r="C6110" s="85"/>
      <c r="D6110" s="85"/>
      <c r="E6110" s="85"/>
      <c r="F6110" s="85"/>
      <c r="G6110" s="85"/>
      <c r="H6110" s="85"/>
    </row>
    <row r="6111" spans="1:8">
      <c r="A6111" s="85"/>
      <c r="B6111" s="85"/>
      <c r="C6111" s="85"/>
      <c r="D6111" s="85"/>
      <c r="E6111" s="85"/>
      <c r="F6111" s="85"/>
      <c r="G6111" s="85"/>
      <c r="H6111" s="85"/>
    </row>
    <row r="6112" spans="1:8">
      <c r="A6112" s="85"/>
      <c r="B6112" s="85"/>
      <c r="C6112" s="85"/>
      <c r="D6112" s="85"/>
      <c r="E6112" s="85"/>
      <c r="F6112" s="85"/>
      <c r="G6112" s="85"/>
      <c r="H6112" s="85"/>
    </row>
    <row r="6113" spans="1:8">
      <c r="A6113" s="85"/>
      <c r="B6113" s="85"/>
      <c r="C6113" s="85"/>
      <c r="D6113" s="85"/>
      <c r="E6113" s="85"/>
      <c r="F6113" s="85"/>
      <c r="G6113" s="85"/>
      <c r="H6113" s="85"/>
    </row>
    <row r="6114" spans="1:8">
      <c r="A6114" s="85"/>
      <c r="B6114" s="85"/>
      <c r="C6114" s="85"/>
      <c r="D6114" s="85"/>
      <c r="E6114" s="85"/>
      <c r="F6114" s="85"/>
      <c r="G6114" s="85"/>
      <c r="H6114" s="85"/>
    </row>
    <row r="6115" spans="1:8">
      <c r="A6115" s="85"/>
      <c r="B6115" s="85"/>
      <c r="C6115" s="85"/>
      <c r="D6115" s="85"/>
      <c r="E6115" s="85"/>
      <c r="F6115" s="85"/>
      <c r="G6115" s="85"/>
      <c r="H6115" s="85"/>
    </row>
    <row r="6116" spans="1:8">
      <c r="A6116" s="85"/>
      <c r="B6116" s="85"/>
      <c r="C6116" s="85"/>
      <c r="D6116" s="85"/>
      <c r="E6116" s="85"/>
      <c r="F6116" s="85"/>
      <c r="G6116" s="85"/>
      <c r="H6116" s="85"/>
    </row>
    <row r="6117" spans="1:8">
      <c r="A6117" s="85"/>
      <c r="B6117" s="85"/>
      <c r="C6117" s="85"/>
      <c r="D6117" s="85"/>
      <c r="E6117" s="85"/>
      <c r="F6117" s="85"/>
      <c r="G6117" s="85"/>
      <c r="H6117" s="85"/>
    </row>
    <row r="6118" spans="1:8">
      <c r="A6118" s="85"/>
      <c r="B6118" s="85"/>
      <c r="C6118" s="85"/>
      <c r="D6118" s="85"/>
      <c r="E6118" s="85"/>
      <c r="F6118" s="85"/>
      <c r="G6118" s="85"/>
      <c r="H6118" s="85"/>
    </row>
    <row r="6119" spans="1:8">
      <c r="A6119" s="85"/>
      <c r="B6119" s="85"/>
      <c r="C6119" s="85"/>
      <c r="D6119" s="85"/>
      <c r="E6119" s="85"/>
      <c r="F6119" s="85"/>
      <c r="G6119" s="85"/>
      <c r="H6119" s="85"/>
    </row>
    <row r="6120" spans="1:8">
      <c r="A6120" s="85"/>
      <c r="B6120" s="85"/>
      <c r="C6120" s="85"/>
      <c r="D6120" s="85"/>
      <c r="E6120" s="85"/>
      <c r="F6120" s="85"/>
      <c r="G6120" s="85"/>
      <c r="H6120" s="85"/>
    </row>
    <row r="6121" spans="1:8">
      <c r="A6121" s="85"/>
      <c r="B6121" s="85"/>
      <c r="C6121" s="85"/>
      <c r="D6121" s="85"/>
      <c r="E6121" s="85"/>
      <c r="F6121" s="85"/>
      <c r="G6121" s="85"/>
      <c r="H6121" s="85"/>
    </row>
    <row r="6122" spans="1:8">
      <c r="A6122" s="85"/>
      <c r="B6122" s="85"/>
      <c r="C6122" s="85"/>
      <c r="D6122" s="85"/>
      <c r="E6122" s="85"/>
      <c r="F6122" s="85"/>
      <c r="G6122" s="85"/>
      <c r="H6122" s="85"/>
    </row>
    <row r="6123" spans="1:8">
      <c r="A6123" s="85"/>
      <c r="B6123" s="85"/>
      <c r="C6123" s="85"/>
      <c r="D6123" s="85"/>
      <c r="E6123" s="85"/>
      <c r="F6123" s="85"/>
      <c r="G6123" s="85"/>
      <c r="H6123" s="85"/>
    </row>
    <row r="6124" spans="1:8">
      <c r="A6124" s="85"/>
      <c r="B6124" s="85"/>
      <c r="C6124" s="85"/>
      <c r="D6124" s="85"/>
      <c r="E6124" s="85"/>
      <c r="F6124" s="85"/>
      <c r="G6124" s="85"/>
      <c r="H6124" s="85"/>
    </row>
    <row r="6125" spans="1:8">
      <c r="A6125" s="85"/>
      <c r="B6125" s="85"/>
      <c r="C6125" s="85"/>
      <c r="D6125" s="85"/>
      <c r="E6125" s="85"/>
      <c r="F6125" s="85"/>
      <c r="G6125" s="85"/>
      <c r="H6125" s="85"/>
    </row>
    <row r="6126" spans="1:8">
      <c r="A6126" s="85"/>
      <c r="B6126" s="85"/>
      <c r="C6126" s="85"/>
      <c r="D6126" s="85"/>
      <c r="E6126" s="85"/>
      <c r="F6126" s="85"/>
      <c r="G6126" s="85"/>
      <c r="H6126" s="85"/>
    </row>
    <row r="6127" spans="1:8">
      <c r="A6127" s="85"/>
      <c r="B6127" s="85"/>
      <c r="C6127" s="85"/>
      <c r="D6127" s="85"/>
      <c r="E6127" s="85"/>
      <c r="F6127" s="85"/>
      <c r="G6127" s="85"/>
      <c r="H6127" s="85"/>
    </row>
    <row r="6128" spans="1:8">
      <c r="A6128" s="85"/>
      <c r="B6128" s="85"/>
      <c r="C6128" s="85"/>
      <c r="D6128" s="85"/>
      <c r="E6128" s="85"/>
      <c r="F6128" s="85"/>
      <c r="G6128" s="85"/>
      <c r="H6128" s="85"/>
    </row>
    <row r="6129" spans="1:8">
      <c r="A6129" s="85"/>
      <c r="B6129" s="85"/>
      <c r="C6129" s="85"/>
      <c r="D6129" s="85"/>
      <c r="E6129" s="85"/>
      <c r="F6129" s="85"/>
      <c r="G6129" s="85"/>
      <c r="H6129" s="85"/>
    </row>
    <row r="6130" spans="1:8">
      <c r="A6130" s="85"/>
      <c r="B6130" s="85"/>
      <c r="C6130" s="85"/>
      <c r="D6130" s="85"/>
      <c r="E6130" s="85"/>
      <c r="F6130" s="85"/>
      <c r="G6130" s="85"/>
      <c r="H6130" s="85"/>
    </row>
    <row r="6131" spans="1:8">
      <c r="A6131" s="85"/>
      <c r="B6131" s="85"/>
      <c r="C6131" s="85"/>
      <c r="D6131" s="85"/>
      <c r="E6131" s="85"/>
      <c r="F6131" s="85"/>
      <c r="G6131" s="85"/>
      <c r="H6131" s="85"/>
    </row>
    <row r="6132" spans="1:8">
      <c r="A6132" s="85"/>
      <c r="B6132" s="85"/>
      <c r="C6132" s="85"/>
      <c r="D6132" s="85"/>
      <c r="E6132" s="85"/>
      <c r="F6132" s="85"/>
      <c r="G6132" s="85"/>
      <c r="H6132" s="85"/>
    </row>
    <row r="6133" spans="1:8">
      <c r="A6133" s="85"/>
      <c r="B6133" s="85"/>
      <c r="C6133" s="85"/>
      <c r="D6133" s="85"/>
      <c r="E6133" s="85"/>
      <c r="F6133" s="85"/>
      <c r="G6133" s="85"/>
      <c r="H6133" s="85"/>
    </row>
    <row r="6134" spans="1:8">
      <c r="A6134" s="85"/>
      <c r="B6134" s="85"/>
      <c r="C6134" s="85"/>
      <c r="D6134" s="85"/>
      <c r="E6134" s="85"/>
      <c r="F6134" s="85"/>
      <c r="G6134" s="85"/>
      <c r="H6134" s="85"/>
    </row>
    <row r="6135" spans="1:8">
      <c r="A6135" s="85"/>
      <c r="B6135" s="85"/>
      <c r="C6135" s="85"/>
      <c r="D6135" s="85"/>
      <c r="E6135" s="85"/>
      <c r="F6135" s="85"/>
      <c r="G6135" s="85"/>
      <c r="H6135" s="85"/>
    </row>
    <row r="6136" spans="1:8">
      <c r="A6136" s="85"/>
      <c r="B6136" s="85"/>
      <c r="C6136" s="85"/>
      <c r="D6136" s="85"/>
      <c r="E6136" s="85"/>
      <c r="F6136" s="85"/>
      <c r="G6136" s="85"/>
      <c r="H6136" s="85"/>
    </row>
    <row r="6137" spans="1:8">
      <c r="A6137" s="85"/>
      <c r="B6137" s="85"/>
      <c r="C6137" s="85"/>
      <c r="D6137" s="85"/>
      <c r="E6137" s="85"/>
      <c r="F6137" s="85"/>
      <c r="G6137" s="85"/>
      <c r="H6137" s="85"/>
    </row>
    <row r="6138" spans="1:8">
      <c r="A6138" s="85"/>
      <c r="B6138" s="85"/>
      <c r="C6138" s="85"/>
      <c r="D6138" s="85"/>
      <c r="E6138" s="85"/>
      <c r="F6138" s="85"/>
      <c r="G6138" s="85"/>
      <c r="H6138" s="85"/>
    </row>
    <row r="6139" spans="1:8">
      <c r="A6139" s="85"/>
      <c r="B6139" s="85"/>
      <c r="C6139" s="85"/>
      <c r="D6139" s="85"/>
      <c r="E6139" s="85"/>
      <c r="F6139" s="85"/>
      <c r="G6139" s="85"/>
      <c r="H6139" s="85"/>
    </row>
    <row r="6140" spans="1:8">
      <c r="A6140" s="85"/>
      <c r="B6140" s="85"/>
      <c r="C6140" s="85"/>
      <c r="D6140" s="85"/>
      <c r="E6140" s="85"/>
      <c r="F6140" s="85"/>
      <c r="G6140" s="85"/>
      <c r="H6140" s="85"/>
    </row>
    <row r="6141" spans="1:8">
      <c r="A6141" s="85"/>
      <c r="B6141" s="85"/>
      <c r="C6141" s="85"/>
      <c r="D6141" s="85"/>
      <c r="E6141" s="85"/>
      <c r="F6141" s="85"/>
      <c r="G6141" s="85"/>
      <c r="H6141" s="85"/>
    </row>
    <row r="6142" spans="1:8">
      <c r="A6142" s="85"/>
      <c r="B6142" s="85"/>
      <c r="C6142" s="85"/>
      <c r="D6142" s="85"/>
      <c r="E6142" s="85"/>
      <c r="F6142" s="85"/>
      <c r="G6142" s="85"/>
      <c r="H6142" s="85"/>
    </row>
    <row r="6143" spans="1:8">
      <c r="A6143" s="85"/>
      <c r="B6143" s="85"/>
      <c r="C6143" s="85"/>
      <c r="D6143" s="85"/>
      <c r="E6143" s="85"/>
      <c r="F6143" s="85"/>
      <c r="G6143" s="85"/>
      <c r="H6143" s="85"/>
    </row>
    <row r="6144" spans="1:8">
      <c r="A6144" s="85"/>
      <c r="B6144" s="85"/>
      <c r="C6144" s="85"/>
      <c r="D6144" s="85"/>
      <c r="E6144" s="85"/>
      <c r="F6144" s="85"/>
      <c r="G6144" s="85"/>
      <c r="H6144" s="85"/>
    </row>
    <row r="6145" spans="1:8">
      <c r="A6145" s="85"/>
      <c r="B6145" s="85"/>
      <c r="C6145" s="85"/>
      <c r="D6145" s="85"/>
      <c r="E6145" s="85"/>
      <c r="F6145" s="85"/>
      <c r="G6145" s="85"/>
      <c r="H6145" s="85"/>
    </row>
    <row r="6146" spans="1:8">
      <c r="A6146" s="85"/>
      <c r="B6146" s="85"/>
      <c r="C6146" s="85"/>
      <c r="D6146" s="85"/>
      <c r="E6146" s="85"/>
      <c r="F6146" s="85"/>
      <c r="G6146" s="85"/>
      <c r="H6146" s="85"/>
    </row>
    <row r="6147" spans="1:8">
      <c r="A6147" s="85"/>
      <c r="B6147" s="85"/>
      <c r="C6147" s="85"/>
      <c r="D6147" s="85"/>
      <c r="E6147" s="85"/>
      <c r="F6147" s="85"/>
      <c r="G6147" s="85"/>
      <c r="H6147" s="85"/>
    </row>
    <row r="6148" spans="1:8">
      <c r="A6148" s="85"/>
      <c r="B6148" s="85"/>
      <c r="C6148" s="85"/>
      <c r="D6148" s="85"/>
      <c r="E6148" s="85"/>
      <c r="F6148" s="85"/>
      <c r="G6148" s="85"/>
      <c r="H6148" s="85"/>
    </row>
    <row r="6149" spans="1:8">
      <c r="A6149" s="85"/>
      <c r="B6149" s="85"/>
      <c r="C6149" s="85"/>
      <c r="D6149" s="85"/>
      <c r="E6149" s="85"/>
      <c r="F6149" s="85"/>
      <c r="G6149" s="85"/>
      <c r="H6149" s="85"/>
    </row>
    <row r="6150" spans="1:8">
      <c r="A6150" s="85"/>
      <c r="B6150" s="85"/>
      <c r="C6150" s="85"/>
      <c r="D6150" s="85"/>
      <c r="E6150" s="85"/>
      <c r="F6150" s="85"/>
      <c r="G6150" s="85"/>
      <c r="H6150" s="85"/>
    </row>
    <row r="6151" spans="1:8">
      <c r="A6151" s="85"/>
      <c r="B6151" s="85"/>
      <c r="C6151" s="85"/>
      <c r="D6151" s="85"/>
      <c r="E6151" s="85"/>
      <c r="F6151" s="85"/>
      <c r="G6151" s="85"/>
      <c r="H6151" s="85"/>
    </row>
    <row r="6152" spans="1:8">
      <c r="A6152" s="85"/>
      <c r="B6152" s="85"/>
      <c r="C6152" s="85"/>
      <c r="D6152" s="85"/>
      <c r="E6152" s="85"/>
      <c r="F6152" s="85"/>
      <c r="G6152" s="85"/>
      <c r="H6152" s="85"/>
    </row>
    <row r="6153" spans="1:8">
      <c r="A6153" s="85"/>
      <c r="B6153" s="85"/>
      <c r="C6153" s="85"/>
      <c r="D6153" s="85"/>
      <c r="E6153" s="85"/>
      <c r="F6153" s="85"/>
      <c r="G6153" s="85"/>
      <c r="H6153" s="85"/>
    </row>
    <row r="6154" spans="1:8">
      <c r="A6154" s="85"/>
      <c r="B6154" s="85"/>
      <c r="C6154" s="85"/>
      <c r="D6154" s="85"/>
      <c r="E6154" s="85"/>
      <c r="F6154" s="85"/>
      <c r="G6154" s="85"/>
      <c r="H6154" s="85"/>
    </row>
    <row r="6155" spans="1:8">
      <c r="A6155" s="85"/>
      <c r="B6155" s="85"/>
      <c r="C6155" s="85"/>
      <c r="D6155" s="85"/>
      <c r="E6155" s="85"/>
      <c r="F6155" s="85"/>
      <c r="G6155" s="85"/>
      <c r="H6155" s="85"/>
    </row>
    <row r="6156" spans="1:8">
      <c r="A6156" s="85"/>
      <c r="B6156" s="85"/>
      <c r="C6156" s="85"/>
      <c r="D6156" s="85"/>
      <c r="E6156" s="85"/>
      <c r="F6156" s="85"/>
      <c r="G6156" s="85"/>
      <c r="H6156" s="85"/>
    </row>
    <row r="6157" spans="1:8">
      <c r="A6157" s="85"/>
      <c r="B6157" s="85"/>
      <c r="C6157" s="85"/>
      <c r="D6157" s="85"/>
      <c r="E6157" s="85"/>
      <c r="F6157" s="85"/>
      <c r="G6157" s="85"/>
      <c r="H6157" s="85"/>
    </row>
    <row r="6158" spans="1:8">
      <c r="A6158" s="85"/>
      <c r="B6158" s="85"/>
      <c r="C6158" s="85"/>
      <c r="D6158" s="85"/>
      <c r="E6158" s="85"/>
      <c r="F6158" s="85"/>
      <c r="G6158" s="85"/>
      <c r="H6158" s="85"/>
    </row>
    <row r="6159" spans="1:8">
      <c r="A6159" s="85"/>
      <c r="B6159" s="85"/>
      <c r="C6159" s="85"/>
      <c r="D6159" s="85"/>
      <c r="E6159" s="85"/>
      <c r="F6159" s="85"/>
      <c r="G6159" s="85"/>
      <c r="H6159" s="85"/>
    </row>
    <row r="6160" spans="1:8">
      <c r="A6160" s="85"/>
      <c r="B6160" s="85"/>
      <c r="C6160" s="85"/>
      <c r="D6160" s="85"/>
      <c r="E6160" s="85"/>
      <c r="F6160" s="85"/>
      <c r="G6160" s="85"/>
      <c r="H6160" s="85"/>
    </row>
    <row r="6161" spans="1:8">
      <c r="A6161" s="85"/>
      <c r="B6161" s="85"/>
      <c r="C6161" s="85"/>
      <c r="D6161" s="85"/>
      <c r="E6161" s="85"/>
      <c r="F6161" s="85"/>
      <c r="G6161" s="85"/>
      <c r="H6161" s="85"/>
    </row>
    <row r="6162" spans="1:8">
      <c r="A6162" s="85"/>
      <c r="B6162" s="85"/>
      <c r="C6162" s="85"/>
      <c r="D6162" s="85"/>
      <c r="E6162" s="85"/>
      <c r="F6162" s="85"/>
      <c r="G6162" s="85"/>
      <c r="H6162" s="85"/>
    </row>
    <row r="6163" spans="1:8">
      <c r="A6163" s="85"/>
      <c r="B6163" s="85"/>
      <c r="C6163" s="85"/>
      <c r="D6163" s="85"/>
      <c r="E6163" s="85"/>
      <c r="F6163" s="85"/>
      <c r="G6163" s="85"/>
      <c r="H6163" s="85"/>
    </row>
    <row r="6164" spans="1:8">
      <c r="A6164" s="85"/>
      <c r="B6164" s="85"/>
      <c r="C6164" s="85"/>
      <c r="D6164" s="85"/>
      <c r="E6164" s="85"/>
      <c r="F6164" s="85"/>
      <c r="G6164" s="85"/>
      <c r="H6164" s="85"/>
    </row>
    <row r="6165" spans="1:8">
      <c r="A6165" s="85"/>
      <c r="B6165" s="85"/>
      <c r="C6165" s="85"/>
      <c r="D6165" s="85"/>
      <c r="E6165" s="85"/>
      <c r="F6165" s="85"/>
      <c r="G6165" s="85"/>
      <c r="H6165" s="85"/>
    </row>
    <row r="6166" spans="1:8">
      <c r="A6166" s="85"/>
      <c r="B6166" s="85"/>
      <c r="C6166" s="85"/>
      <c r="D6166" s="85"/>
      <c r="E6166" s="85"/>
      <c r="F6166" s="85"/>
      <c r="G6166" s="85"/>
      <c r="H6166" s="85"/>
    </row>
    <row r="6167" spans="1:8">
      <c r="A6167" s="85"/>
      <c r="B6167" s="85"/>
      <c r="C6167" s="85"/>
      <c r="D6167" s="85"/>
      <c r="E6167" s="85"/>
      <c r="F6167" s="85"/>
      <c r="G6167" s="85"/>
      <c r="H6167" s="85"/>
    </row>
    <row r="6168" spans="1:8">
      <c r="A6168" s="85"/>
      <c r="B6168" s="85"/>
      <c r="C6168" s="85"/>
      <c r="D6168" s="85"/>
      <c r="E6168" s="85"/>
      <c r="F6168" s="85"/>
      <c r="G6168" s="85"/>
      <c r="H6168" s="85"/>
    </row>
    <row r="6169" spans="1:8">
      <c r="A6169" s="85"/>
      <c r="B6169" s="85"/>
      <c r="C6169" s="85"/>
      <c r="D6169" s="85"/>
      <c r="E6169" s="85"/>
      <c r="F6169" s="85"/>
      <c r="G6169" s="85"/>
      <c r="H6169" s="85"/>
    </row>
    <row r="6170" spans="1:8">
      <c r="A6170" s="85"/>
      <c r="B6170" s="85"/>
      <c r="C6170" s="85"/>
      <c r="D6170" s="85"/>
      <c r="E6170" s="85"/>
      <c r="F6170" s="85"/>
      <c r="G6170" s="85"/>
      <c r="H6170" s="85"/>
    </row>
    <row r="6171" spans="1:8">
      <c r="A6171" s="85"/>
      <c r="B6171" s="85"/>
      <c r="C6171" s="85"/>
      <c r="D6171" s="85"/>
      <c r="E6171" s="85"/>
      <c r="F6171" s="85"/>
      <c r="G6171" s="85"/>
      <c r="H6171" s="85"/>
    </row>
    <row r="6172" spans="1:8">
      <c r="A6172" s="85"/>
      <c r="B6172" s="85"/>
      <c r="C6172" s="85"/>
      <c r="D6172" s="85"/>
      <c r="E6172" s="85"/>
      <c r="F6172" s="85"/>
      <c r="G6172" s="85"/>
      <c r="H6172" s="85"/>
    </row>
    <row r="6173" spans="1:8">
      <c r="A6173" s="85"/>
      <c r="B6173" s="85"/>
      <c r="C6173" s="85"/>
      <c r="D6173" s="85"/>
      <c r="E6173" s="85"/>
      <c r="F6173" s="85"/>
      <c r="G6173" s="85"/>
      <c r="H6173" s="85"/>
    </row>
    <row r="6174" spans="1:8">
      <c r="A6174" s="85"/>
      <c r="B6174" s="85"/>
      <c r="C6174" s="85"/>
      <c r="D6174" s="85"/>
      <c r="E6174" s="85"/>
      <c r="F6174" s="85"/>
      <c r="G6174" s="85"/>
      <c r="H6174" s="85"/>
    </row>
    <row r="6175" spans="1:8">
      <c r="A6175" s="85"/>
      <c r="B6175" s="85"/>
      <c r="C6175" s="85"/>
      <c r="D6175" s="85"/>
      <c r="E6175" s="85"/>
      <c r="F6175" s="85"/>
      <c r="G6175" s="85"/>
      <c r="H6175" s="85"/>
    </row>
    <row r="6176" spans="1:8">
      <c r="A6176" s="85"/>
      <c r="B6176" s="85"/>
      <c r="C6176" s="85"/>
      <c r="D6176" s="85"/>
      <c r="E6176" s="85"/>
      <c r="F6176" s="85"/>
      <c r="G6176" s="85"/>
      <c r="H6176" s="85"/>
    </row>
    <row r="6177" spans="1:8">
      <c r="A6177" s="85"/>
      <c r="B6177" s="85"/>
      <c r="C6177" s="85"/>
      <c r="D6177" s="85"/>
      <c r="E6177" s="85"/>
      <c r="F6177" s="85"/>
      <c r="G6177" s="85"/>
      <c r="H6177" s="85"/>
    </row>
    <row r="6178" spans="1:8">
      <c r="A6178" s="85"/>
      <c r="B6178" s="85"/>
      <c r="C6178" s="85"/>
      <c r="D6178" s="85"/>
      <c r="E6178" s="85"/>
      <c r="F6178" s="85"/>
      <c r="G6178" s="85"/>
      <c r="H6178" s="85"/>
    </row>
    <row r="6179" spans="1:8">
      <c r="A6179" s="85"/>
      <c r="B6179" s="85"/>
      <c r="C6179" s="85"/>
      <c r="D6179" s="85"/>
      <c r="E6179" s="85"/>
      <c r="F6179" s="85"/>
      <c r="G6179" s="85"/>
      <c r="H6179" s="85"/>
    </row>
    <row r="6180" spans="1:8">
      <c r="A6180" s="85"/>
      <c r="B6180" s="85"/>
      <c r="C6180" s="85"/>
      <c r="D6180" s="85"/>
      <c r="E6180" s="85"/>
      <c r="F6180" s="85"/>
      <c r="G6180" s="85"/>
      <c r="H6180" s="85"/>
    </row>
    <row r="6181" spans="1:8">
      <c r="A6181" s="85"/>
      <c r="B6181" s="85"/>
      <c r="C6181" s="85"/>
      <c r="D6181" s="85"/>
      <c r="E6181" s="85"/>
      <c r="F6181" s="85"/>
      <c r="G6181" s="85"/>
      <c r="H6181" s="85"/>
    </row>
    <row r="6182" spans="1:8">
      <c r="A6182" s="85"/>
      <c r="B6182" s="85"/>
      <c r="C6182" s="85"/>
      <c r="D6182" s="85"/>
      <c r="E6182" s="85"/>
      <c r="F6182" s="85"/>
      <c r="G6182" s="85"/>
      <c r="H6182" s="85"/>
    </row>
    <row r="6183" spans="1:8">
      <c r="A6183" s="85"/>
      <c r="B6183" s="85"/>
      <c r="C6183" s="85"/>
      <c r="D6183" s="85"/>
      <c r="E6183" s="85"/>
      <c r="F6183" s="85"/>
      <c r="G6183" s="85"/>
      <c r="H6183" s="85"/>
    </row>
    <row r="6184" spans="1:8">
      <c r="A6184" s="85"/>
      <c r="B6184" s="85"/>
      <c r="C6184" s="85"/>
      <c r="D6184" s="85"/>
      <c r="E6184" s="85"/>
      <c r="F6184" s="85"/>
      <c r="G6184" s="85"/>
      <c r="H6184" s="85"/>
    </row>
    <row r="6185" spans="1:8">
      <c r="A6185" s="85"/>
      <c r="B6185" s="85"/>
      <c r="C6185" s="85"/>
      <c r="D6185" s="85"/>
      <c r="E6185" s="85"/>
      <c r="F6185" s="85"/>
      <c r="G6185" s="85"/>
      <c r="H6185" s="85"/>
    </row>
    <row r="6186" spans="1:8">
      <c r="A6186" s="85"/>
      <c r="B6186" s="85"/>
      <c r="C6186" s="85"/>
      <c r="D6186" s="85"/>
      <c r="E6186" s="85"/>
      <c r="F6186" s="85"/>
      <c r="G6186" s="85"/>
      <c r="H6186" s="85"/>
    </row>
    <row r="6187" spans="1:8">
      <c r="A6187" s="85"/>
      <c r="B6187" s="85"/>
      <c r="C6187" s="85"/>
      <c r="D6187" s="85"/>
      <c r="E6187" s="85"/>
      <c r="F6187" s="85"/>
      <c r="G6187" s="85"/>
      <c r="H6187" s="85"/>
    </row>
    <row r="6188" spans="1:8">
      <c r="A6188" s="85"/>
      <c r="B6188" s="85"/>
      <c r="C6188" s="85"/>
      <c r="D6188" s="85"/>
      <c r="E6188" s="85"/>
      <c r="F6188" s="85"/>
      <c r="G6188" s="85"/>
      <c r="H6188" s="85"/>
    </row>
    <row r="6189" spans="1:8">
      <c r="A6189" s="85"/>
      <c r="B6189" s="85"/>
      <c r="C6189" s="85"/>
      <c r="D6189" s="85"/>
      <c r="E6189" s="85"/>
      <c r="F6189" s="85"/>
      <c r="G6189" s="85"/>
      <c r="H6189" s="85"/>
    </row>
    <row r="6190" spans="1:8">
      <c r="A6190" s="85"/>
      <c r="B6190" s="85"/>
      <c r="C6190" s="85"/>
      <c r="D6190" s="85"/>
      <c r="E6190" s="85"/>
      <c r="F6190" s="85"/>
      <c r="G6190" s="85"/>
      <c r="H6190" s="85"/>
    </row>
    <row r="6191" spans="1:8">
      <c r="A6191" s="85"/>
      <c r="B6191" s="85"/>
      <c r="C6191" s="85"/>
      <c r="D6191" s="85"/>
      <c r="E6191" s="85"/>
      <c r="F6191" s="85"/>
      <c r="G6191" s="85"/>
      <c r="H6191" s="85"/>
    </row>
    <row r="6192" spans="1:8">
      <c r="A6192" s="85"/>
      <c r="B6192" s="85"/>
      <c r="C6192" s="85"/>
      <c r="D6192" s="85"/>
      <c r="E6192" s="85"/>
      <c r="F6192" s="85"/>
      <c r="G6192" s="85"/>
      <c r="H6192" s="85"/>
    </row>
    <row r="6193" spans="1:8">
      <c r="A6193" s="85"/>
      <c r="B6193" s="85"/>
      <c r="C6193" s="85"/>
      <c r="D6193" s="85"/>
      <c r="E6193" s="85"/>
      <c r="F6193" s="85"/>
      <c r="G6193" s="85"/>
      <c r="H6193" s="85"/>
    </row>
    <row r="6194" spans="1:8">
      <c r="A6194" s="85"/>
      <c r="B6194" s="85"/>
      <c r="C6194" s="85"/>
      <c r="D6194" s="85"/>
      <c r="E6194" s="85"/>
      <c r="F6194" s="85"/>
      <c r="G6194" s="85"/>
      <c r="H6194" s="85"/>
    </row>
    <row r="6195" spans="1:8">
      <c r="A6195" s="85"/>
      <c r="B6195" s="85"/>
      <c r="C6195" s="85"/>
      <c r="D6195" s="85"/>
      <c r="E6195" s="85"/>
      <c r="F6195" s="85"/>
      <c r="G6195" s="85"/>
      <c r="H6195" s="85"/>
    </row>
    <row r="6196" spans="1:8">
      <c r="A6196" s="85"/>
      <c r="B6196" s="85"/>
      <c r="C6196" s="85"/>
      <c r="D6196" s="85"/>
      <c r="E6196" s="85"/>
      <c r="F6196" s="85"/>
      <c r="G6196" s="85"/>
      <c r="H6196" s="85"/>
    </row>
    <row r="6197" spans="1:8">
      <c r="A6197" s="85"/>
      <c r="B6197" s="85"/>
      <c r="C6197" s="85"/>
      <c r="D6197" s="85"/>
      <c r="E6197" s="85"/>
      <c r="F6197" s="85"/>
      <c r="G6197" s="85"/>
      <c r="H6197" s="85"/>
    </row>
    <row r="6198" spans="1:8">
      <c r="A6198" s="85"/>
      <c r="B6198" s="85"/>
      <c r="C6198" s="85"/>
      <c r="D6198" s="85"/>
      <c r="E6198" s="85"/>
      <c r="F6198" s="85"/>
      <c r="G6198" s="85"/>
      <c r="H6198" s="85"/>
    </row>
    <row r="6199" spans="1:8">
      <c r="A6199" s="85"/>
      <c r="B6199" s="85"/>
      <c r="C6199" s="85"/>
      <c r="D6199" s="85"/>
      <c r="E6199" s="85"/>
      <c r="F6199" s="85"/>
      <c r="G6199" s="85"/>
      <c r="H6199" s="85"/>
    </row>
    <row r="6200" spans="1:8">
      <c r="A6200" s="85"/>
      <c r="B6200" s="85"/>
      <c r="C6200" s="85"/>
      <c r="D6200" s="85"/>
      <c r="E6200" s="85"/>
      <c r="F6200" s="85"/>
      <c r="G6200" s="85"/>
      <c r="H6200" s="85"/>
    </row>
    <row r="6201" spans="1:8">
      <c r="A6201" s="85"/>
      <c r="B6201" s="85"/>
      <c r="C6201" s="85"/>
      <c r="D6201" s="85"/>
      <c r="E6201" s="85"/>
      <c r="F6201" s="85"/>
      <c r="G6201" s="85"/>
      <c r="H6201" s="85"/>
    </row>
    <row r="6202" spans="1:8">
      <c r="A6202" s="85"/>
      <c r="B6202" s="85"/>
      <c r="C6202" s="85"/>
      <c r="D6202" s="85"/>
      <c r="E6202" s="85"/>
      <c r="F6202" s="85"/>
      <c r="G6202" s="85"/>
      <c r="H6202" s="85"/>
    </row>
    <row r="6203" spans="1:8">
      <c r="A6203" s="85"/>
      <c r="B6203" s="85"/>
      <c r="C6203" s="85"/>
      <c r="D6203" s="85"/>
      <c r="E6203" s="85"/>
      <c r="F6203" s="85"/>
      <c r="G6203" s="85"/>
      <c r="H6203" s="85"/>
    </row>
    <row r="6204" spans="1:8">
      <c r="A6204" s="85"/>
      <c r="B6204" s="85"/>
      <c r="C6204" s="85"/>
      <c r="D6204" s="85"/>
      <c r="E6204" s="85"/>
      <c r="F6204" s="85"/>
      <c r="G6204" s="85"/>
      <c r="H6204" s="85"/>
    </row>
    <row r="6205" spans="1:8">
      <c r="A6205" s="85"/>
      <c r="B6205" s="85"/>
      <c r="C6205" s="85"/>
      <c r="D6205" s="85"/>
      <c r="E6205" s="85"/>
      <c r="F6205" s="85"/>
      <c r="G6205" s="85"/>
      <c r="H6205" s="85"/>
    </row>
    <row r="6206" spans="1:8">
      <c r="A6206" s="85"/>
      <c r="B6206" s="85"/>
      <c r="C6206" s="85"/>
      <c r="D6206" s="85"/>
      <c r="E6206" s="85"/>
      <c r="F6206" s="85"/>
      <c r="G6206" s="85"/>
      <c r="H6206" s="85"/>
    </row>
    <row r="6207" spans="1:8">
      <c r="A6207" s="85"/>
      <c r="B6207" s="85"/>
      <c r="C6207" s="85"/>
      <c r="D6207" s="85"/>
      <c r="E6207" s="85"/>
      <c r="F6207" s="85"/>
      <c r="G6207" s="85"/>
      <c r="H6207" s="85"/>
    </row>
    <row r="6208" spans="1:8">
      <c r="A6208" s="85"/>
      <c r="B6208" s="85"/>
      <c r="C6208" s="85"/>
      <c r="D6208" s="85"/>
      <c r="E6208" s="85"/>
      <c r="F6208" s="85"/>
      <c r="G6208" s="85"/>
      <c r="H6208" s="85"/>
    </row>
    <row r="6209" spans="1:8">
      <c r="A6209" s="85"/>
      <c r="B6209" s="85"/>
      <c r="C6209" s="85"/>
      <c r="D6209" s="85"/>
      <c r="E6209" s="85"/>
      <c r="F6209" s="85"/>
      <c r="G6209" s="85"/>
      <c r="H6209" s="85"/>
    </row>
    <row r="6210" spans="1:8">
      <c r="A6210" s="85"/>
      <c r="B6210" s="85"/>
      <c r="C6210" s="85"/>
      <c r="D6210" s="85"/>
      <c r="E6210" s="85"/>
      <c r="F6210" s="85"/>
      <c r="G6210" s="85"/>
      <c r="H6210" s="85"/>
    </row>
    <row r="6211" spans="1:8">
      <c r="A6211" s="85"/>
      <c r="B6211" s="85"/>
      <c r="C6211" s="85"/>
      <c r="D6211" s="85"/>
      <c r="E6211" s="85"/>
      <c r="F6211" s="85"/>
      <c r="G6211" s="85"/>
      <c r="H6211" s="85"/>
    </row>
    <row r="6212" spans="1:8">
      <c r="A6212" s="85"/>
      <c r="B6212" s="85"/>
      <c r="C6212" s="85"/>
      <c r="D6212" s="85"/>
      <c r="E6212" s="85"/>
      <c r="F6212" s="85"/>
      <c r="G6212" s="85"/>
      <c r="H6212" s="85"/>
    </row>
    <row r="6213" spans="1:8">
      <c r="A6213" s="85"/>
      <c r="B6213" s="85"/>
      <c r="C6213" s="85"/>
      <c r="D6213" s="85"/>
      <c r="E6213" s="85"/>
      <c r="F6213" s="85"/>
      <c r="G6213" s="85"/>
      <c r="H6213" s="85"/>
    </row>
    <row r="6214" spans="1:8">
      <c r="A6214" s="85"/>
      <c r="B6214" s="85"/>
      <c r="C6214" s="85"/>
      <c r="D6214" s="85"/>
      <c r="E6214" s="85"/>
      <c r="F6214" s="85"/>
      <c r="G6214" s="85"/>
      <c r="H6214" s="85"/>
    </row>
    <row r="6215" spans="1:8">
      <c r="A6215" s="85"/>
      <c r="B6215" s="85"/>
      <c r="C6215" s="85"/>
      <c r="D6215" s="85"/>
      <c r="E6215" s="85"/>
      <c r="F6215" s="85"/>
      <c r="G6215" s="85"/>
      <c r="H6215" s="85"/>
    </row>
    <row r="6216" spans="1:8">
      <c r="A6216" s="85"/>
      <c r="B6216" s="85"/>
      <c r="C6216" s="85"/>
      <c r="D6216" s="85"/>
      <c r="E6216" s="85"/>
      <c r="F6216" s="85"/>
      <c r="G6216" s="85"/>
      <c r="H6216" s="85"/>
    </row>
    <row r="6217" spans="1:8">
      <c r="A6217" s="85"/>
      <c r="B6217" s="85"/>
      <c r="C6217" s="85"/>
      <c r="D6217" s="85"/>
      <c r="E6217" s="85"/>
      <c r="F6217" s="85"/>
      <c r="G6217" s="85"/>
      <c r="H6217" s="85"/>
    </row>
    <row r="6218" spans="1:8">
      <c r="A6218" s="85"/>
      <c r="B6218" s="85"/>
      <c r="C6218" s="85"/>
      <c r="D6218" s="85"/>
      <c r="E6218" s="85"/>
      <c r="F6218" s="85"/>
      <c r="G6218" s="85"/>
      <c r="H6218" s="85"/>
    </row>
    <row r="6219" spans="1:8">
      <c r="A6219" s="85"/>
      <c r="B6219" s="85"/>
      <c r="C6219" s="85"/>
      <c r="D6219" s="85"/>
      <c r="E6219" s="85"/>
      <c r="F6219" s="85"/>
      <c r="G6219" s="85"/>
      <c r="H6219" s="85"/>
    </row>
    <row r="6220" spans="1:8">
      <c r="A6220" s="85"/>
      <c r="B6220" s="85"/>
      <c r="C6220" s="85"/>
      <c r="D6220" s="85"/>
      <c r="E6220" s="85"/>
      <c r="F6220" s="85"/>
      <c r="G6220" s="85"/>
      <c r="H6220" s="85"/>
    </row>
    <row r="6221" spans="1:8">
      <c r="A6221" s="85"/>
      <c r="B6221" s="85"/>
      <c r="C6221" s="85"/>
      <c r="D6221" s="85"/>
      <c r="E6221" s="85"/>
      <c r="F6221" s="85"/>
      <c r="G6221" s="85"/>
      <c r="H6221" s="85"/>
    </row>
    <row r="6222" spans="1:8">
      <c r="A6222" s="85"/>
      <c r="B6222" s="85"/>
      <c r="C6222" s="85"/>
      <c r="D6222" s="85"/>
      <c r="E6222" s="85"/>
      <c r="F6222" s="85"/>
      <c r="G6222" s="85"/>
      <c r="H6222" s="85"/>
    </row>
    <row r="6223" spans="1:8">
      <c r="A6223" s="85"/>
      <c r="B6223" s="85"/>
      <c r="C6223" s="85"/>
      <c r="D6223" s="85"/>
      <c r="E6223" s="85"/>
      <c r="F6223" s="85"/>
      <c r="G6223" s="85"/>
      <c r="H6223" s="85"/>
    </row>
    <row r="6224" spans="1:8">
      <c r="A6224" s="85"/>
      <c r="B6224" s="85"/>
      <c r="C6224" s="85"/>
      <c r="D6224" s="85"/>
      <c r="E6224" s="85"/>
      <c r="F6224" s="85"/>
      <c r="G6224" s="85"/>
      <c r="H6224" s="85"/>
    </row>
    <row r="6225" spans="1:8">
      <c r="A6225" s="85"/>
      <c r="B6225" s="85"/>
      <c r="C6225" s="85"/>
      <c r="D6225" s="85"/>
      <c r="E6225" s="85"/>
      <c r="F6225" s="85"/>
      <c r="G6225" s="85"/>
      <c r="H6225" s="85"/>
    </row>
    <row r="6226" spans="1:8">
      <c r="A6226" s="85"/>
      <c r="B6226" s="85"/>
      <c r="C6226" s="85"/>
      <c r="D6226" s="85"/>
      <c r="E6226" s="85"/>
      <c r="F6226" s="85"/>
      <c r="G6226" s="85"/>
      <c r="H6226" s="85"/>
    </row>
    <row r="6227" spans="1:8">
      <c r="A6227" s="85"/>
      <c r="B6227" s="85"/>
      <c r="C6227" s="85"/>
      <c r="D6227" s="85"/>
      <c r="E6227" s="85"/>
      <c r="F6227" s="85"/>
      <c r="G6227" s="85"/>
      <c r="H6227" s="85"/>
    </row>
    <row r="6228" spans="1:8">
      <c r="A6228" s="85"/>
      <c r="B6228" s="85"/>
      <c r="C6228" s="85"/>
      <c r="D6228" s="85"/>
      <c r="E6228" s="85"/>
      <c r="F6228" s="85"/>
      <c r="G6228" s="85"/>
      <c r="H6228" s="85"/>
    </row>
    <row r="6229" spans="1:8">
      <c r="A6229" s="85"/>
      <c r="B6229" s="85"/>
      <c r="C6229" s="85"/>
      <c r="D6229" s="85"/>
      <c r="E6229" s="85"/>
      <c r="F6229" s="85"/>
      <c r="G6229" s="85"/>
      <c r="H6229" s="85"/>
    </row>
    <row r="6230" spans="1:8">
      <c r="A6230" s="85"/>
      <c r="B6230" s="85"/>
      <c r="C6230" s="85"/>
      <c r="D6230" s="85"/>
      <c r="E6230" s="85"/>
      <c r="F6230" s="85"/>
      <c r="G6230" s="85"/>
      <c r="H6230" s="85"/>
    </row>
    <row r="6231" spans="1:8">
      <c r="A6231" s="85"/>
      <c r="B6231" s="85"/>
      <c r="C6231" s="85"/>
      <c r="D6231" s="85"/>
      <c r="E6231" s="85"/>
      <c r="F6231" s="85"/>
      <c r="G6231" s="85"/>
      <c r="H6231" s="85"/>
    </row>
    <row r="6232" spans="1:8">
      <c r="A6232" s="85"/>
      <c r="B6232" s="85"/>
      <c r="C6232" s="85"/>
      <c r="D6232" s="85"/>
      <c r="E6232" s="85"/>
      <c r="F6232" s="85"/>
      <c r="G6232" s="85"/>
      <c r="H6232" s="85"/>
    </row>
    <row r="6233" spans="1:8">
      <c r="A6233" s="85"/>
      <c r="B6233" s="85"/>
      <c r="C6233" s="85"/>
      <c r="D6233" s="85"/>
      <c r="E6233" s="85"/>
      <c r="F6233" s="85"/>
      <c r="G6233" s="85"/>
      <c r="H6233" s="85"/>
    </row>
    <row r="6234" spans="1:8">
      <c r="A6234" s="85"/>
      <c r="B6234" s="85"/>
      <c r="C6234" s="85"/>
      <c r="D6234" s="85"/>
      <c r="E6234" s="85"/>
      <c r="F6234" s="85"/>
      <c r="G6234" s="85"/>
      <c r="H6234" s="85"/>
    </row>
    <row r="6235" spans="1:8">
      <c r="A6235" s="85"/>
      <c r="B6235" s="85"/>
      <c r="C6235" s="85"/>
      <c r="D6235" s="85"/>
      <c r="E6235" s="85"/>
      <c r="F6235" s="85"/>
      <c r="G6235" s="85"/>
      <c r="H6235" s="85"/>
    </row>
    <row r="6236" spans="1:8">
      <c r="A6236" s="85"/>
      <c r="B6236" s="85"/>
      <c r="C6236" s="85"/>
      <c r="D6236" s="85"/>
      <c r="E6236" s="85"/>
      <c r="F6236" s="85"/>
      <c r="G6236" s="85"/>
      <c r="H6236" s="85"/>
    </row>
    <row r="6237" spans="1:8">
      <c r="A6237" s="85"/>
      <c r="B6237" s="85"/>
      <c r="C6237" s="85"/>
      <c r="D6237" s="85"/>
      <c r="E6237" s="85"/>
      <c r="F6237" s="85"/>
      <c r="G6237" s="85"/>
      <c r="H6237" s="85"/>
    </row>
    <row r="6238" spans="1:8">
      <c r="A6238" s="85"/>
      <c r="B6238" s="85"/>
      <c r="C6238" s="85"/>
      <c r="D6238" s="85"/>
      <c r="E6238" s="85"/>
      <c r="F6238" s="85"/>
      <c r="G6238" s="85"/>
      <c r="H6238" s="85"/>
    </row>
    <row r="6239" spans="1:8">
      <c r="A6239" s="85"/>
      <c r="B6239" s="85"/>
      <c r="C6239" s="85"/>
      <c r="D6239" s="85"/>
      <c r="E6239" s="85"/>
      <c r="F6239" s="85"/>
      <c r="G6239" s="85"/>
      <c r="H6239" s="85"/>
    </row>
    <row r="6240" spans="1:8">
      <c r="A6240" s="85"/>
      <c r="B6240" s="85"/>
      <c r="C6240" s="85"/>
      <c r="D6240" s="85"/>
      <c r="E6240" s="85"/>
      <c r="F6240" s="85"/>
      <c r="G6240" s="85"/>
      <c r="H6240" s="85"/>
    </row>
    <row r="6241" spans="1:8">
      <c r="A6241" s="85"/>
      <c r="B6241" s="85"/>
      <c r="C6241" s="85"/>
      <c r="D6241" s="85"/>
      <c r="E6241" s="85"/>
      <c r="F6241" s="85"/>
      <c r="G6241" s="85"/>
      <c r="H6241" s="85"/>
    </row>
    <row r="6242" spans="1:8">
      <c r="A6242" s="85"/>
      <c r="B6242" s="85"/>
      <c r="C6242" s="85"/>
      <c r="D6242" s="85"/>
      <c r="E6242" s="85"/>
      <c r="F6242" s="85"/>
      <c r="G6242" s="85"/>
      <c r="H6242" s="85"/>
    </row>
    <row r="6243" spans="1:8">
      <c r="A6243" s="85"/>
      <c r="B6243" s="85"/>
      <c r="C6243" s="85"/>
      <c r="D6243" s="85"/>
      <c r="E6243" s="85"/>
      <c r="F6243" s="85"/>
      <c r="G6243" s="85"/>
      <c r="H6243" s="85"/>
    </row>
    <row r="6244" spans="1:8">
      <c r="A6244" s="85"/>
      <c r="B6244" s="85"/>
      <c r="C6244" s="85"/>
      <c r="D6244" s="85"/>
      <c r="E6244" s="85"/>
      <c r="F6244" s="85"/>
      <c r="G6244" s="85"/>
      <c r="H6244" s="85"/>
    </row>
    <row r="6245" spans="1:8">
      <c r="A6245" s="85"/>
      <c r="B6245" s="85"/>
      <c r="C6245" s="85"/>
      <c r="D6245" s="85"/>
      <c r="E6245" s="85"/>
      <c r="F6245" s="85"/>
      <c r="G6245" s="85"/>
      <c r="H6245" s="85"/>
    </row>
    <row r="6246" spans="1:8">
      <c r="A6246" s="85"/>
      <c r="B6246" s="85"/>
      <c r="C6246" s="85"/>
      <c r="D6246" s="85"/>
      <c r="E6246" s="85"/>
      <c r="F6246" s="85"/>
      <c r="G6246" s="85"/>
      <c r="H6246" s="85"/>
    </row>
    <row r="6247" spans="1:8">
      <c r="A6247" s="85"/>
      <c r="B6247" s="85"/>
      <c r="C6247" s="85"/>
      <c r="D6247" s="85"/>
      <c r="E6247" s="85"/>
      <c r="F6247" s="85"/>
      <c r="G6247" s="85"/>
      <c r="H6247" s="85"/>
    </row>
    <row r="6248" spans="1:8">
      <c r="A6248" s="85"/>
      <c r="B6248" s="85"/>
      <c r="C6248" s="85"/>
      <c r="D6248" s="85"/>
      <c r="E6248" s="85"/>
      <c r="F6248" s="85"/>
      <c r="G6248" s="85"/>
      <c r="H6248" s="85"/>
    </row>
    <row r="6249" spans="1:8">
      <c r="A6249" s="85"/>
      <c r="B6249" s="85"/>
      <c r="C6249" s="85"/>
      <c r="D6249" s="85"/>
      <c r="E6249" s="85"/>
      <c r="F6249" s="85"/>
      <c r="G6249" s="85"/>
      <c r="H6249" s="85"/>
    </row>
    <row r="6250" spans="1:8">
      <c r="A6250" s="85"/>
      <c r="B6250" s="85"/>
      <c r="C6250" s="85"/>
      <c r="D6250" s="85"/>
      <c r="E6250" s="85"/>
      <c r="F6250" s="85"/>
      <c r="G6250" s="85"/>
      <c r="H6250" s="85"/>
    </row>
    <row r="6251" spans="1:8">
      <c r="A6251" s="85"/>
      <c r="B6251" s="85"/>
      <c r="C6251" s="85"/>
      <c r="D6251" s="85"/>
      <c r="E6251" s="85"/>
      <c r="F6251" s="85"/>
      <c r="G6251" s="85"/>
      <c r="H6251" s="85"/>
    </row>
    <row r="6252" spans="1:8">
      <c r="A6252" s="85"/>
      <c r="B6252" s="85"/>
      <c r="C6252" s="85"/>
      <c r="D6252" s="85"/>
      <c r="E6252" s="85"/>
      <c r="F6252" s="85"/>
      <c r="G6252" s="85"/>
      <c r="H6252" s="85"/>
    </row>
    <row r="6253" spans="1:8">
      <c r="A6253" s="85"/>
      <c r="B6253" s="85"/>
      <c r="C6253" s="85"/>
      <c r="D6253" s="85"/>
      <c r="E6253" s="85"/>
      <c r="F6253" s="85"/>
      <c r="G6253" s="85"/>
      <c r="H6253" s="85"/>
    </row>
    <row r="6254" spans="1:8">
      <c r="A6254" s="85"/>
      <c r="B6254" s="85"/>
      <c r="C6254" s="85"/>
      <c r="D6254" s="85"/>
      <c r="E6254" s="85"/>
      <c r="F6254" s="85"/>
      <c r="G6254" s="85"/>
      <c r="H6254" s="85"/>
    </row>
    <row r="6255" spans="1:8">
      <c r="A6255" s="85"/>
      <c r="B6255" s="85"/>
      <c r="C6255" s="85"/>
      <c r="D6255" s="85"/>
      <c r="E6255" s="85"/>
      <c r="F6255" s="85"/>
      <c r="G6255" s="85"/>
      <c r="H6255" s="85"/>
    </row>
    <row r="6256" spans="1:8">
      <c r="A6256" s="85"/>
      <c r="B6256" s="85"/>
      <c r="C6256" s="85"/>
      <c r="D6256" s="85"/>
      <c r="E6256" s="85"/>
      <c r="F6256" s="85"/>
      <c r="G6256" s="85"/>
      <c r="H6256" s="85"/>
    </row>
    <row r="6257" spans="1:8">
      <c r="A6257" s="85"/>
      <c r="B6257" s="85"/>
      <c r="C6257" s="85"/>
      <c r="D6257" s="85"/>
      <c r="E6257" s="85"/>
      <c r="F6257" s="85"/>
      <c r="G6257" s="85"/>
      <c r="H6257" s="85"/>
    </row>
    <row r="6258" spans="1:8">
      <c r="A6258" s="85"/>
      <c r="B6258" s="85"/>
      <c r="C6258" s="85"/>
      <c r="D6258" s="85"/>
      <c r="E6258" s="85"/>
      <c r="F6258" s="85"/>
      <c r="G6258" s="85"/>
      <c r="H6258" s="85"/>
    </row>
    <row r="6259" spans="1:8">
      <c r="A6259" s="85"/>
      <c r="B6259" s="85"/>
      <c r="C6259" s="85"/>
      <c r="D6259" s="85"/>
      <c r="E6259" s="85"/>
      <c r="F6259" s="85"/>
      <c r="G6259" s="85"/>
      <c r="H6259" s="85"/>
    </row>
    <row r="6260" spans="1:8">
      <c r="A6260" s="85"/>
      <c r="B6260" s="85"/>
      <c r="C6260" s="85"/>
      <c r="D6260" s="85"/>
      <c r="E6260" s="85"/>
      <c r="F6260" s="85"/>
      <c r="G6260" s="85"/>
      <c r="H6260" s="85"/>
    </row>
    <row r="6261" spans="1:8">
      <c r="A6261" s="85"/>
      <c r="B6261" s="85"/>
      <c r="C6261" s="85"/>
      <c r="D6261" s="85"/>
      <c r="E6261" s="85"/>
      <c r="F6261" s="85"/>
      <c r="G6261" s="85"/>
      <c r="H6261" s="85"/>
    </row>
    <row r="6262" spans="1:8">
      <c r="A6262" s="85"/>
      <c r="B6262" s="85"/>
      <c r="C6262" s="85"/>
      <c r="D6262" s="85"/>
      <c r="E6262" s="85"/>
      <c r="F6262" s="85"/>
      <c r="G6262" s="85"/>
      <c r="H6262" s="85"/>
    </row>
    <row r="6263" spans="1:8">
      <c r="A6263" s="85"/>
      <c r="B6263" s="85"/>
      <c r="C6263" s="85"/>
      <c r="D6263" s="85"/>
      <c r="E6263" s="85"/>
      <c r="F6263" s="85"/>
      <c r="G6263" s="85"/>
      <c r="H6263" s="85"/>
    </row>
    <row r="6264" spans="1:8">
      <c r="A6264" s="85"/>
      <c r="B6264" s="85"/>
      <c r="C6264" s="85"/>
      <c r="D6264" s="85"/>
      <c r="E6264" s="85"/>
      <c r="F6264" s="85"/>
      <c r="G6264" s="85"/>
      <c r="H6264" s="85"/>
    </row>
    <row r="6265" spans="1:8">
      <c r="A6265" s="85"/>
      <c r="B6265" s="85"/>
      <c r="C6265" s="85"/>
      <c r="D6265" s="85"/>
      <c r="E6265" s="85"/>
      <c r="F6265" s="85"/>
      <c r="G6265" s="85"/>
      <c r="H6265" s="85"/>
    </row>
    <row r="6266" spans="1:8">
      <c r="A6266" s="85"/>
      <c r="B6266" s="85"/>
      <c r="C6266" s="85"/>
      <c r="D6266" s="85"/>
      <c r="E6266" s="85"/>
      <c r="F6266" s="85"/>
      <c r="G6266" s="85"/>
      <c r="H6266" s="85"/>
    </row>
    <row r="6267" spans="1:8">
      <c r="A6267" s="85"/>
      <c r="B6267" s="85"/>
      <c r="C6267" s="85"/>
      <c r="D6267" s="85"/>
      <c r="E6267" s="85"/>
      <c r="F6267" s="85"/>
      <c r="G6267" s="85"/>
      <c r="H6267" s="85"/>
    </row>
    <row r="6268" spans="1:8">
      <c r="A6268" s="85"/>
      <c r="B6268" s="85"/>
      <c r="C6268" s="85"/>
      <c r="D6268" s="85"/>
      <c r="E6268" s="85"/>
      <c r="F6268" s="85"/>
      <c r="G6268" s="85"/>
      <c r="H6268" s="85"/>
    </row>
    <row r="6269" spans="1:8">
      <c r="A6269" s="85"/>
      <c r="B6269" s="85"/>
      <c r="C6269" s="85"/>
      <c r="D6269" s="85"/>
      <c r="E6269" s="85"/>
      <c r="F6269" s="85"/>
      <c r="G6269" s="85"/>
      <c r="H6269" s="85"/>
    </row>
    <row r="6270" spans="1:8">
      <c r="A6270" s="85"/>
      <c r="B6270" s="85"/>
      <c r="C6270" s="85"/>
      <c r="D6270" s="85"/>
      <c r="E6270" s="85"/>
      <c r="F6270" s="85"/>
      <c r="G6270" s="85"/>
      <c r="H6270" s="85"/>
    </row>
    <row r="6271" spans="1:8">
      <c r="A6271" s="85"/>
      <c r="B6271" s="85"/>
      <c r="C6271" s="85"/>
      <c r="D6271" s="85"/>
      <c r="E6271" s="85"/>
      <c r="F6271" s="85"/>
      <c r="G6271" s="85"/>
      <c r="H6271" s="85"/>
    </row>
    <row r="6272" spans="1:8">
      <c r="A6272" s="85"/>
      <c r="B6272" s="85"/>
      <c r="C6272" s="85"/>
      <c r="D6272" s="85"/>
      <c r="E6272" s="85"/>
      <c r="F6272" s="85"/>
      <c r="G6272" s="85"/>
      <c r="H6272" s="85"/>
    </row>
    <row r="6273" spans="1:8">
      <c r="A6273" s="85"/>
      <c r="B6273" s="85"/>
      <c r="C6273" s="85"/>
      <c r="D6273" s="85"/>
      <c r="E6273" s="85"/>
      <c r="F6273" s="85"/>
      <c r="G6273" s="85"/>
      <c r="H6273" s="85"/>
    </row>
    <row r="6274" spans="1:8">
      <c r="A6274" s="85"/>
      <c r="B6274" s="85"/>
      <c r="C6274" s="85"/>
      <c r="D6274" s="85"/>
      <c r="E6274" s="85"/>
      <c r="F6274" s="85"/>
      <c r="G6274" s="85"/>
      <c r="H6274" s="85"/>
    </row>
    <row r="6275" spans="1:8">
      <c r="A6275" s="85"/>
      <c r="B6275" s="85"/>
      <c r="C6275" s="85"/>
      <c r="D6275" s="85"/>
      <c r="E6275" s="85"/>
      <c r="F6275" s="85"/>
      <c r="G6275" s="85"/>
      <c r="H6275" s="85"/>
    </row>
    <row r="6276" spans="1:8">
      <c r="A6276" s="85"/>
      <c r="B6276" s="85"/>
      <c r="C6276" s="85"/>
      <c r="D6276" s="85"/>
      <c r="E6276" s="85"/>
      <c r="F6276" s="85"/>
      <c r="G6276" s="85"/>
      <c r="H6276" s="85"/>
    </row>
    <row r="6277" spans="1:8">
      <c r="A6277" s="85"/>
      <c r="B6277" s="85"/>
      <c r="C6277" s="85"/>
      <c r="D6277" s="85"/>
      <c r="E6277" s="85"/>
      <c r="F6277" s="85"/>
      <c r="G6277" s="85"/>
      <c r="H6277" s="85"/>
    </row>
    <row r="6278" spans="1:8">
      <c r="A6278" s="85"/>
      <c r="B6278" s="85"/>
      <c r="C6278" s="85"/>
      <c r="D6278" s="85"/>
      <c r="E6278" s="85"/>
      <c r="F6278" s="85"/>
      <c r="G6278" s="85"/>
      <c r="H6278" s="85"/>
    </row>
    <row r="6279" spans="1:8">
      <c r="A6279" s="85"/>
      <c r="B6279" s="85"/>
      <c r="C6279" s="85"/>
      <c r="D6279" s="85"/>
      <c r="E6279" s="85"/>
      <c r="F6279" s="85"/>
      <c r="G6279" s="85"/>
      <c r="H6279" s="85"/>
    </row>
    <row r="6280" spans="1:8">
      <c r="A6280" s="85"/>
      <c r="B6280" s="85"/>
      <c r="C6280" s="85"/>
      <c r="D6280" s="85"/>
      <c r="E6280" s="85"/>
      <c r="F6280" s="85"/>
      <c r="G6280" s="85"/>
      <c r="H6280" s="85"/>
    </row>
    <row r="6281" spans="1:8">
      <c r="A6281" s="85"/>
      <c r="B6281" s="85"/>
      <c r="C6281" s="85"/>
      <c r="D6281" s="85"/>
      <c r="E6281" s="85"/>
      <c r="F6281" s="85"/>
      <c r="G6281" s="85"/>
      <c r="H6281" s="85"/>
    </row>
    <row r="6282" spans="1:8">
      <c r="A6282" s="85"/>
      <c r="B6282" s="85"/>
      <c r="C6282" s="85"/>
      <c r="D6282" s="85"/>
      <c r="E6282" s="85"/>
      <c r="F6282" s="85"/>
      <c r="G6282" s="85"/>
      <c r="H6282" s="85"/>
    </row>
    <row r="6283" spans="1:8">
      <c r="A6283" s="85"/>
      <c r="B6283" s="85"/>
      <c r="C6283" s="85"/>
      <c r="D6283" s="85"/>
      <c r="E6283" s="85"/>
      <c r="F6283" s="85"/>
      <c r="G6283" s="85"/>
      <c r="H6283" s="85"/>
    </row>
    <row r="6284" spans="1:8">
      <c r="A6284" s="85"/>
      <c r="B6284" s="85"/>
      <c r="C6284" s="85"/>
      <c r="D6284" s="85"/>
      <c r="E6284" s="85"/>
      <c r="F6284" s="85"/>
      <c r="G6284" s="85"/>
      <c r="H6284" s="85"/>
    </row>
    <row r="6285" spans="1:8">
      <c r="A6285" s="85"/>
      <c r="B6285" s="85"/>
      <c r="C6285" s="85"/>
      <c r="D6285" s="85"/>
      <c r="E6285" s="85"/>
      <c r="F6285" s="85"/>
      <c r="G6285" s="85"/>
      <c r="H6285" s="85"/>
    </row>
    <row r="6286" spans="1:8">
      <c r="A6286" s="85"/>
      <c r="B6286" s="85"/>
      <c r="C6286" s="85"/>
      <c r="D6286" s="85"/>
      <c r="E6286" s="85"/>
      <c r="F6286" s="85"/>
      <c r="G6286" s="85"/>
      <c r="H6286" s="85"/>
    </row>
    <row r="6287" spans="1:8">
      <c r="A6287" s="85"/>
      <c r="B6287" s="85"/>
      <c r="C6287" s="85"/>
      <c r="D6287" s="85"/>
      <c r="E6287" s="85"/>
      <c r="F6287" s="85"/>
      <c r="G6287" s="85"/>
      <c r="H6287" s="85"/>
    </row>
    <row r="6288" spans="1:8">
      <c r="A6288" s="85"/>
      <c r="B6288" s="85"/>
      <c r="C6288" s="85"/>
      <c r="D6288" s="85"/>
      <c r="E6288" s="85"/>
      <c r="F6288" s="85"/>
      <c r="G6288" s="85"/>
      <c r="H6288" s="85"/>
    </row>
    <row r="6289" spans="1:8">
      <c r="A6289" s="85"/>
      <c r="B6289" s="85"/>
      <c r="C6289" s="85"/>
      <c r="D6289" s="85"/>
      <c r="E6289" s="85"/>
      <c r="F6289" s="85"/>
      <c r="G6289" s="85"/>
      <c r="H6289" s="85"/>
    </row>
    <row r="6290" spans="1:8">
      <c r="A6290" s="85"/>
      <c r="B6290" s="85"/>
      <c r="C6290" s="85"/>
      <c r="D6290" s="85"/>
      <c r="E6290" s="85"/>
      <c r="F6290" s="85"/>
      <c r="G6290" s="85"/>
      <c r="H6290" s="85"/>
    </row>
    <row r="6291" spans="1:8">
      <c r="A6291" s="85"/>
      <c r="B6291" s="85"/>
      <c r="C6291" s="85"/>
      <c r="D6291" s="85"/>
      <c r="E6291" s="85"/>
      <c r="F6291" s="85"/>
      <c r="G6291" s="85"/>
      <c r="H6291" s="85"/>
    </row>
    <row r="6292" spans="1:8">
      <c r="A6292" s="85"/>
      <c r="B6292" s="85"/>
      <c r="C6292" s="85"/>
      <c r="D6292" s="85"/>
      <c r="E6292" s="85"/>
      <c r="F6292" s="85"/>
      <c r="G6292" s="85"/>
      <c r="H6292" s="85"/>
    </row>
    <row r="6293" spans="1:8">
      <c r="A6293" s="85"/>
      <c r="B6293" s="85"/>
      <c r="C6293" s="85"/>
      <c r="D6293" s="85"/>
      <c r="E6293" s="85"/>
      <c r="F6293" s="85"/>
      <c r="G6293" s="85"/>
      <c r="H6293" s="85"/>
    </row>
    <row r="6294" spans="1:8">
      <c r="A6294" s="85"/>
      <c r="B6294" s="85"/>
      <c r="C6294" s="85"/>
      <c r="D6294" s="85"/>
      <c r="E6294" s="85"/>
      <c r="F6294" s="85"/>
      <c r="G6294" s="85"/>
      <c r="H6294" s="85"/>
    </row>
    <row r="6295" spans="1:8">
      <c r="A6295" s="85"/>
      <c r="B6295" s="85"/>
      <c r="C6295" s="85"/>
      <c r="D6295" s="85"/>
      <c r="E6295" s="85"/>
      <c r="F6295" s="85"/>
      <c r="G6295" s="85"/>
      <c r="H6295" s="85"/>
    </row>
    <row r="6296" spans="1:8">
      <c r="A6296" s="85"/>
      <c r="B6296" s="85"/>
      <c r="C6296" s="85"/>
      <c r="D6296" s="85"/>
      <c r="E6296" s="85"/>
      <c r="F6296" s="85"/>
      <c r="G6296" s="85"/>
      <c r="H6296" s="85"/>
    </row>
    <row r="6297" spans="1:8">
      <c r="A6297" s="85"/>
      <c r="B6297" s="85"/>
      <c r="C6297" s="85"/>
      <c r="D6297" s="85"/>
      <c r="E6297" s="85"/>
      <c r="F6297" s="85"/>
      <c r="G6297" s="85"/>
      <c r="H6297" s="85"/>
    </row>
    <row r="6298" spans="1:8">
      <c r="A6298" s="85"/>
      <c r="B6298" s="85"/>
      <c r="C6298" s="85"/>
      <c r="D6298" s="85"/>
      <c r="E6298" s="85"/>
      <c r="F6298" s="85"/>
      <c r="G6298" s="85"/>
      <c r="H6298" s="85"/>
    </row>
    <row r="6299" spans="1:8">
      <c r="A6299" s="85"/>
      <c r="B6299" s="85"/>
      <c r="C6299" s="85"/>
      <c r="D6299" s="85"/>
      <c r="E6299" s="85"/>
      <c r="F6299" s="85"/>
      <c r="G6299" s="85"/>
      <c r="H6299" s="85"/>
    </row>
    <row r="6300" spans="1:8">
      <c r="A6300" s="85"/>
      <c r="B6300" s="85"/>
      <c r="C6300" s="85"/>
      <c r="D6300" s="85"/>
      <c r="E6300" s="85"/>
      <c r="F6300" s="85"/>
      <c r="G6300" s="85"/>
      <c r="H6300" s="85"/>
    </row>
    <row r="6301" spans="1:8">
      <c r="A6301" s="85"/>
      <c r="B6301" s="85"/>
      <c r="C6301" s="85"/>
      <c r="D6301" s="85"/>
      <c r="E6301" s="85"/>
      <c r="F6301" s="85"/>
      <c r="G6301" s="85"/>
      <c r="H6301" s="85"/>
    </row>
    <row r="6302" spans="1:8">
      <c r="A6302" s="85"/>
      <c r="B6302" s="85"/>
      <c r="C6302" s="85"/>
      <c r="D6302" s="85"/>
      <c r="E6302" s="85"/>
      <c r="F6302" s="85"/>
      <c r="G6302" s="85"/>
      <c r="H6302" s="85"/>
    </row>
    <row r="6303" spans="1:8">
      <c r="A6303" s="85"/>
      <c r="B6303" s="85"/>
      <c r="C6303" s="85"/>
      <c r="D6303" s="85"/>
      <c r="E6303" s="85"/>
      <c r="F6303" s="85"/>
      <c r="G6303" s="85"/>
      <c r="H6303" s="85"/>
    </row>
    <row r="6304" spans="1:8">
      <c r="A6304" s="85"/>
      <c r="B6304" s="85"/>
      <c r="C6304" s="85"/>
      <c r="D6304" s="85"/>
      <c r="E6304" s="85"/>
      <c r="F6304" s="85"/>
      <c r="G6304" s="85"/>
      <c r="H6304" s="85"/>
    </row>
    <row r="6305" spans="1:8">
      <c r="A6305" s="85"/>
      <c r="B6305" s="85"/>
      <c r="C6305" s="85"/>
      <c r="D6305" s="85"/>
      <c r="E6305" s="85"/>
      <c r="F6305" s="85"/>
      <c r="G6305" s="85"/>
      <c r="H6305" s="85"/>
    </row>
    <row r="6306" spans="1:8">
      <c r="A6306" s="85"/>
      <c r="B6306" s="85"/>
      <c r="C6306" s="85"/>
      <c r="D6306" s="85"/>
      <c r="E6306" s="85"/>
      <c r="F6306" s="85"/>
      <c r="G6306" s="85"/>
      <c r="H6306" s="85"/>
    </row>
    <row r="6307" spans="1:8">
      <c r="A6307" s="85"/>
      <c r="B6307" s="85"/>
      <c r="C6307" s="85"/>
      <c r="D6307" s="85"/>
      <c r="E6307" s="85"/>
      <c r="F6307" s="85"/>
      <c r="G6307" s="85"/>
      <c r="H6307" s="85"/>
    </row>
    <row r="6308" spans="1:8">
      <c r="A6308" s="85"/>
      <c r="B6308" s="85"/>
      <c r="C6308" s="85"/>
      <c r="D6308" s="85"/>
      <c r="E6308" s="85"/>
      <c r="F6308" s="85"/>
      <c r="G6308" s="85"/>
      <c r="H6308" s="85"/>
    </row>
    <row r="6309" spans="1:8">
      <c r="A6309" s="85"/>
      <c r="B6309" s="85"/>
      <c r="C6309" s="85"/>
      <c r="D6309" s="85"/>
      <c r="E6309" s="85"/>
      <c r="F6309" s="85"/>
      <c r="G6309" s="85"/>
      <c r="H6309" s="85"/>
    </row>
    <row r="6310" spans="1:8">
      <c r="A6310" s="85"/>
      <c r="B6310" s="85"/>
      <c r="C6310" s="85"/>
      <c r="D6310" s="85"/>
      <c r="E6310" s="85"/>
      <c r="F6310" s="85"/>
      <c r="G6310" s="85"/>
      <c r="H6310" s="85"/>
    </row>
    <row r="6311" spans="1:8">
      <c r="A6311" s="85"/>
      <c r="B6311" s="85"/>
      <c r="C6311" s="85"/>
      <c r="D6311" s="85"/>
      <c r="E6311" s="85"/>
      <c r="F6311" s="85"/>
      <c r="G6311" s="85"/>
      <c r="H6311" s="85"/>
    </row>
    <row r="6312" spans="1:8">
      <c r="A6312" s="85"/>
      <c r="B6312" s="85"/>
      <c r="C6312" s="85"/>
      <c r="D6312" s="85"/>
      <c r="E6312" s="85"/>
      <c r="F6312" s="85"/>
      <c r="G6312" s="85"/>
      <c r="H6312" s="85"/>
    </row>
    <row r="6313" spans="1:8">
      <c r="A6313" s="85"/>
      <c r="B6313" s="85"/>
      <c r="C6313" s="85"/>
      <c r="D6313" s="85"/>
      <c r="E6313" s="85"/>
      <c r="F6313" s="85"/>
      <c r="G6313" s="85"/>
      <c r="H6313" s="85"/>
    </row>
    <row r="6314" spans="1:8">
      <c r="A6314" s="85"/>
      <c r="B6314" s="85"/>
      <c r="C6314" s="85"/>
      <c r="D6314" s="85"/>
      <c r="E6314" s="85"/>
      <c r="F6314" s="85"/>
      <c r="G6314" s="85"/>
      <c r="H6314" s="85"/>
    </row>
    <row r="6315" spans="1:8">
      <c r="A6315" s="85"/>
      <c r="B6315" s="85"/>
      <c r="C6315" s="85"/>
      <c r="D6315" s="85"/>
      <c r="E6315" s="85"/>
      <c r="F6315" s="85"/>
      <c r="G6315" s="85"/>
      <c r="H6315" s="85"/>
    </row>
    <row r="6316" spans="1:8">
      <c r="A6316" s="85"/>
      <c r="B6316" s="85"/>
      <c r="C6316" s="85"/>
      <c r="D6316" s="85"/>
      <c r="E6316" s="85"/>
      <c r="F6316" s="85"/>
      <c r="G6316" s="85"/>
      <c r="H6316" s="85"/>
    </row>
    <row r="6317" spans="1:8">
      <c r="A6317" s="85"/>
      <c r="B6317" s="85"/>
      <c r="C6317" s="85"/>
      <c r="D6317" s="85"/>
      <c r="E6317" s="85"/>
      <c r="F6317" s="85"/>
      <c r="G6317" s="85"/>
      <c r="H6317" s="85"/>
    </row>
    <row r="6318" spans="1:8">
      <c r="A6318" s="85"/>
      <c r="B6318" s="85"/>
      <c r="C6318" s="85"/>
      <c r="D6318" s="85"/>
      <c r="E6318" s="85"/>
      <c r="F6318" s="85"/>
      <c r="G6318" s="85"/>
      <c r="H6318" s="85"/>
    </row>
    <row r="6319" spans="1:8">
      <c r="A6319" s="85"/>
      <c r="B6319" s="85"/>
      <c r="C6319" s="85"/>
      <c r="D6319" s="85"/>
      <c r="E6319" s="85"/>
      <c r="F6319" s="85"/>
      <c r="G6319" s="85"/>
      <c r="H6319" s="85"/>
    </row>
    <row r="6320" spans="1:8">
      <c r="A6320" s="85"/>
      <c r="B6320" s="85"/>
      <c r="C6320" s="85"/>
      <c r="D6320" s="85"/>
      <c r="E6320" s="85"/>
      <c r="F6320" s="85"/>
      <c r="G6320" s="85"/>
      <c r="H6320" s="85"/>
    </row>
    <row r="6321" spans="1:8">
      <c r="A6321" s="85"/>
      <c r="B6321" s="85"/>
      <c r="C6321" s="85"/>
      <c r="D6321" s="85"/>
      <c r="E6321" s="85"/>
      <c r="F6321" s="85"/>
      <c r="G6321" s="85"/>
      <c r="H6321" s="85"/>
    </row>
    <row r="6322" spans="1:8">
      <c r="A6322" s="85"/>
      <c r="B6322" s="85"/>
      <c r="C6322" s="85"/>
      <c r="D6322" s="85"/>
      <c r="E6322" s="85"/>
      <c r="F6322" s="85"/>
      <c r="G6322" s="85"/>
      <c r="H6322" s="85"/>
    </row>
    <row r="6323" spans="1:8">
      <c r="A6323" s="85"/>
      <c r="B6323" s="85"/>
      <c r="C6323" s="85"/>
      <c r="D6323" s="85"/>
      <c r="E6323" s="85"/>
      <c r="F6323" s="85"/>
      <c r="G6323" s="85"/>
      <c r="H6323" s="85"/>
    </row>
    <row r="6324" spans="1:8">
      <c r="A6324" s="85"/>
      <c r="B6324" s="85"/>
      <c r="C6324" s="85"/>
      <c r="D6324" s="85"/>
      <c r="E6324" s="85"/>
      <c r="F6324" s="85"/>
      <c r="G6324" s="85"/>
      <c r="H6324" s="85"/>
    </row>
    <row r="6325" spans="1:8">
      <c r="A6325" s="85"/>
      <c r="B6325" s="85"/>
      <c r="C6325" s="85"/>
      <c r="D6325" s="85"/>
      <c r="E6325" s="85"/>
      <c r="F6325" s="85"/>
      <c r="G6325" s="85"/>
      <c r="H6325" s="85"/>
    </row>
    <row r="6326" spans="1:8">
      <c r="A6326" s="85"/>
      <c r="B6326" s="85"/>
      <c r="C6326" s="85"/>
      <c r="D6326" s="85"/>
      <c r="E6326" s="85"/>
      <c r="F6326" s="85"/>
      <c r="G6326" s="85"/>
      <c r="H6326" s="85"/>
    </row>
    <row r="6327" spans="1:8">
      <c r="A6327" s="85"/>
      <c r="B6327" s="85"/>
      <c r="C6327" s="85"/>
      <c r="D6327" s="85"/>
      <c r="E6327" s="85"/>
      <c r="F6327" s="85"/>
      <c r="G6327" s="85"/>
      <c r="H6327" s="85"/>
    </row>
    <row r="6328" spans="1:8">
      <c r="A6328" s="85"/>
      <c r="B6328" s="85"/>
      <c r="C6328" s="85"/>
      <c r="D6328" s="85"/>
      <c r="E6328" s="85"/>
      <c r="F6328" s="85"/>
      <c r="G6328" s="85"/>
      <c r="H6328" s="85"/>
    </row>
    <row r="6329" spans="1:8">
      <c r="A6329" s="85"/>
      <c r="B6329" s="85"/>
      <c r="C6329" s="85"/>
      <c r="D6329" s="85"/>
      <c r="E6329" s="85"/>
      <c r="F6329" s="85"/>
      <c r="G6329" s="85"/>
      <c r="H6329" s="85"/>
    </row>
    <row r="6330" spans="1:8">
      <c r="A6330" s="85"/>
      <c r="B6330" s="85"/>
      <c r="C6330" s="85"/>
      <c r="D6330" s="85"/>
      <c r="E6330" s="85"/>
      <c r="F6330" s="85"/>
      <c r="G6330" s="85"/>
      <c r="H6330" s="85"/>
    </row>
    <row r="6331" spans="1:8">
      <c r="A6331" s="85"/>
      <c r="B6331" s="85"/>
      <c r="C6331" s="85"/>
      <c r="D6331" s="85"/>
      <c r="E6331" s="85"/>
      <c r="F6331" s="85"/>
      <c r="G6331" s="85"/>
      <c r="H6331" s="85"/>
    </row>
    <row r="6332" spans="1:8">
      <c r="A6332" s="85"/>
      <c r="B6332" s="85"/>
      <c r="C6332" s="85"/>
      <c r="D6332" s="85"/>
      <c r="E6332" s="85"/>
      <c r="F6332" s="85"/>
      <c r="G6332" s="85"/>
      <c r="H6332" s="85"/>
    </row>
    <row r="6333" spans="1:8">
      <c r="A6333" s="85"/>
      <c r="B6333" s="85"/>
      <c r="C6333" s="85"/>
      <c r="D6333" s="85"/>
      <c r="E6333" s="85"/>
      <c r="F6333" s="85"/>
      <c r="G6333" s="85"/>
      <c r="H6333" s="85"/>
    </row>
    <row r="6334" spans="1:8">
      <c r="A6334" s="85"/>
      <c r="B6334" s="85"/>
      <c r="C6334" s="85"/>
      <c r="D6334" s="85"/>
      <c r="E6334" s="85"/>
      <c r="F6334" s="85"/>
      <c r="G6334" s="85"/>
      <c r="H6334" s="85"/>
    </row>
    <row r="6335" spans="1:8">
      <c r="A6335" s="85"/>
      <c r="B6335" s="85"/>
      <c r="C6335" s="85"/>
      <c r="D6335" s="85"/>
      <c r="E6335" s="85"/>
      <c r="F6335" s="85"/>
      <c r="G6335" s="85"/>
      <c r="H6335" s="85"/>
    </row>
    <row r="6336" spans="1:8">
      <c r="A6336" s="85"/>
      <c r="B6336" s="85"/>
      <c r="C6336" s="85"/>
      <c r="D6336" s="85"/>
      <c r="E6336" s="85"/>
      <c r="F6336" s="85"/>
      <c r="G6336" s="85"/>
      <c r="H6336" s="85"/>
    </row>
    <row r="6337" spans="1:8">
      <c r="A6337" s="85"/>
      <c r="B6337" s="85"/>
      <c r="C6337" s="85"/>
      <c r="D6337" s="85"/>
      <c r="E6337" s="85"/>
      <c r="F6337" s="85"/>
      <c r="G6337" s="85"/>
      <c r="H6337" s="85"/>
    </row>
    <row r="6338" spans="1:8">
      <c r="A6338" s="85"/>
      <c r="B6338" s="85"/>
      <c r="C6338" s="85"/>
      <c r="D6338" s="85"/>
      <c r="E6338" s="85"/>
      <c r="F6338" s="85"/>
      <c r="G6338" s="85"/>
      <c r="H6338" s="85"/>
    </row>
    <row r="6339" spans="1:8">
      <c r="A6339" s="85"/>
      <c r="B6339" s="85"/>
      <c r="C6339" s="85"/>
      <c r="D6339" s="85"/>
      <c r="E6339" s="85"/>
      <c r="F6339" s="85"/>
      <c r="G6339" s="85"/>
      <c r="H6339" s="85"/>
    </row>
    <row r="6340" spans="1:8">
      <c r="A6340" s="85"/>
      <c r="B6340" s="85"/>
      <c r="C6340" s="85"/>
      <c r="D6340" s="85"/>
      <c r="E6340" s="85"/>
      <c r="F6340" s="85"/>
      <c r="G6340" s="85"/>
      <c r="H6340" s="85"/>
    </row>
    <row r="6341" spans="1:8">
      <c r="A6341" s="85"/>
      <c r="B6341" s="85"/>
      <c r="C6341" s="85"/>
      <c r="D6341" s="85"/>
      <c r="E6341" s="85"/>
      <c r="F6341" s="85"/>
      <c r="G6341" s="85"/>
      <c r="H6341" s="85"/>
    </row>
    <row r="6342" spans="1:8">
      <c r="A6342" s="85"/>
      <c r="B6342" s="85"/>
      <c r="C6342" s="85"/>
      <c r="D6342" s="85"/>
      <c r="E6342" s="85"/>
      <c r="F6342" s="85"/>
      <c r="G6342" s="85"/>
      <c r="H6342" s="85"/>
    </row>
    <row r="6343" spans="1:8">
      <c r="A6343" s="85"/>
      <c r="B6343" s="85"/>
      <c r="C6343" s="85"/>
      <c r="D6343" s="85"/>
      <c r="E6343" s="85"/>
      <c r="F6343" s="85"/>
      <c r="G6343" s="85"/>
      <c r="H6343" s="85"/>
    </row>
    <row r="6344" spans="1:8">
      <c r="A6344" s="85"/>
      <c r="B6344" s="85"/>
      <c r="C6344" s="85"/>
      <c r="D6344" s="85"/>
      <c r="E6344" s="85"/>
      <c r="F6344" s="85"/>
      <c r="G6344" s="85"/>
      <c r="H6344" s="85"/>
    </row>
    <row r="6345" spans="1:8">
      <c r="A6345" s="85"/>
      <c r="B6345" s="85"/>
      <c r="C6345" s="85"/>
      <c r="D6345" s="85"/>
      <c r="E6345" s="85"/>
      <c r="F6345" s="85"/>
      <c r="G6345" s="85"/>
      <c r="H6345" s="85"/>
    </row>
    <row r="6346" spans="1:8">
      <c r="A6346" s="85"/>
      <c r="B6346" s="85"/>
      <c r="C6346" s="85"/>
      <c r="D6346" s="85"/>
      <c r="E6346" s="85"/>
      <c r="F6346" s="85"/>
      <c r="G6346" s="85"/>
      <c r="H6346" s="85"/>
    </row>
    <row r="6347" spans="1:8">
      <c r="A6347" s="85"/>
      <c r="B6347" s="85"/>
      <c r="C6347" s="85"/>
      <c r="D6347" s="85"/>
      <c r="E6347" s="85"/>
      <c r="F6347" s="85"/>
      <c r="G6347" s="85"/>
      <c r="H6347" s="85"/>
    </row>
    <row r="6348" spans="1:8">
      <c r="A6348" s="85"/>
      <c r="B6348" s="85"/>
      <c r="C6348" s="85"/>
      <c r="D6348" s="85"/>
      <c r="E6348" s="85"/>
      <c r="F6348" s="85"/>
      <c r="G6348" s="85"/>
      <c r="H6348" s="85"/>
    </row>
    <row r="6349" spans="1:8">
      <c r="A6349" s="85"/>
      <c r="B6349" s="85"/>
      <c r="C6349" s="85"/>
      <c r="D6349" s="85"/>
      <c r="E6349" s="85"/>
      <c r="F6349" s="85"/>
      <c r="G6349" s="85"/>
      <c r="H6349" s="85"/>
    </row>
    <row r="6350" spans="1:8">
      <c r="A6350" s="85"/>
      <c r="B6350" s="85"/>
      <c r="C6350" s="85"/>
      <c r="D6350" s="85"/>
      <c r="E6350" s="85"/>
      <c r="F6350" s="85"/>
      <c r="G6350" s="85"/>
      <c r="H6350" s="85"/>
    </row>
    <row r="6351" spans="1:8">
      <c r="A6351" s="85"/>
      <c r="B6351" s="85"/>
      <c r="C6351" s="85"/>
      <c r="D6351" s="85"/>
      <c r="E6351" s="85"/>
      <c r="F6351" s="85"/>
      <c r="G6351" s="85"/>
      <c r="H6351" s="85"/>
    </row>
    <row r="6352" spans="1:8">
      <c r="A6352" s="85"/>
      <c r="B6352" s="85"/>
      <c r="C6352" s="85"/>
      <c r="D6352" s="85"/>
      <c r="E6352" s="85"/>
      <c r="F6352" s="85"/>
      <c r="G6352" s="85"/>
      <c r="H6352" s="85"/>
    </row>
    <row r="6353" spans="1:8">
      <c r="A6353" s="85"/>
      <c r="B6353" s="85"/>
      <c r="C6353" s="85"/>
      <c r="D6353" s="85"/>
      <c r="E6353" s="85"/>
      <c r="F6353" s="85"/>
      <c r="G6353" s="85"/>
      <c r="H6353" s="85"/>
    </row>
    <row r="6354" spans="1:8">
      <c r="A6354" s="85"/>
      <c r="B6354" s="85"/>
      <c r="C6354" s="85"/>
      <c r="D6354" s="85"/>
      <c r="E6354" s="85"/>
      <c r="F6354" s="85"/>
      <c r="G6354" s="85"/>
      <c r="H6354" s="85"/>
    </row>
    <row r="6355" spans="1:8">
      <c r="A6355" s="85"/>
      <c r="B6355" s="85"/>
      <c r="C6355" s="85"/>
      <c r="D6355" s="85"/>
      <c r="E6355" s="85"/>
      <c r="F6355" s="85"/>
      <c r="G6355" s="85"/>
      <c r="H6355" s="85"/>
    </row>
    <row r="6356" spans="1:8">
      <c r="A6356" s="85"/>
      <c r="B6356" s="85"/>
      <c r="C6356" s="85"/>
      <c r="D6356" s="85"/>
      <c r="E6356" s="85"/>
      <c r="F6356" s="85"/>
      <c r="G6356" s="85"/>
      <c r="H6356" s="85"/>
    </row>
    <row r="6357" spans="1:8">
      <c r="A6357" s="85"/>
      <c r="B6357" s="85"/>
      <c r="C6357" s="85"/>
      <c r="D6357" s="85"/>
      <c r="E6357" s="85"/>
      <c r="F6357" s="85"/>
      <c r="G6357" s="85"/>
      <c r="H6357" s="85"/>
    </row>
    <row r="6358" spans="1:8">
      <c r="A6358" s="85"/>
      <c r="B6358" s="85"/>
      <c r="C6358" s="85"/>
      <c r="D6358" s="85"/>
      <c r="E6358" s="85"/>
      <c r="F6358" s="85"/>
      <c r="G6358" s="85"/>
      <c r="H6358" s="85"/>
    </row>
    <row r="6359" spans="1:8">
      <c r="A6359" s="85"/>
      <c r="B6359" s="85"/>
      <c r="C6359" s="85"/>
      <c r="D6359" s="85"/>
      <c r="E6359" s="85"/>
      <c r="F6359" s="85"/>
      <c r="G6359" s="85"/>
      <c r="H6359" s="85"/>
    </row>
    <row r="6360" spans="1:8">
      <c r="A6360" s="85"/>
      <c r="B6360" s="85"/>
      <c r="C6360" s="85"/>
      <c r="D6360" s="85"/>
      <c r="E6360" s="85"/>
      <c r="F6360" s="85"/>
      <c r="G6360" s="85"/>
      <c r="H6360" s="85"/>
    </row>
    <row r="6361" spans="1:8">
      <c r="A6361" s="85"/>
      <c r="B6361" s="85"/>
      <c r="C6361" s="85"/>
      <c r="D6361" s="85"/>
      <c r="E6361" s="85"/>
      <c r="F6361" s="85"/>
      <c r="G6361" s="85"/>
      <c r="H6361" s="85"/>
    </row>
    <row r="6362" spans="1:8">
      <c r="A6362" s="85"/>
      <c r="B6362" s="85"/>
      <c r="C6362" s="85"/>
      <c r="D6362" s="85"/>
      <c r="E6362" s="85"/>
      <c r="F6362" s="85"/>
      <c r="G6362" s="85"/>
      <c r="H6362" s="85"/>
    </row>
    <row r="6363" spans="1:8">
      <c r="A6363" s="85"/>
      <c r="B6363" s="85"/>
      <c r="C6363" s="85"/>
      <c r="D6363" s="85"/>
      <c r="E6363" s="85"/>
      <c r="F6363" s="85"/>
      <c r="G6363" s="85"/>
      <c r="H6363" s="85"/>
    </row>
    <row r="6364" spans="1:8">
      <c r="A6364" s="85"/>
      <c r="B6364" s="85"/>
      <c r="C6364" s="85"/>
      <c r="D6364" s="85"/>
      <c r="E6364" s="85"/>
      <c r="F6364" s="85"/>
      <c r="G6364" s="85"/>
      <c r="H6364" s="85"/>
    </row>
    <row r="6365" spans="1:8">
      <c r="A6365" s="85"/>
      <c r="B6365" s="85"/>
      <c r="C6365" s="85"/>
      <c r="D6365" s="85"/>
      <c r="E6365" s="85"/>
      <c r="F6365" s="85"/>
      <c r="G6365" s="85"/>
      <c r="H6365" s="85"/>
    </row>
    <row r="6366" spans="1:8">
      <c r="A6366" s="85"/>
      <c r="B6366" s="85"/>
      <c r="C6366" s="85"/>
      <c r="D6366" s="85"/>
      <c r="E6366" s="85"/>
      <c r="F6366" s="85"/>
      <c r="G6366" s="85"/>
      <c r="H6366" s="85"/>
    </row>
    <row r="6367" spans="1:8">
      <c r="A6367" s="85"/>
      <c r="B6367" s="85"/>
      <c r="C6367" s="85"/>
      <c r="D6367" s="85"/>
      <c r="E6367" s="85"/>
      <c r="F6367" s="85"/>
      <c r="G6367" s="85"/>
      <c r="H6367" s="85"/>
    </row>
    <row r="6368" spans="1:8">
      <c r="A6368" s="85"/>
      <c r="B6368" s="85"/>
      <c r="C6368" s="85"/>
      <c r="D6368" s="85"/>
      <c r="E6368" s="85"/>
      <c r="F6368" s="85"/>
      <c r="G6368" s="85"/>
      <c r="H6368" s="85"/>
    </row>
    <row r="6369" spans="1:8">
      <c r="A6369" s="85"/>
      <c r="B6369" s="85"/>
      <c r="C6369" s="85"/>
      <c r="D6369" s="85"/>
      <c r="E6369" s="85"/>
      <c r="F6369" s="85"/>
      <c r="G6369" s="85"/>
      <c r="H6369" s="85"/>
    </row>
    <row r="6370" spans="1:8">
      <c r="A6370" s="85"/>
      <c r="B6370" s="85"/>
      <c r="C6370" s="85"/>
      <c r="D6370" s="85"/>
      <c r="E6370" s="85"/>
      <c r="F6370" s="85"/>
      <c r="G6370" s="85"/>
      <c r="H6370" s="85"/>
    </row>
    <row r="6371" spans="1:8">
      <c r="A6371" s="85"/>
      <c r="B6371" s="85"/>
      <c r="C6371" s="85"/>
      <c r="D6371" s="85"/>
      <c r="E6371" s="85"/>
      <c r="F6371" s="85"/>
      <c r="G6371" s="85"/>
      <c r="H6371" s="85"/>
    </row>
    <row r="6372" spans="1:8">
      <c r="A6372" s="85"/>
      <c r="B6372" s="85"/>
      <c r="C6372" s="85"/>
      <c r="D6372" s="85"/>
      <c r="E6372" s="85"/>
      <c r="F6372" s="85"/>
      <c r="G6372" s="85"/>
      <c r="H6372" s="85"/>
    </row>
    <row r="6373" spans="1:8">
      <c r="A6373" s="85"/>
      <c r="B6373" s="85"/>
      <c r="C6373" s="85"/>
      <c r="D6373" s="85"/>
      <c r="E6373" s="85"/>
      <c r="F6373" s="85"/>
      <c r="G6373" s="85"/>
      <c r="H6373" s="85"/>
    </row>
    <row r="6374" spans="1:8">
      <c r="A6374" s="85"/>
      <c r="B6374" s="85"/>
      <c r="C6374" s="85"/>
      <c r="D6374" s="85"/>
      <c r="E6374" s="85"/>
      <c r="F6374" s="85"/>
      <c r="G6374" s="85"/>
      <c r="H6374" s="85"/>
    </row>
    <row r="6375" spans="1:8">
      <c r="A6375" s="85"/>
      <c r="B6375" s="85"/>
      <c r="C6375" s="85"/>
      <c r="D6375" s="85"/>
      <c r="E6375" s="85"/>
      <c r="F6375" s="85"/>
      <c r="G6375" s="85"/>
      <c r="H6375" s="85"/>
    </row>
    <row r="6376" spans="1:8">
      <c r="A6376" s="85"/>
      <c r="B6376" s="85"/>
      <c r="C6376" s="85"/>
      <c r="D6376" s="85"/>
      <c r="E6376" s="85"/>
      <c r="F6376" s="85"/>
      <c r="G6376" s="85"/>
      <c r="H6376" s="85"/>
    </row>
    <row r="6377" spans="1:8">
      <c r="A6377" s="85"/>
      <c r="B6377" s="85"/>
      <c r="C6377" s="85"/>
      <c r="D6377" s="85"/>
      <c r="E6377" s="85"/>
      <c r="F6377" s="85"/>
      <c r="G6377" s="85"/>
      <c r="H6377" s="85"/>
    </row>
    <row r="6378" spans="1:8">
      <c r="A6378" s="85"/>
      <c r="B6378" s="85"/>
      <c r="C6378" s="85"/>
      <c r="D6378" s="85"/>
      <c r="E6378" s="85"/>
      <c r="F6378" s="85"/>
      <c r="G6378" s="85"/>
      <c r="H6378" s="85"/>
    </row>
    <row r="6379" spans="1:8">
      <c r="A6379" s="85"/>
      <c r="B6379" s="85"/>
      <c r="C6379" s="85"/>
      <c r="D6379" s="85"/>
      <c r="E6379" s="85"/>
      <c r="F6379" s="85"/>
      <c r="G6379" s="85"/>
      <c r="H6379" s="85"/>
    </row>
    <row r="6380" spans="1:8">
      <c r="A6380" s="85"/>
      <c r="B6380" s="85"/>
      <c r="C6380" s="85"/>
      <c r="D6380" s="85"/>
      <c r="E6380" s="85"/>
      <c r="F6380" s="85"/>
      <c r="G6380" s="85"/>
      <c r="H6380" s="85"/>
    </row>
    <row r="6381" spans="1:8">
      <c r="A6381" s="85"/>
      <c r="B6381" s="85"/>
      <c r="C6381" s="85"/>
      <c r="D6381" s="85"/>
      <c r="E6381" s="85"/>
      <c r="F6381" s="85"/>
      <c r="G6381" s="85"/>
      <c r="H6381" s="85"/>
    </row>
    <row r="6382" spans="1:8">
      <c r="A6382" s="85"/>
      <c r="B6382" s="85"/>
      <c r="C6382" s="85"/>
      <c r="D6382" s="85"/>
      <c r="E6382" s="85"/>
      <c r="F6382" s="85"/>
      <c r="G6382" s="85"/>
      <c r="H6382" s="85"/>
    </row>
    <row r="6383" spans="1:8">
      <c r="A6383" s="85"/>
      <c r="B6383" s="85"/>
      <c r="C6383" s="85"/>
      <c r="D6383" s="85"/>
      <c r="E6383" s="85"/>
      <c r="F6383" s="85"/>
      <c r="G6383" s="85"/>
      <c r="H6383" s="85"/>
    </row>
    <row r="6384" spans="1:8">
      <c r="A6384" s="85"/>
      <c r="B6384" s="85"/>
      <c r="C6384" s="85"/>
      <c r="D6384" s="85"/>
      <c r="E6384" s="85"/>
      <c r="F6384" s="85"/>
      <c r="G6384" s="85"/>
      <c r="H6384" s="85"/>
    </row>
    <row r="6385" spans="1:8">
      <c r="A6385" s="85"/>
      <c r="B6385" s="85"/>
      <c r="C6385" s="85"/>
      <c r="D6385" s="85"/>
      <c r="E6385" s="85"/>
      <c r="F6385" s="85"/>
      <c r="G6385" s="85"/>
      <c r="H6385" s="85"/>
    </row>
    <row r="6386" spans="1:8">
      <c r="A6386" s="85"/>
      <c r="B6386" s="85"/>
      <c r="C6386" s="85"/>
      <c r="D6386" s="85"/>
      <c r="E6386" s="85"/>
      <c r="F6386" s="85"/>
      <c r="G6386" s="85"/>
      <c r="H6386" s="85"/>
    </row>
    <row r="6387" spans="1:8">
      <c r="A6387" s="85"/>
      <c r="B6387" s="85"/>
      <c r="C6387" s="85"/>
      <c r="D6387" s="85"/>
      <c r="E6387" s="85"/>
      <c r="F6387" s="85"/>
      <c r="G6387" s="85"/>
      <c r="H6387" s="85"/>
    </row>
    <row r="6388" spans="1:8">
      <c r="A6388" s="85"/>
      <c r="B6388" s="85"/>
      <c r="C6388" s="85"/>
      <c r="D6388" s="85"/>
      <c r="E6388" s="85"/>
      <c r="F6388" s="85"/>
      <c r="G6388" s="85"/>
      <c r="H6388" s="85"/>
    </row>
    <row r="6389" spans="1:8">
      <c r="A6389" s="85"/>
      <c r="B6389" s="85"/>
      <c r="C6389" s="85"/>
      <c r="D6389" s="85"/>
      <c r="E6389" s="85"/>
      <c r="F6389" s="85"/>
      <c r="G6389" s="85"/>
      <c r="H6389" s="85"/>
    </row>
    <row r="6390" spans="1:8">
      <c r="A6390" s="85"/>
      <c r="B6390" s="85"/>
      <c r="C6390" s="85"/>
      <c r="D6390" s="85"/>
      <c r="E6390" s="85"/>
      <c r="F6390" s="85"/>
      <c r="G6390" s="85"/>
      <c r="H6390" s="85"/>
    </row>
    <row r="6391" spans="1:8">
      <c r="A6391" s="85"/>
      <c r="B6391" s="85"/>
      <c r="C6391" s="85"/>
      <c r="D6391" s="85"/>
      <c r="E6391" s="85"/>
      <c r="F6391" s="85"/>
      <c r="G6391" s="85"/>
      <c r="H6391" s="85"/>
    </row>
    <row r="6392" spans="1:8">
      <c r="A6392" s="85"/>
      <c r="B6392" s="85"/>
      <c r="C6392" s="85"/>
      <c r="D6392" s="85"/>
      <c r="E6392" s="85"/>
      <c r="F6392" s="85"/>
      <c r="G6392" s="85"/>
      <c r="H6392" s="85"/>
    </row>
    <row r="6393" spans="1:8">
      <c r="A6393" s="85"/>
      <c r="B6393" s="85"/>
      <c r="C6393" s="85"/>
      <c r="D6393" s="85"/>
      <c r="E6393" s="85"/>
      <c r="F6393" s="85"/>
      <c r="G6393" s="85"/>
      <c r="H6393" s="85"/>
    </row>
    <row r="6394" spans="1:8">
      <c r="A6394" s="85"/>
      <c r="B6394" s="85"/>
      <c r="C6394" s="85"/>
      <c r="D6394" s="85"/>
      <c r="E6394" s="85"/>
      <c r="F6394" s="85"/>
      <c r="G6394" s="85"/>
      <c r="H6394" s="85"/>
    </row>
    <row r="6395" spans="1:8">
      <c r="A6395" s="85"/>
      <c r="B6395" s="85"/>
      <c r="C6395" s="85"/>
      <c r="D6395" s="85"/>
      <c r="E6395" s="85"/>
      <c r="F6395" s="85"/>
      <c r="G6395" s="85"/>
      <c r="H6395" s="85"/>
    </row>
    <row r="6396" spans="1:8">
      <c r="A6396" s="85"/>
      <c r="B6396" s="85"/>
      <c r="C6396" s="85"/>
      <c r="D6396" s="85"/>
      <c r="E6396" s="85"/>
      <c r="F6396" s="85"/>
      <c r="G6396" s="85"/>
      <c r="H6396" s="85"/>
    </row>
    <row r="6397" spans="1:8">
      <c r="A6397" s="85"/>
      <c r="B6397" s="85"/>
      <c r="C6397" s="85"/>
      <c r="D6397" s="85"/>
      <c r="E6397" s="85"/>
      <c r="F6397" s="85"/>
      <c r="G6397" s="85"/>
      <c r="H6397" s="85"/>
    </row>
    <row r="6398" spans="1:8">
      <c r="A6398" s="85"/>
      <c r="B6398" s="85"/>
      <c r="C6398" s="85"/>
      <c r="D6398" s="85"/>
      <c r="E6398" s="85"/>
      <c r="F6398" s="85"/>
      <c r="G6398" s="85"/>
      <c r="H6398" s="85"/>
    </row>
    <row r="6399" spans="1:8">
      <c r="A6399" s="85"/>
      <c r="B6399" s="85"/>
      <c r="C6399" s="85"/>
      <c r="D6399" s="85"/>
      <c r="E6399" s="85"/>
      <c r="F6399" s="85"/>
      <c r="G6399" s="85"/>
      <c r="H6399" s="85"/>
    </row>
    <row r="6400" spans="1:8">
      <c r="A6400" s="85"/>
      <c r="B6400" s="85"/>
      <c r="C6400" s="85"/>
      <c r="D6400" s="85"/>
      <c r="E6400" s="85"/>
      <c r="F6400" s="85"/>
      <c r="G6400" s="85"/>
      <c r="H6400" s="85"/>
    </row>
    <row r="6401" spans="1:8">
      <c r="A6401" s="85"/>
      <c r="B6401" s="85"/>
      <c r="C6401" s="85"/>
      <c r="D6401" s="85"/>
      <c r="E6401" s="85"/>
      <c r="F6401" s="85"/>
      <c r="G6401" s="85"/>
      <c r="H6401" s="85"/>
    </row>
    <row r="6402" spans="1:8">
      <c r="A6402" s="85"/>
      <c r="B6402" s="85"/>
      <c r="C6402" s="85"/>
      <c r="D6402" s="85"/>
      <c r="E6402" s="85"/>
      <c r="F6402" s="85"/>
      <c r="G6402" s="85"/>
      <c r="H6402" s="85"/>
    </row>
    <row r="6403" spans="1:8">
      <c r="A6403" s="85"/>
      <c r="B6403" s="85"/>
      <c r="C6403" s="85"/>
      <c r="D6403" s="85"/>
      <c r="E6403" s="85"/>
      <c r="F6403" s="85"/>
      <c r="G6403" s="85"/>
      <c r="H6403" s="85"/>
    </row>
    <row r="6404" spans="1:8">
      <c r="A6404" s="85"/>
      <c r="B6404" s="85"/>
      <c r="C6404" s="85"/>
      <c r="D6404" s="85"/>
      <c r="E6404" s="85"/>
      <c r="F6404" s="85"/>
      <c r="G6404" s="85"/>
      <c r="H6404" s="85"/>
    </row>
    <row r="6405" spans="1:8">
      <c r="A6405" s="85"/>
      <c r="B6405" s="85"/>
      <c r="C6405" s="85"/>
      <c r="D6405" s="85"/>
      <c r="E6405" s="85"/>
      <c r="F6405" s="85"/>
      <c r="G6405" s="85"/>
      <c r="H6405" s="85"/>
    </row>
    <row r="6406" spans="1:8">
      <c r="A6406" s="85"/>
      <c r="B6406" s="85"/>
      <c r="C6406" s="85"/>
      <c r="D6406" s="85"/>
      <c r="E6406" s="85"/>
      <c r="F6406" s="85"/>
      <c r="G6406" s="85"/>
      <c r="H6406" s="85"/>
    </row>
    <row r="6407" spans="1:8">
      <c r="A6407" s="85"/>
      <c r="B6407" s="85"/>
      <c r="C6407" s="85"/>
      <c r="D6407" s="85"/>
      <c r="E6407" s="85"/>
      <c r="F6407" s="85"/>
      <c r="G6407" s="85"/>
      <c r="H6407" s="85"/>
    </row>
    <row r="6408" spans="1:8">
      <c r="A6408" s="85"/>
      <c r="B6408" s="85"/>
      <c r="C6408" s="85"/>
      <c r="D6408" s="85"/>
      <c r="E6408" s="85"/>
      <c r="F6408" s="85"/>
      <c r="G6408" s="85"/>
      <c r="H6408" s="85"/>
    </row>
    <row r="6409" spans="1:8">
      <c r="A6409" s="85"/>
      <c r="B6409" s="85"/>
      <c r="C6409" s="85"/>
      <c r="D6409" s="85"/>
      <c r="E6409" s="85"/>
      <c r="F6409" s="85"/>
      <c r="G6409" s="85"/>
      <c r="H6409" s="85"/>
    </row>
    <row r="6410" spans="1:8">
      <c r="A6410" s="85"/>
      <c r="B6410" s="85"/>
      <c r="C6410" s="85"/>
      <c r="D6410" s="85"/>
      <c r="E6410" s="85"/>
      <c r="F6410" s="85"/>
      <c r="G6410" s="85"/>
      <c r="H6410" s="85"/>
    </row>
    <row r="6411" spans="1:8">
      <c r="A6411" s="85"/>
      <c r="B6411" s="85"/>
      <c r="C6411" s="85"/>
      <c r="D6411" s="85"/>
      <c r="E6411" s="85"/>
      <c r="F6411" s="85"/>
      <c r="G6411" s="85"/>
      <c r="H6411" s="85"/>
    </row>
    <row r="6412" spans="1:8">
      <c r="A6412" s="85"/>
      <c r="B6412" s="85"/>
      <c r="C6412" s="85"/>
      <c r="D6412" s="85"/>
      <c r="E6412" s="85"/>
      <c r="F6412" s="85"/>
      <c r="G6412" s="85"/>
      <c r="H6412" s="85"/>
    </row>
    <row r="6413" spans="1:8">
      <c r="A6413" s="85"/>
      <c r="B6413" s="85"/>
      <c r="C6413" s="85"/>
      <c r="D6413" s="85"/>
      <c r="E6413" s="85"/>
      <c r="F6413" s="85"/>
      <c r="G6413" s="85"/>
      <c r="H6413" s="85"/>
    </row>
    <row r="6414" spans="1:8">
      <c r="A6414" s="85"/>
      <c r="B6414" s="85"/>
      <c r="C6414" s="85"/>
      <c r="D6414" s="85"/>
      <c r="E6414" s="85"/>
      <c r="F6414" s="85"/>
      <c r="G6414" s="85"/>
      <c r="H6414" s="85"/>
    </row>
    <row r="6415" spans="1:8">
      <c r="A6415" s="85"/>
      <c r="B6415" s="85"/>
      <c r="C6415" s="85"/>
      <c r="D6415" s="85"/>
      <c r="E6415" s="85"/>
      <c r="F6415" s="85"/>
      <c r="G6415" s="85"/>
      <c r="H6415" s="85"/>
    </row>
    <row r="6416" spans="1:8">
      <c r="A6416" s="85"/>
      <c r="B6416" s="85"/>
      <c r="C6416" s="85"/>
      <c r="D6416" s="85"/>
      <c r="E6416" s="85"/>
      <c r="F6416" s="85"/>
      <c r="G6416" s="85"/>
      <c r="H6416" s="85"/>
    </row>
    <row r="6417" spans="1:8">
      <c r="A6417" s="85"/>
      <c r="B6417" s="85"/>
      <c r="C6417" s="85"/>
      <c r="D6417" s="85"/>
      <c r="E6417" s="85"/>
      <c r="F6417" s="85"/>
      <c r="G6417" s="85"/>
      <c r="H6417" s="85"/>
    </row>
    <row r="6418" spans="1:8">
      <c r="A6418" s="85"/>
      <c r="B6418" s="85"/>
      <c r="C6418" s="85"/>
      <c r="D6418" s="85"/>
      <c r="E6418" s="85"/>
      <c r="F6418" s="85"/>
      <c r="G6418" s="85"/>
      <c r="H6418" s="85"/>
    </row>
    <row r="6419" spans="1:8">
      <c r="A6419" s="85"/>
      <c r="B6419" s="85"/>
      <c r="C6419" s="85"/>
      <c r="D6419" s="85"/>
      <c r="E6419" s="85"/>
      <c r="F6419" s="85"/>
      <c r="G6419" s="85"/>
      <c r="H6419" s="85"/>
    </row>
    <row r="6420" spans="1:8">
      <c r="A6420" s="85"/>
      <c r="B6420" s="85"/>
      <c r="C6420" s="85"/>
      <c r="D6420" s="85"/>
      <c r="E6420" s="85"/>
      <c r="F6420" s="85"/>
      <c r="G6420" s="85"/>
      <c r="H6420" s="85"/>
    </row>
    <row r="6421" spans="1:8">
      <c r="A6421" s="85"/>
      <c r="B6421" s="85"/>
      <c r="C6421" s="85"/>
      <c r="D6421" s="85"/>
      <c r="E6421" s="85"/>
      <c r="F6421" s="85"/>
      <c r="G6421" s="85"/>
      <c r="H6421" s="85"/>
    </row>
    <row r="6422" spans="1:8">
      <c r="A6422" s="85"/>
      <c r="B6422" s="85"/>
      <c r="C6422" s="85"/>
      <c r="D6422" s="85"/>
      <c r="E6422" s="85"/>
      <c r="F6422" s="85"/>
      <c r="G6422" s="85"/>
      <c r="H6422" s="85"/>
    </row>
    <row r="6423" spans="1:8">
      <c r="A6423" s="85"/>
      <c r="B6423" s="85"/>
      <c r="C6423" s="85"/>
      <c r="D6423" s="85"/>
      <c r="E6423" s="85"/>
      <c r="F6423" s="85"/>
      <c r="G6423" s="85"/>
      <c r="H6423" s="85"/>
    </row>
    <row r="6424" spans="1:8">
      <c r="A6424" s="85"/>
      <c r="B6424" s="85"/>
      <c r="C6424" s="85"/>
      <c r="D6424" s="85"/>
      <c r="E6424" s="85"/>
      <c r="F6424" s="85"/>
      <c r="G6424" s="85"/>
      <c r="H6424" s="85"/>
    </row>
    <row r="6425" spans="1:8">
      <c r="A6425" s="85"/>
      <c r="B6425" s="85"/>
      <c r="C6425" s="85"/>
      <c r="D6425" s="85"/>
      <c r="E6425" s="85"/>
      <c r="F6425" s="85"/>
      <c r="G6425" s="85"/>
      <c r="H6425" s="85"/>
    </row>
    <row r="6426" spans="1:8">
      <c r="A6426" s="85"/>
      <c r="B6426" s="85"/>
      <c r="C6426" s="85"/>
      <c r="D6426" s="85"/>
      <c r="E6426" s="85"/>
      <c r="F6426" s="85"/>
      <c r="G6426" s="85"/>
      <c r="H6426" s="85"/>
    </row>
    <row r="6427" spans="1:8">
      <c r="A6427" s="85"/>
      <c r="B6427" s="85"/>
      <c r="C6427" s="85"/>
      <c r="D6427" s="85"/>
      <c r="E6427" s="85"/>
      <c r="F6427" s="85"/>
      <c r="G6427" s="85"/>
      <c r="H6427" s="85"/>
    </row>
    <row r="6428" spans="1:8">
      <c r="A6428" s="85"/>
      <c r="B6428" s="85"/>
      <c r="C6428" s="85"/>
      <c r="D6428" s="85"/>
      <c r="E6428" s="85"/>
      <c r="F6428" s="85"/>
      <c r="G6428" s="85"/>
      <c r="H6428" s="85"/>
    </row>
    <row r="6429" spans="1:8">
      <c r="A6429" s="85"/>
      <c r="B6429" s="85"/>
      <c r="C6429" s="85"/>
      <c r="D6429" s="85"/>
      <c r="E6429" s="85"/>
      <c r="F6429" s="85"/>
      <c r="G6429" s="85"/>
      <c r="H6429" s="85"/>
    </row>
    <row r="6430" spans="1:8">
      <c r="A6430" s="85"/>
      <c r="B6430" s="85"/>
      <c r="C6430" s="85"/>
      <c r="D6430" s="85"/>
      <c r="E6430" s="85"/>
      <c r="F6430" s="85"/>
      <c r="G6430" s="85"/>
      <c r="H6430" s="85"/>
    </row>
    <row r="6431" spans="1:8">
      <c r="A6431" s="85"/>
      <c r="B6431" s="85"/>
      <c r="C6431" s="85"/>
      <c r="D6431" s="85"/>
      <c r="E6431" s="85"/>
      <c r="F6431" s="85"/>
      <c r="G6431" s="85"/>
      <c r="H6431" s="85"/>
    </row>
    <row r="6432" spans="1:8">
      <c r="A6432" s="85"/>
      <c r="B6432" s="85"/>
      <c r="C6432" s="85"/>
      <c r="D6432" s="85"/>
      <c r="E6432" s="85"/>
      <c r="F6432" s="85"/>
      <c r="G6432" s="85"/>
      <c r="H6432" s="85"/>
    </row>
    <row r="6433" spans="1:8">
      <c r="A6433" s="85"/>
      <c r="B6433" s="85"/>
      <c r="C6433" s="85"/>
      <c r="D6433" s="85"/>
      <c r="E6433" s="85"/>
      <c r="F6433" s="85"/>
      <c r="G6433" s="85"/>
      <c r="H6433" s="85"/>
    </row>
    <row r="6434" spans="1:8">
      <c r="A6434" s="85"/>
      <c r="B6434" s="85"/>
      <c r="C6434" s="85"/>
      <c r="D6434" s="85"/>
      <c r="E6434" s="85"/>
      <c r="F6434" s="85"/>
      <c r="G6434" s="85"/>
      <c r="H6434" s="85"/>
    </row>
    <row r="6435" spans="1:8">
      <c r="A6435" s="85"/>
      <c r="B6435" s="85"/>
      <c r="C6435" s="85"/>
      <c r="D6435" s="85"/>
      <c r="E6435" s="85"/>
      <c r="F6435" s="85"/>
      <c r="G6435" s="85"/>
      <c r="H6435" s="85"/>
    </row>
    <row r="6436" spans="1:8">
      <c r="A6436" s="85"/>
      <c r="B6436" s="85"/>
      <c r="C6436" s="85"/>
      <c r="D6436" s="85"/>
      <c r="E6436" s="85"/>
      <c r="F6436" s="85"/>
      <c r="G6436" s="85"/>
      <c r="H6436" s="85"/>
    </row>
    <row r="6437" spans="1:8">
      <c r="A6437" s="85"/>
      <c r="B6437" s="85"/>
      <c r="C6437" s="85"/>
      <c r="D6437" s="85"/>
      <c r="E6437" s="85"/>
      <c r="F6437" s="85"/>
      <c r="G6437" s="85"/>
      <c r="H6437" s="85"/>
    </row>
    <row r="6438" spans="1:8">
      <c r="A6438" s="85"/>
      <c r="B6438" s="85"/>
      <c r="C6438" s="85"/>
      <c r="D6438" s="85"/>
      <c r="E6438" s="85"/>
      <c r="F6438" s="85"/>
      <c r="G6438" s="85"/>
      <c r="H6438" s="85"/>
    </row>
    <row r="6439" spans="1:8">
      <c r="A6439" s="85"/>
      <c r="B6439" s="85"/>
      <c r="C6439" s="85"/>
      <c r="D6439" s="85"/>
      <c r="E6439" s="85"/>
      <c r="F6439" s="85"/>
      <c r="G6439" s="85"/>
      <c r="H6439" s="85"/>
    </row>
    <row r="6440" spans="1:8">
      <c r="A6440" s="85"/>
      <c r="B6440" s="85"/>
      <c r="C6440" s="85"/>
      <c r="D6440" s="85"/>
      <c r="E6440" s="85"/>
      <c r="F6440" s="85"/>
      <c r="G6440" s="85"/>
      <c r="H6440" s="85"/>
    </row>
    <row r="6441" spans="1:8">
      <c r="A6441" s="85"/>
      <c r="B6441" s="85"/>
      <c r="C6441" s="85"/>
      <c r="D6441" s="85"/>
      <c r="E6441" s="85"/>
      <c r="F6441" s="85"/>
      <c r="G6441" s="85"/>
      <c r="H6441" s="85"/>
    </row>
    <row r="6442" spans="1:8">
      <c r="A6442" s="85"/>
      <c r="B6442" s="85"/>
      <c r="C6442" s="85"/>
      <c r="D6442" s="85"/>
      <c r="E6442" s="85"/>
      <c r="F6442" s="85"/>
      <c r="G6442" s="85"/>
      <c r="H6442" s="85"/>
    </row>
    <row r="6443" spans="1:8">
      <c r="A6443" s="85"/>
      <c r="B6443" s="85"/>
      <c r="C6443" s="85"/>
      <c r="D6443" s="85"/>
      <c r="E6443" s="85"/>
      <c r="F6443" s="85"/>
      <c r="G6443" s="85"/>
      <c r="H6443" s="85"/>
    </row>
    <row r="6444" spans="1:8">
      <c r="A6444" s="85"/>
      <c r="B6444" s="85"/>
      <c r="C6444" s="85"/>
      <c r="D6444" s="85"/>
      <c r="E6444" s="85"/>
      <c r="F6444" s="85"/>
      <c r="G6444" s="85"/>
      <c r="H6444" s="85"/>
    </row>
    <row r="6445" spans="1:8">
      <c r="A6445" s="85"/>
      <c r="B6445" s="85"/>
      <c r="C6445" s="85"/>
      <c r="D6445" s="85"/>
      <c r="E6445" s="85"/>
      <c r="F6445" s="85"/>
      <c r="G6445" s="85"/>
      <c r="H6445" s="85"/>
    </row>
    <row r="6446" spans="1:8">
      <c r="A6446" s="85"/>
      <c r="B6446" s="85"/>
      <c r="C6446" s="85"/>
      <c r="D6446" s="85"/>
      <c r="E6446" s="85"/>
      <c r="F6446" s="85"/>
      <c r="G6446" s="85"/>
      <c r="H6446" s="85"/>
    </row>
    <row r="6447" spans="1:8">
      <c r="A6447" s="85"/>
      <c r="B6447" s="85"/>
      <c r="C6447" s="85"/>
      <c r="D6447" s="85"/>
      <c r="E6447" s="85"/>
      <c r="F6447" s="85"/>
      <c r="G6447" s="85"/>
      <c r="H6447" s="85"/>
    </row>
    <row r="6448" spans="1:8">
      <c r="A6448" s="85"/>
      <c r="B6448" s="85"/>
      <c r="C6448" s="85"/>
      <c r="D6448" s="85"/>
      <c r="E6448" s="85"/>
      <c r="F6448" s="85"/>
      <c r="G6448" s="85"/>
      <c r="H6448" s="85"/>
    </row>
    <row r="6449" spans="1:8">
      <c r="A6449" s="85"/>
      <c r="B6449" s="85"/>
      <c r="C6449" s="85"/>
      <c r="D6449" s="85"/>
      <c r="E6449" s="85"/>
      <c r="F6449" s="85"/>
      <c r="G6449" s="85"/>
      <c r="H6449" s="85"/>
    </row>
    <row r="6450" spans="1:8">
      <c r="A6450" s="85"/>
      <c r="B6450" s="85"/>
      <c r="C6450" s="85"/>
      <c r="D6450" s="85"/>
      <c r="E6450" s="85"/>
      <c r="F6450" s="85"/>
      <c r="G6450" s="85"/>
      <c r="H6450" s="85"/>
    </row>
    <row r="6451" spans="1:8">
      <c r="A6451" s="85"/>
      <c r="B6451" s="85"/>
      <c r="C6451" s="85"/>
      <c r="D6451" s="85"/>
      <c r="E6451" s="85"/>
      <c r="F6451" s="85"/>
      <c r="G6451" s="85"/>
      <c r="H6451" s="85"/>
    </row>
    <row r="6452" spans="1:8">
      <c r="A6452" s="85"/>
      <c r="B6452" s="85"/>
      <c r="C6452" s="85"/>
      <c r="D6452" s="85"/>
      <c r="E6452" s="85"/>
      <c r="F6452" s="85"/>
      <c r="G6452" s="85"/>
      <c r="H6452" s="85"/>
    </row>
    <row r="6453" spans="1:8">
      <c r="A6453" s="85"/>
      <c r="B6453" s="85"/>
      <c r="C6453" s="85"/>
      <c r="D6453" s="85"/>
      <c r="E6453" s="85"/>
      <c r="F6453" s="85"/>
      <c r="G6453" s="85"/>
      <c r="H6453" s="85"/>
    </row>
    <row r="6454" spans="1:8">
      <c r="A6454" s="85"/>
      <c r="B6454" s="85"/>
      <c r="C6454" s="85"/>
      <c r="D6454" s="85"/>
      <c r="E6454" s="85"/>
      <c r="F6454" s="85"/>
      <c r="G6454" s="85"/>
      <c r="H6454" s="85"/>
    </row>
    <row r="6455" spans="1:8">
      <c r="A6455" s="85"/>
      <c r="B6455" s="85"/>
      <c r="C6455" s="85"/>
      <c r="D6455" s="85"/>
      <c r="E6455" s="85"/>
      <c r="F6455" s="85"/>
      <c r="G6455" s="85"/>
      <c r="H6455" s="85"/>
    </row>
    <row r="6456" spans="1:8">
      <c r="A6456" s="85"/>
      <c r="B6456" s="85"/>
      <c r="C6456" s="85"/>
      <c r="D6456" s="85"/>
      <c r="E6456" s="85"/>
      <c r="F6456" s="85"/>
      <c r="G6456" s="85"/>
      <c r="H6456" s="85"/>
    </row>
    <row r="6457" spans="1:8">
      <c r="A6457" s="85"/>
      <c r="B6457" s="85"/>
      <c r="C6457" s="85"/>
      <c r="D6457" s="85"/>
      <c r="E6457" s="85"/>
      <c r="F6457" s="85"/>
      <c r="G6457" s="85"/>
      <c r="H6457" s="85"/>
    </row>
    <row r="6458" spans="1:8">
      <c r="A6458" s="85"/>
      <c r="B6458" s="85"/>
      <c r="C6458" s="85"/>
      <c r="D6458" s="85"/>
      <c r="E6458" s="85"/>
      <c r="F6458" s="85"/>
      <c r="G6458" s="85"/>
      <c r="H6458" s="85"/>
    </row>
    <row r="6459" spans="1:8">
      <c r="A6459" s="85"/>
      <c r="B6459" s="85"/>
      <c r="C6459" s="85"/>
      <c r="D6459" s="85"/>
      <c r="E6459" s="85"/>
      <c r="F6459" s="85"/>
      <c r="G6459" s="85"/>
      <c r="H6459" s="85"/>
    </row>
    <row r="6460" spans="1:8">
      <c r="A6460" s="85"/>
      <c r="B6460" s="85"/>
      <c r="C6460" s="85"/>
      <c r="D6460" s="85"/>
      <c r="E6460" s="85"/>
      <c r="F6460" s="85"/>
      <c r="G6460" s="85"/>
      <c r="H6460" s="85"/>
    </row>
    <row r="6461" spans="1:8">
      <c r="A6461" s="85"/>
      <c r="B6461" s="85"/>
      <c r="C6461" s="85"/>
      <c r="D6461" s="85"/>
      <c r="E6461" s="85"/>
      <c r="F6461" s="85"/>
      <c r="G6461" s="85"/>
      <c r="H6461" s="85"/>
    </row>
    <row r="6462" spans="1:8">
      <c r="A6462" s="85"/>
      <c r="B6462" s="85"/>
      <c r="C6462" s="85"/>
      <c r="D6462" s="85"/>
      <c r="E6462" s="85"/>
      <c r="F6462" s="85"/>
      <c r="G6462" s="85"/>
      <c r="H6462" s="85"/>
    </row>
    <row r="6463" spans="1:8">
      <c r="A6463" s="85"/>
      <c r="B6463" s="85"/>
      <c r="C6463" s="85"/>
      <c r="D6463" s="85"/>
      <c r="E6463" s="85"/>
      <c r="F6463" s="85"/>
      <c r="G6463" s="85"/>
      <c r="H6463" s="85"/>
    </row>
    <row r="6464" spans="1:8">
      <c r="A6464" s="85"/>
      <c r="B6464" s="85"/>
      <c r="C6464" s="85"/>
      <c r="D6464" s="85"/>
      <c r="E6464" s="85"/>
      <c r="F6464" s="85"/>
      <c r="G6464" s="85"/>
      <c r="H6464" s="85"/>
    </row>
    <row r="6465" spans="1:8">
      <c r="A6465" s="85"/>
      <c r="B6465" s="85"/>
      <c r="C6465" s="85"/>
      <c r="D6465" s="85"/>
      <c r="E6465" s="85"/>
      <c r="F6465" s="85"/>
      <c r="G6465" s="85"/>
      <c r="H6465" s="85"/>
    </row>
    <row r="6466" spans="1:8">
      <c r="A6466" s="85"/>
      <c r="B6466" s="85"/>
      <c r="C6466" s="85"/>
      <c r="D6466" s="85"/>
      <c r="E6466" s="85"/>
      <c r="F6466" s="85"/>
      <c r="G6466" s="85"/>
      <c r="H6466" s="85"/>
    </row>
    <row r="6467" spans="1:8">
      <c r="A6467" s="85"/>
      <c r="B6467" s="85"/>
      <c r="C6467" s="85"/>
      <c r="D6467" s="85"/>
      <c r="E6467" s="85"/>
      <c r="F6467" s="85"/>
      <c r="G6467" s="85"/>
      <c r="H6467" s="85"/>
    </row>
    <row r="6468" spans="1:8">
      <c r="A6468" s="85"/>
      <c r="B6468" s="85"/>
      <c r="C6468" s="85"/>
      <c r="D6468" s="85"/>
      <c r="E6468" s="85"/>
      <c r="F6468" s="85"/>
      <c r="G6468" s="85"/>
      <c r="H6468" s="85"/>
    </row>
    <row r="6469" spans="1:8">
      <c r="A6469" s="85"/>
      <c r="B6469" s="85"/>
      <c r="C6469" s="85"/>
      <c r="D6469" s="85"/>
      <c r="E6469" s="85"/>
      <c r="F6469" s="85"/>
      <c r="G6469" s="85"/>
      <c r="H6469" s="85"/>
    </row>
    <row r="6470" spans="1:8">
      <c r="A6470" s="85"/>
      <c r="B6470" s="85"/>
      <c r="C6470" s="85"/>
      <c r="D6470" s="85"/>
      <c r="E6470" s="85"/>
      <c r="F6470" s="85"/>
      <c r="G6470" s="85"/>
      <c r="H6470" s="85"/>
    </row>
    <row r="6471" spans="1:8">
      <c r="A6471" s="85"/>
      <c r="B6471" s="85"/>
      <c r="C6471" s="85"/>
      <c r="D6471" s="85"/>
      <c r="E6471" s="85"/>
      <c r="F6471" s="85"/>
      <c r="G6471" s="85"/>
      <c r="H6471" s="85"/>
    </row>
    <row r="6472" spans="1:8">
      <c r="A6472" s="85"/>
      <c r="B6472" s="85"/>
      <c r="C6472" s="85"/>
      <c r="D6472" s="85"/>
      <c r="E6472" s="85"/>
      <c r="F6472" s="85"/>
      <c r="G6472" s="85"/>
      <c r="H6472" s="85"/>
    </row>
    <row r="6473" spans="1:8">
      <c r="A6473" s="85"/>
      <c r="B6473" s="85"/>
      <c r="C6473" s="85"/>
      <c r="D6473" s="85"/>
      <c r="E6473" s="85"/>
      <c r="F6473" s="85"/>
      <c r="G6473" s="85"/>
      <c r="H6473" s="85"/>
    </row>
    <row r="6474" spans="1:8">
      <c r="A6474" s="85"/>
      <c r="B6474" s="85"/>
      <c r="C6474" s="85"/>
      <c r="D6474" s="85"/>
      <c r="E6474" s="85"/>
      <c r="F6474" s="85"/>
      <c r="G6474" s="85"/>
      <c r="H6474" s="85"/>
    </row>
    <row r="6475" spans="1:8">
      <c r="A6475" s="85"/>
      <c r="B6475" s="85"/>
      <c r="C6475" s="85"/>
      <c r="D6475" s="85"/>
      <c r="E6475" s="85"/>
      <c r="F6475" s="85"/>
      <c r="G6475" s="85"/>
      <c r="H6475" s="85"/>
    </row>
    <row r="6476" spans="1:8">
      <c r="A6476" s="85"/>
      <c r="B6476" s="85"/>
      <c r="C6476" s="85"/>
      <c r="D6476" s="85"/>
      <c r="E6476" s="85"/>
      <c r="F6476" s="85"/>
      <c r="G6476" s="85"/>
      <c r="H6476" s="85"/>
    </row>
    <row r="6477" spans="1:8">
      <c r="A6477" s="85"/>
      <c r="B6477" s="85"/>
      <c r="C6477" s="85"/>
      <c r="D6477" s="85"/>
      <c r="E6477" s="85"/>
      <c r="F6477" s="85"/>
      <c r="G6477" s="85"/>
      <c r="H6477" s="85"/>
    </row>
    <row r="6478" spans="1:8">
      <c r="A6478" s="85"/>
      <c r="B6478" s="85"/>
      <c r="C6478" s="85"/>
      <c r="D6478" s="85"/>
      <c r="E6478" s="85"/>
      <c r="F6478" s="85"/>
      <c r="G6478" s="85"/>
      <c r="H6478" s="85"/>
    </row>
    <row r="6479" spans="1:8">
      <c r="A6479" s="85"/>
      <c r="B6479" s="85"/>
      <c r="C6479" s="85"/>
      <c r="D6479" s="85"/>
      <c r="E6479" s="85"/>
      <c r="F6479" s="85"/>
      <c r="G6479" s="85"/>
      <c r="H6479" s="85"/>
    </row>
    <row r="6480" spans="1:8">
      <c r="A6480" s="85"/>
      <c r="B6480" s="85"/>
      <c r="C6480" s="85"/>
      <c r="D6480" s="85"/>
      <c r="E6480" s="85"/>
      <c r="F6480" s="85"/>
      <c r="G6480" s="85"/>
      <c r="H6480" s="85"/>
    </row>
    <row r="6481" spans="1:8">
      <c r="A6481" s="85"/>
      <c r="B6481" s="85"/>
      <c r="C6481" s="85"/>
      <c r="D6481" s="85"/>
      <c r="E6481" s="85"/>
      <c r="F6481" s="85"/>
      <c r="G6481" s="85"/>
      <c r="H6481" s="85"/>
    </row>
    <row r="6482" spans="1:8">
      <c r="A6482" s="85"/>
      <c r="B6482" s="85"/>
      <c r="C6482" s="85"/>
      <c r="D6482" s="85"/>
      <c r="E6482" s="85"/>
      <c r="F6482" s="85"/>
      <c r="G6482" s="85"/>
      <c r="H6482" s="85"/>
    </row>
    <row r="6483" spans="1:8">
      <c r="A6483" s="85"/>
      <c r="B6483" s="85"/>
      <c r="C6483" s="85"/>
      <c r="D6483" s="85"/>
      <c r="E6483" s="85"/>
      <c r="F6483" s="85"/>
      <c r="G6483" s="85"/>
      <c r="H6483" s="85"/>
    </row>
    <row r="6484" spans="1:8">
      <c r="A6484" s="85"/>
      <c r="B6484" s="85"/>
      <c r="C6484" s="85"/>
      <c r="D6484" s="85"/>
      <c r="E6484" s="85"/>
      <c r="F6484" s="85"/>
      <c r="G6484" s="85"/>
      <c r="H6484" s="85"/>
    </row>
    <row r="6485" spans="1:8">
      <c r="A6485" s="85"/>
      <c r="B6485" s="85"/>
      <c r="C6485" s="85"/>
      <c r="D6485" s="85"/>
      <c r="E6485" s="85"/>
      <c r="F6485" s="85"/>
      <c r="G6485" s="85"/>
      <c r="H6485" s="85"/>
    </row>
    <row r="6486" spans="1:8">
      <c r="A6486" s="85"/>
      <c r="B6486" s="85"/>
      <c r="C6486" s="85"/>
      <c r="D6486" s="85"/>
      <c r="E6486" s="85"/>
      <c r="F6486" s="85"/>
      <c r="G6486" s="85"/>
      <c r="H6486" s="85"/>
    </row>
    <row r="6487" spans="1:8">
      <c r="A6487" s="85"/>
      <c r="B6487" s="85"/>
      <c r="C6487" s="85"/>
      <c r="D6487" s="85"/>
      <c r="E6487" s="85"/>
      <c r="F6487" s="85"/>
      <c r="G6487" s="85"/>
      <c r="H6487" s="85"/>
    </row>
    <row r="6488" spans="1:8">
      <c r="A6488" s="85"/>
      <c r="B6488" s="85"/>
      <c r="C6488" s="85"/>
      <c r="D6488" s="85"/>
      <c r="E6488" s="85"/>
      <c r="F6488" s="85"/>
      <c r="G6488" s="85"/>
      <c r="H6488" s="85"/>
    </row>
    <row r="6489" spans="1:8">
      <c r="A6489" s="85"/>
      <c r="B6489" s="85"/>
      <c r="C6489" s="85"/>
      <c r="D6489" s="85"/>
      <c r="E6489" s="85"/>
      <c r="F6489" s="85"/>
      <c r="G6489" s="85"/>
      <c r="H6489" s="85"/>
    </row>
    <row r="6490" spans="1:8">
      <c r="A6490" s="85"/>
      <c r="B6490" s="85"/>
      <c r="C6490" s="85"/>
      <c r="D6490" s="85"/>
      <c r="E6490" s="85"/>
      <c r="F6490" s="85"/>
      <c r="G6490" s="85"/>
      <c r="H6490" s="85"/>
    </row>
    <row r="6491" spans="1:8">
      <c r="A6491" s="85"/>
      <c r="B6491" s="85"/>
      <c r="C6491" s="85"/>
      <c r="D6491" s="85"/>
      <c r="E6491" s="85"/>
      <c r="F6491" s="85"/>
      <c r="G6491" s="85"/>
      <c r="H6491" s="85"/>
    </row>
    <row r="6492" spans="1:8">
      <c r="A6492" s="85"/>
      <c r="B6492" s="85"/>
      <c r="C6492" s="85"/>
      <c r="D6492" s="85"/>
      <c r="E6492" s="85"/>
      <c r="F6492" s="85"/>
      <c r="G6492" s="85"/>
      <c r="H6492" s="85"/>
    </row>
    <row r="6493" spans="1:8">
      <c r="A6493" s="85"/>
      <c r="B6493" s="85"/>
      <c r="C6493" s="85"/>
      <c r="D6493" s="85"/>
      <c r="E6493" s="85"/>
      <c r="F6493" s="85"/>
      <c r="G6493" s="85"/>
      <c r="H6493" s="85"/>
    </row>
    <row r="6494" spans="1:8">
      <c r="A6494" s="85"/>
      <c r="B6494" s="85"/>
      <c r="C6494" s="85"/>
      <c r="D6494" s="85"/>
      <c r="E6494" s="85"/>
      <c r="F6494" s="85"/>
      <c r="G6494" s="85"/>
      <c r="H6494" s="85"/>
    </row>
    <row r="6495" spans="1:8">
      <c r="A6495" s="85"/>
      <c r="B6495" s="85"/>
      <c r="C6495" s="85"/>
      <c r="D6495" s="85"/>
      <c r="E6495" s="85"/>
      <c r="F6495" s="85"/>
      <c r="G6495" s="85"/>
      <c r="H6495" s="85"/>
    </row>
    <row r="6496" spans="1:8">
      <c r="A6496" s="85"/>
      <c r="B6496" s="85"/>
      <c r="C6496" s="85"/>
      <c r="D6496" s="85"/>
      <c r="E6496" s="85"/>
      <c r="F6496" s="85"/>
      <c r="G6496" s="85"/>
      <c r="H6496" s="85"/>
    </row>
    <row r="6497" spans="1:8">
      <c r="A6497" s="85"/>
      <c r="B6497" s="85"/>
      <c r="C6497" s="85"/>
      <c r="D6497" s="85"/>
      <c r="E6497" s="85"/>
      <c r="F6497" s="85"/>
      <c r="G6497" s="85"/>
      <c r="H6497" s="85"/>
    </row>
    <row r="6498" spans="1:8">
      <c r="A6498" s="85"/>
      <c r="B6498" s="85"/>
      <c r="C6498" s="85"/>
      <c r="D6498" s="85"/>
      <c r="E6498" s="85"/>
      <c r="F6498" s="85"/>
      <c r="G6498" s="85"/>
      <c r="H6498" s="85"/>
    </row>
    <row r="6499" spans="1:8">
      <c r="A6499" s="85"/>
      <c r="B6499" s="85"/>
      <c r="C6499" s="85"/>
      <c r="D6499" s="85"/>
      <c r="E6499" s="85"/>
      <c r="F6499" s="85"/>
      <c r="G6499" s="85"/>
      <c r="H6499" s="85"/>
    </row>
    <row r="6500" spans="1:8">
      <c r="A6500" s="85"/>
      <c r="B6500" s="85"/>
      <c r="C6500" s="85"/>
      <c r="D6500" s="85"/>
      <c r="E6500" s="85"/>
      <c r="F6500" s="85"/>
      <c r="G6500" s="85"/>
      <c r="H6500" s="85"/>
    </row>
    <row r="6501" spans="1:8">
      <c r="A6501" s="85"/>
      <c r="B6501" s="85"/>
      <c r="C6501" s="85"/>
      <c r="D6501" s="85"/>
      <c r="E6501" s="85"/>
      <c r="F6501" s="85"/>
      <c r="G6501" s="85"/>
      <c r="H6501" s="85"/>
    </row>
    <row r="6502" spans="1:8">
      <c r="A6502" s="85"/>
      <c r="B6502" s="85"/>
      <c r="C6502" s="85"/>
      <c r="D6502" s="85"/>
      <c r="E6502" s="85"/>
      <c r="F6502" s="85"/>
      <c r="G6502" s="85"/>
      <c r="H6502" s="85"/>
    </row>
    <row r="6503" spans="1:8">
      <c r="A6503" s="85"/>
      <c r="B6503" s="85"/>
      <c r="C6503" s="85"/>
      <c r="D6503" s="85"/>
      <c r="E6503" s="85"/>
      <c r="F6503" s="85"/>
      <c r="G6503" s="85"/>
      <c r="H6503" s="85"/>
    </row>
    <row r="6504" spans="1:8">
      <c r="A6504" s="85"/>
      <c r="B6504" s="85"/>
      <c r="C6504" s="85"/>
      <c r="D6504" s="85"/>
      <c r="E6504" s="85"/>
      <c r="F6504" s="85"/>
      <c r="G6504" s="85"/>
      <c r="H6504" s="85"/>
    </row>
    <row r="6505" spans="1:8">
      <c r="A6505" s="85"/>
      <c r="B6505" s="85"/>
      <c r="C6505" s="85"/>
      <c r="D6505" s="85"/>
      <c r="E6505" s="85"/>
      <c r="F6505" s="85"/>
      <c r="G6505" s="85"/>
      <c r="H6505" s="85"/>
    </row>
    <row r="6506" spans="1:8">
      <c r="A6506" s="85"/>
      <c r="B6506" s="85"/>
      <c r="C6506" s="85"/>
      <c r="D6506" s="85"/>
      <c r="E6506" s="85"/>
      <c r="F6506" s="85"/>
      <c r="G6506" s="85"/>
      <c r="H6506" s="85"/>
    </row>
    <row r="6507" spans="1:8">
      <c r="A6507" s="85"/>
      <c r="B6507" s="85"/>
      <c r="C6507" s="85"/>
      <c r="D6507" s="85"/>
      <c r="E6507" s="85"/>
      <c r="F6507" s="85"/>
      <c r="G6507" s="85"/>
      <c r="H6507" s="85"/>
    </row>
    <row r="6508" spans="1:8">
      <c r="A6508" s="85"/>
      <c r="B6508" s="85"/>
      <c r="C6508" s="85"/>
      <c r="D6508" s="85"/>
      <c r="E6508" s="85"/>
      <c r="F6508" s="85"/>
      <c r="G6508" s="85"/>
      <c r="H6508" s="85"/>
    </row>
    <row r="6509" spans="1:8">
      <c r="A6509" s="85"/>
      <c r="B6509" s="85"/>
      <c r="C6509" s="85"/>
      <c r="D6509" s="85"/>
      <c r="E6509" s="85"/>
      <c r="F6509" s="85"/>
      <c r="G6509" s="85"/>
      <c r="H6509" s="85"/>
    </row>
    <row r="6510" spans="1:8">
      <c r="A6510" s="85"/>
      <c r="B6510" s="85"/>
      <c r="C6510" s="85"/>
      <c r="D6510" s="85"/>
      <c r="E6510" s="85"/>
      <c r="F6510" s="85"/>
      <c r="G6510" s="85"/>
      <c r="H6510" s="85"/>
    </row>
    <row r="6511" spans="1:8">
      <c r="A6511" s="85"/>
      <c r="B6511" s="85"/>
      <c r="C6511" s="85"/>
      <c r="D6511" s="85"/>
      <c r="E6511" s="85"/>
      <c r="F6511" s="85"/>
      <c r="G6511" s="85"/>
      <c r="H6511" s="85"/>
    </row>
    <row r="6512" spans="1:8">
      <c r="A6512" s="85"/>
      <c r="B6512" s="85"/>
      <c r="C6512" s="85"/>
      <c r="D6512" s="85"/>
      <c r="E6512" s="85"/>
      <c r="F6512" s="85"/>
      <c r="G6512" s="85"/>
      <c r="H6512" s="85"/>
    </row>
    <row r="6513" spans="1:8">
      <c r="A6513" s="85"/>
      <c r="B6513" s="85"/>
      <c r="C6513" s="85"/>
      <c r="D6513" s="85"/>
      <c r="E6513" s="85"/>
      <c r="F6513" s="85"/>
      <c r="G6513" s="85"/>
      <c r="H6513" s="85"/>
    </row>
    <row r="6514" spans="1:8">
      <c r="A6514" s="85"/>
      <c r="B6514" s="85"/>
      <c r="C6514" s="85"/>
      <c r="D6514" s="85"/>
      <c r="E6514" s="85"/>
      <c r="F6514" s="85"/>
      <c r="G6514" s="85"/>
      <c r="H6514" s="85"/>
    </row>
    <row r="6515" spans="1:8">
      <c r="A6515" s="85"/>
      <c r="B6515" s="85"/>
      <c r="C6515" s="85"/>
      <c r="D6515" s="85"/>
      <c r="E6515" s="85"/>
      <c r="F6515" s="85"/>
      <c r="G6515" s="85"/>
      <c r="H6515" s="85"/>
    </row>
    <row r="6516" spans="1:8">
      <c r="A6516" s="85"/>
      <c r="B6516" s="85"/>
      <c r="C6516" s="85"/>
      <c r="D6516" s="85"/>
      <c r="E6516" s="85"/>
      <c r="F6516" s="85"/>
      <c r="G6516" s="85"/>
      <c r="H6516" s="85"/>
    </row>
    <row r="6517" spans="1:8">
      <c r="A6517" s="85"/>
      <c r="B6517" s="85"/>
      <c r="C6517" s="85"/>
      <c r="D6517" s="85"/>
      <c r="E6517" s="85"/>
      <c r="F6517" s="85"/>
      <c r="G6517" s="85"/>
      <c r="H6517" s="85"/>
    </row>
    <row r="6518" spans="1:8">
      <c r="A6518" s="85"/>
      <c r="B6518" s="85"/>
      <c r="C6518" s="85"/>
      <c r="D6518" s="85"/>
      <c r="E6518" s="85"/>
      <c r="F6518" s="85"/>
      <c r="G6518" s="85"/>
      <c r="H6518" s="85"/>
    </row>
    <row r="6519" spans="1:8">
      <c r="A6519" s="85"/>
      <c r="B6519" s="85"/>
      <c r="C6519" s="85"/>
      <c r="D6519" s="85"/>
      <c r="E6519" s="85"/>
      <c r="F6519" s="85"/>
      <c r="G6519" s="85"/>
      <c r="H6519" s="85"/>
    </row>
    <row r="6520" spans="1:8">
      <c r="A6520" s="85"/>
      <c r="B6520" s="85"/>
      <c r="C6520" s="85"/>
      <c r="D6520" s="85"/>
      <c r="E6520" s="85"/>
      <c r="F6520" s="85"/>
      <c r="G6520" s="85"/>
      <c r="H6520" s="85"/>
    </row>
    <row r="6521" spans="1:8">
      <c r="A6521" s="85"/>
      <c r="B6521" s="85"/>
      <c r="C6521" s="85"/>
      <c r="D6521" s="85"/>
      <c r="E6521" s="85"/>
      <c r="F6521" s="85"/>
      <c r="G6521" s="85"/>
      <c r="H6521" s="85"/>
    </row>
    <row r="6522" spans="1:8">
      <c r="A6522" s="85"/>
      <c r="B6522" s="85"/>
      <c r="C6522" s="85"/>
      <c r="D6522" s="85"/>
      <c r="E6522" s="85"/>
      <c r="F6522" s="85"/>
      <c r="G6522" s="85"/>
      <c r="H6522" s="85"/>
    </row>
    <row r="6523" spans="1:8">
      <c r="A6523" s="85"/>
      <c r="B6523" s="85"/>
      <c r="C6523" s="85"/>
      <c r="D6523" s="85"/>
      <c r="E6523" s="85"/>
      <c r="F6523" s="85"/>
      <c r="G6523" s="85"/>
      <c r="H6523" s="85"/>
    </row>
    <row r="6524" spans="1:8">
      <c r="A6524" s="85"/>
      <c r="B6524" s="85"/>
      <c r="C6524" s="85"/>
      <c r="D6524" s="85"/>
      <c r="E6524" s="85"/>
      <c r="F6524" s="85"/>
      <c r="G6524" s="85"/>
      <c r="H6524" s="85"/>
    </row>
    <row r="6525" spans="1:8">
      <c r="A6525" s="85"/>
      <c r="B6525" s="85"/>
      <c r="C6525" s="85"/>
      <c r="D6525" s="85"/>
      <c r="E6525" s="85"/>
      <c r="F6525" s="85"/>
      <c r="G6525" s="85"/>
      <c r="H6525" s="85"/>
    </row>
    <row r="6526" spans="1:8">
      <c r="A6526" s="85"/>
      <c r="B6526" s="85"/>
      <c r="C6526" s="85"/>
      <c r="D6526" s="85"/>
      <c r="E6526" s="85"/>
      <c r="F6526" s="85"/>
      <c r="G6526" s="85"/>
      <c r="H6526" s="85"/>
    </row>
    <row r="6527" spans="1:8">
      <c r="A6527" s="85"/>
      <c r="B6527" s="85"/>
      <c r="C6527" s="85"/>
      <c r="D6527" s="85"/>
      <c r="E6527" s="85"/>
      <c r="F6527" s="85"/>
      <c r="G6527" s="85"/>
      <c r="H6527" s="85"/>
    </row>
    <row r="6528" spans="1:8">
      <c r="A6528" s="85"/>
      <c r="B6528" s="85"/>
      <c r="C6528" s="85"/>
      <c r="D6528" s="85"/>
      <c r="E6528" s="85"/>
      <c r="F6528" s="85"/>
      <c r="G6528" s="85"/>
      <c r="H6528" s="85"/>
    </row>
    <row r="6529" spans="1:8">
      <c r="A6529" s="85"/>
      <c r="B6529" s="85"/>
      <c r="C6529" s="85"/>
      <c r="D6529" s="85"/>
      <c r="E6529" s="85"/>
      <c r="F6529" s="85"/>
      <c r="G6529" s="85"/>
      <c r="H6529" s="85"/>
    </row>
    <row r="6530" spans="1:8">
      <c r="A6530" s="85"/>
      <c r="B6530" s="85"/>
      <c r="C6530" s="85"/>
      <c r="D6530" s="85"/>
      <c r="E6530" s="85"/>
      <c r="F6530" s="85"/>
      <c r="G6530" s="85"/>
      <c r="H6530" s="85"/>
    </row>
    <row r="6531" spans="1:8">
      <c r="A6531" s="85"/>
      <c r="B6531" s="85"/>
      <c r="C6531" s="85"/>
      <c r="D6531" s="85"/>
      <c r="E6531" s="85"/>
      <c r="F6531" s="85"/>
      <c r="G6531" s="85"/>
      <c r="H6531" s="85"/>
    </row>
    <row r="6532" spans="1:8">
      <c r="A6532" s="85"/>
      <c r="B6532" s="85"/>
      <c r="C6532" s="85"/>
      <c r="D6532" s="85"/>
      <c r="E6532" s="85"/>
      <c r="F6532" s="85"/>
      <c r="G6532" s="85"/>
      <c r="H6532" s="85"/>
    </row>
    <row r="6533" spans="1:8">
      <c r="A6533" s="85"/>
      <c r="B6533" s="85"/>
      <c r="C6533" s="85"/>
      <c r="D6533" s="85"/>
      <c r="E6533" s="85"/>
      <c r="F6533" s="85"/>
      <c r="G6533" s="85"/>
      <c r="H6533" s="85"/>
    </row>
    <row r="6534" spans="1:8">
      <c r="A6534" s="85"/>
      <c r="B6534" s="85"/>
      <c r="C6534" s="85"/>
      <c r="D6534" s="85"/>
      <c r="E6534" s="85"/>
      <c r="F6534" s="85"/>
      <c r="G6534" s="85"/>
      <c r="H6534" s="85"/>
    </row>
    <row r="6535" spans="1:8">
      <c r="A6535" s="85"/>
      <c r="B6535" s="85"/>
      <c r="C6535" s="85"/>
      <c r="D6535" s="85"/>
      <c r="E6535" s="85"/>
      <c r="F6535" s="85"/>
      <c r="G6535" s="85"/>
      <c r="H6535" s="85"/>
    </row>
    <row r="6536" spans="1:8">
      <c r="A6536" s="85"/>
      <c r="B6536" s="85"/>
      <c r="C6536" s="85"/>
      <c r="D6536" s="85"/>
      <c r="E6536" s="85"/>
      <c r="F6536" s="85"/>
      <c r="G6536" s="85"/>
      <c r="H6536" s="85"/>
    </row>
    <row r="6537" spans="1:8">
      <c r="A6537" s="85"/>
      <c r="B6537" s="85"/>
      <c r="C6537" s="85"/>
      <c r="D6537" s="85"/>
      <c r="E6537" s="85"/>
      <c r="F6537" s="85"/>
      <c r="G6537" s="85"/>
      <c r="H6537" s="85"/>
    </row>
    <row r="6538" spans="1:8">
      <c r="A6538" s="85"/>
      <c r="B6538" s="85"/>
      <c r="C6538" s="85"/>
      <c r="D6538" s="85"/>
      <c r="E6538" s="85"/>
      <c r="F6538" s="85"/>
      <c r="G6538" s="85"/>
      <c r="H6538" s="85"/>
    </row>
    <row r="6539" spans="1:8">
      <c r="A6539" s="85"/>
      <c r="B6539" s="85"/>
      <c r="C6539" s="85"/>
      <c r="D6539" s="85"/>
      <c r="E6539" s="85"/>
      <c r="F6539" s="85"/>
      <c r="G6539" s="85"/>
      <c r="H6539" s="85"/>
    </row>
    <row r="6540" spans="1:8">
      <c r="A6540" s="85"/>
      <c r="B6540" s="85"/>
      <c r="C6540" s="85"/>
      <c r="D6540" s="85"/>
      <c r="E6540" s="85"/>
      <c r="F6540" s="85"/>
      <c r="G6540" s="85"/>
      <c r="H6540" s="85"/>
    </row>
    <row r="6541" spans="1:8">
      <c r="A6541" s="85"/>
      <c r="B6541" s="85"/>
      <c r="C6541" s="85"/>
      <c r="D6541" s="85"/>
      <c r="E6541" s="85"/>
      <c r="F6541" s="85"/>
      <c r="G6541" s="85"/>
      <c r="H6541" s="85"/>
    </row>
    <row r="6542" spans="1:8">
      <c r="A6542" s="85"/>
      <c r="B6542" s="85"/>
      <c r="C6542" s="85"/>
      <c r="D6542" s="85"/>
      <c r="E6542" s="85"/>
      <c r="F6542" s="85"/>
      <c r="G6542" s="85"/>
      <c r="H6542" s="85"/>
    </row>
    <row r="6543" spans="1:8">
      <c r="A6543" s="85"/>
      <c r="B6543" s="85"/>
      <c r="C6543" s="85"/>
      <c r="D6543" s="85"/>
      <c r="E6543" s="85"/>
      <c r="F6543" s="85"/>
      <c r="G6543" s="85"/>
      <c r="H6543" s="85"/>
    </row>
    <row r="6544" spans="1:8">
      <c r="A6544" s="85"/>
      <c r="B6544" s="85"/>
      <c r="C6544" s="85"/>
      <c r="D6544" s="85"/>
      <c r="E6544" s="85"/>
      <c r="F6544" s="85"/>
      <c r="G6544" s="85"/>
      <c r="H6544" s="85"/>
    </row>
    <row r="6545" spans="1:8">
      <c r="A6545" s="85"/>
      <c r="B6545" s="85"/>
      <c r="C6545" s="85"/>
      <c r="D6545" s="85"/>
      <c r="E6545" s="85"/>
      <c r="F6545" s="85"/>
      <c r="G6545" s="85"/>
      <c r="H6545" s="85"/>
    </row>
    <row r="6546" spans="1:8">
      <c r="A6546" s="85"/>
      <c r="B6546" s="85"/>
      <c r="C6546" s="85"/>
      <c r="D6546" s="85"/>
      <c r="E6546" s="85"/>
      <c r="F6546" s="85"/>
      <c r="G6546" s="85"/>
      <c r="H6546" s="85"/>
    </row>
    <row r="6547" spans="1:8">
      <c r="A6547" s="85"/>
      <c r="B6547" s="85"/>
      <c r="C6547" s="85"/>
      <c r="D6547" s="85"/>
      <c r="E6547" s="85"/>
      <c r="F6547" s="85"/>
      <c r="G6547" s="85"/>
      <c r="H6547" s="85"/>
    </row>
    <row r="6548" spans="1:8">
      <c r="A6548" s="85"/>
      <c r="B6548" s="85"/>
      <c r="C6548" s="85"/>
      <c r="D6548" s="85"/>
      <c r="E6548" s="85"/>
      <c r="F6548" s="85"/>
      <c r="G6548" s="85"/>
      <c r="H6548" s="85"/>
    </row>
    <row r="6549" spans="1:8">
      <c r="A6549" s="85"/>
      <c r="B6549" s="85"/>
      <c r="C6549" s="85"/>
      <c r="D6549" s="85"/>
      <c r="E6549" s="85"/>
      <c r="F6549" s="85"/>
      <c r="G6549" s="85"/>
      <c r="H6549" s="85"/>
    </row>
    <row r="6550" spans="1:8">
      <c r="A6550" s="85"/>
      <c r="B6550" s="85"/>
      <c r="C6550" s="85"/>
      <c r="D6550" s="85"/>
      <c r="E6550" s="85"/>
      <c r="F6550" s="85"/>
      <c r="G6550" s="85"/>
      <c r="H6550" s="85"/>
    </row>
    <row r="6551" spans="1:8">
      <c r="A6551" s="85"/>
      <c r="B6551" s="85"/>
      <c r="C6551" s="85"/>
      <c r="D6551" s="85"/>
      <c r="E6551" s="85"/>
      <c r="F6551" s="85"/>
      <c r="G6551" s="85"/>
      <c r="H6551" s="85"/>
    </row>
    <row r="6552" spans="1:8">
      <c r="A6552" s="85"/>
      <c r="B6552" s="85"/>
      <c r="C6552" s="85"/>
      <c r="D6552" s="85"/>
      <c r="E6552" s="85"/>
      <c r="F6552" s="85"/>
      <c r="G6552" s="85"/>
      <c r="H6552" s="85"/>
    </row>
    <row r="6553" spans="1:8">
      <c r="A6553" s="85"/>
      <c r="B6553" s="85"/>
      <c r="C6553" s="85"/>
      <c r="D6553" s="85"/>
      <c r="E6553" s="85"/>
      <c r="F6553" s="85"/>
      <c r="G6553" s="85"/>
      <c r="H6553" s="85"/>
    </row>
    <row r="6554" spans="1:8">
      <c r="A6554" s="85"/>
      <c r="B6554" s="85"/>
      <c r="C6554" s="85"/>
      <c r="D6554" s="85"/>
      <c r="E6554" s="85"/>
      <c r="F6554" s="85"/>
      <c r="G6554" s="85"/>
      <c r="H6554" s="85"/>
    </row>
    <row r="6555" spans="1:8">
      <c r="A6555" s="85"/>
      <c r="B6555" s="85"/>
      <c r="C6555" s="85"/>
      <c r="D6555" s="85"/>
      <c r="E6555" s="85"/>
      <c r="F6555" s="85"/>
      <c r="G6555" s="85"/>
      <c r="H6555" s="85"/>
    </row>
    <row r="6556" spans="1:8">
      <c r="A6556" s="85"/>
      <c r="B6556" s="85"/>
      <c r="C6556" s="85"/>
      <c r="D6556" s="85"/>
      <c r="E6556" s="85"/>
      <c r="F6556" s="85"/>
      <c r="G6556" s="85"/>
      <c r="H6556" s="85"/>
    </row>
    <row r="6557" spans="1:8">
      <c r="A6557" s="85"/>
      <c r="B6557" s="85"/>
      <c r="C6557" s="85"/>
      <c r="D6557" s="85"/>
      <c r="E6557" s="85"/>
      <c r="F6557" s="85"/>
      <c r="G6557" s="85"/>
      <c r="H6557" s="85"/>
    </row>
    <row r="6558" spans="1:8">
      <c r="A6558" s="85"/>
      <c r="B6558" s="85"/>
      <c r="C6558" s="85"/>
      <c r="D6558" s="85"/>
      <c r="E6558" s="85"/>
      <c r="F6558" s="85"/>
      <c r="G6558" s="85"/>
      <c r="H6558" s="85"/>
    </row>
    <row r="6559" spans="1:8">
      <c r="A6559" s="85"/>
      <c r="B6559" s="85"/>
      <c r="C6559" s="85"/>
      <c r="D6559" s="85"/>
      <c r="E6559" s="85"/>
      <c r="F6559" s="85"/>
      <c r="G6559" s="85"/>
      <c r="H6559" s="85"/>
    </row>
    <row r="6560" spans="1:8">
      <c r="A6560" s="85"/>
      <c r="B6560" s="85"/>
      <c r="C6560" s="85"/>
      <c r="D6560" s="85"/>
      <c r="E6560" s="85"/>
      <c r="F6560" s="85"/>
      <c r="G6560" s="85"/>
      <c r="H6560" s="85"/>
    </row>
    <row r="6561" spans="1:8">
      <c r="A6561" s="85"/>
      <c r="B6561" s="85"/>
      <c r="C6561" s="85"/>
      <c r="D6561" s="85"/>
      <c r="E6561" s="85"/>
      <c r="F6561" s="85"/>
      <c r="G6561" s="85"/>
      <c r="H6561" s="85"/>
    </row>
    <row r="6562" spans="1:8">
      <c r="A6562" s="85"/>
      <c r="B6562" s="85"/>
      <c r="C6562" s="85"/>
      <c r="D6562" s="85"/>
      <c r="E6562" s="85"/>
      <c r="F6562" s="85"/>
      <c r="G6562" s="85"/>
      <c r="H6562" s="85"/>
    </row>
    <row r="6563" spans="1:8">
      <c r="A6563" s="85"/>
      <c r="B6563" s="85"/>
      <c r="C6563" s="85"/>
      <c r="D6563" s="85"/>
      <c r="E6563" s="85"/>
      <c r="F6563" s="85"/>
      <c r="G6563" s="85"/>
      <c r="H6563" s="85"/>
    </row>
    <row r="6564" spans="1:8">
      <c r="A6564" s="85"/>
      <c r="B6564" s="85"/>
      <c r="C6564" s="85"/>
      <c r="D6564" s="85"/>
      <c r="E6564" s="85"/>
      <c r="F6564" s="85"/>
      <c r="G6564" s="85"/>
      <c r="H6564" s="85"/>
    </row>
    <row r="6565" spans="1:8">
      <c r="A6565" s="85"/>
      <c r="B6565" s="85"/>
      <c r="C6565" s="85"/>
      <c r="D6565" s="85"/>
      <c r="E6565" s="85"/>
      <c r="F6565" s="85"/>
      <c r="G6565" s="85"/>
      <c r="H6565" s="85"/>
    </row>
    <row r="6566" spans="1:8">
      <c r="A6566" s="85"/>
      <c r="B6566" s="85"/>
      <c r="C6566" s="85"/>
      <c r="D6566" s="85"/>
      <c r="E6566" s="85"/>
      <c r="F6566" s="85"/>
      <c r="G6566" s="85"/>
      <c r="H6566" s="85"/>
    </row>
    <row r="6567" spans="1:8">
      <c r="A6567" s="85"/>
      <c r="B6567" s="85"/>
      <c r="C6567" s="85"/>
      <c r="D6567" s="85"/>
      <c r="E6567" s="85"/>
      <c r="F6567" s="85"/>
      <c r="G6567" s="85"/>
      <c r="H6567" s="85"/>
    </row>
    <row r="6568" spans="1:8">
      <c r="A6568" s="85"/>
      <c r="B6568" s="85"/>
      <c r="C6568" s="85"/>
      <c r="D6568" s="85"/>
      <c r="E6568" s="85"/>
      <c r="F6568" s="85"/>
      <c r="G6568" s="85"/>
      <c r="H6568" s="85"/>
    </row>
    <row r="6569" spans="1:8">
      <c r="A6569" s="85"/>
      <c r="B6569" s="85"/>
      <c r="C6569" s="85"/>
      <c r="D6569" s="85"/>
      <c r="E6569" s="85"/>
      <c r="F6569" s="85"/>
      <c r="G6569" s="85"/>
      <c r="H6569" s="85"/>
    </row>
    <row r="6570" spans="1:8">
      <c r="A6570" s="85"/>
      <c r="B6570" s="85"/>
      <c r="C6570" s="85"/>
      <c r="D6570" s="85"/>
      <c r="E6570" s="85"/>
      <c r="F6570" s="85"/>
      <c r="G6570" s="85"/>
      <c r="H6570" s="85"/>
    </row>
    <row r="6571" spans="1:8">
      <c r="A6571" s="85"/>
      <c r="B6571" s="85"/>
      <c r="C6571" s="85"/>
      <c r="D6571" s="85"/>
      <c r="E6571" s="85"/>
      <c r="F6571" s="85"/>
      <c r="G6571" s="85"/>
      <c r="H6571" s="85"/>
    </row>
    <row r="6572" spans="1:8">
      <c r="A6572" s="85"/>
      <c r="B6572" s="85"/>
      <c r="C6572" s="85"/>
      <c r="D6572" s="85"/>
      <c r="E6572" s="85"/>
      <c r="F6572" s="85"/>
      <c r="G6572" s="85"/>
      <c r="H6572" s="85"/>
    </row>
    <row r="6573" spans="1:8">
      <c r="A6573" s="85"/>
      <c r="B6573" s="85"/>
      <c r="C6573" s="85"/>
      <c r="D6573" s="85"/>
      <c r="E6573" s="85"/>
      <c r="F6573" s="85"/>
      <c r="G6573" s="85"/>
      <c r="H6573" s="85"/>
    </row>
    <row r="6574" spans="1:8">
      <c r="A6574" s="85"/>
      <c r="B6574" s="85"/>
      <c r="C6574" s="85"/>
      <c r="D6574" s="85"/>
      <c r="E6574" s="85"/>
      <c r="F6574" s="85"/>
      <c r="G6574" s="85"/>
      <c r="H6574" s="85"/>
    </row>
    <row r="6575" spans="1:8">
      <c r="A6575" s="85"/>
      <c r="B6575" s="85"/>
      <c r="C6575" s="85"/>
      <c r="D6575" s="85"/>
      <c r="E6575" s="85"/>
      <c r="F6575" s="85"/>
      <c r="G6575" s="85"/>
      <c r="H6575" s="85"/>
    </row>
    <row r="6576" spans="1:8">
      <c r="A6576" s="85"/>
      <c r="B6576" s="85"/>
      <c r="C6576" s="85"/>
      <c r="D6576" s="85"/>
      <c r="E6576" s="85"/>
      <c r="F6576" s="85"/>
      <c r="G6576" s="85"/>
      <c r="H6576" s="85"/>
    </row>
    <row r="6577" spans="1:8">
      <c r="A6577" s="85"/>
      <c r="B6577" s="85"/>
      <c r="C6577" s="85"/>
      <c r="D6577" s="85"/>
      <c r="E6577" s="85"/>
      <c r="F6577" s="85"/>
      <c r="G6577" s="85"/>
      <c r="H6577" s="85"/>
    </row>
    <row r="6578" spans="1:8">
      <c r="A6578" s="85"/>
      <c r="B6578" s="85"/>
      <c r="C6578" s="85"/>
      <c r="D6578" s="85"/>
      <c r="E6578" s="85"/>
      <c r="F6578" s="85"/>
      <c r="G6578" s="85"/>
      <c r="H6578" s="85"/>
    </row>
    <row r="6579" spans="1:8">
      <c r="A6579" s="85"/>
      <c r="B6579" s="85"/>
      <c r="C6579" s="85"/>
      <c r="D6579" s="85"/>
      <c r="E6579" s="85"/>
      <c r="F6579" s="85"/>
      <c r="G6579" s="85"/>
      <c r="H6579" s="85"/>
    </row>
    <row r="6580" spans="1:8">
      <c r="A6580" s="85"/>
      <c r="B6580" s="85"/>
      <c r="C6580" s="85"/>
      <c r="D6580" s="85"/>
      <c r="E6580" s="85"/>
      <c r="F6580" s="85"/>
      <c r="G6580" s="85"/>
      <c r="H6580" s="85"/>
    </row>
    <row r="6581" spans="1:8">
      <c r="A6581" s="85"/>
      <c r="B6581" s="85"/>
      <c r="C6581" s="85"/>
      <c r="D6581" s="85"/>
      <c r="E6581" s="85"/>
      <c r="F6581" s="85"/>
      <c r="G6581" s="85"/>
      <c r="H6581" s="85"/>
    </row>
    <row r="6582" spans="1:8">
      <c r="A6582" s="85"/>
      <c r="B6582" s="85"/>
      <c r="C6582" s="85"/>
      <c r="D6582" s="85"/>
      <c r="E6582" s="85"/>
      <c r="F6582" s="85"/>
      <c r="G6582" s="85"/>
      <c r="H6582" s="85"/>
    </row>
    <row r="6583" spans="1:8">
      <c r="A6583" s="85"/>
      <c r="B6583" s="85"/>
      <c r="C6583" s="85"/>
      <c r="D6583" s="85"/>
      <c r="E6583" s="85"/>
      <c r="F6583" s="85"/>
      <c r="G6583" s="85"/>
      <c r="H6583" s="85"/>
    </row>
    <row r="6584" spans="1:8">
      <c r="A6584" s="85"/>
      <c r="B6584" s="85"/>
      <c r="C6584" s="85"/>
      <c r="D6584" s="85"/>
      <c r="E6584" s="85"/>
      <c r="F6584" s="85"/>
      <c r="G6584" s="85"/>
      <c r="H6584" s="85"/>
    </row>
    <row r="6585" spans="1:8">
      <c r="A6585" s="85"/>
      <c r="B6585" s="85"/>
      <c r="C6585" s="85"/>
      <c r="D6585" s="85"/>
      <c r="E6585" s="85"/>
      <c r="F6585" s="85"/>
      <c r="G6585" s="85"/>
      <c r="H6585" s="85"/>
    </row>
    <row r="6586" spans="1:8">
      <c r="A6586" s="85"/>
      <c r="B6586" s="85"/>
      <c r="C6586" s="85"/>
      <c r="D6586" s="85"/>
      <c r="E6586" s="85"/>
      <c r="F6586" s="85"/>
      <c r="G6586" s="85"/>
      <c r="H6586" s="85"/>
    </row>
    <row r="6587" spans="1:8">
      <c r="A6587" s="85"/>
      <c r="B6587" s="85"/>
      <c r="C6587" s="85"/>
      <c r="D6587" s="85"/>
      <c r="E6587" s="85"/>
      <c r="F6587" s="85"/>
      <c r="G6587" s="85"/>
      <c r="H6587" s="85"/>
    </row>
    <row r="6588" spans="1:8">
      <c r="A6588" s="85"/>
      <c r="B6588" s="85"/>
      <c r="C6588" s="85"/>
      <c r="D6588" s="85"/>
      <c r="E6588" s="85"/>
      <c r="F6588" s="85"/>
      <c r="G6588" s="85"/>
      <c r="H6588" s="85"/>
    </row>
    <row r="6589" spans="1:8">
      <c r="A6589" s="85"/>
      <c r="B6589" s="85"/>
      <c r="C6589" s="85"/>
      <c r="D6589" s="85"/>
      <c r="E6589" s="85"/>
      <c r="F6589" s="85"/>
      <c r="G6589" s="85"/>
      <c r="H6589" s="85"/>
    </row>
    <row r="6590" spans="1:8">
      <c r="A6590" s="85"/>
      <c r="B6590" s="85"/>
      <c r="C6590" s="85"/>
      <c r="D6590" s="85"/>
      <c r="E6590" s="85"/>
      <c r="F6590" s="85"/>
      <c r="G6590" s="85"/>
      <c r="H6590" s="85"/>
    </row>
    <row r="6591" spans="1:8">
      <c r="A6591" s="85"/>
      <c r="B6591" s="85"/>
      <c r="C6591" s="85"/>
      <c r="D6591" s="85"/>
      <c r="E6591" s="85"/>
      <c r="F6591" s="85"/>
      <c r="G6591" s="85"/>
      <c r="H6591" s="85"/>
    </row>
    <row r="6592" spans="1:8">
      <c r="A6592" s="85"/>
      <c r="B6592" s="85"/>
      <c r="C6592" s="85"/>
      <c r="D6592" s="85"/>
      <c r="E6592" s="85"/>
      <c r="F6592" s="85"/>
      <c r="G6592" s="85"/>
      <c r="H6592" s="85"/>
    </row>
    <row r="6593" spans="1:8">
      <c r="A6593" s="85"/>
      <c r="B6593" s="85"/>
      <c r="C6593" s="85"/>
      <c r="D6593" s="85"/>
      <c r="E6593" s="85"/>
      <c r="F6593" s="85"/>
      <c r="G6593" s="85"/>
      <c r="H6593" s="85"/>
    </row>
    <row r="6594" spans="1:8">
      <c r="A6594" s="85"/>
      <c r="B6594" s="85"/>
      <c r="C6594" s="85"/>
      <c r="D6594" s="85"/>
      <c r="E6594" s="85"/>
      <c r="F6594" s="85"/>
      <c r="G6594" s="85"/>
      <c r="H6594" s="85"/>
    </row>
    <row r="6595" spans="1:8">
      <c r="A6595" s="85"/>
      <c r="B6595" s="85"/>
      <c r="C6595" s="85"/>
      <c r="D6595" s="85"/>
      <c r="E6595" s="85"/>
      <c r="F6595" s="85"/>
      <c r="G6595" s="85"/>
      <c r="H6595" s="85"/>
    </row>
    <row r="6596" spans="1:8">
      <c r="A6596" s="85"/>
      <c r="B6596" s="85"/>
      <c r="C6596" s="85"/>
      <c r="D6596" s="85"/>
      <c r="E6596" s="85"/>
      <c r="F6596" s="85"/>
      <c r="G6596" s="85"/>
      <c r="H6596" s="85"/>
    </row>
    <row r="6597" spans="1:8">
      <c r="A6597" s="85"/>
      <c r="B6597" s="85"/>
      <c r="C6597" s="85"/>
      <c r="D6597" s="85"/>
      <c r="E6597" s="85"/>
      <c r="F6597" s="85"/>
      <c r="G6597" s="85"/>
      <c r="H6597" s="85"/>
    </row>
    <row r="6598" spans="1:8">
      <c r="A6598" s="85"/>
      <c r="B6598" s="85"/>
      <c r="C6598" s="85"/>
      <c r="D6598" s="85"/>
      <c r="E6598" s="85"/>
      <c r="F6598" s="85"/>
      <c r="G6598" s="85"/>
      <c r="H6598" s="85"/>
    </row>
    <row r="6599" spans="1:8">
      <c r="A6599" s="85"/>
      <c r="B6599" s="85"/>
      <c r="C6599" s="85"/>
      <c r="D6599" s="85"/>
      <c r="E6599" s="85"/>
      <c r="F6599" s="85"/>
      <c r="G6599" s="85"/>
      <c r="H6599" s="85"/>
    </row>
    <row r="6600" spans="1:8">
      <c r="A6600" s="85"/>
      <c r="B6600" s="85"/>
      <c r="C6600" s="85"/>
      <c r="D6600" s="85"/>
      <c r="E6600" s="85"/>
      <c r="F6600" s="85"/>
      <c r="G6600" s="85"/>
      <c r="H6600" s="85"/>
    </row>
    <row r="6601" spans="1:8">
      <c r="A6601" s="85"/>
      <c r="B6601" s="85"/>
      <c r="C6601" s="85"/>
      <c r="D6601" s="85"/>
      <c r="E6601" s="85"/>
      <c r="F6601" s="85"/>
      <c r="G6601" s="85"/>
      <c r="H6601" s="85"/>
    </row>
    <row r="6602" spans="1:8">
      <c r="A6602" s="85"/>
      <c r="B6602" s="85"/>
      <c r="C6602" s="85"/>
      <c r="D6602" s="85"/>
      <c r="E6602" s="85"/>
      <c r="F6602" s="85"/>
      <c r="G6602" s="85"/>
      <c r="H6602" s="85"/>
    </row>
    <row r="6603" spans="1:8">
      <c r="A6603" s="85"/>
      <c r="B6603" s="85"/>
      <c r="C6603" s="85"/>
      <c r="D6603" s="85"/>
      <c r="E6603" s="85"/>
      <c r="F6603" s="85"/>
      <c r="G6603" s="85"/>
      <c r="H6603" s="85"/>
    </row>
    <row r="6604" spans="1:8">
      <c r="A6604" s="85"/>
      <c r="B6604" s="85"/>
      <c r="C6604" s="85"/>
      <c r="D6604" s="85"/>
      <c r="E6604" s="85"/>
      <c r="F6604" s="85"/>
      <c r="G6604" s="85"/>
      <c r="H6604" s="85"/>
    </row>
    <row r="6605" spans="1:8">
      <c r="A6605" s="85"/>
      <c r="B6605" s="85"/>
      <c r="C6605" s="85"/>
      <c r="D6605" s="85"/>
      <c r="E6605" s="85"/>
      <c r="F6605" s="85"/>
      <c r="G6605" s="85"/>
      <c r="H6605" s="85"/>
    </row>
    <row r="6606" spans="1:8">
      <c r="A6606" s="85"/>
      <c r="B6606" s="85"/>
      <c r="C6606" s="85"/>
      <c r="D6606" s="85"/>
      <c r="E6606" s="85"/>
      <c r="F6606" s="85"/>
      <c r="G6606" s="85"/>
      <c r="H6606" s="85"/>
    </row>
    <row r="6607" spans="1:8">
      <c r="A6607" s="85"/>
      <c r="B6607" s="85"/>
      <c r="C6607" s="85"/>
      <c r="D6607" s="85"/>
      <c r="E6607" s="85"/>
      <c r="F6607" s="85"/>
      <c r="G6607" s="85"/>
      <c r="H6607" s="85"/>
    </row>
    <row r="6608" spans="1:8">
      <c r="A6608" s="85"/>
      <c r="B6608" s="85"/>
      <c r="C6608" s="85"/>
      <c r="D6608" s="85"/>
      <c r="E6608" s="85"/>
      <c r="F6608" s="85"/>
      <c r="G6608" s="85"/>
      <c r="H6608" s="85"/>
    </row>
    <row r="6609" spans="1:8">
      <c r="A6609" s="85"/>
      <c r="B6609" s="85"/>
      <c r="C6609" s="85"/>
      <c r="D6609" s="85"/>
      <c r="E6609" s="85"/>
      <c r="F6609" s="85"/>
      <c r="G6609" s="85"/>
      <c r="H6609" s="85"/>
    </row>
    <row r="6610" spans="1:8">
      <c r="A6610" s="85"/>
      <c r="B6610" s="85"/>
      <c r="C6610" s="85"/>
      <c r="D6610" s="85"/>
      <c r="E6610" s="85"/>
      <c r="F6610" s="85"/>
      <c r="G6610" s="85"/>
      <c r="H6610" s="85"/>
    </row>
    <row r="6611" spans="1:8">
      <c r="A6611" s="85"/>
      <c r="B6611" s="85"/>
      <c r="C6611" s="85"/>
      <c r="D6611" s="85"/>
      <c r="E6611" s="85"/>
      <c r="F6611" s="85"/>
      <c r="G6611" s="85"/>
      <c r="H6611" s="85"/>
    </row>
    <row r="6612" spans="1:8">
      <c r="A6612" s="85"/>
      <c r="B6612" s="85"/>
      <c r="C6612" s="85"/>
      <c r="D6612" s="85"/>
      <c r="E6612" s="85"/>
      <c r="F6612" s="85"/>
      <c r="G6612" s="85"/>
      <c r="H6612" s="85"/>
    </row>
    <row r="6613" spans="1:8">
      <c r="A6613" s="85"/>
      <c r="B6613" s="85"/>
      <c r="C6613" s="85"/>
      <c r="D6613" s="85"/>
      <c r="E6613" s="85"/>
      <c r="F6613" s="85"/>
      <c r="G6613" s="85"/>
      <c r="H6613" s="85"/>
    </row>
    <row r="6614" spans="1:8">
      <c r="A6614" s="85"/>
      <c r="B6614" s="85"/>
      <c r="C6614" s="85"/>
      <c r="D6614" s="85"/>
      <c r="E6614" s="85"/>
      <c r="F6614" s="85"/>
      <c r="G6614" s="85"/>
      <c r="H6614" s="85"/>
    </row>
    <row r="6615" spans="1:8">
      <c r="A6615" s="85"/>
      <c r="B6615" s="85"/>
      <c r="C6615" s="85"/>
      <c r="D6615" s="85"/>
      <c r="E6615" s="85"/>
      <c r="F6615" s="85"/>
      <c r="G6615" s="85"/>
      <c r="H6615" s="85"/>
    </row>
    <row r="6616" spans="1:8">
      <c r="A6616" s="85"/>
      <c r="B6616" s="85"/>
      <c r="C6616" s="85"/>
      <c r="D6616" s="85"/>
      <c r="E6616" s="85"/>
      <c r="F6616" s="85"/>
      <c r="G6616" s="85"/>
      <c r="H6616" s="85"/>
    </row>
    <row r="6617" spans="1:8">
      <c r="A6617" s="85"/>
      <c r="B6617" s="85"/>
      <c r="C6617" s="85"/>
      <c r="D6617" s="85"/>
      <c r="E6617" s="85"/>
      <c r="F6617" s="85"/>
      <c r="G6617" s="85"/>
      <c r="H6617" s="85"/>
    </row>
    <row r="6618" spans="1:8">
      <c r="A6618" s="85"/>
      <c r="B6618" s="85"/>
      <c r="C6618" s="85"/>
      <c r="D6618" s="85"/>
      <c r="E6618" s="85"/>
      <c r="F6618" s="85"/>
      <c r="G6618" s="85"/>
      <c r="H6618" s="85"/>
    </row>
    <row r="6619" spans="1:8">
      <c r="A6619" s="85"/>
      <c r="B6619" s="85"/>
      <c r="C6619" s="85"/>
      <c r="D6619" s="85"/>
      <c r="E6619" s="85"/>
      <c r="F6619" s="85"/>
      <c r="G6619" s="85"/>
      <c r="H6619" s="85"/>
    </row>
    <row r="6620" spans="1:8">
      <c r="A6620" s="85"/>
      <c r="B6620" s="85"/>
      <c r="C6620" s="85"/>
      <c r="D6620" s="85"/>
      <c r="E6620" s="85"/>
      <c r="F6620" s="85"/>
      <c r="G6620" s="85"/>
      <c r="H6620" s="85"/>
    </row>
    <row r="6621" spans="1:8">
      <c r="A6621" s="85"/>
      <c r="B6621" s="85"/>
      <c r="C6621" s="85"/>
      <c r="D6621" s="85"/>
      <c r="E6621" s="85"/>
      <c r="F6621" s="85"/>
      <c r="G6621" s="85"/>
      <c r="H6621" s="85"/>
    </row>
    <row r="6622" spans="1:8">
      <c r="A6622" s="85"/>
      <c r="B6622" s="85"/>
      <c r="C6622" s="85"/>
      <c r="D6622" s="85"/>
      <c r="E6622" s="85"/>
      <c r="F6622" s="85"/>
      <c r="G6622" s="85"/>
      <c r="H6622" s="85"/>
    </row>
    <row r="6623" spans="1:8">
      <c r="A6623" s="85"/>
      <c r="B6623" s="85"/>
      <c r="C6623" s="85"/>
      <c r="D6623" s="85"/>
      <c r="E6623" s="85"/>
      <c r="F6623" s="85"/>
      <c r="G6623" s="85"/>
      <c r="H6623" s="85"/>
    </row>
    <row r="6624" spans="1:8">
      <c r="A6624" s="85"/>
      <c r="B6624" s="85"/>
      <c r="C6624" s="85"/>
      <c r="D6624" s="85"/>
      <c r="E6624" s="85"/>
      <c r="F6624" s="85"/>
      <c r="G6624" s="85"/>
      <c r="H6624" s="85"/>
    </row>
    <row r="6625" spans="1:8">
      <c r="A6625" s="85"/>
      <c r="B6625" s="85"/>
      <c r="C6625" s="85"/>
      <c r="D6625" s="85"/>
      <c r="E6625" s="85"/>
      <c r="F6625" s="85"/>
      <c r="G6625" s="85"/>
      <c r="H6625" s="85"/>
    </row>
    <row r="6626" spans="1:8">
      <c r="A6626" s="85"/>
      <c r="B6626" s="85"/>
      <c r="C6626" s="85"/>
      <c r="D6626" s="85"/>
      <c r="E6626" s="85"/>
      <c r="F6626" s="85"/>
      <c r="G6626" s="85"/>
      <c r="H6626" s="85"/>
    </row>
    <row r="6627" spans="1:8">
      <c r="A6627" s="85"/>
      <c r="B6627" s="85"/>
      <c r="C6627" s="85"/>
      <c r="D6627" s="85"/>
      <c r="E6627" s="85"/>
      <c r="F6627" s="85"/>
      <c r="G6627" s="85"/>
      <c r="H6627" s="85"/>
    </row>
    <row r="6628" spans="1:8">
      <c r="A6628" s="85"/>
      <c r="B6628" s="85"/>
      <c r="C6628" s="85"/>
      <c r="D6628" s="85"/>
      <c r="E6628" s="85"/>
      <c r="F6628" s="85"/>
      <c r="G6628" s="85"/>
      <c r="H6628" s="85"/>
    </row>
    <row r="6629" spans="1:8">
      <c r="A6629" s="85"/>
      <c r="B6629" s="85"/>
      <c r="C6629" s="85"/>
      <c r="D6629" s="85"/>
      <c r="E6629" s="85"/>
      <c r="F6629" s="85"/>
      <c r="G6629" s="85"/>
      <c r="H6629" s="85"/>
    </row>
    <row r="6630" spans="1:8">
      <c r="A6630" s="85"/>
      <c r="B6630" s="85"/>
      <c r="C6630" s="85"/>
      <c r="D6630" s="85"/>
      <c r="E6630" s="85"/>
      <c r="F6630" s="85"/>
      <c r="G6630" s="85"/>
      <c r="H6630" s="85"/>
    </row>
    <row r="6631" spans="1:8">
      <c r="A6631" s="85"/>
      <c r="B6631" s="85"/>
      <c r="C6631" s="85"/>
      <c r="D6631" s="85"/>
      <c r="E6631" s="85"/>
      <c r="F6631" s="85"/>
      <c r="G6631" s="85"/>
      <c r="H6631" s="85"/>
    </row>
    <row r="6632" spans="1:8">
      <c r="A6632" s="85"/>
      <c r="B6632" s="85"/>
      <c r="C6632" s="85"/>
      <c r="D6632" s="85"/>
      <c r="E6632" s="85"/>
      <c r="F6632" s="85"/>
      <c r="G6632" s="85"/>
      <c r="H6632" s="85"/>
    </row>
    <row r="6633" spans="1:8">
      <c r="A6633" s="85"/>
      <c r="B6633" s="85"/>
      <c r="C6633" s="85"/>
      <c r="D6633" s="85"/>
      <c r="E6633" s="85"/>
      <c r="F6633" s="85"/>
      <c r="G6633" s="85"/>
      <c r="H6633" s="85"/>
    </row>
    <row r="6634" spans="1:8">
      <c r="A6634" s="85"/>
      <c r="B6634" s="85"/>
      <c r="C6634" s="85"/>
      <c r="D6634" s="85"/>
      <c r="E6634" s="85"/>
      <c r="F6634" s="85"/>
      <c r="G6634" s="85"/>
      <c r="H6634" s="85"/>
    </row>
    <row r="6635" spans="1:8">
      <c r="A6635" s="85"/>
      <c r="B6635" s="85"/>
      <c r="C6635" s="85"/>
      <c r="D6635" s="85"/>
      <c r="E6635" s="85"/>
      <c r="F6635" s="85"/>
      <c r="G6635" s="85"/>
      <c r="H6635" s="85"/>
    </row>
    <row r="6636" spans="1:8">
      <c r="A6636" s="85"/>
      <c r="B6636" s="85"/>
      <c r="C6636" s="85"/>
      <c r="D6636" s="85"/>
      <c r="E6636" s="85"/>
      <c r="F6636" s="85"/>
      <c r="G6636" s="85"/>
      <c r="H6636" s="85"/>
    </row>
    <row r="6637" spans="1:8">
      <c r="A6637" s="85"/>
      <c r="B6637" s="85"/>
      <c r="C6637" s="85"/>
      <c r="D6637" s="85"/>
      <c r="E6637" s="85"/>
      <c r="F6637" s="85"/>
      <c r="G6637" s="85"/>
      <c r="H6637" s="85"/>
    </row>
    <row r="6638" spans="1:8">
      <c r="A6638" s="85"/>
      <c r="B6638" s="85"/>
      <c r="C6638" s="85"/>
      <c r="D6638" s="85"/>
      <c r="E6638" s="85"/>
      <c r="F6638" s="85"/>
      <c r="G6638" s="85"/>
      <c r="H6638" s="85"/>
    </row>
    <row r="6639" spans="1:8">
      <c r="A6639" s="85"/>
      <c r="B6639" s="85"/>
      <c r="C6639" s="85"/>
      <c r="D6639" s="85"/>
      <c r="E6639" s="85"/>
      <c r="F6639" s="85"/>
      <c r="G6639" s="85"/>
      <c r="H6639" s="85"/>
    </row>
    <row r="6640" spans="1:8">
      <c r="A6640" s="85"/>
      <c r="B6640" s="85"/>
      <c r="C6640" s="85"/>
      <c r="D6640" s="85"/>
      <c r="E6640" s="85"/>
      <c r="F6640" s="85"/>
      <c r="G6640" s="85"/>
      <c r="H6640" s="85"/>
    </row>
    <row r="6641" spans="1:8">
      <c r="A6641" s="85"/>
      <c r="B6641" s="85"/>
      <c r="C6641" s="85"/>
      <c r="D6641" s="85"/>
      <c r="E6641" s="85"/>
      <c r="F6641" s="85"/>
      <c r="G6641" s="85"/>
      <c r="H6641" s="85"/>
    </row>
    <row r="6642" spans="1:8">
      <c r="A6642" s="85"/>
      <c r="B6642" s="85"/>
      <c r="C6642" s="85"/>
      <c r="D6642" s="85"/>
      <c r="E6642" s="85"/>
      <c r="F6642" s="85"/>
      <c r="G6642" s="85"/>
      <c r="H6642" s="85"/>
    </row>
    <row r="6643" spans="1:8">
      <c r="A6643" s="85"/>
      <c r="B6643" s="85"/>
      <c r="C6643" s="85"/>
      <c r="D6643" s="85"/>
      <c r="E6643" s="85"/>
      <c r="F6643" s="85"/>
      <c r="G6643" s="85"/>
      <c r="H6643" s="85"/>
    </row>
    <row r="6644" spans="1:8">
      <c r="A6644" s="85"/>
      <c r="B6644" s="85"/>
      <c r="C6644" s="85"/>
      <c r="D6644" s="85"/>
      <c r="E6644" s="85"/>
      <c r="F6644" s="85"/>
      <c r="G6644" s="85"/>
      <c r="H6644" s="85"/>
    </row>
    <row r="6645" spans="1:8">
      <c r="A6645" s="85"/>
      <c r="B6645" s="85"/>
      <c r="C6645" s="85"/>
      <c r="D6645" s="85"/>
      <c r="E6645" s="85"/>
      <c r="F6645" s="85"/>
      <c r="G6645" s="85"/>
      <c r="H6645" s="85"/>
    </row>
    <row r="6646" spans="1:8">
      <c r="A6646" s="85"/>
      <c r="B6646" s="85"/>
      <c r="C6646" s="85"/>
      <c r="D6646" s="85"/>
      <c r="E6646" s="85"/>
      <c r="F6646" s="85"/>
      <c r="G6646" s="85"/>
      <c r="H6646" s="85"/>
    </row>
    <row r="6647" spans="1:8">
      <c r="A6647" s="85"/>
      <c r="B6647" s="85"/>
      <c r="C6647" s="85"/>
      <c r="D6647" s="85"/>
      <c r="E6647" s="85"/>
      <c r="F6647" s="85"/>
      <c r="G6647" s="85"/>
      <c r="H6647" s="85"/>
    </row>
    <row r="6648" spans="1:8">
      <c r="A6648" s="85"/>
      <c r="B6648" s="85"/>
      <c r="C6648" s="85"/>
      <c r="D6648" s="85"/>
      <c r="E6648" s="85"/>
      <c r="F6648" s="85"/>
      <c r="G6648" s="85"/>
      <c r="H6648" s="85"/>
    </row>
    <row r="6649" spans="1:8">
      <c r="A6649" s="85"/>
      <c r="B6649" s="85"/>
      <c r="C6649" s="85"/>
      <c r="D6649" s="85"/>
      <c r="E6649" s="85"/>
      <c r="F6649" s="85"/>
      <c r="G6649" s="85"/>
      <c r="H6649" s="85"/>
    </row>
    <row r="6650" spans="1:8">
      <c r="A6650" s="85"/>
      <c r="B6650" s="85"/>
      <c r="C6650" s="85"/>
      <c r="D6650" s="85"/>
      <c r="E6650" s="85"/>
      <c r="F6650" s="85"/>
      <c r="G6650" s="85"/>
      <c r="H6650" s="85"/>
    </row>
    <row r="6651" spans="1:8">
      <c r="A6651" s="85"/>
      <c r="B6651" s="85"/>
      <c r="C6651" s="85"/>
      <c r="D6651" s="85"/>
      <c r="E6651" s="85"/>
      <c r="F6651" s="85"/>
      <c r="G6651" s="85"/>
      <c r="H6651" s="85"/>
    </row>
    <row r="6652" spans="1:8">
      <c r="A6652" s="85"/>
      <c r="B6652" s="85"/>
      <c r="C6652" s="85"/>
      <c r="D6652" s="85"/>
      <c r="E6652" s="85"/>
      <c r="F6652" s="85"/>
      <c r="G6652" s="85"/>
      <c r="H6652" s="85"/>
    </row>
    <row r="6653" spans="1:8">
      <c r="A6653" s="85"/>
      <c r="B6653" s="85"/>
      <c r="C6653" s="85"/>
      <c r="D6653" s="85"/>
      <c r="E6653" s="85"/>
      <c r="F6653" s="85"/>
      <c r="G6653" s="85"/>
      <c r="H6653" s="85"/>
    </row>
    <row r="6654" spans="1:8">
      <c r="A6654" s="85"/>
      <c r="B6654" s="85"/>
      <c r="C6654" s="85"/>
      <c r="D6654" s="85"/>
      <c r="E6654" s="85"/>
      <c r="F6654" s="85"/>
      <c r="G6654" s="85"/>
      <c r="H6654" s="85"/>
    </row>
    <row r="6655" spans="1:8">
      <c r="A6655" s="85"/>
      <c r="B6655" s="85"/>
      <c r="C6655" s="85"/>
      <c r="D6655" s="85"/>
      <c r="E6655" s="85"/>
      <c r="F6655" s="85"/>
      <c r="G6655" s="85"/>
      <c r="H6655" s="85"/>
    </row>
    <row r="6656" spans="1:8">
      <c r="A6656" s="85"/>
      <c r="B6656" s="85"/>
      <c r="C6656" s="85"/>
      <c r="D6656" s="85"/>
      <c r="E6656" s="85"/>
      <c r="F6656" s="85"/>
      <c r="G6656" s="85"/>
      <c r="H6656" s="85"/>
    </row>
    <row r="6657" spans="1:8">
      <c r="A6657" s="85"/>
      <c r="B6657" s="85"/>
      <c r="C6657" s="85"/>
      <c r="D6657" s="85"/>
      <c r="E6657" s="85"/>
      <c r="F6657" s="85"/>
      <c r="G6657" s="85"/>
      <c r="H6657" s="85"/>
    </row>
    <row r="6658" spans="1:8">
      <c r="A6658" s="85"/>
      <c r="B6658" s="85"/>
      <c r="C6658" s="85"/>
      <c r="D6658" s="85"/>
      <c r="E6658" s="85"/>
      <c r="F6658" s="85"/>
      <c r="G6658" s="85"/>
      <c r="H6658" s="85"/>
    </row>
    <row r="6659" spans="1:8">
      <c r="A6659" s="85"/>
      <c r="B6659" s="85"/>
      <c r="C6659" s="85"/>
      <c r="D6659" s="85"/>
      <c r="E6659" s="85"/>
      <c r="F6659" s="85"/>
      <c r="G6659" s="85"/>
      <c r="H6659" s="85"/>
    </row>
    <row r="6660" spans="1:8">
      <c r="A6660" s="85"/>
      <c r="B6660" s="85"/>
      <c r="C6660" s="85"/>
      <c r="D6660" s="85"/>
      <c r="E6660" s="85"/>
      <c r="F6660" s="85"/>
      <c r="G6660" s="85"/>
      <c r="H6660" s="85"/>
    </row>
    <row r="6661" spans="1:8">
      <c r="A6661" s="85"/>
      <c r="B6661" s="85"/>
      <c r="C6661" s="85"/>
      <c r="D6661" s="85"/>
      <c r="E6661" s="85"/>
      <c r="F6661" s="85"/>
      <c r="G6661" s="85"/>
      <c r="H6661" s="85"/>
    </row>
    <row r="6662" spans="1:8">
      <c r="A6662" s="85"/>
      <c r="B6662" s="85"/>
      <c r="C6662" s="85"/>
      <c r="D6662" s="85"/>
      <c r="E6662" s="85"/>
      <c r="F6662" s="85"/>
      <c r="G6662" s="85"/>
      <c r="H6662" s="85"/>
    </row>
    <row r="6663" spans="1:8">
      <c r="A6663" s="85"/>
      <c r="B6663" s="85"/>
      <c r="C6663" s="85"/>
      <c r="D6663" s="85"/>
      <c r="E6663" s="85"/>
      <c r="F6663" s="85"/>
      <c r="G6663" s="85"/>
      <c r="H6663" s="85"/>
    </row>
    <row r="6664" spans="1:8">
      <c r="A6664" s="85"/>
      <c r="B6664" s="85"/>
      <c r="C6664" s="85"/>
      <c r="D6664" s="85"/>
      <c r="E6664" s="85"/>
      <c r="F6664" s="85"/>
      <c r="G6664" s="85"/>
      <c r="H6664" s="85"/>
    </row>
    <row r="6665" spans="1:8">
      <c r="A6665" s="85"/>
      <c r="B6665" s="85"/>
      <c r="C6665" s="85"/>
      <c r="D6665" s="85"/>
      <c r="E6665" s="85"/>
      <c r="F6665" s="85"/>
      <c r="G6665" s="85"/>
      <c r="H6665" s="85"/>
    </row>
    <row r="6666" spans="1:8">
      <c r="A6666" s="85"/>
      <c r="B6666" s="85"/>
      <c r="C6666" s="85"/>
      <c r="D6666" s="85"/>
      <c r="E6666" s="85"/>
      <c r="F6666" s="85"/>
      <c r="G6666" s="85"/>
      <c r="H6666" s="85"/>
    </row>
    <row r="6667" spans="1:8">
      <c r="A6667" s="85"/>
      <c r="B6667" s="85"/>
      <c r="C6667" s="85"/>
      <c r="D6667" s="85"/>
      <c r="E6667" s="85"/>
      <c r="F6667" s="85"/>
      <c r="G6667" s="85"/>
      <c r="H6667" s="85"/>
    </row>
    <row r="6668" spans="1:8">
      <c r="A6668" s="85"/>
      <c r="B6668" s="85"/>
      <c r="C6668" s="85"/>
      <c r="D6668" s="85"/>
      <c r="E6668" s="85"/>
      <c r="F6668" s="85"/>
      <c r="G6668" s="85"/>
      <c r="H6668" s="85"/>
    </row>
    <row r="6669" spans="1:8">
      <c r="A6669" s="85"/>
      <c r="B6669" s="85"/>
      <c r="C6669" s="85"/>
      <c r="D6669" s="85"/>
      <c r="E6669" s="85"/>
      <c r="F6669" s="85"/>
      <c r="G6669" s="85"/>
      <c r="H6669" s="85"/>
    </row>
    <row r="6670" spans="1:8">
      <c r="A6670" s="85"/>
      <c r="B6670" s="85"/>
      <c r="C6670" s="85"/>
      <c r="D6670" s="85"/>
      <c r="E6670" s="85"/>
      <c r="F6670" s="85"/>
      <c r="G6670" s="85"/>
      <c r="H6670" s="85"/>
    </row>
    <row r="6671" spans="1:8">
      <c r="A6671" s="85"/>
      <c r="B6671" s="85"/>
      <c r="C6671" s="85"/>
      <c r="D6671" s="85"/>
      <c r="E6671" s="85"/>
      <c r="F6671" s="85"/>
      <c r="G6671" s="85"/>
      <c r="H6671" s="85"/>
    </row>
    <row r="6672" spans="1:8">
      <c r="A6672" s="85"/>
      <c r="B6672" s="85"/>
      <c r="C6672" s="85"/>
      <c r="D6672" s="85"/>
      <c r="E6672" s="85"/>
      <c r="F6672" s="85"/>
      <c r="G6672" s="85"/>
      <c r="H6672" s="85"/>
    </row>
    <row r="6673" spans="1:8">
      <c r="A6673" s="85"/>
      <c r="B6673" s="85"/>
      <c r="C6673" s="85"/>
      <c r="D6673" s="85"/>
      <c r="E6673" s="85"/>
      <c r="F6673" s="85"/>
      <c r="G6673" s="85"/>
      <c r="H6673" s="85"/>
    </row>
    <row r="6674" spans="1:8">
      <c r="A6674" s="85"/>
      <c r="B6674" s="85"/>
      <c r="C6674" s="85"/>
      <c r="D6674" s="85"/>
      <c r="E6674" s="85"/>
      <c r="F6674" s="85"/>
      <c r="G6674" s="85"/>
      <c r="H6674" s="85"/>
    </row>
    <row r="6675" spans="1:8">
      <c r="A6675" s="85"/>
      <c r="B6675" s="85"/>
      <c r="C6675" s="85"/>
      <c r="D6675" s="85"/>
      <c r="E6675" s="85"/>
      <c r="F6675" s="85"/>
      <c r="G6675" s="85"/>
      <c r="H6675" s="85"/>
    </row>
    <row r="6676" spans="1:8">
      <c r="A6676" s="85"/>
      <c r="B6676" s="85"/>
      <c r="C6676" s="85"/>
      <c r="D6676" s="85"/>
      <c r="E6676" s="85"/>
      <c r="F6676" s="85"/>
      <c r="G6676" s="85"/>
      <c r="H6676" s="85"/>
    </row>
    <row r="6677" spans="1:8">
      <c r="A6677" s="85"/>
      <c r="B6677" s="85"/>
      <c r="C6677" s="85"/>
      <c r="D6677" s="85"/>
      <c r="E6677" s="85"/>
      <c r="F6677" s="85"/>
      <c r="G6677" s="85"/>
      <c r="H6677" s="85"/>
    </row>
    <row r="6678" spans="1:8">
      <c r="A6678" s="85"/>
      <c r="B6678" s="85"/>
      <c r="C6678" s="85"/>
      <c r="D6678" s="85"/>
      <c r="E6678" s="85"/>
      <c r="F6678" s="85"/>
      <c r="G6678" s="85"/>
      <c r="H6678" s="85"/>
    </row>
    <row r="6679" spans="1:8">
      <c r="A6679" s="85"/>
      <c r="B6679" s="85"/>
      <c r="C6679" s="85"/>
      <c r="D6679" s="85"/>
      <c r="E6679" s="85"/>
      <c r="F6679" s="85"/>
      <c r="G6679" s="85"/>
      <c r="H6679" s="85"/>
    </row>
    <row r="6680" spans="1:8">
      <c r="A6680" s="85"/>
      <c r="B6680" s="85"/>
      <c r="C6680" s="85"/>
      <c r="D6680" s="85"/>
      <c r="E6680" s="85"/>
      <c r="F6680" s="85"/>
      <c r="G6680" s="85"/>
      <c r="H6680" s="85"/>
    </row>
    <row r="6681" spans="1:8">
      <c r="A6681" s="85"/>
      <c r="B6681" s="85"/>
      <c r="C6681" s="85"/>
      <c r="D6681" s="85"/>
      <c r="E6681" s="85"/>
      <c r="F6681" s="85"/>
      <c r="G6681" s="85"/>
      <c r="H6681" s="85"/>
    </row>
    <row r="6682" spans="1:8">
      <c r="A6682" s="85"/>
      <c r="B6682" s="85"/>
      <c r="C6682" s="85"/>
      <c r="D6682" s="85"/>
      <c r="E6682" s="85"/>
      <c r="F6682" s="85"/>
      <c r="G6682" s="85"/>
      <c r="H6682" s="85"/>
    </row>
    <row r="6683" spans="1:8">
      <c r="A6683" s="85"/>
      <c r="B6683" s="85"/>
      <c r="C6683" s="85"/>
      <c r="D6683" s="85"/>
      <c r="E6683" s="85"/>
      <c r="F6683" s="85"/>
      <c r="G6683" s="85"/>
      <c r="H6683" s="85"/>
    </row>
    <row r="6684" spans="1:8">
      <c r="A6684" s="85"/>
      <c r="B6684" s="85"/>
      <c r="C6684" s="85"/>
      <c r="D6684" s="85"/>
      <c r="E6684" s="85"/>
      <c r="F6684" s="85"/>
      <c r="G6684" s="85"/>
      <c r="H6684" s="85"/>
    </row>
    <row r="6685" spans="1:8">
      <c r="A6685" s="85"/>
      <c r="B6685" s="85"/>
      <c r="C6685" s="85"/>
      <c r="D6685" s="85"/>
      <c r="E6685" s="85"/>
      <c r="F6685" s="85"/>
      <c r="G6685" s="85"/>
      <c r="H6685" s="85"/>
    </row>
    <row r="6686" spans="1:8">
      <c r="A6686" s="85"/>
      <c r="B6686" s="85"/>
      <c r="C6686" s="85"/>
      <c r="D6686" s="85"/>
      <c r="E6686" s="85"/>
      <c r="F6686" s="85"/>
      <c r="G6686" s="85"/>
      <c r="H6686" s="85"/>
    </row>
    <row r="6687" spans="1:8">
      <c r="A6687" s="85"/>
      <c r="B6687" s="85"/>
      <c r="C6687" s="85"/>
      <c r="D6687" s="85"/>
      <c r="E6687" s="85"/>
      <c r="F6687" s="85"/>
      <c r="G6687" s="85"/>
      <c r="H6687" s="85"/>
    </row>
    <row r="6688" spans="1:8">
      <c r="A6688" s="85"/>
      <c r="B6688" s="85"/>
      <c r="C6688" s="85"/>
      <c r="D6688" s="85"/>
      <c r="E6688" s="85"/>
      <c r="F6688" s="85"/>
      <c r="G6688" s="85"/>
      <c r="H6688" s="85"/>
    </row>
    <row r="6689" spans="1:8">
      <c r="A6689" s="85"/>
      <c r="B6689" s="85"/>
      <c r="C6689" s="85"/>
      <c r="D6689" s="85"/>
      <c r="E6689" s="85"/>
      <c r="F6689" s="85"/>
      <c r="G6689" s="85"/>
      <c r="H6689" s="85"/>
    </row>
    <row r="6690" spans="1:8">
      <c r="A6690" s="85"/>
      <c r="B6690" s="85"/>
      <c r="C6690" s="85"/>
      <c r="D6690" s="85"/>
      <c r="E6690" s="85"/>
      <c r="F6690" s="85"/>
      <c r="G6690" s="85"/>
      <c r="H6690" s="85"/>
    </row>
    <row r="6691" spans="1:8">
      <c r="A6691" s="85"/>
      <c r="B6691" s="85"/>
      <c r="C6691" s="85"/>
      <c r="D6691" s="85"/>
      <c r="E6691" s="85"/>
      <c r="F6691" s="85"/>
      <c r="G6691" s="85"/>
      <c r="H6691" s="85"/>
    </row>
    <row r="6692" spans="1:8">
      <c r="A6692" s="85"/>
      <c r="B6692" s="85"/>
      <c r="C6692" s="85"/>
      <c r="D6692" s="85"/>
      <c r="E6692" s="85"/>
      <c r="F6692" s="85"/>
      <c r="G6692" s="85"/>
      <c r="H6692" s="85"/>
    </row>
    <row r="6693" spans="1:8">
      <c r="A6693" s="85"/>
      <c r="B6693" s="85"/>
      <c r="C6693" s="85"/>
      <c r="D6693" s="85"/>
      <c r="E6693" s="85"/>
      <c r="F6693" s="85"/>
      <c r="G6693" s="85"/>
      <c r="H6693" s="85"/>
    </row>
    <row r="6694" spans="1:8">
      <c r="A6694" s="85"/>
      <c r="B6694" s="85"/>
      <c r="C6694" s="85"/>
      <c r="D6694" s="85"/>
      <c r="E6694" s="85"/>
      <c r="F6694" s="85"/>
      <c r="G6694" s="85"/>
      <c r="H6694" s="85"/>
    </row>
    <row r="6695" spans="1:8">
      <c r="A6695" s="85"/>
      <c r="B6695" s="85"/>
      <c r="C6695" s="85"/>
      <c r="D6695" s="85"/>
      <c r="E6695" s="85"/>
      <c r="F6695" s="85"/>
      <c r="G6695" s="85"/>
      <c r="H6695" s="85"/>
    </row>
    <row r="6696" spans="1:8">
      <c r="A6696" s="85"/>
      <c r="B6696" s="85"/>
      <c r="C6696" s="85"/>
      <c r="D6696" s="85"/>
      <c r="E6696" s="85"/>
      <c r="F6696" s="85"/>
      <c r="G6696" s="85"/>
      <c r="H6696" s="85"/>
    </row>
    <row r="6697" spans="1:8">
      <c r="A6697" s="85"/>
      <c r="B6697" s="85"/>
      <c r="C6697" s="85"/>
      <c r="D6697" s="85"/>
      <c r="E6697" s="85"/>
      <c r="F6697" s="85"/>
      <c r="G6697" s="85"/>
      <c r="H6697" s="85"/>
    </row>
    <row r="6698" spans="1:8">
      <c r="A6698" s="85"/>
      <c r="B6698" s="85"/>
      <c r="C6698" s="85"/>
      <c r="D6698" s="85"/>
      <c r="E6698" s="85"/>
      <c r="F6698" s="85"/>
      <c r="G6698" s="85"/>
      <c r="H6698" s="85"/>
    </row>
    <row r="6699" spans="1:8">
      <c r="A6699" s="85"/>
      <c r="B6699" s="85"/>
      <c r="C6699" s="85"/>
      <c r="D6699" s="85"/>
      <c r="E6699" s="85"/>
      <c r="F6699" s="85"/>
      <c r="G6699" s="85"/>
      <c r="H6699" s="85"/>
    </row>
    <row r="6700" spans="1:8">
      <c r="A6700" s="85"/>
      <c r="B6700" s="85"/>
      <c r="C6700" s="85"/>
      <c r="D6700" s="85"/>
      <c r="E6700" s="85"/>
      <c r="F6700" s="85"/>
      <c r="G6700" s="85"/>
      <c r="H6700" s="85"/>
    </row>
    <row r="6701" spans="1:8">
      <c r="A6701" s="85"/>
      <c r="B6701" s="85"/>
      <c r="C6701" s="85"/>
      <c r="D6701" s="85"/>
      <c r="E6701" s="85"/>
      <c r="F6701" s="85"/>
      <c r="G6701" s="85"/>
      <c r="H6701" s="85"/>
    </row>
    <row r="6702" spans="1:8">
      <c r="A6702" s="85"/>
      <c r="B6702" s="85"/>
      <c r="C6702" s="85"/>
      <c r="D6702" s="85"/>
      <c r="E6702" s="85"/>
      <c r="F6702" s="85"/>
      <c r="G6702" s="85"/>
      <c r="H6702" s="85"/>
    </row>
    <row r="6703" spans="1:8">
      <c r="A6703" s="85"/>
      <c r="B6703" s="85"/>
      <c r="C6703" s="85"/>
      <c r="D6703" s="85"/>
      <c r="E6703" s="85"/>
      <c r="F6703" s="85"/>
      <c r="G6703" s="85"/>
      <c r="H6703" s="85"/>
    </row>
    <row r="6704" spans="1:8">
      <c r="A6704" s="85"/>
      <c r="B6704" s="85"/>
      <c r="C6704" s="85"/>
      <c r="D6704" s="85"/>
      <c r="E6704" s="85"/>
      <c r="F6704" s="85"/>
      <c r="G6704" s="85"/>
      <c r="H6704" s="85"/>
    </row>
    <row r="6705" spans="1:8">
      <c r="A6705" s="85"/>
      <c r="B6705" s="85"/>
      <c r="C6705" s="85"/>
      <c r="D6705" s="85"/>
      <c r="E6705" s="85"/>
      <c r="F6705" s="85"/>
      <c r="G6705" s="85"/>
      <c r="H6705" s="85"/>
    </row>
    <row r="6706" spans="1:8">
      <c r="A6706" s="85"/>
      <c r="B6706" s="85"/>
      <c r="C6706" s="85"/>
      <c r="D6706" s="85"/>
      <c r="E6706" s="85"/>
      <c r="F6706" s="85"/>
      <c r="G6706" s="85"/>
      <c r="H6706" s="85"/>
    </row>
    <row r="6707" spans="1:8">
      <c r="A6707" s="85"/>
      <c r="B6707" s="85"/>
      <c r="C6707" s="85"/>
      <c r="D6707" s="85"/>
      <c r="E6707" s="85"/>
      <c r="F6707" s="85"/>
      <c r="G6707" s="85"/>
      <c r="H6707" s="85"/>
    </row>
    <row r="6708" spans="1:8">
      <c r="A6708" s="85"/>
      <c r="B6708" s="85"/>
      <c r="C6708" s="85"/>
      <c r="D6708" s="85"/>
      <c r="E6708" s="85"/>
      <c r="F6708" s="85"/>
      <c r="G6708" s="85"/>
      <c r="H6708" s="85"/>
    </row>
    <row r="6709" spans="1:8">
      <c r="A6709" s="85"/>
      <c r="B6709" s="85"/>
      <c r="C6709" s="85"/>
      <c r="D6709" s="85"/>
      <c r="E6709" s="85"/>
      <c r="F6709" s="85"/>
      <c r="G6709" s="85"/>
      <c r="H6709" s="85"/>
    </row>
    <row r="6710" spans="1:8">
      <c r="A6710" s="85"/>
      <c r="B6710" s="85"/>
      <c r="C6710" s="85"/>
      <c r="D6710" s="85"/>
      <c r="E6710" s="85"/>
      <c r="F6710" s="85"/>
      <c r="G6710" s="85"/>
      <c r="H6710" s="85"/>
    </row>
    <row r="6711" spans="1:8">
      <c r="A6711" s="85"/>
      <c r="B6711" s="85"/>
      <c r="C6711" s="85"/>
      <c r="D6711" s="85"/>
      <c r="E6711" s="85"/>
      <c r="F6711" s="85"/>
      <c r="G6711" s="85"/>
      <c r="H6711" s="85"/>
    </row>
    <row r="6712" spans="1:8">
      <c r="A6712" s="85"/>
      <c r="B6712" s="85"/>
      <c r="C6712" s="85"/>
      <c r="D6712" s="85"/>
      <c r="E6712" s="85"/>
      <c r="F6712" s="85"/>
      <c r="G6712" s="85"/>
      <c r="H6712" s="85"/>
    </row>
    <row r="6713" spans="1:8">
      <c r="A6713" s="85"/>
      <c r="B6713" s="85"/>
      <c r="C6713" s="85"/>
      <c r="D6713" s="85"/>
      <c r="E6713" s="85"/>
      <c r="F6713" s="85"/>
      <c r="G6713" s="85"/>
      <c r="H6713" s="85"/>
    </row>
    <row r="6714" spans="1:8">
      <c r="A6714" s="85"/>
      <c r="B6714" s="85"/>
      <c r="C6714" s="85"/>
      <c r="D6714" s="85"/>
      <c r="E6714" s="85"/>
      <c r="F6714" s="85"/>
      <c r="G6714" s="85"/>
      <c r="H6714" s="85"/>
    </row>
    <row r="6715" spans="1:8">
      <c r="A6715" s="85"/>
      <c r="B6715" s="85"/>
      <c r="C6715" s="85"/>
      <c r="D6715" s="85"/>
      <c r="E6715" s="85"/>
      <c r="F6715" s="85"/>
      <c r="G6715" s="85"/>
      <c r="H6715" s="85"/>
    </row>
    <row r="6716" spans="1:8">
      <c r="A6716" s="85"/>
      <c r="B6716" s="85"/>
      <c r="C6716" s="85"/>
      <c r="D6716" s="85"/>
      <c r="E6716" s="85"/>
      <c r="F6716" s="85"/>
      <c r="G6716" s="85"/>
      <c r="H6716" s="85"/>
    </row>
    <row r="6717" spans="1:8">
      <c r="A6717" s="85"/>
      <c r="B6717" s="85"/>
      <c r="C6717" s="85"/>
      <c r="D6717" s="85"/>
      <c r="E6717" s="85"/>
      <c r="F6717" s="85"/>
      <c r="G6717" s="85"/>
      <c r="H6717" s="85"/>
    </row>
    <row r="6718" spans="1:8">
      <c r="A6718" s="85"/>
      <c r="B6718" s="85"/>
      <c r="C6718" s="85"/>
      <c r="D6718" s="85"/>
      <c r="E6718" s="85"/>
      <c r="F6718" s="85"/>
      <c r="G6718" s="85"/>
      <c r="H6718" s="85"/>
    </row>
    <row r="6719" spans="1:8">
      <c r="A6719" s="85"/>
      <c r="B6719" s="85"/>
      <c r="C6719" s="85"/>
      <c r="D6719" s="85"/>
      <c r="E6719" s="85"/>
      <c r="F6719" s="85"/>
      <c r="G6719" s="85"/>
      <c r="H6719" s="85"/>
    </row>
    <row r="6720" spans="1:8">
      <c r="A6720" s="85"/>
      <c r="B6720" s="85"/>
      <c r="C6720" s="85"/>
      <c r="D6720" s="85"/>
      <c r="E6720" s="85"/>
      <c r="F6720" s="85"/>
      <c r="G6720" s="85"/>
      <c r="H6720" s="85"/>
    </row>
    <row r="6721" spans="1:8">
      <c r="A6721" s="85"/>
      <c r="B6721" s="85"/>
      <c r="C6721" s="85"/>
      <c r="D6721" s="85"/>
      <c r="E6721" s="85"/>
      <c r="F6721" s="85"/>
      <c r="G6721" s="85"/>
      <c r="H6721" s="85"/>
    </row>
    <row r="6722" spans="1:8">
      <c r="A6722" s="85"/>
      <c r="B6722" s="85"/>
      <c r="C6722" s="85"/>
      <c r="D6722" s="85"/>
      <c r="E6722" s="85"/>
      <c r="F6722" s="85"/>
      <c r="G6722" s="85"/>
      <c r="H6722" s="85"/>
    </row>
    <row r="6723" spans="1:8">
      <c r="A6723" s="85"/>
      <c r="B6723" s="85"/>
      <c r="C6723" s="85"/>
      <c r="D6723" s="85"/>
      <c r="E6723" s="85"/>
      <c r="F6723" s="85"/>
      <c r="G6723" s="85"/>
      <c r="H6723" s="85"/>
    </row>
    <row r="6724" spans="1:8">
      <c r="A6724" s="85"/>
      <c r="B6724" s="85"/>
      <c r="C6724" s="85"/>
      <c r="D6724" s="85"/>
      <c r="E6724" s="85"/>
      <c r="F6724" s="85"/>
      <c r="G6724" s="85"/>
      <c r="H6724" s="85"/>
    </row>
    <row r="6725" spans="1:8">
      <c r="A6725" s="85"/>
      <c r="B6725" s="85"/>
      <c r="C6725" s="85"/>
      <c r="D6725" s="85"/>
      <c r="E6725" s="85"/>
      <c r="F6725" s="85"/>
      <c r="G6725" s="85"/>
      <c r="H6725" s="85"/>
    </row>
    <row r="6726" spans="1:8">
      <c r="A6726" s="85"/>
      <c r="B6726" s="85"/>
      <c r="C6726" s="85"/>
      <c r="D6726" s="85"/>
      <c r="E6726" s="85"/>
      <c r="F6726" s="85"/>
      <c r="G6726" s="85"/>
      <c r="H6726" s="85"/>
    </row>
    <row r="6727" spans="1:8">
      <c r="A6727" s="85"/>
      <c r="B6727" s="85"/>
      <c r="C6727" s="85"/>
      <c r="D6727" s="85"/>
      <c r="E6727" s="85"/>
      <c r="F6727" s="85"/>
      <c r="G6727" s="85"/>
      <c r="H6727" s="85"/>
    </row>
    <row r="6728" spans="1:8">
      <c r="A6728" s="85"/>
      <c r="B6728" s="85"/>
      <c r="C6728" s="85"/>
      <c r="D6728" s="85"/>
      <c r="E6728" s="85"/>
      <c r="F6728" s="85"/>
      <c r="G6728" s="85"/>
      <c r="H6728" s="85"/>
    </row>
    <row r="6729" spans="1:8">
      <c r="A6729" s="85"/>
      <c r="B6729" s="85"/>
      <c r="C6729" s="85"/>
      <c r="D6729" s="85"/>
      <c r="E6729" s="85"/>
      <c r="F6729" s="85"/>
      <c r="G6729" s="85"/>
      <c r="H6729" s="85"/>
    </row>
    <row r="6730" spans="1:8">
      <c r="A6730" s="85"/>
      <c r="B6730" s="85"/>
      <c r="C6730" s="85"/>
      <c r="D6730" s="85"/>
      <c r="E6730" s="85"/>
      <c r="F6730" s="85"/>
      <c r="G6730" s="85"/>
      <c r="H6730" s="85"/>
    </row>
    <row r="6731" spans="1:8">
      <c r="A6731" s="85"/>
      <c r="B6731" s="85"/>
      <c r="C6731" s="85"/>
      <c r="D6731" s="85"/>
      <c r="E6731" s="85"/>
      <c r="F6731" s="85"/>
      <c r="G6731" s="85"/>
      <c r="H6731" s="85"/>
    </row>
    <row r="6732" spans="1:8">
      <c r="A6732" s="85"/>
      <c r="B6732" s="85"/>
      <c r="C6732" s="85"/>
      <c r="D6732" s="85"/>
      <c r="E6732" s="85"/>
      <c r="F6732" s="85"/>
      <c r="G6732" s="85"/>
      <c r="H6732" s="85"/>
    </row>
    <row r="6733" spans="1:8">
      <c r="A6733" s="85"/>
      <c r="B6733" s="85"/>
      <c r="C6733" s="85"/>
      <c r="D6733" s="85"/>
      <c r="E6733" s="85"/>
      <c r="F6733" s="85"/>
      <c r="G6733" s="85"/>
      <c r="H6733" s="85"/>
    </row>
    <row r="6734" spans="1:8">
      <c r="A6734" s="85"/>
      <c r="B6734" s="85"/>
      <c r="C6734" s="85"/>
      <c r="D6734" s="85"/>
      <c r="E6734" s="85"/>
      <c r="F6734" s="85"/>
      <c r="G6734" s="85"/>
      <c r="H6734" s="85"/>
    </row>
    <row r="6735" spans="1:8">
      <c r="A6735" s="85"/>
      <c r="B6735" s="85"/>
      <c r="C6735" s="85"/>
      <c r="D6735" s="85"/>
      <c r="E6735" s="85"/>
      <c r="F6735" s="85"/>
      <c r="G6735" s="85"/>
      <c r="H6735" s="85"/>
    </row>
    <row r="6736" spans="1:8">
      <c r="A6736" s="85"/>
      <c r="B6736" s="85"/>
      <c r="C6736" s="85"/>
      <c r="D6736" s="85"/>
      <c r="E6736" s="85"/>
      <c r="F6736" s="85"/>
      <c r="G6736" s="85"/>
      <c r="H6736" s="85"/>
    </row>
    <row r="6737" spans="1:8">
      <c r="A6737" s="85"/>
      <c r="B6737" s="85"/>
      <c r="C6737" s="85"/>
      <c r="D6737" s="85"/>
      <c r="E6737" s="85"/>
      <c r="F6737" s="85"/>
      <c r="G6737" s="85"/>
      <c r="H6737" s="85"/>
    </row>
    <row r="6738" spans="1:8">
      <c r="A6738" s="85"/>
      <c r="B6738" s="85"/>
      <c r="C6738" s="85"/>
      <c r="D6738" s="85"/>
      <c r="E6738" s="85"/>
      <c r="F6738" s="85"/>
      <c r="G6738" s="85"/>
      <c r="H6738" s="85"/>
    </row>
    <row r="6739" spans="1:8">
      <c r="A6739" s="85"/>
      <c r="B6739" s="85"/>
      <c r="C6739" s="85"/>
      <c r="D6739" s="85"/>
      <c r="E6739" s="85"/>
      <c r="F6739" s="85"/>
      <c r="G6739" s="85"/>
      <c r="H6739" s="85"/>
    </row>
    <row r="6740" spans="1:8">
      <c r="A6740" s="85"/>
      <c r="B6740" s="85"/>
      <c r="C6740" s="85"/>
      <c r="D6740" s="85"/>
      <c r="E6740" s="85"/>
      <c r="F6740" s="85"/>
      <c r="G6740" s="85"/>
      <c r="H6740" s="85"/>
    </row>
    <row r="6741" spans="1:8">
      <c r="A6741" s="85"/>
      <c r="B6741" s="85"/>
      <c r="C6741" s="85"/>
      <c r="D6741" s="85"/>
      <c r="E6741" s="85"/>
      <c r="F6741" s="85"/>
      <c r="G6741" s="85"/>
      <c r="H6741" s="85"/>
    </row>
    <row r="6742" spans="1:8">
      <c r="A6742" s="85"/>
      <c r="B6742" s="85"/>
      <c r="C6742" s="85"/>
      <c r="D6742" s="85"/>
      <c r="E6742" s="85"/>
      <c r="F6742" s="85"/>
      <c r="G6742" s="85"/>
      <c r="H6742" s="85"/>
    </row>
    <row r="6743" spans="1:8">
      <c r="A6743" s="85"/>
      <c r="B6743" s="85"/>
      <c r="C6743" s="85"/>
      <c r="D6743" s="85"/>
      <c r="E6743" s="85"/>
      <c r="F6743" s="85"/>
      <c r="G6743" s="85"/>
      <c r="H6743" s="85"/>
    </row>
    <row r="6744" spans="1:8">
      <c r="A6744" s="85"/>
      <c r="B6744" s="85"/>
      <c r="C6744" s="85"/>
      <c r="D6744" s="85"/>
      <c r="E6744" s="85"/>
      <c r="F6744" s="85"/>
      <c r="G6744" s="85"/>
      <c r="H6744" s="85"/>
    </row>
    <row r="6745" spans="1:8">
      <c r="A6745" s="85"/>
      <c r="B6745" s="85"/>
      <c r="C6745" s="85"/>
      <c r="D6745" s="85"/>
      <c r="E6745" s="85"/>
      <c r="F6745" s="85"/>
      <c r="G6745" s="85"/>
      <c r="H6745" s="85"/>
    </row>
    <row r="6746" spans="1:8">
      <c r="A6746" s="85"/>
      <c r="B6746" s="85"/>
      <c r="C6746" s="85"/>
      <c r="D6746" s="85"/>
      <c r="E6746" s="85"/>
      <c r="F6746" s="85"/>
      <c r="G6746" s="85"/>
      <c r="H6746" s="85"/>
    </row>
    <row r="6747" spans="1:8">
      <c r="A6747" s="85"/>
      <c r="B6747" s="85"/>
      <c r="C6747" s="85"/>
      <c r="D6747" s="85"/>
      <c r="E6747" s="85"/>
      <c r="F6747" s="85"/>
      <c r="G6747" s="85"/>
      <c r="H6747" s="85"/>
    </row>
    <row r="6748" spans="1:8">
      <c r="A6748" s="85"/>
      <c r="B6748" s="85"/>
      <c r="C6748" s="85"/>
      <c r="D6748" s="85"/>
      <c r="E6748" s="85"/>
      <c r="F6748" s="85"/>
      <c r="G6748" s="85"/>
      <c r="H6748" s="85"/>
    </row>
    <row r="6749" spans="1:8">
      <c r="A6749" s="85"/>
      <c r="B6749" s="85"/>
      <c r="C6749" s="85"/>
      <c r="D6749" s="85"/>
      <c r="E6749" s="85"/>
      <c r="F6749" s="85"/>
      <c r="G6749" s="85"/>
      <c r="H6749" s="85"/>
    </row>
    <row r="6750" spans="1:8">
      <c r="A6750" s="85"/>
      <c r="B6750" s="85"/>
      <c r="C6750" s="85"/>
      <c r="D6750" s="85"/>
      <c r="E6750" s="85"/>
      <c r="F6750" s="85"/>
      <c r="G6750" s="85"/>
      <c r="H6750" s="85"/>
    </row>
    <row r="6751" spans="1:8">
      <c r="A6751" s="85"/>
      <c r="B6751" s="85"/>
      <c r="C6751" s="85"/>
      <c r="D6751" s="85"/>
      <c r="E6751" s="85"/>
      <c r="F6751" s="85"/>
      <c r="G6751" s="85"/>
      <c r="H6751" s="85"/>
    </row>
    <row r="6752" spans="1:8">
      <c r="A6752" s="85"/>
      <c r="B6752" s="85"/>
      <c r="C6752" s="85"/>
      <c r="D6752" s="85"/>
      <c r="E6752" s="85"/>
      <c r="F6752" s="85"/>
      <c r="G6752" s="85"/>
      <c r="H6752" s="85"/>
    </row>
    <row r="6753" spans="1:8">
      <c r="A6753" s="85"/>
      <c r="B6753" s="85"/>
      <c r="C6753" s="85"/>
      <c r="D6753" s="85"/>
      <c r="E6753" s="85"/>
      <c r="F6753" s="85"/>
      <c r="G6753" s="85"/>
      <c r="H6753" s="85"/>
    </row>
    <row r="6754" spans="1:8">
      <c r="A6754" s="85"/>
      <c r="B6754" s="85"/>
      <c r="C6754" s="85"/>
      <c r="D6754" s="85"/>
      <c r="E6754" s="85"/>
      <c r="F6754" s="85"/>
      <c r="G6754" s="85"/>
      <c r="H6754" s="85"/>
    </row>
    <row r="6755" spans="1:8">
      <c r="A6755" s="85"/>
      <c r="B6755" s="85"/>
      <c r="C6755" s="85"/>
      <c r="D6755" s="85"/>
      <c r="E6755" s="85"/>
      <c r="F6755" s="85"/>
      <c r="G6755" s="85"/>
      <c r="H6755" s="85"/>
    </row>
    <row r="6756" spans="1:8">
      <c r="A6756" s="85"/>
      <c r="B6756" s="85"/>
      <c r="C6756" s="85"/>
      <c r="D6756" s="85"/>
      <c r="E6756" s="85"/>
      <c r="F6756" s="85"/>
      <c r="G6756" s="85"/>
      <c r="H6756" s="85"/>
    </row>
    <row r="6757" spans="1:8">
      <c r="A6757" s="85"/>
      <c r="B6757" s="85"/>
      <c r="C6757" s="85"/>
      <c r="D6757" s="85"/>
      <c r="E6757" s="85"/>
      <c r="F6757" s="85"/>
      <c r="G6757" s="85"/>
      <c r="H6757" s="85"/>
    </row>
    <row r="6758" spans="1:8">
      <c r="A6758" s="85"/>
      <c r="B6758" s="85"/>
      <c r="C6758" s="85"/>
      <c r="D6758" s="85"/>
      <c r="E6758" s="85"/>
      <c r="F6758" s="85"/>
      <c r="G6758" s="85"/>
      <c r="H6758" s="85"/>
    </row>
    <row r="6759" spans="1:8">
      <c r="A6759" s="85"/>
      <c r="B6759" s="85"/>
      <c r="C6759" s="85"/>
      <c r="D6759" s="85"/>
      <c r="E6759" s="85"/>
      <c r="F6759" s="85"/>
      <c r="G6759" s="85"/>
      <c r="H6759" s="85"/>
    </row>
    <row r="6760" spans="1:8">
      <c r="A6760" s="85"/>
      <c r="B6760" s="85"/>
      <c r="C6760" s="85"/>
      <c r="D6760" s="85"/>
      <c r="E6760" s="85"/>
      <c r="F6760" s="85"/>
      <c r="G6760" s="85"/>
      <c r="H6760" s="85"/>
    </row>
    <row r="6761" spans="1:8">
      <c r="A6761" s="85"/>
      <c r="B6761" s="85"/>
      <c r="C6761" s="85"/>
      <c r="D6761" s="85"/>
      <c r="E6761" s="85"/>
      <c r="F6761" s="85"/>
      <c r="G6761" s="85"/>
      <c r="H6761" s="85"/>
    </row>
    <row r="6762" spans="1:8">
      <c r="A6762" s="85"/>
      <c r="B6762" s="85"/>
      <c r="C6762" s="85"/>
      <c r="D6762" s="85"/>
      <c r="E6762" s="85"/>
      <c r="F6762" s="85"/>
      <c r="G6762" s="85"/>
      <c r="H6762" s="85"/>
    </row>
    <row r="6763" spans="1:8">
      <c r="A6763" s="85"/>
      <c r="B6763" s="85"/>
      <c r="C6763" s="85"/>
      <c r="D6763" s="85"/>
      <c r="E6763" s="85"/>
      <c r="F6763" s="85"/>
      <c r="G6763" s="85"/>
      <c r="H6763" s="85"/>
    </row>
    <row r="6764" spans="1:8">
      <c r="A6764" s="85"/>
      <c r="B6764" s="85"/>
      <c r="C6764" s="85"/>
      <c r="D6764" s="85"/>
      <c r="E6764" s="85"/>
      <c r="F6764" s="85"/>
      <c r="G6764" s="85"/>
      <c r="H6764" s="85"/>
    </row>
    <row r="6765" spans="1:8">
      <c r="A6765" s="85"/>
      <c r="B6765" s="85"/>
      <c r="C6765" s="85"/>
      <c r="D6765" s="85"/>
      <c r="E6765" s="85"/>
      <c r="F6765" s="85"/>
      <c r="G6765" s="85"/>
      <c r="H6765" s="85"/>
    </row>
    <row r="6766" spans="1:8">
      <c r="A6766" s="85"/>
      <c r="B6766" s="85"/>
      <c r="C6766" s="85"/>
      <c r="D6766" s="85"/>
      <c r="E6766" s="85"/>
      <c r="F6766" s="85"/>
      <c r="G6766" s="85"/>
      <c r="H6766" s="85"/>
    </row>
    <row r="6767" spans="1:8">
      <c r="A6767" s="85"/>
      <c r="B6767" s="85"/>
      <c r="C6767" s="85"/>
      <c r="D6767" s="85"/>
      <c r="E6767" s="85"/>
      <c r="F6767" s="85"/>
      <c r="G6767" s="85"/>
      <c r="H6767" s="85"/>
    </row>
    <row r="6768" spans="1:8">
      <c r="A6768" s="85"/>
      <c r="B6768" s="85"/>
      <c r="C6768" s="85"/>
      <c r="D6768" s="85"/>
      <c r="E6768" s="85"/>
      <c r="F6768" s="85"/>
      <c r="G6768" s="85"/>
      <c r="H6768" s="85"/>
    </row>
    <row r="6769" spans="1:8">
      <c r="A6769" s="85"/>
      <c r="B6769" s="85"/>
      <c r="C6769" s="85"/>
      <c r="D6769" s="85"/>
      <c r="E6769" s="85"/>
      <c r="F6769" s="85"/>
      <c r="G6769" s="85"/>
      <c r="H6769" s="85"/>
    </row>
    <row r="6770" spans="1:8">
      <c r="A6770" s="85"/>
      <c r="B6770" s="85"/>
      <c r="C6770" s="85"/>
      <c r="D6770" s="85"/>
      <c r="E6770" s="85"/>
      <c r="F6770" s="85"/>
      <c r="G6770" s="85"/>
      <c r="H6770" s="85"/>
    </row>
    <row r="6771" spans="1:8">
      <c r="A6771" s="85"/>
      <c r="B6771" s="85"/>
      <c r="C6771" s="85"/>
      <c r="D6771" s="85"/>
      <c r="E6771" s="85"/>
      <c r="F6771" s="85"/>
      <c r="G6771" s="85"/>
      <c r="H6771" s="85"/>
    </row>
    <row r="6772" spans="1:8">
      <c r="A6772" s="85"/>
      <c r="B6772" s="85"/>
      <c r="C6772" s="85"/>
      <c r="D6772" s="85"/>
      <c r="E6772" s="85"/>
      <c r="F6772" s="85"/>
      <c r="G6772" s="85"/>
      <c r="H6772" s="85"/>
    </row>
    <row r="6773" spans="1:8">
      <c r="A6773" s="85"/>
      <c r="B6773" s="85"/>
      <c r="C6773" s="85"/>
      <c r="D6773" s="85"/>
      <c r="E6773" s="85"/>
      <c r="F6773" s="85"/>
      <c r="G6773" s="85"/>
      <c r="H6773" s="85"/>
    </row>
    <row r="6774" spans="1:8">
      <c r="A6774" s="85"/>
      <c r="B6774" s="85"/>
      <c r="C6774" s="85"/>
      <c r="D6774" s="85"/>
      <c r="E6774" s="85"/>
      <c r="F6774" s="85"/>
      <c r="G6774" s="85"/>
      <c r="H6774" s="85"/>
    </row>
    <row r="6775" spans="1:8">
      <c r="A6775" s="85"/>
      <c r="B6775" s="85"/>
      <c r="C6775" s="85"/>
      <c r="D6775" s="85"/>
      <c r="E6775" s="85"/>
      <c r="F6775" s="85"/>
      <c r="G6775" s="85"/>
      <c r="H6775" s="85"/>
    </row>
    <row r="6776" spans="1:8">
      <c r="A6776" s="85"/>
      <c r="B6776" s="85"/>
      <c r="C6776" s="85"/>
      <c r="D6776" s="85"/>
      <c r="E6776" s="85"/>
      <c r="F6776" s="85"/>
      <c r="G6776" s="85"/>
      <c r="H6776" s="85"/>
    </row>
    <row r="6777" spans="1:8">
      <c r="A6777" s="85"/>
      <c r="B6777" s="85"/>
      <c r="C6777" s="85"/>
      <c r="D6777" s="85"/>
      <c r="E6777" s="85"/>
      <c r="F6777" s="85"/>
      <c r="G6777" s="85"/>
      <c r="H6777" s="85"/>
    </row>
    <row r="6778" spans="1:8">
      <c r="A6778" s="85"/>
      <c r="B6778" s="85"/>
      <c r="C6778" s="85"/>
      <c r="D6778" s="85"/>
      <c r="E6778" s="85"/>
      <c r="F6778" s="85"/>
      <c r="G6778" s="85"/>
      <c r="H6778" s="85"/>
    </row>
    <row r="6779" spans="1:8">
      <c r="A6779" s="85"/>
      <c r="B6779" s="85"/>
      <c r="C6779" s="85"/>
      <c r="D6779" s="85"/>
      <c r="E6779" s="85"/>
      <c r="F6779" s="85"/>
      <c r="G6779" s="85"/>
      <c r="H6779" s="85"/>
    </row>
    <row r="6780" spans="1:8">
      <c r="A6780" s="85"/>
      <c r="B6780" s="85"/>
      <c r="C6780" s="85"/>
      <c r="D6780" s="85"/>
      <c r="E6780" s="85"/>
      <c r="F6780" s="85"/>
      <c r="G6780" s="85"/>
      <c r="H6780" s="85"/>
    </row>
    <row r="6781" spans="1:8">
      <c r="A6781" s="85"/>
      <c r="B6781" s="85"/>
      <c r="C6781" s="85"/>
      <c r="D6781" s="85"/>
      <c r="E6781" s="85"/>
      <c r="F6781" s="85"/>
      <c r="G6781" s="85"/>
      <c r="H6781" s="85"/>
    </row>
    <row r="6782" spans="1:8">
      <c r="A6782" s="85"/>
      <c r="B6782" s="85"/>
      <c r="C6782" s="85"/>
      <c r="D6782" s="85"/>
      <c r="E6782" s="85"/>
      <c r="F6782" s="85"/>
      <c r="G6782" s="85"/>
      <c r="H6782" s="85"/>
    </row>
    <row r="6783" spans="1:8">
      <c r="A6783" s="85"/>
      <c r="B6783" s="85"/>
      <c r="C6783" s="85"/>
      <c r="D6783" s="85"/>
      <c r="E6783" s="85"/>
      <c r="F6783" s="85"/>
      <c r="G6783" s="85"/>
      <c r="H6783" s="85"/>
    </row>
    <row r="6784" spans="1:8">
      <c r="A6784" s="85"/>
      <c r="B6784" s="85"/>
      <c r="C6784" s="85"/>
      <c r="D6784" s="85"/>
      <c r="E6784" s="85"/>
      <c r="F6784" s="85"/>
      <c r="G6784" s="85"/>
      <c r="H6784" s="85"/>
    </row>
    <row r="6785" spans="1:8">
      <c r="A6785" s="85"/>
      <c r="B6785" s="85"/>
      <c r="C6785" s="85"/>
      <c r="D6785" s="85"/>
      <c r="E6785" s="85"/>
      <c r="F6785" s="85"/>
      <c r="G6785" s="85"/>
      <c r="H6785" s="85"/>
    </row>
    <row r="6786" spans="1:8">
      <c r="A6786" s="85"/>
      <c r="B6786" s="85"/>
      <c r="C6786" s="85"/>
      <c r="D6786" s="85"/>
      <c r="E6786" s="85"/>
      <c r="F6786" s="85"/>
      <c r="G6786" s="85"/>
      <c r="H6786" s="85"/>
    </row>
    <row r="6787" spans="1:8">
      <c r="A6787" s="85"/>
      <c r="B6787" s="85"/>
      <c r="C6787" s="85"/>
      <c r="D6787" s="85"/>
      <c r="E6787" s="85"/>
      <c r="F6787" s="85"/>
      <c r="G6787" s="85"/>
      <c r="H6787" s="85"/>
    </row>
    <row r="6788" spans="1:8">
      <c r="A6788" s="85"/>
      <c r="B6788" s="85"/>
      <c r="C6788" s="85"/>
      <c r="D6788" s="85"/>
      <c r="E6788" s="85"/>
      <c r="F6788" s="85"/>
      <c r="G6788" s="85"/>
      <c r="H6788" s="85"/>
    </row>
    <row r="6789" spans="1:8">
      <c r="A6789" s="85"/>
      <c r="B6789" s="85"/>
      <c r="C6789" s="85"/>
      <c r="D6789" s="85"/>
      <c r="E6789" s="85"/>
      <c r="F6789" s="85"/>
      <c r="G6789" s="85"/>
      <c r="H6789" s="85"/>
    </row>
    <row r="6790" spans="1:8">
      <c r="A6790" s="85"/>
      <c r="B6790" s="85"/>
      <c r="C6790" s="85"/>
      <c r="D6790" s="85"/>
      <c r="E6790" s="85"/>
      <c r="F6790" s="85"/>
      <c r="G6790" s="85"/>
      <c r="H6790" s="85"/>
    </row>
    <row r="6791" spans="1:8">
      <c r="A6791" s="85"/>
      <c r="B6791" s="85"/>
      <c r="C6791" s="85"/>
      <c r="D6791" s="85"/>
      <c r="E6791" s="85"/>
      <c r="F6791" s="85"/>
      <c r="G6791" s="85"/>
      <c r="H6791" s="85"/>
    </row>
    <row r="6792" spans="1:8">
      <c r="A6792" s="85"/>
      <c r="B6792" s="85"/>
      <c r="C6792" s="85"/>
      <c r="D6792" s="85"/>
      <c r="E6792" s="85"/>
      <c r="F6792" s="85"/>
      <c r="G6792" s="85"/>
      <c r="H6792" s="85"/>
    </row>
    <row r="6793" spans="1:8">
      <c r="A6793" s="85"/>
      <c r="B6793" s="85"/>
      <c r="C6793" s="85"/>
      <c r="D6793" s="85"/>
      <c r="E6793" s="85"/>
      <c r="F6793" s="85"/>
      <c r="G6793" s="85"/>
      <c r="H6793" s="85"/>
    </row>
    <row r="6794" spans="1:8">
      <c r="A6794" s="85"/>
      <c r="B6794" s="85"/>
      <c r="C6794" s="85"/>
      <c r="D6794" s="85"/>
      <c r="E6794" s="85"/>
      <c r="F6794" s="85"/>
      <c r="G6794" s="85"/>
      <c r="H6794" s="85"/>
    </row>
    <row r="6795" spans="1:8">
      <c r="A6795" s="85"/>
      <c r="B6795" s="85"/>
      <c r="C6795" s="85"/>
      <c r="D6795" s="85"/>
      <c r="E6795" s="85"/>
      <c r="F6795" s="85"/>
      <c r="G6795" s="85"/>
      <c r="H6795" s="85"/>
    </row>
    <row r="6796" spans="1:8">
      <c r="A6796" s="85"/>
      <c r="B6796" s="85"/>
      <c r="C6796" s="85"/>
      <c r="D6796" s="85"/>
      <c r="E6796" s="85"/>
      <c r="F6796" s="85"/>
      <c r="G6796" s="85"/>
      <c r="H6796" s="85"/>
    </row>
    <row r="6797" spans="1:8">
      <c r="A6797" s="85"/>
      <c r="B6797" s="85"/>
      <c r="C6797" s="85"/>
      <c r="D6797" s="85"/>
      <c r="E6797" s="85"/>
      <c r="F6797" s="85"/>
      <c r="G6797" s="85"/>
      <c r="H6797" s="85"/>
    </row>
    <row r="6798" spans="1:8">
      <c r="A6798" s="85"/>
      <c r="B6798" s="85"/>
      <c r="C6798" s="85"/>
      <c r="D6798" s="85"/>
      <c r="E6798" s="85"/>
      <c r="F6798" s="85"/>
      <c r="G6798" s="85"/>
      <c r="H6798" s="85"/>
    </row>
    <row r="6799" spans="1:8">
      <c r="A6799" s="85"/>
      <c r="B6799" s="85"/>
      <c r="C6799" s="85"/>
      <c r="D6799" s="85"/>
      <c r="E6799" s="85"/>
      <c r="F6799" s="85"/>
      <c r="G6799" s="85"/>
      <c r="H6799" s="85"/>
    </row>
    <row r="6800" spans="1:8">
      <c r="A6800" s="85"/>
      <c r="B6800" s="85"/>
      <c r="C6800" s="85"/>
      <c r="D6800" s="85"/>
      <c r="E6800" s="85"/>
      <c r="F6800" s="85"/>
      <c r="G6800" s="85"/>
      <c r="H6800" s="85"/>
    </row>
    <row r="6801" spans="1:8">
      <c r="A6801" s="85"/>
      <c r="B6801" s="85"/>
      <c r="C6801" s="85"/>
      <c r="D6801" s="85"/>
      <c r="E6801" s="85"/>
      <c r="F6801" s="85"/>
      <c r="G6801" s="85"/>
      <c r="H6801" s="85"/>
    </row>
    <row r="6802" spans="1:8">
      <c r="A6802" s="85"/>
      <c r="B6802" s="85"/>
      <c r="C6802" s="85"/>
      <c r="D6802" s="85"/>
      <c r="E6802" s="85"/>
      <c r="F6802" s="85"/>
      <c r="G6802" s="85"/>
      <c r="H6802" s="85"/>
    </row>
    <row r="6803" spans="1:8">
      <c r="A6803" s="85"/>
      <c r="B6803" s="85"/>
      <c r="C6803" s="85"/>
      <c r="D6803" s="85"/>
      <c r="E6803" s="85"/>
      <c r="F6803" s="85"/>
      <c r="G6803" s="85"/>
      <c r="H6803" s="85"/>
    </row>
    <row r="6804" spans="1:8">
      <c r="A6804" s="85"/>
      <c r="B6804" s="85"/>
      <c r="C6804" s="85"/>
      <c r="D6804" s="85"/>
      <c r="E6804" s="85"/>
      <c r="F6804" s="85"/>
      <c r="G6804" s="85"/>
      <c r="H6804" s="85"/>
    </row>
    <row r="6805" spans="1:8">
      <c r="A6805" s="85"/>
      <c r="B6805" s="85"/>
      <c r="C6805" s="85"/>
      <c r="D6805" s="85"/>
      <c r="E6805" s="85"/>
      <c r="F6805" s="85"/>
      <c r="G6805" s="85"/>
      <c r="H6805" s="85"/>
    </row>
    <row r="6806" spans="1:8">
      <c r="A6806" s="85"/>
      <c r="B6806" s="85"/>
      <c r="C6806" s="85"/>
      <c r="D6806" s="85"/>
      <c r="E6806" s="85"/>
      <c r="F6806" s="85"/>
      <c r="G6806" s="85"/>
      <c r="H6806" s="85"/>
    </row>
    <row r="6807" spans="1:8">
      <c r="A6807" s="85"/>
      <c r="B6807" s="85"/>
      <c r="C6807" s="85"/>
      <c r="D6807" s="85"/>
      <c r="E6807" s="85"/>
      <c r="F6807" s="85"/>
      <c r="G6807" s="85"/>
      <c r="H6807" s="85"/>
    </row>
    <row r="6808" spans="1:8">
      <c r="A6808" s="85"/>
      <c r="B6808" s="85"/>
      <c r="C6808" s="85"/>
      <c r="D6808" s="85"/>
      <c r="E6808" s="85"/>
      <c r="F6808" s="85"/>
      <c r="G6808" s="85"/>
      <c r="H6808" s="85"/>
    </row>
    <row r="6809" spans="1:8">
      <c r="A6809" s="85"/>
      <c r="B6809" s="85"/>
      <c r="C6809" s="85"/>
      <c r="D6809" s="85"/>
      <c r="E6809" s="85"/>
      <c r="F6809" s="85"/>
      <c r="G6809" s="85"/>
      <c r="H6809" s="85"/>
    </row>
    <row r="6810" spans="1:8">
      <c r="A6810" s="85"/>
      <c r="B6810" s="85"/>
      <c r="C6810" s="85"/>
      <c r="D6810" s="85"/>
      <c r="E6810" s="85"/>
      <c r="F6810" s="85"/>
      <c r="G6810" s="85"/>
      <c r="H6810" s="85"/>
    </row>
    <row r="6811" spans="1:8">
      <c r="A6811" s="85"/>
      <c r="B6811" s="85"/>
      <c r="C6811" s="85"/>
      <c r="D6811" s="85"/>
      <c r="E6811" s="85"/>
      <c r="F6811" s="85"/>
      <c r="G6811" s="85"/>
      <c r="H6811" s="85"/>
    </row>
    <row r="6812" spans="1:8">
      <c r="A6812" s="85"/>
      <c r="B6812" s="85"/>
      <c r="C6812" s="85"/>
      <c r="D6812" s="85"/>
      <c r="E6812" s="85"/>
      <c r="F6812" s="85"/>
      <c r="G6812" s="85"/>
      <c r="H6812" s="85"/>
    </row>
    <row r="6813" spans="1:8">
      <c r="A6813" s="85"/>
      <c r="B6813" s="85"/>
      <c r="C6813" s="85"/>
      <c r="D6813" s="85"/>
      <c r="E6813" s="85"/>
      <c r="F6813" s="85"/>
      <c r="G6813" s="85"/>
      <c r="H6813" s="85"/>
    </row>
    <row r="6814" spans="1:8">
      <c r="A6814" s="85"/>
      <c r="B6814" s="85"/>
      <c r="C6814" s="85"/>
      <c r="D6814" s="85"/>
      <c r="E6814" s="85"/>
      <c r="F6814" s="85"/>
      <c r="G6814" s="85"/>
      <c r="H6814" s="85"/>
    </row>
    <row r="6815" spans="1:8">
      <c r="A6815" s="85"/>
      <c r="B6815" s="85"/>
      <c r="C6815" s="85"/>
      <c r="D6815" s="85"/>
      <c r="E6815" s="85"/>
      <c r="F6815" s="85"/>
      <c r="G6815" s="85"/>
      <c r="H6815" s="85"/>
    </row>
    <row r="6816" spans="1:8">
      <c r="A6816" s="85"/>
      <c r="B6816" s="85"/>
      <c r="C6816" s="85"/>
      <c r="D6816" s="85"/>
      <c r="E6816" s="85"/>
      <c r="F6816" s="85"/>
      <c r="G6816" s="85"/>
      <c r="H6816" s="85"/>
    </row>
    <row r="6817" spans="1:8">
      <c r="A6817" s="85"/>
      <c r="B6817" s="85"/>
      <c r="C6817" s="85"/>
      <c r="D6817" s="85"/>
      <c r="E6817" s="85"/>
      <c r="F6817" s="85"/>
      <c r="G6817" s="85"/>
      <c r="H6817" s="85"/>
    </row>
    <row r="6818" spans="1:8">
      <c r="A6818" s="85"/>
      <c r="B6818" s="85"/>
      <c r="C6818" s="85"/>
      <c r="D6818" s="85"/>
      <c r="E6818" s="85"/>
      <c r="F6818" s="85"/>
      <c r="G6818" s="85"/>
      <c r="H6818" s="85"/>
    </row>
    <row r="6819" spans="1:8">
      <c r="A6819" s="85"/>
      <c r="B6819" s="85"/>
      <c r="C6819" s="85"/>
      <c r="D6819" s="85"/>
      <c r="E6819" s="85"/>
      <c r="F6819" s="85"/>
      <c r="G6819" s="85"/>
      <c r="H6819" s="85"/>
    </row>
    <row r="6820" spans="1:8">
      <c r="A6820" s="85"/>
      <c r="B6820" s="85"/>
      <c r="C6820" s="85"/>
      <c r="D6820" s="85"/>
      <c r="E6820" s="85"/>
      <c r="F6820" s="85"/>
      <c r="G6820" s="85"/>
      <c r="H6820" s="85"/>
    </row>
    <row r="6821" spans="1:8">
      <c r="A6821" s="85"/>
      <c r="B6821" s="85"/>
      <c r="C6821" s="85"/>
      <c r="D6821" s="85"/>
      <c r="E6821" s="85"/>
      <c r="F6821" s="85"/>
      <c r="G6821" s="85"/>
      <c r="H6821" s="85"/>
    </row>
    <row r="6822" spans="1:8">
      <c r="A6822" s="85"/>
      <c r="B6822" s="85"/>
      <c r="C6822" s="85"/>
      <c r="D6822" s="85"/>
      <c r="E6822" s="85"/>
      <c r="F6822" s="85"/>
      <c r="G6822" s="85"/>
      <c r="H6822" s="85"/>
    </row>
    <row r="6823" spans="1:8">
      <c r="A6823" s="85"/>
      <c r="B6823" s="85"/>
      <c r="C6823" s="85"/>
      <c r="D6823" s="85"/>
      <c r="E6823" s="85"/>
      <c r="F6823" s="85"/>
      <c r="G6823" s="85"/>
      <c r="H6823" s="85"/>
    </row>
    <row r="6824" spans="1:8">
      <c r="A6824" s="85"/>
      <c r="B6824" s="85"/>
      <c r="C6824" s="85"/>
      <c r="D6824" s="85"/>
      <c r="E6824" s="85"/>
      <c r="F6824" s="85"/>
      <c r="G6824" s="85"/>
      <c r="H6824" s="85"/>
    </row>
    <row r="6825" spans="1:8">
      <c r="A6825" s="85"/>
      <c r="B6825" s="85"/>
      <c r="C6825" s="85"/>
      <c r="D6825" s="85"/>
      <c r="E6825" s="85"/>
      <c r="F6825" s="85"/>
      <c r="G6825" s="85"/>
      <c r="H6825" s="85"/>
    </row>
    <row r="6826" spans="1:8">
      <c r="A6826" s="85"/>
      <c r="B6826" s="85"/>
      <c r="C6826" s="85"/>
      <c r="D6826" s="85"/>
      <c r="E6826" s="85"/>
      <c r="F6826" s="85"/>
      <c r="G6826" s="85"/>
      <c r="H6826" s="85"/>
    </row>
    <row r="6827" spans="1:8">
      <c r="A6827" s="85"/>
      <c r="B6827" s="85"/>
      <c r="C6827" s="85"/>
      <c r="D6827" s="85"/>
      <c r="E6827" s="85"/>
      <c r="F6827" s="85"/>
      <c r="G6827" s="85"/>
      <c r="H6827" s="85"/>
    </row>
    <row r="6828" spans="1:8">
      <c r="A6828" s="85"/>
      <c r="B6828" s="85"/>
      <c r="C6828" s="85"/>
      <c r="D6828" s="85"/>
      <c r="E6828" s="85"/>
      <c r="F6828" s="85"/>
      <c r="G6828" s="85"/>
      <c r="H6828" s="85"/>
    </row>
    <row r="6829" spans="1:8">
      <c r="A6829" s="85"/>
      <c r="B6829" s="85"/>
      <c r="C6829" s="85"/>
      <c r="D6829" s="85"/>
      <c r="E6829" s="85"/>
      <c r="F6829" s="85"/>
      <c r="G6829" s="85"/>
      <c r="H6829" s="85"/>
    </row>
    <row r="6830" spans="1:8">
      <c r="A6830" s="85"/>
      <c r="B6830" s="85"/>
      <c r="C6830" s="85"/>
      <c r="D6830" s="85"/>
      <c r="E6830" s="85"/>
      <c r="F6830" s="85"/>
      <c r="G6830" s="85"/>
      <c r="H6830" s="85"/>
    </row>
    <row r="6831" spans="1:8">
      <c r="A6831" s="85"/>
      <c r="B6831" s="85"/>
      <c r="C6831" s="85"/>
      <c r="D6831" s="85"/>
      <c r="E6831" s="85"/>
      <c r="F6831" s="85"/>
      <c r="G6831" s="85"/>
      <c r="H6831" s="85"/>
    </row>
    <row r="6832" spans="1:8">
      <c r="A6832" s="85"/>
      <c r="B6832" s="85"/>
      <c r="C6832" s="85"/>
      <c r="D6832" s="85"/>
      <c r="E6832" s="85"/>
      <c r="F6832" s="85"/>
      <c r="G6832" s="85"/>
      <c r="H6832" s="85"/>
    </row>
    <row r="6833" spans="1:8">
      <c r="A6833" s="85"/>
      <c r="B6833" s="85"/>
      <c r="C6833" s="85"/>
      <c r="D6833" s="85"/>
      <c r="E6833" s="85"/>
      <c r="F6833" s="85"/>
      <c r="G6833" s="85"/>
      <c r="H6833" s="85"/>
    </row>
    <row r="6834" spans="1:8">
      <c r="A6834" s="85"/>
      <c r="B6834" s="85"/>
      <c r="C6834" s="85"/>
      <c r="D6834" s="85"/>
      <c r="E6834" s="85"/>
      <c r="F6834" s="85"/>
      <c r="G6834" s="85"/>
      <c r="H6834" s="85"/>
    </row>
    <row r="6835" spans="1:8">
      <c r="A6835" s="85"/>
      <c r="B6835" s="85"/>
      <c r="C6835" s="85"/>
      <c r="D6835" s="85"/>
      <c r="E6835" s="85"/>
      <c r="F6835" s="85"/>
      <c r="G6835" s="85"/>
      <c r="H6835" s="85"/>
    </row>
    <row r="6836" spans="1:8">
      <c r="A6836" s="85"/>
      <c r="B6836" s="85"/>
      <c r="C6836" s="85"/>
      <c r="D6836" s="85"/>
      <c r="E6836" s="85"/>
      <c r="F6836" s="85"/>
      <c r="G6836" s="85"/>
      <c r="H6836" s="85"/>
    </row>
    <row r="6837" spans="1:8">
      <c r="A6837" s="85"/>
      <c r="B6837" s="85"/>
      <c r="C6837" s="85"/>
      <c r="D6837" s="85"/>
      <c r="E6837" s="85"/>
      <c r="F6837" s="85"/>
      <c r="G6837" s="85"/>
      <c r="H6837" s="85"/>
    </row>
    <row r="6838" spans="1:8">
      <c r="A6838" s="85"/>
      <c r="B6838" s="85"/>
      <c r="C6838" s="85"/>
      <c r="D6838" s="85"/>
      <c r="E6838" s="85"/>
      <c r="F6838" s="85"/>
      <c r="G6838" s="85"/>
      <c r="H6838" s="85"/>
    </row>
    <row r="6839" spans="1:8">
      <c r="A6839" s="85"/>
      <c r="B6839" s="85"/>
      <c r="C6839" s="85"/>
      <c r="D6839" s="85"/>
      <c r="E6839" s="85"/>
      <c r="F6839" s="85"/>
      <c r="G6839" s="85"/>
      <c r="H6839" s="85"/>
    </row>
    <row r="6840" spans="1:8">
      <c r="A6840" s="85"/>
      <c r="B6840" s="85"/>
      <c r="C6840" s="85"/>
      <c r="D6840" s="85"/>
      <c r="E6840" s="85"/>
      <c r="F6840" s="85"/>
      <c r="G6840" s="85"/>
      <c r="H6840" s="85"/>
    </row>
    <row r="6841" spans="1:8">
      <c r="A6841" s="85"/>
      <c r="B6841" s="85"/>
      <c r="C6841" s="85"/>
      <c r="D6841" s="85"/>
      <c r="E6841" s="85"/>
      <c r="F6841" s="85"/>
      <c r="G6841" s="85"/>
      <c r="H6841" s="85"/>
    </row>
    <row r="6842" spans="1:8">
      <c r="A6842" s="85"/>
      <c r="B6842" s="85"/>
      <c r="C6842" s="85"/>
      <c r="D6842" s="85"/>
      <c r="E6842" s="85"/>
      <c r="F6842" s="85"/>
      <c r="G6842" s="85"/>
      <c r="H6842" s="85"/>
    </row>
    <row r="6843" spans="1:8">
      <c r="A6843" s="85"/>
      <c r="B6843" s="85"/>
      <c r="C6843" s="85"/>
      <c r="D6843" s="85"/>
      <c r="E6843" s="85"/>
      <c r="F6843" s="85"/>
      <c r="G6843" s="85"/>
      <c r="H6843" s="85"/>
    </row>
    <row r="6844" spans="1:8">
      <c r="A6844" s="85"/>
      <c r="B6844" s="85"/>
      <c r="C6844" s="85"/>
      <c r="D6844" s="85"/>
      <c r="E6844" s="85"/>
      <c r="F6844" s="85"/>
      <c r="G6844" s="85"/>
      <c r="H6844" s="85"/>
    </row>
    <row r="6845" spans="1:8">
      <c r="A6845" s="85"/>
      <c r="B6845" s="85"/>
      <c r="C6845" s="85"/>
      <c r="D6845" s="85"/>
      <c r="E6845" s="85"/>
      <c r="F6845" s="85"/>
      <c r="G6845" s="85"/>
      <c r="H6845" s="85"/>
    </row>
    <row r="6846" spans="1:8">
      <c r="A6846" s="85"/>
      <c r="B6846" s="85"/>
      <c r="C6846" s="85"/>
      <c r="D6846" s="85"/>
      <c r="E6846" s="85"/>
      <c r="F6846" s="85"/>
      <c r="G6846" s="85"/>
      <c r="H6846" s="85"/>
    </row>
    <row r="6847" spans="1:8">
      <c r="A6847" s="85"/>
      <c r="B6847" s="85"/>
      <c r="C6847" s="85"/>
      <c r="D6847" s="85"/>
      <c r="E6847" s="85"/>
      <c r="F6847" s="85"/>
      <c r="G6847" s="85"/>
      <c r="H6847" s="85"/>
    </row>
    <row r="6848" spans="1:8">
      <c r="A6848" s="85"/>
      <c r="B6848" s="85"/>
      <c r="C6848" s="85"/>
      <c r="D6848" s="85"/>
      <c r="E6848" s="85"/>
      <c r="F6848" s="85"/>
      <c r="G6848" s="85"/>
      <c r="H6848" s="85"/>
    </row>
    <row r="6849" spans="1:8">
      <c r="A6849" s="85"/>
      <c r="B6849" s="85"/>
      <c r="C6849" s="85"/>
      <c r="D6849" s="85"/>
      <c r="E6849" s="85"/>
      <c r="F6849" s="85"/>
      <c r="G6849" s="85"/>
      <c r="H6849" s="85"/>
    </row>
    <row r="6850" spans="1:8">
      <c r="A6850" s="85"/>
      <c r="B6850" s="85"/>
      <c r="C6850" s="85"/>
      <c r="D6850" s="85"/>
      <c r="E6850" s="85"/>
      <c r="F6850" s="85"/>
      <c r="G6850" s="85"/>
      <c r="H6850" s="85"/>
    </row>
    <row r="6851" spans="1:8">
      <c r="A6851" s="85"/>
      <c r="B6851" s="85"/>
      <c r="C6851" s="85"/>
      <c r="D6851" s="85"/>
      <c r="E6851" s="85"/>
      <c r="F6851" s="85"/>
      <c r="G6851" s="85"/>
      <c r="H6851" s="85"/>
    </row>
    <row r="6852" spans="1:8">
      <c r="A6852" s="85"/>
      <c r="B6852" s="85"/>
      <c r="C6852" s="85"/>
      <c r="D6852" s="85"/>
      <c r="E6852" s="85"/>
      <c r="F6852" s="85"/>
      <c r="G6852" s="85"/>
      <c r="H6852" s="85"/>
    </row>
    <row r="6853" spans="1:8">
      <c r="A6853" s="85"/>
      <c r="B6853" s="85"/>
      <c r="C6853" s="85"/>
      <c r="D6853" s="85"/>
      <c r="E6853" s="85"/>
      <c r="F6853" s="85"/>
      <c r="G6853" s="85"/>
      <c r="H6853" s="85"/>
    </row>
    <row r="6854" spans="1:8">
      <c r="A6854" s="85"/>
      <c r="B6854" s="85"/>
      <c r="C6854" s="85"/>
      <c r="D6854" s="85"/>
      <c r="E6854" s="85"/>
      <c r="F6854" s="85"/>
      <c r="G6854" s="85"/>
      <c r="H6854" s="85"/>
    </row>
    <row r="6855" spans="1:8">
      <c r="A6855" s="85"/>
      <c r="B6855" s="85"/>
      <c r="C6855" s="85"/>
      <c r="D6855" s="85"/>
      <c r="E6855" s="85"/>
      <c r="F6855" s="85"/>
      <c r="G6855" s="85"/>
      <c r="H6855" s="85"/>
    </row>
    <row r="6856" spans="1:8">
      <c r="A6856" s="85"/>
      <c r="B6856" s="85"/>
      <c r="C6856" s="85"/>
      <c r="D6856" s="85"/>
      <c r="E6856" s="85"/>
      <c r="F6856" s="85"/>
      <c r="G6856" s="85"/>
      <c r="H6856" s="85"/>
    </row>
    <row r="6857" spans="1:8">
      <c r="A6857" s="85"/>
      <c r="B6857" s="85"/>
      <c r="C6857" s="85"/>
      <c r="D6857" s="85"/>
      <c r="E6857" s="85"/>
      <c r="F6857" s="85"/>
      <c r="G6857" s="85"/>
      <c r="H6857" s="85"/>
    </row>
    <row r="6858" spans="1:8">
      <c r="A6858" s="85"/>
      <c r="B6858" s="85"/>
      <c r="C6858" s="85"/>
      <c r="D6858" s="85"/>
      <c r="E6858" s="85"/>
      <c r="F6858" s="85"/>
      <c r="G6858" s="85"/>
      <c r="H6858" s="85"/>
    </row>
    <row r="6859" spans="1:8">
      <c r="A6859" s="85"/>
      <c r="B6859" s="85"/>
      <c r="C6859" s="85"/>
      <c r="D6859" s="85"/>
      <c r="E6859" s="85"/>
      <c r="F6859" s="85"/>
      <c r="G6859" s="85"/>
      <c r="H6859" s="85"/>
    </row>
    <row r="6860" spans="1:8">
      <c r="A6860" s="85"/>
      <c r="B6860" s="85"/>
      <c r="C6860" s="85"/>
      <c r="D6860" s="85"/>
      <c r="E6860" s="85"/>
      <c r="F6860" s="85"/>
      <c r="G6860" s="85"/>
      <c r="H6860" s="85"/>
    </row>
    <row r="6861" spans="1:8">
      <c r="A6861" s="85"/>
      <c r="B6861" s="85"/>
      <c r="C6861" s="85"/>
      <c r="D6861" s="85"/>
      <c r="E6861" s="85"/>
      <c r="F6861" s="85"/>
      <c r="G6861" s="85"/>
      <c r="H6861" s="85"/>
    </row>
    <row r="6862" spans="1:8">
      <c r="A6862" s="85"/>
      <c r="B6862" s="85"/>
      <c r="C6862" s="85"/>
      <c r="D6862" s="85"/>
      <c r="E6862" s="85"/>
      <c r="F6862" s="85"/>
      <c r="G6862" s="85"/>
      <c r="H6862" s="85"/>
    </row>
    <row r="6863" spans="1:8">
      <c r="A6863" s="85"/>
      <c r="B6863" s="85"/>
      <c r="C6863" s="85"/>
      <c r="D6863" s="85"/>
      <c r="E6863" s="85"/>
      <c r="F6863" s="85"/>
      <c r="G6863" s="85"/>
      <c r="H6863" s="85"/>
    </row>
    <row r="6864" spans="1:8">
      <c r="A6864" s="85"/>
      <c r="B6864" s="85"/>
      <c r="C6864" s="85"/>
      <c r="D6864" s="85"/>
      <c r="E6864" s="85"/>
      <c r="F6864" s="85"/>
      <c r="G6864" s="85"/>
      <c r="H6864" s="85"/>
    </row>
    <row r="6865" spans="1:8">
      <c r="A6865" s="85"/>
      <c r="B6865" s="85"/>
      <c r="C6865" s="85"/>
      <c r="D6865" s="85"/>
      <c r="E6865" s="85"/>
      <c r="F6865" s="85"/>
      <c r="G6865" s="85"/>
      <c r="H6865" s="85"/>
    </row>
    <row r="6866" spans="1:8">
      <c r="A6866" s="85"/>
      <c r="B6866" s="85"/>
      <c r="C6866" s="85"/>
      <c r="D6866" s="85"/>
      <c r="E6866" s="85"/>
      <c r="F6866" s="85"/>
      <c r="G6866" s="85"/>
      <c r="H6866" s="85"/>
    </row>
    <row r="6867" spans="1:8">
      <c r="A6867" s="85"/>
      <c r="B6867" s="85"/>
      <c r="C6867" s="85"/>
      <c r="D6867" s="85"/>
      <c r="E6867" s="85"/>
      <c r="F6867" s="85"/>
      <c r="G6867" s="85"/>
      <c r="H6867" s="85"/>
    </row>
    <row r="6868" spans="1:8">
      <c r="A6868" s="85"/>
      <c r="B6868" s="85"/>
      <c r="C6868" s="85"/>
      <c r="D6868" s="85"/>
      <c r="E6868" s="85"/>
      <c r="F6868" s="85"/>
      <c r="G6868" s="85"/>
      <c r="H6868" s="85"/>
    </row>
    <row r="6869" spans="1:8">
      <c r="A6869" s="85"/>
      <c r="B6869" s="85"/>
      <c r="C6869" s="85"/>
      <c r="D6869" s="85"/>
      <c r="E6869" s="85"/>
      <c r="F6869" s="85"/>
      <c r="G6869" s="85"/>
      <c r="H6869" s="85"/>
    </row>
    <row r="6870" spans="1:8">
      <c r="A6870" s="85"/>
      <c r="B6870" s="85"/>
      <c r="C6870" s="85"/>
      <c r="D6870" s="85"/>
      <c r="E6870" s="85"/>
      <c r="F6870" s="85"/>
      <c r="G6870" s="85"/>
      <c r="H6870" s="85"/>
    </row>
    <row r="6871" spans="1:8">
      <c r="A6871" s="85"/>
      <c r="B6871" s="85"/>
      <c r="C6871" s="85"/>
      <c r="D6871" s="85"/>
      <c r="E6871" s="85"/>
      <c r="F6871" s="85"/>
      <c r="G6871" s="85"/>
      <c r="H6871" s="85"/>
    </row>
    <row r="6872" spans="1:8">
      <c r="A6872" s="85"/>
      <c r="B6872" s="85"/>
      <c r="C6872" s="85"/>
      <c r="D6872" s="85"/>
      <c r="E6872" s="85"/>
      <c r="F6872" s="85"/>
      <c r="G6872" s="85"/>
      <c r="H6872" s="85"/>
    </row>
    <row r="6873" spans="1:8">
      <c r="A6873" s="85"/>
      <c r="B6873" s="85"/>
      <c r="C6873" s="85"/>
      <c r="D6873" s="85"/>
      <c r="E6873" s="85"/>
      <c r="F6873" s="85"/>
      <c r="G6873" s="85"/>
      <c r="H6873" s="85"/>
    </row>
    <row r="6874" spans="1:8">
      <c r="A6874" s="85"/>
      <c r="B6874" s="85"/>
      <c r="C6874" s="85"/>
      <c r="D6874" s="85"/>
      <c r="E6874" s="85"/>
      <c r="F6874" s="85"/>
      <c r="G6874" s="85"/>
      <c r="H6874" s="85"/>
    </row>
    <row r="6875" spans="1:8">
      <c r="A6875" s="85"/>
      <c r="B6875" s="85"/>
      <c r="C6875" s="85"/>
      <c r="D6875" s="85"/>
      <c r="E6875" s="85"/>
      <c r="F6875" s="85"/>
      <c r="G6875" s="85"/>
      <c r="H6875" s="85"/>
    </row>
    <row r="6876" spans="1:8">
      <c r="A6876" s="85"/>
      <c r="B6876" s="85"/>
      <c r="C6876" s="85"/>
      <c r="D6876" s="85"/>
      <c r="E6876" s="85"/>
      <c r="F6876" s="85"/>
      <c r="G6876" s="85"/>
      <c r="H6876" s="85"/>
    </row>
    <row r="6877" spans="1:8">
      <c r="A6877" s="85"/>
      <c r="B6877" s="85"/>
      <c r="C6877" s="85"/>
      <c r="D6877" s="85"/>
      <c r="E6877" s="85"/>
      <c r="F6877" s="85"/>
      <c r="G6877" s="85"/>
      <c r="H6877" s="85"/>
    </row>
    <row r="6878" spans="1:8">
      <c r="A6878" s="85"/>
      <c r="B6878" s="85"/>
      <c r="C6878" s="85"/>
      <c r="D6878" s="85"/>
      <c r="E6878" s="85"/>
      <c r="F6878" s="85"/>
      <c r="G6878" s="85"/>
      <c r="H6878" s="85"/>
    </row>
    <row r="6879" spans="1:8">
      <c r="A6879" s="85"/>
      <c r="B6879" s="85"/>
      <c r="C6879" s="85"/>
      <c r="D6879" s="85"/>
      <c r="E6879" s="85"/>
      <c r="F6879" s="85"/>
      <c r="G6879" s="85"/>
      <c r="H6879" s="85"/>
    </row>
    <row r="6880" spans="1:8">
      <c r="A6880" s="85"/>
      <c r="B6880" s="85"/>
      <c r="C6880" s="85"/>
      <c r="D6880" s="85"/>
      <c r="E6880" s="85"/>
      <c r="F6880" s="85"/>
      <c r="G6880" s="85"/>
      <c r="H6880" s="85"/>
    </row>
    <row r="6881" spans="1:8">
      <c r="A6881" s="85"/>
      <c r="B6881" s="85"/>
      <c r="C6881" s="85"/>
      <c r="D6881" s="85"/>
      <c r="E6881" s="85"/>
      <c r="F6881" s="85"/>
      <c r="G6881" s="85"/>
      <c r="H6881" s="85"/>
    </row>
    <row r="6882" spans="1:8">
      <c r="A6882" s="85"/>
      <c r="B6882" s="85"/>
      <c r="C6882" s="85"/>
      <c r="D6882" s="85"/>
      <c r="E6882" s="85"/>
      <c r="F6882" s="85"/>
      <c r="G6882" s="85"/>
      <c r="H6882" s="85"/>
    </row>
    <row r="6883" spans="1:8">
      <c r="A6883" s="85"/>
      <c r="B6883" s="85"/>
      <c r="C6883" s="85"/>
      <c r="D6883" s="85"/>
      <c r="E6883" s="85"/>
      <c r="F6883" s="85"/>
      <c r="G6883" s="85"/>
      <c r="H6883" s="85"/>
    </row>
    <row r="6884" spans="1:8">
      <c r="A6884" s="85"/>
      <c r="B6884" s="85"/>
      <c r="C6884" s="85"/>
      <c r="D6884" s="85"/>
      <c r="E6884" s="85"/>
      <c r="F6884" s="85"/>
      <c r="G6884" s="85"/>
      <c r="H6884" s="85"/>
    </row>
    <row r="6885" spans="1:8">
      <c r="A6885" s="85"/>
      <c r="B6885" s="85"/>
      <c r="C6885" s="85"/>
      <c r="D6885" s="85"/>
      <c r="E6885" s="85"/>
      <c r="F6885" s="85"/>
      <c r="G6885" s="85"/>
      <c r="H6885" s="85"/>
    </row>
    <row r="6886" spans="1:8">
      <c r="A6886" s="85"/>
      <c r="B6886" s="85"/>
      <c r="C6886" s="85"/>
      <c r="D6886" s="85"/>
      <c r="E6886" s="85"/>
      <c r="F6886" s="85"/>
      <c r="G6886" s="85"/>
      <c r="H6886" s="85"/>
    </row>
    <row r="6887" spans="1:8">
      <c r="A6887" s="85"/>
      <c r="B6887" s="85"/>
      <c r="C6887" s="85"/>
      <c r="D6887" s="85"/>
      <c r="E6887" s="85"/>
      <c r="F6887" s="85"/>
      <c r="G6887" s="85"/>
      <c r="H6887" s="85"/>
    </row>
    <row r="6888" spans="1:8">
      <c r="A6888" s="85"/>
      <c r="B6888" s="85"/>
      <c r="C6888" s="85"/>
      <c r="D6888" s="85"/>
      <c r="E6888" s="85"/>
      <c r="F6888" s="85"/>
      <c r="G6888" s="85"/>
      <c r="H6888" s="85"/>
    </row>
    <row r="6889" spans="1:8">
      <c r="A6889" s="85"/>
      <c r="B6889" s="85"/>
      <c r="C6889" s="85"/>
      <c r="D6889" s="85"/>
      <c r="E6889" s="85"/>
      <c r="F6889" s="85"/>
      <c r="G6889" s="85"/>
      <c r="H6889" s="85"/>
    </row>
    <row r="6890" spans="1:8">
      <c r="A6890" s="85"/>
      <c r="B6890" s="85"/>
      <c r="C6890" s="85"/>
      <c r="D6890" s="85"/>
      <c r="E6890" s="85"/>
      <c r="F6890" s="85"/>
      <c r="G6890" s="85"/>
      <c r="H6890" s="85"/>
    </row>
    <row r="6891" spans="1:8">
      <c r="A6891" s="85"/>
      <c r="B6891" s="85"/>
      <c r="C6891" s="85"/>
      <c r="D6891" s="85"/>
      <c r="E6891" s="85"/>
      <c r="F6891" s="85"/>
      <c r="G6891" s="85"/>
      <c r="H6891" s="85"/>
    </row>
    <row r="6892" spans="1:8">
      <c r="A6892" s="85"/>
      <c r="B6892" s="85"/>
      <c r="C6892" s="85"/>
      <c r="D6892" s="85"/>
      <c r="E6892" s="85"/>
      <c r="F6892" s="85"/>
      <c r="G6892" s="85"/>
      <c r="H6892" s="85"/>
    </row>
    <row r="6893" spans="1:8">
      <c r="A6893" s="85"/>
      <c r="B6893" s="85"/>
      <c r="C6893" s="85"/>
      <c r="D6893" s="85"/>
      <c r="E6893" s="85"/>
      <c r="F6893" s="85"/>
      <c r="G6893" s="85"/>
      <c r="H6893" s="85"/>
    </row>
    <row r="6894" spans="1:8">
      <c r="A6894" s="85"/>
      <c r="B6894" s="85"/>
      <c r="C6894" s="85"/>
      <c r="D6894" s="85"/>
      <c r="E6894" s="85"/>
      <c r="F6894" s="85"/>
      <c r="G6894" s="85"/>
      <c r="H6894" s="85"/>
    </row>
    <row r="6895" spans="1:8">
      <c r="A6895" s="85"/>
      <c r="B6895" s="85"/>
      <c r="C6895" s="85"/>
      <c r="D6895" s="85"/>
      <c r="E6895" s="85"/>
      <c r="F6895" s="85"/>
      <c r="G6895" s="85"/>
      <c r="H6895" s="85"/>
    </row>
    <row r="6896" spans="1:8">
      <c r="A6896" s="85"/>
      <c r="B6896" s="85"/>
      <c r="C6896" s="85"/>
      <c r="D6896" s="85"/>
      <c r="E6896" s="85"/>
      <c r="F6896" s="85"/>
      <c r="G6896" s="85"/>
      <c r="H6896" s="85"/>
    </row>
    <row r="6897" spans="1:8">
      <c r="A6897" s="85"/>
      <c r="B6897" s="85"/>
      <c r="C6897" s="85"/>
      <c r="D6897" s="85"/>
      <c r="E6897" s="85"/>
      <c r="F6897" s="85"/>
      <c r="G6897" s="85"/>
      <c r="H6897" s="85"/>
    </row>
    <row r="6898" spans="1:8">
      <c r="A6898" s="85"/>
      <c r="B6898" s="85"/>
      <c r="C6898" s="85"/>
      <c r="D6898" s="85"/>
      <c r="E6898" s="85"/>
      <c r="F6898" s="85"/>
      <c r="G6898" s="85"/>
      <c r="H6898" s="85"/>
    </row>
    <row r="6899" spans="1:8">
      <c r="A6899" s="85"/>
      <c r="B6899" s="85"/>
      <c r="C6899" s="85"/>
      <c r="D6899" s="85"/>
      <c r="E6899" s="85"/>
      <c r="F6899" s="85"/>
      <c r="G6899" s="85"/>
      <c r="H6899" s="85"/>
    </row>
    <row r="6900" spans="1:8">
      <c r="A6900" s="85"/>
      <c r="B6900" s="85"/>
      <c r="C6900" s="85"/>
      <c r="D6900" s="85"/>
      <c r="E6900" s="85"/>
      <c r="F6900" s="85"/>
      <c r="G6900" s="85"/>
      <c r="H6900" s="85"/>
    </row>
    <row r="6901" spans="1:8">
      <c r="A6901" s="85"/>
      <c r="B6901" s="85"/>
      <c r="C6901" s="85"/>
      <c r="D6901" s="85"/>
      <c r="E6901" s="85"/>
      <c r="F6901" s="85"/>
      <c r="G6901" s="85"/>
      <c r="H6901" s="85"/>
    </row>
    <row r="6902" spans="1:8">
      <c r="A6902" s="85"/>
      <c r="B6902" s="85"/>
      <c r="C6902" s="85"/>
      <c r="D6902" s="85"/>
      <c r="E6902" s="85"/>
      <c r="F6902" s="85"/>
      <c r="G6902" s="85"/>
      <c r="H6902" s="85"/>
    </row>
    <row r="6903" spans="1:8">
      <c r="A6903" s="85"/>
      <c r="B6903" s="85"/>
      <c r="C6903" s="85"/>
      <c r="D6903" s="85"/>
      <c r="E6903" s="85"/>
      <c r="F6903" s="85"/>
      <c r="G6903" s="85"/>
      <c r="H6903" s="85"/>
    </row>
    <row r="6904" spans="1:8">
      <c r="A6904" s="85"/>
      <c r="B6904" s="85"/>
      <c r="C6904" s="85"/>
      <c r="D6904" s="85"/>
      <c r="E6904" s="85"/>
      <c r="F6904" s="85"/>
      <c r="G6904" s="85"/>
      <c r="H6904" s="85"/>
    </row>
    <row r="6905" spans="1:8">
      <c r="A6905" s="85"/>
      <c r="B6905" s="85"/>
      <c r="C6905" s="85"/>
      <c r="D6905" s="85"/>
      <c r="E6905" s="85"/>
      <c r="F6905" s="85"/>
      <c r="G6905" s="85"/>
      <c r="H6905" s="85"/>
    </row>
    <row r="6906" spans="1:8">
      <c r="A6906" s="85"/>
      <c r="B6906" s="85"/>
      <c r="C6906" s="85"/>
      <c r="D6906" s="85"/>
      <c r="E6906" s="85"/>
      <c r="F6906" s="85"/>
      <c r="G6906" s="85"/>
      <c r="H6906" s="85"/>
    </row>
    <row r="6907" spans="1:8">
      <c r="A6907" s="85"/>
      <c r="B6907" s="85"/>
      <c r="C6907" s="85"/>
      <c r="D6907" s="85"/>
      <c r="E6907" s="85"/>
      <c r="F6907" s="85"/>
      <c r="G6907" s="85"/>
      <c r="H6907" s="85"/>
    </row>
    <row r="6908" spans="1:8">
      <c r="A6908" s="85"/>
      <c r="B6908" s="85"/>
      <c r="C6908" s="85"/>
      <c r="D6908" s="85"/>
      <c r="E6908" s="85"/>
      <c r="F6908" s="85"/>
      <c r="G6908" s="85"/>
      <c r="H6908" s="85"/>
    </row>
    <row r="6909" spans="1:8">
      <c r="A6909" s="85"/>
      <c r="B6909" s="85"/>
      <c r="C6909" s="85"/>
      <c r="D6909" s="85"/>
      <c r="E6909" s="85"/>
      <c r="F6909" s="85"/>
      <c r="G6909" s="85"/>
      <c r="H6909" s="85"/>
    </row>
    <row r="6910" spans="1:8">
      <c r="A6910" s="85"/>
      <c r="B6910" s="85"/>
      <c r="C6910" s="85"/>
      <c r="D6910" s="85"/>
      <c r="E6910" s="85"/>
      <c r="F6910" s="85"/>
      <c r="G6910" s="85"/>
      <c r="H6910" s="85"/>
    </row>
    <row r="6911" spans="1:8">
      <c r="A6911" s="85"/>
      <c r="B6911" s="85"/>
      <c r="C6911" s="85"/>
      <c r="D6911" s="85"/>
      <c r="E6911" s="85"/>
      <c r="F6911" s="85"/>
      <c r="G6911" s="85"/>
      <c r="H6911" s="85"/>
    </row>
    <row r="6912" spans="1:8">
      <c r="A6912" s="85"/>
      <c r="B6912" s="85"/>
      <c r="C6912" s="85"/>
      <c r="D6912" s="85"/>
      <c r="E6912" s="85"/>
      <c r="F6912" s="85"/>
      <c r="G6912" s="85"/>
      <c r="H6912" s="85"/>
    </row>
    <row r="6913" spans="1:8">
      <c r="A6913" s="85"/>
      <c r="B6913" s="85"/>
      <c r="C6913" s="85"/>
      <c r="D6913" s="85"/>
      <c r="E6913" s="85"/>
      <c r="F6913" s="85"/>
      <c r="G6913" s="85"/>
      <c r="H6913" s="85"/>
    </row>
    <row r="6914" spans="1:8">
      <c r="A6914" s="85"/>
      <c r="B6914" s="85"/>
      <c r="C6914" s="85"/>
      <c r="D6914" s="85"/>
      <c r="E6914" s="85"/>
      <c r="F6914" s="85"/>
      <c r="G6914" s="85"/>
      <c r="H6914" s="85"/>
    </row>
    <row r="6915" spans="1:8">
      <c r="A6915" s="85"/>
      <c r="B6915" s="85"/>
      <c r="C6915" s="85"/>
      <c r="D6915" s="85"/>
      <c r="E6915" s="85"/>
      <c r="F6915" s="85"/>
      <c r="G6915" s="85"/>
      <c r="H6915" s="85"/>
    </row>
    <row r="6916" spans="1:8">
      <c r="A6916" s="85"/>
      <c r="B6916" s="85"/>
      <c r="C6916" s="85"/>
      <c r="D6916" s="85"/>
      <c r="E6916" s="85"/>
      <c r="F6916" s="85"/>
      <c r="G6916" s="85"/>
      <c r="H6916" s="85"/>
    </row>
    <row r="6917" spans="1:8">
      <c r="A6917" s="85"/>
      <c r="B6917" s="85"/>
      <c r="C6917" s="85"/>
      <c r="D6917" s="85"/>
      <c r="E6917" s="85"/>
      <c r="F6917" s="85"/>
      <c r="G6917" s="85"/>
      <c r="H6917" s="85"/>
    </row>
    <row r="6918" spans="1:8">
      <c r="A6918" s="85"/>
      <c r="B6918" s="85"/>
      <c r="C6918" s="85"/>
      <c r="D6918" s="85"/>
      <c r="E6918" s="85"/>
      <c r="F6918" s="85"/>
      <c r="G6918" s="85"/>
      <c r="H6918" s="85"/>
    </row>
    <row r="6919" spans="1:8">
      <c r="A6919" s="85"/>
      <c r="B6919" s="85"/>
      <c r="C6919" s="85"/>
      <c r="D6919" s="85"/>
      <c r="E6919" s="85"/>
      <c r="F6919" s="85"/>
      <c r="G6919" s="85"/>
      <c r="H6919" s="85"/>
    </row>
    <row r="6920" spans="1:8">
      <c r="A6920" s="85"/>
      <c r="B6920" s="85"/>
      <c r="C6920" s="85"/>
      <c r="D6920" s="85"/>
      <c r="E6920" s="85"/>
      <c r="F6920" s="85"/>
      <c r="G6920" s="85"/>
      <c r="H6920" s="85"/>
    </row>
    <row r="6921" spans="1:8">
      <c r="A6921" s="85"/>
      <c r="B6921" s="85"/>
      <c r="C6921" s="85"/>
      <c r="D6921" s="85"/>
      <c r="E6921" s="85"/>
      <c r="F6921" s="85"/>
      <c r="G6921" s="85"/>
      <c r="H6921" s="85"/>
    </row>
    <row r="6922" spans="1:8">
      <c r="A6922" s="85"/>
      <c r="B6922" s="85"/>
      <c r="C6922" s="85"/>
      <c r="D6922" s="85"/>
      <c r="E6922" s="85"/>
      <c r="F6922" s="85"/>
      <c r="G6922" s="85"/>
      <c r="H6922" s="85"/>
    </row>
    <row r="6923" spans="1:8">
      <c r="A6923" s="85"/>
      <c r="B6923" s="85"/>
      <c r="C6923" s="85"/>
      <c r="D6923" s="85"/>
      <c r="E6923" s="85"/>
      <c r="F6923" s="85"/>
      <c r="G6923" s="85"/>
      <c r="H6923" s="85"/>
    </row>
    <row r="6924" spans="1:8">
      <c r="A6924" s="85"/>
      <c r="B6924" s="85"/>
      <c r="C6924" s="85"/>
      <c r="D6924" s="85"/>
      <c r="E6924" s="85"/>
      <c r="F6924" s="85"/>
      <c r="G6924" s="85"/>
      <c r="H6924" s="85"/>
    </row>
    <row r="6925" spans="1:8">
      <c r="A6925" s="85"/>
      <c r="B6925" s="85"/>
      <c r="C6925" s="85"/>
      <c r="D6925" s="85"/>
      <c r="E6925" s="85"/>
      <c r="F6925" s="85"/>
      <c r="G6925" s="85"/>
      <c r="H6925" s="85"/>
    </row>
    <row r="6926" spans="1:8">
      <c r="A6926" s="85"/>
      <c r="B6926" s="85"/>
      <c r="C6926" s="85"/>
      <c r="D6926" s="85"/>
      <c r="E6926" s="85"/>
      <c r="F6926" s="85"/>
      <c r="G6926" s="85"/>
      <c r="H6926" s="85"/>
    </row>
    <row r="6927" spans="1:8">
      <c r="A6927" s="85"/>
      <c r="B6927" s="85"/>
      <c r="C6927" s="85"/>
      <c r="D6927" s="85"/>
      <c r="E6927" s="85"/>
      <c r="F6927" s="85"/>
      <c r="G6927" s="85"/>
      <c r="H6927" s="85"/>
    </row>
    <row r="6928" spans="1:8">
      <c r="A6928" s="85"/>
      <c r="B6928" s="85"/>
      <c r="C6928" s="85"/>
      <c r="D6928" s="85"/>
      <c r="E6928" s="85"/>
      <c r="F6928" s="85"/>
      <c r="G6928" s="85"/>
      <c r="H6928" s="85"/>
    </row>
    <row r="6929" spans="1:8">
      <c r="A6929" s="85"/>
      <c r="B6929" s="85"/>
      <c r="C6929" s="85"/>
      <c r="D6929" s="85"/>
      <c r="E6929" s="85"/>
      <c r="F6929" s="85"/>
      <c r="G6929" s="85"/>
      <c r="H6929" s="85"/>
    </row>
    <row r="6930" spans="1:8">
      <c r="A6930" s="85"/>
      <c r="B6930" s="85"/>
      <c r="C6930" s="85"/>
      <c r="D6930" s="85"/>
      <c r="E6930" s="85"/>
      <c r="F6930" s="85"/>
      <c r="G6930" s="85"/>
      <c r="H6930" s="85"/>
    </row>
    <row r="6931" spans="1:8">
      <c r="A6931" s="85"/>
      <c r="B6931" s="85"/>
      <c r="C6931" s="85"/>
      <c r="D6931" s="85"/>
      <c r="E6931" s="85"/>
      <c r="F6931" s="85"/>
      <c r="G6931" s="85"/>
      <c r="H6931" s="85"/>
    </row>
    <row r="6932" spans="1:8">
      <c r="A6932" s="85"/>
      <c r="B6932" s="85"/>
      <c r="C6932" s="85"/>
      <c r="D6932" s="85"/>
      <c r="E6932" s="85"/>
      <c r="F6932" s="85"/>
      <c r="G6932" s="85"/>
      <c r="H6932" s="85"/>
    </row>
    <row r="6933" spans="1:8">
      <c r="A6933" s="85"/>
      <c r="B6933" s="85"/>
      <c r="C6933" s="85"/>
      <c r="D6933" s="85"/>
      <c r="E6933" s="85"/>
      <c r="F6933" s="85"/>
      <c r="G6933" s="85"/>
      <c r="H6933" s="85"/>
    </row>
    <row r="6934" spans="1:8">
      <c r="A6934" s="85"/>
      <c r="B6934" s="85"/>
      <c r="C6934" s="85"/>
      <c r="D6934" s="85"/>
      <c r="E6934" s="85"/>
      <c r="F6934" s="85"/>
      <c r="G6934" s="85"/>
      <c r="H6934" s="85"/>
    </row>
    <row r="6935" spans="1:8">
      <c r="A6935" s="85"/>
      <c r="B6935" s="85"/>
      <c r="C6935" s="85"/>
      <c r="D6935" s="85"/>
      <c r="E6935" s="85"/>
      <c r="F6935" s="85"/>
      <c r="G6935" s="85"/>
      <c r="H6935" s="85"/>
    </row>
    <row r="6936" spans="1:8">
      <c r="A6936" s="85"/>
      <c r="B6936" s="85"/>
      <c r="C6936" s="85"/>
      <c r="D6936" s="85"/>
      <c r="E6936" s="85"/>
      <c r="F6936" s="85"/>
      <c r="G6936" s="85"/>
      <c r="H6936" s="85"/>
    </row>
    <row r="6937" spans="1:8">
      <c r="A6937" s="85"/>
      <c r="B6937" s="85"/>
      <c r="C6937" s="85"/>
      <c r="D6937" s="85"/>
      <c r="E6937" s="85"/>
      <c r="F6937" s="85"/>
      <c r="G6937" s="85"/>
      <c r="H6937" s="85"/>
    </row>
    <row r="6938" spans="1:8">
      <c r="A6938" s="85"/>
      <c r="B6938" s="85"/>
      <c r="C6938" s="85"/>
      <c r="D6938" s="85"/>
      <c r="E6938" s="85"/>
      <c r="F6938" s="85"/>
      <c r="G6938" s="85"/>
      <c r="H6938" s="85"/>
    </row>
    <row r="6939" spans="1:8">
      <c r="A6939" s="85"/>
      <c r="B6939" s="85"/>
      <c r="C6939" s="85"/>
      <c r="D6939" s="85"/>
      <c r="E6939" s="85"/>
      <c r="F6939" s="85"/>
      <c r="G6939" s="85"/>
      <c r="H6939" s="85"/>
    </row>
    <row r="6940" spans="1:8">
      <c r="A6940" s="85"/>
      <c r="B6940" s="85"/>
      <c r="C6940" s="85"/>
      <c r="D6940" s="85"/>
      <c r="E6940" s="85"/>
      <c r="F6940" s="85"/>
      <c r="G6940" s="85"/>
      <c r="H6940" s="85"/>
    </row>
    <row r="6941" spans="1:8">
      <c r="A6941" s="85"/>
      <c r="B6941" s="85"/>
      <c r="C6941" s="85"/>
      <c r="D6941" s="85"/>
      <c r="E6941" s="85"/>
      <c r="F6941" s="85"/>
      <c r="G6941" s="85"/>
      <c r="H6941" s="85"/>
    </row>
    <row r="6942" spans="1:8">
      <c r="A6942" s="85"/>
      <c r="B6942" s="85"/>
      <c r="C6942" s="85"/>
      <c r="D6942" s="85"/>
      <c r="E6942" s="85"/>
      <c r="F6942" s="85"/>
      <c r="G6942" s="85"/>
      <c r="H6942" s="85"/>
    </row>
    <row r="6943" spans="1:8">
      <c r="A6943" s="85"/>
      <c r="B6943" s="85"/>
      <c r="C6943" s="85"/>
      <c r="D6943" s="85"/>
      <c r="E6943" s="85"/>
      <c r="F6943" s="85"/>
      <c r="G6943" s="85"/>
      <c r="H6943" s="85"/>
    </row>
    <row r="6944" spans="1:8">
      <c r="A6944" s="85"/>
      <c r="B6944" s="85"/>
      <c r="C6944" s="85"/>
      <c r="D6944" s="85"/>
      <c r="E6944" s="85"/>
      <c r="F6944" s="85"/>
      <c r="G6944" s="85"/>
      <c r="H6944" s="85"/>
    </row>
    <row r="6945" spans="1:8">
      <c r="A6945" s="85"/>
      <c r="B6945" s="85"/>
      <c r="C6945" s="85"/>
      <c r="D6945" s="85"/>
      <c r="E6945" s="85"/>
      <c r="F6945" s="85"/>
      <c r="G6945" s="85"/>
      <c r="H6945" s="85"/>
    </row>
    <row r="6946" spans="1:8">
      <c r="A6946" s="85"/>
      <c r="B6946" s="85"/>
      <c r="C6946" s="85"/>
      <c r="D6946" s="85"/>
      <c r="E6946" s="85"/>
      <c r="F6946" s="85"/>
      <c r="G6946" s="85"/>
      <c r="H6946" s="85"/>
    </row>
    <row r="6947" spans="1:8">
      <c r="A6947" s="85"/>
      <c r="B6947" s="85"/>
      <c r="C6947" s="85"/>
      <c r="D6947" s="85"/>
      <c r="E6947" s="85"/>
      <c r="F6947" s="85"/>
      <c r="G6947" s="85"/>
      <c r="H6947" s="85"/>
    </row>
    <row r="6948" spans="1:8">
      <c r="A6948" s="85"/>
      <c r="B6948" s="85"/>
      <c r="C6948" s="85"/>
      <c r="D6948" s="85"/>
      <c r="E6948" s="85"/>
      <c r="F6948" s="85"/>
      <c r="G6948" s="85"/>
      <c r="H6948" s="85"/>
    </row>
    <row r="6949" spans="1:8">
      <c r="A6949" s="85"/>
      <c r="B6949" s="85"/>
      <c r="C6949" s="85"/>
      <c r="D6949" s="85"/>
      <c r="E6949" s="85"/>
      <c r="F6949" s="85"/>
      <c r="G6949" s="85"/>
      <c r="H6949" s="85"/>
    </row>
    <row r="6950" spans="1:8">
      <c r="A6950" s="85"/>
      <c r="B6950" s="85"/>
      <c r="C6950" s="85"/>
      <c r="D6950" s="85"/>
      <c r="E6950" s="85"/>
      <c r="F6950" s="85"/>
      <c r="G6950" s="85"/>
      <c r="H6950" s="85"/>
    </row>
    <row r="6951" spans="1:8">
      <c r="A6951" s="85"/>
      <c r="B6951" s="85"/>
      <c r="C6951" s="85"/>
      <c r="D6951" s="85"/>
      <c r="E6951" s="85"/>
      <c r="F6951" s="85"/>
      <c r="G6951" s="85"/>
      <c r="H6951" s="85"/>
    </row>
    <row r="6952" spans="1:8">
      <c r="A6952" s="85"/>
      <c r="B6952" s="85"/>
      <c r="C6952" s="85"/>
      <c r="D6952" s="85"/>
      <c r="E6952" s="85"/>
      <c r="F6952" s="85"/>
      <c r="G6952" s="85"/>
      <c r="H6952" s="85"/>
    </row>
    <row r="6953" spans="1:8">
      <c r="A6953" s="85"/>
      <c r="B6953" s="85"/>
      <c r="C6953" s="85"/>
      <c r="D6953" s="85"/>
      <c r="E6953" s="85"/>
      <c r="F6953" s="85"/>
      <c r="G6953" s="85"/>
      <c r="H6953" s="85"/>
    </row>
    <row r="6954" spans="1:8">
      <c r="A6954" s="85"/>
      <c r="B6954" s="85"/>
      <c r="C6954" s="85"/>
      <c r="D6954" s="85"/>
      <c r="E6954" s="85"/>
      <c r="F6954" s="85"/>
      <c r="G6954" s="85"/>
      <c r="H6954" s="85"/>
    </row>
    <row r="6955" spans="1:8">
      <c r="A6955" s="85"/>
      <c r="B6955" s="85"/>
      <c r="C6955" s="85"/>
      <c r="D6955" s="85"/>
      <c r="E6955" s="85"/>
      <c r="F6955" s="85"/>
      <c r="G6955" s="85"/>
      <c r="H6955" s="85"/>
    </row>
    <row r="6956" spans="1:8">
      <c r="A6956" s="85"/>
      <c r="B6956" s="85"/>
      <c r="C6956" s="85"/>
      <c r="D6956" s="85"/>
      <c r="E6956" s="85"/>
      <c r="F6956" s="85"/>
      <c r="G6956" s="85"/>
      <c r="H6956" s="85"/>
    </row>
    <row r="6957" spans="1:8">
      <c r="A6957" s="85"/>
      <c r="B6957" s="85"/>
      <c r="C6957" s="85"/>
      <c r="D6957" s="85"/>
      <c r="E6957" s="85"/>
      <c r="F6957" s="85"/>
      <c r="G6957" s="85"/>
      <c r="H6957" s="85"/>
    </row>
    <row r="6958" spans="1:8">
      <c r="A6958" s="85"/>
      <c r="B6958" s="85"/>
      <c r="C6958" s="85"/>
      <c r="D6958" s="85"/>
      <c r="E6958" s="85"/>
      <c r="F6958" s="85"/>
      <c r="G6958" s="85"/>
      <c r="H6958" s="85"/>
    </row>
    <row r="6959" spans="1:8">
      <c r="A6959" s="85"/>
      <c r="B6959" s="85"/>
      <c r="C6959" s="85"/>
      <c r="D6959" s="85"/>
      <c r="E6959" s="85"/>
      <c r="F6959" s="85"/>
      <c r="G6959" s="85"/>
      <c r="H6959" s="85"/>
    </row>
    <row r="6960" spans="1:8">
      <c r="A6960" s="85"/>
      <c r="B6960" s="85"/>
      <c r="C6960" s="85"/>
      <c r="D6960" s="85"/>
      <c r="E6960" s="85"/>
      <c r="F6960" s="85"/>
      <c r="G6960" s="85"/>
      <c r="H6960" s="85"/>
    </row>
    <row r="6961" spans="1:8">
      <c r="A6961" s="85"/>
      <c r="B6961" s="85"/>
      <c r="C6961" s="85"/>
      <c r="D6961" s="85"/>
      <c r="E6961" s="85"/>
      <c r="F6961" s="85"/>
      <c r="G6961" s="85"/>
      <c r="H6961" s="85"/>
    </row>
    <row r="6962" spans="1:8">
      <c r="A6962" s="85"/>
      <c r="B6962" s="85"/>
      <c r="C6962" s="85"/>
      <c r="D6962" s="85"/>
      <c r="E6962" s="85"/>
      <c r="F6962" s="85"/>
      <c r="G6962" s="85"/>
      <c r="H6962" s="85"/>
    </row>
    <row r="6963" spans="1:8">
      <c r="A6963" s="85"/>
      <c r="B6963" s="85"/>
      <c r="C6963" s="85"/>
      <c r="D6963" s="85"/>
      <c r="E6963" s="85"/>
      <c r="F6963" s="85"/>
      <c r="G6963" s="85"/>
      <c r="H6963" s="85"/>
    </row>
    <row r="6964" spans="1:8">
      <c r="A6964" s="85"/>
      <c r="B6964" s="85"/>
      <c r="C6964" s="85"/>
      <c r="D6964" s="85"/>
      <c r="E6964" s="85"/>
      <c r="F6964" s="85"/>
      <c r="G6964" s="85"/>
      <c r="H6964" s="85"/>
    </row>
    <row r="6965" spans="1:8">
      <c r="A6965" s="85"/>
      <c r="B6965" s="85"/>
      <c r="C6965" s="85"/>
      <c r="D6965" s="85"/>
      <c r="E6965" s="85"/>
      <c r="F6965" s="85"/>
      <c r="G6965" s="85"/>
      <c r="H6965" s="85"/>
    </row>
    <row r="6966" spans="1:8">
      <c r="A6966" s="85"/>
      <c r="B6966" s="85"/>
      <c r="C6966" s="85"/>
      <c r="D6966" s="85"/>
      <c r="E6966" s="85"/>
      <c r="F6966" s="85"/>
      <c r="G6966" s="85"/>
      <c r="H6966" s="85"/>
    </row>
    <row r="6967" spans="1:8">
      <c r="A6967" s="85"/>
      <c r="B6967" s="85"/>
      <c r="C6967" s="85"/>
      <c r="D6967" s="85"/>
      <c r="E6967" s="85"/>
      <c r="F6967" s="85"/>
      <c r="G6967" s="85"/>
      <c r="H6967" s="85"/>
    </row>
    <row r="6968" spans="1:8">
      <c r="A6968" s="85"/>
      <c r="B6968" s="85"/>
      <c r="C6968" s="85"/>
      <c r="D6968" s="85"/>
      <c r="E6968" s="85"/>
      <c r="F6968" s="85"/>
      <c r="G6968" s="85"/>
      <c r="H6968" s="85"/>
    </row>
    <row r="6969" spans="1:8">
      <c r="A6969" s="85"/>
      <c r="B6969" s="85"/>
      <c r="C6969" s="85"/>
      <c r="D6969" s="85"/>
      <c r="E6969" s="85"/>
      <c r="F6969" s="85"/>
      <c r="G6969" s="85"/>
      <c r="H6969" s="85"/>
    </row>
    <row r="6970" spans="1:8">
      <c r="A6970" s="85"/>
      <c r="B6970" s="85"/>
      <c r="C6970" s="85"/>
      <c r="D6970" s="85"/>
      <c r="E6970" s="85"/>
      <c r="F6970" s="85"/>
      <c r="G6970" s="85"/>
      <c r="H6970" s="85"/>
    </row>
    <row r="6971" spans="1:8">
      <c r="A6971" s="85"/>
      <c r="B6971" s="85"/>
      <c r="C6971" s="85"/>
      <c r="D6971" s="85"/>
      <c r="E6971" s="85"/>
      <c r="F6971" s="85"/>
      <c r="G6971" s="85"/>
      <c r="H6971" s="85"/>
    </row>
    <row r="6972" spans="1:8">
      <c r="A6972" s="85"/>
      <c r="B6972" s="85"/>
      <c r="C6972" s="85"/>
      <c r="D6972" s="85"/>
      <c r="E6972" s="85"/>
      <c r="F6972" s="85"/>
      <c r="G6972" s="85"/>
      <c r="H6972" s="85"/>
    </row>
    <row r="6973" spans="1:8">
      <c r="A6973" s="85"/>
      <c r="B6973" s="85"/>
      <c r="C6973" s="85"/>
      <c r="D6973" s="85"/>
      <c r="E6973" s="85"/>
      <c r="F6973" s="85"/>
      <c r="G6973" s="85"/>
      <c r="H6973" s="85"/>
    </row>
    <row r="6974" spans="1:8">
      <c r="A6974" s="85"/>
      <c r="B6974" s="85"/>
      <c r="C6974" s="85"/>
      <c r="D6974" s="85"/>
      <c r="E6974" s="85"/>
      <c r="F6974" s="85"/>
      <c r="G6974" s="85"/>
      <c r="H6974" s="85"/>
    </row>
    <row r="6975" spans="1:8">
      <c r="A6975" s="85"/>
      <c r="B6975" s="85"/>
      <c r="C6975" s="85"/>
      <c r="D6975" s="85"/>
      <c r="E6975" s="85"/>
      <c r="F6975" s="85"/>
      <c r="G6975" s="85"/>
      <c r="H6975" s="85"/>
    </row>
    <row r="6976" spans="1:8">
      <c r="A6976" s="85"/>
      <c r="B6976" s="85"/>
      <c r="C6976" s="85"/>
      <c r="D6976" s="85"/>
      <c r="E6976" s="85"/>
      <c r="F6976" s="85"/>
      <c r="G6976" s="85"/>
      <c r="H6976" s="85"/>
    </row>
    <row r="6977" spans="1:8">
      <c r="A6977" s="85"/>
      <c r="B6977" s="85"/>
      <c r="C6977" s="85"/>
      <c r="D6977" s="85"/>
      <c r="E6977" s="85"/>
      <c r="F6977" s="85"/>
      <c r="G6977" s="85"/>
      <c r="H6977" s="85"/>
    </row>
    <row r="6978" spans="1:8">
      <c r="A6978" s="85"/>
      <c r="B6978" s="85"/>
      <c r="C6978" s="85"/>
      <c r="D6978" s="85"/>
      <c r="E6978" s="85"/>
      <c r="F6978" s="85"/>
      <c r="G6978" s="85"/>
      <c r="H6978" s="85"/>
    </row>
    <row r="6979" spans="1:8">
      <c r="A6979" s="85"/>
      <c r="B6979" s="85"/>
      <c r="C6979" s="85"/>
      <c r="D6979" s="85"/>
      <c r="E6979" s="85"/>
      <c r="F6979" s="85"/>
      <c r="G6979" s="85"/>
      <c r="H6979" s="85"/>
    </row>
    <row r="6980" spans="1:8">
      <c r="A6980" s="85"/>
      <c r="B6980" s="85"/>
      <c r="C6980" s="85"/>
      <c r="D6980" s="85"/>
      <c r="E6980" s="85"/>
      <c r="F6980" s="85"/>
      <c r="G6980" s="85"/>
      <c r="H6980" s="85"/>
    </row>
    <row r="6981" spans="1:8">
      <c r="A6981" s="85"/>
      <c r="B6981" s="85"/>
      <c r="C6981" s="85"/>
      <c r="D6981" s="85"/>
      <c r="E6981" s="85"/>
      <c r="F6981" s="85"/>
      <c r="G6981" s="85"/>
      <c r="H6981" s="85"/>
    </row>
    <row r="6982" spans="1:8">
      <c r="A6982" s="85"/>
      <c r="B6982" s="85"/>
      <c r="C6982" s="85"/>
      <c r="D6982" s="85"/>
      <c r="E6982" s="85"/>
      <c r="F6982" s="85"/>
      <c r="G6982" s="85"/>
      <c r="H6982" s="85"/>
    </row>
    <row r="6983" spans="1:8">
      <c r="A6983" s="85"/>
      <c r="B6983" s="85"/>
      <c r="C6983" s="85"/>
      <c r="D6983" s="85"/>
      <c r="E6983" s="85"/>
      <c r="F6983" s="85"/>
      <c r="G6983" s="85"/>
      <c r="H6983" s="85"/>
    </row>
    <row r="6984" spans="1:8">
      <c r="A6984" s="85"/>
      <c r="B6984" s="85"/>
      <c r="C6984" s="85"/>
      <c r="D6984" s="85"/>
      <c r="E6984" s="85"/>
      <c r="F6984" s="85"/>
      <c r="G6984" s="85"/>
      <c r="H6984" s="85"/>
    </row>
    <row r="6985" spans="1:8">
      <c r="A6985" s="85"/>
      <c r="B6985" s="85"/>
      <c r="C6985" s="85"/>
      <c r="D6985" s="85"/>
      <c r="E6985" s="85"/>
      <c r="F6985" s="85"/>
      <c r="G6985" s="85"/>
      <c r="H6985" s="85"/>
    </row>
    <row r="6986" spans="1:8">
      <c r="A6986" s="85"/>
      <c r="B6986" s="85"/>
      <c r="C6986" s="85"/>
      <c r="D6986" s="85"/>
      <c r="E6986" s="85"/>
      <c r="F6986" s="85"/>
      <c r="G6986" s="85"/>
      <c r="H6986" s="85"/>
    </row>
    <row r="6987" spans="1:8">
      <c r="A6987" s="85"/>
      <c r="B6987" s="85"/>
      <c r="C6987" s="85"/>
      <c r="D6987" s="85"/>
      <c r="E6987" s="85"/>
      <c r="F6987" s="85"/>
      <c r="G6987" s="85"/>
      <c r="H6987" s="85"/>
    </row>
    <row r="6988" spans="1:8">
      <c r="A6988" s="85"/>
      <c r="B6988" s="85"/>
      <c r="C6988" s="85"/>
      <c r="D6988" s="85"/>
      <c r="E6988" s="85"/>
      <c r="F6988" s="85"/>
      <c r="G6988" s="85"/>
      <c r="H6988" s="85"/>
    </row>
    <row r="6989" spans="1:8">
      <c r="A6989" s="85"/>
      <c r="B6989" s="85"/>
      <c r="C6989" s="85"/>
      <c r="D6989" s="85"/>
      <c r="E6989" s="85"/>
      <c r="F6989" s="85"/>
      <c r="G6989" s="85"/>
      <c r="H6989" s="85"/>
    </row>
    <row r="6990" spans="1:8">
      <c r="A6990" s="85"/>
      <c r="B6990" s="85"/>
      <c r="C6990" s="85"/>
      <c r="D6990" s="85"/>
      <c r="E6990" s="85"/>
      <c r="F6990" s="85"/>
      <c r="G6990" s="85"/>
      <c r="H6990" s="85"/>
    </row>
    <row r="6991" spans="1:8">
      <c r="A6991" s="85"/>
      <c r="B6991" s="85"/>
      <c r="C6991" s="85"/>
      <c r="D6991" s="85"/>
      <c r="E6991" s="85"/>
      <c r="F6991" s="85"/>
      <c r="G6991" s="85"/>
      <c r="H6991" s="85"/>
    </row>
    <row r="6992" spans="1:8">
      <c r="A6992" s="85"/>
      <c r="B6992" s="85"/>
      <c r="C6992" s="85"/>
      <c r="D6992" s="85"/>
      <c r="E6992" s="85"/>
      <c r="F6992" s="85"/>
      <c r="G6992" s="85"/>
      <c r="H6992" s="85"/>
    </row>
    <row r="6993" spans="1:8">
      <c r="A6993" s="85"/>
      <c r="B6993" s="85"/>
      <c r="C6993" s="85"/>
      <c r="D6993" s="85"/>
      <c r="E6993" s="85"/>
      <c r="F6993" s="85"/>
      <c r="G6993" s="85"/>
      <c r="H6993" s="85"/>
    </row>
    <row r="6994" spans="1:8">
      <c r="A6994" s="85"/>
      <c r="B6994" s="85"/>
      <c r="C6994" s="85"/>
      <c r="D6994" s="85"/>
      <c r="E6994" s="85"/>
      <c r="F6994" s="85"/>
      <c r="G6994" s="85"/>
      <c r="H6994" s="85"/>
    </row>
    <row r="6995" spans="1:8">
      <c r="A6995" s="85"/>
      <c r="B6995" s="85"/>
      <c r="C6995" s="85"/>
      <c r="D6995" s="85"/>
      <c r="E6995" s="85"/>
      <c r="F6995" s="85"/>
      <c r="G6995" s="85"/>
      <c r="H6995" s="85"/>
    </row>
    <row r="6996" spans="1:8">
      <c r="A6996" s="85"/>
      <c r="B6996" s="85"/>
      <c r="C6996" s="85"/>
      <c r="D6996" s="85"/>
      <c r="E6996" s="85"/>
      <c r="F6996" s="85"/>
      <c r="G6996" s="85"/>
      <c r="H6996" s="85"/>
    </row>
    <row r="6997" spans="1:8">
      <c r="A6997" s="85"/>
      <c r="B6997" s="85"/>
      <c r="C6997" s="85"/>
      <c r="D6997" s="85"/>
      <c r="E6997" s="85"/>
      <c r="F6997" s="85"/>
      <c r="G6997" s="85"/>
      <c r="H6997" s="85"/>
    </row>
    <row r="6998" spans="1:8">
      <c r="A6998" s="85"/>
      <c r="B6998" s="85"/>
      <c r="C6998" s="85"/>
      <c r="D6998" s="85"/>
      <c r="E6998" s="85"/>
      <c r="F6998" s="85"/>
      <c r="G6998" s="85"/>
      <c r="H6998" s="85"/>
    </row>
    <row r="6999" spans="1:8">
      <c r="A6999" s="85"/>
      <c r="B6999" s="85"/>
      <c r="C6999" s="85"/>
      <c r="D6999" s="85"/>
      <c r="E6999" s="85"/>
      <c r="F6999" s="85"/>
      <c r="G6999" s="85"/>
      <c r="H6999" s="85"/>
    </row>
    <row r="7000" spans="1:8">
      <c r="A7000" s="85"/>
      <c r="B7000" s="85"/>
      <c r="C7000" s="85"/>
      <c r="D7000" s="85"/>
      <c r="E7000" s="85"/>
      <c r="F7000" s="85"/>
      <c r="G7000" s="85"/>
      <c r="H7000" s="85"/>
    </row>
    <row r="7001" spans="1:8">
      <c r="A7001" s="85"/>
      <c r="B7001" s="85"/>
      <c r="C7001" s="85"/>
      <c r="D7001" s="85"/>
      <c r="E7001" s="85"/>
      <c r="F7001" s="85"/>
      <c r="G7001" s="85"/>
      <c r="H7001" s="85"/>
    </row>
    <row r="7002" spans="1:8">
      <c r="A7002" s="85"/>
      <c r="B7002" s="85"/>
      <c r="C7002" s="85"/>
      <c r="D7002" s="85"/>
      <c r="E7002" s="85"/>
      <c r="F7002" s="85"/>
      <c r="G7002" s="85"/>
      <c r="H7002" s="85"/>
    </row>
    <row r="7003" spans="1:8">
      <c r="A7003" s="85"/>
      <c r="B7003" s="85"/>
      <c r="C7003" s="85"/>
      <c r="D7003" s="85"/>
      <c r="E7003" s="85"/>
      <c r="F7003" s="85"/>
      <c r="G7003" s="85"/>
      <c r="H7003" s="85"/>
    </row>
    <row r="7004" spans="1:8">
      <c r="A7004" s="85"/>
      <c r="B7004" s="85"/>
      <c r="C7004" s="85"/>
      <c r="D7004" s="85"/>
      <c r="E7004" s="85"/>
      <c r="F7004" s="85"/>
      <c r="G7004" s="85"/>
      <c r="H7004" s="85"/>
    </row>
    <row r="7005" spans="1:8">
      <c r="A7005" s="85"/>
      <c r="B7005" s="85"/>
      <c r="C7005" s="85"/>
      <c r="D7005" s="85"/>
      <c r="E7005" s="85"/>
      <c r="F7005" s="85"/>
      <c r="G7005" s="85"/>
      <c r="H7005" s="85"/>
    </row>
    <row r="7006" spans="1:8">
      <c r="A7006" s="85"/>
      <c r="B7006" s="85"/>
      <c r="C7006" s="85"/>
      <c r="D7006" s="85"/>
      <c r="E7006" s="85"/>
      <c r="F7006" s="85"/>
      <c r="G7006" s="85"/>
      <c r="H7006" s="85"/>
    </row>
    <row r="7007" spans="1:8">
      <c r="A7007" s="85"/>
      <c r="B7007" s="85"/>
      <c r="C7007" s="85"/>
      <c r="D7007" s="85"/>
      <c r="E7007" s="85"/>
      <c r="F7007" s="85"/>
      <c r="G7007" s="85"/>
      <c r="H7007" s="85"/>
    </row>
    <row r="7008" spans="1:8">
      <c r="A7008" s="85"/>
      <c r="B7008" s="85"/>
      <c r="C7008" s="85"/>
      <c r="D7008" s="85"/>
      <c r="E7008" s="85"/>
      <c r="F7008" s="85"/>
      <c r="G7008" s="85"/>
      <c r="H7008" s="85"/>
    </row>
    <row r="7009" spans="1:8">
      <c r="A7009" s="85"/>
      <c r="B7009" s="85"/>
      <c r="C7009" s="85"/>
      <c r="D7009" s="85"/>
      <c r="E7009" s="85"/>
      <c r="F7009" s="85"/>
      <c r="G7009" s="85"/>
      <c r="H7009" s="85"/>
    </row>
    <row r="7010" spans="1:8">
      <c r="A7010" s="85"/>
      <c r="B7010" s="85"/>
      <c r="C7010" s="85"/>
      <c r="D7010" s="85"/>
      <c r="E7010" s="85"/>
      <c r="F7010" s="85"/>
      <c r="G7010" s="85"/>
      <c r="H7010" s="85"/>
    </row>
    <row r="7011" spans="1:8">
      <c r="A7011" s="85"/>
      <c r="B7011" s="85"/>
      <c r="C7011" s="85"/>
      <c r="D7011" s="85"/>
      <c r="E7011" s="85"/>
      <c r="F7011" s="85"/>
      <c r="G7011" s="85"/>
      <c r="H7011" s="85"/>
    </row>
    <row r="7012" spans="1:8">
      <c r="A7012" s="85"/>
      <c r="B7012" s="85"/>
      <c r="C7012" s="85"/>
      <c r="D7012" s="85"/>
      <c r="E7012" s="85"/>
      <c r="F7012" s="85"/>
      <c r="G7012" s="85"/>
      <c r="H7012" s="85"/>
    </row>
    <row r="7013" spans="1:8">
      <c r="A7013" s="85"/>
      <c r="B7013" s="85"/>
      <c r="C7013" s="85"/>
      <c r="D7013" s="85"/>
      <c r="E7013" s="85"/>
      <c r="F7013" s="85"/>
      <c r="G7013" s="85"/>
      <c r="H7013" s="85"/>
    </row>
    <row r="7014" spans="1:8">
      <c r="A7014" s="85"/>
      <c r="B7014" s="85"/>
      <c r="C7014" s="85"/>
      <c r="D7014" s="85"/>
      <c r="E7014" s="85"/>
      <c r="F7014" s="85"/>
      <c r="G7014" s="85"/>
      <c r="H7014" s="85"/>
    </row>
    <row r="7015" spans="1:8">
      <c r="A7015" s="85"/>
      <c r="B7015" s="85"/>
      <c r="C7015" s="85"/>
      <c r="D7015" s="85"/>
      <c r="E7015" s="85"/>
      <c r="F7015" s="85"/>
      <c r="G7015" s="85"/>
      <c r="H7015" s="85"/>
    </row>
    <row r="7016" spans="1:8">
      <c r="A7016" s="85"/>
      <c r="B7016" s="85"/>
      <c r="C7016" s="85"/>
      <c r="D7016" s="85"/>
      <c r="E7016" s="85"/>
      <c r="F7016" s="85"/>
      <c r="G7016" s="85"/>
      <c r="H7016" s="85"/>
    </row>
    <row r="7017" spans="1:8">
      <c r="A7017" s="85"/>
      <c r="B7017" s="85"/>
      <c r="C7017" s="85"/>
      <c r="D7017" s="85"/>
      <c r="E7017" s="85"/>
      <c r="F7017" s="85"/>
      <c r="G7017" s="85"/>
      <c r="H7017" s="85"/>
    </row>
    <row r="7018" spans="1:8">
      <c r="A7018" s="85"/>
      <c r="B7018" s="85"/>
      <c r="C7018" s="85"/>
      <c r="D7018" s="85"/>
      <c r="E7018" s="85"/>
      <c r="F7018" s="85"/>
      <c r="G7018" s="85"/>
      <c r="H7018" s="85"/>
    </row>
    <row r="7019" spans="1:8">
      <c r="A7019" s="85"/>
      <c r="B7019" s="85"/>
      <c r="C7019" s="85"/>
      <c r="D7019" s="85"/>
      <c r="E7019" s="85"/>
      <c r="F7019" s="85"/>
      <c r="G7019" s="85"/>
      <c r="H7019" s="85"/>
    </row>
    <row r="7020" spans="1:8">
      <c r="A7020" s="85"/>
      <c r="B7020" s="85"/>
      <c r="C7020" s="85"/>
      <c r="D7020" s="85"/>
      <c r="E7020" s="85"/>
      <c r="F7020" s="85"/>
      <c r="G7020" s="85"/>
      <c r="H7020" s="85"/>
    </row>
    <row r="7021" spans="1:8">
      <c r="A7021" s="85"/>
      <c r="B7021" s="85"/>
      <c r="C7021" s="85"/>
      <c r="D7021" s="85"/>
      <c r="E7021" s="85"/>
      <c r="F7021" s="85"/>
      <c r="G7021" s="85"/>
      <c r="H7021" s="85"/>
    </row>
    <row r="7022" spans="1:8">
      <c r="A7022" s="85"/>
      <c r="B7022" s="85"/>
      <c r="C7022" s="85"/>
      <c r="D7022" s="85"/>
      <c r="E7022" s="85"/>
      <c r="F7022" s="85"/>
      <c r="G7022" s="85"/>
      <c r="H7022" s="85"/>
    </row>
    <row r="7023" spans="1:8">
      <c r="A7023" s="85"/>
      <c r="B7023" s="85"/>
      <c r="C7023" s="85"/>
      <c r="D7023" s="85"/>
      <c r="E7023" s="85"/>
      <c r="F7023" s="85"/>
      <c r="G7023" s="85"/>
      <c r="H7023" s="85"/>
    </row>
    <row r="7024" spans="1:8">
      <c r="A7024" s="85"/>
      <c r="B7024" s="85"/>
      <c r="C7024" s="85"/>
      <c r="D7024" s="85"/>
      <c r="E7024" s="85"/>
      <c r="F7024" s="85"/>
      <c r="G7024" s="85"/>
      <c r="H7024" s="85"/>
    </row>
    <row r="7025" spans="1:8">
      <c r="A7025" s="85"/>
      <c r="B7025" s="85"/>
      <c r="C7025" s="85"/>
      <c r="D7025" s="85"/>
      <c r="E7025" s="85"/>
      <c r="F7025" s="85"/>
      <c r="G7025" s="85"/>
      <c r="H7025" s="85"/>
    </row>
    <row r="7026" spans="1:8">
      <c r="A7026" s="85"/>
      <c r="B7026" s="85"/>
      <c r="C7026" s="85"/>
      <c r="D7026" s="85"/>
      <c r="E7026" s="85"/>
      <c r="F7026" s="85"/>
      <c r="G7026" s="85"/>
      <c r="H7026" s="85"/>
    </row>
    <row r="7027" spans="1:8">
      <c r="A7027" s="85"/>
      <c r="B7027" s="85"/>
      <c r="C7027" s="85"/>
      <c r="D7027" s="85"/>
      <c r="E7027" s="85"/>
      <c r="F7027" s="85"/>
      <c r="G7027" s="85"/>
      <c r="H7027" s="85"/>
    </row>
    <row r="7028" spans="1:8">
      <c r="A7028" s="85"/>
      <c r="B7028" s="85"/>
      <c r="C7028" s="85"/>
      <c r="D7028" s="85"/>
      <c r="E7028" s="85"/>
      <c r="F7028" s="85"/>
      <c r="G7028" s="85"/>
      <c r="H7028" s="85"/>
    </row>
    <row r="7029" spans="1:8">
      <c r="A7029" s="85"/>
      <c r="B7029" s="85"/>
      <c r="C7029" s="85"/>
      <c r="D7029" s="85"/>
      <c r="E7029" s="85"/>
      <c r="F7029" s="85"/>
      <c r="G7029" s="85"/>
      <c r="H7029" s="85"/>
    </row>
    <row r="7030" spans="1:8">
      <c r="A7030" s="85"/>
      <c r="B7030" s="85"/>
      <c r="C7030" s="85"/>
      <c r="D7030" s="85"/>
      <c r="E7030" s="85"/>
      <c r="F7030" s="85"/>
      <c r="G7030" s="85"/>
      <c r="H7030" s="85"/>
    </row>
    <row r="7031" spans="1:8">
      <c r="A7031" s="85"/>
      <c r="B7031" s="85"/>
      <c r="C7031" s="85"/>
      <c r="D7031" s="85"/>
      <c r="E7031" s="85"/>
      <c r="F7031" s="85"/>
      <c r="G7031" s="85"/>
      <c r="H7031" s="85"/>
    </row>
    <row r="7032" spans="1:8">
      <c r="A7032" s="85"/>
      <c r="B7032" s="85"/>
      <c r="C7032" s="85"/>
      <c r="D7032" s="85"/>
      <c r="E7032" s="85"/>
      <c r="F7032" s="85"/>
      <c r="G7032" s="85"/>
      <c r="H7032" s="85"/>
    </row>
    <row r="7033" spans="1:8">
      <c r="A7033" s="85"/>
      <c r="B7033" s="85"/>
      <c r="C7033" s="85"/>
      <c r="D7033" s="85"/>
      <c r="E7033" s="85"/>
      <c r="F7033" s="85"/>
      <c r="G7033" s="85"/>
      <c r="H7033" s="85"/>
    </row>
    <row r="7034" spans="1:8">
      <c r="A7034" s="85"/>
      <c r="B7034" s="85"/>
      <c r="C7034" s="85"/>
      <c r="D7034" s="85"/>
      <c r="E7034" s="85"/>
      <c r="F7034" s="85"/>
      <c r="G7034" s="85"/>
      <c r="H7034" s="85"/>
    </row>
    <row r="7035" spans="1:8">
      <c r="A7035" s="85"/>
      <c r="B7035" s="85"/>
      <c r="C7035" s="85"/>
      <c r="D7035" s="85"/>
      <c r="E7035" s="85"/>
      <c r="F7035" s="85"/>
      <c r="G7035" s="85"/>
      <c r="H7035" s="85"/>
    </row>
    <row r="7036" spans="1:8">
      <c r="A7036" s="85"/>
      <c r="B7036" s="85"/>
      <c r="C7036" s="85"/>
      <c r="D7036" s="85"/>
      <c r="E7036" s="85"/>
      <c r="F7036" s="85"/>
      <c r="G7036" s="85"/>
      <c r="H7036" s="85"/>
    </row>
    <row r="7037" spans="1:8">
      <c r="A7037" s="85"/>
      <c r="B7037" s="85"/>
      <c r="C7037" s="85"/>
      <c r="D7037" s="85"/>
      <c r="E7037" s="85"/>
      <c r="F7037" s="85"/>
      <c r="G7037" s="85"/>
      <c r="H7037" s="85"/>
    </row>
    <row r="7038" spans="1:8">
      <c r="A7038" s="85"/>
      <c r="B7038" s="85"/>
      <c r="C7038" s="85"/>
      <c r="D7038" s="85"/>
      <c r="E7038" s="85"/>
      <c r="F7038" s="85"/>
      <c r="G7038" s="85"/>
      <c r="H7038" s="85"/>
    </row>
    <row r="7039" spans="1:8">
      <c r="A7039" s="85"/>
      <c r="B7039" s="85"/>
      <c r="C7039" s="85"/>
      <c r="D7039" s="85"/>
      <c r="E7039" s="85"/>
      <c r="F7039" s="85"/>
      <c r="G7039" s="85"/>
      <c r="H7039" s="85"/>
    </row>
    <row r="7040" spans="1:8">
      <c r="A7040" s="85"/>
      <c r="B7040" s="85"/>
      <c r="C7040" s="85"/>
      <c r="D7040" s="85"/>
      <c r="E7040" s="85"/>
      <c r="F7040" s="85"/>
      <c r="G7040" s="85"/>
      <c r="H7040" s="85"/>
    </row>
    <row r="7041" spans="1:8">
      <c r="A7041" s="85"/>
      <c r="B7041" s="85"/>
      <c r="C7041" s="85"/>
      <c r="D7041" s="85"/>
      <c r="E7041" s="85"/>
      <c r="F7041" s="85"/>
      <c r="G7041" s="85"/>
      <c r="H7041" s="85"/>
    </row>
    <row r="7042" spans="1:8">
      <c r="A7042" s="85"/>
      <c r="B7042" s="85"/>
      <c r="C7042" s="85"/>
      <c r="D7042" s="85"/>
      <c r="E7042" s="85"/>
      <c r="F7042" s="85"/>
      <c r="G7042" s="85"/>
      <c r="H7042" s="85"/>
    </row>
    <row r="7043" spans="1:8">
      <c r="A7043" s="85"/>
      <c r="B7043" s="85"/>
      <c r="C7043" s="85"/>
      <c r="D7043" s="85"/>
      <c r="E7043" s="85"/>
      <c r="F7043" s="85"/>
      <c r="G7043" s="85"/>
      <c r="H7043" s="85"/>
    </row>
    <row r="7044" spans="1:8">
      <c r="A7044" s="85"/>
      <c r="B7044" s="85"/>
      <c r="C7044" s="85"/>
      <c r="D7044" s="85"/>
      <c r="E7044" s="85"/>
      <c r="F7044" s="85"/>
      <c r="G7044" s="85"/>
      <c r="H7044" s="85"/>
    </row>
    <row r="7045" spans="1:8">
      <c r="A7045" s="85"/>
      <c r="B7045" s="85"/>
      <c r="C7045" s="85"/>
      <c r="D7045" s="85"/>
      <c r="E7045" s="85"/>
      <c r="F7045" s="85"/>
      <c r="G7045" s="85"/>
      <c r="H7045" s="85"/>
    </row>
    <row r="7046" spans="1:8">
      <c r="A7046" s="85"/>
      <c r="B7046" s="85"/>
      <c r="C7046" s="85"/>
      <c r="D7046" s="85"/>
      <c r="E7046" s="85"/>
      <c r="F7046" s="85"/>
      <c r="G7046" s="85"/>
      <c r="H7046" s="85"/>
    </row>
    <row r="7047" spans="1:8">
      <c r="A7047" s="85"/>
      <c r="B7047" s="85"/>
      <c r="C7047" s="85"/>
      <c r="D7047" s="85"/>
      <c r="E7047" s="85"/>
      <c r="F7047" s="85"/>
      <c r="G7047" s="85"/>
      <c r="H7047" s="85"/>
    </row>
    <row r="7048" spans="1:8">
      <c r="A7048" s="85"/>
      <c r="B7048" s="85"/>
      <c r="C7048" s="85"/>
      <c r="D7048" s="85"/>
      <c r="E7048" s="85"/>
      <c r="F7048" s="85"/>
      <c r="G7048" s="85"/>
      <c r="H7048" s="85"/>
    </row>
    <row r="7049" spans="1:8">
      <c r="A7049" s="85"/>
      <c r="B7049" s="85"/>
      <c r="C7049" s="85"/>
      <c r="D7049" s="85"/>
      <c r="E7049" s="85"/>
      <c r="F7049" s="85"/>
      <c r="G7049" s="85"/>
      <c r="H7049" s="85"/>
    </row>
    <row r="7050" spans="1:8">
      <c r="A7050" s="85"/>
      <c r="B7050" s="85"/>
      <c r="C7050" s="85"/>
      <c r="D7050" s="85"/>
      <c r="E7050" s="85"/>
      <c r="F7050" s="85"/>
      <c r="G7050" s="85"/>
      <c r="H7050" s="85"/>
    </row>
    <row r="7051" spans="1:8">
      <c r="A7051" s="85"/>
      <c r="B7051" s="85"/>
      <c r="C7051" s="85"/>
      <c r="D7051" s="85"/>
      <c r="E7051" s="85"/>
      <c r="F7051" s="85"/>
      <c r="G7051" s="85"/>
      <c r="H7051" s="85"/>
    </row>
    <row r="7052" spans="1:8">
      <c r="A7052" s="85"/>
      <c r="B7052" s="85"/>
      <c r="C7052" s="85"/>
      <c r="D7052" s="85"/>
      <c r="E7052" s="85"/>
      <c r="F7052" s="85"/>
      <c r="G7052" s="85"/>
      <c r="H7052" s="85"/>
    </row>
    <row r="7053" spans="1:8">
      <c r="A7053" s="85"/>
      <c r="B7053" s="85"/>
      <c r="C7053" s="85"/>
      <c r="D7053" s="85"/>
      <c r="E7053" s="85"/>
      <c r="F7053" s="85"/>
      <c r="G7053" s="85"/>
      <c r="H7053" s="85"/>
    </row>
    <row r="7054" spans="1:8">
      <c r="A7054" s="85"/>
      <c r="B7054" s="85"/>
      <c r="C7054" s="85"/>
      <c r="D7054" s="85"/>
      <c r="E7054" s="85"/>
      <c r="F7054" s="85"/>
      <c r="G7054" s="85"/>
      <c r="H7054" s="85"/>
    </row>
    <row r="7055" spans="1:8">
      <c r="A7055" s="85"/>
      <c r="B7055" s="85"/>
      <c r="C7055" s="85"/>
      <c r="D7055" s="85"/>
      <c r="E7055" s="85"/>
      <c r="F7055" s="85"/>
      <c r="G7055" s="85"/>
      <c r="H7055" s="85"/>
    </row>
    <row r="7056" spans="1:8">
      <c r="A7056" s="85"/>
      <c r="B7056" s="85"/>
      <c r="C7056" s="85"/>
      <c r="D7056" s="85"/>
      <c r="E7056" s="85"/>
      <c r="F7056" s="85"/>
      <c r="G7056" s="85"/>
      <c r="H7056" s="85"/>
    </row>
    <row r="7057" spans="1:8">
      <c r="A7057" s="85"/>
      <c r="B7057" s="85"/>
      <c r="C7057" s="85"/>
      <c r="D7057" s="85"/>
      <c r="E7057" s="85"/>
      <c r="F7057" s="85"/>
      <c r="G7057" s="85"/>
      <c r="H7057" s="85"/>
    </row>
    <row r="7058" spans="1:8">
      <c r="A7058" s="85"/>
      <c r="B7058" s="85"/>
      <c r="C7058" s="85"/>
      <c r="D7058" s="85"/>
      <c r="E7058" s="85"/>
      <c r="F7058" s="85"/>
      <c r="G7058" s="85"/>
      <c r="H7058" s="85"/>
    </row>
    <row r="7059" spans="1:8">
      <c r="A7059" s="85"/>
      <c r="B7059" s="85"/>
      <c r="C7059" s="85"/>
      <c r="D7059" s="85"/>
      <c r="E7059" s="85"/>
      <c r="F7059" s="85"/>
      <c r="G7059" s="85"/>
      <c r="H7059" s="85"/>
    </row>
    <row r="7060" spans="1:8">
      <c r="A7060" s="85"/>
      <c r="B7060" s="85"/>
      <c r="C7060" s="85"/>
      <c r="D7060" s="85"/>
      <c r="E7060" s="85"/>
      <c r="F7060" s="85"/>
      <c r="G7060" s="85"/>
      <c r="H7060" s="85"/>
    </row>
    <row r="7061" spans="1:8">
      <c r="A7061" s="85"/>
      <c r="B7061" s="85"/>
      <c r="C7061" s="85"/>
      <c r="D7061" s="85"/>
      <c r="E7061" s="85"/>
      <c r="F7061" s="85"/>
      <c r="G7061" s="85"/>
      <c r="H7061" s="85"/>
    </row>
    <row r="7062" spans="1:8">
      <c r="A7062" s="85"/>
      <c r="B7062" s="85"/>
      <c r="C7062" s="85"/>
      <c r="D7062" s="85"/>
      <c r="E7062" s="85"/>
      <c r="F7062" s="85"/>
      <c r="G7062" s="85"/>
      <c r="H7062" s="85"/>
    </row>
    <row r="7063" spans="1:8">
      <c r="A7063" s="85"/>
      <c r="B7063" s="85"/>
      <c r="C7063" s="85"/>
      <c r="D7063" s="85"/>
      <c r="E7063" s="85"/>
      <c r="F7063" s="85"/>
      <c r="G7063" s="85"/>
      <c r="H7063" s="85"/>
    </row>
    <row r="7064" spans="1:8">
      <c r="A7064" s="85"/>
      <c r="B7064" s="85"/>
      <c r="C7064" s="85"/>
      <c r="D7064" s="85"/>
      <c r="E7064" s="85"/>
      <c r="F7064" s="85"/>
      <c r="G7064" s="85"/>
      <c r="H7064" s="85"/>
    </row>
    <row r="7065" spans="1:8">
      <c r="A7065" s="85"/>
      <c r="B7065" s="85"/>
      <c r="C7065" s="85"/>
      <c r="D7065" s="85"/>
      <c r="E7065" s="85"/>
      <c r="F7065" s="85"/>
      <c r="G7065" s="85"/>
      <c r="H7065" s="85"/>
    </row>
    <row r="7066" spans="1:8">
      <c r="A7066" s="85"/>
      <c r="B7066" s="85"/>
      <c r="C7066" s="85"/>
      <c r="D7066" s="85"/>
      <c r="E7066" s="85"/>
      <c r="F7066" s="85"/>
      <c r="G7066" s="85"/>
      <c r="H7066" s="85"/>
    </row>
    <row r="7067" spans="1:8">
      <c r="A7067" s="85"/>
      <c r="B7067" s="85"/>
      <c r="C7067" s="85"/>
      <c r="D7067" s="85"/>
      <c r="E7067" s="85"/>
      <c r="F7067" s="85"/>
      <c r="G7067" s="85"/>
      <c r="H7067" s="85"/>
    </row>
    <row r="7068" spans="1:8">
      <c r="A7068" s="85"/>
      <c r="B7068" s="85"/>
      <c r="C7068" s="85"/>
      <c r="D7068" s="85"/>
      <c r="E7068" s="85"/>
      <c r="F7068" s="85"/>
      <c r="G7068" s="85"/>
      <c r="H7068" s="85"/>
    </row>
    <row r="7069" spans="1:8">
      <c r="A7069" s="85"/>
      <c r="B7069" s="85"/>
      <c r="C7069" s="85"/>
      <c r="D7069" s="85"/>
      <c r="E7069" s="85"/>
      <c r="F7069" s="85"/>
      <c r="G7069" s="85"/>
      <c r="H7069" s="85"/>
    </row>
    <row r="7070" spans="1:8">
      <c r="A7070" s="85"/>
      <c r="B7070" s="85"/>
      <c r="C7070" s="85"/>
      <c r="D7070" s="85"/>
      <c r="E7070" s="85"/>
      <c r="F7070" s="85"/>
      <c r="G7070" s="85"/>
      <c r="H7070" s="85"/>
    </row>
    <row r="7071" spans="1:8">
      <c r="A7071" s="85"/>
      <c r="B7071" s="85"/>
      <c r="C7071" s="85"/>
      <c r="D7071" s="85"/>
      <c r="E7071" s="85"/>
      <c r="F7071" s="85"/>
      <c r="G7071" s="85"/>
      <c r="H7071" s="85"/>
    </row>
    <row r="7072" spans="1:8">
      <c r="A7072" s="85"/>
      <c r="B7072" s="85"/>
      <c r="C7072" s="85"/>
      <c r="D7072" s="85"/>
      <c r="E7072" s="85"/>
      <c r="F7072" s="85"/>
      <c r="G7072" s="85"/>
      <c r="H7072" s="85"/>
    </row>
    <row r="7073" spans="1:8">
      <c r="A7073" s="85"/>
      <c r="B7073" s="85"/>
      <c r="C7073" s="85"/>
      <c r="D7073" s="85"/>
      <c r="E7073" s="85"/>
      <c r="F7073" s="85"/>
      <c r="G7073" s="85"/>
      <c r="H7073" s="85"/>
    </row>
    <row r="7074" spans="1:8">
      <c r="A7074" s="85"/>
      <c r="B7074" s="85"/>
      <c r="C7074" s="85"/>
      <c r="D7074" s="85"/>
      <c r="E7074" s="85"/>
      <c r="F7074" s="85"/>
      <c r="G7074" s="85"/>
      <c r="H7074" s="85"/>
    </row>
    <row r="7075" spans="1:8">
      <c r="A7075" s="85"/>
      <c r="B7075" s="85"/>
      <c r="C7075" s="85"/>
      <c r="D7075" s="85"/>
      <c r="E7075" s="85"/>
      <c r="F7075" s="85"/>
      <c r="G7075" s="85"/>
      <c r="H7075" s="85"/>
    </row>
    <row r="7076" spans="1:8">
      <c r="A7076" s="85"/>
      <c r="B7076" s="85"/>
      <c r="C7076" s="85"/>
      <c r="D7076" s="85"/>
      <c r="E7076" s="85"/>
      <c r="F7076" s="85"/>
      <c r="G7076" s="85"/>
      <c r="H7076" s="85"/>
    </row>
    <row r="7077" spans="1:8">
      <c r="A7077" s="85"/>
      <c r="B7077" s="85"/>
      <c r="C7077" s="85"/>
      <c r="D7077" s="85"/>
      <c r="E7077" s="85"/>
      <c r="F7077" s="85"/>
      <c r="G7077" s="85"/>
      <c r="H7077" s="85"/>
    </row>
    <row r="7078" spans="1:8">
      <c r="A7078" s="85"/>
      <c r="B7078" s="85"/>
      <c r="C7078" s="85"/>
      <c r="D7078" s="85"/>
      <c r="E7078" s="85"/>
      <c r="F7078" s="85"/>
      <c r="G7078" s="85"/>
      <c r="H7078" s="85"/>
    </row>
    <row r="7079" spans="1:8">
      <c r="A7079" s="85"/>
      <c r="B7079" s="85"/>
      <c r="C7079" s="85"/>
      <c r="D7079" s="85"/>
      <c r="E7079" s="85"/>
      <c r="F7079" s="85"/>
      <c r="G7079" s="85"/>
      <c r="H7079" s="85"/>
    </row>
    <row r="7080" spans="1:8">
      <c r="A7080" s="85"/>
      <c r="B7080" s="85"/>
      <c r="C7080" s="85"/>
      <c r="D7080" s="85"/>
      <c r="E7080" s="85"/>
      <c r="F7080" s="85"/>
      <c r="G7080" s="85"/>
      <c r="H7080" s="85"/>
    </row>
    <row r="7081" spans="1:8">
      <c r="A7081" s="85"/>
      <c r="B7081" s="85"/>
      <c r="C7081" s="85"/>
      <c r="D7081" s="85"/>
      <c r="E7081" s="85"/>
      <c r="F7081" s="85"/>
      <c r="G7081" s="85"/>
      <c r="H7081" s="85"/>
    </row>
    <row r="7082" spans="1:8">
      <c r="A7082" s="85"/>
      <c r="B7082" s="85"/>
      <c r="C7082" s="85"/>
      <c r="D7082" s="85"/>
      <c r="E7082" s="85"/>
      <c r="F7082" s="85"/>
      <c r="G7082" s="85"/>
      <c r="H7082" s="85"/>
    </row>
    <row r="7083" spans="1:8">
      <c r="A7083" s="85"/>
      <c r="B7083" s="85"/>
      <c r="C7083" s="85"/>
      <c r="D7083" s="85"/>
      <c r="E7083" s="85"/>
      <c r="F7083" s="85"/>
      <c r="G7083" s="85"/>
      <c r="H7083" s="85"/>
    </row>
    <row r="7084" spans="1:8">
      <c r="A7084" s="85"/>
      <c r="B7084" s="85"/>
      <c r="C7084" s="85"/>
      <c r="D7084" s="85"/>
      <c r="E7084" s="85"/>
      <c r="F7084" s="85"/>
      <c r="G7084" s="85"/>
      <c r="H7084" s="85"/>
    </row>
    <row r="7085" spans="1:8">
      <c r="A7085" s="85"/>
      <c r="B7085" s="85"/>
      <c r="C7085" s="85"/>
      <c r="D7085" s="85"/>
      <c r="E7085" s="85"/>
      <c r="F7085" s="85"/>
      <c r="G7085" s="85"/>
      <c r="H7085" s="85"/>
    </row>
    <row r="7086" spans="1:8">
      <c r="A7086" s="85"/>
      <c r="B7086" s="85"/>
      <c r="C7086" s="85"/>
      <c r="D7086" s="85"/>
      <c r="E7086" s="85"/>
      <c r="F7086" s="85"/>
      <c r="G7086" s="85"/>
      <c r="H7086" s="85"/>
    </row>
    <row r="7087" spans="1:8">
      <c r="A7087" s="85"/>
      <c r="B7087" s="85"/>
      <c r="C7087" s="85"/>
      <c r="D7087" s="85"/>
      <c r="E7087" s="85"/>
      <c r="F7087" s="85"/>
      <c r="G7087" s="85"/>
      <c r="H7087" s="85"/>
    </row>
    <row r="7088" spans="1:8">
      <c r="A7088" s="85"/>
      <c r="B7088" s="85"/>
      <c r="C7088" s="85"/>
      <c r="D7088" s="85"/>
      <c r="E7088" s="85"/>
      <c r="F7088" s="85"/>
      <c r="G7088" s="85"/>
      <c r="H7088" s="85"/>
    </row>
    <row r="7089" spans="1:8">
      <c r="A7089" s="85"/>
      <c r="B7089" s="85"/>
      <c r="C7089" s="85"/>
      <c r="D7089" s="85"/>
      <c r="E7089" s="85"/>
      <c r="F7089" s="85"/>
      <c r="G7089" s="85"/>
      <c r="H7089" s="85"/>
    </row>
    <row r="7090" spans="1:8">
      <c r="A7090" s="85"/>
      <c r="B7090" s="85"/>
      <c r="C7090" s="85"/>
      <c r="D7090" s="85"/>
      <c r="E7090" s="85"/>
      <c r="F7090" s="85"/>
      <c r="G7090" s="85"/>
      <c r="H7090" s="85"/>
    </row>
    <row r="7091" spans="1:8">
      <c r="A7091" s="85"/>
      <c r="B7091" s="85"/>
      <c r="C7091" s="85"/>
      <c r="D7091" s="85"/>
      <c r="E7091" s="85"/>
      <c r="F7091" s="85"/>
      <c r="G7091" s="85"/>
      <c r="H7091" s="85"/>
    </row>
    <row r="7092" spans="1:8">
      <c r="A7092" s="85"/>
      <c r="B7092" s="85"/>
      <c r="C7092" s="85"/>
      <c r="D7092" s="85"/>
      <c r="E7092" s="85"/>
      <c r="F7092" s="85"/>
      <c r="G7092" s="85"/>
      <c r="H7092" s="85"/>
    </row>
    <row r="7093" spans="1:8">
      <c r="A7093" s="85"/>
      <c r="B7093" s="85"/>
      <c r="C7093" s="85"/>
      <c r="D7093" s="85"/>
      <c r="E7093" s="85"/>
      <c r="F7093" s="85"/>
      <c r="G7093" s="85"/>
      <c r="H7093" s="85"/>
    </row>
    <row r="7094" spans="1:8">
      <c r="A7094" s="85"/>
      <c r="B7094" s="85"/>
      <c r="C7094" s="85"/>
      <c r="D7094" s="85"/>
      <c r="E7094" s="85"/>
      <c r="F7094" s="85"/>
      <c r="G7094" s="85"/>
      <c r="H7094" s="85"/>
    </row>
    <row r="7095" spans="1:8">
      <c r="A7095" s="85"/>
      <c r="B7095" s="85"/>
      <c r="C7095" s="85"/>
      <c r="D7095" s="85"/>
      <c r="E7095" s="85"/>
      <c r="F7095" s="85"/>
      <c r="G7095" s="85"/>
      <c r="H7095" s="85"/>
    </row>
    <row r="7096" spans="1:8">
      <c r="A7096" s="85"/>
      <c r="B7096" s="85"/>
      <c r="C7096" s="85"/>
      <c r="D7096" s="85"/>
      <c r="E7096" s="85"/>
      <c r="F7096" s="85"/>
      <c r="G7096" s="85"/>
      <c r="H7096" s="85"/>
    </row>
    <row r="7097" spans="1:8">
      <c r="A7097" s="85"/>
      <c r="B7097" s="85"/>
      <c r="C7097" s="85"/>
      <c r="D7097" s="85"/>
      <c r="E7097" s="85"/>
      <c r="F7097" s="85"/>
      <c r="G7097" s="85"/>
      <c r="H7097" s="85"/>
    </row>
    <row r="7098" spans="1:8">
      <c r="A7098" s="85"/>
      <c r="B7098" s="85"/>
      <c r="C7098" s="85"/>
      <c r="D7098" s="85"/>
      <c r="E7098" s="85"/>
      <c r="F7098" s="85"/>
      <c r="G7098" s="85"/>
      <c r="H7098" s="85"/>
    </row>
    <row r="7099" spans="1:8">
      <c r="A7099" s="85"/>
      <c r="B7099" s="85"/>
      <c r="C7099" s="85"/>
      <c r="D7099" s="85"/>
      <c r="E7099" s="85"/>
      <c r="F7099" s="85"/>
      <c r="G7099" s="85"/>
      <c r="H7099" s="85"/>
    </row>
    <row r="7100" spans="1:8">
      <c r="A7100" s="85"/>
      <c r="B7100" s="85"/>
      <c r="C7100" s="85"/>
      <c r="D7100" s="85"/>
      <c r="E7100" s="85"/>
      <c r="F7100" s="85"/>
      <c r="G7100" s="85"/>
      <c r="H7100" s="85"/>
    </row>
    <row r="7101" spans="1:8">
      <c r="A7101" s="85"/>
      <c r="B7101" s="85"/>
      <c r="C7101" s="85"/>
      <c r="D7101" s="85"/>
      <c r="E7101" s="85"/>
      <c r="F7101" s="85"/>
      <c r="G7101" s="85"/>
      <c r="H7101" s="85"/>
    </row>
    <row r="7102" spans="1:8">
      <c r="A7102" s="85"/>
      <c r="B7102" s="85"/>
      <c r="C7102" s="85"/>
      <c r="D7102" s="85"/>
      <c r="E7102" s="85"/>
      <c r="F7102" s="85"/>
      <c r="G7102" s="85"/>
      <c r="H7102" s="85"/>
    </row>
    <row r="7103" spans="1:8">
      <c r="A7103" s="85"/>
      <c r="B7103" s="85"/>
      <c r="C7103" s="85"/>
      <c r="D7103" s="85"/>
      <c r="E7103" s="85"/>
      <c r="F7103" s="85"/>
      <c r="G7103" s="85"/>
      <c r="H7103" s="85"/>
    </row>
    <row r="7104" spans="1:8">
      <c r="A7104" s="85"/>
      <c r="B7104" s="85"/>
      <c r="C7104" s="85"/>
      <c r="D7104" s="85"/>
      <c r="E7104" s="85"/>
      <c r="F7104" s="85"/>
      <c r="G7104" s="85"/>
      <c r="H7104" s="85"/>
    </row>
    <row r="7105" spans="1:8">
      <c r="A7105" s="85"/>
      <c r="B7105" s="85"/>
      <c r="C7105" s="85"/>
      <c r="D7105" s="85"/>
      <c r="E7105" s="85"/>
      <c r="F7105" s="85"/>
      <c r="G7105" s="85"/>
      <c r="H7105" s="85"/>
    </row>
    <row r="7106" spans="1:8">
      <c r="A7106" s="85"/>
      <c r="B7106" s="85"/>
      <c r="C7106" s="85"/>
      <c r="D7106" s="85"/>
      <c r="E7106" s="85"/>
      <c r="F7106" s="85"/>
      <c r="G7106" s="85"/>
      <c r="H7106" s="85"/>
    </row>
    <row r="7107" spans="1:8">
      <c r="A7107" s="85"/>
      <c r="B7107" s="85"/>
      <c r="C7107" s="85"/>
      <c r="D7107" s="85"/>
      <c r="E7107" s="85"/>
      <c r="F7107" s="85"/>
      <c r="G7107" s="85"/>
      <c r="H7107" s="85"/>
    </row>
    <row r="7108" spans="1:8">
      <c r="A7108" s="85"/>
      <c r="B7108" s="85"/>
      <c r="C7108" s="85"/>
      <c r="D7108" s="85"/>
      <c r="E7108" s="85"/>
      <c r="F7108" s="85"/>
      <c r="G7108" s="85"/>
      <c r="H7108" s="85"/>
    </row>
    <row r="7109" spans="1:8">
      <c r="A7109" s="85"/>
      <c r="B7109" s="85"/>
      <c r="C7109" s="85"/>
      <c r="D7109" s="85"/>
      <c r="E7109" s="85"/>
      <c r="F7109" s="85"/>
      <c r="G7109" s="85"/>
      <c r="H7109" s="85"/>
    </row>
    <row r="7110" spans="1:8">
      <c r="A7110" s="85"/>
      <c r="B7110" s="85"/>
      <c r="C7110" s="85"/>
      <c r="D7110" s="85"/>
      <c r="E7110" s="85"/>
      <c r="F7110" s="85"/>
      <c r="G7110" s="85"/>
      <c r="H7110" s="85"/>
    </row>
    <row r="7111" spans="1:8">
      <c r="A7111" s="85"/>
      <c r="B7111" s="85"/>
      <c r="C7111" s="85"/>
      <c r="D7111" s="85"/>
      <c r="E7111" s="85"/>
      <c r="F7111" s="85"/>
      <c r="G7111" s="85"/>
      <c r="H7111" s="85"/>
    </row>
    <row r="7112" spans="1:8">
      <c r="A7112" s="85"/>
      <c r="B7112" s="85"/>
      <c r="C7112" s="85"/>
      <c r="D7112" s="85"/>
      <c r="E7112" s="85"/>
      <c r="F7112" s="85"/>
      <c r="G7112" s="85"/>
      <c r="H7112" s="85"/>
    </row>
    <row r="7113" spans="1:8">
      <c r="A7113" s="85"/>
      <c r="B7113" s="85"/>
      <c r="C7113" s="85"/>
      <c r="D7113" s="85"/>
      <c r="E7113" s="85"/>
      <c r="F7113" s="85"/>
      <c r="G7113" s="85"/>
      <c r="H7113" s="85"/>
    </row>
    <row r="7114" spans="1:8">
      <c r="A7114" s="85"/>
      <c r="B7114" s="85"/>
      <c r="C7114" s="85"/>
      <c r="D7114" s="85"/>
      <c r="E7114" s="85"/>
      <c r="F7114" s="85"/>
      <c r="G7114" s="85"/>
      <c r="H7114" s="85"/>
    </row>
    <row r="7115" spans="1:8">
      <c r="A7115" s="85"/>
      <c r="B7115" s="85"/>
      <c r="C7115" s="85"/>
      <c r="D7115" s="85"/>
      <c r="E7115" s="85"/>
      <c r="F7115" s="85"/>
      <c r="G7115" s="85"/>
      <c r="H7115" s="85"/>
    </row>
    <row r="7116" spans="1:8">
      <c r="A7116" s="85"/>
      <c r="B7116" s="85"/>
      <c r="C7116" s="85"/>
      <c r="D7116" s="85"/>
      <c r="E7116" s="85"/>
      <c r="F7116" s="85"/>
      <c r="G7116" s="85"/>
      <c r="H7116" s="85"/>
    </row>
    <row r="7117" spans="1:8">
      <c r="A7117" s="85"/>
      <c r="B7117" s="85"/>
      <c r="C7117" s="85"/>
      <c r="D7117" s="85"/>
      <c r="E7117" s="85"/>
      <c r="F7117" s="85"/>
      <c r="G7117" s="85"/>
      <c r="H7117" s="85"/>
    </row>
    <row r="7118" spans="1:8">
      <c r="A7118" s="85"/>
      <c r="B7118" s="85"/>
      <c r="C7118" s="85"/>
      <c r="D7118" s="85"/>
      <c r="E7118" s="85"/>
      <c r="F7118" s="85"/>
      <c r="G7118" s="85"/>
      <c r="H7118" s="85"/>
    </row>
    <row r="7119" spans="1:8">
      <c r="A7119" s="85"/>
      <c r="B7119" s="85"/>
      <c r="C7119" s="85"/>
      <c r="D7119" s="85"/>
      <c r="E7119" s="85"/>
      <c r="F7119" s="85"/>
      <c r="G7119" s="85"/>
      <c r="H7119" s="85"/>
    </row>
    <row r="7120" spans="1:8">
      <c r="A7120" s="85"/>
      <c r="B7120" s="85"/>
      <c r="C7120" s="85"/>
      <c r="D7120" s="85"/>
      <c r="E7120" s="85"/>
      <c r="F7120" s="85"/>
      <c r="G7120" s="85"/>
      <c r="H7120" s="85"/>
    </row>
    <row r="7121" spans="1:8">
      <c r="A7121" s="85"/>
      <c r="B7121" s="85"/>
      <c r="C7121" s="85"/>
      <c r="D7121" s="85"/>
      <c r="E7121" s="85"/>
      <c r="F7121" s="85"/>
      <c r="G7121" s="85"/>
      <c r="H7121" s="85"/>
    </row>
    <row r="7122" spans="1:8">
      <c r="A7122" s="85"/>
      <c r="B7122" s="85"/>
      <c r="C7122" s="85"/>
      <c r="D7122" s="85"/>
      <c r="E7122" s="85"/>
      <c r="F7122" s="85"/>
      <c r="G7122" s="85"/>
      <c r="H7122" s="85"/>
    </row>
    <row r="7123" spans="1:8">
      <c r="A7123" s="85"/>
      <c r="B7123" s="85"/>
      <c r="C7123" s="85"/>
      <c r="D7123" s="85"/>
      <c r="E7123" s="85"/>
      <c r="F7123" s="85"/>
      <c r="G7123" s="85"/>
      <c r="H7123" s="85"/>
    </row>
    <row r="7124" spans="1:8">
      <c r="A7124" s="85"/>
      <c r="B7124" s="85"/>
      <c r="C7124" s="85"/>
      <c r="D7124" s="85"/>
      <c r="E7124" s="85"/>
      <c r="F7124" s="85"/>
      <c r="G7124" s="85"/>
      <c r="H7124" s="85"/>
    </row>
    <row r="7125" spans="1:8">
      <c r="A7125" s="85"/>
      <c r="B7125" s="85"/>
      <c r="C7125" s="85"/>
      <c r="D7125" s="85"/>
      <c r="E7125" s="85"/>
      <c r="F7125" s="85"/>
      <c r="G7125" s="85"/>
      <c r="H7125" s="85"/>
    </row>
    <row r="7126" spans="1:8">
      <c r="A7126" s="85"/>
      <c r="B7126" s="85"/>
      <c r="C7126" s="85"/>
      <c r="D7126" s="85"/>
      <c r="E7126" s="85"/>
      <c r="F7126" s="85"/>
      <c r="G7126" s="85"/>
      <c r="H7126" s="85"/>
    </row>
    <row r="7127" spans="1:8">
      <c r="A7127" s="85"/>
      <c r="B7127" s="85"/>
      <c r="C7127" s="85"/>
      <c r="D7127" s="85"/>
      <c r="E7127" s="85"/>
      <c r="F7127" s="85"/>
      <c r="G7127" s="85"/>
      <c r="H7127" s="85"/>
    </row>
    <row r="7128" spans="1:8">
      <c r="A7128" s="85"/>
      <c r="B7128" s="85"/>
      <c r="C7128" s="85"/>
      <c r="D7128" s="85"/>
      <c r="E7128" s="85"/>
      <c r="F7128" s="85"/>
      <c r="G7128" s="85"/>
      <c r="H7128" s="85"/>
    </row>
    <row r="7129" spans="1:8">
      <c r="A7129" s="85"/>
      <c r="B7129" s="85"/>
      <c r="C7129" s="85"/>
      <c r="D7129" s="85"/>
      <c r="E7129" s="85"/>
      <c r="F7129" s="85"/>
      <c r="G7129" s="85"/>
      <c r="H7129" s="85"/>
    </row>
    <row r="7130" spans="1:8">
      <c r="A7130" s="85"/>
      <c r="B7130" s="85"/>
      <c r="C7130" s="85"/>
      <c r="D7130" s="85"/>
      <c r="E7130" s="85"/>
      <c r="F7130" s="85"/>
      <c r="G7130" s="85"/>
      <c r="H7130" s="85"/>
    </row>
    <row r="7131" spans="1:8">
      <c r="A7131" s="85"/>
      <c r="B7131" s="85"/>
      <c r="C7131" s="85"/>
      <c r="D7131" s="85"/>
      <c r="E7131" s="85"/>
      <c r="F7131" s="85"/>
      <c r="G7131" s="85"/>
      <c r="H7131" s="85"/>
    </row>
    <row r="7132" spans="1:8">
      <c r="A7132" s="85"/>
      <c r="B7132" s="85"/>
      <c r="C7132" s="85"/>
      <c r="D7132" s="85"/>
      <c r="E7132" s="85"/>
      <c r="F7132" s="85"/>
      <c r="G7132" s="85"/>
      <c r="H7132" s="85"/>
    </row>
    <row r="7133" spans="1:8">
      <c r="A7133" s="85"/>
      <c r="B7133" s="85"/>
      <c r="C7133" s="85"/>
      <c r="D7133" s="85"/>
      <c r="E7133" s="85"/>
      <c r="F7133" s="85"/>
      <c r="G7133" s="85"/>
      <c r="H7133" s="85"/>
    </row>
    <row r="7134" spans="1:8">
      <c r="A7134" s="85"/>
      <c r="B7134" s="85"/>
      <c r="C7134" s="85"/>
      <c r="D7134" s="85"/>
      <c r="E7134" s="85"/>
      <c r="F7134" s="85"/>
      <c r="G7134" s="85"/>
      <c r="H7134" s="85"/>
    </row>
    <row r="7135" spans="1:8">
      <c r="A7135" s="85"/>
      <c r="B7135" s="85"/>
      <c r="C7135" s="85"/>
      <c r="D7135" s="85"/>
      <c r="E7135" s="85"/>
      <c r="F7135" s="85"/>
      <c r="G7135" s="85"/>
      <c r="H7135" s="85"/>
    </row>
    <row r="7136" spans="1:8">
      <c r="A7136" s="85"/>
      <c r="B7136" s="85"/>
      <c r="C7136" s="85"/>
      <c r="D7136" s="85"/>
      <c r="E7136" s="85"/>
      <c r="F7136" s="85"/>
      <c r="G7136" s="85"/>
      <c r="H7136" s="85"/>
    </row>
    <row r="7137" spans="1:8">
      <c r="A7137" s="85"/>
      <c r="B7137" s="85"/>
      <c r="C7137" s="85"/>
      <c r="D7137" s="85"/>
      <c r="E7137" s="85"/>
      <c r="F7137" s="85"/>
      <c r="G7137" s="85"/>
      <c r="H7137" s="85"/>
    </row>
    <row r="7138" spans="1:8">
      <c r="A7138" s="85"/>
      <c r="B7138" s="85"/>
      <c r="C7138" s="85"/>
      <c r="D7138" s="85"/>
      <c r="E7138" s="85"/>
      <c r="F7138" s="85"/>
      <c r="G7138" s="85"/>
      <c r="H7138" s="85"/>
    </row>
    <row r="7139" spans="1:8">
      <c r="A7139" s="85"/>
      <c r="B7139" s="85"/>
      <c r="C7139" s="85"/>
      <c r="D7139" s="85"/>
      <c r="E7139" s="85"/>
      <c r="F7139" s="85"/>
      <c r="G7139" s="85"/>
      <c r="H7139" s="85"/>
    </row>
    <row r="7140" spans="1:8">
      <c r="A7140" s="85"/>
      <c r="B7140" s="85"/>
      <c r="C7140" s="85"/>
      <c r="D7140" s="85"/>
      <c r="E7140" s="85"/>
      <c r="F7140" s="85"/>
      <c r="G7140" s="85"/>
      <c r="H7140" s="85"/>
    </row>
    <row r="7141" spans="1:8">
      <c r="A7141" s="85"/>
      <c r="B7141" s="85"/>
      <c r="C7141" s="85"/>
      <c r="D7141" s="85"/>
      <c r="E7141" s="85"/>
      <c r="F7141" s="85"/>
      <c r="G7141" s="85"/>
      <c r="H7141" s="85"/>
    </row>
    <row r="7142" spans="1:8">
      <c r="A7142" s="85"/>
      <c r="B7142" s="85"/>
      <c r="C7142" s="85"/>
      <c r="D7142" s="85"/>
      <c r="E7142" s="85"/>
      <c r="F7142" s="85"/>
      <c r="G7142" s="85"/>
      <c r="H7142" s="85"/>
    </row>
    <row r="7143" spans="1:8">
      <c r="A7143" s="85"/>
      <c r="B7143" s="85"/>
      <c r="C7143" s="85"/>
      <c r="D7143" s="85"/>
      <c r="E7143" s="85"/>
      <c r="F7143" s="85"/>
      <c r="G7143" s="85"/>
      <c r="H7143" s="85"/>
    </row>
    <row r="7144" spans="1:8">
      <c r="A7144" s="85"/>
      <c r="B7144" s="85"/>
      <c r="C7144" s="85"/>
      <c r="D7144" s="85"/>
      <c r="E7144" s="85"/>
      <c r="F7144" s="85"/>
      <c r="G7144" s="85"/>
      <c r="H7144" s="85"/>
    </row>
    <row r="7145" spans="1:8">
      <c r="A7145" s="85"/>
      <c r="B7145" s="85"/>
      <c r="C7145" s="85"/>
      <c r="D7145" s="85"/>
      <c r="E7145" s="85"/>
      <c r="F7145" s="85"/>
      <c r="G7145" s="85"/>
      <c r="H7145" s="85"/>
    </row>
    <row r="7146" spans="1:8">
      <c r="A7146" s="85"/>
      <c r="B7146" s="85"/>
      <c r="C7146" s="85"/>
      <c r="D7146" s="85"/>
      <c r="E7146" s="85"/>
      <c r="F7146" s="85"/>
      <c r="G7146" s="85"/>
      <c r="H7146" s="85"/>
    </row>
    <row r="7147" spans="1:8">
      <c r="A7147" s="85"/>
      <c r="B7147" s="85"/>
      <c r="C7147" s="85"/>
      <c r="D7147" s="85"/>
      <c r="E7147" s="85"/>
      <c r="F7147" s="85"/>
      <c r="G7147" s="85"/>
      <c r="H7147" s="85"/>
    </row>
    <row r="7148" spans="1:8">
      <c r="A7148" s="85"/>
      <c r="B7148" s="85"/>
      <c r="C7148" s="85"/>
      <c r="D7148" s="85"/>
      <c r="E7148" s="85"/>
      <c r="F7148" s="85"/>
      <c r="G7148" s="85"/>
      <c r="H7148" s="85"/>
    </row>
    <row r="7149" spans="1:8">
      <c r="A7149" s="85"/>
      <c r="B7149" s="85"/>
      <c r="C7149" s="85"/>
      <c r="D7149" s="85"/>
      <c r="E7149" s="85"/>
      <c r="F7149" s="85"/>
      <c r="G7149" s="85"/>
      <c r="H7149" s="85"/>
    </row>
    <row r="7150" spans="1:8">
      <c r="A7150" s="85"/>
      <c r="B7150" s="85"/>
      <c r="C7150" s="85"/>
      <c r="D7150" s="85"/>
      <c r="E7150" s="85"/>
      <c r="F7150" s="85"/>
      <c r="G7150" s="85"/>
      <c r="H7150" s="85"/>
    </row>
    <row r="7151" spans="1:8">
      <c r="A7151" s="85"/>
      <c r="B7151" s="85"/>
      <c r="C7151" s="85"/>
      <c r="D7151" s="85"/>
      <c r="E7151" s="85"/>
      <c r="F7151" s="85"/>
      <c r="G7151" s="85"/>
      <c r="H7151" s="85"/>
    </row>
    <row r="7152" spans="1:8">
      <c r="A7152" s="85"/>
      <c r="B7152" s="85"/>
      <c r="C7152" s="85"/>
      <c r="D7152" s="85"/>
      <c r="E7152" s="85"/>
      <c r="F7152" s="85"/>
      <c r="G7152" s="85"/>
      <c r="H7152" s="85"/>
    </row>
    <row r="7153" spans="1:8">
      <c r="A7153" s="85"/>
      <c r="B7153" s="85"/>
      <c r="C7153" s="85"/>
      <c r="D7153" s="85"/>
      <c r="E7153" s="85"/>
      <c r="F7153" s="85"/>
      <c r="G7153" s="85"/>
      <c r="H7153" s="85"/>
    </row>
    <row r="7154" spans="1:8">
      <c r="A7154" s="85"/>
      <c r="B7154" s="85"/>
      <c r="C7154" s="85"/>
      <c r="D7154" s="85"/>
      <c r="E7154" s="85"/>
      <c r="F7154" s="85"/>
      <c r="G7154" s="85"/>
      <c r="H7154" s="85"/>
    </row>
    <row r="7155" spans="1:8">
      <c r="A7155" s="85"/>
      <c r="B7155" s="85"/>
      <c r="C7155" s="85"/>
      <c r="D7155" s="85"/>
      <c r="E7155" s="85"/>
      <c r="F7155" s="85"/>
      <c r="G7155" s="85"/>
      <c r="H7155" s="85"/>
    </row>
    <row r="7156" spans="1:8">
      <c r="A7156" s="85"/>
      <c r="B7156" s="85"/>
      <c r="C7156" s="85"/>
      <c r="D7156" s="85"/>
      <c r="E7156" s="85"/>
      <c r="F7156" s="85"/>
      <c r="G7156" s="85"/>
      <c r="H7156" s="85"/>
    </row>
    <row r="7157" spans="1:8">
      <c r="A7157" s="85"/>
      <c r="B7157" s="85"/>
      <c r="C7157" s="85"/>
      <c r="D7157" s="85"/>
      <c r="E7157" s="85"/>
      <c r="F7157" s="85"/>
      <c r="G7157" s="85"/>
      <c r="H7157" s="85"/>
    </row>
    <row r="7158" spans="1:8">
      <c r="A7158" s="85"/>
      <c r="B7158" s="85"/>
      <c r="C7158" s="85"/>
      <c r="D7158" s="85"/>
      <c r="E7158" s="85"/>
      <c r="F7158" s="85"/>
      <c r="G7158" s="85"/>
      <c r="H7158" s="85"/>
    </row>
    <row r="7159" spans="1:8">
      <c r="A7159" s="85"/>
      <c r="B7159" s="85"/>
      <c r="C7159" s="85"/>
      <c r="D7159" s="85"/>
      <c r="E7159" s="85"/>
      <c r="F7159" s="85"/>
      <c r="G7159" s="85"/>
      <c r="H7159" s="85"/>
    </row>
    <row r="7160" spans="1:8">
      <c r="A7160" s="85"/>
      <c r="B7160" s="85"/>
      <c r="C7160" s="85"/>
      <c r="D7160" s="85"/>
      <c r="E7160" s="85"/>
      <c r="F7160" s="85"/>
      <c r="G7160" s="85"/>
      <c r="H7160" s="85"/>
    </row>
    <row r="7161" spans="1:8">
      <c r="A7161" s="85"/>
      <c r="B7161" s="85"/>
      <c r="C7161" s="85"/>
      <c r="D7161" s="85"/>
      <c r="E7161" s="85"/>
      <c r="F7161" s="85"/>
      <c r="G7161" s="85"/>
      <c r="H7161" s="85"/>
    </row>
    <row r="7162" spans="1:8">
      <c r="A7162" s="85"/>
      <c r="B7162" s="85"/>
      <c r="C7162" s="85"/>
      <c r="D7162" s="85"/>
      <c r="E7162" s="85"/>
      <c r="F7162" s="85"/>
      <c r="G7162" s="85"/>
      <c r="H7162" s="85"/>
    </row>
    <row r="7163" spans="1:8">
      <c r="A7163" s="85"/>
      <c r="B7163" s="85"/>
      <c r="C7163" s="85"/>
      <c r="D7163" s="85"/>
      <c r="E7163" s="85"/>
      <c r="F7163" s="85"/>
      <c r="G7163" s="85"/>
      <c r="H7163" s="85"/>
    </row>
    <row r="7164" spans="1:8">
      <c r="A7164" s="85"/>
      <c r="B7164" s="85"/>
      <c r="C7164" s="85"/>
      <c r="D7164" s="85"/>
      <c r="E7164" s="85"/>
      <c r="F7164" s="85"/>
      <c r="G7164" s="85"/>
      <c r="H7164" s="85"/>
    </row>
    <row r="7165" spans="1:8">
      <c r="A7165" s="85"/>
      <c r="B7165" s="85"/>
      <c r="C7165" s="85"/>
      <c r="D7165" s="85"/>
      <c r="E7165" s="85"/>
      <c r="F7165" s="85"/>
      <c r="G7165" s="85"/>
      <c r="H7165" s="85"/>
    </row>
    <row r="7166" spans="1:8">
      <c r="A7166" s="85"/>
      <c r="B7166" s="85"/>
      <c r="C7166" s="85"/>
      <c r="D7166" s="85"/>
      <c r="E7166" s="85"/>
      <c r="F7166" s="85"/>
      <c r="G7166" s="85"/>
      <c r="H7166" s="85"/>
    </row>
    <row r="7167" spans="1:8">
      <c r="A7167" s="85"/>
      <c r="B7167" s="85"/>
      <c r="C7167" s="85"/>
      <c r="D7167" s="85"/>
      <c r="E7167" s="85"/>
      <c r="F7167" s="85"/>
      <c r="G7167" s="85"/>
      <c r="H7167" s="85"/>
    </row>
    <row r="7168" spans="1:8">
      <c r="A7168" s="85"/>
      <c r="B7168" s="85"/>
      <c r="C7168" s="85"/>
      <c r="D7168" s="85"/>
      <c r="E7168" s="85"/>
      <c r="F7168" s="85"/>
      <c r="G7168" s="85"/>
      <c r="H7168" s="85"/>
    </row>
    <row r="7169" spans="1:8">
      <c r="A7169" s="85"/>
      <c r="B7169" s="85"/>
      <c r="C7169" s="85"/>
      <c r="D7169" s="85"/>
      <c r="E7169" s="85"/>
      <c r="F7169" s="85"/>
      <c r="G7169" s="85"/>
      <c r="H7169" s="85"/>
    </row>
    <row r="7170" spans="1:8">
      <c r="A7170" s="85"/>
      <c r="B7170" s="85"/>
      <c r="C7170" s="85"/>
      <c r="D7170" s="85"/>
      <c r="E7170" s="85"/>
      <c r="F7170" s="85"/>
      <c r="G7170" s="85"/>
      <c r="H7170" s="85"/>
    </row>
    <row r="7171" spans="1:8">
      <c r="A7171" s="85"/>
      <c r="B7171" s="85"/>
      <c r="C7171" s="85"/>
      <c r="D7171" s="85"/>
      <c r="E7171" s="85"/>
      <c r="F7171" s="85"/>
      <c r="G7171" s="85"/>
      <c r="H7171" s="85"/>
    </row>
    <row r="7172" spans="1:8">
      <c r="A7172" s="85"/>
      <c r="B7172" s="85"/>
      <c r="C7172" s="85"/>
      <c r="D7172" s="85"/>
      <c r="E7172" s="85"/>
      <c r="F7172" s="85"/>
      <c r="G7172" s="85"/>
      <c r="H7172" s="85"/>
    </row>
    <row r="7173" spans="1:8">
      <c r="A7173" s="85"/>
      <c r="B7173" s="85"/>
      <c r="C7173" s="85"/>
      <c r="D7173" s="85"/>
      <c r="E7173" s="85"/>
      <c r="F7173" s="85"/>
      <c r="G7173" s="85"/>
      <c r="H7173" s="85"/>
    </row>
    <row r="7174" spans="1:8">
      <c r="A7174" s="85"/>
      <c r="B7174" s="85"/>
      <c r="C7174" s="85"/>
      <c r="D7174" s="85"/>
      <c r="E7174" s="85"/>
      <c r="F7174" s="85"/>
      <c r="G7174" s="85"/>
      <c r="H7174" s="85"/>
    </row>
    <row r="7175" spans="1:8">
      <c r="A7175" s="85"/>
      <c r="B7175" s="85"/>
      <c r="C7175" s="85"/>
      <c r="D7175" s="85"/>
      <c r="E7175" s="85"/>
      <c r="F7175" s="85"/>
      <c r="G7175" s="85"/>
      <c r="H7175" s="85"/>
    </row>
    <row r="7176" spans="1:8">
      <c r="A7176" s="85"/>
      <c r="B7176" s="85"/>
      <c r="C7176" s="85"/>
      <c r="D7176" s="85"/>
      <c r="E7176" s="85"/>
      <c r="F7176" s="85"/>
      <c r="G7176" s="85"/>
      <c r="H7176" s="85"/>
    </row>
    <row r="7177" spans="1:8">
      <c r="A7177" s="85"/>
      <c r="B7177" s="85"/>
      <c r="C7177" s="85"/>
      <c r="D7177" s="85"/>
      <c r="E7177" s="85"/>
      <c r="F7177" s="85"/>
      <c r="G7177" s="85"/>
      <c r="H7177" s="85"/>
    </row>
    <row r="7178" spans="1:8">
      <c r="A7178" s="85"/>
      <c r="B7178" s="85"/>
      <c r="C7178" s="85"/>
      <c r="D7178" s="85"/>
      <c r="E7178" s="85"/>
      <c r="F7178" s="85"/>
      <c r="G7178" s="85"/>
      <c r="H7178" s="85"/>
    </row>
    <row r="7179" spans="1:8">
      <c r="A7179" s="85"/>
      <c r="B7179" s="85"/>
      <c r="C7179" s="85"/>
      <c r="D7179" s="85"/>
      <c r="E7179" s="85"/>
      <c r="F7179" s="85"/>
      <c r="G7179" s="85"/>
      <c r="H7179" s="85"/>
    </row>
    <row r="7180" spans="1:8">
      <c r="A7180" s="85"/>
      <c r="B7180" s="85"/>
      <c r="C7180" s="85"/>
      <c r="D7180" s="85"/>
      <c r="E7180" s="85"/>
      <c r="F7180" s="85"/>
      <c r="G7180" s="85"/>
      <c r="H7180" s="85"/>
    </row>
    <row r="7181" spans="1:8">
      <c r="A7181" s="85"/>
      <c r="B7181" s="85"/>
      <c r="C7181" s="85"/>
      <c r="D7181" s="85"/>
      <c r="E7181" s="85"/>
      <c r="F7181" s="85"/>
      <c r="G7181" s="85"/>
      <c r="H7181" s="85"/>
    </row>
    <row r="7182" spans="1:8">
      <c r="A7182" s="85"/>
      <c r="B7182" s="85"/>
      <c r="C7182" s="85"/>
      <c r="D7182" s="85"/>
      <c r="E7182" s="85"/>
      <c r="F7182" s="85"/>
      <c r="G7182" s="85"/>
      <c r="H7182" s="85"/>
    </row>
    <row r="7183" spans="1:8">
      <c r="A7183" s="85"/>
      <c r="B7183" s="85"/>
      <c r="C7183" s="85"/>
      <c r="D7183" s="85"/>
      <c r="E7183" s="85"/>
      <c r="F7183" s="85"/>
      <c r="G7183" s="85"/>
      <c r="H7183" s="85"/>
    </row>
    <row r="7184" spans="1:8">
      <c r="A7184" s="85"/>
      <c r="B7184" s="85"/>
      <c r="C7184" s="85"/>
      <c r="D7184" s="85"/>
      <c r="E7184" s="85"/>
      <c r="F7184" s="85"/>
      <c r="G7184" s="85"/>
      <c r="H7184" s="85"/>
    </row>
    <row r="7185" spans="1:8">
      <c r="A7185" s="85"/>
      <c r="B7185" s="85"/>
      <c r="C7185" s="85"/>
      <c r="D7185" s="85"/>
      <c r="E7185" s="85"/>
      <c r="F7185" s="85"/>
      <c r="G7185" s="85"/>
      <c r="H7185" s="85"/>
    </row>
    <row r="7186" spans="1:8">
      <c r="A7186" s="85"/>
      <c r="B7186" s="85"/>
      <c r="C7186" s="85"/>
      <c r="D7186" s="85"/>
      <c r="E7186" s="85"/>
      <c r="F7186" s="85"/>
      <c r="G7186" s="85"/>
      <c r="H7186" s="85"/>
    </row>
    <row r="7187" spans="1:8">
      <c r="A7187" s="85"/>
      <c r="B7187" s="85"/>
      <c r="C7187" s="85"/>
      <c r="D7187" s="85"/>
      <c r="E7187" s="85"/>
      <c r="F7187" s="85"/>
      <c r="G7187" s="85"/>
      <c r="H7187" s="85"/>
    </row>
    <row r="7188" spans="1:8">
      <c r="A7188" s="85"/>
      <c r="B7188" s="85"/>
      <c r="C7188" s="85"/>
      <c r="D7188" s="85"/>
      <c r="E7188" s="85"/>
      <c r="F7188" s="85"/>
      <c r="G7188" s="85"/>
      <c r="H7188" s="85"/>
    </row>
    <row r="7189" spans="1:8">
      <c r="A7189" s="85"/>
      <c r="B7189" s="85"/>
      <c r="C7189" s="85"/>
      <c r="D7189" s="85"/>
      <c r="E7189" s="85"/>
      <c r="F7189" s="85"/>
      <c r="G7189" s="85"/>
      <c r="H7189" s="85"/>
    </row>
    <row r="7190" spans="1:8">
      <c r="A7190" s="85"/>
      <c r="B7190" s="85"/>
      <c r="C7190" s="85"/>
      <c r="D7190" s="85"/>
      <c r="E7190" s="85"/>
      <c r="F7190" s="85"/>
      <c r="G7190" s="85"/>
      <c r="H7190" s="85"/>
    </row>
    <row r="7191" spans="1:8">
      <c r="A7191" s="85"/>
      <c r="B7191" s="85"/>
      <c r="C7191" s="85"/>
      <c r="D7191" s="85"/>
      <c r="E7191" s="85"/>
      <c r="F7191" s="85"/>
      <c r="G7191" s="85"/>
      <c r="H7191" s="85"/>
    </row>
    <row r="7192" spans="1:8">
      <c r="A7192" s="85"/>
      <c r="B7192" s="85"/>
      <c r="C7192" s="85"/>
      <c r="D7192" s="85"/>
      <c r="E7192" s="85"/>
      <c r="F7192" s="85"/>
      <c r="G7192" s="85"/>
      <c r="H7192" s="85"/>
    </row>
    <row r="7193" spans="1:8">
      <c r="A7193" s="85"/>
      <c r="B7193" s="85"/>
      <c r="C7193" s="85"/>
      <c r="D7193" s="85"/>
      <c r="E7193" s="85"/>
      <c r="F7193" s="85"/>
      <c r="G7193" s="85"/>
      <c r="H7193" s="85"/>
    </row>
    <row r="7194" spans="1:8">
      <c r="A7194" s="85"/>
      <c r="B7194" s="85"/>
      <c r="C7194" s="85"/>
      <c r="D7194" s="85"/>
      <c r="E7194" s="85"/>
      <c r="F7194" s="85"/>
      <c r="G7194" s="85"/>
      <c r="H7194" s="85"/>
    </row>
    <row r="7195" spans="1:8">
      <c r="A7195" s="85"/>
      <c r="B7195" s="85"/>
      <c r="C7195" s="85"/>
      <c r="D7195" s="85"/>
      <c r="E7195" s="85"/>
      <c r="F7195" s="85"/>
      <c r="G7195" s="85"/>
      <c r="H7195" s="85"/>
    </row>
    <row r="7196" spans="1:8">
      <c r="A7196" s="85"/>
      <c r="B7196" s="85"/>
      <c r="C7196" s="85"/>
      <c r="D7196" s="85"/>
      <c r="E7196" s="85"/>
      <c r="F7196" s="85"/>
      <c r="G7196" s="85"/>
      <c r="H7196" s="85"/>
    </row>
    <row r="7197" spans="1:8">
      <c r="A7197" s="85"/>
      <c r="B7197" s="85"/>
      <c r="C7197" s="85"/>
      <c r="D7197" s="85"/>
      <c r="E7197" s="85"/>
      <c r="F7197" s="85"/>
      <c r="G7197" s="85"/>
      <c r="H7197" s="85"/>
    </row>
    <row r="7198" spans="1:8">
      <c r="A7198" s="85"/>
      <c r="B7198" s="85"/>
      <c r="C7198" s="85"/>
      <c r="D7198" s="85"/>
      <c r="E7198" s="85"/>
      <c r="F7198" s="85"/>
      <c r="G7198" s="85"/>
      <c r="H7198" s="85"/>
    </row>
    <row r="7199" spans="1:8">
      <c r="A7199" s="85"/>
      <c r="B7199" s="85"/>
      <c r="C7199" s="85"/>
      <c r="D7199" s="85"/>
      <c r="E7199" s="85"/>
      <c r="F7199" s="85"/>
      <c r="G7199" s="85"/>
      <c r="H7199" s="85"/>
    </row>
    <row r="7200" spans="1:8">
      <c r="A7200" s="85"/>
      <c r="B7200" s="85"/>
      <c r="C7200" s="85"/>
      <c r="D7200" s="85"/>
      <c r="E7200" s="85"/>
      <c r="F7200" s="85"/>
      <c r="G7200" s="85"/>
      <c r="H7200" s="85"/>
    </row>
    <row r="7201" spans="1:8">
      <c r="A7201" s="85"/>
      <c r="B7201" s="85"/>
      <c r="C7201" s="85"/>
      <c r="D7201" s="85"/>
      <c r="E7201" s="85"/>
      <c r="F7201" s="85"/>
      <c r="G7201" s="85"/>
      <c r="H7201" s="85"/>
    </row>
    <row r="7202" spans="1:8">
      <c r="A7202" s="85"/>
      <c r="B7202" s="85"/>
      <c r="C7202" s="85"/>
      <c r="D7202" s="85"/>
      <c r="E7202" s="85"/>
      <c r="F7202" s="85"/>
      <c r="G7202" s="85"/>
      <c r="H7202" s="85"/>
    </row>
    <row r="7203" spans="1:8">
      <c r="A7203" s="85"/>
      <c r="B7203" s="85"/>
      <c r="C7203" s="85"/>
      <c r="D7203" s="85"/>
      <c r="E7203" s="85"/>
      <c r="F7203" s="85"/>
      <c r="G7203" s="85"/>
      <c r="H7203" s="85"/>
    </row>
    <row r="7204" spans="1:8">
      <c r="A7204" s="85"/>
      <c r="B7204" s="85"/>
      <c r="C7204" s="85"/>
      <c r="D7204" s="85"/>
      <c r="E7204" s="85"/>
      <c r="F7204" s="85"/>
      <c r="G7204" s="85"/>
      <c r="H7204" s="85"/>
    </row>
    <row r="7205" spans="1:8">
      <c r="A7205" s="85"/>
      <c r="B7205" s="85"/>
      <c r="C7205" s="85"/>
      <c r="D7205" s="85"/>
      <c r="E7205" s="85"/>
      <c r="F7205" s="85"/>
      <c r="G7205" s="85"/>
      <c r="H7205" s="85"/>
    </row>
    <row r="7206" spans="1:8">
      <c r="A7206" s="85"/>
      <c r="B7206" s="85"/>
      <c r="C7206" s="85"/>
      <c r="D7206" s="85"/>
      <c r="E7206" s="85"/>
      <c r="F7206" s="85"/>
      <c r="G7206" s="85"/>
      <c r="H7206" s="85"/>
    </row>
    <row r="7207" spans="1:8">
      <c r="A7207" s="85"/>
      <c r="B7207" s="85"/>
      <c r="C7207" s="85"/>
      <c r="D7207" s="85"/>
      <c r="E7207" s="85"/>
      <c r="F7207" s="85"/>
      <c r="G7207" s="85"/>
      <c r="H7207" s="85"/>
    </row>
    <row r="7208" spans="1:8">
      <c r="A7208" s="85"/>
      <c r="B7208" s="85"/>
      <c r="C7208" s="85"/>
      <c r="D7208" s="85"/>
      <c r="E7208" s="85"/>
      <c r="F7208" s="85"/>
      <c r="G7208" s="85"/>
      <c r="H7208" s="85"/>
    </row>
    <row r="7209" spans="1:8">
      <c r="A7209" s="85"/>
      <c r="B7209" s="85"/>
      <c r="C7209" s="85"/>
      <c r="D7209" s="85"/>
      <c r="E7209" s="85"/>
      <c r="F7209" s="85"/>
      <c r="G7209" s="85"/>
      <c r="H7209" s="85"/>
    </row>
    <row r="7210" spans="1:8">
      <c r="A7210" s="85"/>
      <c r="B7210" s="85"/>
      <c r="C7210" s="85"/>
      <c r="D7210" s="85"/>
      <c r="E7210" s="85"/>
      <c r="F7210" s="85"/>
      <c r="G7210" s="85"/>
      <c r="H7210" s="85"/>
    </row>
    <row r="7211" spans="1:8">
      <c r="A7211" s="85"/>
      <c r="B7211" s="85"/>
      <c r="C7211" s="85"/>
      <c r="D7211" s="85"/>
      <c r="E7211" s="85"/>
      <c r="F7211" s="85"/>
      <c r="G7211" s="85"/>
      <c r="H7211" s="85"/>
    </row>
    <row r="7212" spans="1:8">
      <c r="A7212" s="85"/>
      <c r="B7212" s="85"/>
      <c r="C7212" s="85"/>
      <c r="D7212" s="85"/>
      <c r="E7212" s="85"/>
      <c r="F7212" s="85"/>
      <c r="G7212" s="85"/>
      <c r="H7212" s="85"/>
    </row>
    <row r="7213" spans="1:8">
      <c r="A7213" s="85"/>
      <c r="B7213" s="85"/>
      <c r="C7213" s="85"/>
      <c r="D7213" s="85"/>
      <c r="E7213" s="85"/>
      <c r="F7213" s="85"/>
      <c r="G7213" s="85"/>
      <c r="H7213" s="85"/>
    </row>
    <row r="7214" spans="1:8">
      <c r="A7214" s="85"/>
      <c r="B7214" s="85"/>
      <c r="C7214" s="85"/>
      <c r="D7214" s="85"/>
      <c r="E7214" s="85"/>
      <c r="F7214" s="85"/>
      <c r="G7214" s="85"/>
      <c r="H7214" s="85"/>
    </row>
    <row r="7215" spans="1:8">
      <c r="A7215" s="85"/>
      <c r="B7215" s="85"/>
      <c r="C7215" s="85"/>
      <c r="D7215" s="85"/>
      <c r="E7215" s="85"/>
      <c r="F7215" s="85"/>
      <c r="G7215" s="85"/>
      <c r="H7215" s="85"/>
    </row>
    <row r="7216" spans="1:8">
      <c r="A7216" s="85"/>
      <c r="B7216" s="85"/>
      <c r="C7216" s="85"/>
      <c r="D7216" s="85"/>
      <c r="E7216" s="85"/>
      <c r="F7216" s="85"/>
      <c r="G7216" s="85"/>
      <c r="H7216" s="85"/>
    </row>
    <row r="7217" spans="1:8">
      <c r="A7217" s="85"/>
      <c r="B7217" s="85"/>
      <c r="C7217" s="85"/>
      <c r="D7217" s="85"/>
      <c r="E7217" s="85"/>
      <c r="F7217" s="85"/>
      <c r="G7217" s="85"/>
      <c r="H7217" s="85"/>
    </row>
    <row r="7218" spans="1:8">
      <c r="A7218" s="85"/>
      <c r="B7218" s="85"/>
      <c r="C7218" s="85"/>
      <c r="D7218" s="85"/>
      <c r="E7218" s="85"/>
      <c r="F7218" s="85"/>
      <c r="G7218" s="85"/>
      <c r="H7218" s="85"/>
    </row>
    <row r="7219" spans="1:8">
      <c r="A7219" s="85"/>
      <c r="B7219" s="85"/>
      <c r="C7219" s="85"/>
      <c r="D7219" s="85"/>
      <c r="E7219" s="85"/>
      <c r="F7219" s="85"/>
      <c r="G7219" s="85"/>
      <c r="H7219" s="85"/>
    </row>
    <row r="7220" spans="1:8">
      <c r="A7220" s="85"/>
      <c r="B7220" s="85"/>
      <c r="C7220" s="85"/>
      <c r="D7220" s="85"/>
      <c r="E7220" s="85"/>
      <c r="F7220" s="85"/>
      <c r="G7220" s="85"/>
      <c r="H7220" s="85"/>
    </row>
    <row r="7221" spans="1:8">
      <c r="A7221" s="85"/>
      <c r="B7221" s="85"/>
      <c r="C7221" s="85"/>
      <c r="D7221" s="85"/>
      <c r="E7221" s="85"/>
      <c r="F7221" s="85"/>
      <c r="G7221" s="85"/>
      <c r="H7221" s="85"/>
    </row>
    <row r="7222" spans="1:8">
      <c r="A7222" s="85"/>
      <c r="B7222" s="85"/>
      <c r="C7222" s="85"/>
      <c r="D7222" s="85"/>
      <c r="E7222" s="85"/>
      <c r="F7222" s="85"/>
      <c r="G7222" s="85"/>
      <c r="H7222" s="85"/>
    </row>
    <row r="7223" spans="1:8">
      <c r="A7223" s="85"/>
      <c r="B7223" s="85"/>
      <c r="C7223" s="85"/>
      <c r="D7223" s="85"/>
      <c r="E7223" s="85"/>
      <c r="F7223" s="85"/>
      <c r="G7223" s="85"/>
      <c r="H7223" s="85"/>
    </row>
    <row r="7224" spans="1:8">
      <c r="A7224" s="85"/>
      <c r="B7224" s="85"/>
      <c r="C7224" s="85"/>
      <c r="D7224" s="85"/>
      <c r="E7224" s="85"/>
      <c r="F7224" s="85"/>
      <c r="G7224" s="85"/>
      <c r="H7224" s="85"/>
    </row>
    <row r="7225" spans="1:8">
      <c r="A7225" s="85"/>
      <c r="B7225" s="85"/>
      <c r="C7225" s="85"/>
      <c r="D7225" s="85"/>
      <c r="E7225" s="85"/>
      <c r="F7225" s="85"/>
      <c r="G7225" s="85"/>
      <c r="H7225" s="85"/>
    </row>
    <row r="7226" spans="1:8">
      <c r="A7226" s="85"/>
      <c r="B7226" s="85"/>
      <c r="C7226" s="85"/>
      <c r="D7226" s="85"/>
      <c r="E7226" s="85"/>
      <c r="F7226" s="85"/>
      <c r="G7226" s="85"/>
      <c r="H7226" s="85"/>
    </row>
    <row r="7227" spans="1:8">
      <c r="A7227" s="85"/>
      <c r="B7227" s="85"/>
      <c r="C7227" s="85"/>
      <c r="D7227" s="85"/>
      <c r="E7227" s="85"/>
      <c r="F7227" s="85"/>
      <c r="G7227" s="85"/>
      <c r="H7227" s="85"/>
    </row>
    <row r="7228" spans="1:8">
      <c r="A7228" s="85"/>
      <c r="B7228" s="85"/>
      <c r="C7228" s="85"/>
      <c r="D7228" s="85"/>
      <c r="E7228" s="85"/>
      <c r="F7228" s="85"/>
      <c r="G7228" s="85"/>
      <c r="H7228" s="85"/>
    </row>
    <row r="7229" spans="1:8">
      <c r="A7229" s="85"/>
      <c r="B7229" s="85"/>
      <c r="C7229" s="85"/>
      <c r="D7229" s="85"/>
      <c r="E7229" s="85"/>
      <c r="F7229" s="85"/>
      <c r="G7229" s="85"/>
      <c r="H7229" s="85"/>
    </row>
    <row r="7230" spans="1:8">
      <c r="A7230" s="85"/>
      <c r="B7230" s="85"/>
      <c r="C7230" s="85"/>
      <c r="D7230" s="85"/>
      <c r="E7230" s="85"/>
      <c r="F7230" s="85"/>
      <c r="G7230" s="85"/>
      <c r="H7230" s="85"/>
    </row>
    <row r="7231" spans="1:8">
      <c r="A7231" s="85"/>
      <c r="B7231" s="85"/>
      <c r="C7231" s="85"/>
      <c r="D7231" s="85"/>
      <c r="E7231" s="85"/>
      <c r="F7231" s="85"/>
      <c r="G7231" s="85"/>
      <c r="H7231" s="85"/>
    </row>
    <row r="7232" spans="1:8">
      <c r="A7232" s="85"/>
      <c r="B7232" s="85"/>
      <c r="C7232" s="85"/>
      <c r="D7232" s="85"/>
      <c r="E7232" s="85"/>
      <c r="F7232" s="85"/>
      <c r="G7232" s="85"/>
      <c r="H7232" s="85"/>
    </row>
    <row r="7233" spans="1:8">
      <c r="A7233" s="85"/>
      <c r="B7233" s="85"/>
      <c r="C7233" s="85"/>
      <c r="D7233" s="85"/>
      <c r="E7233" s="85"/>
      <c r="F7233" s="85"/>
      <c r="G7233" s="85"/>
      <c r="H7233" s="85"/>
    </row>
    <row r="7234" spans="1:8">
      <c r="A7234" s="85"/>
      <c r="B7234" s="85"/>
      <c r="C7234" s="85"/>
      <c r="D7234" s="85"/>
      <c r="E7234" s="85"/>
      <c r="F7234" s="85"/>
      <c r="G7234" s="85"/>
      <c r="H7234" s="85"/>
    </row>
    <row r="7235" spans="1:8">
      <c r="A7235" s="85"/>
      <c r="B7235" s="85"/>
      <c r="C7235" s="85"/>
      <c r="D7235" s="85"/>
      <c r="E7235" s="85"/>
      <c r="F7235" s="85"/>
      <c r="G7235" s="85"/>
      <c r="H7235" s="85"/>
    </row>
    <row r="7236" spans="1:8">
      <c r="A7236" s="85"/>
      <c r="B7236" s="85"/>
      <c r="C7236" s="85"/>
      <c r="D7236" s="85"/>
      <c r="E7236" s="85"/>
      <c r="F7236" s="85"/>
      <c r="G7236" s="85"/>
      <c r="H7236" s="85"/>
    </row>
    <row r="7237" spans="1:8">
      <c r="A7237" s="85"/>
      <c r="B7237" s="85"/>
      <c r="C7237" s="85"/>
      <c r="D7237" s="85"/>
      <c r="E7237" s="85"/>
      <c r="F7237" s="85"/>
      <c r="G7237" s="85"/>
      <c r="H7237" s="85"/>
    </row>
    <row r="7238" spans="1:8">
      <c r="A7238" s="85"/>
      <c r="B7238" s="85"/>
      <c r="C7238" s="85"/>
      <c r="D7238" s="85"/>
      <c r="E7238" s="85"/>
      <c r="F7238" s="85"/>
      <c r="G7238" s="85"/>
      <c r="H7238" s="85"/>
    </row>
    <row r="7239" spans="1:8">
      <c r="A7239" s="85"/>
      <c r="B7239" s="85"/>
      <c r="C7239" s="85"/>
      <c r="D7239" s="85"/>
      <c r="E7239" s="85"/>
      <c r="F7239" s="85"/>
      <c r="G7239" s="85"/>
      <c r="H7239" s="85"/>
    </row>
    <row r="7240" spans="1:8">
      <c r="A7240" s="85"/>
      <c r="B7240" s="85"/>
      <c r="C7240" s="85"/>
      <c r="D7240" s="85"/>
      <c r="E7240" s="85"/>
      <c r="F7240" s="85"/>
      <c r="G7240" s="85"/>
      <c r="H7240" s="85"/>
    </row>
    <row r="7241" spans="1:8">
      <c r="A7241" s="85"/>
      <c r="B7241" s="85"/>
      <c r="C7241" s="85"/>
      <c r="D7241" s="85"/>
      <c r="E7241" s="85"/>
      <c r="F7241" s="85"/>
      <c r="G7241" s="85"/>
      <c r="H7241" s="85"/>
    </row>
    <row r="7242" spans="1:8">
      <c r="A7242" s="85"/>
      <c r="B7242" s="85"/>
      <c r="C7242" s="85"/>
      <c r="D7242" s="85"/>
      <c r="E7242" s="85"/>
      <c r="F7242" s="85"/>
      <c r="G7242" s="85"/>
      <c r="H7242" s="85"/>
    </row>
    <row r="7243" spans="1:8">
      <c r="A7243" s="85"/>
      <c r="B7243" s="85"/>
      <c r="C7243" s="85"/>
      <c r="D7243" s="85"/>
      <c r="E7243" s="85"/>
      <c r="F7243" s="85"/>
      <c r="G7243" s="85"/>
      <c r="H7243" s="85"/>
    </row>
    <row r="7244" spans="1:8">
      <c r="A7244" s="85"/>
      <c r="B7244" s="85"/>
      <c r="C7244" s="85"/>
      <c r="D7244" s="85"/>
      <c r="E7244" s="85"/>
      <c r="F7244" s="85"/>
      <c r="G7244" s="85"/>
      <c r="H7244" s="85"/>
    </row>
    <row r="7245" spans="1:8">
      <c r="A7245" s="85"/>
      <c r="B7245" s="85"/>
      <c r="C7245" s="85"/>
      <c r="D7245" s="85"/>
      <c r="E7245" s="85"/>
      <c r="F7245" s="85"/>
      <c r="G7245" s="85"/>
      <c r="H7245" s="85"/>
    </row>
    <row r="7246" spans="1:8">
      <c r="A7246" s="85"/>
      <c r="B7246" s="85"/>
      <c r="C7246" s="85"/>
      <c r="D7246" s="85"/>
      <c r="E7246" s="85"/>
      <c r="F7246" s="85"/>
      <c r="G7246" s="85"/>
      <c r="H7246" s="85"/>
    </row>
    <row r="7247" spans="1:8">
      <c r="A7247" s="85"/>
      <c r="B7247" s="85"/>
      <c r="C7247" s="85"/>
      <c r="D7247" s="85"/>
      <c r="E7247" s="85"/>
      <c r="F7247" s="85"/>
      <c r="G7247" s="85"/>
      <c r="H7247" s="85"/>
    </row>
    <row r="7248" spans="1:8">
      <c r="A7248" s="85"/>
      <c r="B7248" s="85"/>
      <c r="C7248" s="85"/>
      <c r="D7248" s="85"/>
      <c r="E7248" s="85"/>
      <c r="F7248" s="85"/>
      <c r="G7248" s="85"/>
      <c r="H7248" s="85"/>
    </row>
    <row r="7249" spans="1:8">
      <c r="A7249" s="85"/>
      <c r="B7249" s="85"/>
      <c r="C7249" s="85"/>
      <c r="D7249" s="85"/>
      <c r="E7249" s="85"/>
      <c r="F7249" s="85"/>
      <c r="G7249" s="85"/>
      <c r="H7249" s="85"/>
    </row>
    <row r="7250" spans="1:8">
      <c r="A7250" s="85"/>
      <c r="B7250" s="85"/>
      <c r="C7250" s="85"/>
      <c r="D7250" s="85"/>
      <c r="E7250" s="85"/>
      <c r="F7250" s="85"/>
      <c r="G7250" s="85"/>
      <c r="H7250" s="85"/>
    </row>
    <row r="7251" spans="1:8">
      <c r="A7251" s="85"/>
      <c r="B7251" s="85"/>
      <c r="C7251" s="85"/>
      <c r="D7251" s="85"/>
      <c r="E7251" s="85"/>
      <c r="F7251" s="85"/>
      <c r="G7251" s="85"/>
      <c r="H7251" s="85"/>
    </row>
    <row r="7252" spans="1:8">
      <c r="A7252" s="85"/>
      <c r="B7252" s="85"/>
      <c r="C7252" s="85"/>
      <c r="D7252" s="85"/>
      <c r="E7252" s="85"/>
      <c r="F7252" s="85"/>
      <c r="G7252" s="85"/>
      <c r="H7252" s="85"/>
    </row>
    <row r="7253" spans="1:8">
      <c r="A7253" s="85"/>
      <c r="B7253" s="85"/>
      <c r="C7253" s="85"/>
      <c r="D7253" s="85"/>
      <c r="E7253" s="85"/>
      <c r="F7253" s="85"/>
      <c r="G7253" s="85"/>
      <c r="H7253" s="85"/>
    </row>
    <row r="7254" spans="1:8">
      <c r="A7254" s="85"/>
      <c r="B7254" s="85"/>
      <c r="C7254" s="85"/>
      <c r="D7254" s="85"/>
      <c r="E7254" s="85"/>
      <c r="F7254" s="85"/>
      <c r="G7254" s="85"/>
      <c r="H7254" s="85"/>
    </row>
    <row r="7255" spans="1:8">
      <c r="A7255" s="85"/>
      <c r="B7255" s="85"/>
      <c r="C7255" s="85"/>
      <c r="D7255" s="85"/>
      <c r="E7255" s="85"/>
      <c r="F7255" s="85"/>
      <c r="G7255" s="85"/>
      <c r="H7255" s="85"/>
    </row>
    <row r="7256" spans="1:8">
      <c r="A7256" s="85"/>
      <c r="B7256" s="85"/>
      <c r="C7256" s="85"/>
      <c r="D7256" s="85"/>
      <c r="E7256" s="85"/>
      <c r="F7256" s="85"/>
      <c r="G7256" s="85"/>
      <c r="H7256" s="85"/>
    </row>
    <row r="7257" spans="1:8">
      <c r="A7257" s="85"/>
      <c r="B7257" s="85"/>
      <c r="C7257" s="85"/>
      <c r="D7257" s="85"/>
      <c r="E7257" s="85"/>
      <c r="F7257" s="85"/>
      <c r="G7257" s="85"/>
      <c r="H7257" s="85"/>
    </row>
    <row r="7258" spans="1:8">
      <c r="A7258" s="85"/>
      <c r="B7258" s="85"/>
      <c r="C7258" s="85"/>
      <c r="D7258" s="85"/>
      <c r="E7258" s="85"/>
      <c r="F7258" s="85"/>
      <c r="G7258" s="85"/>
      <c r="H7258" s="85"/>
    </row>
    <row r="7259" spans="1:8">
      <c r="A7259" s="85"/>
      <c r="B7259" s="85"/>
      <c r="C7259" s="85"/>
      <c r="D7259" s="85"/>
      <c r="E7259" s="85"/>
      <c r="F7259" s="85"/>
      <c r="G7259" s="85"/>
      <c r="H7259" s="85"/>
    </row>
    <row r="7260" spans="1:8">
      <c r="A7260" s="85"/>
      <c r="B7260" s="85"/>
      <c r="C7260" s="85"/>
      <c r="D7260" s="85"/>
      <c r="E7260" s="85"/>
      <c r="F7260" s="85"/>
      <c r="G7260" s="85"/>
      <c r="H7260" s="85"/>
    </row>
    <row r="7261" spans="1:8">
      <c r="A7261" s="85"/>
      <c r="B7261" s="85"/>
      <c r="C7261" s="85"/>
      <c r="D7261" s="85"/>
      <c r="E7261" s="85"/>
      <c r="F7261" s="85"/>
      <c r="G7261" s="85"/>
      <c r="H7261" s="85"/>
    </row>
    <row r="7262" spans="1:8">
      <c r="A7262" s="85"/>
      <c r="B7262" s="85"/>
      <c r="C7262" s="85"/>
      <c r="D7262" s="85"/>
      <c r="E7262" s="85"/>
      <c r="F7262" s="85"/>
      <c r="G7262" s="85"/>
      <c r="H7262" s="85"/>
    </row>
    <row r="7263" spans="1:8">
      <c r="A7263" s="85"/>
      <c r="B7263" s="85"/>
      <c r="C7263" s="85"/>
      <c r="D7263" s="85"/>
      <c r="E7263" s="85"/>
      <c r="F7263" s="85"/>
      <c r="G7263" s="85"/>
      <c r="H7263" s="85"/>
    </row>
    <row r="7264" spans="1:8">
      <c r="A7264" s="85"/>
      <c r="B7264" s="85"/>
      <c r="C7264" s="85"/>
      <c r="D7264" s="85"/>
      <c r="E7264" s="85"/>
      <c r="F7264" s="85"/>
      <c r="G7264" s="85"/>
      <c r="H7264" s="85"/>
    </row>
    <row r="7265" spans="1:8">
      <c r="A7265" s="85"/>
      <c r="B7265" s="85"/>
      <c r="C7265" s="85"/>
      <c r="D7265" s="85"/>
      <c r="E7265" s="85"/>
      <c r="F7265" s="85"/>
      <c r="G7265" s="85"/>
      <c r="H7265" s="85"/>
    </row>
    <row r="7266" spans="1:8">
      <c r="A7266" s="85"/>
      <c r="B7266" s="85"/>
      <c r="C7266" s="85"/>
      <c r="D7266" s="85"/>
      <c r="E7266" s="85"/>
      <c r="F7266" s="85"/>
      <c r="G7266" s="85"/>
      <c r="H7266" s="85"/>
    </row>
    <row r="7267" spans="1:8">
      <c r="A7267" s="85"/>
      <c r="B7267" s="85"/>
      <c r="C7267" s="85"/>
      <c r="D7267" s="85"/>
      <c r="E7267" s="85"/>
      <c r="F7267" s="85"/>
      <c r="G7267" s="85"/>
      <c r="H7267" s="85"/>
    </row>
    <row r="7268" spans="1:8">
      <c r="A7268" s="85"/>
      <c r="B7268" s="85"/>
      <c r="C7268" s="85"/>
      <c r="D7268" s="85"/>
      <c r="E7268" s="85"/>
      <c r="F7268" s="85"/>
      <c r="G7268" s="85"/>
      <c r="H7268" s="85"/>
    </row>
    <row r="7269" spans="1:8">
      <c r="A7269" s="85"/>
      <c r="B7269" s="85"/>
      <c r="C7269" s="85"/>
      <c r="D7269" s="85"/>
      <c r="E7269" s="85"/>
      <c r="F7269" s="85"/>
      <c r="G7269" s="85"/>
      <c r="H7269" s="85"/>
    </row>
    <row r="7270" spans="1:8">
      <c r="A7270" s="85"/>
      <c r="B7270" s="85"/>
      <c r="C7270" s="85"/>
      <c r="D7270" s="85"/>
      <c r="E7270" s="85"/>
      <c r="F7270" s="85"/>
      <c r="G7270" s="85"/>
      <c r="H7270" s="85"/>
    </row>
    <row r="7271" spans="1:8">
      <c r="A7271" s="85"/>
      <c r="B7271" s="85"/>
      <c r="C7271" s="85"/>
      <c r="D7271" s="85"/>
      <c r="E7271" s="85"/>
      <c r="F7271" s="85"/>
      <c r="G7271" s="85"/>
      <c r="H7271" s="85"/>
    </row>
    <row r="7272" spans="1:8">
      <c r="A7272" s="85"/>
      <c r="B7272" s="85"/>
      <c r="C7272" s="85"/>
      <c r="D7272" s="85"/>
      <c r="E7272" s="85"/>
      <c r="F7272" s="85"/>
      <c r="G7272" s="85"/>
      <c r="H7272" s="85"/>
    </row>
    <row r="7273" spans="1:8">
      <c r="A7273" s="85"/>
      <c r="B7273" s="85"/>
      <c r="C7273" s="85"/>
      <c r="D7273" s="85"/>
      <c r="E7273" s="85"/>
      <c r="F7273" s="85"/>
      <c r="G7273" s="85"/>
      <c r="H7273" s="85"/>
    </row>
    <row r="7274" spans="1:8">
      <c r="A7274" s="85"/>
      <c r="B7274" s="85"/>
      <c r="C7274" s="85"/>
      <c r="D7274" s="85"/>
      <c r="E7274" s="85"/>
      <c r="F7274" s="85"/>
      <c r="G7274" s="85"/>
      <c r="H7274" s="85"/>
    </row>
    <row r="7275" spans="1:8">
      <c r="A7275" s="85"/>
      <c r="B7275" s="85"/>
      <c r="C7275" s="85"/>
      <c r="D7275" s="85"/>
      <c r="E7275" s="85"/>
      <c r="F7275" s="85"/>
      <c r="G7275" s="85"/>
      <c r="H7275" s="85"/>
    </row>
    <row r="7276" spans="1:8">
      <c r="A7276" s="85"/>
      <c r="B7276" s="85"/>
      <c r="C7276" s="85"/>
      <c r="D7276" s="85"/>
      <c r="E7276" s="85"/>
      <c r="F7276" s="85"/>
      <c r="G7276" s="85"/>
      <c r="H7276" s="85"/>
    </row>
    <row r="7277" spans="1:8">
      <c r="A7277" s="85"/>
      <c r="B7277" s="85"/>
      <c r="C7277" s="85"/>
      <c r="D7277" s="85"/>
      <c r="E7277" s="85"/>
      <c r="F7277" s="85"/>
      <c r="G7277" s="85"/>
      <c r="H7277" s="85"/>
    </row>
    <row r="7278" spans="1:8">
      <c r="A7278" s="85"/>
      <c r="B7278" s="85"/>
      <c r="C7278" s="85"/>
      <c r="D7278" s="85"/>
      <c r="E7278" s="85"/>
      <c r="F7278" s="85"/>
      <c r="G7278" s="85"/>
      <c r="H7278" s="85"/>
    </row>
    <row r="7279" spans="1:8">
      <c r="A7279" s="85"/>
      <c r="B7279" s="85"/>
      <c r="C7279" s="85"/>
      <c r="D7279" s="85"/>
      <c r="E7279" s="85"/>
      <c r="F7279" s="85"/>
      <c r="G7279" s="85"/>
      <c r="H7279" s="85"/>
    </row>
    <row r="7280" spans="1:8">
      <c r="A7280" s="85"/>
      <c r="B7280" s="85"/>
      <c r="C7280" s="85"/>
      <c r="D7280" s="85"/>
      <c r="E7280" s="85"/>
      <c r="F7280" s="85"/>
      <c r="G7280" s="85"/>
      <c r="H7280" s="85"/>
    </row>
    <row r="7281" spans="1:8">
      <c r="A7281" s="85"/>
      <c r="B7281" s="85"/>
      <c r="C7281" s="85"/>
      <c r="D7281" s="85"/>
      <c r="E7281" s="85"/>
      <c r="F7281" s="85"/>
      <c r="G7281" s="85"/>
      <c r="H7281" s="85"/>
    </row>
    <row r="7282" spans="1:8">
      <c r="A7282" s="85"/>
      <c r="B7282" s="85"/>
      <c r="C7282" s="85"/>
      <c r="D7282" s="85"/>
      <c r="E7282" s="85"/>
      <c r="F7282" s="85"/>
      <c r="G7282" s="85"/>
      <c r="H7282" s="85"/>
    </row>
    <row r="7283" spans="1:8">
      <c r="A7283" s="85"/>
      <c r="B7283" s="85"/>
      <c r="C7283" s="85"/>
      <c r="D7283" s="85"/>
      <c r="E7283" s="85"/>
      <c r="F7283" s="85"/>
      <c r="G7283" s="85"/>
      <c r="H7283" s="85"/>
    </row>
    <row r="7284" spans="1:8">
      <c r="A7284" s="85"/>
      <c r="B7284" s="85"/>
      <c r="C7284" s="85"/>
      <c r="D7284" s="85"/>
      <c r="E7284" s="85"/>
      <c r="F7284" s="85"/>
      <c r="G7284" s="85"/>
      <c r="H7284" s="85"/>
    </row>
    <row r="7285" spans="1:8">
      <c r="A7285" s="85"/>
      <c r="B7285" s="85"/>
      <c r="C7285" s="85"/>
      <c r="D7285" s="85"/>
      <c r="E7285" s="85"/>
      <c r="F7285" s="85"/>
      <c r="G7285" s="85"/>
      <c r="H7285" s="85"/>
    </row>
    <row r="7286" spans="1:8">
      <c r="A7286" s="85"/>
      <c r="B7286" s="85"/>
      <c r="C7286" s="85"/>
      <c r="D7286" s="85"/>
      <c r="E7286" s="85"/>
      <c r="F7286" s="85"/>
      <c r="G7286" s="85"/>
      <c r="H7286" s="85"/>
    </row>
    <row r="7287" spans="1:8">
      <c r="A7287" s="85"/>
      <c r="B7287" s="85"/>
      <c r="C7287" s="85"/>
      <c r="D7287" s="85"/>
      <c r="E7287" s="85"/>
      <c r="F7287" s="85"/>
      <c r="G7287" s="85"/>
      <c r="H7287" s="85"/>
    </row>
    <row r="7288" spans="1:8">
      <c r="A7288" s="85"/>
      <c r="B7288" s="85"/>
      <c r="C7288" s="85"/>
      <c r="D7288" s="85"/>
      <c r="E7288" s="85"/>
      <c r="F7288" s="85"/>
      <c r="G7288" s="85"/>
      <c r="H7288" s="85"/>
    </row>
    <row r="7289" spans="1:8">
      <c r="A7289" s="85"/>
      <c r="B7289" s="85"/>
      <c r="C7289" s="85"/>
      <c r="D7289" s="85"/>
      <c r="E7289" s="85"/>
      <c r="F7289" s="85"/>
      <c r="G7289" s="85"/>
      <c r="H7289" s="85"/>
    </row>
    <row r="7290" spans="1:8">
      <c r="A7290" s="85"/>
      <c r="B7290" s="85"/>
      <c r="C7290" s="85"/>
      <c r="D7290" s="85"/>
      <c r="E7290" s="85"/>
      <c r="F7290" s="85"/>
      <c r="G7290" s="85"/>
      <c r="H7290" s="85"/>
    </row>
    <row r="7291" spans="1:8">
      <c r="A7291" s="85"/>
      <c r="B7291" s="85"/>
      <c r="C7291" s="85"/>
      <c r="D7291" s="85"/>
      <c r="E7291" s="85"/>
      <c r="F7291" s="85"/>
      <c r="G7291" s="85"/>
      <c r="H7291" s="85"/>
    </row>
    <row r="7292" spans="1:8">
      <c r="A7292" s="85"/>
      <c r="B7292" s="85"/>
      <c r="C7292" s="85"/>
      <c r="D7292" s="85"/>
      <c r="E7292" s="85"/>
      <c r="F7292" s="85"/>
      <c r="G7292" s="85"/>
      <c r="H7292" s="85"/>
    </row>
    <row r="7293" spans="1:8">
      <c r="A7293" s="85"/>
      <c r="B7293" s="85"/>
      <c r="C7293" s="85"/>
      <c r="D7293" s="85"/>
      <c r="E7293" s="85"/>
      <c r="F7293" s="85"/>
      <c r="G7293" s="85"/>
      <c r="H7293" s="85"/>
    </row>
    <row r="7294" spans="1:8">
      <c r="A7294" s="85"/>
      <c r="B7294" s="85"/>
      <c r="C7294" s="85"/>
      <c r="D7294" s="85"/>
      <c r="E7294" s="85"/>
      <c r="F7294" s="85"/>
      <c r="G7294" s="85"/>
      <c r="H7294" s="85"/>
    </row>
    <row r="7295" spans="1:8">
      <c r="A7295" s="85"/>
      <c r="B7295" s="85"/>
      <c r="C7295" s="85"/>
      <c r="D7295" s="85"/>
      <c r="E7295" s="85"/>
      <c r="F7295" s="85"/>
      <c r="G7295" s="85"/>
      <c r="H7295" s="85"/>
    </row>
    <row r="7296" spans="1:8">
      <c r="A7296" s="85"/>
      <c r="B7296" s="85"/>
      <c r="C7296" s="85"/>
      <c r="D7296" s="85"/>
      <c r="E7296" s="85"/>
      <c r="F7296" s="85"/>
      <c r="G7296" s="85"/>
      <c r="H7296" s="85"/>
    </row>
    <row r="7297" spans="1:8">
      <c r="A7297" s="85"/>
      <c r="B7297" s="85"/>
      <c r="C7297" s="85"/>
      <c r="D7297" s="85"/>
      <c r="E7297" s="85"/>
      <c r="F7297" s="85"/>
      <c r="G7297" s="85"/>
      <c r="H7297" s="85"/>
    </row>
    <row r="7298" spans="1:8">
      <c r="A7298" s="85"/>
      <c r="B7298" s="85"/>
      <c r="C7298" s="85"/>
      <c r="D7298" s="85"/>
      <c r="E7298" s="85"/>
      <c r="F7298" s="85"/>
      <c r="G7298" s="85"/>
      <c r="H7298" s="85"/>
    </row>
    <row r="7299" spans="1:8">
      <c r="A7299" s="85"/>
      <c r="B7299" s="85"/>
      <c r="C7299" s="85"/>
      <c r="D7299" s="85"/>
      <c r="E7299" s="85"/>
      <c r="F7299" s="85"/>
      <c r="G7299" s="85"/>
      <c r="H7299" s="85"/>
    </row>
    <row r="7300" spans="1:8">
      <c r="A7300" s="85"/>
      <c r="B7300" s="85"/>
      <c r="C7300" s="85"/>
      <c r="D7300" s="85"/>
      <c r="E7300" s="85"/>
      <c r="F7300" s="85"/>
      <c r="G7300" s="85"/>
      <c r="H7300" s="85"/>
    </row>
    <row r="7301" spans="1:8">
      <c r="A7301" s="85"/>
      <c r="B7301" s="85"/>
      <c r="C7301" s="85"/>
      <c r="D7301" s="85"/>
      <c r="E7301" s="85"/>
      <c r="F7301" s="85"/>
      <c r="G7301" s="85"/>
      <c r="H7301" s="85"/>
    </row>
    <row r="7302" spans="1:8">
      <c r="A7302" s="85"/>
      <c r="B7302" s="85"/>
      <c r="C7302" s="85"/>
      <c r="D7302" s="85"/>
      <c r="E7302" s="85"/>
      <c r="F7302" s="85"/>
      <c r="G7302" s="85"/>
      <c r="H7302" s="85"/>
    </row>
    <row r="7303" spans="1:8">
      <c r="A7303" s="85"/>
      <c r="B7303" s="85"/>
      <c r="C7303" s="85"/>
      <c r="D7303" s="85"/>
      <c r="E7303" s="85"/>
      <c r="F7303" s="85"/>
      <c r="G7303" s="85"/>
      <c r="H7303" s="85"/>
    </row>
    <row r="7304" spans="1:8">
      <c r="A7304" s="85"/>
      <c r="B7304" s="85"/>
      <c r="C7304" s="85"/>
      <c r="D7304" s="85"/>
      <c r="E7304" s="85"/>
      <c r="F7304" s="85"/>
      <c r="G7304" s="85"/>
      <c r="H7304" s="85"/>
    </row>
    <row r="7305" spans="1:8">
      <c r="A7305" s="85"/>
      <c r="B7305" s="85"/>
      <c r="C7305" s="85"/>
      <c r="D7305" s="85"/>
      <c r="E7305" s="85"/>
      <c r="F7305" s="85"/>
      <c r="G7305" s="85"/>
      <c r="H7305" s="85"/>
    </row>
    <row r="7306" spans="1:8">
      <c r="A7306" s="85"/>
      <c r="B7306" s="85"/>
      <c r="C7306" s="85"/>
      <c r="D7306" s="85"/>
      <c r="E7306" s="85"/>
      <c r="F7306" s="85"/>
      <c r="G7306" s="85"/>
      <c r="H7306" s="85"/>
    </row>
    <row r="7307" spans="1:8">
      <c r="A7307" s="85"/>
      <c r="B7307" s="85"/>
      <c r="C7307" s="85"/>
      <c r="D7307" s="85"/>
      <c r="E7307" s="85"/>
      <c r="F7307" s="85"/>
      <c r="G7307" s="85"/>
      <c r="H7307" s="85"/>
    </row>
    <row r="7308" spans="1:8">
      <c r="A7308" s="85"/>
      <c r="B7308" s="85"/>
      <c r="C7308" s="85"/>
      <c r="D7308" s="85"/>
      <c r="E7308" s="85"/>
      <c r="F7308" s="85"/>
      <c r="G7308" s="85"/>
      <c r="H7308" s="85"/>
    </row>
    <row r="7309" spans="1:8">
      <c r="A7309" s="85"/>
      <c r="B7309" s="85"/>
      <c r="C7309" s="85"/>
      <c r="D7309" s="85"/>
      <c r="E7309" s="85"/>
      <c r="F7309" s="85"/>
      <c r="G7309" s="85"/>
      <c r="H7309" s="85"/>
    </row>
    <row r="7310" spans="1:8">
      <c r="A7310" s="85"/>
      <c r="B7310" s="85"/>
      <c r="C7310" s="85"/>
      <c r="D7310" s="85"/>
      <c r="E7310" s="85"/>
      <c r="F7310" s="85"/>
      <c r="G7310" s="85"/>
      <c r="H7310" s="85"/>
    </row>
    <row r="7311" spans="1:8">
      <c r="A7311" s="85"/>
      <c r="B7311" s="85"/>
      <c r="C7311" s="85"/>
      <c r="D7311" s="85"/>
      <c r="E7311" s="85"/>
      <c r="F7311" s="85"/>
      <c r="G7311" s="85"/>
      <c r="H7311" s="85"/>
    </row>
    <row r="7312" spans="1:8">
      <c r="A7312" s="85"/>
      <c r="B7312" s="85"/>
      <c r="C7312" s="85"/>
      <c r="D7312" s="85"/>
      <c r="E7312" s="85"/>
      <c r="F7312" s="85"/>
      <c r="G7312" s="85"/>
      <c r="H7312" s="85"/>
    </row>
    <row r="7313" spans="1:8">
      <c r="A7313" s="85"/>
      <c r="B7313" s="85"/>
      <c r="C7313" s="85"/>
      <c r="D7313" s="85"/>
      <c r="E7313" s="85"/>
      <c r="F7313" s="85"/>
      <c r="G7313" s="85"/>
      <c r="H7313" s="85"/>
    </row>
    <row r="7314" spans="1:8">
      <c r="A7314" s="85"/>
      <c r="B7314" s="85"/>
      <c r="C7314" s="85"/>
      <c r="D7314" s="85"/>
      <c r="E7314" s="85"/>
      <c r="F7314" s="85"/>
      <c r="G7314" s="85"/>
      <c r="H7314" s="85"/>
    </row>
    <row r="7315" spans="1:8">
      <c r="A7315" s="85"/>
      <c r="B7315" s="85"/>
      <c r="C7315" s="85"/>
      <c r="D7315" s="85"/>
      <c r="E7315" s="85"/>
      <c r="F7315" s="85"/>
      <c r="G7315" s="85"/>
      <c r="H7315" s="85"/>
    </row>
    <row r="7316" spans="1:8">
      <c r="A7316" s="85"/>
      <c r="B7316" s="85"/>
      <c r="C7316" s="85"/>
      <c r="D7316" s="85"/>
      <c r="E7316" s="85"/>
      <c r="F7316" s="85"/>
      <c r="G7316" s="85"/>
      <c r="H7316" s="85"/>
    </row>
    <row r="7317" spans="1:8">
      <c r="A7317" s="85"/>
      <c r="B7317" s="85"/>
      <c r="C7317" s="85"/>
      <c r="D7317" s="85"/>
      <c r="E7317" s="85"/>
      <c r="F7317" s="85"/>
      <c r="G7317" s="85"/>
      <c r="H7317" s="85"/>
    </row>
    <row r="7318" spans="1:8">
      <c r="A7318" s="85"/>
      <c r="B7318" s="85"/>
      <c r="C7318" s="85"/>
      <c r="D7318" s="85"/>
      <c r="E7318" s="85"/>
      <c r="F7318" s="85"/>
      <c r="G7318" s="85"/>
      <c r="H7318" s="85"/>
    </row>
    <row r="7319" spans="1:8">
      <c r="A7319" s="85"/>
      <c r="B7319" s="85"/>
      <c r="C7319" s="85"/>
      <c r="D7319" s="85"/>
      <c r="E7319" s="85"/>
      <c r="F7319" s="85"/>
      <c r="G7319" s="85"/>
      <c r="H7319" s="85"/>
    </row>
    <row r="7320" spans="1:8">
      <c r="A7320" s="85"/>
      <c r="B7320" s="85"/>
      <c r="C7320" s="85"/>
      <c r="D7320" s="85"/>
      <c r="E7320" s="85"/>
      <c r="F7320" s="85"/>
      <c r="G7320" s="85"/>
      <c r="H7320" s="85"/>
    </row>
    <row r="7321" spans="1:8">
      <c r="A7321" s="85"/>
      <c r="B7321" s="85"/>
      <c r="C7321" s="85"/>
      <c r="D7321" s="85"/>
      <c r="E7321" s="85"/>
      <c r="F7321" s="85"/>
      <c r="G7321" s="85"/>
      <c r="H7321" s="85"/>
    </row>
    <row r="7322" spans="1:8">
      <c r="A7322" s="85"/>
      <c r="B7322" s="85"/>
      <c r="C7322" s="85"/>
      <c r="D7322" s="85"/>
      <c r="E7322" s="85"/>
      <c r="F7322" s="85"/>
      <c r="G7322" s="85"/>
      <c r="H7322" s="85"/>
    </row>
    <row r="7323" spans="1:8">
      <c r="A7323" s="85"/>
      <c r="B7323" s="85"/>
      <c r="C7323" s="85"/>
      <c r="D7323" s="85"/>
      <c r="E7323" s="85"/>
      <c r="F7323" s="85"/>
      <c r="G7323" s="85"/>
      <c r="H7323" s="85"/>
    </row>
    <row r="7324" spans="1:8">
      <c r="A7324" s="85"/>
      <c r="B7324" s="85"/>
      <c r="C7324" s="85"/>
      <c r="D7324" s="85"/>
      <c r="E7324" s="85"/>
      <c r="F7324" s="85"/>
      <c r="G7324" s="85"/>
      <c r="H7324" s="85"/>
    </row>
    <row r="7325" spans="1:8">
      <c r="A7325" s="85"/>
      <c r="B7325" s="85"/>
      <c r="C7325" s="85"/>
      <c r="D7325" s="85"/>
      <c r="E7325" s="85"/>
      <c r="F7325" s="85"/>
      <c r="G7325" s="85"/>
      <c r="H7325" s="85"/>
    </row>
    <row r="7326" spans="1:8">
      <c r="A7326" s="85"/>
      <c r="B7326" s="85"/>
      <c r="C7326" s="85"/>
      <c r="D7326" s="85"/>
      <c r="E7326" s="85"/>
      <c r="F7326" s="85"/>
      <c r="G7326" s="85"/>
      <c r="H7326" s="85"/>
    </row>
    <row r="7327" spans="1:8">
      <c r="A7327" s="85"/>
      <c r="B7327" s="85"/>
      <c r="C7327" s="85"/>
      <c r="D7327" s="85"/>
      <c r="E7327" s="85"/>
      <c r="F7327" s="85"/>
      <c r="G7327" s="85"/>
      <c r="H7327" s="85"/>
    </row>
    <row r="7328" spans="1:8">
      <c r="A7328" s="85"/>
      <c r="B7328" s="85"/>
      <c r="C7328" s="85"/>
      <c r="D7328" s="85"/>
      <c r="E7328" s="85"/>
      <c r="F7328" s="85"/>
      <c r="G7328" s="85"/>
      <c r="H7328" s="85"/>
    </row>
    <row r="7329" spans="1:8">
      <c r="A7329" s="85"/>
      <c r="B7329" s="85"/>
      <c r="C7329" s="85"/>
      <c r="D7329" s="85"/>
      <c r="E7329" s="85"/>
      <c r="F7329" s="85"/>
      <c r="G7329" s="85"/>
      <c r="H7329" s="85"/>
    </row>
    <row r="7330" spans="1:8">
      <c r="A7330" s="85"/>
      <c r="B7330" s="85"/>
      <c r="C7330" s="85"/>
      <c r="D7330" s="85"/>
      <c r="E7330" s="85"/>
      <c r="F7330" s="85"/>
      <c r="G7330" s="85"/>
      <c r="H7330" s="85"/>
    </row>
    <row r="7331" spans="1:8">
      <c r="A7331" s="85"/>
      <c r="B7331" s="85"/>
      <c r="C7331" s="85"/>
      <c r="D7331" s="85"/>
      <c r="E7331" s="85"/>
      <c r="F7331" s="85"/>
      <c r="G7331" s="85"/>
      <c r="H7331" s="85"/>
    </row>
    <row r="7332" spans="1:8">
      <c r="A7332" s="85"/>
      <c r="B7332" s="85"/>
      <c r="C7332" s="85"/>
      <c r="D7332" s="85"/>
      <c r="E7332" s="85"/>
      <c r="F7332" s="85"/>
      <c r="G7332" s="85"/>
      <c r="H7332" s="85"/>
    </row>
    <row r="7333" spans="1:8">
      <c r="A7333" s="85"/>
      <c r="B7333" s="85"/>
      <c r="C7333" s="85"/>
      <c r="D7333" s="85"/>
      <c r="E7333" s="85"/>
      <c r="F7333" s="85"/>
      <c r="G7333" s="85"/>
      <c r="H7333" s="85"/>
    </row>
    <row r="7334" spans="1:8">
      <c r="A7334" s="85"/>
      <c r="B7334" s="85"/>
      <c r="C7334" s="85"/>
      <c r="D7334" s="85"/>
      <c r="E7334" s="85"/>
      <c r="F7334" s="85"/>
      <c r="G7334" s="85"/>
      <c r="H7334" s="85"/>
    </row>
    <row r="7335" spans="1:8">
      <c r="A7335" s="85"/>
      <c r="B7335" s="85"/>
      <c r="C7335" s="85"/>
      <c r="D7335" s="85"/>
      <c r="E7335" s="85"/>
      <c r="F7335" s="85"/>
      <c r="G7335" s="85"/>
      <c r="H7335" s="85"/>
    </row>
    <row r="7336" spans="1:8">
      <c r="A7336" s="85"/>
      <c r="B7336" s="85"/>
      <c r="C7336" s="85"/>
      <c r="D7336" s="85"/>
      <c r="E7336" s="85"/>
      <c r="F7336" s="85"/>
      <c r="G7336" s="85"/>
      <c r="H7336" s="85"/>
    </row>
    <row r="7337" spans="1:8">
      <c r="A7337" s="85"/>
      <c r="B7337" s="85"/>
      <c r="C7337" s="85"/>
      <c r="D7337" s="85"/>
      <c r="E7337" s="85"/>
      <c r="F7337" s="85"/>
      <c r="G7337" s="85"/>
      <c r="H7337" s="85"/>
    </row>
    <row r="7338" spans="1:8">
      <c r="A7338" s="85"/>
      <c r="B7338" s="85"/>
      <c r="C7338" s="85"/>
      <c r="D7338" s="85"/>
      <c r="E7338" s="85"/>
      <c r="F7338" s="85"/>
      <c r="G7338" s="85"/>
      <c r="H7338" s="85"/>
    </row>
    <row r="7339" spans="1:8">
      <c r="A7339" s="85"/>
      <c r="B7339" s="85"/>
      <c r="C7339" s="85"/>
      <c r="D7339" s="85"/>
      <c r="E7339" s="85"/>
      <c r="F7339" s="85"/>
      <c r="G7339" s="85"/>
      <c r="H7339" s="85"/>
    </row>
    <row r="7340" spans="1:8">
      <c r="A7340" s="85"/>
      <c r="B7340" s="85"/>
      <c r="C7340" s="85"/>
      <c r="D7340" s="85"/>
      <c r="E7340" s="85"/>
      <c r="F7340" s="85"/>
      <c r="G7340" s="85"/>
      <c r="H7340" s="85"/>
    </row>
    <row r="7341" spans="1:8">
      <c r="A7341" s="85"/>
      <c r="B7341" s="85"/>
      <c r="C7341" s="85"/>
      <c r="D7341" s="85"/>
      <c r="E7341" s="85"/>
      <c r="F7341" s="85"/>
      <c r="G7341" s="85"/>
      <c r="H7341" s="85"/>
    </row>
    <row r="7342" spans="1:8">
      <c r="A7342" s="85"/>
      <c r="B7342" s="85"/>
      <c r="C7342" s="85"/>
      <c r="D7342" s="85"/>
      <c r="E7342" s="85"/>
      <c r="F7342" s="85"/>
      <c r="G7342" s="85"/>
      <c r="H7342" s="85"/>
    </row>
    <row r="7343" spans="1:8">
      <c r="A7343" s="85"/>
      <c r="B7343" s="85"/>
      <c r="C7343" s="85"/>
      <c r="D7343" s="85"/>
      <c r="E7343" s="85"/>
      <c r="F7343" s="85"/>
      <c r="G7343" s="85"/>
      <c r="H7343" s="85"/>
    </row>
    <row r="7344" spans="1:8">
      <c r="A7344" s="85"/>
      <c r="B7344" s="85"/>
      <c r="C7344" s="85"/>
      <c r="D7344" s="85"/>
      <c r="E7344" s="85"/>
      <c r="F7344" s="85"/>
      <c r="G7344" s="85"/>
      <c r="H7344" s="85"/>
    </row>
    <row r="7345" spans="1:8">
      <c r="A7345" s="85"/>
      <c r="B7345" s="85"/>
      <c r="C7345" s="85"/>
      <c r="D7345" s="85"/>
      <c r="E7345" s="85"/>
      <c r="F7345" s="85"/>
      <c r="G7345" s="85"/>
      <c r="H7345" s="85"/>
    </row>
    <row r="7346" spans="1:8">
      <c r="A7346" s="85"/>
      <c r="B7346" s="85"/>
      <c r="C7346" s="85"/>
      <c r="D7346" s="85"/>
      <c r="E7346" s="85"/>
      <c r="F7346" s="85"/>
      <c r="G7346" s="85"/>
      <c r="H7346" s="85"/>
    </row>
    <row r="7347" spans="1:8">
      <c r="A7347" s="85"/>
      <c r="B7347" s="85"/>
      <c r="C7347" s="85"/>
      <c r="D7347" s="85"/>
      <c r="E7347" s="85"/>
      <c r="F7347" s="85"/>
      <c r="G7347" s="85"/>
      <c r="H7347" s="85"/>
    </row>
    <row r="7348" spans="1:8">
      <c r="A7348" s="85"/>
      <c r="B7348" s="85"/>
      <c r="C7348" s="85"/>
      <c r="D7348" s="85"/>
      <c r="E7348" s="85"/>
      <c r="F7348" s="85"/>
      <c r="G7348" s="85"/>
      <c r="H7348" s="85"/>
    </row>
    <row r="7349" spans="1:8">
      <c r="A7349" s="85"/>
      <c r="B7349" s="85"/>
      <c r="C7349" s="85"/>
      <c r="D7349" s="85"/>
      <c r="E7349" s="85"/>
      <c r="F7349" s="85"/>
      <c r="G7349" s="85"/>
      <c r="H7349" s="85"/>
    </row>
    <row r="7350" spans="1:8">
      <c r="A7350" s="85"/>
      <c r="B7350" s="85"/>
      <c r="C7350" s="85"/>
      <c r="D7350" s="85"/>
      <c r="E7350" s="85"/>
      <c r="F7350" s="85"/>
      <c r="G7350" s="85"/>
      <c r="H7350" s="85"/>
    </row>
    <row r="7351" spans="1:8">
      <c r="A7351" s="85"/>
      <c r="B7351" s="85"/>
      <c r="C7351" s="85"/>
      <c r="D7351" s="85"/>
      <c r="E7351" s="85"/>
      <c r="F7351" s="85"/>
      <c r="G7351" s="85"/>
      <c r="H7351" s="85"/>
    </row>
    <row r="7352" spans="1:8">
      <c r="A7352" s="85"/>
      <c r="B7352" s="85"/>
      <c r="C7352" s="85"/>
      <c r="D7352" s="85"/>
      <c r="E7352" s="85"/>
      <c r="F7352" s="85"/>
      <c r="G7352" s="85"/>
      <c r="H7352" s="85"/>
    </row>
    <row r="7353" spans="1:8">
      <c r="A7353" s="85"/>
      <c r="B7353" s="85"/>
      <c r="C7353" s="85"/>
      <c r="D7353" s="85"/>
      <c r="E7353" s="85"/>
      <c r="F7353" s="85"/>
      <c r="G7353" s="85"/>
      <c r="H7353" s="85"/>
    </row>
    <row r="7354" spans="1:8">
      <c r="A7354" s="85"/>
      <c r="B7354" s="85"/>
      <c r="C7354" s="85"/>
      <c r="D7354" s="85"/>
      <c r="E7354" s="85"/>
      <c r="F7354" s="85"/>
      <c r="G7354" s="85"/>
      <c r="H7354" s="85"/>
    </row>
    <row r="7355" spans="1:8">
      <c r="A7355" s="85"/>
      <c r="B7355" s="85"/>
      <c r="C7355" s="85"/>
      <c r="D7355" s="85"/>
      <c r="E7355" s="85"/>
      <c r="F7355" s="85"/>
      <c r="G7355" s="85"/>
      <c r="H7355" s="85"/>
    </row>
    <row r="7356" spans="1:8">
      <c r="A7356" s="85"/>
      <c r="B7356" s="85"/>
      <c r="C7356" s="85"/>
      <c r="D7356" s="85"/>
      <c r="E7356" s="85"/>
      <c r="F7356" s="85"/>
      <c r="G7356" s="85"/>
      <c r="H7356" s="85"/>
    </row>
    <row r="7357" spans="1:8">
      <c r="A7357" s="85"/>
      <c r="B7357" s="85"/>
      <c r="C7357" s="85"/>
      <c r="D7357" s="85"/>
      <c r="E7357" s="85"/>
      <c r="F7357" s="85"/>
      <c r="G7357" s="85"/>
      <c r="H7357" s="85"/>
    </row>
    <row r="7358" spans="1:8">
      <c r="A7358" s="85"/>
      <c r="B7358" s="85"/>
      <c r="C7358" s="85"/>
      <c r="D7358" s="85"/>
      <c r="E7358" s="85"/>
      <c r="F7358" s="85"/>
      <c r="G7358" s="85"/>
      <c r="H7358" s="85"/>
    </row>
    <row r="7359" spans="1:8">
      <c r="A7359" s="85"/>
      <c r="B7359" s="85"/>
      <c r="C7359" s="85"/>
      <c r="D7359" s="85"/>
      <c r="E7359" s="85"/>
      <c r="F7359" s="85"/>
      <c r="G7359" s="85"/>
      <c r="H7359" s="85"/>
    </row>
    <row r="7360" spans="1:8">
      <c r="A7360" s="85"/>
      <c r="B7360" s="85"/>
      <c r="C7360" s="85"/>
      <c r="D7360" s="85"/>
      <c r="E7360" s="85"/>
      <c r="F7360" s="85"/>
      <c r="G7360" s="85"/>
      <c r="H7360" s="85"/>
    </row>
    <row r="7361" spans="1:8">
      <c r="A7361" s="85"/>
      <c r="B7361" s="85"/>
      <c r="C7361" s="85"/>
      <c r="D7361" s="85"/>
      <c r="E7361" s="85"/>
      <c r="F7361" s="85"/>
      <c r="G7361" s="85"/>
      <c r="H7361" s="85"/>
    </row>
    <row r="7362" spans="1:8">
      <c r="A7362" s="85"/>
      <c r="B7362" s="85"/>
      <c r="C7362" s="85"/>
      <c r="D7362" s="85"/>
      <c r="E7362" s="85"/>
      <c r="F7362" s="85"/>
      <c r="G7362" s="85"/>
      <c r="H7362" s="85"/>
    </row>
    <row r="7363" spans="1:8">
      <c r="A7363" s="85"/>
      <c r="B7363" s="85"/>
      <c r="C7363" s="85"/>
      <c r="D7363" s="85"/>
      <c r="E7363" s="85"/>
      <c r="F7363" s="85"/>
      <c r="G7363" s="85"/>
      <c r="H7363" s="85"/>
    </row>
    <row r="7364" spans="1:8">
      <c r="A7364" s="85"/>
      <c r="B7364" s="85"/>
      <c r="C7364" s="85"/>
      <c r="D7364" s="85"/>
      <c r="E7364" s="85"/>
      <c r="F7364" s="85"/>
      <c r="G7364" s="85"/>
      <c r="H7364" s="85"/>
    </row>
    <row r="7365" spans="1:8">
      <c r="A7365" s="85"/>
      <c r="B7365" s="85"/>
      <c r="C7365" s="85"/>
      <c r="D7365" s="85"/>
      <c r="E7365" s="85"/>
      <c r="F7365" s="85"/>
      <c r="G7365" s="85"/>
      <c r="H7365" s="85"/>
    </row>
    <row r="7366" spans="1:8">
      <c r="A7366" s="85"/>
      <c r="B7366" s="85"/>
      <c r="C7366" s="85"/>
      <c r="D7366" s="85"/>
      <c r="E7366" s="85"/>
      <c r="F7366" s="85"/>
      <c r="G7366" s="85"/>
      <c r="H7366" s="85"/>
    </row>
    <row r="7367" spans="1:8">
      <c r="A7367" s="85"/>
      <c r="B7367" s="85"/>
      <c r="C7367" s="85"/>
      <c r="D7367" s="85"/>
      <c r="E7367" s="85"/>
      <c r="F7367" s="85"/>
      <c r="G7367" s="85"/>
      <c r="H7367" s="85"/>
    </row>
    <row r="7368" spans="1:8">
      <c r="A7368" s="85"/>
      <c r="B7368" s="85"/>
      <c r="C7368" s="85"/>
      <c r="D7368" s="85"/>
      <c r="E7368" s="85"/>
      <c r="F7368" s="85"/>
      <c r="G7368" s="85"/>
      <c r="H7368" s="85"/>
    </row>
    <row r="7369" spans="1:8">
      <c r="A7369" s="85"/>
      <c r="B7369" s="85"/>
      <c r="C7369" s="85"/>
      <c r="D7369" s="85"/>
      <c r="E7369" s="85"/>
      <c r="F7369" s="85"/>
      <c r="G7369" s="85"/>
      <c r="H7369" s="85"/>
    </row>
    <row r="7370" spans="1:8">
      <c r="A7370" s="85"/>
      <c r="B7370" s="85"/>
      <c r="C7370" s="85"/>
      <c r="D7370" s="85"/>
      <c r="E7370" s="85"/>
      <c r="F7370" s="85"/>
      <c r="G7370" s="85"/>
      <c r="H7370" s="85"/>
    </row>
    <row r="7371" spans="1:8">
      <c r="A7371" s="85"/>
      <c r="B7371" s="85"/>
      <c r="C7371" s="85"/>
      <c r="D7371" s="85"/>
      <c r="E7371" s="85"/>
      <c r="F7371" s="85"/>
      <c r="G7371" s="85"/>
      <c r="H7371" s="85"/>
    </row>
    <row r="7372" spans="1:8">
      <c r="A7372" s="85"/>
      <c r="B7372" s="85"/>
      <c r="C7372" s="85"/>
      <c r="D7372" s="85"/>
      <c r="E7372" s="85"/>
      <c r="F7372" s="85"/>
      <c r="G7372" s="85"/>
      <c r="H7372" s="85"/>
    </row>
    <row r="7373" spans="1:8">
      <c r="A7373" s="85"/>
      <c r="B7373" s="85"/>
      <c r="C7373" s="85"/>
      <c r="D7373" s="85"/>
      <c r="E7373" s="85"/>
      <c r="F7373" s="85"/>
      <c r="G7373" s="85"/>
      <c r="H7373" s="85"/>
    </row>
    <row r="7374" spans="1:8">
      <c r="A7374" s="85"/>
      <c r="B7374" s="85"/>
      <c r="C7374" s="85"/>
      <c r="D7374" s="85"/>
      <c r="E7374" s="85"/>
      <c r="F7374" s="85"/>
      <c r="G7374" s="85"/>
      <c r="H7374" s="85"/>
    </row>
    <row r="7375" spans="1:8">
      <c r="A7375" s="85"/>
      <c r="B7375" s="85"/>
      <c r="C7375" s="85"/>
      <c r="D7375" s="85"/>
      <c r="E7375" s="85"/>
      <c r="F7375" s="85"/>
      <c r="G7375" s="85"/>
      <c r="H7375" s="85"/>
    </row>
    <row r="7376" spans="1:8">
      <c r="A7376" s="85"/>
      <c r="B7376" s="85"/>
      <c r="C7376" s="85"/>
      <c r="D7376" s="85"/>
      <c r="E7376" s="85"/>
      <c r="F7376" s="85"/>
      <c r="G7376" s="85"/>
      <c r="H7376" s="85"/>
    </row>
    <row r="7377" spans="1:8">
      <c r="A7377" s="85"/>
      <c r="B7377" s="85"/>
      <c r="C7377" s="85"/>
      <c r="D7377" s="85"/>
      <c r="E7377" s="85"/>
      <c r="F7377" s="85"/>
      <c r="G7377" s="85"/>
      <c r="H7377" s="85"/>
    </row>
    <row r="7378" spans="1:8">
      <c r="A7378" s="85"/>
      <c r="B7378" s="85"/>
      <c r="C7378" s="85"/>
      <c r="D7378" s="85"/>
      <c r="E7378" s="85"/>
      <c r="F7378" s="85"/>
      <c r="G7378" s="85"/>
      <c r="H7378" s="85"/>
    </row>
    <row r="7379" spans="1:8">
      <c r="A7379" s="85"/>
      <c r="B7379" s="85"/>
      <c r="C7379" s="85"/>
      <c r="D7379" s="85"/>
      <c r="E7379" s="85"/>
      <c r="F7379" s="85"/>
      <c r="G7379" s="85"/>
      <c r="H7379" s="85"/>
    </row>
    <row r="7380" spans="1:8">
      <c r="A7380" s="85"/>
      <c r="B7380" s="85"/>
      <c r="C7380" s="85"/>
      <c r="D7380" s="85"/>
      <c r="E7380" s="85"/>
      <c r="F7380" s="85"/>
      <c r="G7380" s="85"/>
      <c r="H7380" s="85"/>
    </row>
    <row r="7381" spans="1:8">
      <c r="A7381" s="85"/>
      <c r="B7381" s="85"/>
      <c r="C7381" s="85"/>
      <c r="D7381" s="85"/>
      <c r="E7381" s="85"/>
      <c r="F7381" s="85"/>
      <c r="G7381" s="85"/>
      <c r="H7381" s="85"/>
    </row>
    <row r="7382" spans="1:8">
      <c r="A7382" s="85"/>
      <c r="B7382" s="85"/>
      <c r="C7382" s="85"/>
      <c r="D7382" s="85"/>
      <c r="E7382" s="85"/>
      <c r="F7382" s="85"/>
      <c r="G7382" s="85"/>
      <c r="H7382" s="85"/>
    </row>
    <row r="7383" spans="1:8">
      <c r="A7383" s="85"/>
      <c r="B7383" s="85"/>
      <c r="C7383" s="85"/>
      <c r="D7383" s="85"/>
      <c r="E7383" s="85"/>
      <c r="F7383" s="85"/>
      <c r="G7383" s="85"/>
      <c r="H7383" s="85"/>
    </row>
    <row r="7384" spans="1:8">
      <c r="A7384" s="85"/>
      <c r="B7384" s="85"/>
      <c r="C7384" s="85"/>
      <c r="D7384" s="85"/>
      <c r="E7384" s="85"/>
      <c r="F7384" s="85"/>
      <c r="G7384" s="85"/>
      <c r="H7384" s="85"/>
    </row>
    <row r="7385" spans="1:8">
      <c r="A7385" s="85"/>
      <c r="B7385" s="85"/>
      <c r="C7385" s="85"/>
      <c r="D7385" s="85"/>
      <c r="E7385" s="85"/>
      <c r="F7385" s="85"/>
      <c r="G7385" s="85"/>
      <c r="H7385" s="85"/>
    </row>
    <row r="7386" spans="1:8">
      <c r="A7386" s="85"/>
      <c r="B7386" s="85"/>
      <c r="C7386" s="85"/>
      <c r="D7386" s="85"/>
      <c r="E7386" s="85"/>
      <c r="F7386" s="85"/>
      <c r="G7386" s="85"/>
      <c r="H7386" s="85"/>
    </row>
    <row r="7387" spans="1:8">
      <c r="A7387" s="85"/>
      <c r="B7387" s="85"/>
      <c r="C7387" s="85"/>
      <c r="D7387" s="85"/>
      <c r="E7387" s="85"/>
      <c r="F7387" s="85"/>
      <c r="G7387" s="85"/>
      <c r="H7387" s="85"/>
    </row>
    <row r="7388" spans="1:8">
      <c r="A7388" s="85"/>
      <c r="B7388" s="85"/>
      <c r="C7388" s="85"/>
      <c r="D7388" s="85"/>
      <c r="E7388" s="85"/>
      <c r="F7388" s="85"/>
      <c r="G7388" s="85"/>
      <c r="H7388" s="85"/>
    </row>
    <row r="7389" spans="1:8">
      <c r="A7389" s="85"/>
      <c r="B7389" s="85"/>
      <c r="C7389" s="85"/>
      <c r="D7389" s="85"/>
      <c r="E7389" s="85"/>
      <c r="F7389" s="85"/>
      <c r="G7389" s="85"/>
      <c r="H7389" s="85"/>
    </row>
    <row r="7390" spans="1:8">
      <c r="A7390" s="85"/>
      <c r="B7390" s="85"/>
      <c r="C7390" s="85"/>
      <c r="D7390" s="85"/>
      <c r="E7390" s="85"/>
      <c r="F7390" s="85"/>
      <c r="G7390" s="85"/>
      <c r="H7390" s="85"/>
    </row>
    <row r="7391" spans="1:8">
      <c r="A7391" s="85"/>
      <c r="B7391" s="85"/>
      <c r="C7391" s="85"/>
      <c r="D7391" s="85"/>
      <c r="E7391" s="85"/>
      <c r="F7391" s="85"/>
      <c r="G7391" s="85"/>
      <c r="H7391" s="85"/>
    </row>
    <row r="7392" spans="1:8">
      <c r="A7392" s="85"/>
      <c r="B7392" s="85"/>
      <c r="C7392" s="85"/>
      <c r="D7392" s="85"/>
      <c r="E7392" s="85"/>
      <c r="F7392" s="85"/>
      <c r="G7392" s="85"/>
      <c r="H7392" s="85"/>
    </row>
    <row r="7393" spans="1:8">
      <c r="A7393" s="85"/>
      <c r="B7393" s="85"/>
      <c r="C7393" s="85"/>
      <c r="D7393" s="85"/>
      <c r="E7393" s="85"/>
      <c r="F7393" s="85"/>
      <c r="G7393" s="85"/>
      <c r="H7393" s="85"/>
    </row>
    <row r="7394" spans="1:8">
      <c r="A7394" s="85"/>
      <c r="B7394" s="85"/>
      <c r="C7394" s="85"/>
      <c r="D7394" s="85"/>
      <c r="E7394" s="85"/>
      <c r="F7394" s="85"/>
      <c r="G7394" s="85"/>
      <c r="H7394" s="85"/>
    </row>
    <row r="7395" spans="1:8">
      <c r="A7395" s="85"/>
      <c r="B7395" s="85"/>
      <c r="C7395" s="85"/>
      <c r="D7395" s="85"/>
      <c r="E7395" s="85"/>
      <c r="F7395" s="85"/>
      <c r="G7395" s="85"/>
      <c r="H7395" s="85"/>
    </row>
    <row r="7396" spans="1:8">
      <c r="A7396" s="85"/>
      <c r="B7396" s="85"/>
      <c r="C7396" s="85"/>
      <c r="D7396" s="85"/>
      <c r="E7396" s="85"/>
      <c r="F7396" s="85"/>
      <c r="G7396" s="85"/>
      <c r="H7396" s="85"/>
    </row>
    <row r="7397" spans="1:8">
      <c r="A7397" s="85"/>
      <c r="B7397" s="85"/>
      <c r="C7397" s="85"/>
      <c r="D7397" s="85"/>
      <c r="E7397" s="85"/>
      <c r="F7397" s="85"/>
      <c r="G7397" s="85"/>
      <c r="H7397" s="85"/>
    </row>
    <row r="7398" spans="1:8">
      <c r="A7398" s="85"/>
      <c r="B7398" s="85"/>
      <c r="C7398" s="85"/>
      <c r="D7398" s="85"/>
      <c r="E7398" s="85"/>
      <c r="F7398" s="85"/>
      <c r="G7398" s="85"/>
      <c r="H7398" s="85"/>
    </row>
    <row r="7399" spans="1:8">
      <c r="A7399" s="85"/>
      <c r="B7399" s="85"/>
      <c r="C7399" s="85"/>
      <c r="D7399" s="85"/>
      <c r="E7399" s="85"/>
      <c r="F7399" s="85"/>
      <c r="G7399" s="85"/>
      <c r="H7399" s="85"/>
    </row>
    <row r="7400" spans="1:8">
      <c r="A7400" s="85"/>
      <c r="B7400" s="85"/>
      <c r="C7400" s="85"/>
      <c r="D7400" s="85"/>
      <c r="E7400" s="85"/>
      <c r="F7400" s="85"/>
      <c r="G7400" s="85"/>
      <c r="H7400" s="85"/>
    </row>
    <row r="7401" spans="1:8">
      <c r="A7401" s="85"/>
      <c r="B7401" s="85"/>
      <c r="C7401" s="85"/>
      <c r="D7401" s="85"/>
      <c r="E7401" s="85"/>
      <c r="F7401" s="85"/>
      <c r="G7401" s="85"/>
      <c r="H7401" s="85"/>
    </row>
    <row r="7402" spans="1:8">
      <c r="A7402" s="85"/>
      <c r="B7402" s="85"/>
      <c r="C7402" s="85"/>
      <c r="D7402" s="85"/>
      <c r="E7402" s="85"/>
      <c r="F7402" s="85"/>
      <c r="G7402" s="85"/>
      <c r="H7402" s="85"/>
    </row>
    <row r="7403" spans="1:8">
      <c r="A7403" s="85"/>
      <c r="B7403" s="85"/>
      <c r="C7403" s="85"/>
      <c r="D7403" s="85"/>
      <c r="E7403" s="85"/>
      <c r="F7403" s="85"/>
      <c r="G7403" s="85"/>
      <c r="H7403" s="85"/>
    </row>
    <row r="7404" spans="1:8">
      <c r="A7404" s="85"/>
      <c r="B7404" s="85"/>
      <c r="C7404" s="85"/>
      <c r="D7404" s="85"/>
      <c r="E7404" s="85"/>
      <c r="F7404" s="85"/>
      <c r="G7404" s="85"/>
      <c r="H7404" s="85"/>
    </row>
    <row r="7405" spans="1:8">
      <c r="A7405" s="85"/>
      <c r="B7405" s="85"/>
      <c r="C7405" s="85"/>
      <c r="D7405" s="85"/>
      <c r="E7405" s="85"/>
      <c r="F7405" s="85"/>
      <c r="G7405" s="85"/>
      <c r="H7405" s="85"/>
    </row>
    <row r="7406" spans="1:8">
      <c r="A7406" s="85"/>
      <c r="B7406" s="85"/>
      <c r="C7406" s="85"/>
      <c r="D7406" s="85"/>
      <c r="E7406" s="85"/>
      <c r="F7406" s="85"/>
      <c r="G7406" s="85"/>
      <c r="H7406" s="85"/>
    </row>
    <row r="7407" spans="1:8">
      <c r="A7407" s="85"/>
      <c r="B7407" s="85"/>
      <c r="C7407" s="85"/>
      <c r="D7407" s="85"/>
      <c r="E7407" s="85"/>
      <c r="F7407" s="85"/>
      <c r="G7407" s="85"/>
      <c r="H7407" s="85"/>
    </row>
    <row r="7408" spans="1:8">
      <c r="A7408" s="85"/>
      <c r="B7408" s="85"/>
      <c r="C7408" s="85"/>
      <c r="D7408" s="85"/>
      <c r="E7408" s="85"/>
      <c r="F7408" s="85"/>
      <c r="G7408" s="85"/>
      <c r="H7408" s="85"/>
    </row>
    <row r="7409" spans="1:8">
      <c r="A7409" s="85"/>
      <c r="B7409" s="85"/>
      <c r="C7409" s="85"/>
      <c r="D7409" s="85"/>
      <c r="E7409" s="85"/>
      <c r="F7409" s="85"/>
      <c r="G7409" s="85"/>
      <c r="H7409" s="85"/>
    </row>
    <row r="7410" spans="1:8">
      <c r="A7410" s="85"/>
      <c r="B7410" s="85"/>
      <c r="C7410" s="85"/>
      <c r="D7410" s="85"/>
      <c r="E7410" s="85"/>
      <c r="F7410" s="85"/>
      <c r="G7410" s="85"/>
      <c r="H7410" s="85"/>
    </row>
    <row r="7411" spans="1:8">
      <c r="A7411" s="85"/>
      <c r="B7411" s="85"/>
      <c r="C7411" s="85"/>
      <c r="D7411" s="85"/>
      <c r="E7411" s="85"/>
      <c r="F7411" s="85"/>
      <c r="G7411" s="85"/>
      <c r="H7411" s="85"/>
    </row>
    <row r="7412" spans="1:8">
      <c r="A7412" s="85"/>
      <c r="B7412" s="85"/>
      <c r="C7412" s="85"/>
      <c r="D7412" s="85"/>
      <c r="E7412" s="85"/>
      <c r="F7412" s="85"/>
      <c r="G7412" s="85"/>
      <c r="H7412" s="85"/>
    </row>
    <row r="7413" spans="1:8">
      <c r="A7413" s="85"/>
      <c r="B7413" s="85"/>
      <c r="C7413" s="85"/>
      <c r="D7413" s="85"/>
      <c r="E7413" s="85"/>
      <c r="F7413" s="85"/>
      <c r="G7413" s="85"/>
      <c r="H7413" s="85"/>
    </row>
    <row r="7414" spans="1:8">
      <c r="A7414" s="85"/>
      <c r="B7414" s="85"/>
      <c r="C7414" s="85"/>
      <c r="D7414" s="85"/>
      <c r="E7414" s="85"/>
      <c r="F7414" s="85"/>
      <c r="G7414" s="85"/>
      <c r="H7414" s="85"/>
    </row>
    <row r="7415" spans="1:8">
      <c r="A7415" s="85"/>
      <c r="B7415" s="85"/>
      <c r="C7415" s="85"/>
      <c r="D7415" s="85"/>
      <c r="E7415" s="85"/>
      <c r="F7415" s="85"/>
      <c r="G7415" s="85"/>
      <c r="H7415" s="85"/>
    </row>
    <row r="7416" spans="1:8">
      <c r="A7416" s="85"/>
      <c r="B7416" s="85"/>
      <c r="C7416" s="85"/>
      <c r="D7416" s="85"/>
      <c r="E7416" s="85"/>
      <c r="F7416" s="85"/>
      <c r="G7416" s="85"/>
      <c r="H7416" s="85"/>
    </row>
    <row r="7417" spans="1:8">
      <c r="A7417" s="85"/>
      <c r="B7417" s="85"/>
      <c r="C7417" s="85"/>
      <c r="D7417" s="85"/>
      <c r="E7417" s="85"/>
      <c r="F7417" s="85"/>
      <c r="G7417" s="85"/>
      <c r="H7417" s="85"/>
    </row>
    <row r="7418" spans="1:8">
      <c r="A7418" s="85"/>
      <c r="B7418" s="85"/>
      <c r="C7418" s="85"/>
      <c r="D7418" s="85"/>
      <c r="E7418" s="85"/>
      <c r="F7418" s="85"/>
      <c r="G7418" s="85"/>
      <c r="H7418" s="85"/>
    </row>
    <row r="7419" spans="1:8">
      <c r="A7419" s="85"/>
      <c r="B7419" s="85"/>
      <c r="C7419" s="85"/>
      <c r="D7419" s="85"/>
      <c r="E7419" s="85"/>
      <c r="F7419" s="85"/>
      <c r="G7419" s="85"/>
      <c r="H7419" s="85"/>
    </row>
    <row r="7420" spans="1:8">
      <c r="A7420" s="85"/>
      <c r="B7420" s="85"/>
      <c r="C7420" s="85"/>
      <c r="D7420" s="85"/>
      <c r="E7420" s="85"/>
      <c r="F7420" s="85"/>
      <c r="G7420" s="85"/>
      <c r="H7420" s="85"/>
    </row>
    <row r="7421" spans="1:8">
      <c r="A7421" s="85"/>
      <c r="B7421" s="85"/>
      <c r="C7421" s="85"/>
      <c r="D7421" s="85"/>
      <c r="E7421" s="85"/>
      <c r="F7421" s="85"/>
      <c r="G7421" s="85"/>
      <c r="H7421" s="85"/>
    </row>
    <row r="7422" spans="1:8">
      <c r="A7422" s="85"/>
      <c r="B7422" s="85"/>
      <c r="C7422" s="85"/>
      <c r="D7422" s="85"/>
      <c r="E7422" s="85"/>
      <c r="F7422" s="85"/>
      <c r="G7422" s="85"/>
      <c r="H7422" s="85"/>
    </row>
    <row r="7423" spans="1:8">
      <c r="A7423" s="85"/>
      <c r="B7423" s="85"/>
      <c r="C7423" s="85"/>
      <c r="D7423" s="85"/>
      <c r="E7423" s="85"/>
      <c r="F7423" s="85"/>
      <c r="G7423" s="85"/>
      <c r="H7423" s="85"/>
    </row>
    <row r="7424" spans="1:8">
      <c r="A7424" s="85"/>
      <c r="B7424" s="85"/>
      <c r="C7424" s="85"/>
      <c r="D7424" s="85"/>
      <c r="E7424" s="85"/>
      <c r="F7424" s="85"/>
      <c r="G7424" s="85"/>
      <c r="H7424" s="85"/>
    </row>
    <row r="7425" spans="1:8">
      <c r="A7425" s="85"/>
      <c r="B7425" s="85"/>
      <c r="C7425" s="85"/>
      <c r="D7425" s="85"/>
      <c r="E7425" s="85"/>
      <c r="F7425" s="85"/>
      <c r="G7425" s="85"/>
      <c r="H7425" s="85"/>
    </row>
    <row r="7426" spans="1:8">
      <c r="A7426" s="85"/>
      <c r="B7426" s="85"/>
      <c r="C7426" s="85"/>
      <c r="D7426" s="85"/>
      <c r="E7426" s="85"/>
      <c r="F7426" s="85"/>
      <c r="G7426" s="85"/>
      <c r="H7426" s="85"/>
    </row>
    <row r="7427" spans="1:8">
      <c r="A7427" s="85"/>
      <c r="B7427" s="85"/>
      <c r="C7427" s="85"/>
      <c r="D7427" s="85"/>
      <c r="E7427" s="85"/>
      <c r="F7427" s="85"/>
      <c r="G7427" s="85"/>
      <c r="H7427" s="85"/>
    </row>
    <row r="7428" spans="1:8">
      <c r="A7428" s="85"/>
      <c r="B7428" s="85"/>
      <c r="C7428" s="85"/>
      <c r="D7428" s="85"/>
      <c r="E7428" s="85"/>
      <c r="F7428" s="85"/>
      <c r="G7428" s="85"/>
      <c r="H7428" s="85"/>
    </row>
    <row r="7429" spans="1:8">
      <c r="A7429" s="85"/>
      <c r="B7429" s="85"/>
      <c r="C7429" s="85"/>
      <c r="D7429" s="85"/>
      <c r="E7429" s="85"/>
      <c r="F7429" s="85"/>
      <c r="G7429" s="85"/>
      <c r="H7429" s="85"/>
    </row>
    <row r="7430" spans="1:8">
      <c r="A7430" s="85"/>
      <c r="B7430" s="85"/>
      <c r="C7430" s="85"/>
      <c r="D7430" s="85"/>
      <c r="E7430" s="85"/>
      <c r="F7430" s="85"/>
      <c r="G7430" s="85"/>
      <c r="H7430" s="85"/>
    </row>
    <row r="7431" spans="1:8">
      <c r="A7431" s="85"/>
      <c r="B7431" s="85"/>
      <c r="C7431" s="85"/>
      <c r="D7431" s="85"/>
      <c r="E7431" s="85"/>
      <c r="F7431" s="85"/>
      <c r="G7431" s="85"/>
      <c r="H7431" s="85"/>
    </row>
    <row r="7432" spans="1:8">
      <c r="A7432" s="85"/>
      <c r="B7432" s="85"/>
      <c r="C7432" s="85"/>
      <c r="D7432" s="85"/>
      <c r="E7432" s="85"/>
      <c r="F7432" s="85"/>
      <c r="G7432" s="85"/>
      <c r="H7432" s="85"/>
    </row>
    <row r="7433" spans="1:8">
      <c r="A7433" s="85"/>
      <c r="B7433" s="85"/>
      <c r="C7433" s="85"/>
      <c r="D7433" s="85"/>
      <c r="E7433" s="85"/>
      <c r="F7433" s="85"/>
      <c r="G7433" s="85"/>
      <c r="H7433" s="85"/>
    </row>
    <row r="7434" spans="1:8">
      <c r="A7434" s="85"/>
      <c r="B7434" s="85"/>
      <c r="C7434" s="85"/>
      <c r="D7434" s="85"/>
      <c r="E7434" s="85"/>
      <c r="F7434" s="85"/>
      <c r="G7434" s="85"/>
      <c r="H7434" s="85"/>
    </row>
    <row r="7435" spans="1:8">
      <c r="A7435" s="85"/>
      <c r="B7435" s="85"/>
      <c r="C7435" s="85"/>
      <c r="D7435" s="85"/>
      <c r="E7435" s="85"/>
      <c r="F7435" s="85"/>
      <c r="G7435" s="85"/>
      <c r="H7435" s="85"/>
    </row>
    <row r="7436" spans="1:8">
      <c r="A7436" s="85"/>
      <c r="B7436" s="85"/>
      <c r="C7436" s="85"/>
      <c r="D7436" s="85"/>
      <c r="E7436" s="85"/>
      <c r="F7436" s="85"/>
      <c r="G7436" s="85"/>
      <c r="H7436" s="85"/>
    </row>
    <row r="7437" spans="1:8">
      <c r="A7437" s="85"/>
      <c r="B7437" s="85"/>
      <c r="C7437" s="85"/>
      <c r="D7437" s="85"/>
      <c r="E7437" s="85"/>
      <c r="F7437" s="85"/>
      <c r="G7437" s="85"/>
      <c r="H7437" s="85"/>
    </row>
    <row r="7438" spans="1:8">
      <c r="A7438" s="85"/>
      <c r="B7438" s="85"/>
      <c r="C7438" s="85"/>
      <c r="D7438" s="85"/>
      <c r="E7438" s="85"/>
      <c r="F7438" s="85"/>
      <c r="G7438" s="85"/>
      <c r="H7438" s="85"/>
    </row>
    <row r="7439" spans="1:8">
      <c r="A7439" s="85"/>
      <c r="B7439" s="85"/>
      <c r="C7439" s="85"/>
      <c r="D7439" s="85"/>
      <c r="E7439" s="85"/>
      <c r="F7439" s="85"/>
      <c r="G7439" s="85"/>
      <c r="H7439" s="85"/>
    </row>
    <row r="7440" spans="1:8">
      <c r="A7440" s="85"/>
      <c r="B7440" s="85"/>
      <c r="C7440" s="85"/>
      <c r="D7440" s="85"/>
      <c r="E7440" s="85"/>
      <c r="F7440" s="85"/>
      <c r="G7440" s="85"/>
      <c r="H7440" s="85"/>
    </row>
    <row r="7441" spans="1:8">
      <c r="A7441" s="85"/>
      <c r="B7441" s="85"/>
      <c r="C7441" s="85"/>
      <c r="D7441" s="85"/>
      <c r="E7441" s="85"/>
      <c r="F7441" s="85"/>
      <c r="G7441" s="85"/>
      <c r="H7441" s="85"/>
    </row>
    <row r="7442" spans="1:8">
      <c r="A7442" s="85"/>
      <c r="B7442" s="85"/>
      <c r="C7442" s="85"/>
      <c r="D7442" s="85"/>
      <c r="E7442" s="85"/>
      <c r="F7442" s="85"/>
      <c r="G7442" s="85"/>
      <c r="H7442" s="85"/>
    </row>
    <row r="7443" spans="1:8">
      <c r="A7443" s="85"/>
      <c r="B7443" s="85"/>
      <c r="C7443" s="85"/>
      <c r="D7443" s="85"/>
      <c r="E7443" s="85"/>
      <c r="F7443" s="85"/>
      <c r="G7443" s="85"/>
      <c r="H7443" s="85"/>
    </row>
    <row r="7444" spans="1:8">
      <c r="A7444" s="85"/>
      <c r="B7444" s="85"/>
      <c r="C7444" s="85"/>
      <c r="D7444" s="85"/>
      <c r="E7444" s="85"/>
      <c r="F7444" s="85"/>
      <c r="G7444" s="85"/>
      <c r="H7444" s="85"/>
    </row>
    <row r="7445" spans="1:8">
      <c r="A7445" s="85"/>
      <c r="B7445" s="85"/>
      <c r="C7445" s="85"/>
      <c r="D7445" s="85"/>
      <c r="E7445" s="85"/>
      <c r="F7445" s="85"/>
      <c r="G7445" s="85"/>
      <c r="H7445" s="85"/>
    </row>
    <row r="7446" spans="1:8">
      <c r="A7446" s="85"/>
      <c r="B7446" s="85"/>
      <c r="C7446" s="85"/>
      <c r="D7446" s="85"/>
      <c r="E7446" s="85"/>
      <c r="F7446" s="85"/>
      <c r="G7446" s="85"/>
      <c r="H7446" s="85"/>
    </row>
    <row r="7447" spans="1:8">
      <c r="A7447" s="85"/>
      <c r="B7447" s="85"/>
      <c r="C7447" s="85"/>
      <c r="D7447" s="85"/>
      <c r="E7447" s="85"/>
      <c r="F7447" s="85"/>
      <c r="G7447" s="85"/>
      <c r="H7447" s="85"/>
    </row>
    <row r="7448" spans="1:8">
      <c r="A7448" s="85"/>
      <c r="B7448" s="85"/>
      <c r="C7448" s="85"/>
      <c r="D7448" s="85"/>
      <c r="E7448" s="85"/>
      <c r="F7448" s="85"/>
      <c r="G7448" s="85"/>
      <c r="H7448" s="85"/>
    </row>
    <row r="7449" spans="1:8">
      <c r="A7449" s="85"/>
      <c r="B7449" s="85"/>
      <c r="C7449" s="85"/>
      <c r="D7449" s="85"/>
      <c r="E7449" s="85"/>
      <c r="F7449" s="85"/>
      <c r="G7449" s="85"/>
      <c r="H7449" s="85"/>
    </row>
    <row r="7450" spans="1:8">
      <c r="A7450" s="85"/>
      <c r="B7450" s="85"/>
      <c r="C7450" s="85"/>
      <c r="D7450" s="85"/>
      <c r="E7450" s="85"/>
      <c r="F7450" s="85"/>
      <c r="G7450" s="85"/>
      <c r="H7450" s="85"/>
    </row>
    <row r="7451" spans="1:8">
      <c r="A7451" s="85"/>
      <c r="B7451" s="85"/>
      <c r="C7451" s="85"/>
      <c r="D7451" s="85"/>
      <c r="E7451" s="85"/>
      <c r="F7451" s="85"/>
      <c r="G7451" s="85"/>
      <c r="H7451" s="85"/>
    </row>
    <row r="7452" spans="1:8">
      <c r="A7452" s="85"/>
      <c r="B7452" s="85"/>
      <c r="C7452" s="85"/>
      <c r="D7452" s="85"/>
      <c r="E7452" s="85"/>
      <c r="F7452" s="85"/>
      <c r="G7452" s="85"/>
      <c r="H7452" s="85"/>
    </row>
    <row r="7453" spans="1:8">
      <c r="A7453" s="85"/>
      <c r="B7453" s="85"/>
      <c r="C7453" s="85"/>
      <c r="D7453" s="85"/>
      <c r="E7453" s="85"/>
      <c r="F7453" s="85"/>
      <c r="G7453" s="85"/>
      <c r="H7453" s="85"/>
    </row>
    <row r="7454" spans="1:8">
      <c r="A7454" s="85"/>
      <c r="B7454" s="85"/>
      <c r="C7454" s="85"/>
      <c r="D7454" s="85"/>
      <c r="E7454" s="85"/>
      <c r="F7454" s="85"/>
      <c r="G7454" s="85"/>
      <c r="H7454" s="85"/>
    </row>
    <row r="7455" spans="1:8">
      <c r="A7455" s="85"/>
      <c r="B7455" s="85"/>
      <c r="C7455" s="85"/>
      <c r="D7455" s="85"/>
      <c r="E7455" s="85"/>
      <c r="F7455" s="85"/>
      <c r="G7455" s="85"/>
      <c r="H7455" s="85"/>
    </row>
    <row r="7456" spans="1:8">
      <c r="A7456" s="85"/>
      <c r="B7456" s="85"/>
      <c r="C7456" s="85"/>
      <c r="D7456" s="85"/>
      <c r="E7456" s="85"/>
      <c r="F7456" s="85"/>
      <c r="G7456" s="85"/>
      <c r="H7456" s="85"/>
    </row>
    <row r="7457" spans="1:8">
      <c r="A7457" s="85"/>
      <c r="B7457" s="85"/>
      <c r="C7457" s="85"/>
      <c r="D7457" s="85"/>
      <c r="E7457" s="85"/>
      <c r="F7457" s="85"/>
      <c r="G7457" s="85"/>
      <c r="H7457" s="85"/>
    </row>
    <row r="7458" spans="1:8">
      <c r="A7458" s="85"/>
      <c r="B7458" s="85"/>
      <c r="C7458" s="85"/>
      <c r="D7458" s="85"/>
      <c r="E7458" s="85"/>
      <c r="F7458" s="85"/>
      <c r="G7458" s="85"/>
      <c r="H7458" s="85"/>
    </row>
    <row r="7459" spans="1:8">
      <c r="A7459" s="85"/>
      <c r="B7459" s="85"/>
      <c r="C7459" s="85"/>
      <c r="D7459" s="85"/>
      <c r="E7459" s="85"/>
      <c r="F7459" s="85"/>
      <c r="G7459" s="85"/>
      <c r="H7459" s="85"/>
    </row>
    <row r="7460" spans="1:8">
      <c r="A7460" s="85"/>
      <c r="B7460" s="85"/>
      <c r="C7460" s="85"/>
      <c r="D7460" s="85"/>
      <c r="E7460" s="85"/>
      <c r="F7460" s="85"/>
      <c r="G7460" s="85"/>
      <c r="H7460" s="85"/>
    </row>
    <row r="7461" spans="1:8">
      <c r="A7461" s="85"/>
      <c r="B7461" s="85"/>
      <c r="C7461" s="85"/>
      <c r="D7461" s="85"/>
      <c r="E7461" s="85"/>
      <c r="F7461" s="85"/>
      <c r="G7461" s="85"/>
      <c r="H7461" s="85"/>
    </row>
    <row r="7462" spans="1:8">
      <c r="A7462" s="85"/>
      <c r="B7462" s="85"/>
      <c r="C7462" s="85"/>
      <c r="D7462" s="85"/>
      <c r="E7462" s="85"/>
      <c r="F7462" s="85"/>
      <c r="G7462" s="85"/>
      <c r="H7462" s="85"/>
    </row>
    <row r="7463" spans="1:8">
      <c r="A7463" s="85"/>
      <c r="B7463" s="85"/>
      <c r="C7463" s="85"/>
      <c r="D7463" s="85"/>
      <c r="E7463" s="85"/>
      <c r="F7463" s="85"/>
      <c r="G7463" s="85"/>
      <c r="H7463" s="85"/>
    </row>
    <row r="7464" spans="1:8">
      <c r="A7464" s="85"/>
      <c r="B7464" s="85"/>
      <c r="C7464" s="85"/>
      <c r="D7464" s="85"/>
      <c r="E7464" s="85"/>
      <c r="F7464" s="85"/>
      <c r="G7464" s="85"/>
      <c r="H7464" s="85"/>
    </row>
    <row r="7465" spans="1:8">
      <c r="A7465" s="85"/>
      <c r="B7465" s="85"/>
      <c r="C7465" s="85"/>
      <c r="D7465" s="85"/>
      <c r="E7465" s="85"/>
      <c r="F7465" s="85"/>
      <c r="G7465" s="85"/>
      <c r="H7465" s="85"/>
    </row>
    <row r="7466" spans="1:8">
      <c r="A7466" s="85"/>
      <c r="B7466" s="85"/>
      <c r="C7466" s="85"/>
      <c r="D7466" s="85"/>
      <c r="E7466" s="85"/>
      <c r="F7466" s="85"/>
      <c r="G7466" s="85"/>
      <c r="H7466" s="85"/>
    </row>
    <row r="7467" spans="1:8">
      <c r="A7467" s="85"/>
      <c r="B7467" s="85"/>
      <c r="C7467" s="85"/>
      <c r="D7467" s="85"/>
      <c r="E7467" s="85"/>
      <c r="F7467" s="85"/>
      <c r="G7467" s="85"/>
      <c r="H7467" s="85"/>
    </row>
    <row r="7468" spans="1:8">
      <c r="A7468" s="85"/>
      <c r="B7468" s="85"/>
      <c r="C7468" s="85"/>
      <c r="D7468" s="85"/>
      <c r="E7468" s="85"/>
      <c r="F7468" s="85"/>
      <c r="G7468" s="85"/>
      <c r="H7468" s="85"/>
    </row>
    <row r="7469" spans="1:8">
      <c r="A7469" s="85"/>
      <c r="B7469" s="85"/>
      <c r="C7469" s="85"/>
      <c r="D7469" s="85"/>
      <c r="E7469" s="85"/>
      <c r="F7469" s="85"/>
      <c r="G7469" s="85"/>
      <c r="H7469" s="85"/>
    </row>
    <row r="7470" spans="1:8">
      <c r="A7470" s="85"/>
      <c r="B7470" s="85"/>
      <c r="C7470" s="85"/>
      <c r="D7470" s="85"/>
      <c r="E7470" s="85"/>
      <c r="F7470" s="85"/>
      <c r="G7470" s="85"/>
      <c r="H7470" s="85"/>
    </row>
    <row r="7471" spans="1:8">
      <c r="A7471" s="85"/>
      <c r="B7471" s="85"/>
      <c r="C7471" s="85"/>
      <c r="D7471" s="85"/>
      <c r="E7471" s="85"/>
      <c r="F7471" s="85"/>
      <c r="G7471" s="85"/>
      <c r="H7471" s="85"/>
    </row>
    <row r="7472" spans="1:8">
      <c r="A7472" s="85"/>
      <c r="B7472" s="85"/>
      <c r="C7472" s="85"/>
      <c r="D7472" s="85"/>
      <c r="E7472" s="85"/>
      <c r="F7472" s="85"/>
      <c r="G7472" s="85"/>
      <c r="H7472" s="85"/>
    </row>
    <row r="7473" spans="1:8">
      <c r="A7473" s="85"/>
      <c r="B7473" s="85"/>
      <c r="C7473" s="85"/>
      <c r="D7473" s="85"/>
      <c r="E7473" s="85"/>
      <c r="F7473" s="85"/>
      <c r="G7473" s="85"/>
      <c r="H7473" s="85"/>
    </row>
    <row r="7474" spans="1:8">
      <c r="A7474" s="85"/>
      <c r="B7474" s="85"/>
      <c r="C7474" s="85"/>
      <c r="D7474" s="85"/>
      <c r="E7474" s="85"/>
      <c r="F7474" s="85"/>
      <c r="G7474" s="85"/>
      <c r="H7474" s="85"/>
    </row>
    <row r="7475" spans="1:8">
      <c r="A7475" s="85"/>
      <c r="B7475" s="85"/>
      <c r="C7475" s="85"/>
      <c r="D7475" s="85"/>
      <c r="E7475" s="85"/>
      <c r="F7475" s="85"/>
      <c r="G7475" s="85"/>
      <c r="H7475" s="85"/>
    </row>
    <row r="7476" spans="1:8">
      <c r="A7476" s="85"/>
      <c r="B7476" s="85"/>
      <c r="C7476" s="85"/>
      <c r="D7476" s="85"/>
      <c r="E7476" s="85"/>
      <c r="F7476" s="85"/>
      <c r="G7476" s="85"/>
      <c r="H7476" s="85"/>
    </row>
    <row r="7477" spans="1:8">
      <c r="A7477" s="85"/>
      <c r="B7477" s="85"/>
      <c r="C7477" s="85"/>
      <c r="D7477" s="85"/>
      <c r="E7477" s="85"/>
      <c r="F7477" s="85"/>
      <c r="G7477" s="85"/>
      <c r="H7477" s="85"/>
    </row>
    <row r="7478" spans="1:8">
      <c r="A7478" s="85"/>
      <c r="B7478" s="85"/>
      <c r="C7478" s="85"/>
      <c r="D7478" s="85"/>
      <c r="E7478" s="85"/>
      <c r="F7478" s="85"/>
      <c r="G7478" s="85"/>
      <c r="H7478" s="85"/>
    </row>
    <row r="7479" spans="1:8">
      <c r="A7479" s="85"/>
      <c r="B7479" s="85"/>
      <c r="C7479" s="85"/>
      <c r="D7479" s="85"/>
      <c r="E7479" s="85"/>
      <c r="F7479" s="85"/>
      <c r="G7479" s="85"/>
      <c r="H7479" s="85"/>
    </row>
    <row r="7480" spans="1:8">
      <c r="A7480" s="85"/>
      <c r="B7480" s="85"/>
      <c r="C7480" s="85"/>
      <c r="D7480" s="85"/>
      <c r="E7480" s="85"/>
      <c r="F7480" s="85"/>
      <c r="G7480" s="85"/>
      <c r="H7480" s="85"/>
    </row>
    <row r="7481" spans="1:8">
      <c r="A7481" s="85"/>
      <c r="B7481" s="85"/>
      <c r="C7481" s="85"/>
      <c r="D7481" s="85"/>
      <c r="E7481" s="85"/>
      <c r="F7481" s="85"/>
      <c r="G7481" s="85"/>
      <c r="H7481" s="85"/>
    </row>
    <row r="7482" spans="1:8">
      <c r="A7482" s="85"/>
      <c r="B7482" s="85"/>
      <c r="C7482" s="85"/>
      <c r="D7482" s="85"/>
      <c r="E7482" s="85"/>
      <c r="F7482" s="85"/>
      <c r="G7482" s="85"/>
      <c r="H7482" s="85"/>
    </row>
    <row r="7483" spans="1:8">
      <c r="A7483" s="85"/>
      <c r="B7483" s="85"/>
      <c r="C7483" s="85"/>
      <c r="D7483" s="85"/>
      <c r="E7483" s="85"/>
      <c r="F7483" s="85"/>
      <c r="G7483" s="85"/>
      <c r="H7483" s="85"/>
    </row>
    <row r="7484" spans="1:8">
      <c r="A7484" s="85"/>
      <c r="B7484" s="85"/>
      <c r="C7484" s="85"/>
      <c r="D7484" s="85"/>
      <c r="E7484" s="85"/>
      <c r="F7484" s="85"/>
      <c r="G7484" s="85"/>
      <c r="H7484" s="85"/>
    </row>
    <row r="7485" spans="1:8">
      <c r="A7485" s="85"/>
      <c r="B7485" s="85"/>
      <c r="C7485" s="85"/>
      <c r="D7485" s="85"/>
      <c r="E7485" s="85"/>
      <c r="F7485" s="85"/>
      <c r="G7485" s="85"/>
      <c r="H7485" s="85"/>
    </row>
    <row r="7486" spans="1:8">
      <c r="A7486" s="85"/>
      <c r="B7486" s="85"/>
      <c r="C7486" s="85"/>
      <c r="D7486" s="85"/>
      <c r="E7486" s="85"/>
      <c r="F7486" s="85"/>
      <c r="G7486" s="85"/>
      <c r="H7486" s="85"/>
    </row>
    <row r="7487" spans="1:8">
      <c r="A7487" s="85"/>
      <c r="B7487" s="85"/>
      <c r="C7487" s="85"/>
      <c r="D7487" s="85"/>
      <c r="E7487" s="85"/>
      <c r="F7487" s="85"/>
      <c r="G7487" s="85"/>
      <c r="H7487" s="85"/>
    </row>
    <row r="7488" spans="1:8">
      <c r="A7488" s="85"/>
      <c r="B7488" s="85"/>
      <c r="C7488" s="85"/>
      <c r="D7488" s="85"/>
      <c r="E7488" s="85"/>
      <c r="F7488" s="85"/>
      <c r="G7488" s="85"/>
      <c r="H7488" s="85"/>
    </row>
    <row r="7489" spans="1:8">
      <c r="A7489" s="85"/>
      <c r="B7489" s="85"/>
      <c r="C7489" s="85"/>
      <c r="D7489" s="85"/>
      <c r="E7489" s="85"/>
      <c r="F7489" s="85"/>
      <c r="G7489" s="85"/>
      <c r="H7489" s="85"/>
    </row>
    <row r="7490" spans="1:8">
      <c r="A7490" s="85"/>
      <c r="B7490" s="85"/>
      <c r="C7490" s="85"/>
      <c r="D7490" s="85"/>
      <c r="E7490" s="85"/>
      <c r="F7490" s="85"/>
      <c r="G7490" s="85"/>
      <c r="H7490" s="85"/>
    </row>
    <row r="7491" spans="1:8">
      <c r="A7491" s="85"/>
      <c r="B7491" s="85"/>
      <c r="C7491" s="85"/>
      <c r="D7491" s="85"/>
      <c r="E7491" s="85"/>
      <c r="F7491" s="85"/>
      <c r="G7491" s="85"/>
      <c r="H7491" s="85"/>
    </row>
    <row r="7492" spans="1:8">
      <c r="A7492" s="85"/>
      <c r="B7492" s="85"/>
      <c r="C7492" s="85"/>
      <c r="D7492" s="85"/>
      <c r="E7492" s="85"/>
      <c r="F7492" s="85"/>
      <c r="G7492" s="85"/>
      <c r="H7492" s="85"/>
    </row>
    <row r="7493" spans="1:8">
      <c r="A7493" s="85"/>
      <c r="B7493" s="85"/>
      <c r="C7493" s="85"/>
      <c r="D7493" s="85"/>
      <c r="E7493" s="85"/>
      <c r="F7493" s="85"/>
      <c r="G7493" s="85"/>
      <c r="H7493" s="85"/>
    </row>
    <row r="7494" spans="1:8">
      <c r="A7494" s="85"/>
      <c r="B7494" s="85"/>
      <c r="C7494" s="85"/>
      <c r="D7494" s="85"/>
      <c r="E7494" s="85"/>
      <c r="F7494" s="85"/>
      <c r="G7494" s="85"/>
      <c r="H7494" s="85"/>
    </row>
    <row r="7495" spans="1:8">
      <c r="A7495" s="85"/>
      <c r="B7495" s="85"/>
      <c r="C7495" s="85"/>
      <c r="D7495" s="85"/>
      <c r="E7495" s="85"/>
      <c r="F7495" s="85"/>
      <c r="G7495" s="85"/>
      <c r="H7495" s="85"/>
    </row>
    <row r="7496" spans="1:8">
      <c r="A7496" s="85"/>
      <c r="B7496" s="85"/>
      <c r="C7496" s="85"/>
      <c r="D7496" s="85"/>
      <c r="E7496" s="85"/>
      <c r="F7496" s="85"/>
      <c r="G7496" s="85"/>
      <c r="H7496" s="85"/>
    </row>
    <row r="7497" spans="1:8">
      <c r="A7497" s="85"/>
      <c r="B7497" s="85"/>
      <c r="C7497" s="85"/>
      <c r="D7497" s="85"/>
      <c r="E7497" s="85"/>
      <c r="F7497" s="85"/>
      <c r="G7497" s="85"/>
      <c r="H7497" s="85"/>
    </row>
    <row r="7498" spans="1:8">
      <c r="A7498" s="85"/>
      <c r="B7498" s="85"/>
      <c r="C7498" s="85"/>
      <c r="D7498" s="85"/>
      <c r="E7498" s="85"/>
      <c r="F7498" s="85"/>
      <c r="G7498" s="85"/>
      <c r="H7498" s="85"/>
    </row>
    <row r="7499" spans="1:8">
      <c r="A7499" s="85"/>
      <c r="B7499" s="85"/>
      <c r="C7499" s="85"/>
      <c r="D7499" s="85"/>
      <c r="E7499" s="85"/>
      <c r="F7499" s="85"/>
      <c r="G7499" s="85"/>
      <c r="H7499" s="85"/>
    </row>
    <row r="7500" spans="1:8">
      <c r="A7500" s="85"/>
      <c r="B7500" s="85"/>
      <c r="C7500" s="85"/>
      <c r="D7500" s="85"/>
      <c r="E7500" s="85"/>
      <c r="F7500" s="85"/>
      <c r="G7500" s="85"/>
      <c r="H7500" s="85"/>
    </row>
    <row r="7501" spans="1:8">
      <c r="A7501" s="85"/>
      <c r="B7501" s="85"/>
      <c r="C7501" s="85"/>
      <c r="D7501" s="85"/>
      <c r="E7501" s="85"/>
      <c r="F7501" s="85"/>
      <c r="G7501" s="85"/>
      <c r="H7501" s="85"/>
    </row>
    <row r="7502" spans="1:8">
      <c r="A7502" s="85"/>
      <c r="B7502" s="85"/>
      <c r="C7502" s="85"/>
      <c r="D7502" s="85"/>
      <c r="E7502" s="85"/>
      <c r="F7502" s="85"/>
      <c r="G7502" s="85"/>
      <c r="H7502" s="85"/>
    </row>
    <row r="7503" spans="1:8">
      <c r="A7503" s="85"/>
      <c r="B7503" s="85"/>
      <c r="C7503" s="85"/>
      <c r="D7503" s="85"/>
      <c r="E7503" s="85"/>
      <c r="F7503" s="85"/>
      <c r="G7503" s="85"/>
      <c r="H7503" s="85"/>
    </row>
    <row r="7504" spans="1:8">
      <c r="A7504" s="85"/>
      <c r="B7504" s="85"/>
      <c r="C7504" s="85"/>
      <c r="D7504" s="85"/>
      <c r="E7504" s="85"/>
      <c r="F7504" s="85"/>
      <c r="G7504" s="85"/>
      <c r="H7504" s="85"/>
    </row>
    <row r="7505" spans="1:8">
      <c r="A7505" s="85"/>
      <c r="B7505" s="85"/>
      <c r="C7505" s="85"/>
      <c r="D7505" s="85"/>
      <c r="E7505" s="85"/>
      <c r="F7505" s="85"/>
      <c r="G7505" s="85"/>
      <c r="H7505" s="85"/>
    </row>
    <row r="7506" spans="1:8">
      <c r="A7506" s="85"/>
      <c r="B7506" s="85"/>
      <c r="C7506" s="85"/>
      <c r="D7506" s="85"/>
      <c r="E7506" s="85"/>
      <c r="F7506" s="85"/>
      <c r="G7506" s="85"/>
      <c r="H7506" s="85"/>
    </row>
    <row r="7507" spans="1:8">
      <c r="A7507" s="85"/>
      <c r="B7507" s="85"/>
      <c r="C7507" s="85"/>
      <c r="D7507" s="85"/>
      <c r="E7507" s="85"/>
      <c r="F7507" s="85"/>
      <c r="G7507" s="85"/>
      <c r="H7507" s="85"/>
    </row>
    <row r="7508" spans="1:8">
      <c r="A7508" s="85"/>
      <c r="B7508" s="85"/>
      <c r="C7508" s="85"/>
      <c r="D7508" s="85"/>
      <c r="E7508" s="85"/>
      <c r="F7508" s="85"/>
      <c r="G7508" s="85"/>
      <c r="H7508" s="85"/>
    </row>
    <row r="7509" spans="1:8">
      <c r="A7509" s="85"/>
      <c r="B7509" s="85"/>
      <c r="C7509" s="85"/>
      <c r="D7509" s="85"/>
      <c r="E7509" s="85"/>
      <c r="F7509" s="85"/>
      <c r="G7509" s="85"/>
      <c r="H7509" s="85"/>
    </row>
    <row r="7510" spans="1:8">
      <c r="A7510" s="85"/>
      <c r="B7510" s="85"/>
      <c r="C7510" s="85"/>
      <c r="D7510" s="85"/>
      <c r="E7510" s="85"/>
      <c r="F7510" s="85"/>
      <c r="G7510" s="85"/>
      <c r="H7510" s="85"/>
    </row>
    <row r="7511" spans="1:8">
      <c r="A7511" s="85"/>
      <c r="B7511" s="85"/>
      <c r="C7511" s="85"/>
      <c r="D7511" s="85"/>
      <c r="E7511" s="85"/>
      <c r="F7511" s="85"/>
      <c r="G7511" s="85"/>
      <c r="H7511" s="85"/>
    </row>
    <row r="7512" spans="1:8">
      <c r="A7512" s="85"/>
      <c r="B7512" s="85"/>
      <c r="C7512" s="85"/>
      <c r="D7512" s="85"/>
      <c r="E7512" s="85"/>
      <c r="F7512" s="85"/>
      <c r="G7512" s="85"/>
      <c r="H7512" s="85"/>
    </row>
    <row r="7513" spans="1:8">
      <c r="A7513" s="85"/>
      <c r="B7513" s="85"/>
      <c r="C7513" s="85"/>
      <c r="D7513" s="85"/>
      <c r="E7513" s="85"/>
      <c r="F7513" s="85"/>
      <c r="G7513" s="85"/>
      <c r="H7513" s="85"/>
    </row>
    <row r="7514" spans="1:8">
      <c r="A7514" s="85"/>
      <c r="B7514" s="85"/>
      <c r="C7514" s="85"/>
      <c r="D7514" s="85"/>
      <c r="E7514" s="85"/>
      <c r="F7514" s="85"/>
      <c r="G7514" s="85"/>
      <c r="H7514" s="85"/>
    </row>
    <row r="7515" spans="1:8">
      <c r="A7515" s="85"/>
      <c r="B7515" s="85"/>
      <c r="C7515" s="85"/>
      <c r="D7515" s="85"/>
      <c r="E7515" s="85"/>
      <c r="F7515" s="85"/>
      <c r="G7515" s="85"/>
      <c r="H7515" s="85"/>
    </row>
    <row r="7516" spans="1:8">
      <c r="A7516" s="85"/>
      <c r="B7516" s="85"/>
      <c r="C7516" s="85"/>
      <c r="D7516" s="85"/>
      <c r="E7516" s="85"/>
      <c r="F7516" s="85"/>
      <c r="G7516" s="85"/>
      <c r="H7516" s="85"/>
    </row>
    <row r="7517" spans="1:8">
      <c r="A7517" s="85"/>
      <c r="B7517" s="85"/>
      <c r="C7517" s="85"/>
      <c r="D7517" s="85"/>
      <c r="E7517" s="85"/>
      <c r="F7517" s="85"/>
      <c r="G7517" s="85"/>
      <c r="H7517" s="85"/>
    </row>
    <row r="7518" spans="1:8">
      <c r="A7518" s="85"/>
      <c r="B7518" s="85"/>
      <c r="C7518" s="85"/>
      <c r="D7518" s="85"/>
      <c r="E7518" s="85"/>
      <c r="F7518" s="85"/>
      <c r="G7518" s="85"/>
      <c r="H7518" s="85"/>
    </row>
    <row r="7519" spans="1:8">
      <c r="A7519" s="85"/>
      <c r="B7519" s="85"/>
      <c r="C7519" s="85"/>
      <c r="D7519" s="85"/>
      <c r="E7519" s="85"/>
      <c r="F7519" s="85"/>
      <c r="G7519" s="85"/>
      <c r="H7519" s="85"/>
    </row>
    <row r="7520" spans="1:8">
      <c r="A7520" s="85"/>
      <c r="B7520" s="85"/>
      <c r="C7520" s="85"/>
      <c r="D7520" s="85"/>
      <c r="E7520" s="85"/>
      <c r="F7520" s="85"/>
      <c r="G7520" s="85"/>
      <c r="H7520" s="85"/>
    </row>
    <row r="7521" spans="1:8">
      <c r="A7521" s="85"/>
      <c r="B7521" s="85"/>
      <c r="C7521" s="85"/>
      <c r="D7521" s="85"/>
      <c r="E7521" s="85"/>
      <c r="F7521" s="85"/>
      <c r="G7521" s="85"/>
      <c r="H7521" s="85"/>
    </row>
    <row r="7522" spans="1:8">
      <c r="A7522" s="85"/>
      <c r="B7522" s="85"/>
      <c r="C7522" s="85"/>
      <c r="D7522" s="85"/>
      <c r="E7522" s="85"/>
      <c r="F7522" s="85"/>
      <c r="G7522" s="85"/>
      <c r="H7522" s="85"/>
    </row>
    <row r="7523" spans="1:8">
      <c r="A7523" s="85"/>
      <c r="B7523" s="85"/>
      <c r="C7523" s="85"/>
      <c r="D7523" s="85"/>
      <c r="E7523" s="85"/>
      <c r="F7523" s="85"/>
      <c r="G7523" s="85"/>
      <c r="H7523" s="85"/>
    </row>
    <row r="7524" spans="1:8">
      <c r="A7524" s="85"/>
      <c r="B7524" s="85"/>
      <c r="C7524" s="85"/>
      <c r="D7524" s="85"/>
      <c r="E7524" s="85"/>
      <c r="F7524" s="85"/>
      <c r="G7524" s="85"/>
      <c r="H7524" s="85"/>
    </row>
    <row r="7525" spans="1:8">
      <c r="A7525" s="85"/>
      <c r="B7525" s="85"/>
      <c r="C7525" s="85"/>
      <c r="D7525" s="85"/>
      <c r="E7525" s="85"/>
      <c r="F7525" s="85"/>
      <c r="G7525" s="85"/>
      <c r="H7525" s="85"/>
    </row>
    <row r="7526" spans="1:8">
      <c r="A7526" s="85"/>
      <c r="B7526" s="85"/>
      <c r="C7526" s="85"/>
      <c r="D7526" s="85"/>
      <c r="E7526" s="85"/>
      <c r="F7526" s="85"/>
      <c r="G7526" s="85"/>
      <c r="H7526" s="85"/>
    </row>
    <row r="7527" spans="1:8">
      <c r="A7527" s="85"/>
      <c r="B7527" s="85"/>
      <c r="C7527" s="85"/>
      <c r="D7527" s="85"/>
      <c r="E7527" s="85"/>
      <c r="F7527" s="85"/>
      <c r="G7527" s="85"/>
      <c r="H7527" s="85"/>
    </row>
    <row r="7528" spans="1:8">
      <c r="A7528" s="85"/>
      <c r="B7528" s="85"/>
      <c r="C7528" s="85"/>
      <c r="D7528" s="85"/>
      <c r="E7528" s="85"/>
      <c r="F7528" s="85"/>
      <c r="G7528" s="85"/>
      <c r="H7528" s="85"/>
    </row>
    <row r="7529" spans="1:8">
      <c r="A7529" s="85"/>
      <c r="B7529" s="85"/>
      <c r="C7529" s="85"/>
      <c r="D7529" s="85"/>
      <c r="E7529" s="85"/>
      <c r="F7529" s="85"/>
      <c r="G7529" s="85"/>
      <c r="H7529" s="85"/>
    </row>
    <row r="7530" spans="1:8">
      <c r="A7530" s="85"/>
      <c r="B7530" s="85"/>
      <c r="C7530" s="85"/>
      <c r="D7530" s="85"/>
      <c r="E7530" s="85"/>
      <c r="F7530" s="85"/>
      <c r="G7530" s="85"/>
      <c r="H7530" s="85"/>
    </row>
    <row r="7531" spans="1:8">
      <c r="A7531" s="85"/>
      <c r="B7531" s="85"/>
      <c r="C7531" s="85"/>
      <c r="D7531" s="85"/>
      <c r="E7531" s="85"/>
      <c r="F7531" s="85"/>
      <c r="G7531" s="85"/>
      <c r="H7531" s="85"/>
    </row>
    <row r="7532" spans="1:8">
      <c r="A7532" s="85"/>
      <c r="B7532" s="85"/>
      <c r="C7532" s="85"/>
      <c r="D7532" s="85"/>
      <c r="E7532" s="85"/>
      <c r="F7532" s="85"/>
      <c r="G7532" s="85"/>
      <c r="H7532" s="85"/>
    </row>
    <row r="7533" spans="1:8">
      <c r="A7533" s="85"/>
      <c r="B7533" s="85"/>
      <c r="C7533" s="85"/>
      <c r="D7533" s="85"/>
      <c r="E7533" s="85"/>
      <c r="F7533" s="85"/>
      <c r="G7533" s="85"/>
      <c r="H7533" s="85"/>
    </row>
    <row r="7534" spans="1:8">
      <c r="A7534" s="85"/>
      <c r="B7534" s="85"/>
      <c r="C7534" s="85"/>
      <c r="D7534" s="85"/>
      <c r="E7534" s="85"/>
      <c r="F7534" s="85"/>
      <c r="G7534" s="85"/>
      <c r="H7534" s="85"/>
    </row>
    <row r="7535" spans="1:8">
      <c r="A7535" s="85"/>
      <c r="B7535" s="85"/>
      <c r="C7535" s="85"/>
      <c r="D7535" s="85"/>
      <c r="E7535" s="85"/>
      <c r="F7535" s="85"/>
      <c r="G7535" s="85"/>
      <c r="H7535" s="85"/>
    </row>
    <row r="7536" spans="1:8">
      <c r="A7536" s="85"/>
      <c r="B7536" s="85"/>
      <c r="C7536" s="85"/>
      <c r="D7536" s="85"/>
      <c r="E7536" s="85"/>
      <c r="F7536" s="85"/>
      <c r="G7536" s="85"/>
      <c r="H7536" s="85"/>
    </row>
    <row r="7537" spans="1:8">
      <c r="A7537" s="85"/>
      <c r="B7537" s="85"/>
      <c r="C7537" s="85"/>
      <c r="D7537" s="85"/>
      <c r="E7537" s="85"/>
      <c r="F7537" s="85"/>
      <c r="G7537" s="85"/>
      <c r="H7537" s="85"/>
    </row>
    <row r="7538" spans="1:8">
      <c r="A7538" s="85"/>
      <c r="B7538" s="85"/>
      <c r="C7538" s="85"/>
      <c r="D7538" s="85"/>
      <c r="E7538" s="85"/>
      <c r="F7538" s="85"/>
      <c r="G7538" s="85"/>
      <c r="H7538" s="85"/>
    </row>
    <row r="7539" spans="1:8">
      <c r="A7539" s="85"/>
      <c r="B7539" s="85"/>
      <c r="C7539" s="85"/>
      <c r="D7539" s="85"/>
      <c r="E7539" s="85"/>
      <c r="F7539" s="85"/>
      <c r="G7539" s="85"/>
      <c r="H7539" s="85"/>
    </row>
    <row r="7540" spans="1:8">
      <c r="A7540" s="85"/>
      <c r="B7540" s="85"/>
      <c r="C7540" s="85"/>
      <c r="D7540" s="85"/>
      <c r="E7540" s="85"/>
      <c r="F7540" s="85"/>
      <c r="G7540" s="85"/>
      <c r="H7540" s="85"/>
    </row>
    <row r="7541" spans="1:8">
      <c r="A7541" s="85"/>
      <c r="B7541" s="85"/>
      <c r="C7541" s="85"/>
      <c r="D7541" s="85"/>
      <c r="E7541" s="85"/>
      <c r="F7541" s="85"/>
      <c r="G7541" s="85"/>
      <c r="H7541" s="85"/>
    </row>
    <row r="7542" spans="1:8">
      <c r="A7542" s="85"/>
      <c r="B7542" s="85"/>
      <c r="C7542" s="85"/>
      <c r="D7542" s="85"/>
      <c r="E7542" s="85"/>
      <c r="F7542" s="85"/>
      <c r="G7542" s="85"/>
      <c r="H7542" s="85"/>
    </row>
    <row r="7543" spans="1:8">
      <c r="A7543" s="85"/>
      <c r="B7543" s="85"/>
      <c r="C7543" s="85"/>
      <c r="D7543" s="85"/>
      <c r="E7543" s="85"/>
      <c r="F7543" s="85"/>
      <c r="G7543" s="85"/>
      <c r="H7543" s="85"/>
    </row>
    <row r="7544" spans="1:8">
      <c r="A7544" s="85"/>
      <c r="B7544" s="85"/>
      <c r="C7544" s="85"/>
      <c r="D7544" s="85"/>
      <c r="E7544" s="85"/>
      <c r="F7544" s="85"/>
      <c r="G7544" s="85"/>
      <c r="H7544" s="85"/>
    </row>
    <row r="7545" spans="1:8">
      <c r="A7545" s="85"/>
      <c r="B7545" s="85"/>
      <c r="C7545" s="85"/>
      <c r="D7545" s="85"/>
      <c r="E7545" s="85"/>
      <c r="F7545" s="85"/>
      <c r="G7545" s="85"/>
      <c r="H7545" s="85"/>
    </row>
    <row r="7546" spans="1:8">
      <c r="A7546" s="85"/>
      <c r="B7546" s="85"/>
      <c r="C7546" s="85"/>
      <c r="D7546" s="85"/>
      <c r="E7546" s="85"/>
      <c r="F7546" s="85"/>
      <c r="G7546" s="85"/>
      <c r="H7546" s="85"/>
    </row>
    <row r="7547" spans="1:8">
      <c r="A7547" s="85"/>
      <c r="B7547" s="85"/>
      <c r="C7547" s="85"/>
      <c r="D7547" s="85"/>
      <c r="E7547" s="85"/>
      <c r="F7547" s="85"/>
      <c r="G7547" s="85"/>
      <c r="H7547" s="85"/>
    </row>
    <row r="7548" spans="1:8">
      <c r="A7548" s="85"/>
      <c r="B7548" s="85"/>
      <c r="C7548" s="85"/>
      <c r="D7548" s="85"/>
      <c r="E7548" s="85"/>
      <c r="F7548" s="85"/>
      <c r="G7548" s="85"/>
      <c r="H7548" s="85"/>
    </row>
    <row r="7549" spans="1:8">
      <c r="A7549" s="85"/>
      <c r="B7549" s="85"/>
      <c r="C7549" s="85"/>
      <c r="D7549" s="85"/>
      <c r="E7549" s="85"/>
      <c r="F7549" s="85"/>
      <c r="G7549" s="85"/>
      <c r="H7549" s="85"/>
    </row>
    <row r="7550" spans="1:8">
      <c r="A7550" s="85"/>
      <c r="B7550" s="85"/>
      <c r="C7550" s="85"/>
      <c r="D7550" s="85"/>
      <c r="E7550" s="85"/>
      <c r="F7550" s="85"/>
      <c r="G7550" s="85"/>
      <c r="H7550" s="85"/>
    </row>
    <row r="7551" spans="1:8">
      <c r="A7551" s="85"/>
      <c r="B7551" s="85"/>
      <c r="C7551" s="85"/>
      <c r="D7551" s="85"/>
      <c r="E7551" s="85"/>
      <c r="F7551" s="85"/>
      <c r="G7551" s="85"/>
      <c r="H7551" s="85"/>
    </row>
    <row r="7552" spans="1:8">
      <c r="A7552" s="85"/>
      <c r="B7552" s="85"/>
      <c r="C7552" s="85"/>
      <c r="D7552" s="85"/>
      <c r="E7552" s="85"/>
      <c r="F7552" s="85"/>
      <c r="G7552" s="85"/>
      <c r="H7552" s="85"/>
    </row>
    <row r="7553" spans="1:8">
      <c r="A7553" s="85"/>
      <c r="B7553" s="85"/>
      <c r="C7553" s="85"/>
      <c r="D7553" s="85"/>
      <c r="E7553" s="85"/>
      <c r="F7553" s="85"/>
      <c r="G7553" s="85"/>
      <c r="H7553" s="85"/>
    </row>
    <row r="7554" spans="1:8">
      <c r="A7554" s="85"/>
      <c r="B7554" s="85"/>
      <c r="C7554" s="85"/>
      <c r="D7554" s="85"/>
      <c r="E7554" s="85"/>
      <c r="F7554" s="85"/>
      <c r="G7554" s="85"/>
      <c r="H7554" s="85"/>
    </row>
    <row r="7555" spans="1:8">
      <c r="A7555" s="85"/>
      <c r="B7555" s="85"/>
      <c r="C7555" s="85"/>
      <c r="D7555" s="85"/>
      <c r="E7555" s="85"/>
      <c r="F7555" s="85"/>
      <c r="G7555" s="85"/>
      <c r="H7555" s="85"/>
    </row>
    <row r="7556" spans="1:8">
      <c r="A7556" s="85"/>
      <c r="B7556" s="85"/>
      <c r="C7556" s="85"/>
      <c r="D7556" s="85"/>
      <c r="E7556" s="85"/>
      <c r="F7556" s="85"/>
      <c r="G7556" s="85"/>
      <c r="H7556" s="85"/>
    </row>
    <row r="7557" spans="1:8">
      <c r="A7557" s="85"/>
      <c r="B7557" s="85"/>
      <c r="C7557" s="85"/>
      <c r="D7557" s="85"/>
      <c r="E7557" s="85"/>
      <c r="F7557" s="85"/>
      <c r="G7557" s="85"/>
      <c r="H7557" s="85"/>
    </row>
    <row r="7558" spans="1:8">
      <c r="A7558" s="85"/>
      <c r="B7558" s="85"/>
      <c r="C7558" s="85"/>
      <c r="D7558" s="85"/>
      <c r="E7558" s="85"/>
      <c r="F7558" s="85"/>
      <c r="G7558" s="85"/>
      <c r="H7558" s="85"/>
    </row>
    <row r="7559" spans="1:8">
      <c r="A7559" s="85"/>
      <c r="B7559" s="85"/>
      <c r="C7559" s="85"/>
      <c r="D7559" s="85"/>
      <c r="E7559" s="85"/>
      <c r="F7559" s="85"/>
      <c r="G7559" s="85"/>
      <c r="H7559" s="85"/>
    </row>
    <row r="7560" spans="1:8">
      <c r="A7560" s="85"/>
      <c r="B7560" s="85"/>
      <c r="C7560" s="85"/>
      <c r="D7560" s="85"/>
      <c r="E7560" s="85"/>
      <c r="F7560" s="85"/>
      <c r="G7560" s="85"/>
      <c r="H7560" s="85"/>
    </row>
    <row r="7561" spans="1:8">
      <c r="A7561" s="85"/>
      <c r="B7561" s="85"/>
      <c r="C7561" s="85"/>
      <c r="D7561" s="85"/>
      <c r="E7561" s="85"/>
      <c r="F7561" s="85"/>
      <c r="G7561" s="85"/>
      <c r="H7561" s="85"/>
    </row>
    <row r="7562" spans="1:8">
      <c r="A7562" s="85"/>
      <c r="B7562" s="85"/>
      <c r="C7562" s="85"/>
      <c r="D7562" s="85"/>
      <c r="E7562" s="85"/>
      <c r="F7562" s="85"/>
      <c r="G7562" s="85"/>
      <c r="H7562" s="85"/>
    </row>
    <row r="7563" spans="1:8">
      <c r="A7563" s="85"/>
      <c r="B7563" s="85"/>
      <c r="C7563" s="85"/>
      <c r="D7563" s="85"/>
      <c r="E7563" s="85"/>
      <c r="F7563" s="85"/>
      <c r="G7563" s="85"/>
      <c r="H7563" s="85"/>
    </row>
    <row r="7564" spans="1:8">
      <c r="A7564" s="85"/>
      <c r="B7564" s="85"/>
      <c r="C7564" s="85"/>
      <c r="D7564" s="85"/>
      <c r="E7564" s="85"/>
      <c r="F7564" s="85"/>
      <c r="G7564" s="85"/>
      <c r="H7564" s="85"/>
    </row>
    <row r="7565" spans="1:8">
      <c r="A7565" s="85"/>
      <c r="B7565" s="85"/>
      <c r="C7565" s="85"/>
      <c r="D7565" s="85"/>
      <c r="E7565" s="85"/>
      <c r="F7565" s="85"/>
      <c r="G7565" s="85"/>
      <c r="H7565" s="85"/>
    </row>
    <row r="7566" spans="1:8">
      <c r="A7566" s="85"/>
      <c r="B7566" s="85"/>
      <c r="C7566" s="85"/>
      <c r="D7566" s="85"/>
      <c r="E7566" s="85"/>
      <c r="F7566" s="85"/>
      <c r="G7566" s="85"/>
      <c r="H7566" s="85"/>
    </row>
    <row r="7567" spans="1:8">
      <c r="A7567" s="85"/>
      <c r="B7567" s="85"/>
      <c r="C7567" s="85"/>
      <c r="D7567" s="85"/>
      <c r="E7567" s="85"/>
      <c r="F7567" s="85"/>
      <c r="G7567" s="85"/>
      <c r="H7567" s="85"/>
    </row>
    <row r="7568" spans="1:8">
      <c r="A7568" s="85"/>
      <c r="B7568" s="85"/>
      <c r="C7568" s="85"/>
      <c r="D7568" s="85"/>
      <c r="E7568" s="85"/>
      <c r="F7568" s="85"/>
      <c r="G7568" s="85"/>
      <c r="H7568" s="85"/>
    </row>
    <row r="7569" spans="1:8">
      <c r="A7569" s="85"/>
      <c r="B7569" s="85"/>
      <c r="C7569" s="85"/>
      <c r="D7569" s="85"/>
      <c r="E7569" s="85"/>
      <c r="F7569" s="85"/>
      <c r="G7569" s="85"/>
      <c r="H7569" s="85"/>
    </row>
    <row r="7570" spans="1:8">
      <c r="A7570" s="85"/>
      <c r="B7570" s="85"/>
      <c r="C7570" s="85"/>
      <c r="D7570" s="85"/>
      <c r="E7570" s="85"/>
      <c r="F7570" s="85"/>
      <c r="G7570" s="85"/>
      <c r="H7570" s="85"/>
    </row>
    <row r="7571" spans="1:8">
      <c r="A7571" s="85"/>
      <c r="B7571" s="85"/>
      <c r="C7571" s="85"/>
      <c r="D7571" s="85"/>
      <c r="E7571" s="85"/>
      <c r="F7571" s="85"/>
      <c r="G7571" s="85"/>
      <c r="H7571" s="85"/>
    </row>
    <row r="7572" spans="1:8">
      <c r="A7572" s="85"/>
      <c r="B7572" s="85"/>
      <c r="C7572" s="85"/>
      <c r="D7572" s="85"/>
      <c r="E7572" s="85"/>
      <c r="F7572" s="85"/>
      <c r="G7572" s="85"/>
      <c r="H7572" s="85"/>
    </row>
    <row r="7573" spans="1:8">
      <c r="A7573" s="85"/>
      <c r="B7573" s="85"/>
      <c r="C7573" s="85"/>
      <c r="D7573" s="85"/>
      <c r="E7573" s="85"/>
      <c r="F7573" s="85"/>
      <c r="G7573" s="85"/>
      <c r="H7573" s="85"/>
    </row>
    <row r="7574" spans="1:8">
      <c r="A7574" s="85"/>
      <c r="B7574" s="85"/>
      <c r="C7574" s="85"/>
      <c r="D7574" s="85"/>
      <c r="E7574" s="85"/>
      <c r="F7574" s="85"/>
      <c r="G7574" s="85"/>
      <c r="H7574" s="85"/>
    </row>
    <row r="7575" spans="1:8">
      <c r="A7575" s="85"/>
      <c r="B7575" s="85"/>
      <c r="C7575" s="85"/>
      <c r="D7575" s="85"/>
      <c r="E7575" s="85"/>
      <c r="F7575" s="85"/>
      <c r="G7575" s="85"/>
      <c r="H7575" s="85"/>
    </row>
    <row r="7576" spans="1:8">
      <c r="A7576" s="85"/>
      <c r="B7576" s="85"/>
      <c r="C7576" s="85"/>
      <c r="D7576" s="85"/>
      <c r="E7576" s="85"/>
      <c r="F7576" s="85"/>
      <c r="G7576" s="85"/>
      <c r="H7576" s="85"/>
    </row>
    <row r="7577" spans="1:8">
      <c r="A7577" s="85"/>
      <c r="B7577" s="85"/>
      <c r="C7577" s="85"/>
      <c r="D7577" s="85"/>
      <c r="E7577" s="85"/>
      <c r="F7577" s="85"/>
      <c r="G7577" s="85"/>
      <c r="H7577" s="85"/>
    </row>
    <row r="7578" spans="1:8">
      <c r="A7578" s="85"/>
      <c r="B7578" s="85"/>
      <c r="C7578" s="85"/>
      <c r="D7578" s="85"/>
      <c r="E7578" s="85"/>
      <c r="F7578" s="85"/>
      <c r="G7578" s="85"/>
      <c r="H7578" s="85"/>
    </row>
    <row r="7579" spans="1:8">
      <c r="A7579" s="85"/>
      <c r="B7579" s="85"/>
      <c r="C7579" s="85"/>
      <c r="D7579" s="85"/>
      <c r="E7579" s="85"/>
      <c r="F7579" s="85"/>
      <c r="G7579" s="85"/>
      <c r="H7579" s="85"/>
    </row>
    <row r="7580" spans="1:8">
      <c r="A7580" s="85"/>
      <c r="B7580" s="85"/>
      <c r="C7580" s="85"/>
      <c r="D7580" s="85"/>
      <c r="E7580" s="85"/>
      <c r="F7580" s="85"/>
      <c r="G7580" s="85"/>
      <c r="H7580" s="85"/>
    </row>
    <row r="7581" spans="1:8">
      <c r="A7581" s="85"/>
      <c r="B7581" s="85"/>
      <c r="C7581" s="85"/>
      <c r="D7581" s="85"/>
      <c r="E7581" s="85"/>
      <c r="F7581" s="85"/>
      <c r="G7581" s="85"/>
      <c r="H7581" s="85"/>
    </row>
    <row r="7582" spans="1:8">
      <c r="A7582" s="85"/>
      <c r="B7582" s="85"/>
      <c r="C7582" s="85"/>
      <c r="D7582" s="85"/>
      <c r="E7582" s="85"/>
      <c r="F7582" s="85"/>
      <c r="G7582" s="85"/>
      <c r="H7582" s="85"/>
    </row>
    <row r="7583" spans="1:8">
      <c r="A7583" s="85"/>
      <c r="B7583" s="85"/>
      <c r="C7583" s="85"/>
      <c r="D7583" s="85"/>
      <c r="E7583" s="85"/>
      <c r="F7583" s="85"/>
      <c r="G7583" s="85"/>
      <c r="H7583" s="85"/>
    </row>
    <row r="7584" spans="1:8">
      <c r="A7584" s="85"/>
      <c r="B7584" s="85"/>
      <c r="C7584" s="85"/>
      <c r="D7584" s="85"/>
      <c r="E7584" s="85"/>
      <c r="F7584" s="85"/>
      <c r="G7584" s="85"/>
      <c r="H7584" s="85"/>
    </row>
    <row r="7585" spans="1:8">
      <c r="A7585" s="85"/>
      <c r="B7585" s="85"/>
      <c r="C7585" s="85"/>
      <c r="D7585" s="85"/>
      <c r="E7585" s="85"/>
      <c r="F7585" s="85"/>
      <c r="G7585" s="85"/>
      <c r="H7585" s="85"/>
    </row>
    <row r="7586" spans="1:8">
      <c r="A7586" s="85"/>
      <c r="B7586" s="85"/>
      <c r="C7586" s="85"/>
      <c r="D7586" s="85"/>
      <c r="E7586" s="85"/>
      <c r="F7586" s="85"/>
      <c r="G7586" s="85"/>
      <c r="H7586" s="85"/>
    </row>
    <row r="7587" spans="1:8">
      <c r="A7587" s="85"/>
      <c r="B7587" s="85"/>
      <c r="C7587" s="85"/>
      <c r="D7587" s="85"/>
      <c r="E7587" s="85"/>
      <c r="F7587" s="85"/>
      <c r="G7587" s="85"/>
      <c r="H7587" s="85"/>
    </row>
    <row r="7588" spans="1:8">
      <c r="A7588" s="85"/>
      <c r="B7588" s="85"/>
      <c r="C7588" s="85"/>
      <c r="D7588" s="85"/>
      <c r="E7588" s="85"/>
      <c r="F7588" s="85"/>
      <c r="G7588" s="85"/>
      <c r="H7588" s="85"/>
    </row>
    <row r="7589" spans="1:8">
      <c r="A7589" s="85"/>
      <c r="B7589" s="85"/>
      <c r="C7589" s="85"/>
      <c r="D7589" s="85"/>
      <c r="E7589" s="85"/>
      <c r="F7589" s="85"/>
      <c r="G7589" s="85"/>
      <c r="H7589" s="85"/>
    </row>
    <row r="7590" spans="1:8">
      <c r="A7590" s="85"/>
      <c r="B7590" s="85"/>
      <c r="C7590" s="85"/>
      <c r="D7590" s="85"/>
      <c r="E7590" s="85"/>
      <c r="F7590" s="85"/>
      <c r="G7590" s="85"/>
      <c r="H7590" s="85"/>
    </row>
    <row r="7591" spans="1:8">
      <c r="A7591" s="85"/>
      <c r="B7591" s="85"/>
      <c r="C7591" s="85"/>
      <c r="D7591" s="85"/>
      <c r="E7591" s="85"/>
      <c r="F7591" s="85"/>
      <c r="G7591" s="85"/>
      <c r="H7591" s="85"/>
    </row>
    <row r="7592" spans="1:8">
      <c r="A7592" s="85"/>
      <c r="B7592" s="85"/>
      <c r="C7592" s="85"/>
      <c r="D7592" s="85"/>
      <c r="E7592" s="85"/>
      <c r="F7592" s="85"/>
      <c r="G7592" s="85"/>
      <c r="H7592" s="85"/>
    </row>
    <row r="7593" spans="1:8">
      <c r="A7593" s="85"/>
      <c r="B7593" s="85"/>
      <c r="C7593" s="85"/>
      <c r="D7593" s="85"/>
      <c r="E7593" s="85"/>
      <c r="F7593" s="85"/>
      <c r="G7593" s="85"/>
      <c r="H7593" s="85"/>
    </row>
    <row r="7594" spans="1:8">
      <c r="A7594" s="85"/>
      <c r="B7594" s="85"/>
      <c r="C7594" s="85"/>
      <c r="D7594" s="85"/>
      <c r="E7594" s="85"/>
      <c r="F7594" s="85"/>
      <c r="G7594" s="85"/>
      <c r="H7594" s="85"/>
    </row>
    <row r="7595" spans="1:8">
      <c r="A7595" s="85"/>
      <c r="B7595" s="85"/>
      <c r="C7595" s="85"/>
      <c r="D7595" s="85"/>
      <c r="E7595" s="85"/>
      <c r="F7595" s="85"/>
      <c r="G7595" s="85"/>
      <c r="H7595" s="85"/>
    </row>
    <row r="7596" spans="1:8">
      <c r="A7596" s="85"/>
      <c r="B7596" s="85"/>
      <c r="C7596" s="85"/>
      <c r="D7596" s="85"/>
      <c r="E7596" s="85"/>
      <c r="F7596" s="85"/>
      <c r="G7596" s="85"/>
      <c r="H7596" s="85"/>
    </row>
    <row r="7597" spans="1:8">
      <c r="A7597" s="85"/>
      <c r="B7597" s="85"/>
      <c r="C7597" s="85"/>
      <c r="D7597" s="85"/>
      <c r="E7597" s="85"/>
      <c r="F7597" s="85"/>
      <c r="G7597" s="85"/>
      <c r="H7597" s="85"/>
    </row>
    <row r="7598" spans="1:8">
      <c r="A7598" s="85"/>
      <c r="B7598" s="85"/>
      <c r="C7598" s="85"/>
      <c r="D7598" s="85"/>
      <c r="E7598" s="85"/>
      <c r="F7598" s="85"/>
      <c r="G7598" s="85"/>
      <c r="H7598" s="85"/>
    </row>
    <row r="7599" spans="1:8">
      <c r="A7599" s="85"/>
      <c r="B7599" s="85"/>
      <c r="C7599" s="85"/>
      <c r="D7599" s="85"/>
      <c r="E7599" s="85"/>
      <c r="F7599" s="85"/>
      <c r="G7599" s="85"/>
      <c r="H7599" s="85"/>
    </row>
    <row r="7600" spans="1:8">
      <c r="A7600" s="85"/>
      <c r="B7600" s="85"/>
      <c r="C7600" s="85"/>
      <c r="D7600" s="85"/>
      <c r="E7600" s="85"/>
      <c r="F7600" s="85"/>
      <c r="G7600" s="85"/>
      <c r="H7600" s="85"/>
    </row>
    <row r="7601" spans="1:8">
      <c r="A7601" s="85"/>
      <c r="B7601" s="85"/>
      <c r="C7601" s="85"/>
      <c r="D7601" s="85"/>
      <c r="E7601" s="85"/>
      <c r="F7601" s="85"/>
      <c r="G7601" s="85"/>
      <c r="H7601" s="85"/>
    </row>
    <row r="7602" spans="1:8">
      <c r="A7602" s="85"/>
      <c r="B7602" s="85"/>
      <c r="C7602" s="85"/>
      <c r="D7602" s="85"/>
      <c r="E7602" s="85"/>
      <c r="F7602" s="85"/>
      <c r="G7602" s="85"/>
      <c r="H7602" s="85"/>
    </row>
    <row r="7603" spans="1:8">
      <c r="A7603" s="85"/>
      <c r="B7603" s="85"/>
      <c r="C7603" s="85"/>
      <c r="D7603" s="85"/>
      <c r="E7603" s="85"/>
      <c r="F7603" s="85"/>
      <c r="G7603" s="85"/>
      <c r="H7603" s="85"/>
    </row>
    <row r="7604" spans="1:8">
      <c r="A7604" s="85"/>
      <c r="B7604" s="85"/>
      <c r="C7604" s="85"/>
      <c r="D7604" s="85"/>
      <c r="E7604" s="85"/>
      <c r="F7604" s="85"/>
      <c r="G7604" s="85"/>
      <c r="H7604" s="85"/>
    </row>
    <row r="7605" spans="1:8">
      <c r="A7605" s="85"/>
      <c r="B7605" s="85"/>
      <c r="C7605" s="85"/>
      <c r="D7605" s="85"/>
      <c r="E7605" s="85"/>
      <c r="F7605" s="85"/>
      <c r="G7605" s="85"/>
      <c r="H7605" s="85"/>
    </row>
    <row r="7606" spans="1:8">
      <c r="A7606" s="85"/>
      <c r="B7606" s="85"/>
      <c r="C7606" s="85"/>
      <c r="D7606" s="85"/>
      <c r="E7606" s="85"/>
      <c r="F7606" s="85"/>
      <c r="G7606" s="85"/>
      <c r="H7606" s="85"/>
    </row>
    <row r="7607" spans="1:8">
      <c r="A7607" s="85"/>
      <c r="B7607" s="85"/>
      <c r="C7607" s="85"/>
      <c r="D7607" s="85"/>
      <c r="E7607" s="85"/>
      <c r="F7607" s="85"/>
      <c r="G7607" s="85"/>
      <c r="H7607" s="85"/>
    </row>
    <row r="7608" spans="1:8">
      <c r="A7608" s="85"/>
      <c r="B7608" s="85"/>
      <c r="C7608" s="85"/>
      <c r="D7608" s="85"/>
      <c r="E7608" s="85"/>
      <c r="F7608" s="85"/>
      <c r="G7608" s="85"/>
      <c r="H7608" s="85"/>
    </row>
    <row r="7609" spans="1:8">
      <c r="A7609" s="85"/>
      <c r="B7609" s="85"/>
      <c r="C7609" s="85"/>
      <c r="D7609" s="85"/>
      <c r="E7609" s="85"/>
      <c r="F7609" s="85"/>
      <c r="G7609" s="85"/>
      <c r="H7609" s="85"/>
    </row>
    <row r="7610" spans="1:8">
      <c r="A7610" s="85"/>
      <c r="B7610" s="85"/>
      <c r="C7610" s="85"/>
      <c r="D7610" s="85"/>
      <c r="E7610" s="85"/>
      <c r="F7610" s="85"/>
      <c r="G7610" s="85"/>
      <c r="H7610" s="85"/>
    </row>
    <row r="7611" spans="1:8">
      <c r="A7611" s="85"/>
      <c r="B7611" s="85"/>
      <c r="C7611" s="85"/>
      <c r="D7611" s="85"/>
      <c r="E7611" s="85"/>
      <c r="F7611" s="85"/>
      <c r="G7611" s="85"/>
      <c r="H7611" s="85"/>
    </row>
    <row r="7612" spans="1:8">
      <c r="A7612" s="85"/>
      <c r="B7612" s="85"/>
      <c r="C7612" s="85"/>
      <c r="D7612" s="85"/>
      <c r="E7612" s="85"/>
      <c r="F7612" s="85"/>
      <c r="G7612" s="85"/>
      <c r="H7612" s="85"/>
    </row>
    <row r="7613" spans="1:8">
      <c r="A7613" s="85"/>
      <c r="B7613" s="85"/>
      <c r="C7613" s="85"/>
      <c r="D7613" s="85"/>
      <c r="E7613" s="85"/>
      <c r="F7613" s="85"/>
      <c r="G7613" s="85"/>
      <c r="H7613" s="85"/>
    </row>
    <row r="7614" spans="1:8">
      <c r="A7614" s="85"/>
      <c r="B7614" s="85"/>
      <c r="C7614" s="85"/>
      <c r="D7614" s="85"/>
      <c r="E7614" s="85"/>
      <c r="F7614" s="85"/>
      <c r="G7614" s="85"/>
      <c r="H7614" s="85"/>
    </row>
    <row r="7615" spans="1:8">
      <c r="A7615" s="85"/>
      <c r="B7615" s="85"/>
      <c r="C7615" s="85"/>
      <c r="D7615" s="85"/>
      <c r="E7615" s="85"/>
      <c r="F7615" s="85"/>
      <c r="G7615" s="85"/>
      <c r="H7615" s="85"/>
    </row>
    <row r="7616" spans="1:8">
      <c r="A7616" s="85"/>
      <c r="B7616" s="85"/>
      <c r="C7616" s="85"/>
      <c r="D7616" s="85"/>
      <c r="E7616" s="85"/>
      <c r="F7616" s="85"/>
      <c r="G7616" s="85"/>
      <c r="H7616" s="85"/>
    </row>
    <row r="7617" spans="1:8">
      <c r="A7617" s="85"/>
      <c r="B7617" s="85"/>
      <c r="C7617" s="85"/>
      <c r="D7617" s="85"/>
      <c r="E7617" s="85"/>
      <c r="F7617" s="85"/>
      <c r="G7617" s="85"/>
      <c r="H7617" s="85"/>
    </row>
    <row r="7618" spans="1:8">
      <c r="A7618" s="85"/>
      <c r="B7618" s="85"/>
      <c r="C7618" s="85"/>
      <c r="D7618" s="85"/>
      <c r="E7618" s="85"/>
      <c r="F7618" s="85"/>
      <c r="G7618" s="85"/>
      <c r="H7618" s="85"/>
    </row>
    <row r="7619" spans="1:8">
      <c r="A7619" s="85"/>
      <c r="B7619" s="85"/>
      <c r="C7619" s="85"/>
      <c r="D7619" s="85"/>
      <c r="E7619" s="85"/>
      <c r="F7619" s="85"/>
      <c r="G7619" s="85"/>
      <c r="H7619" s="85"/>
    </row>
    <row r="7620" spans="1:8">
      <c r="A7620" s="85"/>
      <c r="B7620" s="85"/>
      <c r="C7620" s="85"/>
      <c r="D7620" s="85"/>
      <c r="E7620" s="85"/>
      <c r="F7620" s="85"/>
      <c r="G7620" s="85"/>
      <c r="H7620" s="85"/>
    </row>
    <row r="7621" spans="1:8">
      <c r="A7621" s="85"/>
      <c r="B7621" s="85"/>
      <c r="C7621" s="85"/>
      <c r="D7621" s="85"/>
      <c r="E7621" s="85"/>
      <c r="F7621" s="85"/>
      <c r="G7621" s="85"/>
      <c r="H7621" s="85"/>
    </row>
    <row r="7622" spans="1:8">
      <c r="A7622" s="85"/>
      <c r="B7622" s="85"/>
      <c r="C7622" s="85"/>
      <c r="D7622" s="85"/>
      <c r="E7622" s="85"/>
      <c r="F7622" s="85"/>
      <c r="G7622" s="85"/>
      <c r="H7622" s="85"/>
    </row>
    <row r="7623" spans="1:8">
      <c r="A7623" s="85"/>
      <c r="B7623" s="85"/>
      <c r="C7623" s="85"/>
      <c r="D7623" s="85"/>
      <c r="E7623" s="85"/>
      <c r="F7623" s="85"/>
      <c r="G7623" s="85"/>
      <c r="H7623" s="85"/>
    </row>
    <row r="7624" spans="1:8">
      <c r="A7624" s="85"/>
      <c r="B7624" s="85"/>
      <c r="C7624" s="85"/>
      <c r="D7624" s="85"/>
      <c r="E7624" s="85"/>
      <c r="F7624" s="85"/>
      <c r="G7624" s="85"/>
      <c r="H7624" s="85"/>
    </row>
    <row r="7625" spans="1:8">
      <c r="A7625" s="85"/>
      <c r="B7625" s="85"/>
      <c r="C7625" s="85"/>
      <c r="D7625" s="85"/>
      <c r="E7625" s="85"/>
      <c r="F7625" s="85"/>
      <c r="G7625" s="85"/>
      <c r="H7625" s="85"/>
    </row>
    <row r="7626" spans="1:8">
      <c r="A7626" s="85"/>
      <c r="B7626" s="85"/>
      <c r="C7626" s="85"/>
      <c r="D7626" s="85"/>
      <c r="E7626" s="85"/>
      <c r="F7626" s="85"/>
      <c r="G7626" s="85"/>
      <c r="H7626" s="85"/>
    </row>
    <row r="7627" spans="1:8">
      <c r="A7627" s="85"/>
      <c r="B7627" s="85"/>
      <c r="C7627" s="85"/>
      <c r="D7627" s="85"/>
      <c r="E7627" s="85"/>
      <c r="F7627" s="85"/>
      <c r="G7627" s="85"/>
      <c r="H7627" s="85"/>
    </row>
    <row r="7628" spans="1:8">
      <c r="A7628" s="85"/>
      <c r="B7628" s="85"/>
      <c r="C7628" s="85"/>
      <c r="D7628" s="85"/>
      <c r="E7628" s="85"/>
      <c r="F7628" s="85"/>
      <c r="G7628" s="85"/>
      <c r="H7628" s="85"/>
    </row>
    <row r="7629" spans="1:8">
      <c r="A7629" s="85"/>
      <c r="B7629" s="85"/>
      <c r="C7629" s="85"/>
      <c r="D7629" s="85"/>
      <c r="E7629" s="85"/>
      <c r="F7629" s="85"/>
      <c r="G7629" s="85"/>
      <c r="H7629" s="85"/>
    </row>
    <row r="7630" spans="1:8">
      <c r="A7630" s="85"/>
      <c r="B7630" s="85"/>
      <c r="C7630" s="85"/>
      <c r="D7630" s="85"/>
      <c r="E7630" s="85"/>
      <c r="F7630" s="85"/>
      <c r="G7630" s="85"/>
      <c r="H7630" s="85"/>
    </row>
    <row r="7631" spans="1:8">
      <c r="A7631" s="85"/>
      <c r="B7631" s="85"/>
      <c r="C7631" s="85"/>
      <c r="D7631" s="85"/>
      <c r="E7631" s="85"/>
      <c r="F7631" s="85"/>
      <c r="G7631" s="85"/>
      <c r="H7631" s="85"/>
    </row>
    <row r="7632" spans="1:8">
      <c r="A7632" s="85"/>
      <c r="B7632" s="85"/>
      <c r="C7632" s="85"/>
      <c r="D7632" s="85"/>
      <c r="E7632" s="85"/>
      <c r="F7632" s="85"/>
      <c r="G7632" s="85"/>
      <c r="H7632" s="85"/>
    </row>
    <row r="7633" spans="1:8">
      <c r="A7633" s="85"/>
      <c r="B7633" s="85"/>
      <c r="C7633" s="85"/>
      <c r="D7633" s="85"/>
      <c r="E7633" s="85"/>
      <c r="F7633" s="85"/>
      <c r="G7633" s="85"/>
      <c r="H7633" s="85"/>
    </row>
    <row r="7634" spans="1:8">
      <c r="A7634" s="85"/>
      <c r="B7634" s="85"/>
      <c r="C7634" s="85"/>
      <c r="D7634" s="85"/>
      <c r="E7634" s="85"/>
      <c r="F7634" s="85"/>
      <c r="G7634" s="85"/>
      <c r="H7634" s="85"/>
    </row>
    <row r="7635" spans="1:8">
      <c r="A7635" s="85"/>
      <c r="B7635" s="85"/>
      <c r="C7635" s="85"/>
      <c r="D7635" s="85"/>
      <c r="E7635" s="85"/>
      <c r="F7635" s="85"/>
      <c r="G7635" s="85"/>
      <c r="H7635" s="85"/>
    </row>
    <row r="7636" spans="1:8">
      <c r="A7636" s="85"/>
      <c r="B7636" s="85"/>
      <c r="C7636" s="85"/>
      <c r="D7636" s="85"/>
      <c r="E7636" s="85"/>
      <c r="F7636" s="85"/>
      <c r="G7636" s="85"/>
      <c r="H7636" s="85"/>
    </row>
    <row r="7637" spans="1:8">
      <c r="A7637" s="85"/>
      <c r="B7637" s="85"/>
      <c r="C7637" s="85"/>
      <c r="D7637" s="85"/>
      <c r="E7637" s="85"/>
      <c r="F7637" s="85"/>
      <c r="G7637" s="85"/>
      <c r="H7637" s="85"/>
    </row>
    <row r="7638" spans="1:8">
      <c r="A7638" s="85"/>
      <c r="B7638" s="85"/>
      <c r="C7638" s="85"/>
      <c r="D7638" s="85"/>
      <c r="E7638" s="85"/>
      <c r="F7638" s="85"/>
      <c r="G7638" s="85"/>
      <c r="H7638" s="85"/>
    </row>
    <row r="7639" spans="1:8">
      <c r="A7639" s="85"/>
      <c r="B7639" s="85"/>
      <c r="C7639" s="85"/>
      <c r="D7639" s="85"/>
      <c r="E7639" s="85"/>
      <c r="F7639" s="85"/>
      <c r="G7639" s="85"/>
      <c r="H7639" s="85"/>
    </row>
    <row r="7640" spans="1:8">
      <c r="A7640" s="85"/>
      <c r="B7640" s="85"/>
      <c r="C7640" s="85"/>
      <c r="D7640" s="85"/>
      <c r="E7640" s="85"/>
      <c r="F7640" s="85"/>
      <c r="G7640" s="85"/>
      <c r="H7640" s="85"/>
    </row>
    <row r="7641" spans="1:8">
      <c r="A7641" s="85"/>
      <c r="B7641" s="85"/>
      <c r="C7641" s="85"/>
      <c r="D7641" s="85"/>
      <c r="E7641" s="85"/>
      <c r="F7641" s="85"/>
      <c r="G7641" s="85"/>
      <c r="H7641" s="85"/>
    </row>
    <row r="7642" spans="1:8">
      <c r="A7642" s="85"/>
      <c r="B7642" s="85"/>
      <c r="C7642" s="85"/>
      <c r="D7642" s="85"/>
      <c r="E7642" s="85"/>
      <c r="F7642" s="85"/>
      <c r="G7642" s="85"/>
      <c r="H7642" s="85"/>
    </row>
    <row r="7643" spans="1:8">
      <c r="A7643" s="85"/>
      <c r="B7643" s="85"/>
      <c r="C7643" s="85"/>
      <c r="D7643" s="85"/>
      <c r="E7643" s="85"/>
      <c r="F7643" s="85"/>
      <c r="G7643" s="85"/>
      <c r="H7643" s="85"/>
    </row>
    <row r="7644" spans="1:8">
      <c r="A7644" s="85"/>
      <c r="B7644" s="85"/>
      <c r="C7644" s="85"/>
      <c r="D7644" s="85"/>
      <c r="E7644" s="85"/>
      <c r="F7644" s="85"/>
      <c r="G7644" s="85"/>
      <c r="H7644" s="85"/>
    </row>
    <row r="7645" spans="1:8">
      <c r="A7645" s="85"/>
      <c r="B7645" s="85"/>
      <c r="C7645" s="85"/>
      <c r="D7645" s="85"/>
      <c r="E7645" s="85"/>
      <c r="F7645" s="85"/>
      <c r="G7645" s="85"/>
      <c r="H7645" s="85"/>
    </row>
    <row r="7646" spans="1:8">
      <c r="A7646" s="85"/>
      <c r="B7646" s="85"/>
      <c r="C7646" s="85"/>
      <c r="D7646" s="85"/>
      <c r="E7646" s="85"/>
      <c r="F7646" s="85"/>
      <c r="G7646" s="85"/>
      <c r="H7646" s="85"/>
    </row>
    <row r="7647" spans="1:8">
      <c r="A7647" s="85"/>
      <c r="B7647" s="85"/>
      <c r="C7647" s="85"/>
      <c r="D7647" s="85"/>
      <c r="E7647" s="85"/>
      <c r="F7647" s="85"/>
      <c r="G7647" s="85"/>
      <c r="H7647" s="85"/>
    </row>
    <row r="7648" spans="1:8">
      <c r="A7648" s="85"/>
      <c r="B7648" s="85"/>
      <c r="C7648" s="85"/>
      <c r="D7648" s="85"/>
      <c r="E7648" s="85"/>
      <c r="F7648" s="85"/>
      <c r="G7648" s="85"/>
      <c r="H7648" s="85"/>
    </row>
    <row r="7649" spans="1:8">
      <c r="A7649" s="85"/>
      <c r="B7649" s="85"/>
      <c r="C7649" s="85"/>
      <c r="D7649" s="85"/>
      <c r="E7649" s="85"/>
      <c r="F7649" s="85"/>
      <c r="G7649" s="85"/>
      <c r="H7649" s="85"/>
    </row>
    <row r="7650" spans="1:8">
      <c r="A7650" s="85"/>
      <c r="B7650" s="85"/>
      <c r="C7650" s="85"/>
      <c r="D7650" s="85"/>
      <c r="E7650" s="85"/>
      <c r="F7650" s="85"/>
      <c r="G7650" s="85"/>
      <c r="H7650" s="85"/>
    </row>
    <row r="7651" spans="1:8">
      <c r="A7651" s="85"/>
      <c r="B7651" s="85"/>
      <c r="C7651" s="85"/>
      <c r="D7651" s="85"/>
      <c r="E7651" s="85"/>
      <c r="F7651" s="85"/>
      <c r="G7651" s="85"/>
      <c r="H7651" s="85"/>
    </row>
    <row r="7652" spans="1:8">
      <c r="A7652" s="85"/>
      <c r="B7652" s="85"/>
      <c r="C7652" s="85"/>
      <c r="D7652" s="85"/>
      <c r="E7652" s="85"/>
      <c r="F7652" s="85"/>
      <c r="G7652" s="85"/>
      <c r="H7652" s="85"/>
    </row>
    <row r="7653" spans="1:8">
      <c r="A7653" s="85"/>
      <c r="B7653" s="85"/>
      <c r="C7653" s="85"/>
      <c r="D7653" s="85"/>
      <c r="E7653" s="85"/>
      <c r="F7653" s="85"/>
      <c r="G7653" s="85"/>
      <c r="H7653" s="85"/>
    </row>
    <row r="7654" spans="1:8">
      <c r="A7654" s="85"/>
      <c r="B7654" s="85"/>
      <c r="C7654" s="85"/>
      <c r="D7654" s="85"/>
      <c r="E7654" s="85"/>
      <c r="F7654" s="85"/>
      <c r="G7654" s="85"/>
      <c r="H7654" s="85"/>
    </row>
    <row r="7655" spans="1:8">
      <c r="A7655" s="85"/>
      <c r="B7655" s="85"/>
      <c r="C7655" s="85"/>
      <c r="D7655" s="85"/>
      <c r="E7655" s="85"/>
      <c r="F7655" s="85"/>
      <c r="G7655" s="85"/>
      <c r="H7655" s="85"/>
    </row>
    <row r="7656" spans="1:8">
      <c r="A7656" s="85"/>
      <c r="B7656" s="85"/>
      <c r="C7656" s="85"/>
      <c r="D7656" s="85"/>
      <c r="E7656" s="85"/>
      <c r="F7656" s="85"/>
      <c r="G7656" s="85"/>
      <c r="H7656" s="85"/>
    </row>
    <row r="7657" spans="1:8">
      <c r="A7657" s="85"/>
      <c r="B7657" s="85"/>
      <c r="C7657" s="85"/>
      <c r="D7657" s="85"/>
      <c r="E7657" s="85"/>
      <c r="F7657" s="85"/>
      <c r="G7657" s="85"/>
      <c r="H7657" s="85"/>
    </row>
    <row r="7658" spans="1:8">
      <c r="A7658" s="85"/>
      <c r="B7658" s="85"/>
      <c r="C7658" s="85"/>
      <c r="D7658" s="85"/>
      <c r="E7658" s="85"/>
      <c r="F7658" s="85"/>
      <c r="G7658" s="85"/>
      <c r="H7658" s="85"/>
    </row>
    <row r="7659" spans="1:8">
      <c r="A7659" s="85"/>
      <c r="B7659" s="85"/>
      <c r="C7659" s="85"/>
      <c r="D7659" s="85"/>
      <c r="E7659" s="85"/>
      <c r="F7659" s="85"/>
      <c r="G7659" s="85"/>
      <c r="H7659" s="85"/>
    </row>
    <row r="7660" spans="1:8">
      <c r="A7660" s="85"/>
      <c r="B7660" s="85"/>
      <c r="C7660" s="85"/>
      <c r="D7660" s="85"/>
      <c r="E7660" s="85"/>
      <c r="F7660" s="85"/>
      <c r="G7660" s="85"/>
      <c r="H7660" s="85"/>
    </row>
    <row r="7661" spans="1:8">
      <c r="A7661" s="85"/>
      <c r="B7661" s="85"/>
      <c r="C7661" s="85"/>
      <c r="D7661" s="85"/>
      <c r="E7661" s="85"/>
      <c r="F7661" s="85"/>
      <c r="G7661" s="85"/>
      <c r="H7661" s="85"/>
    </row>
    <row r="7662" spans="1:8">
      <c r="A7662" s="85"/>
      <c r="B7662" s="85"/>
      <c r="C7662" s="85"/>
      <c r="D7662" s="85"/>
      <c r="E7662" s="85"/>
      <c r="F7662" s="85"/>
      <c r="G7662" s="85"/>
      <c r="H7662" s="85"/>
    </row>
    <row r="7663" spans="1:8">
      <c r="A7663" s="85"/>
      <c r="B7663" s="85"/>
      <c r="C7663" s="85"/>
      <c r="D7663" s="85"/>
      <c r="E7663" s="85"/>
      <c r="F7663" s="85"/>
      <c r="G7663" s="85"/>
      <c r="H7663" s="85"/>
    </row>
    <row r="7664" spans="1:8">
      <c r="A7664" s="85"/>
      <c r="B7664" s="85"/>
      <c r="C7664" s="85"/>
      <c r="D7664" s="85"/>
      <c r="E7664" s="85"/>
      <c r="F7664" s="85"/>
      <c r="G7664" s="85"/>
      <c r="H7664" s="85"/>
    </row>
    <row r="7665" spans="1:8">
      <c r="A7665" s="85"/>
      <c r="B7665" s="85"/>
      <c r="C7665" s="85"/>
      <c r="D7665" s="85"/>
      <c r="E7665" s="85"/>
      <c r="F7665" s="85"/>
      <c r="G7665" s="85"/>
      <c r="H7665" s="85"/>
    </row>
    <row r="7666" spans="1:8">
      <c r="A7666" s="85"/>
      <c r="B7666" s="85"/>
      <c r="C7666" s="85"/>
      <c r="D7666" s="85"/>
      <c r="E7666" s="85"/>
      <c r="F7666" s="85"/>
      <c r="G7666" s="85"/>
      <c r="H7666" s="85"/>
    </row>
    <row r="7667" spans="1:8">
      <c r="A7667" s="85"/>
      <c r="B7667" s="85"/>
      <c r="C7667" s="85"/>
      <c r="D7667" s="85"/>
      <c r="E7667" s="85"/>
      <c r="F7667" s="85"/>
      <c r="G7667" s="85"/>
      <c r="H7667" s="85"/>
    </row>
    <row r="7668" spans="1:8">
      <c r="A7668" s="85"/>
      <c r="B7668" s="85"/>
      <c r="C7668" s="85"/>
      <c r="D7668" s="85"/>
      <c r="E7668" s="85"/>
      <c r="F7668" s="85"/>
      <c r="G7668" s="85"/>
      <c r="H7668" s="85"/>
    </row>
    <row r="7669" spans="1:8">
      <c r="A7669" s="85"/>
      <c r="B7669" s="85"/>
      <c r="C7669" s="85"/>
      <c r="D7669" s="85"/>
      <c r="E7669" s="85"/>
      <c r="F7669" s="85"/>
      <c r="G7669" s="85"/>
      <c r="H7669" s="85"/>
    </row>
    <row r="7670" spans="1:8">
      <c r="A7670" s="85"/>
      <c r="B7670" s="85"/>
      <c r="C7670" s="85"/>
      <c r="D7670" s="85"/>
      <c r="E7670" s="85"/>
      <c r="F7670" s="85"/>
      <c r="G7670" s="85"/>
      <c r="H7670" s="85"/>
    </row>
    <row r="7671" spans="1:8">
      <c r="A7671" s="85"/>
      <c r="B7671" s="85"/>
      <c r="C7671" s="85"/>
      <c r="D7671" s="85"/>
      <c r="E7671" s="85"/>
      <c r="F7671" s="85"/>
      <c r="G7671" s="85"/>
      <c r="H7671" s="85"/>
    </row>
    <row r="7672" spans="1:8">
      <c r="A7672" s="85"/>
      <c r="B7672" s="85"/>
      <c r="C7672" s="85"/>
      <c r="D7672" s="85"/>
      <c r="E7672" s="85"/>
      <c r="F7672" s="85"/>
      <c r="G7672" s="85"/>
      <c r="H7672" s="85"/>
    </row>
    <row r="7673" spans="1:8">
      <c r="A7673" s="85"/>
      <c r="B7673" s="85"/>
      <c r="C7673" s="85"/>
      <c r="D7673" s="85"/>
      <c r="E7673" s="85"/>
      <c r="F7673" s="85"/>
      <c r="G7673" s="85"/>
      <c r="H7673" s="85"/>
    </row>
    <row r="7674" spans="1:8">
      <c r="A7674" s="85"/>
      <c r="B7674" s="85"/>
      <c r="C7674" s="85"/>
      <c r="D7674" s="85"/>
      <c r="E7674" s="85"/>
      <c r="F7674" s="85"/>
      <c r="G7674" s="85"/>
      <c r="H7674" s="85"/>
    </row>
    <row r="7675" spans="1:8">
      <c r="A7675" s="85"/>
      <c r="B7675" s="85"/>
      <c r="C7675" s="85"/>
      <c r="D7675" s="85"/>
      <c r="E7675" s="85"/>
      <c r="F7675" s="85"/>
      <c r="G7675" s="85"/>
      <c r="H7675" s="85"/>
    </row>
    <row r="7676" spans="1:8">
      <c r="A7676" s="85"/>
      <c r="B7676" s="85"/>
      <c r="C7676" s="85"/>
      <c r="D7676" s="85"/>
      <c r="E7676" s="85"/>
      <c r="F7676" s="85"/>
      <c r="G7676" s="85"/>
      <c r="H7676" s="85"/>
    </row>
    <row r="7677" spans="1:8">
      <c r="A7677" s="85"/>
      <c r="B7677" s="85"/>
      <c r="C7677" s="85"/>
      <c r="D7677" s="85"/>
      <c r="E7677" s="85"/>
      <c r="F7677" s="85"/>
      <c r="G7677" s="85"/>
      <c r="H7677" s="85"/>
    </row>
    <row r="7678" spans="1:8">
      <c r="A7678" s="85"/>
      <c r="B7678" s="85"/>
      <c r="C7678" s="85"/>
      <c r="D7678" s="85"/>
      <c r="E7678" s="85"/>
      <c r="F7678" s="85"/>
      <c r="G7678" s="85"/>
      <c r="H7678" s="85"/>
    </row>
    <row r="7679" spans="1:8">
      <c r="A7679" s="85"/>
      <c r="B7679" s="85"/>
      <c r="C7679" s="85"/>
      <c r="D7679" s="85"/>
      <c r="E7679" s="85"/>
      <c r="F7679" s="85"/>
      <c r="G7679" s="85"/>
      <c r="H7679" s="85"/>
    </row>
    <row r="7680" spans="1:8">
      <c r="A7680" s="85"/>
      <c r="B7680" s="85"/>
      <c r="C7680" s="85"/>
      <c r="D7680" s="85"/>
      <c r="E7680" s="85"/>
      <c r="F7680" s="85"/>
      <c r="G7680" s="85"/>
      <c r="H7680" s="85"/>
    </row>
    <row r="7681" spans="1:8">
      <c r="A7681" s="85"/>
      <c r="B7681" s="85"/>
      <c r="C7681" s="85"/>
      <c r="D7681" s="85"/>
      <c r="E7681" s="85"/>
      <c r="F7681" s="85"/>
      <c r="G7681" s="85"/>
      <c r="H7681" s="85"/>
    </row>
    <row r="7682" spans="1:8">
      <c r="A7682" s="85"/>
      <c r="B7682" s="85"/>
      <c r="C7682" s="85"/>
      <c r="D7682" s="85"/>
      <c r="E7682" s="85"/>
      <c r="F7682" s="85"/>
      <c r="G7682" s="85"/>
      <c r="H7682" s="85"/>
    </row>
    <row r="7683" spans="1:8">
      <c r="A7683" s="85"/>
      <c r="B7683" s="85"/>
      <c r="C7683" s="85"/>
      <c r="D7683" s="85"/>
      <c r="E7683" s="85"/>
      <c r="F7683" s="85"/>
      <c r="G7683" s="85"/>
      <c r="H7683" s="85"/>
    </row>
    <row r="7684" spans="1:8">
      <c r="A7684" s="85"/>
      <c r="B7684" s="85"/>
      <c r="C7684" s="85"/>
      <c r="D7684" s="85"/>
      <c r="E7684" s="85"/>
      <c r="F7684" s="85"/>
      <c r="G7684" s="85"/>
      <c r="H7684" s="85"/>
    </row>
    <row r="7685" spans="1:8">
      <c r="A7685" s="85"/>
      <c r="B7685" s="85"/>
      <c r="C7685" s="85"/>
      <c r="D7685" s="85"/>
      <c r="E7685" s="85"/>
      <c r="F7685" s="85"/>
      <c r="G7685" s="85"/>
      <c r="H7685" s="85"/>
    </row>
    <row r="7686" spans="1:8">
      <c r="A7686" s="85"/>
      <c r="B7686" s="85"/>
      <c r="C7686" s="85"/>
      <c r="D7686" s="85"/>
      <c r="E7686" s="85"/>
      <c r="F7686" s="85"/>
      <c r="G7686" s="85"/>
      <c r="H7686" s="85"/>
    </row>
    <row r="7687" spans="1:8">
      <c r="A7687" s="85"/>
      <c r="B7687" s="85"/>
      <c r="C7687" s="85"/>
      <c r="D7687" s="85"/>
      <c r="E7687" s="85"/>
      <c r="F7687" s="85"/>
      <c r="G7687" s="85"/>
      <c r="H7687" s="85"/>
    </row>
    <row r="7688" spans="1:8">
      <c r="A7688" s="85"/>
      <c r="B7688" s="85"/>
      <c r="C7688" s="85"/>
      <c r="D7688" s="85"/>
      <c r="E7688" s="85"/>
      <c r="F7688" s="85"/>
      <c r="G7688" s="85"/>
      <c r="H7688" s="85"/>
    </row>
    <row r="7689" spans="1:8">
      <c r="A7689" s="85"/>
      <c r="B7689" s="85"/>
      <c r="C7689" s="85"/>
      <c r="D7689" s="85"/>
      <c r="E7689" s="85"/>
      <c r="F7689" s="85"/>
      <c r="G7689" s="85"/>
      <c r="H7689" s="85"/>
    </row>
    <row r="7690" spans="1:8">
      <c r="A7690" s="85"/>
      <c r="B7690" s="85"/>
      <c r="C7690" s="85"/>
      <c r="D7690" s="85"/>
      <c r="E7690" s="85"/>
      <c r="F7690" s="85"/>
      <c r="G7690" s="85"/>
      <c r="H7690" s="85"/>
    </row>
    <row r="7691" spans="1:8">
      <c r="A7691" s="85"/>
      <c r="B7691" s="85"/>
      <c r="C7691" s="85"/>
      <c r="D7691" s="85"/>
      <c r="E7691" s="85"/>
      <c r="F7691" s="85"/>
      <c r="G7691" s="85"/>
      <c r="H7691" s="85"/>
    </row>
    <row r="7692" spans="1:8">
      <c r="A7692" s="85"/>
      <c r="B7692" s="85"/>
      <c r="C7692" s="85"/>
      <c r="D7692" s="85"/>
      <c r="E7692" s="85"/>
      <c r="F7692" s="85"/>
      <c r="G7692" s="85"/>
      <c r="H7692" s="85"/>
    </row>
    <row r="7693" spans="1:8">
      <c r="A7693" s="85"/>
      <c r="B7693" s="85"/>
      <c r="C7693" s="85"/>
      <c r="D7693" s="85"/>
      <c r="E7693" s="85"/>
      <c r="F7693" s="85"/>
      <c r="G7693" s="85"/>
      <c r="H7693" s="85"/>
    </row>
    <row r="7694" spans="1:8">
      <c r="A7694" s="85"/>
      <c r="B7694" s="85"/>
      <c r="C7694" s="85"/>
      <c r="D7694" s="85"/>
      <c r="E7694" s="85"/>
      <c r="F7694" s="85"/>
      <c r="G7694" s="85"/>
      <c r="H7694" s="85"/>
    </row>
    <row r="7695" spans="1:8">
      <c r="A7695" s="85"/>
      <c r="B7695" s="85"/>
      <c r="C7695" s="85"/>
      <c r="D7695" s="85"/>
      <c r="E7695" s="85"/>
      <c r="F7695" s="85"/>
      <c r="G7695" s="85"/>
      <c r="H7695" s="85"/>
    </row>
    <row r="7696" spans="1:8">
      <c r="A7696" s="85"/>
      <c r="B7696" s="85"/>
      <c r="C7696" s="85"/>
      <c r="D7696" s="85"/>
      <c r="E7696" s="85"/>
      <c r="F7696" s="85"/>
      <c r="G7696" s="85"/>
      <c r="H7696" s="85"/>
    </row>
    <row r="7697" spans="1:8">
      <c r="A7697" s="85"/>
      <c r="B7697" s="85"/>
      <c r="C7697" s="85"/>
      <c r="D7697" s="85"/>
      <c r="E7697" s="85"/>
      <c r="F7697" s="85"/>
      <c r="G7697" s="85"/>
      <c r="H7697" s="85"/>
    </row>
    <row r="7698" spans="1:8">
      <c r="A7698" s="85"/>
      <c r="B7698" s="85"/>
      <c r="C7698" s="85"/>
      <c r="D7698" s="85"/>
      <c r="E7698" s="85"/>
      <c r="F7698" s="85"/>
      <c r="G7698" s="85"/>
      <c r="H7698" s="85"/>
    </row>
    <row r="7699" spans="1:8">
      <c r="A7699" s="85"/>
      <c r="B7699" s="85"/>
      <c r="C7699" s="85"/>
      <c r="D7699" s="85"/>
      <c r="E7699" s="85"/>
      <c r="F7699" s="85"/>
      <c r="G7699" s="85"/>
      <c r="H7699" s="85"/>
    </row>
    <row r="7700" spans="1:8">
      <c r="A7700" s="85"/>
      <c r="B7700" s="85"/>
      <c r="C7700" s="85"/>
      <c r="D7700" s="85"/>
      <c r="E7700" s="85"/>
      <c r="F7700" s="85"/>
      <c r="G7700" s="85"/>
      <c r="H7700" s="85"/>
    </row>
    <row r="7701" spans="1:8">
      <c r="A7701" s="85"/>
      <c r="B7701" s="85"/>
      <c r="C7701" s="85"/>
      <c r="D7701" s="85"/>
      <c r="E7701" s="85"/>
      <c r="F7701" s="85"/>
      <c r="G7701" s="85"/>
      <c r="H7701" s="85"/>
    </row>
    <row r="7702" spans="1:8">
      <c r="A7702" s="85"/>
      <c r="B7702" s="85"/>
      <c r="C7702" s="85"/>
      <c r="D7702" s="85"/>
      <c r="E7702" s="85"/>
      <c r="F7702" s="85"/>
      <c r="G7702" s="85"/>
      <c r="H7702" s="85"/>
    </row>
    <row r="7703" spans="1:8">
      <c r="A7703" s="85"/>
      <c r="B7703" s="85"/>
      <c r="C7703" s="85"/>
      <c r="D7703" s="85"/>
      <c r="E7703" s="85"/>
      <c r="F7703" s="85"/>
      <c r="G7703" s="85"/>
      <c r="H7703" s="85"/>
    </row>
    <row r="7704" spans="1:8">
      <c r="A7704" s="85"/>
      <c r="B7704" s="85"/>
      <c r="C7704" s="85"/>
      <c r="D7704" s="85"/>
      <c r="E7704" s="85"/>
      <c r="F7704" s="85"/>
      <c r="G7704" s="85"/>
      <c r="H7704" s="85"/>
    </row>
    <row r="7705" spans="1:8">
      <c r="A7705" s="85"/>
      <c r="B7705" s="85"/>
      <c r="C7705" s="85"/>
      <c r="D7705" s="85"/>
      <c r="E7705" s="85"/>
      <c r="F7705" s="85"/>
      <c r="G7705" s="85"/>
      <c r="H7705" s="85"/>
    </row>
    <row r="7706" spans="1:8">
      <c r="A7706" s="85"/>
      <c r="B7706" s="85"/>
      <c r="C7706" s="85"/>
      <c r="D7706" s="85"/>
      <c r="E7706" s="85"/>
      <c r="F7706" s="85"/>
      <c r="G7706" s="85"/>
      <c r="H7706" s="85"/>
    </row>
    <row r="7707" spans="1:8">
      <c r="A7707" s="85"/>
      <c r="B7707" s="85"/>
      <c r="C7707" s="85"/>
      <c r="D7707" s="85"/>
      <c r="E7707" s="85"/>
      <c r="F7707" s="85"/>
      <c r="G7707" s="85"/>
      <c r="H7707" s="85"/>
    </row>
    <row r="7708" spans="1:8">
      <c r="A7708" s="85"/>
      <c r="B7708" s="85"/>
      <c r="C7708" s="85"/>
      <c r="D7708" s="85"/>
      <c r="E7708" s="85"/>
      <c r="F7708" s="85"/>
      <c r="G7708" s="85"/>
      <c r="H7708" s="85"/>
    </row>
    <row r="7709" spans="1:8">
      <c r="A7709" s="85"/>
      <c r="B7709" s="85"/>
      <c r="C7709" s="85"/>
      <c r="D7709" s="85"/>
      <c r="E7709" s="85"/>
      <c r="F7709" s="85"/>
      <c r="G7709" s="85"/>
      <c r="H7709" s="85"/>
    </row>
    <row r="7710" spans="1:8">
      <c r="A7710" s="85"/>
      <c r="B7710" s="85"/>
      <c r="C7710" s="85"/>
      <c r="D7710" s="85"/>
      <c r="E7710" s="85"/>
      <c r="F7710" s="85"/>
      <c r="G7710" s="85"/>
      <c r="H7710" s="85"/>
    </row>
    <row r="7711" spans="1:8">
      <c r="A7711" s="85"/>
      <c r="B7711" s="85"/>
      <c r="C7711" s="85"/>
      <c r="D7711" s="85"/>
      <c r="E7711" s="85"/>
      <c r="F7711" s="85"/>
      <c r="G7711" s="85"/>
      <c r="H7711" s="85"/>
    </row>
    <row r="7712" spans="1:8">
      <c r="A7712" s="85"/>
      <c r="B7712" s="85"/>
      <c r="C7712" s="85"/>
      <c r="D7712" s="85"/>
      <c r="E7712" s="85"/>
      <c r="F7712" s="85"/>
      <c r="G7712" s="85"/>
      <c r="H7712" s="85"/>
    </row>
    <row r="7713" spans="1:8">
      <c r="A7713" s="85"/>
      <c r="B7713" s="85"/>
      <c r="C7713" s="85"/>
      <c r="D7713" s="85"/>
      <c r="E7713" s="85"/>
      <c r="F7713" s="85"/>
      <c r="G7713" s="85"/>
      <c r="H7713" s="85"/>
    </row>
    <row r="7714" spans="1:8">
      <c r="A7714" s="85"/>
      <c r="B7714" s="85"/>
      <c r="C7714" s="85"/>
      <c r="D7714" s="85"/>
      <c r="E7714" s="85"/>
      <c r="F7714" s="85"/>
      <c r="G7714" s="85"/>
      <c r="H7714" s="85"/>
    </row>
    <row r="7715" spans="1:8">
      <c r="A7715" s="85"/>
      <c r="B7715" s="85"/>
      <c r="C7715" s="85"/>
      <c r="D7715" s="85"/>
      <c r="E7715" s="85"/>
      <c r="F7715" s="85"/>
      <c r="G7715" s="85"/>
      <c r="H7715" s="85"/>
    </row>
    <row r="7716" spans="1:8">
      <c r="A7716" s="85"/>
      <c r="B7716" s="85"/>
      <c r="C7716" s="85"/>
      <c r="D7716" s="85"/>
      <c r="E7716" s="85"/>
      <c r="F7716" s="85"/>
      <c r="G7716" s="85"/>
      <c r="H7716" s="85"/>
    </row>
    <row r="7717" spans="1:8">
      <c r="A7717" s="85"/>
      <c r="B7717" s="85"/>
      <c r="C7717" s="85"/>
      <c r="D7717" s="85"/>
      <c r="E7717" s="85"/>
      <c r="F7717" s="85"/>
      <c r="G7717" s="85"/>
      <c r="H7717" s="85"/>
    </row>
    <row r="7718" spans="1:8">
      <c r="A7718" s="85"/>
      <c r="B7718" s="85"/>
      <c r="C7718" s="85"/>
      <c r="D7718" s="85"/>
      <c r="E7718" s="85"/>
      <c r="F7718" s="85"/>
      <c r="G7718" s="85"/>
      <c r="H7718" s="85"/>
    </row>
    <row r="7719" spans="1:8">
      <c r="A7719" s="85"/>
      <c r="B7719" s="85"/>
      <c r="C7719" s="85"/>
      <c r="D7719" s="85"/>
      <c r="E7719" s="85"/>
      <c r="F7719" s="85"/>
      <c r="G7719" s="85"/>
      <c r="H7719" s="85"/>
    </row>
    <row r="7720" spans="1:8">
      <c r="A7720" s="85"/>
      <c r="B7720" s="85"/>
      <c r="C7720" s="85"/>
      <c r="D7720" s="85"/>
      <c r="E7720" s="85"/>
      <c r="F7720" s="85"/>
      <c r="G7720" s="85"/>
      <c r="H7720" s="85"/>
    </row>
    <row r="7721" spans="1:8">
      <c r="A7721" s="85"/>
      <c r="B7721" s="85"/>
      <c r="C7721" s="85"/>
      <c r="D7721" s="85"/>
      <c r="E7721" s="85"/>
      <c r="F7721" s="85"/>
      <c r="G7721" s="85"/>
      <c r="H7721" s="85"/>
    </row>
    <row r="7722" spans="1:8">
      <c r="A7722" s="85"/>
      <c r="B7722" s="85"/>
      <c r="C7722" s="85"/>
      <c r="D7722" s="85"/>
      <c r="E7722" s="85"/>
      <c r="F7722" s="85"/>
      <c r="G7722" s="85"/>
      <c r="H7722" s="85"/>
    </row>
    <row r="7723" spans="1:8">
      <c r="A7723" s="85"/>
      <c r="B7723" s="85"/>
      <c r="C7723" s="85"/>
      <c r="D7723" s="85"/>
      <c r="E7723" s="85"/>
      <c r="F7723" s="85"/>
      <c r="G7723" s="85"/>
      <c r="H7723" s="85"/>
    </row>
    <row r="7724" spans="1:8">
      <c r="A7724" s="85"/>
      <c r="B7724" s="85"/>
      <c r="C7724" s="85"/>
      <c r="D7724" s="85"/>
      <c r="E7724" s="85"/>
      <c r="F7724" s="85"/>
      <c r="G7724" s="85"/>
      <c r="H7724" s="85"/>
    </row>
    <row r="7725" spans="1:8">
      <c r="A7725" s="85"/>
      <c r="B7725" s="85"/>
      <c r="C7725" s="85"/>
      <c r="D7725" s="85"/>
      <c r="E7725" s="85"/>
      <c r="F7725" s="85"/>
      <c r="G7725" s="85"/>
      <c r="H7725" s="85"/>
    </row>
    <row r="7726" spans="1:8">
      <c r="A7726" s="85"/>
      <c r="B7726" s="85"/>
      <c r="C7726" s="85"/>
      <c r="D7726" s="85"/>
      <c r="E7726" s="85"/>
      <c r="F7726" s="85"/>
      <c r="G7726" s="85"/>
      <c r="H7726" s="85"/>
    </row>
    <row r="7727" spans="1:8">
      <c r="A7727" s="85"/>
      <c r="B7727" s="85"/>
      <c r="C7727" s="85"/>
      <c r="D7727" s="85"/>
      <c r="E7727" s="85"/>
      <c r="F7727" s="85"/>
      <c r="G7727" s="85"/>
      <c r="H7727" s="85"/>
    </row>
    <row r="7728" spans="1:8">
      <c r="A7728" s="85"/>
      <c r="B7728" s="85"/>
      <c r="C7728" s="85"/>
      <c r="D7728" s="85"/>
      <c r="E7728" s="85"/>
      <c r="F7728" s="85"/>
      <c r="G7728" s="85"/>
      <c r="H7728" s="85"/>
    </row>
    <row r="7729" spans="1:8">
      <c r="A7729" s="85"/>
      <c r="B7729" s="85"/>
      <c r="C7729" s="85"/>
      <c r="D7729" s="85"/>
      <c r="E7729" s="85"/>
      <c r="F7729" s="85"/>
      <c r="G7729" s="85"/>
      <c r="H7729" s="85"/>
    </row>
    <row r="7730" spans="1:8">
      <c r="A7730" s="85"/>
      <c r="B7730" s="85"/>
      <c r="C7730" s="85"/>
      <c r="D7730" s="85"/>
      <c r="E7730" s="85"/>
      <c r="F7730" s="85"/>
      <c r="G7730" s="85"/>
      <c r="H7730" s="85"/>
    </row>
    <row r="7731" spans="1:8">
      <c r="A7731" s="85"/>
      <c r="B7731" s="85"/>
      <c r="C7731" s="85"/>
      <c r="D7731" s="85"/>
      <c r="E7731" s="85"/>
      <c r="F7731" s="85"/>
      <c r="G7731" s="85"/>
      <c r="H7731" s="85"/>
    </row>
    <row r="7732" spans="1:8">
      <c r="A7732" s="85"/>
      <c r="B7732" s="85"/>
      <c r="C7732" s="85"/>
      <c r="D7732" s="85"/>
      <c r="E7732" s="85"/>
      <c r="F7732" s="85"/>
      <c r="G7732" s="85"/>
      <c r="H7732" s="85"/>
    </row>
    <row r="7733" spans="1:8">
      <c r="A7733" s="85"/>
      <c r="B7733" s="85"/>
      <c r="C7733" s="85"/>
      <c r="D7733" s="85"/>
      <c r="E7733" s="85"/>
      <c r="F7733" s="85"/>
      <c r="G7733" s="85"/>
      <c r="H7733" s="85"/>
    </row>
    <row r="7734" spans="1:8">
      <c r="A7734" s="85"/>
      <c r="B7734" s="85"/>
      <c r="C7734" s="85"/>
      <c r="D7734" s="85"/>
      <c r="E7734" s="85"/>
      <c r="F7734" s="85"/>
      <c r="G7734" s="85"/>
      <c r="H7734" s="85"/>
    </row>
    <row r="7735" spans="1:8">
      <c r="A7735" s="85"/>
      <c r="B7735" s="85"/>
      <c r="C7735" s="85"/>
      <c r="D7735" s="85"/>
      <c r="E7735" s="85"/>
      <c r="F7735" s="85"/>
      <c r="G7735" s="85"/>
      <c r="H7735" s="85"/>
    </row>
    <row r="7736" spans="1:8">
      <c r="A7736" s="85"/>
      <c r="B7736" s="85"/>
      <c r="C7736" s="85"/>
      <c r="D7736" s="85"/>
      <c r="E7736" s="85"/>
      <c r="F7736" s="85"/>
      <c r="G7736" s="85"/>
      <c r="H7736" s="85"/>
    </row>
    <row r="7737" spans="1:8">
      <c r="A7737" s="85"/>
      <c r="B7737" s="85"/>
      <c r="C7737" s="85"/>
      <c r="D7737" s="85"/>
      <c r="E7737" s="85"/>
      <c r="F7737" s="85"/>
      <c r="G7737" s="85"/>
      <c r="H7737" s="85"/>
    </row>
    <row r="7738" spans="1:8">
      <c r="A7738" s="85"/>
      <c r="B7738" s="85"/>
      <c r="C7738" s="85"/>
      <c r="D7738" s="85"/>
      <c r="E7738" s="85"/>
      <c r="F7738" s="85"/>
      <c r="G7738" s="85"/>
      <c r="H7738" s="85"/>
    </row>
    <row r="7739" spans="1:8">
      <c r="A7739" s="85"/>
      <c r="B7739" s="85"/>
      <c r="C7739" s="85"/>
      <c r="D7739" s="85"/>
      <c r="E7739" s="85"/>
      <c r="F7739" s="85"/>
      <c r="G7739" s="85"/>
      <c r="H7739" s="85"/>
    </row>
    <row r="7740" spans="1:8">
      <c r="A7740" s="85"/>
      <c r="B7740" s="85"/>
      <c r="C7740" s="85"/>
      <c r="D7740" s="85"/>
      <c r="E7740" s="85"/>
      <c r="F7740" s="85"/>
      <c r="G7740" s="85"/>
      <c r="H7740" s="85"/>
    </row>
    <row r="7741" spans="1:8">
      <c r="A7741" s="85"/>
      <c r="B7741" s="85"/>
      <c r="C7741" s="85"/>
      <c r="D7741" s="85"/>
      <c r="E7741" s="85"/>
      <c r="F7741" s="85"/>
      <c r="G7741" s="85"/>
      <c r="H7741" s="85"/>
    </row>
    <row r="7742" spans="1:8">
      <c r="A7742" s="85"/>
      <c r="B7742" s="85"/>
      <c r="C7742" s="85"/>
      <c r="D7742" s="85"/>
      <c r="E7742" s="85"/>
      <c r="F7742" s="85"/>
      <c r="G7742" s="85"/>
      <c r="H7742" s="85"/>
    </row>
    <row r="7743" spans="1:8">
      <c r="A7743" s="85"/>
      <c r="B7743" s="85"/>
      <c r="C7743" s="85"/>
      <c r="D7743" s="85"/>
      <c r="E7743" s="85"/>
      <c r="F7743" s="85"/>
      <c r="G7743" s="85"/>
      <c r="H7743" s="85"/>
    </row>
    <row r="7744" spans="1:8">
      <c r="A7744" s="85"/>
      <c r="B7744" s="85"/>
      <c r="C7744" s="85"/>
      <c r="D7744" s="85"/>
      <c r="E7744" s="85"/>
      <c r="F7744" s="85"/>
      <c r="G7744" s="85"/>
      <c r="H7744" s="85"/>
    </row>
    <row r="7745" spans="1:8">
      <c r="A7745" s="85"/>
      <c r="B7745" s="85"/>
      <c r="C7745" s="85"/>
      <c r="D7745" s="85"/>
      <c r="E7745" s="85"/>
      <c r="F7745" s="85"/>
      <c r="G7745" s="85"/>
      <c r="H7745" s="85"/>
    </row>
    <row r="7746" spans="1:8">
      <c r="A7746" s="85"/>
      <c r="B7746" s="85"/>
      <c r="C7746" s="85"/>
      <c r="D7746" s="85"/>
      <c r="E7746" s="85"/>
      <c r="F7746" s="85"/>
      <c r="G7746" s="85"/>
      <c r="H7746" s="85"/>
    </row>
    <row r="7747" spans="1:8">
      <c r="A7747" s="85"/>
      <c r="B7747" s="85"/>
      <c r="C7747" s="85"/>
      <c r="D7747" s="85"/>
      <c r="E7747" s="85"/>
      <c r="F7747" s="85"/>
      <c r="G7747" s="85"/>
      <c r="H7747" s="85"/>
    </row>
    <row r="7748" spans="1:8">
      <c r="A7748" s="85"/>
      <c r="B7748" s="85"/>
      <c r="C7748" s="85"/>
      <c r="D7748" s="85"/>
      <c r="E7748" s="85"/>
      <c r="F7748" s="85"/>
      <c r="G7748" s="85"/>
      <c r="H7748" s="85"/>
    </row>
    <row r="7749" spans="1:8">
      <c r="A7749" s="85"/>
      <c r="B7749" s="85"/>
      <c r="C7749" s="85"/>
      <c r="D7749" s="85"/>
      <c r="E7749" s="85"/>
      <c r="F7749" s="85"/>
      <c r="G7749" s="85"/>
      <c r="H7749" s="85"/>
    </row>
    <row r="7750" spans="1:8">
      <c r="A7750" s="85"/>
      <c r="B7750" s="85"/>
      <c r="C7750" s="85"/>
      <c r="D7750" s="85"/>
      <c r="E7750" s="85"/>
      <c r="F7750" s="85"/>
      <c r="G7750" s="85"/>
      <c r="H7750" s="85"/>
    </row>
    <row r="7751" spans="1:8">
      <c r="A7751" s="85"/>
      <c r="B7751" s="85"/>
      <c r="C7751" s="85"/>
      <c r="D7751" s="85"/>
      <c r="E7751" s="85"/>
      <c r="F7751" s="85"/>
      <c r="G7751" s="85"/>
      <c r="H7751" s="85"/>
    </row>
    <row r="7752" spans="1:8">
      <c r="A7752" s="85"/>
      <c r="B7752" s="85"/>
      <c r="C7752" s="85"/>
      <c r="D7752" s="85"/>
      <c r="E7752" s="85"/>
      <c r="F7752" s="85"/>
      <c r="G7752" s="85"/>
      <c r="H7752" s="85"/>
    </row>
    <row r="7753" spans="1:8">
      <c r="A7753" s="85"/>
      <c r="B7753" s="85"/>
      <c r="C7753" s="85"/>
      <c r="D7753" s="85"/>
      <c r="E7753" s="85"/>
      <c r="F7753" s="85"/>
      <c r="G7753" s="85"/>
      <c r="H7753" s="85"/>
    </row>
    <row r="7754" spans="1:8">
      <c r="A7754" s="85"/>
      <c r="B7754" s="85"/>
      <c r="C7754" s="85"/>
      <c r="D7754" s="85"/>
      <c r="E7754" s="85"/>
      <c r="F7754" s="85"/>
      <c r="G7754" s="85"/>
      <c r="H7754" s="85"/>
    </row>
    <row r="7755" spans="1:8">
      <c r="A7755" s="85"/>
      <c r="B7755" s="85"/>
      <c r="C7755" s="85"/>
      <c r="D7755" s="85"/>
      <c r="E7755" s="85"/>
      <c r="F7755" s="85"/>
      <c r="G7755" s="85"/>
      <c r="H7755" s="85"/>
    </row>
    <row r="7756" spans="1:8">
      <c r="A7756" s="85"/>
      <c r="B7756" s="85"/>
      <c r="C7756" s="85"/>
      <c r="D7756" s="85"/>
      <c r="E7756" s="85"/>
      <c r="F7756" s="85"/>
      <c r="G7756" s="85"/>
      <c r="H7756" s="85"/>
    </row>
    <row r="7757" spans="1:8">
      <c r="A7757" s="85"/>
      <c r="B7757" s="85"/>
      <c r="C7757" s="85"/>
      <c r="D7757" s="85"/>
      <c r="E7757" s="85"/>
      <c r="F7757" s="85"/>
      <c r="G7757" s="85"/>
      <c r="H7757" s="85"/>
    </row>
    <row r="7758" spans="1:8">
      <c r="A7758" s="85"/>
      <c r="B7758" s="85"/>
      <c r="C7758" s="85"/>
      <c r="D7758" s="85"/>
      <c r="E7758" s="85"/>
      <c r="F7758" s="85"/>
      <c r="G7758" s="85"/>
      <c r="H7758" s="85"/>
    </row>
    <row r="7759" spans="1:8">
      <c r="A7759" s="85"/>
      <c r="B7759" s="85"/>
      <c r="C7759" s="85"/>
      <c r="D7759" s="85"/>
      <c r="E7759" s="85"/>
      <c r="F7759" s="85"/>
      <c r="G7759" s="85"/>
      <c r="H7759" s="85"/>
    </row>
    <row r="7760" spans="1:8">
      <c r="A7760" s="85"/>
      <c r="B7760" s="85"/>
      <c r="C7760" s="85"/>
      <c r="D7760" s="85"/>
      <c r="E7760" s="85"/>
      <c r="F7760" s="85"/>
      <c r="G7760" s="85"/>
      <c r="H7760" s="85"/>
    </row>
    <row r="7761" spans="1:8">
      <c r="A7761" s="85"/>
      <c r="B7761" s="85"/>
      <c r="C7761" s="85"/>
      <c r="D7761" s="85"/>
      <c r="E7761" s="85"/>
      <c r="F7761" s="85"/>
      <c r="G7761" s="85"/>
      <c r="H7761" s="85"/>
    </row>
    <row r="7762" spans="1:8">
      <c r="A7762" s="85"/>
      <c r="B7762" s="85"/>
      <c r="C7762" s="85"/>
      <c r="D7762" s="85"/>
      <c r="E7762" s="85"/>
      <c r="F7762" s="85"/>
      <c r="G7762" s="85"/>
      <c r="H7762" s="85"/>
    </row>
    <row r="7763" spans="1:8">
      <c r="A7763" s="85"/>
      <c r="B7763" s="85"/>
      <c r="C7763" s="85"/>
      <c r="D7763" s="85"/>
      <c r="E7763" s="85"/>
      <c r="F7763" s="85"/>
      <c r="G7763" s="85"/>
      <c r="H7763" s="85"/>
    </row>
    <row r="7764" spans="1:8">
      <c r="A7764" s="85"/>
      <c r="B7764" s="85"/>
      <c r="C7764" s="85"/>
      <c r="D7764" s="85"/>
      <c r="E7764" s="85"/>
      <c r="F7764" s="85"/>
      <c r="G7764" s="85"/>
      <c r="H7764" s="85"/>
    </row>
    <row r="7765" spans="1:8">
      <c r="A7765" s="85"/>
      <c r="B7765" s="85"/>
      <c r="C7765" s="85"/>
      <c r="D7765" s="85"/>
      <c r="E7765" s="85"/>
      <c r="F7765" s="85"/>
      <c r="G7765" s="85"/>
      <c r="H7765" s="85"/>
    </row>
    <row r="7766" spans="1:8">
      <c r="A7766" s="85"/>
      <c r="B7766" s="85"/>
      <c r="C7766" s="85"/>
      <c r="D7766" s="85"/>
      <c r="E7766" s="85"/>
      <c r="F7766" s="85"/>
      <c r="G7766" s="85"/>
      <c r="H7766" s="85"/>
    </row>
    <row r="7767" spans="1:8">
      <c r="A7767" s="85"/>
      <c r="B7767" s="85"/>
      <c r="C7767" s="85"/>
      <c r="D7767" s="85"/>
      <c r="E7767" s="85"/>
      <c r="F7767" s="85"/>
      <c r="G7767" s="85"/>
      <c r="H7767" s="85"/>
    </row>
    <row r="7768" spans="1:8">
      <c r="A7768" s="85"/>
      <c r="B7768" s="85"/>
      <c r="C7768" s="85"/>
      <c r="D7768" s="85"/>
      <c r="E7768" s="85"/>
      <c r="F7768" s="85"/>
      <c r="G7768" s="85"/>
      <c r="H7768" s="85"/>
    </row>
    <row r="7769" spans="1:8">
      <c r="A7769" s="85"/>
      <c r="B7769" s="85"/>
      <c r="C7769" s="85"/>
      <c r="D7769" s="85"/>
      <c r="E7769" s="85"/>
      <c r="F7769" s="85"/>
      <c r="G7769" s="85"/>
      <c r="H7769" s="85"/>
    </row>
    <row r="7770" spans="1:8">
      <c r="A7770" s="85"/>
      <c r="B7770" s="85"/>
      <c r="C7770" s="85"/>
      <c r="D7770" s="85"/>
      <c r="E7770" s="85"/>
      <c r="F7770" s="85"/>
      <c r="G7770" s="85"/>
      <c r="H7770" s="85"/>
    </row>
    <row r="7771" spans="1:8">
      <c r="A7771" s="85"/>
      <c r="B7771" s="85"/>
      <c r="C7771" s="85"/>
      <c r="D7771" s="85"/>
      <c r="E7771" s="85"/>
      <c r="F7771" s="85"/>
      <c r="G7771" s="85"/>
      <c r="H7771" s="85"/>
    </row>
    <row r="7772" spans="1:8">
      <c r="A7772" s="85"/>
      <c r="B7772" s="85"/>
      <c r="C7772" s="85"/>
      <c r="D7772" s="85"/>
      <c r="E7772" s="85"/>
      <c r="F7772" s="85"/>
      <c r="G7772" s="85"/>
      <c r="H7772" s="85"/>
    </row>
    <row r="7773" spans="1:8">
      <c r="A7773" s="85"/>
      <c r="B7773" s="85"/>
      <c r="C7773" s="85"/>
      <c r="D7773" s="85"/>
      <c r="E7773" s="85"/>
      <c r="F7773" s="85"/>
      <c r="G7773" s="85"/>
      <c r="H7773" s="85"/>
    </row>
    <row r="7774" spans="1:8">
      <c r="A7774" s="85"/>
      <c r="B7774" s="85"/>
      <c r="C7774" s="85"/>
      <c r="D7774" s="85"/>
      <c r="E7774" s="85"/>
      <c r="F7774" s="85"/>
      <c r="G7774" s="85"/>
      <c r="H7774" s="85"/>
    </row>
    <row r="7775" spans="1:8">
      <c r="A7775" s="85"/>
      <c r="B7775" s="85"/>
      <c r="C7775" s="85"/>
      <c r="D7775" s="85"/>
      <c r="E7775" s="85"/>
      <c r="F7775" s="85"/>
      <c r="G7775" s="85"/>
      <c r="H7775" s="85"/>
    </row>
    <row r="7776" spans="1:8">
      <c r="A7776" s="85"/>
      <c r="B7776" s="85"/>
      <c r="C7776" s="85"/>
      <c r="D7776" s="85"/>
      <c r="E7776" s="85"/>
      <c r="F7776" s="85"/>
      <c r="G7776" s="85"/>
      <c r="H7776" s="85"/>
    </row>
    <row r="7777" spans="1:8">
      <c r="A7777" s="85"/>
      <c r="B7777" s="85"/>
      <c r="C7777" s="85"/>
      <c r="D7777" s="85"/>
      <c r="E7777" s="85"/>
      <c r="F7777" s="85"/>
      <c r="G7777" s="85"/>
      <c r="H7777" s="85"/>
    </row>
    <row r="7778" spans="1:8">
      <c r="A7778" s="85"/>
      <c r="B7778" s="85"/>
      <c r="C7778" s="85"/>
      <c r="D7778" s="85"/>
      <c r="E7778" s="85"/>
      <c r="F7778" s="85"/>
      <c r="G7778" s="85"/>
      <c r="H7778" s="85"/>
    </row>
    <row r="7779" spans="1:8">
      <c r="A7779" s="85"/>
      <c r="B7779" s="85"/>
      <c r="C7779" s="85"/>
      <c r="D7779" s="85"/>
      <c r="E7779" s="85"/>
      <c r="F7779" s="85"/>
      <c r="G7779" s="85"/>
      <c r="H7779" s="85"/>
    </row>
    <row r="7780" spans="1:8">
      <c r="A7780" s="85"/>
      <c r="B7780" s="85"/>
      <c r="C7780" s="85"/>
      <c r="D7780" s="85"/>
      <c r="E7780" s="85"/>
      <c r="F7780" s="85"/>
      <c r="G7780" s="85"/>
      <c r="H7780" s="85"/>
    </row>
    <row r="7781" spans="1:8">
      <c r="A7781" s="85"/>
      <c r="B7781" s="85"/>
      <c r="C7781" s="85"/>
      <c r="D7781" s="85"/>
      <c r="E7781" s="85"/>
      <c r="F7781" s="85"/>
      <c r="G7781" s="85"/>
      <c r="H7781" s="85"/>
    </row>
    <row r="7782" spans="1:8">
      <c r="A7782" s="85"/>
      <c r="B7782" s="85"/>
      <c r="C7782" s="85"/>
      <c r="D7782" s="85"/>
      <c r="E7782" s="85"/>
      <c r="F7782" s="85"/>
      <c r="G7782" s="85"/>
      <c r="H7782" s="85"/>
    </row>
    <row r="7783" spans="1:8">
      <c r="A7783" s="85"/>
      <c r="B7783" s="85"/>
      <c r="C7783" s="85"/>
      <c r="D7783" s="85"/>
      <c r="E7783" s="85"/>
      <c r="F7783" s="85"/>
      <c r="G7783" s="85"/>
      <c r="H7783" s="85"/>
    </row>
    <row r="7784" spans="1:8">
      <c r="A7784" s="85"/>
      <c r="B7784" s="85"/>
      <c r="C7784" s="85"/>
      <c r="D7784" s="85"/>
      <c r="E7784" s="85"/>
      <c r="F7784" s="85"/>
      <c r="G7784" s="85"/>
      <c r="H7784" s="85"/>
    </row>
    <row r="7785" spans="1:8">
      <c r="A7785" s="85"/>
      <c r="B7785" s="85"/>
      <c r="C7785" s="85"/>
      <c r="D7785" s="85"/>
      <c r="E7785" s="85"/>
      <c r="F7785" s="85"/>
      <c r="G7785" s="85"/>
      <c r="H7785" s="85"/>
    </row>
    <row r="7786" spans="1:8">
      <c r="A7786" s="85"/>
      <c r="B7786" s="85"/>
      <c r="C7786" s="85"/>
      <c r="D7786" s="85"/>
      <c r="E7786" s="85"/>
      <c r="F7786" s="85"/>
      <c r="G7786" s="85"/>
      <c r="H7786" s="85"/>
    </row>
    <row r="7787" spans="1:8">
      <c r="A7787" s="85"/>
      <c r="B7787" s="85"/>
      <c r="C7787" s="85"/>
      <c r="D7787" s="85"/>
      <c r="E7787" s="85"/>
      <c r="F7787" s="85"/>
      <c r="G7787" s="85"/>
      <c r="H7787" s="85"/>
    </row>
    <row r="7788" spans="1:8">
      <c r="A7788" s="85"/>
      <c r="B7788" s="85"/>
      <c r="C7788" s="85"/>
      <c r="D7788" s="85"/>
      <c r="E7788" s="85"/>
      <c r="F7788" s="85"/>
      <c r="G7788" s="85"/>
      <c r="H7788" s="85"/>
    </row>
    <row r="7789" spans="1:8">
      <c r="A7789" s="85"/>
      <c r="B7789" s="85"/>
      <c r="C7789" s="85"/>
      <c r="D7789" s="85"/>
      <c r="E7789" s="85"/>
      <c r="F7789" s="85"/>
      <c r="G7789" s="85"/>
      <c r="H7789" s="85"/>
    </row>
    <row r="7790" spans="1:8">
      <c r="A7790" s="85"/>
      <c r="B7790" s="85"/>
      <c r="C7790" s="85"/>
      <c r="D7790" s="85"/>
      <c r="E7790" s="85"/>
      <c r="F7790" s="85"/>
      <c r="G7790" s="85"/>
      <c r="H7790" s="85"/>
    </row>
    <row r="7791" spans="1:8">
      <c r="A7791" s="85"/>
      <c r="B7791" s="85"/>
      <c r="C7791" s="85"/>
      <c r="D7791" s="85"/>
      <c r="E7791" s="85"/>
      <c r="F7791" s="85"/>
      <c r="G7791" s="85"/>
      <c r="H7791" s="85"/>
    </row>
    <row r="7792" spans="1:8">
      <c r="A7792" s="85"/>
      <c r="B7792" s="85"/>
      <c r="C7792" s="85"/>
      <c r="D7792" s="85"/>
      <c r="E7792" s="85"/>
      <c r="F7792" s="85"/>
      <c r="G7792" s="85"/>
      <c r="H7792" s="85"/>
    </row>
    <row r="7793" spans="1:8">
      <c r="A7793" s="85"/>
      <c r="B7793" s="85"/>
      <c r="C7793" s="85"/>
      <c r="D7793" s="85"/>
      <c r="E7793" s="85"/>
      <c r="F7793" s="85"/>
      <c r="G7793" s="85"/>
      <c r="H7793" s="85"/>
    </row>
    <row r="7794" spans="1:8">
      <c r="A7794" s="85"/>
      <c r="B7794" s="85"/>
      <c r="C7794" s="85"/>
      <c r="D7794" s="85"/>
      <c r="E7794" s="85"/>
      <c r="F7794" s="85"/>
      <c r="G7794" s="85"/>
      <c r="H7794" s="85"/>
    </row>
    <row r="7795" spans="1:8">
      <c r="A7795" s="85"/>
      <c r="B7795" s="85"/>
      <c r="C7795" s="85"/>
      <c r="D7795" s="85"/>
      <c r="E7795" s="85"/>
      <c r="F7795" s="85"/>
      <c r="G7795" s="85"/>
      <c r="H7795" s="85"/>
    </row>
    <row r="7796" spans="1:8">
      <c r="A7796" s="85"/>
      <c r="B7796" s="85"/>
      <c r="C7796" s="85"/>
      <c r="D7796" s="85"/>
      <c r="E7796" s="85"/>
      <c r="F7796" s="85"/>
      <c r="G7796" s="85"/>
      <c r="H7796" s="85"/>
    </row>
    <row r="7797" spans="1:8">
      <c r="A7797" s="85"/>
      <c r="B7797" s="85"/>
      <c r="C7797" s="85"/>
      <c r="D7797" s="85"/>
      <c r="E7797" s="85"/>
      <c r="F7797" s="85"/>
      <c r="G7797" s="85"/>
      <c r="H7797" s="85"/>
    </row>
    <row r="7798" spans="1:8">
      <c r="A7798" s="85"/>
      <c r="B7798" s="85"/>
      <c r="C7798" s="85"/>
      <c r="D7798" s="85"/>
      <c r="E7798" s="85"/>
      <c r="F7798" s="85"/>
      <c r="G7798" s="85"/>
      <c r="H7798" s="85"/>
    </row>
    <row r="7799" spans="1:8">
      <c r="A7799" s="85"/>
      <c r="B7799" s="85"/>
      <c r="C7799" s="85"/>
      <c r="D7799" s="85"/>
      <c r="E7799" s="85"/>
      <c r="F7799" s="85"/>
      <c r="G7799" s="85"/>
      <c r="H7799" s="85"/>
    </row>
    <row r="7800" spans="1:8">
      <c r="A7800" s="85"/>
      <c r="B7800" s="85"/>
      <c r="C7800" s="85"/>
      <c r="D7800" s="85"/>
      <c r="E7800" s="85"/>
      <c r="F7800" s="85"/>
      <c r="G7800" s="85"/>
      <c r="H7800" s="85"/>
    </row>
    <row r="7801" spans="1:8">
      <c r="A7801" s="85"/>
      <c r="B7801" s="85"/>
      <c r="C7801" s="85"/>
      <c r="D7801" s="85"/>
      <c r="E7801" s="85"/>
      <c r="F7801" s="85"/>
      <c r="G7801" s="85"/>
      <c r="H7801" s="85"/>
    </row>
    <row r="7802" spans="1:8">
      <c r="A7802" s="85"/>
      <c r="B7802" s="85"/>
      <c r="C7802" s="85"/>
      <c r="D7802" s="85"/>
      <c r="E7802" s="85"/>
      <c r="F7802" s="85"/>
      <c r="G7802" s="85"/>
      <c r="H7802" s="85"/>
    </row>
    <row r="7803" spans="1:8">
      <c r="A7803" s="85"/>
      <c r="B7803" s="85"/>
      <c r="C7803" s="85"/>
      <c r="D7803" s="85"/>
      <c r="E7803" s="85"/>
      <c r="F7803" s="85"/>
      <c r="G7803" s="85"/>
      <c r="H7803" s="85"/>
    </row>
    <row r="7804" spans="1:8">
      <c r="A7804" s="85"/>
      <c r="B7804" s="85"/>
      <c r="C7804" s="85"/>
      <c r="D7804" s="85"/>
      <c r="E7804" s="85"/>
      <c r="F7804" s="85"/>
      <c r="G7804" s="85"/>
      <c r="H7804" s="85"/>
    </row>
    <row r="7805" spans="1:8">
      <c r="A7805" s="85"/>
      <c r="B7805" s="85"/>
      <c r="C7805" s="85"/>
      <c r="D7805" s="85"/>
      <c r="E7805" s="85"/>
      <c r="F7805" s="85"/>
      <c r="G7805" s="85"/>
      <c r="H7805" s="85"/>
    </row>
    <row r="7806" spans="1:8">
      <c r="A7806" s="85"/>
      <c r="B7806" s="85"/>
      <c r="C7806" s="85"/>
      <c r="D7806" s="85"/>
      <c r="E7806" s="85"/>
      <c r="F7806" s="85"/>
      <c r="G7806" s="85"/>
      <c r="H7806" s="85"/>
    </row>
    <row r="7807" spans="1:8">
      <c r="A7807" s="85"/>
      <c r="B7807" s="85"/>
      <c r="C7807" s="85"/>
      <c r="D7807" s="85"/>
      <c r="E7807" s="85"/>
      <c r="F7807" s="85"/>
      <c r="G7807" s="85"/>
      <c r="H7807" s="85"/>
    </row>
    <row r="7808" spans="1:8">
      <c r="A7808" s="85"/>
      <c r="B7808" s="85"/>
      <c r="C7808" s="85"/>
      <c r="D7808" s="85"/>
      <c r="E7808" s="85"/>
      <c r="F7808" s="85"/>
      <c r="G7808" s="85"/>
      <c r="H7808" s="85"/>
    </row>
    <row r="7809" spans="1:8">
      <c r="A7809" s="85"/>
      <c r="B7809" s="85"/>
      <c r="C7809" s="85"/>
      <c r="D7809" s="85"/>
      <c r="E7809" s="85"/>
      <c r="F7809" s="85"/>
      <c r="G7809" s="85"/>
      <c r="H7809" s="85"/>
    </row>
    <row r="7810" spans="1:8">
      <c r="A7810" s="85"/>
      <c r="B7810" s="85"/>
      <c r="C7810" s="85"/>
      <c r="D7810" s="85"/>
      <c r="E7810" s="85"/>
      <c r="F7810" s="85"/>
      <c r="G7810" s="85"/>
      <c r="H7810" s="85"/>
    </row>
    <row r="7811" spans="1:8">
      <c r="A7811" s="85"/>
      <c r="B7811" s="85"/>
      <c r="C7811" s="85"/>
      <c r="D7811" s="85"/>
      <c r="E7811" s="85"/>
      <c r="F7811" s="85"/>
      <c r="G7811" s="85"/>
      <c r="H7811" s="85"/>
    </row>
    <row r="7812" spans="1:8">
      <c r="A7812" s="85"/>
      <c r="B7812" s="85"/>
      <c r="C7812" s="85"/>
      <c r="D7812" s="85"/>
      <c r="E7812" s="85"/>
      <c r="F7812" s="85"/>
      <c r="G7812" s="85"/>
      <c r="H7812" s="85"/>
    </row>
    <row r="7813" spans="1:8">
      <c r="A7813" s="85"/>
      <c r="B7813" s="85"/>
      <c r="C7813" s="85"/>
      <c r="D7813" s="85"/>
      <c r="E7813" s="85"/>
      <c r="F7813" s="85"/>
      <c r="G7813" s="85"/>
      <c r="H7813" s="85"/>
    </row>
    <row r="7814" spans="1:8">
      <c r="A7814" s="85"/>
      <c r="B7814" s="85"/>
      <c r="C7814" s="85"/>
      <c r="D7814" s="85"/>
      <c r="E7814" s="85"/>
      <c r="F7814" s="85"/>
      <c r="G7814" s="85"/>
      <c r="H7814" s="85"/>
    </row>
    <row r="7815" spans="1:8">
      <c r="A7815" s="85"/>
      <c r="B7815" s="85"/>
      <c r="C7815" s="85"/>
      <c r="D7815" s="85"/>
      <c r="E7815" s="85"/>
      <c r="F7815" s="85"/>
      <c r="G7815" s="85"/>
      <c r="H7815" s="85"/>
    </row>
    <row r="7816" spans="1:8">
      <c r="A7816" s="85"/>
      <c r="B7816" s="85"/>
      <c r="C7816" s="85"/>
      <c r="D7816" s="85"/>
      <c r="E7816" s="85"/>
      <c r="F7816" s="85"/>
      <c r="G7816" s="85"/>
      <c r="H7816" s="85"/>
    </row>
    <row r="7817" spans="1:8">
      <c r="A7817" s="85"/>
      <c r="B7817" s="85"/>
      <c r="C7817" s="85"/>
      <c r="D7817" s="85"/>
      <c r="E7817" s="85"/>
      <c r="F7817" s="85"/>
      <c r="G7817" s="85"/>
      <c r="H7817" s="85"/>
    </row>
    <row r="7818" spans="1:8">
      <c r="A7818" s="85"/>
      <c r="B7818" s="85"/>
      <c r="C7818" s="85"/>
      <c r="D7818" s="85"/>
      <c r="E7818" s="85"/>
      <c r="F7818" s="85"/>
      <c r="G7818" s="85"/>
      <c r="H7818" s="85"/>
    </row>
    <row r="7819" spans="1:8">
      <c r="A7819" s="85"/>
      <c r="B7819" s="85"/>
      <c r="C7819" s="85"/>
      <c r="D7819" s="85"/>
      <c r="E7819" s="85"/>
      <c r="F7819" s="85"/>
      <c r="G7819" s="85"/>
      <c r="H7819" s="85"/>
    </row>
    <row r="7820" spans="1:8">
      <c r="A7820" s="85"/>
      <c r="B7820" s="85"/>
      <c r="C7820" s="85"/>
      <c r="D7820" s="85"/>
      <c r="E7820" s="85"/>
      <c r="F7820" s="85"/>
      <c r="G7820" s="85"/>
      <c r="H7820" s="85"/>
    </row>
    <row r="7821" spans="1:8">
      <c r="A7821" s="85"/>
      <c r="B7821" s="85"/>
      <c r="C7821" s="85"/>
      <c r="D7821" s="85"/>
      <c r="E7821" s="85"/>
      <c r="F7821" s="85"/>
      <c r="G7821" s="85"/>
      <c r="H7821" s="85"/>
    </row>
    <row r="7822" spans="1:8">
      <c r="A7822" s="85"/>
      <c r="B7822" s="85"/>
      <c r="C7822" s="85"/>
      <c r="D7822" s="85"/>
      <c r="E7822" s="85"/>
      <c r="F7822" s="85"/>
      <c r="G7822" s="85"/>
      <c r="H7822" s="85"/>
    </row>
    <row r="7823" spans="1:8">
      <c r="A7823" s="85"/>
      <c r="B7823" s="85"/>
      <c r="C7823" s="85"/>
      <c r="D7823" s="85"/>
      <c r="E7823" s="85"/>
      <c r="F7823" s="85"/>
      <c r="G7823" s="85"/>
      <c r="H7823" s="85"/>
    </row>
    <row r="7824" spans="1:8">
      <c r="A7824" s="85"/>
      <c r="B7824" s="85"/>
      <c r="C7824" s="85"/>
      <c r="D7824" s="85"/>
      <c r="E7824" s="85"/>
      <c r="F7824" s="85"/>
      <c r="G7824" s="85"/>
      <c r="H7824" s="85"/>
    </row>
    <row r="7825" spans="1:8">
      <c r="A7825" s="85"/>
      <c r="B7825" s="85"/>
      <c r="C7825" s="85"/>
      <c r="D7825" s="85"/>
      <c r="E7825" s="85"/>
      <c r="F7825" s="85"/>
      <c r="G7825" s="85"/>
      <c r="H7825" s="85"/>
    </row>
    <row r="7826" spans="1:8">
      <c r="A7826" s="85"/>
      <c r="B7826" s="85"/>
      <c r="C7826" s="85"/>
      <c r="D7826" s="85"/>
      <c r="E7826" s="85"/>
      <c r="F7826" s="85"/>
      <c r="G7826" s="85"/>
      <c r="H7826" s="85"/>
    </row>
    <row r="7827" spans="1:8">
      <c r="A7827" s="85"/>
      <c r="B7827" s="85"/>
      <c r="C7827" s="85"/>
      <c r="D7827" s="85"/>
      <c r="E7827" s="85"/>
      <c r="F7827" s="85"/>
      <c r="G7827" s="85"/>
      <c r="H7827" s="85"/>
    </row>
    <row r="7828" spans="1:8">
      <c r="A7828" s="85"/>
      <c r="B7828" s="85"/>
      <c r="C7828" s="85"/>
      <c r="D7828" s="85"/>
      <c r="E7828" s="85"/>
      <c r="F7828" s="85"/>
      <c r="G7828" s="85"/>
      <c r="H7828" s="85"/>
    </row>
    <row r="7829" spans="1:8">
      <c r="A7829" s="85"/>
      <c r="B7829" s="85"/>
      <c r="C7829" s="85"/>
      <c r="D7829" s="85"/>
      <c r="E7829" s="85"/>
      <c r="F7829" s="85"/>
      <c r="G7829" s="85"/>
      <c r="H7829" s="85"/>
    </row>
    <row r="7830" spans="1:8">
      <c r="A7830" s="85"/>
      <c r="B7830" s="85"/>
      <c r="C7830" s="85"/>
      <c r="D7830" s="85"/>
      <c r="E7830" s="85"/>
      <c r="F7830" s="85"/>
      <c r="G7830" s="85"/>
      <c r="H7830" s="85"/>
    </row>
    <row r="7831" spans="1:8">
      <c r="A7831" s="85"/>
      <c r="B7831" s="85"/>
      <c r="C7831" s="85"/>
      <c r="D7831" s="85"/>
      <c r="E7831" s="85"/>
      <c r="F7831" s="85"/>
      <c r="G7831" s="85"/>
      <c r="H7831" s="85"/>
    </row>
    <row r="7832" spans="1:8">
      <c r="A7832" s="85"/>
      <c r="B7832" s="85"/>
      <c r="C7832" s="85"/>
      <c r="D7832" s="85"/>
      <c r="E7832" s="85"/>
      <c r="F7832" s="85"/>
      <c r="G7832" s="85"/>
      <c r="H7832" s="85"/>
    </row>
    <row r="7833" spans="1:8">
      <c r="A7833" s="85"/>
      <c r="B7833" s="85"/>
      <c r="C7833" s="85"/>
      <c r="D7833" s="85"/>
      <c r="E7833" s="85"/>
      <c r="F7833" s="85"/>
      <c r="G7833" s="85"/>
      <c r="H7833" s="85"/>
    </row>
    <row r="7834" spans="1:8">
      <c r="A7834" s="85"/>
      <c r="B7834" s="85"/>
      <c r="C7834" s="85"/>
      <c r="D7834" s="85"/>
      <c r="E7834" s="85"/>
      <c r="F7834" s="85"/>
      <c r="G7834" s="85"/>
      <c r="H7834" s="85"/>
    </row>
    <row r="7835" spans="1:8">
      <c r="A7835" s="85"/>
      <c r="B7835" s="85"/>
      <c r="C7835" s="85"/>
      <c r="D7835" s="85"/>
      <c r="E7835" s="85"/>
      <c r="F7835" s="85"/>
      <c r="G7835" s="85"/>
      <c r="H7835" s="85"/>
    </row>
    <row r="7836" spans="1:8">
      <c r="A7836" s="85"/>
      <c r="B7836" s="85"/>
      <c r="C7836" s="85"/>
      <c r="D7836" s="85"/>
      <c r="E7836" s="85"/>
      <c r="F7836" s="85"/>
      <c r="G7836" s="85"/>
      <c r="H7836" s="85"/>
    </row>
    <row r="7837" spans="1:8">
      <c r="A7837" s="85"/>
      <c r="B7837" s="85"/>
      <c r="C7837" s="85"/>
      <c r="D7837" s="85"/>
      <c r="E7837" s="85"/>
      <c r="F7837" s="85"/>
      <c r="G7837" s="85"/>
      <c r="H7837" s="85"/>
    </row>
    <row r="7838" spans="1:8">
      <c r="A7838" s="85"/>
      <c r="B7838" s="85"/>
      <c r="C7838" s="85"/>
      <c r="D7838" s="85"/>
      <c r="E7838" s="85"/>
      <c r="F7838" s="85"/>
      <c r="G7838" s="85"/>
      <c r="H7838" s="85"/>
    </row>
    <row r="7839" spans="1:8">
      <c r="A7839" s="85"/>
      <c r="B7839" s="85"/>
      <c r="C7839" s="85"/>
      <c r="D7839" s="85"/>
      <c r="E7839" s="85"/>
      <c r="F7839" s="85"/>
      <c r="G7839" s="85"/>
      <c r="H7839" s="85"/>
    </row>
    <row r="7840" spans="1:8">
      <c r="A7840" s="85"/>
      <c r="B7840" s="85"/>
      <c r="C7840" s="85"/>
      <c r="D7840" s="85"/>
      <c r="E7840" s="85"/>
      <c r="F7840" s="85"/>
      <c r="G7840" s="85"/>
      <c r="H7840" s="85"/>
    </row>
    <row r="7841" spans="1:8">
      <c r="A7841" s="85"/>
      <c r="B7841" s="85"/>
      <c r="C7841" s="85"/>
      <c r="D7841" s="85"/>
      <c r="E7841" s="85"/>
      <c r="F7841" s="85"/>
      <c r="G7841" s="85"/>
      <c r="H7841" s="85"/>
    </row>
    <row r="7842" spans="1:8">
      <c r="A7842" s="85"/>
      <c r="B7842" s="85"/>
      <c r="C7842" s="85"/>
      <c r="D7842" s="85"/>
      <c r="E7842" s="85"/>
      <c r="F7842" s="85"/>
      <c r="G7842" s="85"/>
      <c r="H7842" s="85"/>
    </row>
    <row r="7843" spans="1:8">
      <c r="A7843" s="85"/>
      <c r="B7843" s="85"/>
      <c r="C7843" s="85"/>
      <c r="D7843" s="85"/>
      <c r="E7843" s="85"/>
      <c r="F7843" s="85"/>
      <c r="G7843" s="85"/>
      <c r="H7843" s="85"/>
    </row>
    <row r="7844" spans="1:8">
      <c r="A7844" s="85"/>
      <c r="B7844" s="85"/>
      <c r="C7844" s="85"/>
      <c r="D7844" s="85"/>
      <c r="E7844" s="85"/>
      <c r="F7844" s="85"/>
      <c r="G7844" s="85"/>
      <c r="H7844" s="85"/>
    </row>
    <row r="7845" spans="1:8">
      <c r="A7845" s="85"/>
      <c r="B7845" s="85"/>
      <c r="C7845" s="85"/>
      <c r="D7845" s="85"/>
      <c r="E7845" s="85"/>
      <c r="F7845" s="85"/>
      <c r="G7845" s="85"/>
      <c r="H7845" s="85"/>
    </row>
    <row r="7846" spans="1:8">
      <c r="A7846" s="85"/>
      <c r="B7846" s="85"/>
      <c r="C7846" s="85"/>
      <c r="D7846" s="85"/>
      <c r="E7846" s="85"/>
      <c r="F7846" s="85"/>
      <c r="G7846" s="85"/>
      <c r="H7846" s="85"/>
    </row>
    <row r="7847" spans="1:8">
      <c r="A7847" s="85"/>
      <c r="B7847" s="85"/>
      <c r="C7847" s="85"/>
      <c r="D7847" s="85"/>
      <c r="E7847" s="85"/>
      <c r="F7847" s="85"/>
      <c r="G7847" s="85"/>
      <c r="H7847" s="85"/>
    </row>
    <row r="7848" spans="1:8">
      <c r="A7848" s="85"/>
      <c r="B7848" s="85"/>
      <c r="C7848" s="85"/>
      <c r="D7848" s="85"/>
      <c r="E7848" s="85"/>
      <c r="F7848" s="85"/>
      <c r="G7848" s="85"/>
      <c r="H7848" s="85"/>
    </row>
    <row r="7849" spans="1:8">
      <c r="A7849" s="85"/>
      <c r="B7849" s="85"/>
      <c r="C7849" s="85"/>
      <c r="D7849" s="85"/>
      <c r="E7849" s="85"/>
      <c r="F7849" s="85"/>
      <c r="G7849" s="85"/>
      <c r="H7849" s="85"/>
    </row>
    <row r="7850" spans="1:8">
      <c r="A7850" s="85"/>
      <c r="B7850" s="85"/>
      <c r="C7850" s="85"/>
      <c r="D7850" s="85"/>
      <c r="E7850" s="85"/>
      <c r="F7850" s="85"/>
      <c r="G7850" s="85"/>
      <c r="H7850" s="85"/>
    </row>
    <row r="7851" spans="1:8">
      <c r="A7851" s="85"/>
      <c r="B7851" s="85"/>
      <c r="C7851" s="85"/>
      <c r="D7851" s="85"/>
      <c r="E7851" s="85"/>
      <c r="F7851" s="85"/>
      <c r="G7851" s="85"/>
      <c r="H7851" s="85"/>
    </row>
    <row r="7852" spans="1:8">
      <c r="A7852" s="85"/>
      <c r="B7852" s="85"/>
      <c r="C7852" s="85"/>
      <c r="D7852" s="85"/>
      <c r="E7852" s="85"/>
      <c r="F7852" s="85"/>
      <c r="G7852" s="85"/>
      <c r="H7852" s="85"/>
    </row>
    <row r="7853" spans="1:8">
      <c r="A7853" s="85"/>
      <c r="B7853" s="85"/>
      <c r="C7853" s="85"/>
      <c r="D7853" s="85"/>
      <c r="E7853" s="85"/>
      <c r="F7853" s="85"/>
      <c r="G7853" s="85"/>
      <c r="H7853" s="85"/>
    </row>
    <row r="7854" spans="1:8">
      <c r="A7854" s="85"/>
      <c r="B7854" s="85"/>
      <c r="C7854" s="85"/>
      <c r="D7854" s="85"/>
      <c r="E7854" s="85"/>
      <c r="F7854" s="85"/>
      <c r="G7854" s="85"/>
      <c r="H7854" s="85"/>
    </row>
    <row r="7855" spans="1:8">
      <c r="A7855" s="85"/>
      <c r="B7855" s="85"/>
      <c r="C7855" s="85"/>
      <c r="D7855" s="85"/>
      <c r="E7855" s="85"/>
      <c r="F7855" s="85"/>
      <c r="G7855" s="85"/>
      <c r="H7855" s="85"/>
    </row>
    <row r="7856" spans="1:8">
      <c r="A7856" s="85"/>
      <c r="B7856" s="85"/>
      <c r="C7856" s="85"/>
      <c r="D7856" s="85"/>
      <c r="E7856" s="85"/>
      <c r="F7856" s="85"/>
      <c r="G7856" s="85"/>
      <c r="H7856" s="85"/>
    </row>
    <row r="7857" spans="1:8">
      <c r="A7857" s="85"/>
      <c r="B7857" s="85"/>
      <c r="C7857" s="85"/>
      <c r="D7857" s="85"/>
      <c r="E7857" s="85"/>
      <c r="F7857" s="85"/>
      <c r="G7857" s="85"/>
      <c r="H7857" s="85"/>
    </row>
    <row r="7858" spans="1:8">
      <c r="A7858" s="85"/>
      <c r="B7858" s="85"/>
      <c r="C7858" s="85"/>
      <c r="D7858" s="85"/>
      <c r="E7858" s="85"/>
      <c r="F7858" s="85"/>
      <c r="G7858" s="85"/>
      <c r="H7858" s="85"/>
    </row>
    <row r="7859" spans="1:8">
      <c r="A7859" s="85"/>
      <c r="B7859" s="85"/>
      <c r="C7859" s="85"/>
      <c r="D7859" s="85"/>
      <c r="E7859" s="85"/>
      <c r="F7859" s="85"/>
      <c r="G7859" s="85"/>
      <c r="H7859" s="85"/>
    </row>
    <row r="7860" spans="1:8">
      <c r="A7860" s="85"/>
      <c r="B7860" s="85"/>
      <c r="C7860" s="85"/>
      <c r="D7860" s="85"/>
      <c r="E7860" s="85"/>
      <c r="F7860" s="85"/>
      <c r="G7860" s="85"/>
      <c r="H7860" s="85"/>
    </row>
    <row r="7861" spans="1:8">
      <c r="A7861" s="85"/>
      <c r="B7861" s="85"/>
      <c r="C7861" s="85"/>
      <c r="D7861" s="85"/>
      <c r="E7861" s="85"/>
      <c r="F7861" s="85"/>
      <c r="G7861" s="85"/>
      <c r="H7861" s="85"/>
    </row>
    <row r="7862" spans="1:8">
      <c r="A7862" s="85"/>
      <c r="B7862" s="85"/>
      <c r="C7862" s="85"/>
      <c r="D7862" s="85"/>
      <c r="E7862" s="85"/>
      <c r="F7862" s="85"/>
      <c r="G7862" s="85"/>
      <c r="H7862" s="85"/>
    </row>
    <row r="7863" spans="1:8">
      <c r="A7863" s="85"/>
      <c r="B7863" s="85"/>
      <c r="C7863" s="85"/>
      <c r="D7863" s="85"/>
      <c r="E7863" s="85"/>
      <c r="F7863" s="85"/>
      <c r="G7863" s="85"/>
      <c r="H7863" s="85"/>
    </row>
    <row r="7864" spans="1:8">
      <c r="A7864" s="85"/>
      <c r="B7864" s="85"/>
      <c r="C7864" s="85"/>
      <c r="D7864" s="85"/>
      <c r="E7864" s="85"/>
      <c r="F7864" s="85"/>
      <c r="G7864" s="85"/>
      <c r="H7864" s="85"/>
    </row>
    <row r="7865" spans="1:8">
      <c r="A7865" s="85"/>
      <c r="B7865" s="85"/>
      <c r="C7865" s="85"/>
      <c r="D7865" s="85"/>
      <c r="E7865" s="85"/>
      <c r="F7865" s="85"/>
      <c r="G7865" s="85"/>
      <c r="H7865" s="85"/>
    </row>
    <row r="7866" spans="1:8">
      <c r="A7866" s="85"/>
      <c r="B7866" s="85"/>
      <c r="C7866" s="85"/>
      <c r="D7866" s="85"/>
      <c r="E7866" s="85"/>
      <c r="F7866" s="85"/>
      <c r="G7866" s="85"/>
      <c r="H7866" s="85"/>
    </row>
    <row r="7867" spans="1:8">
      <c r="A7867" s="85"/>
      <c r="B7867" s="85"/>
      <c r="C7867" s="85"/>
      <c r="D7867" s="85"/>
      <c r="E7867" s="85"/>
      <c r="F7867" s="85"/>
      <c r="G7867" s="85"/>
      <c r="H7867" s="85"/>
    </row>
    <row r="7868" spans="1:8">
      <c r="A7868" s="85"/>
      <c r="B7868" s="85"/>
      <c r="C7868" s="85"/>
      <c r="D7868" s="85"/>
      <c r="E7868" s="85"/>
      <c r="F7868" s="85"/>
      <c r="G7868" s="85"/>
      <c r="H7868" s="85"/>
    </row>
    <row r="7869" spans="1:8">
      <c r="A7869" s="85"/>
      <c r="B7869" s="85"/>
      <c r="C7869" s="85"/>
      <c r="D7869" s="85"/>
      <c r="E7869" s="85"/>
      <c r="F7869" s="85"/>
      <c r="G7869" s="85"/>
      <c r="H7869" s="85"/>
    </row>
    <row r="7870" spans="1:8">
      <c r="A7870" s="85"/>
      <c r="B7870" s="85"/>
      <c r="C7870" s="85"/>
      <c r="D7870" s="85"/>
      <c r="E7870" s="85"/>
      <c r="F7870" s="85"/>
      <c r="G7870" s="85"/>
      <c r="H7870" s="85"/>
    </row>
    <row r="7871" spans="1:8">
      <c r="A7871" s="85"/>
      <c r="B7871" s="85"/>
      <c r="C7871" s="85"/>
      <c r="D7871" s="85"/>
      <c r="E7871" s="85"/>
      <c r="F7871" s="85"/>
      <c r="G7871" s="85"/>
      <c r="H7871" s="85"/>
    </row>
    <row r="7872" spans="1:8">
      <c r="A7872" s="85"/>
      <c r="B7872" s="85"/>
      <c r="C7872" s="85"/>
      <c r="D7872" s="85"/>
      <c r="E7872" s="85"/>
      <c r="F7872" s="85"/>
      <c r="G7872" s="85"/>
      <c r="H7872" s="85"/>
    </row>
    <row r="7873" spans="1:8">
      <c r="A7873" s="85"/>
      <c r="B7873" s="85"/>
      <c r="C7873" s="85"/>
      <c r="D7873" s="85"/>
      <c r="E7873" s="85"/>
      <c r="F7873" s="85"/>
      <c r="G7873" s="85"/>
      <c r="H7873" s="85"/>
    </row>
    <row r="7874" spans="1:8">
      <c r="A7874" s="85"/>
      <c r="B7874" s="85"/>
      <c r="C7874" s="85"/>
      <c r="D7874" s="85"/>
      <c r="E7874" s="85"/>
      <c r="F7874" s="85"/>
      <c r="G7874" s="85"/>
      <c r="H7874" s="85"/>
    </row>
    <row r="7875" spans="1:8">
      <c r="A7875" s="85"/>
      <c r="B7875" s="85"/>
      <c r="C7875" s="85"/>
      <c r="D7875" s="85"/>
      <c r="E7875" s="85"/>
      <c r="F7875" s="85"/>
      <c r="G7875" s="85"/>
      <c r="H7875" s="85"/>
    </row>
    <row r="7876" spans="1:8">
      <c r="A7876" s="85"/>
      <c r="B7876" s="85"/>
      <c r="C7876" s="85"/>
      <c r="D7876" s="85"/>
      <c r="E7876" s="85"/>
      <c r="F7876" s="85"/>
      <c r="G7876" s="85"/>
      <c r="H7876" s="85"/>
    </row>
    <row r="7877" spans="1:8">
      <c r="A7877" s="85"/>
      <c r="B7877" s="85"/>
      <c r="C7877" s="85"/>
      <c r="D7877" s="85"/>
      <c r="E7877" s="85"/>
      <c r="F7877" s="85"/>
      <c r="G7877" s="85"/>
      <c r="H7877" s="85"/>
    </row>
    <row r="7878" spans="1:8">
      <c r="A7878" s="85"/>
      <c r="B7878" s="85"/>
      <c r="C7878" s="85"/>
      <c r="D7878" s="85"/>
      <c r="E7878" s="85"/>
      <c r="F7878" s="85"/>
      <c r="G7878" s="85"/>
      <c r="H7878" s="85"/>
    </row>
    <row r="7879" spans="1:8">
      <c r="A7879" s="85"/>
      <c r="B7879" s="85"/>
      <c r="C7879" s="85"/>
      <c r="D7879" s="85"/>
      <c r="E7879" s="85"/>
      <c r="F7879" s="85"/>
      <c r="G7879" s="85"/>
      <c r="H7879" s="85"/>
    </row>
    <row r="7880" spans="1:8">
      <c r="A7880" s="85"/>
      <c r="B7880" s="85"/>
      <c r="C7880" s="85"/>
      <c r="D7880" s="85"/>
      <c r="E7880" s="85"/>
      <c r="F7880" s="85"/>
      <c r="G7880" s="85"/>
      <c r="H7880" s="85"/>
    </row>
    <row r="7881" spans="1:8">
      <c r="A7881" s="85"/>
      <c r="B7881" s="85"/>
      <c r="C7881" s="85"/>
      <c r="D7881" s="85"/>
      <c r="E7881" s="85"/>
      <c r="F7881" s="85"/>
      <c r="G7881" s="85"/>
      <c r="H7881" s="85"/>
    </row>
    <row r="7882" spans="1:8">
      <c r="A7882" s="85"/>
      <c r="B7882" s="85"/>
      <c r="C7882" s="85"/>
      <c r="D7882" s="85"/>
      <c r="E7882" s="85"/>
      <c r="F7882" s="85"/>
      <c r="G7882" s="85"/>
      <c r="H7882" s="85"/>
    </row>
    <row r="7883" spans="1:8">
      <c r="A7883" s="85"/>
      <c r="B7883" s="85"/>
      <c r="C7883" s="85"/>
      <c r="D7883" s="85"/>
      <c r="E7883" s="85"/>
      <c r="F7883" s="85"/>
      <c r="G7883" s="85"/>
      <c r="H7883" s="85"/>
    </row>
    <row r="7884" spans="1:8">
      <c r="A7884" s="85"/>
      <c r="B7884" s="85"/>
      <c r="C7884" s="85"/>
      <c r="D7884" s="85"/>
      <c r="E7884" s="85"/>
      <c r="F7884" s="85"/>
      <c r="G7884" s="85"/>
      <c r="H7884" s="85"/>
    </row>
    <row r="7885" spans="1:8">
      <c r="A7885" s="85"/>
      <c r="B7885" s="85"/>
      <c r="C7885" s="85"/>
      <c r="D7885" s="85"/>
      <c r="E7885" s="85"/>
      <c r="F7885" s="85"/>
      <c r="G7885" s="85"/>
      <c r="H7885" s="85"/>
    </row>
    <row r="7886" spans="1:8">
      <c r="A7886" s="85"/>
      <c r="B7886" s="85"/>
      <c r="C7886" s="85"/>
      <c r="D7886" s="85"/>
      <c r="E7886" s="85"/>
      <c r="F7886" s="85"/>
      <c r="G7886" s="85"/>
      <c r="H7886" s="85"/>
    </row>
    <row r="7887" spans="1:8">
      <c r="A7887" s="85"/>
      <c r="B7887" s="85"/>
      <c r="C7887" s="85"/>
      <c r="D7887" s="85"/>
      <c r="E7887" s="85"/>
      <c r="F7887" s="85"/>
      <c r="G7887" s="85"/>
      <c r="H7887" s="85"/>
    </row>
    <row r="7888" spans="1:8">
      <c r="A7888" s="85"/>
      <c r="B7888" s="85"/>
      <c r="C7888" s="85"/>
      <c r="D7888" s="85"/>
      <c r="E7888" s="85"/>
      <c r="F7888" s="85"/>
      <c r="G7888" s="85"/>
      <c r="H7888" s="85"/>
    </row>
    <row r="7889" spans="1:8">
      <c r="A7889" s="85"/>
      <c r="B7889" s="85"/>
      <c r="C7889" s="85"/>
      <c r="D7889" s="85"/>
      <c r="E7889" s="85"/>
      <c r="F7889" s="85"/>
      <c r="G7889" s="85"/>
      <c r="H7889" s="85"/>
    </row>
    <row r="7890" spans="1:8">
      <c r="A7890" s="85"/>
      <c r="B7890" s="85"/>
      <c r="C7890" s="85"/>
      <c r="D7890" s="85"/>
      <c r="E7890" s="85"/>
      <c r="F7890" s="85"/>
      <c r="G7890" s="85"/>
      <c r="H7890" s="85"/>
    </row>
    <row r="7891" spans="1:8">
      <c r="A7891" s="85"/>
      <c r="B7891" s="85"/>
      <c r="C7891" s="85"/>
      <c r="D7891" s="85"/>
      <c r="E7891" s="85"/>
      <c r="F7891" s="85"/>
      <c r="G7891" s="85"/>
      <c r="H7891" s="85"/>
    </row>
    <row r="7892" spans="1:8">
      <c r="A7892" s="85"/>
      <c r="B7892" s="85"/>
      <c r="C7892" s="85"/>
      <c r="D7892" s="85"/>
      <c r="E7892" s="85"/>
      <c r="F7892" s="85"/>
      <c r="G7892" s="85"/>
      <c r="H7892" s="85"/>
    </row>
    <row r="7893" spans="1:8">
      <c r="A7893" s="85"/>
      <c r="B7893" s="85"/>
      <c r="C7893" s="85"/>
      <c r="D7893" s="85"/>
      <c r="E7893" s="85"/>
      <c r="F7893" s="85"/>
      <c r="G7893" s="85"/>
      <c r="H7893" s="85"/>
    </row>
    <row r="7894" spans="1:8">
      <c r="A7894" s="85"/>
      <c r="B7894" s="85"/>
      <c r="C7894" s="85"/>
      <c r="D7894" s="85"/>
      <c r="E7894" s="85"/>
      <c r="F7894" s="85"/>
      <c r="G7894" s="85"/>
      <c r="H7894" s="85"/>
    </row>
    <row r="7895" spans="1:8">
      <c r="A7895" s="85"/>
      <c r="B7895" s="85"/>
      <c r="C7895" s="85"/>
      <c r="D7895" s="85"/>
      <c r="E7895" s="85"/>
      <c r="F7895" s="85"/>
      <c r="G7895" s="85"/>
      <c r="H7895" s="85"/>
    </row>
    <row r="7896" spans="1:8">
      <c r="A7896" s="85"/>
      <c r="B7896" s="85"/>
      <c r="C7896" s="85"/>
      <c r="D7896" s="85"/>
      <c r="E7896" s="85"/>
      <c r="F7896" s="85"/>
      <c r="G7896" s="85"/>
      <c r="H7896" s="85"/>
    </row>
    <row r="7897" spans="1:8">
      <c r="A7897" s="85"/>
      <c r="B7897" s="85"/>
      <c r="C7897" s="85"/>
      <c r="D7897" s="85"/>
      <c r="E7897" s="85"/>
      <c r="F7897" s="85"/>
      <c r="G7897" s="85"/>
      <c r="H7897" s="85"/>
    </row>
    <row r="7898" spans="1:8">
      <c r="A7898" s="85"/>
      <c r="B7898" s="85"/>
      <c r="C7898" s="85"/>
      <c r="D7898" s="85"/>
      <c r="E7898" s="85"/>
      <c r="F7898" s="85"/>
      <c r="G7898" s="85"/>
      <c r="H7898" s="85"/>
    </row>
    <row r="7899" spans="1:8">
      <c r="A7899" s="85"/>
      <c r="B7899" s="85"/>
      <c r="C7899" s="85"/>
      <c r="D7899" s="85"/>
      <c r="E7899" s="85"/>
      <c r="F7899" s="85"/>
      <c r="G7899" s="85"/>
      <c r="H7899" s="85"/>
    </row>
    <row r="7900" spans="1:8">
      <c r="A7900" s="85"/>
      <c r="B7900" s="85"/>
      <c r="C7900" s="85"/>
      <c r="D7900" s="85"/>
      <c r="E7900" s="85"/>
      <c r="F7900" s="85"/>
      <c r="G7900" s="85"/>
      <c r="H7900" s="85"/>
    </row>
    <row r="7901" spans="1:8">
      <c r="A7901" s="85"/>
      <c r="B7901" s="85"/>
      <c r="C7901" s="85"/>
      <c r="D7901" s="85"/>
      <c r="E7901" s="85"/>
      <c r="F7901" s="85"/>
      <c r="G7901" s="85"/>
      <c r="H7901" s="85"/>
    </row>
    <row r="7902" spans="1:8">
      <c r="A7902" s="85"/>
      <c r="B7902" s="85"/>
      <c r="C7902" s="85"/>
      <c r="D7902" s="85"/>
      <c r="E7902" s="85"/>
      <c r="F7902" s="85"/>
      <c r="G7902" s="85"/>
      <c r="H7902" s="85"/>
    </row>
    <row r="7903" spans="1:8">
      <c r="A7903" s="85"/>
      <c r="B7903" s="85"/>
      <c r="C7903" s="85"/>
      <c r="D7903" s="85"/>
      <c r="E7903" s="85"/>
      <c r="F7903" s="85"/>
      <c r="G7903" s="85"/>
      <c r="H7903" s="85"/>
    </row>
    <row r="7904" spans="1:8">
      <c r="A7904" s="85"/>
      <c r="B7904" s="85"/>
      <c r="C7904" s="85"/>
      <c r="D7904" s="85"/>
      <c r="E7904" s="85"/>
      <c r="F7904" s="85"/>
      <c r="G7904" s="85"/>
      <c r="H7904" s="85"/>
    </row>
    <row r="7905" spans="1:8">
      <c r="A7905" s="85"/>
      <c r="B7905" s="85"/>
      <c r="C7905" s="85"/>
      <c r="D7905" s="85"/>
      <c r="E7905" s="85"/>
      <c r="F7905" s="85"/>
      <c r="G7905" s="85"/>
      <c r="H7905" s="85"/>
    </row>
    <row r="7906" spans="1:8">
      <c r="A7906" s="85"/>
      <c r="B7906" s="85"/>
      <c r="C7906" s="85"/>
      <c r="D7906" s="85"/>
      <c r="E7906" s="85"/>
      <c r="F7906" s="85"/>
      <c r="G7906" s="85"/>
      <c r="H7906" s="85"/>
    </row>
    <row r="7907" spans="1:8">
      <c r="A7907" s="85"/>
      <c r="B7907" s="85"/>
      <c r="C7907" s="85"/>
      <c r="D7907" s="85"/>
      <c r="E7907" s="85"/>
      <c r="F7907" s="85"/>
      <c r="G7907" s="85"/>
      <c r="H7907" s="85"/>
    </row>
    <row r="7908" spans="1:8">
      <c r="A7908" s="85"/>
      <c r="B7908" s="85"/>
      <c r="C7908" s="85"/>
      <c r="D7908" s="85"/>
      <c r="E7908" s="85"/>
      <c r="F7908" s="85"/>
      <c r="G7908" s="85"/>
      <c r="H7908" s="85"/>
    </row>
    <row r="7909" spans="1:8">
      <c r="A7909" s="85"/>
      <c r="B7909" s="85"/>
      <c r="C7909" s="85"/>
      <c r="D7909" s="85"/>
      <c r="E7909" s="85"/>
      <c r="F7909" s="85"/>
      <c r="G7909" s="85"/>
      <c r="H7909" s="85"/>
    </row>
    <row r="7910" spans="1:8">
      <c r="A7910" s="85"/>
      <c r="B7910" s="85"/>
      <c r="C7910" s="85"/>
      <c r="D7910" s="85"/>
      <c r="E7910" s="85"/>
      <c r="F7910" s="85"/>
      <c r="G7910" s="85"/>
      <c r="H7910" s="85"/>
    </row>
    <row r="7911" spans="1:8">
      <c r="A7911" s="85"/>
      <c r="B7911" s="85"/>
      <c r="C7911" s="85"/>
      <c r="D7911" s="85"/>
      <c r="E7911" s="85"/>
      <c r="F7911" s="85"/>
      <c r="G7911" s="85"/>
      <c r="H7911" s="85"/>
    </row>
    <row r="7912" spans="1:8">
      <c r="A7912" s="85"/>
      <c r="B7912" s="85"/>
      <c r="C7912" s="85"/>
      <c r="D7912" s="85"/>
      <c r="E7912" s="85"/>
      <c r="F7912" s="85"/>
      <c r="G7912" s="85"/>
      <c r="H7912" s="85"/>
    </row>
    <row r="7913" spans="1:8">
      <c r="A7913" s="85"/>
      <c r="B7913" s="85"/>
      <c r="C7913" s="85"/>
      <c r="D7913" s="85"/>
      <c r="E7913" s="85"/>
      <c r="F7913" s="85"/>
      <c r="G7913" s="85"/>
      <c r="H7913" s="85"/>
    </row>
    <row r="7914" spans="1:8">
      <c r="A7914" s="85"/>
      <c r="B7914" s="85"/>
      <c r="C7914" s="85"/>
      <c r="D7914" s="85"/>
      <c r="E7914" s="85"/>
      <c r="F7914" s="85"/>
      <c r="G7914" s="85"/>
      <c r="H7914" s="85"/>
    </row>
    <row r="7915" spans="1:8">
      <c r="A7915" s="85"/>
      <c r="B7915" s="85"/>
      <c r="C7915" s="85"/>
      <c r="D7915" s="85"/>
      <c r="E7915" s="85"/>
      <c r="F7915" s="85"/>
      <c r="G7915" s="85"/>
      <c r="H7915" s="85"/>
    </row>
    <row r="7916" spans="1:8">
      <c r="A7916" s="85"/>
      <c r="B7916" s="85"/>
      <c r="C7916" s="85"/>
      <c r="D7916" s="85"/>
      <c r="E7916" s="85"/>
      <c r="F7916" s="85"/>
      <c r="G7916" s="85"/>
      <c r="H7916" s="85"/>
    </row>
    <row r="7917" spans="1:8">
      <c r="A7917" s="85"/>
      <c r="B7917" s="85"/>
      <c r="C7917" s="85"/>
      <c r="D7917" s="85"/>
      <c r="E7917" s="85"/>
      <c r="F7917" s="85"/>
      <c r="G7917" s="85"/>
      <c r="H7917" s="85"/>
    </row>
    <row r="7918" spans="1:8">
      <c r="A7918" s="85"/>
      <c r="B7918" s="85"/>
      <c r="C7918" s="85"/>
      <c r="D7918" s="85"/>
      <c r="E7918" s="85"/>
      <c r="F7918" s="85"/>
      <c r="G7918" s="85"/>
      <c r="H7918" s="85"/>
    </row>
    <row r="7919" spans="1:8">
      <c r="A7919" s="85"/>
      <c r="B7919" s="85"/>
      <c r="C7919" s="85"/>
      <c r="D7919" s="85"/>
      <c r="E7919" s="85"/>
      <c r="F7919" s="85"/>
      <c r="G7919" s="85"/>
      <c r="H7919" s="85"/>
    </row>
    <row r="7920" spans="1:8">
      <c r="A7920" s="85"/>
      <c r="B7920" s="85"/>
      <c r="C7920" s="85"/>
      <c r="D7920" s="85"/>
      <c r="E7920" s="85"/>
      <c r="F7920" s="85"/>
      <c r="G7920" s="85"/>
      <c r="H7920" s="85"/>
    </row>
    <row r="7921" spans="1:8">
      <c r="A7921" s="85"/>
      <c r="B7921" s="85"/>
      <c r="C7921" s="85"/>
      <c r="D7921" s="85"/>
      <c r="E7921" s="85"/>
      <c r="F7921" s="85"/>
      <c r="G7921" s="85"/>
      <c r="H7921" s="85"/>
    </row>
    <row r="7922" spans="1:8">
      <c r="A7922" s="85"/>
      <c r="B7922" s="85"/>
      <c r="C7922" s="85"/>
      <c r="D7922" s="85"/>
      <c r="E7922" s="85"/>
      <c r="F7922" s="85"/>
      <c r="G7922" s="85"/>
      <c r="H7922" s="85"/>
    </row>
    <row r="7923" spans="1:8">
      <c r="A7923" s="85"/>
      <c r="B7923" s="85"/>
      <c r="C7923" s="85"/>
      <c r="D7923" s="85"/>
      <c r="E7923" s="85"/>
      <c r="F7923" s="85"/>
      <c r="G7923" s="85"/>
      <c r="H7923" s="85"/>
    </row>
    <row r="7924" spans="1:8">
      <c r="A7924" s="85"/>
      <c r="B7924" s="85"/>
      <c r="C7924" s="85"/>
      <c r="D7924" s="85"/>
      <c r="E7924" s="85"/>
      <c r="F7924" s="85"/>
      <c r="G7924" s="85"/>
      <c r="H7924" s="85"/>
    </row>
    <row r="7925" spans="1:8">
      <c r="A7925" s="85"/>
      <c r="B7925" s="85"/>
      <c r="C7925" s="85"/>
      <c r="D7925" s="85"/>
      <c r="E7925" s="85"/>
      <c r="F7925" s="85"/>
      <c r="G7925" s="85"/>
      <c r="H7925" s="85"/>
    </row>
    <row r="7926" spans="1:8">
      <c r="A7926" s="85"/>
      <c r="B7926" s="85"/>
      <c r="C7926" s="85"/>
      <c r="D7926" s="85"/>
      <c r="E7926" s="85"/>
      <c r="F7926" s="85"/>
      <c r="G7926" s="85"/>
      <c r="H7926" s="85"/>
    </row>
    <row r="7927" spans="1:8">
      <c r="A7927" s="85"/>
      <c r="B7927" s="85"/>
      <c r="C7927" s="85"/>
      <c r="D7927" s="85"/>
      <c r="E7927" s="85"/>
      <c r="F7927" s="85"/>
      <c r="G7927" s="85"/>
      <c r="H7927" s="85"/>
    </row>
    <row r="7928" spans="1:8">
      <c r="A7928" s="85"/>
      <c r="B7928" s="85"/>
      <c r="C7928" s="85"/>
      <c r="D7928" s="85"/>
      <c r="E7928" s="85"/>
      <c r="F7928" s="85"/>
      <c r="G7928" s="85"/>
      <c r="H7928" s="85"/>
    </row>
    <row r="7929" spans="1:8">
      <c r="A7929" s="85"/>
      <c r="B7929" s="85"/>
      <c r="C7929" s="85"/>
      <c r="D7929" s="85"/>
      <c r="E7929" s="85"/>
      <c r="F7929" s="85"/>
      <c r="G7929" s="85"/>
      <c r="H7929" s="85"/>
    </row>
    <row r="7930" spans="1:8">
      <c r="A7930" s="85"/>
      <c r="B7930" s="85"/>
      <c r="C7930" s="85"/>
      <c r="D7930" s="85"/>
      <c r="E7930" s="85"/>
      <c r="F7930" s="85"/>
      <c r="G7930" s="85"/>
      <c r="H7930" s="85"/>
    </row>
    <row r="7931" spans="1:8">
      <c r="A7931" s="85"/>
      <c r="B7931" s="85"/>
      <c r="C7931" s="85"/>
      <c r="D7931" s="85"/>
      <c r="E7931" s="85"/>
      <c r="F7931" s="85"/>
      <c r="G7931" s="85"/>
      <c r="H7931" s="85"/>
    </row>
    <row r="7932" spans="1:8">
      <c r="A7932" s="85"/>
      <c r="B7932" s="85"/>
      <c r="C7932" s="85"/>
      <c r="D7932" s="85"/>
      <c r="E7932" s="85"/>
      <c r="F7932" s="85"/>
      <c r="G7932" s="85"/>
      <c r="H7932" s="85"/>
    </row>
    <row r="7933" spans="1:8">
      <c r="A7933" s="85"/>
      <c r="B7933" s="85"/>
      <c r="C7933" s="85"/>
      <c r="D7933" s="85"/>
      <c r="E7933" s="85"/>
      <c r="F7933" s="85"/>
      <c r="G7933" s="85"/>
      <c r="H7933" s="85"/>
    </row>
    <row r="7934" spans="1:8">
      <c r="A7934" s="85"/>
      <c r="B7934" s="85"/>
      <c r="C7934" s="85"/>
      <c r="D7934" s="85"/>
      <c r="E7934" s="85"/>
      <c r="F7934" s="85"/>
      <c r="G7934" s="85"/>
      <c r="H7934" s="85"/>
    </row>
    <row r="7935" spans="1:8">
      <c r="A7935" s="85"/>
      <c r="B7935" s="85"/>
      <c r="C7935" s="85"/>
      <c r="D7935" s="85"/>
      <c r="E7935" s="85"/>
      <c r="F7935" s="85"/>
      <c r="G7935" s="85"/>
      <c r="H7935" s="85"/>
    </row>
    <row r="7936" spans="1:8">
      <c r="A7936" s="85"/>
      <c r="B7936" s="85"/>
      <c r="C7936" s="85"/>
      <c r="D7936" s="85"/>
      <c r="E7936" s="85"/>
      <c r="F7936" s="85"/>
      <c r="G7936" s="85"/>
      <c r="H7936" s="85"/>
    </row>
    <row r="7937" spans="1:8">
      <c r="A7937" s="85"/>
      <c r="B7937" s="85"/>
      <c r="C7937" s="85"/>
      <c r="D7937" s="85"/>
      <c r="E7937" s="85"/>
      <c r="F7937" s="85"/>
      <c r="G7937" s="85"/>
      <c r="H7937" s="85"/>
    </row>
    <row r="7938" spans="1:8">
      <c r="A7938" s="85"/>
      <c r="B7938" s="85"/>
      <c r="C7938" s="85"/>
      <c r="D7938" s="85"/>
      <c r="E7938" s="85"/>
      <c r="F7938" s="85"/>
      <c r="G7938" s="85"/>
      <c r="H7938" s="85"/>
    </row>
    <row r="7939" spans="1:8">
      <c r="A7939" s="85"/>
      <c r="B7939" s="85"/>
      <c r="C7939" s="85"/>
      <c r="D7939" s="85"/>
      <c r="E7939" s="85"/>
      <c r="F7939" s="85"/>
      <c r="G7939" s="85"/>
      <c r="H7939" s="85"/>
    </row>
    <row r="7940" spans="1:8">
      <c r="A7940" s="85"/>
      <c r="B7940" s="85"/>
      <c r="C7940" s="85"/>
      <c r="D7940" s="85"/>
      <c r="E7940" s="85"/>
      <c r="F7940" s="85"/>
      <c r="G7940" s="85"/>
      <c r="H7940" s="85"/>
    </row>
    <row r="7941" spans="1:8">
      <c r="A7941" s="85"/>
      <c r="B7941" s="85"/>
      <c r="C7941" s="85"/>
      <c r="D7941" s="85"/>
      <c r="E7941" s="85"/>
      <c r="F7941" s="85"/>
      <c r="G7941" s="85"/>
      <c r="H7941" s="85"/>
    </row>
    <row r="7942" spans="1:8">
      <c r="A7942" s="85"/>
      <c r="B7942" s="85"/>
      <c r="C7942" s="85"/>
      <c r="D7942" s="85"/>
      <c r="E7942" s="85"/>
      <c r="F7942" s="85"/>
      <c r="G7942" s="85"/>
      <c r="H7942" s="85"/>
    </row>
    <row r="7943" spans="1:8">
      <c r="A7943" s="85"/>
      <c r="B7943" s="85"/>
      <c r="C7943" s="85"/>
      <c r="D7943" s="85"/>
      <c r="E7943" s="85"/>
      <c r="F7943" s="85"/>
      <c r="G7943" s="85"/>
      <c r="H7943" s="85"/>
    </row>
    <row r="7944" spans="1:8">
      <c r="A7944" s="85"/>
      <c r="B7944" s="85"/>
      <c r="C7944" s="85"/>
      <c r="D7944" s="85"/>
      <c r="E7944" s="85"/>
      <c r="F7944" s="85"/>
      <c r="G7944" s="85"/>
      <c r="H7944" s="85"/>
    </row>
    <row r="7945" spans="1:8">
      <c r="A7945" s="85"/>
      <c r="B7945" s="85"/>
      <c r="C7945" s="85"/>
      <c r="D7945" s="85"/>
      <c r="E7945" s="85"/>
      <c r="F7945" s="85"/>
      <c r="G7945" s="85"/>
      <c r="H7945" s="85"/>
    </row>
    <row r="7946" spans="1:8">
      <c r="A7946" s="85"/>
      <c r="B7946" s="85"/>
      <c r="C7946" s="85"/>
      <c r="D7946" s="85"/>
      <c r="E7946" s="85"/>
      <c r="F7946" s="85"/>
      <c r="G7946" s="85"/>
      <c r="H7946" s="85"/>
    </row>
    <row r="7947" spans="1:8">
      <c r="A7947" s="85"/>
      <c r="B7947" s="85"/>
      <c r="C7947" s="85"/>
      <c r="D7947" s="85"/>
      <c r="E7947" s="85"/>
      <c r="F7947" s="85"/>
      <c r="G7947" s="85"/>
      <c r="H7947" s="85"/>
    </row>
    <row r="7948" spans="1:8">
      <c r="A7948" s="85"/>
      <c r="B7948" s="85"/>
      <c r="C7948" s="85"/>
      <c r="D7948" s="85"/>
      <c r="E7948" s="85"/>
      <c r="F7948" s="85"/>
      <c r="G7948" s="85"/>
      <c r="H7948" s="85"/>
    </row>
    <row r="7949" spans="1:8">
      <c r="A7949" s="85"/>
      <c r="B7949" s="85"/>
      <c r="C7949" s="85"/>
      <c r="D7949" s="85"/>
      <c r="E7949" s="85"/>
      <c r="F7949" s="85"/>
      <c r="G7949" s="85"/>
      <c r="H7949" s="85"/>
    </row>
    <row r="7950" spans="1:8">
      <c r="A7950" s="85"/>
      <c r="B7950" s="85"/>
      <c r="C7950" s="85"/>
      <c r="D7950" s="85"/>
      <c r="E7950" s="85"/>
      <c r="F7950" s="85"/>
      <c r="G7950" s="85"/>
      <c r="H7950" s="85"/>
    </row>
    <row r="7951" spans="1:8">
      <c r="A7951" s="85"/>
      <c r="B7951" s="85"/>
      <c r="C7951" s="85"/>
      <c r="D7951" s="85"/>
      <c r="E7951" s="85"/>
      <c r="F7951" s="85"/>
      <c r="G7951" s="85"/>
      <c r="H7951" s="85"/>
    </row>
    <row r="7952" spans="1:8">
      <c r="A7952" s="85"/>
      <c r="B7952" s="85"/>
      <c r="C7952" s="85"/>
      <c r="D7952" s="85"/>
      <c r="E7952" s="85"/>
      <c r="F7952" s="85"/>
      <c r="G7952" s="85"/>
      <c r="H7952" s="85"/>
    </row>
    <row r="7953" spans="1:8">
      <c r="A7953" s="85"/>
      <c r="B7953" s="85"/>
      <c r="C7953" s="85"/>
      <c r="D7953" s="85"/>
      <c r="E7953" s="85"/>
      <c r="F7953" s="85"/>
      <c r="G7953" s="85"/>
      <c r="H7953" s="85"/>
    </row>
    <row r="7954" spans="1:8">
      <c r="A7954" s="85"/>
      <c r="B7954" s="85"/>
      <c r="C7954" s="85"/>
      <c r="D7954" s="85"/>
      <c r="E7954" s="85"/>
      <c r="F7954" s="85"/>
      <c r="G7954" s="85"/>
      <c r="H7954" s="85"/>
    </row>
    <row r="7955" spans="1:8">
      <c r="A7955" s="85"/>
      <c r="B7955" s="85"/>
      <c r="C7955" s="85"/>
      <c r="D7955" s="85"/>
      <c r="E7955" s="85"/>
      <c r="F7955" s="85"/>
      <c r="G7955" s="85"/>
      <c r="H7955" s="85"/>
    </row>
    <row r="7956" spans="1:8">
      <c r="A7956" s="85"/>
      <c r="B7956" s="85"/>
      <c r="C7956" s="85"/>
      <c r="D7956" s="85"/>
      <c r="E7956" s="85"/>
      <c r="F7956" s="85"/>
      <c r="G7956" s="85"/>
      <c r="H7956" s="85"/>
    </row>
    <row r="7957" spans="1:8">
      <c r="A7957" s="85"/>
      <c r="B7957" s="85"/>
      <c r="C7957" s="85"/>
      <c r="D7957" s="85"/>
      <c r="E7957" s="85"/>
      <c r="F7957" s="85"/>
      <c r="G7957" s="85"/>
      <c r="H7957" s="85"/>
    </row>
    <row r="7958" spans="1:8">
      <c r="A7958" s="85"/>
      <c r="B7958" s="85"/>
      <c r="C7958" s="85"/>
      <c r="D7958" s="85"/>
      <c r="E7958" s="85"/>
      <c r="F7958" s="85"/>
      <c r="G7958" s="85"/>
      <c r="H7958" s="85"/>
    </row>
    <row r="7959" spans="1:8">
      <c r="A7959" s="85"/>
      <c r="B7959" s="85"/>
      <c r="C7959" s="85"/>
      <c r="D7959" s="85"/>
      <c r="E7959" s="85"/>
      <c r="F7959" s="85"/>
      <c r="G7959" s="85"/>
      <c r="H7959" s="85"/>
    </row>
    <row r="7960" spans="1:8">
      <c r="A7960" s="85"/>
      <c r="B7960" s="85"/>
      <c r="C7960" s="85"/>
      <c r="D7960" s="85"/>
      <c r="E7960" s="85"/>
      <c r="F7960" s="85"/>
      <c r="G7960" s="85"/>
      <c r="H7960" s="85"/>
    </row>
    <row r="7961" spans="1:8">
      <c r="A7961" s="85"/>
      <c r="B7961" s="85"/>
      <c r="C7961" s="85"/>
      <c r="D7961" s="85"/>
      <c r="E7961" s="85"/>
      <c r="F7961" s="85"/>
      <c r="G7961" s="85"/>
      <c r="H7961" s="85"/>
    </row>
    <row r="7962" spans="1:8">
      <c r="A7962" s="85"/>
      <c r="B7962" s="85"/>
      <c r="C7962" s="85"/>
      <c r="D7962" s="85"/>
      <c r="E7962" s="85"/>
      <c r="F7962" s="85"/>
      <c r="G7962" s="85"/>
      <c r="H7962" s="85"/>
    </row>
    <row r="7963" spans="1:8">
      <c r="A7963" s="85"/>
      <c r="B7963" s="85"/>
      <c r="C7963" s="85"/>
      <c r="D7963" s="85"/>
      <c r="E7963" s="85"/>
      <c r="F7963" s="85"/>
      <c r="G7963" s="85"/>
      <c r="H7963" s="85"/>
    </row>
    <row r="7964" spans="1:8">
      <c r="A7964" s="85"/>
      <c r="B7964" s="85"/>
      <c r="C7964" s="85"/>
      <c r="D7964" s="85"/>
      <c r="E7964" s="85"/>
      <c r="F7964" s="85"/>
      <c r="G7964" s="85"/>
      <c r="H7964" s="85"/>
    </row>
    <row r="7965" spans="1:8">
      <c r="A7965" s="85"/>
      <c r="B7965" s="85"/>
      <c r="C7965" s="85"/>
      <c r="D7965" s="85"/>
      <c r="E7965" s="85"/>
      <c r="F7965" s="85"/>
      <c r="G7965" s="85"/>
      <c r="H7965" s="85"/>
    </row>
    <row r="7966" spans="1:8">
      <c r="A7966" s="85"/>
      <c r="B7966" s="85"/>
      <c r="C7966" s="85"/>
      <c r="D7966" s="85"/>
      <c r="E7966" s="85"/>
      <c r="F7966" s="85"/>
      <c r="G7966" s="85"/>
      <c r="H7966" s="85"/>
    </row>
    <row r="7967" spans="1:8">
      <c r="A7967" s="85"/>
      <c r="B7967" s="85"/>
      <c r="C7967" s="85"/>
      <c r="D7967" s="85"/>
      <c r="E7967" s="85"/>
      <c r="F7967" s="85"/>
      <c r="G7967" s="85"/>
      <c r="H7967" s="85"/>
    </row>
    <row r="7968" spans="1:8">
      <c r="A7968" s="85"/>
      <c r="B7968" s="85"/>
      <c r="C7968" s="85"/>
      <c r="D7968" s="85"/>
      <c r="E7968" s="85"/>
      <c r="F7968" s="85"/>
      <c r="G7968" s="85"/>
      <c r="H7968" s="85"/>
    </row>
    <row r="7969" spans="1:8">
      <c r="A7969" s="85"/>
      <c r="B7969" s="85"/>
      <c r="C7969" s="85"/>
      <c r="D7969" s="85"/>
      <c r="E7969" s="85"/>
      <c r="F7969" s="85"/>
      <c r="G7969" s="85"/>
      <c r="H7969" s="85"/>
    </row>
    <row r="7970" spans="1:8">
      <c r="A7970" s="85"/>
      <c r="B7970" s="85"/>
      <c r="C7970" s="85"/>
      <c r="D7970" s="85"/>
      <c r="E7970" s="85"/>
      <c r="F7970" s="85"/>
      <c r="G7970" s="85"/>
      <c r="H7970" s="85"/>
    </row>
    <row r="7971" spans="1:8">
      <c r="A7971" s="85"/>
      <c r="B7971" s="85"/>
      <c r="C7971" s="85"/>
      <c r="D7971" s="85"/>
      <c r="E7971" s="85"/>
      <c r="F7971" s="85"/>
      <c r="G7971" s="85"/>
      <c r="H7971" s="85"/>
    </row>
    <row r="7972" spans="1:8">
      <c r="A7972" s="85"/>
      <c r="B7972" s="85"/>
      <c r="C7972" s="85"/>
      <c r="D7972" s="85"/>
      <c r="E7972" s="85"/>
      <c r="F7972" s="85"/>
      <c r="G7972" s="85"/>
      <c r="H7972" s="85"/>
    </row>
    <row r="7973" spans="1:8">
      <c r="A7973" s="85"/>
      <c r="B7973" s="85"/>
      <c r="C7973" s="85"/>
      <c r="D7973" s="85"/>
      <c r="E7973" s="85"/>
      <c r="F7973" s="85"/>
      <c r="G7973" s="85"/>
      <c r="H7973" s="85"/>
    </row>
    <row r="7974" spans="1:8">
      <c r="A7974" s="85"/>
      <c r="B7974" s="85"/>
      <c r="C7974" s="85"/>
      <c r="D7974" s="85"/>
      <c r="E7974" s="85"/>
      <c r="F7974" s="85"/>
      <c r="G7974" s="85"/>
      <c r="H7974" s="85"/>
    </row>
    <row r="7975" spans="1:8">
      <c r="A7975" s="85"/>
      <c r="B7975" s="85"/>
      <c r="C7975" s="85"/>
      <c r="D7975" s="85"/>
      <c r="E7975" s="85"/>
      <c r="F7975" s="85"/>
      <c r="G7975" s="85"/>
      <c r="H7975" s="85"/>
    </row>
    <row r="7976" spans="1:8">
      <c r="A7976" s="85"/>
      <c r="B7976" s="85"/>
      <c r="C7976" s="85"/>
      <c r="D7976" s="85"/>
      <c r="E7976" s="85"/>
      <c r="F7976" s="85"/>
      <c r="G7976" s="85"/>
      <c r="H7976" s="85"/>
    </row>
    <row r="7977" spans="1:8">
      <c r="A7977" s="85"/>
      <c r="B7977" s="85"/>
      <c r="C7977" s="85"/>
      <c r="D7977" s="85"/>
      <c r="E7977" s="85"/>
      <c r="F7977" s="85"/>
      <c r="G7977" s="85"/>
      <c r="H7977" s="85"/>
    </row>
    <row r="7978" spans="1:8">
      <c r="A7978" s="85"/>
      <c r="B7978" s="85"/>
      <c r="C7978" s="85"/>
      <c r="D7978" s="85"/>
      <c r="E7978" s="85"/>
      <c r="F7978" s="85"/>
      <c r="G7978" s="85"/>
      <c r="H7978" s="85"/>
    </row>
    <row r="7979" spans="1:8">
      <c r="A7979" s="85"/>
      <c r="B7979" s="85"/>
      <c r="C7979" s="85"/>
      <c r="D7979" s="85"/>
      <c r="E7979" s="85"/>
      <c r="F7979" s="85"/>
      <c r="G7979" s="85"/>
      <c r="H7979" s="85"/>
    </row>
    <row r="7980" spans="1:8">
      <c r="A7980" s="85"/>
      <c r="B7980" s="85"/>
      <c r="C7980" s="85"/>
      <c r="D7980" s="85"/>
      <c r="E7980" s="85"/>
      <c r="F7980" s="85"/>
      <c r="G7980" s="85"/>
      <c r="H7980" s="85"/>
    </row>
    <row r="7981" spans="1:8">
      <c r="A7981" s="85"/>
      <c r="B7981" s="85"/>
      <c r="C7981" s="85"/>
      <c r="D7981" s="85"/>
      <c r="E7981" s="85"/>
      <c r="F7981" s="85"/>
      <c r="G7981" s="85"/>
      <c r="H7981" s="85"/>
    </row>
    <row r="7982" spans="1:8">
      <c r="A7982" s="85"/>
      <c r="B7982" s="85"/>
      <c r="C7982" s="85"/>
      <c r="D7982" s="85"/>
      <c r="E7982" s="85"/>
      <c r="F7982" s="85"/>
      <c r="G7982" s="85"/>
      <c r="H7982" s="85"/>
    </row>
    <row r="7983" spans="1:8">
      <c r="A7983" s="85"/>
      <c r="B7983" s="85"/>
      <c r="C7983" s="85"/>
      <c r="D7983" s="85"/>
      <c r="E7983" s="85"/>
      <c r="F7983" s="85"/>
      <c r="G7983" s="85"/>
      <c r="H7983" s="85"/>
    </row>
    <row r="7984" spans="1:8">
      <c r="A7984" s="85"/>
      <c r="B7984" s="85"/>
      <c r="C7984" s="85"/>
      <c r="D7984" s="85"/>
      <c r="E7984" s="85"/>
      <c r="F7984" s="85"/>
      <c r="G7984" s="85"/>
      <c r="H7984" s="85"/>
    </row>
    <row r="7985" spans="1:8">
      <c r="A7985" s="85"/>
      <c r="B7985" s="85"/>
      <c r="C7985" s="85"/>
      <c r="D7985" s="85"/>
      <c r="E7985" s="85"/>
      <c r="F7985" s="85"/>
      <c r="G7985" s="85"/>
      <c r="H7985" s="85"/>
    </row>
    <row r="7986" spans="1:8">
      <c r="A7986" s="85"/>
      <c r="B7986" s="85"/>
      <c r="C7986" s="85"/>
      <c r="D7986" s="85"/>
      <c r="E7986" s="85"/>
      <c r="F7986" s="85"/>
      <c r="G7986" s="85"/>
      <c r="H7986" s="85"/>
    </row>
    <row r="7987" spans="1:8">
      <c r="A7987" s="85"/>
      <c r="B7987" s="85"/>
      <c r="C7987" s="85"/>
      <c r="D7987" s="85"/>
      <c r="E7987" s="85"/>
      <c r="F7987" s="85"/>
      <c r="G7987" s="85"/>
      <c r="H7987" s="85"/>
    </row>
    <row r="7988" spans="1:8">
      <c r="A7988" s="85"/>
      <c r="B7988" s="85"/>
      <c r="C7988" s="85"/>
      <c r="D7988" s="85"/>
      <c r="E7988" s="85"/>
      <c r="F7988" s="85"/>
      <c r="G7988" s="85"/>
      <c r="H7988" s="85"/>
    </row>
    <row r="7989" spans="1:8">
      <c r="A7989" s="85"/>
      <c r="B7989" s="85"/>
      <c r="C7989" s="85"/>
      <c r="D7989" s="85"/>
      <c r="E7989" s="85"/>
      <c r="F7989" s="85"/>
      <c r="G7989" s="85"/>
      <c r="H7989" s="85"/>
    </row>
    <row r="7990" spans="1:8">
      <c r="A7990" s="85"/>
      <c r="B7990" s="85"/>
      <c r="C7990" s="85"/>
      <c r="D7990" s="85"/>
      <c r="E7990" s="85"/>
      <c r="F7990" s="85"/>
      <c r="G7990" s="85"/>
      <c r="H7990" s="85"/>
    </row>
    <row r="7991" spans="1:8">
      <c r="A7991" s="85"/>
      <c r="B7991" s="85"/>
      <c r="C7991" s="85"/>
      <c r="D7991" s="85"/>
      <c r="E7991" s="85"/>
      <c r="F7991" s="85"/>
      <c r="G7991" s="85"/>
      <c r="H7991" s="85"/>
    </row>
    <row r="7992" spans="1:8">
      <c r="A7992" s="85"/>
      <c r="B7992" s="85"/>
      <c r="C7992" s="85"/>
      <c r="D7992" s="85"/>
      <c r="E7992" s="85"/>
      <c r="F7992" s="85"/>
      <c r="G7992" s="85"/>
      <c r="H7992" s="85"/>
    </row>
    <row r="7993" spans="1:8">
      <c r="A7993" s="85"/>
      <c r="B7993" s="85"/>
      <c r="C7993" s="85"/>
      <c r="D7993" s="85"/>
      <c r="E7993" s="85"/>
      <c r="F7993" s="85"/>
      <c r="G7993" s="85"/>
      <c r="H7993" s="85"/>
    </row>
    <row r="7994" spans="1:8">
      <c r="A7994" s="85"/>
      <c r="B7994" s="85"/>
      <c r="C7994" s="85"/>
      <c r="D7994" s="85"/>
      <c r="E7994" s="85"/>
      <c r="F7994" s="85"/>
      <c r="G7994" s="85"/>
      <c r="H7994" s="85"/>
    </row>
    <row r="7995" spans="1:8">
      <c r="A7995" s="85"/>
      <c r="B7995" s="85"/>
      <c r="C7995" s="85"/>
      <c r="D7995" s="85"/>
      <c r="E7995" s="85"/>
      <c r="F7995" s="85"/>
      <c r="G7995" s="85"/>
      <c r="H7995" s="85"/>
    </row>
    <row r="7996" spans="1:8">
      <c r="A7996" s="85"/>
      <c r="B7996" s="85"/>
      <c r="C7996" s="85"/>
      <c r="D7996" s="85"/>
      <c r="E7996" s="85"/>
      <c r="F7996" s="85"/>
      <c r="G7996" s="85"/>
      <c r="H7996" s="85"/>
    </row>
    <row r="7997" spans="1:8">
      <c r="A7997" s="85"/>
      <c r="B7997" s="85"/>
      <c r="C7997" s="85"/>
      <c r="D7997" s="85"/>
      <c r="E7997" s="85"/>
      <c r="F7997" s="85"/>
      <c r="G7997" s="85"/>
      <c r="H7997" s="85"/>
    </row>
    <row r="7998" spans="1:8">
      <c r="A7998" s="85"/>
      <c r="B7998" s="85"/>
      <c r="C7998" s="85"/>
      <c r="D7998" s="85"/>
      <c r="E7998" s="85"/>
      <c r="F7998" s="85"/>
      <c r="G7998" s="85"/>
      <c r="H7998" s="85"/>
    </row>
    <row r="7999" spans="1:8">
      <c r="A7999" s="85"/>
      <c r="B7999" s="85"/>
      <c r="C7999" s="85"/>
      <c r="D7999" s="85"/>
      <c r="E7999" s="85"/>
      <c r="F7999" s="85"/>
      <c r="G7999" s="85"/>
      <c r="H7999" s="85"/>
    </row>
    <row r="8000" spans="1:8">
      <c r="A8000" s="85"/>
      <c r="B8000" s="85"/>
      <c r="C8000" s="85"/>
      <c r="D8000" s="85"/>
      <c r="E8000" s="85"/>
      <c r="F8000" s="85"/>
      <c r="G8000" s="85"/>
      <c r="H8000" s="85"/>
    </row>
    <row r="8001" spans="1:8">
      <c r="A8001" s="85"/>
      <c r="B8001" s="85"/>
      <c r="C8001" s="85"/>
      <c r="D8001" s="85"/>
      <c r="E8001" s="85"/>
      <c r="F8001" s="85"/>
      <c r="G8001" s="85"/>
      <c r="H8001" s="85"/>
    </row>
    <row r="8002" spans="1:8">
      <c r="A8002" s="85"/>
      <c r="B8002" s="85"/>
      <c r="C8002" s="85"/>
      <c r="D8002" s="85"/>
      <c r="E8002" s="85"/>
      <c r="F8002" s="85"/>
      <c r="G8002" s="85"/>
      <c r="H8002" s="85"/>
    </row>
    <row r="8003" spans="1:8">
      <c r="A8003" s="85"/>
      <c r="B8003" s="85"/>
      <c r="C8003" s="85"/>
      <c r="D8003" s="85"/>
      <c r="E8003" s="85"/>
      <c r="F8003" s="85"/>
      <c r="G8003" s="85"/>
      <c r="H8003" s="85"/>
    </row>
    <row r="8004" spans="1:8">
      <c r="A8004" s="85"/>
      <c r="B8004" s="85"/>
      <c r="C8004" s="85"/>
      <c r="D8004" s="85"/>
      <c r="E8004" s="85"/>
      <c r="F8004" s="85"/>
      <c r="G8004" s="85"/>
      <c r="H8004" s="85"/>
    </row>
    <row r="8005" spans="1:8">
      <c r="A8005" s="85"/>
      <c r="B8005" s="85"/>
      <c r="C8005" s="85"/>
      <c r="D8005" s="85"/>
      <c r="E8005" s="85"/>
      <c r="F8005" s="85"/>
      <c r="G8005" s="85"/>
      <c r="H8005" s="85"/>
    </row>
    <row r="8006" spans="1:8">
      <c r="A8006" s="85"/>
      <c r="B8006" s="85"/>
      <c r="C8006" s="85"/>
      <c r="D8006" s="85"/>
      <c r="E8006" s="85"/>
      <c r="F8006" s="85"/>
      <c r="G8006" s="85"/>
      <c r="H8006" s="85"/>
    </row>
    <row r="8007" spans="1:8">
      <c r="A8007" s="85"/>
      <c r="B8007" s="85"/>
      <c r="C8007" s="85"/>
      <c r="D8007" s="85"/>
      <c r="E8007" s="85"/>
      <c r="F8007" s="85"/>
      <c r="G8007" s="85"/>
      <c r="H8007" s="85"/>
    </row>
    <row r="8008" spans="1:8">
      <c r="A8008" s="85"/>
      <c r="B8008" s="85"/>
      <c r="C8008" s="85"/>
      <c r="D8008" s="85"/>
      <c r="E8008" s="85"/>
      <c r="F8008" s="85"/>
      <c r="G8008" s="85"/>
      <c r="H8008" s="85"/>
    </row>
    <row r="8009" spans="1:8">
      <c r="A8009" s="85"/>
      <c r="B8009" s="85"/>
      <c r="C8009" s="85"/>
      <c r="D8009" s="85"/>
      <c r="E8009" s="85"/>
      <c r="F8009" s="85"/>
      <c r="G8009" s="85"/>
      <c r="H8009" s="85"/>
    </row>
    <row r="8010" spans="1:8">
      <c r="A8010" s="85"/>
      <c r="B8010" s="85"/>
      <c r="C8010" s="85"/>
      <c r="D8010" s="85"/>
      <c r="E8010" s="85"/>
      <c r="F8010" s="85"/>
      <c r="G8010" s="85"/>
      <c r="H8010" s="85"/>
    </row>
    <row r="8011" spans="1:8">
      <c r="A8011" s="85"/>
      <c r="B8011" s="85"/>
      <c r="C8011" s="85"/>
      <c r="D8011" s="85"/>
      <c r="E8011" s="85"/>
      <c r="F8011" s="85"/>
      <c r="G8011" s="85"/>
      <c r="H8011" s="85"/>
    </row>
    <row r="8012" spans="1:8">
      <c r="A8012" s="85"/>
      <c r="B8012" s="85"/>
      <c r="C8012" s="85"/>
      <c r="D8012" s="85"/>
      <c r="E8012" s="85"/>
      <c r="F8012" s="85"/>
      <c r="G8012" s="85"/>
      <c r="H8012" s="85"/>
    </row>
    <row r="8013" spans="1:8">
      <c r="A8013" s="85"/>
      <c r="B8013" s="85"/>
      <c r="C8013" s="85"/>
      <c r="D8013" s="85"/>
      <c r="E8013" s="85"/>
      <c r="F8013" s="85"/>
      <c r="G8013" s="85"/>
      <c r="H8013" s="85"/>
    </row>
    <row r="8014" spans="1:8">
      <c r="A8014" s="85"/>
      <c r="B8014" s="85"/>
      <c r="C8014" s="85"/>
      <c r="D8014" s="85"/>
      <c r="E8014" s="85"/>
      <c r="F8014" s="85"/>
      <c r="G8014" s="85"/>
      <c r="H8014" s="85"/>
    </row>
    <row r="8015" spans="1:8">
      <c r="A8015" s="85"/>
      <c r="B8015" s="85"/>
      <c r="C8015" s="85"/>
      <c r="D8015" s="85"/>
      <c r="E8015" s="85"/>
      <c r="F8015" s="85"/>
      <c r="G8015" s="85"/>
      <c r="H8015" s="85"/>
    </row>
    <row r="8016" spans="1:8">
      <c r="A8016" s="85"/>
      <c r="B8016" s="85"/>
      <c r="C8016" s="85"/>
      <c r="D8016" s="85"/>
      <c r="E8016" s="85"/>
      <c r="F8016" s="85"/>
      <c r="G8016" s="85"/>
      <c r="H8016" s="85"/>
    </row>
    <row r="8017" spans="1:8">
      <c r="A8017" s="85"/>
      <c r="B8017" s="85"/>
      <c r="C8017" s="85"/>
      <c r="D8017" s="85"/>
      <c r="E8017" s="85"/>
      <c r="F8017" s="85"/>
      <c r="G8017" s="85"/>
      <c r="H8017" s="85"/>
    </row>
    <row r="8018" spans="1:8">
      <c r="A8018" s="85"/>
      <c r="B8018" s="85"/>
      <c r="C8018" s="85"/>
      <c r="D8018" s="85"/>
      <c r="E8018" s="85"/>
      <c r="F8018" s="85"/>
      <c r="G8018" s="85"/>
      <c r="H8018" s="85"/>
    </row>
    <row r="8019" spans="1:8">
      <c r="A8019" s="85"/>
      <c r="B8019" s="85"/>
      <c r="C8019" s="85"/>
      <c r="D8019" s="85"/>
      <c r="E8019" s="85"/>
      <c r="F8019" s="85"/>
      <c r="G8019" s="85"/>
      <c r="H8019" s="85"/>
    </row>
    <row r="8020" spans="1:8">
      <c r="A8020" s="85"/>
      <c r="B8020" s="85"/>
      <c r="C8020" s="85"/>
      <c r="D8020" s="85"/>
      <c r="E8020" s="85"/>
      <c r="F8020" s="85"/>
      <c r="G8020" s="85"/>
      <c r="H8020" s="85"/>
    </row>
    <row r="8021" spans="1:8">
      <c r="A8021" s="85"/>
      <c r="B8021" s="85"/>
      <c r="C8021" s="85"/>
      <c r="D8021" s="85"/>
      <c r="E8021" s="85"/>
      <c r="F8021" s="85"/>
      <c r="G8021" s="85"/>
      <c r="H8021" s="85"/>
    </row>
    <row r="8022" spans="1:8">
      <c r="A8022" s="85"/>
      <c r="B8022" s="85"/>
      <c r="C8022" s="85"/>
      <c r="D8022" s="85"/>
      <c r="E8022" s="85"/>
      <c r="F8022" s="85"/>
      <c r="G8022" s="85"/>
      <c r="H8022" s="85"/>
    </row>
    <row r="8023" spans="1:8">
      <c r="A8023" s="85"/>
      <c r="B8023" s="85"/>
      <c r="C8023" s="85"/>
      <c r="D8023" s="85"/>
      <c r="E8023" s="85"/>
      <c r="F8023" s="85"/>
      <c r="G8023" s="85"/>
      <c r="H8023" s="85"/>
    </row>
    <row r="8024" spans="1:8">
      <c r="A8024" s="85"/>
      <c r="B8024" s="85"/>
      <c r="C8024" s="85"/>
      <c r="D8024" s="85"/>
      <c r="E8024" s="85"/>
      <c r="F8024" s="85"/>
      <c r="G8024" s="85"/>
      <c r="H8024" s="85"/>
    </row>
    <row r="8025" spans="1:8">
      <c r="A8025" s="85"/>
      <c r="B8025" s="85"/>
      <c r="C8025" s="85"/>
      <c r="D8025" s="85"/>
      <c r="E8025" s="85"/>
      <c r="F8025" s="85"/>
      <c r="G8025" s="85"/>
      <c r="H8025" s="85"/>
    </row>
    <row r="8026" spans="1:8">
      <c r="A8026" s="85"/>
      <c r="B8026" s="85"/>
      <c r="C8026" s="85"/>
      <c r="D8026" s="85"/>
      <c r="E8026" s="85"/>
      <c r="F8026" s="85"/>
      <c r="G8026" s="85"/>
      <c r="H8026" s="85"/>
    </row>
    <row r="8027" spans="1:8">
      <c r="A8027" s="85"/>
      <c r="B8027" s="85"/>
      <c r="C8027" s="85"/>
      <c r="D8027" s="85"/>
      <c r="E8027" s="85"/>
      <c r="F8027" s="85"/>
      <c r="G8027" s="85"/>
      <c r="H8027" s="85"/>
    </row>
    <row r="8028" spans="1:8">
      <c r="A8028" s="85"/>
      <c r="B8028" s="85"/>
      <c r="C8028" s="85"/>
      <c r="D8028" s="85"/>
      <c r="E8028" s="85"/>
      <c r="F8028" s="85"/>
      <c r="G8028" s="85"/>
      <c r="H8028" s="85"/>
    </row>
    <row r="8029" spans="1:8">
      <c r="A8029" s="85"/>
      <c r="B8029" s="85"/>
      <c r="C8029" s="85"/>
      <c r="D8029" s="85"/>
      <c r="E8029" s="85"/>
      <c r="F8029" s="85"/>
      <c r="G8029" s="85"/>
      <c r="H8029" s="85"/>
    </row>
    <row r="8030" spans="1:8">
      <c r="A8030" s="85"/>
      <c r="B8030" s="85"/>
      <c r="C8030" s="85"/>
      <c r="D8030" s="85"/>
      <c r="E8030" s="85"/>
      <c r="F8030" s="85"/>
      <c r="G8030" s="85"/>
      <c r="H8030" s="85"/>
    </row>
    <row r="8031" spans="1:8">
      <c r="A8031" s="85"/>
      <c r="B8031" s="85"/>
      <c r="C8031" s="85"/>
      <c r="D8031" s="85"/>
      <c r="E8031" s="85"/>
      <c r="F8031" s="85"/>
      <c r="G8031" s="85"/>
      <c r="H8031" s="85"/>
    </row>
    <row r="8032" spans="1:8">
      <c r="A8032" s="85"/>
      <c r="B8032" s="85"/>
      <c r="C8032" s="85"/>
      <c r="D8032" s="85"/>
      <c r="E8032" s="85"/>
      <c r="F8032" s="85"/>
      <c r="G8032" s="85"/>
      <c r="H8032" s="85"/>
    </row>
    <row r="8033" spans="1:8">
      <c r="A8033" s="85"/>
      <c r="B8033" s="85"/>
      <c r="C8033" s="85"/>
      <c r="D8033" s="85"/>
      <c r="E8033" s="85"/>
      <c r="F8033" s="85"/>
      <c r="G8033" s="85"/>
      <c r="H8033" s="85"/>
    </row>
    <row r="8034" spans="1:8">
      <c r="A8034" s="85"/>
      <c r="B8034" s="85"/>
      <c r="C8034" s="85"/>
      <c r="D8034" s="85"/>
      <c r="E8034" s="85"/>
      <c r="F8034" s="85"/>
      <c r="G8034" s="85"/>
      <c r="H8034" s="85"/>
    </row>
    <row r="8035" spans="1:8">
      <c r="A8035" s="85"/>
      <c r="B8035" s="85"/>
      <c r="C8035" s="85"/>
      <c r="D8035" s="85"/>
      <c r="E8035" s="85"/>
      <c r="F8035" s="85"/>
      <c r="G8035" s="85"/>
      <c r="H8035" s="85"/>
    </row>
    <row r="8036" spans="1:8">
      <c r="A8036" s="85"/>
      <c r="B8036" s="85"/>
      <c r="C8036" s="85"/>
      <c r="D8036" s="85"/>
      <c r="E8036" s="85"/>
      <c r="F8036" s="85"/>
      <c r="G8036" s="85"/>
      <c r="H8036" s="85"/>
    </row>
    <row r="8037" spans="1:8">
      <c r="A8037" s="85"/>
      <c r="B8037" s="85"/>
      <c r="C8037" s="85"/>
      <c r="D8037" s="85"/>
      <c r="E8037" s="85"/>
      <c r="F8037" s="85"/>
      <c r="G8037" s="85"/>
      <c r="H8037" s="85"/>
    </row>
    <row r="8038" spans="1:8">
      <c r="A8038" s="85"/>
      <c r="B8038" s="85"/>
      <c r="C8038" s="85"/>
      <c r="D8038" s="85"/>
      <c r="E8038" s="85"/>
      <c r="F8038" s="85"/>
      <c r="G8038" s="85"/>
      <c r="H8038" s="85"/>
    </row>
    <row r="8039" spans="1:8">
      <c r="A8039" s="85"/>
      <c r="B8039" s="85"/>
      <c r="C8039" s="85"/>
      <c r="D8039" s="85"/>
      <c r="E8039" s="85"/>
      <c r="F8039" s="85"/>
      <c r="G8039" s="85"/>
      <c r="H8039" s="85"/>
    </row>
    <row r="8040" spans="1:8">
      <c r="A8040" s="85"/>
      <c r="B8040" s="85"/>
      <c r="C8040" s="85"/>
      <c r="D8040" s="85"/>
      <c r="E8040" s="85"/>
      <c r="F8040" s="85"/>
      <c r="G8040" s="85"/>
      <c r="H8040" s="85"/>
    </row>
    <row r="8041" spans="1:8">
      <c r="A8041" s="85"/>
      <c r="B8041" s="85"/>
      <c r="C8041" s="85"/>
      <c r="D8041" s="85"/>
      <c r="E8041" s="85"/>
      <c r="F8041" s="85"/>
      <c r="G8041" s="85"/>
      <c r="H8041" s="85"/>
    </row>
    <row r="8042" spans="1:8">
      <c r="A8042" s="85"/>
      <c r="B8042" s="85"/>
      <c r="C8042" s="85"/>
      <c r="D8042" s="85"/>
      <c r="E8042" s="85"/>
      <c r="F8042" s="85"/>
      <c r="G8042" s="85"/>
      <c r="H8042" s="85"/>
    </row>
    <row r="8043" spans="1:8">
      <c r="A8043" s="85"/>
      <c r="B8043" s="85"/>
      <c r="C8043" s="85"/>
      <c r="D8043" s="85"/>
      <c r="E8043" s="85"/>
      <c r="F8043" s="85"/>
      <c r="G8043" s="85"/>
      <c r="H8043" s="85"/>
    </row>
    <row r="8044" spans="1:8">
      <c r="A8044" s="85"/>
      <c r="B8044" s="85"/>
      <c r="C8044" s="85"/>
      <c r="D8044" s="85"/>
      <c r="E8044" s="85"/>
      <c r="F8044" s="85"/>
      <c r="G8044" s="85"/>
      <c r="H8044" s="85"/>
    </row>
    <row r="8045" spans="1:8">
      <c r="A8045" s="85"/>
      <c r="B8045" s="85"/>
      <c r="C8045" s="85"/>
      <c r="D8045" s="85"/>
      <c r="E8045" s="85"/>
      <c r="F8045" s="85"/>
      <c r="G8045" s="85"/>
      <c r="H8045" s="85"/>
    </row>
    <row r="8046" spans="1:8">
      <c r="A8046" s="85"/>
      <c r="B8046" s="85"/>
      <c r="C8046" s="85"/>
      <c r="D8046" s="85"/>
      <c r="E8046" s="85"/>
      <c r="F8046" s="85"/>
      <c r="G8046" s="85"/>
      <c r="H8046" s="85"/>
    </row>
    <row r="8047" spans="1:8">
      <c r="A8047" s="85"/>
      <c r="B8047" s="85"/>
      <c r="C8047" s="85"/>
      <c r="D8047" s="85"/>
      <c r="E8047" s="85"/>
      <c r="F8047" s="85"/>
      <c r="G8047" s="85"/>
      <c r="H8047" s="85"/>
    </row>
    <row r="8048" spans="1:8">
      <c r="A8048" s="85"/>
      <c r="B8048" s="85"/>
      <c r="C8048" s="85"/>
      <c r="D8048" s="85"/>
      <c r="E8048" s="85"/>
      <c r="F8048" s="85"/>
      <c r="G8048" s="85"/>
      <c r="H8048" s="85"/>
    </row>
    <row r="8049" spans="1:8">
      <c r="A8049" s="85"/>
      <c r="B8049" s="85"/>
      <c r="C8049" s="85"/>
      <c r="D8049" s="85"/>
      <c r="E8049" s="85"/>
      <c r="F8049" s="85"/>
      <c r="G8049" s="85"/>
      <c r="H8049" s="85"/>
    </row>
    <row r="8050" spans="1:8">
      <c r="A8050" s="85"/>
      <c r="B8050" s="85"/>
      <c r="C8050" s="85"/>
      <c r="D8050" s="85"/>
      <c r="E8050" s="85"/>
      <c r="F8050" s="85"/>
      <c r="G8050" s="85"/>
      <c r="H8050" s="85"/>
    </row>
    <row r="8051" spans="1:8">
      <c r="A8051" s="85"/>
      <c r="B8051" s="85"/>
      <c r="C8051" s="85"/>
      <c r="D8051" s="85"/>
      <c r="E8051" s="85"/>
      <c r="F8051" s="85"/>
      <c r="G8051" s="85"/>
      <c r="H8051" s="85"/>
    </row>
    <row r="8052" spans="1:8">
      <c r="A8052" s="85"/>
      <c r="B8052" s="85"/>
      <c r="C8052" s="85"/>
      <c r="D8052" s="85"/>
      <c r="E8052" s="85"/>
      <c r="F8052" s="85"/>
      <c r="G8052" s="85"/>
      <c r="H8052" s="85"/>
    </row>
    <row r="8053" spans="1:8">
      <c r="A8053" s="85"/>
      <c r="B8053" s="85"/>
      <c r="C8053" s="85"/>
      <c r="D8053" s="85"/>
      <c r="E8053" s="85"/>
      <c r="F8053" s="85"/>
      <c r="G8053" s="85"/>
      <c r="H8053" s="85"/>
    </row>
    <row r="8054" spans="1:8">
      <c r="A8054" s="85"/>
      <c r="B8054" s="85"/>
      <c r="C8054" s="85"/>
      <c r="D8054" s="85"/>
      <c r="E8054" s="85"/>
      <c r="F8054" s="85"/>
      <c r="G8054" s="85"/>
      <c r="H8054" s="85"/>
    </row>
    <row r="8055" spans="1:8">
      <c r="A8055" s="85"/>
      <c r="B8055" s="85"/>
      <c r="C8055" s="85"/>
      <c r="D8055" s="85"/>
      <c r="E8055" s="85"/>
      <c r="F8055" s="85"/>
      <c r="G8055" s="85"/>
      <c r="H8055" s="85"/>
    </row>
    <row r="8056" spans="1:8">
      <c r="A8056" s="85"/>
      <c r="B8056" s="85"/>
      <c r="C8056" s="85"/>
      <c r="D8056" s="85"/>
      <c r="E8056" s="85"/>
      <c r="F8056" s="85"/>
      <c r="G8056" s="85"/>
      <c r="H8056" s="85"/>
    </row>
    <row r="8057" spans="1:8">
      <c r="A8057" s="85"/>
      <c r="B8057" s="85"/>
      <c r="C8057" s="85"/>
      <c r="D8057" s="85"/>
      <c r="E8057" s="85"/>
      <c r="F8057" s="85"/>
      <c r="G8057" s="85"/>
      <c r="H8057" s="85"/>
    </row>
    <row r="8058" spans="1:8">
      <c r="A8058" s="85"/>
      <c r="B8058" s="85"/>
      <c r="C8058" s="85"/>
      <c r="D8058" s="85"/>
      <c r="E8058" s="85"/>
      <c r="F8058" s="85"/>
      <c r="G8058" s="85"/>
      <c r="H8058" s="85"/>
    </row>
    <row r="8059" spans="1:8">
      <c r="A8059" s="85"/>
      <c r="B8059" s="85"/>
      <c r="C8059" s="85"/>
      <c r="D8059" s="85"/>
      <c r="E8059" s="85"/>
      <c r="F8059" s="85"/>
      <c r="G8059" s="85"/>
      <c r="H8059" s="85"/>
    </row>
    <row r="8060" spans="1:8">
      <c r="A8060" s="85"/>
      <c r="B8060" s="85"/>
      <c r="C8060" s="85"/>
      <c r="D8060" s="85"/>
      <c r="E8060" s="85"/>
      <c r="F8060" s="85"/>
      <c r="G8060" s="85"/>
      <c r="H8060" s="85"/>
    </row>
    <row r="8061" spans="1:8">
      <c r="A8061" s="85"/>
      <c r="B8061" s="85"/>
      <c r="C8061" s="85"/>
      <c r="D8061" s="85"/>
      <c r="E8061" s="85"/>
      <c r="F8061" s="85"/>
      <c r="G8061" s="85"/>
      <c r="H8061" s="85"/>
    </row>
    <row r="8062" spans="1:8">
      <c r="A8062" s="85"/>
      <c r="B8062" s="85"/>
      <c r="C8062" s="85"/>
      <c r="D8062" s="85"/>
      <c r="E8062" s="85"/>
      <c r="F8062" s="85"/>
      <c r="G8062" s="85"/>
      <c r="H8062" s="85"/>
    </row>
    <row r="8063" spans="1:8">
      <c r="A8063" s="85"/>
      <c r="B8063" s="85"/>
      <c r="C8063" s="85"/>
      <c r="D8063" s="85"/>
      <c r="E8063" s="85"/>
      <c r="F8063" s="85"/>
      <c r="G8063" s="85"/>
      <c r="H8063" s="85"/>
    </row>
    <row r="8064" spans="1:8">
      <c r="A8064" s="85"/>
      <c r="B8064" s="85"/>
      <c r="C8064" s="85"/>
      <c r="D8064" s="85"/>
      <c r="E8064" s="85"/>
      <c r="F8064" s="85"/>
      <c r="G8064" s="85"/>
      <c r="H8064" s="85"/>
    </row>
    <row r="8065" spans="1:8">
      <c r="A8065" s="85"/>
      <c r="B8065" s="85"/>
      <c r="C8065" s="85"/>
      <c r="D8065" s="85"/>
      <c r="E8065" s="85"/>
      <c r="F8065" s="85"/>
      <c r="G8065" s="85"/>
      <c r="H8065" s="85"/>
    </row>
    <row r="8066" spans="1:8">
      <c r="A8066" s="85"/>
      <c r="B8066" s="85"/>
      <c r="C8066" s="85"/>
      <c r="D8066" s="85"/>
      <c r="E8066" s="85"/>
      <c r="F8066" s="85"/>
      <c r="G8066" s="85"/>
      <c r="H8066" s="85"/>
    </row>
    <row r="8067" spans="1:8">
      <c r="A8067" s="85"/>
      <c r="B8067" s="85"/>
      <c r="C8067" s="85"/>
      <c r="D8067" s="85"/>
      <c r="E8067" s="85"/>
      <c r="F8067" s="85"/>
      <c r="G8067" s="85"/>
      <c r="H8067" s="85"/>
    </row>
    <row r="8068" spans="1:8">
      <c r="A8068" s="85"/>
      <c r="B8068" s="85"/>
      <c r="C8068" s="85"/>
      <c r="D8068" s="85"/>
      <c r="E8068" s="85"/>
      <c r="F8068" s="85"/>
      <c r="G8068" s="85"/>
      <c r="H8068" s="85"/>
    </row>
    <row r="8069" spans="1:8">
      <c r="A8069" s="85"/>
      <c r="B8069" s="85"/>
      <c r="C8069" s="85"/>
      <c r="D8069" s="85"/>
      <c r="E8069" s="85"/>
      <c r="F8069" s="85"/>
      <c r="G8069" s="85"/>
      <c r="H8069" s="85"/>
    </row>
    <row r="8070" spans="1:8">
      <c r="A8070" s="85"/>
      <c r="B8070" s="85"/>
      <c r="C8070" s="85"/>
      <c r="D8070" s="85"/>
      <c r="E8070" s="85"/>
      <c r="F8070" s="85"/>
      <c r="G8070" s="85"/>
      <c r="H8070" s="85"/>
    </row>
    <row r="8071" spans="1:8">
      <c r="A8071" s="85"/>
      <c r="B8071" s="85"/>
      <c r="C8071" s="85"/>
      <c r="D8071" s="85"/>
      <c r="E8071" s="85"/>
      <c r="F8071" s="85"/>
      <c r="G8071" s="85"/>
      <c r="H8071" s="85"/>
    </row>
    <row r="8072" spans="1:8">
      <c r="A8072" s="85"/>
      <c r="B8072" s="85"/>
      <c r="C8072" s="85"/>
      <c r="D8072" s="85"/>
      <c r="E8072" s="85"/>
      <c r="F8072" s="85"/>
      <c r="G8072" s="85"/>
      <c r="H8072" s="85"/>
    </row>
    <row r="8073" spans="1:8">
      <c r="A8073" s="85"/>
      <c r="B8073" s="85"/>
      <c r="C8073" s="85"/>
      <c r="D8073" s="85"/>
      <c r="E8073" s="85"/>
      <c r="F8073" s="85"/>
      <c r="G8073" s="85"/>
      <c r="H8073" s="85"/>
    </row>
    <row r="8074" spans="1:8">
      <c r="A8074" s="85"/>
      <c r="B8074" s="85"/>
      <c r="C8074" s="85"/>
      <c r="D8074" s="85"/>
      <c r="E8074" s="85"/>
      <c r="F8074" s="85"/>
      <c r="G8074" s="85"/>
      <c r="H8074" s="85"/>
    </row>
    <row r="8075" spans="1:8">
      <c r="A8075" s="85"/>
      <c r="B8075" s="85"/>
      <c r="C8075" s="85"/>
      <c r="D8075" s="85"/>
      <c r="E8075" s="85"/>
      <c r="F8075" s="85"/>
      <c r="G8075" s="85"/>
      <c r="H8075" s="85"/>
    </row>
    <row r="8076" spans="1:8">
      <c r="A8076" s="85"/>
      <c r="B8076" s="85"/>
      <c r="C8076" s="85"/>
      <c r="D8076" s="85"/>
      <c r="E8076" s="85"/>
      <c r="F8076" s="85"/>
      <c r="G8076" s="85"/>
      <c r="H8076" s="85"/>
    </row>
    <row r="8077" spans="1:8">
      <c r="A8077" s="85"/>
      <c r="B8077" s="85"/>
      <c r="C8077" s="85"/>
      <c r="D8077" s="85"/>
      <c r="E8077" s="85"/>
      <c r="F8077" s="85"/>
      <c r="G8077" s="85"/>
      <c r="H8077" s="85"/>
    </row>
    <row r="8078" spans="1:8">
      <c r="A8078" s="85"/>
      <c r="B8078" s="85"/>
      <c r="C8078" s="85"/>
      <c r="D8078" s="85"/>
      <c r="E8078" s="85"/>
      <c r="F8078" s="85"/>
      <c r="G8078" s="85"/>
      <c r="H8078" s="85"/>
    </row>
    <row r="8079" spans="1:8">
      <c r="A8079" s="85"/>
      <c r="B8079" s="85"/>
      <c r="C8079" s="85"/>
      <c r="D8079" s="85"/>
      <c r="E8079" s="85"/>
      <c r="F8079" s="85"/>
      <c r="G8079" s="85"/>
      <c r="H8079" s="85"/>
    </row>
    <row r="8080" spans="1:8">
      <c r="A8080" s="85"/>
      <c r="B8080" s="85"/>
      <c r="C8080" s="85"/>
      <c r="D8080" s="85"/>
      <c r="E8080" s="85"/>
      <c r="F8080" s="85"/>
      <c r="G8080" s="85"/>
      <c r="H8080" s="85"/>
    </row>
    <row r="8081" spans="1:8">
      <c r="A8081" s="85"/>
      <c r="B8081" s="85"/>
      <c r="C8081" s="85"/>
      <c r="D8081" s="85"/>
      <c r="E8081" s="85"/>
      <c r="F8081" s="85"/>
      <c r="G8081" s="85"/>
      <c r="H8081" s="85"/>
    </row>
    <row r="8082" spans="1:8">
      <c r="A8082" s="85"/>
      <c r="B8082" s="85"/>
      <c r="C8082" s="85"/>
      <c r="D8082" s="85"/>
      <c r="E8082" s="85"/>
      <c r="F8082" s="85"/>
      <c r="G8082" s="85"/>
      <c r="H8082" s="85"/>
    </row>
    <row r="8083" spans="1:8">
      <c r="A8083" s="85"/>
      <c r="B8083" s="85"/>
      <c r="C8083" s="85"/>
      <c r="D8083" s="85"/>
      <c r="E8083" s="85"/>
      <c r="F8083" s="85"/>
      <c r="G8083" s="85"/>
      <c r="H8083" s="85"/>
    </row>
    <row r="8084" spans="1:8">
      <c r="A8084" s="85"/>
      <c r="B8084" s="85"/>
      <c r="C8084" s="85"/>
      <c r="D8084" s="85"/>
      <c r="E8084" s="85"/>
      <c r="F8084" s="85"/>
      <c r="G8084" s="85"/>
      <c r="H8084" s="85"/>
    </row>
    <row r="8085" spans="1:8">
      <c r="A8085" s="85"/>
      <c r="B8085" s="85"/>
      <c r="C8085" s="85"/>
      <c r="D8085" s="85"/>
      <c r="E8085" s="85"/>
      <c r="F8085" s="85"/>
      <c r="G8085" s="85"/>
      <c r="H8085" s="85"/>
    </row>
    <row r="8086" spans="1:8">
      <c r="A8086" s="85"/>
      <c r="B8086" s="85"/>
      <c r="C8086" s="85"/>
      <c r="D8086" s="85"/>
      <c r="E8086" s="85"/>
      <c r="F8086" s="85"/>
      <c r="G8086" s="85"/>
      <c r="H8086" s="85"/>
    </row>
    <row r="8087" spans="1:8">
      <c r="A8087" s="85"/>
      <c r="B8087" s="85"/>
      <c r="C8087" s="85"/>
      <c r="D8087" s="85"/>
      <c r="E8087" s="85"/>
      <c r="F8087" s="85"/>
      <c r="G8087" s="85"/>
      <c r="H8087" s="85"/>
    </row>
    <row r="8088" spans="1:8">
      <c r="A8088" s="85"/>
      <c r="B8088" s="85"/>
      <c r="C8088" s="85"/>
      <c r="D8088" s="85"/>
      <c r="E8088" s="85"/>
      <c r="F8088" s="85"/>
      <c r="G8088" s="85"/>
      <c r="H8088" s="85"/>
    </row>
    <row r="8089" spans="1:8">
      <c r="A8089" s="85"/>
      <c r="B8089" s="85"/>
      <c r="C8089" s="85"/>
      <c r="D8089" s="85"/>
      <c r="E8089" s="85"/>
      <c r="F8089" s="85"/>
      <c r="G8089" s="85"/>
      <c r="H8089" s="85"/>
    </row>
    <row r="8090" spans="1:8">
      <c r="A8090" s="85"/>
      <c r="B8090" s="85"/>
      <c r="C8090" s="85"/>
      <c r="D8090" s="85"/>
      <c r="E8090" s="85"/>
      <c r="F8090" s="85"/>
      <c r="G8090" s="85"/>
      <c r="H8090" s="85"/>
    </row>
    <row r="8091" spans="1:8">
      <c r="A8091" s="85"/>
      <c r="B8091" s="85"/>
      <c r="C8091" s="85"/>
      <c r="D8091" s="85"/>
      <c r="E8091" s="85"/>
      <c r="F8091" s="85"/>
      <c r="G8091" s="85"/>
      <c r="H8091" s="85"/>
    </row>
    <row r="8092" spans="1:8">
      <c r="A8092" s="85"/>
      <c r="B8092" s="85"/>
      <c r="C8092" s="85"/>
      <c r="D8092" s="85"/>
      <c r="E8092" s="85"/>
      <c r="F8092" s="85"/>
      <c r="G8092" s="85"/>
      <c r="H8092" s="85"/>
    </row>
    <row r="8093" spans="1:8">
      <c r="A8093" s="85"/>
      <c r="B8093" s="85"/>
      <c r="C8093" s="85"/>
      <c r="D8093" s="85"/>
      <c r="E8093" s="85"/>
      <c r="F8093" s="85"/>
      <c r="G8093" s="85"/>
      <c r="H8093" s="85"/>
    </row>
    <row r="8094" spans="1:8">
      <c r="A8094" s="85"/>
      <c r="B8094" s="85"/>
      <c r="C8094" s="85"/>
      <c r="D8094" s="85"/>
      <c r="E8094" s="85"/>
      <c r="F8094" s="85"/>
      <c r="G8094" s="85"/>
      <c r="H8094" s="85"/>
    </row>
    <row r="8095" spans="1:8">
      <c r="A8095" s="85"/>
      <c r="B8095" s="85"/>
      <c r="C8095" s="85"/>
      <c r="D8095" s="85"/>
      <c r="E8095" s="85"/>
      <c r="F8095" s="85"/>
      <c r="G8095" s="85"/>
      <c r="H8095" s="85"/>
    </row>
    <row r="8096" spans="1:8">
      <c r="A8096" s="85"/>
      <c r="B8096" s="85"/>
      <c r="C8096" s="85"/>
      <c r="D8096" s="85"/>
      <c r="E8096" s="85"/>
      <c r="F8096" s="85"/>
      <c r="G8096" s="85"/>
      <c r="H8096" s="85"/>
    </row>
    <row r="8097" spans="1:8">
      <c r="A8097" s="85"/>
      <c r="B8097" s="85"/>
      <c r="C8097" s="85"/>
      <c r="D8097" s="85"/>
      <c r="E8097" s="85"/>
      <c r="F8097" s="85"/>
      <c r="G8097" s="85"/>
      <c r="H8097" s="85"/>
    </row>
    <row r="8098" spans="1:8">
      <c r="A8098" s="85"/>
      <c r="B8098" s="85"/>
      <c r="C8098" s="85"/>
      <c r="D8098" s="85"/>
      <c r="E8098" s="85"/>
      <c r="F8098" s="85"/>
      <c r="G8098" s="85"/>
      <c r="H8098" s="85"/>
    </row>
    <row r="8099" spans="1:8">
      <c r="A8099" s="85"/>
      <c r="B8099" s="85"/>
      <c r="C8099" s="85"/>
      <c r="D8099" s="85"/>
      <c r="E8099" s="85"/>
      <c r="F8099" s="85"/>
      <c r="G8099" s="85"/>
      <c r="H8099" s="85"/>
    </row>
    <row r="8100" spans="1:8">
      <c r="A8100" s="85"/>
      <c r="B8100" s="85"/>
      <c r="C8100" s="85"/>
      <c r="D8100" s="85"/>
      <c r="E8100" s="85"/>
      <c r="F8100" s="85"/>
      <c r="G8100" s="85"/>
      <c r="H8100" s="85"/>
    </row>
    <row r="8101" spans="1:8">
      <c r="A8101" s="85"/>
      <c r="B8101" s="85"/>
      <c r="C8101" s="85"/>
      <c r="D8101" s="85"/>
      <c r="E8101" s="85"/>
      <c r="F8101" s="85"/>
      <c r="G8101" s="85"/>
      <c r="H8101" s="85"/>
    </row>
    <row r="8102" spans="1:8">
      <c r="A8102" s="85"/>
      <c r="B8102" s="85"/>
      <c r="C8102" s="85"/>
      <c r="D8102" s="85"/>
      <c r="E8102" s="85"/>
      <c r="F8102" s="85"/>
      <c r="G8102" s="85"/>
      <c r="H8102" s="85"/>
    </row>
    <row r="8103" spans="1:8">
      <c r="A8103" s="85"/>
      <c r="B8103" s="85"/>
      <c r="C8103" s="85"/>
      <c r="D8103" s="85"/>
      <c r="E8103" s="85"/>
      <c r="F8103" s="85"/>
      <c r="G8103" s="85"/>
      <c r="H8103" s="85"/>
    </row>
    <row r="8104" spans="1:8">
      <c r="A8104" s="85"/>
      <c r="B8104" s="85"/>
      <c r="C8104" s="85"/>
      <c r="D8104" s="85"/>
      <c r="E8104" s="85"/>
      <c r="F8104" s="85"/>
      <c r="G8104" s="85"/>
      <c r="H8104" s="85"/>
    </row>
    <row r="8105" spans="1:8">
      <c r="A8105" s="85"/>
      <c r="B8105" s="85"/>
      <c r="C8105" s="85"/>
      <c r="D8105" s="85"/>
      <c r="E8105" s="85"/>
      <c r="F8105" s="85"/>
      <c r="G8105" s="85"/>
      <c r="H8105" s="85"/>
    </row>
    <row r="8106" spans="1:8">
      <c r="A8106" s="85"/>
      <c r="B8106" s="85"/>
      <c r="C8106" s="85"/>
      <c r="D8106" s="85"/>
      <c r="E8106" s="85"/>
      <c r="F8106" s="85"/>
      <c r="G8106" s="85"/>
      <c r="H8106" s="85"/>
    </row>
    <row r="8107" spans="1:8">
      <c r="A8107" s="85"/>
      <c r="B8107" s="85"/>
      <c r="C8107" s="85"/>
      <c r="D8107" s="85"/>
      <c r="E8107" s="85"/>
      <c r="F8107" s="85"/>
      <c r="G8107" s="85"/>
      <c r="H8107" s="85"/>
    </row>
    <row r="8108" spans="1:8">
      <c r="A8108" s="85"/>
      <c r="B8108" s="85"/>
      <c r="C8108" s="85"/>
      <c r="D8108" s="85"/>
      <c r="E8108" s="85"/>
      <c r="F8108" s="85"/>
      <c r="G8108" s="85"/>
      <c r="H8108" s="85"/>
    </row>
    <row r="8109" spans="1:8">
      <c r="A8109" s="85"/>
      <c r="B8109" s="85"/>
      <c r="C8109" s="85"/>
      <c r="D8109" s="85"/>
      <c r="E8109" s="85"/>
      <c r="F8109" s="85"/>
      <c r="G8109" s="85"/>
      <c r="H8109" s="85"/>
    </row>
    <row r="8110" spans="1:8">
      <c r="A8110" s="85"/>
      <c r="B8110" s="85"/>
      <c r="C8110" s="85"/>
      <c r="D8110" s="85"/>
      <c r="E8110" s="85"/>
      <c r="F8110" s="85"/>
      <c r="G8110" s="85"/>
      <c r="H8110" s="85"/>
    </row>
    <row r="8111" spans="1:8">
      <c r="A8111" s="85"/>
      <c r="B8111" s="85"/>
      <c r="C8111" s="85"/>
      <c r="D8111" s="85"/>
      <c r="E8111" s="85"/>
      <c r="F8111" s="85"/>
      <c r="G8111" s="85"/>
      <c r="H8111" s="85"/>
    </row>
    <row r="8112" spans="1:8">
      <c r="A8112" s="85"/>
      <c r="B8112" s="85"/>
      <c r="C8112" s="85"/>
      <c r="D8112" s="85"/>
      <c r="E8112" s="85"/>
      <c r="F8112" s="85"/>
      <c r="G8112" s="85"/>
      <c r="H8112" s="85"/>
    </row>
    <row r="8113" spans="1:8">
      <c r="A8113" s="85"/>
      <c r="B8113" s="85"/>
      <c r="C8113" s="85"/>
      <c r="D8113" s="85"/>
      <c r="E8113" s="85"/>
      <c r="F8113" s="85"/>
      <c r="G8113" s="85"/>
      <c r="H8113" s="85"/>
    </row>
    <row r="8114" spans="1:8">
      <c r="A8114" s="85"/>
      <c r="B8114" s="85"/>
      <c r="C8114" s="85"/>
      <c r="D8114" s="85"/>
      <c r="E8114" s="85"/>
      <c r="F8114" s="85"/>
      <c r="G8114" s="85"/>
      <c r="H8114" s="85"/>
    </row>
    <row r="8115" spans="1:8">
      <c r="A8115" s="85"/>
      <c r="B8115" s="85"/>
      <c r="C8115" s="85"/>
      <c r="D8115" s="85"/>
      <c r="E8115" s="85"/>
      <c r="F8115" s="85"/>
      <c r="G8115" s="85"/>
      <c r="H8115" s="85"/>
    </row>
    <row r="8116" spans="1:8">
      <c r="A8116" s="85"/>
      <c r="B8116" s="85"/>
      <c r="C8116" s="85"/>
      <c r="D8116" s="85"/>
      <c r="E8116" s="85"/>
      <c r="F8116" s="85"/>
      <c r="G8116" s="85"/>
      <c r="H8116" s="85"/>
    </row>
    <row r="8117" spans="1:8">
      <c r="A8117" s="85"/>
      <c r="B8117" s="85"/>
      <c r="C8117" s="85"/>
      <c r="D8117" s="85"/>
      <c r="E8117" s="85"/>
      <c r="F8117" s="85"/>
      <c r="G8117" s="85"/>
      <c r="H8117" s="85"/>
    </row>
    <row r="8118" spans="1:8">
      <c r="A8118" s="85"/>
      <c r="B8118" s="85"/>
      <c r="C8118" s="85"/>
      <c r="D8118" s="85"/>
      <c r="E8118" s="85"/>
      <c r="F8118" s="85"/>
      <c r="G8118" s="85"/>
      <c r="H8118" s="85"/>
    </row>
    <row r="8119" spans="1:8">
      <c r="A8119" s="85"/>
      <c r="B8119" s="85"/>
      <c r="C8119" s="85"/>
      <c r="D8119" s="85"/>
      <c r="E8119" s="85"/>
      <c r="F8119" s="85"/>
      <c r="G8119" s="85"/>
      <c r="H8119" s="85"/>
    </row>
    <row r="8120" spans="1:8">
      <c r="A8120" s="85"/>
      <c r="B8120" s="85"/>
      <c r="C8120" s="85"/>
      <c r="D8120" s="85"/>
      <c r="E8120" s="85"/>
      <c r="F8120" s="85"/>
      <c r="G8120" s="85"/>
      <c r="H8120" s="85"/>
    </row>
    <row r="8121" spans="1:8">
      <c r="A8121" s="85"/>
      <c r="B8121" s="85"/>
      <c r="C8121" s="85"/>
      <c r="D8121" s="85"/>
      <c r="E8121" s="85"/>
      <c r="F8121" s="85"/>
      <c r="G8121" s="85"/>
      <c r="H8121" s="85"/>
    </row>
    <row r="8122" spans="1:8">
      <c r="A8122" s="85"/>
      <c r="B8122" s="85"/>
      <c r="C8122" s="85"/>
      <c r="D8122" s="85"/>
      <c r="E8122" s="85"/>
      <c r="F8122" s="85"/>
      <c r="G8122" s="85"/>
      <c r="H8122" s="85"/>
    </row>
    <row r="8123" spans="1:8">
      <c r="A8123" s="85"/>
      <c r="B8123" s="85"/>
      <c r="C8123" s="85"/>
      <c r="D8123" s="85"/>
      <c r="E8123" s="85"/>
      <c r="F8123" s="85"/>
      <c r="G8123" s="85"/>
      <c r="H8123" s="85"/>
    </row>
    <row r="8124" spans="1:8">
      <c r="A8124" s="85"/>
      <c r="B8124" s="85"/>
      <c r="C8124" s="85"/>
      <c r="D8124" s="85"/>
      <c r="E8124" s="85"/>
      <c r="F8124" s="85"/>
      <c r="G8124" s="85"/>
      <c r="H8124" s="85"/>
    </row>
    <row r="8125" spans="1:8">
      <c r="A8125" s="85"/>
      <c r="B8125" s="85"/>
      <c r="C8125" s="85"/>
      <c r="D8125" s="85"/>
      <c r="E8125" s="85"/>
      <c r="F8125" s="85"/>
      <c r="G8125" s="85"/>
      <c r="H8125" s="85"/>
    </row>
    <row r="8126" spans="1:8">
      <c r="A8126" s="85"/>
      <c r="B8126" s="85"/>
      <c r="C8126" s="85"/>
      <c r="D8126" s="85"/>
      <c r="E8126" s="85"/>
      <c r="F8126" s="85"/>
      <c r="G8126" s="85"/>
      <c r="H8126" s="85"/>
    </row>
    <row r="8127" spans="1:8">
      <c r="A8127" s="85"/>
      <c r="B8127" s="85"/>
      <c r="C8127" s="85"/>
      <c r="D8127" s="85"/>
      <c r="E8127" s="85"/>
      <c r="F8127" s="85"/>
      <c r="G8127" s="85"/>
      <c r="H8127" s="85"/>
    </row>
    <row r="8128" spans="1:8">
      <c r="A8128" s="85"/>
      <c r="B8128" s="85"/>
      <c r="C8128" s="85"/>
      <c r="D8128" s="85"/>
      <c r="E8128" s="85"/>
      <c r="F8128" s="85"/>
      <c r="G8128" s="85"/>
      <c r="H8128" s="85"/>
    </row>
    <row r="8129" spans="1:8">
      <c r="A8129" s="85"/>
      <c r="B8129" s="85"/>
      <c r="C8129" s="85"/>
      <c r="D8129" s="85"/>
      <c r="E8129" s="85"/>
      <c r="F8129" s="85"/>
      <c r="G8129" s="85"/>
      <c r="H8129" s="85"/>
    </row>
    <row r="8130" spans="1:8">
      <c r="A8130" s="85"/>
      <c r="B8130" s="85"/>
      <c r="C8130" s="85"/>
      <c r="D8130" s="85"/>
      <c r="E8130" s="85"/>
      <c r="F8130" s="85"/>
      <c r="G8130" s="85"/>
      <c r="H8130" s="85"/>
    </row>
    <row r="8131" spans="1:8">
      <c r="A8131" s="85"/>
      <c r="B8131" s="85"/>
      <c r="C8131" s="85"/>
      <c r="D8131" s="85"/>
      <c r="E8131" s="85"/>
      <c r="F8131" s="85"/>
      <c r="G8131" s="85"/>
      <c r="H8131" s="85"/>
    </row>
    <row r="8132" spans="1:8">
      <c r="A8132" s="85"/>
      <c r="B8132" s="85"/>
      <c r="C8132" s="85"/>
      <c r="D8132" s="85"/>
      <c r="E8132" s="85"/>
      <c r="F8132" s="85"/>
      <c r="G8132" s="85"/>
      <c r="H8132" s="85"/>
    </row>
    <row r="8133" spans="1:8">
      <c r="A8133" s="85"/>
      <c r="B8133" s="85"/>
      <c r="C8133" s="85"/>
      <c r="D8133" s="85"/>
      <c r="E8133" s="85"/>
      <c r="F8133" s="85"/>
      <c r="G8133" s="85"/>
      <c r="H8133" s="85"/>
    </row>
    <row r="8134" spans="1:8">
      <c r="A8134" s="85"/>
      <c r="B8134" s="85"/>
      <c r="C8134" s="85"/>
      <c r="D8134" s="85"/>
      <c r="E8134" s="85"/>
      <c r="F8134" s="85"/>
      <c r="G8134" s="85"/>
      <c r="H8134" s="85"/>
    </row>
    <row r="8135" spans="1:8">
      <c r="A8135" s="85"/>
      <c r="B8135" s="85"/>
      <c r="C8135" s="85"/>
      <c r="D8135" s="85"/>
      <c r="E8135" s="85"/>
      <c r="F8135" s="85"/>
      <c r="G8135" s="85"/>
      <c r="H8135" s="85"/>
    </row>
    <row r="8136" spans="1:8">
      <c r="A8136" s="85"/>
      <c r="B8136" s="85"/>
      <c r="C8136" s="85"/>
      <c r="D8136" s="85"/>
      <c r="E8136" s="85"/>
      <c r="F8136" s="85"/>
      <c r="G8136" s="85"/>
      <c r="H8136" s="85"/>
    </row>
    <row r="8137" spans="1:8">
      <c r="A8137" s="85"/>
      <c r="B8137" s="85"/>
      <c r="C8137" s="85"/>
      <c r="D8137" s="85"/>
      <c r="E8137" s="85"/>
      <c r="F8137" s="85"/>
      <c r="G8137" s="85"/>
      <c r="H8137" s="85"/>
    </row>
    <row r="8138" spans="1:8">
      <c r="A8138" s="85"/>
      <c r="B8138" s="85"/>
      <c r="C8138" s="85"/>
      <c r="D8138" s="85"/>
      <c r="E8138" s="85"/>
      <c r="F8138" s="85"/>
      <c r="G8138" s="85"/>
      <c r="H8138" s="85"/>
    </row>
    <row r="8139" spans="1:8">
      <c r="A8139" s="85"/>
      <c r="B8139" s="85"/>
      <c r="C8139" s="85"/>
      <c r="D8139" s="85"/>
      <c r="E8139" s="85"/>
      <c r="F8139" s="85"/>
      <c r="G8139" s="85"/>
      <c r="H8139" s="85"/>
    </row>
    <row r="8140" spans="1:8">
      <c r="A8140" s="85"/>
      <c r="B8140" s="85"/>
      <c r="C8140" s="85"/>
      <c r="D8140" s="85"/>
      <c r="E8140" s="85"/>
      <c r="F8140" s="85"/>
      <c r="G8140" s="85"/>
      <c r="H8140" s="85"/>
    </row>
    <row r="8141" spans="1:8">
      <c r="A8141" s="85"/>
      <c r="B8141" s="85"/>
      <c r="C8141" s="85"/>
      <c r="D8141" s="85"/>
      <c r="E8141" s="85"/>
      <c r="F8141" s="85"/>
      <c r="G8141" s="85"/>
      <c r="H8141" s="85"/>
    </row>
    <row r="8142" spans="1:8">
      <c r="A8142" s="85"/>
      <c r="B8142" s="85"/>
      <c r="C8142" s="85"/>
      <c r="D8142" s="85"/>
      <c r="E8142" s="85"/>
      <c r="F8142" s="85"/>
      <c r="G8142" s="85"/>
      <c r="H8142" s="85"/>
    </row>
    <row r="8143" spans="1:8">
      <c r="A8143" s="85"/>
      <c r="B8143" s="85"/>
      <c r="C8143" s="85"/>
      <c r="D8143" s="85"/>
      <c r="E8143" s="85"/>
      <c r="F8143" s="85"/>
      <c r="G8143" s="85"/>
      <c r="H8143" s="85"/>
    </row>
    <row r="8144" spans="1:8">
      <c r="A8144" s="85"/>
      <c r="B8144" s="85"/>
      <c r="C8144" s="85"/>
      <c r="D8144" s="85"/>
      <c r="E8144" s="85"/>
      <c r="F8144" s="85"/>
      <c r="G8144" s="85"/>
      <c r="H8144" s="85"/>
    </row>
    <row r="8145" spans="1:8">
      <c r="A8145" s="85"/>
      <c r="B8145" s="85"/>
      <c r="C8145" s="85"/>
      <c r="D8145" s="85"/>
      <c r="E8145" s="85"/>
      <c r="F8145" s="85"/>
      <c r="G8145" s="85"/>
      <c r="H8145" s="85"/>
    </row>
    <row r="8146" spans="1:8">
      <c r="A8146" s="85"/>
      <c r="B8146" s="85"/>
      <c r="C8146" s="85"/>
      <c r="D8146" s="85"/>
      <c r="E8146" s="85"/>
      <c r="F8146" s="85"/>
      <c r="G8146" s="85"/>
      <c r="H8146" s="85"/>
    </row>
    <row r="8147" spans="1:8">
      <c r="A8147" s="85"/>
      <c r="B8147" s="85"/>
      <c r="C8147" s="85"/>
      <c r="D8147" s="85"/>
      <c r="E8147" s="85"/>
      <c r="F8147" s="85"/>
      <c r="G8147" s="85"/>
      <c r="H8147" s="85"/>
    </row>
    <row r="8148" spans="1:8">
      <c r="A8148" s="85"/>
      <c r="B8148" s="85"/>
      <c r="C8148" s="85"/>
      <c r="D8148" s="85"/>
      <c r="E8148" s="85"/>
      <c r="F8148" s="85"/>
      <c r="G8148" s="85"/>
      <c r="H8148" s="85"/>
    </row>
    <row r="8149" spans="1:8">
      <c r="A8149" s="85"/>
      <c r="B8149" s="85"/>
      <c r="C8149" s="85"/>
      <c r="D8149" s="85"/>
      <c r="E8149" s="85"/>
      <c r="F8149" s="85"/>
      <c r="G8149" s="85"/>
      <c r="H8149" s="85"/>
    </row>
    <row r="8150" spans="1:8">
      <c r="A8150" s="85"/>
      <c r="B8150" s="85"/>
      <c r="C8150" s="85"/>
      <c r="D8150" s="85"/>
      <c r="E8150" s="85"/>
      <c r="F8150" s="85"/>
      <c r="G8150" s="85"/>
      <c r="H8150" s="85"/>
    </row>
    <row r="8151" spans="1:8">
      <c r="A8151" s="85"/>
      <c r="B8151" s="85"/>
      <c r="C8151" s="85"/>
      <c r="D8151" s="85"/>
      <c r="E8151" s="85"/>
      <c r="F8151" s="85"/>
      <c r="G8151" s="85"/>
      <c r="H8151" s="85"/>
    </row>
    <row r="8152" spans="1:8">
      <c r="A8152" s="85"/>
      <c r="B8152" s="85"/>
      <c r="C8152" s="85"/>
      <c r="D8152" s="85"/>
      <c r="E8152" s="85"/>
      <c r="F8152" s="85"/>
      <c r="G8152" s="85"/>
      <c r="H8152" s="85"/>
    </row>
    <row r="8153" spans="1:8">
      <c r="A8153" s="85"/>
      <c r="B8153" s="85"/>
      <c r="C8153" s="85"/>
      <c r="D8153" s="85"/>
      <c r="E8153" s="85"/>
      <c r="F8153" s="85"/>
      <c r="G8153" s="85"/>
      <c r="H8153" s="85"/>
    </row>
    <row r="8154" spans="1:8">
      <c r="A8154" s="85"/>
      <c r="B8154" s="85"/>
      <c r="C8154" s="85"/>
      <c r="D8154" s="85"/>
      <c r="E8154" s="85"/>
      <c r="F8154" s="85"/>
      <c r="G8154" s="85"/>
      <c r="H8154" s="85"/>
    </row>
    <row r="8155" spans="1:8">
      <c r="A8155" s="85"/>
      <c r="B8155" s="85"/>
      <c r="C8155" s="85"/>
      <c r="D8155" s="85"/>
      <c r="E8155" s="85"/>
      <c r="F8155" s="85"/>
      <c r="G8155" s="85"/>
      <c r="H8155" s="85"/>
    </row>
    <row r="8156" spans="1:8">
      <c r="A8156" s="85"/>
      <c r="B8156" s="85"/>
      <c r="C8156" s="85"/>
      <c r="D8156" s="85"/>
      <c r="E8156" s="85"/>
      <c r="F8156" s="85"/>
      <c r="G8156" s="85"/>
      <c r="H8156" s="85"/>
    </row>
    <row r="8157" spans="1:8">
      <c r="A8157" s="85"/>
      <c r="B8157" s="85"/>
      <c r="C8157" s="85"/>
      <c r="D8157" s="85"/>
      <c r="E8157" s="85"/>
      <c r="F8157" s="85"/>
      <c r="G8157" s="85"/>
      <c r="H8157" s="85"/>
    </row>
    <row r="8158" spans="1:8">
      <c r="A8158" s="85"/>
      <c r="B8158" s="85"/>
      <c r="C8158" s="85"/>
      <c r="D8158" s="85"/>
      <c r="E8158" s="85"/>
      <c r="F8158" s="85"/>
      <c r="G8158" s="85"/>
      <c r="H8158" s="85"/>
    </row>
    <row r="8159" spans="1:8">
      <c r="A8159" s="85"/>
      <c r="B8159" s="85"/>
      <c r="C8159" s="85"/>
      <c r="D8159" s="85"/>
      <c r="E8159" s="85"/>
      <c r="F8159" s="85"/>
      <c r="G8159" s="85"/>
      <c r="H8159" s="85"/>
    </row>
    <row r="8160" spans="1:8">
      <c r="A8160" s="85"/>
      <c r="B8160" s="85"/>
      <c r="C8160" s="85"/>
      <c r="D8160" s="85"/>
      <c r="E8160" s="85"/>
      <c r="F8160" s="85"/>
      <c r="G8160" s="85"/>
      <c r="H8160" s="85"/>
    </row>
    <row r="8161" spans="1:8">
      <c r="A8161" s="85"/>
      <c r="B8161" s="85"/>
      <c r="C8161" s="85"/>
      <c r="D8161" s="85"/>
      <c r="E8161" s="85"/>
      <c r="F8161" s="85"/>
      <c r="G8161" s="85"/>
      <c r="H8161" s="85"/>
    </row>
    <row r="8162" spans="1:8">
      <c r="A8162" s="85"/>
      <c r="B8162" s="85"/>
      <c r="C8162" s="85"/>
      <c r="D8162" s="85"/>
      <c r="E8162" s="85"/>
      <c r="F8162" s="85"/>
      <c r="G8162" s="85"/>
      <c r="H8162" s="85"/>
    </row>
    <row r="8163" spans="1:8">
      <c r="A8163" s="85"/>
      <c r="B8163" s="85"/>
      <c r="C8163" s="85"/>
      <c r="D8163" s="85"/>
      <c r="E8163" s="85"/>
      <c r="F8163" s="85"/>
      <c r="G8163" s="85"/>
      <c r="H8163" s="85"/>
    </row>
    <row r="8164" spans="1:8">
      <c r="A8164" s="85"/>
      <c r="B8164" s="85"/>
      <c r="C8164" s="85"/>
      <c r="D8164" s="85"/>
      <c r="E8164" s="85"/>
      <c r="F8164" s="85"/>
      <c r="G8164" s="85"/>
      <c r="H8164" s="85"/>
    </row>
    <row r="8165" spans="1:8">
      <c r="A8165" s="85"/>
      <c r="B8165" s="85"/>
      <c r="C8165" s="85"/>
      <c r="D8165" s="85"/>
      <c r="E8165" s="85"/>
      <c r="F8165" s="85"/>
      <c r="G8165" s="85"/>
      <c r="H8165" s="85"/>
    </row>
    <row r="8166" spans="1:8">
      <c r="A8166" s="85"/>
      <c r="B8166" s="85"/>
      <c r="C8166" s="85"/>
      <c r="D8166" s="85"/>
      <c r="E8166" s="85"/>
      <c r="F8166" s="85"/>
      <c r="G8166" s="85"/>
      <c r="H8166" s="85"/>
    </row>
    <row r="8167" spans="1:8">
      <c r="A8167" s="85"/>
      <c r="B8167" s="85"/>
      <c r="C8167" s="85"/>
      <c r="D8167" s="85"/>
      <c r="E8167" s="85"/>
      <c r="F8167" s="85"/>
      <c r="G8167" s="85"/>
      <c r="H8167" s="85"/>
    </row>
    <row r="8168" spans="1:8">
      <c r="A8168" s="85"/>
      <c r="B8168" s="85"/>
      <c r="C8168" s="85"/>
      <c r="D8168" s="85"/>
      <c r="E8168" s="85"/>
      <c r="F8168" s="85"/>
      <c r="G8168" s="85"/>
      <c r="H8168" s="85"/>
    </row>
    <row r="8169" spans="1:8">
      <c r="A8169" s="85"/>
      <c r="B8169" s="85"/>
      <c r="C8169" s="85"/>
      <c r="D8169" s="85"/>
      <c r="E8169" s="85"/>
      <c r="F8169" s="85"/>
      <c r="G8169" s="85"/>
      <c r="H8169" s="85"/>
    </row>
    <row r="8170" spans="1:8">
      <c r="A8170" s="85"/>
      <c r="B8170" s="85"/>
      <c r="C8170" s="85"/>
      <c r="D8170" s="85"/>
      <c r="E8170" s="85"/>
      <c r="F8170" s="85"/>
      <c r="G8170" s="85"/>
      <c r="H8170" s="85"/>
    </row>
    <row r="8171" spans="1:8">
      <c r="A8171" s="85"/>
      <c r="B8171" s="85"/>
      <c r="C8171" s="85"/>
      <c r="D8171" s="85"/>
      <c r="E8171" s="85"/>
      <c r="F8171" s="85"/>
      <c r="G8171" s="85"/>
      <c r="H8171" s="85"/>
    </row>
    <row r="8172" spans="1:8">
      <c r="A8172" s="85"/>
      <c r="B8172" s="85"/>
      <c r="C8172" s="85"/>
      <c r="D8172" s="85"/>
      <c r="E8172" s="85"/>
      <c r="F8172" s="85"/>
      <c r="G8172" s="85"/>
      <c r="H8172" s="85"/>
    </row>
    <row r="8173" spans="1:8">
      <c r="A8173" s="85"/>
      <c r="B8173" s="85"/>
      <c r="C8173" s="85"/>
      <c r="D8173" s="85"/>
      <c r="E8173" s="85"/>
      <c r="F8173" s="85"/>
      <c r="G8173" s="85"/>
      <c r="H8173" s="85"/>
    </row>
    <row r="8174" spans="1:8">
      <c r="A8174" s="85"/>
      <c r="B8174" s="85"/>
      <c r="C8174" s="85"/>
      <c r="D8174" s="85"/>
      <c r="E8174" s="85"/>
      <c r="F8174" s="85"/>
      <c r="G8174" s="85"/>
      <c r="H8174" s="85"/>
    </row>
    <row r="8175" spans="1:8">
      <c r="A8175" s="85"/>
      <c r="B8175" s="85"/>
      <c r="C8175" s="85"/>
      <c r="D8175" s="85"/>
      <c r="E8175" s="85"/>
      <c r="F8175" s="85"/>
      <c r="G8175" s="85"/>
      <c r="H8175" s="85"/>
    </row>
    <row r="8176" spans="1:8">
      <c r="A8176" s="85"/>
      <c r="B8176" s="85"/>
      <c r="C8176" s="85"/>
      <c r="D8176" s="85"/>
      <c r="E8176" s="85"/>
      <c r="F8176" s="85"/>
      <c r="G8176" s="85"/>
      <c r="H8176" s="85"/>
    </row>
    <row r="8177" spans="1:8">
      <c r="A8177" s="85"/>
      <c r="B8177" s="85"/>
      <c r="C8177" s="85"/>
      <c r="D8177" s="85"/>
      <c r="E8177" s="85"/>
      <c r="F8177" s="85"/>
      <c r="G8177" s="85"/>
      <c r="H8177" s="85"/>
    </row>
    <row r="8178" spans="1:8">
      <c r="A8178" s="85"/>
      <c r="B8178" s="85"/>
      <c r="C8178" s="85"/>
      <c r="D8178" s="85"/>
      <c r="E8178" s="85"/>
      <c r="F8178" s="85"/>
      <c r="G8178" s="85"/>
      <c r="H8178" s="85"/>
    </row>
    <row r="8179" spans="1:8">
      <c r="A8179" s="85"/>
      <c r="B8179" s="85"/>
      <c r="C8179" s="85"/>
      <c r="D8179" s="85"/>
      <c r="E8179" s="85"/>
      <c r="F8179" s="85"/>
      <c r="G8179" s="85"/>
      <c r="H8179" s="85"/>
    </row>
    <row r="8180" spans="1:8">
      <c r="A8180" s="85"/>
      <c r="B8180" s="85"/>
      <c r="C8180" s="85"/>
      <c r="D8180" s="85"/>
      <c r="E8180" s="85"/>
      <c r="F8180" s="85"/>
      <c r="G8180" s="85"/>
      <c r="H8180" s="85"/>
    </row>
    <row r="8181" spans="1:8">
      <c r="A8181" s="85"/>
      <c r="B8181" s="85"/>
      <c r="C8181" s="85"/>
      <c r="D8181" s="85"/>
      <c r="E8181" s="85"/>
      <c r="F8181" s="85"/>
      <c r="G8181" s="85"/>
      <c r="H8181" s="85"/>
    </row>
    <row r="8182" spans="1:8">
      <c r="A8182" s="85"/>
      <c r="B8182" s="85"/>
      <c r="C8182" s="85"/>
      <c r="D8182" s="85"/>
      <c r="E8182" s="85"/>
      <c r="F8182" s="85"/>
      <c r="G8182" s="85"/>
      <c r="H8182" s="85"/>
    </row>
    <row r="8183" spans="1:8">
      <c r="A8183" s="85"/>
      <c r="B8183" s="85"/>
      <c r="C8183" s="85"/>
      <c r="D8183" s="85"/>
      <c r="E8183" s="85"/>
      <c r="F8183" s="85"/>
      <c r="G8183" s="85"/>
      <c r="H8183" s="85"/>
    </row>
    <row r="8184" spans="1:8">
      <c r="A8184" s="85"/>
      <c r="B8184" s="85"/>
      <c r="C8184" s="85"/>
      <c r="D8184" s="85"/>
      <c r="E8184" s="85"/>
      <c r="F8184" s="85"/>
      <c r="G8184" s="85"/>
      <c r="H8184" s="85"/>
    </row>
    <row r="8185" spans="1:8">
      <c r="A8185" s="85"/>
      <c r="B8185" s="85"/>
      <c r="C8185" s="85"/>
      <c r="D8185" s="85"/>
      <c r="E8185" s="85"/>
      <c r="F8185" s="85"/>
      <c r="G8185" s="85"/>
      <c r="H8185" s="85"/>
    </row>
    <row r="8186" spans="1:8">
      <c r="A8186" s="85"/>
      <c r="B8186" s="85"/>
      <c r="C8186" s="85"/>
      <c r="D8186" s="85"/>
      <c r="E8186" s="85"/>
      <c r="F8186" s="85"/>
      <c r="G8186" s="85"/>
      <c r="H8186" s="85"/>
    </row>
    <row r="8187" spans="1:8">
      <c r="A8187" s="85"/>
      <c r="B8187" s="85"/>
      <c r="C8187" s="85"/>
      <c r="D8187" s="85"/>
      <c r="E8187" s="85"/>
      <c r="F8187" s="85"/>
      <c r="G8187" s="85"/>
      <c r="H8187" s="85"/>
    </row>
    <row r="8188" spans="1:8">
      <c r="A8188" s="85"/>
      <c r="B8188" s="85"/>
      <c r="C8188" s="85"/>
      <c r="D8188" s="85"/>
      <c r="E8188" s="85"/>
      <c r="F8188" s="85"/>
      <c r="G8188" s="85"/>
      <c r="H8188" s="85"/>
    </row>
    <row r="8189" spans="1:8">
      <c r="A8189" s="85"/>
      <c r="B8189" s="85"/>
      <c r="C8189" s="85"/>
      <c r="D8189" s="85"/>
      <c r="E8189" s="85"/>
      <c r="F8189" s="85"/>
      <c r="G8189" s="85"/>
      <c r="H8189" s="85"/>
    </row>
    <row r="8190" spans="1:8">
      <c r="A8190" s="85"/>
      <c r="B8190" s="85"/>
      <c r="C8190" s="85"/>
      <c r="D8190" s="85"/>
      <c r="E8190" s="85"/>
      <c r="F8190" s="85"/>
      <c r="G8190" s="85"/>
      <c r="H8190" s="85"/>
    </row>
    <row r="8191" spans="1:8">
      <c r="A8191" s="85"/>
      <c r="B8191" s="85"/>
      <c r="C8191" s="85"/>
      <c r="D8191" s="85"/>
      <c r="E8191" s="85"/>
      <c r="F8191" s="85"/>
      <c r="G8191" s="85"/>
      <c r="H8191" s="85"/>
    </row>
    <row r="8192" spans="1:8">
      <c r="A8192" s="85"/>
      <c r="B8192" s="85"/>
      <c r="C8192" s="85"/>
      <c r="D8192" s="85"/>
      <c r="E8192" s="85"/>
      <c r="F8192" s="85"/>
      <c r="G8192" s="85"/>
      <c r="H8192" s="85"/>
    </row>
    <row r="8193" spans="1:8">
      <c r="A8193" s="85"/>
      <c r="B8193" s="85"/>
      <c r="C8193" s="85"/>
      <c r="D8193" s="85"/>
      <c r="E8193" s="85"/>
      <c r="F8193" s="85"/>
      <c r="G8193" s="85"/>
      <c r="H8193" s="85"/>
    </row>
    <row r="8194" spans="1:8">
      <c r="A8194" s="85"/>
      <c r="B8194" s="85"/>
      <c r="C8194" s="85"/>
      <c r="D8194" s="85"/>
      <c r="E8194" s="85"/>
      <c r="F8194" s="85"/>
      <c r="G8194" s="85"/>
      <c r="H8194" s="85"/>
    </row>
    <row r="8195" spans="1:8">
      <c r="A8195" s="85"/>
      <c r="B8195" s="85"/>
      <c r="C8195" s="85"/>
      <c r="D8195" s="85"/>
      <c r="E8195" s="85"/>
      <c r="F8195" s="85"/>
      <c r="G8195" s="85"/>
      <c r="H8195" s="85"/>
    </row>
    <row r="8196" spans="1:8">
      <c r="A8196" s="85"/>
      <c r="B8196" s="85"/>
      <c r="C8196" s="85"/>
      <c r="D8196" s="85"/>
      <c r="E8196" s="85"/>
      <c r="F8196" s="85"/>
      <c r="G8196" s="85"/>
      <c r="H8196" s="85"/>
    </row>
    <row r="8197" spans="1:8">
      <c r="A8197" s="85"/>
      <c r="B8197" s="85"/>
      <c r="C8197" s="85"/>
      <c r="D8197" s="85"/>
      <c r="E8197" s="85"/>
      <c r="F8197" s="85"/>
      <c r="G8197" s="85"/>
      <c r="H8197" s="85"/>
    </row>
    <row r="8198" spans="1:8">
      <c r="A8198" s="85"/>
      <c r="B8198" s="85"/>
      <c r="C8198" s="85"/>
      <c r="D8198" s="85"/>
      <c r="E8198" s="85"/>
      <c r="F8198" s="85"/>
      <c r="G8198" s="85"/>
      <c r="H8198" s="85"/>
    </row>
    <row r="8199" spans="1:8">
      <c r="A8199" s="85"/>
      <c r="B8199" s="85"/>
      <c r="C8199" s="85"/>
      <c r="D8199" s="85"/>
      <c r="E8199" s="85"/>
      <c r="F8199" s="85"/>
      <c r="G8199" s="85"/>
      <c r="H8199" s="85"/>
    </row>
    <row r="8200" spans="1:8">
      <c r="A8200" s="85"/>
      <c r="B8200" s="85"/>
      <c r="C8200" s="85"/>
      <c r="D8200" s="85"/>
      <c r="E8200" s="85"/>
      <c r="F8200" s="85"/>
      <c r="G8200" s="85"/>
      <c r="H8200" s="85"/>
    </row>
    <row r="8201" spans="1:8">
      <c r="A8201" s="85"/>
      <c r="B8201" s="85"/>
      <c r="C8201" s="85"/>
      <c r="D8201" s="85"/>
      <c r="E8201" s="85"/>
      <c r="F8201" s="85"/>
      <c r="G8201" s="85"/>
      <c r="H8201" s="85"/>
    </row>
    <row r="8202" spans="1:8">
      <c r="A8202" s="85"/>
      <c r="B8202" s="85"/>
      <c r="C8202" s="85"/>
      <c r="D8202" s="85"/>
      <c r="E8202" s="85"/>
      <c r="F8202" s="85"/>
      <c r="G8202" s="85"/>
      <c r="H8202" s="85"/>
    </row>
    <row r="8203" spans="1:8">
      <c r="A8203" s="85"/>
      <c r="B8203" s="85"/>
      <c r="C8203" s="85"/>
      <c r="D8203" s="85"/>
      <c r="E8203" s="85"/>
      <c r="F8203" s="85"/>
      <c r="G8203" s="85"/>
      <c r="H8203" s="85"/>
    </row>
    <row r="8204" spans="1:8">
      <c r="A8204" s="85"/>
      <c r="B8204" s="85"/>
      <c r="C8204" s="85"/>
      <c r="D8204" s="85"/>
      <c r="E8204" s="85"/>
      <c r="F8204" s="85"/>
      <c r="G8204" s="85"/>
      <c r="H8204" s="85"/>
    </row>
    <row r="8205" spans="1:8">
      <c r="A8205" s="85"/>
      <c r="B8205" s="85"/>
      <c r="C8205" s="85"/>
      <c r="D8205" s="85"/>
      <c r="E8205" s="85"/>
      <c r="F8205" s="85"/>
      <c r="G8205" s="85"/>
      <c r="H8205" s="85"/>
    </row>
    <row r="8206" spans="1:8">
      <c r="A8206" s="85"/>
      <c r="B8206" s="85"/>
      <c r="C8206" s="85"/>
      <c r="D8206" s="85"/>
      <c r="E8206" s="85"/>
      <c r="F8206" s="85"/>
      <c r="G8206" s="85"/>
      <c r="H8206" s="85"/>
    </row>
    <row r="8207" spans="1:8">
      <c r="A8207" s="85"/>
      <c r="B8207" s="85"/>
      <c r="C8207" s="85"/>
      <c r="D8207" s="85"/>
      <c r="E8207" s="85"/>
      <c r="F8207" s="85"/>
      <c r="G8207" s="85"/>
      <c r="H8207" s="85"/>
    </row>
    <row r="8208" spans="1:8">
      <c r="A8208" s="85"/>
      <c r="B8208" s="85"/>
      <c r="C8208" s="85"/>
      <c r="D8208" s="85"/>
      <c r="E8208" s="85"/>
      <c r="F8208" s="85"/>
      <c r="G8208" s="85"/>
      <c r="H8208" s="85"/>
    </row>
    <row r="8209" spans="1:8">
      <c r="A8209" s="85"/>
      <c r="B8209" s="85"/>
      <c r="C8209" s="85"/>
      <c r="D8209" s="85"/>
      <c r="E8209" s="85"/>
      <c r="F8209" s="85"/>
      <c r="G8209" s="85"/>
      <c r="H8209" s="85"/>
    </row>
    <row r="8210" spans="1:8">
      <c r="A8210" s="85"/>
      <c r="B8210" s="85"/>
      <c r="C8210" s="85"/>
      <c r="D8210" s="85"/>
      <c r="E8210" s="85"/>
      <c r="F8210" s="85"/>
      <c r="G8210" s="85"/>
      <c r="H8210" s="85"/>
    </row>
    <row r="8211" spans="1:8">
      <c r="A8211" s="85"/>
      <c r="B8211" s="85"/>
      <c r="C8211" s="85"/>
      <c r="D8211" s="85"/>
      <c r="E8211" s="85"/>
      <c r="F8211" s="85"/>
      <c r="G8211" s="85"/>
      <c r="H8211" s="85"/>
    </row>
    <row r="8212" spans="1:8">
      <c r="A8212" s="85"/>
      <c r="B8212" s="85"/>
      <c r="C8212" s="85"/>
      <c r="D8212" s="85"/>
      <c r="E8212" s="85"/>
      <c r="F8212" s="85"/>
      <c r="G8212" s="85"/>
      <c r="H8212" s="85"/>
    </row>
    <row r="8213" spans="1:8">
      <c r="A8213" s="85"/>
      <c r="B8213" s="85"/>
      <c r="C8213" s="85"/>
      <c r="D8213" s="85"/>
      <c r="E8213" s="85"/>
      <c r="F8213" s="85"/>
      <c r="G8213" s="85"/>
      <c r="H8213" s="85"/>
    </row>
    <row r="8214" spans="1:8">
      <c r="A8214" s="85"/>
      <c r="B8214" s="85"/>
      <c r="C8214" s="85"/>
      <c r="D8214" s="85"/>
      <c r="E8214" s="85"/>
      <c r="F8214" s="85"/>
      <c r="G8214" s="85"/>
      <c r="H8214" s="85"/>
    </row>
    <row r="8215" spans="1:8">
      <c r="A8215" s="85"/>
      <c r="B8215" s="85"/>
      <c r="C8215" s="85"/>
      <c r="D8215" s="85"/>
      <c r="E8215" s="85"/>
      <c r="F8215" s="85"/>
      <c r="G8215" s="85"/>
      <c r="H8215" s="85"/>
    </row>
    <row r="8216" spans="1:8">
      <c r="A8216" s="85"/>
      <c r="B8216" s="85"/>
      <c r="C8216" s="85"/>
      <c r="D8216" s="85"/>
      <c r="E8216" s="85"/>
      <c r="F8216" s="85"/>
      <c r="G8216" s="85"/>
      <c r="H8216" s="85"/>
    </row>
    <row r="8217" spans="1:8">
      <c r="A8217" s="85"/>
      <c r="B8217" s="85"/>
      <c r="C8217" s="85"/>
      <c r="D8217" s="85"/>
      <c r="E8217" s="85"/>
      <c r="F8217" s="85"/>
      <c r="G8217" s="85"/>
      <c r="H8217" s="85"/>
    </row>
    <row r="8218" spans="1:8">
      <c r="A8218" s="85"/>
      <c r="B8218" s="85"/>
      <c r="C8218" s="85"/>
      <c r="D8218" s="85"/>
      <c r="E8218" s="85"/>
      <c r="F8218" s="85"/>
      <c r="G8218" s="85"/>
      <c r="H8218" s="85"/>
    </row>
    <row r="8219" spans="1:8">
      <c r="A8219" s="85"/>
      <c r="B8219" s="85"/>
      <c r="C8219" s="85"/>
      <c r="D8219" s="85"/>
      <c r="E8219" s="85"/>
      <c r="F8219" s="85"/>
      <c r="G8219" s="85"/>
      <c r="H8219" s="85"/>
    </row>
    <row r="8220" spans="1:8">
      <c r="A8220" s="85"/>
      <c r="B8220" s="85"/>
      <c r="C8220" s="85"/>
      <c r="D8220" s="85"/>
      <c r="E8220" s="85"/>
      <c r="F8220" s="85"/>
      <c r="G8220" s="85"/>
      <c r="H8220" s="85"/>
    </row>
    <row r="8221" spans="1:8">
      <c r="A8221" s="85"/>
      <c r="B8221" s="85"/>
      <c r="C8221" s="85"/>
      <c r="D8221" s="85"/>
      <c r="E8221" s="85"/>
      <c r="F8221" s="85"/>
      <c r="G8221" s="85"/>
      <c r="H8221" s="85"/>
    </row>
    <row r="8222" spans="1:8">
      <c r="A8222" s="85"/>
      <c r="B8222" s="85"/>
      <c r="C8222" s="85"/>
      <c r="D8222" s="85"/>
      <c r="E8222" s="85"/>
      <c r="F8222" s="85"/>
      <c r="G8222" s="85"/>
      <c r="H8222" s="85"/>
    </row>
    <row r="8223" spans="1:8">
      <c r="A8223" s="85"/>
      <c r="B8223" s="85"/>
      <c r="C8223" s="85"/>
      <c r="D8223" s="85"/>
      <c r="E8223" s="85"/>
      <c r="F8223" s="85"/>
      <c r="G8223" s="85"/>
      <c r="H8223" s="85"/>
    </row>
    <row r="8224" spans="1:8">
      <c r="A8224" s="85"/>
      <c r="B8224" s="85"/>
      <c r="C8224" s="85"/>
      <c r="D8224" s="85"/>
      <c r="E8224" s="85"/>
      <c r="F8224" s="85"/>
      <c r="G8224" s="85"/>
      <c r="H8224" s="85"/>
    </row>
    <row r="8225" spans="1:8">
      <c r="A8225" s="85"/>
      <c r="B8225" s="85"/>
      <c r="C8225" s="85"/>
      <c r="D8225" s="85"/>
      <c r="E8225" s="85"/>
      <c r="F8225" s="85"/>
      <c r="G8225" s="85"/>
      <c r="H8225" s="85"/>
    </row>
    <row r="8226" spans="1:8">
      <c r="A8226" s="85"/>
      <c r="B8226" s="85"/>
      <c r="C8226" s="85"/>
      <c r="D8226" s="85"/>
      <c r="E8226" s="85"/>
      <c r="F8226" s="85"/>
      <c r="G8226" s="85"/>
      <c r="H8226" s="85"/>
    </row>
    <row r="8227" spans="1:8">
      <c r="A8227" s="85"/>
      <c r="B8227" s="85"/>
      <c r="C8227" s="85"/>
      <c r="D8227" s="85"/>
      <c r="E8227" s="85"/>
      <c r="F8227" s="85"/>
      <c r="G8227" s="85"/>
      <c r="H8227" s="85"/>
    </row>
    <row r="8228" spans="1:8">
      <c r="A8228" s="85"/>
      <c r="B8228" s="85"/>
      <c r="C8228" s="85"/>
      <c r="D8228" s="85"/>
      <c r="E8228" s="85"/>
      <c r="F8228" s="85"/>
      <c r="G8228" s="85"/>
      <c r="H8228" s="85"/>
    </row>
    <row r="8229" spans="1:8">
      <c r="A8229" s="85"/>
      <c r="B8229" s="85"/>
      <c r="C8229" s="85"/>
      <c r="D8229" s="85"/>
      <c r="E8229" s="85"/>
      <c r="F8229" s="85"/>
      <c r="G8229" s="85"/>
      <c r="H8229" s="85"/>
    </row>
    <row r="8230" spans="1:8">
      <c r="A8230" s="85"/>
      <c r="B8230" s="85"/>
      <c r="C8230" s="85"/>
      <c r="D8230" s="85"/>
      <c r="E8230" s="85"/>
      <c r="F8230" s="85"/>
      <c r="G8230" s="85"/>
      <c r="H8230" s="85"/>
    </row>
    <row r="8231" spans="1:8">
      <c r="A8231" s="85"/>
      <c r="B8231" s="85"/>
      <c r="C8231" s="85"/>
      <c r="D8231" s="85"/>
      <c r="E8231" s="85"/>
      <c r="F8231" s="85"/>
      <c r="G8231" s="85"/>
      <c r="H8231" s="85"/>
    </row>
    <row r="8232" spans="1:8">
      <c r="A8232" s="85"/>
      <c r="B8232" s="85"/>
      <c r="C8232" s="85"/>
      <c r="D8232" s="85"/>
      <c r="E8232" s="85"/>
      <c r="F8232" s="85"/>
      <c r="G8232" s="85"/>
      <c r="H8232" s="85"/>
    </row>
    <row r="8233" spans="1:8">
      <c r="A8233" s="85"/>
      <c r="B8233" s="85"/>
      <c r="C8233" s="85"/>
      <c r="D8233" s="85"/>
      <c r="E8233" s="85"/>
      <c r="F8233" s="85"/>
      <c r="G8233" s="85"/>
      <c r="H8233" s="85"/>
    </row>
    <row r="8234" spans="1:8">
      <c r="A8234" s="85"/>
      <c r="B8234" s="85"/>
      <c r="C8234" s="85"/>
      <c r="D8234" s="85"/>
      <c r="E8234" s="85"/>
      <c r="F8234" s="85"/>
      <c r="G8234" s="85"/>
      <c r="H8234" s="85"/>
    </row>
    <row r="8235" spans="1:8">
      <c r="A8235" s="85"/>
      <c r="B8235" s="85"/>
      <c r="C8235" s="85"/>
      <c r="D8235" s="85"/>
      <c r="E8235" s="85"/>
      <c r="F8235" s="85"/>
      <c r="G8235" s="85"/>
      <c r="H8235" s="85"/>
    </row>
    <row r="8236" spans="1:8">
      <c r="A8236" s="85"/>
      <c r="B8236" s="85"/>
      <c r="C8236" s="85"/>
      <c r="D8236" s="85"/>
      <c r="E8236" s="85"/>
      <c r="F8236" s="85"/>
      <c r="G8236" s="85"/>
      <c r="H8236" s="85"/>
    </row>
    <row r="8237" spans="1:8">
      <c r="A8237" s="85"/>
      <c r="B8237" s="85"/>
      <c r="C8237" s="85"/>
      <c r="D8237" s="85"/>
      <c r="E8237" s="85"/>
      <c r="F8237" s="85"/>
      <c r="G8237" s="85"/>
      <c r="H8237" s="85"/>
    </row>
    <row r="8238" spans="1:8">
      <c r="A8238" s="85"/>
      <c r="B8238" s="85"/>
      <c r="C8238" s="85"/>
      <c r="D8238" s="85"/>
      <c r="E8238" s="85"/>
      <c r="F8238" s="85"/>
      <c r="G8238" s="85"/>
      <c r="H8238" s="85"/>
    </row>
    <row r="8239" spans="1:8">
      <c r="A8239" s="85"/>
      <c r="B8239" s="85"/>
      <c r="C8239" s="85"/>
      <c r="D8239" s="85"/>
      <c r="E8239" s="85"/>
      <c r="F8239" s="85"/>
      <c r="G8239" s="85"/>
      <c r="H8239" s="85"/>
    </row>
    <row r="8240" spans="1:8">
      <c r="A8240" s="85"/>
      <c r="B8240" s="85"/>
      <c r="C8240" s="85"/>
      <c r="D8240" s="85"/>
      <c r="E8240" s="85"/>
      <c r="F8240" s="85"/>
      <c r="G8240" s="85"/>
      <c r="H8240" s="85"/>
    </row>
    <row r="8241" spans="1:8">
      <c r="A8241" s="85"/>
      <c r="B8241" s="85"/>
      <c r="C8241" s="85"/>
      <c r="D8241" s="85"/>
      <c r="E8241" s="85"/>
      <c r="F8241" s="85"/>
      <c r="G8241" s="85"/>
      <c r="H8241" s="85"/>
    </row>
    <row r="8242" spans="1:8">
      <c r="A8242" s="85"/>
      <c r="B8242" s="85"/>
      <c r="C8242" s="85"/>
      <c r="D8242" s="85"/>
      <c r="E8242" s="85"/>
      <c r="F8242" s="85"/>
      <c r="G8242" s="85"/>
      <c r="H8242" s="85"/>
    </row>
    <row r="8243" spans="1:8">
      <c r="A8243" s="85"/>
      <c r="B8243" s="85"/>
      <c r="C8243" s="85"/>
      <c r="D8243" s="85"/>
      <c r="E8243" s="85"/>
      <c r="F8243" s="85"/>
      <c r="G8243" s="85"/>
      <c r="H8243" s="85"/>
    </row>
    <row r="8244" spans="1:8">
      <c r="A8244" s="85"/>
      <c r="B8244" s="85"/>
      <c r="C8244" s="85"/>
      <c r="D8244" s="85"/>
      <c r="E8244" s="85"/>
      <c r="F8244" s="85"/>
      <c r="G8244" s="85"/>
      <c r="H8244" s="85"/>
    </row>
    <row r="8245" spans="1:8">
      <c r="A8245" s="85"/>
      <c r="B8245" s="85"/>
      <c r="C8245" s="85"/>
      <c r="D8245" s="85"/>
      <c r="E8245" s="85"/>
      <c r="F8245" s="85"/>
      <c r="G8245" s="85"/>
      <c r="H8245" s="85"/>
    </row>
    <row r="8246" spans="1:8">
      <c r="A8246" s="85"/>
      <c r="B8246" s="85"/>
      <c r="C8246" s="85"/>
      <c r="D8246" s="85"/>
      <c r="E8246" s="85"/>
      <c r="F8246" s="85"/>
      <c r="G8246" s="85"/>
      <c r="H8246" s="85"/>
    </row>
    <row r="8247" spans="1:8">
      <c r="A8247" s="85"/>
      <c r="B8247" s="85"/>
      <c r="C8247" s="85"/>
      <c r="D8247" s="85"/>
      <c r="E8247" s="85"/>
      <c r="F8247" s="85"/>
      <c r="G8247" s="85"/>
      <c r="H8247" s="85"/>
    </row>
    <row r="8248" spans="1:8">
      <c r="A8248" s="85"/>
      <c r="B8248" s="85"/>
      <c r="C8248" s="85"/>
      <c r="D8248" s="85"/>
      <c r="E8248" s="85"/>
      <c r="F8248" s="85"/>
      <c r="G8248" s="85"/>
      <c r="H8248" s="85"/>
    </row>
    <row r="8249" spans="1:8">
      <c r="A8249" s="85"/>
      <c r="B8249" s="85"/>
      <c r="C8249" s="85"/>
      <c r="D8249" s="85"/>
      <c r="E8249" s="85"/>
      <c r="F8249" s="85"/>
      <c r="G8249" s="85"/>
      <c r="H8249" s="85"/>
    </row>
    <row r="8250" spans="1:8">
      <c r="A8250" s="85"/>
      <c r="B8250" s="85"/>
      <c r="C8250" s="85"/>
      <c r="D8250" s="85"/>
      <c r="E8250" s="85"/>
      <c r="F8250" s="85"/>
      <c r="G8250" s="85"/>
      <c r="H8250" s="85"/>
    </row>
    <row r="8251" spans="1:8">
      <c r="A8251" s="85"/>
      <c r="B8251" s="85"/>
      <c r="C8251" s="85"/>
      <c r="D8251" s="85"/>
      <c r="E8251" s="85"/>
      <c r="F8251" s="85"/>
      <c r="G8251" s="85"/>
      <c r="H8251" s="85"/>
    </row>
    <row r="8252" spans="1:8">
      <c r="A8252" s="85"/>
      <c r="B8252" s="85"/>
      <c r="C8252" s="85"/>
      <c r="D8252" s="85"/>
      <c r="E8252" s="85"/>
      <c r="F8252" s="85"/>
      <c r="G8252" s="85"/>
      <c r="H8252" s="85"/>
    </row>
    <row r="8253" spans="1:8">
      <c r="A8253" s="85"/>
      <c r="B8253" s="85"/>
      <c r="C8253" s="85"/>
      <c r="D8253" s="85"/>
      <c r="E8253" s="85"/>
      <c r="F8253" s="85"/>
      <c r="G8253" s="85"/>
      <c r="H8253" s="85"/>
    </row>
    <row r="8254" spans="1:8">
      <c r="A8254" s="85"/>
      <c r="B8254" s="85"/>
      <c r="C8254" s="85"/>
      <c r="D8254" s="85"/>
      <c r="E8254" s="85"/>
      <c r="F8254" s="85"/>
      <c r="G8254" s="85"/>
      <c r="H8254" s="85"/>
    </row>
    <row r="8255" spans="1:8">
      <c r="A8255" s="85"/>
      <c r="B8255" s="85"/>
      <c r="C8255" s="85"/>
      <c r="D8255" s="85"/>
      <c r="E8255" s="85"/>
      <c r="F8255" s="85"/>
      <c r="G8255" s="85"/>
      <c r="H8255" s="85"/>
    </row>
    <row r="8256" spans="1:8">
      <c r="A8256" s="85"/>
      <c r="B8256" s="85"/>
      <c r="C8256" s="85"/>
      <c r="D8256" s="85"/>
      <c r="E8256" s="85"/>
      <c r="F8256" s="85"/>
      <c r="G8256" s="85"/>
      <c r="H8256" s="85"/>
    </row>
    <row r="8257" spans="1:8">
      <c r="A8257" s="85"/>
      <c r="B8257" s="85"/>
      <c r="C8257" s="85"/>
      <c r="D8257" s="85"/>
      <c r="E8257" s="85"/>
      <c r="F8257" s="85"/>
      <c r="G8257" s="85"/>
      <c r="H8257" s="85"/>
    </row>
    <row r="8258" spans="1:8">
      <c r="A8258" s="85"/>
      <c r="B8258" s="85"/>
      <c r="C8258" s="85"/>
      <c r="D8258" s="85"/>
      <c r="E8258" s="85"/>
      <c r="F8258" s="85"/>
      <c r="G8258" s="85"/>
      <c r="H8258" s="85"/>
    </row>
    <row r="8259" spans="1:8">
      <c r="A8259" s="85"/>
      <c r="B8259" s="85"/>
      <c r="C8259" s="85"/>
      <c r="D8259" s="85"/>
      <c r="E8259" s="85"/>
      <c r="F8259" s="85"/>
      <c r="G8259" s="85"/>
      <c r="H8259" s="85"/>
    </row>
    <row r="8260" spans="1:8">
      <c r="A8260" s="85"/>
      <c r="B8260" s="85"/>
      <c r="C8260" s="85"/>
      <c r="D8260" s="85"/>
      <c r="E8260" s="85"/>
      <c r="F8260" s="85"/>
      <c r="G8260" s="85"/>
      <c r="H8260" s="85"/>
    </row>
    <row r="8261" spans="1:8">
      <c r="A8261" s="85"/>
      <c r="B8261" s="85"/>
      <c r="C8261" s="85"/>
      <c r="D8261" s="85"/>
      <c r="E8261" s="85"/>
      <c r="F8261" s="85"/>
      <c r="G8261" s="85"/>
      <c r="H8261" s="85"/>
    </row>
    <row r="8262" spans="1:8">
      <c r="A8262" s="85"/>
      <c r="B8262" s="85"/>
      <c r="C8262" s="85"/>
      <c r="D8262" s="85"/>
      <c r="E8262" s="85"/>
      <c r="F8262" s="85"/>
      <c r="G8262" s="85"/>
      <c r="H8262" s="85"/>
    </row>
    <row r="8263" spans="1:8">
      <c r="A8263" s="85"/>
      <c r="B8263" s="85"/>
      <c r="C8263" s="85"/>
      <c r="D8263" s="85"/>
      <c r="E8263" s="85"/>
      <c r="F8263" s="85"/>
      <c r="G8263" s="85"/>
      <c r="H8263" s="85"/>
    </row>
    <row r="8264" spans="1:8">
      <c r="A8264" s="85"/>
      <c r="B8264" s="85"/>
      <c r="C8264" s="85"/>
      <c r="D8264" s="85"/>
      <c r="E8264" s="85"/>
      <c r="F8264" s="85"/>
      <c r="G8264" s="85"/>
      <c r="H8264" s="85"/>
    </row>
    <row r="8265" spans="1:8">
      <c r="A8265" s="85"/>
      <c r="B8265" s="85"/>
      <c r="C8265" s="85"/>
      <c r="D8265" s="85"/>
      <c r="E8265" s="85"/>
      <c r="F8265" s="85"/>
      <c r="G8265" s="85"/>
      <c r="H8265" s="85"/>
    </row>
    <row r="8266" spans="1:8">
      <c r="A8266" s="85"/>
      <c r="B8266" s="85"/>
      <c r="C8266" s="85"/>
      <c r="D8266" s="85"/>
      <c r="E8266" s="85"/>
      <c r="F8266" s="85"/>
      <c r="G8266" s="85"/>
      <c r="H8266" s="85"/>
    </row>
    <row r="8267" spans="1:8">
      <c r="A8267" s="85"/>
      <c r="B8267" s="85"/>
      <c r="C8267" s="85"/>
      <c r="D8267" s="85"/>
      <c r="E8267" s="85"/>
      <c r="F8267" s="85"/>
      <c r="G8267" s="85"/>
      <c r="H8267" s="85"/>
    </row>
    <row r="8268" spans="1:8">
      <c r="A8268" s="85"/>
      <c r="B8268" s="85"/>
      <c r="C8268" s="85"/>
      <c r="D8268" s="85"/>
      <c r="E8268" s="85"/>
      <c r="F8268" s="85"/>
      <c r="G8268" s="85"/>
      <c r="H8268" s="85"/>
    </row>
    <row r="8269" spans="1:8">
      <c r="A8269" s="85"/>
      <c r="B8269" s="85"/>
      <c r="C8269" s="85"/>
      <c r="D8269" s="85"/>
      <c r="E8269" s="85"/>
      <c r="F8269" s="85"/>
      <c r="G8269" s="85"/>
      <c r="H8269" s="85"/>
    </row>
    <row r="8270" spans="1:8">
      <c r="A8270" s="85"/>
      <c r="B8270" s="85"/>
      <c r="C8270" s="85"/>
      <c r="D8270" s="85"/>
      <c r="E8270" s="85"/>
      <c r="F8270" s="85"/>
      <c r="G8270" s="85"/>
      <c r="H8270" s="85"/>
    </row>
    <row r="8271" spans="1:8">
      <c r="A8271" s="85"/>
      <c r="B8271" s="85"/>
      <c r="C8271" s="85"/>
      <c r="D8271" s="85"/>
      <c r="E8271" s="85"/>
      <c r="F8271" s="85"/>
      <c r="G8271" s="85"/>
      <c r="H8271" s="85"/>
    </row>
    <row r="8272" spans="1:8">
      <c r="A8272" s="85"/>
      <c r="B8272" s="85"/>
      <c r="C8272" s="85"/>
      <c r="D8272" s="85"/>
      <c r="E8272" s="85"/>
      <c r="F8272" s="85"/>
      <c r="G8272" s="85"/>
      <c r="H8272" s="85"/>
    </row>
    <row r="8273" spans="1:8">
      <c r="A8273" s="85"/>
      <c r="B8273" s="85"/>
      <c r="C8273" s="85"/>
      <c r="D8273" s="85"/>
      <c r="E8273" s="85"/>
      <c r="F8273" s="85"/>
      <c r="G8273" s="85"/>
      <c r="H8273" s="85"/>
    </row>
    <row r="8274" spans="1:8">
      <c r="A8274" s="85"/>
      <c r="B8274" s="85"/>
      <c r="C8274" s="85"/>
      <c r="D8274" s="85"/>
      <c r="E8274" s="85"/>
      <c r="F8274" s="85"/>
      <c r="G8274" s="85"/>
      <c r="H8274" s="85"/>
    </row>
    <row r="8275" spans="1:8">
      <c r="A8275" s="85"/>
      <c r="B8275" s="85"/>
      <c r="C8275" s="85"/>
      <c r="D8275" s="85"/>
      <c r="E8275" s="85"/>
      <c r="F8275" s="85"/>
      <c r="G8275" s="85"/>
      <c r="H8275" s="85"/>
    </row>
    <row r="8276" spans="1:8">
      <c r="A8276" s="85"/>
      <c r="B8276" s="85"/>
      <c r="C8276" s="85"/>
      <c r="D8276" s="85"/>
      <c r="E8276" s="85"/>
      <c r="F8276" s="85"/>
      <c r="G8276" s="85"/>
      <c r="H8276" s="85"/>
    </row>
    <row r="8277" spans="1:8">
      <c r="A8277" s="85"/>
      <c r="B8277" s="85"/>
      <c r="C8277" s="85"/>
      <c r="D8277" s="85"/>
      <c r="E8277" s="85"/>
      <c r="F8277" s="85"/>
      <c r="G8277" s="85"/>
      <c r="H8277" s="85"/>
    </row>
    <row r="8278" spans="1:8">
      <c r="A8278" s="85"/>
      <c r="B8278" s="85"/>
      <c r="C8278" s="85"/>
      <c r="D8278" s="85"/>
      <c r="E8278" s="85"/>
      <c r="F8278" s="85"/>
      <c r="G8278" s="85"/>
      <c r="H8278" s="85"/>
    </row>
    <row r="8279" spans="1:8">
      <c r="A8279" s="85"/>
      <c r="B8279" s="85"/>
      <c r="C8279" s="85"/>
      <c r="D8279" s="85"/>
      <c r="E8279" s="85"/>
      <c r="F8279" s="85"/>
      <c r="G8279" s="85"/>
      <c r="H8279" s="85"/>
    </row>
    <row r="8280" spans="1:8">
      <c r="A8280" s="85"/>
      <c r="B8280" s="85"/>
      <c r="C8280" s="85"/>
      <c r="D8280" s="85"/>
      <c r="E8280" s="85"/>
      <c r="F8280" s="85"/>
      <c r="G8280" s="85"/>
      <c r="H8280" s="85"/>
    </row>
    <row r="8281" spans="1:8">
      <c r="A8281" s="85"/>
      <c r="B8281" s="85"/>
      <c r="C8281" s="85"/>
      <c r="D8281" s="85"/>
      <c r="E8281" s="85"/>
      <c r="F8281" s="85"/>
      <c r="G8281" s="85"/>
      <c r="H8281" s="85"/>
    </row>
    <row r="8282" spans="1:8">
      <c r="A8282" s="85"/>
      <c r="B8282" s="85"/>
      <c r="C8282" s="85"/>
      <c r="D8282" s="85"/>
      <c r="E8282" s="85"/>
      <c r="F8282" s="85"/>
      <c r="G8282" s="85"/>
      <c r="H8282" s="85"/>
    </row>
    <row r="8283" spans="1:8">
      <c r="A8283" s="85"/>
      <c r="B8283" s="85"/>
      <c r="C8283" s="85"/>
      <c r="D8283" s="85"/>
      <c r="E8283" s="85"/>
      <c r="F8283" s="85"/>
      <c r="G8283" s="85"/>
      <c r="H8283" s="85"/>
    </row>
    <row r="8284" spans="1:8">
      <c r="A8284" s="85"/>
      <c r="B8284" s="85"/>
      <c r="C8284" s="85"/>
      <c r="D8284" s="85"/>
      <c r="E8284" s="85"/>
      <c r="F8284" s="85"/>
      <c r="G8284" s="85"/>
      <c r="H8284" s="85"/>
    </row>
    <row r="8285" spans="1:8">
      <c r="A8285" s="85"/>
      <c r="B8285" s="85"/>
      <c r="C8285" s="85"/>
      <c r="D8285" s="85"/>
      <c r="E8285" s="85"/>
      <c r="F8285" s="85"/>
      <c r="G8285" s="85"/>
      <c r="H8285" s="85"/>
    </row>
    <row r="8286" spans="1:8">
      <c r="A8286" s="85"/>
      <c r="B8286" s="85"/>
      <c r="C8286" s="85"/>
      <c r="D8286" s="85"/>
      <c r="E8286" s="85"/>
      <c r="F8286" s="85"/>
      <c r="G8286" s="85"/>
      <c r="H8286" s="85"/>
    </row>
    <row r="8287" spans="1:8">
      <c r="A8287" s="85"/>
      <c r="B8287" s="85"/>
      <c r="C8287" s="85"/>
      <c r="D8287" s="85"/>
      <c r="E8287" s="85"/>
      <c r="F8287" s="85"/>
      <c r="G8287" s="85"/>
      <c r="H8287" s="85"/>
    </row>
    <row r="8288" spans="1:8">
      <c r="A8288" s="85"/>
      <c r="B8288" s="85"/>
      <c r="C8288" s="85"/>
      <c r="D8288" s="85"/>
      <c r="E8288" s="85"/>
      <c r="F8288" s="85"/>
      <c r="G8288" s="85"/>
      <c r="H8288" s="85"/>
    </row>
    <row r="8289" spans="1:8">
      <c r="A8289" s="85"/>
      <c r="B8289" s="85"/>
      <c r="C8289" s="85"/>
      <c r="D8289" s="85"/>
      <c r="E8289" s="85"/>
      <c r="F8289" s="85"/>
      <c r="G8289" s="85"/>
      <c r="H8289" s="85"/>
    </row>
    <row r="8290" spans="1:8">
      <c r="A8290" s="85"/>
      <c r="B8290" s="85"/>
      <c r="C8290" s="85"/>
      <c r="D8290" s="85"/>
      <c r="E8290" s="85"/>
      <c r="F8290" s="85"/>
      <c r="G8290" s="85"/>
      <c r="H8290" s="85"/>
    </row>
    <row r="8291" spans="1:8">
      <c r="A8291" s="85"/>
      <c r="B8291" s="85"/>
      <c r="C8291" s="85"/>
      <c r="D8291" s="85"/>
      <c r="E8291" s="85"/>
      <c r="F8291" s="85"/>
      <c r="G8291" s="85"/>
      <c r="H8291" s="85"/>
    </row>
    <row r="8292" spans="1:8">
      <c r="A8292" s="85"/>
      <c r="B8292" s="85"/>
      <c r="C8292" s="85"/>
      <c r="D8292" s="85"/>
      <c r="E8292" s="85"/>
      <c r="F8292" s="85"/>
      <c r="G8292" s="85"/>
      <c r="H8292" s="85"/>
    </row>
    <row r="8293" spans="1:8">
      <c r="A8293" s="85"/>
      <c r="B8293" s="85"/>
      <c r="C8293" s="85"/>
      <c r="D8293" s="85"/>
      <c r="E8293" s="85"/>
      <c r="F8293" s="85"/>
      <c r="G8293" s="85"/>
      <c r="H8293" s="85"/>
    </row>
    <row r="8294" spans="1:8">
      <c r="A8294" s="85"/>
      <c r="B8294" s="85"/>
      <c r="C8294" s="85"/>
      <c r="D8294" s="85"/>
      <c r="E8294" s="85"/>
      <c r="F8294" s="85"/>
      <c r="G8294" s="85"/>
      <c r="H8294" s="85"/>
    </row>
    <row r="8295" spans="1:8">
      <c r="A8295" s="85"/>
      <c r="B8295" s="85"/>
      <c r="C8295" s="85"/>
      <c r="D8295" s="85"/>
      <c r="E8295" s="85"/>
      <c r="F8295" s="85"/>
      <c r="G8295" s="85"/>
      <c r="H8295" s="85"/>
    </row>
    <row r="8296" spans="1:8">
      <c r="A8296" s="85"/>
      <c r="B8296" s="85"/>
      <c r="C8296" s="85"/>
      <c r="D8296" s="85"/>
      <c r="E8296" s="85"/>
      <c r="F8296" s="85"/>
      <c r="G8296" s="85"/>
      <c r="H8296" s="85"/>
    </row>
    <row r="8297" spans="1:8">
      <c r="A8297" s="85"/>
      <c r="B8297" s="85"/>
      <c r="C8297" s="85"/>
      <c r="D8297" s="85"/>
      <c r="E8297" s="85"/>
      <c r="F8297" s="85"/>
      <c r="G8297" s="85"/>
      <c r="H8297" s="85"/>
    </row>
    <row r="8298" spans="1:8">
      <c r="A8298" s="85"/>
      <c r="B8298" s="85"/>
      <c r="C8298" s="85"/>
      <c r="D8298" s="85"/>
      <c r="E8298" s="85"/>
      <c r="F8298" s="85"/>
      <c r="G8298" s="85"/>
      <c r="H8298" s="85"/>
    </row>
    <row r="8299" spans="1:8">
      <c r="A8299" s="85"/>
      <c r="B8299" s="85"/>
      <c r="C8299" s="85"/>
      <c r="D8299" s="85"/>
      <c r="E8299" s="85"/>
      <c r="F8299" s="85"/>
      <c r="G8299" s="85"/>
      <c r="H8299" s="85"/>
    </row>
    <row r="8300" spans="1:8">
      <c r="A8300" s="85"/>
      <c r="B8300" s="85"/>
      <c r="C8300" s="85"/>
      <c r="D8300" s="85"/>
      <c r="E8300" s="85"/>
      <c r="F8300" s="85"/>
      <c r="G8300" s="85"/>
      <c r="H8300" s="85"/>
    </row>
    <row r="8301" spans="1:8">
      <c r="A8301" s="85"/>
      <c r="B8301" s="85"/>
      <c r="C8301" s="85"/>
      <c r="D8301" s="85"/>
      <c r="E8301" s="85"/>
      <c r="F8301" s="85"/>
      <c r="G8301" s="85"/>
      <c r="H8301" s="85"/>
    </row>
    <row r="8302" spans="1:8">
      <c r="A8302" s="85"/>
      <c r="B8302" s="85"/>
      <c r="C8302" s="85"/>
      <c r="D8302" s="85"/>
      <c r="E8302" s="85"/>
      <c r="F8302" s="85"/>
      <c r="G8302" s="85"/>
      <c r="H8302" s="85"/>
    </row>
    <row r="8303" spans="1:8">
      <c r="A8303" s="85"/>
      <c r="B8303" s="85"/>
      <c r="C8303" s="85"/>
      <c r="D8303" s="85"/>
      <c r="E8303" s="85"/>
      <c r="F8303" s="85"/>
      <c r="G8303" s="85"/>
      <c r="H8303" s="85"/>
    </row>
    <row r="8304" spans="1:8">
      <c r="A8304" s="85"/>
      <c r="B8304" s="85"/>
      <c r="C8304" s="85"/>
      <c r="D8304" s="85"/>
      <c r="E8304" s="85"/>
      <c r="F8304" s="85"/>
      <c r="G8304" s="85"/>
      <c r="H8304" s="85"/>
    </row>
    <row r="8305" spans="1:8">
      <c r="A8305" s="85"/>
      <c r="B8305" s="85"/>
      <c r="C8305" s="85"/>
      <c r="D8305" s="85"/>
      <c r="E8305" s="85"/>
      <c r="F8305" s="85"/>
      <c r="G8305" s="85"/>
      <c r="H8305" s="85"/>
    </row>
    <row r="8306" spans="1:8">
      <c r="A8306" s="85"/>
      <c r="B8306" s="85"/>
      <c r="C8306" s="85"/>
      <c r="D8306" s="85"/>
      <c r="E8306" s="85"/>
      <c r="F8306" s="85"/>
      <c r="G8306" s="85"/>
      <c r="H8306" s="85"/>
    </row>
    <row r="8307" spans="1:8">
      <c r="A8307" s="85"/>
      <c r="B8307" s="85"/>
      <c r="C8307" s="85"/>
      <c r="D8307" s="85"/>
      <c r="E8307" s="85"/>
      <c r="F8307" s="85"/>
      <c r="G8307" s="85"/>
      <c r="H8307" s="85"/>
    </row>
    <row r="8308" spans="1:8">
      <c r="A8308" s="85"/>
      <c r="B8308" s="85"/>
      <c r="C8308" s="85"/>
      <c r="D8308" s="85"/>
      <c r="E8308" s="85"/>
      <c r="F8308" s="85"/>
      <c r="G8308" s="85"/>
      <c r="H8308" s="85"/>
    </row>
    <row r="8309" spans="1:8">
      <c r="A8309" s="85"/>
      <c r="B8309" s="85"/>
      <c r="C8309" s="85"/>
      <c r="D8309" s="85"/>
      <c r="E8309" s="85"/>
      <c r="F8309" s="85"/>
      <c r="G8309" s="85"/>
      <c r="H8309" s="85"/>
    </row>
    <row r="8310" spans="1:8">
      <c r="A8310" s="85"/>
      <c r="B8310" s="85"/>
      <c r="C8310" s="85"/>
      <c r="D8310" s="85"/>
      <c r="E8310" s="85"/>
      <c r="F8310" s="85"/>
      <c r="G8310" s="85"/>
      <c r="H8310" s="85"/>
    </row>
    <row r="8311" spans="1:8">
      <c r="A8311" s="85"/>
      <c r="B8311" s="85"/>
      <c r="C8311" s="85"/>
      <c r="D8311" s="85"/>
      <c r="E8311" s="85"/>
      <c r="F8311" s="85"/>
      <c r="G8311" s="85"/>
      <c r="H8311" s="85"/>
    </row>
    <row r="8312" spans="1:8">
      <c r="A8312" s="85"/>
      <c r="B8312" s="85"/>
      <c r="C8312" s="85"/>
      <c r="D8312" s="85"/>
      <c r="E8312" s="85"/>
      <c r="F8312" s="85"/>
      <c r="G8312" s="85"/>
      <c r="H8312" s="85"/>
    </row>
    <row r="8313" spans="1:8">
      <c r="A8313" s="85"/>
      <c r="B8313" s="85"/>
      <c r="C8313" s="85"/>
      <c r="D8313" s="85"/>
      <c r="E8313" s="85"/>
      <c r="F8313" s="85"/>
      <c r="G8313" s="85"/>
      <c r="H8313" s="85"/>
    </row>
    <row r="8314" spans="1:8">
      <c r="A8314" s="85"/>
      <c r="B8314" s="85"/>
      <c r="C8314" s="85"/>
      <c r="D8314" s="85"/>
      <c r="E8314" s="85"/>
      <c r="F8314" s="85"/>
      <c r="G8314" s="85"/>
      <c r="H8314" s="85"/>
    </row>
    <row r="8315" spans="1:8">
      <c r="A8315" s="85"/>
      <c r="B8315" s="85"/>
      <c r="C8315" s="85"/>
      <c r="D8315" s="85"/>
      <c r="E8315" s="85"/>
      <c r="F8315" s="85"/>
      <c r="G8315" s="85"/>
      <c r="H8315" s="85"/>
    </row>
    <row r="8316" spans="1:8">
      <c r="A8316" s="85"/>
      <c r="B8316" s="85"/>
      <c r="C8316" s="85"/>
      <c r="D8316" s="85"/>
      <c r="E8316" s="85"/>
      <c r="F8316" s="85"/>
      <c r="G8316" s="85"/>
      <c r="H8316" s="85"/>
    </row>
    <row r="8317" spans="1:8">
      <c r="A8317" s="85"/>
      <c r="B8317" s="85"/>
      <c r="C8317" s="85"/>
      <c r="D8317" s="85"/>
      <c r="E8317" s="85"/>
      <c r="F8317" s="85"/>
      <c r="G8317" s="85"/>
      <c r="H8317" s="85"/>
    </row>
    <row r="8318" spans="1:8">
      <c r="A8318" s="85"/>
      <c r="B8318" s="85"/>
      <c r="C8318" s="85"/>
      <c r="D8318" s="85"/>
      <c r="E8318" s="85"/>
      <c r="F8318" s="85"/>
      <c r="G8318" s="85"/>
      <c r="H8318" s="85"/>
    </row>
    <row r="8319" spans="1:8">
      <c r="A8319" s="85"/>
      <c r="B8319" s="85"/>
      <c r="C8319" s="85"/>
      <c r="D8319" s="85"/>
      <c r="E8319" s="85"/>
      <c r="F8319" s="85"/>
      <c r="G8319" s="85"/>
      <c r="H8319" s="85"/>
    </row>
    <row r="8320" spans="1:8">
      <c r="A8320" s="85"/>
      <c r="B8320" s="85"/>
      <c r="C8320" s="85"/>
      <c r="D8320" s="85"/>
      <c r="E8320" s="85"/>
      <c r="F8320" s="85"/>
      <c r="G8320" s="85"/>
      <c r="H8320" s="85"/>
    </row>
    <row r="8321" spans="1:8">
      <c r="A8321" s="85"/>
      <c r="B8321" s="85"/>
      <c r="C8321" s="85"/>
      <c r="D8321" s="85"/>
      <c r="E8321" s="85"/>
      <c r="F8321" s="85"/>
      <c r="G8321" s="85"/>
      <c r="H8321" s="85"/>
    </row>
    <row r="8322" spans="1:8">
      <c r="A8322" s="85"/>
      <c r="B8322" s="85"/>
      <c r="C8322" s="85"/>
      <c r="D8322" s="85"/>
      <c r="E8322" s="85"/>
      <c r="F8322" s="85"/>
      <c r="G8322" s="85"/>
      <c r="H8322" s="85"/>
    </row>
    <row r="8323" spans="1:8">
      <c r="A8323" s="85"/>
      <c r="B8323" s="85"/>
      <c r="C8323" s="85"/>
      <c r="D8323" s="85"/>
      <c r="E8323" s="85"/>
      <c r="F8323" s="85"/>
      <c r="G8323" s="85"/>
      <c r="H8323" s="85"/>
    </row>
    <row r="8324" spans="1:8">
      <c r="A8324" s="85"/>
      <c r="B8324" s="85"/>
      <c r="C8324" s="85"/>
      <c r="D8324" s="85"/>
      <c r="E8324" s="85"/>
      <c r="F8324" s="85"/>
      <c r="G8324" s="85"/>
      <c r="H8324" s="85"/>
    </row>
    <row r="8325" spans="1:8">
      <c r="A8325" s="85"/>
      <c r="B8325" s="85"/>
      <c r="C8325" s="85"/>
      <c r="D8325" s="85"/>
      <c r="E8325" s="85"/>
      <c r="F8325" s="85"/>
      <c r="G8325" s="85"/>
      <c r="H8325" s="85"/>
    </row>
    <row r="8326" spans="1:8">
      <c r="A8326" s="85"/>
      <c r="B8326" s="85"/>
      <c r="C8326" s="85"/>
      <c r="D8326" s="85"/>
      <c r="E8326" s="85"/>
      <c r="F8326" s="85"/>
      <c r="G8326" s="85"/>
      <c r="H8326" s="85"/>
    </row>
    <row r="8327" spans="1:8">
      <c r="A8327" s="85"/>
      <c r="B8327" s="85"/>
      <c r="C8327" s="85"/>
      <c r="D8327" s="85"/>
      <c r="E8327" s="85"/>
      <c r="F8327" s="85"/>
      <c r="G8327" s="85"/>
      <c r="H8327" s="85"/>
    </row>
    <row r="8328" spans="1:8">
      <c r="A8328" s="85"/>
      <c r="B8328" s="85"/>
      <c r="C8328" s="85"/>
      <c r="D8328" s="85"/>
      <c r="E8328" s="85"/>
      <c r="F8328" s="85"/>
      <c r="G8328" s="85"/>
      <c r="H8328" s="85"/>
    </row>
    <row r="8329" spans="1:8">
      <c r="A8329" s="85"/>
      <c r="B8329" s="85"/>
      <c r="C8329" s="85"/>
      <c r="D8329" s="85"/>
      <c r="E8329" s="85"/>
      <c r="F8329" s="85"/>
      <c r="G8329" s="85"/>
      <c r="H8329" s="85"/>
    </row>
    <row r="8330" spans="1:8">
      <c r="A8330" s="85"/>
      <c r="B8330" s="85"/>
      <c r="C8330" s="85"/>
      <c r="D8330" s="85"/>
      <c r="E8330" s="85"/>
      <c r="F8330" s="85"/>
      <c r="G8330" s="85"/>
      <c r="H8330" s="85"/>
    </row>
    <row r="8331" spans="1:8">
      <c r="A8331" s="85"/>
      <c r="B8331" s="85"/>
      <c r="C8331" s="85"/>
      <c r="D8331" s="85"/>
      <c r="E8331" s="85"/>
      <c r="F8331" s="85"/>
      <c r="G8331" s="85"/>
      <c r="H8331" s="85"/>
    </row>
    <row r="8332" spans="1:8">
      <c r="A8332" s="85"/>
      <c r="B8332" s="85"/>
      <c r="C8332" s="85"/>
      <c r="D8332" s="85"/>
      <c r="E8332" s="85"/>
      <c r="F8332" s="85"/>
      <c r="G8332" s="85"/>
      <c r="H8332" s="85"/>
    </row>
    <row r="8333" spans="1:8">
      <c r="A8333" s="85"/>
      <c r="B8333" s="85"/>
      <c r="C8333" s="85"/>
      <c r="D8333" s="85"/>
      <c r="E8333" s="85"/>
      <c r="F8333" s="85"/>
      <c r="G8333" s="85"/>
      <c r="H8333" s="85"/>
    </row>
    <row r="8334" spans="1:8">
      <c r="A8334" s="85"/>
      <c r="B8334" s="85"/>
      <c r="C8334" s="85"/>
      <c r="D8334" s="85"/>
      <c r="E8334" s="85"/>
      <c r="F8334" s="85"/>
      <c r="G8334" s="85"/>
      <c r="H8334" s="85"/>
    </row>
    <row r="8335" spans="1:8">
      <c r="A8335" s="85"/>
      <c r="B8335" s="85"/>
      <c r="C8335" s="85"/>
      <c r="D8335" s="85"/>
      <c r="E8335" s="85"/>
      <c r="F8335" s="85"/>
      <c r="G8335" s="85"/>
      <c r="H8335" s="85"/>
    </row>
    <row r="8336" spans="1:8">
      <c r="A8336" s="85"/>
      <c r="B8336" s="85"/>
      <c r="C8336" s="85"/>
      <c r="D8336" s="85"/>
      <c r="E8336" s="85"/>
      <c r="F8336" s="85"/>
      <c r="G8336" s="85"/>
      <c r="H8336" s="85"/>
    </row>
    <row r="8337" spans="1:8">
      <c r="A8337" s="85"/>
      <c r="B8337" s="85"/>
      <c r="C8337" s="85"/>
      <c r="D8337" s="85"/>
      <c r="E8337" s="85"/>
      <c r="F8337" s="85"/>
      <c r="G8337" s="85"/>
      <c r="H8337" s="85"/>
    </row>
    <row r="8338" spans="1:8">
      <c r="A8338" s="85"/>
      <c r="B8338" s="85"/>
      <c r="C8338" s="85"/>
      <c r="D8338" s="85"/>
      <c r="E8338" s="85"/>
      <c r="F8338" s="85"/>
      <c r="G8338" s="85"/>
      <c r="H8338" s="85"/>
    </row>
    <row r="8339" spans="1:8">
      <c r="A8339" s="85"/>
      <c r="B8339" s="85"/>
      <c r="C8339" s="85"/>
      <c r="D8339" s="85"/>
      <c r="E8339" s="85"/>
      <c r="F8339" s="85"/>
      <c r="G8339" s="85"/>
      <c r="H8339" s="85"/>
    </row>
    <row r="8340" spans="1:8">
      <c r="A8340" s="85"/>
      <c r="B8340" s="85"/>
      <c r="C8340" s="85"/>
      <c r="D8340" s="85"/>
      <c r="E8340" s="85"/>
      <c r="F8340" s="85"/>
      <c r="G8340" s="85"/>
      <c r="H8340" s="85"/>
    </row>
    <row r="8341" spans="1:8">
      <c r="A8341" s="85"/>
      <c r="B8341" s="85"/>
      <c r="C8341" s="85"/>
      <c r="D8341" s="85"/>
      <c r="E8341" s="85"/>
      <c r="F8341" s="85"/>
      <c r="G8341" s="85"/>
      <c r="H8341" s="85"/>
    </row>
    <row r="8342" spans="1:8">
      <c r="A8342" s="85"/>
      <c r="B8342" s="85"/>
      <c r="C8342" s="85"/>
      <c r="D8342" s="85"/>
      <c r="E8342" s="85"/>
      <c r="F8342" s="85"/>
      <c r="G8342" s="85"/>
      <c r="H8342" s="85"/>
    </row>
    <row r="8343" spans="1:8">
      <c r="A8343" s="85"/>
      <c r="B8343" s="85"/>
      <c r="C8343" s="85"/>
      <c r="D8343" s="85"/>
      <c r="E8343" s="85"/>
      <c r="F8343" s="85"/>
      <c r="G8343" s="85"/>
      <c r="H8343" s="85"/>
    </row>
    <row r="8344" spans="1:8">
      <c r="A8344" s="85"/>
      <c r="B8344" s="85"/>
      <c r="C8344" s="85"/>
      <c r="D8344" s="85"/>
      <c r="E8344" s="85"/>
      <c r="F8344" s="85"/>
      <c r="G8344" s="85"/>
      <c r="H8344" s="85"/>
    </row>
    <row r="8345" spans="1:8">
      <c r="A8345" s="85"/>
      <c r="B8345" s="85"/>
      <c r="C8345" s="85"/>
      <c r="D8345" s="85"/>
      <c r="E8345" s="85"/>
      <c r="F8345" s="85"/>
      <c r="G8345" s="85"/>
      <c r="H8345" s="85"/>
    </row>
    <row r="8346" spans="1:8">
      <c r="A8346" s="85"/>
      <c r="B8346" s="85"/>
      <c r="C8346" s="85"/>
      <c r="D8346" s="85"/>
      <c r="E8346" s="85"/>
      <c r="F8346" s="85"/>
      <c r="G8346" s="85"/>
      <c r="H8346" s="85"/>
    </row>
    <row r="8347" spans="1:8">
      <c r="A8347" s="85"/>
      <c r="B8347" s="85"/>
      <c r="C8347" s="85"/>
      <c r="D8347" s="85"/>
      <c r="E8347" s="85"/>
      <c r="F8347" s="85"/>
      <c r="G8347" s="85"/>
      <c r="H8347" s="85"/>
    </row>
    <row r="8348" spans="1:8">
      <c r="A8348" s="85"/>
      <c r="B8348" s="85"/>
      <c r="C8348" s="85"/>
      <c r="D8348" s="85"/>
      <c r="E8348" s="85"/>
      <c r="F8348" s="85"/>
      <c r="G8348" s="85"/>
      <c r="H8348" s="85"/>
    </row>
    <row r="8349" spans="1:8">
      <c r="A8349" s="85"/>
      <c r="B8349" s="85"/>
      <c r="C8349" s="85"/>
      <c r="D8349" s="85"/>
      <c r="E8349" s="85"/>
      <c r="F8349" s="85"/>
      <c r="G8349" s="85"/>
      <c r="H8349" s="85"/>
    </row>
    <row r="8350" spans="1:8">
      <c r="A8350" s="85"/>
      <c r="B8350" s="85"/>
      <c r="C8350" s="85"/>
      <c r="D8350" s="85"/>
      <c r="E8350" s="85"/>
      <c r="F8350" s="85"/>
      <c r="G8350" s="85"/>
      <c r="H8350" s="85"/>
    </row>
    <row r="8351" spans="1:8">
      <c r="A8351" s="85"/>
      <c r="B8351" s="85"/>
      <c r="C8351" s="85"/>
      <c r="D8351" s="85"/>
      <c r="E8351" s="85"/>
      <c r="F8351" s="85"/>
      <c r="G8351" s="85"/>
      <c r="H8351" s="85"/>
    </row>
    <row r="8352" spans="1:8">
      <c r="A8352" s="85"/>
      <c r="B8352" s="85"/>
      <c r="C8352" s="85"/>
      <c r="D8352" s="85"/>
      <c r="E8352" s="85"/>
      <c r="F8352" s="85"/>
      <c r="G8352" s="85"/>
      <c r="H8352" s="85"/>
    </row>
    <row r="8353" spans="1:8">
      <c r="A8353" s="85"/>
      <c r="B8353" s="85"/>
      <c r="C8353" s="85"/>
      <c r="D8353" s="85"/>
      <c r="E8353" s="85"/>
      <c r="F8353" s="85"/>
      <c r="G8353" s="85"/>
      <c r="H8353" s="85"/>
    </row>
    <row r="8354" spans="1:8">
      <c r="A8354" s="85"/>
      <c r="B8354" s="85"/>
      <c r="C8354" s="85"/>
      <c r="D8354" s="85"/>
      <c r="E8354" s="85"/>
      <c r="F8354" s="85"/>
      <c r="G8354" s="85"/>
      <c r="H8354" s="85"/>
    </row>
    <row r="8355" spans="1:8">
      <c r="A8355" s="85"/>
      <c r="B8355" s="85"/>
      <c r="C8355" s="85"/>
      <c r="D8355" s="85"/>
      <c r="E8355" s="85"/>
      <c r="F8355" s="85"/>
      <c r="G8355" s="85"/>
      <c r="H8355" s="85"/>
    </row>
    <row r="8356" spans="1:8">
      <c r="A8356" s="85"/>
      <c r="B8356" s="85"/>
      <c r="C8356" s="85"/>
      <c r="D8356" s="85"/>
      <c r="E8356" s="85"/>
      <c r="F8356" s="85"/>
      <c r="G8356" s="85"/>
      <c r="H8356" s="85"/>
    </row>
    <row r="8357" spans="1:8">
      <c r="A8357" s="85"/>
      <c r="B8357" s="85"/>
      <c r="C8357" s="85"/>
      <c r="D8357" s="85"/>
      <c r="E8357" s="85"/>
      <c r="F8357" s="85"/>
      <c r="G8357" s="85"/>
      <c r="H8357" s="85"/>
    </row>
    <row r="8358" spans="1:8">
      <c r="A8358" s="85"/>
      <c r="B8358" s="85"/>
      <c r="C8358" s="85"/>
      <c r="D8358" s="85"/>
      <c r="E8358" s="85"/>
      <c r="F8358" s="85"/>
      <c r="G8358" s="85"/>
      <c r="H8358" s="85"/>
    </row>
    <row r="8359" spans="1:8">
      <c r="A8359" s="85"/>
      <c r="B8359" s="85"/>
      <c r="C8359" s="85"/>
      <c r="D8359" s="85"/>
      <c r="E8359" s="85"/>
      <c r="F8359" s="85"/>
      <c r="G8359" s="85"/>
      <c r="H8359" s="85"/>
    </row>
    <row r="8360" spans="1:8">
      <c r="A8360" s="85"/>
      <c r="B8360" s="85"/>
      <c r="C8360" s="85"/>
      <c r="D8360" s="85"/>
      <c r="E8360" s="85"/>
      <c r="F8360" s="85"/>
      <c r="G8360" s="85"/>
      <c r="H8360" s="85"/>
    </row>
    <row r="8361" spans="1:8">
      <c r="A8361" s="85"/>
      <c r="B8361" s="85"/>
      <c r="C8361" s="85"/>
      <c r="D8361" s="85"/>
      <c r="E8361" s="85"/>
      <c r="F8361" s="85"/>
      <c r="G8361" s="85"/>
      <c r="H8361" s="85"/>
    </row>
    <row r="8362" spans="1:8">
      <c r="A8362" s="85"/>
      <c r="B8362" s="85"/>
      <c r="C8362" s="85"/>
      <c r="D8362" s="85"/>
      <c r="E8362" s="85"/>
      <c r="F8362" s="85"/>
      <c r="G8362" s="85"/>
      <c r="H8362" s="85"/>
    </row>
    <row r="8363" spans="1:8">
      <c r="A8363" s="85"/>
      <c r="B8363" s="85"/>
      <c r="C8363" s="85"/>
      <c r="D8363" s="85"/>
      <c r="E8363" s="85"/>
      <c r="F8363" s="85"/>
      <c r="G8363" s="85"/>
      <c r="H8363" s="85"/>
    </row>
    <row r="8364" spans="1:8">
      <c r="A8364" s="85"/>
      <c r="B8364" s="85"/>
      <c r="C8364" s="85"/>
      <c r="D8364" s="85"/>
      <c r="E8364" s="85"/>
      <c r="F8364" s="85"/>
      <c r="G8364" s="85"/>
      <c r="H8364" s="85"/>
    </row>
    <row r="8365" spans="1:8">
      <c r="A8365" s="85"/>
      <c r="B8365" s="85"/>
      <c r="C8365" s="85"/>
      <c r="D8365" s="85"/>
      <c r="E8365" s="85"/>
      <c r="F8365" s="85"/>
      <c r="G8365" s="85"/>
      <c r="H8365" s="85"/>
    </row>
    <row r="8366" spans="1:8">
      <c r="A8366" s="85"/>
      <c r="B8366" s="85"/>
      <c r="C8366" s="85"/>
      <c r="D8366" s="85"/>
      <c r="E8366" s="85"/>
      <c r="F8366" s="85"/>
      <c r="G8366" s="85"/>
      <c r="H8366" s="85"/>
    </row>
    <row r="8367" spans="1:8">
      <c r="A8367" s="85"/>
      <c r="B8367" s="85"/>
      <c r="C8367" s="85"/>
      <c r="D8367" s="85"/>
      <c r="E8367" s="85"/>
      <c r="F8367" s="85"/>
      <c r="G8367" s="85"/>
      <c r="H8367" s="85"/>
    </row>
    <row r="8368" spans="1:8">
      <c r="A8368" s="85"/>
      <c r="B8368" s="85"/>
      <c r="C8368" s="85"/>
      <c r="D8368" s="85"/>
      <c r="E8368" s="85"/>
      <c r="F8368" s="85"/>
      <c r="G8368" s="85"/>
      <c r="H8368" s="85"/>
    </row>
    <row r="8369" spans="1:8">
      <c r="A8369" s="85"/>
      <c r="B8369" s="85"/>
      <c r="C8369" s="85"/>
      <c r="D8369" s="85"/>
      <c r="E8369" s="85"/>
      <c r="F8369" s="85"/>
      <c r="G8369" s="85"/>
      <c r="H8369" s="85"/>
    </row>
    <row r="8370" spans="1:8">
      <c r="A8370" s="85"/>
      <c r="B8370" s="85"/>
      <c r="C8370" s="85"/>
      <c r="D8370" s="85"/>
      <c r="E8370" s="85"/>
      <c r="F8370" s="85"/>
      <c r="G8370" s="85"/>
      <c r="H8370" s="85"/>
    </row>
    <row r="8371" spans="1:8">
      <c r="A8371" s="85"/>
      <c r="B8371" s="85"/>
      <c r="C8371" s="85"/>
      <c r="D8371" s="85"/>
      <c r="E8371" s="85"/>
      <c r="F8371" s="85"/>
      <c r="G8371" s="85"/>
      <c r="H8371" s="85"/>
    </row>
    <row r="8372" spans="1:8">
      <c r="A8372" s="85"/>
      <c r="B8372" s="85"/>
      <c r="C8372" s="85"/>
      <c r="D8372" s="85"/>
      <c r="E8372" s="85"/>
      <c r="F8372" s="85"/>
      <c r="G8372" s="85"/>
      <c r="H8372" s="85"/>
    </row>
    <row r="8373" spans="1:8">
      <c r="A8373" s="85"/>
      <c r="B8373" s="85"/>
      <c r="C8373" s="85"/>
      <c r="D8373" s="85"/>
      <c r="E8373" s="85"/>
      <c r="F8373" s="85"/>
      <c r="G8373" s="85"/>
      <c r="H8373" s="85"/>
    </row>
    <row r="8374" spans="1:8">
      <c r="A8374" s="85"/>
      <c r="B8374" s="85"/>
      <c r="C8374" s="85"/>
      <c r="D8374" s="85"/>
      <c r="E8374" s="85"/>
      <c r="F8374" s="85"/>
      <c r="G8374" s="85"/>
      <c r="H8374" s="85"/>
    </row>
    <row r="8375" spans="1:8">
      <c r="A8375" s="85"/>
      <c r="B8375" s="85"/>
      <c r="C8375" s="85"/>
      <c r="D8375" s="85"/>
      <c r="E8375" s="85"/>
      <c r="F8375" s="85"/>
      <c r="G8375" s="85"/>
      <c r="H8375" s="85"/>
    </row>
    <row r="8376" spans="1:8">
      <c r="A8376" s="85"/>
      <c r="B8376" s="85"/>
      <c r="C8376" s="85"/>
      <c r="D8376" s="85"/>
      <c r="E8376" s="85"/>
      <c r="F8376" s="85"/>
      <c r="G8376" s="85"/>
      <c r="H8376" s="85"/>
    </row>
    <row r="8377" spans="1:8">
      <c r="A8377" s="85"/>
      <c r="B8377" s="85"/>
      <c r="C8377" s="85"/>
      <c r="D8377" s="85"/>
      <c r="E8377" s="85"/>
      <c r="F8377" s="85"/>
      <c r="G8377" s="85"/>
      <c r="H8377" s="85"/>
    </row>
    <row r="8378" spans="1:8">
      <c r="A8378" s="85"/>
      <c r="B8378" s="85"/>
      <c r="C8378" s="85"/>
      <c r="D8378" s="85"/>
      <c r="E8378" s="85"/>
      <c r="F8378" s="85"/>
      <c r="G8378" s="85"/>
      <c r="H8378" s="85"/>
    </row>
    <row r="8379" spans="1:8">
      <c r="A8379" s="85"/>
      <c r="B8379" s="85"/>
      <c r="C8379" s="85"/>
      <c r="D8379" s="85"/>
      <c r="E8379" s="85"/>
      <c r="F8379" s="85"/>
      <c r="G8379" s="85"/>
      <c r="H8379" s="85"/>
    </row>
    <row r="8380" spans="1:8">
      <c r="A8380" s="85"/>
      <c r="B8380" s="85"/>
      <c r="C8380" s="85"/>
      <c r="D8380" s="85"/>
      <c r="E8380" s="85"/>
      <c r="F8380" s="85"/>
      <c r="G8380" s="85"/>
      <c r="H8380" s="85"/>
    </row>
    <row r="8381" spans="1:8">
      <c r="A8381" s="85"/>
      <c r="B8381" s="85"/>
      <c r="C8381" s="85"/>
      <c r="D8381" s="85"/>
      <c r="E8381" s="85"/>
      <c r="F8381" s="85"/>
      <c r="G8381" s="85"/>
      <c r="H8381" s="85"/>
    </row>
    <row r="8382" spans="1:8">
      <c r="A8382" s="85"/>
      <c r="B8382" s="85"/>
      <c r="C8382" s="85"/>
      <c r="D8382" s="85"/>
      <c r="E8382" s="85"/>
      <c r="F8382" s="85"/>
      <c r="G8382" s="85"/>
      <c r="H8382" s="85"/>
    </row>
    <row r="8383" spans="1:8">
      <c r="A8383" s="85"/>
      <c r="B8383" s="85"/>
      <c r="C8383" s="85"/>
      <c r="D8383" s="85"/>
      <c r="E8383" s="85"/>
      <c r="F8383" s="85"/>
      <c r="G8383" s="85"/>
      <c r="H8383" s="85"/>
    </row>
    <row r="8384" spans="1:8">
      <c r="A8384" s="85"/>
      <c r="B8384" s="85"/>
      <c r="C8384" s="85"/>
      <c r="D8384" s="85"/>
      <c r="E8384" s="85"/>
      <c r="F8384" s="85"/>
      <c r="G8384" s="85"/>
      <c r="H8384" s="85"/>
    </row>
    <row r="8385" spans="1:8">
      <c r="A8385" s="85"/>
      <c r="B8385" s="85"/>
      <c r="C8385" s="85"/>
      <c r="D8385" s="85"/>
      <c r="E8385" s="85"/>
      <c r="F8385" s="85"/>
      <c r="G8385" s="85"/>
      <c r="H8385" s="85"/>
    </row>
    <row r="8386" spans="1:8">
      <c r="A8386" s="85"/>
      <c r="B8386" s="85"/>
      <c r="C8386" s="85"/>
      <c r="D8386" s="85"/>
      <c r="E8386" s="85"/>
      <c r="F8386" s="85"/>
      <c r="G8386" s="85"/>
      <c r="H8386" s="85"/>
    </row>
    <row r="8387" spans="1:8">
      <c r="A8387" s="85"/>
      <c r="B8387" s="85"/>
      <c r="C8387" s="85"/>
      <c r="D8387" s="85"/>
      <c r="E8387" s="85"/>
      <c r="F8387" s="85"/>
      <c r="G8387" s="85"/>
      <c r="H8387" s="85"/>
    </row>
    <row r="8388" spans="1:8">
      <c r="A8388" s="85"/>
      <c r="B8388" s="85"/>
      <c r="C8388" s="85"/>
      <c r="D8388" s="85"/>
      <c r="E8388" s="85"/>
      <c r="F8388" s="85"/>
      <c r="G8388" s="85"/>
      <c r="H8388" s="85"/>
    </row>
    <row r="8389" spans="1:8">
      <c r="A8389" s="85"/>
      <c r="B8389" s="85"/>
      <c r="C8389" s="85"/>
      <c r="D8389" s="85"/>
      <c r="E8389" s="85"/>
      <c r="F8389" s="85"/>
      <c r="G8389" s="85"/>
      <c r="H8389" s="85"/>
    </row>
    <row r="8390" spans="1:8">
      <c r="A8390" s="85"/>
      <c r="B8390" s="85"/>
      <c r="C8390" s="85"/>
      <c r="D8390" s="85"/>
      <c r="E8390" s="85"/>
      <c r="F8390" s="85"/>
      <c r="G8390" s="85"/>
      <c r="H8390" s="85"/>
    </row>
    <row r="8391" spans="1:8">
      <c r="A8391" s="85"/>
      <c r="B8391" s="85"/>
      <c r="C8391" s="85"/>
      <c r="D8391" s="85"/>
      <c r="E8391" s="85"/>
      <c r="F8391" s="85"/>
      <c r="G8391" s="85"/>
      <c r="H8391" s="85"/>
    </row>
    <row r="8392" spans="1:8">
      <c r="A8392" s="85"/>
      <c r="B8392" s="85"/>
      <c r="C8392" s="85"/>
      <c r="D8392" s="85"/>
      <c r="E8392" s="85"/>
      <c r="F8392" s="85"/>
      <c r="G8392" s="85"/>
      <c r="H8392" s="85"/>
    </row>
    <row r="8393" spans="1:8">
      <c r="A8393" s="85"/>
      <c r="B8393" s="85"/>
      <c r="C8393" s="85"/>
      <c r="D8393" s="85"/>
      <c r="E8393" s="85"/>
      <c r="F8393" s="85"/>
      <c r="G8393" s="85"/>
      <c r="H8393" s="85"/>
    </row>
    <row r="8394" spans="1:8">
      <c r="A8394" s="85"/>
      <c r="B8394" s="85"/>
      <c r="C8394" s="85"/>
      <c r="D8394" s="85"/>
      <c r="E8394" s="85"/>
      <c r="F8394" s="85"/>
      <c r="G8394" s="85"/>
      <c r="H8394" s="85"/>
    </row>
    <row r="8395" spans="1:8">
      <c r="A8395" s="85"/>
      <c r="B8395" s="85"/>
      <c r="C8395" s="85"/>
      <c r="D8395" s="85"/>
      <c r="E8395" s="85"/>
      <c r="F8395" s="85"/>
      <c r="G8395" s="85"/>
      <c r="H8395" s="85"/>
    </row>
    <row r="8396" spans="1:8">
      <c r="A8396" s="85"/>
      <c r="B8396" s="85"/>
      <c r="C8396" s="85"/>
      <c r="D8396" s="85"/>
      <c r="E8396" s="85"/>
      <c r="F8396" s="85"/>
      <c r="G8396" s="85"/>
      <c r="H8396" s="85"/>
    </row>
    <row r="8397" spans="1:8">
      <c r="A8397" s="85"/>
      <c r="B8397" s="85"/>
      <c r="C8397" s="85"/>
      <c r="D8397" s="85"/>
      <c r="E8397" s="85"/>
      <c r="F8397" s="85"/>
      <c r="G8397" s="85"/>
      <c r="H8397" s="85"/>
    </row>
    <row r="8398" spans="1:8">
      <c r="A8398" s="85"/>
      <c r="B8398" s="85"/>
      <c r="C8398" s="85"/>
      <c r="D8398" s="85"/>
      <c r="E8398" s="85"/>
      <c r="F8398" s="85"/>
      <c r="G8398" s="85"/>
      <c r="H8398" s="85"/>
    </row>
    <row r="8399" spans="1:8">
      <c r="A8399" s="85"/>
      <c r="B8399" s="85"/>
      <c r="C8399" s="85"/>
      <c r="D8399" s="85"/>
      <c r="E8399" s="85"/>
      <c r="F8399" s="85"/>
      <c r="G8399" s="85"/>
      <c r="H8399" s="85"/>
    </row>
    <row r="8400" spans="1:8">
      <c r="A8400" s="85"/>
      <c r="B8400" s="85"/>
      <c r="C8400" s="85"/>
      <c r="D8400" s="85"/>
      <c r="E8400" s="85"/>
      <c r="F8400" s="85"/>
      <c r="G8400" s="85"/>
      <c r="H8400" s="85"/>
    </row>
    <row r="8401" spans="1:8">
      <c r="A8401" s="85"/>
      <c r="B8401" s="85"/>
      <c r="C8401" s="85"/>
      <c r="D8401" s="85"/>
      <c r="E8401" s="85"/>
      <c r="F8401" s="85"/>
      <c r="G8401" s="85"/>
      <c r="H8401" s="85"/>
    </row>
    <row r="8402" spans="1:8">
      <c r="A8402" s="85"/>
      <c r="B8402" s="85"/>
      <c r="C8402" s="85"/>
      <c r="D8402" s="85"/>
      <c r="E8402" s="85"/>
      <c r="F8402" s="85"/>
      <c r="G8402" s="85"/>
      <c r="H8402" s="85"/>
    </row>
    <row r="8403" spans="1:8">
      <c r="A8403" s="85"/>
      <c r="B8403" s="85"/>
      <c r="C8403" s="85"/>
      <c r="D8403" s="85"/>
      <c r="E8403" s="85"/>
      <c r="F8403" s="85"/>
      <c r="G8403" s="85"/>
      <c r="H8403" s="85"/>
    </row>
    <row r="8404" spans="1:8">
      <c r="A8404" s="85"/>
      <c r="B8404" s="85"/>
      <c r="C8404" s="85"/>
      <c r="D8404" s="85"/>
      <c r="E8404" s="85"/>
      <c r="F8404" s="85"/>
      <c r="G8404" s="85"/>
      <c r="H8404" s="85"/>
    </row>
    <row r="8405" spans="1:8">
      <c r="A8405" s="85"/>
      <c r="B8405" s="85"/>
      <c r="C8405" s="85"/>
      <c r="D8405" s="85"/>
      <c r="E8405" s="85"/>
      <c r="F8405" s="85"/>
      <c r="G8405" s="85"/>
      <c r="H8405" s="85"/>
    </row>
    <row r="8406" spans="1:8">
      <c r="A8406" s="85"/>
      <c r="B8406" s="85"/>
      <c r="C8406" s="85"/>
      <c r="D8406" s="85"/>
      <c r="E8406" s="85"/>
      <c r="F8406" s="85"/>
      <c r="G8406" s="85"/>
      <c r="H8406" s="85"/>
    </row>
    <row r="8407" spans="1:8">
      <c r="A8407" s="85"/>
      <c r="B8407" s="85"/>
      <c r="C8407" s="85"/>
      <c r="D8407" s="85"/>
      <c r="E8407" s="85"/>
      <c r="F8407" s="85"/>
      <c r="G8407" s="85"/>
      <c r="H8407" s="85"/>
    </row>
    <row r="8408" spans="1:8">
      <c r="A8408" s="85"/>
      <c r="B8408" s="85"/>
      <c r="C8408" s="85"/>
      <c r="D8408" s="85"/>
      <c r="E8408" s="85"/>
      <c r="F8408" s="85"/>
      <c r="G8408" s="85"/>
      <c r="H8408" s="85"/>
    </row>
    <row r="8409" spans="1:8">
      <c r="A8409" s="85"/>
      <c r="B8409" s="85"/>
      <c r="C8409" s="85"/>
      <c r="D8409" s="85"/>
      <c r="E8409" s="85"/>
      <c r="F8409" s="85"/>
      <c r="G8409" s="85"/>
      <c r="H8409" s="85"/>
    </row>
    <row r="8410" spans="1:8">
      <c r="A8410" s="85"/>
      <c r="B8410" s="85"/>
      <c r="C8410" s="85"/>
      <c r="D8410" s="85"/>
      <c r="E8410" s="85"/>
      <c r="F8410" s="85"/>
      <c r="G8410" s="85"/>
      <c r="H8410" s="85"/>
    </row>
    <row r="8411" spans="1:8">
      <c r="A8411" s="85"/>
      <c r="B8411" s="85"/>
      <c r="C8411" s="85"/>
      <c r="D8411" s="85"/>
      <c r="E8411" s="85"/>
      <c r="F8411" s="85"/>
      <c r="G8411" s="85"/>
      <c r="H8411" s="85"/>
    </row>
    <row r="8412" spans="1:8">
      <c r="A8412" s="85"/>
      <c r="B8412" s="85"/>
      <c r="C8412" s="85"/>
      <c r="D8412" s="85"/>
      <c r="E8412" s="85"/>
      <c r="F8412" s="85"/>
      <c r="G8412" s="85"/>
      <c r="H8412" s="85"/>
    </row>
    <row r="8413" spans="1:8">
      <c r="A8413" s="85"/>
      <c r="B8413" s="85"/>
      <c r="C8413" s="85"/>
      <c r="D8413" s="85"/>
      <c r="E8413" s="85"/>
      <c r="F8413" s="85"/>
      <c r="G8413" s="85"/>
      <c r="H8413" s="85"/>
    </row>
    <row r="8414" spans="1:8">
      <c r="A8414" s="85"/>
      <c r="B8414" s="85"/>
      <c r="C8414" s="85"/>
      <c r="D8414" s="85"/>
      <c r="E8414" s="85"/>
      <c r="F8414" s="85"/>
      <c r="G8414" s="85"/>
      <c r="H8414" s="85"/>
    </row>
    <row r="8415" spans="1:8">
      <c r="A8415" s="85"/>
      <c r="B8415" s="85"/>
      <c r="C8415" s="85"/>
      <c r="D8415" s="85"/>
      <c r="E8415" s="85"/>
      <c r="F8415" s="85"/>
      <c r="G8415" s="85"/>
      <c r="H8415" s="85"/>
    </row>
    <row r="8416" spans="1:8">
      <c r="A8416" s="85"/>
      <c r="B8416" s="85"/>
      <c r="C8416" s="85"/>
      <c r="D8416" s="85"/>
      <c r="E8416" s="85"/>
      <c r="F8416" s="85"/>
      <c r="G8416" s="85"/>
      <c r="H8416" s="85"/>
    </row>
    <row r="8417" spans="1:8">
      <c r="A8417" s="85"/>
      <c r="B8417" s="85"/>
      <c r="C8417" s="85"/>
      <c r="D8417" s="85"/>
      <c r="E8417" s="85"/>
      <c r="F8417" s="85"/>
      <c r="G8417" s="85"/>
      <c r="H8417" s="85"/>
    </row>
    <row r="8418" spans="1:8">
      <c r="A8418" s="85"/>
      <c r="B8418" s="85"/>
      <c r="C8418" s="85"/>
      <c r="D8418" s="85"/>
      <c r="E8418" s="85"/>
      <c r="F8418" s="85"/>
      <c r="G8418" s="85"/>
      <c r="H8418" s="85"/>
    </row>
    <row r="8419" spans="1:8">
      <c r="A8419" s="85"/>
      <c r="B8419" s="85"/>
      <c r="C8419" s="85"/>
      <c r="D8419" s="85"/>
      <c r="E8419" s="85"/>
      <c r="F8419" s="85"/>
      <c r="G8419" s="85"/>
      <c r="H8419" s="85"/>
    </row>
    <row r="8420" spans="1:8">
      <c r="A8420" s="85"/>
      <c r="B8420" s="85"/>
      <c r="C8420" s="85"/>
      <c r="D8420" s="85"/>
      <c r="E8420" s="85"/>
      <c r="F8420" s="85"/>
      <c r="G8420" s="85"/>
      <c r="H8420" s="85"/>
    </row>
    <row r="8421" spans="1:8">
      <c r="A8421" s="85"/>
      <c r="B8421" s="85"/>
      <c r="C8421" s="85"/>
      <c r="D8421" s="85"/>
      <c r="E8421" s="85"/>
      <c r="F8421" s="85"/>
      <c r="G8421" s="85"/>
      <c r="H8421" s="85"/>
    </row>
    <row r="8422" spans="1:8">
      <c r="A8422" s="85"/>
      <c r="B8422" s="85"/>
      <c r="C8422" s="85"/>
      <c r="D8422" s="85"/>
      <c r="E8422" s="85"/>
      <c r="F8422" s="85"/>
      <c r="G8422" s="85"/>
      <c r="H8422" s="85"/>
    </row>
    <row r="8423" spans="1:8">
      <c r="A8423" s="85"/>
      <c r="B8423" s="85"/>
      <c r="C8423" s="85"/>
      <c r="D8423" s="85"/>
      <c r="E8423" s="85"/>
      <c r="F8423" s="85"/>
      <c r="G8423" s="85"/>
      <c r="H8423" s="85"/>
    </row>
    <row r="8424" spans="1:8">
      <c r="A8424" s="85"/>
      <c r="B8424" s="85"/>
      <c r="C8424" s="85"/>
      <c r="D8424" s="85"/>
      <c r="E8424" s="85"/>
      <c r="F8424" s="85"/>
      <c r="G8424" s="85"/>
      <c r="H8424" s="85"/>
    </row>
    <row r="8425" spans="1:8">
      <c r="A8425" s="85"/>
      <c r="B8425" s="85"/>
      <c r="C8425" s="85"/>
      <c r="D8425" s="85"/>
      <c r="E8425" s="85"/>
      <c r="F8425" s="85"/>
      <c r="G8425" s="85"/>
      <c r="H8425" s="85"/>
    </row>
    <row r="8426" spans="1:8">
      <c r="A8426" s="85"/>
      <c r="B8426" s="85"/>
      <c r="C8426" s="85"/>
      <c r="D8426" s="85"/>
      <c r="E8426" s="85"/>
      <c r="F8426" s="85"/>
      <c r="G8426" s="85"/>
      <c r="H8426" s="85"/>
    </row>
    <row r="8427" spans="1:8">
      <c r="A8427" s="85"/>
      <c r="B8427" s="85"/>
      <c r="C8427" s="85"/>
      <c r="D8427" s="85"/>
      <c r="E8427" s="85"/>
      <c r="F8427" s="85"/>
      <c r="G8427" s="85"/>
      <c r="H8427" s="85"/>
    </row>
    <row r="8428" spans="1:8">
      <c r="A8428" s="85"/>
      <c r="B8428" s="85"/>
      <c r="C8428" s="85"/>
      <c r="D8428" s="85"/>
      <c r="E8428" s="85"/>
      <c r="F8428" s="85"/>
      <c r="G8428" s="85"/>
      <c r="H8428" s="85"/>
    </row>
    <row r="8429" spans="1:8">
      <c r="A8429" s="85"/>
      <c r="B8429" s="85"/>
      <c r="C8429" s="85"/>
      <c r="D8429" s="85"/>
      <c r="E8429" s="85"/>
      <c r="F8429" s="85"/>
      <c r="G8429" s="85"/>
      <c r="H8429" s="85"/>
    </row>
    <row r="8430" spans="1:8">
      <c r="A8430" s="85"/>
      <c r="B8430" s="85"/>
      <c r="C8430" s="85"/>
      <c r="D8430" s="85"/>
      <c r="E8430" s="85"/>
      <c r="F8430" s="85"/>
      <c r="G8430" s="85"/>
      <c r="H8430" s="85"/>
    </row>
    <row r="8431" spans="1:8">
      <c r="A8431" s="85"/>
      <c r="B8431" s="85"/>
      <c r="C8431" s="85"/>
      <c r="D8431" s="85"/>
      <c r="E8431" s="85"/>
      <c r="F8431" s="85"/>
      <c r="G8431" s="85"/>
      <c r="H8431" s="85"/>
    </row>
    <row r="8432" spans="1:8">
      <c r="A8432" s="85"/>
      <c r="B8432" s="85"/>
      <c r="C8432" s="85"/>
      <c r="D8432" s="85"/>
      <c r="E8432" s="85"/>
      <c r="F8432" s="85"/>
      <c r="G8432" s="85"/>
      <c r="H8432" s="85"/>
    </row>
    <row r="8433" spans="1:8">
      <c r="A8433" s="85"/>
      <c r="B8433" s="85"/>
      <c r="C8433" s="85"/>
      <c r="D8433" s="85"/>
      <c r="E8433" s="85"/>
      <c r="F8433" s="85"/>
      <c r="G8433" s="85"/>
      <c r="H8433" s="85"/>
    </row>
    <row r="8434" spans="1:8">
      <c r="A8434" s="85"/>
      <c r="B8434" s="85"/>
      <c r="C8434" s="85"/>
      <c r="D8434" s="85"/>
      <c r="E8434" s="85"/>
      <c r="F8434" s="85"/>
      <c r="G8434" s="85"/>
      <c r="H8434" s="85"/>
    </row>
    <row r="8435" spans="1:8">
      <c r="A8435" s="85"/>
      <c r="B8435" s="85"/>
      <c r="C8435" s="85"/>
      <c r="D8435" s="85"/>
      <c r="E8435" s="85"/>
      <c r="F8435" s="85"/>
      <c r="G8435" s="85"/>
      <c r="H8435" s="85"/>
    </row>
    <row r="8436" spans="1:8">
      <c r="A8436" s="85"/>
      <c r="B8436" s="85"/>
      <c r="C8436" s="85"/>
      <c r="D8436" s="85"/>
      <c r="E8436" s="85"/>
      <c r="F8436" s="85"/>
      <c r="G8436" s="85"/>
      <c r="H8436" s="85"/>
    </row>
    <row r="8437" spans="1:8">
      <c r="A8437" s="85"/>
      <c r="B8437" s="85"/>
      <c r="C8437" s="85"/>
      <c r="D8437" s="85"/>
      <c r="E8437" s="85"/>
      <c r="F8437" s="85"/>
      <c r="G8437" s="85"/>
      <c r="H8437" s="85"/>
    </row>
    <row r="8438" spans="1:8">
      <c r="A8438" s="85"/>
      <c r="B8438" s="85"/>
      <c r="C8438" s="85"/>
      <c r="D8438" s="85"/>
      <c r="E8438" s="85"/>
      <c r="F8438" s="85"/>
      <c r="G8438" s="85"/>
      <c r="H8438" s="85"/>
    </row>
    <row r="8439" spans="1:8">
      <c r="A8439" s="85"/>
      <c r="B8439" s="85"/>
      <c r="C8439" s="85"/>
      <c r="D8439" s="85"/>
      <c r="E8439" s="85"/>
      <c r="F8439" s="85"/>
      <c r="G8439" s="85"/>
      <c r="H8439" s="85"/>
    </row>
    <row r="8440" spans="1:8">
      <c r="A8440" s="85"/>
      <c r="B8440" s="85"/>
      <c r="C8440" s="85"/>
      <c r="D8440" s="85"/>
      <c r="E8440" s="85"/>
      <c r="F8440" s="85"/>
      <c r="G8440" s="85"/>
      <c r="H8440" s="85"/>
    </row>
    <row r="8441" spans="1:8">
      <c r="A8441" s="85"/>
      <c r="B8441" s="85"/>
      <c r="C8441" s="85"/>
      <c r="D8441" s="85"/>
      <c r="E8441" s="85"/>
      <c r="F8441" s="85"/>
      <c r="G8441" s="85"/>
      <c r="H8441" s="85"/>
    </row>
    <row r="8442" spans="1:8">
      <c r="A8442" s="85"/>
      <c r="B8442" s="85"/>
      <c r="C8442" s="85"/>
      <c r="D8442" s="85"/>
      <c r="E8442" s="85"/>
      <c r="F8442" s="85"/>
      <c r="G8442" s="85"/>
      <c r="H8442" s="85"/>
    </row>
    <row r="8443" spans="1:8">
      <c r="A8443" s="85"/>
      <c r="B8443" s="85"/>
      <c r="C8443" s="85"/>
      <c r="D8443" s="85"/>
      <c r="E8443" s="85"/>
      <c r="F8443" s="85"/>
      <c r="G8443" s="85"/>
      <c r="H8443" s="85"/>
    </row>
    <row r="8444" spans="1:8">
      <c r="A8444" s="85"/>
      <c r="B8444" s="85"/>
      <c r="C8444" s="85"/>
      <c r="D8444" s="85"/>
      <c r="E8444" s="85"/>
      <c r="F8444" s="85"/>
      <c r="G8444" s="85"/>
      <c r="H8444" s="85"/>
    </row>
    <row r="8445" spans="1:8">
      <c r="A8445" s="85"/>
      <c r="B8445" s="85"/>
      <c r="C8445" s="85"/>
      <c r="D8445" s="85"/>
      <c r="E8445" s="85"/>
      <c r="F8445" s="85"/>
      <c r="G8445" s="85"/>
      <c r="H8445" s="85"/>
    </row>
    <row r="8446" spans="1:8">
      <c r="A8446" s="85"/>
      <c r="B8446" s="85"/>
      <c r="C8446" s="85"/>
      <c r="D8446" s="85"/>
      <c r="E8446" s="85"/>
      <c r="F8446" s="85"/>
      <c r="G8446" s="85"/>
      <c r="H8446" s="85"/>
    </row>
    <row r="8447" spans="1:8">
      <c r="A8447" s="85"/>
      <c r="B8447" s="85"/>
      <c r="C8447" s="85"/>
      <c r="D8447" s="85"/>
      <c r="E8447" s="85"/>
      <c r="F8447" s="85"/>
      <c r="G8447" s="85"/>
      <c r="H8447" s="85"/>
    </row>
    <row r="8448" spans="1:8">
      <c r="A8448" s="85"/>
      <c r="B8448" s="85"/>
      <c r="C8448" s="85"/>
      <c r="D8448" s="85"/>
      <c r="E8448" s="85"/>
      <c r="F8448" s="85"/>
      <c r="G8448" s="85"/>
      <c r="H8448" s="85"/>
    </row>
    <row r="8449" spans="1:8">
      <c r="A8449" s="85"/>
      <c r="B8449" s="85"/>
      <c r="C8449" s="85"/>
      <c r="D8449" s="85"/>
      <c r="E8449" s="85"/>
      <c r="F8449" s="85"/>
      <c r="G8449" s="85"/>
      <c r="H8449" s="85"/>
    </row>
    <row r="8450" spans="1:8">
      <c r="A8450" s="85"/>
      <c r="B8450" s="85"/>
      <c r="C8450" s="85"/>
      <c r="D8450" s="85"/>
      <c r="E8450" s="85"/>
      <c r="F8450" s="85"/>
      <c r="G8450" s="85"/>
      <c r="H8450" s="85"/>
    </row>
    <row r="8451" spans="1:8">
      <c r="A8451" s="85"/>
      <c r="B8451" s="85"/>
      <c r="C8451" s="85"/>
      <c r="D8451" s="85"/>
      <c r="E8451" s="85"/>
      <c r="F8451" s="85"/>
      <c r="G8451" s="85"/>
      <c r="H8451" s="85"/>
    </row>
    <row r="8452" spans="1:8">
      <c r="A8452" s="85"/>
      <c r="B8452" s="85"/>
      <c r="C8452" s="85"/>
      <c r="D8452" s="85"/>
      <c r="E8452" s="85"/>
      <c r="F8452" s="85"/>
      <c r="G8452" s="85"/>
      <c r="H8452" s="85"/>
    </row>
    <row r="8453" spans="1:8">
      <c r="A8453" s="85"/>
      <c r="B8453" s="85"/>
      <c r="C8453" s="85"/>
      <c r="D8453" s="85"/>
      <c r="E8453" s="85"/>
      <c r="F8453" s="85"/>
      <c r="G8453" s="85"/>
      <c r="H8453" s="85"/>
    </row>
    <row r="8454" spans="1:8">
      <c r="A8454" s="85"/>
      <c r="B8454" s="85"/>
      <c r="C8454" s="85"/>
      <c r="D8454" s="85"/>
      <c r="E8454" s="85"/>
      <c r="F8454" s="85"/>
      <c r="G8454" s="85"/>
      <c r="H8454" s="85"/>
    </row>
    <row r="8455" spans="1:8">
      <c r="A8455" s="85"/>
      <c r="B8455" s="85"/>
      <c r="C8455" s="85"/>
      <c r="D8455" s="85"/>
      <c r="E8455" s="85"/>
      <c r="F8455" s="85"/>
      <c r="G8455" s="85"/>
      <c r="H8455" s="85"/>
    </row>
    <row r="8456" spans="1:8">
      <c r="A8456" s="85"/>
      <c r="B8456" s="85"/>
      <c r="C8456" s="85"/>
      <c r="D8456" s="85"/>
      <c r="E8456" s="85"/>
      <c r="F8456" s="85"/>
      <c r="G8456" s="85"/>
      <c r="H8456" s="85"/>
    </row>
    <row r="8457" spans="1:8">
      <c r="A8457" s="85"/>
      <c r="B8457" s="85"/>
      <c r="C8457" s="85"/>
      <c r="D8457" s="85"/>
      <c r="E8457" s="85"/>
      <c r="F8457" s="85"/>
      <c r="G8457" s="85"/>
      <c r="H8457" s="85"/>
    </row>
    <row r="8458" spans="1:8">
      <c r="A8458" s="85"/>
      <c r="B8458" s="85"/>
      <c r="C8458" s="85"/>
      <c r="D8458" s="85"/>
      <c r="E8458" s="85"/>
      <c r="F8458" s="85"/>
      <c r="G8458" s="85"/>
      <c r="H8458" s="85"/>
    </row>
    <row r="8459" spans="1:8">
      <c r="A8459" s="85"/>
      <c r="B8459" s="85"/>
      <c r="C8459" s="85"/>
      <c r="D8459" s="85"/>
      <c r="E8459" s="85"/>
      <c r="F8459" s="85"/>
      <c r="G8459" s="85"/>
      <c r="H8459" s="85"/>
    </row>
    <row r="8460" spans="1:8">
      <c r="A8460" s="85"/>
      <c r="B8460" s="85"/>
      <c r="C8460" s="85"/>
      <c r="D8460" s="85"/>
      <c r="E8460" s="85"/>
      <c r="F8460" s="85"/>
      <c r="G8460" s="85"/>
      <c r="H8460" s="85"/>
    </row>
    <row r="8461" spans="1:8">
      <c r="A8461" s="85"/>
      <c r="B8461" s="85"/>
      <c r="C8461" s="85"/>
      <c r="D8461" s="85"/>
      <c r="E8461" s="85"/>
      <c r="F8461" s="85"/>
      <c r="G8461" s="85"/>
      <c r="H8461" s="85"/>
    </row>
    <row r="8462" spans="1:8">
      <c r="A8462" s="85"/>
      <c r="B8462" s="85"/>
      <c r="C8462" s="85"/>
      <c r="D8462" s="85"/>
      <c r="E8462" s="85"/>
      <c r="F8462" s="85"/>
      <c r="G8462" s="85"/>
      <c r="H8462" s="85"/>
    </row>
    <row r="8463" spans="1:8">
      <c r="A8463" s="85"/>
      <c r="B8463" s="85"/>
      <c r="C8463" s="85"/>
      <c r="D8463" s="85"/>
      <c r="E8463" s="85"/>
      <c r="F8463" s="85"/>
      <c r="G8463" s="85"/>
      <c r="H8463" s="85"/>
    </row>
    <row r="8464" spans="1:8">
      <c r="A8464" s="85"/>
      <c r="B8464" s="85"/>
      <c r="C8464" s="85"/>
      <c r="D8464" s="85"/>
      <c r="E8464" s="85"/>
      <c r="F8464" s="85"/>
      <c r="G8464" s="85"/>
      <c r="H8464" s="85"/>
    </row>
    <row r="8465" spans="1:8">
      <c r="A8465" s="85"/>
      <c r="B8465" s="85"/>
      <c r="C8465" s="85"/>
      <c r="D8465" s="85"/>
      <c r="E8465" s="85"/>
      <c r="F8465" s="85"/>
      <c r="G8465" s="85"/>
      <c r="H8465" s="85"/>
    </row>
    <row r="8466" spans="1:8">
      <c r="A8466" s="85"/>
      <c r="B8466" s="85"/>
      <c r="C8466" s="85"/>
      <c r="D8466" s="85"/>
      <c r="E8466" s="85"/>
      <c r="F8466" s="85"/>
      <c r="G8466" s="85"/>
      <c r="H8466" s="85"/>
    </row>
    <row r="8467" spans="1:8">
      <c r="A8467" s="85"/>
      <c r="B8467" s="85"/>
      <c r="C8467" s="85"/>
      <c r="D8467" s="85"/>
      <c r="E8467" s="85"/>
      <c r="F8467" s="85"/>
      <c r="G8467" s="85"/>
      <c r="H8467" s="85"/>
    </row>
    <row r="8468" spans="1:8">
      <c r="A8468" s="85"/>
      <c r="B8468" s="85"/>
      <c r="C8468" s="85"/>
      <c r="D8468" s="85"/>
      <c r="E8468" s="85"/>
      <c r="F8468" s="85"/>
      <c r="G8468" s="85"/>
      <c r="H8468" s="85"/>
    </row>
    <row r="8469" spans="1:8">
      <c r="A8469" s="85"/>
      <c r="B8469" s="85"/>
      <c r="C8469" s="85"/>
      <c r="D8469" s="85"/>
      <c r="E8469" s="85"/>
      <c r="F8469" s="85"/>
      <c r="G8469" s="85"/>
      <c r="H8469" s="85"/>
    </row>
    <row r="8470" spans="1:8">
      <c r="A8470" s="85"/>
      <c r="B8470" s="85"/>
      <c r="C8470" s="85"/>
      <c r="D8470" s="85"/>
      <c r="E8470" s="85"/>
      <c r="F8470" s="85"/>
      <c r="G8470" s="85"/>
      <c r="H8470" s="85"/>
    </row>
    <row r="8471" spans="1:8">
      <c r="A8471" s="85"/>
      <c r="B8471" s="85"/>
      <c r="C8471" s="85"/>
      <c r="D8471" s="85"/>
      <c r="E8471" s="85"/>
      <c r="F8471" s="85"/>
      <c r="G8471" s="85"/>
      <c r="H8471" s="85"/>
    </row>
    <row r="8472" spans="1:8">
      <c r="A8472" s="85"/>
      <c r="B8472" s="85"/>
      <c r="C8472" s="85"/>
      <c r="D8472" s="85"/>
      <c r="E8472" s="85"/>
      <c r="F8472" s="85"/>
      <c r="G8472" s="85"/>
      <c r="H8472" s="85"/>
    </row>
    <row r="8473" spans="1:8">
      <c r="A8473" s="85"/>
      <c r="B8473" s="85"/>
      <c r="C8473" s="85"/>
      <c r="D8473" s="85"/>
      <c r="E8473" s="85"/>
      <c r="F8473" s="85"/>
      <c r="G8473" s="85"/>
      <c r="H8473" s="85"/>
    </row>
    <row r="8474" spans="1:8">
      <c r="A8474" s="85"/>
      <c r="B8474" s="85"/>
      <c r="C8474" s="85"/>
      <c r="D8474" s="85"/>
      <c r="E8474" s="85"/>
      <c r="F8474" s="85"/>
      <c r="G8474" s="85"/>
      <c r="H8474" s="85"/>
    </row>
    <row r="8475" spans="1:8">
      <c r="A8475" s="85"/>
      <c r="B8475" s="85"/>
      <c r="C8475" s="85"/>
      <c r="D8475" s="85"/>
      <c r="E8475" s="85"/>
      <c r="F8475" s="85"/>
      <c r="G8475" s="85"/>
      <c r="H8475" s="85"/>
    </row>
    <row r="8476" spans="1:8">
      <c r="A8476" s="85"/>
      <c r="B8476" s="85"/>
      <c r="C8476" s="85"/>
      <c r="D8476" s="85"/>
      <c r="E8476" s="85"/>
      <c r="F8476" s="85"/>
      <c r="G8476" s="85"/>
      <c r="H8476" s="85"/>
    </row>
    <row r="8477" spans="1:8">
      <c r="A8477" s="85"/>
      <c r="B8477" s="85"/>
      <c r="C8477" s="85"/>
      <c r="D8477" s="85"/>
      <c r="E8477" s="85"/>
      <c r="F8477" s="85"/>
      <c r="G8477" s="85"/>
      <c r="H8477" s="85"/>
    </row>
    <row r="8478" spans="1:8">
      <c r="A8478" s="85"/>
      <c r="B8478" s="85"/>
      <c r="C8478" s="85"/>
      <c r="D8478" s="85"/>
      <c r="E8478" s="85"/>
      <c r="F8478" s="85"/>
      <c r="G8478" s="85"/>
      <c r="H8478" s="85"/>
    </row>
    <row r="8479" spans="1:8">
      <c r="A8479" s="85"/>
      <c r="B8479" s="85"/>
      <c r="C8479" s="85"/>
      <c r="D8479" s="85"/>
      <c r="E8479" s="85"/>
      <c r="F8479" s="85"/>
      <c r="G8479" s="85"/>
      <c r="H8479" s="85"/>
    </row>
    <row r="8480" spans="1:8">
      <c r="A8480" s="85"/>
      <c r="B8480" s="85"/>
      <c r="C8480" s="85"/>
      <c r="D8480" s="85"/>
      <c r="E8480" s="85"/>
      <c r="F8480" s="85"/>
      <c r="G8480" s="85"/>
      <c r="H8480" s="85"/>
    </row>
    <row r="8481" spans="1:8">
      <c r="A8481" s="85"/>
      <c r="B8481" s="85"/>
      <c r="C8481" s="85"/>
      <c r="D8481" s="85"/>
      <c r="E8481" s="85"/>
      <c r="F8481" s="85"/>
      <c r="G8481" s="85"/>
      <c r="H8481" s="85"/>
    </row>
    <row r="8482" spans="1:8">
      <c r="A8482" s="85"/>
      <c r="B8482" s="85"/>
      <c r="C8482" s="85"/>
      <c r="D8482" s="85"/>
      <c r="E8482" s="85"/>
      <c r="F8482" s="85"/>
      <c r="G8482" s="85"/>
      <c r="H8482" s="85"/>
    </row>
    <row r="8483" spans="1:8">
      <c r="A8483" s="85"/>
      <c r="B8483" s="85"/>
      <c r="C8483" s="85"/>
      <c r="D8483" s="85"/>
      <c r="E8483" s="85"/>
      <c r="F8483" s="85"/>
      <c r="G8483" s="85"/>
      <c r="H8483" s="85"/>
    </row>
    <row r="8484" spans="1:8">
      <c r="A8484" s="85"/>
      <c r="B8484" s="85"/>
      <c r="C8484" s="85"/>
      <c r="D8484" s="85"/>
      <c r="E8484" s="85"/>
      <c r="F8484" s="85"/>
      <c r="G8484" s="85"/>
      <c r="H8484" s="85"/>
    </row>
    <row r="8485" spans="1:8">
      <c r="A8485" s="85"/>
      <c r="B8485" s="85"/>
      <c r="C8485" s="85"/>
      <c r="D8485" s="85"/>
      <c r="E8485" s="85"/>
      <c r="F8485" s="85"/>
      <c r="G8485" s="85"/>
      <c r="H8485" s="85"/>
    </row>
    <row r="8486" spans="1:8">
      <c r="A8486" s="85"/>
      <c r="B8486" s="85"/>
      <c r="C8486" s="85"/>
      <c r="D8486" s="85"/>
      <c r="E8486" s="85"/>
      <c r="F8486" s="85"/>
      <c r="G8486" s="85"/>
      <c r="H8486" s="85"/>
    </row>
    <row r="8487" spans="1:8">
      <c r="A8487" s="85"/>
      <c r="B8487" s="85"/>
      <c r="C8487" s="85"/>
      <c r="D8487" s="85"/>
      <c r="E8487" s="85"/>
      <c r="F8487" s="85"/>
      <c r="G8487" s="85"/>
      <c r="H8487" s="85"/>
    </row>
    <row r="8488" spans="1:8">
      <c r="A8488" s="85"/>
      <c r="B8488" s="85"/>
      <c r="C8488" s="85"/>
      <c r="D8488" s="85"/>
      <c r="E8488" s="85"/>
      <c r="F8488" s="85"/>
      <c r="G8488" s="85"/>
      <c r="H8488" s="85"/>
    </row>
    <row r="8489" spans="1:8">
      <c r="A8489" s="85"/>
      <c r="B8489" s="85"/>
      <c r="C8489" s="85"/>
      <c r="D8489" s="85"/>
      <c r="E8489" s="85"/>
      <c r="F8489" s="85"/>
      <c r="G8489" s="85"/>
      <c r="H8489" s="85"/>
    </row>
    <row r="8490" spans="1:8">
      <c r="A8490" s="85"/>
      <c r="B8490" s="85"/>
      <c r="C8490" s="85"/>
      <c r="D8490" s="85"/>
      <c r="E8490" s="85"/>
      <c r="F8490" s="85"/>
      <c r="G8490" s="85"/>
      <c r="H8490" s="85"/>
    </row>
    <row r="8491" spans="1:8">
      <c r="A8491" s="85"/>
      <c r="B8491" s="85"/>
      <c r="C8491" s="85"/>
      <c r="D8491" s="85"/>
      <c r="E8491" s="85"/>
      <c r="F8491" s="85"/>
      <c r="G8491" s="85"/>
      <c r="H8491" s="85"/>
    </row>
    <row r="8492" spans="1:8">
      <c r="A8492" s="85"/>
      <c r="B8492" s="85"/>
      <c r="C8492" s="85"/>
      <c r="D8492" s="85"/>
      <c r="E8492" s="85"/>
      <c r="F8492" s="85"/>
      <c r="G8492" s="85"/>
      <c r="H8492" s="85"/>
    </row>
    <row r="8493" spans="1:8">
      <c r="A8493" s="85"/>
      <c r="B8493" s="85"/>
      <c r="C8493" s="85"/>
      <c r="D8493" s="85"/>
      <c r="E8493" s="85"/>
      <c r="F8493" s="85"/>
      <c r="G8493" s="85"/>
      <c r="H8493" s="85"/>
    </row>
    <row r="8494" spans="1:8">
      <c r="A8494" s="85"/>
      <c r="B8494" s="85"/>
      <c r="C8494" s="85"/>
      <c r="D8494" s="85"/>
      <c r="E8494" s="85"/>
      <c r="F8494" s="85"/>
      <c r="G8494" s="85"/>
      <c r="H8494" s="85"/>
    </row>
    <row r="8495" spans="1:8">
      <c r="A8495" s="85"/>
      <c r="B8495" s="85"/>
      <c r="C8495" s="85"/>
      <c r="D8495" s="85"/>
      <c r="E8495" s="85"/>
      <c r="F8495" s="85"/>
      <c r="G8495" s="85"/>
      <c r="H8495" s="85"/>
    </row>
    <row r="8496" spans="1:8">
      <c r="A8496" s="85"/>
      <c r="B8496" s="85"/>
      <c r="C8496" s="85"/>
      <c r="D8496" s="85"/>
      <c r="E8496" s="85"/>
      <c r="F8496" s="85"/>
      <c r="G8496" s="85"/>
      <c r="H8496" s="85"/>
    </row>
    <row r="8497" spans="1:8">
      <c r="A8497" s="85"/>
      <c r="B8497" s="85"/>
      <c r="C8497" s="85"/>
      <c r="D8497" s="85"/>
      <c r="E8497" s="85"/>
      <c r="F8497" s="85"/>
      <c r="G8497" s="85"/>
      <c r="H8497" s="85"/>
    </row>
    <row r="8498" spans="1:8">
      <c r="A8498" s="85"/>
      <c r="B8498" s="85"/>
      <c r="C8498" s="85"/>
      <c r="D8498" s="85"/>
      <c r="E8498" s="85"/>
      <c r="F8498" s="85"/>
      <c r="G8498" s="85"/>
      <c r="H8498" s="85"/>
    </row>
    <row r="8499" spans="1:8">
      <c r="A8499" s="85"/>
      <c r="B8499" s="85"/>
      <c r="C8499" s="85"/>
      <c r="D8499" s="85"/>
      <c r="E8499" s="85"/>
      <c r="F8499" s="85"/>
      <c r="G8499" s="85"/>
      <c r="H8499" s="85"/>
    </row>
    <row r="8500" spans="1:8">
      <c r="A8500" s="85"/>
      <c r="B8500" s="85"/>
      <c r="C8500" s="85"/>
      <c r="D8500" s="85"/>
      <c r="E8500" s="85"/>
      <c r="F8500" s="85"/>
      <c r="G8500" s="85"/>
      <c r="H8500" s="85"/>
    </row>
    <row r="8501" spans="1:8">
      <c r="A8501" s="85"/>
      <c r="B8501" s="85"/>
      <c r="C8501" s="85"/>
      <c r="D8501" s="85"/>
      <c r="E8501" s="85"/>
      <c r="F8501" s="85"/>
      <c r="G8501" s="85"/>
      <c r="H8501" s="85"/>
    </row>
    <row r="8502" spans="1:8">
      <c r="A8502" s="85"/>
      <c r="B8502" s="85"/>
      <c r="C8502" s="85"/>
      <c r="D8502" s="85"/>
      <c r="E8502" s="85"/>
      <c r="F8502" s="85"/>
      <c r="G8502" s="85"/>
      <c r="H8502" s="85"/>
    </row>
    <row r="8503" spans="1:8">
      <c r="A8503" s="85"/>
      <c r="B8503" s="85"/>
      <c r="C8503" s="85"/>
      <c r="D8503" s="85"/>
      <c r="E8503" s="85"/>
      <c r="F8503" s="85"/>
      <c r="G8503" s="85"/>
      <c r="H8503" s="85"/>
    </row>
    <row r="8504" spans="1:8">
      <c r="A8504" s="85"/>
      <c r="B8504" s="85"/>
      <c r="C8504" s="85"/>
      <c r="D8504" s="85"/>
      <c r="E8504" s="85"/>
      <c r="F8504" s="85"/>
      <c r="G8504" s="85"/>
      <c r="H8504" s="85"/>
    </row>
    <row r="8505" spans="1:8">
      <c r="A8505" s="85"/>
      <c r="B8505" s="85"/>
      <c r="C8505" s="85"/>
      <c r="D8505" s="85"/>
      <c r="E8505" s="85"/>
      <c r="F8505" s="85"/>
      <c r="G8505" s="85"/>
      <c r="H8505" s="85"/>
    </row>
    <row r="8506" spans="1:8">
      <c r="A8506" s="85"/>
      <c r="B8506" s="85"/>
      <c r="C8506" s="85"/>
      <c r="D8506" s="85"/>
      <c r="E8506" s="85"/>
      <c r="F8506" s="85"/>
      <c r="G8506" s="85"/>
      <c r="H8506" s="85"/>
    </row>
    <row r="8507" spans="1:8">
      <c r="A8507" s="85"/>
      <c r="B8507" s="85"/>
      <c r="C8507" s="85"/>
      <c r="D8507" s="85"/>
      <c r="E8507" s="85"/>
      <c r="F8507" s="85"/>
      <c r="G8507" s="85"/>
      <c r="H8507" s="85"/>
    </row>
    <row r="8508" spans="1:8">
      <c r="A8508" s="85"/>
      <c r="B8508" s="85"/>
      <c r="C8508" s="85"/>
      <c r="D8508" s="85"/>
      <c r="E8508" s="85"/>
      <c r="F8508" s="85"/>
      <c r="G8508" s="85"/>
      <c r="H8508" s="85"/>
    </row>
    <row r="8509" spans="1:8">
      <c r="A8509" s="85"/>
      <c r="B8509" s="85"/>
      <c r="C8509" s="85"/>
      <c r="D8509" s="85"/>
      <c r="E8509" s="85"/>
      <c r="F8509" s="85"/>
      <c r="G8509" s="85"/>
      <c r="H8509" s="85"/>
    </row>
    <row r="8510" spans="1:8">
      <c r="A8510" s="85"/>
      <c r="B8510" s="85"/>
      <c r="C8510" s="85"/>
      <c r="D8510" s="85"/>
      <c r="E8510" s="85"/>
      <c r="F8510" s="85"/>
      <c r="G8510" s="85"/>
      <c r="H8510" s="85"/>
    </row>
    <row r="8511" spans="1:8">
      <c r="A8511" s="85"/>
      <c r="B8511" s="85"/>
      <c r="C8511" s="85"/>
      <c r="D8511" s="85"/>
      <c r="E8511" s="85"/>
      <c r="F8511" s="85"/>
      <c r="G8511" s="85"/>
      <c r="H8511" s="85"/>
    </row>
    <row r="8512" spans="1:8">
      <c r="A8512" s="85"/>
      <c r="B8512" s="85"/>
      <c r="C8512" s="85"/>
      <c r="D8512" s="85"/>
      <c r="E8512" s="85"/>
      <c r="F8512" s="85"/>
      <c r="G8512" s="85"/>
      <c r="H8512" s="85"/>
    </row>
    <row r="8513" spans="1:8">
      <c r="A8513" s="85"/>
      <c r="B8513" s="85"/>
      <c r="C8513" s="85"/>
      <c r="D8513" s="85"/>
      <c r="E8513" s="85"/>
      <c r="F8513" s="85"/>
      <c r="G8513" s="85"/>
      <c r="H8513" s="85"/>
    </row>
    <row r="8514" spans="1:8">
      <c r="A8514" s="85"/>
      <c r="B8514" s="85"/>
      <c r="C8514" s="85"/>
      <c r="D8514" s="85"/>
      <c r="E8514" s="85"/>
      <c r="F8514" s="85"/>
      <c r="G8514" s="85"/>
      <c r="H8514" s="85"/>
    </row>
    <row r="8515" spans="1:8">
      <c r="A8515" s="85"/>
      <c r="B8515" s="85"/>
      <c r="C8515" s="85"/>
      <c r="D8515" s="85"/>
      <c r="E8515" s="85"/>
      <c r="F8515" s="85"/>
      <c r="G8515" s="85"/>
      <c r="H8515" s="85"/>
    </row>
    <row r="8516" spans="1:8">
      <c r="A8516" s="85"/>
      <c r="B8516" s="85"/>
      <c r="C8516" s="85"/>
      <c r="D8516" s="85"/>
      <c r="E8516" s="85"/>
      <c r="F8516" s="85"/>
      <c r="G8516" s="85"/>
      <c r="H8516" s="85"/>
    </row>
    <row r="8517" spans="1:8">
      <c r="A8517" s="85"/>
      <c r="B8517" s="85"/>
      <c r="C8517" s="85"/>
      <c r="D8517" s="85"/>
      <c r="E8517" s="85"/>
      <c r="F8517" s="85"/>
      <c r="G8517" s="85"/>
      <c r="H8517" s="85"/>
    </row>
    <row r="8518" spans="1:8">
      <c r="A8518" s="85"/>
      <c r="B8518" s="85"/>
      <c r="C8518" s="85"/>
      <c r="D8518" s="85"/>
      <c r="E8518" s="85"/>
      <c r="F8518" s="85"/>
      <c r="G8518" s="85"/>
      <c r="H8518" s="85"/>
    </row>
    <row r="8519" spans="1:8">
      <c r="A8519" s="85"/>
      <c r="B8519" s="85"/>
      <c r="C8519" s="85"/>
      <c r="D8519" s="85"/>
      <c r="E8519" s="85"/>
      <c r="F8519" s="85"/>
      <c r="G8519" s="85"/>
      <c r="H8519" s="85"/>
    </row>
    <row r="8520" spans="1:8">
      <c r="A8520" s="85"/>
      <c r="B8520" s="85"/>
      <c r="C8520" s="85"/>
      <c r="D8520" s="85"/>
      <c r="E8520" s="85"/>
      <c r="F8520" s="85"/>
      <c r="G8520" s="85"/>
      <c r="H8520" s="85"/>
    </row>
    <row r="8521" spans="1:8">
      <c r="A8521" s="85"/>
      <c r="B8521" s="85"/>
      <c r="C8521" s="85"/>
      <c r="D8521" s="85"/>
      <c r="E8521" s="85"/>
      <c r="F8521" s="85"/>
      <c r="G8521" s="85"/>
      <c r="H8521" s="85"/>
    </row>
    <row r="8522" spans="1:8">
      <c r="A8522" s="85"/>
      <c r="B8522" s="85"/>
      <c r="C8522" s="85"/>
      <c r="D8522" s="85"/>
      <c r="E8522" s="85"/>
      <c r="F8522" s="85"/>
      <c r="G8522" s="85"/>
      <c r="H8522" s="85"/>
    </row>
    <row r="8523" spans="1:8">
      <c r="A8523" s="85"/>
      <c r="B8523" s="85"/>
      <c r="C8523" s="85"/>
      <c r="D8523" s="85"/>
      <c r="E8523" s="85"/>
      <c r="F8523" s="85"/>
      <c r="G8523" s="85"/>
      <c r="H8523" s="85"/>
    </row>
    <row r="8524" spans="1:8">
      <c r="A8524" s="85"/>
      <c r="B8524" s="85"/>
      <c r="C8524" s="85"/>
      <c r="D8524" s="85"/>
      <c r="E8524" s="85"/>
      <c r="F8524" s="85"/>
      <c r="G8524" s="85"/>
      <c r="H8524" s="85"/>
    </row>
    <row r="8525" spans="1:8">
      <c r="A8525" s="85"/>
      <c r="B8525" s="85"/>
      <c r="C8525" s="85"/>
      <c r="D8525" s="85"/>
      <c r="E8525" s="85"/>
      <c r="F8525" s="85"/>
      <c r="G8525" s="85"/>
      <c r="H8525" s="85"/>
    </row>
    <row r="8526" spans="1:8">
      <c r="A8526" s="85"/>
      <c r="B8526" s="85"/>
      <c r="C8526" s="85"/>
      <c r="D8526" s="85"/>
      <c r="E8526" s="85"/>
      <c r="F8526" s="85"/>
      <c r="G8526" s="85"/>
      <c r="H8526" s="85"/>
    </row>
    <row r="8527" spans="1:8">
      <c r="A8527" s="85"/>
      <c r="B8527" s="85"/>
      <c r="C8527" s="85"/>
      <c r="D8527" s="85"/>
      <c r="E8527" s="85"/>
      <c r="F8527" s="85"/>
      <c r="G8527" s="85"/>
      <c r="H8527" s="85"/>
    </row>
    <row r="8528" spans="1:8">
      <c r="A8528" s="85"/>
      <c r="B8528" s="85"/>
      <c r="C8528" s="85"/>
      <c r="D8528" s="85"/>
      <c r="E8528" s="85"/>
      <c r="F8528" s="85"/>
      <c r="G8528" s="85"/>
      <c r="H8528" s="85"/>
    </row>
    <row r="8529" spans="1:8">
      <c r="A8529" s="85"/>
      <c r="B8529" s="85"/>
      <c r="C8529" s="85"/>
      <c r="D8529" s="85"/>
      <c r="E8529" s="85"/>
      <c r="F8529" s="85"/>
      <c r="G8529" s="85"/>
      <c r="H8529" s="85"/>
    </row>
    <row r="8530" spans="1:8">
      <c r="A8530" s="85"/>
      <c r="B8530" s="85"/>
      <c r="C8530" s="85"/>
      <c r="D8530" s="85"/>
      <c r="E8530" s="85"/>
      <c r="F8530" s="85"/>
      <c r="G8530" s="85"/>
      <c r="H8530" s="85"/>
    </row>
    <row r="8531" spans="1:8">
      <c r="A8531" s="85"/>
      <c r="B8531" s="85"/>
      <c r="C8531" s="85"/>
      <c r="D8531" s="85"/>
      <c r="E8531" s="85"/>
      <c r="F8531" s="85"/>
      <c r="G8531" s="85"/>
      <c r="H8531" s="85"/>
    </row>
    <row r="8532" spans="1:8">
      <c r="A8532" s="85"/>
      <c r="B8532" s="85"/>
      <c r="C8532" s="85"/>
      <c r="D8532" s="85"/>
      <c r="E8532" s="85"/>
      <c r="F8532" s="85"/>
      <c r="G8532" s="85"/>
      <c r="H8532" s="85"/>
    </row>
    <row r="8533" spans="1:8">
      <c r="A8533" s="85"/>
      <c r="B8533" s="85"/>
      <c r="C8533" s="85"/>
      <c r="D8533" s="85"/>
      <c r="E8533" s="85"/>
      <c r="F8533" s="85"/>
      <c r="G8533" s="85"/>
      <c r="H8533" s="85"/>
    </row>
    <row r="8534" spans="1:8">
      <c r="A8534" s="85"/>
      <c r="B8534" s="85"/>
      <c r="C8534" s="85"/>
      <c r="D8534" s="85"/>
      <c r="E8534" s="85"/>
      <c r="F8534" s="85"/>
      <c r="G8534" s="85"/>
      <c r="H8534" s="85"/>
    </row>
    <row r="8535" spans="1:8">
      <c r="A8535" s="85"/>
      <c r="B8535" s="85"/>
      <c r="C8535" s="85"/>
      <c r="D8535" s="85"/>
      <c r="E8535" s="85"/>
      <c r="F8535" s="85"/>
      <c r="G8535" s="85"/>
      <c r="H8535" s="85"/>
    </row>
    <row r="8536" spans="1:8">
      <c r="A8536" s="85"/>
      <c r="B8536" s="85"/>
      <c r="C8536" s="85"/>
      <c r="D8536" s="85"/>
      <c r="E8536" s="85"/>
      <c r="F8536" s="85"/>
      <c r="G8536" s="85"/>
      <c r="H8536" s="85"/>
    </row>
    <row r="8537" spans="1:8">
      <c r="A8537" s="85"/>
      <c r="B8537" s="85"/>
      <c r="C8537" s="85"/>
      <c r="D8537" s="85"/>
      <c r="E8537" s="85"/>
      <c r="F8537" s="85"/>
      <c r="G8537" s="85"/>
      <c r="H8537" s="85"/>
    </row>
    <row r="8538" spans="1:8">
      <c r="A8538" s="85"/>
      <c r="B8538" s="85"/>
      <c r="C8538" s="85"/>
      <c r="D8538" s="85"/>
      <c r="E8538" s="85"/>
      <c r="F8538" s="85"/>
      <c r="G8538" s="85"/>
      <c r="H8538" s="85"/>
    </row>
    <row r="8539" spans="1:8">
      <c r="A8539" s="85"/>
      <c r="B8539" s="85"/>
      <c r="C8539" s="85"/>
      <c r="D8539" s="85"/>
      <c r="E8539" s="85"/>
      <c r="F8539" s="85"/>
      <c r="G8539" s="85"/>
      <c r="H8539" s="85"/>
    </row>
    <row r="8540" spans="1:8">
      <c r="A8540" s="85"/>
      <c r="B8540" s="85"/>
      <c r="C8540" s="85"/>
      <c r="D8540" s="85"/>
      <c r="E8540" s="85"/>
      <c r="F8540" s="85"/>
      <c r="G8540" s="85"/>
      <c r="H8540" s="85"/>
    </row>
    <row r="8541" spans="1:8">
      <c r="A8541" s="85"/>
      <c r="B8541" s="85"/>
      <c r="C8541" s="85"/>
      <c r="D8541" s="85"/>
      <c r="E8541" s="85"/>
      <c r="F8541" s="85"/>
      <c r="G8541" s="85"/>
      <c r="H8541" s="85"/>
    </row>
    <row r="8542" spans="1:8">
      <c r="A8542" s="85"/>
      <c r="B8542" s="85"/>
      <c r="C8542" s="85"/>
      <c r="D8542" s="85"/>
      <c r="E8542" s="85"/>
      <c r="F8542" s="85"/>
      <c r="G8542" s="85"/>
      <c r="H8542" s="85"/>
    </row>
    <row r="8543" spans="1:8">
      <c r="A8543" s="85"/>
      <c r="B8543" s="85"/>
      <c r="C8543" s="85"/>
      <c r="D8543" s="85"/>
      <c r="E8543" s="85"/>
      <c r="F8543" s="85"/>
      <c r="G8543" s="85"/>
      <c r="H8543" s="85"/>
    </row>
    <row r="8544" spans="1:8">
      <c r="A8544" s="85"/>
      <c r="B8544" s="85"/>
      <c r="C8544" s="85"/>
      <c r="D8544" s="85"/>
      <c r="E8544" s="85"/>
      <c r="F8544" s="85"/>
      <c r="G8544" s="85"/>
      <c r="H8544" s="85"/>
    </row>
    <row r="8545" spans="1:8">
      <c r="A8545" s="85"/>
      <c r="B8545" s="85"/>
      <c r="C8545" s="85"/>
      <c r="D8545" s="85"/>
      <c r="E8545" s="85"/>
      <c r="F8545" s="85"/>
      <c r="G8545" s="85"/>
      <c r="H8545" s="85"/>
    </row>
    <row r="8546" spans="1:8">
      <c r="A8546" s="85"/>
      <c r="B8546" s="85"/>
      <c r="C8546" s="85"/>
      <c r="D8546" s="85"/>
      <c r="E8546" s="85"/>
      <c r="F8546" s="85"/>
      <c r="G8546" s="85"/>
      <c r="H8546" s="85"/>
    </row>
    <row r="8547" spans="1:8">
      <c r="A8547" s="85"/>
      <c r="B8547" s="85"/>
      <c r="C8547" s="85"/>
      <c r="D8547" s="85"/>
      <c r="E8547" s="85"/>
      <c r="F8547" s="85"/>
      <c r="G8547" s="85"/>
      <c r="H8547" s="85"/>
    </row>
    <row r="8548" spans="1:8">
      <c r="A8548" s="85"/>
      <c r="B8548" s="85"/>
      <c r="C8548" s="85"/>
      <c r="D8548" s="85"/>
      <c r="E8548" s="85"/>
      <c r="F8548" s="85"/>
      <c r="G8548" s="85"/>
      <c r="H8548" s="85"/>
    </row>
    <row r="8549" spans="1:8">
      <c r="A8549" s="85"/>
      <c r="B8549" s="85"/>
      <c r="C8549" s="85"/>
      <c r="D8549" s="85"/>
      <c r="E8549" s="85"/>
      <c r="F8549" s="85"/>
      <c r="G8549" s="85"/>
      <c r="H8549" s="85"/>
    </row>
    <row r="8550" spans="1:8">
      <c r="A8550" s="85"/>
      <c r="B8550" s="85"/>
      <c r="C8550" s="85"/>
      <c r="D8550" s="85"/>
      <c r="E8550" s="85"/>
      <c r="F8550" s="85"/>
      <c r="G8550" s="85"/>
      <c r="H8550" s="85"/>
    </row>
    <row r="8551" spans="1:8">
      <c r="A8551" s="85"/>
      <c r="B8551" s="85"/>
      <c r="C8551" s="85"/>
      <c r="D8551" s="85"/>
      <c r="E8551" s="85"/>
      <c r="F8551" s="85"/>
      <c r="G8551" s="85"/>
      <c r="H8551" s="85"/>
    </row>
    <row r="8552" spans="1:8">
      <c r="A8552" s="85"/>
      <c r="B8552" s="85"/>
      <c r="C8552" s="85"/>
      <c r="D8552" s="85"/>
      <c r="E8552" s="85"/>
      <c r="F8552" s="85"/>
      <c r="G8552" s="85"/>
      <c r="H8552" s="85"/>
    </row>
    <row r="8553" spans="1:8">
      <c r="A8553" s="85"/>
      <c r="B8553" s="85"/>
      <c r="C8553" s="85"/>
      <c r="D8553" s="85"/>
      <c r="E8553" s="85"/>
      <c r="F8553" s="85"/>
      <c r="G8553" s="85"/>
      <c r="H8553" s="85"/>
    </row>
    <row r="8554" spans="1:8">
      <c r="A8554" s="85"/>
      <c r="B8554" s="85"/>
      <c r="C8554" s="85"/>
      <c r="D8554" s="85"/>
      <c r="E8554" s="85"/>
      <c r="F8554" s="85"/>
      <c r="G8554" s="85"/>
      <c r="H8554" s="85"/>
    </row>
    <row r="8555" spans="1:8">
      <c r="A8555" s="85"/>
      <c r="B8555" s="85"/>
      <c r="C8555" s="85"/>
      <c r="D8555" s="85"/>
      <c r="E8555" s="85"/>
      <c r="F8555" s="85"/>
      <c r="G8555" s="85"/>
      <c r="H8555" s="85"/>
    </row>
    <row r="8556" spans="1:8">
      <c r="A8556" s="85"/>
      <c r="B8556" s="85"/>
      <c r="C8556" s="85"/>
      <c r="D8556" s="85"/>
      <c r="E8556" s="85"/>
      <c r="F8556" s="85"/>
      <c r="G8556" s="85"/>
      <c r="H8556" s="85"/>
    </row>
    <row r="8557" spans="1:8">
      <c r="A8557" s="85"/>
      <c r="B8557" s="85"/>
      <c r="C8557" s="85"/>
      <c r="D8557" s="85"/>
      <c r="E8557" s="85"/>
      <c r="F8557" s="85"/>
      <c r="G8557" s="85"/>
      <c r="H8557" s="85"/>
    </row>
    <row r="8558" spans="1:8">
      <c r="A8558" s="85"/>
      <c r="B8558" s="85"/>
      <c r="C8558" s="85"/>
      <c r="D8558" s="85"/>
      <c r="E8558" s="85"/>
      <c r="F8558" s="85"/>
      <c r="G8558" s="85"/>
      <c r="H8558" s="85"/>
    </row>
    <row r="8559" spans="1:8">
      <c r="A8559" s="85"/>
      <c r="B8559" s="85"/>
      <c r="C8559" s="85"/>
      <c r="D8559" s="85"/>
      <c r="E8559" s="85"/>
      <c r="F8559" s="85"/>
      <c r="G8559" s="85"/>
      <c r="H8559" s="85"/>
    </row>
    <row r="8560" spans="1:8">
      <c r="A8560" s="85"/>
      <c r="B8560" s="85"/>
      <c r="C8560" s="85"/>
      <c r="D8560" s="85"/>
      <c r="E8560" s="85"/>
      <c r="F8560" s="85"/>
      <c r="G8560" s="85"/>
      <c r="H8560" s="85"/>
    </row>
    <row r="8561" spans="1:8">
      <c r="A8561" s="85"/>
      <c r="B8561" s="85"/>
      <c r="C8561" s="85"/>
      <c r="D8561" s="85"/>
      <c r="E8561" s="85"/>
      <c r="F8561" s="85"/>
      <c r="G8561" s="85"/>
      <c r="H8561" s="85"/>
    </row>
    <row r="8562" spans="1:8">
      <c r="A8562" s="85"/>
      <c r="B8562" s="85"/>
      <c r="C8562" s="85"/>
      <c r="D8562" s="85"/>
      <c r="E8562" s="85"/>
      <c r="F8562" s="85"/>
      <c r="G8562" s="85"/>
      <c r="H8562" s="85"/>
    </row>
    <row r="8563" spans="1:8">
      <c r="A8563" s="85"/>
      <c r="B8563" s="85"/>
      <c r="C8563" s="85"/>
      <c r="D8563" s="85"/>
      <c r="E8563" s="85"/>
      <c r="F8563" s="85"/>
      <c r="G8563" s="85"/>
      <c r="H8563" s="85"/>
    </row>
    <row r="8564" spans="1:8">
      <c r="A8564" s="85"/>
      <c r="B8564" s="85"/>
      <c r="C8564" s="85"/>
      <c r="D8564" s="85"/>
      <c r="E8564" s="85"/>
      <c r="F8564" s="85"/>
      <c r="G8564" s="85"/>
      <c r="H8564" s="85"/>
    </row>
    <row r="8565" spans="1:8">
      <c r="A8565" s="85"/>
      <c r="B8565" s="85"/>
      <c r="C8565" s="85"/>
      <c r="D8565" s="85"/>
      <c r="E8565" s="85"/>
      <c r="F8565" s="85"/>
      <c r="G8565" s="85"/>
      <c r="H8565" s="85"/>
    </row>
    <row r="8566" spans="1:8">
      <c r="A8566" s="85"/>
      <c r="B8566" s="85"/>
      <c r="C8566" s="85"/>
      <c r="D8566" s="85"/>
      <c r="E8566" s="85"/>
      <c r="F8566" s="85"/>
      <c r="G8566" s="85"/>
      <c r="H8566" s="85"/>
    </row>
    <row r="8567" spans="1:8">
      <c r="A8567" s="85"/>
      <c r="B8567" s="85"/>
      <c r="C8567" s="85"/>
      <c r="D8567" s="85"/>
      <c r="E8567" s="85"/>
      <c r="F8567" s="85"/>
      <c r="G8567" s="85"/>
      <c r="H8567" s="85"/>
    </row>
    <row r="8568" spans="1:8">
      <c r="A8568" s="85"/>
      <c r="B8568" s="85"/>
      <c r="C8568" s="85"/>
      <c r="D8568" s="85"/>
      <c r="E8568" s="85"/>
      <c r="F8568" s="85"/>
      <c r="G8568" s="85"/>
      <c r="H8568" s="85"/>
    </row>
    <row r="8569" spans="1:8">
      <c r="A8569" s="85"/>
      <c r="B8569" s="85"/>
      <c r="C8569" s="85"/>
      <c r="D8569" s="85"/>
      <c r="E8569" s="85"/>
      <c r="F8569" s="85"/>
      <c r="G8569" s="85"/>
      <c r="H8569" s="85"/>
    </row>
    <row r="8570" spans="1:8">
      <c r="A8570" s="85"/>
      <c r="B8570" s="85"/>
      <c r="C8570" s="85"/>
      <c r="D8570" s="85"/>
      <c r="E8570" s="85"/>
      <c r="F8570" s="85"/>
      <c r="G8570" s="85"/>
      <c r="H8570" s="85"/>
    </row>
    <row r="8571" spans="1:8">
      <c r="A8571" s="85"/>
      <c r="B8571" s="85"/>
      <c r="C8571" s="85"/>
      <c r="D8571" s="85"/>
      <c r="E8571" s="85"/>
      <c r="F8571" s="85"/>
      <c r="G8571" s="85"/>
      <c r="H8571" s="85"/>
    </row>
    <row r="8572" spans="1:8">
      <c r="A8572" s="85"/>
      <c r="B8572" s="85"/>
      <c r="C8572" s="85"/>
      <c r="D8572" s="85"/>
      <c r="E8572" s="85"/>
      <c r="F8572" s="85"/>
      <c r="G8572" s="85"/>
      <c r="H8572" s="85"/>
    </row>
    <row r="8573" spans="1:8">
      <c r="A8573" s="85"/>
      <c r="B8573" s="85"/>
      <c r="C8573" s="85"/>
      <c r="D8573" s="85"/>
      <c r="E8573" s="85"/>
      <c r="F8573" s="85"/>
      <c r="G8573" s="85"/>
      <c r="H8573" s="85"/>
    </row>
    <row r="8574" spans="1:8">
      <c r="A8574" s="85"/>
      <c r="B8574" s="85"/>
      <c r="C8574" s="85"/>
      <c r="D8574" s="85"/>
      <c r="E8574" s="85"/>
      <c r="F8574" s="85"/>
      <c r="G8574" s="85"/>
      <c r="H8574" s="85"/>
    </row>
    <row r="8575" spans="1:8">
      <c r="A8575" s="85"/>
      <c r="B8575" s="85"/>
      <c r="C8575" s="85"/>
      <c r="D8575" s="85"/>
      <c r="E8575" s="85"/>
      <c r="F8575" s="85"/>
      <c r="G8575" s="85"/>
      <c r="H8575" s="85"/>
    </row>
    <row r="8576" spans="1:8">
      <c r="A8576" s="85"/>
      <c r="B8576" s="85"/>
      <c r="C8576" s="85"/>
      <c r="D8576" s="85"/>
      <c r="E8576" s="85"/>
      <c r="F8576" s="85"/>
      <c r="G8576" s="85"/>
      <c r="H8576" s="85"/>
    </row>
    <row r="8577" spans="1:8">
      <c r="A8577" s="85"/>
      <c r="B8577" s="85"/>
      <c r="C8577" s="85"/>
      <c r="D8577" s="85"/>
      <c r="E8577" s="85"/>
      <c r="F8577" s="85"/>
      <c r="G8577" s="85"/>
      <c r="H8577" s="85"/>
    </row>
    <row r="8578" spans="1:8">
      <c r="A8578" s="85"/>
      <c r="B8578" s="85"/>
      <c r="C8578" s="85"/>
      <c r="D8578" s="85"/>
      <c r="E8578" s="85"/>
      <c r="F8578" s="85"/>
      <c r="G8578" s="85"/>
      <c r="H8578" s="85"/>
    </row>
    <row r="8579" spans="1:8">
      <c r="A8579" s="85"/>
      <c r="B8579" s="85"/>
      <c r="C8579" s="85"/>
      <c r="D8579" s="85"/>
      <c r="E8579" s="85"/>
      <c r="F8579" s="85"/>
      <c r="G8579" s="85"/>
      <c r="H8579" s="85"/>
    </row>
    <row r="8580" spans="1:8">
      <c r="A8580" s="85"/>
      <c r="B8580" s="85"/>
      <c r="C8580" s="85"/>
      <c r="D8580" s="85"/>
      <c r="E8580" s="85"/>
      <c r="F8580" s="85"/>
      <c r="G8580" s="85"/>
      <c r="H8580" s="85"/>
    </row>
    <row r="8581" spans="1:8">
      <c r="A8581" s="85"/>
      <c r="B8581" s="85"/>
      <c r="C8581" s="85"/>
      <c r="D8581" s="85"/>
      <c r="E8581" s="85"/>
      <c r="F8581" s="85"/>
      <c r="G8581" s="85"/>
      <c r="H8581" s="85"/>
    </row>
    <row r="8582" spans="1:8">
      <c r="A8582" s="85"/>
      <c r="B8582" s="85"/>
      <c r="C8582" s="85"/>
      <c r="D8582" s="85"/>
      <c r="E8582" s="85"/>
      <c r="F8582" s="85"/>
      <c r="G8582" s="85"/>
      <c r="H8582" s="85"/>
    </row>
    <row r="8583" spans="1:8">
      <c r="A8583" s="85"/>
      <c r="B8583" s="85"/>
      <c r="C8583" s="85"/>
      <c r="D8583" s="85"/>
      <c r="E8583" s="85"/>
      <c r="F8583" s="85"/>
      <c r="G8583" s="85"/>
      <c r="H8583" s="85"/>
    </row>
    <row r="8584" spans="1:8">
      <c r="A8584" s="85"/>
      <c r="B8584" s="85"/>
      <c r="C8584" s="85"/>
      <c r="D8584" s="85"/>
      <c r="E8584" s="85"/>
      <c r="F8584" s="85"/>
      <c r="G8584" s="85"/>
      <c r="H8584" s="85"/>
    </row>
    <row r="8585" spans="1:8">
      <c r="A8585" s="85"/>
      <c r="B8585" s="85"/>
      <c r="C8585" s="85"/>
      <c r="D8585" s="85"/>
      <c r="E8585" s="85"/>
      <c r="F8585" s="85"/>
      <c r="G8585" s="85"/>
      <c r="H8585" s="85"/>
    </row>
    <row r="8586" spans="1:8">
      <c r="A8586" s="85"/>
      <c r="B8586" s="85"/>
      <c r="C8586" s="85"/>
      <c r="D8586" s="85"/>
      <c r="E8586" s="85"/>
      <c r="F8586" s="85"/>
      <c r="G8586" s="85"/>
      <c r="H8586" s="85"/>
    </row>
    <row r="8587" spans="1:8">
      <c r="A8587" s="85"/>
      <c r="B8587" s="85"/>
      <c r="C8587" s="85"/>
      <c r="D8587" s="85"/>
      <c r="E8587" s="85"/>
      <c r="F8587" s="85"/>
      <c r="G8587" s="85"/>
      <c r="H8587" s="85"/>
    </row>
    <row r="8588" spans="1:8">
      <c r="A8588" s="85"/>
      <c r="B8588" s="85"/>
      <c r="C8588" s="85"/>
      <c r="D8588" s="85"/>
      <c r="E8588" s="85"/>
      <c r="F8588" s="85"/>
      <c r="G8588" s="85"/>
      <c r="H8588" s="85"/>
    </row>
    <row r="8589" spans="1:8">
      <c r="A8589" s="85"/>
      <c r="B8589" s="85"/>
      <c r="C8589" s="85"/>
      <c r="D8589" s="85"/>
      <c r="E8589" s="85"/>
      <c r="F8589" s="85"/>
      <c r="G8589" s="85"/>
      <c r="H8589" s="85"/>
    </row>
    <row r="8590" spans="1:8">
      <c r="A8590" s="85"/>
      <c r="B8590" s="85"/>
      <c r="C8590" s="85"/>
      <c r="D8590" s="85"/>
      <c r="E8590" s="85"/>
      <c r="F8590" s="85"/>
      <c r="G8590" s="85"/>
      <c r="H8590" s="85"/>
    </row>
    <row r="8591" spans="1:8">
      <c r="A8591" s="85"/>
      <c r="B8591" s="85"/>
      <c r="C8591" s="85"/>
      <c r="D8591" s="85"/>
      <c r="E8591" s="85"/>
      <c r="F8591" s="85"/>
      <c r="G8591" s="85"/>
      <c r="H8591" s="85"/>
    </row>
    <row r="8592" spans="1:8">
      <c r="A8592" s="85"/>
      <c r="B8592" s="85"/>
      <c r="C8592" s="85"/>
      <c r="D8592" s="85"/>
      <c r="E8592" s="85"/>
      <c r="F8592" s="85"/>
      <c r="G8592" s="85"/>
      <c r="H8592" s="85"/>
    </row>
    <row r="8593" spans="1:8">
      <c r="A8593" s="85"/>
      <c r="B8593" s="85"/>
      <c r="C8593" s="85"/>
      <c r="D8593" s="85"/>
      <c r="E8593" s="85"/>
      <c r="F8593" s="85"/>
      <c r="G8593" s="85"/>
      <c r="H8593" s="85"/>
    </row>
    <row r="8594" spans="1:8">
      <c r="A8594" s="85"/>
      <c r="B8594" s="85"/>
      <c r="C8594" s="85"/>
      <c r="D8594" s="85"/>
      <c r="E8594" s="85"/>
      <c r="F8594" s="85"/>
      <c r="G8594" s="85"/>
      <c r="H8594" s="85"/>
    </row>
    <row r="8595" spans="1:8">
      <c r="A8595" s="85"/>
      <c r="B8595" s="85"/>
      <c r="C8595" s="85"/>
      <c r="D8595" s="85"/>
      <c r="E8595" s="85"/>
      <c r="F8595" s="85"/>
      <c r="G8595" s="85"/>
      <c r="H8595" s="85"/>
    </row>
    <row r="8596" spans="1:8">
      <c r="A8596" s="85"/>
      <c r="B8596" s="85"/>
      <c r="C8596" s="85"/>
      <c r="D8596" s="85"/>
      <c r="E8596" s="85"/>
      <c r="F8596" s="85"/>
      <c r="G8596" s="85"/>
      <c r="H8596" s="85"/>
    </row>
    <row r="8597" spans="1:8">
      <c r="A8597" s="85"/>
      <c r="B8597" s="85"/>
      <c r="C8597" s="85"/>
      <c r="D8597" s="85"/>
      <c r="E8597" s="85"/>
      <c r="F8597" s="85"/>
      <c r="G8597" s="85"/>
      <c r="H8597" s="85"/>
    </row>
    <row r="8598" spans="1:8">
      <c r="A8598" s="85"/>
      <c r="B8598" s="85"/>
      <c r="C8598" s="85"/>
      <c r="D8598" s="85"/>
      <c r="E8598" s="85"/>
      <c r="F8598" s="85"/>
      <c r="G8598" s="85"/>
      <c r="H8598" s="85"/>
    </row>
    <row r="8599" spans="1:8">
      <c r="A8599" s="85"/>
      <c r="B8599" s="85"/>
      <c r="C8599" s="85"/>
      <c r="D8599" s="85"/>
      <c r="E8599" s="85"/>
      <c r="F8599" s="85"/>
      <c r="G8599" s="85"/>
      <c r="H8599" s="85"/>
    </row>
    <row r="8600" spans="1:8">
      <c r="A8600" s="85"/>
      <c r="B8600" s="85"/>
      <c r="C8600" s="85"/>
      <c r="D8600" s="85"/>
      <c r="E8600" s="85"/>
      <c r="F8600" s="85"/>
      <c r="G8600" s="85"/>
      <c r="H8600" s="85"/>
    </row>
    <row r="8601" spans="1:8">
      <c r="A8601" s="85"/>
      <c r="B8601" s="85"/>
      <c r="C8601" s="85"/>
      <c r="D8601" s="85"/>
      <c r="E8601" s="85"/>
      <c r="F8601" s="85"/>
      <c r="G8601" s="85"/>
      <c r="H8601" s="85"/>
    </row>
    <row r="8602" spans="1:8">
      <c r="A8602" s="85"/>
      <c r="B8602" s="85"/>
      <c r="C8602" s="85"/>
      <c r="D8602" s="85"/>
      <c r="E8602" s="85"/>
      <c r="F8602" s="85"/>
      <c r="G8602" s="85"/>
      <c r="H8602" s="85"/>
    </row>
    <row r="8603" spans="1:8">
      <c r="A8603" s="85"/>
      <c r="B8603" s="85"/>
      <c r="C8603" s="85"/>
      <c r="D8603" s="85"/>
      <c r="E8603" s="85"/>
      <c r="F8603" s="85"/>
      <c r="G8603" s="85"/>
      <c r="H8603" s="85"/>
    </row>
    <row r="8604" spans="1:8">
      <c r="A8604" s="85"/>
      <c r="B8604" s="85"/>
      <c r="C8604" s="85"/>
      <c r="D8604" s="85"/>
      <c r="E8604" s="85"/>
      <c r="F8604" s="85"/>
      <c r="G8604" s="85"/>
      <c r="H8604" s="85"/>
    </row>
    <row r="8605" spans="1:8">
      <c r="A8605" s="85"/>
      <c r="B8605" s="85"/>
      <c r="C8605" s="85"/>
      <c r="D8605" s="85"/>
      <c r="E8605" s="85"/>
      <c r="F8605" s="85"/>
      <c r="G8605" s="85"/>
      <c r="H8605" s="85"/>
    </row>
    <row r="8606" spans="1:8">
      <c r="A8606" s="85"/>
      <c r="B8606" s="85"/>
      <c r="C8606" s="85"/>
      <c r="D8606" s="85"/>
      <c r="E8606" s="85"/>
      <c r="F8606" s="85"/>
      <c r="G8606" s="85"/>
      <c r="H8606" s="85"/>
    </row>
    <row r="8607" spans="1:8">
      <c r="A8607" s="85"/>
      <c r="B8607" s="85"/>
      <c r="C8607" s="85"/>
      <c r="D8607" s="85"/>
      <c r="E8607" s="85"/>
      <c r="F8607" s="85"/>
      <c r="G8607" s="85"/>
      <c r="H8607" s="85"/>
    </row>
    <row r="8608" spans="1:8">
      <c r="A8608" s="85"/>
      <c r="B8608" s="85"/>
      <c r="C8608" s="85"/>
      <c r="D8608" s="85"/>
      <c r="E8608" s="85"/>
      <c r="F8608" s="85"/>
      <c r="G8608" s="85"/>
      <c r="H8608" s="85"/>
    </row>
    <row r="8609" spans="1:8">
      <c r="A8609" s="85"/>
      <c r="B8609" s="85"/>
      <c r="C8609" s="85"/>
      <c r="D8609" s="85"/>
      <c r="E8609" s="85"/>
      <c r="F8609" s="85"/>
      <c r="G8609" s="85"/>
      <c r="H8609" s="85"/>
    </row>
    <row r="8610" spans="1:8">
      <c r="A8610" s="85"/>
      <c r="B8610" s="85"/>
      <c r="C8610" s="85"/>
      <c r="D8610" s="85"/>
      <c r="E8610" s="85"/>
      <c r="F8610" s="85"/>
      <c r="G8610" s="85"/>
      <c r="H8610" s="85"/>
    </row>
    <row r="8611" spans="1:8">
      <c r="A8611" s="85"/>
      <c r="B8611" s="85"/>
      <c r="C8611" s="85"/>
      <c r="D8611" s="85"/>
      <c r="E8611" s="85"/>
      <c r="F8611" s="85"/>
      <c r="G8611" s="85"/>
      <c r="H8611" s="85"/>
    </row>
    <row r="8612" spans="1:8">
      <c r="A8612" s="85"/>
      <c r="B8612" s="85"/>
      <c r="C8612" s="85"/>
      <c r="D8612" s="85"/>
      <c r="E8612" s="85"/>
      <c r="F8612" s="85"/>
      <c r="G8612" s="85"/>
      <c r="H8612" s="85"/>
    </row>
    <row r="8613" spans="1:8">
      <c r="A8613" s="85"/>
      <c r="B8613" s="85"/>
      <c r="C8613" s="85"/>
      <c r="D8613" s="85"/>
      <c r="E8613" s="85"/>
      <c r="F8613" s="85"/>
      <c r="G8613" s="85"/>
      <c r="H8613" s="85"/>
    </row>
    <row r="8614" spans="1:8">
      <c r="A8614" s="85"/>
      <c r="B8614" s="85"/>
      <c r="C8614" s="85"/>
      <c r="D8614" s="85"/>
      <c r="E8614" s="85"/>
      <c r="F8614" s="85"/>
      <c r="G8614" s="85"/>
      <c r="H8614" s="85"/>
    </row>
    <row r="8615" spans="1:8">
      <c r="A8615" s="85"/>
      <c r="B8615" s="85"/>
      <c r="C8615" s="85"/>
      <c r="D8615" s="85"/>
      <c r="E8615" s="85"/>
      <c r="F8615" s="85"/>
      <c r="G8615" s="85"/>
      <c r="H8615" s="85"/>
    </row>
    <row r="8616" spans="1:8">
      <c r="A8616" s="85"/>
      <c r="B8616" s="85"/>
      <c r="C8616" s="85"/>
      <c r="D8616" s="85"/>
      <c r="E8616" s="85"/>
      <c r="F8616" s="85"/>
      <c r="G8616" s="85"/>
      <c r="H8616" s="85"/>
    </row>
    <row r="8617" spans="1:8">
      <c r="A8617" s="85"/>
      <c r="B8617" s="85"/>
      <c r="C8617" s="85"/>
      <c r="D8617" s="85"/>
      <c r="E8617" s="85"/>
      <c r="F8617" s="85"/>
      <c r="G8617" s="85"/>
      <c r="H8617" s="85"/>
    </row>
    <row r="8618" spans="1:8">
      <c r="A8618" s="85"/>
      <c r="B8618" s="85"/>
      <c r="C8618" s="85"/>
      <c r="D8618" s="85"/>
      <c r="E8618" s="85"/>
      <c r="F8618" s="85"/>
      <c r="G8618" s="85"/>
      <c r="H8618" s="85"/>
    </row>
    <row r="8619" spans="1:8">
      <c r="A8619" s="85"/>
      <c r="B8619" s="85"/>
      <c r="C8619" s="85"/>
      <c r="D8619" s="85"/>
      <c r="E8619" s="85"/>
      <c r="F8619" s="85"/>
      <c r="G8619" s="85"/>
      <c r="H8619" s="85"/>
    </row>
    <row r="8620" spans="1:8">
      <c r="A8620" s="85"/>
      <c r="B8620" s="85"/>
      <c r="C8620" s="85"/>
      <c r="D8620" s="85"/>
      <c r="E8620" s="85"/>
      <c r="F8620" s="85"/>
      <c r="G8620" s="85"/>
      <c r="H8620" s="85"/>
    </row>
    <row r="8621" spans="1:8">
      <c r="A8621" s="85"/>
      <c r="B8621" s="85"/>
      <c r="C8621" s="85"/>
      <c r="D8621" s="85"/>
      <c r="E8621" s="85"/>
      <c r="F8621" s="85"/>
      <c r="G8621" s="85"/>
      <c r="H8621" s="85"/>
    </row>
    <row r="8622" spans="1:8">
      <c r="A8622" s="85"/>
      <c r="B8622" s="85"/>
      <c r="C8622" s="85"/>
      <c r="D8622" s="85"/>
      <c r="E8622" s="85"/>
      <c r="F8622" s="85"/>
      <c r="G8622" s="85"/>
      <c r="H8622" s="85"/>
    </row>
    <row r="8623" spans="1:8">
      <c r="A8623" s="85"/>
      <c r="B8623" s="85"/>
      <c r="C8623" s="85"/>
      <c r="D8623" s="85"/>
      <c r="E8623" s="85"/>
      <c r="F8623" s="85"/>
      <c r="G8623" s="85"/>
      <c r="H8623" s="85"/>
    </row>
    <row r="8624" spans="1:8">
      <c r="A8624" s="85"/>
      <c r="B8624" s="85"/>
      <c r="C8624" s="85"/>
      <c r="D8624" s="85"/>
      <c r="E8624" s="85"/>
      <c r="F8624" s="85"/>
      <c r="G8624" s="85"/>
      <c r="H8624" s="85"/>
    </row>
    <row r="8625" spans="1:8">
      <c r="A8625" s="85"/>
      <c r="B8625" s="85"/>
      <c r="C8625" s="85"/>
      <c r="D8625" s="85"/>
      <c r="E8625" s="85"/>
      <c r="F8625" s="85"/>
      <c r="G8625" s="85"/>
      <c r="H8625" s="85"/>
    </row>
    <row r="8626" spans="1:8">
      <c r="A8626" s="85"/>
      <c r="B8626" s="85"/>
      <c r="C8626" s="85"/>
      <c r="D8626" s="85"/>
      <c r="E8626" s="85"/>
      <c r="F8626" s="85"/>
      <c r="G8626" s="85"/>
      <c r="H8626" s="85"/>
    </row>
    <row r="8627" spans="1:8">
      <c r="A8627" s="85"/>
      <c r="B8627" s="85"/>
      <c r="C8627" s="85"/>
      <c r="D8627" s="85"/>
      <c r="E8627" s="85"/>
      <c r="F8627" s="85"/>
      <c r="G8627" s="85"/>
      <c r="H8627" s="85"/>
    </row>
    <row r="8628" spans="1:8">
      <c r="A8628" s="85"/>
      <c r="B8628" s="85"/>
      <c r="C8628" s="85"/>
      <c r="D8628" s="85"/>
      <c r="E8628" s="85"/>
      <c r="F8628" s="85"/>
      <c r="G8628" s="85"/>
      <c r="H8628" s="85"/>
    </row>
    <row r="8629" spans="1:8">
      <c r="A8629" s="85"/>
      <c r="B8629" s="85"/>
      <c r="C8629" s="85"/>
      <c r="D8629" s="85"/>
      <c r="E8629" s="85"/>
      <c r="F8629" s="85"/>
      <c r="G8629" s="85"/>
      <c r="H8629" s="85"/>
    </row>
    <row r="8630" spans="1:8">
      <c r="A8630" s="85"/>
      <c r="B8630" s="85"/>
      <c r="C8630" s="85"/>
      <c r="D8630" s="85"/>
      <c r="E8630" s="85"/>
      <c r="F8630" s="85"/>
      <c r="G8630" s="85"/>
      <c r="H8630" s="85"/>
    </row>
    <row r="8631" spans="1:8">
      <c r="A8631" s="85"/>
      <c r="B8631" s="85"/>
      <c r="C8631" s="85"/>
      <c r="D8631" s="85"/>
      <c r="E8631" s="85"/>
      <c r="F8631" s="85"/>
      <c r="G8631" s="85"/>
      <c r="H8631" s="85"/>
    </row>
    <row r="8632" spans="1:8">
      <c r="A8632" s="85"/>
      <c r="B8632" s="85"/>
      <c r="C8632" s="85"/>
      <c r="D8632" s="85"/>
      <c r="E8632" s="85"/>
      <c r="F8632" s="85"/>
      <c r="G8632" s="85"/>
      <c r="H8632" s="85"/>
    </row>
    <row r="8633" spans="1:8">
      <c r="A8633" s="85"/>
      <c r="B8633" s="85"/>
      <c r="C8633" s="85"/>
      <c r="D8633" s="85"/>
      <c r="E8633" s="85"/>
      <c r="F8633" s="85"/>
      <c r="G8633" s="85"/>
      <c r="H8633" s="85"/>
    </row>
    <row r="8634" spans="1:8">
      <c r="A8634" s="85"/>
      <c r="B8634" s="85"/>
      <c r="C8634" s="85"/>
      <c r="D8634" s="85"/>
      <c r="E8634" s="85"/>
      <c r="F8634" s="85"/>
      <c r="G8634" s="85"/>
      <c r="H8634" s="85"/>
    </row>
    <row r="8635" spans="1:8">
      <c r="A8635" s="85"/>
      <c r="B8635" s="85"/>
      <c r="C8635" s="85"/>
      <c r="D8635" s="85"/>
      <c r="E8635" s="85"/>
      <c r="F8635" s="85"/>
      <c r="G8635" s="85"/>
      <c r="H8635" s="85"/>
    </row>
    <row r="8636" spans="1:8">
      <c r="A8636" s="85"/>
      <c r="B8636" s="85"/>
      <c r="C8636" s="85"/>
      <c r="D8636" s="85"/>
      <c r="E8636" s="85"/>
      <c r="F8636" s="85"/>
      <c r="G8636" s="85"/>
      <c r="H8636" s="85"/>
    </row>
    <row r="8637" spans="1:8">
      <c r="A8637" s="85"/>
      <c r="B8637" s="85"/>
      <c r="C8637" s="85"/>
      <c r="D8637" s="85"/>
      <c r="E8637" s="85"/>
      <c r="F8637" s="85"/>
      <c r="G8637" s="85"/>
      <c r="H8637" s="85"/>
    </row>
    <row r="8638" spans="1:8">
      <c r="A8638" s="85"/>
      <c r="B8638" s="85"/>
      <c r="C8638" s="85"/>
      <c r="D8638" s="85"/>
      <c r="E8638" s="85"/>
      <c r="F8638" s="85"/>
      <c r="G8638" s="85"/>
      <c r="H8638" s="85"/>
    </row>
    <row r="8639" spans="1:8">
      <c r="A8639" s="85"/>
      <c r="B8639" s="85"/>
      <c r="C8639" s="85"/>
      <c r="D8639" s="85"/>
      <c r="E8639" s="85"/>
      <c r="F8639" s="85"/>
      <c r="G8639" s="85"/>
      <c r="H8639" s="85"/>
    </row>
    <row r="8640" spans="1:8">
      <c r="A8640" s="85"/>
      <c r="B8640" s="85"/>
      <c r="C8640" s="85"/>
      <c r="D8640" s="85"/>
      <c r="E8640" s="85"/>
      <c r="F8640" s="85"/>
      <c r="G8640" s="85"/>
      <c r="H8640" s="85"/>
    </row>
    <row r="8641" spans="1:8">
      <c r="A8641" s="85"/>
      <c r="B8641" s="85"/>
      <c r="C8641" s="85"/>
      <c r="D8641" s="85"/>
      <c r="E8641" s="85"/>
      <c r="F8641" s="85"/>
      <c r="G8641" s="85"/>
      <c r="H8641" s="85"/>
    </row>
    <row r="8642" spans="1:8">
      <c r="A8642" s="85"/>
      <c r="B8642" s="85"/>
      <c r="C8642" s="85"/>
      <c r="D8642" s="85"/>
      <c r="E8642" s="85"/>
      <c r="F8642" s="85"/>
      <c r="G8642" s="85"/>
      <c r="H8642" s="85"/>
    </row>
    <row r="8643" spans="1:8">
      <c r="A8643" s="85"/>
      <c r="B8643" s="85"/>
      <c r="C8643" s="85"/>
      <c r="D8643" s="85"/>
      <c r="E8643" s="85"/>
      <c r="F8643" s="85"/>
      <c r="G8643" s="85"/>
      <c r="H8643" s="85"/>
    </row>
    <row r="8644" spans="1:8">
      <c r="A8644" s="85"/>
      <c r="B8644" s="85"/>
      <c r="C8644" s="85"/>
      <c r="D8644" s="85"/>
      <c r="E8644" s="85"/>
      <c r="F8644" s="85"/>
      <c r="G8644" s="85"/>
      <c r="H8644" s="85"/>
    </row>
    <row r="8645" spans="1:8">
      <c r="A8645" s="85"/>
      <c r="B8645" s="85"/>
      <c r="C8645" s="85"/>
      <c r="D8645" s="85"/>
      <c r="E8645" s="85"/>
      <c r="F8645" s="85"/>
      <c r="G8645" s="85"/>
      <c r="H8645" s="85"/>
    </row>
    <row r="8646" spans="1:8">
      <c r="A8646" s="85"/>
      <c r="B8646" s="85"/>
      <c r="C8646" s="85"/>
      <c r="D8646" s="85"/>
      <c r="E8646" s="85"/>
      <c r="F8646" s="85"/>
      <c r="G8646" s="85"/>
      <c r="H8646" s="85"/>
    </row>
    <row r="8647" spans="1:8">
      <c r="A8647" s="85"/>
      <c r="B8647" s="85"/>
      <c r="C8647" s="85"/>
      <c r="D8647" s="85"/>
      <c r="E8647" s="85"/>
      <c r="F8647" s="85"/>
      <c r="G8647" s="85"/>
      <c r="H8647" s="85"/>
    </row>
    <row r="8648" spans="1:8">
      <c r="A8648" s="85"/>
      <c r="B8648" s="85"/>
      <c r="C8648" s="85"/>
      <c r="D8648" s="85"/>
      <c r="E8648" s="85"/>
      <c r="F8648" s="85"/>
      <c r="G8648" s="85"/>
      <c r="H8648" s="85"/>
    </row>
    <row r="8649" spans="1:8">
      <c r="A8649" s="85"/>
      <c r="B8649" s="85"/>
      <c r="C8649" s="85"/>
      <c r="D8649" s="85"/>
      <c r="E8649" s="85"/>
      <c r="F8649" s="85"/>
      <c r="G8649" s="85"/>
      <c r="H8649" s="85"/>
    </row>
    <row r="8650" spans="1:8">
      <c r="A8650" s="85"/>
      <c r="B8650" s="85"/>
      <c r="C8650" s="85"/>
      <c r="D8650" s="85"/>
      <c r="E8650" s="85"/>
      <c r="F8650" s="85"/>
      <c r="G8650" s="85"/>
      <c r="H8650" s="85"/>
    </row>
    <row r="8651" spans="1:8">
      <c r="A8651" s="85"/>
      <c r="B8651" s="85"/>
      <c r="C8651" s="85"/>
      <c r="D8651" s="85"/>
      <c r="E8651" s="85"/>
      <c r="F8651" s="85"/>
      <c r="G8651" s="85"/>
      <c r="H8651" s="85"/>
    </row>
    <row r="8652" spans="1:8">
      <c r="A8652" s="85"/>
      <c r="B8652" s="85"/>
      <c r="C8652" s="85"/>
      <c r="D8652" s="85"/>
      <c r="E8652" s="85"/>
      <c r="F8652" s="85"/>
      <c r="G8652" s="85"/>
      <c r="H8652" s="85"/>
    </row>
    <row r="8653" spans="1:8">
      <c r="A8653" s="85"/>
      <c r="B8653" s="85"/>
      <c r="C8653" s="85"/>
      <c r="D8653" s="85"/>
      <c r="E8653" s="85"/>
      <c r="F8653" s="85"/>
      <c r="G8653" s="85"/>
      <c r="H8653" s="85"/>
    </row>
    <row r="8654" spans="1:8">
      <c r="A8654" s="85"/>
      <c r="B8654" s="85"/>
      <c r="C8654" s="85"/>
      <c r="D8654" s="85"/>
      <c r="E8654" s="85"/>
      <c r="F8654" s="85"/>
      <c r="G8654" s="85"/>
      <c r="H8654" s="85"/>
    </row>
    <row r="8655" spans="1:8">
      <c r="A8655" s="85"/>
      <c r="B8655" s="85"/>
      <c r="C8655" s="85"/>
      <c r="D8655" s="85"/>
      <c r="E8655" s="85"/>
      <c r="F8655" s="85"/>
      <c r="G8655" s="85"/>
      <c r="H8655" s="85"/>
    </row>
    <row r="8656" spans="1:8">
      <c r="A8656" s="85"/>
      <c r="B8656" s="85"/>
      <c r="C8656" s="85"/>
      <c r="D8656" s="85"/>
      <c r="E8656" s="85"/>
      <c r="F8656" s="85"/>
      <c r="G8656" s="85"/>
      <c r="H8656" s="85"/>
    </row>
    <row r="8657" spans="1:8">
      <c r="A8657" s="85"/>
      <c r="B8657" s="85"/>
      <c r="C8657" s="85"/>
      <c r="D8657" s="85"/>
      <c r="E8657" s="85"/>
      <c r="F8657" s="85"/>
      <c r="G8657" s="85"/>
      <c r="H8657" s="85"/>
    </row>
    <row r="8658" spans="1:8">
      <c r="A8658" s="85"/>
      <c r="B8658" s="85"/>
      <c r="C8658" s="85"/>
      <c r="D8658" s="85"/>
      <c r="E8658" s="85"/>
      <c r="F8658" s="85"/>
      <c r="G8658" s="85"/>
      <c r="H8658" s="85"/>
    </row>
    <row r="8659" spans="1:8">
      <c r="A8659" s="85"/>
      <c r="B8659" s="85"/>
      <c r="C8659" s="85"/>
      <c r="D8659" s="85"/>
      <c r="E8659" s="85"/>
      <c r="F8659" s="85"/>
      <c r="G8659" s="85"/>
      <c r="H8659" s="85"/>
    </row>
    <row r="8660" spans="1:8">
      <c r="A8660" s="85"/>
      <c r="B8660" s="85"/>
      <c r="C8660" s="85"/>
      <c r="D8660" s="85"/>
      <c r="E8660" s="85"/>
      <c r="F8660" s="85"/>
      <c r="G8660" s="85"/>
      <c r="H8660" s="85"/>
    </row>
    <row r="8661" spans="1:8">
      <c r="A8661" s="85"/>
      <c r="B8661" s="85"/>
      <c r="C8661" s="85"/>
      <c r="D8661" s="85"/>
      <c r="E8661" s="85"/>
      <c r="F8661" s="85"/>
      <c r="G8661" s="85"/>
      <c r="H8661" s="85"/>
    </row>
    <row r="8662" spans="1:8">
      <c r="A8662" s="85"/>
      <c r="B8662" s="85"/>
      <c r="C8662" s="85"/>
      <c r="D8662" s="85"/>
      <c r="E8662" s="85"/>
      <c r="F8662" s="85"/>
      <c r="G8662" s="85"/>
      <c r="H8662" s="85"/>
    </row>
    <row r="8663" spans="1:8">
      <c r="A8663" s="85"/>
      <c r="B8663" s="85"/>
      <c r="C8663" s="85"/>
      <c r="D8663" s="85"/>
      <c r="E8663" s="85"/>
      <c r="F8663" s="85"/>
      <c r="G8663" s="85"/>
      <c r="H8663" s="85"/>
    </row>
    <row r="8664" spans="1:8">
      <c r="A8664" s="85"/>
      <c r="B8664" s="85"/>
      <c r="C8664" s="85"/>
      <c r="D8664" s="85"/>
      <c r="E8664" s="85"/>
      <c r="F8664" s="85"/>
      <c r="G8664" s="85"/>
      <c r="H8664" s="85"/>
    </row>
    <row r="8665" spans="1:8">
      <c r="A8665" s="85"/>
      <c r="B8665" s="85"/>
      <c r="C8665" s="85"/>
      <c r="D8665" s="85"/>
      <c r="E8665" s="85"/>
      <c r="F8665" s="85"/>
      <c r="G8665" s="85"/>
      <c r="H8665" s="85"/>
    </row>
    <row r="8666" spans="1:8">
      <c r="A8666" s="85"/>
      <c r="B8666" s="85"/>
      <c r="C8666" s="85"/>
      <c r="D8666" s="85"/>
      <c r="E8666" s="85"/>
      <c r="F8666" s="85"/>
      <c r="G8666" s="85"/>
      <c r="H8666" s="85"/>
    </row>
    <row r="8667" spans="1:8">
      <c r="A8667" s="85"/>
      <c r="B8667" s="85"/>
      <c r="C8667" s="85"/>
      <c r="D8667" s="85"/>
      <c r="E8667" s="85"/>
      <c r="F8667" s="85"/>
      <c r="G8667" s="85"/>
      <c r="H8667" s="85"/>
    </row>
    <row r="8668" spans="1:8">
      <c r="A8668" s="85"/>
      <c r="B8668" s="85"/>
      <c r="C8668" s="85"/>
      <c r="D8668" s="85"/>
      <c r="E8668" s="85"/>
      <c r="F8668" s="85"/>
      <c r="G8668" s="85"/>
      <c r="H8668" s="85"/>
    </row>
    <row r="8669" spans="1:8">
      <c r="A8669" s="85"/>
      <c r="B8669" s="85"/>
      <c r="C8669" s="85"/>
      <c r="D8669" s="85"/>
      <c r="E8669" s="85"/>
      <c r="F8669" s="85"/>
      <c r="G8669" s="85"/>
      <c r="H8669" s="85"/>
    </row>
    <row r="8670" spans="1:8">
      <c r="A8670" s="85"/>
      <c r="B8670" s="85"/>
      <c r="C8670" s="85"/>
      <c r="D8670" s="85"/>
      <c r="E8670" s="85"/>
      <c r="F8670" s="85"/>
      <c r="G8670" s="85"/>
      <c r="H8670" s="85"/>
    </row>
    <row r="8671" spans="1:8">
      <c r="A8671" s="85"/>
      <c r="B8671" s="85"/>
      <c r="C8671" s="85"/>
      <c r="D8671" s="85"/>
      <c r="E8671" s="85"/>
      <c r="F8671" s="85"/>
      <c r="G8671" s="85"/>
      <c r="H8671" s="85"/>
    </row>
    <row r="8672" spans="1:8">
      <c r="A8672" s="85"/>
      <c r="B8672" s="85"/>
      <c r="C8672" s="85"/>
      <c r="D8672" s="85"/>
      <c r="E8672" s="85"/>
      <c r="F8672" s="85"/>
      <c r="G8672" s="85"/>
      <c r="H8672" s="85"/>
    </row>
    <row r="8673" spans="1:8">
      <c r="A8673" s="85"/>
      <c r="B8673" s="85"/>
      <c r="C8673" s="85"/>
      <c r="D8673" s="85"/>
      <c r="E8673" s="85"/>
      <c r="F8673" s="85"/>
      <c r="G8673" s="85"/>
      <c r="H8673" s="85"/>
    </row>
    <row r="8674" spans="1:8">
      <c r="A8674" s="85"/>
      <c r="B8674" s="85"/>
      <c r="C8674" s="85"/>
      <c r="D8674" s="85"/>
      <c r="E8674" s="85"/>
      <c r="F8674" s="85"/>
      <c r="G8674" s="85"/>
      <c r="H8674" s="85"/>
    </row>
    <row r="8675" spans="1:8">
      <c r="A8675" s="85"/>
      <c r="B8675" s="85"/>
      <c r="C8675" s="85"/>
      <c r="D8675" s="85"/>
      <c r="E8675" s="85"/>
      <c r="F8675" s="85"/>
      <c r="G8675" s="85"/>
      <c r="H8675" s="85"/>
    </row>
    <row r="8676" spans="1:8">
      <c r="A8676" s="85"/>
      <c r="B8676" s="85"/>
      <c r="C8676" s="85"/>
      <c r="D8676" s="85"/>
      <c r="E8676" s="85"/>
      <c r="F8676" s="85"/>
      <c r="G8676" s="85"/>
      <c r="H8676" s="85"/>
    </row>
    <row r="8677" spans="1:8">
      <c r="A8677" s="85"/>
      <c r="B8677" s="85"/>
      <c r="C8677" s="85"/>
      <c r="D8677" s="85"/>
      <c r="E8677" s="85"/>
      <c r="F8677" s="85"/>
      <c r="G8677" s="85"/>
      <c r="H8677" s="85"/>
    </row>
    <row r="8678" spans="1:8">
      <c r="A8678" s="85"/>
      <c r="B8678" s="85"/>
      <c r="C8678" s="85"/>
      <c r="D8678" s="85"/>
      <c r="E8678" s="85"/>
      <c r="F8678" s="85"/>
      <c r="G8678" s="85"/>
      <c r="H8678" s="85"/>
    </row>
    <row r="8679" spans="1:8">
      <c r="A8679" s="85"/>
      <c r="B8679" s="85"/>
      <c r="C8679" s="85"/>
      <c r="D8679" s="85"/>
      <c r="E8679" s="85"/>
      <c r="F8679" s="85"/>
      <c r="G8679" s="85"/>
      <c r="H8679" s="85"/>
    </row>
    <row r="8680" spans="1:8">
      <c r="A8680" s="85"/>
      <c r="B8680" s="85"/>
      <c r="C8680" s="85"/>
      <c r="D8680" s="85"/>
      <c r="E8680" s="85"/>
      <c r="F8680" s="85"/>
      <c r="G8680" s="85"/>
      <c r="H8680" s="85"/>
    </row>
    <row r="8681" spans="1:8">
      <c r="A8681" s="85"/>
      <c r="B8681" s="85"/>
      <c r="C8681" s="85"/>
      <c r="D8681" s="85"/>
      <c r="E8681" s="85"/>
      <c r="F8681" s="85"/>
      <c r="G8681" s="85"/>
      <c r="H8681" s="85"/>
    </row>
    <row r="8682" spans="1:8">
      <c r="A8682" s="85"/>
      <c r="B8682" s="85"/>
      <c r="C8682" s="85"/>
      <c r="D8682" s="85"/>
      <c r="E8682" s="85"/>
      <c r="F8682" s="85"/>
      <c r="G8682" s="85"/>
      <c r="H8682" s="85"/>
    </row>
    <row r="8683" spans="1:8">
      <c r="A8683" s="85"/>
      <c r="B8683" s="85"/>
      <c r="C8683" s="85"/>
      <c r="D8683" s="85"/>
      <c r="E8683" s="85"/>
      <c r="F8683" s="85"/>
      <c r="G8683" s="85"/>
      <c r="H8683" s="85"/>
    </row>
    <row r="8684" spans="1:8">
      <c r="A8684" s="85"/>
      <c r="B8684" s="85"/>
      <c r="C8684" s="85"/>
      <c r="D8684" s="85"/>
      <c r="E8684" s="85"/>
      <c r="F8684" s="85"/>
      <c r="G8684" s="85"/>
      <c r="H8684" s="85"/>
    </row>
    <row r="8685" spans="1:8">
      <c r="A8685" s="85"/>
      <c r="B8685" s="85"/>
      <c r="C8685" s="85"/>
      <c r="D8685" s="85"/>
      <c r="E8685" s="85"/>
      <c r="F8685" s="85"/>
      <c r="G8685" s="85"/>
      <c r="H8685" s="85"/>
    </row>
    <row r="8686" spans="1:8">
      <c r="A8686" s="85"/>
      <c r="B8686" s="85"/>
      <c r="C8686" s="85"/>
      <c r="D8686" s="85"/>
      <c r="E8686" s="85"/>
      <c r="F8686" s="85"/>
      <c r="G8686" s="85"/>
      <c r="H8686" s="85"/>
    </row>
    <row r="8687" spans="1:8">
      <c r="A8687" s="85"/>
      <c r="B8687" s="85"/>
      <c r="C8687" s="85"/>
      <c r="D8687" s="85"/>
      <c r="E8687" s="85"/>
      <c r="F8687" s="85"/>
      <c r="G8687" s="85"/>
      <c r="H8687" s="85"/>
    </row>
    <row r="8688" spans="1:8">
      <c r="A8688" s="85"/>
      <c r="B8688" s="85"/>
      <c r="C8688" s="85"/>
      <c r="D8688" s="85"/>
      <c r="E8688" s="85"/>
      <c r="F8688" s="85"/>
      <c r="G8688" s="85"/>
      <c r="H8688" s="85"/>
    </row>
    <row r="8689" spans="1:8">
      <c r="A8689" s="85"/>
      <c r="B8689" s="85"/>
      <c r="C8689" s="85"/>
      <c r="D8689" s="85"/>
      <c r="E8689" s="85"/>
      <c r="F8689" s="85"/>
      <c r="G8689" s="85"/>
      <c r="H8689" s="85"/>
    </row>
    <row r="8690" spans="1:8">
      <c r="A8690" s="85"/>
      <c r="B8690" s="85"/>
      <c r="C8690" s="85"/>
      <c r="D8690" s="85"/>
      <c r="E8690" s="85"/>
      <c r="F8690" s="85"/>
      <c r="G8690" s="85"/>
      <c r="H8690" s="85"/>
    </row>
    <row r="8691" spans="1:8">
      <c r="A8691" s="85"/>
      <c r="B8691" s="85"/>
      <c r="C8691" s="85"/>
      <c r="D8691" s="85"/>
      <c r="E8691" s="85"/>
      <c r="F8691" s="85"/>
      <c r="G8691" s="85"/>
      <c r="H8691" s="85"/>
    </row>
    <row r="8692" spans="1:8">
      <c r="A8692" s="85"/>
      <c r="B8692" s="85"/>
      <c r="C8692" s="85"/>
      <c r="D8692" s="85"/>
      <c r="E8692" s="85"/>
      <c r="F8692" s="85"/>
      <c r="G8692" s="85"/>
      <c r="H8692" s="85"/>
    </row>
    <row r="8693" spans="1:8">
      <c r="A8693" s="85"/>
      <c r="B8693" s="85"/>
      <c r="C8693" s="85"/>
      <c r="D8693" s="85"/>
      <c r="E8693" s="85"/>
      <c r="F8693" s="85"/>
      <c r="G8693" s="85"/>
      <c r="H8693" s="85"/>
    </row>
    <row r="8694" spans="1:8">
      <c r="A8694" s="85"/>
      <c r="B8694" s="85"/>
      <c r="C8694" s="85"/>
      <c r="D8694" s="85"/>
      <c r="E8694" s="85"/>
      <c r="F8694" s="85"/>
      <c r="G8694" s="85"/>
      <c r="H8694" s="85"/>
    </row>
    <row r="8695" spans="1:8">
      <c r="A8695" s="85"/>
      <c r="B8695" s="85"/>
      <c r="C8695" s="85"/>
      <c r="D8695" s="85"/>
      <c r="E8695" s="85"/>
      <c r="F8695" s="85"/>
      <c r="G8695" s="85"/>
      <c r="H8695" s="85"/>
    </row>
    <row r="8696" spans="1:8">
      <c r="A8696" s="85"/>
      <c r="B8696" s="85"/>
      <c r="C8696" s="85"/>
      <c r="D8696" s="85"/>
      <c r="E8696" s="85"/>
      <c r="F8696" s="85"/>
      <c r="G8696" s="85"/>
      <c r="H8696" s="85"/>
    </row>
    <row r="8697" spans="1:8">
      <c r="A8697" s="85"/>
      <c r="B8697" s="85"/>
      <c r="C8697" s="85"/>
      <c r="D8697" s="85"/>
      <c r="E8697" s="85"/>
      <c r="F8697" s="85"/>
      <c r="G8697" s="85"/>
      <c r="H8697" s="85"/>
    </row>
    <row r="8698" spans="1:8">
      <c r="A8698" s="85"/>
      <c r="B8698" s="85"/>
      <c r="C8698" s="85"/>
      <c r="D8698" s="85"/>
      <c r="E8698" s="85"/>
      <c r="F8698" s="85"/>
      <c r="G8698" s="85"/>
      <c r="H8698" s="85"/>
    </row>
    <row r="8699" spans="1:8">
      <c r="A8699" s="85"/>
      <c r="B8699" s="85"/>
      <c r="C8699" s="85"/>
      <c r="D8699" s="85"/>
      <c r="E8699" s="85"/>
      <c r="F8699" s="85"/>
      <c r="G8699" s="85"/>
      <c r="H8699" s="85"/>
    </row>
    <row r="8700" spans="1:8">
      <c r="A8700" s="85"/>
      <c r="B8700" s="85"/>
      <c r="C8700" s="85"/>
      <c r="D8700" s="85"/>
      <c r="E8700" s="85"/>
      <c r="F8700" s="85"/>
      <c r="G8700" s="85"/>
      <c r="H8700" s="85"/>
    </row>
    <row r="8701" spans="1:8">
      <c r="A8701" s="85"/>
      <c r="B8701" s="85"/>
      <c r="C8701" s="85"/>
      <c r="D8701" s="85"/>
      <c r="E8701" s="85"/>
      <c r="F8701" s="85"/>
      <c r="G8701" s="85"/>
      <c r="H8701" s="85"/>
    </row>
    <row r="8702" spans="1:8">
      <c r="A8702" s="85"/>
      <c r="B8702" s="85"/>
      <c r="C8702" s="85"/>
      <c r="D8702" s="85"/>
      <c r="E8702" s="85"/>
      <c r="F8702" s="85"/>
      <c r="G8702" s="85"/>
      <c r="H8702" s="85"/>
    </row>
    <row r="8703" spans="1:8">
      <c r="A8703" s="85"/>
      <c r="B8703" s="85"/>
      <c r="C8703" s="85"/>
      <c r="D8703" s="85"/>
      <c r="E8703" s="85"/>
      <c r="F8703" s="85"/>
      <c r="G8703" s="85"/>
      <c r="H8703" s="85"/>
    </row>
    <row r="8704" spans="1:8">
      <c r="A8704" s="85"/>
      <c r="B8704" s="85"/>
      <c r="C8704" s="85"/>
      <c r="D8704" s="85"/>
      <c r="E8704" s="85"/>
      <c r="F8704" s="85"/>
      <c r="G8704" s="85"/>
      <c r="H8704" s="85"/>
    </row>
    <row r="8705" spans="1:8">
      <c r="A8705" s="85"/>
      <c r="B8705" s="85"/>
      <c r="C8705" s="85"/>
      <c r="D8705" s="85"/>
      <c r="E8705" s="85"/>
      <c r="F8705" s="85"/>
      <c r="G8705" s="85"/>
      <c r="H8705" s="85"/>
    </row>
    <row r="8706" spans="1:8">
      <c r="A8706" s="85"/>
      <c r="B8706" s="85"/>
      <c r="C8706" s="85"/>
      <c r="D8706" s="85"/>
      <c r="E8706" s="85"/>
      <c r="F8706" s="85"/>
      <c r="G8706" s="85"/>
      <c r="H8706" s="85"/>
    </row>
    <row r="8707" spans="1:8">
      <c r="A8707" s="85"/>
      <c r="B8707" s="85"/>
      <c r="C8707" s="85"/>
      <c r="D8707" s="85"/>
      <c r="E8707" s="85"/>
      <c r="F8707" s="85"/>
      <c r="G8707" s="85"/>
      <c r="H8707" s="85"/>
    </row>
    <row r="8708" spans="1:8">
      <c r="A8708" s="85"/>
      <c r="B8708" s="85"/>
      <c r="C8708" s="85"/>
      <c r="D8708" s="85"/>
      <c r="E8708" s="85"/>
      <c r="F8708" s="85"/>
      <c r="G8708" s="85"/>
      <c r="H8708" s="85"/>
    </row>
    <row r="8709" spans="1:8">
      <c r="A8709" s="85"/>
      <c r="B8709" s="85"/>
      <c r="C8709" s="85"/>
      <c r="D8709" s="85"/>
      <c r="E8709" s="85"/>
      <c r="F8709" s="85"/>
      <c r="G8709" s="85"/>
      <c r="H8709" s="85"/>
    </row>
    <row r="8710" spans="1:8">
      <c r="A8710" s="85"/>
      <c r="B8710" s="85"/>
      <c r="C8710" s="85"/>
      <c r="D8710" s="85"/>
      <c r="E8710" s="85"/>
      <c r="F8710" s="85"/>
      <c r="G8710" s="85"/>
      <c r="H8710" s="85"/>
    </row>
    <row r="8711" spans="1:8">
      <c r="A8711" s="85"/>
      <c r="B8711" s="85"/>
      <c r="C8711" s="85"/>
      <c r="D8711" s="85"/>
      <c r="E8711" s="85"/>
      <c r="F8711" s="85"/>
      <c r="G8711" s="85"/>
      <c r="H8711" s="85"/>
    </row>
    <row r="8712" spans="1:8">
      <c r="A8712" s="85"/>
      <c r="B8712" s="85"/>
      <c r="C8712" s="85"/>
      <c r="D8712" s="85"/>
      <c r="E8712" s="85"/>
      <c r="F8712" s="85"/>
      <c r="G8712" s="85"/>
      <c r="H8712" s="85"/>
    </row>
    <row r="8713" spans="1:8">
      <c r="A8713" s="85"/>
      <c r="B8713" s="85"/>
      <c r="C8713" s="85"/>
      <c r="D8713" s="85"/>
      <c r="E8713" s="85"/>
      <c r="F8713" s="85"/>
      <c r="G8713" s="85"/>
      <c r="H8713" s="85"/>
    </row>
    <row r="8714" spans="1:8">
      <c r="A8714" s="85"/>
      <c r="B8714" s="85"/>
      <c r="C8714" s="85"/>
      <c r="D8714" s="85"/>
      <c r="E8714" s="85"/>
      <c r="F8714" s="85"/>
      <c r="G8714" s="85"/>
      <c r="H8714" s="85"/>
    </row>
    <row r="8715" spans="1:8">
      <c r="A8715" s="85"/>
      <c r="B8715" s="85"/>
      <c r="C8715" s="85"/>
      <c r="D8715" s="85"/>
      <c r="E8715" s="85"/>
      <c r="F8715" s="85"/>
      <c r="G8715" s="85"/>
      <c r="H8715" s="85"/>
    </row>
    <row r="8716" spans="1:8">
      <c r="A8716" s="85"/>
      <c r="B8716" s="85"/>
      <c r="C8716" s="85"/>
      <c r="D8716" s="85"/>
      <c r="E8716" s="85"/>
      <c r="F8716" s="85"/>
      <c r="G8716" s="85"/>
      <c r="H8716" s="85"/>
    </row>
    <row r="8717" spans="1:8">
      <c r="A8717" s="85"/>
      <c r="B8717" s="85"/>
      <c r="C8717" s="85"/>
      <c r="D8717" s="85"/>
      <c r="E8717" s="85"/>
      <c r="F8717" s="85"/>
      <c r="G8717" s="85"/>
      <c r="H8717" s="85"/>
    </row>
    <row r="8718" spans="1:8">
      <c r="A8718" s="85"/>
      <c r="B8718" s="85"/>
      <c r="C8718" s="85"/>
      <c r="D8718" s="85"/>
      <c r="E8718" s="85"/>
      <c r="F8718" s="85"/>
      <c r="G8718" s="85"/>
      <c r="H8718" s="85"/>
    </row>
    <row r="8719" spans="1:8">
      <c r="A8719" s="85"/>
      <c r="B8719" s="85"/>
      <c r="C8719" s="85"/>
      <c r="D8719" s="85"/>
      <c r="E8719" s="85"/>
      <c r="F8719" s="85"/>
      <c r="G8719" s="85"/>
      <c r="H8719" s="85"/>
    </row>
    <row r="8720" spans="1:8">
      <c r="A8720" s="85"/>
      <c r="B8720" s="85"/>
      <c r="C8720" s="85"/>
      <c r="D8720" s="85"/>
      <c r="E8720" s="85"/>
      <c r="F8720" s="85"/>
      <c r="G8720" s="85"/>
      <c r="H8720" s="85"/>
    </row>
    <row r="8721" spans="1:8">
      <c r="A8721" s="85"/>
      <c r="B8721" s="85"/>
      <c r="C8721" s="85"/>
      <c r="D8721" s="85"/>
      <c r="E8721" s="85"/>
      <c r="F8721" s="85"/>
      <c r="G8721" s="85"/>
      <c r="H8721" s="85"/>
    </row>
    <row r="8722" spans="1:8">
      <c r="A8722" s="85"/>
      <c r="B8722" s="85"/>
      <c r="C8722" s="85"/>
      <c r="D8722" s="85"/>
      <c r="E8722" s="85"/>
      <c r="F8722" s="85"/>
      <c r="G8722" s="85"/>
      <c r="H8722" s="85"/>
    </row>
    <row r="8723" spans="1:8">
      <c r="A8723" s="85"/>
      <c r="B8723" s="85"/>
      <c r="C8723" s="85"/>
      <c r="D8723" s="85"/>
      <c r="E8723" s="85"/>
      <c r="F8723" s="85"/>
      <c r="G8723" s="85"/>
      <c r="H8723" s="85"/>
    </row>
    <row r="8724" spans="1:8">
      <c r="A8724" s="85"/>
      <c r="B8724" s="85"/>
      <c r="C8724" s="85"/>
      <c r="D8724" s="85"/>
      <c r="E8724" s="85"/>
      <c r="F8724" s="85"/>
      <c r="G8724" s="85"/>
      <c r="H8724" s="85"/>
    </row>
    <row r="8725" spans="1:8">
      <c r="A8725" s="85"/>
      <c r="B8725" s="85"/>
      <c r="C8725" s="85"/>
      <c r="D8725" s="85"/>
      <c r="E8725" s="85"/>
      <c r="F8725" s="85"/>
      <c r="G8725" s="85"/>
      <c r="H8725" s="85"/>
    </row>
    <row r="8726" spans="1:8">
      <c r="A8726" s="85"/>
      <c r="B8726" s="85"/>
      <c r="C8726" s="85"/>
      <c r="D8726" s="85"/>
      <c r="E8726" s="85"/>
      <c r="F8726" s="85"/>
      <c r="G8726" s="85"/>
      <c r="H8726" s="85"/>
    </row>
    <row r="8727" spans="1:8">
      <c r="A8727" s="85"/>
      <c r="B8727" s="85"/>
      <c r="C8727" s="85"/>
      <c r="D8727" s="85"/>
      <c r="E8727" s="85"/>
      <c r="F8727" s="85"/>
      <c r="G8727" s="85"/>
      <c r="H8727" s="85"/>
    </row>
    <row r="8728" spans="1:8">
      <c r="A8728" s="85"/>
      <c r="B8728" s="85"/>
      <c r="C8728" s="85"/>
      <c r="D8728" s="85"/>
      <c r="E8728" s="85"/>
      <c r="F8728" s="85"/>
      <c r="G8728" s="85"/>
      <c r="H8728" s="85"/>
    </row>
    <row r="8729" spans="1:8">
      <c r="A8729" s="85"/>
      <c r="B8729" s="85"/>
      <c r="C8729" s="85"/>
      <c r="D8729" s="85"/>
      <c r="E8729" s="85"/>
      <c r="F8729" s="85"/>
      <c r="G8729" s="85"/>
      <c r="H8729" s="85"/>
    </row>
    <row r="8730" spans="1:8">
      <c r="A8730" s="85"/>
      <c r="B8730" s="85"/>
      <c r="C8730" s="85"/>
      <c r="D8730" s="85"/>
      <c r="E8730" s="85"/>
      <c r="F8730" s="85"/>
      <c r="G8730" s="85"/>
      <c r="H8730" s="85"/>
    </row>
    <row r="8731" spans="1:8">
      <c r="A8731" s="85"/>
      <c r="B8731" s="85"/>
      <c r="C8731" s="85"/>
      <c r="D8731" s="85"/>
      <c r="E8731" s="85"/>
      <c r="F8731" s="85"/>
      <c r="G8731" s="85"/>
      <c r="H8731" s="85"/>
    </row>
    <row r="8732" spans="1:8">
      <c r="A8732" s="85"/>
      <c r="B8732" s="85"/>
      <c r="C8732" s="85"/>
      <c r="D8732" s="85"/>
      <c r="E8732" s="85"/>
      <c r="F8732" s="85"/>
      <c r="G8732" s="85"/>
      <c r="H8732" s="85"/>
    </row>
    <row r="8733" spans="1:8">
      <c r="A8733" s="85"/>
      <c r="B8733" s="85"/>
      <c r="C8733" s="85"/>
      <c r="D8733" s="85"/>
      <c r="E8733" s="85"/>
      <c r="F8733" s="85"/>
      <c r="G8733" s="85"/>
      <c r="H8733" s="85"/>
    </row>
    <row r="8734" spans="1:8">
      <c r="A8734" s="85"/>
      <c r="B8734" s="85"/>
      <c r="C8734" s="85"/>
      <c r="D8734" s="85"/>
      <c r="E8734" s="85"/>
      <c r="F8734" s="85"/>
      <c r="G8734" s="85"/>
      <c r="H8734" s="85"/>
    </row>
    <row r="8735" spans="1:8">
      <c r="A8735" s="85"/>
      <c r="B8735" s="85"/>
      <c r="C8735" s="85"/>
      <c r="D8735" s="85"/>
      <c r="E8735" s="85"/>
      <c r="F8735" s="85"/>
      <c r="G8735" s="85"/>
      <c r="H8735" s="85"/>
    </row>
    <row r="8736" spans="1:8">
      <c r="A8736" s="85"/>
      <c r="B8736" s="85"/>
      <c r="C8736" s="85"/>
      <c r="D8736" s="85"/>
      <c r="E8736" s="85"/>
      <c r="F8736" s="85"/>
      <c r="G8736" s="85"/>
      <c r="H8736" s="85"/>
    </row>
    <row r="8737" spans="1:8">
      <c r="A8737" s="85"/>
      <c r="B8737" s="85"/>
      <c r="C8737" s="85"/>
      <c r="D8737" s="85"/>
      <c r="E8737" s="85"/>
      <c r="F8737" s="85"/>
      <c r="G8737" s="85"/>
      <c r="H8737" s="85"/>
    </row>
    <row r="8738" spans="1:8">
      <c r="A8738" s="85"/>
      <c r="B8738" s="85"/>
      <c r="C8738" s="85"/>
      <c r="D8738" s="85"/>
      <c r="E8738" s="85"/>
      <c r="F8738" s="85"/>
      <c r="G8738" s="85"/>
      <c r="H8738" s="85"/>
    </row>
    <row r="8739" spans="1:8">
      <c r="A8739" s="85"/>
      <c r="B8739" s="85"/>
      <c r="C8739" s="85"/>
      <c r="D8739" s="85"/>
      <c r="E8739" s="85"/>
      <c r="F8739" s="85"/>
      <c r="G8739" s="85"/>
      <c r="H8739" s="85"/>
    </row>
    <row r="8740" spans="1:8">
      <c r="A8740" s="85"/>
      <c r="B8740" s="85"/>
      <c r="C8740" s="85"/>
      <c r="D8740" s="85"/>
      <c r="E8740" s="85"/>
      <c r="F8740" s="85"/>
      <c r="G8740" s="85"/>
      <c r="H8740" s="85"/>
    </row>
    <row r="8741" spans="1:8">
      <c r="A8741" s="85"/>
      <c r="B8741" s="85"/>
      <c r="C8741" s="85"/>
      <c r="D8741" s="85"/>
      <c r="E8741" s="85"/>
      <c r="F8741" s="85"/>
      <c r="G8741" s="85"/>
      <c r="H8741" s="85"/>
    </row>
    <row r="8742" spans="1:8">
      <c r="A8742" s="85"/>
      <c r="B8742" s="85"/>
      <c r="C8742" s="85"/>
      <c r="D8742" s="85"/>
      <c r="E8742" s="85"/>
      <c r="F8742" s="85"/>
      <c r="G8742" s="85"/>
      <c r="H8742" s="85"/>
    </row>
    <row r="8743" spans="1:8">
      <c r="A8743" s="85"/>
      <c r="B8743" s="85"/>
      <c r="C8743" s="85"/>
      <c r="D8743" s="85"/>
      <c r="E8743" s="85"/>
      <c r="F8743" s="85"/>
      <c r="G8743" s="85"/>
      <c r="H8743" s="85"/>
    </row>
    <row r="8744" spans="1:8">
      <c r="A8744" s="85"/>
      <c r="B8744" s="85"/>
      <c r="C8744" s="85"/>
      <c r="D8744" s="85"/>
      <c r="E8744" s="85"/>
      <c r="F8744" s="85"/>
      <c r="G8744" s="85"/>
      <c r="H8744" s="85"/>
    </row>
    <row r="8745" spans="1:8">
      <c r="A8745" s="85"/>
      <c r="B8745" s="85"/>
      <c r="C8745" s="85"/>
      <c r="D8745" s="85"/>
      <c r="E8745" s="85"/>
      <c r="F8745" s="85"/>
      <c r="G8745" s="85"/>
      <c r="H8745" s="85"/>
    </row>
    <row r="8746" spans="1:8">
      <c r="A8746" s="85"/>
      <c r="B8746" s="85"/>
      <c r="C8746" s="85"/>
      <c r="D8746" s="85"/>
      <c r="E8746" s="85"/>
      <c r="F8746" s="85"/>
      <c r="G8746" s="85"/>
      <c r="H8746" s="85"/>
    </row>
    <row r="8747" spans="1:8">
      <c r="A8747" s="85"/>
      <c r="B8747" s="85"/>
      <c r="C8747" s="85"/>
      <c r="D8747" s="85"/>
      <c r="E8747" s="85"/>
      <c r="F8747" s="85"/>
      <c r="G8747" s="85"/>
      <c r="H8747" s="85"/>
    </row>
    <row r="8748" spans="1:8">
      <c r="A8748" s="85"/>
      <c r="B8748" s="85"/>
      <c r="C8748" s="85"/>
      <c r="D8748" s="85"/>
      <c r="E8748" s="85"/>
      <c r="F8748" s="85"/>
      <c r="G8748" s="85"/>
      <c r="H8748" s="85"/>
    </row>
    <row r="8749" spans="1:8">
      <c r="A8749" s="85"/>
      <c r="B8749" s="85"/>
      <c r="C8749" s="85"/>
      <c r="D8749" s="85"/>
      <c r="E8749" s="85"/>
      <c r="F8749" s="85"/>
      <c r="G8749" s="85"/>
      <c r="H8749" s="85"/>
    </row>
    <row r="8750" spans="1:8">
      <c r="A8750" s="85"/>
      <c r="B8750" s="85"/>
      <c r="C8750" s="85"/>
      <c r="D8750" s="85"/>
      <c r="E8750" s="85"/>
      <c r="F8750" s="85"/>
      <c r="G8750" s="85"/>
      <c r="H8750" s="85"/>
    </row>
    <row r="8751" spans="1:8">
      <c r="A8751" s="85"/>
      <c r="B8751" s="85"/>
      <c r="C8751" s="85"/>
      <c r="D8751" s="85"/>
      <c r="E8751" s="85"/>
      <c r="F8751" s="85"/>
      <c r="G8751" s="85"/>
      <c r="H8751" s="85"/>
    </row>
    <row r="8752" spans="1:8">
      <c r="A8752" s="85"/>
      <c r="B8752" s="85"/>
      <c r="C8752" s="85"/>
      <c r="D8752" s="85"/>
      <c r="E8752" s="85"/>
      <c r="F8752" s="85"/>
      <c r="G8752" s="85"/>
      <c r="H8752" s="85"/>
    </row>
    <row r="8753" spans="1:8">
      <c r="A8753" s="85"/>
      <c r="B8753" s="85"/>
      <c r="C8753" s="85"/>
      <c r="D8753" s="85"/>
      <c r="E8753" s="85"/>
      <c r="F8753" s="85"/>
      <c r="G8753" s="85"/>
      <c r="H8753" s="85"/>
    </row>
    <row r="8754" spans="1:8">
      <c r="A8754" s="85"/>
      <c r="B8754" s="85"/>
      <c r="C8754" s="85"/>
      <c r="D8754" s="85"/>
      <c r="E8754" s="85"/>
      <c r="F8754" s="85"/>
      <c r="G8754" s="85"/>
      <c r="H8754" s="85"/>
    </row>
    <row r="8755" spans="1:8">
      <c r="A8755" s="85"/>
      <c r="B8755" s="85"/>
      <c r="C8755" s="85"/>
      <c r="D8755" s="85"/>
      <c r="E8755" s="85"/>
      <c r="F8755" s="85"/>
      <c r="G8755" s="85"/>
      <c r="H8755" s="85"/>
    </row>
    <row r="8756" spans="1:8">
      <c r="A8756" s="85"/>
      <c r="B8756" s="85"/>
      <c r="C8756" s="85"/>
      <c r="D8756" s="85"/>
      <c r="E8756" s="85"/>
      <c r="F8756" s="85"/>
      <c r="G8756" s="85"/>
      <c r="H8756" s="85"/>
    </row>
    <row r="8757" spans="1:8">
      <c r="A8757" s="85"/>
      <c r="B8757" s="85"/>
      <c r="C8757" s="85"/>
      <c r="D8757" s="85"/>
      <c r="E8757" s="85"/>
      <c r="F8757" s="85"/>
      <c r="G8757" s="85"/>
      <c r="H8757" s="85"/>
    </row>
    <row r="8758" spans="1:8">
      <c r="A8758" s="85"/>
      <c r="B8758" s="85"/>
      <c r="C8758" s="85"/>
      <c r="D8758" s="85"/>
      <c r="E8758" s="85"/>
      <c r="F8758" s="85"/>
      <c r="G8758" s="85"/>
      <c r="H8758" s="85"/>
    </row>
    <row r="8759" spans="1:8">
      <c r="A8759" s="85"/>
      <c r="B8759" s="85"/>
      <c r="C8759" s="85"/>
      <c r="D8759" s="85"/>
      <c r="E8759" s="85"/>
      <c r="F8759" s="85"/>
      <c r="G8759" s="85"/>
      <c r="H8759" s="85"/>
    </row>
    <row r="8760" spans="1:8">
      <c r="A8760" s="85"/>
      <c r="B8760" s="85"/>
      <c r="C8760" s="85"/>
      <c r="D8760" s="85"/>
      <c r="E8760" s="85"/>
      <c r="F8760" s="85"/>
      <c r="G8760" s="85"/>
      <c r="H8760" s="85"/>
    </row>
    <row r="8761" spans="1:8">
      <c r="A8761" s="85"/>
      <c r="B8761" s="85"/>
      <c r="C8761" s="85"/>
      <c r="D8761" s="85"/>
      <c r="E8761" s="85"/>
      <c r="F8761" s="85"/>
      <c r="G8761" s="85"/>
      <c r="H8761" s="85"/>
    </row>
    <row r="8762" spans="1:8">
      <c r="A8762" s="85"/>
      <c r="B8762" s="85"/>
      <c r="C8762" s="85"/>
      <c r="D8762" s="85"/>
      <c r="E8762" s="85"/>
      <c r="F8762" s="85"/>
      <c r="G8762" s="85"/>
      <c r="H8762" s="85"/>
    </row>
    <row r="8763" spans="1:8">
      <c r="A8763" s="85"/>
      <c r="B8763" s="85"/>
      <c r="C8763" s="85"/>
      <c r="D8763" s="85"/>
      <c r="E8763" s="85"/>
      <c r="F8763" s="85"/>
      <c r="G8763" s="85"/>
      <c r="H8763" s="85"/>
    </row>
    <row r="8764" spans="1:8">
      <c r="A8764" s="85"/>
      <c r="B8764" s="85"/>
      <c r="C8764" s="85"/>
      <c r="D8764" s="85"/>
      <c r="E8764" s="85"/>
      <c r="F8764" s="85"/>
      <c r="G8764" s="85"/>
      <c r="H8764" s="85"/>
    </row>
    <row r="8765" spans="1:8">
      <c r="A8765" s="85"/>
      <c r="B8765" s="85"/>
      <c r="C8765" s="85"/>
      <c r="D8765" s="85"/>
      <c r="E8765" s="85"/>
      <c r="F8765" s="85"/>
      <c r="G8765" s="85"/>
      <c r="H8765" s="85"/>
    </row>
    <row r="8766" spans="1:8">
      <c r="A8766" s="85"/>
      <c r="B8766" s="85"/>
      <c r="C8766" s="85"/>
      <c r="D8766" s="85"/>
      <c r="E8766" s="85"/>
      <c r="F8766" s="85"/>
      <c r="G8766" s="85"/>
      <c r="H8766" s="85"/>
    </row>
    <row r="8767" spans="1:8">
      <c r="A8767" s="85"/>
      <c r="B8767" s="85"/>
      <c r="C8767" s="85"/>
      <c r="D8767" s="85"/>
      <c r="E8767" s="85"/>
      <c r="F8767" s="85"/>
      <c r="G8767" s="85"/>
      <c r="H8767" s="85"/>
    </row>
    <row r="8768" spans="1:8">
      <c r="A8768" s="85"/>
      <c r="B8768" s="85"/>
      <c r="C8768" s="85"/>
      <c r="D8768" s="85"/>
      <c r="E8768" s="85"/>
      <c r="F8768" s="85"/>
      <c r="G8768" s="85"/>
      <c r="H8768" s="85"/>
    </row>
    <row r="8769" spans="1:8">
      <c r="A8769" s="85"/>
      <c r="B8769" s="85"/>
      <c r="C8769" s="85"/>
      <c r="D8769" s="85"/>
      <c r="E8769" s="85"/>
      <c r="F8769" s="85"/>
      <c r="G8769" s="85"/>
      <c r="H8769" s="85"/>
    </row>
    <row r="8770" spans="1:8">
      <c r="A8770" s="85"/>
      <c r="B8770" s="85"/>
      <c r="C8770" s="85"/>
      <c r="D8770" s="85"/>
      <c r="E8770" s="85"/>
      <c r="F8770" s="85"/>
      <c r="G8770" s="85"/>
      <c r="H8770" s="85"/>
    </row>
    <row r="8771" spans="1:8">
      <c r="A8771" s="85"/>
      <c r="B8771" s="85"/>
      <c r="C8771" s="85"/>
      <c r="D8771" s="85"/>
      <c r="E8771" s="85"/>
      <c r="F8771" s="85"/>
      <c r="G8771" s="85"/>
      <c r="H8771" s="85"/>
    </row>
    <row r="8772" spans="1:8">
      <c r="A8772" s="85"/>
      <c r="B8772" s="85"/>
      <c r="C8772" s="85"/>
      <c r="D8772" s="85"/>
      <c r="E8772" s="85"/>
      <c r="F8772" s="85"/>
      <c r="G8772" s="85"/>
      <c r="H8772" s="85"/>
    </row>
    <row r="8773" spans="1:8">
      <c r="A8773" s="85"/>
      <c r="B8773" s="85"/>
      <c r="C8773" s="85"/>
      <c r="D8773" s="85"/>
      <c r="E8773" s="85"/>
      <c r="F8773" s="85"/>
      <c r="G8773" s="85"/>
      <c r="H8773" s="85"/>
    </row>
    <row r="8774" spans="1:8">
      <c r="A8774" s="85"/>
      <c r="B8774" s="85"/>
      <c r="C8774" s="85"/>
      <c r="D8774" s="85"/>
      <c r="E8774" s="85"/>
      <c r="F8774" s="85"/>
      <c r="G8774" s="85"/>
      <c r="H8774" s="85"/>
    </row>
    <row r="8775" spans="1:8">
      <c r="A8775" s="85"/>
      <c r="B8775" s="85"/>
      <c r="C8775" s="85"/>
      <c r="D8775" s="85"/>
      <c r="E8775" s="85"/>
      <c r="F8775" s="85"/>
      <c r="G8775" s="85"/>
      <c r="H8775" s="85"/>
    </row>
    <row r="8776" spans="1:8">
      <c r="A8776" s="85"/>
      <c r="B8776" s="85"/>
      <c r="C8776" s="85"/>
      <c r="D8776" s="85"/>
      <c r="E8776" s="85"/>
      <c r="F8776" s="85"/>
      <c r="G8776" s="85"/>
      <c r="H8776" s="85"/>
    </row>
    <row r="8777" spans="1:8">
      <c r="A8777" s="85"/>
      <c r="B8777" s="85"/>
      <c r="C8777" s="85"/>
      <c r="D8777" s="85"/>
      <c r="E8777" s="85"/>
      <c r="F8777" s="85"/>
      <c r="G8777" s="85"/>
      <c r="H8777" s="85"/>
    </row>
    <row r="8778" spans="1:8">
      <c r="A8778" s="85"/>
      <c r="B8778" s="85"/>
      <c r="C8778" s="85"/>
      <c r="D8778" s="85"/>
      <c r="E8778" s="85"/>
      <c r="F8778" s="85"/>
      <c r="G8778" s="85"/>
      <c r="H8778" s="85"/>
    </row>
    <row r="8779" spans="1:8">
      <c r="A8779" s="85"/>
      <c r="B8779" s="85"/>
      <c r="C8779" s="85"/>
      <c r="D8779" s="85"/>
      <c r="E8779" s="85"/>
      <c r="F8779" s="85"/>
      <c r="G8779" s="85"/>
      <c r="H8779" s="85"/>
    </row>
    <row r="8780" spans="1:8">
      <c r="A8780" s="85"/>
      <c r="B8780" s="85"/>
      <c r="C8780" s="85"/>
      <c r="D8780" s="85"/>
      <c r="E8780" s="85"/>
      <c r="F8780" s="85"/>
      <c r="G8780" s="85"/>
      <c r="H8780" s="85"/>
    </row>
    <row r="8781" spans="1:8">
      <c r="A8781" s="85"/>
      <c r="B8781" s="85"/>
      <c r="C8781" s="85"/>
      <c r="D8781" s="85"/>
      <c r="E8781" s="85"/>
      <c r="F8781" s="85"/>
      <c r="G8781" s="85"/>
      <c r="H8781" s="85"/>
    </row>
    <row r="8782" spans="1:8">
      <c r="A8782" s="85"/>
      <c r="B8782" s="85"/>
      <c r="C8782" s="85"/>
      <c r="D8782" s="85"/>
      <c r="E8782" s="85"/>
      <c r="F8782" s="85"/>
      <c r="G8782" s="85"/>
      <c r="H8782" s="85"/>
    </row>
    <row r="8783" spans="1:8">
      <c r="A8783" s="85"/>
      <c r="B8783" s="85"/>
      <c r="C8783" s="85"/>
      <c r="D8783" s="85"/>
      <c r="E8783" s="85"/>
      <c r="F8783" s="85"/>
      <c r="G8783" s="85"/>
      <c r="H8783" s="85"/>
    </row>
    <row r="8784" spans="1:8">
      <c r="A8784" s="85"/>
      <c r="B8784" s="85"/>
      <c r="C8784" s="85"/>
      <c r="D8784" s="85"/>
      <c r="E8784" s="85"/>
      <c r="F8784" s="85"/>
      <c r="G8784" s="85"/>
      <c r="H8784" s="85"/>
    </row>
    <row r="8785" spans="1:8">
      <c r="A8785" s="85"/>
      <c r="B8785" s="85"/>
      <c r="C8785" s="85"/>
      <c r="D8785" s="85"/>
      <c r="E8785" s="85"/>
      <c r="F8785" s="85"/>
      <c r="G8785" s="85"/>
      <c r="H8785" s="85"/>
    </row>
    <row r="8786" spans="1:8">
      <c r="A8786" s="85"/>
      <c r="B8786" s="85"/>
      <c r="C8786" s="85"/>
      <c r="D8786" s="85"/>
      <c r="E8786" s="85"/>
      <c r="F8786" s="85"/>
      <c r="G8786" s="85"/>
      <c r="H8786" s="85"/>
    </row>
    <row r="8787" spans="1:8">
      <c r="A8787" s="85"/>
      <c r="B8787" s="85"/>
      <c r="C8787" s="85"/>
      <c r="D8787" s="85"/>
      <c r="E8787" s="85"/>
      <c r="F8787" s="85"/>
      <c r="G8787" s="85"/>
      <c r="H8787" s="85"/>
    </row>
    <row r="8788" spans="1:8">
      <c r="A8788" s="85"/>
      <c r="B8788" s="85"/>
      <c r="C8788" s="85"/>
      <c r="D8788" s="85"/>
      <c r="E8788" s="85"/>
      <c r="F8788" s="85"/>
      <c r="G8788" s="85"/>
      <c r="H8788" s="85"/>
    </row>
    <row r="8789" spans="1:8">
      <c r="A8789" s="85"/>
      <c r="B8789" s="85"/>
      <c r="C8789" s="85"/>
      <c r="D8789" s="85"/>
      <c r="E8789" s="85"/>
      <c r="F8789" s="85"/>
      <c r="G8789" s="85"/>
      <c r="H8789" s="85"/>
    </row>
    <row r="8790" spans="1:8">
      <c r="A8790" s="85"/>
      <c r="B8790" s="85"/>
      <c r="C8790" s="85"/>
      <c r="D8790" s="85"/>
      <c r="E8790" s="85"/>
      <c r="F8790" s="85"/>
      <c r="G8790" s="85"/>
      <c r="H8790" s="85"/>
    </row>
    <row r="8791" spans="1:8">
      <c r="A8791" s="85"/>
      <c r="B8791" s="85"/>
      <c r="C8791" s="85"/>
      <c r="D8791" s="85"/>
      <c r="E8791" s="85"/>
      <c r="F8791" s="85"/>
      <c r="G8791" s="85"/>
      <c r="H8791" s="85"/>
    </row>
    <row r="8792" spans="1:8">
      <c r="A8792" s="85"/>
      <c r="B8792" s="85"/>
      <c r="C8792" s="85"/>
      <c r="D8792" s="85"/>
      <c r="E8792" s="85"/>
      <c r="F8792" s="85"/>
      <c r="G8792" s="85"/>
      <c r="H8792" s="85"/>
    </row>
    <row r="8793" spans="1:8">
      <c r="A8793" s="85"/>
      <c r="B8793" s="85"/>
      <c r="C8793" s="85"/>
      <c r="D8793" s="85"/>
      <c r="E8793" s="85"/>
      <c r="F8793" s="85"/>
      <c r="G8793" s="85"/>
      <c r="H8793" s="85"/>
    </row>
    <row r="8794" spans="1:8">
      <c r="A8794" s="85"/>
      <c r="B8794" s="85"/>
      <c r="C8794" s="85"/>
      <c r="D8794" s="85"/>
      <c r="E8794" s="85"/>
      <c r="F8794" s="85"/>
      <c r="G8794" s="85"/>
      <c r="H8794" s="85"/>
    </row>
    <row r="8795" spans="1:8">
      <c r="A8795" s="85"/>
      <c r="B8795" s="85"/>
      <c r="C8795" s="85"/>
      <c r="D8795" s="85"/>
      <c r="E8795" s="85"/>
      <c r="F8795" s="85"/>
      <c r="G8795" s="85"/>
      <c r="H8795" s="85"/>
    </row>
    <row r="8796" spans="1:8">
      <c r="A8796" s="85"/>
      <c r="B8796" s="85"/>
      <c r="C8796" s="85"/>
      <c r="D8796" s="85"/>
      <c r="E8796" s="85"/>
      <c r="F8796" s="85"/>
      <c r="G8796" s="85"/>
      <c r="H8796" s="85"/>
    </row>
    <row r="8797" spans="1:8">
      <c r="A8797" s="85"/>
      <c r="B8797" s="85"/>
      <c r="C8797" s="85"/>
      <c r="D8797" s="85"/>
      <c r="E8797" s="85"/>
      <c r="F8797" s="85"/>
      <c r="G8797" s="85"/>
      <c r="H8797" s="85"/>
    </row>
    <row r="8798" spans="1:8">
      <c r="A8798" s="85"/>
      <c r="B8798" s="85"/>
      <c r="C8798" s="85"/>
      <c r="D8798" s="85"/>
      <c r="E8798" s="85"/>
      <c r="F8798" s="85"/>
      <c r="G8798" s="85"/>
      <c r="H8798" s="85"/>
    </row>
    <row r="8799" spans="1:8">
      <c r="A8799" s="85"/>
      <c r="B8799" s="85"/>
      <c r="C8799" s="85"/>
      <c r="D8799" s="85"/>
      <c r="E8799" s="85"/>
      <c r="F8799" s="85"/>
      <c r="G8799" s="85"/>
      <c r="H8799" s="85"/>
    </row>
    <row r="8800" spans="1:8">
      <c r="A8800" s="85"/>
      <c r="B8800" s="85"/>
      <c r="C8800" s="85"/>
      <c r="D8800" s="85"/>
      <c r="E8800" s="85"/>
      <c r="F8800" s="85"/>
      <c r="G8800" s="85"/>
      <c r="H8800" s="85"/>
    </row>
    <row r="8801" spans="1:8">
      <c r="A8801" s="85"/>
      <c r="B8801" s="85"/>
      <c r="C8801" s="85"/>
      <c r="D8801" s="85"/>
      <c r="E8801" s="85"/>
      <c r="F8801" s="85"/>
      <c r="G8801" s="85"/>
      <c r="H8801" s="85"/>
    </row>
    <row r="8802" spans="1:8">
      <c r="A8802" s="85"/>
      <c r="B8802" s="85"/>
      <c r="C8802" s="85"/>
      <c r="D8802" s="85"/>
      <c r="E8802" s="85"/>
      <c r="F8802" s="85"/>
      <c r="G8802" s="85"/>
      <c r="H8802" s="85"/>
    </row>
    <row r="8803" spans="1:8">
      <c r="A8803" s="85"/>
      <c r="B8803" s="85"/>
      <c r="C8803" s="85"/>
      <c r="D8803" s="85"/>
      <c r="E8803" s="85"/>
      <c r="F8803" s="85"/>
      <c r="G8803" s="85"/>
      <c r="H8803" s="85"/>
    </row>
    <row r="8804" spans="1:8">
      <c r="A8804" s="85"/>
      <c r="B8804" s="85"/>
      <c r="C8804" s="85"/>
      <c r="D8804" s="85"/>
      <c r="E8804" s="85"/>
      <c r="F8804" s="85"/>
      <c r="G8804" s="85"/>
      <c r="H8804" s="85"/>
    </row>
    <row r="8805" spans="1:8">
      <c r="A8805" s="85"/>
      <c r="B8805" s="85"/>
      <c r="C8805" s="85"/>
      <c r="D8805" s="85"/>
      <c r="E8805" s="85"/>
      <c r="F8805" s="85"/>
      <c r="G8805" s="85"/>
      <c r="H8805" s="85"/>
    </row>
    <row r="8806" spans="1:8">
      <c r="A8806" s="85"/>
      <c r="B8806" s="85"/>
      <c r="C8806" s="85"/>
      <c r="D8806" s="85"/>
      <c r="E8806" s="85"/>
      <c r="F8806" s="85"/>
      <c r="G8806" s="85"/>
      <c r="H8806" s="85"/>
    </row>
    <row r="8807" spans="1:8">
      <c r="A8807" s="85"/>
      <c r="B8807" s="85"/>
      <c r="C8807" s="85"/>
      <c r="D8807" s="85"/>
      <c r="E8807" s="85"/>
      <c r="F8807" s="85"/>
      <c r="G8807" s="85"/>
      <c r="H8807" s="85"/>
    </row>
    <row r="8808" spans="1:8">
      <c r="A8808" s="85"/>
      <c r="B8808" s="85"/>
      <c r="C8808" s="85"/>
      <c r="D8808" s="85"/>
      <c r="E8808" s="85"/>
      <c r="F8808" s="85"/>
      <c r="G8808" s="85"/>
      <c r="H8808" s="85"/>
    </row>
    <row r="8809" spans="1:8">
      <c r="A8809" s="85"/>
      <c r="B8809" s="85"/>
      <c r="C8809" s="85"/>
      <c r="D8809" s="85"/>
      <c r="E8809" s="85"/>
      <c r="F8809" s="85"/>
      <c r="G8809" s="85"/>
      <c r="H8809" s="85"/>
    </row>
    <row r="8810" spans="1:8">
      <c r="A8810" s="85"/>
      <c r="B8810" s="85"/>
      <c r="C8810" s="85"/>
      <c r="D8810" s="85"/>
      <c r="E8810" s="85"/>
      <c r="F8810" s="85"/>
      <c r="G8810" s="85"/>
      <c r="H8810" s="85"/>
    </row>
    <row r="8811" spans="1:8">
      <c r="A8811" s="85"/>
      <c r="B8811" s="85"/>
      <c r="C8811" s="85"/>
      <c r="D8811" s="85"/>
      <c r="E8811" s="85"/>
      <c r="F8811" s="85"/>
      <c r="G8811" s="85"/>
      <c r="H8811" s="85"/>
    </row>
    <row r="8812" spans="1:8">
      <c r="A8812" s="85"/>
      <c r="B8812" s="85"/>
      <c r="C8812" s="85"/>
      <c r="D8812" s="85"/>
      <c r="E8812" s="85"/>
      <c r="F8812" s="85"/>
      <c r="G8812" s="85"/>
      <c r="H8812" s="85"/>
    </row>
    <row r="8813" spans="1:8">
      <c r="A8813" s="85"/>
      <c r="B8813" s="85"/>
      <c r="C8813" s="85"/>
      <c r="D8813" s="85"/>
      <c r="E8813" s="85"/>
      <c r="F8813" s="85"/>
      <c r="G8813" s="85"/>
      <c r="H8813" s="85"/>
    </row>
    <row r="8814" spans="1:8">
      <c r="A8814" s="85"/>
      <c r="B8814" s="85"/>
      <c r="C8814" s="85"/>
      <c r="D8814" s="85"/>
      <c r="E8814" s="85"/>
      <c r="F8814" s="85"/>
      <c r="G8814" s="85"/>
      <c r="H8814" s="85"/>
    </row>
    <row r="8815" spans="1:8">
      <c r="A8815" s="85"/>
      <c r="B8815" s="85"/>
      <c r="C8815" s="85"/>
      <c r="D8815" s="85"/>
      <c r="E8815" s="85"/>
      <c r="F8815" s="85"/>
      <c r="G8815" s="85"/>
      <c r="H8815" s="85"/>
    </row>
    <row r="8816" spans="1:8">
      <c r="A8816" s="85"/>
      <c r="B8816" s="85"/>
      <c r="C8816" s="85"/>
      <c r="D8816" s="85"/>
      <c r="E8816" s="85"/>
      <c r="F8816" s="85"/>
      <c r="G8816" s="85"/>
      <c r="H8816" s="85"/>
    </row>
    <row r="8817" spans="1:8">
      <c r="A8817" s="85"/>
      <c r="B8817" s="85"/>
      <c r="C8817" s="85"/>
      <c r="D8817" s="85"/>
      <c r="E8817" s="85"/>
      <c r="F8817" s="85"/>
      <c r="G8817" s="85"/>
      <c r="H8817" s="85"/>
    </row>
    <row r="8818" spans="1:8">
      <c r="A8818" s="85"/>
      <c r="B8818" s="85"/>
      <c r="C8818" s="85"/>
      <c r="D8818" s="85"/>
      <c r="E8818" s="85"/>
      <c r="F8818" s="85"/>
      <c r="G8818" s="85"/>
      <c r="H8818" s="85"/>
    </row>
    <row r="8819" spans="1:8">
      <c r="A8819" s="85"/>
      <c r="B8819" s="85"/>
      <c r="C8819" s="85"/>
      <c r="D8819" s="85"/>
      <c r="E8819" s="85"/>
      <c r="F8819" s="85"/>
      <c r="G8819" s="85"/>
      <c r="H8819" s="85"/>
    </row>
    <row r="8820" spans="1:8">
      <c r="A8820" s="85"/>
      <c r="B8820" s="85"/>
      <c r="C8820" s="85"/>
      <c r="D8820" s="85"/>
      <c r="E8820" s="85"/>
      <c r="F8820" s="85"/>
      <c r="G8820" s="85"/>
      <c r="H8820" s="85"/>
    </row>
    <row r="8821" spans="1:8">
      <c r="A8821" s="85"/>
      <c r="B8821" s="85"/>
      <c r="C8821" s="85"/>
      <c r="D8821" s="85"/>
      <c r="E8821" s="85"/>
      <c r="F8821" s="85"/>
      <c r="G8821" s="85"/>
      <c r="H8821" s="85"/>
    </row>
    <row r="8822" spans="1:8">
      <c r="A8822" s="85"/>
      <c r="B8822" s="85"/>
      <c r="C8822" s="85"/>
      <c r="D8822" s="85"/>
      <c r="E8822" s="85"/>
      <c r="F8822" s="85"/>
      <c r="G8822" s="85"/>
      <c r="H8822" s="85"/>
    </row>
    <row r="8823" spans="1:8">
      <c r="A8823" s="85"/>
      <c r="B8823" s="85"/>
      <c r="C8823" s="85"/>
      <c r="D8823" s="85"/>
      <c r="E8823" s="85"/>
      <c r="F8823" s="85"/>
      <c r="G8823" s="85"/>
      <c r="H8823" s="85"/>
    </row>
    <row r="8824" spans="1:8">
      <c r="A8824" s="85"/>
      <c r="B8824" s="85"/>
      <c r="C8824" s="85"/>
      <c r="D8824" s="85"/>
      <c r="E8824" s="85"/>
      <c r="F8824" s="85"/>
      <c r="G8824" s="85"/>
      <c r="H8824" s="85"/>
    </row>
    <row r="8825" spans="1:8">
      <c r="A8825" s="85"/>
      <c r="B8825" s="85"/>
      <c r="C8825" s="85"/>
      <c r="D8825" s="85"/>
      <c r="E8825" s="85"/>
      <c r="F8825" s="85"/>
      <c r="G8825" s="85"/>
      <c r="H8825" s="85"/>
    </row>
    <row r="8826" spans="1:8">
      <c r="A8826" s="85"/>
      <c r="B8826" s="85"/>
      <c r="C8826" s="85"/>
      <c r="D8826" s="85"/>
      <c r="E8826" s="85"/>
      <c r="F8826" s="85"/>
      <c r="G8826" s="85"/>
      <c r="H8826" s="85"/>
    </row>
    <row r="8827" spans="1:8">
      <c r="A8827" s="85"/>
      <c r="B8827" s="85"/>
      <c r="C8827" s="85"/>
      <c r="D8827" s="85"/>
      <c r="E8827" s="85"/>
      <c r="F8827" s="85"/>
      <c r="G8827" s="85"/>
      <c r="H8827" s="85"/>
    </row>
    <row r="8828" spans="1:8">
      <c r="A8828" s="85"/>
      <c r="B8828" s="85"/>
      <c r="C8828" s="85"/>
      <c r="D8828" s="85"/>
      <c r="E8828" s="85"/>
      <c r="F8828" s="85"/>
      <c r="G8828" s="85"/>
      <c r="H8828" s="85"/>
    </row>
    <row r="8829" spans="1:8">
      <c r="A8829" s="85"/>
      <c r="B8829" s="85"/>
      <c r="C8829" s="85"/>
      <c r="D8829" s="85"/>
      <c r="E8829" s="85"/>
      <c r="F8829" s="85"/>
      <c r="G8829" s="85"/>
      <c r="H8829" s="85"/>
    </row>
    <row r="8830" spans="1:8">
      <c r="A8830" s="85"/>
      <c r="B8830" s="85"/>
      <c r="C8830" s="85"/>
      <c r="D8830" s="85"/>
      <c r="E8830" s="85"/>
      <c r="F8830" s="85"/>
      <c r="G8830" s="85"/>
      <c r="H8830" s="85"/>
    </row>
    <row r="8831" spans="1:8">
      <c r="A8831" s="85"/>
      <c r="B8831" s="85"/>
      <c r="C8831" s="85"/>
      <c r="D8831" s="85"/>
      <c r="E8831" s="85"/>
      <c r="F8831" s="85"/>
      <c r="G8831" s="85"/>
      <c r="H8831" s="85"/>
    </row>
    <row r="8832" spans="1:8">
      <c r="A8832" s="85"/>
      <c r="B8832" s="85"/>
      <c r="C8832" s="85"/>
      <c r="D8832" s="85"/>
      <c r="E8832" s="85"/>
      <c r="F8832" s="85"/>
      <c r="G8832" s="85"/>
      <c r="H8832" s="85"/>
    </row>
    <row r="8833" spans="1:8">
      <c r="A8833" s="85"/>
      <c r="B8833" s="85"/>
      <c r="C8833" s="85"/>
      <c r="D8833" s="85"/>
      <c r="E8833" s="85"/>
      <c r="F8833" s="85"/>
      <c r="G8833" s="85"/>
      <c r="H8833" s="85"/>
    </row>
    <row r="8834" spans="1:8">
      <c r="A8834" s="85"/>
      <c r="B8834" s="85"/>
      <c r="C8834" s="85"/>
      <c r="D8834" s="85"/>
      <c r="E8834" s="85"/>
      <c r="F8834" s="85"/>
      <c r="G8834" s="85"/>
      <c r="H8834" s="85"/>
    </row>
    <row r="8835" spans="1:8">
      <c r="A8835" s="85"/>
      <c r="B8835" s="85"/>
      <c r="C8835" s="85"/>
      <c r="D8835" s="85"/>
      <c r="E8835" s="85"/>
      <c r="F8835" s="85"/>
      <c r="G8835" s="85"/>
      <c r="H8835" s="85"/>
    </row>
    <row r="8836" spans="1:8">
      <c r="A8836" s="85"/>
      <c r="B8836" s="85"/>
      <c r="C8836" s="85"/>
      <c r="D8836" s="85"/>
      <c r="E8836" s="85"/>
      <c r="F8836" s="85"/>
      <c r="G8836" s="85"/>
      <c r="H8836" s="85"/>
    </row>
    <row r="8837" spans="1:8">
      <c r="A8837" s="85"/>
      <c r="B8837" s="85"/>
      <c r="C8837" s="85"/>
      <c r="D8837" s="85"/>
      <c r="E8837" s="85"/>
      <c r="F8837" s="85"/>
      <c r="G8837" s="85"/>
      <c r="H8837" s="85"/>
    </row>
    <row r="8838" spans="1:8">
      <c r="A8838" s="85"/>
      <c r="B8838" s="85"/>
      <c r="C8838" s="85"/>
      <c r="D8838" s="85"/>
      <c r="E8838" s="85"/>
      <c r="F8838" s="85"/>
      <c r="G8838" s="85"/>
      <c r="H8838" s="85"/>
    </row>
    <row r="8839" spans="1:8">
      <c r="A8839" s="85"/>
      <c r="B8839" s="85"/>
      <c r="C8839" s="85"/>
      <c r="D8839" s="85"/>
      <c r="E8839" s="85"/>
      <c r="F8839" s="85"/>
      <c r="G8839" s="85"/>
      <c r="H8839" s="85"/>
    </row>
    <row r="8840" spans="1:8">
      <c r="A8840" s="85"/>
      <c r="B8840" s="85"/>
      <c r="C8840" s="85"/>
      <c r="D8840" s="85"/>
      <c r="E8840" s="85"/>
      <c r="F8840" s="85"/>
      <c r="G8840" s="85"/>
      <c r="H8840" s="85"/>
    </row>
    <row r="8841" spans="1:8">
      <c r="A8841" s="85"/>
      <c r="B8841" s="85"/>
      <c r="C8841" s="85"/>
      <c r="D8841" s="85"/>
      <c r="E8841" s="85"/>
      <c r="F8841" s="85"/>
      <c r="G8841" s="85"/>
      <c r="H8841" s="85"/>
    </row>
    <row r="8842" spans="1:8">
      <c r="A8842" s="85"/>
      <c r="B8842" s="85"/>
      <c r="C8842" s="85"/>
      <c r="D8842" s="85"/>
      <c r="E8842" s="85"/>
      <c r="F8842" s="85"/>
      <c r="G8842" s="85"/>
      <c r="H8842" s="85"/>
    </row>
    <row r="8843" spans="1:8">
      <c r="A8843" s="85"/>
      <c r="B8843" s="85"/>
      <c r="C8843" s="85"/>
      <c r="D8843" s="85"/>
      <c r="E8843" s="85"/>
      <c r="F8843" s="85"/>
      <c r="G8843" s="85"/>
      <c r="H8843" s="85"/>
    </row>
    <row r="8844" spans="1:8">
      <c r="A8844" s="85"/>
      <c r="B8844" s="85"/>
      <c r="C8844" s="85"/>
      <c r="D8844" s="85"/>
      <c r="E8844" s="85"/>
      <c r="F8844" s="85"/>
      <c r="G8844" s="85"/>
      <c r="H8844" s="85"/>
    </row>
    <row r="8845" spans="1:8">
      <c r="A8845" s="85"/>
      <c r="B8845" s="85"/>
      <c r="C8845" s="85"/>
      <c r="D8845" s="85"/>
      <c r="E8845" s="85"/>
      <c r="F8845" s="85"/>
      <c r="G8845" s="85"/>
      <c r="H8845" s="85"/>
    </row>
    <row r="8846" spans="1:8">
      <c r="A8846" s="85"/>
      <c r="B8846" s="85"/>
      <c r="C8846" s="85"/>
      <c r="D8846" s="85"/>
      <c r="E8846" s="85"/>
      <c r="F8846" s="85"/>
      <c r="G8846" s="85"/>
      <c r="H8846" s="85"/>
    </row>
    <row r="8847" spans="1:8">
      <c r="A8847" s="85"/>
      <c r="B8847" s="85"/>
      <c r="C8847" s="85"/>
      <c r="D8847" s="85"/>
      <c r="E8847" s="85"/>
      <c r="F8847" s="85"/>
      <c r="G8847" s="85"/>
      <c r="H8847" s="85"/>
    </row>
    <row r="8848" spans="1:8">
      <c r="A8848" s="85"/>
      <c r="B8848" s="85"/>
      <c r="C8848" s="85"/>
      <c r="D8848" s="85"/>
      <c r="E8848" s="85"/>
      <c r="F8848" s="85"/>
      <c r="G8848" s="85"/>
      <c r="H8848" s="85"/>
    </row>
    <row r="8849" spans="1:8">
      <c r="A8849" s="85"/>
      <c r="B8849" s="85"/>
      <c r="C8849" s="85"/>
      <c r="D8849" s="85"/>
      <c r="E8849" s="85"/>
      <c r="F8849" s="85"/>
      <c r="G8849" s="85"/>
      <c r="H8849" s="85"/>
    </row>
    <row r="8850" spans="1:8">
      <c r="A8850" s="85"/>
      <c r="B8850" s="85"/>
      <c r="C8850" s="85"/>
      <c r="D8850" s="85"/>
      <c r="E8850" s="85"/>
      <c r="F8850" s="85"/>
      <c r="G8850" s="85"/>
      <c r="H8850" s="85"/>
    </row>
    <row r="8851" spans="1:8">
      <c r="A8851" s="85"/>
      <c r="B8851" s="85"/>
      <c r="C8851" s="85"/>
      <c r="D8851" s="85"/>
      <c r="E8851" s="85"/>
      <c r="F8851" s="85"/>
      <c r="G8851" s="85"/>
      <c r="H8851" s="85"/>
    </row>
    <row r="8852" spans="1:8">
      <c r="A8852" s="85"/>
      <c r="B8852" s="85"/>
      <c r="C8852" s="85"/>
      <c r="D8852" s="85"/>
      <c r="E8852" s="85"/>
      <c r="F8852" s="85"/>
      <c r="G8852" s="85"/>
      <c r="H8852" s="85"/>
    </row>
    <row r="8853" spans="1:8">
      <c r="A8853" s="85"/>
      <c r="B8853" s="85"/>
      <c r="C8853" s="85"/>
      <c r="D8853" s="85"/>
      <c r="E8853" s="85"/>
      <c r="F8853" s="85"/>
      <c r="G8853" s="85"/>
      <c r="H8853" s="85"/>
    </row>
    <row r="8854" spans="1:8">
      <c r="A8854" s="85"/>
      <c r="B8854" s="85"/>
      <c r="C8854" s="85"/>
      <c r="D8854" s="85"/>
      <c r="E8854" s="85"/>
      <c r="F8854" s="85"/>
      <c r="G8854" s="85"/>
      <c r="H8854" s="85"/>
    </row>
    <row r="8855" spans="1:8">
      <c r="A8855" s="85"/>
      <c r="B8855" s="85"/>
      <c r="C8855" s="85"/>
      <c r="D8855" s="85"/>
      <c r="E8855" s="85"/>
      <c r="F8855" s="85"/>
      <c r="G8855" s="85"/>
      <c r="H8855" s="85"/>
    </row>
    <row r="8856" spans="1:8">
      <c r="A8856" s="85"/>
      <c r="B8856" s="85"/>
      <c r="C8856" s="85"/>
      <c r="D8856" s="85"/>
      <c r="E8856" s="85"/>
      <c r="F8856" s="85"/>
      <c r="G8856" s="85"/>
      <c r="H8856" s="85"/>
    </row>
    <row r="8857" spans="1:8">
      <c r="A8857" s="85"/>
      <c r="B8857" s="85"/>
      <c r="C8857" s="85"/>
      <c r="D8857" s="85"/>
      <c r="E8857" s="85"/>
      <c r="F8857" s="85"/>
      <c r="G8857" s="85"/>
      <c r="H8857" s="85"/>
    </row>
    <row r="8858" spans="1:8">
      <c r="A8858" s="85"/>
      <c r="B8858" s="85"/>
      <c r="C8858" s="85"/>
      <c r="D8858" s="85"/>
      <c r="E8858" s="85"/>
      <c r="F8858" s="85"/>
      <c r="G8858" s="85"/>
      <c r="H8858" s="85"/>
    </row>
    <row r="8859" spans="1:8">
      <c r="A8859" s="85"/>
      <c r="B8859" s="85"/>
      <c r="C8859" s="85"/>
      <c r="D8859" s="85"/>
      <c r="E8859" s="85"/>
      <c r="F8859" s="85"/>
      <c r="G8859" s="85"/>
      <c r="H8859" s="85"/>
    </row>
    <row r="8860" spans="1:8">
      <c r="A8860" s="85"/>
      <c r="B8860" s="85"/>
      <c r="C8860" s="85"/>
      <c r="D8860" s="85"/>
      <c r="E8860" s="85"/>
      <c r="F8860" s="85"/>
      <c r="G8860" s="85"/>
      <c r="H8860" s="85"/>
    </row>
    <row r="8861" spans="1:8">
      <c r="A8861" s="85"/>
      <c r="B8861" s="85"/>
      <c r="C8861" s="85"/>
      <c r="D8861" s="85"/>
      <c r="E8861" s="85"/>
      <c r="F8861" s="85"/>
      <c r="G8861" s="85"/>
      <c r="H8861" s="85"/>
    </row>
    <row r="8862" spans="1:8">
      <c r="A8862" s="85"/>
      <c r="B8862" s="85"/>
      <c r="C8862" s="85"/>
      <c r="D8862" s="85"/>
      <c r="E8862" s="85"/>
      <c r="F8862" s="85"/>
      <c r="G8862" s="85"/>
      <c r="H8862" s="85"/>
    </row>
    <row r="8863" spans="1:8">
      <c r="A8863" s="85"/>
      <c r="B8863" s="85"/>
      <c r="C8863" s="85"/>
      <c r="D8863" s="85"/>
      <c r="E8863" s="85"/>
      <c r="F8863" s="85"/>
      <c r="G8863" s="85"/>
      <c r="H8863" s="85"/>
    </row>
    <row r="8864" spans="1:8">
      <c r="A8864" s="85"/>
      <c r="B8864" s="85"/>
      <c r="C8864" s="85"/>
      <c r="D8864" s="85"/>
      <c r="E8864" s="85"/>
      <c r="F8864" s="85"/>
      <c r="G8864" s="85"/>
      <c r="H8864" s="85"/>
    </row>
    <row r="8865" spans="1:8">
      <c r="A8865" s="85"/>
      <c r="B8865" s="85"/>
      <c r="C8865" s="85"/>
      <c r="D8865" s="85"/>
      <c r="E8865" s="85"/>
      <c r="F8865" s="85"/>
      <c r="G8865" s="85"/>
      <c r="H8865" s="85"/>
    </row>
    <row r="8866" spans="1:8">
      <c r="A8866" s="85"/>
      <c r="B8866" s="85"/>
      <c r="C8866" s="85"/>
      <c r="D8866" s="85"/>
      <c r="E8866" s="85"/>
      <c r="F8866" s="85"/>
      <c r="G8866" s="85"/>
      <c r="H8866" s="85"/>
    </row>
    <row r="8867" spans="1:8">
      <c r="A8867" s="85"/>
      <c r="B8867" s="85"/>
      <c r="C8867" s="85"/>
      <c r="D8867" s="85"/>
      <c r="E8867" s="85"/>
      <c r="F8867" s="85"/>
      <c r="G8867" s="85"/>
      <c r="H8867" s="85"/>
    </row>
    <row r="8868" spans="1:8">
      <c r="A8868" s="85"/>
      <c r="B8868" s="85"/>
      <c r="C8868" s="85"/>
      <c r="D8868" s="85"/>
      <c r="E8868" s="85"/>
      <c r="F8868" s="85"/>
      <c r="G8868" s="85"/>
      <c r="H8868" s="85"/>
    </row>
    <row r="8869" spans="1:8">
      <c r="A8869" s="85"/>
      <c r="B8869" s="85"/>
      <c r="C8869" s="85"/>
      <c r="D8869" s="85"/>
      <c r="E8869" s="85"/>
      <c r="F8869" s="85"/>
      <c r="G8869" s="85"/>
      <c r="H8869" s="85"/>
    </row>
    <row r="8870" spans="1:8">
      <c r="A8870" s="85"/>
      <c r="B8870" s="85"/>
      <c r="C8870" s="85"/>
      <c r="D8870" s="85"/>
      <c r="E8870" s="85"/>
      <c r="F8870" s="85"/>
      <c r="G8870" s="85"/>
      <c r="H8870" s="85"/>
    </row>
    <row r="8871" spans="1:8">
      <c r="A8871" s="85"/>
      <c r="B8871" s="85"/>
      <c r="C8871" s="85"/>
      <c r="D8871" s="85"/>
      <c r="E8871" s="85"/>
      <c r="F8871" s="85"/>
      <c r="G8871" s="85"/>
      <c r="H8871" s="85"/>
    </row>
    <row r="8872" spans="1:8">
      <c r="A8872" s="85"/>
      <c r="B8872" s="85"/>
      <c r="C8872" s="85"/>
      <c r="D8872" s="85"/>
      <c r="E8872" s="85"/>
      <c r="F8872" s="85"/>
      <c r="G8872" s="85"/>
      <c r="H8872" s="85"/>
    </row>
    <row r="8873" spans="1:8">
      <c r="A8873" s="85"/>
      <c r="B8873" s="85"/>
      <c r="C8873" s="85"/>
      <c r="D8873" s="85"/>
      <c r="E8873" s="85"/>
      <c r="F8873" s="85"/>
      <c r="G8873" s="85"/>
      <c r="H8873" s="85"/>
    </row>
    <row r="8874" spans="1:8">
      <c r="A8874" s="85"/>
      <c r="B8874" s="85"/>
      <c r="C8874" s="85"/>
      <c r="D8874" s="85"/>
      <c r="E8874" s="85"/>
      <c r="F8874" s="85"/>
      <c r="G8874" s="85"/>
      <c r="H8874" s="85"/>
    </row>
    <row r="8875" spans="1:8">
      <c r="A8875" s="85"/>
      <c r="B8875" s="85"/>
      <c r="C8875" s="85"/>
      <c r="D8875" s="85"/>
      <c r="E8875" s="85"/>
      <c r="F8875" s="85"/>
      <c r="G8875" s="85"/>
      <c r="H8875" s="85"/>
    </row>
    <row r="8876" spans="1:8">
      <c r="A8876" s="85"/>
      <c r="B8876" s="85"/>
      <c r="C8876" s="85"/>
      <c r="D8876" s="85"/>
      <c r="E8876" s="85"/>
      <c r="F8876" s="85"/>
      <c r="G8876" s="85"/>
      <c r="H8876" s="85"/>
    </row>
    <row r="8877" spans="1:8">
      <c r="A8877" s="85"/>
      <c r="B8877" s="85"/>
      <c r="C8877" s="85"/>
      <c r="D8877" s="85"/>
      <c r="E8877" s="85"/>
      <c r="F8877" s="85"/>
      <c r="G8877" s="85"/>
      <c r="H8877" s="85"/>
    </row>
    <row r="8878" spans="1:8">
      <c r="A8878" s="85"/>
      <c r="B8878" s="85"/>
      <c r="C8878" s="85"/>
      <c r="D8878" s="85"/>
      <c r="E8878" s="85"/>
      <c r="F8878" s="85"/>
      <c r="G8878" s="85"/>
      <c r="H8878" s="85"/>
    </row>
    <row r="8879" spans="1:8">
      <c r="A8879" s="85"/>
      <c r="B8879" s="85"/>
      <c r="C8879" s="85"/>
      <c r="D8879" s="85"/>
      <c r="E8879" s="85"/>
      <c r="F8879" s="85"/>
      <c r="G8879" s="85"/>
      <c r="H8879" s="85"/>
    </row>
    <row r="8880" spans="1:8">
      <c r="A8880" s="85"/>
      <c r="B8880" s="85"/>
      <c r="C8880" s="85"/>
      <c r="D8880" s="85"/>
      <c r="E8880" s="85"/>
      <c r="F8880" s="85"/>
      <c r="G8880" s="85"/>
      <c r="H8880" s="85"/>
    </row>
    <row r="8881" spans="1:8">
      <c r="A8881" s="85"/>
      <c r="B8881" s="85"/>
      <c r="C8881" s="85"/>
      <c r="D8881" s="85"/>
      <c r="E8881" s="85"/>
      <c r="F8881" s="85"/>
      <c r="G8881" s="85"/>
      <c r="H8881" s="85"/>
    </row>
    <row r="8882" spans="1:8">
      <c r="A8882" s="85"/>
      <c r="B8882" s="85"/>
      <c r="C8882" s="85"/>
      <c r="D8882" s="85"/>
      <c r="E8882" s="85"/>
      <c r="F8882" s="85"/>
      <c r="G8882" s="85"/>
      <c r="H8882" s="85"/>
    </row>
    <row r="8883" spans="1:8">
      <c r="A8883" s="85"/>
      <c r="B8883" s="85"/>
      <c r="C8883" s="85"/>
      <c r="D8883" s="85"/>
      <c r="E8883" s="85"/>
      <c r="F8883" s="85"/>
      <c r="G8883" s="85"/>
      <c r="H8883" s="85"/>
    </row>
    <row r="8884" spans="1:8">
      <c r="A8884" s="85"/>
      <c r="B8884" s="85"/>
      <c r="C8884" s="85"/>
      <c r="D8884" s="85"/>
      <c r="E8884" s="85"/>
      <c r="F8884" s="85"/>
      <c r="G8884" s="85"/>
      <c r="H8884" s="85"/>
    </row>
    <row r="8885" spans="1:8">
      <c r="A8885" s="85"/>
      <c r="B8885" s="85"/>
      <c r="C8885" s="85"/>
      <c r="D8885" s="85"/>
      <c r="E8885" s="85"/>
      <c r="F8885" s="85"/>
      <c r="G8885" s="85"/>
      <c r="H8885" s="85"/>
    </row>
    <row r="8886" spans="1:8">
      <c r="A8886" s="85"/>
      <c r="B8886" s="85"/>
      <c r="C8886" s="85"/>
      <c r="D8886" s="85"/>
      <c r="E8886" s="85"/>
      <c r="F8886" s="85"/>
      <c r="G8886" s="85"/>
      <c r="H8886" s="85"/>
    </row>
    <row r="8887" spans="1:8">
      <c r="A8887" s="85"/>
      <c r="B8887" s="85"/>
      <c r="C8887" s="85"/>
      <c r="D8887" s="85"/>
      <c r="E8887" s="85"/>
      <c r="F8887" s="85"/>
      <c r="G8887" s="85"/>
      <c r="H8887" s="85"/>
    </row>
    <row r="8888" spans="1:8">
      <c r="A8888" s="85"/>
      <c r="B8888" s="85"/>
      <c r="C8888" s="85"/>
      <c r="D8888" s="85"/>
      <c r="E8888" s="85"/>
      <c r="F8888" s="85"/>
      <c r="G8888" s="85"/>
      <c r="H8888" s="85"/>
    </row>
    <row r="8889" spans="1:8">
      <c r="A8889" s="85"/>
      <c r="B8889" s="85"/>
      <c r="C8889" s="85"/>
      <c r="D8889" s="85"/>
      <c r="E8889" s="85"/>
      <c r="F8889" s="85"/>
      <c r="G8889" s="85"/>
      <c r="H8889" s="85"/>
    </row>
    <row r="8890" spans="1:8">
      <c r="A8890" s="85"/>
      <c r="B8890" s="85"/>
      <c r="C8890" s="85"/>
      <c r="D8890" s="85"/>
      <c r="E8890" s="85"/>
      <c r="F8890" s="85"/>
      <c r="G8890" s="85"/>
      <c r="H8890" s="85"/>
    </row>
    <row r="8891" spans="1:8">
      <c r="A8891" s="85"/>
      <c r="B8891" s="85"/>
      <c r="C8891" s="85"/>
      <c r="D8891" s="85"/>
      <c r="E8891" s="85"/>
      <c r="F8891" s="85"/>
      <c r="G8891" s="85"/>
      <c r="H8891" s="85"/>
    </row>
    <row r="8892" spans="1:8">
      <c r="A8892" s="85"/>
      <c r="B8892" s="85"/>
      <c r="C8892" s="85"/>
      <c r="D8892" s="85"/>
      <c r="E8892" s="85"/>
      <c r="F8892" s="85"/>
      <c r="G8892" s="85"/>
      <c r="H8892" s="85"/>
    </row>
    <row r="8893" spans="1:8">
      <c r="A8893" s="85"/>
      <c r="B8893" s="85"/>
      <c r="C8893" s="85"/>
      <c r="D8893" s="85"/>
      <c r="E8893" s="85"/>
      <c r="F8893" s="85"/>
      <c r="G8893" s="85"/>
      <c r="H8893" s="85"/>
    </row>
    <row r="8894" spans="1:8">
      <c r="A8894" s="85"/>
      <c r="B8894" s="85"/>
      <c r="C8894" s="85"/>
      <c r="D8894" s="85"/>
      <c r="E8894" s="85"/>
      <c r="F8894" s="85"/>
      <c r="G8894" s="85"/>
      <c r="H8894" s="85"/>
    </row>
    <row r="8895" spans="1:8">
      <c r="A8895" s="85"/>
      <c r="B8895" s="85"/>
      <c r="C8895" s="85"/>
      <c r="D8895" s="85"/>
      <c r="E8895" s="85"/>
      <c r="F8895" s="85"/>
      <c r="G8895" s="85"/>
      <c r="H8895" s="85"/>
    </row>
    <row r="8896" spans="1:8">
      <c r="A8896" s="85"/>
      <c r="B8896" s="85"/>
      <c r="C8896" s="85"/>
      <c r="D8896" s="85"/>
      <c r="E8896" s="85"/>
      <c r="F8896" s="85"/>
      <c r="G8896" s="85"/>
      <c r="H8896" s="85"/>
    </row>
    <row r="8897" spans="1:8">
      <c r="A8897" s="85"/>
      <c r="B8897" s="85"/>
      <c r="C8897" s="85"/>
      <c r="D8897" s="85"/>
      <c r="E8897" s="85"/>
      <c r="F8897" s="85"/>
      <c r="G8897" s="85"/>
      <c r="H8897" s="85"/>
    </row>
    <row r="8898" spans="1:8">
      <c r="A8898" s="85"/>
      <c r="B8898" s="85"/>
      <c r="C8898" s="85"/>
      <c r="D8898" s="85"/>
      <c r="E8898" s="85"/>
      <c r="F8898" s="85"/>
      <c r="G8898" s="85"/>
      <c r="H8898" s="85"/>
    </row>
    <row r="8899" spans="1:8">
      <c r="A8899" s="85"/>
      <c r="B8899" s="85"/>
      <c r="C8899" s="85"/>
      <c r="D8899" s="85"/>
      <c r="E8899" s="85"/>
      <c r="F8899" s="85"/>
      <c r="G8899" s="85"/>
      <c r="H8899" s="85"/>
    </row>
    <row r="8900" spans="1:8">
      <c r="A8900" s="85"/>
      <c r="B8900" s="85"/>
      <c r="C8900" s="85"/>
      <c r="D8900" s="85"/>
      <c r="E8900" s="85"/>
      <c r="F8900" s="85"/>
      <c r="G8900" s="85"/>
      <c r="H8900" s="85"/>
    </row>
    <row r="8901" spans="1:8">
      <c r="A8901" s="85"/>
      <c r="B8901" s="85"/>
      <c r="C8901" s="85"/>
      <c r="D8901" s="85"/>
      <c r="E8901" s="85"/>
      <c r="F8901" s="85"/>
      <c r="G8901" s="85"/>
      <c r="H8901" s="85"/>
    </row>
    <row r="8902" spans="1:8">
      <c r="A8902" s="85"/>
      <c r="B8902" s="85"/>
      <c r="C8902" s="85"/>
      <c r="D8902" s="85"/>
      <c r="E8902" s="85"/>
      <c r="F8902" s="85"/>
      <c r="G8902" s="85"/>
      <c r="H8902" s="85"/>
    </row>
    <row r="8903" spans="1:8">
      <c r="A8903" s="85"/>
      <c r="B8903" s="85"/>
      <c r="C8903" s="85"/>
      <c r="D8903" s="85"/>
      <c r="E8903" s="85"/>
      <c r="F8903" s="85"/>
      <c r="G8903" s="85"/>
      <c r="H8903" s="85"/>
    </row>
    <row r="8904" spans="1:8">
      <c r="A8904" s="85"/>
      <c r="B8904" s="85"/>
      <c r="C8904" s="85"/>
      <c r="D8904" s="85"/>
      <c r="E8904" s="85"/>
      <c r="F8904" s="85"/>
      <c r="G8904" s="85"/>
      <c r="H8904" s="85"/>
    </row>
    <row r="8905" spans="1:8">
      <c r="A8905" s="85"/>
      <c r="B8905" s="85"/>
      <c r="C8905" s="85"/>
      <c r="D8905" s="85"/>
      <c r="E8905" s="85"/>
      <c r="F8905" s="85"/>
      <c r="G8905" s="85"/>
      <c r="H8905" s="85"/>
    </row>
    <row r="8906" spans="1:8">
      <c r="A8906" s="85"/>
      <c r="B8906" s="85"/>
      <c r="C8906" s="85"/>
      <c r="D8906" s="85"/>
      <c r="E8906" s="85"/>
      <c r="F8906" s="85"/>
      <c r="G8906" s="85"/>
      <c r="H8906" s="85"/>
    </row>
    <row r="8907" spans="1:8">
      <c r="A8907" s="85"/>
      <c r="B8907" s="85"/>
      <c r="C8907" s="85"/>
      <c r="D8907" s="85"/>
      <c r="E8907" s="85"/>
      <c r="F8907" s="85"/>
      <c r="G8907" s="85"/>
      <c r="H8907" s="85"/>
    </row>
    <row r="8908" spans="1:8">
      <c r="A8908" s="85"/>
      <c r="B8908" s="85"/>
      <c r="C8908" s="85"/>
      <c r="D8908" s="85"/>
      <c r="E8908" s="85"/>
      <c r="F8908" s="85"/>
      <c r="G8908" s="85"/>
      <c r="H8908" s="85"/>
    </row>
    <row r="8909" spans="1:8">
      <c r="A8909" s="85"/>
      <c r="B8909" s="85"/>
      <c r="C8909" s="85"/>
      <c r="D8909" s="85"/>
      <c r="E8909" s="85"/>
      <c r="F8909" s="85"/>
      <c r="G8909" s="85"/>
      <c r="H8909" s="85"/>
    </row>
    <row r="8910" spans="1:8">
      <c r="A8910" s="85"/>
      <c r="B8910" s="85"/>
      <c r="C8910" s="85"/>
      <c r="D8910" s="85"/>
      <c r="E8910" s="85"/>
      <c r="F8910" s="85"/>
      <c r="G8910" s="85"/>
      <c r="H8910" s="85"/>
    </row>
    <row r="8911" spans="1:8">
      <c r="A8911" s="85"/>
      <c r="B8911" s="85"/>
      <c r="C8911" s="85"/>
      <c r="D8911" s="85"/>
      <c r="E8911" s="85"/>
      <c r="F8911" s="85"/>
      <c r="G8911" s="85"/>
      <c r="H8911" s="85"/>
    </row>
    <row r="8912" spans="1:8">
      <c r="A8912" s="85"/>
      <c r="B8912" s="85"/>
      <c r="C8912" s="85"/>
      <c r="D8912" s="85"/>
      <c r="E8912" s="85"/>
      <c r="F8912" s="85"/>
      <c r="G8912" s="85"/>
      <c r="H8912" s="85"/>
    </row>
    <row r="8913" spans="1:8">
      <c r="A8913" s="85"/>
      <c r="B8913" s="85"/>
      <c r="C8913" s="85"/>
      <c r="D8913" s="85"/>
      <c r="E8913" s="85"/>
      <c r="F8913" s="85"/>
      <c r="G8913" s="85"/>
      <c r="H8913" s="85"/>
    </row>
    <row r="8914" spans="1:8">
      <c r="A8914" s="85"/>
      <c r="B8914" s="85"/>
      <c r="C8914" s="85"/>
      <c r="D8914" s="85"/>
      <c r="E8914" s="85"/>
      <c r="F8914" s="85"/>
      <c r="G8914" s="85"/>
      <c r="H8914" s="85"/>
    </row>
    <row r="8915" spans="1:8">
      <c r="A8915" s="85"/>
      <c r="B8915" s="85"/>
      <c r="C8915" s="85"/>
      <c r="D8915" s="85"/>
      <c r="E8915" s="85"/>
      <c r="F8915" s="85"/>
      <c r="G8915" s="85"/>
      <c r="H8915" s="85"/>
    </row>
    <row r="8916" spans="1:8">
      <c r="A8916" s="85"/>
      <c r="B8916" s="85"/>
      <c r="C8916" s="85"/>
      <c r="D8916" s="85"/>
      <c r="E8916" s="85"/>
      <c r="F8916" s="85"/>
      <c r="G8916" s="85"/>
      <c r="H8916" s="85"/>
    </row>
    <row r="8917" spans="1:8">
      <c r="A8917" s="85"/>
      <c r="B8917" s="85"/>
      <c r="C8917" s="85"/>
      <c r="D8917" s="85"/>
      <c r="E8917" s="85"/>
      <c r="F8917" s="85"/>
      <c r="G8917" s="85"/>
      <c r="H8917" s="85"/>
    </row>
    <row r="8918" spans="1:8">
      <c r="A8918" s="85"/>
      <c r="B8918" s="85"/>
      <c r="C8918" s="85"/>
      <c r="D8918" s="85"/>
      <c r="E8918" s="85"/>
      <c r="F8918" s="85"/>
      <c r="G8918" s="85"/>
      <c r="H8918" s="85"/>
    </row>
    <row r="8919" spans="1:8">
      <c r="A8919" s="85"/>
      <c r="B8919" s="85"/>
      <c r="C8919" s="85"/>
      <c r="D8919" s="85"/>
      <c r="E8919" s="85"/>
      <c r="F8919" s="85"/>
      <c r="G8919" s="85"/>
      <c r="H8919" s="85"/>
    </row>
    <row r="8920" spans="1:8">
      <c r="A8920" s="85"/>
      <c r="B8920" s="85"/>
      <c r="C8920" s="85"/>
      <c r="D8920" s="85"/>
      <c r="E8920" s="85"/>
      <c r="F8920" s="85"/>
      <c r="G8920" s="85"/>
      <c r="H8920" s="85"/>
    </row>
    <row r="8921" spans="1:8">
      <c r="A8921" s="85"/>
      <c r="B8921" s="85"/>
      <c r="C8921" s="85"/>
      <c r="D8921" s="85"/>
      <c r="E8921" s="85"/>
      <c r="F8921" s="85"/>
      <c r="G8921" s="85"/>
      <c r="H8921" s="85"/>
    </row>
    <row r="8922" spans="1:8">
      <c r="A8922" s="85"/>
      <c r="B8922" s="85"/>
      <c r="C8922" s="85"/>
      <c r="D8922" s="85"/>
      <c r="E8922" s="85"/>
      <c r="F8922" s="85"/>
      <c r="G8922" s="85"/>
      <c r="H8922" s="85"/>
    </row>
    <row r="8923" spans="1:8">
      <c r="A8923" s="85"/>
      <c r="B8923" s="85"/>
      <c r="C8923" s="85"/>
      <c r="D8923" s="85"/>
      <c r="E8923" s="85"/>
      <c r="F8923" s="85"/>
      <c r="G8923" s="85"/>
      <c r="H8923" s="85"/>
    </row>
    <row r="8924" spans="1:8">
      <c r="A8924" s="85"/>
      <c r="B8924" s="85"/>
      <c r="C8924" s="85"/>
      <c r="D8924" s="85"/>
      <c r="E8924" s="85"/>
      <c r="F8924" s="85"/>
      <c r="G8924" s="85"/>
      <c r="H8924" s="85"/>
    </row>
    <row r="8925" spans="1:8">
      <c r="A8925" s="85"/>
      <c r="B8925" s="85"/>
      <c r="C8925" s="85"/>
      <c r="D8925" s="85"/>
      <c r="E8925" s="85"/>
      <c r="F8925" s="85"/>
      <c r="G8925" s="85"/>
      <c r="H8925" s="85"/>
    </row>
    <row r="8926" spans="1:8">
      <c r="A8926" s="85"/>
      <c r="B8926" s="85"/>
      <c r="C8926" s="85"/>
      <c r="D8926" s="85"/>
      <c r="E8926" s="85"/>
      <c r="F8926" s="85"/>
      <c r="G8926" s="85"/>
      <c r="H8926" s="85"/>
    </row>
    <row r="8927" spans="1:8">
      <c r="A8927" s="85"/>
      <c r="B8927" s="85"/>
      <c r="C8927" s="85"/>
      <c r="D8927" s="85"/>
      <c r="E8927" s="85"/>
      <c r="F8927" s="85"/>
      <c r="G8927" s="85"/>
      <c r="H8927" s="85"/>
    </row>
    <row r="8928" spans="1:8">
      <c r="A8928" s="85"/>
      <c r="B8928" s="85"/>
      <c r="C8928" s="85"/>
      <c r="D8928" s="85"/>
      <c r="E8928" s="85"/>
      <c r="F8928" s="85"/>
      <c r="G8928" s="85"/>
      <c r="H8928" s="85"/>
    </row>
    <row r="8929" spans="1:8">
      <c r="A8929" s="85"/>
      <c r="B8929" s="85"/>
      <c r="C8929" s="85"/>
      <c r="D8929" s="85"/>
      <c r="E8929" s="85"/>
      <c r="F8929" s="85"/>
      <c r="G8929" s="85"/>
      <c r="H8929" s="85"/>
    </row>
    <row r="8930" spans="1:8">
      <c r="A8930" s="85"/>
      <c r="B8930" s="85"/>
      <c r="C8930" s="85"/>
      <c r="D8930" s="85"/>
      <c r="E8930" s="85"/>
      <c r="F8930" s="85"/>
      <c r="G8930" s="85"/>
      <c r="H8930" s="85"/>
    </row>
    <row r="8931" spans="1:8">
      <c r="A8931" s="85"/>
      <c r="B8931" s="85"/>
      <c r="C8931" s="85"/>
      <c r="D8931" s="85"/>
      <c r="E8931" s="85"/>
      <c r="F8931" s="85"/>
      <c r="G8931" s="85"/>
      <c r="H8931" s="85"/>
    </row>
    <row r="8932" spans="1:8">
      <c r="A8932" s="85"/>
      <c r="B8932" s="85"/>
      <c r="C8932" s="85"/>
      <c r="D8932" s="85"/>
      <c r="E8932" s="85"/>
      <c r="F8932" s="85"/>
      <c r="G8932" s="85"/>
      <c r="H8932" s="85"/>
    </row>
    <row r="8933" spans="1:8">
      <c r="A8933" s="85"/>
      <c r="B8933" s="85"/>
      <c r="C8933" s="85"/>
      <c r="D8933" s="85"/>
      <c r="E8933" s="85"/>
      <c r="F8933" s="85"/>
      <c r="G8933" s="85"/>
      <c r="H8933" s="85"/>
    </row>
    <row r="8934" spans="1:8">
      <c r="A8934" s="85"/>
      <c r="B8934" s="85"/>
      <c r="C8934" s="85"/>
      <c r="D8934" s="85"/>
      <c r="E8934" s="85"/>
      <c r="F8934" s="85"/>
      <c r="G8934" s="85"/>
      <c r="H8934" s="85"/>
    </row>
    <row r="8935" spans="1:8">
      <c r="A8935" s="85"/>
      <c r="B8935" s="85"/>
      <c r="C8935" s="85"/>
      <c r="D8935" s="85"/>
      <c r="E8935" s="85"/>
      <c r="F8935" s="85"/>
      <c r="G8935" s="85"/>
      <c r="H8935" s="85"/>
    </row>
    <row r="8936" spans="1:8">
      <c r="A8936" s="85"/>
      <c r="B8936" s="85"/>
      <c r="C8936" s="85"/>
      <c r="D8936" s="85"/>
      <c r="E8936" s="85"/>
      <c r="F8936" s="85"/>
      <c r="G8936" s="85"/>
      <c r="H8936" s="85"/>
    </row>
    <row r="8937" spans="1:8">
      <c r="A8937" s="85"/>
      <c r="B8937" s="85"/>
      <c r="C8937" s="85"/>
      <c r="D8937" s="85"/>
      <c r="E8937" s="85"/>
      <c r="F8937" s="85"/>
      <c r="G8937" s="85"/>
      <c r="H8937" s="85"/>
    </row>
    <row r="8938" spans="1:8">
      <c r="A8938" s="85"/>
      <c r="B8938" s="85"/>
      <c r="C8938" s="85"/>
      <c r="D8938" s="85"/>
      <c r="E8938" s="85"/>
      <c r="F8938" s="85"/>
      <c r="G8938" s="85"/>
      <c r="H8938" s="85"/>
    </row>
    <row r="8939" spans="1:8">
      <c r="A8939" s="85"/>
      <c r="B8939" s="85"/>
      <c r="C8939" s="85"/>
      <c r="D8939" s="85"/>
      <c r="E8939" s="85"/>
      <c r="F8939" s="85"/>
      <c r="G8939" s="85"/>
      <c r="H8939" s="85"/>
    </row>
    <row r="8940" spans="1:8">
      <c r="A8940" s="85"/>
      <c r="B8940" s="85"/>
      <c r="C8940" s="85"/>
      <c r="D8940" s="85"/>
      <c r="E8940" s="85"/>
      <c r="F8940" s="85"/>
      <c r="G8940" s="85"/>
      <c r="H8940" s="85"/>
    </row>
    <row r="8941" spans="1:8">
      <c r="A8941" s="85"/>
      <c r="B8941" s="85"/>
      <c r="C8941" s="85"/>
      <c r="D8941" s="85"/>
      <c r="E8941" s="85"/>
      <c r="F8941" s="85"/>
      <c r="G8941" s="85"/>
      <c r="H8941" s="85"/>
    </row>
    <row r="8942" spans="1:8">
      <c r="A8942" s="85"/>
      <c r="B8942" s="85"/>
      <c r="C8942" s="85"/>
      <c r="D8942" s="85"/>
      <c r="E8942" s="85"/>
      <c r="F8942" s="85"/>
      <c r="G8942" s="85"/>
      <c r="H8942" s="85"/>
    </row>
    <row r="8943" spans="1:8">
      <c r="A8943" s="85"/>
      <c r="B8943" s="85"/>
      <c r="C8943" s="85"/>
      <c r="D8943" s="85"/>
      <c r="E8943" s="85"/>
      <c r="F8943" s="85"/>
      <c r="G8943" s="85"/>
      <c r="H8943" s="85"/>
    </row>
    <row r="8944" spans="1:8">
      <c r="A8944" s="85"/>
      <c r="B8944" s="85"/>
      <c r="C8944" s="85"/>
      <c r="D8944" s="85"/>
      <c r="E8944" s="85"/>
      <c r="F8944" s="85"/>
      <c r="G8944" s="85"/>
      <c r="H8944" s="85"/>
    </row>
    <row r="8945" spans="1:8">
      <c r="A8945" s="85"/>
      <c r="B8945" s="85"/>
      <c r="C8945" s="85"/>
      <c r="D8945" s="85"/>
      <c r="E8945" s="85"/>
      <c r="F8945" s="85"/>
      <c r="G8945" s="85"/>
      <c r="H8945" s="85"/>
    </row>
    <row r="8946" spans="1:8">
      <c r="A8946" s="85"/>
      <c r="B8946" s="85"/>
      <c r="C8946" s="85"/>
      <c r="D8946" s="85"/>
      <c r="E8946" s="85"/>
      <c r="F8946" s="85"/>
      <c r="G8946" s="85"/>
      <c r="H8946" s="85"/>
    </row>
    <row r="8947" spans="1:8">
      <c r="A8947" s="85"/>
      <c r="B8947" s="85"/>
      <c r="C8947" s="85"/>
      <c r="D8947" s="85"/>
      <c r="E8947" s="85"/>
      <c r="F8947" s="85"/>
      <c r="G8947" s="85"/>
      <c r="H8947" s="85"/>
    </row>
    <row r="8948" spans="1:8">
      <c r="A8948" s="85"/>
      <c r="B8948" s="85"/>
      <c r="C8948" s="85"/>
      <c r="D8948" s="85"/>
      <c r="E8948" s="85"/>
      <c r="F8948" s="85"/>
      <c r="G8948" s="85"/>
      <c r="H8948" s="85"/>
    </row>
    <row r="8949" spans="1:8">
      <c r="A8949" s="85"/>
      <c r="B8949" s="85"/>
      <c r="C8949" s="85"/>
      <c r="D8949" s="85"/>
      <c r="E8949" s="85"/>
      <c r="F8949" s="85"/>
      <c r="G8949" s="85"/>
      <c r="H8949" s="85"/>
    </row>
    <row r="8950" spans="1:8">
      <c r="A8950" s="85"/>
      <c r="B8950" s="85"/>
      <c r="C8950" s="85"/>
      <c r="D8950" s="85"/>
      <c r="E8950" s="85"/>
      <c r="F8950" s="85"/>
      <c r="G8950" s="85"/>
      <c r="H8950" s="85"/>
    </row>
    <row r="8951" spans="1:8">
      <c r="A8951" s="85"/>
      <c r="B8951" s="85"/>
      <c r="C8951" s="85"/>
      <c r="D8951" s="85"/>
      <c r="E8951" s="85"/>
      <c r="F8951" s="85"/>
      <c r="G8951" s="85"/>
      <c r="H8951" s="85"/>
    </row>
    <row r="8952" spans="1:8">
      <c r="A8952" s="85"/>
      <c r="B8952" s="85"/>
      <c r="C8952" s="85"/>
      <c r="D8952" s="85"/>
      <c r="E8952" s="85"/>
      <c r="F8952" s="85"/>
      <c r="G8952" s="85"/>
      <c r="H8952" s="85"/>
    </row>
    <row r="8953" spans="1:8">
      <c r="A8953" s="85"/>
      <c r="B8953" s="85"/>
      <c r="C8953" s="85"/>
      <c r="D8953" s="85"/>
      <c r="E8953" s="85"/>
      <c r="F8953" s="85"/>
      <c r="G8953" s="85"/>
      <c r="H8953" s="85"/>
    </row>
    <row r="8954" spans="1:8">
      <c r="A8954" s="85"/>
      <c r="B8954" s="85"/>
      <c r="C8954" s="85"/>
      <c r="D8954" s="85"/>
      <c r="E8954" s="85"/>
      <c r="F8954" s="85"/>
      <c r="G8954" s="85"/>
      <c r="H8954" s="85"/>
    </row>
    <row r="8955" spans="1:8">
      <c r="A8955" s="85"/>
      <c r="B8955" s="85"/>
      <c r="C8955" s="85"/>
      <c r="D8955" s="85"/>
      <c r="E8955" s="85"/>
      <c r="F8955" s="85"/>
      <c r="G8955" s="85"/>
      <c r="H8955" s="85"/>
    </row>
    <row r="8956" spans="1:8">
      <c r="A8956" s="85"/>
      <c r="B8956" s="85"/>
      <c r="C8956" s="85"/>
      <c r="D8956" s="85"/>
      <c r="E8956" s="85"/>
      <c r="F8956" s="85"/>
      <c r="G8956" s="85"/>
      <c r="H8956" s="85"/>
    </row>
    <row r="8957" spans="1:8">
      <c r="A8957" s="85"/>
      <c r="B8957" s="85"/>
      <c r="C8957" s="85"/>
      <c r="D8957" s="85"/>
      <c r="E8957" s="85"/>
      <c r="F8957" s="85"/>
      <c r="G8957" s="85"/>
      <c r="H8957" s="85"/>
    </row>
    <row r="8958" spans="1:8">
      <c r="A8958" s="85"/>
      <c r="B8958" s="85"/>
      <c r="C8958" s="85"/>
      <c r="D8958" s="85"/>
      <c r="E8958" s="85"/>
      <c r="F8958" s="85"/>
      <c r="G8958" s="85"/>
      <c r="H8958" s="85"/>
    </row>
    <row r="8959" spans="1:8">
      <c r="A8959" s="85"/>
      <c r="B8959" s="85"/>
      <c r="C8959" s="85"/>
      <c r="D8959" s="85"/>
      <c r="E8959" s="85"/>
      <c r="F8959" s="85"/>
      <c r="G8959" s="85"/>
      <c r="H8959" s="85"/>
    </row>
    <row r="8960" spans="1:8">
      <c r="A8960" s="85"/>
      <c r="B8960" s="85"/>
      <c r="C8960" s="85"/>
      <c r="D8960" s="85"/>
      <c r="E8960" s="85"/>
      <c r="F8960" s="85"/>
      <c r="G8960" s="85"/>
      <c r="H8960" s="85"/>
    </row>
    <row r="8961" spans="1:8">
      <c r="A8961" s="85"/>
      <c r="B8961" s="85"/>
      <c r="C8961" s="85"/>
      <c r="D8961" s="85"/>
      <c r="E8961" s="85"/>
      <c r="F8961" s="85"/>
      <c r="G8961" s="85"/>
      <c r="H8961" s="85"/>
    </row>
    <row r="8962" spans="1:8">
      <c r="A8962" s="85"/>
      <c r="B8962" s="85"/>
      <c r="C8962" s="85"/>
      <c r="D8962" s="85"/>
      <c r="E8962" s="85"/>
      <c r="F8962" s="85"/>
      <c r="G8962" s="85"/>
      <c r="H8962" s="85"/>
    </row>
    <row r="8963" spans="1:8">
      <c r="A8963" s="85"/>
      <c r="B8963" s="85"/>
      <c r="C8963" s="85"/>
      <c r="D8963" s="85"/>
      <c r="E8963" s="85"/>
      <c r="F8963" s="85"/>
      <c r="G8963" s="85"/>
      <c r="H8963" s="85"/>
    </row>
    <row r="8964" spans="1:8">
      <c r="A8964" s="85"/>
      <c r="B8964" s="85"/>
      <c r="C8964" s="85"/>
      <c r="D8964" s="85"/>
      <c r="E8964" s="85"/>
      <c r="F8964" s="85"/>
      <c r="G8964" s="85"/>
      <c r="H8964" s="85"/>
    </row>
    <row r="8965" spans="1:8">
      <c r="A8965" s="85"/>
      <c r="B8965" s="85"/>
      <c r="C8965" s="85"/>
      <c r="D8965" s="85"/>
      <c r="E8965" s="85"/>
      <c r="F8965" s="85"/>
      <c r="G8965" s="85"/>
      <c r="H8965" s="85"/>
    </row>
    <row r="8966" spans="1:8">
      <c r="A8966" s="85"/>
      <c r="B8966" s="85"/>
      <c r="C8966" s="85"/>
      <c r="D8966" s="85"/>
      <c r="E8966" s="85"/>
      <c r="F8966" s="85"/>
      <c r="G8966" s="85"/>
      <c r="H8966" s="85"/>
    </row>
    <row r="8967" spans="1:8">
      <c r="A8967" s="85"/>
      <c r="B8967" s="85"/>
      <c r="C8967" s="85"/>
      <c r="D8967" s="85"/>
      <c r="E8967" s="85"/>
      <c r="F8967" s="85"/>
      <c r="G8967" s="85"/>
      <c r="H8967" s="85"/>
    </row>
    <row r="8968" spans="1:8">
      <c r="A8968" s="85"/>
      <c r="B8968" s="85"/>
      <c r="C8968" s="85"/>
      <c r="D8968" s="85"/>
      <c r="E8968" s="85"/>
      <c r="F8968" s="85"/>
      <c r="G8968" s="85"/>
      <c r="H8968" s="85"/>
    </row>
    <row r="8969" spans="1:8">
      <c r="A8969" s="85"/>
      <c r="B8969" s="85"/>
      <c r="C8969" s="85"/>
      <c r="D8969" s="85"/>
      <c r="E8969" s="85"/>
      <c r="F8969" s="85"/>
      <c r="G8969" s="85"/>
      <c r="H8969" s="85"/>
    </row>
    <row r="8970" spans="1:8">
      <c r="A8970" s="85"/>
      <c r="B8970" s="85"/>
      <c r="C8970" s="85"/>
      <c r="D8970" s="85"/>
      <c r="E8970" s="85"/>
      <c r="F8970" s="85"/>
      <c r="G8970" s="85"/>
      <c r="H8970" s="85"/>
    </row>
    <row r="8971" spans="1:8">
      <c r="A8971" s="85"/>
      <c r="B8971" s="85"/>
      <c r="C8971" s="85"/>
      <c r="D8971" s="85"/>
      <c r="E8971" s="85"/>
      <c r="F8971" s="85"/>
      <c r="G8971" s="85"/>
      <c r="H8971" s="85"/>
    </row>
    <row r="8972" spans="1:8">
      <c r="A8972" s="85"/>
      <c r="B8972" s="85"/>
      <c r="C8972" s="85"/>
      <c r="D8972" s="85"/>
      <c r="E8972" s="85"/>
      <c r="F8972" s="85"/>
      <c r="G8972" s="85"/>
      <c r="H8972" s="85"/>
    </row>
    <row r="8973" spans="1:8">
      <c r="A8973" s="85"/>
      <c r="B8973" s="85"/>
      <c r="C8973" s="85"/>
      <c r="D8973" s="85"/>
      <c r="E8973" s="85"/>
      <c r="F8973" s="85"/>
      <c r="G8973" s="85"/>
      <c r="H8973" s="85"/>
    </row>
    <row r="8974" spans="1:8">
      <c r="A8974" s="85"/>
      <c r="B8974" s="85"/>
      <c r="C8974" s="85"/>
      <c r="D8974" s="85"/>
      <c r="E8974" s="85"/>
      <c r="F8974" s="85"/>
      <c r="G8974" s="85"/>
      <c r="H8974" s="85"/>
    </row>
    <row r="8975" spans="1:8">
      <c r="A8975" s="85"/>
      <c r="B8975" s="85"/>
      <c r="C8975" s="85"/>
      <c r="D8975" s="85"/>
      <c r="E8975" s="85"/>
      <c r="F8975" s="85"/>
      <c r="G8975" s="85"/>
      <c r="H8975" s="85"/>
    </row>
    <row r="8976" spans="1:8">
      <c r="A8976" s="85"/>
      <c r="B8976" s="85"/>
      <c r="C8976" s="85"/>
      <c r="D8976" s="85"/>
      <c r="E8976" s="85"/>
      <c r="F8976" s="85"/>
      <c r="G8976" s="85"/>
      <c r="H8976" s="85"/>
    </row>
    <row r="8977" spans="1:8">
      <c r="A8977" s="85"/>
      <c r="B8977" s="85"/>
      <c r="C8977" s="85"/>
      <c r="D8977" s="85"/>
      <c r="E8977" s="85"/>
      <c r="F8977" s="85"/>
      <c r="G8977" s="85"/>
      <c r="H8977" s="85"/>
    </row>
    <row r="8978" spans="1:8">
      <c r="A8978" s="85"/>
      <c r="B8978" s="85"/>
      <c r="C8978" s="85"/>
      <c r="D8978" s="85"/>
      <c r="E8978" s="85"/>
      <c r="F8978" s="85"/>
      <c r="G8978" s="85"/>
      <c r="H8978" s="85"/>
    </row>
    <row r="8979" spans="1:8">
      <c r="A8979" s="85"/>
      <c r="B8979" s="85"/>
      <c r="C8979" s="85"/>
      <c r="D8979" s="85"/>
      <c r="E8979" s="85"/>
      <c r="F8979" s="85"/>
      <c r="G8979" s="85"/>
      <c r="H8979" s="85"/>
    </row>
    <row r="8980" spans="1:8">
      <c r="A8980" s="85"/>
      <c r="B8980" s="85"/>
      <c r="C8980" s="85"/>
      <c r="D8980" s="85"/>
      <c r="E8980" s="85"/>
      <c r="F8980" s="85"/>
      <c r="G8980" s="85"/>
      <c r="H8980" s="85"/>
    </row>
    <row r="8981" spans="1:8">
      <c r="A8981" s="85"/>
      <c r="B8981" s="85"/>
      <c r="C8981" s="85"/>
      <c r="D8981" s="85"/>
      <c r="E8981" s="85"/>
      <c r="F8981" s="85"/>
      <c r="G8981" s="85"/>
      <c r="H8981" s="85"/>
    </row>
    <row r="8982" spans="1:8">
      <c r="A8982" s="85"/>
      <c r="B8982" s="85"/>
      <c r="C8982" s="85"/>
      <c r="D8982" s="85"/>
      <c r="E8982" s="85"/>
      <c r="F8982" s="85"/>
      <c r="G8982" s="85"/>
      <c r="H8982" s="85"/>
    </row>
    <row r="8983" spans="1:8">
      <c r="A8983" s="85"/>
      <c r="B8983" s="85"/>
      <c r="C8983" s="85"/>
      <c r="D8983" s="85"/>
      <c r="E8983" s="85"/>
      <c r="F8983" s="85"/>
      <c r="G8983" s="85"/>
      <c r="H8983" s="85"/>
    </row>
    <row r="8984" spans="1:8">
      <c r="A8984" s="85"/>
      <c r="B8984" s="85"/>
      <c r="C8984" s="85"/>
      <c r="D8984" s="85"/>
      <c r="E8984" s="85"/>
      <c r="F8984" s="85"/>
      <c r="G8984" s="85"/>
      <c r="H8984" s="85"/>
    </row>
    <row r="8985" spans="1:8">
      <c r="A8985" s="85"/>
      <c r="B8985" s="85"/>
      <c r="C8985" s="85"/>
      <c r="D8985" s="85"/>
      <c r="E8985" s="85"/>
      <c r="F8985" s="85"/>
      <c r="G8985" s="85"/>
      <c r="H8985" s="85"/>
    </row>
    <row r="8986" spans="1:8">
      <c r="A8986" s="85"/>
      <c r="B8986" s="85"/>
      <c r="C8986" s="85"/>
      <c r="D8986" s="85"/>
      <c r="E8986" s="85"/>
      <c r="F8986" s="85"/>
      <c r="G8986" s="85"/>
      <c r="H8986" s="85"/>
    </row>
    <row r="8987" spans="1:8">
      <c r="A8987" s="85"/>
      <c r="B8987" s="85"/>
      <c r="C8987" s="85"/>
      <c r="D8987" s="85"/>
      <c r="E8987" s="85"/>
      <c r="F8987" s="85"/>
      <c r="G8987" s="85"/>
      <c r="H8987" s="85"/>
    </row>
    <row r="8988" spans="1:8">
      <c r="A8988" s="85"/>
      <c r="B8988" s="85"/>
      <c r="C8988" s="85"/>
      <c r="D8988" s="85"/>
      <c r="E8988" s="85"/>
      <c r="F8988" s="85"/>
      <c r="G8988" s="85"/>
      <c r="H8988" s="85"/>
    </row>
    <row r="8989" spans="1:8">
      <c r="A8989" s="85"/>
      <c r="B8989" s="85"/>
      <c r="C8989" s="85"/>
      <c r="D8989" s="85"/>
      <c r="E8989" s="85"/>
      <c r="F8989" s="85"/>
      <c r="G8989" s="85"/>
      <c r="H8989" s="85"/>
    </row>
    <row r="8990" spans="1:8">
      <c r="A8990" s="85"/>
      <c r="B8990" s="85"/>
      <c r="C8990" s="85"/>
      <c r="D8990" s="85"/>
      <c r="E8990" s="85"/>
      <c r="F8990" s="85"/>
      <c r="G8990" s="85"/>
      <c r="H8990" s="85"/>
    </row>
    <row r="8991" spans="1:8">
      <c r="A8991" s="85"/>
      <c r="B8991" s="85"/>
      <c r="C8991" s="85"/>
      <c r="D8991" s="85"/>
      <c r="E8991" s="85"/>
      <c r="F8991" s="85"/>
      <c r="G8991" s="85"/>
      <c r="H8991" s="85"/>
    </row>
    <row r="8992" spans="1:8">
      <c r="A8992" s="85"/>
      <c r="B8992" s="85"/>
      <c r="C8992" s="85"/>
      <c r="D8992" s="85"/>
      <c r="E8992" s="85"/>
      <c r="F8992" s="85"/>
      <c r="G8992" s="85"/>
      <c r="H8992" s="85"/>
    </row>
    <row r="8993" spans="1:8">
      <c r="A8993" s="85"/>
      <c r="B8993" s="85"/>
      <c r="C8993" s="85"/>
      <c r="D8993" s="85"/>
      <c r="E8993" s="85"/>
      <c r="F8993" s="85"/>
      <c r="G8993" s="85"/>
      <c r="H8993" s="85"/>
    </row>
    <row r="8994" spans="1:8">
      <c r="A8994" s="85"/>
      <c r="B8994" s="85"/>
      <c r="C8994" s="85"/>
      <c r="D8994" s="85"/>
      <c r="E8994" s="85"/>
      <c r="F8994" s="85"/>
      <c r="G8994" s="85"/>
      <c r="H8994" s="85"/>
    </row>
    <row r="8995" spans="1:8">
      <c r="A8995" s="85"/>
      <c r="B8995" s="85"/>
      <c r="C8995" s="85"/>
      <c r="D8995" s="85"/>
      <c r="E8995" s="85"/>
      <c r="F8995" s="85"/>
      <c r="G8995" s="85"/>
      <c r="H8995" s="85"/>
    </row>
    <row r="8996" spans="1:8">
      <c r="A8996" s="85"/>
      <c r="B8996" s="85"/>
      <c r="C8996" s="85"/>
      <c r="D8996" s="85"/>
      <c r="E8996" s="85"/>
      <c r="F8996" s="85"/>
      <c r="G8996" s="85"/>
      <c r="H8996" s="85"/>
    </row>
    <row r="8997" spans="1:8">
      <c r="A8997" s="85"/>
      <c r="B8997" s="85"/>
      <c r="C8997" s="85"/>
      <c r="D8997" s="85"/>
      <c r="E8997" s="85"/>
      <c r="F8997" s="85"/>
      <c r="G8997" s="85"/>
      <c r="H8997" s="85"/>
    </row>
    <row r="8998" spans="1:8">
      <c r="A8998" s="85"/>
      <c r="B8998" s="85"/>
      <c r="C8998" s="85"/>
      <c r="D8998" s="85"/>
      <c r="E8998" s="85"/>
      <c r="F8998" s="85"/>
      <c r="G8998" s="85"/>
      <c r="H8998" s="85"/>
    </row>
    <row r="8999" spans="1:8">
      <c r="A8999" s="85"/>
      <c r="B8999" s="85"/>
      <c r="C8999" s="85"/>
      <c r="D8999" s="85"/>
      <c r="E8999" s="85"/>
      <c r="F8999" s="85"/>
      <c r="G8999" s="85"/>
      <c r="H8999" s="85"/>
    </row>
    <row r="9000" spans="1:8">
      <c r="A9000" s="85"/>
      <c r="B9000" s="85"/>
      <c r="C9000" s="85"/>
      <c r="D9000" s="85"/>
      <c r="E9000" s="85"/>
      <c r="F9000" s="85"/>
      <c r="G9000" s="85"/>
      <c r="H9000" s="85"/>
    </row>
    <row r="9001" spans="1:8">
      <c r="A9001" s="85"/>
      <c r="B9001" s="85"/>
      <c r="C9001" s="85"/>
      <c r="D9001" s="85"/>
      <c r="E9001" s="85"/>
      <c r="F9001" s="85"/>
      <c r="G9001" s="85"/>
      <c r="H9001" s="85"/>
    </row>
    <row r="9002" spans="1:8">
      <c r="A9002" s="85"/>
      <c r="B9002" s="85"/>
      <c r="C9002" s="85"/>
      <c r="D9002" s="85"/>
      <c r="E9002" s="85"/>
      <c r="F9002" s="85"/>
      <c r="G9002" s="85"/>
      <c r="H9002" s="85"/>
    </row>
    <row r="9003" spans="1:8">
      <c r="A9003" s="85"/>
      <c r="B9003" s="85"/>
      <c r="C9003" s="85"/>
      <c r="D9003" s="85"/>
      <c r="E9003" s="85"/>
      <c r="F9003" s="85"/>
      <c r="G9003" s="85"/>
      <c r="H9003" s="85"/>
    </row>
    <row r="9004" spans="1:8">
      <c r="A9004" s="85"/>
      <c r="B9004" s="85"/>
      <c r="C9004" s="85"/>
      <c r="D9004" s="85"/>
      <c r="E9004" s="85"/>
      <c r="F9004" s="85"/>
      <c r="G9004" s="85"/>
      <c r="H9004" s="85"/>
    </row>
    <row r="9005" spans="1:8">
      <c r="A9005" s="85"/>
      <c r="B9005" s="85"/>
      <c r="C9005" s="85"/>
      <c r="D9005" s="85"/>
      <c r="E9005" s="85"/>
      <c r="F9005" s="85"/>
      <c r="G9005" s="85"/>
      <c r="H9005" s="85"/>
    </row>
    <row r="9006" spans="1:8">
      <c r="A9006" s="85"/>
      <c r="B9006" s="85"/>
      <c r="C9006" s="85"/>
      <c r="D9006" s="85"/>
      <c r="E9006" s="85"/>
      <c r="F9006" s="85"/>
      <c r="G9006" s="85"/>
      <c r="H9006" s="85"/>
    </row>
    <row r="9007" spans="1:8">
      <c r="A9007" s="85"/>
      <c r="B9007" s="85"/>
      <c r="C9007" s="85"/>
      <c r="D9007" s="85"/>
      <c r="E9007" s="85"/>
      <c r="F9007" s="85"/>
      <c r="G9007" s="85"/>
      <c r="H9007" s="85"/>
    </row>
    <row r="9008" spans="1:8">
      <c r="A9008" s="85"/>
      <c r="B9008" s="85"/>
      <c r="C9008" s="85"/>
      <c r="D9008" s="85"/>
      <c r="E9008" s="85"/>
      <c r="F9008" s="85"/>
      <c r="G9008" s="85"/>
      <c r="H9008" s="85"/>
    </row>
    <row r="9009" spans="1:8">
      <c r="A9009" s="85"/>
      <c r="B9009" s="85"/>
      <c r="C9009" s="85"/>
      <c r="D9009" s="85"/>
      <c r="E9009" s="85"/>
      <c r="F9009" s="85"/>
      <c r="G9009" s="85"/>
      <c r="H9009" s="85"/>
    </row>
    <row r="9010" spans="1:8">
      <c r="A9010" s="85"/>
      <c r="B9010" s="85"/>
      <c r="C9010" s="85"/>
      <c r="D9010" s="85"/>
      <c r="E9010" s="85"/>
      <c r="F9010" s="85"/>
      <c r="G9010" s="85"/>
      <c r="H9010" s="85"/>
    </row>
    <row r="9011" spans="1:8">
      <c r="A9011" s="85"/>
      <c r="B9011" s="85"/>
      <c r="C9011" s="85"/>
      <c r="D9011" s="85"/>
      <c r="E9011" s="85"/>
      <c r="F9011" s="85"/>
      <c r="G9011" s="85"/>
      <c r="H9011" s="85"/>
    </row>
    <row r="9012" spans="1:8">
      <c r="A9012" s="85"/>
      <c r="B9012" s="85"/>
      <c r="C9012" s="85"/>
      <c r="D9012" s="85"/>
      <c r="E9012" s="85"/>
      <c r="F9012" s="85"/>
      <c r="G9012" s="85"/>
      <c r="H9012" s="85"/>
    </row>
    <row r="9013" spans="1:8">
      <c r="A9013" s="85"/>
      <c r="B9013" s="85"/>
      <c r="C9013" s="85"/>
      <c r="D9013" s="85"/>
      <c r="E9013" s="85"/>
      <c r="F9013" s="85"/>
      <c r="G9013" s="85"/>
      <c r="H9013" s="85"/>
    </row>
    <row r="9014" spans="1:8">
      <c r="A9014" s="85"/>
      <c r="B9014" s="85"/>
      <c r="C9014" s="85"/>
      <c r="D9014" s="85"/>
      <c r="E9014" s="85"/>
      <c r="F9014" s="85"/>
      <c r="G9014" s="85"/>
      <c r="H9014" s="85"/>
    </row>
    <row r="9015" spans="1:8">
      <c r="A9015" s="85"/>
      <c r="B9015" s="85"/>
      <c r="C9015" s="85"/>
      <c r="D9015" s="85"/>
      <c r="E9015" s="85"/>
      <c r="F9015" s="85"/>
      <c r="G9015" s="85"/>
      <c r="H9015" s="85"/>
    </row>
    <row r="9016" spans="1:8">
      <c r="A9016" s="85"/>
      <c r="B9016" s="85"/>
      <c r="C9016" s="85"/>
      <c r="D9016" s="85"/>
      <c r="E9016" s="85"/>
      <c r="F9016" s="85"/>
      <c r="G9016" s="85"/>
      <c r="H9016" s="85"/>
    </row>
    <row r="9017" spans="1:8">
      <c r="A9017" s="85"/>
      <c r="B9017" s="85"/>
      <c r="C9017" s="85"/>
      <c r="D9017" s="85"/>
      <c r="E9017" s="85"/>
      <c r="F9017" s="85"/>
      <c r="G9017" s="85"/>
      <c r="H9017" s="85"/>
    </row>
    <row r="9018" spans="1:8">
      <c r="A9018" s="85"/>
      <c r="B9018" s="85"/>
      <c r="C9018" s="85"/>
      <c r="D9018" s="85"/>
      <c r="E9018" s="85"/>
      <c r="F9018" s="85"/>
      <c r="G9018" s="85"/>
      <c r="H9018" s="85"/>
    </row>
    <row r="9019" spans="1:8">
      <c r="A9019" s="85"/>
      <c r="B9019" s="85"/>
      <c r="C9019" s="85"/>
      <c r="D9019" s="85"/>
      <c r="E9019" s="85"/>
      <c r="F9019" s="85"/>
      <c r="G9019" s="85"/>
      <c r="H9019" s="85"/>
    </row>
    <row r="9020" spans="1:8">
      <c r="A9020" s="85"/>
      <c r="B9020" s="85"/>
      <c r="C9020" s="85"/>
      <c r="D9020" s="85"/>
      <c r="E9020" s="85"/>
      <c r="F9020" s="85"/>
      <c r="G9020" s="85"/>
      <c r="H9020" s="85"/>
    </row>
    <row r="9021" spans="1:8">
      <c r="A9021" s="85"/>
      <c r="B9021" s="85"/>
      <c r="C9021" s="85"/>
      <c r="D9021" s="85"/>
      <c r="E9021" s="85"/>
      <c r="F9021" s="85"/>
      <c r="G9021" s="85"/>
      <c r="H9021" s="85"/>
    </row>
    <row r="9022" spans="1:8">
      <c r="A9022" s="85"/>
      <c r="B9022" s="85"/>
      <c r="C9022" s="85"/>
      <c r="D9022" s="85"/>
      <c r="E9022" s="85"/>
      <c r="F9022" s="85"/>
      <c r="G9022" s="85"/>
      <c r="H9022" s="85"/>
    </row>
    <row r="9023" spans="1:8">
      <c r="A9023" s="85"/>
      <c r="B9023" s="85"/>
      <c r="C9023" s="85"/>
      <c r="D9023" s="85"/>
      <c r="E9023" s="85"/>
      <c r="F9023" s="85"/>
      <c r="G9023" s="85"/>
      <c r="H9023" s="85"/>
    </row>
    <row r="9024" spans="1:8">
      <c r="A9024" s="85"/>
      <c r="B9024" s="85"/>
      <c r="C9024" s="85"/>
      <c r="D9024" s="85"/>
      <c r="E9024" s="85"/>
      <c r="F9024" s="85"/>
      <c r="G9024" s="85"/>
      <c r="H9024" s="85"/>
    </row>
    <row r="9025" spans="1:8">
      <c r="A9025" s="85"/>
      <c r="B9025" s="85"/>
      <c r="C9025" s="85"/>
      <c r="D9025" s="85"/>
      <c r="E9025" s="85"/>
      <c r="F9025" s="85"/>
      <c r="G9025" s="85"/>
      <c r="H9025" s="85"/>
    </row>
    <row r="9026" spans="1:8">
      <c r="A9026" s="85"/>
      <c r="B9026" s="85"/>
      <c r="C9026" s="85"/>
      <c r="D9026" s="85"/>
      <c r="E9026" s="85"/>
      <c r="F9026" s="85"/>
      <c r="G9026" s="85"/>
      <c r="H9026" s="85"/>
    </row>
    <row r="9027" spans="1:8">
      <c r="A9027" s="85"/>
      <c r="B9027" s="85"/>
      <c r="C9027" s="85"/>
      <c r="D9027" s="85"/>
      <c r="E9027" s="85"/>
      <c r="F9027" s="85"/>
      <c r="G9027" s="85"/>
      <c r="H9027" s="85"/>
    </row>
    <row r="9028" spans="1:8">
      <c r="A9028" s="85"/>
      <c r="B9028" s="85"/>
      <c r="C9028" s="85"/>
      <c r="D9028" s="85"/>
      <c r="E9028" s="85"/>
      <c r="F9028" s="85"/>
      <c r="G9028" s="85"/>
      <c r="H9028" s="85"/>
    </row>
    <row r="9029" spans="1:8">
      <c r="A9029" s="85"/>
      <c r="B9029" s="85"/>
      <c r="C9029" s="85"/>
      <c r="D9029" s="85"/>
      <c r="E9029" s="85"/>
      <c r="F9029" s="85"/>
      <c r="G9029" s="85"/>
      <c r="H9029" s="85"/>
    </row>
    <row r="9030" spans="1:8">
      <c r="A9030" s="85"/>
      <c r="B9030" s="85"/>
      <c r="C9030" s="85"/>
      <c r="D9030" s="85"/>
      <c r="E9030" s="85"/>
      <c r="F9030" s="85"/>
      <c r="G9030" s="85"/>
      <c r="H9030" s="85"/>
    </row>
    <row r="9031" spans="1:8">
      <c r="A9031" s="85"/>
      <c r="B9031" s="85"/>
      <c r="C9031" s="85"/>
      <c r="D9031" s="85"/>
      <c r="E9031" s="85"/>
      <c r="F9031" s="85"/>
      <c r="G9031" s="85"/>
      <c r="H9031" s="85"/>
    </row>
    <row r="9032" spans="1:8">
      <c r="A9032" s="85"/>
      <c r="B9032" s="85"/>
      <c r="C9032" s="85"/>
      <c r="D9032" s="85"/>
      <c r="E9032" s="85"/>
      <c r="F9032" s="85"/>
      <c r="G9032" s="85"/>
      <c r="H9032" s="85"/>
    </row>
    <row r="9033" spans="1:8">
      <c r="A9033" s="85"/>
      <c r="B9033" s="85"/>
      <c r="C9033" s="85"/>
      <c r="D9033" s="85"/>
      <c r="E9033" s="85"/>
      <c r="F9033" s="85"/>
      <c r="G9033" s="85"/>
      <c r="H9033" s="85"/>
    </row>
    <row r="9034" spans="1:8">
      <c r="A9034" s="85"/>
      <c r="B9034" s="85"/>
      <c r="C9034" s="85"/>
      <c r="D9034" s="85"/>
      <c r="E9034" s="85"/>
      <c r="F9034" s="85"/>
      <c r="G9034" s="85"/>
      <c r="H9034" s="85"/>
    </row>
    <row r="9035" spans="1:8">
      <c r="A9035" s="85"/>
      <c r="B9035" s="85"/>
      <c r="C9035" s="85"/>
      <c r="D9035" s="85"/>
      <c r="E9035" s="85"/>
      <c r="F9035" s="85"/>
      <c r="G9035" s="85"/>
      <c r="H9035" s="85"/>
    </row>
    <row r="9036" spans="1:8">
      <c r="A9036" s="85"/>
      <c r="B9036" s="85"/>
      <c r="C9036" s="85"/>
      <c r="D9036" s="85"/>
      <c r="E9036" s="85"/>
      <c r="F9036" s="85"/>
      <c r="G9036" s="85"/>
      <c r="H9036" s="85"/>
    </row>
    <row r="9037" spans="1:8">
      <c r="A9037" s="85"/>
      <c r="B9037" s="85"/>
      <c r="C9037" s="85"/>
      <c r="D9037" s="85"/>
      <c r="E9037" s="85"/>
      <c r="F9037" s="85"/>
      <c r="G9037" s="85"/>
      <c r="H9037" s="85"/>
    </row>
    <row r="9038" spans="1:8">
      <c r="A9038" s="85"/>
      <c r="B9038" s="85"/>
      <c r="C9038" s="85"/>
      <c r="D9038" s="85"/>
      <c r="E9038" s="85"/>
      <c r="F9038" s="85"/>
      <c r="G9038" s="85"/>
      <c r="H9038" s="85"/>
    </row>
    <row r="9039" spans="1:8">
      <c r="A9039" s="85"/>
      <c r="B9039" s="85"/>
      <c r="C9039" s="85"/>
      <c r="D9039" s="85"/>
      <c r="E9039" s="85"/>
      <c r="F9039" s="85"/>
      <c r="G9039" s="85"/>
      <c r="H9039" s="85"/>
    </row>
    <row r="9040" spans="1:8">
      <c r="A9040" s="85"/>
      <c r="B9040" s="85"/>
      <c r="C9040" s="85"/>
      <c r="D9040" s="85"/>
      <c r="E9040" s="85"/>
      <c r="F9040" s="85"/>
      <c r="G9040" s="85"/>
      <c r="H9040" s="85"/>
    </row>
    <row r="9041" spans="1:8">
      <c r="A9041" s="85"/>
      <c r="B9041" s="85"/>
      <c r="C9041" s="85"/>
      <c r="D9041" s="85"/>
      <c r="E9041" s="85"/>
      <c r="F9041" s="85"/>
      <c r="G9041" s="85"/>
      <c r="H9041" s="85"/>
    </row>
    <row r="9042" spans="1:8">
      <c r="A9042" s="85"/>
      <c r="B9042" s="85"/>
      <c r="C9042" s="85"/>
      <c r="D9042" s="85"/>
      <c r="E9042" s="85"/>
      <c r="F9042" s="85"/>
      <c r="G9042" s="85"/>
      <c r="H9042" s="85"/>
    </row>
    <row r="9043" spans="1:8">
      <c r="A9043" s="85"/>
      <c r="B9043" s="85"/>
      <c r="C9043" s="85"/>
      <c r="D9043" s="85"/>
      <c r="E9043" s="85"/>
      <c r="F9043" s="85"/>
      <c r="G9043" s="85"/>
      <c r="H9043" s="85"/>
    </row>
    <row r="9044" spans="1:8">
      <c r="A9044" s="85"/>
      <c r="B9044" s="85"/>
      <c r="C9044" s="85"/>
      <c r="D9044" s="85"/>
      <c r="E9044" s="85"/>
      <c r="F9044" s="85"/>
      <c r="G9044" s="85"/>
      <c r="H9044" s="85"/>
    </row>
    <row r="9045" spans="1:8">
      <c r="A9045" s="85"/>
      <c r="B9045" s="85"/>
      <c r="C9045" s="85"/>
      <c r="D9045" s="85"/>
      <c r="E9045" s="85"/>
      <c r="F9045" s="85"/>
      <c r="G9045" s="85"/>
      <c r="H9045" s="85"/>
    </row>
    <row r="9046" spans="1:8">
      <c r="A9046" s="85"/>
      <c r="B9046" s="85"/>
      <c r="C9046" s="85"/>
      <c r="D9046" s="85"/>
      <c r="E9046" s="85"/>
      <c r="F9046" s="85"/>
      <c r="G9046" s="85"/>
      <c r="H9046" s="85"/>
    </row>
    <row r="9047" spans="1:8">
      <c r="A9047" s="85"/>
      <c r="B9047" s="85"/>
      <c r="C9047" s="85"/>
      <c r="D9047" s="85"/>
      <c r="E9047" s="85"/>
      <c r="F9047" s="85"/>
      <c r="G9047" s="85"/>
      <c r="H9047" s="85"/>
    </row>
    <row r="9048" spans="1:8">
      <c r="A9048" s="85"/>
      <c r="B9048" s="85"/>
      <c r="C9048" s="85"/>
      <c r="D9048" s="85"/>
      <c r="E9048" s="85"/>
      <c r="F9048" s="85"/>
      <c r="G9048" s="85"/>
      <c r="H9048" s="85"/>
    </row>
    <row r="9049" spans="1:8">
      <c r="A9049" s="85"/>
      <c r="B9049" s="85"/>
      <c r="C9049" s="85"/>
      <c r="D9049" s="85"/>
      <c r="E9049" s="85"/>
      <c r="F9049" s="85"/>
      <c r="G9049" s="85"/>
      <c r="H9049" s="85"/>
    </row>
    <row r="9050" spans="1:8">
      <c r="A9050" s="85"/>
      <c r="B9050" s="85"/>
      <c r="C9050" s="85"/>
      <c r="D9050" s="85"/>
      <c r="E9050" s="85"/>
      <c r="F9050" s="85"/>
      <c r="G9050" s="85"/>
      <c r="H9050" s="85"/>
    </row>
    <row r="9051" spans="1:8">
      <c r="A9051" s="85"/>
      <c r="B9051" s="85"/>
      <c r="C9051" s="85"/>
      <c r="D9051" s="85"/>
      <c r="E9051" s="85"/>
      <c r="F9051" s="85"/>
      <c r="G9051" s="85"/>
      <c r="H9051" s="85"/>
    </row>
    <row r="9052" spans="1:8">
      <c r="A9052" s="85"/>
      <c r="B9052" s="85"/>
      <c r="C9052" s="85"/>
      <c r="D9052" s="85"/>
      <c r="E9052" s="85"/>
      <c r="F9052" s="85"/>
      <c r="G9052" s="85"/>
      <c r="H9052" s="85"/>
    </row>
    <row r="9053" spans="1:8">
      <c r="A9053" s="85"/>
      <c r="B9053" s="85"/>
      <c r="C9053" s="85"/>
      <c r="D9053" s="85"/>
      <c r="E9053" s="85"/>
      <c r="F9053" s="85"/>
      <c r="G9053" s="85"/>
      <c r="H9053" s="85"/>
    </row>
    <row r="9054" spans="1:8">
      <c r="A9054" s="85"/>
      <c r="B9054" s="85"/>
      <c r="C9054" s="85"/>
      <c r="D9054" s="85"/>
      <c r="E9054" s="85"/>
      <c r="F9054" s="85"/>
      <c r="G9054" s="85"/>
      <c r="H9054" s="85"/>
    </row>
    <row r="9055" spans="1:8">
      <c r="A9055" s="85"/>
      <c r="B9055" s="85"/>
      <c r="C9055" s="85"/>
      <c r="D9055" s="85"/>
      <c r="E9055" s="85"/>
      <c r="F9055" s="85"/>
      <c r="G9055" s="85"/>
      <c r="H9055" s="85"/>
    </row>
    <row r="9056" spans="1:8">
      <c r="A9056" s="85"/>
      <c r="B9056" s="85"/>
      <c r="C9056" s="85"/>
      <c r="D9056" s="85"/>
      <c r="E9056" s="85"/>
      <c r="F9056" s="85"/>
      <c r="G9056" s="85"/>
      <c r="H9056" s="85"/>
    </row>
    <row r="9057" spans="1:8">
      <c r="A9057" s="85"/>
      <c r="B9057" s="85"/>
      <c r="C9057" s="85"/>
      <c r="D9057" s="85"/>
      <c r="E9057" s="85"/>
      <c r="F9057" s="85"/>
      <c r="G9057" s="85"/>
      <c r="H9057" s="85"/>
    </row>
    <row r="9058" spans="1:8">
      <c r="A9058" s="85"/>
      <c r="B9058" s="85"/>
      <c r="C9058" s="85"/>
      <c r="D9058" s="85"/>
      <c r="E9058" s="85"/>
      <c r="F9058" s="85"/>
      <c r="G9058" s="85"/>
      <c r="H9058" s="85"/>
    </row>
    <row r="9059" spans="1:8">
      <c r="A9059" s="85"/>
      <c r="B9059" s="85"/>
      <c r="C9059" s="85"/>
      <c r="D9059" s="85"/>
      <c r="E9059" s="85"/>
      <c r="F9059" s="85"/>
      <c r="G9059" s="85"/>
      <c r="H9059" s="85"/>
    </row>
    <row r="9060" spans="1:8">
      <c r="A9060" s="85"/>
      <c r="B9060" s="85"/>
      <c r="C9060" s="85"/>
      <c r="D9060" s="85"/>
      <c r="E9060" s="85"/>
      <c r="F9060" s="85"/>
      <c r="G9060" s="85"/>
      <c r="H9060" s="85"/>
    </row>
    <row r="9061" spans="1:8">
      <c r="A9061" s="85"/>
      <c r="B9061" s="85"/>
      <c r="C9061" s="85"/>
      <c r="D9061" s="85"/>
      <c r="E9061" s="85"/>
      <c r="F9061" s="85"/>
      <c r="G9061" s="85"/>
      <c r="H9061" s="85"/>
    </row>
    <row r="9062" spans="1:8">
      <c r="A9062" s="85"/>
      <c r="B9062" s="85"/>
      <c r="C9062" s="85"/>
      <c r="D9062" s="85"/>
      <c r="E9062" s="85"/>
      <c r="F9062" s="85"/>
      <c r="G9062" s="85"/>
      <c r="H9062" s="85"/>
    </row>
    <row r="9063" spans="1:8">
      <c r="A9063" s="85"/>
      <c r="B9063" s="85"/>
      <c r="C9063" s="85"/>
      <c r="D9063" s="85"/>
      <c r="E9063" s="85"/>
      <c r="F9063" s="85"/>
      <c r="G9063" s="85"/>
      <c r="H9063" s="85"/>
    </row>
    <row r="9064" spans="1:8">
      <c r="A9064" s="85"/>
      <c r="B9064" s="85"/>
      <c r="C9064" s="85"/>
      <c r="D9064" s="85"/>
      <c r="E9064" s="85"/>
      <c r="F9064" s="85"/>
      <c r="G9064" s="85"/>
      <c r="H9064" s="85"/>
    </row>
    <row r="9065" spans="1:8">
      <c r="A9065" s="85"/>
      <c r="B9065" s="85"/>
      <c r="C9065" s="85"/>
      <c r="D9065" s="85"/>
      <c r="E9065" s="85"/>
      <c r="F9065" s="85"/>
      <c r="G9065" s="85"/>
      <c r="H9065" s="85"/>
    </row>
    <row r="9066" spans="1:8">
      <c r="A9066" s="85"/>
      <c r="B9066" s="85"/>
      <c r="C9066" s="85"/>
      <c r="D9066" s="85"/>
      <c r="E9066" s="85"/>
      <c r="F9066" s="85"/>
      <c r="G9066" s="85"/>
      <c r="H9066" s="85"/>
    </row>
    <row r="9067" spans="1:8">
      <c r="A9067" s="85"/>
      <c r="B9067" s="85"/>
      <c r="C9067" s="85"/>
      <c r="D9067" s="85"/>
      <c r="E9067" s="85"/>
      <c r="F9067" s="85"/>
      <c r="G9067" s="85"/>
      <c r="H9067" s="85"/>
    </row>
    <row r="9068" spans="1:8">
      <c r="A9068" s="85"/>
      <c r="B9068" s="85"/>
      <c r="C9068" s="85"/>
      <c r="D9068" s="85"/>
      <c r="E9068" s="85"/>
      <c r="F9068" s="85"/>
      <c r="G9068" s="85"/>
      <c r="H9068" s="85"/>
    </row>
    <row r="9069" spans="1:8">
      <c r="A9069" s="85"/>
      <c r="B9069" s="85"/>
      <c r="C9069" s="85"/>
      <c r="D9069" s="85"/>
      <c r="E9069" s="85"/>
      <c r="F9069" s="85"/>
      <c r="G9069" s="85"/>
      <c r="H9069" s="85"/>
    </row>
    <row r="9070" spans="1:8">
      <c r="A9070" s="85"/>
      <c r="B9070" s="85"/>
      <c r="C9070" s="85"/>
      <c r="D9070" s="85"/>
      <c r="E9070" s="85"/>
      <c r="F9070" s="85"/>
      <c r="G9070" s="85"/>
      <c r="H9070" s="85"/>
    </row>
    <row r="9071" spans="1:8">
      <c r="A9071" s="85"/>
      <c r="B9071" s="85"/>
      <c r="C9071" s="85"/>
      <c r="D9071" s="85"/>
      <c r="E9071" s="85"/>
      <c r="F9071" s="85"/>
      <c r="G9071" s="85"/>
      <c r="H9071" s="85"/>
    </row>
    <row r="9072" spans="1:8">
      <c r="A9072" s="85"/>
      <c r="B9072" s="85"/>
      <c r="C9072" s="85"/>
      <c r="D9072" s="85"/>
      <c r="E9072" s="85"/>
      <c r="F9072" s="85"/>
      <c r="G9072" s="85"/>
      <c r="H9072" s="85"/>
    </row>
    <row r="9073" spans="1:8">
      <c r="A9073" s="85"/>
      <c r="B9073" s="85"/>
      <c r="C9073" s="85"/>
      <c r="D9073" s="85"/>
      <c r="E9073" s="85"/>
      <c r="F9073" s="85"/>
      <c r="G9073" s="85"/>
      <c r="H9073" s="85"/>
    </row>
    <row r="9074" spans="1:8">
      <c r="A9074" s="85"/>
      <c r="B9074" s="85"/>
      <c r="C9074" s="85"/>
      <c r="D9074" s="85"/>
      <c r="E9074" s="85"/>
      <c r="F9074" s="85"/>
      <c r="G9074" s="85"/>
      <c r="H9074" s="85"/>
    </row>
    <row r="9075" spans="1:8">
      <c r="A9075" s="85"/>
      <c r="B9075" s="85"/>
      <c r="C9075" s="85"/>
      <c r="D9075" s="85"/>
      <c r="E9075" s="85"/>
      <c r="F9075" s="85"/>
      <c r="G9075" s="85"/>
      <c r="H9075" s="85"/>
    </row>
    <row r="9076" spans="1:8">
      <c r="A9076" s="85"/>
      <c r="B9076" s="85"/>
      <c r="C9076" s="85"/>
      <c r="D9076" s="85"/>
      <c r="E9076" s="85"/>
      <c r="F9076" s="85"/>
      <c r="G9076" s="85"/>
      <c r="H9076" s="85"/>
    </row>
    <row r="9077" spans="1:8">
      <c r="A9077" s="85"/>
      <c r="B9077" s="85"/>
      <c r="C9077" s="85"/>
      <c r="D9077" s="85"/>
      <c r="E9077" s="85"/>
      <c r="F9077" s="85"/>
      <c r="G9077" s="85"/>
      <c r="H9077" s="85"/>
    </row>
    <row r="9078" spans="1:8">
      <c r="A9078" s="85"/>
      <c r="B9078" s="85"/>
      <c r="C9078" s="85"/>
      <c r="D9078" s="85"/>
      <c r="E9078" s="85"/>
      <c r="F9078" s="85"/>
      <c r="G9078" s="85"/>
      <c r="H9078" s="85"/>
    </row>
    <row r="9079" spans="1:8">
      <c r="A9079" s="85"/>
      <c r="B9079" s="85"/>
      <c r="C9079" s="85"/>
      <c r="D9079" s="85"/>
      <c r="E9079" s="85"/>
      <c r="F9079" s="85"/>
      <c r="G9079" s="85"/>
      <c r="H9079" s="85"/>
    </row>
    <row r="9080" spans="1:8">
      <c r="A9080" s="85"/>
      <c r="B9080" s="85"/>
      <c r="C9080" s="85"/>
      <c r="D9080" s="85"/>
      <c r="E9080" s="85"/>
      <c r="F9080" s="85"/>
      <c r="G9080" s="85"/>
      <c r="H9080" s="85"/>
    </row>
    <row r="9081" spans="1:8">
      <c r="A9081" s="85"/>
      <c r="B9081" s="85"/>
      <c r="C9081" s="85"/>
      <c r="D9081" s="85"/>
      <c r="E9081" s="85"/>
      <c r="F9081" s="85"/>
      <c r="G9081" s="85"/>
      <c r="H9081" s="85"/>
    </row>
    <row r="9082" spans="1:8">
      <c r="A9082" s="85"/>
      <c r="B9082" s="85"/>
      <c r="C9082" s="85"/>
      <c r="D9082" s="85"/>
      <c r="E9082" s="85"/>
      <c r="F9082" s="85"/>
      <c r="G9082" s="85"/>
      <c r="H9082" s="85"/>
    </row>
    <row r="9083" spans="1:8">
      <c r="A9083" s="85"/>
      <c r="B9083" s="85"/>
      <c r="C9083" s="85"/>
      <c r="D9083" s="85"/>
      <c r="E9083" s="85"/>
      <c r="F9083" s="85"/>
      <c r="G9083" s="85"/>
      <c r="H9083" s="85"/>
    </row>
    <row r="9084" spans="1:8">
      <c r="A9084" s="85"/>
      <c r="B9084" s="85"/>
      <c r="C9084" s="85"/>
      <c r="D9084" s="85"/>
      <c r="E9084" s="85"/>
      <c r="F9084" s="85"/>
      <c r="G9084" s="85"/>
      <c r="H9084" s="85"/>
    </row>
    <row r="9085" spans="1:8">
      <c r="A9085" s="85"/>
      <c r="B9085" s="85"/>
      <c r="C9085" s="85"/>
      <c r="D9085" s="85"/>
      <c r="E9085" s="85"/>
      <c r="F9085" s="85"/>
      <c r="G9085" s="85"/>
      <c r="H9085" s="85"/>
    </row>
    <row r="9086" spans="1:8">
      <c r="A9086" s="85"/>
      <c r="B9086" s="85"/>
      <c r="C9086" s="85"/>
      <c r="D9086" s="85"/>
      <c r="E9086" s="85"/>
      <c r="F9086" s="85"/>
      <c r="G9086" s="85"/>
      <c r="H9086" s="85"/>
    </row>
    <row r="9087" spans="1:8">
      <c r="A9087" s="85"/>
      <c r="B9087" s="85"/>
      <c r="C9087" s="85"/>
      <c r="D9087" s="85"/>
      <c r="E9087" s="85"/>
      <c r="F9087" s="85"/>
      <c r="G9087" s="85"/>
      <c r="H9087" s="85"/>
    </row>
    <row r="9088" spans="1:8">
      <c r="A9088" s="85"/>
      <c r="B9088" s="85"/>
      <c r="C9088" s="85"/>
      <c r="D9088" s="85"/>
      <c r="E9088" s="85"/>
      <c r="F9088" s="85"/>
      <c r="G9088" s="85"/>
      <c r="H9088" s="85"/>
    </row>
    <row r="9089" spans="1:8">
      <c r="A9089" s="85"/>
      <c r="B9089" s="85"/>
      <c r="C9089" s="85"/>
      <c r="D9089" s="85"/>
      <c r="E9089" s="85"/>
      <c r="F9089" s="85"/>
      <c r="G9089" s="85"/>
      <c r="H9089" s="85"/>
    </row>
    <row r="9090" spans="1:8">
      <c r="A9090" s="85"/>
      <c r="B9090" s="85"/>
      <c r="C9090" s="85"/>
      <c r="D9090" s="85"/>
      <c r="E9090" s="85"/>
      <c r="F9090" s="85"/>
      <c r="G9090" s="85"/>
      <c r="H9090" s="85"/>
    </row>
    <row r="9091" spans="1:8">
      <c r="A9091" s="85"/>
      <c r="B9091" s="85"/>
      <c r="C9091" s="85"/>
      <c r="D9091" s="85"/>
      <c r="E9091" s="85"/>
      <c r="F9091" s="85"/>
      <c r="G9091" s="85"/>
      <c r="H9091" s="85"/>
    </row>
    <row r="9092" spans="1:8">
      <c r="A9092" s="85"/>
      <c r="B9092" s="85"/>
      <c r="C9092" s="85"/>
      <c r="D9092" s="85"/>
      <c r="E9092" s="85"/>
      <c r="F9092" s="85"/>
      <c r="G9092" s="85"/>
      <c r="H9092" s="85"/>
    </row>
    <row r="9093" spans="1:8">
      <c r="A9093" s="85"/>
      <c r="B9093" s="85"/>
      <c r="C9093" s="85"/>
      <c r="D9093" s="85"/>
      <c r="E9093" s="85"/>
      <c r="F9093" s="85"/>
      <c r="G9093" s="85"/>
      <c r="H9093" s="85"/>
    </row>
    <row r="9094" spans="1:8">
      <c r="A9094" s="85"/>
      <c r="B9094" s="85"/>
      <c r="C9094" s="85"/>
      <c r="D9094" s="85"/>
      <c r="E9094" s="85"/>
      <c r="F9094" s="85"/>
      <c r="G9094" s="85"/>
      <c r="H9094" s="85"/>
    </row>
    <row r="9095" spans="1:8">
      <c r="A9095" s="85"/>
      <c r="B9095" s="85"/>
      <c r="C9095" s="85"/>
      <c r="D9095" s="85"/>
      <c r="E9095" s="85"/>
      <c r="F9095" s="85"/>
      <c r="G9095" s="85"/>
      <c r="H9095" s="85"/>
    </row>
    <row r="9096" spans="1:8">
      <c r="A9096" s="85"/>
      <c r="B9096" s="85"/>
      <c r="C9096" s="85"/>
      <c r="D9096" s="85"/>
      <c r="E9096" s="85"/>
      <c r="F9096" s="85"/>
      <c r="G9096" s="85"/>
      <c r="H9096" s="85"/>
    </row>
    <row r="9097" spans="1:8">
      <c r="A9097" s="85"/>
      <c r="B9097" s="85"/>
      <c r="C9097" s="85"/>
      <c r="D9097" s="85"/>
      <c r="E9097" s="85"/>
      <c r="F9097" s="85"/>
      <c r="G9097" s="85"/>
      <c r="H9097" s="85"/>
    </row>
    <row r="9098" spans="1:8">
      <c r="A9098" s="85"/>
      <c r="B9098" s="85"/>
      <c r="C9098" s="85"/>
      <c r="D9098" s="85"/>
      <c r="E9098" s="85"/>
      <c r="F9098" s="85"/>
      <c r="G9098" s="85"/>
      <c r="H9098" s="85"/>
    </row>
    <row r="9099" spans="1:8">
      <c r="A9099" s="85"/>
      <c r="B9099" s="85"/>
      <c r="C9099" s="85"/>
      <c r="D9099" s="85"/>
      <c r="E9099" s="85"/>
      <c r="F9099" s="85"/>
      <c r="G9099" s="85"/>
      <c r="H9099" s="85"/>
    </row>
    <row r="9100" spans="1:8">
      <c r="A9100" s="85"/>
      <c r="B9100" s="85"/>
      <c r="C9100" s="85"/>
      <c r="D9100" s="85"/>
      <c r="E9100" s="85"/>
      <c r="F9100" s="85"/>
      <c r="G9100" s="85"/>
      <c r="H9100" s="85"/>
    </row>
    <row r="9101" spans="1:8">
      <c r="A9101" s="85"/>
      <c r="B9101" s="85"/>
      <c r="C9101" s="85"/>
      <c r="D9101" s="85"/>
      <c r="E9101" s="85"/>
      <c r="F9101" s="85"/>
      <c r="G9101" s="85"/>
      <c r="H9101" s="85"/>
    </row>
    <row r="9102" spans="1:8">
      <c r="A9102" s="85"/>
      <c r="B9102" s="85"/>
      <c r="C9102" s="85"/>
      <c r="D9102" s="85"/>
      <c r="E9102" s="85"/>
      <c r="F9102" s="85"/>
      <c r="G9102" s="85"/>
      <c r="H9102" s="85"/>
    </row>
    <row r="9103" spans="1:8">
      <c r="A9103" s="85"/>
      <c r="B9103" s="85"/>
      <c r="C9103" s="85"/>
      <c r="D9103" s="85"/>
      <c r="E9103" s="85"/>
      <c r="F9103" s="85"/>
      <c r="G9103" s="85"/>
      <c r="H9103" s="85"/>
    </row>
    <row r="9104" spans="1:8">
      <c r="A9104" s="85"/>
      <c r="B9104" s="85"/>
      <c r="C9104" s="85"/>
      <c r="D9104" s="85"/>
      <c r="E9104" s="85"/>
      <c r="F9104" s="85"/>
      <c r="G9104" s="85"/>
      <c r="H9104" s="85"/>
    </row>
    <row r="9105" spans="1:8">
      <c r="A9105" s="85"/>
      <c r="B9105" s="85"/>
      <c r="C9105" s="85"/>
      <c r="D9105" s="85"/>
      <c r="E9105" s="85"/>
      <c r="F9105" s="85"/>
      <c r="G9105" s="85"/>
      <c r="H9105" s="85"/>
    </row>
    <row r="9106" spans="1:8">
      <c r="A9106" s="85"/>
      <c r="B9106" s="85"/>
      <c r="C9106" s="85"/>
      <c r="D9106" s="85"/>
      <c r="E9106" s="85"/>
      <c r="F9106" s="85"/>
      <c r="G9106" s="85"/>
      <c r="H9106" s="85"/>
    </row>
    <row r="9107" spans="1:8">
      <c r="A9107" s="85"/>
      <c r="B9107" s="85"/>
      <c r="C9107" s="85"/>
      <c r="D9107" s="85"/>
      <c r="E9107" s="85"/>
      <c r="F9107" s="85"/>
      <c r="G9107" s="85"/>
      <c r="H9107" s="85"/>
    </row>
    <row r="9108" spans="1:8">
      <c r="A9108" s="85"/>
      <c r="B9108" s="85"/>
      <c r="C9108" s="85"/>
      <c r="D9108" s="85"/>
      <c r="E9108" s="85"/>
      <c r="F9108" s="85"/>
      <c r="G9108" s="85"/>
      <c r="H9108" s="85"/>
    </row>
    <row r="9109" spans="1:8">
      <c r="A9109" s="85"/>
      <c r="B9109" s="85"/>
      <c r="C9109" s="85"/>
      <c r="D9109" s="85"/>
      <c r="E9109" s="85"/>
      <c r="F9109" s="85"/>
      <c r="G9109" s="85"/>
      <c r="H9109" s="85"/>
    </row>
    <row r="9110" spans="1:8">
      <c r="A9110" s="85"/>
      <c r="B9110" s="85"/>
      <c r="C9110" s="85"/>
      <c r="D9110" s="85"/>
      <c r="E9110" s="85"/>
      <c r="F9110" s="85"/>
      <c r="G9110" s="85"/>
      <c r="H9110" s="85"/>
    </row>
    <row r="9111" spans="1:8">
      <c r="A9111" s="85"/>
      <c r="B9111" s="85"/>
      <c r="C9111" s="85"/>
      <c r="D9111" s="85"/>
      <c r="E9111" s="85"/>
      <c r="F9111" s="85"/>
      <c r="G9111" s="85"/>
      <c r="H9111" s="85"/>
    </row>
    <row r="9112" spans="1:8">
      <c r="A9112" s="85"/>
      <c r="B9112" s="85"/>
      <c r="C9112" s="85"/>
      <c r="D9112" s="85"/>
      <c r="E9112" s="85"/>
      <c r="F9112" s="85"/>
      <c r="G9112" s="85"/>
      <c r="H9112" s="85"/>
    </row>
    <row r="9113" spans="1:8">
      <c r="A9113" s="85"/>
      <c r="B9113" s="85"/>
      <c r="C9113" s="85"/>
      <c r="D9113" s="85"/>
      <c r="E9113" s="85"/>
      <c r="F9113" s="85"/>
      <c r="G9113" s="85"/>
      <c r="H9113" s="85"/>
    </row>
    <row r="9114" spans="1:8">
      <c r="A9114" s="85"/>
      <c r="B9114" s="85"/>
      <c r="C9114" s="85"/>
      <c r="D9114" s="85"/>
      <c r="E9114" s="85"/>
      <c r="F9114" s="85"/>
      <c r="G9114" s="85"/>
      <c r="H9114" s="85"/>
    </row>
    <row r="9115" spans="1:8">
      <c r="A9115" s="85"/>
      <c r="B9115" s="85"/>
      <c r="C9115" s="85"/>
      <c r="D9115" s="85"/>
      <c r="E9115" s="85"/>
      <c r="F9115" s="85"/>
      <c r="G9115" s="85"/>
      <c r="H9115" s="85"/>
    </row>
    <row r="9116" spans="1:8">
      <c r="A9116" s="85"/>
      <c r="B9116" s="85"/>
      <c r="C9116" s="85"/>
      <c r="D9116" s="85"/>
      <c r="E9116" s="85"/>
      <c r="F9116" s="85"/>
      <c r="G9116" s="85"/>
      <c r="H9116" s="85"/>
    </row>
    <row r="9117" spans="1:8">
      <c r="A9117" s="85"/>
      <c r="B9117" s="85"/>
      <c r="C9117" s="85"/>
      <c r="D9117" s="85"/>
      <c r="E9117" s="85"/>
      <c r="F9117" s="85"/>
      <c r="G9117" s="85"/>
      <c r="H9117" s="85"/>
    </row>
    <row r="9118" spans="1:8">
      <c r="A9118" s="85"/>
      <c r="B9118" s="85"/>
      <c r="C9118" s="85"/>
      <c r="D9118" s="85"/>
      <c r="E9118" s="85"/>
      <c r="F9118" s="85"/>
      <c r="G9118" s="85"/>
      <c r="H9118" s="85"/>
    </row>
    <row r="9119" spans="1:8">
      <c r="A9119" s="85"/>
      <c r="B9119" s="85"/>
      <c r="C9119" s="85"/>
      <c r="D9119" s="85"/>
      <c r="E9119" s="85"/>
      <c r="F9119" s="85"/>
      <c r="G9119" s="85"/>
      <c r="H9119" s="85"/>
    </row>
    <row r="9120" spans="1:8">
      <c r="A9120" s="85"/>
      <c r="B9120" s="85"/>
      <c r="C9120" s="85"/>
      <c r="D9120" s="85"/>
      <c r="E9120" s="85"/>
      <c r="F9120" s="85"/>
      <c r="G9120" s="85"/>
      <c r="H9120" s="85"/>
    </row>
    <row r="9121" spans="1:8">
      <c r="A9121" s="85"/>
      <c r="B9121" s="85"/>
      <c r="C9121" s="85"/>
      <c r="D9121" s="85"/>
      <c r="E9121" s="85"/>
      <c r="F9121" s="85"/>
      <c r="G9121" s="85"/>
      <c r="H9121" s="85"/>
    </row>
    <row r="9122" spans="1:8">
      <c r="A9122" s="85"/>
      <c r="B9122" s="85"/>
      <c r="C9122" s="85"/>
      <c r="D9122" s="85"/>
      <c r="E9122" s="85"/>
      <c r="F9122" s="85"/>
      <c r="G9122" s="85"/>
      <c r="H9122" s="85"/>
    </row>
    <row r="9123" spans="1:8">
      <c r="A9123" s="85"/>
      <c r="B9123" s="85"/>
      <c r="C9123" s="85"/>
      <c r="D9123" s="85"/>
      <c r="E9123" s="85"/>
      <c r="F9123" s="85"/>
      <c r="G9123" s="85"/>
      <c r="H9123" s="85"/>
    </row>
    <row r="9124" spans="1:8">
      <c r="A9124" s="85"/>
      <c r="B9124" s="85"/>
      <c r="C9124" s="85"/>
      <c r="D9124" s="85"/>
      <c r="E9124" s="85"/>
      <c r="F9124" s="85"/>
      <c r="G9124" s="85"/>
      <c r="H9124" s="85"/>
    </row>
    <row r="9125" spans="1:8">
      <c r="A9125" s="85"/>
      <c r="B9125" s="85"/>
      <c r="C9125" s="85"/>
      <c r="D9125" s="85"/>
      <c r="E9125" s="85"/>
      <c r="F9125" s="85"/>
      <c r="G9125" s="85"/>
      <c r="H9125" s="85"/>
    </row>
    <row r="9126" spans="1:8">
      <c r="A9126" s="85"/>
      <c r="B9126" s="85"/>
      <c r="C9126" s="85"/>
      <c r="D9126" s="85"/>
      <c r="E9126" s="85"/>
      <c r="F9126" s="85"/>
      <c r="G9126" s="85"/>
      <c r="H9126" s="85"/>
    </row>
    <row r="9127" spans="1:8">
      <c r="A9127" s="85"/>
      <c r="B9127" s="85"/>
      <c r="C9127" s="85"/>
      <c r="D9127" s="85"/>
      <c r="E9127" s="85"/>
      <c r="F9127" s="85"/>
      <c r="G9127" s="85"/>
      <c r="H9127" s="85"/>
    </row>
    <row r="9128" spans="1:8">
      <c r="A9128" s="85"/>
      <c r="B9128" s="85"/>
      <c r="C9128" s="85"/>
      <c r="D9128" s="85"/>
      <c r="E9128" s="85"/>
      <c r="F9128" s="85"/>
      <c r="G9128" s="85"/>
      <c r="H9128" s="85"/>
    </row>
    <row r="9129" spans="1:8">
      <c r="A9129" s="85"/>
      <c r="B9129" s="85"/>
      <c r="C9129" s="85"/>
      <c r="D9129" s="85"/>
      <c r="E9129" s="85"/>
      <c r="F9129" s="85"/>
      <c r="G9129" s="85"/>
      <c r="H9129" s="85"/>
    </row>
    <row r="9130" spans="1:8">
      <c r="A9130" s="85"/>
      <c r="B9130" s="85"/>
      <c r="C9130" s="85"/>
      <c r="D9130" s="85"/>
      <c r="E9130" s="85"/>
      <c r="F9130" s="85"/>
      <c r="G9130" s="85"/>
      <c r="H9130" s="85"/>
    </row>
    <row r="9131" spans="1:8">
      <c r="A9131" s="85"/>
      <c r="B9131" s="85"/>
      <c r="C9131" s="85"/>
      <c r="D9131" s="85"/>
      <c r="E9131" s="85"/>
      <c r="F9131" s="85"/>
      <c r="G9131" s="85"/>
      <c r="H9131" s="85"/>
    </row>
    <row r="9132" spans="1:8">
      <c r="A9132" s="85"/>
      <c r="B9132" s="85"/>
      <c r="C9132" s="85"/>
      <c r="D9132" s="85"/>
      <c r="E9132" s="85"/>
      <c r="F9132" s="85"/>
      <c r="G9132" s="85"/>
      <c r="H9132" s="85"/>
    </row>
    <row r="9133" spans="1:8">
      <c r="A9133" s="85"/>
      <c r="B9133" s="85"/>
      <c r="C9133" s="85"/>
      <c r="D9133" s="85"/>
      <c r="E9133" s="85"/>
      <c r="F9133" s="85"/>
      <c r="G9133" s="85"/>
      <c r="H9133" s="85"/>
    </row>
    <row r="9134" spans="1:8">
      <c r="A9134" s="85"/>
      <c r="B9134" s="85"/>
      <c r="C9134" s="85"/>
      <c r="D9134" s="85"/>
      <c r="E9134" s="85"/>
      <c r="F9134" s="85"/>
      <c r="G9134" s="85"/>
      <c r="H9134" s="85"/>
    </row>
    <row r="9135" spans="1:8">
      <c r="A9135" s="85"/>
      <c r="B9135" s="85"/>
      <c r="C9135" s="85"/>
      <c r="D9135" s="85"/>
      <c r="E9135" s="85"/>
      <c r="F9135" s="85"/>
      <c r="G9135" s="85"/>
      <c r="H9135" s="85"/>
    </row>
    <row r="9136" spans="1:8">
      <c r="A9136" s="85"/>
      <c r="B9136" s="85"/>
      <c r="C9136" s="85"/>
      <c r="D9136" s="85"/>
      <c r="E9136" s="85"/>
      <c r="F9136" s="85"/>
      <c r="G9136" s="85"/>
      <c r="H9136" s="85"/>
    </row>
    <row r="9137" spans="1:8">
      <c r="A9137" s="85"/>
      <c r="B9137" s="85"/>
      <c r="C9137" s="85"/>
      <c r="D9137" s="85"/>
      <c r="E9137" s="85"/>
      <c r="F9137" s="85"/>
      <c r="G9137" s="85"/>
      <c r="H9137" s="85"/>
    </row>
    <row r="9138" spans="1:8">
      <c r="A9138" s="85"/>
      <c r="B9138" s="85"/>
      <c r="C9138" s="85"/>
      <c r="D9138" s="85"/>
      <c r="E9138" s="85"/>
      <c r="F9138" s="85"/>
      <c r="G9138" s="85"/>
      <c r="H9138" s="85"/>
    </row>
    <row r="9139" spans="1:8">
      <c r="A9139" s="85"/>
      <c r="B9139" s="85"/>
      <c r="C9139" s="85"/>
      <c r="D9139" s="85"/>
      <c r="E9139" s="85"/>
      <c r="F9139" s="85"/>
      <c r="G9139" s="85"/>
      <c r="H9139" s="85"/>
    </row>
    <row r="9140" spans="1:8">
      <c r="A9140" s="85"/>
      <c r="B9140" s="85"/>
      <c r="C9140" s="85"/>
      <c r="D9140" s="85"/>
      <c r="E9140" s="85"/>
      <c r="F9140" s="85"/>
      <c r="G9140" s="85"/>
      <c r="H9140" s="85"/>
    </row>
    <row r="9141" spans="1:8">
      <c r="A9141" s="85"/>
      <c r="B9141" s="85"/>
      <c r="C9141" s="85"/>
      <c r="D9141" s="85"/>
      <c r="E9141" s="85"/>
      <c r="F9141" s="85"/>
      <c r="G9141" s="85"/>
      <c r="H9141" s="85"/>
    </row>
    <row r="9142" spans="1:8">
      <c r="A9142" s="85"/>
      <c r="B9142" s="85"/>
      <c r="C9142" s="85"/>
      <c r="D9142" s="85"/>
      <c r="E9142" s="85"/>
      <c r="F9142" s="85"/>
      <c r="G9142" s="85"/>
      <c r="H9142" s="85"/>
    </row>
    <row r="9143" spans="1:8">
      <c r="A9143" s="85"/>
      <c r="B9143" s="85"/>
      <c r="C9143" s="85"/>
      <c r="D9143" s="85"/>
      <c r="E9143" s="85"/>
      <c r="F9143" s="85"/>
      <c r="G9143" s="85"/>
      <c r="H9143" s="85"/>
    </row>
    <row r="9144" spans="1:8">
      <c r="A9144" s="85"/>
      <c r="B9144" s="85"/>
      <c r="C9144" s="85"/>
      <c r="D9144" s="85"/>
      <c r="E9144" s="85"/>
      <c r="F9144" s="85"/>
      <c r="G9144" s="85"/>
      <c r="H9144" s="85"/>
    </row>
    <row r="9145" spans="1:8">
      <c r="A9145" s="85"/>
      <c r="B9145" s="85"/>
      <c r="C9145" s="85"/>
      <c r="D9145" s="85"/>
      <c r="E9145" s="85"/>
      <c r="F9145" s="85"/>
      <c r="G9145" s="85"/>
      <c r="H9145" s="85"/>
    </row>
    <row r="9146" spans="1:8">
      <c r="A9146" s="85"/>
      <c r="B9146" s="85"/>
      <c r="C9146" s="85"/>
      <c r="D9146" s="85"/>
      <c r="E9146" s="85"/>
      <c r="F9146" s="85"/>
      <c r="G9146" s="85"/>
      <c r="H9146" s="85"/>
    </row>
    <row r="9147" spans="1:8">
      <c r="A9147" s="85"/>
      <c r="B9147" s="85"/>
      <c r="C9147" s="85"/>
      <c r="D9147" s="85"/>
      <c r="E9147" s="85"/>
      <c r="F9147" s="85"/>
      <c r="G9147" s="85"/>
      <c r="H9147" s="85"/>
    </row>
    <row r="9148" spans="1:8">
      <c r="A9148" s="85"/>
      <c r="B9148" s="85"/>
      <c r="C9148" s="85"/>
      <c r="D9148" s="85"/>
      <c r="E9148" s="85"/>
      <c r="F9148" s="85"/>
      <c r="G9148" s="85"/>
      <c r="H9148" s="85"/>
    </row>
    <row r="9149" spans="1:8">
      <c r="A9149" s="85"/>
      <c r="B9149" s="85"/>
      <c r="C9149" s="85"/>
      <c r="D9149" s="85"/>
      <c r="E9149" s="85"/>
      <c r="F9149" s="85"/>
      <c r="G9149" s="85"/>
      <c r="H9149" s="85"/>
    </row>
    <row r="9150" spans="1:8">
      <c r="A9150" s="85"/>
      <c r="B9150" s="85"/>
      <c r="C9150" s="85"/>
      <c r="D9150" s="85"/>
      <c r="E9150" s="85"/>
      <c r="F9150" s="85"/>
      <c r="G9150" s="85"/>
      <c r="H9150" s="85"/>
    </row>
    <row r="9151" spans="1:8">
      <c r="A9151" s="85"/>
      <c r="B9151" s="85"/>
      <c r="C9151" s="85"/>
      <c r="D9151" s="85"/>
      <c r="E9151" s="85"/>
      <c r="F9151" s="85"/>
      <c r="G9151" s="85"/>
      <c r="H9151" s="85"/>
    </row>
    <row r="9152" spans="1:8">
      <c r="A9152" s="85"/>
      <c r="B9152" s="85"/>
      <c r="C9152" s="85"/>
      <c r="D9152" s="85"/>
      <c r="E9152" s="85"/>
      <c r="F9152" s="85"/>
      <c r="G9152" s="85"/>
      <c r="H9152" s="85"/>
    </row>
    <row r="9153" spans="1:8">
      <c r="A9153" s="85"/>
      <c r="B9153" s="85"/>
      <c r="C9153" s="85"/>
      <c r="D9153" s="85"/>
      <c r="E9153" s="85"/>
      <c r="F9153" s="85"/>
      <c r="G9153" s="85"/>
      <c r="H9153" s="85"/>
    </row>
    <row r="9154" spans="1:8">
      <c r="A9154" s="85"/>
      <c r="B9154" s="85"/>
      <c r="C9154" s="85"/>
      <c r="D9154" s="85"/>
      <c r="E9154" s="85"/>
      <c r="F9154" s="85"/>
      <c r="G9154" s="85"/>
      <c r="H9154" s="85"/>
    </row>
    <row r="9155" spans="1:8">
      <c r="A9155" s="85"/>
      <c r="B9155" s="85"/>
      <c r="C9155" s="85"/>
      <c r="D9155" s="85"/>
      <c r="E9155" s="85"/>
      <c r="F9155" s="85"/>
      <c r="G9155" s="85"/>
      <c r="H9155" s="85"/>
    </row>
    <row r="9156" spans="1:8">
      <c r="A9156" s="85"/>
      <c r="B9156" s="85"/>
      <c r="C9156" s="85"/>
      <c r="D9156" s="85"/>
      <c r="E9156" s="85"/>
      <c r="F9156" s="85"/>
      <c r="G9156" s="85"/>
      <c r="H9156" s="85"/>
    </row>
    <row r="9157" spans="1:8">
      <c r="A9157" s="85"/>
      <c r="B9157" s="85"/>
      <c r="C9157" s="85"/>
      <c r="D9157" s="85"/>
      <c r="E9157" s="85"/>
      <c r="F9157" s="85"/>
      <c r="G9157" s="85"/>
      <c r="H9157" s="85"/>
    </row>
    <row r="9158" spans="1:8">
      <c r="A9158" s="85"/>
      <c r="B9158" s="85"/>
      <c r="C9158" s="85"/>
      <c r="D9158" s="85"/>
      <c r="E9158" s="85"/>
      <c r="F9158" s="85"/>
      <c r="G9158" s="85"/>
      <c r="H9158" s="85"/>
    </row>
    <row r="9159" spans="1:8">
      <c r="A9159" s="85"/>
      <c r="B9159" s="85"/>
      <c r="C9159" s="85"/>
      <c r="D9159" s="85"/>
      <c r="E9159" s="85"/>
      <c r="F9159" s="85"/>
      <c r="G9159" s="85"/>
      <c r="H9159" s="85"/>
    </row>
    <row r="9160" spans="1:8">
      <c r="A9160" s="85"/>
      <c r="B9160" s="85"/>
      <c r="C9160" s="85"/>
      <c r="D9160" s="85"/>
      <c r="E9160" s="85"/>
      <c r="F9160" s="85"/>
      <c r="G9160" s="85"/>
      <c r="H9160" s="85"/>
    </row>
    <row r="9161" spans="1:8">
      <c r="A9161" s="85"/>
      <c r="B9161" s="85"/>
      <c r="C9161" s="85"/>
      <c r="D9161" s="85"/>
      <c r="E9161" s="85"/>
      <c r="F9161" s="85"/>
      <c r="G9161" s="85"/>
      <c r="H9161" s="85"/>
    </row>
    <row r="9162" spans="1:8">
      <c r="A9162" s="85"/>
      <c r="B9162" s="85"/>
      <c r="C9162" s="85"/>
      <c r="D9162" s="85"/>
      <c r="E9162" s="85"/>
      <c r="F9162" s="85"/>
      <c r="G9162" s="85"/>
      <c r="H9162" s="85"/>
    </row>
    <row r="9163" spans="1:8">
      <c r="A9163" s="85"/>
      <c r="B9163" s="85"/>
      <c r="C9163" s="85"/>
      <c r="D9163" s="85"/>
      <c r="E9163" s="85"/>
      <c r="F9163" s="85"/>
      <c r="G9163" s="85"/>
      <c r="H9163" s="85"/>
    </row>
    <row r="9164" spans="1:8">
      <c r="A9164" s="85"/>
      <c r="B9164" s="85"/>
      <c r="C9164" s="85"/>
      <c r="D9164" s="85"/>
      <c r="E9164" s="85"/>
      <c r="F9164" s="85"/>
      <c r="G9164" s="85"/>
      <c r="H9164" s="85"/>
    </row>
    <row r="9165" spans="1:8">
      <c r="A9165" s="85"/>
      <c r="B9165" s="85"/>
      <c r="C9165" s="85"/>
      <c r="D9165" s="85"/>
      <c r="E9165" s="85"/>
      <c r="F9165" s="85"/>
      <c r="G9165" s="85"/>
      <c r="H9165" s="85"/>
    </row>
    <row r="9166" spans="1:8">
      <c r="A9166" s="85"/>
      <c r="B9166" s="85"/>
      <c r="C9166" s="85"/>
      <c r="D9166" s="85"/>
      <c r="E9166" s="85"/>
      <c r="F9166" s="85"/>
      <c r="G9166" s="85"/>
      <c r="H9166" s="85"/>
    </row>
    <row r="9167" spans="1:8">
      <c r="A9167" s="85"/>
      <c r="B9167" s="85"/>
      <c r="C9167" s="85"/>
      <c r="D9167" s="85"/>
      <c r="E9167" s="85"/>
      <c r="F9167" s="85"/>
      <c r="G9167" s="85"/>
      <c r="H9167" s="85"/>
    </row>
    <row r="9168" spans="1:8">
      <c r="A9168" s="85"/>
      <c r="B9168" s="85"/>
      <c r="C9168" s="85"/>
      <c r="D9168" s="85"/>
      <c r="E9168" s="85"/>
      <c r="F9168" s="85"/>
      <c r="G9168" s="85"/>
      <c r="H9168" s="85"/>
    </row>
    <row r="9169" spans="1:8">
      <c r="A9169" s="85"/>
      <c r="B9169" s="85"/>
      <c r="C9169" s="85"/>
      <c r="D9169" s="85"/>
      <c r="E9169" s="85"/>
      <c r="F9169" s="85"/>
      <c r="G9169" s="85"/>
      <c r="H9169" s="85"/>
    </row>
    <row r="9170" spans="1:8">
      <c r="A9170" s="85"/>
      <c r="B9170" s="85"/>
      <c r="C9170" s="85"/>
      <c r="D9170" s="85"/>
      <c r="E9170" s="85"/>
      <c r="F9170" s="85"/>
      <c r="G9170" s="85"/>
      <c r="H9170" s="85"/>
    </row>
    <row r="9171" spans="1:8">
      <c r="A9171" s="85"/>
      <c r="B9171" s="85"/>
      <c r="C9171" s="85"/>
      <c r="D9171" s="85"/>
      <c r="E9171" s="85"/>
      <c r="F9171" s="85"/>
      <c r="G9171" s="85"/>
      <c r="H9171" s="85"/>
    </row>
    <row r="9172" spans="1:8">
      <c r="A9172" s="85"/>
      <c r="B9172" s="85"/>
      <c r="C9172" s="85"/>
      <c r="D9172" s="85"/>
      <c r="E9172" s="85"/>
      <c r="F9172" s="85"/>
      <c r="G9172" s="85"/>
      <c r="H9172" s="85"/>
    </row>
    <row r="9173" spans="1:8">
      <c r="A9173" s="85"/>
      <c r="B9173" s="85"/>
      <c r="C9173" s="85"/>
      <c r="D9173" s="85"/>
      <c r="E9173" s="85"/>
      <c r="F9173" s="85"/>
      <c r="G9173" s="85"/>
      <c r="H9173" s="85"/>
    </row>
    <row r="9174" spans="1:8">
      <c r="A9174" s="85"/>
      <c r="B9174" s="85"/>
      <c r="C9174" s="85"/>
      <c r="D9174" s="85"/>
      <c r="E9174" s="85"/>
      <c r="F9174" s="85"/>
      <c r="G9174" s="85"/>
      <c r="H9174" s="85"/>
    </row>
    <row r="9175" spans="1:8">
      <c r="A9175" s="85"/>
      <c r="B9175" s="85"/>
      <c r="C9175" s="85"/>
      <c r="D9175" s="85"/>
      <c r="E9175" s="85"/>
      <c r="F9175" s="85"/>
      <c r="G9175" s="85"/>
      <c r="H9175" s="85"/>
    </row>
    <row r="9176" spans="1:8">
      <c r="A9176" s="85"/>
      <c r="B9176" s="85"/>
      <c r="C9176" s="85"/>
      <c r="D9176" s="85"/>
      <c r="E9176" s="85"/>
      <c r="F9176" s="85"/>
      <c r="G9176" s="85"/>
      <c r="H9176" s="85"/>
    </row>
    <row r="9177" spans="1:8">
      <c r="A9177" s="85"/>
      <c r="B9177" s="85"/>
      <c r="C9177" s="85"/>
      <c r="D9177" s="85"/>
      <c r="E9177" s="85"/>
      <c r="F9177" s="85"/>
      <c r="G9177" s="85"/>
      <c r="H9177" s="85"/>
    </row>
    <row r="9178" spans="1:8">
      <c r="A9178" s="85"/>
      <c r="B9178" s="85"/>
      <c r="C9178" s="85"/>
      <c r="D9178" s="85"/>
      <c r="E9178" s="85"/>
      <c r="F9178" s="85"/>
      <c r="G9178" s="85"/>
      <c r="H9178" s="85"/>
    </row>
    <row r="9179" spans="1:8">
      <c r="A9179" s="85"/>
      <c r="B9179" s="85"/>
      <c r="C9179" s="85"/>
      <c r="D9179" s="85"/>
      <c r="E9179" s="85"/>
      <c r="F9179" s="85"/>
      <c r="G9179" s="85"/>
      <c r="H9179" s="85"/>
    </row>
    <row r="9180" spans="1:8">
      <c r="A9180" s="85"/>
      <c r="B9180" s="85"/>
      <c r="C9180" s="85"/>
      <c r="D9180" s="85"/>
      <c r="E9180" s="85"/>
      <c r="F9180" s="85"/>
      <c r="G9180" s="85"/>
      <c r="H9180" s="85"/>
    </row>
    <row r="9181" spans="1:8">
      <c r="A9181" s="85"/>
      <c r="B9181" s="85"/>
      <c r="C9181" s="85"/>
      <c r="D9181" s="85"/>
      <c r="E9181" s="85"/>
      <c r="F9181" s="85"/>
      <c r="G9181" s="85"/>
      <c r="H9181" s="85"/>
    </row>
    <row r="9182" spans="1:8">
      <c r="A9182" s="85"/>
      <c r="B9182" s="85"/>
      <c r="C9182" s="85"/>
      <c r="D9182" s="85"/>
      <c r="E9182" s="85"/>
      <c r="F9182" s="85"/>
      <c r="G9182" s="85"/>
      <c r="H9182" s="85"/>
    </row>
    <row r="9183" spans="1:8">
      <c r="A9183" s="85"/>
      <c r="B9183" s="85"/>
      <c r="C9183" s="85"/>
      <c r="D9183" s="85"/>
      <c r="E9183" s="85"/>
      <c r="F9183" s="85"/>
      <c r="G9183" s="85"/>
      <c r="H9183" s="85"/>
    </row>
    <row r="9184" spans="1:8">
      <c r="A9184" s="85"/>
      <c r="B9184" s="85"/>
      <c r="C9184" s="85"/>
      <c r="D9184" s="85"/>
      <c r="E9184" s="85"/>
      <c r="F9184" s="85"/>
      <c r="G9184" s="85"/>
      <c r="H9184" s="85"/>
    </row>
    <row r="9185" spans="1:8">
      <c r="A9185" s="85"/>
      <c r="B9185" s="85"/>
      <c r="C9185" s="85"/>
      <c r="D9185" s="85"/>
      <c r="E9185" s="85"/>
      <c r="F9185" s="85"/>
      <c r="G9185" s="85"/>
      <c r="H9185" s="85"/>
    </row>
    <row r="9186" spans="1:8">
      <c r="A9186" s="85"/>
      <c r="B9186" s="85"/>
      <c r="C9186" s="85"/>
      <c r="D9186" s="85"/>
      <c r="E9186" s="85"/>
      <c r="F9186" s="85"/>
      <c r="G9186" s="85"/>
      <c r="H9186" s="85"/>
    </row>
    <row r="9187" spans="1:8">
      <c r="A9187" s="85"/>
      <c r="B9187" s="85"/>
      <c r="C9187" s="85"/>
      <c r="D9187" s="85"/>
      <c r="E9187" s="85"/>
      <c r="F9187" s="85"/>
      <c r="G9187" s="85"/>
      <c r="H9187" s="85"/>
    </row>
    <row r="9188" spans="1:8">
      <c r="A9188" s="85"/>
      <c r="B9188" s="85"/>
      <c r="C9188" s="85"/>
      <c r="D9188" s="85"/>
      <c r="E9188" s="85"/>
      <c r="F9188" s="85"/>
      <c r="G9188" s="85"/>
      <c r="H9188" s="85"/>
    </row>
    <row r="9189" spans="1:8">
      <c r="A9189" s="85"/>
      <c r="B9189" s="85"/>
      <c r="C9189" s="85"/>
      <c r="D9189" s="85"/>
      <c r="E9189" s="85"/>
      <c r="F9189" s="85"/>
      <c r="G9189" s="85"/>
      <c r="H9189" s="85"/>
    </row>
    <row r="9190" spans="1:8">
      <c r="A9190" s="85"/>
      <c r="B9190" s="85"/>
      <c r="C9190" s="85"/>
      <c r="D9190" s="85"/>
      <c r="E9190" s="85"/>
      <c r="F9190" s="85"/>
      <c r="G9190" s="85"/>
      <c r="H9190" s="85"/>
    </row>
    <row r="9191" spans="1:8">
      <c r="A9191" s="85"/>
      <c r="B9191" s="85"/>
      <c r="C9191" s="85"/>
      <c r="D9191" s="85"/>
      <c r="E9191" s="85"/>
      <c r="F9191" s="85"/>
      <c r="G9191" s="85"/>
      <c r="H9191" s="85"/>
    </row>
    <row r="9192" spans="1:8">
      <c r="A9192" s="85"/>
      <c r="B9192" s="85"/>
      <c r="C9192" s="85"/>
      <c r="D9192" s="85"/>
      <c r="E9192" s="85"/>
      <c r="F9192" s="85"/>
      <c r="G9192" s="85"/>
      <c r="H9192" s="85"/>
    </row>
    <row r="9193" spans="1:8">
      <c r="A9193" s="85"/>
      <c r="B9193" s="85"/>
      <c r="C9193" s="85"/>
      <c r="D9193" s="85"/>
      <c r="E9193" s="85"/>
      <c r="F9193" s="85"/>
      <c r="G9193" s="85"/>
      <c r="H9193" s="85"/>
    </row>
    <row r="9194" spans="1:8">
      <c r="A9194" s="85"/>
      <c r="B9194" s="85"/>
      <c r="C9194" s="85"/>
      <c r="D9194" s="85"/>
      <c r="E9194" s="85"/>
      <c r="F9194" s="85"/>
      <c r="G9194" s="85"/>
      <c r="H9194" s="85"/>
    </row>
    <row r="9195" spans="1:8">
      <c r="A9195" s="85"/>
      <c r="B9195" s="85"/>
      <c r="C9195" s="85"/>
      <c r="D9195" s="85"/>
      <c r="E9195" s="85"/>
      <c r="F9195" s="85"/>
      <c r="G9195" s="85"/>
      <c r="H9195" s="85"/>
    </row>
    <row r="9196" spans="1:8">
      <c r="A9196" s="85"/>
      <c r="B9196" s="85"/>
      <c r="C9196" s="85"/>
      <c r="D9196" s="85"/>
      <c r="E9196" s="85"/>
      <c r="F9196" s="85"/>
      <c r="G9196" s="85"/>
      <c r="H9196" s="85"/>
    </row>
    <row r="9197" spans="1:8">
      <c r="A9197" s="85"/>
      <c r="B9197" s="85"/>
      <c r="C9197" s="85"/>
      <c r="D9197" s="85"/>
      <c r="E9197" s="85"/>
      <c r="F9197" s="85"/>
      <c r="G9197" s="85"/>
      <c r="H9197" s="85"/>
    </row>
    <row r="9198" spans="1:8">
      <c r="A9198" s="85"/>
      <c r="B9198" s="85"/>
      <c r="C9198" s="85"/>
      <c r="D9198" s="85"/>
      <c r="E9198" s="85"/>
      <c r="F9198" s="85"/>
      <c r="G9198" s="85"/>
      <c r="H9198" s="85"/>
    </row>
    <row r="9199" spans="1:8">
      <c r="A9199" s="85"/>
      <c r="B9199" s="85"/>
      <c r="C9199" s="85"/>
      <c r="D9199" s="85"/>
      <c r="E9199" s="85"/>
      <c r="F9199" s="85"/>
      <c r="G9199" s="85"/>
      <c r="H9199" s="85"/>
    </row>
    <row r="9200" spans="1:8">
      <c r="A9200" s="85"/>
      <c r="B9200" s="85"/>
      <c r="C9200" s="85"/>
      <c r="D9200" s="85"/>
      <c r="E9200" s="85"/>
      <c r="F9200" s="85"/>
      <c r="G9200" s="85"/>
      <c r="H9200" s="85"/>
    </row>
    <row r="9201" spans="1:8">
      <c r="A9201" s="85"/>
      <c r="B9201" s="85"/>
      <c r="C9201" s="85"/>
      <c r="D9201" s="85"/>
      <c r="E9201" s="85"/>
      <c r="F9201" s="85"/>
      <c r="G9201" s="85"/>
      <c r="H9201" s="85"/>
    </row>
    <row r="9202" spans="1:8">
      <c r="A9202" s="85"/>
      <c r="B9202" s="85"/>
      <c r="C9202" s="85"/>
      <c r="D9202" s="85"/>
      <c r="E9202" s="85"/>
      <c r="F9202" s="85"/>
      <c r="G9202" s="85"/>
      <c r="H9202" s="85"/>
    </row>
    <row r="9203" spans="1:8">
      <c r="A9203" s="85"/>
      <c r="B9203" s="85"/>
      <c r="C9203" s="85"/>
      <c r="D9203" s="85"/>
      <c r="E9203" s="85"/>
      <c r="F9203" s="85"/>
      <c r="G9203" s="85"/>
      <c r="H9203" s="85"/>
    </row>
    <row r="9204" spans="1:8">
      <c r="A9204" s="85"/>
      <c r="B9204" s="85"/>
      <c r="C9204" s="85"/>
      <c r="D9204" s="85"/>
      <c r="E9204" s="85"/>
      <c r="F9204" s="85"/>
      <c r="G9204" s="85"/>
      <c r="H9204" s="85"/>
    </row>
    <row r="9205" spans="1:8">
      <c r="A9205" s="85"/>
      <c r="B9205" s="85"/>
      <c r="C9205" s="85"/>
      <c r="D9205" s="85"/>
      <c r="E9205" s="85"/>
      <c r="F9205" s="85"/>
      <c r="G9205" s="85"/>
      <c r="H9205" s="85"/>
    </row>
    <row r="9206" spans="1:8">
      <c r="A9206" s="85"/>
      <c r="B9206" s="85"/>
      <c r="C9206" s="85"/>
      <c r="D9206" s="85"/>
      <c r="E9206" s="85"/>
      <c r="F9206" s="85"/>
      <c r="G9206" s="85"/>
      <c r="H9206" s="85"/>
    </row>
    <row r="9207" spans="1:8">
      <c r="A9207" s="85"/>
      <c r="B9207" s="85"/>
      <c r="C9207" s="85"/>
      <c r="D9207" s="85"/>
      <c r="E9207" s="85"/>
      <c r="F9207" s="85"/>
      <c r="G9207" s="85"/>
      <c r="H9207" s="85"/>
    </row>
    <row r="9208" spans="1:8">
      <c r="A9208" s="85"/>
      <c r="B9208" s="85"/>
      <c r="C9208" s="85"/>
      <c r="D9208" s="85"/>
      <c r="E9208" s="85"/>
      <c r="F9208" s="85"/>
      <c r="G9208" s="85"/>
      <c r="H9208" s="85"/>
    </row>
    <row r="9209" spans="1:8">
      <c r="A9209" s="85"/>
      <c r="B9209" s="85"/>
      <c r="C9209" s="85"/>
      <c r="D9209" s="85"/>
      <c r="E9209" s="85"/>
      <c r="F9209" s="85"/>
      <c r="G9209" s="85"/>
      <c r="H9209" s="85"/>
    </row>
    <row r="9210" spans="1:8">
      <c r="A9210" s="85"/>
      <c r="B9210" s="85"/>
      <c r="C9210" s="85"/>
      <c r="D9210" s="85"/>
      <c r="E9210" s="85"/>
      <c r="F9210" s="85"/>
      <c r="G9210" s="85"/>
      <c r="H9210" s="85"/>
    </row>
    <row r="9211" spans="1:8">
      <c r="A9211" s="85"/>
      <c r="B9211" s="85"/>
      <c r="C9211" s="85"/>
      <c r="D9211" s="85"/>
      <c r="E9211" s="85"/>
      <c r="F9211" s="85"/>
      <c r="G9211" s="85"/>
      <c r="H9211" s="85"/>
    </row>
    <row r="9212" spans="1:8">
      <c r="A9212" s="85"/>
      <c r="B9212" s="85"/>
      <c r="C9212" s="85"/>
      <c r="D9212" s="85"/>
      <c r="E9212" s="85"/>
      <c r="F9212" s="85"/>
      <c r="G9212" s="85"/>
      <c r="H9212" s="85"/>
    </row>
    <row r="9213" spans="1:8">
      <c r="A9213" s="85"/>
      <c r="B9213" s="85"/>
      <c r="C9213" s="85"/>
      <c r="D9213" s="85"/>
      <c r="E9213" s="85"/>
      <c r="F9213" s="85"/>
      <c r="G9213" s="85"/>
      <c r="H9213" s="85"/>
    </row>
    <row r="9214" spans="1:8">
      <c r="A9214" s="85"/>
      <c r="B9214" s="85"/>
      <c r="C9214" s="85"/>
      <c r="D9214" s="85"/>
      <c r="E9214" s="85"/>
      <c r="F9214" s="85"/>
      <c r="G9214" s="85"/>
      <c r="H9214" s="85"/>
    </row>
    <row r="9215" spans="1:8">
      <c r="A9215" s="85"/>
      <c r="B9215" s="85"/>
      <c r="C9215" s="85"/>
      <c r="D9215" s="85"/>
      <c r="E9215" s="85"/>
      <c r="F9215" s="85"/>
      <c r="G9215" s="85"/>
      <c r="H9215" s="85"/>
    </row>
    <row r="9216" spans="1:8">
      <c r="A9216" s="85"/>
      <c r="B9216" s="85"/>
      <c r="C9216" s="85"/>
      <c r="D9216" s="85"/>
      <c r="E9216" s="85"/>
      <c r="F9216" s="85"/>
      <c r="G9216" s="85"/>
      <c r="H9216" s="85"/>
    </row>
    <row r="9217" spans="1:8">
      <c r="A9217" s="85"/>
      <c r="B9217" s="85"/>
      <c r="C9217" s="85"/>
      <c r="D9217" s="85"/>
      <c r="E9217" s="85"/>
      <c r="F9217" s="85"/>
      <c r="G9217" s="85"/>
      <c r="H9217" s="85"/>
    </row>
    <row r="9218" spans="1:8">
      <c r="A9218" s="85"/>
      <c r="B9218" s="85"/>
      <c r="C9218" s="85"/>
      <c r="D9218" s="85"/>
      <c r="E9218" s="85"/>
      <c r="F9218" s="85"/>
      <c r="G9218" s="85"/>
      <c r="H9218" s="85"/>
    </row>
    <row r="9219" spans="1:8">
      <c r="A9219" s="85"/>
      <c r="B9219" s="85"/>
      <c r="C9219" s="85"/>
      <c r="D9219" s="85"/>
      <c r="E9219" s="85"/>
      <c r="F9219" s="85"/>
      <c r="G9219" s="85"/>
      <c r="H9219" s="85"/>
    </row>
    <row r="9220" spans="1:8">
      <c r="A9220" s="85"/>
      <c r="B9220" s="85"/>
      <c r="C9220" s="85"/>
      <c r="D9220" s="85"/>
      <c r="E9220" s="85"/>
      <c r="F9220" s="85"/>
      <c r="G9220" s="85"/>
      <c r="H9220" s="85"/>
    </row>
    <row r="9221" spans="1:8">
      <c r="A9221" s="85"/>
      <c r="B9221" s="85"/>
      <c r="C9221" s="85"/>
      <c r="D9221" s="85"/>
      <c r="E9221" s="85"/>
      <c r="F9221" s="85"/>
      <c r="G9221" s="85"/>
      <c r="H9221" s="85"/>
    </row>
    <row r="9222" spans="1:8">
      <c r="A9222" s="85"/>
      <c r="B9222" s="85"/>
      <c r="C9222" s="85"/>
      <c r="D9222" s="85"/>
      <c r="E9222" s="85"/>
      <c r="F9222" s="85"/>
      <c r="G9222" s="85"/>
      <c r="H9222" s="85"/>
    </row>
    <row r="9223" spans="1:8">
      <c r="A9223" s="85"/>
      <c r="B9223" s="85"/>
      <c r="C9223" s="85"/>
      <c r="D9223" s="85"/>
      <c r="E9223" s="85"/>
      <c r="F9223" s="85"/>
      <c r="G9223" s="85"/>
      <c r="H9223" s="85"/>
    </row>
    <row r="9224" spans="1:8">
      <c r="A9224" s="85"/>
      <c r="B9224" s="85"/>
      <c r="C9224" s="85"/>
      <c r="D9224" s="85"/>
      <c r="E9224" s="85"/>
      <c r="F9224" s="85"/>
      <c r="G9224" s="85"/>
      <c r="H9224" s="85"/>
    </row>
    <row r="9225" spans="1:8">
      <c r="A9225" s="85"/>
      <c r="B9225" s="85"/>
      <c r="C9225" s="85"/>
      <c r="D9225" s="85"/>
      <c r="E9225" s="85"/>
      <c r="F9225" s="85"/>
      <c r="G9225" s="85"/>
      <c r="H9225" s="85"/>
    </row>
    <row r="9226" spans="1:8">
      <c r="A9226" s="85"/>
      <c r="B9226" s="85"/>
      <c r="C9226" s="85"/>
      <c r="D9226" s="85"/>
      <c r="E9226" s="85"/>
      <c r="F9226" s="85"/>
      <c r="G9226" s="85"/>
      <c r="H9226" s="85"/>
    </row>
    <row r="9227" spans="1:8">
      <c r="A9227" s="85"/>
      <c r="B9227" s="85"/>
      <c r="C9227" s="85"/>
      <c r="D9227" s="85"/>
      <c r="E9227" s="85"/>
      <c r="F9227" s="85"/>
      <c r="G9227" s="85"/>
      <c r="H9227" s="85"/>
    </row>
    <row r="9228" spans="1:8">
      <c r="A9228" s="85"/>
      <c r="B9228" s="85"/>
      <c r="C9228" s="85"/>
      <c r="D9228" s="85"/>
      <c r="E9228" s="85"/>
      <c r="F9228" s="85"/>
      <c r="G9228" s="85"/>
      <c r="H9228" s="85"/>
    </row>
    <row r="9229" spans="1:8">
      <c r="A9229" s="85"/>
      <c r="B9229" s="85"/>
      <c r="C9229" s="85"/>
      <c r="D9229" s="85"/>
      <c r="E9229" s="85"/>
      <c r="F9229" s="85"/>
      <c r="G9229" s="85"/>
      <c r="H9229" s="85"/>
    </row>
    <row r="9230" spans="1:8">
      <c r="A9230" s="85"/>
      <c r="B9230" s="85"/>
      <c r="C9230" s="85"/>
      <c r="D9230" s="85"/>
      <c r="E9230" s="85"/>
      <c r="F9230" s="85"/>
      <c r="G9230" s="85"/>
      <c r="H9230" s="85"/>
    </row>
    <row r="9231" spans="1:8">
      <c r="A9231" s="85"/>
      <c r="B9231" s="85"/>
      <c r="C9231" s="85"/>
      <c r="D9231" s="85"/>
      <c r="E9231" s="85"/>
      <c r="F9231" s="85"/>
      <c r="G9231" s="85"/>
      <c r="H9231" s="85"/>
    </row>
    <row r="9232" spans="1:8">
      <c r="A9232" s="85"/>
      <c r="B9232" s="85"/>
      <c r="C9232" s="85"/>
      <c r="D9232" s="85"/>
      <c r="E9232" s="85"/>
      <c r="F9232" s="85"/>
      <c r="G9232" s="85"/>
      <c r="H9232" s="85"/>
    </row>
    <row r="9233" spans="1:8">
      <c r="A9233" s="85"/>
      <c r="B9233" s="85"/>
      <c r="C9233" s="85"/>
      <c r="D9233" s="85"/>
      <c r="E9233" s="85"/>
      <c r="F9233" s="85"/>
      <c r="G9233" s="85"/>
      <c r="H9233" s="85"/>
    </row>
    <row r="9234" spans="1:8">
      <c r="A9234" s="85"/>
      <c r="B9234" s="85"/>
      <c r="C9234" s="85"/>
      <c r="D9234" s="85"/>
      <c r="E9234" s="85"/>
      <c r="F9234" s="85"/>
      <c r="G9234" s="85"/>
      <c r="H9234" s="85"/>
    </row>
    <row r="9235" spans="1:8">
      <c r="A9235" s="85"/>
      <c r="B9235" s="85"/>
      <c r="C9235" s="85"/>
      <c r="D9235" s="85"/>
      <c r="E9235" s="85"/>
      <c r="F9235" s="85"/>
      <c r="G9235" s="85"/>
      <c r="H9235" s="85"/>
    </row>
    <row r="9236" spans="1:8">
      <c r="A9236" s="85"/>
      <c r="B9236" s="85"/>
      <c r="C9236" s="85"/>
      <c r="D9236" s="85"/>
      <c r="E9236" s="85"/>
      <c r="F9236" s="85"/>
      <c r="G9236" s="85"/>
      <c r="H9236" s="85"/>
    </row>
    <row r="9237" spans="1:8">
      <c r="A9237" s="85"/>
      <c r="B9237" s="85"/>
      <c r="C9237" s="85"/>
      <c r="D9237" s="85"/>
      <c r="E9237" s="85"/>
      <c r="F9237" s="85"/>
      <c r="G9237" s="85"/>
      <c r="H9237" s="85"/>
    </row>
    <row r="9238" spans="1:8">
      <c r="A9238" s="85"/>
      <c r="B9238" s="85"/>
      <c r="C9238" s="85"/>
      <c r="D9238" s="85"/>
      <c r="E9238" s="85"/>
      <c r="F9238" s="85"/>
      <c r="G9238" s="85"/>
      <c r="H9238" s="85"/>
    </row>
    <row r="9239" spans="1:8">
      <c r="A9239" s="85"/>
      <c r="B9239" s="85"/>
      <c r="C9239" s="85"/>
      <c r="D9239" s="85"/>
      <c r="E9239" s="85"/>
      <c r="F9239" s="85"/>
      <c r="G9239" s="85"/>
      <c r="H9239" s="85"/>
    </row>
    <row r="9240" spans="1:8">
      <c r="A9240" s="85"/>
      <c r="B9240" s="85"/>
      <c r="C9240" s="85"/>
      <c r="D9240" s="85"/>
      <c r="E9240" s="85"/>
      <c r="F9240" s="85"/>
      <c r="G9240" s="85"/>
      <c r="H9240" s="85"/>
    </row>
    <row r="9241" spans="1:8">
      <c r="A9241" s="85"/>
      <c r="B9241" s="85"/>
      <c r="C9241" s="85"/>
      <c r="D9241" s="85"/>
      <c r="E9241" s="85"/>
      <c r="F9241" s="85"/>
      <c r="G9241" s="85"/>
      <c r="H9241" s="85"/>
    </row>
    <row r="9242" spans="1:8">
      <c r="A9242" s="85"/>
      <c r="B9242" s="85"/>
      <c r="C9242" s="85"/>
      <c r="D9242" s="85"/>
      <c r="E9242" s="85"/>
      <c r="F9242" s="85"/>
      <c r="G9242" s="85"/>
      <c r="H9242" s="85"/>
    </row>
    <row r="9243" spans="1:8">
      <c r="A9243" s="85"/>
      <c r="B9243" s="85"/>
      <c r="C9243" s="85"/>
      <c r="D9243" s="85"/>
      <c r="E9243" s="85"/>
      <c r="F9243" s="85"/>
      <c r="G9243" s="85"/>
      <c r="H9243" s="85"/>
    </row>
    <row r="9244" spans="1:8">
      <c r="A9244" s="85"/>
      <c r="B9244" s="85"/>
      <c r="C9244" s="85"/>
      <c r="D9244" s="85"/>
      <c r="E9244" s="85"/>
      <c r="F9244" s="85"/>
      <c r="G9244" s="85"/>
      <c r="H9244" s="85"/>
    </row>
    <row r="9245" spans="1:8">
      <c r="A9245" s="85"/>
      <c r="B9245" s="85"/>
      <c r="C9245" s="85"/>
      <c r="D9245" s="85"/>
      <c r="E9245" s="85"/>
      <c r="F9245" s="85"/>
      <c r="G9245" s="85"/>
      <c r="H9245" s="85"/>
    </row>
    <row r="9246" spans="1:8">
      <c r="A9246" s="85"/>
      <c r="B9246" s="85"/>
      <c r="C9246" s="85"/>
      <c r="D9246" s="85"/>
      <c r="E9246" s="85"/>
      <c r="F9246" s="85"/>
      <c r="G9246" s="85"/>
      <c r="H9246" s="85"/>
    </row>
    <row r="9247" spans="1:8">
      <c r="A9247" s="85"/>
      <c r="B9247" s="85"/>
      <c r="C9247" s="85"/>
      <c r="D9247" s="85"/>
      <c r="E9247" s="85"/>
      <c r="F9247" s="85"/>
      <c r="G9247" s="85"/>
      <c r="H9247" s="85"/>
    </row>
    <row r="9248" spans="1:8">
      <c r="A9248" s="85"/>
      <c r="B9248" s="85"/>
      <c r="C9248" s="85"/>
      <c r="D9248" s="85"/>
      <c r="E9248" s="85"/>
      <c r="F9248" s="85"/>
      <c r="G9248" s="85"/>
      <c r="H9248" s="85"/>
    </row>
    <row r="9249" spans="1:8">
      <c r="A9249" s="85"/>
      <c r="B9249" s="85"/>
      <c r="C9249" s="85"/>
      <c r="D9249" s="85"/>
      <c r="E9249" s="85"/>
      <c r="F9249" s="85"/>
      <c r="G9249" s="85"/>
      <c r="H9249" s="85"/>
    </row>
    <row r="9250" spans="1:8">
      <c r="A9250" s="85"/>
      <c r="B9250" s="85"/>
      <c r="C9250" s="85"/>
      <c r="D9250" s="85"/>
      <c r="E9250" s="85"/>
      <c r="F9250" s="85"/>
      <c r="G9250" s="85"/>
      <c r="H9250" s="85"/>
    </row>
    <row r="9251" spans="1:8">
      <c r="A9251" s="85"/>
      <c r="B9251" s="85"/>
      <c r="C9251" s="85"/>
      <c r="D9251" s="85"/>
      <c r="E9251" s="85"/>
      <c r="F9251" s="85"/>
      <c r="G9251" s="85"/>
      <c r="H9251" s="85"/>
    </row>
    <row r="9252" spans="1:8">
      <c r="A9252" s="85"/>
      <c r="B9252" s="85"/>
      <c r="C9252" s="85"/>
      <c r="D9252" s="85"/>
      <c r="E9252" s="85"/>
      <c r="F9252" s="85"/>
      <c r="G9252" s="85"/>
      <c r="H9252" s="85"/>
    </row>
    <row r="9253" spans="1:8">
      <c r="A9253" s="85"/>
      <c r="B9253" s="85"/>
      <c r="C9253" s="85"/>
      <c r="D9253" s="85"/>
      <c r="E9253" s="85"/>
      <c r="F9253" s="85"/>
      <c r="G9253" s="85"/>
      <c r="H9253" s="85"/>
    </row>
    <row r="9254" spans="1:8">
      <c r="A9254" s="85"/>
      <c r="B9254" s="85"/>
      <c r="C9254" s="85"/>
      <c r="D9254" s="85"/>
      <c r="E9254" s="85"/>
      <c r="F9254" s="85"/>
      <c r="G9254" s="85"/>
      <c r="H9254" s="85"/>
    </row>
    <row r="9255" spans="1:8">
      <c r="A9255" s="85"/>
      <c r="B9255" s="85"/>
      <c r="C9255" s="85"/>
      <c r="D9255" s="85"/>
      <c r="E9255" s="85"/>
      <c r="F9255" s="85"/>
      <c r="G9255" s="85"/>
      <c r="H9255" s="85"/>
    </row>
    <row r="9256" spans="1:8">
      <c r="A9256" s="85"/>
      <c r="B9256" s="85"/>
      <c r="C9256" s="85"/>
      <c r="D9256" s="85"/>
      <c r="E9256" s="85"/>
      <c r="F9256" s="85"/>
      <c r="G9256" s="85"/>
      <c r="H9256" s="85"/>
    </row>
    <row r="9257" spans="1:8">
      <c r="A9257" s="85"/>
      <c r="B9257" s="85"/>
      <c r="C9257" s="85"/>
      <c r="D9257" s="85"/>
      <c r="E9257" s="85"/>
      <c r="F9257" s="85"/>
      <c r="G9257" s="85"/>
      <c r="H9257" s="85"/>
    </row>
    <row r="9258" spans="1:8">
      <c r="A9258" s="85"/>
      <c r="B9258" s="85"/>
      <c r="C9258" s="85"/>
      <c r="D9258" s="85"/>
      <c r="E9258" s="85"/>
      <c r="F9258" s="85"/>
      <c r="G9258" s="85"/>
      <c r="H9258" s="85"/>
    </row>
    <row r="9259" spans="1:8">
      <c r="A9259" s="85"/>
      <c r="B9259" s="85"/>
      <c r="C9259" s="85"/>
      <c r="D9259" s="85"/>
      <c r="E9259" s="85"/>
      <c r="F9259" s="85"/>
      <c r="G9259" s="85"/>
      <c r="H9259" s="85"/>
    </row>
    <row r="9260" spans="1:8">
      <c r="A9260" s="85"/>
      <c r="B9260" s="85"/>
      <c r="C9260" s="85"/>
      <c r="D9260" s="85"/>
      <c r="E9260" s="85"/>
      <c r="F9260" s="85"/>
      <c r="G9260" s="85"/>
      <c r="H9260" s="85"/>
    </row>
    <row r="9261" spans="1:8">
      <c r="A9261" s="85"/>
      <c r="B9261" s="85"/>
      <c r="C9261" s="85"/>
      <c r="D9261" s="85"/>
      <c r="E9261" s="85"/>
      <c r="F9261" s="85"/>
      <c r="G9261" s="85"/>
      <c r="H9261" s="85"/>
    </row>
    <row r="9262" spans="1:8">
      <c r="A9262" s="85"/>
      <c r="B9262" s="85"/>
      <c r="C9262" s="85"/>
      <c r="D9262" s="85"/>
      <c r="E9262" s="85"/>
      <c r="F9262" s="85"/>
      <c r="G9262" s="85"/>
      <c r="H9262" s="85"/>
    </row>
    <row r="9263" spans="1:8">
      <c r="A9263" s="85"/>
      <c r="B9263" s="85"/>
      <c r="C9263" s="85"/>
      <c r="D9263" s="85"/>
      <c r="E9263" s="85"/>
      <c r="F9263" s="85"/>
      <c r="G9263" s="85"/>
      <c r="H9263" s="85"/>
    </row>
    <row r="9264" spans="1:8">
      <c r="A9264" s="85"/>
      <c r="B9264" s="85"/>
      <c r="C9264" s="85"/>
      <c r="D9264" s="85"/>
      <c r="E9264" s="85"/>
      <c r="F9264" s="85"/>
      <c r="G9264" s="85"/>
      <c r="H9264" s="85"/>
    </row>
    <row r="9265" spans="1:8">
      <c r="A9265" s="85"/>
      <c r="B9265" s="85"/>
      <c r="C9265" s="85"/>
      <c r="D9265" s="85"/>
      <c r="E9265" s="85"/>
      <c r="F9265" s="85"/>
      <c r="G9265" s="85"/>
      <c r="H9265" s="85"/>
    </row>
    <row r="9266" spans="1:8">
      <c r="A9266" s="85"/>
      <c r="B9266" s="85"/>
      <c r="C9266" s="85"/>
      <c r="D9266" s="85"/>
      <c r="E9266" s="85"/>
      <c r="F9266" s="85"/>
      <c r="G9266" s="85"/>
      <c r="H9266" s="85"/>
    </row>
    <row r="9267" spans="1:8">
      <c r="A9267" s="85"/>
      <c r="B9267" s="85"/>
      <c r="C9267" s="85"/>
      <c r="D9267" s="85"/>
      <c r="E9267" s="85"/>
      <c r="F9267" s="85"/>
      <c r="G9267" s="85"/>
      <c r="H9267" s="85"/>
    </row>
    <row r="9268" spans="1:8">
      <c r="A9268" s="85"/>
      <c r="B9268" s="85"/>
      <c r="C9268" s="85"/>
      <c r="D9268" s="85"/>
      <c r="E9268" s="85"/>
      <c r="F9268" s="85"/>
      <c r="G9268" s="85"/>
      <c r="H9268" s="85"/>
    </row>
    <row r="9269" spans="1:8">
      <c r="A9269" s="85"/>
      <c r="B9269" s="85"/>
      <c r="C9269" s="85"/>
      <c r="D9269" s="85"/>
      <c r="E9269" s="85"/>
      <c r="F9269" s="85"/>
      <c r="G9269" s="85"/>
      <c r="H9269" s="85"/>
    </row>
    <row r="9270" spans="1:8">
      <c r="A9270" s="85"/>
      <c r="B9270" s="85"/>
      <c r="C9270" s="85"/>
      <c r="D9270" s="85"/>
      <c r="E9270" s="85"/>
      <c r="F9270" s="85"/>
      <c r="G9270" s="85"/>
      <c r="H9270" s="85"/>
    </row>
    <row r="9271" spans="1:8">
      <c r="A9271" s="85"/>
      <c r="B9271" s="85"/>
      <c r="C9271" s="85"/>
      <c r="D9271" s="85"/>
      <c r="E9271" s="85"/>
      <c r="F9271" s="85"/>
      <c r="G9271" s="85"/>
      <c r="H9271" s="85"/>
    </row>
    <row r="9272" spans="1:8">
      <c r="A9272" s="85"/>
      <c r="B9272" s="85"/>
      <c r="C9272" s="85"/>
      <c r="D9272" s="85"/>
      <c r="E9272" s="85"/>
      <c r="F9272" s="85"/>
      <c r="G9272" s="85"/>
      <c r="H9272" s="85"/>
    </row>
    <row r="9273" spans="1:8">
      <c r="A9273" s="85"/>
      <c r="B9273" s="85"/>
      <c r="C9273" s="85"/>
      <c r="D9273" s="85"/>
      <c r="E9273" s="85"/>
      <c r="F9273" s="85"/>
      <c r="G9273" s="85"/>
      <c r="H9273" s="85"/>
    </row>
    <row r="9274" spans="1:8">
      <c r="A9274" s="85"/>
      <c r="B9274" s="85"/>
      <c r="C9274" s="85"/>
      <c r="D9274" s="85"/>
      <c r="E9274" s="85"/>
      <c r="F9274" s="85"/>
      <c r="G9274" s="85"/>
      <c r="H9274" s="85"/>
    </row>
    <row r="9275" spans="1:8">
      <c r="A9275" s="85"/>
      <c r="B9275" s="85"/>
      <c r="C9275" s="85"/>
      <c r="D9275" s="85"/>
      <c r="E9275" s="85"/>
      <c r="F9275" s="85"/>
      <c r="G9275" s="85"/>
      <c r="H9275" s="85"/>
    </row>
    <row r="9276" spans="1:8">
      <c r="A9276" s="85"/>
      <c r="B9276" s="85"/>
      <c r="C9276" s="85"/>
      <c r="D9276" s="85"/>
      <c r="E9276" s="85"/>
      <c r="F9276" s="85"/>
      <c r="G9276" s="85"/>
      <c r="H9276" s="85"/>
    </row>
    <row r="9277" spans="1:8">
      <c r="A9277" s="85"/>
      <c r="B9277" s="85"/>
      <c r="C9277" s="85"/>
      <c r="D9277" s="85"/>
      <c r="E9277" s="85"/>
      <c r="F9277" s="85"/>
      <c r="G9277" s="85"/>
      <c r="H9277" s="85"/>
    </row>
    <row r="9278" spans="1:8">
      <c r="A9278" s="85"/>
      <c r="B9278" s="85"/>
      <c r="C9278" s="85"/>
      <c r="D9278" s="85"/>
      <c r="E9278" s="85"/>
      <c r="F9278" s="85"/>
      <c r="G9278" s="85"/>
      <c r="H9278" s="85"/>
    </row>
    <row r="9279" spans="1:8">
      <c r="A9279" s="85"/>
      <c r="B9279" s="85"/>
      <c r="C9279" s="85"/>
      <c r="D9279" s="85"/>
      <c r="E9279" s="85"/>
      <c r="F9279" s="85"/>
      <c r="G9279" s="85"/>
      <c r="H9279" s="85"/>
    </row>
    <row r="9280" spans="1:8">
      <c r="A9280" s="85"/>
      <c r="B9280" s="85"/>
      <c r="C9280" s="85"/>
      <c r="D9280" s="85"/>
      <c r="E9280" s="85"/>
      <c r="F9280" s="85"/>
      <c r="G9280" s="85"/>
      <c r="H9280" s="85"/>
    </row>
    <row r="9281" spans="1:8">
      <c r="A9281" s="85"/>
      <c r="B9281" s="85"/>
      <c r="C9281" s="85"/>
      <c r="D9281" s="85"/>
      <c r="E9281" s="85"/>
      <c r="F9281" s="85"/>
      <c r="G9281" s="85"/>
      <c r="H9281" s="85"/>
    </row>
    <row r="9282" spans="1:8">
      <c r="A9282" s="85"/>
      <c r="B9282" s="85"/>
      <c r="C9282" s="85"/>
      <c r="D9282" s="85"/>
      <c r="E9282" s="85"/>
      <c r="F9282" s="85"/>
      <c r="G9282" s="85"/>
      <c r="H9282" s="85"/>
    </row>
    <row r="9283" spans="1:8">
      <c r="A9283" s="85"/>
      <c r="B9283" s="85"/>
      <c r="C9283" s="85"/>
      <c r="D9283" s="85"/>
      <c r="E9283" s="85"/>
      <c r="F9283" s="85"/>
      <c r="G9283" s="85"/>
      <c r="H9283" s="85"/>
    </row>
    <row r="9284" spans="1:8">
      <c r="A9284" s="85"/>
      <c r="B9284" s="85"/>
      <c r="C9284" s="85"/>
      <c r="D9284" s="85"/>
      <c r="E9284" s="85"/>
      <c r="F9284" s="85"/>
      <c r="G9284" s="85"/>
      <c r="H9284" s="85"/>
    </row>
    <row r="9285" spans="1:8">
      <c r="A9285" s="85"/>
      <c r="B9285" s="85"/>
      <c r="C9285" s="85"/>
      <c r="D9285" s="85"/>
      <c r="E9285" s="85"/>
      <c r="F9285" s="85"/>
      <c r="G9285" s="85"/>
      <c r="H9285" s="85"/>
    </row>
    <row r="9286" spans="1:8">
      <c r="A9286" s="85"/>
      <c r="B9286" s="85"/>
      <c r="C9286" s="85"/>
      <c r="D9286" s="85"/>
      <c r="E9286" s="85"/>
      <c r="F9286" s="85"/>
      <c r="G9286" s="85"/>
      <c r="H9286" s="85"/>
    </row>
    <row r="9287" spans="1:8">
      <c r="A9287" s="85"/>
      <c r="B9287" s="85"/>
      <c r="C9287" s="85"/>
      <c r="D9287" s="85"/>
      <c r="E9287" s="85"/>
      <c r="F9287" s="85"/>
      <c r="G9287" s="85"/>
      <c r="H9287" s="85"/>
    </row>
    <row r="9288" spans="1:8">
      <c r="A9288" s="85"/>
      <c r="B9288" s="85"/>
      <c r="C9288" s="85"/>
      <c r="D9288" s="85"/>
      <c r="E9288" s="85"/>
      <c r="F9288" s="85"/>
      <c r="G9288" s="85"/>
      <c r="H9288" s="85"/>
    </row>
    <row r="9289" spans="1:8">
      <c r="A9289" s="85"/>
      <c r="B9289" s="85"/>
      <c r="C9289" s="85"/>
      <c r="D9289" s="85"/>
      <c r="E9289" s="85"/>
      <c r="F9289" s="85"/>
      <c r="G9289" s="85"/>
      <c r="H9289" s="85"/>
    </row>
    <row r="9290" spans="1:8">
      <c r="A9290" s="85"/>
      <c r="B9290" s="85"/>
      <c r="C9290" s="85"/>
      <c r="D9290" s="85"/>
      <c r="E9290" s="85"/>
      <c r="F9290" s="85"/>
      <c r="G9290" s="85"/>
      <c r="H9290" s="85"/>
    </row>
    <row r="9291" spans="1:8">
      <c r="A9291" s="85"/>
      <c r="B9291" s="85"/>
      <c r="C9291" s="85"/>
      <c r="D9291" s="85"/>
      <c r="E9291" s="85"/>
      <c r="F9291" s="85"/>
      <c r="G9291" s="85"/>
      <c r="H9291" s="85"/>
    </row>
    <row r="9292" spans="1:8">
      <c r="A9292" s="85"/>
      <c r="B9292" s="85"/>
      <c r="C9292" s="85"/>
      <c r="D9292" s="85"/>
      <c r="E9292" s="85"/>
      <c r="F9292" s="85"/>
      <c r="G9292" s="85"/>
      <c r="H9292" s="85"/>
    </row>
    <row r="9293" spans="1:8">
      <c r="A9293" s="85"/>
      <c r="B9293" s="85"/>
      <c r="C9293" s="85"/>
      <c r="D9293" s="85"/>
      <c r="E9293" s="85"/>
      <c r="F9293" s="85"/>
      <c r="G9293" s="85"/>
      <c r="H9293" s="85"/>
    </row>
    <row r="9294" spans="1:8">
      <c r="A9294" s="85"/>
      <c r="B9294" s="85"/>
      <c r="C9294" s="85"/>
      <c r="D9294" s="85"/>
      <c r="E9294" s="85"/>
      <c r="F9294" s="85"/>
      <c r="G9294" s="85"/>
      <c r="H9294" s="85"/>
    </row>
    <row r="9295" spans="1:8">
      <c r="A9295" s="85"/>
      <c r="B9295" s="85"/>
      <c r="C9295" s="85"/>
      <c r="D9295" s="85"/>
      <c r="E9295" s="85"/>
      <c r="F9295" s="85"/>
      <c r="G9295" s="85"/>
      <c r="H9295" s="85"/>
    </row>
    <row r="9296" spans="1:8">
      <c r="A9296" s="85"/>
      <c r="B9296" s="85"/>
      <c r="C9296" s="85"/>
      <c r="D9296" s="85"/>
      <c r="E9296" s="85"/>
      <c r="F9296" s="85"/>
      <c r="G9296" s="85"/>
      <c r="H9296" s="85"/>
    </row>
    <row r="9297" spans="1:8">
      <c r="A9297" s="85"/>
      <c r="B9297" s="85"/>
      <c r="C9297" s="85"/>
      <c r="D9297" s="85"/>
      <c r="E9297" s="85"/>
      <c r="F9297" s="85"/>
      <c r="G9297" s="85"/>
      <c r="H9297" s="85"/>
    </row>
    <row r="9298" spans="1:8">
      <c r="A9298" s="85"/>
      <c r="B9298" s="85"/>
      <c r="C9298" s="85"/>
      <c r="D9298" s="85"/>
      <c r="E9298" s="85"/>
      <c r="F9298" s="85"/>
      <c r="G9298" s="85"/>
      <c r="H9298" s="85"/>
    </row>
    <row r="9299" spans="1:8">
      <c r="A9299" s="85"/>
      <c r="B9299" s="85"/>
      <c r="C9299" s="85"/>
      <c r="D9299" s="85"/>
      <c r="E9299" s="85"/>
      <c r="F9299" s="85"/>
      <c r="G9299" s="85"/>
      <c r="H9299" s="85"/>
    </row>
    <row r="9300" spans="1:8">
      <c r="A9300" s="85"/>
      <c r="B9300" s="85"/>
      <c r="C9300" s="85"/>
      <c r="D9300" s="85"/>
      <c r="E9300" s="85"/>
      <c r="F9300" s="85"/>
      <c r="G9300" s="85"/>
      <c r="H9300" s="85"/>
    </row>
    <row r="9301" spans="1:8">
      <c r="A9301" s="85"/>
      <c r="B9301" s="85"/>
      <c r="C9301" s="85"/>
      <c r="D9301" s="85"/>
      <c r="E9301" s="85"/>
      <c r="F9301" s="85"/>
      <c r="G9301" s="85"/>
      <c r="H9301" s="85"/>
    </row>
    <row r="9302" spans="1:8">
      <c r="A9302" s="85"/>
      <c r="B9302" s="85"/>
      <c r="C9302" s="85"/>
      <c r="D9302" s="85"/>
      <c r="E9302" s="85"/>
      <c r="F9302" s="85"/>
      <c r="G9302" s="85"/>
      <c r="H9302" s="85"/>
    </row>
    <row r="9303" spans="1:8">
      <c r="A9303" s="85"/>
      <c r="B9303" s="85"/>
      <c r="C9303" s="85"/>
      <c r="D9303" s="85"/>
      <c r="E9303" s="85"/>
      <c r="F9303" s="85"/>
      <c r="G9303" s="85"/>
      <c r="H9303" s="85"/>
    </row>
    <row r="9304" spans="1:8">
      <c r="A9304" s="85"/>
      <c r="B9304" s="85"/>
      <c r="C9304" s="85"/>
      <c r="D9304" s="85"/>
      <c r="E9304" s="85"/>
      <c r="F9304" s="85"/>
      <c r="G9304" s="85"/>
      <c r="H9304" s="85"/>
    </row>
    <row r="9305" spans="1:8">
      <c r="A9305" s="85"/>
      <c r="B9305" s="85"/>
      <c r="C9305" s="85"/>
      <c r="D9305" s="85"/>
      <c r="E9305" s="85"/>
      <c r="F9305" s="85"/>
      <c r="G9305" s="85"/>
      <c r="H9305" s="85"/>
    </row>
    <row r="9306" spans="1:8">
      <c r="A9306" s="85"/>
      <c r="B9306" s="85"/>
      <c r="C9306" s="85"/>
      <c r="D9306" s="85"/>
      <c r="E9306" s="85"/>
      <c r="F9306" s="85"/>
      <c r="G9306" s="85"/>
      <c r="H9306" s="85"/>
    </row>
    <row r="9307" spans="1:8">
      <c r="A9307" s="85"/>
      <c r="B9307" s="85"/>
      <c r="C9307" s="85"/>
      <c r="D9307" s="85"/>
      <c r="E9307" s="85"/>
      <c r="F9307" s="85"/>
      <c r="G9307" s="85"/>
      <c r="H9307" s="85"/>
    </row>
    <row r="9308" spans="1:8">
      <c r="A9308" s="85"/>
      <c r="B9308" s="85"/>
      <c r="C9308" s="85"/>
      <c r="D9308" s="85"/>
      <c r="E9308" s="85"/>
      <c r="F9308" s="85"/>
      <c r="G9308" s="85"/>
      <c r="H9308" s="85"/>
    </row>
    <row r="9309" spans="1:8">
      <c r="A9309" s="85"/>
      <c r="B9309" s="85"/>
      <c r="C9309" s="85"/>
      <c r="D9309" s="85"/>
      <c r="E9309" s="85"/>
      <c r="F9309" s="85"/>
      <c r="G9309" s="85"/>
      <c r="H9309" s="85"/>
    </row>
    <row r="9310" spans="1:8">
      <c r="A9310" s="85"/>
      <c r="B9310" s="85"/>
      <c r="C9310" s="85"/>
      <c r="D9310" s="85"/>
      <c r="E9310" s="85"/>
      <c r="F9310" s="85"/>
      <c r="G9310" s="85"/>
      <c r="H9310" s="85"/>
    </row>
    <row r="9311" spans="1:8">
      <c r="A9311" s="85"/>
      <c r="B9311" s="85"/>
      <c r="C9311" s="85"/>
      <c r="D9311" s="85"/>
      <c r="E9311" s="85"/>
      <c r="F9311" s="85"/>
      <c r="G9311" s="85"/>
      <c r="H9311" s="85"/>
    </row>
    <row r="9312" spans="1:8">
      <c r="A9312" s="85"/>
      <c r="B9312" s="85"/>
      <c r="C9312" s="85"/>
      <c r="D9312" s="85"/>
      <c r="E9312" s="85"/>
      <c r="F9312" s="85"/>
      <c r="G9312" s="85"/>
      <c r="H9312" s="85"/>
    </row>
    <row r="9313" spans="1:8">
      <c r="A9313" s="85"/>
      <c r="B9313" s="85"/>
      <c r="C9313" s="85"/>
      <c r="D9313" s="85"/>
      <c r="E9313" s="85"/>
      <c r="F9313" s="85"/>
      <c r="G9313" s="85"/>
      <c r="H9313" s="85"/>
    </row>
    <row r="9314" spans="1:8">
      <c r="A9314" s="85"/>
      <c r="B9314" s="85"/>
      <c r="C9314" s="85"/>
      <c r="D9314" s="85"/>
      <c r="E9314" s="85"/>
      <c r="F9314" s="85"/>
      <c r="G9314" s="85"/>
      <c r="H9314" s="85"/>
    </row>
    <row r="9315" spans="1:8">
      <c r="A9315" s="85"/>
      <c r="B9315" s="85"/>
      <c r="C9315" s="85"/>
      <c r="D9315" s="85"/>
      <c r="E9315" s="85"/>
      <c r="F9315" s="85"/>
      <c r="G9315" s="85"/>
      <c r="H9315" s="85"/>
    </row>
    <row r="9316" spans="1:8">
      <c r="A9316" s="85"/>
      <c r="B9316" s="85"/>
      <c r="C9316" s="85"/>
      <c r="D9316" s="85"/>
      <c r="E9316" s="85"/>
      <c r="F9316" s="85"/>
      <c r="G9316" s="85"/>
      <c r="H9316" s="85"/>
    </row>
    <row r="9317" spans="1:8">
      <c r="A9317" s="85"/>
      <c r="B9317" s="85"/>
      <c r="C9317" s="85"/>
      <c r="D9317" s="85"/>
      <c r="E9317" s="85"/>
      <c r="F9317" s="85"/>
      <c r="G9317" s="85"/>
      <c r="H9317" s="85"/>
    </row>
    <row r="9318" spans="1:8">
      <c r="A9318" s="85"/>
      <c r="B9318" s="85"/>
      <c r="C9318" s="85"/>
      <c r="D9318" s="85"/>
      <c r="E9318" s="85"/>
      <c r="F9318" s="85"/>
      <c r="G9318" s="85"/>
      <c r="H9318" s="85"/>
    </row>
    <row r="9319" spans="1:8">
      <c r="A9319" s="85"/>
      <c r="B9319" s="85"/>
      <c r="C9319" s="85"/>
      <c r="D9319" s="85"/>
      <c r="E9319" s="85"/>
      <c r="F9319" s="85"/>
      <c r="G9319" s="85"/>
      <c r="H9319" s="85"/>
    </row>
    <row r="9320" spans="1:8">
      <c r="A9320" s="85"/>
      <c r="B9320" s="85"/>
      <c r="C9320" s="85"/>
      <c r="D9320" s="85"/>
      <c r="E9320" s="85"/>
      <c r="F9320" s="85"/>
      <c r="G9320" s="85"/>
      <c r="H9320" s="85"/>
    </row>
    <row r="9321" spans="1:8">
      <c r="A9321" s="85"/>
      <c r="B9321" s="85"/>
      <c r="C9321" s="85"/>
      <c r="D9321" s="85"/>
      <c r="E9321" s="85"/>
      <c r="F9321" s="85"/>
      <c r="G9321" s="85"/>
      <c r="H9321" s="85"/>
    </row>
    <row r="9322" spans="1:8">
      <c r="A9322" s="85"/>
      <c r="B9322" s="85"/>
      <c r="C9322" s="85"/>
      <c r="D9322" s="85"/>
      <c r="E9322" s="85"/>
      <c r="F9322" s="85"/>
      <c r="G9322" s="85"/>
      <c r="H9322" s="85"/>
    </row>
    <row r="9323" spans="1:8">
      <c r="A9323" s="85"/>
      <c r="B9323" s="85"/>
      <c r="C9323" s="85"/>
      <c r="D9323" s="85"/>
      <c r="E9323" s="85"/>
      <c r="F9323" s="85"/>
      <c r="G9323" s="85"/>
      <c r="H9323" s="85"/>
    </row>
    <row r="9324" spans="1:8">
      <c r="A9324" s="85"/>
      <c r="B9324" s="85"/>
      <c r="C9324" s="85"/>
      <c r="D9324" s="85"/>
      <c r="E9324" s="85"/>
      <c r="F9324" s="85"/>
      <c r="G9324" s="85"/>
      <c r="H9324" s="85"/>
    </row>
    <row r="9325" spans="1:8">
      <c r="A9325" s="85"/>
      <c r="B9325" s="85"/>
      <c r="C9325" s="85"/>
      <c r="D9325" s="85"/>
      <c r="E9325" s="85"/>
      <c r="F9325" s="85"/>
      <c r="G9325" s="85"/>
      <c r="H9325" s="85"/>
    </row>
    <row r="9326" spans="1:8">
      <c r="A9326" s="85"/>
      <c r="B9326" s="85"/>
      <c r="C9326" s="85"/>
      <c r="D9326" s="85"/>
      <c r="E9326" s="85"/>
      <c r="F9326" s="85"/>
      <c r="G9326" s="85"/>
      <c r="H9326" s="85"/>
    </row>
    <row r="9327" spans="1:8">
      <c r="A9327" s="85"/>
      <c r="B9327" s="85"/>
      <c r="C9327" s="85"/>
      <c r="D9327" s="85"/>
      <c r="E9327" s="85"/>
      <c r="F9327" s="85"/>
      <c r="G9327" s="85"/>
      <c r="H9327" s="85"/>
    </row>
    <row r="9328" spans="1:8">
      <c r="A9328" s="85"/>
      <c r="B9328" s="85"/>
      <c r="C9328" s="85"/>
      <c r="D9328" s="85"/>
      <c r="E9328" s="85"/>
      <c r="F9328" s="85"/>
      <c r="G9328" s="85"/>
      <c r="H9328" s="85"/>
    </row>
    <row r="9329" spans="1:8">
      <c r="A9329" s="85"/>
      <c r="B9329" s="85"/>
      <c r="C9329" s="85"/>
      <c r="D9329" s="85"/>
      <c r="E9329" s="85"/>
      <c r="F9329" s="85"/>
      <c r="G9329" s="85"/>
      <c r="H9329" s="85"/>
    </row>
    <row r="9330" spans="1:8">
      <c r="A9330" s="85"/>
      <c r="B9330" s="85"/>
      <c r="C9330" s="85"/>
      <c r="D9330" s="85"/>
      <c r="E9330" s="85"/>
      <c r="F9330" s="85"/>
      <c r="G9330" s="85"/>
      <c r="H9330" s="85"/>
    </row>
    <row r="9331" spans="1:8">
      <c r="A9331" s="85"/>
      <c r="B9331" s="85"/>
      <c r="C9331" s="85"/>
      <c r="D9331" s="85"/>
      <c r="E9331" s="85"/>
      <c r="F9331" s="85"/>
      <c r="G9331" s="85"/>
      <c r="H9331" s="85"/>
    </row>
    <row r="9332" spans="1:8">
      <c r="A9332" s="85"/>
      <c r="B9332" s="85"/>
      <c r="C9332" s="85"/>
      <c r="D9332" s="85"/>
      <c r="E9332" s="85"/>
      <c r="F9332" s="85"/>
      <c r="G9332" s="85"/>
      <c r="H9332" s="85"/>
    </row>
    <row r="9333" spans="1:8">
      <c r="A9333" s="85"/>
      <c r="B9333" s="85"/>
      <c r="C9333" s="85"/>
      <c r="D9333" s="85"/>
      <c r="E9333" s="85"/>
      <c r="F9333" s="85"/>
      <c r="G9333" s="85"/>
      <c r="H9333" s="85"/>
    </row>
    <row r="9334" spans="1:8">
      <c r="A9334" s="85"/>
      <c r="B9334" s="85"/>
      <c r="C9334" s="85"/>
      <c r="D9334" s="85"/>
      <c r="E9334" s="85"/>
      <c r="F9334" s="85"/>
      <c r="G9334" s="85"/>
      <c r="H9334" s="85"/>
    </row>
    <row r="9335" spans="1:8">
      <c r="A9335" s="85"/>
      <c r="B9335" s="85"/>
      <c r="C9335" s="85"/>
      <c r="D9335" s="85"/>
      <c r="E9335" s="85"/>
      <c r="F9335" s="85"/>
      <c r="G9335" s="85"/>
      <c r="H9335" s="85"/>
    </row>
    <row r="9336" spans="1:8">
      <c r="A9336" s="85"/>
      <c r="B9336" s="85"/>
      <c r="C9336" s="85"/>
      <c r="D9336" s="85"/>
      <c r="E9336" s="85"/>
      <c r="F9336" s="85"/>
      <c r="G9336" s="85"/>
      <c r="H9336" s="85"/>
    </row>
    <row r="9337" spans="1:8">
      <c r="A9337" s="85"/>
      <c r="B9337" s="85"/>
      <c r="C9337" s="85"/>
      <c r="D9337" s="85"/>
      <c r="E9337" s="85"/>
      <c r="F9337" s="85"/>
      <c r="G9337" s="85"/>
      <c r="H9337" s="85"/>
    </row>
    <row r="9338" spans="1:8">
      <c r="A9338" s="85"/>
      <c r="B9338" s="85"/>
      <c r="C9338" s="85"/>
      <c r="D9338" s="85"/>
      <c r="E9338" s="85"/>
      <c r="F9338" s="85"/>
      <c r="G9338" s="85"/>
      <c r="H9338" s="85"/>
    </row>
    <row r="9339" spans="1:8">
      <c r="A9339" s="85"/>
      <c r="B9339" s="85"/>
      <c r="C9339" s="85"/>
      <c r="D9339" s="85"/>
      <c r="E9339" s="85"/>
      <c r="F9339" s="85"/>
      <c r="G9339" s="85"/>
      <c r="H9339" s="85"/>
    </row>
    <row r="9340" spans="1:8">
      <c r="A9340" s="85"/>
      <c r="B9340" s="85"/>
      <c r="C9340" s="85"/>
      <c r="D9340" s="85"/>
      <c r="E9340" s="85"/>
      <c r="F9340" s="85"/>
      <c r="G9340" s="85"/>
      <c r="H9340" s="85"/>
    </row>
    <row r="9341" spans="1:8">
      <c r="A9341" s="85"/>
      <c r="B9341" s="85"/>
      <c r="C9341" s="85"/>
      <c r="D9341" s="85"/>
      <c r="E9341" s="85"/>
      <c r="F9341" s="85"/>
      <c r="G9341" s="85"/>
      <c r="H9341" s="85"/>
    </row>
    <row r="9342" spans="1:8">
      <c r="A9342" s="85"/>
      <c r="B9342" s="85"/>
      <c r="C9342" s="85"/>
      <c r="D9342" s="85"/>
      <c r="E9342" s="85"/>
      <c r="F9342" s="85"/>
      <c r="G9342" s="85"/>
      <c r="H9342" s="85"/>
    </row>
    <row r="9343" spans="1:8">
      <c r="A9343" s="85"/>
      <c r="B9343" s="85"/>
      <c r="C9343" s="85"/>
      <c r="D9343" s="85"/>
      <c r="E9343" s="85"/>
      <c r="F9343" s="85"/>
      <c r="G9343" s="85"/>
      <c r="H9343" s="85"/>
    </row>
    <row r="9344" spans="1:8">
      <c r="A9344" s="85"/>
      <c r="B9344" s="85"/>
      <c r="C9344" s="85"/>
      <c r="D9344" s="85"/>
      <c r="E9344" s="85"/>
      <c r="F9344" s="85"/>
      <c r="G9344" s="85"/>
      <c r="H9344" s="85"/>
    </row>
    <row r="9345" spans="1:8">
      <c r="A9345" s="85"/>
      <c r="B9345" s="85"/>
      <c r="C9345" s="85"/>
      <c r="D9345" s="85"/>
      <c r="E9345" s="85"/>
      <c r="F9345" s="85"/>
      <c r="G9345" s="85"/>
      <c r="H9345" s="85"/>
    </row>
    <row r="9346" spans="1:8">
      <c r="A9346" s="85"/>
      <c r="B9346" s="85"/>
      <c r="C9346" s="85"/>
      <c r="D9346" s="85"/>
      <c r="E9346" s="85"/>
      <c r="F9346" s="85"/>
      <c r="G9346" s="85"/>
      <c r="H9346" s="85"/>
    </row>
    <row r="9347" spans="1:8">
      <c r="A9347" s="85"/>
      <c r="B9347" s="85"/>
      <c r="C9347" s="85"/>
      <c r="D9347" s="85"/>
      <c r="E9347" s="85"/>
      <c r="F9347" s="85"/>
      <c r="G9347" s="85"/>
      <c r="H9347" s="85"/>
    </row>
    <row r="9348" spans="1:8">
      <c r="A9348" s="85"/>
      <c r="B9348" s="85"/>
      <c r="C9348" s="85"/>
      <c r="D9348" s="85"/>
      <c r="E9348" s="85"/>
      <c r="F9348" s="85"/>
      <c r="G9348" s="85"/>
      <c r="H9348" s="85"/>
    </row>
    <row r="9349" spans="1:8">
      <c r="A9349" s="85"/>
      <c r="B9349" s="85"/>
      <c r="C9349" s="85"/>
      <c r="D9349" s="85"/>
      <c r="E9349" s="85"/>
      <c r="F9349" s="85"/>
      <c r="G9349" s="85"/>
      <c r="H9349" s="85"/>
    </row>
    <row r="9350" spans="1:8">
      <c r="A9350" s="85"/>
      <c r="B9350" s="85"/>
      <c r="C9350" s="85"/>
      <c r="D9350" s="85"/>
      <c r="E9350" s="85"/>
      <c r="F9350" s="85"/>
      <c r="G9350" s="85"/>
      <c r="H9350" s="85"/>
    </row>
    <row r="9351" spans="1:8">
      <c r="A9351" s="85"/>
      <c r="B9351" s="85"/>
      <c r="C9351" s="85"/>
      <c r="D9351" s="85"/>
      <c r="E9351" s="85"/>
      <c r="F9351" s="85"/>
      <c r="G9351" s="85"/>
      <c r="H9351" s="85"/>
    </row>
    <row r="9352" spans="1:8">
      <c r="A9352" s="85"/>
      <c r="B9352" s="85"/>
      <c r="C9352" s="85"/>
      <c r="D9352" s="85"/>
      <c r="E9352" s="85"/>
      <c r="F9352" s="85"/>
      <c r="G9352" s="85"/>
      <c r="H9352" s="85"/>
    </row>
    <row r="9353" spans="1:8">
      <c r="A9353" s="85"/>
      <c r="B9353" s="85"/>
      <c r="C9353" s="85"/>
      <c r="D9353" s="85"/>
      <c r="E9353" s="85"/>
      <c r="F9353" s="85"/>
      <c r="G9353" s="85"/>
      <c r="H9353" s="85"/>
    </row>
    <row r="9354" spans="1:8">
      <c r="A9354" s="85"/>
      <c r="B9354" s="85"/>
      <c r="C9354" s="85"/>
      <c r="D9354" s="85"/>
      <c r="E9354" s="85"/>
      <c r="F9354" s="85"/>
      <c r="G9354" s="85"/>
      <c r="H9354" s="85"/>
    </row>
    <row r="9355" spans="1:8">
      <c r="A9355" s="85"/>
      <c r="B9355" s="85"/>
      <c r="C9355" s="85"/>
      <c r="D9355" s="85"/>
      <c r="E9355" s="85"/>
      <c r="F9355" s="85"/>
      <c r="G9355" s="85"/>
      <c r="H9355" s="85"/>
    </row>
    <row r="9356" spans="1:8">
      <c r="A9356" s="85"/>
      <c r="B9356" s="85"/>
      <c r="C9356" s="85"/>
      <c r="D9356" s="85"/>
      <c r="E9356" s="85"/>
      <c r="F9356" s="85"/>
      <c r="G9356" s="85"/>
      <c r="H9356" s="85"/>
    </row>
    <row r="9357" spans="1:8">
      <c r="A9357" s="85"/>
      <c r="B9357" s="85"/>
      <c r="C9357" s="85"/>
      <c r="D9357" s="85"/>
      <c r="E9357" s="85"/>
      <c r="F9357" s="85"/>
      <c r="G9357" s="85"/>
      <c r="H9357" s="85"/>
    </row>
    <row r="9358" spans="1:8">
      <c r="A9358" s="85"/>
      <c r="B9358" s="85"/>
      <c r="C9358" s="85"/>
      <c r="D9358" s="85"/>
      <c r="E9358" s="85"/>
      <c r="F9358" s="85"/>
      <c r="G9358" s="85"/>
      <c r="H9358" s="85"/>
    </row>
    <row r="9359" spans="1:8">
      <c r="A9359" s="85"/>
      <c r="B9359" s="85"/>
      <c r="C9359" s="85"/>
      <c r="D9359" s="85"/>
      <c r="E9359" s="85"/>
      <c r="F9359" s="85"/>
      <c r="G9359" s="85"/>
      <c r="H9359" s="85"/>
    </row>
    <row r="9360" spans="1:8">
      <c r="A9360" s="85"/>
      <c r="B9360" s="85"/>
      <c r="C9360" s="85"/>
      <c r="D9360" s="85"/>
      <c r="E9360" s="85"/>
      <c r="F9360" s="85"/>
      <c r="G9360" s="85"/>
      <c r="H9360" s="85"/>
    </row>
    <row r="9361" spans="1:8">
      <c r="A9361" s="85"/>
      <c r="B9361" s="85"/>
      <c r="C9361" s="85"/>
      <c r="D9361" s="85"/>
      <c r="E9361" s="85"/>
      <c r="F9361" s="85"/>
      <c r="G9361" s="85"/>
      <c r="H9361" s="85"/>
    </row>
    <row r="9362" spans="1:8">
      <c r="A9362" s="85"/>
      <c r="B9362" s="85"/>
      <c r="C9362" s="85"/>
      <c r="D9362" s="85"/>
      <c r="E9362" s="85"/>
      <c r="F9362" s="85"/>
      <c r="G9362" s="85"/>
      <c r="H9362" s="85"/>
    </row>
    <row r="9363" spans="1:8">
      <c r="A9363" s="85"/>
      <c r="B9363" s="85"/>
      <c r="C9363" s="85"/>
      <c r="D9363" s="85"/>
      <c r="E9363" s="85"/>
      <c r="F9363" s="85"/>
      <c r="G9363" s="85"/>
      <c r="H9363" s="85"/>
    </row>
    <row r="9364" spans="1:8">
      <c r="A9364" s="85"/>
      <c r="B9364" s="85"/>
      <c r="C9364" s="85"/>
      <c r="D9364" s="85"/>
      <c r="E9364" s="85"/>
      <c r="F9364" s="85"/>
      <c r="G9364" s="85"/>
      <c r="H9364" s="85"/>
    </row>
    <row r="9365" spans="1:8">
      <c r="A9365" s="85"/>
      <c r="B9365" s="85"/>
      <c r="C9365" s="85"/>
      <c r="D9365" s="85"/>
      <c r="E9365" s="85"/>
      <c r="F9365" s="85"/>
      <c r="G9365" s="85"/>
      <c r="H9365" s="85"/>
    </row>
    <row r="9366" spans="1:8">
      <c r="A9366" s="85"/>
      <c r="B9366" s="85"/>
      <c r="C9366" s="85"/>
      <c r="D9366" s="85"/>
      <c r="E9366" s="85"/>
      <c r="F9366" s="85"/>
      <c r="G9366" s="85"/>
      <c r="H9366" s="85"/>
    </row>
    <row r="9367" spans="1:8">
      <c r="A9367" s="85"/>
      <c r="B9367" s="85"/>
      <c r="C9367" s="85"/>
      <c r="D9367" s="85"/>
      <c r="E9367" s="85"/>
      <c r="F9367" s="85"/>
      <c r="G9367" s="85"/>
      <c r="H9367" s="85"/>
    </row>
    <row r="9368" spans="1:8">
      <c r="A9368" s="85"/>
      <c r="B9368" s="85"/>
      <c r="C9368" s="85"/>
      <c r="D9368" s="85"/>
      <c r="E9368" s="85"/>
      <c r="F9368" s="85"/>
      <c r="G9368" s="85"/>
      <c r="H9368" s="85"/>
    </row>
    <row r="9369" spans="1:8">
      <c r="A9369" s="85"/>
      <c r="B9369" s="85"/>
      <c r="C9369" s="85"/>
      <c r="D9369" s="85"/>
      <c r="E9369" s="85"/>
      <c r="F9369" s="85"/>
      <c r="G9369" s="85"/>
      <c r="H9369" s="85"/>
    </row>
    <row r="9370" spans="1:8">
      <c r="A9370" s="85"/>
      <c r="B9370" s="85"/>
      <c r="C9370" s="85"/>
      <c r="D9370" s="85"/>
      <c r="E9370" s="85"/>
      <c r="F9370" s="85"/>
      <c r="G9370" s="85"/>
      <c r="H9370" s="85"/>
    </row>
    <row r="9371" spans="1:8">
      <c r="A9371" s="85"/>
      <c r="B9371" s="85"/>
      <c r="C9371" s="85"/>
      <c r="D9371" s="85"/>
      <c r="E9371" s="85"/>
      <c r="F9371" s="85"/>
      <c r="G9371" s="85"/>
      <c r="H9371" s="85"/>
    </row>
    <row r="9372" spans="1:8">
      <c r="A9372" s="85"/>
      <c r="B9372" s="85"/>
      <c r="C9372" s="85"/>
      <c r="D9372" s="85"/>
      <c r="E9372" s="85"/>
      <c r="F9372" s="85"/>
      <c r="G9372" s="85"/>
      <c r="H9372" s="85"/>
    </row>
    <row r="9373" spans="1:8">
      <c r="A9373" s="85"/>
      <c r="B9373" s="85"/>
      <c r="C9373" s="85"/>
      <c r="D9373" s="85"/>
      <c r="E9373" s="85"/>
      <c r="F9373" s="85"/>
      <c r="G9373" s="85"/>
      <c r="H9373" s="85"/>
    </row>
    <row r="9374" spans="1:8">
      <c r="A9374" s="85"/>
      <c r="B9374" s="85"/>
      <c r="C9374" s="85"/>
      <c r="D9374" s="85"/>
      <c r="E9374" s="85"/>
      <c r="F9374" s="85"/>
      <c r="G9374" s="85"/>
      <c r="H9374" s="85"/>
    </row>
    <row r="9375" spans="1:8">
      <c r="A9375" s="85"/>
      <c r="B9375" s="85"/>
      <c r="C9375" s="85"/>
      <c r="D9375" s="85"/>
      <c r="E9375" s="85"/>
      <c r="F9375" s="85"/>
      <c r="G9375" s="85"/>
      <c r="H9375" s="85"/>
    </row>
    <row r="9376" spans="1:8">
      <c r="A9376" s="85"/>
      <c r="B9376" s="85"/>
      <c r="C9376" s="85"/>
      <c r="D9376" s="85"/>
      <c r="E9376" s="85"/>
      <c r="F9376" s="85"/>
      <c r="G9376" s="85"/>
      <c r="H9376" s="85"/>
    </row>
    <row r="9377" spans="1:8">
      <c r="A9377" s="85"/>
      <c r="B9377" s="85"/>
      <c r="C9377" s="85"/>
      <c r="D9377" s="85"/>
      <c r="E9377" s="85"/>
      <c r="F9377" s="85"/>
      <c r="G9377" s="85"/>
      <c r="H9377" s="85"/>
    </row>
    <row r="9378" spans="1:8">
      <c r="A9378" s="85"/>
      <c r="B9378" s="85"/>
      <c r="C9378" s="85"/>
      <c r="D9378" s="85"/>
      <c r="E9378" s="85"/>
      <c r="F9378" s="85"/>
      <c r="G9378" s="85"/>
      <c r="H9378" s="85"/>
    </row>
    <row r="9379" spans="1:8">
      <c r="A9379" s="85"/>
      <c r="B9379" s="85"/>
      <c r="C9379" s="85"/>
      <c r="D9379" s="85"/>
      <c r="E9379" s="85"/>
      <c r="F9379" s="85"/>
      <c r="G9379" s="85"/>
      <c r="H9379" s="85"/>
    </row>
    <row r="9380" spans="1:8">
      <c r="A9380" s="85"/>
      <c r="B9380" s="85"/>
      <c r="C9380" s="85"/>
      <c r="D9380" s="85"/>
      <c r="E9380" s="85"/>
      <c r="F9380" s="85"/>
      <c r="G9380" s="85"/>
      <c r="H9380" s="85"/>
    </row>
    <row r="9381" spans="1:8">
      <c r="A9381" s="85"/>
      <c r="B9381" s="85"/>
      <c r="C9381" s="85"/>
      <c r="D9381" s="85"/>
      <c r="E9381" s="85"/>
      <c r="F9381" s="85"/>
      <c r="G9381" s="85"/>
      <c r="H9381" s="85"/>
    </row>
    <row r="9382" spans="1:8">
      <c r="A9382" s="85"/>
      <c r="B9382" s="85"/>
      <c r="C9382" s="85"/>
      <c r="D9382" s="85"/>
      <c r="E9382" s="85"/>
      <c r="F9382" s="85"/>
      <c r="G9382" s="85"/>
      <c r="H9382" s="85"/>
    </row>
    <row r="9383" spans="1:8">
      <c r="A9383" s="85"/>
      <c r="B9383" s="85"/>
      <c r="C9383" s="85"/>
      <c r="D9383" s="85"/>
      <c r="E9383" s="85"/>
      <c r="F9383" s="85"/>
      <c r="G9383" s="85"/>
      <c r="H9383" s="85"/>
    </row>
    <row r="9384" spans="1:8">
      <c r="A9384" s="85"/>
      <c r="B9384" s="85"/>
      <c r="C9384" s="85"/>
      <c r="D9384" s="85"/>
      <c r="E9384" s="85"/>
      <c r="F9384" s="85"/>
      <c r="G9384" s="85"/>
      <c r="H9384" s="85"/>
    </row>
    <row r="9385" spans="1:8">
      <c r="A9385" s="85"/>
      <c r="B9385" s="85"/>
      <c r="C9385" s="85"/>
      <c r="D9385" s="85"/>
      <c r="E9385" s="85"/>
      <c r="F9385" s="85"/>
      <c r="G9385" s="85"/>
      <c r="H9385" s="85"/>
    </row>
    <row r="9386" spans="1:8">
      <c r="A9386" s="85"/>
      <c r="B9386" s="85"/>
      <c r="C9386" s="85"/>
      <c r="D9386" s="85"/>
      <c r="E9386" s="85"/>
      <c r="F9386" s="85"/>
      <c r="G9386" s="85"/>
      <c r="H9386" s="85"/>
    </row>
    <row r="9387" spans="1:8">
      <c r="A9387" s="85"/>
      <c r="B9387" s="85"/>
      <c r="C9387" s="85"/>
      <c r="D9387" s="85"/>
      <c r="E9387" s="85"/>
      <c r="F9387" s="85"/>
      <c r="G9387" s="85"/>
      <c r="H9387" s="85"/>
    </row>
    <row r="9388" spans="1:8">
      <c r="A9388" s="85"/>
      <c r="B9388" s="85"/>
      <c r="C9388" s="85"/>
      <c r="D9388" s="85"/>
      <c r="E9388" s="85"/>
      <c r="F9388" s="85"/>
      <c r="G9388" s="85"/>
      <c r="H9388" s="85"/>
    </row>
    <row r="9389" spans="1:8">
      <c r="A9389" s="85"/>
      <c r="B9389" s="85"/>
      <c r="C9389" s="85"/>
      <c r="D9389" s="85"/>
      <c r="E9389" s="85"/>
      <c r="F9389" s="85"/>
      <c r="G9389" s="85"/>
      <c r="H9389" s="85"/>
    </row>
    <row r="9390" spans="1:8">
      <c r="A9390" s="85"/>
      <c r="B9390" s="85"/>
      <c r="C9390" s="85"/>
      <c r="D9390" s="85"/>
      <c r="E9390" s="85"/>
      <c r="F9390" s="85"/>
      <c r="G9390" s="85"/>
      <c r="H9390" s="85"/>
    </row>
    <row r="9391" spans="1:8">
      <c r="A9391" s="85"/>
      <c r="B9391" s="85"/>
      <c r="C9391" s="85"/>
      <c r="D9391" s="85"/>
      <c r="E9391" s="85"/>
      <c r="F9391" s="85"/>
      <c r="G9391" s="85"/>
      <c r="H9391" s="85"/>
    </row>
    <row r="9392" spans="1:8">
      <c r="A9392" s="85"/>
      <c r="B9392" s="85"/>
      <c r="C9392" s="85"/>
      <c r="D9392" s="85"/>
      <c r="E9392" s="85"/>
      <c r="F9392" s="85"/>
      <c r="G9392" s="85"/>
      <c r="H9392" s="85"/>
    </row>
    <row r="9393" spans="1:8">
      <c r="A9393" s="85"/>
      <c r="B9393" s="85"/>
      <c r="C9393" s="85"/>
      <c r="D9393" s="85"/>
      <c r="E9393" s="85"/>
      <c r="F9393" s="85"/>
      <c r="G9393" s="85"/>
      <c r="H9393" s="85"/>
    </row>
    <row r="9394" spans="1:8">
      <c r="A9394" s="85"/>
      <c r="B9394" s="85"/>
      <c r="C9394" s="85"/>
      <c r="D9394" s="85"/>
      <c r="E9394" s="85"/>
      <c r="F9394" s="85"/>
      <c r="G9394" s="85"/>
      <c r="H9394" s="85"/>
    </row>
    <row r="9395" spans="1:8">
      <c r="A9395" s="85"/>
      <c r="B9395" s="85"/>
      <c r="C9395" s="85"/>
      <c r="D9395" s="85"/>
      <c r="E9395" s="85"/>
      <c r="F9395" s="85"/>
      <c r="G9395" s="85"/>
      <c r="H9395" s="85"/>
    </row>
    <row r="9396" spans="1:8">
      <c r="A9396" s="85"/>
      <c r="B9396" s="85"/>
      <c r="C9396" s="85"/>
      <c r="D9396" s="85"/>
      <c r="E9396" s="85"/>
      <c r="F9396" s="85"/>
      <c r="G9396" s="85"/>
      <c r="H9396" s="85"/>
    </row>
    <row r="9397" spans="1:8">
      <c r="A9397" s="85"/>
      <c r="B9397" s="85"/>
      <c r="C9397" s="85"/>
      <c r="D9397" s="85"/>
      <c r="E9397" s="85"/>
      <c r="F9397" s="85"/>
      <c r="G9397" s="85"/>
      <c r="H9397" s="85"/>
    </row>
    <row r="9398" spans="1:8">
      <c r="A9398" s="85"/>
      <c r="B9398" s="85"/>
      <c r="C9398" s="85"/>
      <c r="D9398" s="85"/>
      <c r="E9398" s="85"/>
      <c r="F9398" s="85"/>
      <c r="G9398" s="85"/>
      <c r="H9398" s="85"/>
    </row>
    <row r="9399" spans="1:8">
      <c r="A9399" s="85"/>
      <c r="B9399" s="85"/>
      <c r="C9399" s="85"/>
      <c r="D9399" s="85"/>
      <c r="E9399" s="85"/>
      <c r="F9399" s="85"/>
      <c r="G9399" s="85"/>
      <c r="H9399" s="85"/>
    </row>
    <row r="9400" spans="1:8">
      <c r="A9400" s="85"/>
      <c r="B9400" s="85"/>
      <c r="C9400" s="85"/>
      <c r="D9400" s="85"/>
      <c r="E9400" s="85"/>
      <c r="F9400" s="85"/>
      <c r="G9400" s="85"/>
      <c r="H9400" s="85"/>
    </row>
    <row r="9401" spans="1:8">
      <c r="A9401" s="85"/>
      <c r="B9401" s="85"/>
      <c r="C9401" s="85"/>
      <c r="D9401" s="85"/>
      <c r="E9401" s="85"/>
      <c r="F9401" s="85"/>
      <c r="G9401" s="85"/>
      <c r="H9401" s="85"/>
    </row>
    <row r="9402" spans="1:8">
      <c r="A9402" s="85"/>
      <c r="B9402" s="85"/>
      <c r="C9402" s="85"/>
      <c r="D9402" s="85"/>
      <c r="E9402" s="85"/>
      <c r="F9402" s="85"/>
      <c r="G9402" s="85"/>
      <c r="H9402" s="85"/>
    </row>
    <row r="9403" spans="1:8">
      <c r="A9403" s="85"/>
      <c r="B9403" s="85"/>
      <c r="C9403" s="85"/>
      <c r="D9403" s="85"/>
      <c r="E9403" s="85"/>
      <c r="F9403" s="85"/>
      <c r="G9403" s="85"/>
      <c r="H9403" s="85"/>
    </row>
    <row r="9404" spans="1:8">
      <c r="A9404" s="85"/>
      <c r="B9404" s="85"/>
      <c r="C9404" s="85"/>
      <c r="D9404" s="85"/>
      <c r="E9404" s="85"/>
      <c r="F9404" s="85"/>
      <c r="G9404" s="85"/>
      <c r="H9404" s="85"/>
    </row>
    <row r="9405" spans="1:8">
      <c r="A9405" s="85"/>
      <c r="B9405" s="85"/>
      <c r="C9405" s="85"/>
      <c r="D9405" s="85"/>
      <c r="E9405" s="85"/>
      <c r="F9405" s="85"/>
      <c r="G9405" s="85"/>
      <c r="H9405" s="85"/>
    </row>
    <row r="9406" spans="1:8">
      <c r="A9406" s="85"/>
      <c r="B9406" s="85"/>
      <c r="C9406" s="85"/>
      <c r="D9406" s="85"/>
      <c r="E9406" s="85"/>
      <c r="F9406" s="85"/>
      <c r="G9406" s="85"/>
      <c r="H9406" s="85"/>
    </row>
    <row r="9407" spans="1:8">
      <c r="A9407" s="85"/>
      <c r="B9407" s="85"/>
      <c r="C9407" s="85"/>
      <c r="D9407" s="85"/>
      <c r="E9407" s="85"/>
      <c r="F9407" s="85"/>
      <c r="G9407" s="85"/>
      <c r="H9407" s="85"/>
    </row>
    <row r="9408" spans="1:8">
      <c r="A9408" s="85"/>
      <c r="B9408" s="85"/>
      <c r="C9408" s="85"/>
      <c r="D9408" s="85"/>
      <c r="E9408" s="85"/>
      <c r="F9408" s="85"/>
      <c r="G9408" s="85"/>
      <c r="H9408" s="85"/>
    </row>
    <row r="9409" spans="1:8">
      <c r="A9409" s="85"/>
      <c r="B9409" s="85"/>
      <c r="C9409" s="85"/>
      <c r="D9409" s="85"/>
      <c r="E9409" s="85"/>
      <c r="F9409" s="85"/>
      <c r="G9409" s="85"/>
      <c r="H9409" s="85"/>
    </row>
    <row r="9410" spans="1:8">
      <c r="A9410" s="85"/>
      <c r="B9410" s="85"/>
      <c r="C9410" s="85"/>
      <c r="D9410" s="85"/>
      <c r="E9410" s="85"/>
      <c r="F9410" s="85"/>
      <c r="G9410" s="85"/>
      <c r="H9410" s="85"/>
    </row>
    <row r="9411" spans="1:8">
      <c r="A9411" s="85"/>
      <c r="B9411" s="85"/>
      <c r="C9411" s="85"/>
      <c r="D9411" s="85"/>
      <c r="E9411" s="85"/>
      <c r="F9411" s="85"/>
      <c r="G9411" s="85"/>
      <c r="H9411" s="85"/>
    </row>
    <row r="9412" spans="1:8">
      <c r="A9412" s="85"/>
      <c r="B9412" s="85"/>
      <c r="C9412" s="85"/>
      <c r="D9412" s="85"/>
      <c r="E9412" s="85"/>
      <c r="F9412" s="85"/>
      <c r="G9412" s="85"/>
      <c r="H9412" s="85"/>
    </row>
    <row r="9413" spans="1:8">
      <c r="A9413" s="85"/>
      <c r="B9413" s="85"/>
      <c r="C9413" s="85"/>
      <c r="D9413" s="85"/>
      <c r="E9413" s="85"/>
      <c r="F9413" s="85"/>
      <c r="G9413" s="85"/>
      <c r="H9413" s="85"/>
    </row>
    <row r="9414" spans="1:8">
      <c r="A9414" s="85"/>
      <c r="B9414" s="85"/>
      <c r="C9414" s="85"/>
      <c r="D9414" s="85"/>
      <c r="E9414" s="85"/>
      <c r="F9414" s="85"/>
      <c r="G9414" s="85"/>
      <c r="H9414" s="85"/>
    </row>
    <row r="9415" spans="1:8">
      <c r="A9415" s="85"/>
      <c r="B9415" s="85"/>
      <c r="C9415" s="85"/>
      <c r="D9415" s="85"/>
      <c r="E9415" s="85"/>
      <c r="F9415" s="85"/>
      <c r="G9415" s="85"/>
      <c r="H9415" s="85"/>
    </row>
    <row r="9416" spans="1:8">
      <c r="A9416" s="85"/>
      <c r="B9416" s="85"/>
      <c r="C9416" s="85"/>
      <c r="D9416" s="85"/>
      <c r="E9416" s="85"/>
      <c r="F9416" s="85"/>
      <c r="G9416" s="85"/>
      <c r="H9416" s="85"/>
    </row>
    <row r="9417" spans="1:8">
      <c r="A9417" s="85"/>
      <c r="B9417" s="85"/>
      <c r="C9417" s="85"/>
      <c r="D9417" s="85"/>
      <c r="E9417" s="85"/>
      <c r="F9417" s="85"/>
      <c r="G9417" s="85"/>
      <c r="H9417" s="85"/>
    </row>
    <row r="9418" spans="1:8">
      <c r="A9418" s="85"/>
      <c r="B9418" s="85"/>
      <c r="C9418" s="85"/>
      <c r="D9418" s="85"/>
      <c r="E9418" s="85"/>
      <c r="F9418" s="85"/>
      <c r="G9418" s="85"/>
      <c r="H9418" s="85"/>
    </row>
    <row r="9419" spans="1:8">
      <c r="A9419" s="85"/>
      <c r="B9419" s="85"/>
      <c r="C9419" s="85"/>
      <c r="D9419" s="85"/>
      <c r="E9419" s="85"/>
      <c r="F9419" s="85"/>
      <c r="G9419" s="85"/>
      <c r="H9419" s="85"/>
    </row>
    <row r="9420" spans="1:8">
      <c r="A9420" s="85"/>
      <c r="B9420" s="85"/>
      <c r="C9420" s="85"/>
      <c r="D9420" s="85"/>
      <c r="E9420" s="85"/>
      <c r="F9420" s="85"/>
      <c r="G9420" s="85"/>
      <c r="H9420" s="85"/>
    </row>
    <row r="9421" spans="1:8">
      <c r="A9421" s="85"/>
      <c r="B9421" s="85"/>
      <c r="C9421" s="85"/>
      <c r="D9421" s="85"/>
      <c r="E9421" s="85"/>
      <c r="F9421" s="85"/>
      <c r="G9421" s="85"/>
      <c r="H9421" s="85"/>
    </row>
    <row r="9422" spans="1:8">
      <c r="A9422" s="85"/>
      <c r="B9422" s="85"/>
      <c r="C9422" s="85"/>
      <c r="D9422" s="85"/>
      <c r="E9422" s="85"/>
      <c r="F9422" s="85"/>
      <c r="G9422" s="85"/>
      <c r="H9422" s="85"/>
    </row>
    <row r="9423" spans="1:8">
      <c r="A9423" s="85"/>
      <c r="B9423" s="85"/>
      <c r="C9423" s="85"/>
      <c r="D9423" s="85"/>
      <c r="E9423" s="85"/>
      <c r="F9423" s="85"/>
      <c r="G9423" s="85"/>
      <c r="H9423" s="85"/>
    </row>
    <row r="9424" spans="1:8">
      <c r="A9424" s="85"/>
      <c r="B9424" s="85"/>
      <c r="C9424" s="85"/>
      <c r="D9424" s="85"/>
      <c r="E9424" s="85"/>
      <c r="F9424" s="85"/>
      <c r="G9424" s="85"/>
      <c r="H9424" s="85"/>
    </row>
    <row r="9425" spans="1:8">
      <c r="A9425" s="85"/>
      <c r="B9425" s="85"/>
      <c r="C9425" s="85"/>
      <c r="D9425" s="85"/>
      <c r="E9425" s="85"/>
      <c r="F9425" s="85"/>
      <c r="G9425" s="85"/>
      <c r="H9425" s="85"/>
    </row>
    <row r="9426" spans="1:8">
      <c r="A9426" s="85"/>
      <c r="B9426" s="85"/>
      <c r="C9426" s="85"/>
      <c r="D9426" s="85"/>
      <c r="E9426" s="85"/>
      <c r="F9426" s="85"/>
      <c r="G9426" s="85"/>
      <c r="H9426" s="85"/>
    </row>
    <row r="9427" spans="1:8">
      <c r="A9427" s="85"/>
      <c r="B9427" s="85"/>
      <c r="C9427" s="85"/>
      <c r="D9427" s="85"/>
      <c r="E9427" s="85"/>
      <c r="F9427" s="85"/>
      <c r="G9427" s="85"/>
      <c r="H9427" s="85"/>
    </row>
    <row r="9428" spans="1:8">
      <c r="A9428" s="85"/>
      <c r="B9428" s="85"/>
      <c r="C9428" s="85"/>
      <c r="D9428" s="85"/>
      <c r="E9428" s="85"/>
      <c r="F9428" s="85"/>
      <c r="G9428" s="85"/>
      <c r="H9428" s="85"/>
    </row>
    <row r="9429" spans="1:8">
      <c r="A9429" s="85"/>
      <c r="B9429" s="85"/>
      <c r="C9429" s="85"/>
      <c r="D9429" s="85"/>
      <c r="E9429" s="85"/>
      <c r="F9429" s="85"/>
      <c r="G9429" s="85"/>
      <c r="H9429" s="85"/>
    </row>
    <row r="9430" spans="1:8">
      <c r="A9430" s="85"/>
      <c r="B9430" s="85"/>
      <c r="C9430" s="85"/>
      <c r="D9430" s="85"/>
      <c r="E9430" s="85"/>
      <c r="F9430" s="85"/>
      <c r="G9430" s="85"/>
      <c r="H9430" s="85"/>
    </row>
    <row r="9431" spans="1:8">
      <c r="A9431" s="85"/>
      <c r="B9431" s="85"/>
      <c r="C9431" s="85"/>
      <c r="D9431" s="85"/>
      <c r="E9431" s="85"/>
      <c r="F9431" s="85"/>
      <c r="G9431" s="85"/>
      <c r="H9431" s="85"/>
    </row>
    <row r="9432" spans="1:8">
      <c r="A9432" s="85"/>
      <c r="B9432" s="85"/>
      <c r="C9432" s="85"/>
      <c r="D9432" s="85"/>
      <c r="E9432" s="85"/>
      <c r="F9432" s="85"/>
      <c r="G9432" s="85"/>
      <c r="H9432" s="85"/>
    </row>
    <row r="9433" spans="1:8">
      <c r="A9433" s="85"/>
      <c r="B9433" s="85"/>
      <c r="C9433" s="85"/>
      <c r="D9433" s="85"/>
      <c r="E9433" s="85"/>
      <c r="F9433" s="85"/>
      <c r="G9433" s="85"/>
      <c r="H9433" s="85"/>
    </row>
    <row r="9434" spans="1:8">
      <c r="A9434" s="85"/>
      <c r="B9434" s="85"/>
      <c r="C9434" s="85"/>
      <c r="D9434" s="85"/>
      <c r="E9434" s="85"/>
      <c r="F9434" s="85"/>
      <c r="G9434" s="85"/>
      <c r="H9434" s="85"/>
    </row>
    <row r="9435" spans="1:8">
      <c r="A9435" s="85"/>
      <c r="B9435" s="85"/>
      <c r="C9435" s="85"/>
      <c r="D9435" s="85"/>
      <c r="E9435" s="85"/>
      <c r="F9435" s="85"/>
      <c r="G9435" s="85"/>
      <c r="H9435" s="85"/>
    </row>
    <row r="9436" spans="1:8">
      <c r="A9436" s="85"/>
      <c r="B9436" s="85"/>
      <c r="C9436" s="85"/>
      <c r="D9436" s="85"/>
      <c r="E9436" s="85"/>
      <c r="F9436" s="85"/>
      <c r="G9436" s="85"/>
      <c r="H9436" s="85"/>
    </row>
    <row r="9437" spans="1:8">
      <c r="A9437" s="85"/>
      <c r="B9437" s="85"/>
      <c r="C9437" s="85"/>
      <c r="D9437" s="85"/>
      <c r="E9437" s="85"/>
      <c r="F9437" s="85"/>
      <c r="G9437" s="85"/>
      <c r="H9437" s="85"/>
    </row>
    <row r="9438" spans="1:8">
      <c r="A9438" s="85"/>
      <c r="B9438" s="85"/>
      <c r="C9438" s="85"/>
      <c r="D9438" s="85"/>
      <c r="E9438" s="85"/>
      <c r="F9438" s="85"/>
      <c r="G9438" s="85"/>
      <c r="H9438" s="85"/>
    </row>
    <row r="9439" spans="1:8">
      <c r="A9439" s="85"/>
      <c r="B9439" s="85"/>
      <c r="C9439" s="85"/>
      <c r="D9439" s="85"/>
      <c r="E9439" s="85"/>
      <c r="F9439" s="85"/>
      <c r="G9439" s="85"/>
      <c r="H9439" s="85"/>
    </row>
    <row r="9440" spans="1:8">
      <c r="A9440" s="85"/>
      <c r="B9440" s="85"/>
      <c r="C9440" s="85"/>
      <c r="D9440" s="85"/>
      <c r="E9440" s="85"/>
      <c r="F9440" s="85"/>
      <c r="G9440" s="85"/>
      <c r="H9440" s="85"/>
    </row>
    <row r="9441" spans="1:8">
      <c r="A9441" s="85"/>
      <c r="B9441" s="85"/>
      <c r="C9441" s="85"/>
      <c r="D9441" s="85"/>
      <c r="E9441" s="85"/>
      <c r="F9441" s="85"/>
      <c r="G9441" s="85"/>
      <c r="H9441" s="85"/>
    </row>
    <row r="9442" spans="1:8">
      <c r="A9442" s="85"/>
      <c r="B9442" s="85"/>
      <c r="C9442" s="85"/>
      <c r="D9442" s="85"/>
      <c r="E9442" s="85"/>
      <c r="F9442" s="85"/>
      <c r="G9442" s="85"/>
      <c r="H9442" s="85"/>
    </row>
    <row r="9443" spans="1:8">
      <c r="A9443" s="85"/>
      <c r="B9443" s="85"/>
      <c r="C9443" s="85"/>
      <c r="D9443" s="85"/>
      <c r="E9443" s="85"/>
      <c r="F9443" s="85"/>
      <c r="G9443" s="85"/>
      <c r="H9443" s="85"/>
    </row>
    <row r="9444" spans="1:8">
      <c r="A9444" s="85"/>
      <c r="B9444" s="85"/>
      <c r="C9444" s="85"/>
      <c r="D9444" s="85"/>
      <c r="E9444" s="85"/>
      <c r="F9444" s="85"/>
      <c r="G9444" s="85"/>
      <c r="H9444" s="85"/>
    </row>
    <row r="9445" spans="1:8">
      <c r="A9445" s="85"/>
      <c r="B9445" s="85"/>
      <c r="C9445" s="85"/>
      <c r="D9445" s="85"/>
      <c r="E9445" s="85"/>
      <c r="F9445" s="85"/>
      <c r="G9445" s="85"/>
      <c r="H9445" s="85"/>
    </row>
    <row r="9446" spans="1:8">
      <c r="A9446" s="85"/>
      <c r="B9446" s="85"/>
      <c r="C9446" s="85"/>
      <c r="D9446" s="85"/>
      <c r="E9446" s="85"/>
      <c r="F9446" s="85"/>
      <c r="G9446" s="85"/>
      <c r="H9446" s="85"/>
    </row>
    <row r="9447" spans="1:8">
      <c r="A9447" s="85"/>
      <c r="B9447" s="85"/>
      <c r="C9447" s="85"/>
      <c r="D9447" s="85"/>
      <c r="E9447" s="85"/>
      <c r="F9447" s="85"/>
      <c r="G9447" s="85"/>
      <c r="H9447" s="85"/>
    </row>
    <row r="9448" spans="1:8">
      <c r="A9448" s="85"/>
      <c r="B9448" s="85"/>
      <c r="C9448" s="85"/>
      <c r="D9448" s="85"/>
      <c r="E9448" s="85"/>
      <c r="F9448" s="85"/>
      <c r="G9448" s="85"/>
      <c r="H9448" s="85"/>
    </row>
    <row r="9449" spans="1:8">
      <c r="A9449" s="85"/>
      <c r="B9449" s="85"/>
      <c r="C9449" s="85"/>
      <c r="D9449" s="85"/>
      <c r="E9449" s="85"/>
      <c r="F9449" s="85"/>
      <c r="G9449" s="85"/>
      <c r="H9449" s="85"/>
    </row>
    <row r="9450" spans="1:8">
      <c r="A9450" s="85"/>
      <c r="B9450" s="85"/>
      <c r="C9450" s="85"/>
      <c r="D9450" s="85"/>
      <c r="E9450" s="85"/>
      <c r="F9450" s="85"/>
      <c r="G9450" s="85"/>
      <c r="H9450" s="85"/>
    </row>
    <row r="9451" spans="1:8">
      <c r="A9451" s="85"/>
      <c r="B9451" s="85"/>
      <c r="C9451" s="85"/>
      <c r="D9451" s="85"/>
      <c r="E9451" s="85"/>
      <c r="F9451" s="85"/>
      <c r="G9451" s="85"/>
      <c r="H9451" s="85"/>
    </row>
    <row r="9452" spans="1:8">
      <c r="A9452" s="85"/>
      <c r="B9452" s="85"/>
      <c r="C9452" s="85"/>
      <c r="D9452" s="85"/>
      <c r="E9452" s="85"/>
      <c r="F9452" s="85"/>
      <c r="G9452" s="85"/>
      <c r="H9452" s="85"/>
    </row>
    <row r="9453" spans="1:8">
      <c r="A9453" s="85"/>
      <c r="B9453" s="85"/>
      <c r="C9453" s="85"/>
      <c r="D9453" s="85"/>
      <c r="E9453" s="85"/>
      <c r="F9453" s="85"/>
      <c r="G9453" s="85"/>
      <c r="H9453" s="85"/>
    </row>
    <row r="9454" spans="1:8">
      <c r="A9454" s="85"/>
      <c r="B9454" s="85"/>
      <c r="C9454" s="85"/>
      <c r="D9454" s="85"/>
      <c r="E9454" s="85"/>
      <c r="F9454" s="85"/>
      <c r="G9454" s="85"/>
      <c r="H9454" s="85"/>
    </row>
    <row r="9455" spans="1:8">
      <c r="A9455" s="85"/>
      <c r="B9455" s="85"/>
      <c r="C9455" s="85"/>
      <c r="D9455" s="85"/>
      <c r="E9455" s="85"/>
      <c r="F9455" s="85"/>
      <c r="G9455" s="85"/>
      <c r="H9455" s="85"/>
    </row>
    <row r="9456" spans="1:8">
      <c r="A9456" s="85"/>
      <c r="B9456" s="85"/>
      <c r="C9456" s="85"/>
      <c r="D9456" s="85"/>
      <c r="E9456" s="85"/>
      <c r="F9456" s="85"/>
      <c r="G9456" s="85"/>
      <c r="H9456" s="85"/>
    </row>
    <row r="9457" spans="1:8">
      <c r="A9457" s="85"/>
      <c r="B9457" s="85"/>
      <c r="C9457" s="85"/>
      <c r="D9457" s="85"/>
      <c r="E9457" s="85"/>
      <c r="F9457" s="85"/>
      <c r="G9457" s="85"/>
      <c r="H9457" s="85"/>
    </row>
    <row r="9458" spans="1:8">
      <c r="A9458" s="85"/>
      <c r="B9458" s="85"/>
      <c r="C9458" s="85"/>
      <c r="D9458" s="85"/>
      <c r="E9458" s="85"/>
      <c r="F9458" s="85"/>
      <c r="G9458" s="85"/>
      <c r="H9458" s="85"/>
    </row>
    <row r="9459" spans="1:8">
      <c r="A9459" s="85"/>
      <c r="B9459" s="85"/>
      <c r="C9459" s="85"/>
      <c r="D9459" s="85"/>
      <c r="E9459" s="85"/>
      <c r="F9459" s="85"/>
      <c r="G9459" s="85"/>
      <c r="H9459" s="85"/>
    </row>
    <row r="9460" spans="1:8">
      <c r="A9460" s="85"/>
      <c r="B9460" s="85"/>
      <c r="C9460" s="85"/>
      <c r="D9460" s="85"/>
      <c r="E9460" s="85"/>
      <c r="F9460" s="85"/>
      <c r="G9460" s="85"/>
      <c r="H9460" s="85"/>
    </row>
    <row r="9461" spans="1:8">
      <c r="A9461" s="85"/>
      <c r="B9461" s="85"/>
      <c r="C9461" s="85"/>
      <c r="D9461" s="85"/>
      <c r="E9461" s="85"/>
      <c r="F9461" s="85"/>
      <c r="G9461" s="85"/>
      <c r="H9461" s="85"/>
    </row>
    <row r="9462" spans="1:8">
      <c r="A9462" s="85"/>
      <c r="B9462" s="85"/>
      <c r="C9462" s="85"/>
      <c r="D9462" s="85"/>
      <c r="E9462" s="85"/>
      <c r="F9462" s="85"/>
      <c r="G9462" s="85"/>
      <c r="H9462" s="85"/>
    </row>
    <row r="9463" spans="1:8">
      <c r="A9463" s="85"/>
      <c r="B9463" s="85"/>
      <c r="C9463" s="85"/>
      <c r="D9463" s="85"/>
      <c r="E9463" s="85"/>
      <c r="F9463" s="85"/>
      <c r="G9463" s="85"/>
      <c r="H9463" s="85"/>
    </row>
    <row r="9464" spans="1:8">
      <c r="A9464" s="85"/>
      <c r="B9464" s="85"/>
      <c r="C9464" s="85"/>
      <c r="D9464" s="85"/>
      <c r="E9464" s="85"/>
      <c r="F9464" s="85"/>
      <c r="G9464" s="85"/>
      <c r="H9464" s="85"/>
    </row>
    <row r="9465" spans="1:8">
      <c r="A9465" s="85"/>
      <c r="B9465" s="85"/>
      <c r="C9465" s="85"/>
      <c r="D9465" s="85"/>
      <c r="E9465" s="85"/>
      <c r="F9465" s="85"/>
      <c r="G9465" s="85"/>
      <c r="H9465" s="85"/>
    </row>
    <row r="9466" spans="1:8">
      <c r="A9466" s="85"/>
      <c r="B9466" s="85"/>
      <c r="C9466" s="85"/>
      <c r="D9466" s="85"/>
      <c r="E9466" s="85"/>
      <c r="F9466" s="85"/>
      <c r="G9466" s="85"/>
      <c r="H9466" s="85"/>
    </row>
    <row r="9467" spans="1:8">
      <c r="A9467" s="85"/>
      <c r="B9467" s="85"/>
      <c r="C9467" s="85"/>
      <c r="D9467" s="85"/>
      <c r="E9467" s="85"/>
      <c r="F9467" s="85"/>
      <c r="G9467" s="85"/>
      <c r="H9467" s="85"/>
    </row>
    <row r="9468" spans="1:8">
      <c r="A9468" s="85"/>
      <c r="B9468" s="85"/>
      <c r="C9468" s="85"/>
      <c r="D9468" s="85"/>
      <c r="E9468" s="85"/>
      <c r="F9468" s="85"/>
      <c r="G9468" s="85"/>
      <c r="H9468" s="85"/>
    </row>
    <row r="9469" spans="1:8">
      <c r="A9469" s="85"/>
      <c r="B9469" s="85"/>
      <c r="C9469" s="85"/>
      <c r="D9469" s="85"/>
      <c r="E9469" s="85"/>
      <c r="F9469" s="85"/>
      <c r="G9469" s="85"/>
      <c r="H9469" s="85"/>
    </row>
    <row r="9470" spans="1:8">
      <c r="A9470" s="85"/>
      <c r="B9470" s="85"/>
      <c r="C9470" s="85"/>
      <c r="D9470" s="85"/>
      <c r="E9470" s="85"/>
      <c r="F9470" s="85"/>
      <c r="G9470" s="85"/>
      <c r="H9470" s="85"/>
    </row>
    <row r="9471" spans="1:8">
      <c r="A9471" s="85"/>
      <c r="B9471" s="85"/>
      <c r="C9471" s="85"/>
      <c r="D9471" s="85"/>
      <c r="E9471" s="85"/>
      <c r="F9471" s="85"/>
      <c r="G9471" s="85"/>
      <c r="H9471" s="85"/>
    </row>
    <row r="9472" spans="1:8">
      <c r="A9472" s="85"/>
      <c r="B9472" s="85"/>
      <c r="C9472" s="85"/>
      <c r="D9472" s="85"/>
      <c r="E9472" s="85"/>
      <c r="F9472" s="85"/>
      <c r="G9472" s="85"/>
      <c r="H9472" s="85"/>
    </row>
    <row r="9473" spans="1:8">
      <c r="A9473" s="85"/>
      <c r="B9473" s="85"/>
      <c r="C9473" s="85"/>
      <c r="D9473" s="85"/>
      <c r="E9473" s="85"/>
      <c r="F9473" s="85"/>
      <c r="G9473" s="85"/>
      <c r="H9473" s="85"/>
    </row>
    <row r="9474" spans="1:8">
      <c r="A9474" s="85"/>
      <c r="B9474" s="85"/>
      <c r="C9474" s="85"/>
      <c r="D9474" s="85"/>
      <c r="E9474" s="85"/>
      <c r="F9474" s="85"/>
      <c r="G9474" s="85"/>
      <c r="H9474" s="85"/>
    </row>
    <row r="9475" spans="1:8">
      <c r="A9475" s="85"/>
      <c r="B9475" s="85"/>
      <c r="C9475" s="85"/>
      <c r="D9475" s="85"/>
      <c r="E9475" s="85"/>
      <c r="F9475" s="85"/>
      <c r="G9475" s="85"/>
      <c r="H9475" s="85"/>
    </row>
    <row r="9476" spans="1:8">
      <c r="A9476" s="85"/>
      <c r="B9476" s="85"/>
      <c r="C9476" s="85"/>
      <c r="D9476" s="85"/>
      <c r="E9476" s="85"/>
      <c r="F9476" s="85"/>
      <c r="G9476" s="85"/>
      <c r="H9476" s="85"/>
    </row>
    <row r="9477" spans="1:8">
      <c r="A9477" s="85"/>
      <c r="B9477" s="85"/>
      <c r="C9477" s="85"/>
      <c r="D9477" s="85"/>
      <c r="E9477" s="85"/>
      <c r="F9477" s="85"/>
      <c r="G9477" s="85"/>
      <c r="H9477" s="85"/>
    </row>
    <row r="9478" spans="1:8">
      <c r="A9478" s="85"/>
      <c r="B9478" s="85"/>
      <c r="C9478" s="85"/>
      <c r="D9478" s="85"/>
      <c r="E9478" s="85"/>
      <c r="F9478" s="85"/>
      <c r="G9478" s="85"/>
      <c r="H9478" s="85"/>
    </row>
    <row r="9479" spans="1:8">
      <c r="A9479" s="85"/>
      <c r="B9479" s="85"/>
      <c r="C9479" s="85"/>
      <c r="D9479" s="85"/>
      <c r="E9479" s="85"/>
      <c r="F9479" s="85"/>
      <c r="G9479" s="85"/>
      <c r="H9479" s="85"/>
    </row>
    <row r="9480" spans="1:8">
      <c r="A9480" s="85"/>
      <c r="B9480" s="85"/>
      <c r="C9480" s="85"/>
      <c r="D9480" s="85"/>
      <c r="E9480" s="85"/>
      <c r="F9480" s="85"/>
      <c r="G9480" s="85"/>
      <c r="H9480" s="85"/>
    </row>
    <row r="9481" spans="1:8">
      <c r="A9481" s="85"/>
      <c r="B9481" s="85"/>
      <c r="C9481" s="85"/>
      <c r="D9481" s="85"/>
      <c r="E9481" s="85"/>
      <c r="F9481" s="85"/>
      <c r="G9481" s="85"/>
      <c r="H9481" s="85"/>
    </row>
    <row r="9482" spans="1:8">
      <c r="A9482" s="85"/>
      <c r="B9482" s="85"/>
      <c r="C9482" s="85"/>
      <c r="D9482" s="85"/>
      <c r="E9482" s="85"/>
      <c r="F9482" s="85"/>
      <c r="G9482" s="85"/>
      <c r="H9482" s="85"/>
    </row>
    <row r="9483" spans="1:8">
      <c r="A9483" s="85"/>
      <c r="B9483" s="85"/>
      <c r="C9483" s="85"/>
      <c r="D9483" s="85"/>
      <c r="E9483" s="85"/>
      <c r="F9483" s="85"/>
      <c r="G9483" s="85"/>
      <c r="H9483" s="85"/>
    </row>
    <row r="9484" spans="1:8">
      <c r="A9484" s="85"/>
      <c r="B9484" s="85"/>
      <c r="C9484" s="85"/>
      <c r="D9484" s="85"/>
      <c r="E9484" s="85"/>
      <c r="F9484" s="85"/>
      <c r="G9484" s="85"/>
      <c r="H9484" s="85"/>
    </row>
    <row r="9485" spans="1:8">
      <c r="A9485" s="85"/>
      <c r="B9485" s="85"/>
      <c r="C9485" s="85"/>
      <c r="D9485" s="85"/>
      <c r="E9485" s="85"/>
      <c r="F9485" s="85"/>
      <c r="G9485" s="85"/>
      <c r="H9485" s="85"/>
    </row>
    <row r="9486" spans="1:8">
      <c r="A9486" s="85"/>
      <c r="B9486" s="85"/>
      <c r="C9486" s="85"/>
      <c r="D9486" s="85"/>
      <c r="E9486" s="85"/>
      <c r="F9486" s="85"/>
      <c r="G9486" s="85"/>
      <c r="H9486" s="85"/>
    </row>
    <row r="9487" spans="1:8">
      <c r="A9487" s="85"/>
      <c r="B9487" s="85"/>
      <c r="C9487" s="85"/>
      <c r="D9487" s="85"/>
      <c r="E9487" s="85"/>
      <c r="F9487" s="85"/>
      <c r="G9487" s="85"/>
      <c r="H9487" s="85"/>
    </row>
    <row r="9488" spans="1:8">
      <c r="A9488" s="85"/>
      <c r="B9488" s="85"/>
      <c r="C9488" s="85"/>
      <c r="D9488" s="85"/>
      <c r="E9488" s="85"/>
      <c r="F9488" s="85"/>
      <c r="G9488" s="85"/>
      <c r="H9488" s="85"/>
    </row>
    <row r="9489" spans="1:8">
      <c r="A9489" s="85"/>
      <c r="B9489" s="85"/>
      <c r="C9489" s="85"/>
      <c r="D9489" s="85"/>
      <c r="E9489" s="85"/>
      <c r="F9489" s="85"/>
      <c r="G9489" s="85"/>
      <c r="H9489" s="85"/>
    </row>
    <row r="9490" spans="1:8">
      <c r="A9490" s="85"/>
      <c r="B9490" s="85"/>
      <c r="C9490" s="85"/>
      <c r="D9490" s="85"/>
      <c r="E9490" s="85"/>
      <c r="F9490" s="85"/>
      <c r="G9490" s="85"/>
      <c r="H9490" s="85"/>
    </row>
    <row r="9491" spans="1:8">
      <c r="A9491" s="85"/>
      <c r="B9491" s="85"/>
      <c r="C9491" s="85"/>
      <c r="D9491" s="85"/>
      <c r="E9491" s="85"/>
      <c r="F9491" s="85"/>
      <c r="G9491" s="85"/>
      <c r="H9491" s="85"/>
    </row>
    <row r="9492" spans="1:8">
      <c r="A9492" s="85"/>
      <c r="B9492" s="85"/>
      <c r="C9492" s="85"/>
      <c r="D9492" s="85"/>
      <c r="E9492" s="85"/>
      <c r="F9492" s="85"/>
      <c r="G9492" s="85"/>
      <c r="H9492" s="85"/>
    </row>
    <row r="9493" spans="1:8">
      <c r="A9493" s="85"/>
      <c r="B9493" s="85"/>
      <c r="C9493" s="85"/>
      <c r="D9493" s="85"/>
      <c r="E9493" s="85"/>
      <c r="F9493" s="85"/>
      <c r="G9493" s="85"/>
      <c r="H9493" s="85"/>
    </row>
    <row r="9494" spans="1:8">
      <c r="A9494" s="85"/>
      <c r="B9494" s="85"/>
      <c r="C9494" s="85"/>
      <c r="D9494" s="85"/>
      <c r="E9494" s="85"/>
      <c r="F9494" s="85"/>
      <c r="G9494" s="85"/>
      <c r="H9494" s="85"/>
    </row>
    <row r="9495" spans="1:8">
      <c r="A9495" s="85"/>
      <c r="B9495" s="85"/>
      <c r="C9495" s="85"/>
      <c r="D9495" s="85"/>
      <c r="E9495" s="85"/>
      <c r="F9495" s="85"/>
      <c r="G9495" s="85"/>
      <c r="H9495" s="85"/>
    </row>
    <row r="9496" spans="1:8">
      <c r="A9496" s="85"/>
      <c r="B9496" s="85"/>
      <c r="C9496" s="85"/>
      <c r="D9496" s="85"/>
      <c r="E9496" s="85"/>
      <c r="F9496" s="85"/>
      <c r="G9496" s="85"/>
      <c r="H9496" s="85"/>
    </row>
    <row r="9497" spans="1:8">
      <c r="A9497" s="85"/>
      <c r="B9497" s="85"/>
      <c r="C9497" s="85"/>
      <c r="D9497" s="85"/>
      <c r="E9497" s="85"/>
      <c r="F9497" s="85"/>
      <c r="G9497" s="85"/>
      <c r="H9497" s="85"/>
    </row>
    <row r="9498" spans="1:8">
      <c r="A9498" s="85"/>
      <c r="B9498" s="85"/>
      <c r="C9498" s="85"/>
      <c r="D9498" s="85"/>
      <c r="E9498" s="85"/>
      <c r="F9498" s="85"/>
      <c r="G9498" s="85"/>
      <c r="H9498" s="85"/>
    </row>
    <row r="9499" spans="1:8">
      <c r="A9499" s="85"/>
      <c r="B9499" s="85"/>
      <c r="C9499" s="85"/>
      <c r="D9499" s="85"/>
      <c r="E9499" s="85"/>
      <c r="F9499" s="85"/>
      <c r="G9499" s="85"/>
      <c r="H9499" s="85"/>
    </row>
    <row r="9500" spans="1:8">
      <c r="A9500" s="85"/>
      <c r="B9500" s="85"/>
      <c r="C9500" s="85"/>
      <c r="D9500" s="85"/>
      <c r="E9500" s="85"/>
      <c r="F9500" s="85"/>
      <c r="G9500" s="85"/>
      <c r="H9500" s="85"/>
    </row>
    <row r="9501" spans="1:8">
      <c r="A9501" s="85"/>
      <c r="B9501" s="85"/>
      <c r="C9501" s="85"/>
      <c r="D9501" s="85"/>
      <c r="E9501" s="85"/>
      <c r="F9501" s="85"/>
      <c r="G9501" s="85"/>
      <c r="H9501" s="85"/>
    </row>
    <row r="9502" spans="1:8">
      <c r="A9502" s="85"/>
      <c r="B9502" s="85"/>
      <c r="C9502" s="85"/>
      <c r="D9502" s="85"/>
      <c r="E9502" s="85"/>
      <c r="F9502" s="85"/>
      <c r="G9502" s="85"/>
      <c r="H9502" s="85"/>
    </row>
    <row r="9503" spans="1:8">
      <c r="A9503" s="85"/>
      <c r="B9503" s="85"/>
      <c r="C9503" s="85"/>
      <c r="D9503" s="85"/>
      <c r="E9503" s="85"/>
      <c r="F9503" s="85"/>
      <c r="G9503" s="85"/>
      <c r="H9503" s="85"/>
    </row>
    <row r="9504" spans="1:8">
      <c r="A9504" s="85"/>
      <c r="B9504" s="85"/>
      <c r="C9504" s="85"/>
      <c r="D9504" s="85"/>
      <c r="E9504" s="85"/>
      <c r="F9504" s="85"/>
      <c r="G9504" s="85"/>
      <c r="H9504" s="85"/>
    </row>
    <row r="9505" spans="1:8">
      <c r="A9505" s="85"/>
      <c r="B9505" s="85"/>
      <c r="C9505" s="85"/>
      <c r="D9505" s="85"/>
      <c r="E9505" s="85"/>
      <c r="F9505" s="85"/>
      <c r="G9505" s="85"/>
      <c r="H9505" s="85"/>
    </row>
    <row r="9506" spans="1:8">
      <c r="A9506" s="85"/>
      <c r="B9506" s="85"/>
      <c r="C9506" s="85"/>
      <c r="D9506" s="85"/>
      <c r="E9506" s="85"/>
      <c r="F9506" s="85"/>
      <c r="G9506" s="85"/>
      <c r="H9506" s="85"/>
    </row>
    <row r="9507" spans="1:8">
      <c r="A9507" s="85"/>
      <c r="B9507" s="85"/>
      <c r="C9507" s="85"/>
      <c r="D9507" s="85"/>
      <c r="E9507" s="85"/>
      <c r="F9507" s="85"/>
      <c r="G9507" s="85"/>
      <c r="H9507" s="85"/>
    </row>
    <row r="9508" spans="1:8">
      <c r="A9508" s="85"/>
      <c r="B9508" s="85"/>
      <c r="C9508" s="85"/>
      <c r="D9508" s="85"/>
      <c r="E9508" s="85"/>
      <c r="F9508" s="85"/>
      <c r="G9508" s="85"/>
      <c r="H9508" s="85"/>
    </row>
    <row r="9509" spans="1:8">
      <c r="A9509" s="85"/>
      <c r="B9509" s="85"/>
      <c r="C9509" s="85"/>
      <c r="D9509" s="85"/>
      <c r="E9509" s="85"/>
      <c r="F9509" s="85"/>
      <c r="G9509" s="85"/>
      <c r="H9509" s="85"/>
    </row>
    <row r="9510" spans="1:8">
      <c r="A9510" s="85"/>
      <c r="B9510" s="85"/>
      <c r="C9510" s="85"/>
      <c r="D9510" s="85"/>
      <c r="E9510" s="85"/>
      <c r="F9510" s="85"/>
      <c r="G9510" s="85"/>
      <c r="H9510" s="85"/>
    </row>
    <row r="9511" spans="1:8">
      <c r="A9511" s="85"/>
      <c r="B9511" s="85"/>
      <c r="C9511" s="85"/>
      <c r="D9511" s="85"/>
      <c r="E9511" s="85"/>
      <c r="F9511" s="85"/>
      <c r="G9511" s="85"/>
      <c r="H9511" s="85"/>
    </row>
    <row r="9512" spans="1:8">
      <c r="A9512" s="85"/>
      <c r="B9512" s="85"/>
      <c r="C9512" s="85"/>
      <c r="D9512" s="85"/>
      <c r="E9512" s="85"/>
      <c r="F9512" s="85"/>
      <c r="G9512" s="85"/>
      <c r="H9512" s="85"/>
    </row>
    <row r="9513" spans="1:8">
      <c r="A9513" s="85"/>
      <c r="B9513" s="85"/>
      <c r="C9513" s="85"/>
      <c r="D9513" s="85"/>
      <c r="E9513" s="85"/>
      <c r="F9513" s="85"/>
      <c r="G9513" s="85"/>
      <c r="H9513" s="85"/>
    </row>
    <row r="9514" spans="1:8">
      <c r="A9514" s="85"/>
      <c r="B9514" s="85"/>
      <c r="C9514" s="85"/>
      <c r="D9514" s="85"/>
      <c r="E9514" s="85"/>
      <c r="F9514" s="85"/>
      <c r="G9514" s="85"/>
      <c r="H9514" s="85"/>
    </row>
    <row r="9515" spans="1:8">
      <c r="A9515" s="85"/>
      <c r="B9515" s="85"/>
      <c r="C9515" s="85"/>
      <c r="D9515" s="85"/>
      <c r="E9515" s="85"/>
      <c r="F9515" s="85"/>
      <c r="G9515" s="85"/>
      <c r="H9515" s="85"/>
    </row>
    <row r="9516" spans="1:8">
      <c r="A9516" s="85"/>
      <c r="B9516" s="85"/>
      <c r="C9516" s="85"/>
      <c r="D9516" s="85"/>
      <c r="E9516" s="85"/>
      <c r="F9516" s="85"/>
      <c r="G9516" s="85"/>
      <c r="H9516" s="85"/>
    </row>
    <row r="9517" spans="1:8">
      <c r="A9517" s="85"/>
      <c r="B9517" s="85"/>
      <c r="C9517" s="85"/>
      <c r="D9517" s="85"/>
      <c r="E9517" s="85"/>
      <c r="F9517" s="85"/>
      <c r="G9517" s="85"/>
      <c r="H9517" s="85"/>
    </row>
    <row r="9518" spans="1:8">
      <c r="A9518" s="85"/>
      <c r="B9518" s="85"/>
      <c r="C9518" s="85"/>
      <c r="D9518" s="85"/>
      <c r="E9518" s="85"/>
      <c r="F9518" s="85"/>
      <c r="G9518" s="85"/>
      <c r="H9518" s="85"/>
    </row>
    <row r="9519" spans="1:8">
      <c r="A9519" s="85"/>
      <c r="B9519" s="85"/>
      <c r="C9519" s="85"/>
      <c r="D9519" s="85"/>
      <c r="E9519" s="85"/>
      <c r="F9519" s="85"/>
      <c r="G9519" s="85"/>
      <c r="H9519" s="85"/>
    </row>
    <row r="9520" spans="1:8">
      <c r="A9520" s="85"/>
      <c r="B9520" s="85"/>
      <c r="C9520" s="85"/>
      <c r="D9520" s="85"/>
      <c r="E9520" s="85"/>
      <c r="F9520" s="85"/>
      <c r="G9520" s="85"/>
      <c r="H9520" s="85"/>
    </row>
    <row r="9521" spans="1:8">
      <c r="A9521" s="85"/>
      <c r="B9521" s="85"/>
      <c r="C9521" s="85"/>
      <c r="D9521" s="85"/>
      <c r="E9521" s="85"/>
      <c r="F9521" s="85"/>
      <c r="G9521" s="85"/>
      <c r="H9521" s="85"/>
    </row>
    <row r="9522" spans="1:8">
      <c r="A9522" s="85"/>
      <c r="B9522" s="85"/>
      <c r="C9522" s="85"/>
      <c r="D9522" s="85"/>
      <c r="E9522" s="85"/>
      <c r="F9522" s="85"/>
      <c r="G9522" s="85"/>
      <c r="H9522" s="85"/>
    </row>
    <row r="9523" spans="1:8">
      <c r="A9523" s="85"/>
      <c r="B9523" s="85"/>
      <c r="C9523" s="85"/>
      <c r="D9523" s="85"/>
      <c r="E9523" s="85"/>
      <c r="F9523" s="85"/>
      <c r="G9523" s="85"/>
      <c r="H9523" s="85"/>
    </row>
    <row r="9524" spans="1:8">
      <c r="A9524" s="85"/>
      <c r="B9524" s="85"/>
      <c r="C9524" s="85"/>
      <c r="D9524" s="85"/>
      <c r="E9524" s="85"/>
      <c r="F9524" s="85"/>
      <c r="G9524" s="85"/>
      <c r="H9524" s="85"/>
    </row>
    <row r="9525" spans="1:8">
      <c r="A9525" s="85"/>
      <c r="B9525" s="85"/>
      <c r="C9525" s="85"/>
      <c r="D9525" s="85"/>
      <c r="E9525" s="85"/>
      <c r="F9525" s="85"/>
      <c r="G9525" s="85"/>
      <c r="H9525" s="85"/>
    </row>
    <row r="9526" spans="1:8">
      <c r="A9526" s="85"/>
      <c r="B9526" s="85"/>
      <c r="C9526" s="85"/>
      <c r="D9526" s="85"/>
      <c r="E9526" s="85"/>
      <c r="F9526" s="85"/>
      <c r="G9526" s="85"/>
      <c r="H9526" s="85"/>
    </row>
    <row r="9527" spans="1:8">
      <c r="A9527" s="85"/>
      <c r="B9527" s="85"/>
      <c r="C9527" s="85"/>
      <c r="D9527" s="85"/>
      <c r="E9527" s="85"/>
      <c r="F9527" s="85"/>
      <c r="G9527" s="85"/>
      <c r="H9527" s="85"/>
    </row>
    <row r="9528" spans="1:8">
      <c r="A9528" s="85"/>
      <c r="B9528" s="85"/>
      <c r="C9528" s="85"/>
      <c r="D9528" s="85"/>
      <c r="E9528" s="85"/>
      <c r="F9528" s="85"/>
      <c r="G9528" s="85"/>
      <c r="H9528" s="85"/>
    </row>
    <row r="9529" spans="1:8">
      <c r="A9529" s="85"/>
      <c r="B9529" s="85"/>
      <c r="C9529" s="85"/>
      <c r="D9529" s="85"/>
      <c r="E9529" s="85"/>
      <c r="F9529" s="85"/>
      <c r="G9529" s="85"/>
      <c r="H9529" s="85"/>
    </row>
    <row r="9530" spans="1:8">
      <c r="A9530" s="85"/>
      <c r="B9530" s="85"/>
      <c r="C9530" s="85"/>
      <c r="D9530" s="85"/>
      <c r="E9530" s="85"/>
      <c r="F9530" s="85"/>
      <c r="G9530" s="85"/>
      <c r="H9530" s="85"/>
    </row>
    <row r="9531" spans="1:8">
      <c r="A9531" s="85"/>
      <c r="B9531" s="85"/>
      <c r="C9531" s="85"/>
      <c r="D9531" s="85"/>
      <c r="E9531" s="85"/>
      <c r="F9531" s="85"/>
      <c r="G9531" s="85"/>
      <c r="H9531" s="85"/>
    </row>
    <row r="9532" spans="1:8">
      <c r="A9532" s="85"/>
      <c r="B9532" s="85"/>
      <c r="C9532" s="85"/>
      <c r="D9532" s="85"/>
      <c r="E9532" s="85"/>
      <c r="F9532" s="85"/>
      <c r="G9532" s="85"/>
      <c r="H9532" s="85"/>
    </row>
    <row r="9533" spans="1:8">
      <c r="A9533" s="85"/>
      <c r="B9533" s="85"/>
      <c r="C9533" s="85"/>
      <c r="D9533" s="85"/>
      <c r="E9533" s="85"/>
      <c r="F9533" s="85"/>
      <c r="G9533" s="85"/>
      <c r="H9533" s="85"/>
    </row>
    <row r="9534" spans="1:8">
      <c r="A9534" s="85"/>
      <c r="B9534" s="85"/>
      <c r="C9534" s="85"/>
      <c r="D9534" s="85"/>
      <c r="E9534" s="85"/>
      <c r="F9534" s="85"/>
      <c r="G9534" s="85"/>
      <c r="H9534" s="85"/>
    </row>
    <row r="9535" spans="1:8">
      <c r="A9535" s="85"/>
      <c r="B9535" s="85"/>
      <c r="C9535" s="85"/>
      <c r="D9535" s="85"/>
      <c r="E9535" s="85"/>
      <c r="F9535" s="85"/>
      <c r="G9535" s="85"/>
      <c r="H9535" s="85"/>
    </row>
    <row r="9536" spans="1:8">
      <c r="A9536" s="85"/>
      <c r="B9536" s="85"/>
      <c r="C9536" s="85"/>
      <c r="D9536" s="85"/>
      <c r="E9536" s="85"/>
      <c r="F9536" s="85"/>
      <c r="G9536" s="85"/>
      <c r="H9536" s="85"/>
    </row>
    <row r="9537" spans="1:8">
      <c r="A9537" s="85"/>
      <c r="B9537" s="85"/>
      <c r="C9537" s="85"/>
      <c r="D9537" s="85"/>
      <c r="E9537" s="85"/>
      <c r="F9537" s="85"/>
      <c r="G9537" s="85"/>
      <c r="H9537" s="85"/>
    </row>
    <row r="9538" spans="1:8">
      <c r="A9538" s="85"/>
      <c r="B9538" s="85"/>
      <c r="C9538" s="85"/>
      <c r="D9538" s="85"/>
      <c r="E9538" s="85"/>
      <c r="F9538" s="85"/>
      <c r="G9538" s="85"/>
      <c r="H9538" s="85"/>
    </row>
    <row r="9539" spans="1:8">
      <c r="A9539" s="85"/>
      <c r="B9539" s="85"/>
      <c r="C9539" s="85"/>
      <c r="D9539" s="85"/>
      <c r="E9539" s="85"/>
      <c r="F9539" s="85"/>
      <c r="G9539" s="85"/>
      <c r="H9539" s="85"/>
    </row>
    <row r="9540" spans="1:8">
      <c r="A9540" s="85"/>
      <c r="B9540" s="85"/>
      <c r="C9540" s="85"/>
      <c r="D9540" s="85"/>
      <c r="E9540" s="85"/>
      <c r="F9540" s="85"/>
      <c r="G9540" s="85"/>
      <c r="H9540" s="85"/>
    </row>
    <row r="9541" spans="1:8">
      <c r="A9541" s="85"/>
      <c r="B9541" s="85"/>
      <c r="C9541" s="85"/>
      <c r="D9541" s="85"/>
      <c r="E9541" s="85"/>
      <c r="F9541" s="85"/>
      <c r="G9541" s="85"/>
      <c r="H9541" s="85"/>
    </row>
    <row r="9542" spans="1:8">
      <c r="A9542" s="85"/>
      <c r="B9542" s="85"/>
      <c r="C9542" s="85"/>
      <c r="D9542" s="85"/>
      <c r="E9542" s="85"/>
      <c r="F9542" s="85"/>
      <c r="G9542" s="85"/>
      <c r="H9542" s="85"/>
    </row>
    <row r="9543" spans="1:8">
      <c r="A9543" s="85"/>
      <c r="B9543" s="85"/>
      <c r="C9543" s="85"/>
      <c r="D9543" s="85"/>
      <c r="E9543" s="85"/>
      <c r="F9543" s="85"/>
      <c r="G9543" s="85"/>
      <c r="H9543" s="85"/>
    </row>
    <row r="9544" spans="1:8">
      <c r="A9544" s="85"/>
      <c r="B9544" s="85"/>
      <c r="C9544" s="85"/>
      <c r="D9544" s="85"/>
      <c r="E9544" s="85"/>
      <c r="F9544" s="85"/>
      <c r="G9544" s="85"/>
      <c r="H9544" s="85"/>
    </row>
    <row r="9545" spans="1:8">
      <c r="A9545" s="85"/>
      <c r="B9545" s="85"/>
      <c r="C9545" s="85"/>
      <c r="D9545" s="85"/>
      <c r="E9545" s="85"/>
      <c r="F9545" s="85"/>
      <c r="G9545" s="85"/>
      <c r="H9545" s="85"/>
    </row>
    <row r="9546" spans="1:8">
      <c r="A9546" s="85"/>
      <c r="B9546" s="85"/>
      <c r="C9546" s="85"/>
      <c r="D9546" s="85"/>
      <c r="E9546" s="85"/>
      <c r="F9546" s="85"/>
      <c r="G9546" s="85"/>
      <c r="H9546" s="85"/>
    </row>
    <row r="9547" spans="1:8">
      <c r="A9547" s="85"/>
      <c r="B9547" s="85"/>
      <c r="C9547" s="85"/>
      <c r="D9547" s="85"/>
      <c r="E9547" s="85"/>
      <c r="F9547" s="85"/>
      <c r="G9547" s="85"/>
      <c r="H9547" s="85"/>
    </row>
    <row r="9548" spans="1:8">
      <c r="A9548" s="85"/>
      <c r="B9548" s="85"/>
      <c r="C9548" s="85"/>
      <c r="D9548" s="85"/>
      <c r="E9548" s="85"/>
      <c r="F9548" s="85"/>
      <c r="G9548" s="85"/>
      <c r="H9548" s="85"/>
    </row>
    <row r="9549" spans="1:8">
      <c r="A9549" s="85"/>
      <c r="B9549" s="85"/>
      <c r="C9549" s="85"/>
      <c r="D9549" s="85"/>
      <c r="E9549" s="85"/>
      <c r="F9549" s="85"/>
      <c r="G9549" s="85"/>
      <c r="H9549" s="85"/>
    </row>
    <row r="9550" spans="1:8">
      <c r="A9550" s="85"/>
      <c r="B9550" s="85"/>
      <c r="C9550" s="85"/>
      <c r="D9550" s="85"/>
      <c r="E9550" s="85"/>
      <c r="F9550" s="85"/>
      <c r="G9550" s="85"/>
      <c r="H9550" s="85"/>
    </row>
    <row r="9551" spans="1:8">
      <c r="A9551" s="85"/>
      <c r="B9551" s="85"/>
      <c r="C9551" s="85"/>
      <c r="D9551" s="85"/>
      <c r="E9551" s="85"/>
      <c r="F9551" s="85"/>
      <c r="G9551" s="85"/>
      <c r="H9551" s="85"/>
    </row>
    <row r="9552" spans="1:8">
      <c r="A9552" s="85"/>
      <c r="B9552" s="85"/>
      <c r="C9552" s="85"/>
      <c r="D9552" s="85"/>
      <c r="E9552" s="85"/>
      <c r="F9552" s="85"/>
      <c r="G9552" s="85"/>
      <c r="H9552" s="85"/>
    </row>
    <row r="9553" spans="1:8">
      <c r="A9553" s="85"/>
      <c r="B9553" s="85"/>
      <c r="C9553" s="85"/>
      <c r="D9553" s="85"/>
      <c r="E9553" s="85"/>
      <c r="F9553" s="85"/>
      <c r="G9553" s="85"/>
      <c r="H9553" s="85"/>
    </row>
    <row r="9554" spans="1:8">
      <c r="A9554" s="85"/>
      <c r="B9554" s="85"/>
      <c r="C9554" s="85"/>
      <c r="D9554" s="85"/>
      <c r="E9554" s="85"/>
      <c r="F9554" s="85"/>
      <c r="G9554" s="85"/>
      <c r="H9554" s="85"/>
    </row>
    <row r="9555" spans="1:8">
      <c r="A9555" s="85"/>
      <c r="B9555" s="85"/>
      <c r="C9555" s="85"/>
      <c r="D9555" s="85"/>
      <c r="E9555" s="85"/>
      <c r="F9555" s="85"/>
      <c r="G9555" s="85"/>
      <c r="H9555" s="85"/>
    </row>
    <row r="9556" spans="1:8">
      <c r="A9556" s="85"/>
      <c r="B9556" s="85"/>
      <c r="C9556" s="85"/>
      <c r="D9556" s="85"/>
      <c r="E9556" s="85"/>
      <c r="F9556" s="85"/>
      <c r="G9556" s="85"/>
      <c r="H9556" s="85"/>
    </row>
    <row r="9557" spans="1:8">
      <c r="A9557" s="85"/>
      <c r="B9557" s="85"/>
      <c r="C9557" s="85"/>
      <c r="D9557" s="85"/>
      <c r="E9557" s="85"/>
      <c r="F9557" s="85"/>
      <c r="G9557" s="85"/>
      <c r="H9557" s="85"/>
    </row>
    <row r="9558" spans="1:8">
      <c r="A9558" s="85"/>
      <c r="B9558" s="85"/>
      <c r="C9558" s="85"/>
      <c r="D9558" s="85"/>
      <c r="E9558" s="85"/>
      <c r="F9558" s="85"/>
      <c r="G9558" s="85"/>
      <c r="H9558" s="85"/>
    </row>
    <row r="9559" spans="1:8">
      <c r="A9559" s="85"/>
      <c r="B9559" s="85"/>
      <c r="C9559" s="85"/>
      <c r="D9559" s="85"/>
      <c r="E9559" s="85"/>
      <c r="F9559" s="85"/>
      <c r="G9559" s="85"/>
      <c r="H9559" s="85"/>
    </row>
    <row r="9560" spans="1:8">
      <c r="A9560" s="85"/>
      <c r="B9560" s="85"/>
      <c r="C9560" s="85"/>
      <c r="D9560" s="85"/>
      <c r="E9560" s="85"/>
      <c r="F9560" s="85"/>
      <c r="G9560" s="85"/>
      <c r="H9560" s="85"/>
    </row>
    <row r="9561" spans="1:8">
      <c r="A9561" s="85"/>
      <c r="B9561" s="85"/>
      <c r="C9561" s="85"/>
      <c r="D9561" s="85"/>
      <c r="E9561" s="85"/>
      <c r="F9561" s="85"/>
      <c r="G9561" s="85"/>
      <c r="H9561" s="85"/>
    </row>
    <row r="9562" spans="1:8">
      <c r="A9562" s="85"/>
      <c r="B9562" s="85"/>
      <c r="C9562" s="85"/>
      <c r="D9562" s="85"/>
      <c r="E9562" s="85"/>
      <c r="F9562" s="85"/>
      <c r="G9562" s="85"/>
      <c r="H9562" s="85"/>
    </row>
    <row r="9563" spans="1:8">
      <c r="A9563" s="85"/>
      <c r="B9563" s="85"/>
      <c r="C9563" s="85"/>
      <c r="D9563" s="85"/>
      <c r="E9563" s="85"/>
      <c r="F9563" s="85"/>
      <c r="G9563" s="85"/>
      <c r="H9563" s="85"/>
    </row>
    <row r="9564" spans="1:8">
      <c r="A9564" s="85"/>
      <c r="B9564" s="85"/>
      <c r="C9564" s="85"/>
      <c r="D9564" s="85"/>
      <c r="E9564" s="85"/>
      <c r="F9564" s="85"/>
      <c r="G9564" s="85"/>
      <c r="H9564" s="85"/>
    </row>
    <row r="9565" spans="1:8">
      <c r="A9565" s="85"/>
      <c r="B9565" s="85"/>
      <c r="C9565" s="85"/>
      <c r="D9565" s="85"/>
      <c r="E9565" s="85"/>
      <c r="F9565" s="85"/>
      <c r="G9565" s="85"/>
      <c r="H9565" s="85"/>
    </row>
    <row r="9566" spans="1:8">
      <c r="A9566" s="85"/>
      <c r="B9566" s="85"/>
      <c r="C9566" s="85"/>
      <c r="D9566" s="85"/>
      <c r="E9566" s="85"/>
      <c r="F9566" s="85"/>
      <c r="G9566" s="85"/>
      <c r="H9566" s="85"/>
    </row>
    <row r="9567" spans="1:8">
      <c r="A9567" s="85"/>
      <c r="B9567" s="85"/>
      <c r="C9567" s="85"/>
      <c r="D9567" s="85"/>
      <c r="E9567" s="85"/>
      <c r="F9567" s="85"/>
      <c r="G9567" s="85"/>
      <c r="H9567" s="85"/>
    </row>
    <row r="9568" spans="1:8">
      <c r="A9568" s="85"/>
      <c r="B9568" s="85"/>
      <c r="C9568" s="85"/>
      <c r="D9568" s="85"/>
      <c r="E9568" s="85"/>
      <c r="F9568" s="85"/>
      <c r="G9568" s="85"/>
      <c r="H9568" s="85"/>
    </row>
    <row r="9569" spans="1:8">
      <c r="A9569" s="85"/>
      <c r="B9569" s="85"/>
      <c r="C9569" s="85"/>
      <c r="D9569" s="85"/>
      <c r="E9569" s="85"/>
      <c r="F9569" s="85"/>
      <c r="G9569" s="85"/>
      <c r="H9569" s="85"/>
    </row>
    <row r="9570" spans="1:8">
      <c r="A9570" s="85"/>
      <c r="B9570" s="85"/>
      <c r="C9570" s="85"/>
      <c r="D9570" s="85"/>
      <c r="E9570" s="85"/>
      <c r="F9570" s="85"/>
      <c r="G9570" s="85"/>
      <c r="H9570" s="85"/>
    </row>
    <row r="9571" spans="1:8">
      <c r="A9571" s="85"/>
      <c r="B9571" s="85"/>
      <c r="C9571" s="85"/>
      <c r="D9571" s="85"/>
      <c r="E9571" s="85"/>
      <c r="F9571" s="85"/>
      <c r="G9571" s="85"/>
      <c r="H9571" s="85"/>
    </row>
    <row r="9572" spans="1:8">
      <c r="A9572" s="85"/>
      <c r="B9572" s="85"/>
      <c r="C9572" s="85"/>
      <c r="D9572" s="85"/>
      <c r="E9572" s="85"/>
      <c r="F9572" s="85"/>
      <c r="G9572" s="85"/>
      <c r="H9572" s="85"/>
    </row>
    <row r="9573" spans="1:8">
      <c r="A9573" s="85"/>
      <c r="B9573" s="85"/>
      <c r="C9573" s="85"/>
      <c r="D9573" s="85"/>
      <c r="E9573" s="85"/>
      <c r="F9573" s="85"/>
      <c r="G9573" s="85"/>
      <c r="H9573" s="85"/>
    </row>
    <row r="9574" spans="1:8">
      <c r="A9574" s="85"/>
      <c r="B9574" s="85"/>
      <c r="C9574" s="85"/>
      <c r="D9574" s="85"/>
      <c r="E9574" s="85"/>
      <c r="F9574" s="85"/>
      <c r="G9574" s="85"/>
      <c r="H9574" s="85"/>
    </row>
    <row r="9575" spans="1:8">
      <c r="A9575" s="85"/>
      <c r="B9575" s="85"/>
      <c r="C9575" s="85"/>
      <c r="D9575" s="85"/>
      <c r="E9575" s="85"/>
      <c r="F9575" s="85"/>
      <c r="G9575" s="85"/>
      <c r="H9575" s="85"/>
    </row>
    <row r="9576" spans="1:8">
      <c r="A9576" s="85"/>
      <c r="B9576" s="85"/>
      <c r="C9576" s="85"/>
      <c r="D9576" s="85"/>
      <c r="E9576" s="85"/>
      <c r="F9576" s="85"/>
      <c r="G9576" s="85"/>
      <c r="H9576" s="85"/>
    </row>
    <row r="9577" spans="1:8">
      <c r="A9577" s="85"/>
      <c r="B9577" s="85"/>
      <c r="C9577" s="85"/>
      <c r="D9577" s="85"/>
      <c r="E9577" s="85"/>
      <c r="F9577" s="85"/>
      <c r="G9577" s="85"/>
      <c r="H9577" s="85"/>
    </row>
    <row r="9578" spans="1:8">
      <c r="A9578" s="85"/>
      <c r="B9578" s="85"/>
      <c r="C9578" s="85"/>
      <c r="D9578" s="85"/>
      <c r="E9578" s="85"/>
      <c r="F9578" s="85"/>
      <c r="G9578" s="85"/>
      <c r="H9578" s="85"/>
    </row>
    <row r="9579" spans="1:8">
      <c r="A9579" s="85"/>
      <c r="B9579" s="85"/>
      <c r="C9579" s="85"/>
      <c r="D9579" s="85"/>
      <c r="E9579" s="85"/>
      <c r="F9579" s="85"/>
      <c r="G9579" s="85"/>
      <c r="H9579" s="85"/>
    </row>
    <row r="9580" spans="1:8">
      <c r="A9580" s="85"/>
      <c r="B9580" s="85"/>
      <c r="C9580" s="85"/>
      <c r="D9580" s="85"/>
      <c r="E9580" s="85"/>
      <c r="F9580" s="85"/>
      <c r="G9580" s="85"/>
      <c r="H9580" s="85"/>
    </row>
    <row r="9581" spans="1:8">
      <c r="A9581" s="85"/>
      <c r="B9581" s="85"/>
      <c r="C9581" s="85"/>
      <c r="D9581" s="85"/>
      <c r="E9581" s="85"/>
      <c r="F9581" s="85"/>
      <c r="G9581" s="85"/>
      <c r="H9581" s="85"/>
    </row>
    <row r="9582" spans="1:8">
      <c r="A9582" s="85"/>
      <c r="B9582" s="85"/>
      <c r="C9582" s="85"/>
      <c r="D9582" s="85"/>
      <c r="E9582" s="85"/>
      <c r="F9582" s="85"/>
      <c r="G9582" s="85"/>
      <c r="H9582" s="85"/>
    </row>
    <row r="9583" spans="1:8">
      <c r="A9583" s="85"/>
      <c r="B9583" s="85"/>
      <c r="C9583" s="85"/>
      <c r="D9583" s="85"/>
      <c r="E9583" s="85"/>
      <c r="F9583" s="85"/>
      <c r="G9583" s="85"/>
      <c r="H9583" s="85"/>
    </row>
    <row r="9584" spans="1:8">
      <c r="A9584" s="85"/>
      <c r="B9584" s="85"/>
      <c r="C9584" s="85"/>
      <c r="D9584" s="85"/>
      <c r="E9584" s="85"/>
      <c r="F9584" s="85"/>
      <c r="G9584" s="85"/>
      <c r="H9584" s="85"/>
    </row>
    <row r="9585" spans="1:8">
      <c r="A9585" s="85"/>
      <c r="B9585" s="85"/>
      <c r="C9585" s="85"/>
      <c r="D9585" s="85"/>
      <c r="E9585" s="85"/>
      <c r="F9585" s="85"/>
      <c r="G9585" s="85"/>
      <c r="H9585" s="85"/>
    </row>
    <row r="9586" spans="1:8">
      <c r="A9586" s="85"/>
      <c r="B9586" s="85"/>
      <c r="C9586" s="85"/>
      <c r="D9586" s="85"/>
      <c r="E9586" s="85"/>
      <c r="F9586" s="85"/>
      <c r="G9586" s="85"/>
      <c r="H9586" s="85"/>
    </row>
    <row r="9587" spans="1:8">
      <c r="A9587" s="85"/>
      <c r="B9587" s="85"/>
      <c r="C9587" s="85"/>
      <c r="D9587" s="85"/>
      <c r="E9587" s="85"/>
      <c r="F9587" s="85"/>
      <c r="G9587" s="85"/>
      <c r="H9587" s="85"/>
    </row>
    <row r="9588" spans="1:8">
      <c r="A9588" s="85"/>
      <c r="B9588" s="85"/>
      <c r="C9588" s="85"/>
      <c r="D9588" s="85"/>
      <c r="E9588" s="85"/>
      <c r="F9588" s="85"/>
      <c r="G9588" s="85"/>
      <c r="H9588" s="85"/>
    </row>
    <row r="9589" spans="1:8">
      <c r="A9589" s="85"/>
      <c r="B9589" s="85"/>
      <c r="C9589" s="85"/>
      <c r="D9589" s="85"/>
      <c r="E9589" s="85"/>
      <c r="F9589" s="85"/>
      <c r="G9589" s="85"/>
      <c r="H9589" s="85"/>
    </row>
    <row r="9590" spans="1:8">
      <c r="A9590" s="85"/>
      <c r="B9590" s="85"/>
      <c r="C9590" s="85"/>
      <c r="D9590" s="85"/>
      <c r="E9590" s="85"/>
      <c r="F9590" s="85"/>
      <c r="G9590" s="85"/>
      <c r="H9590" s="85"/>
    </row>
    <row r="9591" spans="1:8">
      <c r="A9591" s="85"/>
      <c r="B9591" s="85"/>
      <c r="C9591" s="85"/>
      <c r="D9591" s="85"/>
      <c r="E9591" s="85"/>
      <c r="F9591" s="85"/>
      <c r="G9591" s="85"/>
      <c r="H9591" s="85"/>
    </row>
    <row r="9592" spans="1:8">
      <c r="A9592" s="85"/>
      <c r="B9592" s="85"/>
      <c r="C9592" s="85"/>
      <c r="D9592" s="85"/>
      <c r="E9592" s="85"/>
      <c r="F9592" s="85"/>
      <c r="G9592" s="85"/>
      <c r="H9592" s="85"/>
    </row>
    <row r="9593" spans="1:8">
      <c r="A9593" s="85"/>
      <c r="B9593" s="85"/>
      <c r="C9593" s="85"/>
      <c r="D9593" s="85"/>
      <c r="E9593" s="85"/>
      <c r="F9593" s="85"/>
      <c r="G9593" s="85"/>
      <c r="H9593" s="85"/>
    </row>
    <row r="9594" spans="1:8">
      <c r="A9594" s="85"/>
      <c r="B9594" s="85"/>
      <c r="C9594" s="85"/>
      <c r="D9594" s="85"/>
      <c r="E9594" s="85"/>
      <c r="F9594" s="85"/>
      <c r="G9594" s="85"/>
      <c r="H9594" s="85"/>
    </row>
    <row r="9595" spans="1:8">
      <c r="A9595" s="85"/>
      <c r="B9595" s="85"/>
      <c r="C9595" s="85"/>
      <c r="D9595" s="85"/>
      <c r="E9595" s="85"/>
      <c r="F9595" s="85"/>
      <c r="G9595" s="85"/>
      <c r="H9595" s="85"/>
    </row>
    <row r="9596" spans="1:8">
      <c r="A9596" s="85"/>
      <c r="B9596" s="85"/>
      <c r="C9596" s="85"/>
      <c r="D9596" s="85"/>
      <c r="E9596" s="85"/>
      <c r="F9596" s="85"/>
      <c r="G9596" s="85"/>
      <c r="H9596" s="85"/>
    </row>
    <row r="9597" spans="1:8">
      <c r="A9597" s="85"/>
      <c r="B9597" s="85"/>
      <c r="C9597" s="85"/>
      <c r="D9597" s="85"/>
      <c r="E9597" s="85"/>
      <c r="F9597" s="85"/>
      <c r="G9597" s="85"/>
      <c r="H9597" s="85"/>
    </row>
    <row r="9598" spans="1:8">
      <c r="A9598" s="85"/>
      <c r="B9598" s="85"/>
      <c r="C9598" s="85"/>
      <c r="D9598" s="85"/>
      <c r="E9598" s="85"/>
      <c r="F9598" s="85"/>
      <c r="G9598" s="85"/>
      <c r="H9598" s="85"/>
    </row>
    <row r="9599" spans="1:8">
      <c r="A9599" s="85"/>
      <c r="B9599" s="85"/>
      <c r="C9599" s="85"/>
      <c r="D9599" s="85"/>
      <c r="E9599" s="85"/>
      <c r="F9599" s="85"/>
      <c r="G9599" s="85"/>
      <c r="H9599" s="85"/>
    </row>
    <row r="9600" spans="1:8">
      <c r="A9600" s="85"/>
      <c r="B9600" s="85"/>
      <c r="C9600" s="85"/>
      <c r="D9600" s="85"/>
      <c r="E9600" s="85"/>
      <c r="F9600" s="85"/>
      <c r="G9600" s="85"/>
      <c r="H9600" s="85"/>
    </row>
    <row r="9601" spans="1:8">
      <c r="A9601" s="85"/>
      <c r="B9601" s="85"/>
      <c r="C9601" s="85"/>
      <c r="D9601" s="85"/>
      <c r="E9601" s="85"/>
      <c r="F9601" s="85"/>
      <c r="G9601" s="85"/>
      <c r="H9601" s="85"/>
    </row>
    <row r="9602" spans="1:8">
      <c r="A9602" s="85"/>
      <c r="B9602" s="85"/>
      <c r="C9602" s="85"/>
      <c r="D9602" s="85"/>
      <c r="E9602" s="85"/>
      <c r="F9602" s="85"/>
      <c r="G9602" s="85"/>
      <c r="H9602" s="85"/>
    </row>
    <row r="9603" spans="1:8">
      <c r="A9603" s="85"/>
      <c r="B9603" s="85"/>
      <c r="C9603" s="85"/>
      <c r="D9603" s="85"/>
      <c r="E9603" s="85"/>
      <c r="F9603" s="85"/>
      <c r="G9603" s="85"/>
      <c r="H9603" s="85"/>
    </row>
    <row r="9604" spans="1:8">
      <c r="A9604" s="85"/>
      <c r="B9604" s="85"/>
      <c r="C9604" s="85"/>
      <c r="D9604" s="85"/>
      <c r="E9604" s="85"/>
      <c r="F9604" s="85"/>
      <c r="G9604" s="85"/>
      <c r="H9604" s="85"/>
    </row>
    <row r="9605" spans="1:8">
      <c r="A9605" s="85"/>
      <c r="B9605" s="85"/>
      <c r="C9605" s="85"/>
      <c r="D9605" s="85"/>
      <c r="E9605" s="85"/>
      <c r="F9605" s="85"/>
      <c r="G9605" s="85"/>
      <c r="H9605" s="85"/>
    </row>
    <row r="9606" spans="1:8">
      <c r="A9606" s="85"/>
      <c r="B9606" s="85"/>
      <c r="C9606" s="85"/>
      <c r="D9606" s="85"/>
      <c r="E9606" s="85"/>
      <c r="F9606" s="85"/>
      <c r="G9606" s="85"/>
      <c r="H9606" s="85"/>
    </row>
    <row r="9607" spans="1:8">
      <c r="A9607" s="85"/>
      <c r="B9607" s="85"/>
      <c r="C9607" s="85"/>
      <c r="D9607" s="85"/>
      <c r="E9607" s="85"/>
      <c r="F9607" s="85"/>
      <c r="G9607" s="85"/>
      <c r="H9607" s="85"/>
    </row>
    <row r="9608" spans="1:8">
      <c r="A9608" s="85"/>
      <c r="B9608" s="85"/>
      <c r="C9608" s="85"/>
      <c r="D9608" s="85"/>
      <c r="E9608" s="85"/>
      <c r="F9608" s="85"/>
      <c r="G9608" s="85"/>
      <c r="H9608" s="85"/>
    </row>
    <row r="9609" spans="1:8">
      <c r="A9609" s="85"/>
      <c r="B9609" s="85"/>
      <c r="C9609" s="85"/>
      <c r="D9609" s="85"/>
      <c r="E9609" s="85"/>
      <c r="F9609" s="85"/>
      <c r="G9609" s="85"/>
      <c r="H9609" s="85"/>
    </row>
    <row r="9610" spans="1:8">
      <c r="A9610" s="85"/>
      <c r="B9610" s="85"/>
      <c r="C9610" s="85"/>
      <c r="D9610" s="85"/>
      <c r="E9610" s="85"/>
      <c r="F9610" s="85"/>
      <c r="G9610" s="85"/>
      <c r="H9610" s="85"/>
    </row>
    <row r="9611" spans="1:8">
      <c r="A9611" s="85"/>
      <c r="B9611" s="85"/>
      <c r="C9611" s="85"/>
      <c r="D9611" s="85"/>
      <c r="E9611" s="85"/>
      <c r="F9611" s="85"/>
      <c r="G9611" s="85"/>
      <c r="H9611" s="85"/>
    </row>
    <row r="9612" spans="1:8">
      <c r="A9612" s="85"/>
      <c r="B9612" s="85"/>
      <c r="C9612" s="85"/>
      <c r="D9612" s="85"/>
      <c r="E9612" s="85"/>
      <c r="F9612" s="85"/>
      <c r="G9612" s="85"/>
      <c r="H9612" s="85"/>
    </row>
    <row r="9613" spans="1:8">
      <c r="A9613" s="85"/>
      <c r="B9613" s="85"/>
      <c r="C9613" s="85"/>
      <c r="D9613" s="85"/>
      <c r="E9613" s="85"/>
      <c r="F9613" s="85"/>
      <c r="G9613" s="85"/>
      <c r="H9613" s="85"/>
    </row>
    <row r="9614" spans="1:8">
      <c r="A9614" s="85"/>
      <c r="B9614" s="85"/>
      <c r="C9614" s="85"/>
      <c r="D9614" s="85"/>
      <c r="E9614" s="85"/>
      <c r="F9614" s="85"/>
      <c r="G9614" s="85"/>
      <c r="H9614" s="85"/>
    </row>
    <row r="9615" spans="1:8">
      <c r="A9615" s="85"/>
      <c r="B9615" s="85"/>
      <c r="C9615" s="85"/>
      <c r="D9615" s="85"/>
      <c r="E9615" s="85"/>
      <c r="F9615" s="85"/>
      <c r="G9615" s="85"/>
      <c r="H9615" s="85"/>
    </row>
    <row r="9616" spans="1:8">
      <c r="A9616" s="85"/>
      <c r="B9616" s="85"/>
      <c r="C9616" s="85"/>
      <c r="D9616" s="85"/>
      <c r="E9616" s="85"/>
      <c r="F9616" s="85"/>
      <c r="G9616" s="85"/>
      <c r="H9616" s="85"/>
    </row>
    <row r="9617" spans="1:8">
      <c r="A9617" s="85"/>
      <c r="B9617" s="85"/>
      <c r="C9617" s="85"/>
      <c r="D9617" s="85"/>
      <c r="E9617" s="85"/>
      <c r="F9617" s="85"/>
      <c r="G9617" s="85"/>
      <c r="H9617" s="85"/>
    </row>
    <row r="9618" spans="1:8">
      <c r="A9618" s="85"/>
      <c r="B9618" s="85"/>
      <c r="C9618" s="85"/>
      <c r="D9618" s="85"/>
      <c r="E9618" s="85"/>
      <c r="F9618" s="85"/>
      <c r="G9618" s="85"/>
      <c r="H9618" s="85"/>
    </row>
    <row r="9619" spans="1:8">
      <c r="A9619" s="85"/>
      <c r="B9619" s="85"/>
      <c r="C9619" s="85"/>
      <c r="D9619" s="85"/>
      <c r="E9619" s="85"/>
      <c r="F9619" s="85"/>
      <c r="G9619" s="85"/>
      <c r="H9619" s="85"/>
    </row>
    <row r="9620" spans="1:8">
      <c r="A9620" s="85"/>
      <c r="B9620" s="85"/>
      <c r="C9620" s="85"/>
      <c r="D9620" s="85"/>
      <c r="E9620" s="85"/>
      <c r="F9620" s="85"/>
      <c r="G9620" s="85"/>
      <c r="H9620" s="85"/>
    </row>
    <row r="9621" spans="1:8">
      <c r="A9621" s="85"/>
      <c r="B9621" s="85"/>
      <c r="C9621" s="85"/>
      <c r="D9621" s="85"/>
      <c r="E9621" s="85"/>
      <c r="F9621" s="85"/>
      <c r="G9621" s="85"/>
      <c r="H9621" s="85"/>
    </row>
    <row r="9622" spans="1:8">
      <c r="A9622" s="85"/>
      <c r="B9622" s="85"/>
      <c r="C9622" s="85"/>
      <c r="D9622" s="85"/>
      <c r="E9622" s="85"/>
      <c r="F9622" s="85"/>
      <c r="G9622" s="85"/>
      <c r="H9622" s="85"/>
    </row>
    <row r="9623" spans="1:8">
      <c r="A9623" s="85"/>
      <c r="B9623" s="85"/>
      <c r="C9623" s="85"/>
      <c r="D9623" s="85"/>
      <c r="E9623" s="85"/>
      <c r="F9623" s="85"/>
      <c r="G9623" s="85"/>
      <c r="H9623" s="85"/>
    </row>
    <row r="9624" spans="1:8">
      <c r="A9624" s="85"/>
      <c r="B9624" s="85"/>
      <c r="C9624" s="85"/>
      <c r="D9624" s="85"/>
      <c r="E9624" s="85"/>
      <c r="F9624" s="85"/>
      <c r="G9624" s="85"/>
      <c r="H9624" s="85"/>
    </row>
    <row r="9625" spans="1:8">
      <c r="A9625" s="85"/>
      <c r="B9625" s="85"/>
      <c r="C9625" s="85"/>
      <c r="D9625" s="85"/>
      <c r="E9625" s="85"/>
      <c r="F9625" s="85"/>
      <c r="G9625" s="85"/>
      <c r="H9625" s="85"/>
    </row>
    <row r="9626" spans="1:8">
      <c r="A9626" s="85"/>
      <c r="B9626" s="85"/>
      <c r="C9626" s="85"/>
      <c r="D9626" s="85"/>
      <c r="E9626" s="85"/>
      <c r="F9626" s="85"/>
      <c r="G9626" s="85"/>
      <c r="H9626" s="85"/>
    </row>
    <row r="9627" spans="1:8">
      <c r="A9627" s="85"/>
      <c r="B9627" s="85"/>
      <c r="C9627" s="85"/>
      <c r="D9627" s="85"/>
      <c r="E9627" s="85"/>
      <c r="F9627" s="85"/>
      <c r="G9627" s="85"/>
      <c r="H9627" s="85"/>
    </row>
    <row r="9628" spans="1:8">
      <c r="A9628" s="85"/>
      <c r="B9628" s="85"/>
      <c r="C9628" s="85"/>
      <c r="D9628" s="85"/>
      <c r="E9628" s="85"/>
      <c r="F9628" s="85"/>
      <c r="G9628" s="85"/>
      <c r="H9628" s="85"/>
    </row>
    <row r="9629" spans="1:8">
      <c r="A9629" s="85"/>
      <c r="B9629" s="85"/>
      <c r="C9629" s="85"/>
      <c r="D9629" s="85"/>
      <c r="E9629" s="85"/>
      <c r="F9629" s="85"/>
      <c r="G9629" s="85"/>
      <c r="H9629" s="85"/>
    </row>
    <row r="9630" spans="1:8">
      <c r="A9630" s="85"/>
      <c r="B9630" s="85"/>
      <c r="C9630" s="85"/>
      <c r="D9630" s="85"/>
      <c r="E9630" s="85"/>
      <c r="F9630" s="85"/>
      <c r="G9630" s="85"/>
      <c r="H9630" s="85"/>
    </row>
    <row r="9631" spans="1:8">
      <c r="A9631" s="85"/>
      <c r="B9631" s="85"/>
      <c r="C9631" s="85"/>
      <c r="D9631" s="85"/>
      <c r="E9631" s="85"/>
      <c r="F9631" s="85"/>
      <c r="G9631" s="85"/>
      <c r="H9631" s="85"/>
    </row>
    <row r="9632" spans="1:8">
      <c r="A9632" s="85"/>
      <c r="B9632" s="85"/>
      <c r="C9632" s="85"/>
      <c r="D9632" s="85"/>
      <c r="E9632" s="85"/>
      <c r="F9632" s="85"/>
      <c r="G9632" s="85"/>
      <c r="H9632" s="85"/>
    </row>
    <row r="9633" spans="1:8">
      <c r="A9633" s="85"/>
      <c r="B9633" s="85"/>
      <c r="C9633" s="85"/>
      <c r="D9633" s="85"/>
      <c r="E9633" s="85"/>
      <c r="F9633" s="85"/>
      <c r="G9633" s="85"/>
      <c r="H9633" s="85"/>
    </row>
    <row r="9634" spans="1:8">
      <c r="A9634" s="85"/>
      <c r="B9634" s="85"/>
      <c r="C9634" s="85"/>
      <c r="D9634" s="85"/>
      <c r="E9634" s="85"/>
      <c r="F9634" s="85"/>
      <c r="G9634" s="85"/>
      <c r="H9634" s="85"/>
    </row>
    <row r="9635" spans="1:8">
      <c r="A9635" s="85"/>
      <c r="B9635" s="85"/>
      <c r="C9635" s="85"/>
      <c r="D9635" s="85"/>
      <c r="E9635" s="85"/>
      <c r="F9635" s="85"/>
      <c r="G9635" s="85"/>
      <c r="H9635" s="85"/>
    </row>
    <row r="9636" spans="1:8">
      <c r="A9636" s="85"/>
      <c r="B9636" s="85"/>
      <c r="C9636" s="85"/>
      <c r="D9636" s="85"/>
      <c r="E9636" s="85"/>
      <c r="F9636" s="85"/>
      <c r="G9636" s="85"/>
      <c r="H9636" s="85"/>
    </row>
    <row r="9637" spans="1:8">
      <c r="A9637" s="85"/>
      <c r="B9637" s="85"/>
      <c r="C9637" s="85"/>
      <c r="D9637" s="85"/>
      <c r="E9637" s="85"/>
      <c r="F9637" s="85"/>
      <c r="G9637" s="85"/>
      <c r="H9637" s="85"/>
    </row>
    <row r="9638" spans="1:8">
      <c r="A9638" s="85"/>
      <c r="B9638" s="85"/>
      <c r="C9638" s="85"/>
      <c r="D9638" s="85"/>
      <c r="E9638" s="85"/>
      <c r="F9638" s="85"/>
      <c r="G9638" s="85"/>
      <c r="H9638" s="85"/>
    </row>
    <row r="9639" spans="1:8">
      <c r="A9639" s="85"/>
      <c r="B9639" s="85"/>
      <c r="C9639" s="85"/>
      <c r="D9639" s="85"/>
      <c r="E9639" s="85"/>
      <c r="F9639" s="85"/>
      <c r="G9639" s="85"/>
      <c r="H9639" s="85"/>
    </row>
    <row r="9640" spans="1:8">
      <c r="A9640" s="85"/>
      <c r="B9640" s="85"/>
      <c r="C9640" s="85"/>
      <c r="D9640" s="85"/>
      <c r="E9640" s="85"/>
      <c r="F9640" s="85"/>
      <c r="G9640" s="85"/>
      <c r="H9640" s="85"/>
    </row>
    <row r="9641" spans="1:8">
      <c r="A9641" s="85"/>
      <c r="B9641" s="85"/>
      <c r="C9641" s="85"/>
      <c r="D9641" s="85"/>
      <c r="E9641" s="85"/>
      <c r="F9641" s="85"/>
      <c r="G9641" s="85"/>
      <c r="H9641" s="85"/>
    </row>
    <row r="9642" spans="1:8">
      <c r="A9642" s="85"/>
      <c r="B9642" s="85"/>
      <c r="C9642" s="85"/>
      <c r="D9642" s="85"/>
      <c r="E9642" s="85"/>
      <c r="F9642" s="85"/>
      <c r="G9642" s="85"/>
      <c r="H9642" s="85"/>
    </row>
    <row r="9643" spans="1:8">
      <c r="A9643" s="85"/>
      <c r="B9643" s="85"/>
      <c r="C9643" s="85"/>
      <c r="D9643" s="85"/>
      <c r="E9643" s="85"/>
      <c r="F9643" s="85"/>
      <c r="G9643" s="85"/>
      <c r="H9643" s="85"/>
    </row>
    <row r="9644" spans="1:8">
      <c r="A9644" s="85"/>
      <c r="B9644" s="85"/>
      <c r="C9644" s="85"/>
      <c r="D9644" s="85"/>
      <c r="E9644" s="85"/>
      <c r="F9644" s="85"/>
      <c r="G9644" s="85"/>
      <c r="H9644" s="85"/>
    </row>
    <row r="9645" spans="1:8">
      <c r="A9645" s="85"/>
      <c r="B9645" s="85"/>
      <c r="C9645" s="85"/>
      <c r="D9645" s="85"/>
      <c r="E9645" s="85"/>
      <c r="F9645" s="85"/>
      <c r="G9645" s="85"/>
      <c r="H9645" s="85"/>
    </row>
    <row r="9646" spans="1:8">
      <c r="A9646" s="85"/>
      <c r="B9646" s="85"/>
      <c r="C9646" s="85"/>
      <c r="D9646" s="85"/>
      <c r="E9646" s="85"/>
      <c r="F9646" s="85"/>
      <c r="G9646" s="85"/>
      <c r="H9646" s="85"/>
    </row>
    <row r="9647" spans="1:8">
      <c r="A9647" s="85"/>
      <c r="B9647" s="85"/>
      <c r="C9647" s="85"/>
      <c r="D9647" s="85"/>
      <c r="E9647" s="85"/>
      <c r="F9647" s="85"/>
      <c r="G9647" s="85"/>
      <c r="H9647" s="85"/>
    </row>
    <row r="9648" spans="1:8">
      <c r="A9648" s="85"/>
      <c r="B9648" s="85"/>
      <c r="C9648" s="85"/>
      <c r="D9648" s="85"/>
      <c r="E9648" s="85"/>
      <c r="F9648" s="85"/>
      <c r="G9648" s="85"/>
      <c r="H9648" s="85"/>
    </row>
    <row r="9649" spans="1:8">
      <c r="A9649" s="85"/>
      <c r="B9649" s="85"/>
      <c r="C9649" s="85"/>
      <c r="D9649" s="85"/>
      <c r="E9649" s="85"/>
      <c r="F9649" s="85"/>
      <c r="G9649" s="85"/>
      <c r="H9649" s="85"/>
    </row>
    <row r="9650" spans="1:8">
      <c r="A9650" s="85"/>
      <c r="B9650" s="85"/>
      <c r="C9650" s="85"/>
      <c r="D9650" s="85"/>
      <c r="E9650" s="85"/>
      <c r="F9650" s="85"/>
      <c r="G9650" s="85"/>
      <c r="H9650" s="85"/>
    </row>
    <row r="9651" spans="1:8">
      <c r="A9651" s="85"/>
      <c r="B9651" s="85"/>
      <c r="C9651" s="85"/>
      <c r="D9651" s="85"/>
      <c r="E9651" s="85"/>
      <c r="F9651" s="85"/>
      <c r="G9651" s="85"/>
      <c r="H9651" s="85"/>
    </row>
    <row r="9652" spans="1:8">
      <c r="A9652" s="85"/>
      <c r="B9652" s="85"/>
      <c r="C9652" s="85"/>
      <c r="D9652" s="85"/>
      <c r="E9652" s="85"/>
      <c r="F9652" s="85"/>
      <c r="G9652" s="85"/>
      <c r="H9652" s="85"/>
    </row>
    <row r="9653" spans="1:8">
      <c r="A9653" s="85"/>
      <c r="B9653" s="85"/>
      <c r="C9653" s="85"/>
      <c r="D9653" s="85"/>
      <c r="E9653" s="85"/>
      <c r="F9653" s="85"/>
      <c r="G9653" s="85"/>
      <c r="H9653" s="85"/>
    </row>
    <row r="9654" spans="1:8">
      <c r="A9654" s="85"/>
      <c r="B9654" s="85"/>
      <c r="C9654" s="85"/>
      <c r="D9654" s="85"/>
      <c r="E9654" s="85"/>
      <c r="F9654" s="85"/>
      <c r="G9654" s="85"/>
      <c r="H9654" s="85"/>
    </row>
    <row r="9655" spans="1:8">
      <c r="A9655" s="85"/>
      <c r="B9655" s="85"/>
      <c r="C9655" s="85"/>
      <c r="D9655" s="85"/>
      <c r="E9655" s="85"/>
      <c r="F9655" s="85"/>
      <c r="G9655" s="85"/>
      <c r="H9655" s="85"/>
    </row>
    <row r="9656" spans="1:8">
      <c r="A9656" s="85"/>
      <c r="B9656" s="85"/>
      <c r="C9656" s="85"/>
      <c r="D9656" s="85"/>
      <c r="E9656" s="85"/>
      <c r="F9656" s="85"/>
      <c r="G9656" s="85"/>
      <c r="H9656" s="85"/>
    </row>
    <row r="9657" spans="1:8">
      <c r="A9657" s="85"/>
      <c r="B9657" s="85"/>
      <c r="C9657" s="85"/>
      <c r="D9657" s="85"/>
      <c r="E9657" s="85"/>
      <c r="F9657" s="85"/>
      <c r="G9657" s="85"/>
      <c r="H9657" s="85"/>
    </row>
    <row r="9658" spans="1:8">
      <c r="A9658" s="85"/>
      <c r="B9658" s="85"/>
      <c r="C9658" s="85"/>
      <c r="D9658" s="85"/>
      <c r="E9658" s="85"/>
      <c r="F9658" s="85"/>
      <c r="G9658" s="85"/>
      <c r="H9658" s="85"/>
    </row>
    <row r="9659" spans="1:8">
      <c r="A9659" s="85"/>
      <c r="B9659" s="85"/>
      <c r="C9659" s="85"/>
      <c r="D9659" s="85"/>
      <c r="E9659" s="85"/>
      <c r="F9659" s="85"/>
      <c r="G9659" s="85"/>
      <c r="H9659" s="85"/>
    </row>
    <row r="9660" spans="1:8">
      <c r="A9660" s="85"/>
      <c r="B9660" s="85"/>
      <c r="C9660" s="85"/>
      <c r="D9660" s="85"/>
      <c r="E9660" s="85"/>
      <c r="F9660" s="85"/>
      <c r="G9660" s="85"/>
      <c r="H9660" s="85"/>
    </row>
    <row r="9661" spans="1:8">
      <c r="A9661" s="85"/>
      <c r="B9661" s="85"/>
      <c r="C9661" s="85"/>
      <c r="D9661" s="85"/>
      <c r="E9661" s="85"/>
      <c r="F9661" s="85"/>
      <c r="G9661" s="85"/>
      <c r="H9661" s="85"/>
    </row>
    <row r="9662" spans="1:8">
      <c r="A9662" s="85"/>
      <c r="B9662" s="85"/>
      <c r="C9662" s="85"/>
      <c r="D9662" s="85"/>
      <c r="E9662" s="85"/>
      <c r="F9662" s="85"/>
      <c r="G9662" s="85"/>
      <c r="H9662" s="85"/>
    </row>
    <row r="9663" spans="1:8">
      <c r="A9663" s="85"/>
      <c r="B9663" s="85"/>
      <c r="C9663" s="85"/>
      <c r="D9663" s="85"/>
      <c r="E9663" s="85"/>
      <c r="F9663" s="85"/>
      <c r="G9663" s="85"/>
      <c r="H9663" s="85"/>
    </row>
    <row r="9664" spans="1:8">
      <c r="A9664" s="85"/>
      <c r="B9664" s="85"/>
      <c r="C9664" s="85"/>
      <c r="D9664" s="85"/>
      <c r="E9664" s="85"/>
      <c r="F9664" s="85"/>
      <c r="G9664" s="85"/>
      <c r="H9664" s="85"/>
    </row>
    <row r="9665" spans="1:8">
      <c r="A9665" s="85"/>
      <c r="B9665" s="85"/>
      <c r="C9665" s="85"/>
      <c r="D9665" s="85"/>
      <c r="E9665" s="85"/>
      <c r="F9665" s="85"/>
      <c r="G9665" s="85"/>
      <c r="H9665" s="85"/>
    </row>
    <row r="9666" spans="1:8">
      <c r="A9666" s="85"/>
      <c r="B9666" s="85"/>
      <c r="C9666" s="85"/>
      <c r="D9666" s="85"/>
      <c r="E9666" s="85"/>
      <c r="F9666" s="85"/>
      <c r="G9666" s="85"/>
      <c r="H9666" s="85"/>
    </row>
    <row r="9667" spans="1:8">
      <c r="A9667" s="85"/>
      <c r="B9667" s="85"/>
      <c r="C9667" s="85"/>
      <c r="D9667" s="85"/>
      <c r="E9667" s="85"/>
      <c r="F9667" s="85"/>
      <c r="G9667" s="85"/>
      <c r="H9667" s="85"/>
    </row>
    <row r="9668" spans="1:8">
      <c r="A9668" s="85"/>
      <c r="B9668" s="85"/>
      <c r="C9668" s="85"/>
      <c r="D9668" s="85"/>
      <c r="E9668" s="85"/>
      <c r="F9668" s="85"/>
      <c r="G9668" s="85"/>
      <c r="H9668" s="85"/>
    </row>
    <row r="9669" spans="1:8">
      <c r="A9669" s="85"/>
      <c r="B9669" s="85"/>
      <c r="C9669" s="85"/>
      <c r="D9669" s="85"/>
      <c r="E9669" s="85"/>
      <c r="F9669" s="85"/>
      <c r="G9669" s="85"/>
      <c r="H9669" s="85"/>
    </row>
    <row r="9670" spans="1:8">
      <c r="A9670" s="85"/>
      <c r="B9670" s="85"/>
      <c r="C9670" s="85"/>
      <c r="D9670" s="85"/>
      <c r="E9670" s="85"/>
      <c r="F9670" s="85"/>
      <c r="G9670" s="85"/>
      <c r="H9670" s="85"/>
    </row>
    <row r="9671" spans="1:8">
      <c r="A9671" s="85"/>
      <c r="B9671" s="85"/>
      <c r="C9671" s="85"/>
      <c r="D9671" s="85"/>
      <c r="E9671" s="85"/>
      <c r="F9671" s="85"/>
      <c r="G9671" s="85"/>
      <c r="H9671" s="85"/>
    </row>
    <row r="9672" spans="1:8">
      <c r="A9672" s="85"/>
      <c r="B9672" s="85"/>
      <c r="C9672" s="85"/>
      <c r="D9672" s="85"/>
      <c r="E9672" s="85"/>
      <c r="F9672" s="85"/>
      <c r="G9672" s="85"/>
      <c r="H9672" s="85"/>
    </row>
    <row r="9673" spans="1:8">
      <c r="A9673" s="85"/>
      <c r="B9673" s="85"/>
      <c r="C9673" s="85"/>
      <c r="D9673" s="85"/>
      <c r="E9673" s="85"/>
      <c r="F9673" s="85"/>
      <c r="G9673" s="85"/>
      <c r="H9673" s="85"/>
    </row>
    <row r="9674" spans="1:8">
      <c r="A9674" s="85"/>
      <c r="B9674" s="85"/>
      <c r="C9674" s="85"/>
      <c r="D9674" s="85"/>
      <c r="E9674" s="85"/>
      <c r="F9674" s="85"/>
      <c r="G9674" s="85"/>
      <c r="H9674" s="85"/>
    </row>
    <row r="9675" spans="1:8">
      <c r="A9675" s="85"/>
      <c r="B9675" s="85"/>
      <c r="C9675" s="85"/>
      <c r="D9675" s="85"/>
      <c r="E9675" s="85"/>
      <c r="F9675" s="85"/>
      <c r="G9675" s="85"/>
      <c r="H9675" s="85"/>
    </row>
    <row r="9676" spans="1:8">
      <c r="A9676" s="85"/>
      <c r="B9676" s="85"/>
      <c r="C9676" s="85"/>
      <c r="D9676" s="85"/>
      <c r="E9676" s="85"/>
      <c r="F9676" s="85"/>
      <c r="G9676" s="85"/>
      <c r="H9676" s="85"/>
    </row>
    <row r="9677" spans="1:8">
      <c r="A9677" s="85"/>
      <c r="B9677" s="85"/>
      <c r="C9677" s="85"/>
      <c r="D9677" s="85"/>
      <c r="E9677" s="85"/>
      <c r="F9677" s="85"/>
      <c r="G9677" s="85"/>
      <c r="H9677" s="85"/>
    </row>
    <row r="9678" spans="1:8">
      <c r="A9678" s="85"/>
      <c r="B9678" s="85"/>
      <c r="C9678" s="85"/>
      <c r="D9678" s="85"/>
      <c r="E9678" s="85"/>
      <c r="F9678" s="85"/>
      <c r="G9678" s="85"/>
      <c r="H9678" s="85"/>
    </row>
    <row r="9679" spans="1:8">
      <c r="A9679" s="85"/>
      <c r="B9679" s="85"/>
      <c r="C9679" s="85"/>
      <c r="D9679" s="85"/>
      <c r="E9679" s="85"/>
      <c r="F9679" s="85"/>
      <c r="G9679" s="85"/>
      <c r="H9679" s="85"/>
    </row>
    <row r="9680" spans="1:8">
      <c r="A9680" s="85"/>
      <c r="B9680" s="85"/>
      <c r="C9680" s="85"/>
      <c r="D9680" s="85"/>
      <c r="E9680" s="85"/>
      <c r="F9680" s="85"/>
      <c r="G9680" s="85"/>
      <c r="H9680" s="85"/>
    </row>
    <row r="9681" spans="1:8">
      <c r="A9681" s="85"/>
      <c r="B9681" s="85"/>
      <c r="C9681" s="85"/>
      <c r="D9681" s="85"/>
      <c r="E9681" s="85"/>
      <c r="F9681" s="85"/>
      <c r="G9681" s="85"/>
      <c r="H9681" s="85"/>
    </row>
    <row r="9682" spans="1:8">
      <c r="A9682" s="85"/>
      <c r="B9682" s="85"/>
      <c r="C9682" s="85"/>
      <c r="D9682" s="85"/>
      <c r="E9682" s="85"/>
      <c r="F9682" s="85"/>
      <c r="G9682" s="85"/>
      <c r="H9682" s="85"/>
    </row>
    <row r="9683" spans="1:8">
      <c r="A9683" s="85"/>
      <c r="B9683" s="85"/>
      <c r="C9683" s="85"/>
      <c r="D9683" s="85"/>
      <c r="E9683" s="85"/>
      <c r="F9683" s="85"/>
      <c r="G9683" s="85"/>
      <c r="H9683" s="85"/>
    </row>
    <row r="9684" spans="1:8">
      <c r="A9684" s="85"/>
      <c r="B9684" s="85"/>
      <c r="C9684" s="85"/>
      <c r="D9684" s="85"/>
      <c r="E9684" s="85"/>
      <c r="F9684" s="85"/>
      <c r="G9684" s="85"/>
      <c r="H9684" s="85"/>
    </row>
    <row r="9685" spans="1:8">
      <c r="A9685" s="85"/>
      <c r="B9685" s="85"/>
      <c r="C9685" s="85"/>
      <c r="D9685" s="85"/>
      <c r="E9685" s="85"/>
      <c r="F9685" s="85"/>
      <c r="G9685" s="85"/>
      <c r="H9685" s="85"/>
    </row>
    <row r="9686" spans="1:8">
      <c r="A9686" s="85"/>
      <c r="B9686" s="85"/>
      <c r="C9686" s="85"/>
      <c r="D9686" s="85"/>
      <c r="E9686" s="85"/>
      <c r="F9686" s="85"/>
      <c r="G9686" s="85"/>
      <c r="H9686" s="85"/>
    </row>
    <row r="9687" spans="1:8">
      <c r="A9687" s="85"/>
      <c r="B9687" s="85"/>
      <c r="C9687" s="85"/>
      <c r="D9687" s="85"/>
      <c r="E9687" s="85"/>
      <c r="F9687" s="85"/>
      <c r="G9687" s="85"/>
      <c r="H9687" s="85"/>
    </row>
    <row r="9688" spans="1:8">
      <c r="A9688" s="85"/>
      <c r="B9688" s="85"/>
      <c r="C9688" s="85"/>
      <c r="D9688" s="85"/>
      <c r="E9688" s="85"/>
      <c r="F9688" s="85"/>
      <c r="G9688" s="85"/>
      <c r="H9688" s="85"/>
    </row>
    <row r="9689" spans="1:8">
      <c r="A9689" s="85"/>
      <c r="B9689" s="85"/>
      <c r="C9689" s="85"/>
      <c r="D9689" s="85"/>
      <c r="E9689" s="85"/>
      <c r="F9689" s="85"/>
      <c r="G9689" s="85"/>
      <c r="H9689" s="85"/>
    </row>
    <row r="9690" spans="1:8">
      <c r="A9690" s="85"/>
      <c r="B9690" s="85"/>
      <c r="C9690" s="85"/>
      <c r="D9690" s="85"/>
      <c r="E9690" s="85"/>
      <c r="F9690" s="85"/>
      <c r="G9690" s="85"/>
      <c r="H9690" s="85"/>
    </row>
    <row r="9691" spans="1:8">
      <c r="A9691" s="85"/>
      <c r="B9691" s="85"/>
      <c r="C9691" s="85"/>
      <c r="D9691" s="85"/>
      <c r="E9691" s="85"/>
      <c r="F9691" s="85"/>
      <c r="G9691" s="85"/>
      <c r="H9691" s="85"/>
    </row>
    <row r="9692" spans="1:8">
      <c r="A9692" s="85"/>
      <c r="B9692" s="85"/>
      <c r="C9692" s="85"/>
      <c r="D9692" s="85"/>
      <c r="E9692" s="85"/>
      <c r="F9692" s="85"/>
      <c r="G9692" s="85"/>
      <c r="H9692" s="85"/>
    </row>
    <row r="9693" spans="1:8">
      <c r="A9693" s="85"/>
      <c r="B9693" s="85"/>
      <c r="C9693" s="85"/>
      <c r="D9693" s="85"/>
      <c r="E9693" s="85"/>
      <c r="F9693" s="85"/>
      <c r="G9693" s="85"/>
      <c r="H9693" s="85"/>
    </row>
    <row r="9694" spans="1:8">
      <c r="A9694" s="85"/>
      <c r="B9694" s="85"/>
      <c r="C9694" s="85"/>
      <c r="D9694" s="85"/>
      <c r="E9694" s="85"/>
      <c r="F9694" s="85"/>
      <c r="G9694" s="85"/>
      <c r="H9694" s="85"/>
    </row>
    <row r="9695" spans="1:8">
      <c r="A9695" s="85"/>
      <c r="B9695" s="85"/>
      <c r="C9695" s="85"/>
      <c r="D9695" s="85"/>
      <c r="E9695" s="85"/>
      <c r="F9695" s="85"/>
      <c r="G9695" s="85"/>
      <c r="H9695" s="85"/>
    </row>
    <row r="9696" spans="1:8">
      <c r="A9696" s="85"/>
      <c r="B9696" s="85"/>
      <c r="C9696" s="85"/>
      <c r="D9696" s="85"/>
      <c r="E9696" s="85"/>
      <c r="F9696" s="85"/>
      <c r="G9696" s="85"/>
      <c r="H9696" s="85"/>
    </row>
    <row r="9697" spans="1:8">
      <c r="A9697" s="85"/>
      <c r="B9697" s="85"/>
      <c r="C9697" s="85"/>
      <c r="D9697" s="85"/>
      <c r="E9697" s="85"/>
      <c r="F9697" s="85"/>
      <c r="G9697" s="85"/>
      <c r="H9697" s="85"/>
    </row>
    <row r="9698" spans="1:8">
      <c r="A9698" s="85"/>
      <c r="B9698" s="85"/>
      <c r="C9698" s="85"/>
      <c r="D9698" s="85"/>
      <c r="E9698" s="85"/>
      <c r="F9698" s="85"/>
      <c r="G9698" s="85"/>
      <c r="H9698" s="85"/>
    </row>
    <row r="9699" spans="1:8">
      <c r="A9699" s="85"/>
      <c r="B9699" s="85"/>
      <c r="C9699" s="85"/>
      <c r="D9699" s="85"/>
      <c r="E9699" s="85"/>
      <c r="F9699" s="85"/>
      <c r="G9699" s="85"/>
      <c r="H9699" s="85"/>
    </row>
    <row r="9700" spans="1:8">
      <c r="A9700" s="85"/>
      <c r="B9700" s="85"/>
      <c r="C9700" s="85"/>
      <c r="D9700" s="85"/>
      <c r="E9700" s="85"/>
      <c r="F9700" s="85"/>
      <c r="G9700" s="85"/>
      <c r="H9700" s="85"/>
    </row>
    <row r="9701" spans="1:8">
      <c r="A9701" s="85"/>
      <c r="B9701" s="85"/>
      <c r="C9701" s="85"/>
      <c r="D9701" s="85"/>
      <c r="E9701" s="85"/>
      <c r="F9701" s="85"/>
      <c r="G9701" s="85"/>
      <c r="H9701" s="85"/>
    </row>
    <row r="9702" spans="1:8">
      <c r="A9702" s="85"/>
      <c r="B9702" s="85"/>
      <c r="C9702" s="85"/>
      <c r="D9702" s="85"/>
      <c r="E9702" s="85"/>
      <c r="F9702" s="85"/>
      <c r="G9702" s="85"/>
      <c r="H9702" s="85"/>
    </row>
    <row r="9703" spans="1:8">
      <c r="A9703" s="85"/>
      <c r="B9703" s="85"/>
      <c r="C9703" s="85"/>
      <c r="D9703" s="85"/>
      <c r="E9703" s="85"/>
      <c r="F9703" s="85"/>
      <c r="G9703" s="85"/>
      <c r="H9703" s="85"/>
    </row>
    <row r="9704" spans="1:8">
      <c r="A9704" s="85"/>
      <c r="B9704" s="85"/>
      <c r="C9704" s="85"/>
      <c r="D9704" s="85"/>
      <c r="E9704" s="85"/>
      <c r="F9704" s="85"/>
      <c r="G9704" s="85"/>
      <c r="H9704" s="85"/>
    </row>
    <row r="9705" spans="1:8">
      <c r="A9705" s="85"/>
      <c r="B9705" s="85"/>
      <c r="C9705" s="85"/>
      <c r="D9705" s="85"/>
      <c r="E9705" s="85"/>
      <c r="F9705" s="85"/>
      <c r="G9705" s="85"/>
      <c r="H9705" s="85"/>
    </row>
    <row r="9706" spans="1:8">
      <c r="A9706" s="85"/>
      <c r="B9706" s="85"/>
      <c r="C9706" s="85"/>
      <c r="D9706" s="85"/>
      <c r="E9706" s="85"/>
      <c r="F9706" s="85"/>
      <c r="G9706" s="85"/>
      <c r="H9706" s="85"/>
    </row>
    <row r="9707" spans="1:8">
      <c r="A9707" s="85"/>
      <c r="B9707" s="85"/>
      <c r="C9707" s="85"/>
      <c r="D9707" s="85"/>
      <c r="E9707" s="85"/>
      <c r="F9707" s="85"/>
      <c r="G9707" s="85"/>
      <c r="H9707" s="85"/>
    </row>
    <row r="9708" spans="1:8">
      <c r="A9708" s="85"/>
      <c r="B9708" s="85"/>
      <c r="C9708" s="85"/>
      <c r="D9708" s="85"/>
      <c r="E9708" s="85"/>
      <c r="F9708" s="85"/>
      <c r="G9708" s="85"/>
      <c r="H9708" s="85"/>
    </row>
    <row r="9709" spans="1:8">
      <c r="A9709" s="85"/>
      <c r="B9709" s="85"/>
      <c r="C9709" s="85"/>
      <c r="D9709" s="85"/>
      <c r="E9709" s="85"/>
      <c r="F9709" s="85"/>
      <c r="G9709" s="85"/>
      <c r="H9709" s="85"/>
    </row>
    <row r="9710" spans="1:8">
      <c r="A9710" s="85"/>
      <c r="B9710" s="85"/>
      <c r="C9710" s="85"/>
      <c r="D9710" s="85"/>
      <c r="E9710" s="85"/>
      <c r="F9710" s="85"/>
      <c r="G9710" s="85"/>
      <c r="H9710" s="85"/>
    </row>
    <row r="9711" spans="1:8">
      <c r="A9711" s="85"/>
      <c r="B9711" s="85"/>
      <c r="C9711" s="85"/>
      <c r="D9711" s="85"/>
      <c r="E9711" s="85"/>
      <c r="F9711" s="85"/>
      <c r="G9711" s="85"/>
      <c r="H9711" s="85"/>
    </row>
    <row r="9712" spans="1:8">
      <c r="A9712" s="85"/>
      <c r="B9712" s="85"/>
      <c r="C9712" s="85"/>
      <c r="D9712" s="85"/>
      <c r="E9712" s="85"/>
      <c r="F9712" s="85"/>
      <c r="G9712" s="85"/>
      <c r="H9712" s="85"/>
    </row>
    <row r="9713" spans="1:8">
      <c r="A9713" s="85"/>
      <c r="B9713" s="85"/>
      <c r="C9713" s="85"/>
      <c r="D9713" s="85"/>
      <c r="E9713" s="85"/>
      <c r="F9713" s="85"/>
      <c r="G9713" s="85"/>
      <c r="H9713" s="85"/>
    </row>
    <row r="9714" spans="1:8">
      <c r="A9714" s="85"/>
      <c r="B9714" s="85"/>
      <c r="C9714" s="85"/>
      <c r="D9714" s="85"/>
      <c r="E9714" s="85"/>
      <c r="F9714" s="85"/>
      <c r="G9714" s="85"/>
      <c r="H9714" s="85"/>
    </row>
    <row r="9715" spans="1:8">
      <c r="A9715" s="85"/>
      <c r="B9715" s="85"/>
      <c r="C9715" s="85"/>
      <c r="D9715" s="85"/>
      <c r="E9715" s="85"/>
      <c r="F9715" s="85"/>
      <c r="G9715" s="85"/>
      <c r="H9715" s="85"/>
    </row>
    <row r="9716" spans="1:8">
      <c r="A9716" s="85"/>
      <c r="B9716" s="85"/>
      <c r="C9716" s="85"/>
      <c r="D9716" s="85"/>
      <c r="E9716" s="85"/>
      <c r="F9716" s="85"/>
      <c r="G9716" s="85"/>
      <c r="H9716" s="85"/>
    </row>
    <row r="9717" spans="1:8">
      <c r="A9717" s="85"/>
      <c r="B9717" s="85"/>
      <c r="C9717" s="85"/>
      <c r="D9717" s="85"/>
      <c r="E9717" s="85"/>
      <c r="F9717" s="85"/>
      <c r="G9717" s="85"/>
      <c r="H9717" s="85"/>
    </row>
    <row r="9718" spans="1:8">
      <c r="A9718" s="85"/>
      <c r="B9718" s="85"/>
      <c r="C9718" s="85"/>
      <c r="D9718" s="85"/>
      <c r="E9718" s="85"/>
      <c r="F9718" s="85"/>
      <c r="G9718" s="85"/>
      <c r="H9718" s="85"/>
    </row>
    <row r="9719" spans="1:8">
      <c r="A9719" s="85"/>
      <c r="B9719" s="85"/>
      <c r="C9719" s="85"/>
      <c r="D9719" s="85"/>
      <c r="E9719" s="85"/>
      <c r="F9719" s="85"/>
      <c r="G9719" s="85"/>
      <c r="H9719" s="85"/>
    </row>
    <row r="9720" spans="1:8">
      <c r="A9720" s="85"/>
      <c r="B9720" s="85"/>
      <c r="C9720" s="85"/>
      <c r="D9720" s="85"/>
      <c r="E9720" s="85"/>
      <c r="F9720" s="85"/>
      <c r="G9720" s="85"/>
      <c r="H9720" s="85"/>
    </row>
    <row r="9721" spans="1:8">
      <c r="A9721" s="85"/>
      <c r="B9721" s="85"/>
      <c r="C9721" s="85"/>
      <c r="D9721" s="85"/>
      <c r="E9721" s="85"/>
      <c r="F9721" s="85"/>
      <c r="G9721" s="85"/>
      <c r="H9721" s="85"/>
    </row>
    <row r="9722" spans="1:8">
      <c r="A9722" s="85"/>
      <c r="B9722" s="85"/>
      <c r="C9722" s="85"/>
      <c r="D9722" s="85"/>
      <c r="E9722" s="85"/>
      <c r="F9722" s="85"/>
      <c r="G9722" s="85"/>
      <c r="H9722" s="85"/>
    </row>
    <row r="9723" spans="1:8">
      <c r="A9723" s="85"/>
      <c r="B9723" s="85"/>
      <c r="C9723" s="85"/>
      <c r="D9723" s="85"/>
      <c r="E9723" s="85"/>
      <c r="F9723" s="85"/>
      <c r="G9723" s="85"/>
      <c r="H9723" s="85"/>
    </row>
    <row r="9724" spans="1:8">
      <c r="A9724" s="85"/>
      <c r="B9724" s="85"/>
      <c r="C9724" s="85"/>
      <c r="D9724" s="85"/>
      <c r="E9724" s="85"/>
      <c r="F9724" s="85"/>
      <c r="G9724" s="85"/>
      <c r="H9724" s="85"/>
    </row>
    <row r="9725" spans="1:8">
      <c r="A9725" s="85"/>
      <c r="B9725" s="85"/>
      <c r="C9725" s="85"/>
      <c r="D9725" s="85"/>
      <c r="E9725" s="85"/>
      <c r="F9725" s="85"/>
      <c r="G9725" s="85"/>
      <c r="H9725" s="85"/>
    </row>
    <row r="9726" spans="1:8">
      <c r="A9726" s="85"/>
      <c r="B9726" s="85"/>
      <c r="C9726" s="85"/>
      <c r="D9726" s="85"/>
      <c r="E9726" s="85"/>
      <c r="F9726" s="85"/>
      <c r="G9726" s="85"/>
      <c r="H9726" s="85"/>
    </row>
    <row r="9727" spans="1:8">
      <c r="A9727" s="85"/>
      <c r="B9727" s="85"/>
      <c r="C9727" s="85"/>
      <c r="D9727" s="85"/>
      <c r="E9727" s="85"/>
      <c r="F9727" s="85"/>
      <c r="G9727" s="85"/>
      <c r="H9727" s="85"/>
    </row>
    <row r="9728" spans="1:8">
      <c r="A9728" s="85"/>
      <c r="B9728" s="85"/>
      <c r="C9728" s="85"/>
      <c r="D9728" s="85"/>
      <c r="E9728" s="85"/>
      <c r="F9728" s="85"/>
      <c r="G9728" s="85"/>
      <c r="H9728" s="85"/>
    </row>
    <row r="9729" spans="1:8">
      <c r="A9729" s="85"/>
      <c r="B9729" s="85"/>
      <c r="C9729" s="85"/>
      <c r="D9729" s="85"/>
      <c r="E9729" s="85"/>
      <c r="F9729" s="85"/>
      <c r="G9729" s="85"/>
      <c r="H9729" s="85"/>
    </row>
    <row r="9730" spans="1:8">
      <c r="A9730" s="85"/>
      <c r="B9730" s="85"/>
      <c r="C9730" s="85"/>
      <c r="D9730" s="85"/>
      <c r="E9730" s="85"/>
      <c r="F9730" s="85"/>
      <c r="G9730" s="85"/>
      <c r="H9730" s="85"/>
    </row>
    <row r="9731" spans="1:8">
      <c r="A9731" s="85"/>
      <c r="B9731" s="85"/>
      <c r="C9731" s="85"/>
      <c r="D9731" s="85"/>
      <c r="E9731" s="85"/>
      <c r="F9731" s="85"/>
      <c r="G9731" s="85"/>
      <c r="H9731" s="85"/>
    </row>
    <row r="9732" spans="1:8">
      <c r="A9732" s="85"/>
      <c r="B9732" s="85"/>
      <c r="C9732" s="85"/>
      <c r="D9732" s="85"/>
      <c r="E9732" s="85"/>
      <c r="F9732" s="85"/>
      <c r="G9732" s="85"/>
      <c r="H9732" s="85"/>
    </row>
    <row r="9733" spans="1:8">
      <c r="A9733" s="85"/>
      <c r="B9733" s="85"/>
      <c r="C9733" s="85"/>
      <c r="D9733" s="85"/>
      <c r="E9733" s="85"/>
      <c r="F9733" s="85"/>
      <c r="G9733" s="85"/>
      <c r="H9733" s="85"/>
    </row>
    <row r="9734" spans="1:8">
      <c r="A9734" s="85"/>
      <c r="B9734" s="85"/>
      <c r="C9734" s="85"/>
      <c r="D9734" s="85"/>
      <c r="E9734" s="85"/>
      <c r="F9734" s="85"/>
      <c r="G9734" s="85"/>
      <c r="H9734" s="85"/>
    </row>
    <row r="9735" spans="1:8">
      <c r="A9735" s="85"/>
      <c r="B9735" s="85"/>
      <c r="C9735" s="85"/>
      <c r="D9735" s="85"/>
      <c r="E9735" s="85"/>
      <c r="F9735" s="85"/>
      <c r="G9735" s="85"/>
      <c r="H9735" s="85"/>
    </row>
    <row r="9736" spans="1:8">
      <c r="A9736" s="85"/>
      <c r="B9736" s="85"/>
      <c r="C9736" s="85"/>
      <c r="D9736" s="85"/>
      <c r="E9736" s="85"/>
      <c r="F9736" s="85"/>
      <c r="G9736" s="85"/>
      <c r="H9736" s="85"/>
    </row>
    <row r="9737" spans="1:8">
      <c r="A9737" s="85"/>
      <c r="B9737" s="85"/>
      <c r="C9737" s="85"/>
      <c r="D9737" s="85"/>
      <c r="E9737" s="85"/>
      <c r="F9737" s="85"/>
      <c r="G9737" s="85"/>
      <c r="H9737" s="85"/>
    </row>
    <row r="9738" spans="1:8">
      <c r="A9738" s="85"/>
      <c r="B9738" s="85"/>
      <c r="C9738" s="85"/>
      <c r="D9738" s="85"/>
      <c r="E9738" s="85"/>
      <c r="F9738" s="85"/>
      <c r="G9738" s="85"/>
      <c r="H9738" s="85"/>
    </row>
    <row r="9739" spans="1:8">
      <c r="A9739" s="85"/>
      <c r="B9739" s="85"/>
      <c r="C9739" s="85"/>
      <c r="D9739" s="85"/>
      <c r="E9739" s="85"/>
      <c r="F9739" s="85"/>
      <c r="G9739" s="85"/>
      <c r="H9739" s="85"/>
    </row>
    <row r="9740" spans="1:8">
      <c r="A9740" s="85"/>
      <c r="B9740" s="85"/>
      <c r="C9740" s="85"/>
      <c r="D9740" s="85"/>
      <c r="E9740" s="85"/>
      <c r="F9740" s="85"/>
      <c r="G9740" s="85"/>
      <c r="H9740" s="85"/>
    </row>
    <row r="9741" spans="1:8">
      <c r="A9741" s="85"/>
      <c r="B9741" s="85"/>
      <c r="C9741" s="85"/>
      <c r="D9741" s="85"/>
      <c r="E9741" s="85"/>
      <c r="F9741" s="85"/>
      <c r="G9741" s="85"/>
      <c r="H9741" s="85"/>
    </row>
    <row r="9742" spans="1:8">
      <c r="A9742" s="85"/>
      <c r="B9742" s="85"/>
      <c r="C9742" s="85"/>
      <c r="D9742" s="85"/>
      <c r="E9742" s="85"/>
      <c r="F9742" s="85"/>
      <c r="G9742" s="85"/>
      <c r="H9742" s="85"/>
    </row>
    <row r="9743" spans="1:8">
      <c r="A9743" s="85"/>
      <c r="B9743" s="85"/>
      <c r="C9743" s="85"/>
      <c r="D9743" s="85"/>
      <c r="E9743" s="85"/>
      <c r="F9743" s="85"/>
      <c r="G9743" s="85"/>
      <c r="H9743" s="85"/>
    </row>
    <row r="9744" spans="1:8">
      <c r="A9744" s="85"/>
      <c r="B9744" s="85"/>
      <c r="C9744" s="85"/>
      <c r="D9744" s="85"/>
      <c r="E9744" s="85"/>
      <c r="F9744" s="85"/>
      <c r="G9744" s="85"/>
      <c r="H9744" s="85"/>
    </row>
    <row r="9745" spans="1:8">
      <c r="A9745" s="85"/>
      <c r="B9745" s="85"/>
      <c r="C9745" s="85"/>
      <c r="D9745" s="85"/>
      <c r="E9745" s="85"/>
      <c r="F9745" s="85"/>
      <c r="G9745" s="85"/>
      <c r="H9745" s="85"/>
    </row>
    <row r="9746" spans="1:8">
      <c r="A9746" s="85"/>
      <c r="B9746" s="85"/>
      <c r="C9746" s="85"/>
      <c r="D9746" s="85"/>
      <c r="E9746" s="85"/>
      <c r="F9746" s="85"/>
      <c r="G9746" s="85"/>
      <c r="H9746" s="85"/>
    </row>
    <row r="9747" spans="1:8">
      <c r="A9747" s="85"/>
      <c r="B9747" s="85"/>
      <c r="C9747" s="85"/>
      <c r="D9747" s="85"/>
      <c r="E9747" s="85"/>
      <c r="F9747" s="85"/>
      <c r="G9747" s="85"/>
      <c r="H9747" s="85"/>
    </row>
    <row r="9748" spans="1:8">
      <c r="A9748" s="85"/>
      <c r="B9748" s="85"/>
      <c r="C9748" s="85"/>
      <c r="D9748" s="85"/>
      <c r="E9748" s="85"/>
      <c r="F9748" s="85"/>
      <c r="G9748" s="85"/>
      <c r="H9748" s="85"/>
    </row>
    <row r="9749" spans="1:8">
      <c r="A9749" s="85"/>
      <c r="B9749" s="85"/>
      <c r="C9749" s="85"/>
      <c r="D9749" s="85"/>
      <c r="E9749" s="85"/>
      <c r="F9749" s="85"/>
      <c r="G9749" s="85"/>
      <c r="H9749" s="85"/>
    </row>
    <row r="9750" spans="1:8">
      <c r="A9750" s="85"/>
      <c r="B9750" s="85"/>
      <c r="C9750" s="85"/>
      <c r="D9750" s="85"/>
      <c r="E9750" s="85"/>
      <c r="F9750" s="85"/>
      <c r="G9750" s="85"/>
      <c r="H9750" s="85"/>
    </row>
    <row r="9751" spans="1:8">
      <c r="A9751" s="85"/>
      <c r="B9751" s="85"/>
      <c r="C9751" s="85"/>
      <c r="D9751" s="85"/>
      <c r="E9751" s="85"/>
      <c r="F9751" s="85"/>
      <c r="G9751" s="85"/>
      <c r="H9751" s="85"/>
    </row>
    <row r="9752" spans="1:8">
      <c r="A9752" s="85"/>
      <c r="B9752" s="85"/>
      <c r="C9752" s="85"/>
      <c r="D9752" s="85"/>
      <c r="E9752" s="85"/>
      <c r="F9752" s="85"/>
      <c r="G9752" s="85"/>
      <c r="H9752" s="85"/>
    </row>
    <row r="9753" spans="1:8">
      <c r="A9753" s="85"/>
      <c r="B9753" s="85"/>
      <c r="C9753" s="85"/>
      <c r="D9753" s="85"/>
      <c r="E9753" s="85"/>
      <c r="F9753" s="85"/>
      <c r="G9753" s="85"/>
      <c r="H9753" s="85"/>
    </row>
    <row r="9754" spans="1:8">
      <c r="A9754" s="85"/>
      <c r="B9754" s="85"/>
      <c r="C9754" s="85"/>
      <c r="D9754" s="85"/>
      <c r="E9754" s="85"/>
      <c r="F9754" s="85"/>
      <c r="G9754" s="85"/>
      <c r="H9754" s="85"/>
    </row>
    <row r="9755" spans="1:8">
      <c r="A9755" s="85"/>
      <c r="B9755" s="85"/>
      <c r="C9755" s="85"/>
      <c r="D9755" s="85"/>
      <c r="E9755" s="85"/>
      <c r="F9755" s="85"/>
      <c r="G9755" s="85"/>
      <c r="H9755" s="85"/>
    </row>
    <row r="9756" spans="1:8">
      <c r="A9756" s="85"/>
      <c r="B9756" s="85"/>
      <c r="C9756" s="85"/>
      <c r="D9756" s="85"/>
      <c r="E9756" s="85"/>
      <c r="F9756" s="85"/>
      <c r="G9756" s="85"/>
      <c r="H9756" s="85"/>
    </row>
    <row r="9757" spans="1:8">
      <c r="A9757" s="85"/>
      <c r="B9757" s="85"/>
      <c r="C9757" s="85"/>
      <c r="D9757" s="85"/>
      <c r="E9757" s="85"/>
      <c r="F9757" s="85"/>
      <c r="G9757" s="85"/>
      <c r="H9757" s="85"/>
    </row>
    <row r="9758" spans="1:8">
      <c r="A9758" s="85"/>
      <c r="B9758" s="85"/>
      <c r="C9758" s="85"/>
      <c r="D9758" s="85"/>
      <c r="E9758" s="85"/>
      <c r="F9758" s="85"/>
      <c r="G9758" s="85"/>
      <c r="H9758" s="85"/>
    </row>
    <row r="9759" spans="1:8">
      <c r="A9759" s="85"/>
      <c r="B9759" s="85"/>
      <c r="C9759" s="85"/>
      <c r="D9759" s="85"/>
      <c r="E9759" s="85"/>
      <c r="F9759" s="85"/>
      <c r="G9759" s="85"/>
      <c r="H9759" s="85"/>
    </row>
    <row r="9760" spans="1:8">
      <c r="A9760" s="85"/>
      <c r="B9760" s="85"/>
      <c r="C9760" s="85"/>
      <c r="D9760" s="85"/>
      <c r="E9760" s="85"/>
      <c r="F9760" s="85"/>
      <c r="G9760" s="85"/>
      <c r="H9760" s="85"/>
    </row>
    <row r="9761" spans="1:8">
      <c r="A9761" s="85"/>
      <c r="B9761" s="85"/>
      <c r="C9761" s="85"/>
      <c r="D9761" s="85"/>
      <c r="E9761" s="85"/>
      <c r="F9761" s="85"/>
      <c r="G9761" s="85"/>
      <c r="H9761" s="85"/>
    </row>
    <row r="9762" spans="1:8">
      <c r="A9762" s="85"/>
      <c r="B9762" s="85"/>
      <c r="C9762" s="85"/>
      <c r="D9762" s="85"/>
      <c r="E9762" s="85"/>
      <c r="F9762" s="85"/>
      <c r="G9762" s="85"/>
      <c r="H9762" s="85"/>
    </row>
    <row r="9763" spans="1:8">
      <c r="A9763" s="85"/>
      <c r="B9763" s="85"/>
      <c r="C9763" s="85"/>
      <c r="D9763" s="85"/>
      <c r="E9763" s="85"/>
      <c r="F9763" s="85"/>
      <c r="G9763" s="85"/>
      <c r="H9763" s="85"/>
    </row>
    <row r="9764" spans="1:8">
      <c r="A9764" s="85"/>
      <c r="B9764" s="85"/>
      <c r="C9764" s="85"/>
      <c r="D9764" s="85"/>
      <c r="E9764" s="85"/>
      <c r="F9764" s="85"/>
      <c r="G9764" s="85"/>
      <c r="H9764" s="85"/>
    </row>
    <row r="9765" spans="1:8">
      <c r="A9765" s="85"/>
      <c r="B9765" s="85"/>
      <c r="C9765" s="85"/>
      <c r="D9765" s="85"/>
      <c r="E9765" s="85"/>
      <c r="F9765" s="85"/>
      <c r="G9765" s="85"/>
      <c r="H9765" s="85"/>
    </row>
    <row r="9766" spans="1:8">
      <c r="A9766" s="85"/>
      <c r="B9766" s="85"/>
      <c r="C9766" s="85"/>
      <c r="D9766" s="85"/>
      <c r="E9766" s="85"/>
      <c r="F9766" s="85"/>
      <c r="G9766" s="85"/>
      <c r="H9766" s="85"/>
    </row>
    <row r="9767" spans="1:8">
      <c r="A9767" s="85"/>
      <c r="B9767" s="85"/>
      <c r="C9767" s="85"/>
      <c r="D9767" s="85"/>
      <c r="E9767" s="85"/>
      <c r="F9767" s="85"/>
      <c r="G9767" s="85"/>
      <c r="H9767" s="85"/>
    </row>
    <row r="9768" spans="1:8">
      <c r="A9768" s="85"/>
      <c r="B9768" s="85"/>
      <c r="C9768" s="85"/>
      <c r="D9768" s="85"/>
      <c r="E9768" s="85"/>
      <c r="F9768" s="85"/>
      <c r="G9768" s="85"/>
      <c r="H9768" s="85"/>
    </row>
    <row r="9769" spans="1:8">
      <c r="A9769" s="85"/>
      <c r="B9769" s="85"/>
      <c r="C9769" s="85"/>
      <c r="D9769" s="85"/>
      <c r="E9769" s="85"/>
      <c r="F9769" s="85"/>
      <c r="G9769" s="85"/>
      <c r="H9769" s="85"/>
    </row>
    <row r="9770" spans="1:8">
      <c r="A9770" s="85"/>
      <c r="B9770" s="85"/>
      <c r="C9770" s="85"/>
      <c r="D9770" s="85"/>
      <c r="E9770" s="85"/>
      <c r="F9770" s="85"/>
      <c r="G9770" s="85"/>
      <c r="H9770" s="85"/>
    </row>
    <row r="9771" spans="1:8">
      <c r="A9771" s="85"/>
      <c r="B9771" s="85"/>
      <c r="C9771" s="85"/>
      <c r="D9771" s="85"/>
      <c r="E9771" s="85"/>
      <c r="F9771" s="85"/>
      <c r="G9771" s="85"/>
      <c r="H9771" s="85"/>
    </row>
    <row r="9772" spans="1:8">
      <c r="A9772" s="85"/>
      <c r="B9772" s="85"/>
      <c r="C9772" s="85"/>
      <c r="D9772" s="85"/>
      <c r="E9772" s="85"/>
      <c r="F9772" s="85"/>
      <c r="G9772" s="85"/>
      <c r="H9772" s="85"/>
    </row>
    <row r="9773" spans="1:8">
      <c r="A9773" s="85"/>
      <c r="B9773" s="85"/>
      <c r="C9773" s="85"/>
      <c r="D9773" s="85"/>
      <c r="E9773" s="85"/>
      <c r="F9773" s="85"/>
      <c r="G9773" s="85"/>
      <c r="H9773" s="85"/>
    </row>
    <row r="9774" spans="1:8">
      <c r="A9774" s="85"/>
      <c r="B9774" s="85"/>
      <c r="C9774" s="85"/>
      <c r="D9774" s="85"/>
      <c r="E9774" s="85"/>
      <c r="F9774" s="85"/>
      <c r="G9774" s="85"/>
      <c r="H9774" s="85"/>
    </row>
    <row r="9775" spans="1:8">
      <c r="A9775" s="85"/>
      <c r="B9775" s="85"/>
      <c r="C9775" s="85"/>
      <c r="D9775" s="85"/>
      <c r="E9775" s="85"/>
      <c r="F9775" s="85"/>
      <c r="G9775" s="85"/>
      <c r="H9775" s="85"/>
    </row>
    <row r="9776" spans="1:8">
      <c r="A9776" s="85"/>
      <c r="B9776" s="85"/>
      <c r="C9776" s="85"/>
      <c r="D9776" s="85"/>
      <c r="E9776" s="85"/>
      <c r="F9776" s="85"/>
      <c r="G9776" s="85"/>
      <c r="H9776" s="85"/>
    </row>
    <row r="9777" spans="1:8">
      <c r="A9777" s="85"/>
      <c r="B9777" s="85"/>
      <c r="C9777" s="85"/>
      <c r="D9777" s="85"/>
      <c r="E9777" s="85"/>
      <c r="F9777" s="85"/>
      <c r="G9777" s="85"/>
      <c r="H9777" s="85"/>
    </row>
    <row r="9778" spans="1:8">
      <c r="A9778" s="85"/>
      <c r="B9778" s="85"/>
      <c r="C9778" s="85"/>
      <c r="D9778" s="85"/>
      <c r="E9778" s="85"/>
      <c r="F9778" s="85"/>
      <c r="G9778" s="85"/>
      <c r="H9778" s="85"/>
    </row>
    <row r="9779" spans="1:8">
      <c r="A9779" s="85"/>
      <c r="B9779" s="85"/>
      <c r="C9779" s="85"/>
      <c r="D9779" s="85"/>
      <c r="E9779" s="85"/>
      <c r="F9779" s="85"/>
      <c r="G9779" s="85"/>
      <c r="H9779" s="85"/>
    </row>
    <row r="9780" spans="1:8">
      <c r="A9780" s="85"/>
      <c r="B9780" s="85"/>
      <c r="C9780" s="85"/>
      <c r="D9780" s="85"/>
      <c r="E9780" s="85"/>
      <c r="F9780" s="85"/>
      <c r="G9780" s="85"/>
      <c r="H9780" s="85"/>
    </row>
    <row r="9781" spans="1:8">
      <c r="A9781" s="85"/>
      <c r="B9781" s="85"/>
      <c r="C9781" s="85"/>
      <c r="D9781" s="85"/>
      <c r="E9781" s="85"/>
      <c r="F9781" s="85"/>
      <c r="G9781" s="85"/>
      <c r="H9781" s="85"/>
    </row>
    <row r="9782" spans="1:8">
      <c r="A9782" s="85"/>
      <c r="B9782" s="85"/>
      <c r="C9782" s="85"/>
      <c r="D9782" s="85"/>
      <c r="E9782" s="85"/>
      <c r="F9782" s="85"/>
      <c r="G9782" s="85"/>
      <c r="H9782" s="85"/>
    </row>
    <row r="9783" spans="1:8">
      <c r="A9783" s="85"/>
      <c r="B9783" s="85"/>
      <c r="C9783" s="85"/>
      <c r="D9783" s="85"/>
      <c r="E9783" s="85"/>
      <c r="F9783" s="85"/>
      <c r="G9783" s="85"/>
      <c r="H9783" s="85"/>
    </row>
    <row r="9784" spans="1:8">
      <c r="A9784" s="85"/>
      <c r="B9784" s="85"/>
      <c r="C9784" s="85"/>
      <c r="D9784" s="85"/>
      <c r="E9784" s="85"/>
      <c r="F9784" s="85"/>
      <c r="G9784" s="85"/>
      <c r="H9784" s="85"/>
    </row>
    <row r="9785" spans="1:8">
      <c r="A9785" s="85"/>
      <c r="B9785" s="85"/>
      <c r="C9785" s="85"/>
      <c r="D9785" s="85"/>
      <c r="E9785" s="85"/>
      <c r="F9785" s="85"/>
      <c r="G9785" s="85"/>
      <c r="H9785" s="85"/>
    </row>
    <row r="9786" spans="1:8">
      <c r="A9786" s="85"/>
      <c r="B9786" s="85"/>
      <c r="C9786" s="85"/>
      <c r="D9786" s="85"/>
      <c r="E9786" s="85"/>
      <c r="F9786" s="85"/>
      <c r="G9786" s="85"/>
      <c r="H9786" s="85"/>
    </row>
    <row r="9787" spans="1:8">
      <c r="A9787" s="85"/>
      <c r="B9787" s="85"/>
      <c r="C9787" s="85"/>
      <c r="D9787" s="85"/>
      <c r="E9787" s="85"/>
      <c r="F9787" s="85"/>
      <c r="G9787" s="85"/>
      <c r="H9787" s="85"/>
    </row>
    <row r="9788" spans="1:8">
      <c r="A9788" s="85"/>
      <c r="B9788" s="85"/>
      <c r="C9788" s="85"/>
      <c r="D9788" s="85"/>
      <c r="E9788" s="85"/>
      <c r="F9788" s="85"/>
      <c r="G9788" s="85"/>
      <c r="H9788" s="85"/>
    </row>
    <row r="9789" spans="1:8">
      <c r="A9789" s="85"/>
      <c r="B9789" s="85"/>
      <c r="C9789" s="85"/>
      <c r="D9789" s="85"/>
      <c r="E9789" s="85"/>
      <c r="F9789" s="85"/>
      <c r="G9789" s="85"/>
      <c r="H9789" s="85"/>
    </row>
    <row r="9790" spans="1:8">
      <c r="A9790" s="85"/>
      <c r="B9790" s="85"/>
      <c r="C9790" s="85"/>
      <c r="D9790" s="85"/>
      <c r="E9790" s="85"/>
      <c r="F9790" s="85"/>
      <c r="G9790" s="85"/>
      <c r="H9790" s="85"/>
    </row>
    <row r="9791" spans="1:8">
      <c r="A9791" s="85"/>
      <c r="B9791" s="85"/>
      <c r="C9791" s="85"/>
      <c r="D9791" s="85"/>
      <c r="E9791" s="85"/>
      <c r="F9791" s="85"/>
      <c r="G9791" s="85"/>
      <c r="H9791" s="85"/>
    </row>
    <row r="9792" spans="1:8">
      <c r="A9792" s="85"/>
      <c r="B9792" s="85"/>
      <c r="C9792" s="85"/>
      <c r="D9792" s="85"/>
      <c r="E9792" s="85"/>
      <c r="F9792" s="85"/>
      <c r="G9792" s="85"/>
      <c r="H9792" s="85"/>
    </row>
    <row r="9793" spans="1:8">
      <c r="A9793" s="85"/>
      <c r="B9793" s="85"/>
      <c r="C9793" s="85"/>
      <c r="D9793" s="85"/>
      <c r="E9793" s="85"/>
      <c r="F9793" s="85"/>
      <c r="G9793" s="85"/>
      <c r="H9793" s="85"/>
    </row>
    <row r="9794" spans="1:8">
      <c r="A9794" s="85"/>
      <c r="B9794" s="85"/>
      <c r="C9794" s="85"/>
      <c r="D9794" s="85"/>
      <c r="E9794" s="85"/>
      <c r="F9794" s="85"/>
      <c r="G9794" s="85"/>
      <c r="H9794" s="85"/>
    </row>
    <row r="9795" spans="1:8">
      <c r="A9795" s="85"/>
      <c r="B9795" s="85"/>
      <c r="C9795" s="85"/>
      <c r="D9795" s="85"/>
      <c r="E9795" s="85"/>
      <c r="F9795" s="85"/>
      <c r="G9795" s="85"/>
      <c r="H9795" s="85"/>
    </row>
    <row r="9796" spans="1:8">
      <c r="A9796" s="85"/>
      <c r="B9796" s="85"/>
      <c r="C9796" s="85"/>
      <c r="D9796" s="85"/>
      <c r="E9796" s="85"/>
      <c r="F9796" s="85"/>
      <c r="G9796" s="85"/>
      <c r="H9796" s="85"/>
    </row>
    <row r="9797" spans="1:8">
      <c r="A9797" s="85"/>
      <c r="B9797" s="85"/>
      <c r="C9797" s="85"/>
      <c r="D9797" s="85"/>
      <c r="E9797" s="85"/>
      <c r="F9797" s="85"/>
      <c r="G9797" s="85"/>
      <c r="H9797" s="85"/>
    </row>
    <row r="9798" spans="1:8">
      <c r="A9798" s="85"/>
      <c r="B9798" s="85"/>
      <c r="C9798" s="85"/>
      <c r="D9798" s="85"/>
      <c r="E9798" s="85"/>
      <c r="F9798" s="85"/>
      <c r="G9798" s="85"/>
      <c r="H9798" s="85"/>
    </row>
    <row r="9799" spans="1:8">
      <c r="A9799" s="85"/>
      <c r="B9799" s="85"/>
      <c r="C9799" s="85"/>
      <c r="D9799" s="85"/>
      <c r="E9799" s="85"/>
      <c r="F9799" s="85"/>
      <c r="G9799" s="85"/>
      <c r="H9799" s="85"/>
    </row>
    <row r="9800" spans="1:8">
      <c r="A9800" s="85"/>
      <c r="B9800" s="85"/>
      <c r="C9800" s="85"/>
      <c r="D9800" s="85"/>
      <c r="E9800" s="85"/>
      <c r="F9800" s="85"/>
      <c r="G9800" s="85"/>
      <c r="H9800" s="85"/>
    </row>
    <row r="9801" spans="1:8">
      <c r="A9801" s="85"/>
      <c r="B9801" s="85"/>
      <c r="C9801" s="85"/>
      <c r="D9801" s="85"/>
      <c r="E9801" s="85"/>
      <c r="F9801" s="85"/>
      <c r="G9801" s="85"/>
      <c r="H9801" s="85"/>
    </row>
    <row r="9802" spans="1:8">
      <c r="A9802" s="85"/>
      <c r="B9802" s="85"/>
      <c r="C9802" s="85"/>
      <c r="D9802" s="85"/>
      <c r="E9802" s="85"/>
      <c r="F9802" s="85"/>
      <c r="G9802" s="85"/>
      <c r="H9802" s="85"/>
    </row>
    <row r="9803" spans="1:8">
      <c r="A9803" s="85"/>
      <c r="B9803" s="85"/>
      <c r="C9803" s="85"/>
      <c r="D9803" s="85"/>
      <c r="E9803" s="85"/>
      <c r="F9803" s="85"/>
      <c r="G9803" s="85"/>
      <c r="H9803" s="85"/>
    </row>
    <row r="9804" spans="1:8">
      <c r="A9804" s="85"/>
      <c r="B9804" s="85"/>
      <c r="C9804" s="85"/>
      <c r="D9804" s="85"/>
      <c r="E9804" s="85"/>
      <c r="F9804" s="85"/>
      <c r="G9804" s="85"/>
      <c r="H9804" s="85"/>
    </row>
    <row r="9805" spans="1:8">
      <c r="A9805" s="85"/>
      <c r="B9805" s="85"/>
      <c r="C9805" s="85"/>
      <c r="D9805" s="85"/>
      <c r="E9805" s="85"/>
      <c r="F9805" s="85"/>
      <c r="G9805" s="85"/>
      <c r="H9805" s="85"/>
    </row>
    <row r="9806" spans="1:8">
      <c r="A9806" s="85"/>
      <c r="B9806" s="85"/>
      <c r="C9806" s="85"/>
      <c r="D9806" s="85"/>
      <c r="E9806" s="85"/>
      <c r="F9806" s="85"/>
      <c r="G9806" s="85"/>
      <c r="H9806" s="85"/>
    </row>
    <row r="9807" spans="1:8">
      <c r="A9807" s="85"/>
      <c r="B9807" s="85"/>
      <c r="C9807" s="85"/>
      <c r="D9807" s="85"/>
      <c r="E9807" s="85"/>
      <c r="F9807" s="85"/>
      <c r="G9807" s="85"/>
      <c r="H9807" s="85"/>
    </row>
    <row r="9808" spans="1:8">
      <c r="A9808" s="85"/>
      <c r="B9808" s="85"/>
      <c r="C9808" s="85"/>
      <c r="D9808" s="85"/>
      <c r="E9808" s="85"/>
      <c r="F9808" s="85"/>
      <c r="G9808" s="85"/>
      <c r="H9808" s="85"/>
    </row>
    <row r="9809" spans="1:8">
      <c r="A9809" s="85"/>
      <c r="B9809" s="85"/>
      <c r="C9809" s="85"/>
      <c r="D9809" s="85"/>
      <c r="E9809" s="85"/>
      <c r="F9809" s="85"/>
      <c r="G9809" s="85"/>
      <c r="H9809" s="85"/>
    </row>
    <row r="9810" spans="1:8">
      <c r="A9810" s="85"/>
      <c r="B9810" s="85"/>
      <c r="C9810" s="85"/>
      <c r="D9810" s="85"/>
      <c r="E9810" s="85"/>
      <c r="F9810" s="85"/>
      <c r="G9810" s="85"/>
      <c r="H9810" s="85"/>
    </row>
    <row r="9811" spans="1:8">
      <c r="A9811" s="85"/>
      <c r="B9811" s="85"/>
      <c r="C9811" s="85"/>
      <c r="D9811" s="85"/>
      <c r="E9811" s="85"/>
      <c r="F9811" s="85"/>
      <c r="G9811" s="85"/>
      <c r="H9811" s="85"/>
    </row>
    <row r="9812" spans="1:8">
      <c r="A9812" s="85"/>
      <c r="B9812" s="85"/>
      <c r="C9812" s="85"/>
      <c r="D9812" s="85"/>
      <c r="E9812" s="85"/>
      <c r="F9812" s="85"/>
      <c r="G9812" s="85"/>
      <c r="H9812" s="85"/>
    </row>
    <row r="9813" spans="1:8">
      <c r="A9813" s="85"/>
      <c r="B9813" s="85"/>
      <c r="C9813" s="85"/>
      <c r="D9813" s="85"/>
      <c r="E9813" s="85"/>
      <c r="F9813" s="85"/>
      <c r="G9813" s="85"/>
      <c r="H9813" s="85"/>
    </row>
    <row r="9814" spans="1:8">
      <c r="A9814" s="85"/>
      <c r="B9814" s="85"/>
      <c r="C9814" s="85"/>
      <c r="D9814" s="85"/>
      <c r="E9814" s="85"/>
      <c r="F9814" s="85"/>
      <c r="G9814" s="85"/>
      <c r="H9814" s="85"/>
    </row>
    <row r="9815" spans="1:8">
      <c r="A9815" s="85"/>
      <c r="B9815" s="85"/>
      <c r="C9815" s="85"/>
      <c r="D9815" s="85"/>
      <c r="E9815" s="85"/>
      <c r="F9815" s="85"/>
      <c r="G9815" s="85"/>
      <c r="H9815" s="85"/>
    </row>
    <row r="9816" spans="1:8">
      <c r="A9816" s="85"/>
      <c r="B9816" s="85"/>
      <c r="C9816" s="85"/>
      <c r="D9816" s="85"/>
      <c r="E9816" s="85"/>
      <c r="F9816" s="85"/>
      <c r="G9816" s="85"/>
      <c r="H9816" s="85"/>
    </row>
    <row r="9817" spans="1:8">
      <c r="A9817" s="85"/>
      <c r="B9817" s="85"/>
      <c r="C9817" s="85"/>
      <c r="D9817" s="85"/>
      <c r="E9817" s="85"/>
      <c r="F9817" s="85"/>
      <c r="G9817" s="85"/>
      <c r="H9817" s="85"/>
    </row>
    <row r="9818" spans="1:8">
      <c r="A9818" s="85"/>
      <c r="B9818" s="85"/>
      <c r="C9818" s="85"/>
      <c r="D9818" s="85"/>
      <c r="E9818" s="85"/>
      <c r="F9818" s="85"/>
      <c r="G9818" s="85"/>
      <c r="H9818" s="85"/>
    </row>
    <row r="9819" spans="1:8">
      <c r="A9819" s="85"/>
      <c r="B9819" s="85"/>
      <c r="C9819" s="85"/>
      <c r="D9819" s="85"/>
      <c r="E9819" s="85"/>
      <c r="F9819" s="85"/>
      <c r="G9819" s="85"/>
      <c r="H9819" s="85"/>
    </row>
    <row r="9820" spans="1:8">
      <c r="A9820" s="85"/>
      <c r="B9820" s="85"/>
      <c r="C9820" s="85"/>
      <c r="D9820" s="85"/>
      <c r="E9820" s="85"/>
      <c r="F9820" s="85"/>
      <c r="G9820" s="85"/>
      <c r="H9820" s="85"/>
    </row>
    <row r="9821" spans="1:8">
      <c r="A9821" s="85"/>
      <c r="B9821" s="85"/>
      <c r="C9821" s="85"/>
      <c r="D9821" s="85"/>
      <c r="E9821" s="85"/>
      <c r="F9821" s="85"/>
      <c r="G9821" s="85"/>
      <c r="H9821" s="85"/>
    </row>
    <row r="9822" spans="1:8">
      <c r="A9822" s="85"/>
      <c r="B9822" s="85"/>
      <c r="C9822" s="85"/>
      <c r="D9822" s="85"/>
      <c r="E9822" s="85"/>
      <c r="F9822" s="85"/>
      <c r="G9822" s="85"/>
      <c r="H9822" s="85"/>
    </row>
    <row r="9823" spans="1:8">
      <c r="A9823" s="85"/>
      <c r="B9823" s="85"/>
      <c r="C9823" s="85"/>
      <c r="D9823" s="85"/>
      <c r="E9823" s="85"/>
      <c r="F9823" s="85"/>
      <c r="G9823" s="85"/>
      <c r="H9823" s="85"/>
    </row>
    <row r="9824" spans="1:8">
      <c r="A9824" s="85"/>
      <c r="B9824" s="85"/>
      <c r="C9824" s="85"/>
      <c r="D9824" s="85"/>
      <c r="E9824" s="85"/>
      <c r="F9824" s="85"/>
      <c r="G9824" s="85"/>
      <c r="H9824" s="85"/>
    </row>
    <row r="9825" spans="1:8">
      <c r="A9825" s="85"/>
      <c r="B9825" s="85"/>
      <c r="C9825" s="85"/>
      <c r="D9825" s="85"/>
      <c r="E9825" s="85"/>
      <c r="F9825" s="85"/>
      <c r="G9825" s="85"/>
      <c r="H9825" s="85"/>
    </row>
    <row r="9826" spans="1:8">
      <c r="A9826" s="85"/>
      <c r="B9826" s="85"/>
      <c r="C9826" s="85"/>
      <c r="D9826" s="85"/>
      <c r="E9826" s="85"/>
      <c r="F9826" s="85"/>
      <c r="G9826" s="85"/>
      <c r="H9826" s="85"/>
    </row>
    <row r="9827" spans="1:8">
      <c r="A9827" s="85"/>
      <c r="B9827" s="85"/>
      <c r="C9827" s="85"/>
      <c r="D9827" s="85"/>
      <c r="E9827" s="85"/>
      <c r="F9827" s="85"/>
      <c r="G9827" s="85"/>
      <c r="H9827" s="85"/>
    </row>
    <row r="9828" spans="1:8">
      <c r="A9828" s="85"/>
      <c r="B9828" s="85"/>
      <c r="C9828" s="85"/>
      <c r="D9828" s="85"/>
      <c r="E9828" s="85"/>
      <c r="F9828" s="85"/>
      <c r="G9828" s="85"/>
      <c r="H9828" s="85"/>
    </row>
    <row r="9829" spans="1:8">
      <c r="A9829" s="85"/>
      <c r="B9829" s="85"/>
      <c r="C9829" s="85"/>
      <c r="D9829" s="85"/>
      <c r="E9829" s="85"/>
      <c r="F9829" s="85"/>
      <c r="G9829" s="85"/>
      <c r="H9829" s="85"/>
    </row>
    <row r="9830" spans="1:8">
      <c r="A9830" s="85"/>
      <c r="B9830" s="85"/>
      <c r="C9830" s="85"/>
      <c r="D9830" s="85"/>
      <c r="E9830" s="85"/>
      <c r="F9830" s="85"/>
      <c r="G9830" s="85"/>
      <c r="H9830" s="85"/>
    </row>
    <row r="9831" spans="1:8">
      <c r="A9831" s="85"/>
      <c r="B9831" s="85"/>
      <c r="C9831" s="85"/>
      <c r="D9831" s="85"/>
      <c r="E9831" s="85"/>
      <c r="F9831" s="85"/>
      <c r="G9831" s="85"/>
      <c r="H9831" s="85"/>
    </row>
    <row r="9832" spans="1:8">
      <c r="A9832" s="85"/>
      <c r="B9832" s="85"/>
      <c r="C9832" s="85"/>
      <c r="D9832" s="85"/>
      <c r="E9832" s="85"/>
      <c r="F9832" s="85"/>
      <c r="G9832" s="85"/>
      <c r="H9832" s="85"/>
    </row>
    <row r="9833" spans="1:8">
      <c r="A9833" s="85"/>
      <c r="B9833" s="85"/>
      <c r="C9833" s="85"/>
      <c r="D9833" s="85"/>
      <c r="E9833" s="85"/>
      <c r="F9833" s="85"/>
      <c r="G9833" s="85"/>
      <c r="H9833" s="85"/>
    </row>
    <row r="9834" spans="1:8">
      <c r="A9834" s="85"/>
      <c r="B9834" s="85"/>
      <c r="C9834" s="85"/>
      <c r="D9834" s="85"/>
      <c r="E9834" s="85"/>
      <c r="F9834" s="85"/>
      <c r="G9834" s="85"/>
      <c r="H9834" s="85"/>
    </row>
    <row r="9835" spans="1:8">
      <c r="A9835" s="85"/>
      <c r="B9835" s="85"/>
      <c r="C9835" s="85"/>
      <c r="D9835" s="85"/>
      <c r="E9835" s="85"/>
      <c r="F9835" s="85"/>
      <c r="G9835" s="85"/>
      <c r="H9835" s="85"/>
    </row>
    <row r="9836" spans="1:8">
      <c r="A9836" s="85"/>
      <c r="B9836" s="85"/>
      <c r="C9836" s="85"/>
      <c r="D9836" s="85"/>
      <c r="E9836" s="85"/>
      <c r="F9836" s="85"/>
      <c r="G9836" s="85"/>
      <c r="H9836" s="85"/>
    </row>
    <row r="9837" spans="1:8">
      <c r="A9837" s="85"/>
      <c r="B9837" s="85"/>
      <c r="C9837" s="85"/>
      <c r="D9837" s="85"/>
      <c r="E9837" s="85"/>
      <c r="F9837" s="85"/>
      <c r="G9837" s="85"/>
      <c r="H9837" s="85"/>
    </row>
    <row r="9838" spans="1:8">
      <c r="A9838" s="85"/>
      <c r="B9838" s="85"/>
      <c r="C9838" s="85"/>
      <c r="D9838" s="85"/>
      <c r="E9838" s="85"/>
      <c r="F9838" s="85"/>
      <c r="G9838" s="85"/>
      <c r="H9838" s="85"/>
    </row>
    <row r="9839" spans="1:8">
      <c r="A9839" s="85"/>
      <c r="B9839" s="85"/>
      <c r="C9839" s="85"/>
      <c r="D9839" s="85"/>
      <c r="E9839" s="85"/>
      <c r="F9839" s="85"/>
      <c r="G9839" s="85"/>
      <c r="H9839" s="85"/>
    </row>
    <row r="9840" spans="1:8">
      <c r="A9840" s="85"/>
      <c r="B9840" s="85"/>
      <c r="C9840" s="85"/>
      <c r="D9840" s="85"/>
      <c r="E9840" s="85"/>
      <c r="F9840" s="85"/>
      <c r="G9840" s="85"/>
      <c r="H9840" s="85"/>
    </row>
    <row r="9841" spans="1:8">
      <c r="A9841" s="85"/>
      <c r="B9841" s="85"/>
      <c r="C9841" s="85"/>
      <c r="D9841" s="85"/>
      <c r="E9841" s="85"/>
      <c r="F9841" s="85"/>
      <c r="G9841" s="85"/>
      <c r="H9841" s="85"/>
    </row>
    <row r="9842" spans="1:8">
      <c r="A9842" s="85"/>
      <c r="B9842" s="85"/>
      <c r="C9842" s="85"/>
      <c r="D9842" s="85"/>
      <c r="E9842" s="85"/>
      <c r="F9842" s="85"/>
      <c r="G9842" s="85"/>
      <c r="H9842" s="85"/>
    </row>
    <row r="9843" spans="1:8">
      <c r="A9843" s="85"/>
      <c r="B9843" s="85"/>
      <c r="C9843" s="85"/>
      <c r="D9843" s="85"/>
      <c r="E9843" s="85"/>
      <c r="F9843" s="85"/>
      <c r="G9843" s="85"/>
      <c r="H9843" s="85"/>
    </row>
    <row r="9844" spans="1:8">
      <c r="A9844" s="85"/>
      <c r="B9844" s="85"/>
      <c r="C9844" s="85"/>
      <c r="D9844" s="85"/>
      <c r="E9844" s="85"/>
      <c r="F9844" s="85"/>
      <c r="G9844" s="85"/>
      <c r="H9844" s="85"/>
    </row>
    <row r="9845" spans="1:8">
      <c r="A9845" s="85"/>
      <c r="B9845" s="85"/>
      <c r="C9845" s="85"/>
      <c r="D9845" s="85"/>
      <c r="E9845" s="85"/>
      <c r="F9845" s="85"/>
      <c r="G9845" s="85"/>
      <c r="H9845" s="85"/>
    </row>
    <row r="9846" spans="1:8">
      <c r="A9846" s="85"/>
      <c r="B9846" s="85"/>
      <c r="C9846" s="85"/>
      <c r="D9846" s="85"/>
      <c r="E9846" s="85"/>
      <c r="F9846" s="85"/>
      <c r="G9846" s="85"/>
      <c r="H9846" s="85"/>
    </row>
    <row r="9847" spans="1:8">
      <c r="A9847" s="85"/>
      <c r="B9847" s="85"/>
      <c r="C9847" s="85"/>
      <c r="D9847" s="85"/>
      <c r="E9847" s="85"/>
      <c r="F9847" s="85"/>
      <c r="G9847" s="85"/>
      <c r="H9847" s="85"/>
    </row>
    <row r="9848" spans="1:8">
      <c r="A9848" s="85"/>
      <c r="B9848" s="85"/>
      <c r="C9848" s="85"/>
      <c r="D9848" s="85"/>
      <c r="E9848" s="85"/>
      <c r="F9848" s="85"/>
      <c r="G9848" s="85"/>
      <c r="H9848" s="85"/>
    </row>
    <row r="9849" spans="1:8">
      <c r="A9849" s="85"/>
      <c r="B9849" s="85"/>
      <c r="C9849" s="85"/>
      <c r="D9849" s="85"/>
      <c r="E9849" s="85"/>
      <c r="F9849" s="85"/>
      <c r="G9849" s="85"/>
      <c r="H9849" s="85"/>
    </row>
    <row r="9850" spans="1:8">
      <c r="A9850" s="85"/>
      <c r="B9850" s="85"/>
      <c r="C9850" s="85"/>
      <c r="D9850" s="85"/>
      <c r="E9850" s="85"/>
      <c r="F9850" s="85"/>
      <c r="G9850" s="85"/>
      <c r="H9850" s="85"/>
    </row>
    <row r="9851" spans="1:8">
      <c r="A9851" s="85"/>
      <c r="B9851" s="85"/>
      <c r="C9851" s="85"/>
      <c r="D9851" s="85"/>
      <c r="E9851" s="85"/>
      <c r="F9851" s="85"/>
      <c r="G9851" s="85"/>
      <c r="H9851" s="85"/>
    </row>
    <row r="9852" spans="1:8">
      <c r="A9852" s="85"/>
      <c r="B9852" s="85"/>
      <c r="C9852" s="85"/>
      <c r="D9852" s="85"/>
      <c r="E9852" s="85"/>
      <c r="F9852" s="85"/>
      <c r="G9852" s="85"/>
      <c r="H9852" s="85"/>
    </row>
    <row r="9853" spans="1:8">
      <c r="A9853" s="85"/>
      <c r="B9853" s="85"/>
      <c r="C9853" s="85"/>
      <c r="D9853" s="85"/>
      <c r="E9853" s="85"/>
      <c r="F9853" s="85"/>
      <c r="G9853" s="85"/>
      <c r="H9853" s="85"/>
    </row>
    <row r="9854" spans="1:8">
      <c r="A9854" s="85"/>
      <c r="B9854" s="85"/>
      <c r="C9854" s="85"/>
      <c r="D9854" s="85"/>
      <c r="E9854" s="85"/>
      <c r="F9854" s="85"/>
      <c r="G9854" s="85"/>
      <c r="H9854" s="85"/>
    </row>
    <row r="9855" spans="1:8">
      <c r="A9855" s="85"/>
      <c r="B9855" s="85"/>
      <c r="C9855" s="85"/>
      <c r="D9855" s="85"/>
      <c r="E9855" s="85"/>
      <c r="F9855" s="85"/>
      <c r="G9855" s="85"/>
      <c r="H9855" s="85"/>
    </row>
    <row r="9856" spans="1:8">
      <c r="A9856" s="85"/>
      <c r="B9856" s="85"/>
      <c r="C9856" s="85"/>
      <c r="D9856" s="85"/>
      <c r="E9856" s="85"/>
      <c r="F9856" s="85"/>
      <c r="G9856" s="85"/>
      <c r="H9856" s="85"/>
    </row>
    <row r="9857" spans="1:8">
      <c r="A9857" s="85"/>
      <c r="B9857" s="85"/>
      <c r="C9857" s="85"/>
      <c r="D9857" s="85"/>
      <c r="E9857" s="85"/>
      <c r="F9857" s="85"/>
      <c r="G9857" s="85"/>
      <c r="H9857" s="85"/>
    </row>
    <row r="9858" spans="1:8">
      <c r="A9858" s="85"/>
      <c r="B9858" s="85"/>
      <c r="C9858" s="85"/>
      <c r="D9858" s="85"/>
      <c r="E9858" s="85"/>
      <c r="F9858" s="85"/>
      <c r="G9858" s="85"/>
      <c r="H9858" s="85"/>
    </row>
    <row r="9859" spans="1:8">
      <c r="A9859" s="85"/>
      <c r="B9859" s="85"/>
      <c r="C9859" s="85"/>
      <c r="D9859" s="85"/>
      <c r="E9859" s="85"/>
      <c r="F9859" s="85"/>
      <c r="G9859" s="85"/>
      <c r="H9859" s="85"/>
    </row>
    <row r="9860" spans="1:8">
      <c r="A9860" s="85"/>
      <c r="B9860" s="85"/>
      <c r="C9860" s="85"/>
      <c r="D9860" s="85"/>
      <c r="E9860" s="85"/>
      <c r="F9860" s="85"/>
      <c r="G9860" s="85"/>
      <c r="H9860" s="85"/>
    </row>
    <row r="9861" spans="1:8">
      <c r="A9861" s="85"/>
      <c r="B9861" s="85"/>
      <c r="C9861" s="85"/>
      <c r="D9861" s="85"/>
      <c r="E9861" s="85"/>
      <c r="F9861" s="85"/>
      <c r="G9861" s="85"/>
      <c r="H9861" s="85"/>
    </row>
    <row r="9862" spans="1:8">
      <c r="A9862" s="85"/>
      <c r="B9862" s="85"/>
      <c r="C9862" s="85"/>
      <c r="D9862" s="85"/>
      <c r="E9862" s="85"/>
      <c r="F9862" s="85"/>
      <c r="G9862" s="85"/>
      <c r="H9862" s="85"/>
    </row>
    <row r="9863" spans="1:8">
      <c r="A9863" s="85"/>
      <c r="B9863" s="85"/>
      <c r="C9863" s="85"/>
      <c r="D9863" s="85"/>
      <c r="E9863" s="85"/>
      <c r="F9863" s="85"/>
      <c r="G9863" s="85"/>
      <c r="H9863" s="85"/>
    </row>
    <row r="9864" spans="1:8">
      <c r="A9864" s="85"/>
      <c r="B9864" s="85"/>
      <c r="C9864" s="85"/>
      <c r="D9864" s="85"/>
      <c r="E9864" s="85"/>
      <c r="F9864" s="85"/>
      <c r="G9864" s="85"/>
      <c r="H9864" s="85"/>
    </row>
    <row r="9865" spans="1:8">
      <c r="A9865" s="85"/>
      <c r="B9865" s="85"/>
      <c r="C9865" s="85"/>
      <c r="D9865" s="85"/>
      <c r="E9865" s="85"/>
      <c r="F9865" s="85"/>
      <c r="G9865" s="85"/>
      <c r="H9865" s="85"/>
    </row>
    <row r="9866" spans="1:8">
      <c r="A9866" s="85"/>
      <c r="B9866" s="85"/>
      <c r="C9866" s="85"/>
      <c r="D9866" s="85"/>
      <c r="E9866" s="85"/>
      <c r="F9866" s="85"/>
      <c r="G9866" s="85"/>
      <c r="H9866" s="85"/>
    </row>
    <row r="9867" spans="1:8">
      <c r="A9867" s="85"/>
      <c r="B9867" s="85"/>
      <c r="C9867" s="85"/>
      <c r="D9867" s="85"/>
      <c r="E9867" s="85"/>
      <c r="F9867" s="85"/>
      <c r="G9867" s="85"/>
      <c r="H9867" s="85"/>
    </row>
    <row r="9868" spans="1:8">
      <c r="A9868" s="85"/>
      <c r="B9868" s="85"/>
      <c r="C9868" s="85"/>
      <c r="D9868" s="85"/>
      <c r="E9868" s="85"/>
      <c r="F9868" s="85"/>
      <c r="G9868" s="85"/>
      <c r="H9868" s="85"/>
    </row>
    <row r="9869" spans="1:8">
      <c r="A9869" s="85"/>
      <c r="B9869" s="85"/>
      <c r="C9869" s="85"/>
      <c r="D9869" s="85"/>
      <c r="E9869" s="85"/>
      <c r="F9869" s="85"/>
      <c r="G9869" s="85"/>
      <c r="H9869" s="85"/>
    </row>
    <row r="9870" spans="1:8">
      <c r="A9870" s="85"/>
      <c r="B9870" s="85"/>
      <c r="C9870" s="85"/>
      <c r="D9870" s="85"/>
      <c r="E9870" s="85"/>
      <c r="F9870" s="85"/>
      <c r="G9870" s="85"/>
      <c r="H9870" s="85"/>
    </row>
    <row r="9871" spans="1:8">
      <c r="A9871" s="85"/>
      <c r="B9871" s="85"/>
      <c r="C9871" s="85"/>
      <c r="D9871" s="85"/>
      <c r="E9871" s="85"/>
      <c r="F9871" s="85"/>
      <c r="G9871" s="85"/>
      <c r="H9871" s="85"/>
    </row>
    <row r="9872" spans="1:8">
      <c r="A9872" s="85"/>
      <c r="B9872" s="85"/>
      <c r="C9872" s="85"/>
      <c r="D9872" s="85"/>
      <c r="E9872" s="85"/>
      <c r="F9872" s="85"/>
      <c r="G9872" s="85"/>
      <c r="H9872" s="85"/>
    </row>
    <row r="9873" spans="1:8">
      <c r="A9873" s="85"/>
      <c r="B9873" s="85"/>
      <c r="C9873" s="85"/>
      <c r="D9873" s="85"/>
      <c r="E9873" s="85"/>
      <c r="F9873" s="85"/>
      <c r="G9873" s="85"/>
      <c r="H9873" s="85"/>
    </row>
    <row r="9874" spans="1:8">
      <c r="A9874" s="85"/>
      <c r="B9874" s="85"/>
      <c r="C9874" s="85"/>
      <c r="D9874" s="85"/>
      <c r="E9874" s="85"/>
      <c r="F9874" s="85"/>
      <c r="G9874" s="85"/>
      <c r="H9874" s="85"/>
    </row>
    <row r="9875" spans="1:8">
      <c r="A9875" s="85"/>
      <c r="B9875" s="85"/>
      <c r="C9875" s="85"/>
      <c r="D9875" s="85"/>
      <c r="E9875" s="85"/>
      <c r="F9875" s="85"/>
      <c r="G9875" s="85"/>
      <c r="H9875" s="85"/>
    </row>
    <row r="9876" spans="1:8">
      <c r="A9876" s="85"/>
      <c r="B9876" s="85"/>
      <c r="C9876" s="85"/>
      <c r="D9876" s="85"/>
      <c r="E9876" s="85"/>
      <c r="F9876" s="85"/>
      <c r="G9876" s="85"/>
      <c r="H9876" s="85"/>
    </row>
    <row r="9877" spans="1:8">
      <c r="A9877" s="85"/>
      <c r="B9877" s="85"/>
      <c r="C9877" s="85"/>
      <c r="D9877" s="85"/>
      <c r="E9877" s="85"/>
      <c r="F9877" s="85"/>
      <c r="G9877" s="85"/>
      <c r="H9877" s="85"/>
    </row>
    <row r="9878" spans="1:8">
      <c r="A9878" s="85"/>
      <c r="B9878" s="85"/>
      <c r="C9878" s="85"/>
      <c r="D9878" s="85"/>
      <c r="E9878" s="85"/>
      <c r="F9878" s="85"/>
      <c r="G9878" s="85"/>
      <c r="H9878" s="85"/>
    </row>
    <row r="9879" spans="1:8">
      <c r="A9879" s="85"/>
      <c r="B9879" s="85"/>
      <c r="C9879" s="85"/>
      <c r="D9879" s="85"/>
      <c r="E9879" s="85"/>
      <c r="F9879" s="85"/>
      <c r="G9879" s="85"/>
      <c r="H9879" s="85"/>
    </row>
    <row r="9880" spans="1:8">
      <c r="A9880" s="85"/>
      <c r="B9880" s="85"/>
      <c r="C9880" s="85"/>
      <c r="D9880" s="85"/>
      <c r="E9880" s="85"/>
      <c r="F9880" s="85"/>
      <c r="G9880" s="85"/>
      <c r="H9880" s="85"/>
    </row>
    <row r="9881" spans="1:8">
      <c r="A9881" s="85"/>
      <c r="B9881" s="85"/>
      <c r="C9881" s="85"/>
      <c r="D9881" s="85"/>
      <c r="E9881" s="85"/>
      <c r="F9881" s="85"/>
      <c r="G9881" s="85"/>
      <c r="H9881" s="85"/>
    </row>
    <row r="9882" spans="1:8">
      <c r="A9882" s="85"/>
      <c r="B9882" s="85"/>
      <c r="C9882" s="85"/>
      <c r="D9882" s="85"/>
      <c r="E9882" s="85"/>
      <c r="F9882" s="85"/>
      <c r="G9882" s="85"/>
      <c r="H9882" s="85"/>
    </row>
    <row r="9883" spans="1:8">
      <c r="A9883" s="85"/>
      <c r="B9883" s="85"/>
      <c r="C9883" s="85"/>
      <c r="D9883" s="85"/>
      <c r="E9883" s="85"/>
      <c r="F9883" s="85"/>
      <c r="G9883" s="85"/>
      <c r="H9883" s="85"/>
    </row>
    <row r="9884" spans="1:8">
      <c r="A9884" s="85"/>
      <c r="B9884" s="85"/>
      <c r="C9884" s="85"/>
      <c r="D9884" s="85"/>
      <c r="E9884" s="85"/>
      <c r="F9884" s="85"/>
      <c r="G9884" s="85"/>
      <c r="H9884" s="85"/>
    </row>
    <row r="9885" spans="1:8">
      <c r="A9885" s="85"/>
      <c r="B9885" s="85"/>
      <c r="C9885" s="85"/>
      <c r="D9885" s="85"/>
      <c r="E9885" s="85"/>
      <c r="F9885" s="85"/>
      <c r="G9885" s="85"/>
      <c r="H9885" s="85"/>
    </row>
    <row r="9886" spans="1:8">
      <c r="A9886" s="85"/>
      <c r="B9886" s="85"/>
      <c r="C9886" s="85"/>
      <c r="D9886" s="85"/>
      <c r="E9886" s="85"/>
      <c r="F9886" s="85"/>
      <c r="G9886" s="85"/>
      <c r="H9886" s="85"/>
    </row>
    <row r="9887" spans="1:8">
      <c r="A9887" s="85"/>
      <c r="B9887" s="85"/>
      <c r="C9887" s="85"/>
      <c r="D9887" s="85"/>
      <c r="E9887" s="85"/>
      <c r="F9887" s="85"/>
      <c r="G9887" s="85"/>
      <c r="H9887" s="85"/>
    </row>
    <row r="9888" spans="1:8">
      <c r="A9888" s="85"/>
      <c r="B9888" s="85"/>
      <c r="C9888" s="85"/>
      <c r="D9888" s="85"/>
      <c r="E9888" s="85"/>
      <c r="F9888" s="85"/>
      <c r="G9888" s="85"/>
      <c r="H9888" s="85"/>
    </row>
    <row r="9889" spans="1:8">
      <c r="A9889" s="85"/>
      <c r="B9889" s="85"/>
      <c r="C9889" s="85"/>
      <c r="D9889" s="85"/>
      <c r="E9889" s="85"/>
      <c r="F9889" s="85"/>
      <c r="G9889" s="85"/>
      <c r="H9889" s="85"/>
    </row>
    <row r="9890" spans="1:8">
      <c r="A9890" s="85"/>
      <c r="B9890" s="85"/>
      <c r="C9890" s="85"/>
      <c r="D9890" s="85"/>
      <c r="E9890" s="85"/>
      <c r="F9890" s="85"/>
      <c r="G9890" s="85"/>
      <c r="H9890" s="85"/>
    </row>
    <row r="9891" spans="1:8">
      <c r="A9891" s="85"/>
      <c r="B9891" s="85"/>
      <c r="C9891" s="85"/>
      <c r="D9891" s="85"/>
      <c r="E9891" s="85"/>
      <c r="F9891" s="85"/>
      <c r="G9891" s="85"/>
      <c r="H9891" s="85"/>
    </row>
    <row r="9892" spans="1:8">
      <c r="A9892" s="85"/>
      <c r="B9892" s="85"/>
      <c r="C9892" s="85"/>
      <c r="D9892" s="85"/>
      <c r="E9892" s="85"/>
      <c r="F9892" s="85"/>
      <c r="G9892" s="85"/>
      <c r="H9892" s="85"/>
    </row>
    <row r="9893" spans="1:8">
      <c r="A9893" s="85"/>
      <c r="B9893" s="85"/>
      <c r="C9893" s="85"/>
      <c r="D9893" s="85"/>
      <c r="E9893" s="85"/>
      <c r="F9893" s="85"/>
      <c r="G9893" s="85"/>
      <c r="H9893" s="85"/>
    </row>
    <row r="9894" spans="1:8">
      <c r="A9894" s="85"/>
      <c r="B9894" s="85"/>
      <c r="C9894" s="85"/>
      <c r="D9894" s="85"/>
      <c r="E9894" s="85"/>
      <c r="F9894" s="85"/>
      <c r="G9894" s="85"/>
      <c r="H9894" s="85"/>
    </row>
    <row r="9895" spans="1:8">
      <c r="A9895" s="85"/>
      <c r="B9895" s="85"/>
      <c r="C9895" s="85"/>
      <c r="D9895" s="85"/>
      <c r="E9895" s="85"/>
      <c r="F9895" s="85"/>
      <c r="G9895" s="85"/>
      <c r="H9895" s="85"/>
    </row>
    <row r="9896" spans="1:8">
      <c r="A9896" s="85"/>
      <c r="B9896" s="85"/>
      <c r="C9896" s="85"/>
      <c r="D9896" s="85"/>
      <c r="E9896" s="85"/>
      <c r="F9896" s="85"/>
      <c r="G9896" s="85"/>
      <c r="H9896" s="85"/>
    </row>
    <row r="9897" spans="1:8">
      <c r="A9897" s="85"/>
      <c r="B9897" s="85"/>
      <c r="C9897" s="85"/>
      <c r="D9897" s="85"/>
      <c r="E9897" s="85"/>
      <c r="F9897" s="85"/>
      <c r="G9897" s="85"/>
      <c r="H9897" s="85"/>
    </row>
    <row r="9898" spans="1:8">
      <c r="A9898" s="85"/>
      <c r="B9898" s="85"/>
      <c r="C9898" s="85"/>
      <c r="D9898" s="85"/>
      <c r="E9898" s="85"/>
      <c r="F9898" s="85"/>
      <c r="G9898" s="85"/>
      <c r="H9898" s="85"/>
    </row>
    <row r="9899" spans="1:8">
      <c r="A9899" s="85"/>
      <c r="B9899" s="85"/>
      <c r="C9899" s="85"/>
      <c r="D9899" s="85"/>
      <c r="E9899" s="85"/>
      <c r="F9899" s="85"/>
      <c r="G9899" s="85"/>
      <c r="H9899" s="85"/>
    </row>
    <row r="9900" spans="1:8">
      <c r="A9900" s="85"/>
      <c r="B9900" s="85"/>
      <c r="C9900" s="85"/>
      <c r="D9900" s="85"/>
      <c r="E9900" s="85"/>
      <c r="F9900" s="85"/>
      <c r="G9900" s="85"/>
      <c r="H9900" s="85"/>
    </row>
    <row r="9901" spans="1:8">
      <c r="A9901" s="85"/>
      <c r="B9901" s="85"/>
      <c r="C9901" s="85"/>
      <c r="D9901" s="85"/>
      <c r="E9901" s="85"/>
      <c r="F9901" s="85"/>
      <c r="G9901" s="85"/>
      <c r="H9901" s="85"/>
    </row>
    <row r="9902" spans="1:8">
      <c r="A9902" s="85"/>
      <c r="B9902" s="85"/>
      <c r="C9902" s="85"/>
      <c r="D9902" s="85"/>
      <c r="E9902" s="85"/>
      <c r="F9902" s="85"/>
      <c r="G9902" s="85"/>
      <c r="H9902" s="85"/>
    </row>
    <row r="9903" spans="1:8">
      <c r="A9903" s="85"/>
      <c r="B9903" s="85"/>
      <c r="C9903" s="85"/>
      <c r="D9903" s="85"/>
      <c r="E9903" s="85"/>
      <c r="F9903" s="85"/>
      <c r="G9903" s="85"/>
      <c r="H9903" s="85"/>
    </row>
    <row r="9904" spans="1:8">
      <c r="A9904" s="85"/>
      <c r="B9904" s="85"/>
      <c r="C9904" s="85"/>
      <c r="D9904" s="85"/>
      <c r="E9904" s="85"/>
      <c r="F9904" s="85"/>
      <c r="G9904" s="85"/>
      <c r="H9904" s="85"/>
    </row>
    <row r="9905" spans="1:8">
      <c r="A9905" s="85"/>
      <c r="B9905" s="85"/>
      <c r="C9905" s="85"/>
      <c r="D9905" s="85"/>
      <c r="E9905" s="85"/>
      <c r="F9905" s="85"/>
      <c r="G9905" s="85"/>
      <c r="H9905" s="85"/>
    </row>
    <row r="9906" spans="1:8">
      <c r="A9906" s="85"/>
      <c r="B9906" s="85"/>
      <c r="C9906" s="85"/>
      <c r="D9906" s="85"/>
      <c r="E9906" s="85"/>
      <c r="F9906" s="85"/>
      <c r="G9906" s="85"/>
      <c r="H9906" s="85"/>
    </row>
    <row r="9907" spans="1:8">
      <c r="A9907" s="85"/>
      <c r="B9907" s="85"/>
      <c r="C9907" s="85"/>
      <c r="D9907" s="85"/>
      <c r="E9907" s="85"/>
      <c r="F9907" s="85"/>
      <c r="G9907" s="85"/>
      <c r="H9907" s="85"/>
    </row>
    <row r="9908" spans="1:8">
      <c r="A9908" s="85"/>
      <c r="B9908" s="85"/>
      <c r="C9908" s="85"/>
      <c r="D9908" s="85"/>
      <c r="E9908" s="85"/>
      <c r="F9908" s="85"/>
      <c r="G9908" s="85"/>
      <c r="H9908" s="85"/>
    </row>
    <row r="9909" spans="1:8">
      <c r="A9909" s="85"/>
      <c r="B9909" s="85"/>
      <c r="C9909" s="85"/>
      <c r="D9909" s="85"/>
      <c r="E9909" s="85"/>
      <c r="F9909" s="85"/>
      <c r="G9909" s="85"/>
      <c r="H9909" s="85"/>
    </row>
    <row r="9910" spans="1:8">
      <c r="A9910" s="85"/>
      <c r="B9910" s="85"/>
      <c r="C9910" s="85"/>
      <c r="D9910" s="85"/>
      <c r="E9910" s="85"/>
      <c r="F9910" s="85"/>
      <c r="G9910" s="85"/>
      <c r="H9910" s="85"/>
    </row>
    <row r="9911" spans="1:8">
      <c r="A9911" s="85"/>
      <c r="B9911" s="85"/>
      <c r="C9911" s="85"/>
      <c r="D9911" s="85"/>
      <c r="E9911" s="85"/>
      <c r="F9911" s="85"/>
      <c r="G9911" s="85"/>
      <c r="H9911" s="85"/>
    </row>
    <row r="9912" spans="1:8">
      <c r="A9912" s="85"/>
      <c r="B9912" s="85"/>
      <c r="C9912" s="85"/>
      <c r="D9912" s="85"/>
      <c r="E9912" s="85"/>
      <c r="F9912" s="85"/>
      <c r="G9912" s="85"/>
      <c r="H9912" s="85"/>
    </row>
    <row r="9913" spans="1:8">
      <c r="A9913" s="85"/>
      <c r="B9913" s="85"/>
      <c r="C9913" s="85"/>
      <c r="D9913" s="85"/>
      <c r="E9913" s="85"/>
      <c r="F9913" s="85"/>
      <c r="G9913" s="85"/>
      <c r="H9913" s="85"/>
    </row>
    <row r="9914" spans="1:8">
      <c r="A9914" s="85"/>
      <c r="B9914" s="85"/>
      <c r="C9914" s="85"/>
      <c r="D9914" s="85"/>
      <c r="E9914" s="85"/>
      <c r="F9914" s="85"/>
      <c r="G9914" s="85"/>
      <c r="H9914" s="85"/>
    </row>
    <row r="9915" spans="1:8">
      <c r="A9915" s="85"/>
      <c r="B9915" s="85"/>
      <c r="C9915" s="85"/>
      <c r="D9915" s="85"/>
      <c r="E9915" s="85"/>
      <c r="F9915" s="85"/>
      <c r="G9915" s="85"/>
      <c r="H9915" s="85"/>
    </row>
    <row r="9916" spans="1:8">
      <c r="A9916" s="85"/>
      <c r="B9916" s="85"/>
      <c r="C9916" s="85"/>
      <c r="D9916" s="85"/>
      <c r="E9916" s="85"/>
      <c r="F9916" s="85"/>
      <c r="G9916" s="85"/>
      <c r="H9916" s="85"/>
    </row>
    <row r="9917" spans="1:8">
      <c r="A9917" s="85"/>
      <c r="B9917" s="85"/>
      <c r="C9917" s="85"/>
      <c r="D9917" s="85"/>
      <c r="E9917" s="85"/>
      <c r="F9917" s="85"/>
      <c r="G9917" s="85"/>
      <c r="H9917" s="85"/>
    </row>
    <row r="9918" spans="1:8">
      <c r="A9918" s="85"/>
      <c r="B9918" s="85"/>
      <c r="C9918" s="85"/>
      <c r="D9918" s="85"/>
      <c r="E9918" s="85"/>
      <c r="F9918" s="85"/>
      <c r="G9918" s="85"/>
      <c r="H9918" s="85"/>
    </row>
    <row r="9919" spans="1:8">
      <c r="A9919" s="85"/>
      <c r="B9919" s="85"/>
      <c r="C9919" s="85"/>
      <c r="D9919" s="85"/>
      <c r="E9919" s="85"/>
      <c r="F9919" s="85"/>
      <c r="G9919" s="85"/>
      <c r="H9919" s="85"/>
    </row>
    <row r="9920" spans="1:8">
      <c r="A9920" s="85"/>
      <c r="B9920" s="85"/>
      <c r="C9920" s="85"/>
      <c r="D9920" s="85"/>
      <c r="E9920" s="85"/>
      <c r="F9920" s="85"/>
      <c r="G9920" s="85"/>
      <c r="H9920" s="85"/>
    </row>
    <row r="9921" spans="1:8">
      <c r="A9921" s="85"/>
      <c r="B9921" s="85"/>
      <c r="C9921" s="85"/>
      <c r="D9921" s="85"/>
      <c r="E9921" s="85"/>
      <c r="F9921" s="85"/>
      <c r="G9921" s="85"/>
      <c r="H9921" s="85"/>
    </row>
    <row r="9922" spans="1:8">
      <c r="A9922" s="85"/>
      <c r="B9922" s="85"/>
      <c r="C9922" s="85"/>
      <c r="D9922" s="85"/>
      <c r="E9922" s="85"/>
      <c r="F9922" s="85"/>
      <c r="G9922" s="85"/>
      <c r="H9922" s="85"/>
    </row>
    <row r="9923" spans="1:8">
      <c r="A9923" s="85"/>
      <c r="B9923" s="85"/>
      <c r="C9923" s="85"/>
      <c r="D9923" s="85"/>
      <c r="E9923" s="85"/>
      <c r="F9923" s="85"/>
      <c r="G9923" s="85"/>
      <c r="H9923" s="85"/>
    </row>
    <row r="9924" spans="1:8">
      <c r="A9924" s="85"/>
      <c r="B9924" s="85"/>
      <c r="C9924" s="85"/>
      <c r="D9924" s="85"/>
      <c r="E9924" s="85"/>
      <c r="F9924" s="85"/>
      <c r="G9924" s="85"/>
      <c r="H9924" s="85"/>
    </row>
    <row r="9925" spans="1:8">
      <c r="A9925" s="85"/>
      <c r="B9925" s="85"/>
      <c r="C9925" s="85"/>
      <c r="D9925" s="85"/>
      <c r="E9925" s="85"/>
      <c r="F9925" s="85"/>
      <c r="G9925" s="85"/>
      <c r="H9925" s="85"/>
    </row>
    <row r="9926" spans="1:8">
      <c r="A9926" s="85"/>
      <c r="B9926" s="85"/>
      <c r="C9926" s="85"/>
      <c r="D9926" s="85"/>
      <c r="E9926" s="85"/>
      <c r="F9926" s="85"/>
      <c r="G9926" s="85"/>
      <c r="H9926" s="85"/>
    </row>
    <row r="9927" spans="1:8">
      <c r="A9927" s="85"/>
      <c r="B9927" s="85"/>
      <c r="C9927" s="85"/>
      <c r="D9927" s="85"/>
      <c r="E9927" s="85"/>
      <c r="F9927" s="85"/>
      <c r="G9927" s="85"/>
      <c r="H9927" s="85"/>
    </row>
    <row r="9928" spans="1:8">
      <c r="A9928" s="85"/>
      <c r="B9928" s="85"/>
      <c r="C9928" s="85"/>
      <c r="D9928" s="85"/>
      <c r="E9928" s="85"/>
      <c r="F9928" s="85"/>
      <c r="G9928" s="85"/>
      <c r="H9928" s="85"/>
    </row>
    <row r="9929" spans="1:8">
      <c r="A9929" s="85"/>
      <c r="B9929" s="85"/>
      <c r="C9929" s="85"/>
      <c r="D9929" s="85"/>
      <c r="E9929" s="85"/>
      <c r="F9929" s="85"/>
      <c r="G9929" s="85"/>
      <c r="H9929" s="85"/>
    </row>
    <row r="9930" spans="1:8">
      <c r="A9930" s="85"/>
      <c r="B9930" s="85"/>
      <c r="C9930" s="85"/>
      <c r="D9930" s="85"/>
      <c r="E9930" s="85"/>
      <c r="F9930" s="85"/>
      <c r="G9930" s="85"/>
      <c r="H9930" s="85"/>
    </row>
    <row r="9931" spans="1:8">
      <c r="A9931" s="85"/>
      <c r="B9931" s="85"/>
      <c r="C9931" s="85"/>
      <c r="D9931" s="85"/>
      <c r="E9931" s="85"/>
      <c r="F9931" s="85"/>
      <c r="G9931" s="85"/>
      <c r="H9931" s="85"/>
    </row>
    <row r="9932" spans="1:8">
      <c r="A9932" s="85"/>
      <c r="B9932" s="85"/>
      <c r="C9932" s="85"/>
      <c r="D9932" s="85"/>
      <c r="E9932" s="85"/>
      <c r="F9932" s="85"/>
      <c r="G9932" s="85"/>
      <c r="H9932" s="85"/>
    </row>
    <row r="9933" spans="1:8">
      <c r="A9933" s="85"/>
      <c r="B9933" s="85"/>
      <c r="C9933" s="85"/>
      <c r="D9933" s="85"/>
      <c r="E9933" s="85"/>
      <c r="F9933" s="85"/>
      <c r="G9933" s="85"/>
      <c r="H9933" s="85"/>
    </row>
    <row r="9934" spans="1:8">
      <c r="A9934" s="85"/>
      <c r="B9934" s="85"/>
      <c r="C9934" s="85"/>
      <c r="D9934" s="85"/>
      <c r="E9934" s="85"/>
      <c r="F9934" s="85"/>
      <c r="G9934" s="85"/>
      <c r="H9934" s="85"/>
    </row>
    <row r="9935" spans="1:8">
      <c r="A9935" s="85"/>
      <c r="B9935" s="85"/>
      <c r="C9935" s="85"/>
      <c r="D9935" s="85"/>
      <c r="E9935" s="85"/>
      <c r="F9935" s="85"/>
      <c r="G9935" s="85"/>
      <c r="H9935" s="85"/>
    </row>
    <row r="9936" spans="1:8">
      <c r="A9936" s="85"/>
      <c r="B9936" s="85"/>
      <c r="C9936" s="85"/>
      <c r="D9936" s="85"/>
      <c r="E9936" s="85"/>
      <c r="F9936" s="85"/>
      <c r="G9936" s="85"/>
      <c r="H9936" s="85"/>
    </row>
    <row r="9937" spans="1:8">
      <c r="A9937" s="85"/>
      <c r="B9937" s="85"/>
      <c r="C9937" s="85"/>
      <c r="D9937" s="85"/>
      <c r="E9937" s="85"/>
      <c r="F9937" s="85"/>
      <c r="G9937" s="85"/>
      <c r="H9937" s="85"/>
    </row>
    <row r="9938" spans="1:8">
      <c r="A9938" s="85"/>
      <c r="B9938" s="85"/>
      <c r="C9938" s="85"/>
      <c r="D9938" s="85"/>
      <c r="E9938" s="85"/>
      <c r="F9938" s="85"/>
      <c r="G9938" s="85"/>
      <c r="H9938" s="85"/>
    </row>
    <row r="9939" spans="1:8">
      <c r="A9939" s="85"/>
      <c r="B9939" s="85"/>
      <c r="C9939" s="85"/>
      <c r="D9939" s="85"/>
      <c r="E9939" s="85"/>
      <c r="F9939" s="85"/>
      <c r="G9939" s="85"/>
      <c r="H9939" s="85"/>
    </row>
    <row r="9940" spans="1:8">
      <c r="A9940" s="85"/>
      <c r="B9940" s="85"/>
      <c r="C9940" s="85"/>
      <c r="D9940" s="85"/>
      <c r="E9940" s="85"/>
      <c r="F9940" s="85"/>
      <c r="G9940" s="85"/>
      <c r="H9940" s="85"/>
    </row>
    <row r="9941" spans="1:8">
      <c r="A9941" s="85"/>
      <c r="B9941" s="85"/>
      <c r="C9941" s="85"/>
      <c r="D9941" s="85"/>
      <c r="E9941" s="85"/>
      <c r="F9941" s="85"/>
      <c r="G9941" s="85"/>
      <c r="H9941" s="85"/>
    </row>
    <row r="9942" spans="1:8">
      <c r="A9942" s="85"/>
      <c r="B9942" s="85"/>
      <c r="C9942" s="85"/>
      <c r="D9942" s="85"/>
      <c r="E9942" s="85"/>
      <c r="F9942" s="85"/>
      <c r="G9942" s="85"/>
      <c r="H9942" s="85"/>
    </row>
    <row r="9943" spans="1:8">
      <c r="A9943" s="85"/>
      <c r="B9943" s="85"/>
      <c r="C9943" s="85"/>
      <c r="D9943" s="85"/>
      <c r="E9943" s="85"/>
      <c r="F9943" s="85"/>
      <c r="G9943" s="85"/>
      <c r="H9943" s="85"/>
    </row>
    <row r="9944" spans="1:8">
      <c r="A9944" s="85"/>
      <c r="B9944" s="85"/>
      <c r="C9944" s="85"/>
      <c r="D9944" s="85"/>
      <c r="E9944" s="85"/>
      <c r="F9944" s="85"/>
      <c r="G9944" s="85"/>
      <c r="H9944" s="85"/>
    </row>
    <row r="9945" spans="1:8">
      <c r="A9945" s="85"/>
      <c r="B9945" s="85"/>
      <c r="C9945" s="85"/>
      <c r="D9945" s="85"/>
      <c r="E9945" s="85"/>
      <c r="F9945" s="85"/>
      <c r="G9945" s="85"/>
      <c r="H9945" s="85"/>
    </row>
    <row r="9946" spans="1:8">
      <c r="A9946" s="85"/>
      <c r="B9946" s="85"/>
      <c r="C9946" s="85"/>
      <c r="D9946" s="85"/>
      <c r="E9946" s="85"/>
      <c r="F9946" s="85"/>
      <c r="G9946" s="85"/>
      <c r="H9946" s="85"/>
    </row>
    <row r="9947" spans="1:8">
      <c r="A9947" s="85"/>
      <c r="B9947" s="85"/>
      <c r="C9947" s="85"/>
      <c r="D9947" s="85"/>
      <c r="E9947" s="85"/>
      <c r="F9947" s="85"/>
      <c r="G9947" s="85"/>
      <c r="H9947" s="85"/>
    </row>
    <row r="9948" spans="1:8">
      <c r="A9948" s="85"/>
      <c r="B9948" s="85"/>
      <c r="C9948" s="85"/>
      <c r="D9948" s="85"/>
      <c r="E9948" s="85"/>
      <c r="F9948" s="85"/>
      <c r="G9948" s="85"/>
      <c r="H9948" s="85"/>
    </row>
    <row r="9949" spans="1:8">
      <c r="A9949" s="85"/>
      <c r="B9949" s="85"/>
      <c r="C9949" s="85"/>
      <c r="D9949" s="85"/>
      <c r="E9949" s="85"/>
      <c r="F9949" s="85"/>
      <c r="G9949" s="85"/>
      <c r="H9949" s="85"/>
    </row>
    <row r="9950" spans="1:8">
      <c r="A9950" s="85"/>
      <c r="B9950" s="85"/>
      <c r="C9950" s="85"/>
      <c r="D9950" s="85"/>
      <c r="E9950" s="85"/>
      <c r="F9950" s="85"/>
      <c r="G9950" s="85"/>
      <c r="H9950" s="85"/>
    </row>
    <row r="9951" spans="1:8">
      <c r="A9951" s="85"/>
      <c r="B9951" s="85"/>
      <c r="C9951" s="85"/>
      <c r="D9951" s="85"/>
      <c r="E9951" s="85"/>
      <c r="F9951" s="85"/>
      <c r="G9951" s="85"/>
      <c r="H9951" s="85"/>
    </row>
    <row r="9952" spans="1:8">
      <c r="A9952" s="85"/>
      <c r="B9952" s="85"/>
      <c r="C9952" s="85"/>
      <c r="D9952" s="85"/>
      <c r="E9952" s="85"/>
      <c r="F9952" s="85"/>
      <c r="G9952" s="85"/>
      <c r="H9952" s="85"/>
    </row>
    <row r="9953" spans="1:8">
      <c r="A9953" s="85"/>
      <c r="B9953" s="85"/>
      <c r="C9953" s="85"/>
      <c r="D9953" s="85"/>
      <c r="E9953" s="85"/>
      <c r="F9953" s="85"/>
      <c r="G9953" s="85"/>
      <c r="H9953" s="85"/>
    </row>
    <row r="9954" spans="1:8">
      <c r="A9954" s="85"/>
      <c r="B9954" s="85"/>
      <c r="C9954" s="85"/>
      <c r="D9954" s="85"/>
      <c r="E9954" s="85"/>
      <c r="F9954" s="85"/>
      <c r="G9954" s="85"/>
      <c r="H9954" s="85"/>
    </row>
    <row r="9955" spans="1:8">
      <c r="A9955" s="85"/>
      <c r="B9955" s="85"/>
      <c r="C9955" s="85"/>
      <c r="D9955" s="85"/>
      <c r="E9955" s="85"/>
      <c r="F9955" s="85"/>
      <c r="G9955" s="85"/>
      <c r="H9955" s="85"/>
    </row>
    <row r="9956" spans="1:8">
      <c r="A9956" s="85"/>
      <c r="B9956" s="85"/>
      <c r="C9956" s="85"/>
      <c r="D9956" s="85"/>
      <c r="E9956" s="85"/>
      <c r="F9956" s="85"/>
      <c r="G9956" s="85"/>
      <c r="H9956" s="85"/>
    </row>
    <row r="9957" spans="1:8">
      <c r="A9957" s="85"/>
      <c r="B9957" s="85"/>
      <c r="C9957" s="85"/>
      <c r="D9957" s="85"/>
      <c r="E9957" s="85"/>
      <c r="F9957" s="85"/>
      <c r="G9957" s="85"/>
      <c r="H9957" s="85"/>
    </row>
    <row r="9958" spans="1:8">
      <c r="A9958" s="85"/>
      <c r="B9958" s="85"/>
      <c r="C9958" s="85"/>
      <c r="D9958" s="85"/>
      <c r="E9958" s="85"/>
      <c r="F9958" s="85"/>
      <c r="G9958" s="85"/>
      <c r="H9958" s="85"/>
    </row>
    <row r="9959" spans="1:8">
      <c r="A9959" s="85"/>
      <c r="B9959" s="85"/>
      <c r="C9959" s="85"/>
      <c r="D9959" s="85"/>
      <c r="E9959" s="85"/>
      <c r="F9959" s="85"/>
      <c r="G9959" s="85"/>
      <c r="H9959" s="85"/>
    </row>
    <row r="9960" spans="1:8">
      <c r="A9960" s="85"/>
      <c r="B9960" s="85"/>
      <c r="C9960" s="85"/>
      <c r="D9960" s="85"/>
      <c r="E9960" s="85"/>
      <c r="F9960" s="85"/>
      <c r="G9960" s="85"/>
      <c r="H9960" s="85"/>
    </row>
    <row r="9961" spans="1:8">
      <c r="A9961" s="85"/>
      <c r="B9961" s="85"/>
      <c r="C9961" s="85"/>
      <c r="D9961" s="85"/>
      <c r="E9961" s="85"/>
      <c r="F9961" s="85"/>
      <c r="G9961" s="85"/>
      <c r="H9961" s="85"/>
    </row>
    <row r="9962" spans="1:8">
      <c r="A9962" s="85"/>
      <c r="B9962" s="85"/>
      <c r="C9962" s="85"/>
      <c r="D9962" s="85"/>
      <c r="E9962" s="85"/>
      <c r="F9962" s="85"/>
      <c r="G9962" s="85"/>
      <c r="H9962" s="85"/>
    </row>
    <row r="9963" spans="1:8">
      <c r="A9963" s="85"/>
      <c r="B9963" s="85"/>
      <c r="C9963" s="85"/>
      <c r="D9963" s="85"/>
      <c r="E9963" s="85"/>
      <c r="F9963" s="85"/>
      <c r="G9963" s="85"/>
      <c r="H9963" s="85"/>
    </row>
    <row r="9964" spans="1:8">
      <c r="A9964" s="85"/>
      <c r="B9964" s="85"/>
      <c r="C9964" s="85"/>
      <c r="D9964" s="85"/>
      <c r="E9964" s="85"/>
      <c r="F9964" s="85"/>
      <c r="G9964" s="85"/>
      <c r="H9964" s="85"/>
    </row>
    <row r="9965" spans="1:8">
      <c r="A9965" s="85"/>
      <c r="B9965" s="85"/>
      <c r="C9965" s="85"/>
      <c r="D9965" s="85"/>
      <c r="E9965" s="85"/>
      <c r="F9965" s="85"/>
      <c r="G9965" s="85"/>
      <c r="H9965" s="85"/>
    </row>
    <row r="9966" spans="1:8">
      <c r="A9966" s="85"/>
      <c r="B9966" s="85"/>
      <c r="C9966" s="85"/>
      <c r="D9966" s="85"/>
      <c r="E9966" s="85"/>
      <c r="F9966" s="85"/>
      <c r="G9966" s="85"/>
      <c r="H9966" s="85"/>
    </row>
    <row r="9967" spans="1:8">
      <c r="A9967" s="85"/>
      <c r="B9967" s="85"/>
      <c r="C9967" s="85"/>
      <c r="D9967" s="85"/>
      <c r="E9967" s="85"/>
      <c r="F9967" s="85"/>
      <c r="G9967" s="85"/>
      <c r="H9967" s="85"/>
    </row>
    <row r="9968" spans="1:8">
      <c r="A9968" s="85"/>
      <c r="B9968" s="85"/>
      <c r="C9968" s="85"/>
      <c r="D9968" s="85"/>
      <c r="E9968" s="85"/>
      <c r="F9968" s="85"/>
      <c r="G9968" s="85"/>
      <c r="H9968" s="85"/>
    </row>
    <row r="9969" spans="1:8">
      <c r="A9969" s="85"/>
      <c r="B9969" s="85"/>
      <c r="C9969" s="85"/>
      <c r="D9969" s="85"/>
      <c r="E9969" s="85"/>
      <c r="F9969" s="85"/>
      <c r="G9969" s="85"/>
      <c r="H9969" s="85"/>
    </row>
    <row r="9970" spans="1:8">
      <c r="A9970" s="85"/>
      <c r="B9970" s="85"/>
      <c r="C9970" s="85"/>
      <c r="D9970" s="85"/>
      <c r="E9970" s="85"/>
      <c r="F9970" s="85"/>
      <c r="G9970" s="85"/>
      <c r="H9970" s="85"/>
    </row>
    <row r="9971" spans="1:8">
      <c r="A9971" s="85"/>
      <c r="B9971" s="85"/>
      <c r="C9971" s="85"/>
      <c r="D9971" s="85"/>
      <c r="E9971" s="85"/>
      <c r="F9971" s="85"/>
      <c r="G9971" s="85"/>
      <c r="H9971" s="85"/>
    </row>
    <row r="9972" spans="1:8">
      <c r="A9972" s="85"/>
      <c r="B9972" s="85"/>
      <c r="C9972" s="85"/>
      <c r="D9972" s="85"/>
      <c r="E9972" s="85"/>
      <c r="F9972" s="85"/>
      <c r="G9972" s="85"/>
      <c r="H9972" s="85"/>
    </row>
    <row r="9973" spans="1:8">
      <c r="A9973" s="85"/>
      <c r="B9973" s="85"/>
      <c r="C9973" s="85"/>
      <c r="D9973" s="85"/>
      <c r="E9973" s="85"/>
      <c r="F9973" s="85"/>
      <c r="G9973" s="85"/>
      <c r="H9973" s="85"/>
    </row>
    <row r="9974" spans="1:8">
      <c r="A9974" s="85"/>
      <c r="B9974" s="85"/>
      <c r="C9974" s="85"/>
      <c r="D9974" s="85"/>
      <c r="E9974" s="85"/>
      <c r="F9974" s="85"/>
      <c r="G9974" s="85"/>
      <c r="H9974" s="85"/>
    </row>
    <row r="9975" spans="1:8">
      <c r="A9975" s="85"/>
      <c r="B9975" s="85"/>
      <c r="C9975" s="85"/>
      <c r="D9975" s="85"/>
      <c r="E9975" s="85"/>
      <c r="F9975" s="85"/>
      <c r="G9975" s="85"/>
      <c r="H9975" s="85"/>
    </row>
    <row r="9976" spans="1:8">
      <c r="A9976" s="85"/>
      <c r="B9976" s="85"/>
      <c r="C9976" s="85"/>
      <c r="D9976" s="85"/>
      <c r="E9976" s="85"/>
      <c r="F9976" s="85"/>
      <c r="G9976" s="85"/>
      <c r="H9976" s="85"/>
    </row>
    <row r="9977" spans="1:8">
      <c r="A9977" s="85"/>
      <c r="B9977" s="85"/>
      <c r="C9977" s="85"/>
      <c r="D9977" s="85"/>
      <c r="E9977" s="85"/>
      <c r="F9977" s="85"/>
      <c r="G9977" s="85"/>
      <c r="H9977" s="85"/>
    </row>
    <row r="9978" spans="1:8">
      <c r="A9978" s="85"/>
      <c r="B9978" s="85"/>
      <c r="C9978" s="85"/>
      <c r="D9978" s="85"/>
      <c r="E9978" s="85"/>
      <c r="F9978" s="85"/>
      <c r="G9978" s="85"/>
      <c r="H9978" s="85"/>
    </row>
    <row r="9979" spans="1:8">
      <c r="A9979" s="85"/>
      <c r="B9979" s="85"/>
      <c r="C9979" s="85"/>
      <c r="D9979" s="85"/>
      <c r="E9979" s="85"/>
      <c r="F9979" s="85"/>
      <c r="G9979" s="85"/>
      <c r="H9979" s="85"/>
    </row>
    <row r="9980" spans="1:8">
      <c r="A9980" s="85"/>
      <c r="B9980" s="85"/>
      <c r="C9980" s="85"/>
      <c r="D9980" s="85"/>
      <c r="E9980" s="85"/>
      <c r="F9980" s="85"/>
      <c r="G9980" s="85"/>
      <c r="H9980" s="85"/>
    </row>
    <row r="9981" spans="1:8">
      <c r="A9981" s="85"/>
      <c r="B9981" s="85"/>
      <c r="C9981" s="85"/>
      <c r="D9981" s="85"/>
      <c r="E9981" s="85"/>
      <c r="F9981" s="85"/>
      <c r="G9981" s="85"/>
      <c r="H9981" s="85"/>
    </row>
    <row r="9982" spans="1:8">
      <c r="A9982" s="85"/>
      <c r="B9982" s="85"/>
      <c r="C9982" s="85"/>
      <c r="D9982" s="85"/>
      <c r="E9982" s="85"/>
      <c r="F9982" s="85"/>
      <c r="G9982" s="85"/>
      <c r="H9982" s="85"/>
    </row>
    <row r="9983" spans="1:8">
      <c r="A9983" s="85"/>
      <c r="B9983" s="85"/>
      <c r="C9983" s="85"/>
      <c r="D9983" s="85"/>
      <c r="E9983" s="85"/>
      <c r="F9983" s="85"/>
      <c r="G9983" s="85"/>
      <c r="H9983" s="85"/>
    </row>
    <row r="9984" spans="1:8">
      <c r="A9984" s="85"/>
      <c r="B9984" s="85"/>
      <c r="C9984" s="85"/>
      <c r="D9984" s="85"/>
      <c r="E9984" s="85"/>
      <c r="F9984" s="85"/>
      <c r="G9984" s="85"/>
      <c r="H9984" s="85"/>
    </row>
    <row r="9985" spans="1:8">
      <c r="A9985" s="85"/>
      <c r="B9985" s="85"/>
      <c r="C9985" s="85"/>
      <c r="D9985" s="85"/>
      <c r="E9985" s="85"/>
      <c r="F9985" s="85"/>
      <c r="G9985" s="85"/>
      <c r="H9985" s="85"/>
    </row>
    <row r="9986" spans="1:8">
      <c r="A9986" s="85"/>
      <c r="B9986" s="85"/>
      <c r="C9986" s="85"/>
      <c r="D9986" s="85"/>
      <c r="E9986" s="85"/>
      <c r="F9986" s="85"/>
      <c r="G9986" s="85"/>
      <c r="H9986" s="85"/>
    </row>
    <row r="9987" spans="1:8">
      <c r="A9987" s="85"/>
      <c r="B9987" s="85"/>
      <c r="C9987" s="85"/>
      <c r="D9987" s="85"/>
      <c r="E9987" s="85"/>
      <c r="F9987" s="85"/>
      <c r="G9987" s="85"/>
      <c r="H9987" s="85"/>
    </row>
    <row r="9988" spans="1:8">
      <c r="A9988" s="85"/>
      <c r="B9988" s="85"/>
      <c r="C9988" s="85"/>
      <c r="D9988" s="85"/>
      <c r="E9988" s="85"/>
      <c r="F9988" s="85"/>
      <c r="G9988" s="85"/>
      <c r="H9988" s="85"/>
    </row>
    <row r="9989" spans="1:8">
      <c r="A9989" s="85"/>
      <c r="B9989" s="85"/>
      <c r="C9989" s="85"/>
      <c r="D9989" s="85"/>
      <c r="E9989" s="85"/>
      <c r="F9989" s="85"/>
      <c r="G9989" s="85"/>
      <c r="H9989" s="85"/>
    </row>
    <row r="9990" spans="1:8">
      <c r="A9990" s="85"/>
      <c r="B9990" s="85"/>
      <c r="C9990" s="85"/>
      <c r="D9990" s="85"/>
      <c r="E9990" s="85"/>
      <c r="F9990" s="85"/>
      <c r="G9990" s="85"/>
      <c r="H9990" s="85"/>
    </row>
    <row r="9991" spans="1:8">
      <c r="A9991" s="85"/>
      <c r="B9991" s="85"/>
      <c r="C9991" s="85"/>
      <c r="D9991" s="85"/>
      <c r="E9991" s="85"/>
      <c r="F9991" s="85"/>
      <c r="G9991" s="85"/>
      <c r="H9991" s="85"/>
    </row>
    <row r="9992" spans="1:8">
      <c r="A9992" s="85"/>
      <c r="B9992" s="85"/>
      <c r="C9992" s="85"/>
      <c r="D9992" s="85"/>
      <c r="E9992" s="85"/>
      <c r="F9992" s="85"/>
      <c r="G9992" s="85"/>
      <c r="H9992" s="85"/>
    </row>
    <row r="9993" spans="1:8">
      <c r="A9993" s="85"/>
      <c r="B9993" s="85"/>
      <c r="C9993" s="85"/>
      <c r="D9993" s="85"/>
      <c r="E9993" s="85"/>
      <c r="F9993" s="85"/>
      <c r="G9993" s="85"/>
      <c r="H9993" s="85"/>
    </row>
    <row r="9994" spans="1:8">
      <c r="A9994" s="85"/>
      <c r="B9994" s="85"/>
      <c r="C9994" s="85"/>
      <c r="D9994" s="85"/>
      <c r="E9994" s="85"/>
      <c r="F9994" s="85"/>
      <c r="G9994" s="85"/>
      <c r="H9994" s="85"/>
    </row>
    <row r="9995" spans="1:8">
      <c r="A9995" s="85"/>
      <c r="B9995" s="85"/>
      <c r="C9995" s="85"/>
      <c r="D9995" s="85"/>
      <c r="E9995" s="85"/>
      <c r="F9995" s="85"/>
      <c r="G9995" s="85"/>
      <c r="H9995" s="85"/>
    </row>
    <row r="9996" spans="1:8">
      <c r="A9996" s="85"/>
      <c r="B9996" s="85"/>
      <c r="C9996" s="85"/>
      <c r="D9996" s="85"/>
      <c r="E9996" s="85"/>
      <c r="F9996" s="85"/>
      <c r="G9996" s="85"/>
      <c r="H9996" s="85"/>
    </row>
    <row r="9997" spans="1:8">
      <c r="A9997" s="85"/>
      <c r="B9997" s="85"/>
      <c r="C9997" s="85"/>
      <c r="D9997" s="85"/>
      <c r="E9997" s="85"/>
      <c r="F9997" s="85"/>
      <c r="G9997" s="85"/>
      <c r="H9997" s="85"/>
    </row>
    <row r="9998" spans="1:8">
      <c r="A9998" s="85"/>
      <c r="B9998" s="85"/>
      <c r="C9998" s="85"/>
      <c r="D9998" s="85"/>
      <c r="E9998" s="85"/>
      <c r="F9998" s="85"/>
      <c r="G9998" s="85"/>
      <c r="H9998" s="85"/>
    </row>
    <row r="9999" spans="1:8">
      <c r="A9999" s="85"/>
      <c r="B9999" s="85"/>
      <c r="C9999" s="85"/>
      <c r="D9999" s="85"/>
      <c r="E9999" s="85"/>
      <c r="F9999" s="85"/>
      <c r="G9999" s="85"/>
      <c r="H9999" s="85"/>
    </row>
  </sheetData>
  <sheetProtection formatCells="0" formatColumns="0" formatRows="0" insertColumns="0" insertRows="0" insertHyperlinks="0" deleteColumns="0" deleteRows="0" sort="0" autoFilter="0" pivotTables="0"/>
  <autoFilter ref="A4:T4422"/>
  <mergeCells count="3">
    <mergeCell ref="A3:G3"/>
    <mergeCell ref="H3:H4"/>
    <mergeCell ref="I3:T3"/>
  </mergeCells>
  <phoneticPr fontId="3" type="noConversion"/>
  <pageMargins left="0.46" right="0.23" top="0.28000000000000003" bottom="0.26" header="0.17" footer="0.17"/>
  <pageSetup paperSize="9" orientation="portrait" verticalDpi="144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>
  <dimension ref="A1:T9999"/>
  <sheetViews>
    <sheetView tabSelected="1" zoomScale="99" zoomScaleNormal="99" workbookViewId="0">
      <pane ySplit="1770" topLeftCell="A46" activePane="bottomLeft"/>
      <selection activeCell="A3" sqref="A3:G3"/>
      <selection pane="bottomLeft" activeCell="E60" sqref="E60"/>
    </sheetView>
  </sheetViews>
  <sheetFormatPr defaultRowHeight="12.75"/>
  <cols>
    <col min="1" max="1" width="10.140625" style="367" customWidth="1"/>
    <col min="2" max="2" width="9.140625" style="367"/>
    <col min="3" max="3" width="13.5703125" style="367" customWidth="1"/>
    <col min="4" max="4" width="9.140625" style="367"/>
    <col min="5" max="5" width="10.28515625" style="367" bestFit="1" customWidth="1"/>
    <col min="6" max="6" width="10.140625" style="367" bestFit="1" customWidth="1"/>
    <col min="7" max="7" width="10.28515625" style="367" bestFit="1" customWidth="1"/>
    <col min="8" max="8" width="28.5703125" style="367" customWidth="1"/>
    <col min="9" max="9" width="12.5703125" style="367" customWidth="1"/>
    <col min="10" max="11" width="9.140625" style="367"/>
    <col min="12" max="12" width="12.140625" style="367" customWidth="1"/>
    <col min="13" max="17" width="9.140625" style="367"/>
    <col min="18" max="18" width="15.28515625" style="367" customWidth="1"/>
    <col min="19" max="16384" width="9.140625" style="367"/>
  </cols>
  <sheetData>
    <row r="1" spans="1:20">
      <c r="A1" s="1">
        <f ca="1">Календарь!B1</f>
        <v>39888</v>
      </c>
    </row>
    <row r="3" spans="1:20">
      <c r="A3" s="589" t="s">
        <v>3282</v>
      </c>
      <c r="B3" s="589"/>
      <c r="C3" s="589"/>
      <c r="D3" s="589"/>
      <c r="E3" s="589"/>
      <c r="F3" s="589"/>
      <c r="G3" s="589"/>
      <c r="H3" s="590" t="s">
        <v>114</v>
      </c>
      <c r="I3" s="589" t="s">
        <v>154</v>
      </c>
      <c r="J3" s="589"/>
      <c r="K3" s="589"/>
      <c r="L3" s="589"/>
      <c r="M3" s="589"/>
      <c r="N3" s="589"/>
      <c r="O3" s="589"/>
      <c r="P3" s="589"/>
      <c r="Q3" s="589"/>
      <c r="R3" s="589"/>
      <c r="S3" s="589"/>
      <c r="T3" s="589"/>
    </row>
    <row r="4" spans="1:20" ht="38.25">
      <c r="A4" s="206" t="s">
        <v>96</v>
      </c>
      <c r="B4" s="206" t="s">
        <v>95</v>
      </c>
      <c r="C4" s="364" t="s">
        <v>66</v>
      </c>
      <c r="D4" s="364" t="s">
        <v>92</v>
      </c>
      <c r="E4" s="364" t="s">
        <v>94</v>
      </c>
      <c r="F4" s="364" t="s">
        <v>86</v>
      </c>
      <c r="G4" s="364" t="s">
        <v>93</v>
      </c>
      <c r="H4" s="590"/>
      <c r="I4" s="365" t="s">
        <v>142</v>
      </c>
      <c r="J4" s="365" t="s">
        <v>143</v>
      </c>
      <c r="K4" s="365" t="s">
        <v>144</v>
      </c>
      <c r="L4" s="365" t="s">
        <v>145</v>
      </c>
      <c r="M4" s="365" t="s">
        <v>146</v>
      </c>
      <c r="N4" s="365" t="s">
        <v>147</v>
      </c>
      <c r="O4" s="365" t="s">
        <v>148</v>
      </c>
      <c r="P4" s="365" t="s">
        <v>149</v>
      </c>
      <c r="Q4" s="365" t="s">
        <v>150</v>
      </c>
      <c r="R4" s="365" t="s">
        <v>151</v>
      </c>
      <c r="S4" s="365" t="s">
        <v>152</v>
      </c>
      <c r="T4" s="365" t="s">
        <v>153</v>
      </c>
    </row>
    <row r="5" spans="1:20">
      <c r="A5" s="366">
        <v>1</v>
      </c>
      <c r="B5" s="366">
        <v>1</v>
      </c>
      <c r="C5" s="87">
        <v>39883</v>
      </c>
      <c r="D5" s="87"/>
      <c r="E5" s="275"/>
      <c r="F5" s="87"/>
      <c r="G5" s="87"/>
      <c r="H5" s="366"/>
      <c r="I5" s="206"/>
      <c r="J5" s="206"/>
      <c r="K5" s="206"/>
      <c r="L5" s="206"/>
      <c r="M5" s="206"/>
      <c r="N5" s="206"/>
      <c r="O5" s="206"/>
      <c r="P5" s="206"/>
      <c r="Q5" s="206"/>
      <c r="R5" s="206"/>
      <c r="S5" s="206"/>
      <c r="T5" s="206"/>
    </row>
    <row r="6" spans="1:20">
      <c r="A6" s="366">
        <v>2</v>
      </c>
      <c r="B6" s="366">
        <f>B5+1</f>
        <v>2</v>
      </c>
      <c r="C6" s="87">
        <v>39883</v>
      </c>
      <c r="D6" s="87"/>
      <c r="E6" s="275"/>
      <c r="F6" s="87"/>
      <c r="G6" s="87"/>
      <c r="H6" s="366"/>
      <c r="I6" s="206"/>
      <c r="J6" s="206"/>
      <c r="K6" s="206"/>
      <c r="L6" s="206"/>
      <c r="M6" s="206"/>
      <c r="N6" s="206"/>
      <c r="O6" s="206"/>
      <c r="P6" s="206"/>
      <c r="Q6" s="206"/>
      <c r="R6" s="206"/>
      <c r="S6" s="206"/>
      <c r="T6" s="206"/>
    </row>
    <row r="7" spans="1:20">
      <c r="A7" s="366">
        <v>3</v>
      </c>
      <c r="B7" s="586">
        <f t="shared" ref="B7:B70" si="0">B6+1</f>
        <v>3</v>
      </c>
      <c r="C7" s="87">
        <v>39883</v>
      </c>
      <c r="D7" s="87"/>
      <c r="E7" s="275"/>
      <c r="F7" s="87"/>
      <c r="G7" s="87"/>
      <c r="H7" s="366"/>
      <c r="I7" s="206"/>
      <c r="J7" s="206"/>
      <c r="K7" s="206"/>
      <c r="L7" s="206"/>
      <c r="M7" s="206"/>
      <c r="N7" s="206"/>
      <c r="O7" s="206"/>
      <c r="P7" s="206"/>
      <c r="Q7" s="206"/>
      <c r="R7" s="206"/>
      <c r="S7" s="206"/>
      <c r="T7" s="206"/>
    </row>
    <row r="8" spans="1:20">
      <c r="A8" s="366">
        <v>4</v>
      </c>
      <c r="B8" s="586">
        <f t="shared" si="0"/>
        <v>4</v>
      </c>
      <c r="C8" s="87">
        <v>39883</v>
      </c>
      <c r="D8" s="87"/>
      <c r="E8" s="275"/>
      <c r="F8" s="87"/>
      <c r="G8" s="87"/>
      <c r="H8" s="366"/>
      <c r="I8" s="206"/>
      <c r="J8" s="206"/>
      <c r="K8" s="206"/>
      <c r="L8" s="206"/>
      <c r="M8" s="206"/>
      <c r="N8" s="206"/>
      <c r="O8" s="206"/>
      <c r="P8" s="206"/>
      <c r="Q8" s="206"/>
      <c r="R8" s="206"/>
      <c r="S8" s="206"/>
      <c r="T8" s="206"/>
    </row>
    <row r="9" spans="1:20">
      <c r="A9" s="366">
        <v>5</v>
      </c>
      <c r="B9" s="586">
        <f t="shared" si="0"/>
        <v>5</v>
      </c>
      <c r="C9" s="87">
        <v>39883</v>
      </c>
      <c r="D9" s="87"/>
      <c r="E9" s="275"/>
      <c r="F9" s="87"/>
      <c r="G9" s="87"/>
      <c r="H9" s="366"/>
      <c r="I9" s="206"/>
      <c r="J9" s="206"/>
      <c r="K9" s="206"/>
      <c r="L9" s="206"/>
      <c r="M9" s="206"/>
      <c r="N9" s="206"/>
      <c r="O9" s="206"/>
      <c r="P9" s="206"/>
      <c r="Q9" s="206"/>
      <c r="R9" s="206"/>
      <c r="S9" s="206"/>
      <c r="T9" s="206"/>
    </row>
    <row r="10" spans="1:20">
      <c r="A10" s="366">
        <v>6</v>
      </c>
      <c r="B10" s="586">
        <f t="shared" si="0"/>
        <v>6</v>
      </c>
      <c r="C10" s="87">
        <v>39883</v>
      </c>
      <c r="D10" s="87"/>
      <c r="E10" s="275"/>
      <c r="F10" s="87"/>
      <c r="G10" s="87"/>
      <c r="H10" s="366"/>
      <c r="I10" s="206"/>
      <c r="J10" s="206"/>
      <c r="K10" s="206"/>
      <c r="L10" s="206"/>
      <c r="M10" s="206"/>
      <c r="N10" s="206"/>
      <c r="O10" s="206"/>
      <c r="P10" s="206"/>
      <c r="Q10" s="206"/>
      <c r="R10" s="206"/>
      <c r="S10" s="206"/>
      <c r="T10" s="206"/>
    </row>
    <row r="11" spans="1:20">
      <c r="A11" s="366">
        <v>7</v>
      </c>
      <c r="B11" s="586">
        <f t="shared" si="0"/>
        <v>7</v>
      </c>
      <c r="C11" s="87">
        <v>39883</v>
      </c>
      <c r="D11" s="87"/>
      <c r="E11" s="275"/>
      <c r="F11" s="87"/>
      <c r="G11" s="87"/>
      <c r="H11" s="366"/>
      <c r="I11" s="206"/>
      <c r="J11" s="206"/>
      <c r="K11" s="206"/>
      <c r="L11" s="206"/>
      <c r="M11" s="206"/>
      <c r="N11" s="206"/>
      <c r="O11" s="206"/>
      <c r="P11" s="206"/>
      <c r="Q11" s="206"/>
      <c r="R11" s="206"/>
      <c r="S11" s="206"/>
      <c r="T11" s="206"/>
    </row>
    <row r="12" spans="1:20">
      <c r="A12" s="366">
        <v>8</v>
      </c>
      <c r="B12" s="586">
        <f t="shared" si="0"/>
        <v>8</v>
      </c>
      <c r="C12" s="87">
        <v>39883</v>
      </c>
      <c r="D12" s="87"/>
      <c r="E12" s="87">
        <v>39885</v>
      </c>
      <c r="F12" s="87"/>
      <c r="G12" s="105"/>
      <c r="H12" s="366"/>
      <c r="I12" s="206"/>
      <c r="J12" s="206"/>
      <c r="K12" s="206"/>
      <c r="L12" s="206"/>
      <c r="M12" s="206"/>
      <c r="N12" s="206"/>
      <c r="O12" s="206"/>
      <c r="P12" s="206"/>
      <c r="Q12" s="206"/>
      <c r="R12" s="206"/>
      <c r="S12" s="206"/>
      <c r="T12" s="206"/>
    </row>
    <row r="13" spans="1:20">
      <c r="A13" s="366">
        <v>9</v>
      </c>
      <c r="B13" s="586">
        <f t="shared" si="0"/>
        <v>9</v>
      </c>
      <c r="C13" s="87">
        <v>39883</v>
      </c>
      <c r="D13" s="87"/>
      <c r="E13" s="87">
        <v>39888</v>
      </c>
      <c r="F13" s="87"/>
      <c r="G13" s="105"/>
      <c r="H13" s="366"/>
      <c r="I13" s="206"/>
      <c r="J13" s="206"/>
      <c r="K13" s="206"/>
      <c r="L13" s="206"/>
      <c r="M13" s="206"/>
      <c r="N13" s="206"/>
      <c r="O13" s="206"/>
      <c r="P13" s="206"/>
      <c r="Q13" s="206"/>
      <c r="R13" s="206"/>
      <c r="S13" s="206"/>
      <c r="T13" s="206"/>
    </row>
    <row r="14" spans="1:20">
      <c r="A14" s="366">
        <v>10</v>
      </c>
      <c r="B14" s="586">
        <f t="shared" si="0"/>
        <v>10</v>
      </c>
      <c r="C14" s="87">
        <v>39884</v>
      </c>
      <c r="D14" s="87"/>
      <c r="E14" s="87">
        <v>39888</v>
      </c>
      <c r="F14" s="87"/>
      <c r="G14" s="87"/>
      <c r="H14" s="366"/>
      <c r="I14" s="206"/>
      <c r="J14" s="206"/>
      <c r="K14" s="206"/>
      <c r="L14" s="206"/>
      <c r="M14" s="206"/>
      <c r="N14" s="206"/>
      <c r="O14" s="206"/>
      <c r="P14" s="206"/>
      <c r="Q14" s="206"/>
      <c r="R14" s="206"/>
      <c r="S14" s="206"/>
      <c r="T14" s="206"/>
    </row>
    <row r="15" spans="1:20">
      <c r="A15" s="366">
        <v>11</v>
      </c>
      <c r="B15" s="586">
        <f t="shared" si="0"/>
        <v>11</v>
      </c>
      <c r="C15" s="87">
        <v>39884</v>
      </c>
      <c r="D15" s="87"/>
      <c r="E15" s="87">
        <v>39885</v>
      </c>
      <c r="F15" s="87"/>
      <c r="G15" s="105"/>
      <c r="H15" s="366"/>
      <c r="I15" s="206"/>
      <c r="J15" s="206"/>
      <c r="K15" s="206"/>
      <c r="L15" s="206"/>
      <c r="M15" s="206"/>
      <c r="N15" s="206"/>
      <c r="O15" s="206"/>
      <c r="P15" s="206"/>
      <c r="Q15" s="206"/>
      <c r="R15" s="206"/>
      <c r="S15" s="206"/>
      <c r="T15" s="206"/>
    </row>
    <row r="16" spans="1:20">
      <c r="A16" s="366">
        <v>12</v>
      </c>
      <c r="B16" s="586">
        <f t="shared" si="0"/>
        <v>12</v>
      </c>
      <c r="C16" s="87">
        <v>39884</v>
      </c>
      <c r="D16" s="87"/>
      <c r="E16" s="87">
        <v>39885</v>
      </c>
      <c r="F16" s="87"/>
      <c r="G16" s="105"/>
      <c r="H16" s="366"/>
      <c r="I16" s="206"/>
      <c r="J16" s="206"/>
      <c r="K16" s="206"/>
      <c r="L16" s="206"/>
      <c r="M16" s="206"/>
      <c r="N16" s="206"/>
      <c r="O16" s="206"/>
      <c r="P16" s="206"/>
      <c r="Q16" s="206"/>
      <c r="R16" s="206"/>
      <c r="S16" s="206"/>
      <c r="T16" s="206"/>
    </row>
    <row r="17" spans="1:20">
      <c r="A17" s="366">
        <v>13</v>
      </c>
      <c r="B17" s="586">
        <f t="shared" si="0"/>
        <v>13</v>
      </c>
      <c r="C17" s="87">
        <v>39884</v>
      </c>
      <c r="D17" s="87"/>
      <c r="E17" s="87">
        <v>39885</v>
      </c>
      <c r="F17" s="87"/>
      <c r="G17" s="87"/>
      <c r="H17" s="366"/>
      <c r="I17" s="206"/>
      <c r="J17" s="206"/>
      <c r="K17" s="206"/>
      <c r="L17" s="206"/>
      <c r="M17" s="206"/>
      <c r="N17" s="206"/>
      <c r="O17" s="206"/>
      <c r="P17" s="206"/>
      <c r="Q17" s="206"/>
      <c r="R17" s="206"/>
      <c r="S17" s="206"/>
      <c r="T17" s="206"/>
    </row>
    <row r="18" spans="1:20">
      <c r="A18" s="366">
        <v>14</v>
      </c>
      <c r="B18" s="586">
        <f t="shared" si="0"/>
        <v>14</v>
      </c>
      <c r="C18" s="87">
        <v>39884</v>
      </c>
      <c r="D18" s="87"/>
      <c r="E18" s="87">
        <v>39885</v>
      </c>
      <c r="F18" s="87"/>
      <c r="G18" s="87"/>
      <c r="H18" s="366"/>
      <c r="I18" s="206"/>
      <c r="J18" s="206"/>
      <c r="K18" s="206"/>
      <c r="L18" s="206"/>
      <c r="M18" s="206"/>
      <c r="N18" s="206"/>
      <c r="O18" s="206"/>
      <c r="P18" s="206"/>
      <c r="Q18" s="206"/>
      <c r="R18" s="206"/>
      <c r="S18" s="206"/>
      <c r="T18" s="206"/>
    </row>
    <row r="19" spans="1:20">
      <c r="A19" s="366">
        <v>15</v>
      </c>
      <c r="B19" s="586">
        <f t="shared" si="0"/>
        <v>15</v>
      </c>
      <c r="C19" s="87">
        <v>39884</v>
      </c>
      <c r="D19" s="87"/>
      <c r="E19" s="275"/>
      <c r="F19" s="87"/>
      <c r="G19" s="105"/>
      <c r="H19" s="366"/>
      <c r="I19" s="206"/>
      <c r="J19" s="206"/>
      <c r="K19" s="206"/>
      <c r="L19" s="206"/>
      <c r="M19" s="206"/>
      <c r="N19" s="206"/>
      <c r="O19" s="206"/>
      <c r="P19" s="206"/>
      <c r="Q19" s="206"/>
      <c r="R19" s="206"/>
      <c r="S19" s="206"/>
      <c r="T19" s="206"/>
    </row>
    <row r="20" spans="1:20">
      <c r="A20" s="366">
        <v>16</v>
      </c>
      <c r="B20" s="586">
        <f t="shared" si="0"/>
        <v>16</v>
      </c>
      <c r="C20" s="87">
        <v>39884</v>
      </c>
      <c r="D20" s="87"/>
      <c r="E20" s="275"/>
      <c r="F20" s="87"/>
      <c r="G20" s="87"/>
      <c r="H20" s="366"/>
      <c r="I20" s="206"/>
      <c r="J20" s="206"/>
      <c r="K20" s="206"/>
      <c r="L20" s="206"/>
      <c r="M20" s="206"/>
      <c r="N20" s="206"/>
      <c r="O20" s="206"/>
      <c r="P20" s="206"/>
      <c r="Q20" s="206"/>
      <c r="R20" s="206"/>
      <c r="S20" s="206"/>
      <c r="T20" s="206"/>
    </row>
    <row r="21" spans="1:20">
      <c r="A21" s="366">
        <v>17</v>
      </c>
      <c r="B21" s="586">
        <f t="shared" si="0"/>
        <v>17</v>
      </c>
      <c r="C21" s="87">
        <v>39884</v>
      </c>
      <c r="D21" s="87"/>
      <c r="E21" s="87">
        <v>39885</v>
      </c>
      <c r="F21" s="87"/>
      <c r="G21" s="105"/>
      <c r="H21" s="366"/>
      <c r="I21" s="206"/>
      <c r="J21" s="206"/>
      <c r="K21" s="206"/>
      <c r="L21" s="206"/>
      <c r="M21" s="206"/>
      <c r="N21" s="206"/>
      <c r="O21" s="206"/>
      <c r="P21" s="206"/>
      <c r="Q21" s="206"/>
      <c r="R21" s="206"/>
      <c r="S21" s="206"/>
      <c r="T21" s="206"/>
    </row>
    <row r="22" spans="1:20">
      <c r="A22" s="366">
        <v>18</v>
      </c>
      <c r="B22" s="586">
        <f t="shared" si="0"/>
        <v>18</v>
      </c>
      <c r="C22" s="87">
        <v>39884</v>
      </c>
      <c r="D22" s="87"/>
      <c r="E22" s="275"/>
      <c r="F22" s="87"/>
      <c r="G22" s="105"/>
      <c r="H22" s="366"/>
      <c r="I22" s="206"/>
      <c r="J22" s="206"/>
      <c r="K22" s="206"/>
      <c r="L22" s="206"/>
      <c r="M22" s="206"/>
      <c r="N22" s="206"/>
      <c r="O22" s="206"/>
      <c r="P22" s="206"/>
      <c r="Q22" s="206"/>
      <c r="R22" s="206"/>
      <c r="S22" s="206"/>
      <c r="T22" s="206"/>
    </row>
    <row r="23" spans="1:20">
      <c r="A23" s="366">
        <v>19</v>
      </c>
      <c r="B23" s="586">
        <f t="shared" si="0"/>
        <v>19</v>
      </c>
      <c r="C23" s="87">
        <v>39884</v>
      </c>
      <c r="D23" s="87"/>
      <c r="E23" s="275"/>
      <c r="F23" s="87"/>
      <c r="G23" s="87"/>
      <c r="H23" s="366"/>
      <c r="I23" s="206"/>
      <c r="J23" s="206"/>
      <c r="K23" s="206"/>
      <c r="L23" s="206"/>
      <c r="M23" s="206"/>
      <c r="N23" s="206"/>
      <c r="O23" s="206"/>
      <c r="P23" s="206"/>
      <c r="Q23" s="206"/>
      <c r="R23" s="206"/>
      <c r="S23" s="206"/>
      <c r="T23" s="206"/>
    </row>
    <row r="24" spans="1:20">
      <c r="A24" s="366">
        <v>20</v>
      </c>
      <c r="B24" s="586">
        <f t="shared" si="0"/>
        <v>20</v>
      </c>
      <c r="C24" s="87">
        <v>39884</v>
      </c>
      <c r="D24" s="87"/>
      <c r="E24" s="87">
        <v>39888</v>
      </c>
      <c r="F24" s="87"/>
      <c r="G24" s="87"/>
      <c r="H24" s="366"/>
      <c r="I24" s="206"/>
      <c r="J24" s="206"/>
      <c r="K24" s="206"/>
      <c r="L24" s="206"/>
      <c r="M24" s="206"/>
      <c r="N24" s="206"/>
      <c r="O24" s="206"/>
      <c r="P24" s="206"/>
      <c r="Q24" s="206"/>
      <c r="R24" s="206"/>
      <c r="S24" s="206"/>
      <c r="T24" s="206"/>
    </row>
    <row r="25" spans="1:20">
      <c r="A25" s="366">
        <v>21</v>
      </c>
      <c r="B25" s="586">
        <f t="shared" si="0"/>
        <v>21</v>
      </c>
      <c r="C25" s="87">
        <v>39884</v>
      </c>
      <c r="D25" s="87"/>
      <c r="E25" s="87">
        <v>39888</v>
      </c>
      <c r="F25" s="87"/>
      <c r="G25" s="105"/>
      <c r="H25" s="366"/>
      <c r="I25" s="206"/>
      <c r="J25" s="206"/>
      <c r="K25" s="206"/>
      <c r="L25" s="206"/>
      <c r="M25" s="206"/>
      <c r="N25" s="206"/>
      <c r="O25" s="206"/>
      <c r="P25" s="206"/>
      <c r="Q25" s="206"/>
      <c r="R25" s="206"/>
      <c r="S25" s="206"/>
      <c r="T25" s="206"/>
    </row>
    <row r="26" spans="1:20">
      <c r="A26" s="366">
        <v>22</v>
      </c>
      <c r="B26" s="586">
        <f t="shared" si="0"/>
        <v>22</v>
      </c>
      <c r="C26" s="87">
        <v>39884</v>
      </c>
      <c r="D26" s="87"/>
      <c r="E26" s="87">
        <v>39888</v>
      </c>
      <c r="F26" s="87"/>
      <c r="G26" s="87"/>
      <c r="H26" s="366"/>
      <c r="I26" s="206"/>
      <c r="J26" s="206"/>
      <c r="K26" s="206"/>
      <c r="L26" s="206"/>
      <c r="M26" s="206"/>
      <c r="N26" s="206"/>
      <c r="O26" s="206"/>
      <c r="P26" s="206"/>
      <c r="Q26" s="206"/>
      <c r="R26" s="206"/>
      <c r="S26" s="206"/>
      <c r="T26" s="206"/>
    </row>
    <row r="27" spans="1:20">
      <c r="A27" s="366">
        <v>23</v>
      </c>
      <c r="B27" s="586">
        <f t="shared" si="0"/>
        <v>23</v>
      </c>
      <c r="C27" s="87">
        <v>39884</v>
      </c>
      <c r="D27" s="87"/>
      <c r="E27" s="275"/>
      <c r="F27" s="87"/>
      <c r="G27" s="87"/>
      <c r="H27" s="366"/>
      <c r="I27" s="206"/>
      <c r="J27" s="206"/>
      <c r="K27" s="206"/>
      <c r="L27" s="206"/>
      <c r="M27" s="206"/>
      <c r="N27" s="206"/>
      <c r="O27" s="206"/>
      <c r="P27" s="206"/>
      <c r="Q27" s="206"/>
      <c r="R27" s="206"/>
      <c r="S27" s="206"/>
      <c r="T27" s="206"/>
    </row>
    <row r="28" spans="1:20">
      <c r="A28" s="366">
        <v>24</v>
      </c>
      <c r="B28" s="586">
        <f t="shared" si="0"/>
        <v>24</v>
      </c>
      <c r="C28" s="87">
        <v>39884</v>
      </c>
      <c r="D28" s="87"/>
      <c r="E28" s="87">
        <v>39888</v>
      </c>
      <c r="F28" s="87"/>
      <c r="G28" s="87"/>
      <c r="H28" s="366"/>
      <c r="I28" s="206"/>
      <c r="J28" s="206"/>
      <c r="K28" s="206"/>
      <c r="L28" s="206"/>
      <c r="M28" s="206"/>
      <c r="N28" s="206"/>
      <c r="O28" s="206"/>
      <c r="P28" s="206"/>
      <c r="Q28" s="206"/>
      <c r="R28" s="206"/>
      <c r="S28" s="206"/>
      <c r="T28" s="206"/>
    </row>
    <row r="29" spans="1:20">
      <c r="A29" s="366">
        <v>25</v>
      </c>
      <c r="B29" s="586">
        <f t="shared" si="0"/>
        <v>25</v>
      </c>
      <c r="C29" s="87">
        <v>39885</v>
      </c>
      <c r="D29" s="87"/>
      <c r="E29" s="275"/>
      <c r="F29" s="87"/>
      <c r="G29" s="87"/>
      <c r="H29" s="366"/>
      <c r="I29" s="206"/>
      <c r="J29" s="206"/>
      <c r="K29" s="206"/>
      <c r="L29" s="206"/>
      <c r="M29" s="206"/>
      <c r="N29" s="206"/>
      <c r="O29" s="206"/>
      <c r="P29" s="206"/>
      <c r="Q29" s="206"/>
      <c r="R29" s="206"/>
      <c r="S29" s="206"/>
      <c r="T29" s="206"/>
    </row>
    <row r="30" spans="1:20">
      <c r="A30" s="366">
        <v>26</v>
      </c>
      <c r="B30" s="586">
        <f t="shared" si="0"/>
        <v>26</v>
      </c>
      <c r="C30" s="87">
        <v>39885</v>
      </c>
      <c r="D30" s="87"/>
      <c r="E30" s="87">
        <v>39888</v>
      </c>
      <c r="F30" s="87"/>
      <c r="G30" s="87"/>
      <c r="H30" s="366"/>
      <c r="I30" s="206"/>
      <c r="J30" s="206"/>
      <c r="K30" s="206"/>
      <c r="L30" s="206"/>
      <c r="M30" s="206"/>
      <c r="N30" s="206"/>
      <c r="O30" s="206"/>
      <c r="P30" s="206"/>
      <c r="Q30" s="206"/>
      <c r="R30" s="206"/>
      <c r="S30" s="206"/>
      <c r="T30" s="206"/>
    </row>
    <row r="31" spans="1:20">
      <c r="A31" s="366">
        <v>27</v>
      </c>
      <c r="B31" s="586">
        <f t="shared" si="0"/>
        <v>27</v>
      </c>
      <c r="C31" s="87">
        <v>39885</v>
      </c>
      <c r="D31" s="87"/>
      <c r="E31" s="275"/>
      <c r="F31" s="87"/>
      <c r="G31" s="87"/>
      <c r="H31" s="366"/>
      <c r="I31" s="206"/>
      <c r="J31" s="206"/>
      <c r="K31" s="206"/>
      <c r="L31" s="206"/>
      <c r="M31" s="206"/>
      <c r="N31" s="206"/>
      <c r="O31" s="206"/>
      <c r="P31" s="206"/>
      <c r="Q31" s="206"/>
      <c r="R31" s="206"/>
      <c r="S31" s="206"/>
      <c r="T31" s="206"/>
    </row>
    <row r="32" spans="1:20">
      <c r="A32" s="366">
        <v>28</v>
      </c>
      <c r="B32" s="586">
        <f t="shared" si="0"/>
        <v>28</v>
      </c>
      <c r="C32" s="87">
        <v>39885</v>
      </c>
      <c r="D32" s="87"/>
      <c r="E32" s="275"/>
      <c r="F32" s="87"/>
      <c r="G32" s="87"/>
      <c r="H32" s="366"/>
      <c r="I32" s="206"/>
      <c r="J32" s="206"/>
      <c r="K32" s="206"/>
      <c r="L32" s="206"/>
      <c r="M32" s="206"/>
      <c r="N32" s="206"/>
      <c r="O32" s="206"/>
      <c r="P32" s="206"/>
      <c r="Q32" s="206"/>
      <c r="R32" s="206"/>
      <c r="S32" s="206"/>
      <c r="T32" s="206"/>
    </row>
    <row r="33" spans="1:20">
      <c r="A33" s="366">
        <v>29</v>
      </c>
      <c r="B33" s="586">
        <f t="shared" si="0"/>
        <v>29</v>
      </c>
      <c r="C33" s="87">
        <v>39885</v>
      </c>
      <c r="D33" s="87"/>
      <c r="E33" s="87">
        <v>39888</v>
      </c>
      <c r="F33" s="87"/>
      <c r="G33" s="105"/>
      <c r="H33" s="366"/>
      <c r="I33" s="206"/>
      <c r="J33" s="206"/>
      <c r="K33" s="206"/>
      <c r="L33" s="206"/>
      <c r="M33" s="206"/>
      <c r="N33" s="206"/>
      <c r="O33" s="206"/>
      <c r="P33" s="206"/>
      <c r="Q33" s="206"/>
      <c r="R33" s="206"/>
      <c r="S33" s="206"/>
      <c r="T33" s="206"/>
    </row>
    <row r="34" spans="1:20">
      <c r="A34" s="366">
        <v>30</v>
      </c>
      <c r="B34" s="586">
        <f t="shared" si="0"/>
        <v>30</v>
      </c>
      <c r="C34" s="87">
        <v>39885</v>
      </c>
      <c r="D34" s="87"/>
      <c r="E34" s="87">
        <v>39888</v>
      </c>
      <c r="F34" s="87"/>
      <c r="G34" s="87"/>
      <c r="H34" s="366"/>
      <c r="I34" s="206"/>
      <c r="J34" s="206"/>
      <c r="K34" s="206"/>
      <c r="L34" s="206"/>
      <c r="M34" s="206"/>
      <c r="N34" s="206"/>
      <c r="O34" s="206"/>
      <c r="P34" s="206"/>
      <c r="Q34" s="206"/>
      <c r="R34" s="206"/>
      <c r="S34" s="206"/>
      <c r="T34" s="206"/>
    </row>
    <row r="35" spans="1:20">
      <c r="A35" s="366">
        <v>31</v>
      </c>
      <c r="B35" s="586">
        <f t="shared" si="0"/>
        <v>31</v>
      </c>
      <c r="C35" s="87">
        <v>39885</v>
      </c>
      <c r="D35" s="87"/>
      <c r="E35" s="87">
        <v>39888</v>
      </c>
      <c r="F35" s="87"/>
      <c r="G35" s="87"/>
      <c r="H35" s="366"/>
      <c r="I35" s="206"/>
      <c r="J35" s="206"/>
      <c r="K35" s="206"/>
      <c r="L35" s="206"/>
      <c r="M35" s="206"/>
      <c r="N35" s="206"/>
      <c r="O35" s="206"/>
      <c r="P35" s="206"/>
      <c r="Q35" s="206"/>
      <c r="R35" s="206"/>
      <c r="S35" s="206"/>
      <c r="T35" s="206"/>
    </row>
    <row r="36" spans="1:20">
      <c r="A36" s="366">
        <v>32</v>
      </c>
      <c r="B36" s="586">
        <f t="shared" si="0"/>
        <v>32</v>
      </c>
      <c r="C36" s="87">
        <v>39885</v>
      </c>
      <c r="D36" s="87"/>
      <c r="E36" s="87">
        <v>39888</v>
      </c>
      <c r="F36" s="87"/>
      <c r="G36" s="105"/>
      <c r="H36" s="366"/>
      <c r="I36" s="206"/>
      <c r="J36" s="206"/>
      <c r="K36" s="206"/>
      <c r="L36" s="206"/>
      <c r="M36" s="206"/>
      <c r="N36" s="206"/>
      <c r="O36" s="206"/>
      <c r="P36" s="206"/>
      <c r="Q36" s="206"/>
      <c r="R36" s="206"/>
      <c r="S36" s="206"/>
      <c r="T36" s="206"/>
    </row>
    <row r="37" spans="1:20">
      <c r="A37" s="366">
        <v>33</v>
      </c>
      <c r="B37" s="586">
        <f t="shared" si="0"/>
        <v>33</v>
      </c>
      <c r="C37" s="87">
        <v>39885</v>
      </c>
      <c r="D37" s="87"/>
      <c r="E37" s="87">
        <v>39888</v>
      </c>
      <c r="F37" s="87"/>
      <c r="G37" s="87"/>
      <c r="H37" s="366"/>
      <c r="I37" s="206"/>
      <c r="J37" s="206"/>
      <c r="K37" s="206"/>
      <c r="L37" s="206"/>
      <c r="M37" s="206"/>
      <c r="N37" s="206"/>
      <c r="O37" s="206"/>
      <c r="P37" s="206"/>
      <c r="Q37" s="206"/>
      <c r="R37" s="206"/>
      <c r="S37" s="206"/>
      <c r="T37" s="206"/>
    </row>
    <row r="38" spans="1:20">
      <c r="A38" s="366">
        <v>34</v>
      </c>
      <c r="B38" s="586">
        <f t="shared" si="0"/>
        <v>34</v>
      </c>
      <c r="C38" s="87">
        <v>39885</v>
      </c>
      <c r="D38" s="87"/>
      <c r="E38" s="87">
        <v>39888</v>
      </c>
      <c r="F38" s="87"/>
      <c r="G38" s="87"/>
      <c r="H38" s="366"/>
      <c r="I38" s="206"/>
      <c r="J38" s="206"/>
      <c r="K38" s="206"/>
      <c r="L38" s="206"/>
      <c r="M38" s="206"/>
      <c r="N38" s="206"/>
      <c r="O38" s="206"/>
      <c r="P38" s="206"/>
      <c r="Q38" s="206"/>
      <c r="R38" s="206"/>
      <c r="S38" s="206"/>
      <c r="T38" s="206"/>
    </row>
    <row r="39" spans="1:20">
      <c r="A39" s="366">
        <v>35</v>
      </c>
      <c r="B39" s="586">
        <f t="shared" si="0"/>
        <v>35</v>
      </c>
      <c r="C39" s="87">
        <v>39885</v>
      </c>
      <c r="D39" s="87"/>
      <c r="E39" s="87">
        <v>39888</v>
      </c>
      <c r="F39" s="87"/>
      <c r="G39" s="87"/>
      <c r="H39" s="366"/>
      <c r="I39" s="206"/>
      <c r="J39" s="206"/>
      <c r="K39" s="206"/>
      <c r="L39" s="206"/>
      <c r="M39" s="206"/>
      <c r="N39" s="206"/>
      <c r="O39" s="206"/>
      <c r="P39" s="206"/>
      <c r="Q39" s="206"/>
      <c r="R39" s="206"/>
      <c r="S39" s="206"/>
      <c r="T39" s="206"/>
    </row>
    <row r="40" spans="1:20">
      <c r="A40" s="366">
        <v>36</v>
      </c>
      <c r="B40" s="586">
        <f t="shared" si="0"/>
        <v>36</v>
      </c>
      <c r="C40" s="87">
        <v>39888</v>
      </c>
      <c r="D40" s="87"/>
      <c r="E40" s="87">
        <v>39888</v>
      </c>
      <c r="F40" s="87"/>
      <c r="G40" s="87"/>
      <c r="H40" s="366"/>
      <c r="I40" s="206"/>
      <c r="J40" s="206"/>
      <c r="K40" s="206"/>
      <c r="L40" s="206"/>
      <c r="M40" s="206"/>
      <c r="N40" s="206"/>
      <c r="O40" s="206"/>
      <c r="P40" s="206"/>
      <c r="Q40" s="206"/>
      <c r="R40" s="206"/>
      <c r="S40" s="206"/>
      <c r="T40" s="206"/>
    </row>
    <row r="41" spans="1:20">
      <c r="A41" s="366">
        <v>37</v>
      </c>
      <c r="B41" s="586">
        <f t="shared" si="0"/>
        <v>37</v>
      </c>
      <c r="C41" s="87">
        <v>39888</v>
      </c>
      <c r="D41" s="87"/>
      <c r="E41" s="87">
        <v>39888</v>
      </c>
      <c r="F41" s="87"/>
      <c r="G41" s="87"/>
      <c r="H41" s="366"/>
      <c r="I41" s="206"/>
      <c r="J41" s="206"/>
      <c r="K41" s="206"/>
      <c r="L41" s="206"/>
      <c r="M41" s="206"/>
      <c r="N41" s="206"/>
      <c r="O41" s="206"/>
      <c r="P41" s="206"/>
      <c r="Q41" s="206"/>
      <c r="R41" s="206"/>
      <c r="S41" s="206"/>
      <c r="T41" s="206"/>
    </row>
    <row r="42" spans="1:20">
      <c r="A42" s="366">
        <v>38</v>
      </c>
      <c r="B42" s="586">
        <f t="shared" si="0"/>
        <v>38</v>
      </c>
      <c r="C42" s="87">
        <v>39888</v>
      </c>
      <c r="D42" s="87"/>
      <c r="E42" s="87">
        <v>39888</v>
      </c>
      <c r="F42" s="87"/>
      <c r="G42" s="87"/>
      <c r="H42" s="366"/>
      <c r="I42" s="206"/>
      <c r="J42" s="206"/>
      <c r="K42" s="206"/>
      <c r="L42" s="206"/>
      <c r="M42" s="206"/>
      <c r="N42" s="206"/>
      <c r="O42" s="206"/>
      <c r="P42" s="206"/>
      <c r="Q42" s="206"/>
      <c r="R42" s="206"/>
      <c r="S42" s="206"/>
      <c r="T42" s="206"/>
    </row>
    <row r="43" spans="1:20">
      <c r="A43" s="366">
        <v>39</v>
      </c>
      <c r="B43" s="586">
        <f t="shared" si="0"/>
        <v>39</v>
      </c>
      <c r="C43" s="87">
        <v>39888</v>
      </c>
      <c r="D43" s="87"/>
      <c r="E43" s="87">
        <v>39888</v>
      </c>
      <c r="F43" s="87"/>
      <c r="G43" s="87"/>
      <c r="H43" s="366"/>
      <c r="I43" s="206"/>
      <c r="J43" s="206"/>
      <c r="K43" s="206"/>
      <c r="L43" s="206"/>
      <c r="M43" s="206"/>
      <c r="N43" s="206"/>
      <c r="O43" s="206"/>
      <c r="P43" s="206"/>
      <c r="Q43" s="206"/>
      <c r="R43" s="206"/>
      <c r="S43" s="206"/>
      <c r="T43" s="206"/>
    </row>
    <row r="44" spans="1:20">
      <c r="A44" s="366">
        <v>40</v>
      </c>
      <c r="B44" s="586">
        <f t="shared" si="0"/>
        <v>40</v>
      </c>
      <c r="C44" s="87">
        <v>39888</v>
      </c>
      <c r="D44" s="87"/>
      <c r="E44" s="275"/>
      <c r="F44" s="87"/>
      <c r="G44" s="87"/>
      <c r="H44" s="366"/>
      <c r="I44" s="206"/>
      <c r="J44" s="206"/>
      <c r="K44" s="206"/>
      <c r="L44" s="206"/>
      <c r="M44" s="206"/>
      <c r="N44" s="206"/>
      <c r="O44" s="206"/>
      <c r="P44" s="206"/>
      <c r="Q44" s="206"/>
      <c r="R44" s="206"/>
      <c r="S44" s="206"/>
      <c r="T44" s="206"/>
    </row>
    <row r="45" spans="1:20">
      <c r="A45" s="366">
        <v>41</v>
      </c>
      <c r="B45" s="586">
        <f t="shared" si="0"/>
        <v>41</v>
      </c>
      <c r="C45" s="87">
        <v>39888</v>
      </c>
      <c r="D45" s="87"/>
      <c r="E45" s="275"/>
      <c r="F45" s="87"/>
      <c r="G45" s="87"/>
      <c r="H45" s="366"/>
      <c r="I45" s="206"/>
      <c r="J45" s="206"/>
      <c r="K45" s="206"/>
      <c r="L45" s="206"/>
      <c r="M45" s="206"/>
      <c r="N45" s="206"/>
      <c r="O45" s="206"/>
      <c r="P45" s="206"/>
      <c r="Q45" s="206"/>
      <c r="R45" s="206"/>
      <c r="S45" s="206"/>
      <c r="T45" s="206"/>
    </row>
    <row r="46" spans="1:20">
      <c r="A46" s="366">
        <v>42</v>
      </c>
      <c r="B46" s="586">
        <f t="shared" si="0"/>
        <v>42</v>
      </c>
      <c r="C46" s="87">
        <v>39888</v>
      </c>
      <c r="D46" s="87"/>
      <c r="E46" s="275"/>
      <c r="F46" s="87"/>
      <c r="G46" s="105"/>
      <c r="H46" s="366"/>
      <c r="I46" s="206"/>
      <c r="J46" s="206"/>
      <c r="K46" s="206"/>
      <c r="L46" s="206"/>
      <c r="M46" s="206"/>
      <c r="N46" s="206"/>
      <c r="O46" s="206"/>
      <c r="P46" s="206"/>
      <c r="Q46" s="206"/>
      <c r="R46" s="206"/>
      <c r="S46" s="206"/>
      <c r="T46" s="206"/>
    </row>
    <row r="47" spans="1:20">
      <c r="A47" s="366">
        <v>43</v>
      </c>
      <c r="B47" s="586">
        <f t="shared" si="0"/>
        <v>43</v>
      </c>
      <c r="C47" s="87">
        <v>39888</v>
      </c>
      <c r="D47" s="87"/>
      <c r="E47" s="275"/>
      <c r="F47" s="87"/>
      <c r="G47" s="105"/>
      <c r="H47" s="366"/>
      <c r="I47" s="206"/>
      <c r="J47" s="206"/>
      <c r="K47" s="206"/>
      <c r="L47" s="206"/>
      <c r="M47" s="206"/>
      <c r="N47" s="206"/>
      <c r="O47" s="206"/>
      <c r="P47" s="206"/>
      <c r="Q47" s="206"/>
      <c r="R47" s="206"/>
      <c r="S47" s="206"/>
      <c r="T47" s="206"/>
    </row>
    <row r="48" spans="1:20">
      <c r="A48" s="366">
        <v>44</v>
      </c>
      <c r="B48" s="586">
        <f t="shared" si="0"/>
        <v>44</v>
      </c>
      <c r="C48" s="87">
        <v>39888</v>
      </c>
      <c r="D48" s="87"/>
      <c r="E48" s="275"/>
      <c r="F48" s="87"/>
      <c r="G48" s="87"/>
      <c r="H48" s="366"/>
      <c r="I48" s="206"/>
      <c r="J48" s="206"/>
      <c r="K48" s="206"/>
      <c r="L48" s="206"/>
      <c r="M48" s="206"/>
      <c r="N48" s="206"/>
      <c r="O48" s="206"/>
      <c r="P48" s="206"/>
      <c r="Q48" s="206"/>
      <c r="R48" s="206"/>
      <c r="S48" s="206"/>
      <c r="T48" s="206"/>
    </row>
    <row r="49" spans="1:20">
      <c r="A49" s="366">
        <v>45</v>
      </c>
      <c r="B49" s="586">
        <f t="shared" si="0"/>
        <v>45</v>
      </c>
      <c r="C49" s="87">
        <v>39888</v>
      </c>
      <c r="D49" s="87"/>
      <c r="E49" s="275"/>
      <c r="F49" s="87"/>
      <c r="G49" s="87"/>
      <c r="H49" s="366"/>
      <c r="I49" s="206"/>
      <c r="J49" s="206"/>
      <c r="K49" s="206"/>
      <c r="L49" s="206"/>
      <c r="M49" s="206"/>
      <c r="N49" s="206"/>
      <c r="O49" s="206"/>
      <c r="P49" s="206"/>
      <c r="Q49" s="206"/>
      <c r="R49" s="206"/>
      <c r="S49" s="206"/>
      <c r="T49" s="206"/>
    </row>
    <row r="50" spans="1:20">
      <c r="A50" s="366">
        <v>46</v>
      </c>
      <c r="B50" s="586">
        <f t="shared" si="0"/>
        <v>46</v>
      </c>
      <c r="C50" s="87">
        <v>39888</v>
      </c>
      <c r="D50" s="87"/>
      <c r="E50" s="275"/>
      <c r="F50" s="87"/>
      <c r="G50" s="87"/>
      <c r="H50" s="366"/>
      <c r="I50" s="206"/>
      <c r="J50" s="206"/>
      <c r="K50" s="206"/>
      <c r="L50" s="206"/>
      <c r="M50" s="206"/>
      <c r="N50" s="206"/>
      <c r="O50" s="206"/>
      <c r="P50" s="206"/>
      <c r="Q50" s="206"/>
      <c r="R50" s="206"/>
      <c r="S50" s="206"/>
      <c r="T50" s="206"/>
    </row>
    <row r="51" spans="1:20">
      <c r="A51" s="366">
        <v>47</v>
      </c>
      <c r="B51" s="586">
        <f t="shared" si="0"/>
        <v>47</v>
      </c>
      <c r="C51" s="87">
        <v>39888</v>
      </c>
      <c r="D51" s="87"/>
      <c r="E51" s="275"/>
      <c r="F51" s="87"/>
      <c r="G51" s="105"/>
      <c r="H51" s="366"/>
      <c r="I51" s="206"/>
      <c r="J51" s="206"/>
      <c r="K51" s="206"/>
      <c r="L51" s="206"/>
      <c r="M51" s="206"/>
      <c r="N51" s="206"/>
      <c r="O51" s="206"/>
      <c r="P51" s="206"/>
      <c r="Q51" s="206"/>
      <c r="R51" s="206"/>
      <c r="S51" s="206"/>
      <c r="T51" s="206"/>
    </row>
    <row r="52" spans="1:20">
      <c r="A52" s="366">
        <v>48</v>
      </c>
      <c r="B52" s="586">
        <f t="shared" si="0"/>
        <v>48</v>
      </c>
      <c r="C52" s="87">
        <v>39888</v>
      </c>
      <c r="D52" s="87"/>
      <c r="E52" s="275"/>
      <c r="F52" s="87"/>
      <c r="G52" s="87"/>
      <c r="H52" s="366"/>
      <c r="I52" s="206"/>
      <c r="J52" s="206"/>
      <c r="K52" s="206"/>
      <c r="L52" s="206"/>
      <c r="M52" s="206"/>
      <c r="N52" s="206"/>
      <c r="O52" s="206"/>
      <c r="P52" s="206"/>
      <c r="Q52" s="206"/>
      <c r="R52" s="206"/>
      <c r="S52" s="206"/>
      <c r="T52" s="206"/>
    </row>
    <row r="53" spans="1:20">
      <c r="A53" s="366">
        <v>49</v>
      </c>
      <c r="B53" s="586">
        <f t="shared" si="0"/>
        <v>49</v>
      </c>
      <c r="C53" s="87">
        <v>39888</v>
      </c>
      <c r="D53" s="87"/>
      <c r="E53" s="275"/>
      <c r="F53" s="87"/>
      <c r="G53" s="87"/>
      <c r="H53" s="366"/>
      <c r="I53" s="206"/>
      <c r="J53" s="206"/>
      <c r="K53" s="206"/>
      <c r="L53" s="206"/>
      <c r="M53" s="206"/>
      <c r="N53" s="206"/>
      <c r="O53" s="206"/>
      <c r="P53" s="206"/>
      <c r="Q53" s="206"/>
      <c r="R53" s="206"/>
      <c r="S53" s="206"/>
      <c r="T53" s="206"/>
    </row>
    <row r="54" spans="1:20">
      <c r="A54" s="366">
        <v>50</v>
      </c>
      <c r="B54" s="586">
        <f t="shared" si="0"/>
        <v>50</v>
      </c>
      <c r="C54" s="87">
        <v>39888</v>
      </c>
      <c r="D54" s="87"/>
      <c r="E54" s="275"/>
      <c r="F54" s="87"/>
      <c r="G54" s="87"/>
      <c r="H54" s="366"/>
      <c r="I54" s="206"/>
      <c r="J54" s="206"/>
      <c r="K54" s="206"/>
      <c r="L54" s="206"/>
      <c r="M54" s="206"/>
      <c r="N54" s="206"/>
      <c r="O54" s="206"/>
      <c r="P54" s="206"/>
      <c r="Q54" s="206"/>
      <c r="R54" s="206"/>
      <c r="S54" s="206"/>
      <c r="T54" s="206"/>
    </row>
    <row r="55" spans="1:20">
      <c r="A55" s="366">
        <v>51</v>
      </c>
      <c r="B55" s="586">
        <f t="shared" si="0"/>
        <v>51</v>
      </c>
      <c r="C55" s="87">
        <v>39888</v>
      </c>
      <c r="D55" s="87"/>
      <c r="E55" s="275"/>
      <c r="F55" s="87"/>
      <c r="G55" s="87"/>
      <c r="H55" s="366"/>
      <c r="I55" s="206"/>
      <c r="J55" s="206"/>
      <c r="K55" s="206"/>
      <c r="L55" s="206"/>
      <c r="M55" s="206"/>
      <c r="N55" s="206"/>
      <c r="O55" s="206"/>
      <c r="P55" s="206"/>
      <c r="Q55" s="206"/>
      <c r="R55" s="206"/>
      <c r="S55" s="206"/>
      <c r="T55" s="206"/>
    </row>
    <row r="56" spans="1:20">
      <c r="A56" s="366">
        <v>52</v>
      </c>
      <c r="B56" s="586">
        <f t="shared" si="0"/>
        <v>52</v>
      </c>
      <c r="C56" s="87">
        <v>39888</v>
      </c>
      <c r="D56" s="87"/>
      <c r="E56" s="275"/>
      <c r="F56" s="87"/>
      <c r="G56" s="87"/>
      <c r="H56" s="366"/>
      <c r="I56" s="206"/>
      <c r="J56" s="206"/>
      <c r="K56" s="206"/>
      <c r="L56" s="206"/>
      <c r="M56" s="206"/>
      <c r="N56" s="206"/>
      <c r="O56" s="206"/>
      <c r="P56" s="206"/>
      <c r="Q56" s="206"/>
      <c r="R56" s="206"/>
      <c r="S56" s="206"/>
      <c r="T56" s="206"/>
    </row>
    <row r="57" spans="1:20">
      <c r="A57" s="366">
        <v>53</v>
      </c>
      <c r="B57" s="586">
        <f t="shared" si="0"/>
        <v>53</v>
      </c>
      <c r="C57" s="87"/>
      <c r="D57" s="87"/>
      <c r="E57" s="275"/>
      <c r="F57" s="87"/>
      <c r="G57" s="105"/>
      <c r="H57" s="366"/>
      <c r="I57" s="206"/>
      <c r="J57" s="206"/>
      <c r="K57" s="206"/>
      <c r="L57" s="206"/>
      <c r="M57" s="206"/>
      <c r="N57" s="206"/>
      <c r="O57" s="206"/>
      <c r="P57" s="206"/>
      <c r="Q57" s="206"/>
      <c r="R57" s="206"/>
      <c r="S57" s="206"/>
      <c r="T57" s="206"/>
    </row>
    <row r="58" spans="1:20">
      <c r="A58" s="366">
        <v>54</v>
      </c>
      <c r="B58" s="586">
        <f t="shared" si="0"/>
        <v>54</v>
      </c>
      <c r="C58" s="87"/>
      <c r="D58" s="87"/>
      <c r="E58" s="275"/>
      <c r="F58" s="87"/>
      <c r="G58" s="105"/>
      <c r="H58" s="366"/>
      <c r="I58" s="206"/>
      <c r="J58" s="206"/>
      <c r="K58" s="206"/>
      <c r="L58" s="206"/>
      <c r="M58" s="206"/>
      <c r="N58" s="206"/>
      <c r="O58" s="206"/>
      <c r="P58" s="206"/>
      <c r="Q58" s="206"/>
      <c r="R58" s="206"/>
      <c r="S58" s="206"/>
      <c r="T58" s="206"/>
    </row>
    <row r="59" spans="1:20">
      <c r="A59" s="366">
        <v>55</v>
      </c>
      <c r="B59" s="586">
        <f t="shared" si="0"/>
        <v>55</v>
      </c>
      <c r="C59" s="87"/>
      <c r="D59" s="87"/>
      <c r="E59" s="275"/>
      <c r="F59" s="87"/>
      <c r="G59" s="87"/>
      <c r="H59" s="366"/>
      <c r="I59" s="206"/>
      <c r="J59" s="206"/>
      <c r="K59" s="206"/>
      <c r="L59" s="206"/>
      <c r="M59" s="206"/>
      <c r="N59" s="206"/>
      <c r="O59" s="206"/>
      <c r="P59" s="206"/>
      <c r="Q59" s="206"/>
      <c r="R59" s="206"/>
      <c r="S59" s="206"/>
      <c r="T59" s="206"/>
    </row>
    <row r="60" spans="1:20">
      <c r="A60" s="366">
        <v>56</v>
      </c>
      <c r="B60" s="586">
        <f t="shared" si="0"/>
        <v>56</v>
      </c>
      <c r="C60" s="87"/>
      <c r="D60" s="87"/>
      <c r="E60" s="275"/>
      <c r="F60" s="87"/>
      <c r="G60" s="87"/>
      <c r="H60" s="366"/>
      <c r="I60" s="206"/>
      <c r="J60" s="206"/>
      <c r="K60" s="206"/>
      <c r="L60" s="206"/>
      <c r="M60" s="206"/>
      <c r="N60" s="206"/>
      <c r="O60" s="206"/>
      <c r="P60" s="206"/>
      <c r="Q60" s="206"/>
      <c r="R60" s="206"/>
      <c r="S60" s="206"/>
      <c r="T60" s="206"/>
    </row>
    <row r="61" spans="1:20">
      <c r="A61" s="366">
        <v>57</v>
      </c>
      <c r="B61" s="586">
        <f t="shared" si="0"/>
        <v>57</v>
      </c>
      <c r="C61" s="87"/>
      <c r="D61" s="87"/>
      <c r="E61" s="275"/>
      <c r="F61" s="87"/>
      <c r="G61" s="87"/>
      <c r="H61" s="366"/>
      <c r="I61" s="206"/>
      <c r="J61" s="206"/>
      <c r="K61" s="206"/>
      <c r="L61" s="206"/>
      <c r="M61" s="206"/>
      <c r="N61" s="206"/>
      <c r="O61" s="206"/>
      <c r="P61" s="206"/>
      <c r="Q61" s="206"/>
      <c r="R61" s="206"/>
      <c r="S61" s="206"/>
      <c r="T61" s="206"/>
    </row>
    <row r="62" spans="1:20">
      <c r="A62" s="366">
        <v>58</v>
      </c>
      <c r="B62" s="586">
        <f t="shared" si="0"/>
        <v>58</v>
      </c>
      <c r="C62" s="87"/>
      <c r="D62" s="87"/>
      <c r="E62" s="275"/>
      <c r="F62" s="87"/>
      <c r="G62" s="105"/>
      <c r="H62" s="366"/>
      <c r="I62" s="206"/>
      <c r="J62" s="206"/>
      <c r="K62" s="206"/>
      <c r="L62" s="206"/>
      <c r="M62" s="206"/>
      <c r="N62" s="206"/>
      <c r="O62" s="206"/>
      <c r="P62" s="206"/>
      <c r="Q62" s="206"/>
      <c r="R62" s="206"/>
      <c r="S62" s="206"/>
      <c r="T62" s="206"/>
    </row>
    <row r="63" spans="1:20">
      <c r="A63" s="366">
        <v>59</v>
      </c>
      <c r="B63" s="586">
        <f t="shared" si="0"/>
        <v>59</v>
      </c>
      <c r="C63" s="87"/>
      <c r="D63" s="87"/>
      <c r="E63" s="275"/>
      <c r="F63" s="87"/>
      <c r="G63" s="105"/>
      <c r="H63" s="366"/>
      <c r="I63" s="206"/>
      <c r="J63" s="206"/>
      <c r="K63" s="206"/>
      <c r="L63" s="206"/>
      <c r="M63" s="206"/>
      <c r="N63" s="206"/>
      <c r="O63" s="206"/>
      <c r="P63" s="206"/>
      <c r="Q63" s="206"/>
      <c r="R63" s="206"/>
      <c r="S63" s="206"/>
      <c r="T63" s="206"/>
    </row>
    <row r="64" spans="1:20">
      <c r="A64" s="366">
        <v>60</v>
      </c>
      <c r="B64" s="586">
        <f t="shared" si="0"/>
        <v>60</v>
      </c>
      <c r="C64" s="87"/>
      <c r="D64" s="87"/>
      <c r="E64" s="275"/>
      <c r="F64" s="87"/>
      <c r="G64" s="105"/>
      <c r="H64" s="366"/>
      <c r="I64" s="206"/>
      <c r="J64" s="206"/>
      <c r="K64" s="206"/>
      <c r="L64" s="206"/>
      <c r="M64" s="206"/>
      <c r="N64" s="206"/>
      <c r="O64" s="206"/>
      <c r="P64" s="206"/>
      <c r="Q64" s="206"/>
      <c r="R64" s="206"/>
      <c r="S64" s="206"/>
      <c r="T64" s="206"/>
    </row>
    <row r="65" spans="1:20">
      <c r="A65" s="366">
        <v>61</v>
      </c>
      <c r="B65" s="586">
        <f t="shared" si="0"/>
        <v>61</v>
      </c>
      <c r="C65" s="87"/>
      <c r="D65" s="87"/>
      <c r="E65" s="275"/>
      <c r="F65" s="87"/>
      <c r="G65" s="87"/>
      <c r="H65" s="366"/>
      <c r="I65" s="206"/>
      <c r="J65" s="206"/>
      <c r="K65" s="206"/>
      <c r="L65" s="206"/>
      <c r="M65" s="206"/>
      <c r="N65" s="206"/>
      <c r="O65" s="206"/>
      <c r="P65" s="206"/>
      <c r="Q65" s="206"/>
      <c r="R65" s="206"/>
      <c r="S65" s="206"/>
      <c r="T65" s="206"/>
    </row>
    <row r="66" spans="1:20">
      <c r="A66" s="366">
        <v>62</v>
      </c>
      <c r="B66" s="586">
        <f t="shared" si="0"/>
        <v>62</v>
      </c>
      <c r="C66" s="87"/>
      <c r="D66" s="87"/>
      <c r="E66" s="275"/>
      <c r="F66" s="87"/>
      <c r="G66" s="87"/>
      <c r="H66" s="366"/>
      <c r="I66" s="206"/>
      <c r="J66" s="206"/>
      <c r="K66" s="206"/>
      <c r="L66" s="206"/>
      <c r="M66" s="206"/>
      <c r="N66" s="206"/>
      <c r="O66" s="206"/>
      <c r="P66" s="206"/>
      <c r="Q66" s="206"/>
      <c r="R66" s="206"/>
      <c r="S66" s="206"/>
      <c r="T66" s="206"/>
    </row>
    <row r="67" spans="1:20">
      <c r="A67" s="366">
        <v>63</v>
      </c>
      <c r="B67" s="586">
        <f t="shared" si="0"/>
        <v>63</v>
      </c>
      <c r="C67" s="87"/>
      <c r="D67" s="87"/>
      <c r="E67" s="276"/>
      <c r="F67" s="87"/>
      <c r="G67" s="105"/>
      <c r="H67" s="366"/>
      <c r="I67" s="206"/>
      <c r="J67" s="206"/>
      <c r="K67" s="206"/>
      <c r="L67" s="206"/>
      <c r="M67" s="206"/>
      <c r="N67" s="206"/>
      <c r="O67" s="206"/>
      <c r="P67" s="206"/>
      <c r="Q67" s="206"/>
      <c r="R67" s="206"/>
      <c r="S67" s="206"/>
      <c r="T67" s="206"/>
    </row>
    <row r="68" spans="1:20">
      <c r="A68" s="366">
        <v>64</v>
      </c>
      <c r="B68" s="586">
        <f t="shared" si="0"/>
        <v>64</v>
      </c>
      <c r="C68" s="87"/>
      <c r="D68" s="87"/>
      <c r="E68" s="275"/>
      <c r="F68" s="87"/>
      <c r="G68" s="105"/>
      <c r="H68" s="366"/>
      <c r="I68" s="206"/>
      <c r="J68" s="206"/>
      <c r="K68" s="206"/>
      <c r="L68" s="206"/>
      <c r="M68" s="206"/>
      <c r="N68" s="206"/>
      <c r="O68" s="206"/>
      <c r="P68" s="206"/>
      <c r="Q68" s="206"/>
      <c r="R68" s="206"/>
      <c r="S68" s="206"/>
      <c r="T68" s="206"/>
    </row>
    <row r="69" spans="1:20">
      <c r="A69" s="366">
        <v>65</v>
      </c>
      <c r="B69" s="586">
        <f t="shared" si="0"/>
        <v>65</v>
      </c>
      <c r="C69" s="87"/>
      <c r="D69" s="87"/>
      <c r="E69" s="275"/>
      <c r="F69" s="87"/>
      <c r="G69" s="105"/>
      <c r="H69" s="366"/>
      <c r="I69" s="206"/>
      <c r="J69" s="206"/>
      <c r="K69" s="206"/>
      <c r="L69" s="206"/>
      <c r="M69" s="206"/>
      <c r="N69" s="206"/>
      <c r="O69" s="206"/>
      <c r="P69" s="206"/>
      <c r="Q69" s="206"/>
      <c r="R69" s="206"/>
      <c r="S69" s="206"/>
      <c r="T69" s="206"/>
    </row>
    <row r="70" spans="1:20">
      <c r="A70" s="366">
        <v>66</v>
      </c>
      <c r="B70" s="586">
        <f t="shared" si="0"/>
        <v>66</v>
      </c>
      <c r="C70" s="87"/>
      <c r="D70" s="87"/>
      <c r="E70" s="277"/>
      <c r="F70" s="105"/>
      <c r="G70" s="87"/>
      <c r="H70" s="366"/>
      <c r="I70" s="206"/>
      <c r="J70" s="206"/>
      <c r="K70" s="206"/>
      <c r="L70" s="206"/>
      <c r="M70" s="206"/>
      <c r="N70" s="206"/>
      <c r="O70" s="206"/>
      <c r="P70" s="206"/>
      <c r="Q70" s="206"/>
      <c r="R70" s="206"/>
      <c r="S70" s="206"/>
      <c r="T70" s="206"/>
    </row>
    <row r="71" spans="1:20">
      <c r="A71" s="366">
        <v>67</v>
      </c>
      <c r="B71" s="586">
        <f t="shared" ref="B71:B124" si="1">B70+1</f>
        <v>67</v>
      </c>
      <c r="C71" s="87"/>
      <c r="D71" s="87"/>
      <c r="E71" s="275"/>
      <c r="F71" s="87"/>
      <c r="G71" s="105"/>
      <c r="H71" s="366"/>
      <c r="I71" s="206"/>
      <c r="J71" s="206"/>
      <c r="K71" s="206"/>
      <c r="L71" s="206"/>
      <c r="M71" s="206"/>
      <c r="N71" s="206"/>
      <c r="O71" s="206"/>
      <c r="P71" s="206"/>
      <c r="Q71" s="206"/>
      <c r="R71" s="206"/>
      <c r="S71" s="206"/>
      <c r="T71" s="206"/>
    </row>
    <row r="72" spans="1:20">
      <c r="A72" s="366">
        <v>68</v>
      </c>
      <c r="B72" s="586">
        <f t="shared" si="1"/>
        <v>68</v>
      </c>
      <c r="C72" s="87"/>
      <c r="D72" s="87"/>
      <c r="E72" s="275"/>
      <c r="F72" s="87"/>
      <c r="G72" s="105"/>
      <c r="H72" s="366"/>
      <c r="I72" s="206"/>
      <c r="J72" s="206"/>
      <c r="K72" s="206"/>
      <c r="L72" s="206"/>
      <c r="M72" s="206"/>
      <c r="N72" s="206"/>
      <c r="O72" s="206"/>
      <c r="P72" s="206"/>
      <c r="Q72" s="206"/>
      <c r="R72" s="206"/>
      <c r="S72" s="206"/>
      <c r="T72" s="206"/>
    </row>
    <row r="73" spans="1:20">
      <c r="A73" s="366">
        <v>69</v>
      </c>
      <c r="B73" s="586">
        <f t="shared" si="1"/>
        <v>69</v>
      </c>
      <c r="C73" s="87"/>
      <c r="D73" s="87"/>
      <c r="E73" s="275"/>
      <c r="F73" s="87"/>
      <c r="G73" s="105"/>
      <c r="H73" s="366"/>
      <c r="I73" s="206"/>
      <c r="J73" s="206"/>
      <c r="K73" s="206"/>
      <c r="L73" s="206"/>
      <c r="M73" s="206"/>
      <c r="N73" s="206"/>
      <c r="O73" s="206"/>
      <c r="P73" s="206"/>
      <c r="Q73" s="206"/>
      <c r="R73" s="206"/>
      <c r="S73" s="206"/>
      <c r="T73" s="206"/>
    </row>
    <row r="74" spans="1:20">
      <c r="A74" s="366">
        <v>70</v>
      </c>
      <c r="B74" s="586">
        <f t="shared" si="1"/>
        <v>70</v>
      </c>
      <c r="C74" s="87"/>
      <c r="D74" s="87"/>
      <c r="E74" s="275"/>
      <c r="F74" s="87"/>
      <c r="G74" s="105"/>
      <c r="H74" s="366"/>
      <c r="I74" s="206"/>
      <c r="J74" s="206"/>
      <c r="K74" s="206"/>
      <c r="L74" s="206"/>
      <c r="M74" s="206"/>
      <c r="N74" s="206"/>
      <c r="O74" s="206"/>
      <c r="P74" s="206"/>
      <c r="Q74" s="206"/>
      <c r="R74" s="206"/>
      <c r="S74" s="206"/>
      <c r="T74" s="206"/>
    </row>
    <row r="75" spans="1:20">
      <c r="A75" s="366">
        <v>71</v>
      </c>
      <c r="B75" s="586">
        <f t="shared" si="1"/>
        <v>71</v>
      </c>
      <c r="C75" s="87"/>
      <c r="D75" s="87"/>
      <c r="E75" s="275"/>
      <c r="F75" s="87"/>
      <c r="G75" s="87"/>
      <c r="H75" s="366"/>
      <c r="I75" s="206"/>
      <c r="J75" s="206"/>
      <c r="K75" s="206"/>
      <c r="L75" s="206"/>
      <c r="M75" s="206"/>
      <c r="N75" s="206"/>
      <c r="O75" s="206"/>
      <c r="P75" s="206"/>
      <c r="Q75" s="206"/>
      <c r="R75" s="206"/>
      <c r="S75" s="206"/>
      <c r="T75" s="206"/>
    </row>
    <row r="76" spans="1:20">
      <c r="A76" s="366">
        <v>72</v>
      </c>
      <c r="B76" s="586">
        <f t="shared" si="1"/>
        <v>72</v>
      </c>
      <c r="C76" s="87"/>
      <c r="D76" s="87"/>
      <c r="E76" s="275"/>
      <c r="F76" s="87"/>
      <c r="G76" s="87"/>
      <c r="H76" s="366"/>
      <c r="I76" s="206"/>
      <c r="J76" s="206"/>
      <c r="K76" s="206"/>
      <c r="L76" s="206"/>
      <c r="M76" s="206"/>
      <c r="N76" s="206"/>
      <c r="O76" s="206"/>
      <c r="P76" s="206"/>
      <c r="Q76" s="206"/>
      <c r="R76" s="206"/>
      <c r="S76" s="206"/>
      <c r="T76" s="206"/>
    </row>
    <row r="77" spans="1:20">
      <c r="A77" s="366">
        <v>73</v>
      </c>
      <c r="B77" s="586">
        <f t="shared" si="1"/>
        <v>73</v>
      </c>
      <c r="C77" s="87"/>
      <c r="D77" s="87"/>
      <c r="E77" s="275"/>
      <c r="F77" s="87"/>
      <c r="G77" s="87"/>
      <c r="H77" s="366"/>
      <c r="I77" s="206"/>
      <c r="J77" s="206"/>
      <c r="K77" s="206"/>
      <c r="L77" s="206"/>
      <c r="M77" s="206"/>
      <c r="N77" s="206"/>
      <c r="O77" s="206"/>
      <c r="P77" s="206"/>
      <c r="Q77" s="206"/>
      <c r="R77" s="206"/>
      <c r="S77" s="206"/>
      <c r="T77" s="206"/>
    </row>
    <row r="78" spans="1:20">
      <c r="A78" s="366">
        <v>74</v>
      </c>
      <c r="B78" s="586">
        <f t="shared" si="1"/>
        <v>74</v>
      </c>
      <c r="C78" s="87"/>
      <c r="D78" s="87"/>
      <c r="E78" s="275"/>
      <c r="F78" s="87"/>
      <c r="G78" s="87"/>
      <c r="H78" s="366"/>
      <c r="I78" s="206"/>
      <c r="J78" s="206"/>
      <c r="K78" s="206"/>
      <c r="L78" s="206"/>
      <c r="M78" s="206"/>
      <c r="N78" s="206"/>
      <c r="O78" s="206"/>
      <c r="P78" s="206"/>
      <c r="Q78" s="206"/>
      <c r="R78" s="206"/>
      <c r="S78" s="206"/>
      <c r="T78" s="206"/>
    </row>
    <row r="79" spans="1:20">
      <c r="A79" s="366">
        <v>75</v>
      </c>
      <c r="B79" s="586">
        <f t="shared" si="1"/>
        <v>75</v>
      </c>
      <c r="C79" s="87"/>
      <c r="D79" s="87"/>
      <c r="E79" s="275"/>
      <c r="F79" s="87"/>
      <c r="G79" s="105"/>
      <c r="H79" s="366"/>
      <c r="I79" s="206"/>
      <c r="J79" s="206"/>
      <c r="K79" s="206"/>
      <c r="L79" s="206"/>
      <c r="M79" s="206"/>
      <c r="N79" s="206"/>
      <c r="O79" s="206"/>
      <c r="P79" s="206"/>
      <c r="Q79" s="206"/>
      <c r="R79" s="206"/>
      <c r="S79" s="206"/>
      <c r="T79" s="206"/>
    </row>
    <row r="80" spans="1:20">
      <c r="A80" s="366">
        <v>76</v>
      </c>
      <c r="B80" s="586">
        <f t="shared" si="1"/>
        <v>76</v>
      </c>
      <c r="C80" s="87"/>
      <c r="D80" s="87"/>
      <c r="E80" s="275"/>
      <c r="F80" s="87"/>
      <c r="G80" s="87"/>
      <c r="H80" s="366"/>
      <c r="I80" s="206"/>
      <c r="J80" s="206"/>
      <c r="K80" s="206"/>
      <c r="L80" s="206"/>
      <c r="M80" s="206"/>
      <c r="N80" s="206"/>
      <c r="O80" s="206"/>
      <c r="P80" s="206"/>
      <c r="Q80" s="206"/>
      <c r="R80" s="206"/>
      <c r="S80" s="206"/>
      <c r="T80" s="206"/>
    </row>
    <row r="81" spans="1:20">
      <c r="A81" s="366">
        <v>77</v>
      </c>
      <c r="B81" s="586">
        <f t="shared" si="1"/>
        <v>77</v>
      </c>
      <c r="C81" s="87"/>
      <c r="D81" s="87"/>
      <c r="E81" s="277"/>
      <c r="F81" s="87"/>
      <c r="G81" s="105"/>
      <c r="H81" s="366"/>
      <c r="I81" s="206"/>
      <c r="J81" s="206"/>
      <c r="K81" s="206"/>
      <c r="L81" s="206"/>
      <c r="M81" s="206"/>
      <c r="N81" s="206"/>
      <c r="O81" s="206"/>
      <c r="P81" s="206"/>
      <c r="Q81" s="206"/>
      <c r="R81" s="206"/>
      <c r="S81" s="206"/>
      <c r="T81" s="206"/>
    </row>
    <row r="82" spans="1:20">
      <c r="A82" s="366">
        <v>78</v>
      </c>
      <c r="B82" s="586">
        <f t="shared" si="1"/>
        <v>78</v>
      </c>
      <c r="C82" s="87"/>
      <c r="D82" s="87"/>
      <c r="E82" s="275"/>
      <c r="F82" s="87"/>
      <c r="G82" s="87"/>
      <c r="H82" s="366"/>
      <c r="I82" s="206"/>
      <c r="J82" s="206"/>
      <c r="K82" s="206"/>
      <c r="L82" s="206"/>
      <c r="M82" s="206"/>
      <c r="N82" s="206"/>
      <c r="O82" s="206"/>
      <c r="P82" s="206"/>
      <c r="Q82" s="206"/>
      <c r="R82" s="206"/>
      <c r="S82" s="206"/>
      <c r="T82" s="206"/>
    </row>
    <row r="83" spans="1:20">
      <c r="A83" s="366">
        <v>79</v>
      </c>
      <c r="B83" s="586">
        <f t="shared" si="1"/>
        <v>79</v>
      </c>
      <c r="C83" s="87"/>
      <c r="D83" s="87"/>
      <c r="E83" s="275"/>
      <c r="F83" s="87"/>
      <c r="G83" s="105"/>
      <c r="H83" s="366"/>
      <c r="I83" s="206"/>
      <c r="J83" s="206"/>
      <c r="K83" s="206"/>
      <c r="L83" s="206"/>
      <c r="M83" s="206"/>
      <c r="N83" s="206"/>
      <c r="O83" s="206"/>
      <c r="P83" s="206"/>
      <c r="Q83" s="206"/>
      <c r="R83" s="206"/>
      <c r="S83" s="206"/>
      <c r="T83" s="206"/>
    </row>
    <row r="84" spans="1:20">
      <c r="A84" s="366">
        <v>80</v>
      </c>
      <c r="B84" s="586">
        <f t="shared" si="1"/>
        <v>80</v>
      </c>
      <c r="C84" s="87"/>
      <c r="D84" s="87"/>
      <c r="E84" s="275"/>
      <c r="F84" s="87"/>
      <c r="G84" s="105"/>
      <c r="H84" s="366"/>
      <c r="I84" s="206"/>
      <c r="J84" s="206"/>
      <c r="K84" s="206"/>
      <c r="L84" s="206"/>
      <c r="M84" s="206"/>
      <c r="N84" s="206"/>
      <c r="O84" s="206"/>
      <c r="P84" s="206"/>
      <c r="Q84" s="206"/>
      <c r="R84" s="206"/>
      <c r="S84" s="206"/>
      <c r="T84" s="206"/>
    </row>
    <row r="85" spans="1:20">
      <c r="A85" s="366">
        <v>81</v>
      </c>
      <c r="B85" s="586">
        <f t="shared" si="1"/>
        <v>81</v>
      </c>
      <c r="C85" s="87"/>
      <c r="D85" s="87"/>
      <c r="E85" s="275"/>
      <c r="F85" s="87"/>
      <c r="G85" s="87"/>
      <c r="H85" s="366"/>
      <c r="I85" s="206"/>
      <c r="J85" s="206"/>
      <c r="K85" s="206"/>
      <c r="L85" s="206"/>
      <c r="M85" s="206"/>
      <c r="N85" s="206"/>
      <c r="O85" s="206"/>
      <c r="P85" s="206"/>
      <c r="Q85" s="206"/>
      <c r="R85" s="206"/>
      <c r="S85" s="206"/>
      <c r="T85" s="206"/>
    </row>
    <row r="86" spans="1:20">
      <c r="A86" s="366">
        <v>82</v>
      </c>
      <c r="B86" s="586">
        <f t="shared" si="1"/>
        <v>82</v>
      </c>
      <c r="C86" s="87"/>
      <c r="D86" s="87"/>
      <c r="E86" s="275"/>
      <c r="F86" s="87"/>
      <c r="G86" s="87"/>
      <c r="H86" s="366"/>
      <c r="I86" s="206"/>
      <c r="J86" s="206"/>
      <c r="K86" s="206"/>
      <c r="L86" s="206"/>
      <c r="M86" s="206"/>
      <c r="N86" s="206"/>
      <c r="O86" s="206"/>
      <c r="P86" s="206"/>
      <c r="Q86" s="206"/>
      <c r="R86" s="206"/>
      <c r="S86" s="206"/>
      <c r="T86" s="206"/>
    </row>
    <row r="87" spans="1:20">
      <c r="A87" s="366">
        <v>83</v>
      </c>
      <c r="B87" s="586">
        <f t="shared" si="1"/>
        <v>83</v>
      </c>
      <c r="C87" s="87"/>
      <c r="D87" s="87"/>
      <c r="E87" s="275"/>
      <c r="F87" s="87"/>
      <c r="G87" s="87"/>
      <c r="H87" s="366"/>
      <c r="I87" s="206"/>
      <c r="J87" s="206"/>
      <c r="K87" s="206"/>
      <c r="L87" s="206"/>
      <c r="M87" s="206"/>
      <c r="N87" s="206"/>
      <c r="O87" s="206"/>
      <c r="P87" s="206"/>
      <c r="Q87" s="206"/>
      <c r="R87" s="206"/>
      <c r="S87" s="206"/>
      <c r="T87" s="206"/>
    </row>
    <row r="88" spans="1:20">
      <c r="A88" s="366">
        <v>84</v>
      </c>
      <c r="B88" s="586">
        <f t="shared" si="1"/>
        <v>84</v>
      </c>
      <c r="C88" s="87"/>
      <c r="D88" s="87"/>
      <c r="E88" s="275"/>
      <c r="F88" s="87"/>
      <c r="G88" s="87"/>
      <c r="H88" s="366"/>
      <c r="I88" s="206"/>
      <c r="J88" s="206"/>
      <c r="K88" s="206"/>
      <c r="L88" s="206"/>
      <c r="M88" s="206"/>
      <c r="N88" s="206"/>
      <c r="O88" s="206"/>
      <c r="P88" s="206"/>
      <c r="Q88" s="206"/>
      <c r="R88" s="206"/>
      <c r="S88" s="206"/>
      <c r="T88" s="206"/>
    </row>
    <row r="89" spans="1:20">
      <c r="A89" s="366">
        <v>85</v>
      </c>
      <c r="B89" s="586">
        <f t="shared" si="1"/>
        <v>85</v>
      </c>
      <c r="C89" s="87"/>
      <c r="D89" s="87"/>
      <c r="E89" s="275"/>
      <c r="F89" s="87"/>
      <c r="G89" s="105"/>
      <c r="H89" s="366"/>
      <c r="I89" s="206"/>
      <c r="J89" s="206"/>
      <c r="K89" s="206"/>
      <c r="L89" s="206"/>
      <c r="M89" s="206"/>
      <c r="N89" s="206"/>
      <c r="O89" s="206"/>
      <c r="P89" s="206"/>
      <c r="Q89" s="206"/>
      <c r="R89" s="206"/>
      <c r="S89" s="206"/>
      <c r="T89" s="206"/>
    </row>
    <row r="90" spans="1:20">
      <c r="A90" s="366">
        <v>86</v>
      </c>
      <c r="B90" s="586">
        <f t="shared" si="1"/>
        <v>86</v>
      </c>
      <c r="C90" s="87"/>
      <c r="D90" s="87"/>
      <c r="E90" s="277"/>
      <c r="F90" s="87"/>
      <c r="G90" s="105"/>
      <c r="H90" s="366"/>
      <c r="I90" s="206"/>
      <c r="J90" s="206"/>
      <c r="K90" s="206"/>
      <c r="L90" s="206"/>
      <c r="M90" s="206"/>
      <c r="N90" s="206"/>
      <c r="O90" s="206"/>
      <c r="P90" s="206"/>
      <c r="Q90" s="206"/>
      <c r="R90" s="206"/>
      <c r="S90" s="206"/>
      <c r="T90" s="206"/>
    </row>
    <row r="91" spans="1:20">
      <c r="A91" s="366">
        <v>87</v>
      </c>
      <c r="B91" s="586">
        <f t="shared" si="1"/>
        <v>87</v>
      </c>
      <c r="C91" s="87"/>
      <c r="D91" s="87"/>
      <c r="E91" s="275"/>
      <c r="F91" s="87"/>
      <c r="G91" s="87"/>
      <c r="H91" s="366"/>
      <c r="I91" s="206"/>
      <c r="J91" s="206"/>
      <c r="K91" s="206"/>
      <c r="L91" s="206"/>
      <c r="M91" s="206"/>
      <c r="N91" s="206"/>
      <c r="O91" s="206"/>
      <c r="P91" s="206"/>
      <c r="Q91" s="206"/>
      <c r="R91" s="206"/>
      <c r="S91" s="206"/>
      <c r="T91" s="206"/>
    </row>
    <row r="92" spans="1:20">
      <c r="A92" s="366">
        <v>88</v>
      </c>
      <c r="B92" s="586">
        <f t="shared" si="1"/>
        <v>88</v>
      </c>
      <c r="C92" s="87"/>
      <c r="D92" s="87"/>
      <c r="E92" s="275"/>
      <c r="F92" s="87"/>
      <c r="G92" s="87"/>
      <c r="H92" s="366"/>
      <c r="I92" s="206"/>
      <c r="J92" s="206"/>
      <c r="K92" s="206"/>
      <c r="L92" s="206"/>
      <c r="M92" s="206"/>
      <c r="N92" s="206"/>
      <c r="O92" s="206"/>
      <c r="P92" s="206"/>
      <c r="Q92" s="206"/>
      <c r="R92" s="206"/>
      <c r="S92" s="206"/>
      <c r="T92" s="206"/>
    </row>
    <row r="93" spans="1:20">
      <c r="A93" s="366">
        <v>89</v>
      </c>
      <c r="B93" s="586">
        <f t="shared" si="1"/>
        <v>89</v>
      </c>
      <c r="C93" s="87"/>
      <c r="D93" s="87"/>
      <c r="E93" s="277"/>
      <c r="F93" s="87"/>
      <c r="G93" s="105"/>
      <c r="H93" s="366"/>
      <c r="I93" s="206"/>
      <c r="J93" s="206"/>
      <c r="K93" s="206"/>
      <c r="L93" s="206"/>
      <c r="M93" s="206"/>
      <c r="N93" s="206"/>
      <c r="O93" s="206"/>
      <c r="P93" s="206"/>
      <c r="Q93" s="206"/>
      <c r="R93" s="206"/>
      <c r="S93" s="206"/>
      <c r="T93" s="206"/>
    </row>
    <row r="94" spans="1:20">
      <c r="A94" s="366">
        <v>90</v>
      </c>
      <c r="B94" s="586">
        <f t="shared" si="1"/>
        <v>90</v>
      </c>
      <c r="C94" s="87"/>
      <c r="D94" s="87"/>
      <c r="E94" s="275"/>
      <c r="F94" s="87"/>
      <c r="G94" s="105"/>
      <c r="H94" s="366"/>
      <c r="I94" s="206"/>
      <c r="J94" s="206"/>
      <c r="K94" s="206"/>
      <c r="L94" s="206"/>
      <c r="M94" s="206"/>
      <c r="N94" s="206"/>
      <c r="O94" s="206"/>
      <c r="P94" s="206"/>
      <c r="Q94" s="206"/>
      <c r="R94" s="206"/>
      <c r="S94" s="206"/>
      <c r="T94" s="206"/>
    </row>
    <row r="95" spans="1:20">
      <c r="A95" s="366">
        <v>91</v>
      </c>
      <c r="B95" s="586">
        <f t="shared" si="1"/>
        <v>91</v>
      </c>
      <c r="C95" s="87"/>
      <c r="D95" s="87"/>
      <c r="E95" s="275"/>
      <c r="F95" s="87"/>
      <c r="G95" s="87"/>
      <c r="H95" s="366"/>
      <c r="I95" s="206"/>
      <c r="J95" s="206"/>
      <c r="K95" s="206"/>
      <c r="L95" s="206"/>
      <c r="M95" s="206"/>
      <c r="N95" s="206"/>
      <c r="O95" s="206"/>
      <c r="P95" s="206"/>
      <c r="Q95" s="206"/>
      <c r="R95" s="206"/>
      <c r="S95" s="206"/>
      <c r="T95" s="206"/>
    </row>
    <row r="96" spans="1:20">
      <c r="A96" s="366">
        <v>92</v>
      </c>
      <c r="B96" s="586">
        <f t="shared" si="1"/>
        <v>92</v>
      </c>
      <c r="C96" s="87"/>
      <c r="D96" s="87"/>
      <c r="E96" s="275"/>
      <c r="F96" s="87"/>
      <c r="G96" s="87"/>
      <c r="H96" s="366"/>
      <c r="I96" s="206"/>
      <c r="J96" s="206"/>
      <c r="K96" s="206"/>
      <c r="L96" s="206"/>
      <c r="M96" s="206"/>
      <c r="N96" s="206"/>
      <c r="O96" s="206"/>
      <c r="P96" s="206"/>
      <c r="Q96" s="206"/>
      <c r="R96" s="206"/>
      <c r="S96" s="206"/>
      <c r="T96" s="206"/>
    </row>
    <row r="97" spans="1:20">
      <c r="A97" s="366">
        <v>93</v>
      </c>
      <c r="B97" s="586">
        <f t="shared" si="1"/>
        <v>93</v>
      </c>
      <c r="C97" s="87"/>
      <c r="D97" s="87"/>
      <c r="E97" s="277"/>
      <c r="F97" s="87"/>
      <c r="G97" s="105"/>
      <c r="H97" s="366"/>
      <c r="I97" s="206"/>
      <c r="J97" s="206"/>
      <c r="K97" s="206"/>
      <c r="L97" s="206"/>
      <c r="M97" s="206"/>
      <c r="N97" s="206"/>
      <c r="O97" s="206"/>
      <c r="P97" s="206"/>
      <c r="Q97" s="206"/>
      <c r="R97" s="206"/>
      <c r="S97" s="206"/>
      <c r="T97" s="206"/>
    </row>
    <row r="98" spans="1:20">
      <c r="A98" s="366">
        <v>94</v>
      </c>
      <c r="B98" s="586">
        <f t="shared" si="1"/>
        <v>94</v>
      </c>
      <c r="C98" s="87"/>
      <c r="D98" s="87"/>
      <c r="E98" s="275"/>
      <c r="F98" s="87"/>
      <c r="G98" s="87"/>
      <c r="H98" s="366"/>
      <c r="I98" s="206"/>
      <c r="J98" s="206"/>
      <c r="K98" s="206"/>
      <c r="L98" s="206"/>
      <c r="M98" s="206"/>
      <c r="N98" s="206"/>
      <c r="O98" s="206"/>
      <c r="P98" s="206"/>
      <c r="Q98" s="206"/>
      <c r="R98" s="206"/>
      <c r="S98" s="206"/>
      <c r="T98" s="206"/>
    </row>
    <row r="99" spans="1:20">
      <c r="A99" s="366">
        <v>95</v>
      </c>
      <c r="B99" s="586">
        <f t="shared" si="1"/>
        <v>95</v>
      </c>
      <c r="C99" s="87"/>
      <c r="D99" s="87"/>
      <c r="E99" s="277"/>
      <c r="F99" s="87"/>
      <c r="G99" s="105"/>
      <c r="H99" s="366"/>
      <c r="I99" s="206"/>
      <c r="J99" s="206"/>
      <c r="K99" s="206"/>
      <c r="L99" s="206"/>
      <c r="M99" s="206"/>
      <c r="N99" s="206"/>
      <c r="O99" s="206"/>
      <c r="P99" s="206"/>
      <c r="Q99" s="206"/>
      <c r="R99" s="206"/>
      <c r="S99" s="206"/>
      <c r="T99" s="206"/>
    </row>
    <row r="100" spans="1:20">
      <c r="A100" s="366">
        <v>96</v>
      </c>
      <c r="B100" s="586">
        <f t="shared" si="1"/>
        <v>96</v>
      </c>
      <c r="C100" s="87"/>
      <c r="D100" s="87"/>
      <c r="E100" s="275"/>
      <c r="F100" s="87"/>
      <c r="G100" s="105"/>
      <c r="H100" s="366"/>
      <c r="I100" s="206"/>
      <c r="J100" s="206"/>
      <c r="K100" s="206"/>
      <c r="L100" s="206"/>
      <c r="M100" s="206"/>
      <c r="N100" s="206"/>
      <c r="O100" s="206"/>
      <c r="P100" s="206"/>
      <c r="Q100" s="206"/>
      <c r="R100" s="206"/>
      <c r="S100" s="206"/>
      <c r="T100" s="206"/>
    </row>
    <row r="101" spans="1:20">
      <c r="A101" s="366">
        <v>97</v>
      </c>
      <c r="B101" s="586">
        <f t="shared" si="1"/>
        <v>97</v>
      </c>
      <c r="C101" s="87"/>
      <c r="D101" s="87"/>
      <c r="E101" s="277"/>
      <c r="F101" s="87"/>
      <c r="G101" s="105"/>
      <c r="H101" s="366"/>
      <c r="I101" s="206"/>
      <c r="J101" s="206"/>
      <c r="K101" s="206"/>
      <c r="L101" s="206"/>
      <c r="M101" s="206"/>
      <c r="N101" s="206"/>
      <c r="O101" s="206"/>
      <c r="P101" s="206"/>
      <c r="Q101" s="206"/>
      <c r="R101" s="206"/>
      <c r="S101" s="206"/>
      <c r="T101" s="206"/>
    </row>
    <row r="102" spans="1:20">
      <c r="A102" s="366">
        <v>98</v>
      </c>
      <c r="B102" s="586">
        <f t="shared" si="1"/>
        <v>98</v>
      </c>
      <c r="C102" s="87"/>
      <c r="D102" s="87"/>
      <c r="E102" s="275"/>
      <c r="F102" s="87"/>
      <c r="G102" s="87"/>
      <c r="H102" s="366"/>
      <c r="I102" s="206"/>
      <c r="J102" s="206"/>
      <c r="K102" s="206"/>
      <c r="L102" s="206"/>
      <c r="M102" s="206"/>
      <c r="N102" s="206"/>
      <c r="O102" s="206"/>
      <c r="P102" s="206"/>
      <c r="Q102" s="206"/>
      <c r="R102" s="206"/>
      <c r="S102" s="206"/>
      <c r="T102" s="206"/>
    </row>
    <row r="103" spans="1:20">
      <c r="A103" s="366">
        <v>99</v>
      </c>
      <c r="B103" s="586">
        <f t="shared" si="1"/>
        <v>99</v>
      </c>
      <c r="C103" s="87"/>
      <c r="D103" s="87"/>
      <c r="E103" s="275"/>
      <c r="F103" s="87"/>
      <c r="G103" s="87"/>
      <c r="H103" s="366"/>
      <c r="I103" s="206"/>
      <c r="J103" s="206"/>
      <c r="K103" s="206"/>
      <c r="L103" s="206"/>
      <c r="M103" s="206"/>
      <c r="N103" s="206"/>
      <c r="O103" s="206"/>
      <c r="P103" s="206"/>
      <c r="Q103" s="206"/>
      <c r="R103" s="206"/>
      <c r="S103" s="206"/>
      <c r="T103" s="206"/>
    </row>
    <row r="104" spans="1:20">
      <c r="A104" s="366">
        <v>100</v>
      </c>
      <c r="B104" s="586">
        <f t="shared" si="1"/>
        <v>100</v>
      </c>
      <c r="C104" s="87"/>
      <c r="D104" s="87"/>
      <c r="E104" s="275"/>
      <c r="F104" s="105"/>
      <c r="G104" s="105"/>
      <c r="H104" s="366"/>
      <c r="I104" s="206"/>
      <c r="J104" s="206"/>
      <c r="K104" s="206"/>
      <c r="L104" s="206"/>
      <c r="M104" s="206"/>
      <c r="N104" s="206"/>
      <c r="O104" s="206"/>
      <c r="P104" s="206"/>
      <c r="Q104" s="206"/>
      <c r="R104" s="206"/>
      <c r="S104" s="206"/>
      <c r="T104" s="206"/>
    </row>
    <row r="105" spans="1:20">
      <c r="A105" s="366">
        <v>101</v>
      </c>
      <c r="B105" s="586">
        <f t="shared" si="1"/>
        <v>101</v>
      </c>
      <c r="C105" s="87"/>
      <c r="D105" s="87"/>
      <c r="E105" s="277"/>
      <c r="F105" s="87"/>
      <c r="G105" s="105"/>
      <c r="H105" s="366"/>
      <c r="I105" s="206"/>
      <c r="J105" s="206"/>
      <c r="K105" s="206"/>
      <c r="L105" s="206"/>
      <c r="M105" s="206"/>
      <c r="N105" s="206"/>
      <c r="O105" s="206"/>
      <c r="P105" s="206"/>
      <c r="Q105" s="206"/>
      <c r="R105" s="206"/>
      <c r="S105" s="206"/>
      <c r="T105" s="206"/>
    </row>
    <row r="106" spans="1:20">
      <c r="A106" s="366">
        <v>102</v>
      </c>
      <c r="B106" s="586">
        <f t="shared" si="1"/>
        <v>102</v>
      </c>
      <c r="C106" s="87"/>
      <c r="D106" s="87"/>
      <c r="E106" s="277"/>
      <c r="F106" s="87"/>
      <c r="G106" s="105"/>
      <c r="H106" s="366"/>
      <c r="I106" s="206"/>
      <c r="J106" s="206"/>
      <c r="K106" s="206"/>
      <c r="L106" s="206"/>
      <c r="M106" s="206"/>
      <c r="N106" s="206"/>
      <c r="O106" s="206"/>
      <c r="P106" s="206"/>
      <c r="Q106" s="206"/>
      <c r="R106" s="206"/>
      <c r="S106" s="206"/>
      <c r="T106" s="206"/>
    </row>
    <row r="107" spans="1:20">
      <c r="A107" s="366">
        <v>103</v>
      </c>
      <c r="B107" s="586">
        <f t="shared" si="1"/>
        <v>103</v>
      </c>
      <c r="C107" s="87"/>
      <c r="D107" s="87"/>
      <c r="E107" s="275"/>
      <c r="F107" s="87"/>
      <c r="G107" s="87"/>
      <c r="H107" s="366"/>
      <c r="I107" s="206"/>
      <c r="J107" s="206"/>
      <c r="K107" s="206"/>
      <c r="L107" s="206"/>
      <c r="M107" s="206"/>
      <c r="N107" s="206"/>
      <c r="O107" s="206"/>
      <c r="P107" s="206"/>
      <c r="Q107" s="206"/>
      <c r="R107" s="206"/>
      <c r="S107" s="206"/>
      <c r="T107" s="206"/>
    </row>
    <row r="108" spans="1:20">
      <c r="A108" s="366">
        <v>104</v>
      </c>
      <c r="B108" s="586">
        <f t="shared" si="1"/>
        <v>104</v>
      </c>
      <c r="C108" s="87"/>
      <c r="D108" s="87"/>
      <c r="E108" s="275"/>
      <c r="F108" s="87"/>
      <c r="G108" s="87"/>
      <c r="H108" s="366"/>
      <c r="I108" s="206"/>
      <c r="J108" s="206"/>
      <c r="K108" s="206"/>
      <c r="L108" s="206"/>
      <c r="M108" s="206"/>
      <c r="N108" s="206"/>
      <c r="O108" s="206"/>
      <c r="P108" s="206"/>
      <c r="Q108" s="206"/>
      <c r="R108" s="206"/>
      <c r="S108" s="206"/>
      <c r="T108" s="206"/>
    </row>
    <row r="109" spans="1:20">
      <c r="A109" s="366">
        <v>105</v>
      </c>
      <c r="B109" s="586">
        <f t="shared" si="1"/>
        <v>105</v>
      </c>
      <c r="C109" s="87"/>
      <c r="D109" s="87"/>
      <c r="E109" s="277"/>
      <c r="F109" s="87"/>
      <c r="G109" s="105"/>
      <c r="H109" s="366"/>
      <c r="I109" s="206"/>
      <c r="J109" s="206"/>
      <c r="K109" s="206"/>
      <c r="L109" s="206"/>
      <c r="M109" s="206"/>
      <c r="N109" s="206"/>
      <c r="O109" s="206"/>
      <c r="P109" s="206"/>
      <c r="Q109" s="206"/>
      <c r="R109" s="206"/>
      <c r="S109" s="206"/>
      <c r="T109" s="206"/>
    </row>
    <row r="110" spans="1:20">
      <c r="A110" s="366">
        <v>106</v>
      </c>
      <c r="B110" s="586">
        <f t="shared" si="1"/>
        <v>106</v>
      </c>
      <c r="C110" s="87"/>
      <c r="D110" s="87"/>
      <c r="E110" s="277"/>
      <c r="F110" s="87"/>
      <c r="G110" s="87"/>
      <c r="H110" s="366"/>
      <c r="I110" s="206"/>
      <c r="J110" s="206"/>
      <c r="K110" s="206"/>
      <c r="L110" s="206"/>
      <c r="M110" s="206"/>
      <c r="N110" s="206"/>
      <c r="O110" s="206"/>
      <c r="P110" s="206"/>
      <c r="Q110" s="206"/>
      <c r="R110" s="206"/>
      <c r="S110" s="206"/>
      <c r="T110" s="206"/>
    </row>
    <row r="111" spans="1:20">
      <c r="A111" s="366">
        <v>107</v>
      </c>
      <c r="B111" s="586">
        <f t="shared" si="1"/>
        <v>107</v>
      </c>
      <c r="C111" s="87"/>
      <c r="D111" s="87"/>
      <c r="E111" s="277"/>
      <c r="F111" s="87"/>
      <c r="G111" s="105"/>
      <c r="H111" s="366"/>
      <c r="I111" s="206"/>
      <c r="J111" s="206"/>
      <c r="K111" s="206"/>
      <c r="L111" s="206"/>
      <c r="M111" s="206"/>
      <c r="N111" s="206"/>
      <c r="O111" s="206"/>
      <c r="P111" s="206"/>
      <c r="Q111" s="206"/>
      <c r="R111" s="206"/>
      <c r="S111" s="206"/>
      <c r="T111" s="206"/>
    </row>
    <row r="112" spans="1:20">
      <c r="A112" s="366">
        <v>108</v>
      </c>
      <c r="B112" s="586">
        <f t="shared" si="1"/>
        <v>108</v>
      </c>
      <c r="C112" s="87"/>
      <c r="D112" s="87"/>
      <c r="E112" s="275"/>
      <c r="F112" s="87"/>
      <c r="G112" s="105"/>
      <c r="H112" s="366"/>
      <c r="I112" s="206"/>
      <c r="J112" s="206"/>
      <c r="K112" s="206"/>
      <c r="L112" s="206"/>
      <c r="M112" s="206"/>
      <c r="N112" s="206"/>
      <c r="O112" s="206"/>
      <c r="P112" s="206"/>
      <c r="Q112" s="206"/>
      <c r="R112" s="206"/>
      <c r="S112" s="206"/>
      <c r="T112" s="206"/>
    </row>
    <row r="113" spans="1:20">
      <c r="A113" s="366">
        <v>109</v>
      </c>
      <c r="B113" s="586">
        <f t="shared" si="1"/>
        <v>109</v>
      </c>
      <c r="C113" s="87"/>
      <c r="D113" s="87"/>
      <c r="E113" s="277"/>
      <c r="F113" s="87"/>
      <c r="G113" s="87"/>
      <c r="H113" s="366"/>
      <c r="I113" s="206"/>
      <c r="J113" s="206"/>
      <c r="K113" s="206"/>
      <c r="L113" s="206"/>
      <c r="M113" s="206"/>
      <c r="N113" s="206"/>
      <c r="O113" s="206"/>
      <c r="P113" s="206"/>
      <c r="Q113" s="206"/>
      <c r="R113" s="206"/>
      <c r="S113" s="206"/>
      <c r="T113" s="206"/>
    </row>
    <row r="114" spans="1:20">
      <c r="A114" s="366">
        <v>110</v>
      </c>
      <c r="B114" s="586">
        <f t="shared" si="1"/>
        <v>110</v>
      </c>
      <c r="C114" s="87"/>
      <c r="D114" s="87"/>
      <c r="E114" s="277"/>
      <c r="F114" s="87"/>
      <c r="G114" s="105"/>
      <c r="H114" s="366"/>
      <c r="I114" s="206"/>
      <c r="J114" s="206"/>
      <c r="K114" s="206"/>
      <c r="L114" s="206"/>
      <c r="M114" s="206"/>
      <c r="N114" s="206"/>
      <c r="O114" s="206"/>
      <c r="P114" s="206"/>
      <c r="Q114" s="206"/>
      <c r="R114" s="206"/>
      <c r="S114" s="206"/>
      <c r="T114" s="206"/>
    </row>
    <row r="115" spans="1:20">
      <c r="A115" s="366">
        <v>111</v>
      </c>
      <c r="B115" s="586">
        <f t="shared" si="1"/>
        <v>111</v>
      </c>
      <c r="C115" s="87"/>
      <c r="D115" s="87"/>
      <c r="E115" s="275"/>
      <c r="F115" s="87"/>
      <c r="G115" s="105"/>
      <c r="H115" s="366"/>
      <c r="I115" s="206"/>
      <c r="J115" s="206"/>
      <c r="K115" s="206"/>
      <c r="L115" s="206"/>
      <c r="M115" s="206"/>
      <c r="N115" s="206"/>
      <c r="O115" s="206"/>
      <c r="P115" s="206"/>
      <c r="Q115" s="206"/>
      <c r="R115" s="206"/>
      <c r="S115" s="206"/>
      <c r="T115" s="206"/>
    </row>
    <row r="116" spans="1:20">
      <c r="A116" s="366">
        <v>112</v>
      </c>
      <c r="B116" s="586">
        <f t="shared" si="1"/>
        <v>112</v>
      </c>
      <c r="C116" s="87"/>
      <c r="D116" s="87"/>
      <c r="E116" s="275"/>
      <c r="F116" s="87"/>
      <c r="G116" s="87"/>
      <c r="H116" s="366"/>
      <c r="I116" s="206"/>
      <c r="J116" s="206"/>
      <c r="K116" s="206"/>
      <c r="L116" s="206"/>
      <c r="M116" s="206"/>
      <c r="N116" s="206"/>
      <c r="O116" s="206"/>
      <c r="P116" s="206"/>
      <c r="Q116" s="206"/>
      <c r="R116" s="206"/>
      <c r="S116" s="206"/>
      <c r="T116" s="206"/>
    </row>
    <row r="117" spans="1:20">
      <c r="A117" s="366">
        <v>113</v>
      </c>
      <c r="B117" s="586">
        <f t="shared" si="1"/>
        <v>113</v>
      </c>
      <c r="C117" s="87"/>
      <c r="D117" s="87"/>
      <c r="E117" s="275"/>
      <c r="F117" s="87"/>
      <c r="G117" s="87"/>
      <c r="H117" s="366"/>
      <c r="I117" s="206"/>
      <c r="J117" s="206"/>
      <c r="K117" s="206"/>
      <c r="L117" s="206"/>
      <c r="M117" s="206"/>
      <c r="N117" s="206"/>
      <c r="O117" s="206"/>
      <c r="P117" s="206"/>
      <c r="Q117" s="206"/>
      <c r="R117" s="206"/>
      <c r="S117" s="206"/>
      <c r="T117" s="206"/>
    </row>
    <row r="118" spans="1:20">
      <c r="A118" s="366">
        <v>114</v>
      </c>
      <c r="B118" s="586">
        <f t="shared" si="1"/>
        <v>114</v>
      </c>
      <c r="C118" s="87"/>
      <c r="D118" s="87"/>
      <c r="E118" s="275"/>
      <c r="F118" s="87"/>
      <c r="G118" s="87"/>
      <c r="H118" s="366"/>
      <c r="I118" s="206"/>
      <c r="J118" s="206"/>
      <c r="K118" s="206"/>
      <c r="L118" s="206"/>
      <c r="M118" s="206"/>
      <c r="N118" s="206"/>
      <c r="O118" s="206"/>
      <c r="P118" s="206"/>
      <c r="Q118" s="206"/>
      <c r="R118" s="206"/>
      <c r="S118" s="206"/>
      <c r="T118" s="206"/>
    </row>
    <row r="119" spans="1:20">
      <c r="A119" s="366">
        <v>115</v>
      </c>
      <c r="B119" s="586">
        <f t="shared" si="1"/>
        <v>115</v>
      </c>
      <c r="C119" s="87"/>
      <c r="D119" s="87"/>
      <c r="E119" s="277"/>
      <c r="F119" s="105"/>
      <c r="G119" s="105"/>
      <c r="H119" s="366"/>
      <c r="I119" s="206"/>
      <c r="J119" s="206"/>
      <c r="K119" s="206"/>
      <c r="L119" s="206"/>
      <c r="M119" s="206"/>
      <c r="N119" s="206"/>
      <c r="O119" s="206"/>
      <c r="P119" s="206"/>
      <c r="Q119" s="206"/>
      <c r="R119" s="206"/>
      <c r="S119" s="206"/>
      <c r="T119" s="206"/>
    </row>
    <row r="120" spans="1:20">
      <c r="A120" s="366">
        <v>116</v>
      </c>
      <c r="B120" s="586">
        <f t="shared" si="1"/>
        <v>116</v>
      </c>
      <c r="C120" s="87"/>
      <c r="D120" s="87"/>
      <c r="E120" s="275"/>
      <c r="F120" s="87"/>
      <c r="G120" s="87"/>
      <c r="H120" s="366"/>
      <c r="I120" s="206"/>
      <c r="J120" s="206"/>
      <c r="K120" s="206"/>
      <c r="L120" s="206"/>
      <c r="M120" s="206"/>
      <c r="N120" s="206"/>
      <c r="O120" s="206"/>
      <c r="P120" s="206"/>
      <c r="Q120" s="206"/>
      <c r="R120" s="206"/>
      <c r="S120" s="206"/>
      <c r="T120" s="206"/>
    </row>
    <row r="121" spans="1:20">
      <c r="A121" s="366">
        <v>117</v>
      </c>
      <c r="B121" s="586">
        <f t="shared" si="1"/>
        <v>117</v>
      </c>
      <c r="C121" s="87"/>
      <c r="D121" s="87"/>
      <c r="E121" s="275"/>
      <c r="F121" s="87"/>
      <c r="G121" s="105"/>
      <c r="H121" s="366"/>
      <c r="I121" s="206"/>
      <c r="J121" s="206"/>
      <c r="K121" s="206"/>
      <c r="L121" s="206"/>
      <c r="M121" s="206"/>
      <c r="N121" s="206"/>
      <c r="O121" s="206"/>
      <c r="P121" s="206"/>
      <c r="Q121" s="206"/>
      <c r="R121" s="206"/>
      <c r="S121" s="206"/>
      <c r="T121" s="206"/>
    </row>
    <row r="122" spans="1:20">
      <c r="A122" s="366">
        <v>118</v>
      </c>
      <c r="B122" s="586">
        <f t="shared" si="1"/>
        <v>118</v>
      </c>
      <c r="C122" s="87"/>
      <c r="D122" s="366"/>
      <c r="E122" s="277"/>
      <c r="F122" s="366"/>
      <c r="G122" s="105"/>
      <c r="H122" s="366"/>
      <c r="I122" s="206"/>
      <c r="J122" s="206"/>
      <c r="K122" s="206"/>
      <c r="L122" s="206"/>
      <c r="M122" s="206"/>
      <c r="N122" s="206"/>
      <c r="O122" s="206"/>
      <c r="P122" s="206"/>
      <c r="Q122" s="206"/>
      <c r="R122" s="206"/>
      <c r="S122" s="206"/>
      <c r="T122" s="206"/>
    </row>
    <row r="123" spans="1:20">
      <c r="A123" s="366">
        <v>119</v>
      </c>
      <c r="B123" s="586">
        <f t="shared" si="1"/>
        <v>119</v>
      </c>
      <c r="C123" s="87"/>
      <c r="D123" s="366"/>
      <c r="E123" s="277"/>
      <c r="F123" s="366"/>
      <c r="G123" s="366"/>
      <c r="H123" s="366"/>
      <c r="I123" s="206"/>
      <c r="J123" s="206"/>
      <c r="K123" s="206"/>
      <c r="L123" s="206"/>
      <c r="M123" s="206"/>
      <c r="N123" s="206"/>
      <c r="O123" s="206"/>
      <c r="P123" s="206"/>
      <c r="Q123" s="206"/>
      <c r="R123" s="206"/>
      <c r="S123" s="206"/>
      <c r="T123" s="206"/>
    </row>
    <row r="124" spans="1:20">
      <c r="A124" s="366">
        <v>120</v>
      </c>
      <c r="B124" s="586">
        <f t="shared" si="1"/>
        <v>120</v>
      </c>
      <c r="C124" s="87"/>
      <c r="D124" s="366"/>
      <c r="E124" s="277"/>
      <c r="F124" s="366"/>
      <c r="G124" s="105"/>
      <c r="H124" s="366"/>
      <c r="I124" s="206"/>
      <c r="J124" s="206"/>
      <c r="K124" s="206"/>
      <c r="L124" s="206"/>
      <c r="M124" s="206"/>
      <c r="N124" s="206"/>
      <c r="O124" s="206"/>
      <c r="P124" s="206"/>
      <c r="Q124" s="206"/>
      <c r="R124" s="206"/>
      <c r="S124" s="206"/>
      <c r="T124" s="206"/>
    </row>
    <row r="125" spans="1:20">
      <c r="A125" s="366">
        <v>121</v>
      </c>
      <c r="B125" s="366"/>
      <c r="C125" s="87"/>
      <c r="D125" s="366"/>
      <c r="E125" s="277"/>
      <c r="F125" s="366"/>
      <c r="G125" s="105"/>
      <c r="H125" s="366"/>
      <c r="I125" s="206"/>
      <c r="J125" s="206"/>
      <c r="K125" s="206"/>
      <c r="L125" s="206"/>
      <c r="M125" s="206"/>
      <c r="N125" s="206"/>
      <c r="O125" s="206"/>
      <c r="P125" s="206"/>
      <c r="Q125" s="206"/>
      <c r="R125" s="206"/>
      <c r="S125" s="206"/>
      <c r="T125" s="206"/>
    </row>
    <row r="126" spans="1:20">
      <c r="A126" s="366">
        <v>122</v>
      </c>
      <c r="B126" s="366"/>
      <c r="C126" s="87"/>
      <c r="D126" s="366"/>
      <c r="E126" s="277"/>
      <c r="F126" s="366"/>
      <c r="G126" s="105"/>
      <c r="H126" s="366"/>
      <c r="I126" s="206"/>
      <c r="J126" s="206"/>
      <c r="K126" s="206"/>
      <c r="L126" s="206"/>
      <c r="M126" s="206"/>
      <c r="N126" s="206"/>
      <c r="O126" s="206"/>
      <c r="P126" s="206"/>
      <c r="Q126" s="206"/>
      <c r="R126" s="206"/>
      <c r="S126" s="206"/>
      <c r="T126" s="206"/>
    </row>
    <row r="127" spans="1:20">
      <c r="A127" s="366">
        <v>123</v>
      </c>
      <c r="B127" s="366"/>
      <c r="C127" s="87"/>
      <c r="D127" s="366"/>
      <c r="E127" s="277"/>
      <c r="F127" s="366"/>
      <c r="G127" s="105"/>
      <c r="H127" s="366"/>
      <c r="I127" s="206"/>
      <c r="J127" s="206"/>
      <c r="K127" s="206"/>
      <c r="L127" s="206"/>
      <c r="M127" s="206"/>
      <c r="N127" s="206"/>
      <c r="O127" s="206"/>
      <c r="P127" s="206"/>
      <c r="Q127" s="206"/>
      <c r="R127" s="206"/>
      <c r="S127" s="206"/>
      <c r="T127" s="206"/>
    </row>
    <row r="128" spans="1:20">
      <c r="A128" s="366">
        <v>124</v>
      </c>
      <c r="B128" s="366"/>
      <c r="C128" s="87"/>
      <c r="D128" s="366"/>
      <c r="E128" s="277"/>
      <c r="F128" s="366"/>
      <c r="G128" s="105"/>
      <c r="H128" s="366"/>
      <c r="I128" s="206"/>
      <c r="J128" s="206"/>
      <c r="K128" s="206"/>
      <c r="L128" s="206"/>
      <c r="M128" s="206"/>
      <c r="N128" s="206"/>
      <c r="O128" s="206"/>
      <c r="P128" s="206"/>
      <c r="Q128" s="206"/>
      <c r="R128" s="206"/>
      <c r="S128" s="206"/>
      <c r="T128" s="206"/>
    </row>
    <row r="129" spans="1:20">
      <c r="A129" s="366">
        <v>125</v>
      </c>
      <c r="B129" s="366"/>
      <c r="C129" s="87"/>
      <c r="D129" s="366"/>
      <c r="E129" s="277"/>
      <c r="F129" s="366"/>
      <c r="G129" s="105"/>
      <c r="H129" s="366"/>
      <c r="I129" s="206"/>
      <c r="J129" s="206"/>
      <c r="K129" s="206"/>
      <c r="L129" s="206"/>
      <c r="M129" s="206"/>
      <c r="N129" s="206"/>
      <c r="O129" s="206"/>
      <c r="P129" s="206"/>
      <c r="Q129" s="206"/>
      <c r="R129" s="206"/>
      <c r="S129" s="206"/>
      <c r="T129" s="206"/>
    </row>
    <row r="130" spans="1:20">
      <c r="A130" s="366">
        <v>126</v>
      </c>
      <c r="B130" s="366"/>
      <c r="C130" s="87"/>
      <c r="D130" s="366"/>
      <c r="E130" s="277"/>
      <c r="F130" s="366"/>
      <c r="G130" s="105"/>
      <c r="H130" s="366"/>
      <c r="I130" s="206"/>
      <c r="J130" s="206"/>
      <c r="K130" s="206"/>
      <c r="L130" s="206"/>
      <c r="M130" s="206"/>
      <c r="N130" s="206"/>
      <c r="O130" s="206"/>
      <c r="P130" s="206"/>
      <c r="Q130" s="206"/>
      <c r="R130" s="206"/>
      <c r="S130" s="206"/>
      <c r="T130" s="206"/>
    </row>
    <row r="131" spans="1:20">
      <c r="A131" s="366">
        <v>127</v>
      </c>
      <c r="B131" s="366"/>
      <c r="C131" s="87"/>
      <c r="D131" s="366"/>
      <c r="E131" s="277"/>
      <c r="F131" s="366"/>
      <c r="G131" s="105"/>
      <c r="H131" s="366"/>
      <c r="I131" s="206"/>
      <c r="J131" s="206"/>
      <c r="K131" s="206"/>
      <c r="L131" s="206"/>
      <c r="M131" s="206"/>
      <c r="N131" s="206"/>
      <c r="O131" s="206"/>
      <c r="P131" s="206"/>
      <c r="Q131" s="206"/>
      <c r="R131" s="206"/>
      <c r="S131" s="206"/>
      <c r="T131" s="206"/>
    </row>
    <row r="132" spans="1:20">
      <c r="A132" s="366">
        <v>128</v>
      </c>
      <c r="B132" s="366"/>
      <c r="C132" s="87"/>
      <c r="D132" s="366"/>
      <c r="E132" s="277"/>
      <c r="F132" s="105"/>
      <c r="G132" s="105"/>
      <c r="H132" s="366"/>
      <c r="I132" s="206"/>
      <c r="J132" s="206"/>
      <c r="K132" s="206"/>
      <c r="L132" s="206"/>
      <c r="M132" s="206"/>
      <c r="N132" s="206"/>
      <c r="O132" s="206"/>
      <c r="P132" s="206"/>
      <c r="Q132" s="206"/>
      <c r="R132" s="206"/>
      <c r="S132" s="206"/>
      <c r="T132" s="206"/>
    </row>
    <row r="133" spans="1:20">
      <c r="A133" s="366">
        <v>129</v>
      </c>
      <c r="B133" s="366"/>
      <c r="C133" s="87"/>
      <c r="D133" s="366"/>
      <c r="E133" s="277"/>
      <c r="F133" s="105"/>
      <c r="G133" s="105"/>
      <c r="H133" s="366"/>
      <c r="I133" s="206"/>
      <c r="J133" s="206"/>
      <c r="K133" s="206"/>
      <c r="L133" s="206"/>
      <c r="M133" s="206"/>
      <c r="N133" s="206"/>
      <c r="O133" s="206"/>
      <c r="P133" s="206"/>
      <c r="Q133" s="206"/>
      <c r="R133" s="206"/>
      <c r="S133" s="206"/>
      <c r="T133" s="206"/>
    </row>
    <row r="134" spans="1:20">
      <c r="A134" s="366">
        <v>130</v>
      </c>
      <c r="B134" s="366"/>
      <c r="C134" s="87"/>
      <c r="D134" s="366"/>
      <c r="E134" s="277"/>
      <c r="F134" s="105"/>
      <c r="G134" s="105"/>
      <c r="H134" s="366"/>
      <c r="I134" s="206"/>
      <c r="J134" s="206"/>
      <c r="K134" s="206"/>
      <c r="L134" s="206"/>
      <c r="M134" s="206"/>
      <c r="N134" s="206"/>
      <c r="O134" s="206"/>
      <c r="P134" s="206"/>
      <c r="Q134" s="206"/>
      <c r="R134" s="206"/>
      <c r="S134" s="206"/>
      <c r="T134" s="206"/>
    </row>
    <row r="135" spans="1:20">
      <c r="A135" s="366">
        <v>131</v>
      </c>
      <c r="B135" s="366"/>
      <c r="C135" s="87"/>
      <c r="D135" s="366"/>
      <c r="E135" s="277"/>
      <c r="F135" s="366"/>
      <c r="G135" s="105"/>
      <c r="H135" s="366"/>
      <c r="I135" s="206"/>
      <c r="J135" s="206"/>
      <c r="K135" s="206"/>
      <c r="L135" s="206"/>
      <c r="M135" s="206"/>
      <c r="N135" s="206"/>
      <c r="O135" s="206"/>
      <c r="P135" s="206"/>
      <c r="Q135" s="206"/>
      <c r="R135" s="206"/>
      <c r="S135" s="206"/>
      <c r="T135" s="206"/>
    </row>
    <row r="136" spans="1:20">
      <c r="A136" s="366">
        <v>132</v>
      </c>
      <c r="B136" s="366"/>
      <c r="C136" s="87"/>
      <c r="D136" s="366"/>
      <c r="E136" s="277"/>
      <c r="F136" s="366"/>
      <c r="G136" s="105"/>
      <c r="H136" s="366"/>
      <c r="I136" s="206"/>
      <c r="J136" s="206"/>
      <c r="K136" s="206"/>
      <c r="L136" s="206"/>
      <c r="M136" s="206"/>
      <c r="N136" s="206"/>
      <c r="O136" s="206"/>
      <c r="P136" s="206"/>
      <c r="Q136" s="206"/>
      <c r="R136" s="206"/>
      <c r="S136" s="206"/>
      <c r="T136" s="206"/>
    </row>
    <row r="137" spans="1:20">
      <c r="A137" s="366">
        <v>133</v>
      </c>
      <c r="B137" s="366"/>
      <c r="C137" s="87"/>
      <c r="D137" s="366"/>
      <c r="E137" s="277"/>
      <c r="F137" s="366"/>
      <c r="G137" s="105"/>
      <c r="H137" s="366"/>
      <c r="I137" s="206"/>
      <c r="J137" s="206"/>
      <c r="K137" s="206"/>
      <c r="L137" s="206"/>
      <c r="M137" s="206"/>
      <c r="N137" s="206"/>
      <c r="O137" s="206"/>
      <c r="P137" s="206"/>
      <c r="Q137" s="206"/>
      <c r="R137" s="206"/>
      <c r="S137" s="206"/>
      <c r="T137" s="206"/>
    </row>
    <row r="138" spans="1:20">
      <c r="A138" s="366">
        <v>134</v>
      </c>
      <c r="B138" s="366"/>
      <c r="C138" s="87"/>
      <c r="D138" s="366"/>
      <c r="E138" s="277"/>
      <c r="F138" s="366"/>
      <c r="G138" s="105"/>
      <c r="H138" s="366"/>
      <c r="I138" s="206"/>
      <c r="J138" s="206"/>
      <c r="K138" s="206"/>
      <c r="L138" s="206"/>
      <c r="M138" s="206"/>
      <c r="N138" s="206"/>
      <c r="O138" s="206"/>
      <c r="P138" s="206"/>
      <c r="Q138" s="206"/>
      <c r="R138" s="206"/>
      <c r="S138" s="206"/>
      <c r="T138" s="206"/>
    </row>
    <row r="139" spans="1:20">
      <c r="A139" s="366">
        <v>135</v>
      </c>
      <c r="B139" s="366"/>
      <c r="C139" s="87"/>
      <c r="D139" s="366"/>
      <c r="E139" s="277"/>
      <c r="F139" s="366"/>
      <c r="G139" s="105"/>
      <c r="H139" s="366"/>
      <c r="I139" s="206"/>
      <c r="J139" s="206"/>
      <c r="K139" s="206"/>
      <c r="L139" s="206"/>
      <c r="M139" s="206"/>
      <c r="N139" s="206"/>
      <c r="O139" s="206"/>
      <c r="P139" s="206"/>
      <c r="Q139" s="206"/>
      <c r="R139" s="206"/>
      <c r="S139" s="206"/>
      <c r="T139" s="206"/>
    </row>
    <row r="140" spans="1:20">
      <c r="A140" s="366">
        <v>136</v>
      </c>
      <c r="B140" s="366"/>
      <c r="C140" s="87"/>
      <c r="D140" s="366"/>
      <c r="E140" s="277"/>
      <c r="F140" s="366"/>
      <c r="G140" s="105"/>
      <c r="H140" s="366"/>
      <c r="I140" s="206"/>
      <c r="J140" s="206"/>
      <c r="K140" s="206"/>
      <c r="L140" s="206"/>
      <c r="M140" s="206"/>
      <c r="N140" s="206"/>
      <c r="O140" s="206"/>
      <c r="P140" s="206"/>
      <c r="Q140" s="206"/>
      <c r="R140" s="206"/>
      <c r="S140" s="206"/>
      <c r="T140" s="206"/>
    </row>
    <row r="141" spans="1:20">
      <c r="A141" s="366">
        <v>137</v>
      </c>
      <c r="B141" s="366"/>
      <c r="C141" s="87"/>
      <c r="D141" s="366"/>
      <c r="E141" s="277"/>
      <c r="F141" s="366"/>
      <c r="G141" s="105"/>
      <c r="H141" s="366"/>
      <c r="I141" s="206"/>
      <c r="J141" s="206"/>
      <c r="K141" s="206"/>
      <c r="L141" s="206"/>
      <c r="M141" s="206"/>
      <c r="N141" s="206"/>
      <c r="O141" s="206"/>
      <c r="P141" s="206"/>
      <c r="Q141" s="206"/>
      <c r="R141" s="206"/>
      <c r="S141" s="206"/>
      <c r="T141" s="206"/>
    </row>
    <row r="142" spans="1:20">
      <c r="A142" s="366">
        <v>138</v>
      </c>
      <c r="B142" s="366"/>
      <c r="C142" s="87"/>
      <c r="D142" s="366"/>
      <c r="E142" s="277"/>
      <c r="F142" s="105"/>
      <c r="G142" s="105"/>
      <c r="H142" s="366"/>
      <c r="I142" s="206"/>
      <c r="J142" s="206"/>
      <c r="K142" s="206"/>
      <c r="L142" s="206"/>
      <c r="M142" s="206"/>
      <c r="N142" s="206"/>
      <c r="O142" s="206"/>
      <c r="P142" s="206"/>
      <c r="Q142" s="206"/>
      <c r="R142" s="206"/>
      <c r="S142" s="206"/>
      <c r="T142" s="206"/>
    </row>
    <row r="143" spans="1:20">
      <c r="A143" s="366">
        <v>139</v>
      </c>
      <c r="B143" s="366"/>
      <c r="C143" s="105"/>
      <c r="D143" s="366"/>
      <c r="E143" s="277"/>
      <c r="F143" s="366"/>
      <c r="G143" s="105"/>
      <c r="H143" s="366"/>
      <c r="I143" s="206"/>
      <c r="J143" s="206"/>
      <c r="K143" s="206"/>
      <c r="L143" s="206"/>
      <c r="M143" s="206"/>
      <c r="N143" s="206"/>
      <c r="O143" s="206"/>
      <c r="P143" s="206"/>
      <c r="Q143" s="206"/>
      <c r="R143" s="206"/>
      <c r="S143" s="206"/>
      <c r="T143" s="206"/>
    </row>
    <row r="144" spans="1:20">
      <c r="A144" s="366">
        <v>140</v>
      </c>
      <c r="B144" s="366"/>
      <c r="C144" s="105"/>
      <c r="D144" s="366"/>
      <c r="E144" s="277"/>
      <c r="F144" s="105"/>
      <c r="G144" s="105"/>
      <c r="H144" s="366"/>
      <c r="I144" s="206"/>
      <c r="J144" s="206"/>
      <c r="K144" s="206"/>
      <c r="L144" s="206"/>
      <c r="M144" s="206"/>
      <c r="N144" s="206"/>
      <c r="O144" s="206"/>
      <c r="P144" s="206"/>
      <c r="Q144" s="206"/>
      <c r="R144" s="206"/>
      <c r="S144" s="206"/>
      <c r="T144" s="206"/>
    </row>
    <row r="145" spans="1:20">
      <c r="A145" s="366">
        <v>141</v>
      </c>
      <c r="B145" s="366"/>
      <c r="C145" s="105"/>
      <c r="D145" s="366"/>
      <c r="E145" s="277"/>
      <c r="F145" s="366"/>
      <c r="G145" s="105"/>
      <c r="H145" s="366"/>
      <c r="I145" s="206"/>
      <c r="J145" s="206"/>
      <c r="K145" s="206"/>
      <c r="L145" s="206"/>
      <c r="M145" s="206"/>
      <c r="N145" s="206"/>
      <c r="O145" s="206"/>
      <c r="P145" s="206"/>
      <c r="Q145" s="206"/>
      <c r="R145" s="206"/>
      <c r="S145" s="206"/>
      <c r="T145" s="206"/>
    </row>
    <row r="146" spans="1:20">
      <c r="A146" s="366">
        <v>142</v>
      </c>
      <c r="B146" s="366"/>
      <c r="C146" s="105"/>
      <c r="D146" s="366"/>
      <c r="E146" s="277"/>
      <c r="F146" s="366"/>
      <c r="G146" s="105"/>
      <c r="H146" s="366"/>
      <c r="I146" s="206"/>
      <c r="J146" s="206"/>
      <c r="K146" s="206"/>
      <c r="L146" s="206"/>
      <c r="M146" s="206"/>
      <c r="N146" s="206"/>
      <c r="O146" s="206"/>
      <c r="P146" s="206"/>
      <c r="Q146" s="206"/>
      <c r="R146" s="206"/>
      <c r="S146" s="206"/>
      <c r="T146" s="206"/>
    </row>
    <row r="147" spans="1:20">
      <c r="A147" s="366">
        <v>143</v>
      </c>
      <c r="B147" s="366"/>
      <c r="C147" s="105"/>
      <c r="D147" s="366"/>
      <c r="E147" s="277"/>
      <c r="F147" s="366"/>
      <c r="G147" s="105"/>
      <c r="H147" s="366"/>
      <c r="I147" s="206"/>
      <c r="J147" s="206"/>
      <c r="K147" s="206"/>
      <c r="L147" s="206"/>
      <c r="M147" s="206"/>
      <c r="N147" s="206"/>
      <c r="O147" s="206"/>
      <c r="P147" s="206"/>
      <c r="Q147" s="206"/>
      <c r="R147" s="206"/>
      <c r="S147" s="206"/>
      <c r="T147" s="206"/>
    </row>
    <row r="148" spans="1:20">
      <c r="A148" s="366">
        <v>144</v>
      </c>
      <c r="B148" s="366"/>
      <c r="C148" s="105"/>
      <c r="D148" s="366"/>
      <c r="E148" s="277"/>
      <c r="F148" s="366"/>
      <c r="G148" s="105"/>
      <c r="H148" s="366"/>
      <c r="I148" s="206"/>
      <c r="J148" s="206"/>
      <c r="K148" s="206"/>
      <c r="L148" s="206"/>
      <c r="M148" s="206"/>
      <c r="N148" s="206"/>
      <c r="O148" s="206"/>
      <c r="P148" s="206"/>
      <c r="Q148" s="206"/>
      <c r="R148" s="206"/>
      <c r="S148" s="206"/>
      <c r="T148" s="206"/>
    </row>
    <row r="149" spans="1:20">
      <c r="A149" s="366">
        <v>145</v>
      </c>
      <c r="B149" s="366"/>
      <c r="C149" s="105"/>
      <c r="D149" s="366"/>
      <c r="E149" s="277"/>
      <c r="F149" s="366"/>
      <c r="G149" s="105"/>
      <c r="H149" s="366"/>
      <c r="I149" s="206"/>
      <c r="J149" s="206"/>
      <c r="K149" s="206"/>
      <c r="L149" s="206"/>
      <c r="M149" s="206"/>
      <c r="N149" s="206"/>
      <c r="O149" s="206"/>
      <c r="P149" s="206"/>
      <c r="Q149" s="206"/>
      <c r="R149" s="206"/>
      <c r="S149" s="206"/>
      <c r="T149" s="206"/>
    </row>
    <row r="150" spans="1:20">
      <c r="A150" s="366">
        <v>146</v>
      </c>
      <c r="B150" s="366"/>
      <c r="C150" s="105"/>
      <c r="D150" s="366"/>
      <c r="E150" s="277"/>
      <c r="F150" s="366"/>
      <c r="G150" s="105"/>
      <c r="H150" s="366"/>
      <c r="I150" s="206"/>
      <c r="J150" s="206"/>
      <c r="K150" s="206"/>
      <c r="L150" s="206"/>
      <c r="M150" s="206"/>
      <c r="N150" s="206"/>
      <c r="O150" s="206"/>
      <c r="P150" s="206"/>
      <c r="Q150" s="206"/>
      <c r="R150" s="206"/>
      <c r="S150" s="206"/>
      <c r="T150" s="206"/>
    </row>
    <row r="151" spans="1:20">
      <c r="A151" s="366">
        <v>147</v>
      </c>
      <c r="B151" s="366"/>
      <c r="C151" s="105"/>
      <c r="D151" s="366"/>
      <c r="E151" s="277"/>
      <c r="F151" s="366"/>
      <c r="G151" s="105"/>
      <c r="H151" s="366"/>
      <c r="I151" s="206"/>
      <c r="J151" s="206"/>
      <c r="K151" s="206"/>
      <c r="L151" s="206"/>
      <c r="M151" s="206"/>
      <c r="N151" s="206"/>
      <c r="O151" s="206"/>
      <c r="P151" s="206"/>
      <c r="Q151" s="206"/>
      <c r="R151" s="206"/>
      <c r="S151" s="206"/>
      <c r="T151" s="206"/>
    </row>
    <row r="152" spans="1:20">
      <c r="A152" s="366">
        <v>148</v>
      </c>
      <c r="B152" s="366"/>
      <c r="C152" s="105"/>
      <c r="D152" s="366"/>
      <c r="E152" s="277"/>
      <c r="F152" s="366"/>
      <c r="G152" s="105"/>
      <c r="H152" s="366"/>
      <c r="I152" s="206"/>
      <c r="J152" s="206"/>
      <c r="K152" s="206"/>
      <c r="L152" s="206"/>
      <c r="M152" s="206"/>
      <c r="N152" s="206"/>
      <c r="O152" s="206"/>
      <c r="P152" s="206"/>
      <c r="Q152" s="206"/>
      <c r="R152" s="206"/>
      <c r="S152" s="206"/>
      <c r="T152" s="206"/>
    </row>
    <row r="153" spans="1:20">
      <c r="A153" s="366">
        <v>149</v>
      </c>
      <c r="B153" s="366"/>
      <c r="C153" s="105"/>
      <c r="D153" s="366"/>
      <c r="E153" s="277"/>
      <c r="F153" s="366"/>
      <c r="G153" s="105"/>
      <c r="H153" s="366"/>
      <c r="I153" s="206"/>
      <c r="J153" s="206"/>
      <c r="K153" s="206"/>
      <c r="L153" s="206"/>
      <c r="M153" s="206"/>
      <c r="N153" s="206"/>
      <c r="O153" s="206"/>
      <c r="P153" s="206"/>
      <c r="Q153" s="206"/>
      <c r="R153" s="206"/>
      <c r="S153" s="206"/>
      <c r="T153" s="206"/>
    </row>
    <row r="154" spans="1:20">
      <c r="A154" s="366">
        <v>150</v>
      </c>
      <c r="B154" s="366"/>
      <c r="C154" s="105"/>
      <c r="D154" s="366"/>
      <c r="E154" s="277"/>
      <c r="F154" s="366"/>
      <c r="G154" s="105"/>
      <c r="H154" s="366"/>
      <c r="I154" s="206"/>
      <c r="J154" s="206"/>
      <c r="K154" s="206"/>
      <c r="L154" s="206"/>
      <c r="M154" s="206"/>
      <c r="N154" s="206"/>
      <c r="O154" s="206"/>
      <c r="P154" s="206"/>
      <c r="Q154" s="206"/>
      <c r="R154" s="206"/>
      <c r="S154" s="206"/>
      <c r="T154" s="206"/>
    </row>
    <row r="155" spans="1:20">
      <c r="A155" s="366">
        <v>151</v>
      </c>
      <c r="B155" s="366"/>
      <c r="C155" s="105"/>
      <c r="D155" s="366"/>
      <c r="E155" s="277"/>
      <c r="F155" s="366"/>
      <c r="G155" s="105"/>
      <c r="H155" s="366"/>
      <c r="I155" s="206"/>
      <c r="J155" s="206"/>
      <c r="K155" s="206"/>
      <c r="L155" s="206"/>
      <c r="M155" s="206"/>
      <c r="N155" s="206"/>
      <c r="O155" s="206"/>
      <c r="P155" s="206"/>
      <c r="Q155" s="206"/>
      <c r="R155" s="206"/>
      <c r="S155" s="206"/>
      <c r="T155" s="206"/>
    </row>
    <row r="156" spans="1:20">
      <c r="A156" s="366">
        <v>152</v>
      </c>
      <c r="B156" s="366"/>
      <c r="C156" s="105"/>
      <c r="D156" s="366"/>
      <c r="E156" s="277"/>
      <c r="F156" s="366"/>
      <c r="G156" s="105"/>
      <c r="H156" s="366"/>
      <c r="I156" s="206"/>
      <c r="J156" s="206"/>
      <c r="K156" s="206"/>
      <c r="L156" s="206"/>
      <c r="M156" s="206"/>
      <c r="N156" s="206"/>
      <c r="O156" s="206"/>
      <c r="P156" s="206"/>
      <c r="Q156" s="206"/>
      <c r="R156" s="206"/>
      <c r="S156" s="206"/>
      <c r="T156" s="206"/>
    </row>
    <row r="157" spans="1:20">
      <c r="A157" s="366">
        <v>153</v>
      </c>
      <c r="B157" s="366"/>
      <c r="C157" s="105"/>
      <c r="D157" s="366"/>
      <c r="E157" s="277"/>
      <c r="F157" s="366"/>
      <c r="G157" s="105"/>
      <c r="H157" s="366"/>
      <c r="I157" s="206"/>
      <c r="J157" s="206"/>
      <c r="K157" s="206"/>
      <c r="L157" s="206"/>
      <c r="M157" s="206"/>
      <c r="N157" s="206"/>
      <c r="O157" s="206"/>
      <c r="P157" s="206"/>
      <c r="Q157" s="206"/>
      <c r="R157" s="206"/>
      <c r="S157" s="206"/>
      <c r="T157" s="206"/>
    </row>
    <row r="158" spans="1:20">
      <c r="A158" s="366">
        <v>154</v>
      </c>
      <c r="B158" s="366"/>
      <c r="C158" s="105"/>
      <c r="D158" s="366"/>
      <c r="E158" s="277"/>
      <c r="F158" s="366"/>
      <c r="G158" s="105"/>
      <c r="H158" s="366"/>
      <c r="I158" s="206"/>
      <c r="J158" s="206"/>
      <c r="K158" s="206"/>
      <c r="L158" s="206"/>
      <c r="M158" s="206"/>
      <c r="N158" s="206"/>
      <c r="O158" s="206"/>
      <c r="P158" s="206"/>
      <c r="Q158" s="206"/>
      <c r="R158" s="206"/>
      <c r="S158" s="206"/>
      <c r="T158" s="206"/>
    </row>
    <row r="159" spans="1:20">
      <c r="A159" s="366">
        <v>155</v>
      </c>
      <c r="B159" s="366"/>
      <c r="C159" s="105"/>
      <c r="D159" s="366"/>
      <c r="E159" s="277"/>
      <c r="F159" s="366"/>
      <c r="G159" s="105"/>
      <c r="H159" s="366"/>
      <c r="I159" s="206"/>
      <c r="J159" s="206"/>
      <c r="K159" s="206"/>
      <c r="L159" s="206"/>
      <c r="M159" s="206"/>
      <c r="N159" s="206"/>
      <c r="O159" s="206"/>
      <c r="P159" s="206"/>
      <c r="Q159" s="206"/>
      <c r="R159" s="206"/>
      <c r="S159" s="206"/>
      <c r="T159" s="206"/>
    </row>
    <row r="160" spans="1:20">
      <c r="A160" s="366">
        <v>156</v>
      </c>
      <c r="B160" s="366"/>
      <c r="C160" s="105"/>
      <c r="D160" s="366"/>
      <c r="E160" s="277"/>
      <c r="F160" s="366"/>
      <c r="G160" s="105"/>
      <c r="H160" s="366"/>
      <c r="I160" s="206"/>
      <c r="J160" s="206"/>
      <c r="K160" s="206"/>
      <c r="L160" s="206"/>
      <c r="M160" s="206"/>
      <c r="N160" s="206"/>
      <c r="O160" s="206"/>
      <c r="P160" s="206"/>
      <c r="Q160" s="206"/>
      <c r="R160" s="206"/>
      <c r="S160" s="206"/>
      <c r="T160" s="206"/>
    </row>
    <row r="161" spans="1:20">
      <c r="A161" s="366">
        <v>157</v>
      </c>
      <c r="B161" s="366"/>
      <c r="C161" s="105"/>
      <c r="D161" s="366"/>
      <c r="E161" s="277"/>
      <c r="F161" s="366"/>
      <c r="G161" s="105"/>
      <c r="H161" s="366"/>
      <c r="I161" s="206"/>
      <c r="J161" s="206"/>
      <c r="K161" s="206"/>
      <c r="L161" s="206"/>
      <c r="M161" s="206"/>
      <c r="N161" s="206"/>
      <c r="O161" s="206"/>
      <c r="P161" s="206"/>
      <c r="Q161" s="206"/>
      <c r="R161" s="206"/>
      <c r="S161" s="206"/>
      <c r="T161" s="206"/>
    </row>
    <row r="162" spans="1:20">
      <c r="A162" s="366">
        <v>158</v>
      </c>
      <c r="B162" s="366"/>
      <c r="C162" s="105"/>
      <c r="D162" s="366"/>
      <c r="E162" s="277"/>
      <c r="F162" s="366"/>
      <c r="G162" s="105"/>
      <c r="H162" s="366"/>
      <c r="I162" s="206"/>
      <c r="J162" s="206"/>
      <c r="K162" s="206"/>
      <c r="L162" s="206"/>
      <c r="M162" s="206"/>
      <c r="N162" s="206"/>
      <c r="O162" s="206"/>
      <c r="P162" s="206"/>
      <c r="Q162" s="206"/>
      <c r="R162" s="206"/>
      <c r="S162" s="206"/>
      <c r="T162" s="206"/>
    </row>
    <row r="163" spans="1:20">
      <c r="A163" s="366">
        <v>159</v>
      </c>
      <c r="B163" s="366"/>
      <c r="C163" s="105"/>
      <c r="D163" s="366"/>
      <c r="E163" s="277"/>
      <c r="F163" s="366"/>
      <c r="G163" s="105"/>
      <c r="H163" s="366"/>
      <c r="I163" s="206"/>
      <c r="J163" s="206"/>
      <c r="K163" s="206"/>
      <c r="L163" s="206"/>
      <c r="M163" s="206"/>
      <c r="N163" s="206"/>
      <c r="O163" s="206"/>
      <c r="P163" s="206"/>
      <c r="Q163" s="206"/>
      <c r="R163" s="206"/>
      <c r="S163" s="206"/>
      <c r="T163" s="206"/>
    </row>
    <row r="164" spans="1:20">
      <c r="A164" s="366">
        <v>160</v>
      </c>
      <c r="B164" s="366"/>
      <c r="C164" s="105"/>
      <c r="D164" s="366"/>
      <c r="E164" s="277"/>
      <c r="F164" s="366"/>
      <c r="G164" s="87"/>
      <c r="H164" s="366"/>
      <c r="I164" s="206"/>
      <c r="J164" s="206"/>
      <c r="K164" s="206"/>
      <c r="L164" s="206"/>
      <c r="M164" s="206"/>
      <c r="N164" s="206"/>
      <c r="O164" s="206"/>
      <c r="P164" s="206"/>
      <c r="Q164" s="206"/>
      <c r="R164" s="206"/>
      <c r="S164" s="206"/>
      <c r="T164" s="206"/>
    </row>
    <row r="165" spans="1:20">
      <c r="A165" s="366">
        <v>161</v>
      </c>
      <c r="B165" s="366"/>
      <c r="C165" s="105"/>
      <c r="D165" s="366"/>
      <c r="E165" s="277"/>
      <c r="F165" s="366"/>
      <c r="G165" s="105"/>
      <c r="H165" s="366"/>
      <c r="I165" s="206"/>
      <c r="J165" s="206"/>
      <c r="K165" s="206"/>
      <c r="L165" s="206"/>
      <c r="M165" s="206"/>
      <c r="N165" s="206"/>
      <c r="O165" s="206"/>
      <c r="P165" s="206"/>
      <c r="Q165" s="206"/>
      <c r="R165" s="206"/>
      <c r="S165" s="206"/>
      <c r="T165" s="206"/>
    </row>
    <row r="166" spans="1:20">
      <c r="A166" s="366">
        <v>162</v>
      </c>
      <c r="B166" s="366"/>
      <c r="C166" s="105"/>
      <c r="D166" s="366"/>
      <c r="E166" s="277"/>
      <c r="F166" s="366"/>
      <c r="G166" s="105"/>
      <c r="H166" s="366"/>
      <c r="I166" s="206"/>
      <c r="J166" s="206"/>
      <c r="K166" s="206"/>
      <c r="L166" s="206"/>
      <c r="M166" s="206"/>
      <c r="N166" s="206"/>
      <c r="O166" s="206"/>
      <c r="P166" s="206"/>
      <c r="Q166" s="206"/>
      <c r="R166" s="206"/>
      <c r="S166" s="206"/>
      <c r="T166" s="206"/>
    </row>
    <row r="167" spans="1:20">
      <c r="A167" s="366">
        <v>163</v>
      </c>
      <c r="B167" s="366"/>
      <c r="C167" s="105"/>
      <c r="D167" s="366"/>
      <c r="E167" s="277"/>
      <c r="F167" s="366"/>
      <c r="G167" s="366"/>
      <c r="H167" s="366"/>
      <c r="I167" s="206"/>
      <c r="J167" s="206"/>
      <c r="K167" s="206"/>
      <c r="L167" s="206"/>
      <c r="M167" s="206"/>
      <c r="N167" s="206"/>
      <c r="O167" s="206"/>
      <c r="P167" s="206"/>
      <c r="Q167" s="206"/>
      <c r="R167" s="206"/>
      <c r="S167" s="206"/>
      <c r="T167" s="206"/>
    </row>
    <row r="168" spans="1:20">
      <c r="A168" s="366">
        <v>164</v>
      </c>
      <c r="B168" s="366"/>
      <c r="C168" s="105"/>
      <c r="D168" s="366"/>
      <c r="E168" s="277"/>
      <c r="F168" s="366"/>
      <c r="G168" s="105"/>
      <c r="H168" s="366"/>
      <c r="I168" s="206"/>
      <c r="J168" s="206"/>
      <c r="K168" s="206"/>
      <c r="L168" s="206"/>
      <c r="M168" s="206"/>
      <c r="N168" s="206"/>
      <c r="O168" s="206"/>
      <c r="P168" s="206"/>
      <c r="Q168" s="206"/>
      <c r="R168" s="206"/>
      <c r="S168" s="206"/>
      <c r="T168" s="206"/>
    </row>
    <row r="169" spans="1:20">
      <c r="A169" s="366">
        <v>165</v>
      </c>
      <c r="B169" s="366"/>
      <c r="C169" s="105"/>
      <c r="D169" s="366"/>
      <c r="E169" s="277"/>
      <c r="F169" s="105"/>
      <c r="G169" s="105"/>
      <c r="H169" s="366"/>
      <c r="I169" s="206"/>
      <c r="J169" s="206"/>
      <c r="K169" s="206"/>
      <c r="L169" s="206"/>
      <c r="M169" s="206"/>
      <c r="N169" s="206"/>
      <c r="O169" s="206"/>
      <c r="P169" s="206"/>
      <c r="Q169" s="206"/>
      <c r="R169" s="206"/>
      <c r="S169" s="206"/>
      <c r="T169" s="206"/>
    </row>
    <row r="170" spans="1:20">
      <c r="A170" s="366">
        <v>166</v>
      </c>
      <c r="B170" s="366"/>
      <c r="C170" s="105"/>
      <c r="D170" s="366"/>
      <c r="E170" s="277"/>
      <c r="F170" s="366"/>
      <c r="G170" s="105"/>
      <c r="H170" s="366"/>
      <c r="I170" s="206"/>
      <c r="J170" s="206"/>
      <c r="K170" s="206"/>
      <c r="L170" s="206"/>
      <c r="M170" s="206"/>
      <c r="N170" s="206"/>
      <c r="O170" s="206"/>
      <c r="P170" s="206"/>
      <c r="Q170" s="206"/>
      <c r="R170" s="206"/>
      <c r="S170" s="206"/>
      <c r="T170" s="206"/>
    </row>
    <row r="171" spans="1:20">
      <c r="A171" s="366">
        <v>167</v>
      </c>
      <c r="B171" s="366"/>
      <c r="C171" s="105"/>
      <c r="D171" s="366"/>
      <c r="E171" s="277"/>
      <c r="F171" s="366"/>
      <c r="G171" s="105"/>
      <c r="H171" s="366"/>
      <c r="I171" s="206"/>
      <c r="J171" s="206"/>
      <c r="K171" s="206"/>
      <c r="L171" s="206"/>
      <c r="M171" s="206"/>
      <c r="N171" s="206"/>
      <c r="O171" s="206"/>
      <c r="P171" s="206"/>
      <c r="Q171" s="206"/>
      <c r="R171" s="206"/>
      <c r="S171" s="206"/>
      <c r="T171" s="206"/>
    </row>
    <row r="172" spans="1:20">
      <c r="A172" s="366">
        <v>168</v>
      </c>
      <c r="B172" s="366"/>
      <c r="C172" s="105"/>
      <c r="D172" s="366"/>
      <c r="E172" s="277"/>
      <c r="F172" s="366"/>
      <c r="G172" s="105"/>
      <c r="H172" s="366"/>
      <c r="I172" s="206"/>
      <c r="J172" s="206"/>
      <c r="K172" s="206"/>
      <c r="L172" s="206"/>
      <c r="M172" s="206"/>
      <c r="N172" s="206"/>
      <c r="O172" s="206"/>
      <c r="P172" s="206"/>
      <c r="Q172" s="206"/>
      <c r="R172" s="206"/>
      <c r="S172" s="206"/>
      <c r="T172" s="206"/>
    </row>
    <row r="173" spans="1:20">
      <c r="A173" s="366">
        <v>169</v>
      </c>
      <c r="B173" s="366"/>
      <c r="C173" s="105"/>
      <c r="D173" s="366"/>
      <c r="E173" s="277"/>
      <c r="F173" s="366"/>
      <c r="G173" s="105"/>
      <c r="H173" s="366"/>
      <c r="I173" s="206"/>
      <c r="J173" s="206"/>
      <c r="K173" s="206"/>
      <c r="L173" s="206"/>
      <c r="M173" s="206"/>
      <c r="N173" s="206"/>
      <c r="O173" s="206"/>
      <c r="P173" s="206"/>
      <c r="Q173" s="206"/>
      <c r="R173" s="206"/>
      <c r="S173" s="206"/>
      <c r="T173" s="206"/>
    </row>
    <row r="174" spans="1:20">
      <c r="A174" s="366">
        <v>170</v>
      </c>
      <c r="B174" s="366"/>
      <c r="C174" s="105"/>
      <c r="D174" s="366"/>
      <c r="E174" s="277"/>
      <c r="F174" s="366"/>
      <c r="G174" s="105"/>
      <c r="H174" s="366"/>
      <c r="I174" s="206"/>
      <c r="J174" s="206"/>
      <c r="K174" s="206"/>
      <c r="L174" s="206"/>
      <c r="M174" s="206"/>
      <c r="N174" s="206"/>
      <c r="O174" s="206"/>
      <c r="P174" s="206"/>
      <c r="Q174" s="206"/>
      <c r="R174" s="206"/>
      <c r="S174" s="206"/>
      <c r="T174" s="206"/>
    </row>
    <row r="175" spans="1:20">
      <c r="A175" s="366">
        <v>171</v>
      </c>
      <c r="B175" s="366"/>
      <c r="C175" s="105"/>
      <c r="D175" s="366"/>
      <c r="E175" s="277"/>
      <c r="F175" s="105"/>
      <c r="G175" s="105"/>
      <c r="H175" s="366"/>
      <c r="I175" s="206"/>
      <c r="J175" s="206"/>
      <c r="K175" s="206"/>
      <c r="L175" s="206"/>
      <c r="M175" s="206"/>
      <c r="N175" s="206"/>
      <c r="O175" s="206"/>
      <c r="P175" s="206"/>
      <c r="Q175" s="206"/>
      <c r="R175" s="206"/>
      <c r="S175" s="206"/>
      <c r="T175" s="206"/>
    </row>
    <row r="176" spans="1:20">
      <c r="A176" s="366">
        <v>172</v>
      </c>
      <c r="B176" s="366"/>
      <c r="C176" s="105"/>
      <c r="D176" s="366"/>
      <c r="E176" s="277"/>
      <c r="F176" s="105"/>
      <c r="G176" s="105"/>
      <c r="H176" s="366"/>
      <c r="I176" s="206"/>
      <c r="J176" s="206"/>
      <c r="K176" s="206"/>
      <c r="L176" s="206"/>
      <c r="M176" s="206"/>
      <c r="N176" s="206"/>
      <c r="O176" s="206"/>
      <c r="P176" s="206"/>
      <c r="Q176" s="206"/>
      <c r="R176" s="206"/>
      <c r="S176" s="206"/>
      <c r="T176" s="206"/>
    </row>
    <row r="177" spans="1:20">
      <c r="A177" s="366">
        <v>173</v>
      </c>
      <c r="B177" s="366"/>
      <c r="C177" s="105"/>
      <c r="D177" s="366"/>
      <c r="E177" s="277"/>
      <c r="F177" s="366"/>
      <c r="G177" s="105"/>
      <c r="H177" s="366"/>
      <c r="I177" s="206"/>
      <c r="J177" s="206"/>
      <c r="K177" s="206"/>
      <c r="L177" s="206"/>
      <c r="M177" s="206"/>
      <c r="N177" s="206"/>
      <c r="O177" s="206"/>
      <c r="P177" s="206"/>
      <c r="Q177" s="206"/>
      <c r="R177" s="206"/>
      <c r="S177" s="206"/>
      <c r="T177" s="206"/>
    </row>
    <row r="178" spans="1:20">
      <c r="A178" s="366">
        <v>174</v>
      </c>
      <c r="B178" s="366"/>
      <c r="C178" s="105"/>
      <c r="D178" s="366"/>
      <c r="E178" s="277"/>
      <c r="F178" s="105"/>
      <c r="G178" s="105"/>
      <c r="H178" s="366"/>
      <c r="I178" s="206"/>
      <c r="J178" s="206"/>
      <c r="K178" s="206"/>
      <c r="L178" s="206"/>
      <c r="M178" s="206"/>
      <c r="N178" s="206"/>
      <c r="O178" s="206"/>
      <c r="P178" s="206"/>
      <c r="Q178" s="206"/>
      <c r="R178" s="206"/>
      <c r="S178" s="206"/>
      <c r="T178" s="206"/>
    </row>
    <row r="179" spans="1:20">
      <c r="A179" s="366">
        <v>175</v>
      </c>
      <c r="B179" s="366"/>
      <c r="C179" s="105"/>
      <c r="D179" s="366"/>
      <c r="E179" s="277"/>
      <c r="F179" s="87"/>
      <c r="G179" s="87"/>
      <c r="H179" s="366"/>
      <c r="I179" s="206"/>
      <c r="J179" s="206"/>
      <c r="K179" s="206"/>
      <c r="L179" s="206"/>
      <c r="M179" s="206"/>
      <c r="N179" s="206"/>
      <c r="O179" s="206"/>
      <c r="P179" s="206"/>
      <c r="Q179" s="206"/>
      <c r="R179" s="206"/>
      <c r="S179" s="206"/>
      <c r="T179" s="206"/>
    </row>
    <row r="180" spans="1:20">
      <c r="A180" s="366">
        <v>176</v>
      </c>
      <c r="B180" s="366"/>
      <c r="C180" s="105"/>
      <c r="D180" s="366"/>
      <c r="E180" s="277"/>
      <c r="F180" s="366"/>
      <c r="G180" s="105"/>
      <c r="H180" s="366"/>
      <c r="I180" s="206"/>
      <c r="J180" s="206"/>
      <c r="K180" s="206"/>
      <c r="L180" s="206"/>
      <c r="M180" s="206"/>
      <c r="N180" s="206"/>
      <c r="O180" s="206"/>
      <c r="P180" s="206"/>
      <c r="Q180" s="206"/>
      <c r="R180" s="206"/>
      <c r="S180" s="206"/>
      <c r="T180" s="206"/>
    </row>
    <row r="181" spans="1:20">
      <c r="A181" s="366">
        <v>177</v>
      </c>
      <c r="B181" s="366"/>
      <c r="C181" s="105"/>
      <c r="D181" s="366"/>
      <c r="E181" s="277"/>
      <c r="F181" s="105"/>
      <c r="G181" s="105"/>
      <c r="H181" s="366"/>
      <c r="I181" s="206"/>
      <c r="J181" s="206"/>
      <c r="K181" s="206"/>
      <c r="L181" s="206"/>
      <c r="M181" s="206"/>
      <c r="N181" s="206"/>
      <c r="O181" s="206"/>
      <c r="P181" s="206"/>
      <c r="Q181" s="206"/>
      <c r="R181" s="206"/>
      <c r="S181" s="206"/>
      <c r="T181" s="206"/>
    </row>
    <row r="182" spans="1:20">
      <c r="A182" s="366">
        <v>178</v>
      </c>
      <c r="B182" s="366"/>
      <c r="C182" s="105"/>
      <c r="D182" s="366"/>
      <c r="E182" s="277"/>
      <c r="F182" s="366"/>
      <c r="G182" s="105"/>
      <c r="H182" s="366"/>
      <c r="I182" s="206"/>
      <c r="J182" s="206"/>
      <c r="K182" s="206"/>
      <c r="L182" s="206"/>
      <c r="M182" s="206"/>
      <c r="N182" s="206"/>
      <c r="O182" s="206"/>
      <c r="P182" s="206"/>
      <c r="Q182" s="206"/>
      <c r="R182" s="206"/>
      <c r="S182" s="206"/>
      <c r="T182" s="206"/>
    </row>
    <row r="183" spans="1:20">
      <c r="A183" s="366">
        <v>179</v>
      </c>
      <c r="B183" s="366"/>
      <c r="C183" s="105"/>
      <c r="D183" s="366"/>
      <c r="E183" s="277"/>
      <c r="F183" s="366"/>
      <c r="G183" s="87"/>
      <c r="H183" s="366"/>
      <c r="I183" s="206"/>
      <c r="J183" s="206"/>
      <c r="K183" s="206"/>
      <c r="L183" s="206"/>
      <c r="M183" s="206"/>
      <c r="N183" s="206"/>
      <c r="O183" s="206"/>
      <c r="P183" s="206"/>
      <c r="Q183" s="206"/>
      <c r="R183" s="206"/>
      <c r="S183" s="206"/>
      <c r="T183" s="206"/>
    </row>
    <row r="184" spans="1:20">
      <c r="A184" s="366">
        <v>180</v>
      </c>
      <c r="B184" s="366"/>
      <c r="C184" s="105"/>
      <c r="D184" s="366"/>
      <c r="E184" s="277"/>
      <c r="F184" s="366"/>
      <c r="G184" s="105"/>
      <c r="H184" s="366"/>
      <c r="I184" s="206"/>
      <c r="J184" s="206"/>
      <c r="K184" s="206"/>
      <c r="L184" s="206"/>
      <c r="M184" s="206"/>
      <c r="N184" s="206"/>
      <c r="O184" s="206"/>
      <c r="P184" s="206"/>
      <c r="Q184" s="206"/>
      <c r="R184" s="206"/>
      <c r="S184" s="206"/>
      <c r="T184" s="206"/>
    </row>
    <row r="185" spans="1:20">
      <c r="A185" s="366">
        <v>181</v>
      </c>
      <c r="B185" s="366"/>
      <c r="C185" s="105"/>
      <c r="D185" s="366"/>
      <c r="E185" s="277"/>
      <c r="F185" s="366"/>
      <c r="G185" s="105"/>
      <c r="H185" s="366"/>
      <c r="I185" s="206"/>
      <c r="J185" s="206"/>
      <c r="K185" s="206"/>
      <c r="L185" s="206"/>
      <c r="M185" s="206"/>
      <c r="N185" s="206"/>
      <c r="O185" s="206"/>
      <c r="P185" s="206"/>
      <c r="Q185" s="206"/>
      <c r="R185" s="206"/>
      <c r="S185" s="206"/>
      <c r="T185" s="206"/>
    </row>
    <row r="186" spans="1:20">
      <c r="A186" s="366">
        <v>182</v>
      </c>
      <c r="B186" s="366"/>
      <c r="C186" s="105"/>
      <c r="D186" s="366"/>
      <c r="E186" s="277"/>
      <c r="F186" s="366"/>
      <c r="G186" s="105"/>
      <c r="H186" s="366"/>
      <c r="I186" s="206"/>
      <c r="J186" s="206"/>
      <c r="K186" s="206"/>
      <c r="L186" s="206"/>
      <c r="M186" s="206"/>
      <c r="N186" s="206"/>
      <c r="O186" s="206"/>
      <c r="P186" s="206"/>
      <c r="Q186" s="206"/>
      <c r="R186" s="206"/>
      <c r="S186" s="206"/>
      <c r="T186" s="206"/>
    </row>
    <row r="187" spans="1:20">
      <c r="A187" s="366">
        <v>183</v>
      </c>
      <c r="B187" s="366"/>
      <c r="C187" s="105"/>
      <c r="D187" s="366"/>
      <c r="E187" s="277"/>
      <c r="F187" s="366"/>
      <c r="G187" s="105"/>
      <c r="H187" s="366"/>
      <c r="I187" s="206"/>
      <c r="J187" s="206"/>
      <c r="K187" s="206"/>
      <c r="L187" s="206"/>
      <c r="M187" s="206"/>
      <c r="N187" s="206"/>
      <c r="O187" s="206"/>
      <c r="P187" s="206"/>
      <c r="Q187" s="206"/>
      <c r="R187" s="206"/>
      <c r="S187" s="206"/>
      <c r="T187" s="206"/>
    </row>
    <row r="188" spans="1:20">
      <c r="A188" s="366">
        <v>184</v>
      </c>
      <c r="B188" s="366"/>
      <c r="C188" s="105"/>
      <c r="D188" s="366"/>
      <c r="E188" s="277"/>
      <c r="F188" s="366"/>
      <c r="G188" s="105"/>
      <c r="H188" s="366"/>
      <c r="I188" s="206"/>
      <c r="J188" s="206"/>
      <c r="K188" s="206"/>
      <c r="L188" s="206"/>
      <c r="M188" s="206"/>
      <c r="N188" s="206"/>
      <c r="O188" s="206"/>
      <c r="P188" s="206"/>
      <c r="Q188" s="206"/>
      <c r="R188" s="206"/>
      <c r="S188" s="206"/>
      <c r="T188" s="206"/>
    </row>
    <row r="189" spans="1:20">
      <c r="A189" s="366">
        <v>185</v>
      </c>
      <c r="B189" s="366"/>
      <c r="C189" s="105"/>
      <c r="D189" s="366"/>
      <c r="E189" s="277"/>
      <c r="F189" s="366"/>
      <c r="G189" s="105"/>
      <c r="H189" s="366"/>
      <c r="I189" s="206"/>
      <c r="J189" s="206"/>
      <c r="K189" s="206"/>
      <c r="L189" s="206"/>
      <c r="M189" s="206"/>
      <c r="N189" s="206"/>
      <c r="O189" s="206"/>
      <c r="P189" s="206"/>
      <c r="Q189" s="206"/>
      <c r="R189" s="206"/>
      <c r="S189" s="206"/>
      <c r="T189" s="206"/>
    </row>
    <row r="190" spans="1:20">
      <c r="A190" s="366">
        <v>186</v>
      </c>
      <c r="B190" s="366"/>
      <c r="C190" s="105"/>
      <c r="D190" s="366"/>
      <c r="E190" s="277"/>
      <c r="F190" s="366"/>
      <c r="G190" s="105"/>
      <c r="H190" s="366"/>
      <c r="I190" s="206"/>
      <c r="J190" s="206"/>
      <c r="K190" s="206"/>
      <c r="L190" s="206"/>
      <c r="M190" s="206"/>
      <c r="N190" s="206"/>
      <c r="O190" s="206"/>
      <c r="P190" s="206"/>
      <c r="Q190" s="206"/>
      <c r="R190" s="206"/>
      <c r="S190" s="206"/>
      <c r="T190" s="206"/>
    </row>
    <row r="191" spans="1:20">
      <c r="A191" s="366">
        <v>187</v>
      </c>
      <c r="B191" s="366"/>
      <c r="C191" s="105"/>
      <c r="D191" s="366"/>
      <c r="E191" s="277"/>
      <c r="F191" s="366"/>
      <c r="G191" s="105"/>
      <c r="H191" s="366"/>
      <c r="I191" s="206"/>
      <c r="J191" s="206"/>
      <c r="K191" s="206"/>
      <c r="L191" s="206"/>
      <c r="M191" s="206"/>
      <c r="N191" s="206"/>
      <c r="O191" s="206"/>
      <c r="P191" s="206"/>
      <c r="Q191" s="206"/>
      <c r="R191" s="206"/>
      <c r="S191" s="206"/>
      <c r="T191" s="206"/>
    </row>
    <row r="192" spans="1:20">
      <c r="A192" s="366">
        <v>188</v>
      </c>
      <c r="B192" s="366"/>
      <c r="C192" s="105"/>
      <c r="D192" s="366"/>
      <c r="E192" s="277"/>
      <c r="F192" s="366"/>
      <c r="G192" s="105"/>
      <c r="H192" s="366"/>
      <c r="I192" s="206"/>
      <c r="J192" s="206"/>
      <c r="K192" s="206"/>
      <c r="L192" s="206"/>
      <c r="M192" s="206"/>
      <c r="N192" s="206"/>
      <c r="O192" s="206"/>
      <c r="P192" s="206"/>
      <c r="Q192" s="206"/>
      <c r="R192" s="206"/>
      <c r="S192" s="206"/>
      <c r="T192" s="206"/>
    </row>
    <row r="193" spans="1:20">
      <c r="A193" s="366">
        <v>189</v>
      </c>
      <c r="B193" s="366"/>
      <c r="C193" s="105"/>
      <c r="D193" s="366"/>
      <c r="E193" s="277"/>
      <c r="F193" s="366"/>
      <c r="G193" s="105"/>
      <c r="H193" s="366"/>
      <c r="I193" s="206"/>
      <c r="J193" s="206"/>
      <c r="K193" s="206"/>
      <c r="L193" s="206"/>
      <c r="M193" s="206"/>
      <c r="N193" s="206"/>
      <c r="O193" s="206"/>
      <c r="P193" s="206"/>
      <c r="Q193" s="206"/>
      <c r="R193" s="206"/>
      <c r="S193" s="206"/>
      <c r="T193" s="206"/>
    </row>
    <row r="194" spans="1:20">
      <c r="A194" s="366">
        <v>190</v>
      </c>
      <c r="B194" s="366"/>
      <c r="C194" s="105"/>
      <c r="D194" s="366"/>
      <c r="E194" s="277"/>
      <c r="F194" s="366"/>
      <c r="G194" s="105"/>
      <c r="H194" s="366"/>
      <c r="I194" s="206"/>
      <c r="J194" s="206"/>
      <c r="K194" s="206"/>
      <c r="L194" s="206"/>
      <c r="M194" s="206"/>
      <c r="N194" s="206"/>
      <c r="O194" s="206"/>
      <c r="P194" s="206"/>
      <c r="Q194" s="206"/>
      <c r="R194" s="206"/>
      <c r="S194" s="206"/>
      <c r="T194" s="206"/>
    </row>
    <row r="195" spans="1:20">
      <c r="A195" s="366">
        <v>191</v>
      </c>
      <c r="B195" s="366"/>
      <c r="C195" s="105"/>
      <c r="D195" s="366"/>
      <c r="E195" s="277"/>
      <c r="F195" s="366"/>
      <c r="G195" s="105"/>
      <c r="H195" s="366"/>
      <c r="I195" s="206"/>
      <c r="J195" s="206"/>
      <c r="K195" s="206"/>
      <c r="L195" s="206"/>
      <c r="M195" s="206"/>
      <c r="N195" s="206"/>
      <c r="O195" s="206"/>
      <c r="P195" s="206"/>
      <c r="Q195" s="206"/>
      <c r="R195" s="206"/>
      <c r="S195" s="206"/>
      <c r="T195" s="206"/>
    </row>
    <row r="196" spans="1:20">
      <c r="A196" s="366">
        <v>192</v>
      </c>
      <c r="B196" s="366"/>
      <c r="C196" s="105"/>
      <c r="D196" s="366"/>
      <c r="E196" s="277"/>
      <c r="F196" s="366"/>
      <c r="G196" s="105"/>
      <c r="H196" s="366"/>
      <c r="I196" s="206"/>
      <c r="J196" s="206"/>
      <c r="K196" s="206"/>
      <c r="L196" s="206"/>
      <c r="M196" s="206"/>
      <c r="N196" s="206"/>
      <c r="O196" s="206"/>
      <c r="P196" s="206"/>
      <c r="Q196" s="206"/>
      <c r="R196" s="206"/>
      <c r="S196" s="206"/>
      <c r="T196" s="206"/>
    </row>
    <row r="197" spans="1:20">
      <c r="A197" s="366">
        <v>193</v>
      </c>
      <c r="B197" s="366"/>
      <c r="C197" s="105"/>
      <c r="D197" s="366"/>
      <c r="E197" s="277"/>
      <c r="F197" s="366"/>
      <c r="G197" s="105"/>
      <c r="H197" s="366"/>
      <c r="I197" s="206"/>
      <c r="J197" s="206"/>
      <c r="K197" s="206"/>
      <c r="L197" s="206"/>
      <c r="M197" s="206"/>
      <c r="N197" s="206"/>
      <c r="O197" s="206"/>
      <c r="P197" s="206"/>
      <c r="Q197" s="206"/>
      <c r="R197" s="206"/>
      <c r="S197" s="206"/>
      <c r="T197" s="206"/>
    </row>
    <row r="198" spans="1:20">
      <c r="A198" s="366">
        <v>194</v>
      </c>
      <c r="B198" s="366"/>
      <c r="C198" s="105"/>
      <c r="D198" s="366"/>
      <c r="E198" s="277"/>
      <c r="F198" s="366"/>
      <c r="G198" s="105"/>
      <c r="H198" s="366"/>
      <c r="I198" s="206"/>
      <c r="J198" s="206"/>
      <c r="K198" s="206"/>
      <c r="L198" s="206"/>
      <c r="M198" s="206"/>
      <c r="N198" s="206"/>
      <c r="O198" s="206"/>
      <c r="P198" s="206"/>
      <c r="Q198" s="206"/>
      <c r="R198" s="206"/>
      <c r="S198" s="206"/>
      <c r="T198" s="206"/>
    </row>
    <row r="199" spans="1:20">
      <c r="A199" s="366">
        <v>195</v>
      </c>
      <c r="B199" s="366"/>
      <c r="C199" s="105"/>
      <c r="D199" s="366"/>
      <c r="E199" s="277"/>
      <c r="F199" s="366"/>
      <c r="G199" s="105"/>
      <c r="H199" s="366"/>
      <c r="I199" s="206"/>
      <c r="J199" s="206"/>
      <c r="K199" s="206"/>
      <c r="L199" s="206"/>
      <c r="M199" s="206"/>
      <c r="N199" s="206"/>
      <c r="O199" s="206"/>
      <c r="P199" s="206"/>
      <c r="Q199" s="206"/>
      <c r="R199" s="206"/>
      <c r="S199" s="206"/>
      <c r="T199" s="206"/>
    </row>
    <row r="200" spans="1:20">
      <c r="A200" s="366">
        <v>196</v>
      </c>
      <c r="B200" s="366"/>
      <c r="C200" s="105"/>
      <c r="D200" s="366"/>
      <c r="E200" s="277"/>
      <c r="F200" s="366"/>
      <c r="G200" s="105"/>
      <c r="H200" s="366"/>
      <c r="I200" s="206"/>
      <c r="J200" s="206"/>
      <c r="K200" s="206"/>
      <c r="L200" s="206"/>
      <c r="M200" s="206"/>
      <c r="N200" s="206"/>
      <c r="O200" s="206"/>
      <c r="P200" s="206"/>
      <c r="Q200" s="206"/>
      <c r="R200" s="206"/>
      <c r="S200" s="206"/>
      <c r="T200" s="206"/>
    </row>
    <row r="201" spans="1:20">
      <c r="A201" s="366">
        <v>197</v>
      </c>
      <c r="B201" s="366"/>
      <c r="C201" s="105"/>
      <c r="D201" s="366"/>
      <c r="E201" s="277"/>
      <c r="F201" s="366"/>
      <c r="G201" s="105"/>
      <c r="H201" s="366"/>
      <c r="I201" s="206"/>
      <c r="J201" s="206"/>
      <c r="K201" s="206"/>
      <c r="L201" s="206"/>
      <c r="M201" s="206"/>
      <c r="N201" s="206"/>
      <c r="O201" s="206"/>
      <c r="P201" s="206"/>
      <c r="Q201" s="206"/>
      <c r="R201" s="206"/>
      <c r="S201" s="206"/>
      <c r="T201" s="206"/>
    </row>
    <row r="202" spans="1:20">
      <c r="A202" s="366">
        <v>198</v>
      </c>
      <c r="B202" s="366"/>
      <c r="C202" s="105"/>
      <c r="D202" s="366"/>
      <c r="E202" s="277"/>
      <c r="F202" s="366"/>
      <c r="G202" s="105"/>
      <c r="H202" s="366"/>
      <c r="I202" s="206"/>
      <c r="J202" s="206"/>
      <c r="K202" s="206"/>
      <c r="L202" s="206"/>
      <c r="M202" s="206"/>
      <c r="N202" s="206"/>
      <c r="O202" s="206"/>
      <c r="P202" s="206"/>
      <c r="Q202" s="206"/>
      <c r="R202" s="206"/>
      <c r="S202" s="206"/>
      <c r="T202" s="206"/>
    </row>
    <row r="203" spans="1:20">
      <c r="A203" s="366">
        <v>199</v>
      </c>
      <c r="B203" s="366"/>
      <c r="C203" s="105"/>
      <c r="D203" s="366"/>
      <c r="E203" s="277"/>
      <c r="F203" s="366"/>
      <c r="G203" s="105"/>
      <c r="H203" s="366"/>
      <c r="I203" s="206"/>
      <c r="J203" s="206"/>
      <c r="K203" s="206"/>
      <c r="L203" s="206"/>
      <c r="M203" s="206"/>
      <c r="N203" s="206"/>
      <c r="O203" s="206"/>
      <c r="P203" s="206"/>
      <c r="Q203" s="206"/>
      <c r="R203" s="206"/>
      <c r="S203" s="206"/>
      <c r="T203" s="206"/>
    </row>
    <row r="204" spans="1:20">
      <c r="A204" s="366">
        <v>200</v>
      </c>
      <c r="B204" s="366"/>
      <c r="C204" s="105"/>
      <c r="D204" s="366"/>
      <c r="E204" s="277"/>
      <c r="F204" s="366"/>
      <c r="G204" s="105"/>
      <c r="H204" s="366"/>
      <c r="I204" s="206"/>
      <c r="J204" s="206"/>
      <c r="K204" s="206"/>
      <c r="L204" s="206"/>
      <c r="M204" s="206"/>
      <c r="N204" s="206"/>
      <c r="O204" s="206"/>
      <c r="P204" s="206"/>
      <c r="Q204" s="206"/>
      <c r="R204" s="206"/>
      <c r="S204" s="206"/>
      <c r="T204" s="206"/>
    </row>
    <row r="205" spans="1:20">
      <c r="A205" s="366">
        <v>201</v>
      </c>
      <c r="B205" s="366"/>
      <c r="C205" s="105"/>
      <c r="D205" s="366"/>
      <c r="E205" s="277"/>
      <c r="F205" s="366"/>
      <c r="G205" s="105"/>
      <c r="H205" s="366"/>
      <c r="I205" s="206"/>
      <c r="J205" s="206"/>
      <c r="K205" s="206"/>
      <c r="L205" s="206"/>
      <c r="M205" s="206"/>
      <c r="N205" s="206"/>
      <c r="O205" s="206"/>
      <c r="P205" s="206"/>
      <c r="Q205" s="206"/>
      <c r="R205" s="206"/>
      <c r="S205" s="206"/>
      <c r="T205" s="206"/>
    </row>
    <row r="206" spans="1:20">
      <c r="A206" s="366">
        <v>202</v>
      </c>
      <c r="B206" s="366"/>
      <c r="C206" s="105"/>
      <c r="D206" s="366"/>
      <c r="E206" s="277"/>
      <c r="F206" s="366"/>
      <c r="G206" s="105"/>
      <c r="H206" s="366"/>
      <c r="I206" s="206"/>
      <c r="J206" s="206"/>
      <c r="K206" s="206"/>
      <c r="L206" s="206"/>
      <c r="M206" s="206"/>
      <c r="N206" s="206"/>
      <c r="O206" s="206"/>
      <c r="P206" s="206"/>
      <c r="Q206" s="206"/>
      <c r="R206" s="206"/>
      <c r="S206" s="206"/>
      <c r="T206" s="206"/>
    </row>
    <row r="207" spans="1:20">
      <c r="A207" s="366">
        <v>203</v>
      </c>
      <c r="B207" s="366"/>
      <c r="C207" s="105"/>
      <c r="D207" s="366"/>
      <c r="E207" s="277"/>
      <c r="F207" s="366"/>
      <c r="G207" s="105"/>
      <c r="H207" s="366"/>
      <c r="I207" s="206"/>
      <c r="J207" s="206"/>
      <c r="K207" s="206"/>
      <c r="L207" s="206"/>
      <c r="M207" s="206"/>
      <c r="N207" s="206"/>
      <c r="O207" s="206"/>
      <c r="P207" s="206"/>
      <c r="Q207" s="206"/>
      <c r="R207" s="206"/>
      <c r="S207" s="206"/>
      <c r="T207" s="206"/>
    </row>
    <row r="208" spans="1:20">
      <c r="A208" s="366">
        <v>204</v>
      </c>
      <c r="B208" s="366"/>
      <c r="C208" s="105"/>
      <c r="D208" s="366"/>
      <c r="E208" s="277"/>
      <c r="F208" s="366"/>
      <c r="G208" s="105"/>
      <c r="H208" s="366"/>
      <c r="I208" s="206"/>
      <c r="J208" s="206"/>
      <c r="K208" s="206"/>
      <c r="L208" s="206"/>
      <c r="M208" s="206"/>
      <c r="N208" s="206"/>
      <c r="O208" s="206"/>
      <c r="P208" s="206"/>
      <c r="Q208" s="206"/>
      <c r="R208" s="206"/>
      <c r="S208" s="206"/>
      <c r="T208" s="206"/>
    </row>
    <row r="209" spans="1:20">
      <c r="A209" s="366">
        <v>205</v>
      </c>
      <c r="B209" s="366"/>
      <c r="C209" s="105"/>
      <c r="D209" s="366"/>
      <c r="E209" s="277"/>
      <c r="F209" s="366"/>
      <c r="G209" s="105"/>
      <c r="H209" s="366"/>
      <c r="I209" s="206"/>
      <c r="J209" s="206"/>
      <c r="K209" s="206"/>
      <c r="L209" s="206"/>
      <c r="M209" s="206"/>
      <c r="N209" s="206"/>
      <c r="O209" s="206"/>
      <c r="P209" s="206"/>
      <c r="Q209" s="206"/>
      <c r="R209" s="206"/>
      <c r="S209" s="206"/>
      <c r="T209" s="206"/>
    </row>
    <row r="210" spans="1:20">
      <c r="A210" s="366">
        <v>206</v>
      </c>
      <c r="B210" s="366"/>
      <c r="C210" s="105"/>
      <c r="D210" s="366"/>
      <c r="E210" s="277"/>
      <c r="F210" s="366"/>
      <c r="G210" s="105"/>
      <c r="H210" s="366"/>
      <c r="I210" s="206"/>
      <c r="J210" s="206"/>
      <c r="K210" s="206"/>
      <c r="L210" s="206"/>
      <c r="M210" s="206"/>
      <c r="N210" s="206"/>
      <c r="O210" s="206"/>
      <c r="P210" s="206"/>
      <c r="Q210" s="206"/>
      <c r="R210" s="206"/>
      <c r="S210" s="206"/>
      <c r="T210" s="206"/>
    </row>
    <row r="211" spans="1:20">
      <c r="A211" s="366">
        <v>207</v>
      </c>
      <c r="B211" s="366"/>
      <c r="C211" s="105"/>
      <c r="D211" s="366"/>
      <c r="E211" s="277"/>
      <c r="F211" s="366"/>
      <c r="G211" s="105"/>
      <c r="H211" s="366"/>
      <c r="I211" s="206"/>
      <c r="J211" s="206"/>
      <c r="K211" s="206"/>
      <c r="L211" s="206"/>
      <c r="M211" s="206"/>
      <c r="N211" s="206"/>
      <c r="O211" s="206"/>
      <c r="P211" s="206"/>
      <c r="Q211" s="206"/>
      <c r="R211" s="206"/>
      <c r="S211" s="206"/>
      <c r="T211" s="206"/>
    </row>
    <row r="212" spans="1:20">
      <c r="A212" s="366">
        <v>208</v>
      </c>
      <c r="B212" s="366"/>
      <c r="C212" s="105"/>
      <c r="D212" s="366"/>
      <c r="E212" s="277"/>
      <c r="F212" s="366"/>
      <c r="G212" s="105"/>
      <c r="H212" s="366"/>
      <c r="I212" s="206"/>
      <c r="J212" s="206"/>
      <c r="K212" s="206"/>
      <c r="L212" s="206"/>
      <c r="M212" s="206"/>
      <c r="N212" s="206"/>
      <c r="O212" s="206"/>
      <c r="P212" s="206"/>
      <c r="Q212" s="206"/>
      <c r="R212" s="206"/>
      <c r="S212" s="206"/>
      <c r="T212" s="206"/>
    </row>
    <row r="213" spans="1:20">
      <c r="A213" s="366">
        <v>209</v>
      </c>
      <c r="B213" s="366"/>
      <c r="C213" s="105"/>
      <c r="D213" s="366"/>
      <c r="E213" s="277"/>
      <c r="F213" s="366"/>
      <c r="G213" s="105"/>
      <c r="H213" s="366"/>
      <c r="I213" s="206"/>
      <c r="J213" s="206"/>
      <c r="K213" s="206"/>
      <c r="L213" s="206"/>
      <c r="M213" s="206"/>
      <c r="N213" s="206"/>
      <c r="O213" s="206"/>
      <c r="P213" s="206"/>
      <c r="Q213" s="206"/>
      <c r="R213" s="206"/>
      <c r="S213" s="206"/>
      <c r="T213" s="206"/>
    </row>
    <row r="214" spans="1:20">
      <c r="A214" s="366">
        <v>210</v>
      </c>
      <c r="B214" s="366"/>
      <c r="C214" s="105"/>
      <c r="D214" s="366"/>
      <c r="E214" s="277"/>
      <c r="F214" s="366"/>
      <c r="G214" s="105"/>
      <c r="H214" s="366"/>
      <c r="I214" s="206"/>
      <c r="J214" s="206"/>
      <c r="K214" s="206"/>
      <c r="L214" s="206"/>
      <c r="M214" s="206"/>
      <c r="N214" s="206"/>
      <c r="O214" s="206"/>
      <c r="P214" s="206"/>
      <c r="Q214" s="206"/>
      <c r="R214" s="206"/>
      <c r="S214" s="206"/>
      <c r="T214" s="206"/>
    </row>
    <row r="215" spans="1:20">
      <c r="A215" s="366">
        <v>211</v>
      </c>
      <c r="B215" s="366"/>
      <c r="C215" s="105"/>
      <c r="D215" s="366"/>
      <c r="E215" s="277"/>
      <c r="F215" s="366"/>
      <c r="G215" s="105"/>
      <c r="H215" s="366"/>
      <c r="I215" s="206"/>
      <c r="J215" s="206"/>
      <c r="K215" s="206"/>
      <c r="L215" s="206"/>
      <c r="M215" s="206"/>
      <c r="N215" s="206"/>
      <c r="O215" s="206"/>
      <c r="P215" s="206"/>
      <c r="Q215" s="206"/>
      <c r="R215" s="206"/>
      <c r="S215" s="206"/>
      <c r="T215" s="206"/>
    </row>
    <row r="216" spans="1:20">
      <c r="A216" s="366">
        <v>212</v>
      </c>
      <c r="B216" s="366"/>
      <c r="C216" s="105"/>
      <c r="D216" s="366"/>
      <c r="E216" s="277"/>
      <c r="F216" s="366"/>
      <c r="G216" s="105"/>
      <c r="H216" s="366"/>
      <c r="I216" s="206"/>
      <c r="J216" s="206"/>
      <c r="K216" s="206"/>
      <c r="L216" s="206"/>
      <c r="M216" s="206"/>
      <c r="N216" s="206"/>
      <c r="O216" s="206"/>
      <c r="P216" s="206"/>
      <c r="Q216" s="206"/>
      <c r="R216" s="206"/>
      <c r="S216" s="206"/>
      <c r="T216" s="206"/>
    </row>
    <row r="217" spans="1:20">
      <c r="A217" s="366">
        <v>213</v>
      </c>
      <c r="B217" s="366"/>
      <c r="C217" s="105"/>
      <c r="D217" s="366"/>
      <c r="E217" s="277"/>
      <c r="F217" s="366"/>
      <c r="G217" s="105"/>
      <c r="H217" s="366"/>
      <c r="I217" s="206"/>
      <c r="J217" s="206"/>
      <c r="K217" s="206"/>
      <c r="L217" s="206"/>
      <c r="M217" s="206"/>
      <c r="N217" s="206"/>
      <c r="O217" s="206"/>
      <c r="P217" s="206"/>
      <c r="Q217" s="206"/>
      <c r="R217" s="206"/>
      <c r="S217" s="206"/>
      <c r="T217" s="206"/>
    </row>
    <row r="218" spans="1:20">
      <c r="A218" s="366">
        <v>214</v>
      </c>
      <c r="B218" s="366"/>
      <c r="C218" s="105"/>
      <c r="D218" s="366"/>
      <c r="E218" s="277"/>
      <c r="F218" s="366"/>
      <c r="G218" s="105"/>
      <c r="H218" s="366"/>
      <c r="I218" s="206"/>
      <c r="J218" s="206"/>
      <c r="K218" s="206"/>
      <c r="L218" s="206"/>
      <c r="M218" s="206"/>
      <c r="N218" s="206"/>
      <c r="O218" s="206"/>
      <c r="P218" s="206"/>
      <c r="Q218" s="206"/>
      <c r="R218" s="206"/>
      <c r="S218" s="206"/>
      <c r="T218" s="206"/>
    </row>
    <row r="219" spans="1:20">
      <c r="A219" s="366">
        <v>215</v>
      </c>
      <c r="B219" s="366"/>
      <c r="C219" s="105"/>
      <c r="D219" s="366"/>
      <c r="E219" s="277"/>
      <c r="F219" s="366"/>
      <c r="G219" s="366"/>
      <c r="H219" s="366"/>
      <c r="I219" s="206"/>
      <c r="J219" s="206"/>
      <c r="K219" s="206"/>
      <c r="L219" s="206"/>
      <c r="M219" s="206"/>
      <c r="N219" s="206"/>
      <c r="O219" s="206"/>
      <c r="P219" s="206"/>
      <c r="Q219" s="206"/>
      <c r="R219" s="206"/>
      <c r="S219" s="206"/>
      <c r="T219" s="206"/>
    </row>
    <row r="220" spans="1:20">
      <c r="A220" s="366">
        <v>216</v>
      </c>
      <c r="B220" s="366"/>
      <c r="C220" s="105"/>
      <c r="D220" s="366"/>
      <c r="E220" s="277"/>
      <c r="F220" s="366"/>
      <c r="G220" s="105"/>
      <c r="H220" s="366"/>
      <c r="I220" s="206"/>
      <c r="J220" s="206"/>
      <c r="K220" s="206"/>
      <c r="L220" s="206"/>
      <c r="M220" s="206"/>
      <c r="N220" s="206"/>
      <c r="O220" s="206"/>
      <c r="P220" s="206"/>
      <c r="Q220" s="206"/>
      <c r="R220" s="206"/>
      <c r="S220" s="206"/>
      <c r="T220" s="206"/>
    </row>
    <row r="221" spans="1:20">
      <c r="A221" s="366">
        <v>217</v>
      </c>
      <c r="B221" s="366"/>
      <c r="C221" s="105"/>
      <c r="D221" s="366"/>
      <c r="E221" s="277"/>
      <c r="F221" s="366"/>
      <c r="G221" s="105"/>
      <c r="H221" s="366"/>
      <c r="I221" s="206"/>
      <c r="J221" s="206"/>
      <c r="K221" s="206"/>
      <c r="L221" s="206"/>
      <c r="M221" s="206"/>
      <c r="N221" s="206"/>
      <c r="O221" s="206"/>
      <c r="P221" s="206"/>
      <c r="Q221" s="206"/>
      <c r="R221" s="206"/>
      <c r="S221" s="206"/>
      <c r="T221" s="206"/>
    </row>
    <row r="222" spans="1:20">
      <c r="A222" s="366">
        <v>218</v>
      </c>
      <c r="B222" s="366"/>
      <c r="C222" s="105"/>
      <c r="D222" s="366"/>
      <c r="E222" s="277"/>
      <c r="F222" s="366"/>
      <c r="G222" s="105"/>
      <c r="H222" s="366"/>
      <c r="I222" s="206"/>
      <c r="J222" s="206"/>
      <c r="K222" s="206"/>
      <c r="L222" s="206"/>
      <c r="M222" s="206"/>
      <c r="N222" s="206"/>
      <c r="O222" s="206"/>
      <c r="P222" s="206"/>
      <c r="Q222" s="206"/>
      <c r="R222" s="206"/>
      <c r="S222" s="206"/>
      <c r="T222" s="206"/>
    </row>
    <row r="223" spans="1:20">
      <c r="A223" s="366">
        <v>219</v>
      </c>
      <c r="B223" s="366"/>
      <c r="C223" s="105"/>
      <c r="D223" s="366"/>
      <c r="E223" s="277"/>
      <c r="F223" s="366"/>
      <c r="G223" s="105"/>
      <c r="H223" s="366"/>
      <c r="I223" s="206"/>
      <c r="J223" s="206"/>
      <c r="K223" s="206"/>
      <c r="L223" s="206"/>
      <c r="M223" s="206"/>
      <c r="N223" s="206"/>
      <c r="O223" s="206"/>
      <c r="P223" s="206"/>
      <c r="Q223" s="206"/>
      <c r="R223" s="206"/>
      <c r="S223" s="206"/>
      <c r="T223" s="206"/>
    </row>
    <row r="224" spans="1:20">
      <c r="A224" s="366">
        <v>220</v>
      </c>
      <c r="B224" s="366"/>
      <c r="C224" s="105"/>
      <c r="D224" s="366"/>
      <c r="E224" s="277"/>
      <c r="F224" s="366"/>
      <c r="G224" s="105"/>
      <c r="H224" s="366"/>
      <c r="I224" s="206"/>
      <c r="J224" s="206"/>
      <c r="K224" s="206"/>
      <c r="L224" s="206"/>
      <c r="M224" s="206"/>
      <c r="N224" s="206"/>
      <c r="O224" s="206"/>
      <c r="P224" s="206"/>
      <c r="Q224" s="206"/>
      <c r="R224" s="206"/>
      <c r="S224" s="206"/>
      <c r="T224" s="206"/>
    </row>
    <row r="225" spans="1:20">
      <c r="A225" s="366">
        <v>221</v>
      </c>
      <c r="B225" s="366"/>
      <c r="C225" s="105"/>
      <c r="D225" s="366"/>
      <c r="E225" s="277"/>
      <c r="F225" s="366"/>
      <c r="G225" s="105"/>
      <c r="H225" s="366"/>
      <c r="I225" s="206"/>
      <c r="J225" s="206"/>
      <c r="K225" s="206"/>
      <c r="L225" s="206"/>
      <c r="M225" s="206"/>
      <c r="N225" s="206"/>
      <c r="O225" s="206"/>
      <c r="P225" s="206"/>
      <c r="Q225" s="206"/>
      <c r="R225" s="206"/>
      <c r="S225" s="206"/>
      <c r="T225" s="206"/>
    </row>
    <row r="226" spans="1:20">
      <c r="A226" s="366">
        <v>222</v>
      </c>
      <c r="B226" s="366"/>
      <c r="C226" s="105"/>
      <c r="D226" s="366"/>
      <c r="E226" s="277"/>
      <c r="F226" s="366"/>
      <c r="G226" s="105"/>
      <c r="H226" s="366"/>
      <c r="I226" s="206"/>
      <c r="J226" s="206"/>
      <c r="K226" s="206"/>
      <c r="L226" s="206"/>
      <c r="M226" s="206"/>
      <c r="N226" s="206"/>
      <c r="O226" s="206"/>
      <c r="P226" s="206"/>
      <c r="Q226" s="206"/>
      <c r="R226" s="206"/>
      <c r="S226" s="206"/>
      <c r="T226" s="206"/>
    </row>
    <row r="227" spans="1:20">
      <c r="A227" s="366">
        <v>223</v>
      </c>
      <c r="B227" s="366"/>
      <c r="C227" s="105"/>
      <c r="D227" s="366"/>
      <c r="E227" s="277"/>
      <c r="F227" s="366"/>
      <c r="G227" s="105"/>
      <c r="H227" s="366"/>
      <c r="I227" s="206"/>
      <c r="J227" s="206"/>
      <c r="K227" s="206"/>
      <c r="L227" s="206"/>
      <c r="M227" s="206"/>
      <c r="N227" s="206"/>
      <c r="O227" s="206"/>
      <c r="P227" s="206"/>
      <c r="Q227" s="206"/>
      <c r="R227" s="206"/>
      <c r="S227" s="206"/>
      <c r="T227" s="206"/>
    </row>
    <row r="228" spans="1:20">
      <c r="A228" s="366">
        <v>224</v>
      </c>
      <c r="B228" s="366"/>
      <c r="C228" s="105"/>
      <c r="D228" s="366"/>
      <c r="E228" s="277"/>
      <c r="F228" s="366"/>
      <c r="G228" s="105"/>
      <c r="H228" s="366"/>
      <c r="I228" s="206"/>
      <c r="J228" s="206"/>
      <c r="K228" s="206"/>
      <c r="L228" s="206"/>
      <c r="M228" s="206"/>
      <c r="N228" s="206"/>
      <c r="O228" s="206"/>
      <c r="P228" s="206"/>
      <c r="Q228" s="206"/>
      <c r="R228" s="206"/>
      <c r="S228" s="206"/>
      <c r="T228" s="206"/>
    </row>
    <row r="229" spans="1:20">
      <c r="A229" s="366">
        <v>225</v>
      </c>
      <c r="B229" s="366"/>
      <c r="C229" s="105"/>
      <c r="D229" s="366"/>
      <c r="E229" s="277"/>
      <c r="F229" s="366"/>
      <c r="G229" s="366"/>
      <c r="H229" s="366"/>
      <c r="I229" s="206"/>
      <c r="J229" s="206"/>
      <c r="K229" s="206"/>
      <c r="L229" s="206"/>
      <c r="M229" s="206"/>
      <c r="N229" s="206"/>
      <c r="O229" s="206"/>
      <c r="P229" s="206"/>
      <c r="Q229" s="206"/>
      <c r="R229" s="206"/>
      <c r="S229" s="206"/>
      <c r="T229" s="206"/>
    </row>
    <row r="230" spans="1:20">
      <c r="A230" s="366">
        <v>226</v>
      </c>
      <c r="B230" s="366"/>
      <c r="C230" s="105"/>
      <c r="D230" s="366"/>
      <c r="E230" s="277"/>
      <c r="F230" s="366"/>
      <c r="G230" s="105"/>
      <c r="H230" s="366"/>
      <c r="I230" s="206"/>
      <c r="J230" s="206"/>
      <c r="K230" s="206"/>
      <c r="L230" s="206"/>
      <c r="M230" s="206"/>
      <c r="N230" s="206"/>
      <c r="O230" s="206"/>
      <c r="P230" s="206"/>
      <c r="Q230" s="206"/>
      <c r="R230" s="206"/>
      <c r="S230" s="206"/>
      <c r="T230" s="206"/>
    </row>
    <row r="231" spans="1:20">
      <c r="A231" s="366">
        <v>227</v>
      </c>
      <c r="B231" s="366"/>
      <c r="C231" s="105"/>
      <c r="D231" s="366"/>
      <c r="E231" s="277"/>
      <c r="F231" s="366"/>
      <c r="G231" s="105"/>
      <c r="H231" s="366"/>
      <c r="I231" s="206"/>
      <c r="J231" s="206"/>
      <c r="K231" s="206"/>
      <c r="L231" s="206"/>
      <c r="M231" s="206"/>
      <c r="N231" s="206"/>
      <c r="O231" s="206"/>
      <c r="P231" s="206"/>
      <c r="Q231" s="206"/>
      <c r="R231" s="206"/>
      <c r="S231" s="206"/>
      <c r="T231" s="206"/>
    </row>
    <row r="232" spans="1:20">
      <c r="A232" s="366">
        <v>228</v>
      </c>
      <c r="B232" s="366"/>
      <c r="C232" s="105"/>
      <c r="D232" s="366"/>
      <c r="E232" s="277"/>
      <c r="F232" s="366"/>
      <c r="G232" s="105"/>
      <c r="H232" s="366"/>
      <c r="I232" s="206"/>
      <c r="J232" s="206"/>
      <c r="K232" s="206"/>
      <c r="L232" s="206"/>
      <c r="M232" s="206"/>
      <c r="N232" s="206"/>
      <c r="O232" s="206"/>
      <c r="P232" s="206"/>
      <c r="Q232" s="206"/>
      <c r="R232" s="206"/>
      <c r="S232" s="206"/>
      <c r="T232" s="206"/>
    </row>
    <row r="233" spans="1:20">
      <c r="A233" s="366">
        <v>229</v>
      </c>
      <c r="B233" s="366"/>
      <c r="C233" s="105"/>
      <c r="D233" s="366"/>
      <c r="E233" s="277"/>
      <c r="F233" s="366"/>
      <c r="G233" s="105"/>
      <c r="H233" s="366"/>
      <c r="I233" s="206"/>
      <c r="J233" s="206"/>
      <c r="K233" s="206"/>
      <c r="L233" s="206"/>
      <c r="M233" s="206"/>
      <c r="N233" s="206"/>
      <c r="O233" s="206"/>
      <c r="P233" s="206"/>
      <c r="Q233" s="206"/>
      <c r="R233" s="206"/>
      <c r="S233" s="206"/>
      <c r="T233" s="206"/>
    </row>
    <row r="234" spans="1:20">
      <c r="A234" s="366">
        <v>230</v>
      </c>
      <c r="B234" s="366"/>
      <c r="C234" s="105"/>
      <c r="D234" s="366"/>
      <c r="E234" s="277"/>
      <c r="F234" s="366"/>
      <c r="G234" s="105"/>
      <c r="H234" s="366"/>
      <c r="I234" s="206"/>
      <c r="J234" s="206"/>
      <c r="K234" s="206"/>
      <c r="L234" s="206"/>
      <c r="M234" s="206"/>
      <c r="N234" s="206"/>
      <c r="O234" s="206"/>
      <c r="P234" s="206"/>
      <c r="Q234" s="206"/>
      <c r="R234" s="206"/>
      <c r="S234" s="206"/>
      <c r="T234" s="206"/>
    </row>
    <row r="235" spans="1:20">
      <c r="A235" s="366">
        <v>231</v>
      </c>
      <c r="B235" s="366"/>
      <c r="C235" s="105"/>
      <c r="D235" s="366"/>
      <c r="E235" s="277"/>
      <c r="F235" s="366"/>
      <c r="G235" s="105"/>
      <c r="H235" s="366"/>
      <c r="I235" s="206"/>
      <c r="J235" s="206"/>
      <c r="K235" s="206"/>
      <c r="L235" s="206"/>
      <c r="M235" s="206"/>
      <c r="N235" s="206"/>
      <c r="O235" s="206"/>
      <c r="P235" s="206"/>
      <c r="Q235" s="206"/>
      <c r="R235" s="206"/>
      <c r="S235" s="206"/>
      <c r="T235" s="206"/>
    </row>
    <row r="236" spans="1:20">
      <c r="A236" s="366">
        <v>232</v>
      </c>
      <c r="B236" s="366"/>
      <c r="C236" s="105"/>
      <c r="D236" s="366"/>
      <c r="E236" s="277"/>
      <c r="F236" s="366"/>
      <c r="G236" s="105"/>
      <c r="H236" s="366"/>
      <c r="I236" s="206"/>
      <c r="J236" s="206"/>
      <c r="K236" s="206"/>
      <c r="L236" s="206"/>
      <c r="M236" s="206"/>
      <c r="N236" s="206"/>
      <c r="O236" s="206"/>
      <c r="P236" s="206"/>
      <c r="Q236" s="206"/>
      <c r="R236" s="206"/>
      <c r="S236" s="206"/>
      <c r="T236" s="206"/>
    </row>
    <row r="237" spans="1:20">
      <c r="A237" s="366">
        <v>233</v>
      </c>
      <c r="B237" s="366"/>
      <c r="C237" s="105"/>
      <c r="D237" s="366"/>
      <c r="E237" s="277"/>
      <c r="F237" s="366"/>
      <c r="G237" s="105"/>
      <c r="H237" s="366"/>
      <c r="I237" s="206"/>
      <c r="J237" s="206"/>
      <c r="K237" s="206"/>
      <c r="L237" s="206"/>
      <c r="M237" s="206"/>
      <c r="N237" s="206"/>
      <c r="O237" s="206"/>
      <c r="P237" s="206"/>
      <c r="Q237" s="206"/>
      <c r="R237" s="206"/>
      <c r="S237" s="206"/>
      <c r="T237" s="206"/>
    </row>
    <row r="238" spans="1:20">
      <c r="A238" s="366">
        <v>234</v>
      </c>
      <c r="B238" s="366"/>
      <c r="C238" s="105"/>
      <c r="D238" s="366"/>
      <c r="E238" s="277"/>
      <c r="F238" s="366"/>
      <c r="G238" s="105"/>
      <c r="H238" s="366"/>
      <c r="I238" s="206"/>
      <c r="J238" s="206"/>
      <c r="K238" s="206"/>
      <c r="L238" s="206"/>
      <c r="M238" s="206"/>
      <c r="N238" s="206"/>
      <c r="O238" s="206"/>
      <c r="P238" s="206"/>
      <c r="Q238" s="206"/>
      <c r="R238" s="206"/>
      <c r="S238" s="206"/>
      <c r="T238" s="206"/>
    </row>
    <row r="239" spans="1:20">
      <c r="A239" s="366">
        <v>235</v>
      </c>
      <c r="B239" s="366"/>
      <c r="C239" s="105"/>
      <c r="D239" s="366"/>
      <c r="E239" s="277"/>
      <c r="F239" s="105"/>
      <c r="G239" s="105"/>
      <c r="H239" s="366"/>
      <c r="I239" s="206"/>
      <c r="J239" s="206"/>
      <c r="K239" s="206"/>
      <c r="L239" s="206"/>
      <c r="M239" s="206"/>
      <c r="N239" s="206"/>
      <c r="O239" s="206"/>
      <c r="P239" s="206"/>
      <c r="Q239" s="206"/>
      <c r="R239" s="206"/>
      <c r="S239" s="206"/>
      <c r="T239" s="206"/>
    </row>
    <row r="240" spans="1:20">
      <c r="A240" s="366">
        <v>236</v>
      </c>
      <c r="B240" s="366"/>
      <c r="C240" s="105"/>
      <c r="D240" s="366"/>
      <c r="E240" s="277"/>
      <c r="F240" s="366"/>
      <c r="G240" s="105"/>
      <c r="H240" s="366"/>
      <c r="I240" s="206"/>
      <c r="J240" s="206"/>
      <c r="K240" s="206"/>
      <c r="L240" s="206"/>
      <c r="M240" s="206"/>
      <c r="N240" s="206"/>
      <c r="O240" s="206"/>
      <c r="P240" s="206"/>
      <c r="Q240" s="206"/>
      <c r="R240" s="206"/>
      <c r="S240" s="206"/>
      <c r="T240" s="206"/>
    </row>
    <row r="241" spans="1:20">
      <c r="A241" s="366">
        <v>237</v>
      </c>
      <c r="B241" s="366"/>
      <c r="C241" s="105"/>
      <c r="D241" s="366"/>
      <c r="E241" s="277"/>
      <c r="F241" s="366"/>
      <c r="G241" s="105"/>
      <c r="H241" s="366"/>
      <c r="I241" s="206"/>
      <c r="J241" s="206"/>
      <c r="K241" s="206"/>
      <c r="L241" s="206"/>
      <c r="M241" s="206"/>
      <c r="N241" s="206"/>
      <c r="O241" s="206"/>
      <c r="P241" s="206"/>
      <c r="Q241" s="206"/>
      <c r="R241" s="206"/>
      <c r="S241" s="206"/>
      <c r="T241" s="206"/>
    </row>
    <row r="242" spans="1:20">
      <c r="A242" s="366">
        <v>238</v>
      </c>
      <c r="B242" s="366"/>
      <c r="C242" s="105"/>
      <c r="D242" s="366"/>
      <c r="E242" s="277"/>
      <c r="F242" s="366"/>
      <c r="G242" s="105"/>
      <c r="H242" s="366"/>
      <c r="I242" s="206"/>
      <c r="J242" s="206"/>
      <c r="K242" s="206"/>
      <c r="L242" s="206"/>
      <c r="M242" s="206"/>
      <c r="N242" s="206"/>
      <c r="O242" s="206"/>
      <c r="P242" s="206"/>
      <c r="Q242" s="206"/>
      <c r="R242" s="206"/>
      <c r="S242" s="206"/>
      <c r="T242" s="206"/>
    </row>
    <row r="243" spans="1:20">
      <c r="A243" s="366">
        <v>239</v>
      </c>
      <c r="B243" s="366"/>
      <c r="C243" s="105"/>
      <c r="D243" s="366"/>
      <c r="E243" s="277"/>
      <c r="F243" s="366"/>
      <c r="G243" s="105"/>
      <c r="H243" s="366"/>
      <c r="I243" s="206"/>
      <c r="J243" s="206"/>
      <c r="K243" s="206"/>
      <c r="L243" s="206"/>
      <c r="M243" s="206"/>
      <c r="N243" s="206"/>
      <c r="O243" s="206"/>
      <c r="P243" s="206"/>
      <c r="Q243" s="206"/>
      <c r="R243" s="206"/>
      <c r="S243" s="206"/>
      <c r="T243" s="206"/>
    </row>
    <row r="244" spans="1:20">
      <c r="A244" s="366">
        <v>240</v>
      </c>
      <c r="B244" s="366"/>
      <c r="C244" s="105"/>
      <c r="D244" s="366"/>
      <c r="E244" s="277"/>
      <c r="F244" s="366"/>
      <c r="G244" s="105"/>
      <c r="H244" s="366"/>
      <c r="I244" s="206"/>
      <c r="J244" s="206"/>
      <c r="K244" s="206"/>
      <c r="L244" s="206"/>
      <c r="M244" s="206"/>
      <c r="N244" s="206"/>
      <c r="O244" s="206"/>
      <c r="P244" s="206"/>
      <c r="Q244" s="206"/>
      <c r="R244" s="206"/>
      <c r="S244" s="206"/>
      <c r="T244" s="206"/>
    </row>
    <row r="245" spans="1:20">
      <c r="A245" s="366">
        <v>241</v>
      </c>
      <c r="B245" s="366"/>
      <c r="C245" s="105"/>
      <c r="D245" s="366"/>
      <c r="E245" s="277"/>
      <c r="F245" s="366"/>
      <c r="G245" s="105"/>
      <c r="H245" s="366"/>
      <c r="I245" s="206"/>
      <c r="J245" s="206"/>
      <c r="K245" s="206"/>
      <c r="L245" s="206"/>
      <c r="M245" s="206"/>
      <c r="N245" s="206"/>
      <c r="O245" s="206"/>
      <c r="P245" s="206"/>
      <c r="Q245" s="206"/>
      <c r="R245" s="206"/>
      <c r="S245" s="206"/>
      <c r="T245" s="206"/>
    </row>
    <row r="246" spans="1:20">
      <c r="A246" s="366">
        <v>242</v>
      </c>
      <c r="B246" s="366"/>
      <c r="C246" s="105"/>
      <c r="D246" s="366"/>
      <c r="E246" s="277"/>
      <c r="F246" s="366"/>
      <c r="G246" s="105"/>
      <c r="H246" s="366"/>
      <c r="I246" s="206"/>
      <c r="J246" s="206"/>
      <c r="K246" s="206"/>
      <c r="L246" s="206"/>
      <c r="M246" s="206"/>
      <c r="N246" s="206"/>
      <c r="O246" s="206"/>
      <c r="P246" s="206"/>
      <c r="Q246" s="206"/>
      <c r="R246" s="206"/>
      <c r="S246" s="206"/>
      <c r="T246" s="206"/>
    </row>
    <row r="247" spans="1:20">
      <c r="A247" s="366">
        <v>243</v>
      </c>
      <c r="B247" s="366"/>
      <c r="C247" s="105"/>
      <c r="D247" s="366"/>
      <c r="E247" s="277"/>
      <c r="F247" s="366"/>
      <c r="G247" s="105"/>
      <c r="H247" s="366"/>
      <c r="I247" s="206"/>
      <c r="J247" s="206"/>
      <c r="K247" s="206"/>
      <c r="L247" s="206"/>
      <c r="M247" s="206"/>
      <c r="N247" s="206"/>
      <c r="O247" s="206"/>
      <c r="P247" s="206"/>
      <c r="Q247" s="206"/>
      <c r="R247" s="206"/>
      <c r="S247" s="206"/>
      <c r="T247" s="206"/>
    </row>
    <row r="248" spans="1:20">
      <c r="A248" s="366">
        <v>244</v>
      </c>
      <c r="B248" s="366"/>
      <c r="C248" s="105"/>
      <c r="D248" s="366"/>
      <c r="E248" s="277"/>
      <c r="F248" s="366"/>
      <c r="G248" s="105"/>
      <c r="H248" s="366"/>
      <c r="I248" s="206"/>
      <c r="J248" s="206"/>
      <c r="K248" s="206"/>
      <c r="L248" s="206"/>
      <c r="M248" s="206"/>
      <c r="N248" s="206"/>
      <c r="O248" s="206"/>
      <c r="P248" s="206"/>
      <c r="Q248" s="206"/>
      <c r="R248" s="206"/>
      <c r="S248" s="206"/>
      <c r="T248" s="206"/>
    </row>
    <row r="249" spans="1:20">
      <c r="A249" s="366">
        <v>245</v>
      </c>
      <c r="B249" s="366"/>
      <c r="C249" s="105"/>
      <c r="D249" s="366"/>
      <c r="E249" s="277"/>
      <c r="F249" s="366"/>
      <c r="G249" s="105"/>
      <c r="H249" s="366"/>
      <c r="I249" s="206"/>
      <c r="J249" s="206"/>
      <c r="K249" s="206"/>
      <c r="L249" s="206"/>
      <c r="M249" s="206"/>
      <c r="N249" s="206"/>
      <c r="O249" s="206"/>
      <c r="P249" s="206"/>
      <c r="Q249" s="206"/>
      <c r="R249" s="206"/>
      <c r="S249" s="206"/>
      <c r="T249" s="206"/>
    </row>
    <row r="250" spans="1:20">
      <c r="A250" s="366">
        <v>246</v>
      </c>
      <c r="B250" s="366"/>
      <c r="C250" s="105"/>
      <c r="D250" s="366"/>
      <c r="E250" s="277"/>
      <c r="F250" s="366"/>
      <c r="G250" s="105"/>
      <c r="H250" s="366"/>
      <c r="I250" s="206"/>
      <c r="J250" s="206"/>
      <c r="K250" s="206"/>
      <c r="L250" s="206"/>
      <c r="M250" s="206"/>
      <c r="N250" s="206"/>
      <c r="O250" s="206"/>
      <c r="P250" s="206"/>
      <c r="Q250" s="206"/>
      <c r="R250" s="206"/>
      <c r="S250" s="206"/>
      <c r="T250" s="206"/>
    </row>
    <row r="251" spans="1:20">
      <c r="A251" s="366">
        <v>247</v>
      </c>
      <c r="B251" s="366"/>
      <c r="C251" s="105"/>
      <c r="D251" s="366"/>
      <c r="E251" s="277"/>
      <c r="F251" s="366"/>
      <c r="G251" s="105"/>
      <c r="H251" s="366"/>
      <c r="I251" s="206"/>
      <c r="J251" s="206"/>
      <c r="K251" s="206"/>
      <c r="L251" s="206"/>
      <c r="M251" s="206"/>
      <c r="N251" s="206"/>
      <c r="O251" s="206"/>
      <c r="P251" s="206"/>
      <c r="Q251" s="206"/>
      <c r="R251" s="206"/>
      <c r="S251" s="206"/>
      <c r="T251" s="206"/>
    </row>
    <row r="252" spans="1:20">
      <c r="A252" s="366">
        <v>248</v>
      </c>
      <c r="B252" s="366"/>
      <c r="C252" s="105"/>
      <c r="D252" s="366"/>
      <c r="E252" s="277"/>
      <c r="F252" s="366"/>
      <c r="G252" s="366"/>
      <c r="H252" s="366"/>
      <c r="I252" s="206"/>
      <c r="J252" s="206"/>
      <c r="K252" s="206"/>
      <c r="L252" s="206"/>
      <c r="M252" s="206"/>
      <c r="N252" s="206"/>
      <c r="O252" s="206"/>
      <c r="P252" s="206"/>
      <c r="Q252" s="206"/>
      <c r="R252" s="206"/>
      <c r="S252" s="206"/>
      <c r="T252" s="206"/>
    </row>
    <row r="253" spans="1:20">
      <c r="A253" s="366">
        <v>249</v>
      </c>
      <c r="B253" s="366"/>
      <c r="C253" s="105"/>
      <c r="D253" s="366"/>
      <c r="E253" s="277"/>
      <c r="F253" s="105"/>
      <c r="G253" s="105"/>
      <c r="H253" s="366"/>
      <c r="I253" s="206"/>
      <c r="J253" s="206"/>
      <c r="K253" s="206"/>
      <c r="L253" s="206"/>
      <c r="M253" s="206"/>
      <c r="N253" s="206"/>
      <c r="O253" s="206"/>
      <c r="P253" s="206"/>
      <c r="Q253" s="206"/>
      <c r="R253" s="206"/>
      <c r="S253" s="206"/>
      <c r="T253" s="206"/>
    </row>
    <row r="254" spans="1:20">
      <c r="A254" s="366">
        <v>250</v>
      </c>
      <c r="B254" s="366"/>
      <c r="C254" s="105"/>
      <c r="D254" s="366"/>
      <c r="E254" s="277"/>
      <c r="F254" s="366"/>
      <c r="G254" s="105"/>
      <c r="H254" s="366"/>
      <c r="I254" s="206"/>
      <c r="J254" s="206"/>
      <c r="K254" s="206"/>
      <c r="L254" s="206"/>
      <c r="M254" s="206"/>
      <c r="N254" s="206"/>
      <c r="O254" s="206"/>
      <c r="P254" s="206"/>
      <c r="Q254" s="206"/>
      <c r="R254" s="206"/>
      <c r="S254" s="206"/>
      <c r="T254" s="206"/>
    </row>
    <row r="255" spans="1:20">
      <c r="A255" s="366">
        <v>251</v>
      </c>
      <c r="B255" s="366"/>
      <c r="C255" s="105"/>
      <c r="D255" s="366"/>
      <c r="E255" s="277"/>
      <c r="F255" s="366"/>
      <c r="G255" s="105"/>
      <c r="H255" s="366"/>
      <c r="I255" s="206"/>
      <c r="J255" s="206"/>
      <c r="K255" s="206"/>
      <c r="L255" s="206"/>
      <c r="M255" s="206"/>
      <c r="N255" s="206"/>
      <c r="O255" s="206"/>
      <c r="P255" s="206"/>
      <c r="Q255" s="206"/>
      <c r="R255" s="206"/>
      <c r="S255" s="206"/>
      <c r="T255" s="206"/>
    </row>
    <row r="256" spans="1:20">
      <c r="A256" s="366">
        <v>252</v>
      </c>
      <c r="B256" s="366"/>
      <c r="C256" s="105"/>
      <c r="D256" s="366"/>
      <c r="E256" s="277"/>
      <c r="F256" s="366"/>
      <c r="G256" s="105"/>
      <c r="H256" s="366"/>
      <c r="I256" s="206"/>
      <c r="J256" s="206"/>
      <c r="K256" s="206"/>
      <c r="L256" s="206"/>
      <c r="M256" s="206"/>
      <c r="N256" s="206"/>
      <c r="O256" s="206"/>
      <c r="P256" s="206"/>
      <c r="Q256" s="206"/>
      <c r="R256" s="206"/>
      <c r="S256" s="206"/>
      <c r="T256" s="206"/>
    </row>
    <row r="257" spans="1:20">
      <c r="A257" s="366">
        <v>253</v>
      </c>
      <c r="B257" s="366"/>
      <c r="C257" s="105"/>
      <c r="D257" s="366"/>
      <c r="E257" s="277"/>
      <c r="F257" s="366"/>
      <c r="G257" s="105"/>
      <c r="H257" s="366"/>
      <c r="I257" s="206"/>
      <c r="J257" s="206"/>
      <c r="K257" s="206"/>
      <c r="L257" s="206"/>
      <c r="M257" s="206"/>
      <c r="N257" s="206"/>
      <c r="O257" s="206"/>
      <c r="P257" s="206"/>
      <c r="Q257" s="206"/>
      <c r="R257" s="206"/>
      <c r="S257" s="206"/>
      <c r="T257" s="206"/>
    </row>
    <row r="258" spans="1:20">
      <c r="A258" s="366">
        <v>254</v>
      </c>
      <c r="B258" s="366"/>
      <c r="C258" s="105"/>
      <c r="D258" s="366"/>
      <c r="E258" s="277"/>
      <c r="F258" s="366"/>
      <c r="G258" s="105"/>
      <c r="H258" s="366"/>
      <c r="I258" s="206"/>
      <c r="J258" s="206"/>
      <c r="K258" s="206"/>
      <c r="L258" s="206"/>
      <c r="M258" s="206"/>
      <c r="N258" s="206"/>
      <c r="O258" s="206"/>
      <c r="P258" s="206"/>
      <c r="Q258" s="206"/>
      <c r="R258" s="206"/>
      <c r="S258" s="206"/>
      <c r="T258" s="206"/>
    </row>
    <row r="259" spans="1:20">
      <c r="A259" s="366">
        <v>255</v>
      </c>
      <c r="B259" s="366"/>
      <c r="C259" s="105"/>
      <c r="D259" s="366"/>
      <c r="E259" s="277"/>
      <c r="F259" s="366"/>
      <c r="G259" s="105"/>
      <c r="H259" s="366"/>
      <c r="I259" s="206"/>
      <c r="J259" s="206"/>
      <c r="K259" s="206"/>
      <c r="L259" s="206"/>
      <c r="M259" s="206"/>
      <c r="N259" s="206"/>
      <c r="O259" s="206"/>
      <c r="P259" s="206"/>
      <c r="Q259" s="206"/>
      <c r="R259" s="206"/>
      <c r="S259" s="206"/>
      <c r="T259" s="206"/>
    </row>
    <row r="260" spans="1:20">
      <c r="A260" s="366">
        <v>256</v>
      </c>
      <c r="B260" s="366"/>
      <c r="C260" s="105"/>
      <c r="D260" s="366"/>
      <c r="E260" s="277"/>
      <c r="F260" s="366"/>
      <c r="G260" s="105"/>
      <c r="H260" s="366"/>
      <c r="I260" s="206"/>
      <c r="J260" s="206"/>
      <c r="K260" s="206"/>
      <c r="L260" s="206"/>
      <c r="M260" s="206"/>
      <c r="N260" s="206"/>
      <c r="O260" s="206"/>
      <c r="P260" s="206"/>
      <c r="Q260" s="206"/>
      <c r="R260" s="206"/>
      <c r="S260" s="206"/>
      <c r="T260" s="206"/>
    </row>
    <row r="261" spans="1:20">
      <c r="A261" s="366">
        <v>257</v>
      </c>
      <c r="B261" s="366"/>
      <c r="C261" s="105"/>
      <c r="D261" s="366"/>
      <c r="E261" s="277"/>
      <c r="F261" s="366"/>
      <c r="G261" s="105"/>
      <c r="H261" s="366"/>
      <c r="I261" s="206"/>
      <c r="J261" s="206"/>
      <c r="K261" s="206"/>
      <c r="L261" s="206"/>
      <c r="M261" s="206"/>
      <c r="N261" s="206"/>
      <c r="O261" s="206"/>
      <c r="P261" s="206"/>
      <c r="Q261" s="206"/>
      <c r="R261" s="206"/>
      <c r="S261" s="206"/>
      <c r="T261" s="206"/>
    </row>
    <row r="262" spans="1:20">
      <c r="A262" s="366">
        <v>258</v>
      </c>
      <c r="B262" s="366"/>
      <c r="C262" s="105"/>
      <c r="D262" s="366"/>
      <c r="E262" s="277"/>
      <c r="F262" s="366"/>
      <c r="G262" s="105"/>
      <c r="H262" s="366"/>
      <c r="I262" s="206"/>
      <c r="J262" s="206"/>
      <c r="K262" s="206"/>
      <c r="L262" s="206"/>
      <c r="M262" s="206"/>
      <c r="N262" s="206"/>
      <c r="O262" s="206"/>
      <c r="P262" s="206"/>
      <c r="Q262" s="206"/>
      <c r="R262" s="206"/>
      <c r="S262" s="206"/>
      <c r="T262" s="206"/>
    </row>
    <row r="263" spans="1:20">
      <c r="A263" s="366">
        <v>259</v>
      </c>
      <c r="B263" s="366"/>
      <c r="C263" s="105"/>
      <c r="D263" s="366"/>
      <c r="E263" s="277"/>
      <c r="F263" s="366"/>
      <c r="G263" s="105"/>
      <c r="H263" s="366"/>
      <c r="I263" s="206"/>
      <c r="J263" s="206"/>
      <c r="K263" s="206"/>
      <c r="L263" s="206"/>
      <c r="M263" s="206"/>
      <c r="N263" s="206"/>
      <c r="O263" s="206"/>
      <c r="P263" s="206"/>
      <c r="Q263" s="206"/>
      <c r="R263" s="206"/>
      <c r="S263" s="206"/>
      <c r="T263" s="206"/>
    </row>
    <row r="264" spans="1:20">
      <c r="A264" s="366">
        <v>260</v>
      </c>
      <c r="B264" s="366"/>
      <c r="C264" s="105"/>
      <c r="D264" s="366"/>
      <c r="E264" s="277"/>
      <c r="F264" s="366"/>
      <c r="G264" s="105"/>
      <c r="H264" s="366"/>
      <c r="I264" s="206"/>
      <c r="J264" s="206"/>
      <c r="K264" s="206"/>
      <c r="L264" s="206"/>
      <c r="M264" s="206"/>
      <c r="N264" s="206"/>
      <c r="O264" s="206"/>
      <c r="P264" s="206"/>
      <c r="Q264" s="206"/>
      <c r="R264" s="206"/>
      <c r="S264" s="206"/>
      <c r="T264" s="206"/>
    </row>
    <row r="265" spans="1:20">
      <c r="A265" s="366">
        <v>261</v>
      </c>
      <c r="B265" s="366"/>
      <c r="C265" s="105"/>
      <c r="D265" s="366"/>
      <c r="E265" s="277"/>
      <c r="F265" s="366"/>
      <c r="G265" s="105"/>
      <c r="H265" s="366"/>
      <c r="I265" s="206"/>
      <c r="J265" s="206"/>
      <c r="K265" s="206"/>
      <c r="L265" s="206"/>
      <c r="M265" s="206"/>
      <c r="N265" s="206"/>
      <c r="O265" s="206"/>
      <c r="P265" s="206"/>
      <c r="Q265" s="206"/>
      <c r="R265" s="206"/>
      <c r="S265" s="206"/>
      <c r="T265" s="206"/>
    </row>
    <row r="266" spans="1:20">
      <c r="A266" s="366">
        <v>262</v>
      </c>
      <c r="B266" s="366"/>
      <c r="C266" s="105"/>
      <c r="D266" s="366"/>
      <c r="E266" s="277"/>
      <c r="F266" s="366"/>
      <c r="G266" s="87"/>
      <c r="H266" s="366"/>
      <c r="I266" s="206"/>
      <c r="J266" s="206"/>
      <c r="K266" s="206"/>
      <c r="L266" s="206"/>
      <c r="M266" s="206"/>
      <c r="N266" s="206"/>
      <c r="O266" s="206"/>
      <c r="P266" s="206"/>
      <c r="Q266" s="206"/>
      <c r="R266" s="206"/>
      <c r="S266" s="206"/>
      <c r="T266" s="206"/>
    </row>
    <row r="267" spans="1:20">
      <c r="A267" s="366">
        <v>263</v>
      </c>
      <c r="B267" s="366"/>
      <c r="C267" s="105"/>
      <c r="D267" s="366"/>
      <c r="E267" s="277"/>
      <c r="F267" s="105"/>
      <c r="G267" s="105"/>
      <c r="H267" s="366"/>
      <c r="I267" s="206"/>
      <c r="J267" s="206"/>
      <c r="K267" s="206"/>
      <c r="L267" s="206"/>
      <c r="M267" s="206"/>
      <c r="N267" s="206"/>
      <c r="O267" s="206"/>
      <c r="P267" s="206"/>
      <c r="Q267" s="206"/>
      <c r="R267" s="206"/>
      <c r="S267" s="206"/>
      <c r="T267" s="206"/>
    </row>
    <row r="268" spans="1:20">
      <c r="A268" s="366">
        <v>264</v>
      </c>
      <c r="B268" s="366"/>
      <c r="C268" s="105"/>
      <c r="D268" s="366"/>
      <c r="E268" s="277"/>
      <c r="F268" s="366"/>
      <c r="G268" s="87"/>
      <c r="H268" s="366"/>
      <c r="I268" s="206"/>
      <c r="J268" s="206"/>
      <c r="K268" s="206"/>
      <c r="L268" s="206"/>
      <c r="M268" s="206"/>
      <c r="N268" s="206"/>
      <c r="O268" s="206"/>
      <c r="P268" s="206"/>
      <c r="Q268" s="206"/>
      <c r="R268" s="206"/>
      <c r="S268" s="206"/>
      <c r="T268" s="206"/>
    </row>
    <row r="269" spans="1:20">
      <c r="A269" s="366">
        <v>265</v>
      </c>
      <c r="B269" s="366"/>
      <c r="C269" s="105"/>
      <c r="D269" s="366"/>
      <c r="E269" s="277"/>
      <c r="F269" s="366"/>
      <c r="G269" s="105"/>
      <c r="H269" s="366"/>
      <c r="I269" s="206"/>
      <c r="J269" s="206"/>
      <c r="K269" s="206"/>
      <c r="L269" s="206"/>
      <c r="M269" s="206"/>
      <c r="N269" s="206"/>
      <c r="O269" s="206"/>
      <c r="P269" s="206"/>
      <c r="Q269" s="206"/>
      <c r="R269" s="206"/>
      <c r="S269" s="206"/>
      <c r="T269" s="206"/>
    </row>
    <row r="270" spans="1:20">
      <c r="A270" s="366">
        <v>266</v>
      </c>
      <c r="B270" s="366"/>
      <c r="C270" s="105"/>
      <c r="D270" s="366"/>
      <c r="E270" s="277"/>
      <c r="F270" s="366"/>
      <c r="G270" s="87"/>
      <c r="H270" s="366"/>
      <c r="I270" s="206"/>
      <c r="J270" s="206"/>
      <c r="K270" s="206"/>
      <c r="L270" s="206"/>
      <c r="M270" s="206"/>
      <c r="N270" s="206"/>
      <c r="O270" s="206"/>
      <c r="P270" s="206"/>
      <c r="Q270" s="206"/>
      <c r="R270" s="206"/>
      <c r="S270" s="206"/>
      <c r="T270" s="206"/>
    </row>
    <row r="271" spans="1:20">
      <c r="A271" s="366">
        <v>267</v>
      </c>
      <c r="B271" s="366"/>
      <c r="C271" s="105"/>
      <c r="D271" s="366"/>
      <c r="E271" s="277"/>
      <c r="F271" s="366"/>
      <c r="G271" s="105"/>
      <c r="H271" s="366"/>
      <c r="I271" s="206"/>
      <c r="J271" s="206"/>
      <c r="K271" s="206"/>
      <c r="L271" s="206"/>
      <c r="M271" s="206"/>
      <c r="N271" s="206"/>
      <c r="O271" s="206"/>
      <c r="P271" s="206"/>
      <c r="Q271" s="206"/>
      <c r="R271" s="206"/>
      <c r="S271" s="206"/>
      <c r="T271" s="206"/>
    </row>
    <row r="272" spans="1:20">
      <c r="A272" s="366">
        <v>268</v>
      </c>
      <c r="B272" s="366"/>
      <c r="C272" s="105"/>
      <c r="D272" s="366"/>
      <c r="E272" s="277"/>
      <c r="F272" s="366"/>
      <c r="G272" s="105"/>
      <c r="H272" s="366"/>
      <c r="I272" s="206"/>
      <c r="J272" s="206"/>
      <c r="K272" s="206"/>
      <c r="L272" s="206"/>
      <c r="M272" s="206"/>
      <c r="N272" s="206"/>
      <c r="O272" s="206"/>
      <c r="P272" s="206"/>
      <c r="Q272" s="206"/>
      <c r="R272" s="206"/>
      <c r="S272" s="206"/>
      <c r="T272" s="206"/>
    </row>
    <row r="273" spans="1:20">
      <c r="A273" s="366">
        <v>269</v>
      </c>
      <c r="B273" s="366"/>
      <c r="C273" s="105"/>
      <c r="D273" s="366"/>
      <c r="E273" s="277"/>
      <c r="F273" s="366"/>
      <c r="G273" s="87"/>
      <c r="H273" s="366"/>
      <c r="I273" s="206"/>
      <c r="J273" s="206"/>
      <c r="K273" s="206"/>
      <c r="L273" s="206"/>
      <c r="M273" s="206"/>
      <c r="N273" s="206"/>
      <c r="O273" s="206"/>
      <c r="P273" s="206"/>
      <c r="Q273" s="206"/>
      <c r="R273" s="206"/>
      <c r="S273" s="206"/>
      <c r="T273" s="206"/>
    </row>
    <row r="274" spans="1:20">
      <c r="A274" s="366">
        <v>270</v>
      </c>
      <c r="B274" s="366"/>
      <c r="C274" s="105"/>
      <c r="D274" s="366"/>
      <c r="E274" s="277"/>
      <c r="F274" s="366"/>
      <c r="G274" s="105"/>
      <c r="H274" s="366"/>
      <c r="I274" s="206"/>
      <c r="J274" s="206"/>
      <c r="K274" s="206"/>
      <c r="L274" s="206"/>
      <c r="M274" s="206"/>
      <c r="N274" s="206"/>
      <c r="O274" s="206"/>
      <c r="P274" s="206"/>
      <c r="Q274" s="206"/>
      <c r="R274" s="206"/>
      <c r="S274" s="206"/>
      <c r="T274" s="206"/>
    </row>
    <row r="275" spans="1:20">
      <c r="A275" s="366">
        <v>271</v>
      </c>
      <c r="B275" s="366"/>
      <c r="C275" s="105"/>
      <c r="D275" s="366"/>
      <c r="E275" s="277"/>
      <c r="F275" s="366"/>
      <c r="G275" s="105"/>
      <c r="H275" s="366"/>
      <c r="I275" s="206"/>
      <c r="J275" s="206"/>
      <c r="K275" s="206"/>
      <c r="L275" s="206"/>
      <c r="M275" s="206"/>
      <c r="N275" s="206"/>
      <c r="O275" s="206"/>
      <c r="P275" s="206"/>
      <c r="Q275" s="206"/>
      <c r="R275" s="206"/>
      <c r="S275" s="206"/>
      <c r="T275" s="206"/>
    </row>
    <row r="276" spans="1:20">
      <c r="A276" s="366">
        <v>272</v>
      </c>
      <c r="B276" s="366"/>
      <c r="C276" s="105"/>
      <c r="D276" s="366"/>
      <c r="E276" s="277"/>
      <c r="F276" s="366"/>
      <c r="G276" s="105"/>
      <c r="H276" s="366"/>
      <c r="I276" s="206"/>
      <c r="J276" s="206"/>
      <c r="K276" s="206"/>
      <c r="L276" s="206"/>
      <c r="M276" s="206"/>
      <c r="N276" s="206"/>
      <c r="O276" s="206"/>
      <c r="P276" s="206"/>
      <c r="Q276" s="206"/>
      <c r="R276" s="206"/>
      <c r="S276" s="206"/>
      <c r="T276" s="206"/>
    </row>
    <row r="277" spans="1:20">
      <c r="A277" s="366">
        <v>273</v>
      </c>
      <c r="B277" s="366"/>
      <c r="C277" s="105"/>
      <c r="D277" s="366"/>
      <c r="E277" s="277"/>
      <c r="F277" s="366"/>
      <c r="G277" s="87"/>
      <c r="H277" s="366"/>
      <c r="I277" s="206"/>
      <c r="J277" s="206"/>
      <c r="K277" s="206"/>
      <c r="L277" s="206"/>
      <c r="M277" s="206"/>
      <c r="N277" s="206"/>
      <c r="O277" s="206"/>
      <c r="P277" s="206"/>
      <c r="Q277" s="206"/>
      <c r="R277" s="206"/>
      <c r="S277" s="206"/>
      <c r="T277" s="206"/>
    </row>
    <row r="278" spans="1:20">
      <c r="A278" s="366">
        <v>274</v>
      </c>
      <c r="B278" s="366"/>
      <c r="C278" s="105"/>
      <c r="D278" s="366"/>
      <c r="E278" s="277"/>
      <c r="F278" s="366"/>
      <c r="G278" s="105"/>
      <c r="H278" s="366"/>
      <c r="I278" s="206"/>
      <c r="J278" s="206"/>
      <c r="K278" s="206"/>
      <c r="L278" s="206"/>
      <c r="M278" s="206"/>
      <c r="N278" s="206"/>
      <c r="O278" s="206"/>
      <c r="P278" s="206"/>
      <c r="Q278" s="206"/>
      <c r="R278" s="206"/>
      <c r="S278" s="206"/>
      <c r="T278" s="206"/>
    </row>
    <row r="279" spans="1:20">
      <c r="A279" s="366">
        <v>275</v>
      </c>
      <c r="B279" s="366"/>
      <c r="C279" s="105"/>
      <c r="D279" s="366"/>
      <c r="E279" s="277"/>
      <c r="F279" s="366"/>
      <c r="G279" s="105"/>
      <c r="H279" s="366"/>
      <c r="I279" s="206"/>
      <c r="J279" s="206"/>
      <c r="K279" s="206"/>
      <c r="L279" s="206"/>
      <c r="M279" s="206"/>
      <c r="N279" s="206"/>
      <c r="O279" s="206"/>
      <c r="P279" s="206"/>
      <c r="Q279" s="206"/>
      <c r="R279" s="206"/>
      <c r="S279" s="206"/>
      <c r="T279" s="206"/>
    </row>
    <row r="280" spans="1:20">
      <c r="A280" s="366">
        <v>276</v>
      </c>
      <c r="B280" s="366"/>
      <c r="C280" s="105"/>
      <c r="D280" s="366"/>
      <c r="E280" s="277"/>
      <c r="F280" s="366"/>
      <c r="G280" s="87"/>
      <c r="H280" s="366"/>
      <c r="I280" s="206"/>
      <c r="J280" s="206"/>
      <c r="K280" s="206"/>
      <c r="L280" s="206"/>
      <c r="M280" s="206"/>
      <c r="N280" s="206"/>
      <c r="O280" s="206"/>
      <c r="P280" s="206"/>
      <c r="Q280" s="206"/>
      <c r="R280" s="206"/>
      <c r="S280" s="206"/>
      <c r="T280" s="206"/>
    </row>
    <row r="281" spans="1:20">
      <c r="A281" s="366">
        <v>277</v>
      </c>
      <c r="B281" s="366"/>
      <c r="C281" s="105"/>
      <c r="D281" s="366"/>
      <c r="E281" s="277"/>
      <c r="F281" s="366"/>
      <c r="G281" s="105"/>
      <c r="H281" s="366"/>
      <c r="I281" s="206"/>
      <c r="J281" s="206"/>
      <c r="K281" s="206"/>
      <c r="L281" s="206"/>
      <c r="M281" s="206"/>
      <c r="N281" s="206"/>
      <c r="O281" s="206"/>
      <c r="P281" s="206"/>
      <c r="Q281" s="206"/>
      <c r="R281" s="206"/>
      <c r="S281" s="206"/>
      <c r="T281" s="206"/>
    </row>
    <row r="282" spans="1:20">
      <c r="A282" s="366">
        <v>278</v>
      </c>
      <c r="B282" s="366"/>
      <c r="C282" s="105"/>
      <c r="D282" s="366"/>
      <c r="E282" s="277"/>
      <c r="F282" s="366"/>
      <c r="G282" s="105"/>
      <c r="H282" s="366"/>
      <c r="I282" s="206"/>
      <c r="J282" s="206"/>
      <c r="K282" s="206"/>
      <c r="L282" s="206"/>
      <c r="M282" s="206"/>
      <c r="N282" s="206"/>
      <c r="O282" s="206"/>
      <c r="P282" s="206"/>
      <c r="Q282" s="206"/>
      <c r="R282" s="206"/>
      <c r="S282" s="206"/>
      <c r="T282" s="206"/>
    </row>
    <row r="283" spans="1:20">
      <c r="A283" s="366">
        <v>279</v>
      </c>
      <c r="B283" s="366"/>
      <c r="C283" s="105"/>
      <c r="D283" s="366"/>
      <c r="E283" s="277"/>
      <c r="F283" s="366"/>
      <c r="G283" s="87"/>
      <c r="H283" s="366"/>
      <c r="I283" s="206"/>
      <c r="J283" s="206"/>
      <c r="K283" s="206"/>
      <c r="L283" s="206"/>
      <c r="M283" s="206"/>
      <c r="N283" s="206"/>
      <c r="O283" s="206"/>
      <c r="P283" s="206"/>
      <c r="Q283" s="206"/>
      <c r="R283" s="206"/>
      <c r="S283" s="206"/>
      <c r="T283" s="206"/>
    </row>
    <row r="284" spans="1:20">
      <c r="A284" s="366">
        <v>280</v>
      </c>
      <c r="B284" s="366"/>
      <c r="C284" s="105"/>
      <c r="D284" s="366"/>
      <c r="E284" s="277"/>
      <c r="F284" s="366"/>
      <c r="G284" s="105"/>
      <c r="H284" s="366"/>
      <c r="I284" s="206"/>
      <c r="J284" s="206"/>
      <c r="K284" s="206"/>
      <c r="L284" s="206"/>
      <c r="M284" s="206"/>
      <c r="N284" s="206"/>
      <c r="O284" s="206"/>
      <c r="P284" s="206"/>
      <c r="Q284" s="206"/>
      <c r="R284" s="206"/>
      <c r="S284" s="206"/>
      <c r="T284" s="206"/>
    </row>
    <row r="285" spans="1:20">
      <c r="A285" s="366">
        <v>281</v>
      </c>
      <c r="B285" s="366"/>
      <c r="C285" s="105"/>
      <c r="D285" s="366"/>
      <c r="E285" s="277"/>
      <c r="F285" s="366"/>
      <c r="G285" s="105"/>
      <c r="H285" s="366"/>
      <c r="I285" s="206"/>
      <c r="J285" s="206"/>
      <c r="K285" s="206"/>
      <c r="L285" s="206"/>
      <c r="M285" s="206"/>
      <c r="N285" s="206"/>
      <c r="O285" s="206"/>
      <c r="P285" s="206"/>
      <c r="Q285" s="206"/>
      <c r="R285" s="206"/>
      <c r="S285" s="206"/>
      <c r="T285" s="206"/>
    </row>
    <row r="286" spans="1:20">
      <c r="A286" s="366">
        <v>282</v>
      </c>
      <c r="B286" s="366"/>
      <c r="C286" s="105"/>
      <c r="D286" s="366"/>
      <c r="E286" s="277"/>
      <c r="F286" s="366"/>
      <c r="G286" s="87"/>
      <c r="H286" s="366"/>
      <c r="I286" s="206"/>
      <c r="J286" s="206"/>
      <c r="K286" s="206"/>
      <c r="L286" s="206"/>
      <c r="M286" s="206"/>
      <c r="N286" s="206"/>
      <c r="O286" s="206"/>
      <c r="P286" s="206"/>
      <c r="Q286" s="206"/>
      <c r="R286" s="206"/>
      <c r="S286" s="206"/>
      <c r="T286" s="206"/>
    </row>
    <row r="287" spans="1:20">
      <c r="A287" s="366">
        <v>283</v>
      </c>
      <c r="B287" s="366"/>
      <c r="C287" s="105"/>
      <c r="D287" s="366"/>
      <c r="E287" s="277"/>
      <c r="F287" s="366"/>
      <c r="G287" s="87"/>
      <c r="H287" s="366"/>
      <c r="I287" s="206"/>
      <c r="J287" s="206"/>
      <c r="K287" s="206"/>
      <c r="L287" s="206"/>
      <c r="M287" s="206"/>
      <c r="N287" s="206"/>
      <c r="O287" s="206"/>
      <c r="P287" s="206"/>
      <c r="Q287" s="206"/>
      <c r="R287" s="206"/>
      <c r="S287" s="206"/>
      <c r="T287" s="206"/>
    </row>
    <row r="288" spans="1:20">
      <c r="A288" s="366">
        <v>284</v>
      </c>
      <c r="B288" s="366"/>
      <c r="C288" s="105"/>
      <c r="D288" s="366"/>
      <c r="E288" s="277"/>
      <c r="F288" s="366"/>
      <c r="G288" s="87"/>
      <c r="H288" s="366"/>
      <c r="I288" s="206"/>
      <c r="J288" s="206"/>
      <c r="K288" s="206"/>
      <c r="L288" s="206"/>
      <c r="M288" s="206"/>
      <c r="N288" s="206"/>
      <c r="O288" s="206"/>
      <c r="P288" s="206"/>
      <c r="Q288" s="206"/>
      <c r="R288" s="206"/>
      <c r="S288" s="206"/>
      <c r="T288" s="206"/>
    </row>
    <row r="289" spans="1:20">
      <c r="A289" s="366">
        <v>285</v>
      </c>
      <c r="B289" s="366"/>
      <c r="C289" s="105"/>
      <c r="D289" s="366"/>
      <c r="E289" s="277"/>
      <c r="F289" s="366"/>
      <c r="G289" s="105"/>
      <c r="H289" s="366"/>
      <c r="I289" s="206"/>
      <c r="J289" s="206"/>
      <c r="K289" s="206"/>
      <c r="L289" s="206"/>
      <c r="M289" s="206"/>
      <c r="N289" s="206"/>
      <c r="O289" s="206"/>
      <c r="P289" s="206"/>
      <c r="Q289" s="206"/>
      <c r="R289" s="206"/>
      <c r="S289" s="206"/>
      <c r="T289" s="206"/>
    </row>
    <row r="290" spans="1:20">
      <c r="A290" s="366">
        <v>286</v>
      </c>
      <c r="B290" s="366"/>
      <c r="C290" s="105"/>
      <c r="D290" s="366"/>
      <c r="E290" s="277"/>
      <c r="F290" s="366"/>
      <c r="G290" s="87"/>
      <c r="H290" s="366"/>
      <c r="I290" s="206"/>
      <c r="J290" s="206"/>
      <c r="K290" s="206"/>
      <c r="L290" s="206"/>
      <c r="M290" s="206"/>
      <c r="N290" s="206"/>
      <c r="O290" s="206"/>
      <c r="P290" s="206"/>
      <c r="Q290" s="206"/>
      <c r="R290" s="206"/>
      <c r="S290" s="206"/>
      <c r="T290" s="206"/>
    </row>
    <row r="291" spans="1:20">
      <c r="A291" s="366">
        <v>287</v>
      </c>
      <c r="B291" s="366"/>
      <c r="C291" s="105"/>
      <c r="D291" s="366"/>
      <c r="E291" s="277"/>
      <c r="F291" s="366"/>
      <c r="G291" s="87"/>
      <c r="H291" s="366"/>
      <c r="I291" s="206"/>
      <c r="J291" s="206"/>
      <c r="K291" s="206"/>
      <c r="L291" s="206"/>
      <c r="M291" s="206"/>
      <c r="N291" s="206"/>
      <c r="O291" s="206"/>
      <c r="P291" s="206"/>
      <c r="Q291" s="206"/>
      <c r="R291" s="206"/>
      <c r="S291" s="206"/>
      <c r="T291" s="206"/>
    </row>
    <row r="292" spans="1:20">
      <c r="A292" s="366">
        <v>288</v>
      </c>
      <c r="B292" s="366"/>
      <c r="C292" s="105"/>
      <c r="D292" s="366"/>
      <c r="E292" s="277"/>
      <c r="F292" s="366"/>
      <c r="G292" s="87"/>
      <c r="H292" s="366"/>
      <c r="I292" s="206"/>
      <c r="J292" s="206"/>
      <c r="K292" s="206"/>
      <c r="L292" s="206"/>
      <c r="M292" s="206"/>
      <c r="N292" s="206"/>
      <c r="O292" s="206"/>
      <c r="P292" s="206"/>
      <c r="Q292" s="206"/>
      <c r="R292" s="206"/>
      <c r="S292" s="206"/>
      <c r="T292" s="206"/>
    </row>
    <row r="293" spans="1:20">
      <c r="A293" s="366">
        <v>289</v>
      </c>
      <c r="B293" s="366"/>
      <c r="C293" s="105"/>
      <c r="D293" s="366"/>
      <c r="E293" s="277"/>
      <c r="F293" s="366"/>
      <c r="G293" s="87"/>
      <c r="H293" s="366"/>
      <c r="I293" s="206"/>
      <c r="J293" s="206"/>
      <c r="K293" s="206"/>
      <c r="L293" s="206"/>
      <c r="M293" s="206"/>
      <c r="N293" s="206"/>
      <c r="O293" s="206"/>
      <c r="P293" s="206"/>
      <c r="Q293" s="206"/>
      <c r="R293" s="206"/>
      <c r="S293" s="206"/>
      <c r="T293" s="206"/>
    </row>
    <row r="294" spans="1:20">
      <c r="A294" s="366">
        <v>290</v>
      </c>
      <c r="B294" s="366"/>
      <c r="C294" s="105"/>
      <c r="D294" s="366"/>
      <c r="E294" s="277"/>
      <c r="F294" s="366"/>
      <c r="G294" s="87"/>
      <c r="H294" s="366"/>
      <c r="I294" s="206"/>
      <c r="J294" s="206"/>
      <c r="K294" s="206"/>
      <c r="L294" s="206"/>
      <c r="M294" s="206"/>
      <c r="N294" s="206"/>
      <c r="O294" s="206"/>
      <c r="P294" s="206"/>
      <c r="Q294" s="206"/>
      <c r="R294" s="206"/>
      <c r="S294" s="206"/>
      <c r="T294" s="206"/>
    </row>
    <row r="295" spans="1:20">
      <c r="A295" s="366">
        <v>291</v>
      </c>
      <c r="B295" s="366"/>
      <c r="C295" s="105"/>
      <c r="D295" s="366"/>
      <c r="E295" s="277"/>
      <c r="F295" s="366"/>
      <c r="G295" s="105"/>
      <c r="H295" s="366"/>
      <c r="I295" s="206"/>
      <c r="J295" s="206"/>
      <c r="K295" s="206"/>
      <c r="L295" s="206"/>
      <c r="M295" s="206"/>
      <c r="N295" s="206"/>
      <c r="O295" s="206"/>
      <c r="P295" s="206"/>
      <c r="Q295" s="206"/>
      <c r="R295" s="206"/>
      <c r="S295" s="206"/>
      <c r="T295" s="206"/>
    </row>
    <row r="296" spans="1:20">
      <c r="A296" s="366">
        <v>292</v>
      </c>
      <c r="B296" s="366"/>
      <c r="C296" s="105"/>
      <c r="D296" s="366"/>
      <c r="E296" s="277"/>
      <c r="F296" s="366"/>
      <c r="G296" s="105"/>
      <c r="H296" s="366"/>
      <c r="I296" s="206"/>
      <c r="J296" s="206"/>
      <c r="K296" s="206"/>
      <c r="L296" s="206"/>
      <c r="M296" s="206"/>
      <c r="N296" s="206"/>
      <c r="O296" s="206"/>
      <c r="P296" s="206"/>
      <c r="Q296" s="206"/>
      <c r="R296" s="206"/>
      <c r="S296" s="206"/>
      <c r="T296" s="206"/>
    </row>
    <row r="297" spans="1:20">
      <c r="A297" s="366">
        <v>293</v>
      </c>
      <c r="B297" s="366"/>
      <c r="C297" s="105"/>
      <c r="D297" s="366"/>
      <c r="E297" s="277"/>
      <c r="F297" s="366"/>
      <c r="G297" s="87"/>
      <c r="H297" s="366"/>
      <c r="I297" s="206"/>
      <c r="J297" s="206"/>
      <c r="K297" s="206"/>
      <c r="L297" s="206"/>
      <c r="M297" s="206"/>
      <c r="N297" s="206"/>
      <c r="O297" s="206"/>
      <c r="P297" s="206"/>
      <c r="Q297" s="206"/>
      <c r="R297" s="206"/>
      <c r="S297" s="206"/>
      <c r="T297" s="206"/>
    </row>
    <row r="298" spans="1:20">
      <c r="A298" s="366">
        <v>294</v>
      </c>
      <c r="B298" s="366"/>
      <c r="C298" s="105"/>
      <c r="D298" s="366"/>
      <c r="E298" s="277"/>
      <c r="F298" s="366"/>
      <c r="G298" s="105"/>
      <c r="H298" s="366"/>
      <c r="I298" s="206"/>
      <c r="J298" s="206"/>
      <c r="K298" s="206"/>
      <c r="L298" s="206"/>
      <c r="M298" s="206"/>
      <c r="N298" s="206"/>
      <c r="O298" s="206"/>
      <c r="P298" s="206"/>
      <c r="Q298" s="206"/>
      <c r="R298" s="206"/>
      <c r="S298" s="206"/>
      <c r="T298" s="206"/>
    </row>
    <row r="299" spans="1:20">
      <c r="A299" s="366">
        <v>295</v>
      </c>
      <c r="B299" s="366"/>
      <c r="C299" s="105"/>
      <c r="D299" s="366"/>
      <c r="E299" s="277"/>
      <c r="F299" s="366"/>
      <c r="G299" s="105"/>
      <c r="H299" s="366"/>
      <c r="I299" s="206"/>
      <c r="J299" s="206"/>
      <c r="K299" s="206"/>
      <c r="L299" s="206"/>
      <c r="M299" s="206"/>
      <c r="N299" s="206"/>
      <c r="O299" s="206"/>
      <c r="P299" s="206"/>
      <c r="Q299" s="206"/>
      <c r="R299" s="206"/>
      <c r="S299" s="206"/>
      <c r="T299" s="206"/>
    </row>
    <row r="300" spans="1:20">
      <c r="A300" s="366">
        <v>296</v>
      </c>
      <c r="B300" s="366"/>
      <c r="C300" s="105"/>
      <c r="D300" s="366"/>
      <c r="E300" s="277"/>
      <c r="F300" s="366"/>
      <c r="G300" s="105"/>
      <c r="H300" s="366"/>
      <c r="I300" s="206"/>
      <c r="J300" s="206"/>
      <c r="K300" s="206"/>
      <c r="L300" s="206"/>
      <c r="M300" s="206"/>
      <c r="N300" s="206"/>
      <c r="O300" s="206"/>
      <c r="P300" s="206"/>
      <c r="Q300" s="206"/>
      <c r="R300" s="206"/>
      <c r="S300" s="206"/>
      <c r="T300" s="206"/>
    </row>
    <row r="301" spans="1:20">
      <c r="A301" s="366">
        <v>297</v>
      </c>
      <c r="B301" s="366"/>
      <c r="C301" s="105"/>
      <c r="D301" s="366"/>
      <c r="E301" s="277"/>
      <c r="F301" s="366"/>
      <c r="G301" s="105"/>
      <c r="H301" s="366"/>
      <c r="I301" s="206"/>
      <c r="J301" s="206"/>
      <c r="K301" s="206"/>
      <c r="L301" s="206"/>
      <c r="M301" s="206"/>
      <c r="N301" s="206"/>
      <c r="O301" s="206"/>
      <c r="P301" s="206"/>
      <c r="Q301" s="206"/>
      <c r="R301" s="206"/>
      <c r="S301" s="206"/>
      <c r="T301" s="206"/>
    </row>
    <row r="302" spans="1:20">
      <c r="A302" s="366">
        <v>298</v>
      </c>
      <c r="B302" s="366"/>
      <c r="C302" s="105"/>
      <c r="D302" s="366"/>
      <c r="E302" s="277"/>
      <c r="F302" s="366"/>
      <c r="G302" s="105"/>
      <c r="H302" s="366"/>
      <c r="I302" s="206"/>
      <c r="J302" s="206"/>
      <c r="K302" s="206"/>
      <c r="L302" s="206"/>
      <c r="M302" s="206"/>
      <c r="N302" s="206"/>
      <c r="O302" s="206"/>
      <c r="P302" s="206"/>
      <c r="Q302" s="206"/>
      <c r="R302" s="206"/>
      <c r="S302" s="206"/>
      <c r="T302" s="206"/>
    </row>
    <row r="303" spans="1:20">
      <c r="A303" s="366">
        <v>299</v>
      </c>
      <c r="B303" s="366"/>
      <c r="C303" s="105"/>
      <c r="D303" s="366"/>
      <c r="E303" s="277"/>
      <c r="F303" s="366"/>
      <c r="G303" s="105"/>
      <c r="H303" s="366"/>
      <c r="I303" s="206"/>
      <c r="J303" s="206"/>
      <c r="K303" s="206"/>
      <c r="L303" s="206"/>
      <c r="M303" s="206"/>
      <c r="N303" s="206"/>
      <c r="O303" s="206"/>
      <c r="P303" s="206"/>
      <c r="Q303" s="206"/>
      <c r="R303" s="206"/>
      <c r="S303" s="206"/>
      <c r="T303" s="206"/>
    </row>
    <row r="304" spans="1:20">
      <c r="A304" s="366">
        <v>300</v>
      </c>
      <c r="B304" s="366"/>
      <c r="C304" s="105"/>
      <c r="D304" s="366"/>
      <c r="E304" s="277"/>
      <c r="F304" s="366"/>
      <c r="G304" s="87"/>
      <c r="H304" s="366"/>
      <c r="I304" s="206"/>
      <c r="J304" s="206"/>
      <c r="K304" s="206"/>
      <c r="L304" s="206"/>
      <c r="M304" s="206"/>
      <c r="N304" s="206"/>
      <c r="O304" s="206"/>
      <c r="P304" s="206"/>
      <c r="Q304" s="206"/>
      <c r="R304" s="206"/>
      <c r="S304" s="206"/>
      <c r="T304" s="206"/>
    </row>
    <row r="305" spans="1:20">
      <c r="A305" s="366">
        <v>301</v>
      </c>
      <c r="B305" s="366"/>
      <c r="C305" s="105"/>
      <c r="D305" s="366"/>
      <c r="E305" s="277"/>
      <c r="F305" s="366"/>
      <c r="G305" s="105"/>
      <c r="H305" s="366"/>
      <c r="I305" s="206"/>
      <c r="J305" s="206"/>
      <c r="K305" s="206"/>
      <c r="L305" s="206"/>
      <c r="M305" s="206"/>
      <c r="N305" s="206"/>
      <c r="O305" s="206"/>
      <c r="P305" s="206"/>
      <c r="Q305" s="206"/>
      <c r="R305" s="206"/>
      <c r="S305" s="206"/>
      <c r="T305" s="206"/>
    </row>
    <row r="306" spans="1:20">
      <c r="A306" s="366">
        <v>302</v>
      </c>
      <c r="B306" s="366"/>
      <c r="C306" s="105"/>
      <c r="D306" s="366"/>
      <c r="E306" s="277"/>
      <c r="F306" s="366"/>
      <c r="G306" s="105"/>
      <c r="H306" s="366"/>
      <c r="I306" s="206"/>
      <c r="J306" s="206"/>
      <c r="K306" s="206"/>
      <c r="L306" s="206"/>
      <c r="M306" s="206"/>
      <c r="N306" s="206"/>
      <c r="O306" s="206"/>
      <c r="P306" s="206"/>
      <c r="Q306" s="206"/>
      <c r="R306" s="206"/>
      <c r="S306" s="206"/>
      <c r="T306" s="206"/>
    </row>
    <row r="307" spans="1:20">
      <c r="A307" s="366">
        <v>303</v>
      </c>
      <c r="B307" s="366"/>
      <c r="C307" s="105"/>
      <c r="D307" s="366"/>
      <c r="E307" s="277"/>
      <c r="F307" s="366"/>
      <c r="G307" s="105"/>
      <c r="H307" s="366"/>
      <c r="I307" s="206"/>
      <c r="J307" s="206"/>
      <c r="K307" s="206"/>
      <c r="L307" s="206"/>
      <c r="M307" s="206"/>
      <c r="N307" s="206"/>
      <c r="O307" s="206"/>
      <c r="P307" s="206"/>
      <c r="Q307" s="206"/>
      <c r="R307" s="206"/>
      <c r="S307" s="206"/>
      <c r="T307" s="206"/>
    </row>
    <row r="308" spans="1:20">
      <c r="A308" s="366">
        <v>304</v>
      </c>
      <c r="B308" s="366"/>
      <c r="C308" s="105"/>
      <c r="D308" s="366"/>
      <c r="E308" s="277"/>
      <c r="F308" s="366"/>
      <c r="G308" s="105"/>
      <c r="H308" s="366"/>
      <c r="I308" s="206"/>
      <c r="J308" s="206"/>
      <c r="K308" s="206"/>
      <c r="L308" s="206"/>
      <c r="M308" s="206"/>
      <c r="N308" s="206"/>
      <c r="O308" s="206"/>
      <c r="P308" s="206"/>
      <c r="Q308" s="206"/>
      <c r="R308" s="206"/>
      <c r="S308" s="206"/>
      <c r="T308" s="206"/>
    </row>
    <row r="309" spans="1:20">
      <c r="A309" s="366">
        <v>305</v>
      </c>
      <c r="B309" s="366"/>
      <c r="C309" s="105"/>
      <c r="D309" s="366"/>
      <c r="E309" s="277"/>
      <c r="F309" s="105"/>
      <c r="G309" s="105"/>
      <c r="H309" s="366"/>
      <c r="I309" s="206"/>
      <c r="J309" s="206"/>
      <c r="K309" s="206"/>
      <c r="L309" s="206"/>
      <c r="M309" s="206"/>
      <c r="N309" s="206"/>
      <c r="O309" s="206"/>
      <c r="P309" s="206"/>
      <c r="Q309" s="206"/>
      <c r="R309" s="206"/>
      <c r="S309" s="206"/>
      <c r="T309" s="206"/>
    </row>
    <row r="310" spans="1:20">
      <c r="A310" s="366">
        <v>306</v>
      </c>
      <c r="B310" s="366"/>
      <c r="C310" s="105"/>
      <c r="D310" s="366"/>
      <c r="E310" s="277"/>
      <c r="F310" s="105"/>
      <c r="G310" s="105"/>
      <c r="H310" s="366"/>
      <c r="I310" s="206"/>
      <c r="J310" s="206"/>
      <c r="K310" s="206"/>
      <c r="L310" s="206"/>
      <c r="M310" s="206"/>
      <c r="N310" s="206"/>
      <c r="O310" s="206"/>
      <c r="P310" s="206"/>
      <c r="Q310" s="206"/>
      <c r="R310" s="206"/>
      <c r="S310" s="206"/>
      <c r="T310" s="206"/>
    </row>
    <row r="311" spans="1:20">
      <c r="A311" s="366">
        <v>307</v>
      </c>
      <c r="B311" s="366"/>
      <c r="C311" s="105"/>
      <c r="D311" s="366"/>
      <c r="E311" s="277"/>
      <c r="F311" s="105"/>
      <c r="G311" s="105"/>
      <c r="H311" s="366"/>
      <c r="I311" s="206"/>
      <c r="J311" s="206"/>
      <c r="K311" s="206"/>
      <c r="L311" s="206"/>
      <c r="M311" s="206"/>
      <c r="N311" s="206"/>
      <c r="O311" s="206"/>
      <c r="P311" s="206"/>
      <c r="Q311" s="206"/>
      <c r="R311" s="206"/>
      <c r="S311" s="206"/>
      <c r="T311" s="206"/>
    </row>
    <row r="312" spans="1:20">
      <c r="A312" s="366">
        <v>308</v>
      </c>
      <c r="B312" s="366"/>
      <c r="C312" s="105"/>
      <c r="D312" s="366"/>
      <c r="E312" s="277"/>
      <c r="F312" s="105"/>
      <c r="G312" s="105"/>
      <c r="H312" s="366"/>
      <c r="I312" s="206"/>
      <c r="J312" s="206"/>
      <c r="K312" s="206"/>
      <c r="L312" s="206"/>
      <c r="M312" s="206"/>
      <c r="N312" s="206"/>
      <c r="O312" s="206"/>
      <c r="P312" s="206"/>
      <c r="Q312" s="206"/>
      <c r="R312" s="206"/>
      <c r="S312" s="206"/>
      <c r="T312" s="206"/>
    </row>
    <row r="313" spans="1:20">
      <c r="A313" s="366">
        <v>309</v>
      </c>
      <c r="B313" s="366"/>
      <c r="C313" s="105"/>
      <c r="D313" s="366"/>
      <c r="E313" s="277"/>
      <c r="F313" s="105"/>
      <c r="G313" s="105"/>
      <c r="H313" s="366"/>
      <c r="I313" s="206"/>
      <c r="J313" s="206"/>
      <c r="K313" s="206"/>
      <c r="L313" s="206"/>
      <c r="M313" s="206"/>
      <c r="N313" s="206"/>
      <c r="O313" s="206"/>
      <c r="P313" s="206"/>
      <c r="Q313" s="206"/>
      <c r="R313" s="206"/>
      <c r="S313" s="206"/>
      <c r="T313" s="206"/>
    </row>
    <row r="314" spans="1:20">
      <c r="A314" s="366">
        <v>310</v>
      </c>
      <c r="B314" s="366"/>
      <c r="C314" s="105"/>
      <c r="D314" s="366"/>
      <c r="E314" s="277"/>
      <c r="F314" s="105"/>
      <c r="G314" s="105"/>
      <c r="H314" s="366"/>
      <c r="I314" s="206"/>
      <c r="J314" s="206"/>
      <c r="K314" s="206"/>
      <c r="L314" s="206"/>
      <c r="M314" s="206"/>
      <c r="N314" s="206"/>
      <c r="O314" s="206"/>
      <c r="P314" s="206"/>
      <c r="Q314" s="206"/>
      <c r="R314" s="206"/>
      <c r="S314" s="206"/>
      <c r="T314" s="206"/>
    </row>
    <row r="315" spans="1:20">
      <c r="A315" s="366">
        <v>311</v>
      </c>
      <c r="B315" s="366"/>
      <c r="C315" s="105"/>
      <c r="D315" s="366"/>
      <c r="E315" s="277"/>
      <c r="F315" s="105"/>
      <c r="G315" s="105"/>
      <c r="H315" s="366"/>
      <c r="I315" s="206"/>
      <c r="J315" s="206"/>
      <c r="K315" s="206"/>
      <c r="L315" s="206"/>
      <c r="M315" s="206"/>
      <c r="N315" s="206"/>
      <c r="O315" s="206"/>
      <c r="P315" s="206"/>
      <c r="Q315" s="206"/>
      <c r="R315" s="206"/>
      <c r="S315" s="206"/>
      <c r="T315" s="206"/>
    </row>
    <row r="316" spans="1:20">
      <c r="A316" s="366">
        <v>312</v>
      </c>
      <c r="B316" s="366"/>
      <c r="C316" s="105"/>
      <c r="D316" s="366"/>
      <c r="E316" s="277"/>
      <c r="F316" s="105"/>
      <c r="G316" s="105"/>
      <c r="H316" s="366"/>
      <c r="I316" s="206"/>
      <c r="J316" s="206"/>
      <c r="K316" s="206"/>
      <c r="L316" s="206"/>
      <c r="M316" s="206"/>
      <c r="N316" s="206"/>
      <c r="O316" s="206"/>
      <c r="P316" s="206"/>
      <c r="Q316" s="206"/>
      <c r="R316" s="206"/>
      <c r="S316" s="206"/>
      <c r="T316" s="206"/>
    </row>
    <row r="317" spans="1:20">
      <c r="A317" s="366">
        <v>313</v>
      </c>
      <c r="B317" s="366"/>
      <c r="C317" s="105"/>
      <c r="D317" s="366"/>
      <c r="E317" s="277"/>
      <c r="F317" s="105"/>
      <c r="G317" s="105"/>
      <c r="H317" s="366"/>
      <c r="I317" s="206"/>
      <c r="J317" s="206"/>
      <c r="K317" s="206"/>
      <c r="L317" s="206"/>
      <c r="M317" s="206"/>
      <c r="N317" s="206"/>
      <c r="O317" s="206"/>
      <c r="P317" s="206"/>
      <c r="Q317" s="206"/>
      <c r="R317" s="206"/>
      <c r="S317" s="206"/>
      <c r="T317" s="206"/>
    </row>
    <row r="318" spans="1:20">
      <c r="A318" s="366">
        <v>314</v>
      </c>
      <c r="B318" s="366"/>
      <c r="C318" s="105"/>
      <c r="D318" s="366"/>
      <c r="E318" s="277"/>
      <c r="F318" s="366"/>
      <c r="G318" s="366"/>
      <c r="H318" s="366"/>
      <c r="I318" s="206"/>
      <c r="J318" s="206"/>
      <c r="K318" s="206"/>
      <c r="L318" s="206"/>
      <c r="M318" s="206"/>
      <c r="N318" s="206"/>
      <c r="O318" s="206"/>
      <c r="P318" s="206"/>
      <c r="Q318" s="206"/>
      <c r="R318" s="206"/>
      <c r="S318" s="206"/>
      <c r="T318" s="206"/>
    </row>
    <row r="319" spans="1:20">
      <c r="A319" s="366">
        <v>315</v>
      </c>
      <c r="B319" s="366"/>
      <c r="C319" s="105"/>
      <c r="D319" s="366"/>
      <c r="E319" s="277"/>
      <c r="F319" s="105"/>
      <c r="G319" s="105"/>
      <c r="H319" s="366"/>
      <c r="I319" s="206"/>
      <c r="J319" s="206"/>
      <c r="K319" s="206"/>
      <c r="L319" s="206"/>
      <c r="M319" s="206"/>
      <c r="N319" s="206"/>
      <c r="O319" s="206"/>
      <c r="P319" s="206"/>
      <c r="Q319" s="206"/>
      <c r="R319" s="206"/>
      <c r="S319" s="206"/>
      <c r="T319" s="206"/>
    </row>
    <row r="320" spans="1:20">
      <c r="A320" s="366">
        <v>316</v>
      </c>
      <c r="B320" s="366"/>
      <c r="C320" s="105"/>
      <c r="D320" s="366"/>
      <c r="E320" s="277"/>
      <c r="F320" s="105"/>
      <c r="G320" s="105"/>
      <c r="H320" s="366"/>
      <c r="I320" s="206"/>
      <c r="J320" s="206"/>
      <c r="K320" s="206"/>
      <c r="L320" s="206"/>
      <c r="M320" s="206"/>
      <c r="N320" s="206"/>
      <c r="O320" s="206"/>
      <c r="P320" s="206"/>
      <c r="Q320" s="206"/>
      <c r="R320" s="206"/>
      <c r="S320" s="206"/>
      <c r="T320" s="206"/>
    </row>
    <row r="321" spans="1:20">
      <c r="A321" s="366">
        <v>317</v>
      </c>
      <c r="B321" s="366"/>
      <c r="C321" s="105"/>
      <c r="D321" s="366"/>
      <c r="E321" s="277"/>
      <c r="F321" s="105"/>
      <c r="G321" s="105"/>
      <c r="H321" s="366"/>
      <c r="I321" s="206"/>
      <c r="J321" s="206"/>
      <c r="K321" s="206"/>
      <c r="L321" s="206"/>
      <c r="M321" s="206"/>
      <c r="N321" s="206"/>
      <c r="O321" s="206"/>
      <c r="P321" s="206"/>
      <c r="Q321" s="206"/>
      <c r="R321" s="206"/>
      <c r="S321" s="206"/>
      <c r="T321" s="206"/>
    </row>
    <row r="322" spans="1:20">
      <c r="A322" s="366">
        <v>318</v>
      </c>
      <c r="B322" s="366"/>
      <c r="C322" s="105"/>
      <c r="D322" s="366"/>
      <c r="E322" s="277"/>
      <c r="F322" s="105"/>
      <c r="G322" s="105"/>
      <c r="H322" s="366"/>
      <c r="I322" s="206"/>
      <c r="J322" s="206"/>
      <c r="K322" s="206"/>
      <c r="L322" s="206"/>
      <c r="M322" s="206"/>
      <c r="N322" s="206"/>
      <c r="O322" s="206"/>
      <c r="P322" s="206"/>
      <c r="Q322" s="206"/>
      <c r="R322" s="206"/>
      <c r="S322" s="206"/>
      <c r="T322" s="206"/>
    </row>
    <row r="323" spans="1:20">
      <c r="A323" s="366">
        <v>319</v>
      </c>
      <c r="B323" s="366"/>
      <c r="C323" s="105"/>
      <c r="D323" s="366"/>
      <c r="E323" s="277"/>
      <c r="F323" s="105"/>
      <c r="G323" s="105"/>
      <c r="H323" s="366"/>
      <c r="I323" s="206"/>
      <c r="J323" s="206"/>
      <c r="K323" s="206"/>
      <c r="L323" s="206"/>
      <c r="M323" s="206"/>
      <c r="N323" s="206"/>
      <c r="O323" s="206"/>
      <c r="P323" s="206"/>
      <c r="Q323" s="206"/>
      <c r="R323" s="206"/>
      <c r="S323" s="206"/>
      <c r="T323" s="206"/>
    </row>
    <row r="324" spans="1:20">
      <c r="A324" s="366">
        <v>320</v>
      </c>
      <c r="B324" s="366"/>
      <c r="C324" s="105"/>
      <c r="D324" s="366"/>
      <c r="E324" s="277"/>
      <c r="F324" s="105"/>
      <c r="G324" s="105"/>
      <c r="H324" s="366"/>
      <c r="I324" s="206"/>
      <c r="J324" s="206"/>
      <c r="K324" s="206"/>
      <c r="L324" s="206"/>
      <c r="M324" s="206"/>
      <c r="N324" s="206"/>
      <c r="O324" s="206"/>
      <c r="P324" s="206"/>
      <c r="Q324" s="206"/>
      <c r="R324" s="206"/>
      <c r="S324" s="206"/>
      <c r="T324" s="206"/>
    </row>
    <row r="325" spans="1:20">
      <c r="A325" s="366">
        <v>321</v>
      </c>
      <c r="B325" s="366"/>
      <c r="C325" s="105"/>
      <c r="D325" s="366"/>
      <c r="E325" s="277"/>
      <c r="F325" s="105"/>
      <c r="G325" s="105"/>
      <c r="H325" s="366"/>
      <c r="I325" s="206"/>
      <c r="J325" s="206"/>
      <c r="K325" s="206"/>
      <c r="L325" s="206"/>
      <c r="M325" s="206"/>
      <c r="N325" s="206"/>
      <c r="O325" s="206"/>
      <c r="P325" s="206"/>
      <c r="Q325" s="206"/>
      <c r="R325" s="206"/>
      <c r="S325" s="206"/>
      <c r="T325" s="206"/>
    </row>
    <row r="326" spans="1:20">
      <c r="A326" s="366">
        <v>322</v>
      </c>
      <c r="B326" s="366"/>
      <c r="C326" s="105"/>
      <c r="D326" s="366"/>
      <c r="E326" s="277"/>
      <c r="F326" s="105"/>
      <c r="G326" s="105"/>
      <c r="H326" s="366"/>
      <c r="I326" s="206"/>
      <c r="J326" s="206"/>
      <c r="K326" s="206"/>
      <c r="L326" s="206"/>
      <c r="M326" s="206"/>
      <c r="N326" s="206"/>
      <c r="O326" s="206"/>
      <c r="P326" s="206"/>
      <c r="Q326" s="206"/>
      <c r="R326" s="206"/>
      <c r="S326" s="206"/>
      <c r="T326" s="206"/>
    </row>
    <row r="327" spans="1:20">
      <c r="A327" s="366">
        <v>323</v>
      </c>
      <c r="B327" s="366"/>
      <c r="C327" s="105"/>
      <c r="D327" s="366"/>
      <c r="E327" s="277"/>
      <c r="F327" s="105"/>
      <c r="G327" s="105"/>
      <c r="H327" s="366"/>
      <c r="I327" s="206"/>
      <c r="J327" s="206"/>
      <c r="K327" s="206"/>
      <c r="L327" s="206"/>
      <c r="M327" s="206"/>
      <c r="N327" s="206"/>
      <c r="O327" s="206"/>
      <c r="P327" s="206"/>
      <c r="Q327" s="206"/>
      <c r="R327" s="206"/>
      <c r="S327" s="206"/>
      <c r="T327" s="206"/>
    </row>
    <row r="328" spans="1:20">
      <c r="A328" s="366">
        <v>324</v>
      </c>
      <c r="B328" s="366"/>
      <c r="C328" s="105"/>
      <c r="D328" s="366"/>
      <c r="E328" s="277"/>
      <c r="F328" s="105"/>
      <c r="G328" s="105"/>
      <c r="H328" s="366"/>
      <c r="I328" s="206"/>
      <c r="J328" s="206"/>
      <c r="K328" s="206"/>
      <c r="L328" s="206"/>
      <c r="M328" s="206"/>
      <c r="N328" s="206"/>
      <c r="O328" s="206"/>
      <c r="P328" s="206"/>
      <c r="Q328" s="206"/>
      <c r="R328" s="206"/>
      <c r="S328" s="206"/>
      <c r="T328" s="206"/>
    </row>
    <row r="329" spans="1:20">
      <c r="A329" s="366">
        <v>325</v>
      </c>
      <c r="B329" s="366"/>
      <c r="C329" s="105"/>
      <c r="D329" s="366"/>
      <c r="E329" s="277"/>
      <c r="F329" s="105"/>
      <c r="G329" s="105"/>
      <c r="H329" s="366"/>
      <c r="I329" s="206"/>
      <c r="J329" s="206"/>
      <c r="K329" s="206"/>
      <c r="L329" s="206"/>
      <c r="M329" s="206"/>
      <c r="N329" s="206"/>
      <c r="O329" s="206"/>
      <c r="P329" s="206"/>
      <c r="Q329" s="206"/>
      <c r="R329" s="206"/>
      <c r="S329" s="206"/>
      <c r="T329" s="206"/>
    </row>
    <row r="330" spans="1:20">
      <c r="A330" s="366">
        <v>326</v>
      </c>
      <c r="B330" s="366"/>
      <c r="C330" s="105"/>
      <c r="D330" s="366"/>
      <c r="E330" s="277"/>
      <c r="F330" s="105"/>
      <c r="G330" s="105"/>
      <c r="H330" s="366"/>
      <c r="I330" s="206"/>
      <c r="J330" s="206"/>
      <c r="K330" s="206"/>
      <c r="L330" s="206"/>
      <c r="M330" s="206"/>
      <c r="N330" s="206"/>
      <c r="O330" s="206"/>
      <c r="P330" s="206"/>
      <c r="Q330" s="206"/>
      <c r="R330" s="206"/>
      <c r="S330" s="206"/>
      <c r="T330" s="206"/>
    </row>
    <row r="331" spans="1:20">
      <c r="A331" s="366">
        <v>327</v>
      </c>
      <c r="B331" s="366"/>
      <c r="C331" s="105"/>
      <c r="D331" s="366"/>
      <c r="E331" s="277"/>
      <c r="F331" s="105"/>
      <c r="G331" s="105"/>
      <c r="H331" s="366"/>
      <c r="I331" s="206"/>
      <c r="J331" s="206"/>
      <c r="K331" s="206"/>
      <c r="L331" s="206"/>
      <c r="M331" s="206"/>
      <c r="N331" s="206"/>
      <c r="O331" s="206"/>
      <c r="P331" s="206"/>
      <c r="Q331" s="206"/>
      <c r="R331" s="206"/>
      <c r="S331" s="206"/>
      <c r="T331" s="206"/>
    </row>
    <row r="332" spans="1:20">
      <c r="A332" s="366">
        <v>328</v>
      </c>
      <c r="B332" s="366"/>
      <c r="C332" s="105"/>
      <c r="D332" s="366"/>
      <c r="E332" s="277"/>
      <c r="F332" s="105"/>
      <c r="G332" s="105"/>
      <c r="H332" s="366"/>
      <c r="I332" s="206"/>
      <c r="J332" s="206"/>
      <c r="K332" s="206"/>
      <c r="L332" s="206"/>
      <c r="M332" s="206"/>
      <c r="N332" s="206"/>
      <c r="O332" s="206"/>
      <c r="P332" s="206"/>
      <c r="Q332" s="206"/>
      <c r="R332" s="206"/>
      <c r="S332" s="206"/>
      <c r="T332" s="206"/>
    </row>
    <row r="333" spans="1:20">
      <c r="A333" s="366">
        <v>329</v>
      </c>
      <c r="B333" s="366"/>
      <c r="C333" s="105"/>
      <c r="D333" s="366"/>
      <c r="E333" s="277"/>
      <c r="F333" s="105"/>
      <c r="G333" s="105"/>
      <c r="H333" s="366"/>
      <c r="I333" s="206"/>
      <c r="J333" s="206"/>
      <c r="K333" s="206"/>
      <c r="L333" s="206"/>
      <c r="M333" s="206"/>
      <c r="N333" s="206"/>
      <c r="O333" s="206"/>
      <c r="P333" s="206"/>
      <c r="Q333" s="206"/>
      <c r="R333" s="206"/>
      <c r="S333" s="206"/>
      <c r="T333" s="206"/>
    </row>
    <row r="334" spans="1:20">
      <c r="A334" s="366">
        <v>330</v>
      </c>
      <c r="B334" s="366"/>
      <c r="C334" s="105"/>
      <c r="D334" s="366"/>
      <c r="E334" s="277"/>
      <c r="F334" s="105"/>
      <c r="G334" s="105"/>
      <c r="H334" s="366"/>
      <c r="I334" s="206"/>
      <c r="J334" s="206"/>
      <c r="K334" s="206"/>
      <c r="L334" s="206"/>
      <c r="M334" s="206"/>
      <c r="N334" s="206"/>
      <c r="O334" s="206"/>
      <c r="P334" s="206"/>
      <c r="Q334" s="206"/>
      <c r="R334" s="206"/>
      <c r="S334" s="206"/>
      <c r="T334" s="206"/>
    </row>
    <row r="335" spans="1:20">
      <c r="A335" s="366">
        <v>331</v>
      </c>
      <c r="B335" s="366"/>
      <c r="C335" s="105"/>
      <c r="D335" s="366"/>
      <c r="E335" s="277"/>
      <c r="F335" s="105"/>
      <c r="G335" s="105"/>
      <c r="H335" s="366"/>
      <c r="I335" s="206"/>
      <c r="J335" s="206"/>
      <c r="K335" s="206"/>
      <c r="L335" s="206"/>
      <c r="M335" s="206"/>
      <c r="N335" s="206"/>
      <c r="O335" s="206"/>
      <c r="P335" s="206"/>
      <c r="Q335" s="206"/>
      <c r="R335" s="206"/>
      <c r="S335" s="206"/>
      <c r="T335" s="206"/>
    </row>
    <row r="336" spans="1:20">
      <c r="A336" s="366">
        <v>332</v>
      </c>
      <c r="B336" s="366"/>
      <c r="C336" s="105"/>
      <c r="D336" s="366"/>
      <c r="E336" s="277"/>
      <c r="F336" s="105"/>
      <c r="G336" s="105"/>
      <c r="H336" s="366"/>
      <c r="I336" s="206"/>
      <c r="J336" s="206"/>
      <c r="K336" s="206"/>
      <c r="L336" s="206"/>
      <c r="M336" s="206"/>
      <c r="N336" s="206"/>
      <c r="O336" s="206"/>
      <c r="P336" s="206"/>
      <c r="Q336" s="206"/>
      <c r="R336" s="206"/>
      <c r="S336" s="206"/>
      <c r="T336" s="206"/>
    </row>
    <row r="337" spans="1:20">
      <c r="A337" s="366">
        <v>333</v>
      </c>
      <c r="B337" s="366"/>
      <c r="C337" s="105"/>
      <c r="D337" s="366"/>
      <c r="E337" s="277"/>
      <c r="F337" s="105"/>
      <c r="G337" s="105"/>
      <c r="H337" s="366"/>
      <c r="I337" s="206"/>
      <c r="J337" s="206"/>
      <c r="K337" s="206"/>
      <c r="L337" s="206"/>
      <c r="M337" s="206"/>
      <c r="N337" s="206"/>
      <c r="O337" s="206"/>
      <c r="P337" s="206"/>
      <c r="Q337" s="206"/>
      <c r="R337" s="206"/>
      <c r="S337" s="206"/>
      <c r="T337" s="206"/>
    </row>
    <row r="338" spans="1:20">
      <c r="A338" s="366">
        <v>334</v>
      </c>
      <c r="B338" s="366"/>
      <c r="C338" s="105"/>
      <c r="D338" s="366"/>
      <c r="E338" s="277"/>
      <c r="F338" s="105"/>
      <c r="G338" s="105"/>
      <c r="H338" s="366"/>
      <c r="I338" s="206"/>
      <c r="J338" s="206"/>
      <c r="K338" s="206"/>
      <c r="L338" s="206"/>
      <c r="M338" s="206"/>
      <c r="N338" s="206"/>
      <c r="O338" s="206"/>
      <c r="P338" s="206"/>
      <c r="Q338" s="206"/>
      <c r="R338" s="206"/>
      <c r="S338" s="206"/>
      <c r="T338" s="206"/>
    </row>
    <row r="339" spans="1:20">
      <c r="A339" s="366">
        <v>335</v>
      </c>
      <c r="B339" s="366"/>
      <c r="C339" s="105"/>
      <c r="D339" s="366"/>
      <c r="E339" s="277"/>
      <c r="F339" s="105"/>
      <c r="G339" s="105"/>
      <c r="H339" s="366"/>
      <c r="I339" s="206"/>
      <c r="J339" s="206"/>
      <c r="K339" s="206"/>
      <c r="L339" s="206"/>
      <c r="M339" s="206"/>
      <c r="N339" s="206"/>
      <c r="O339" s="206"/>
      <c r="P339" s="206"/>
      <c r="Q339" s="206"/>
      <c r="R339" s="206"/>
      <c r="S339" s="206"/>
      <c r="T339" s="206"/>
    </row>
    <row r="340" spans="1:20">
      <c r="A340" s="366">
        <v>336</v>
      </c>
      <c r="B340" s="366"/>
      <c r="C340" s="105"/>
      <c r="D340" s="366"/>
      <c r="E340" s="277"/>
      <c r="F340" s="366"/>
      <c r="G340" s="105"/>
      <c r="H340" s="366"/>
      <c r="I340" s="206"/>
      <c r="J340" s="206"/>
      <c r="K340" s="206"/>
      <c r="L340" s="206"/>
      <c r="M340" s="206"/>
      <c r="N340" s="206"/>
      <c r="O340" s="206"/>
      <c r="P340" s="206"/>
      <c r="Q340" s="206"/>
      <c r="R340" s="206"/>
      <c r="S340" s="206"/>
      <c r="T340" s="206"/>
    </row>
    <row r="341" spans="1:20">
      <c r="A341" s="366">
        <v>337</v>
      </c>
      <c r="B341" s="366"/>
      <c r="C341" s="105"/>
      <c r="D341" s="366"/>
      <c r="E341" s="277"/>
      <c r="F341" s="105"/>
      <c r="G341" s="105"/>
      <c r="H341" s="366"/>
      <c r="I341" s="206"/>
      <c r="J341" s="206"/>
      <c r="K341" s="206"/>
      <c r="L341" s="206"/>
      <c r="M341" s="206"/>
      <c r="N341" s="206"/>
      <c r="O341" s="206"/>
      <c r="P341" s="206"/>
      <c r="Q341" s="206"/>
      <c r="R341" s="206"/>
      <c r="S341" s="206"/>
      <c r="T341" s="206"/>
    </row>
    <row r="342" spans="1:20">
      <c r="A342" s="366">
        <v>338</v>
      </c>
      <c r="B342" s="366"/>
      <c r="C342" s="105"/>
      <c r="D342" s="366"/>
      <c r="E342" s="277"/>
      <c r="F342" s="105"/>
      <c r="G342" s="105"/>
      <c r="H342" s="366"/>
      <c r="I342" s="206"/>
      <c r="J342" s="206"/>
      <c r="K342" s="206"/>
      <c r="L342" s="206"/>
      <c r="M342" s="206"/>
      <c r="N342" s="206"/>
      <c r="O342" s="206"/>
      <c r="P342" s="206"/>
      <c r="Q342" s="206"/>
      <c r="R342" s="206"/>
      <c r="S342" s="206"/>
      <c r="T342" s="206"/>
    </row>
    <row r="343" spans="1:20">
      <c r="A343" s="366">
        <v>339</v>
      </c>
      <c r="B343" s="366"/>
      <c r="C343" s="105"/>
      <c r="D343" s="366"/>
      <c r="E343" s="277"/>
      <c r="F343" s="366"/>
      <c r="G343" s="105"/>
      <c r="H343" s="366"/>
      <c r="I343" s="206"/>
      <c r="J343" s="206"/>
      <c r="K343" s="206"/>
      <c r="L343" s="206"/>
      <c r="M343" s="206"/>
      <c r="N343" s="206"/>
      <c r="O343" s="206"/>
      <c r="P343" s="206"/>
      <c r="Q343" s="206"/>
      <c r="R343" s="206"/>
      <c r="S343" s="206"/>
      <c r="T343" s="206"/>
    </row>
    <row r="344" spans="1:20">
      <c r="A344" s="366">
        <v>340</v>
      </c>
      <c r="B344" s="366"/>
      <c r="C344" s="105"/>
      <c r="D344" s="366"/>
      <c r="E344" s="277"/>
      <c r="F344" s="105"/>
      <c r="G344" s="105"/>
      <c r="H344" s="366"/>
      <c r="I344" s="206"/>
      <c r="J344" s="206"/>
      <c r="K344" s="206"/>
      <c r="L344" s="206"/>
      <c r="M344" s="206"/>
      <c r="N344" s="206"/>
      <c r="O344" s="206"/>
      <c r="P344" s="206"/>
      <c r="Q344" s="206"/>
      <c r="R344" s="206"/>
      <c r="S344" s="206"/>
      <c r="T344" s="206"/>
    </row>
    <row r="345" spans="1:20">
      <c r="A345" s="366">
        <v>341</v>
      </c>
      <c r="B345" s="366"/>
      <c r="C345" s="105"/>
      <c r="D345" s="366"/>
      <c r="E345" s="277"/>
      <c r="F345" s="105"/>
      <c r="G345" s="105"/>
      <c r="H345" s="366"/>
      <c r="I345" s="206"/>
      <c r="J345" s="206"/>
      <c r="K345" s="206"/>
      <c r="L345" s="206"/>
      <c r="M345" s="206"/>
      <c r="N345" s="206"/>
      <c r="O345" s="206"/>
      <c r="P345" s="206"/>
      <c r="Q345" s="206"/>
      <c r="R345" s="206"/>
      <c r="S345" s="206"/>
      <c r="T345" s="206"/>
    </row>
    <row r="346" spans="1:20">
      <c r="A346" s="366">
        <v>342</v>
      </c>
      <c r="B346" s="366"/>
      <c r="C346" s="105"/>
      <c r="D346" s="366"/>
      <c r="E346" s="277"/>
      <c r="F346" s="105"/>
      <c r="G346" s="105"/>
      <c r="H346" s="366"/>
      <c r="I346" s="206"/>
      <c r="J346" s="206"/>
      <c r="K346" s="206"/>
      <c r="L346" s="206"/>
      <c r="M346" s="206"/>
      <c r="N346" s="206"/>
      <c r="O346" s="206"/>
      <c r="P346" s="206"/>
      <c r="Q346" s="206"/>
      <c r="R346" s="206"/>
      <c r="S346" s="206"/>
      <c r="T346" s="206"/>
    </row>
    <row r="347" spans="1:20">
      <c r="A347" s="366">
        <v>343</v>
      </c>
      <c r="B347" s="366"/>
      <c r="C347" s="105"/>
      <c r="D347" s="366"/>
      <c r="E347" s="277"/>
      <c r="F347" s="105"/>
      <c r="G347" s="105"/>
      <c r="H347" s="366"/>
      <c r="I347" s="206"/>
      <c r="J347" s="206"/>
      <c r="K347" s="206"/>
      <c r="L347" s="206"/>
      <c r="M347" s="206"/>
      <c r="N347" s="206"/>
      <c r="O347" s="206"/>
      <c r="P347" s="206"/>
      <c r="Q347" s="206"/>
      <c r="R347" s="206"/>
      <c r="S347" s="206"/>
      <c r="T347" s="206"/>
    </row>
    <row r="348" spans="1:20">
      <c r="A348" s="366">
        <v>344</v>
      </c>
      <c r="B348" s="366"/>
      <c r="C348" s="105"/>
      <c r="D348" s="366"/>
      <c r="E348" s="277"/>
      <c r="F348" s="87"/>
      <c r="G348" s="105"/>
      <c r="H348" s="366"/>
      <c r="I348" s="206"/>
      <c r="J348" s="206"/>
      <c r="K348" s="206"/>
      <c r="L348" s="206"/>
      <c r="M348" s="206"/>
      <c r="N348" s="206"/>
      <c r="O348" s="206"/>
      <c r="P348" s="206"/>
      <c r="Q348" s="206"/>
      <c r="R348" s="206"/>
      <c r="S348" s="206"/>
      <c r="T348" s="206"/>
    </row>
    <row r="349" spans="1:20">
      <c r="A349" s="366">
        <v>345</v>
      </c>
      <c r="B349" s="366"/>
      <c r="C349" s="105"/>
      <c r="D349" s="366"/>
      <c r="E349" s="277"/>
      <c r="F349" s="105"/>
      <c r="G349" s="105"/>
      <c r="H349" s="366"/>
      <c r="I349" s="206"/>
      <c r="J349" s="206"/>
      <c r="K349" s="206"/>
      <c r="L349" s="206"/>
      <c r="M349" s="206"/>
      <c r="N349" s="206"/>
      <c r="O349" s="206"/>
      <c r="P349" s="206"/>
      <c r="Q349" s="206"/>
      <c r="R349" s="206"/>
      <c r="S349" s="206"/>
      <c r="T349" s="206"/>
    </row>
    <row r="350" spans="1:20">
      <c r="A350" s="366">
        <v>346</v>
      </c>
      <c r="B350" s="366"/>
      <c r="C350" s="105"/>
      <c r="D350" s="366"/>
      <c r="E350" s="277"/>
      <c r="F350" s="105"/>
      <c r="G350" s="105"/>
      <c r="H350" s="366"/>
      <c r="I350" s="206"/>
      <c r="J350" s="206"/>
      <c r="K350" s="206"/>
      <c r="L350" s="206"/>
      <c r="M350" s="206"/>
      <c r="N350" s="206"/>
      <c r="O350" s="206"/>
      <c r="P350" s="206"/>
      <c r="Q350" s="206"/>
      <c r="R350" s="206"/>
      <c r="S350" s="206"/>
      <c r="T350" s="206"/>
    </row>
    <row r="351" spans="1:20">
      <c r="A351" s="366">
        <v>347</v>
      </c>
      <c r="B351" s="366"/>
      <c r="C351" s="105"/>
      <c r="D351" s="366"/>
      <c r="E351" s="277"/>
      <c r="F351" s="105"/>
      <c r="G351" s="105"/>
      <c r="H351" s="366"/>
      <c r="I351" s="206"/>
      <c r="J351" s="206"/>
      <c r="K351" s="206"/>
      <c r="L351" s="206"/>
      <c r="M351" s="206"/>
      <c r="N351" s="206"/>
      <c r="O351" s="206"/>
      <c r="P351" s="206"/>
      <c r="Q351" s="206"/>
      <c r="R351" s="206"/>
      <c r="S351" s="206"/>
      <c r="T351" s="206"/>
    </row>
    <row r="352" spans="1:20">
      <c r="A352" s="366">
        <v>348</v>
      </c>
      <c r="B352" s="366"/>
      <c r="C352" s="105"/>
      <c r="D352" s="366"/>
      <c r="E352" s="277"/>
      <c r="F352" s="105"/>
      <c r="G352" s="105"/>
      <c r="H352" s="366"/>
      <c r="I352" s="206"/>
      <c r="J352" s="206"/>
      <c r="K352" s="206"/>
      <c r="L352" s="206"/>
      <c r="M352" s="206"/>
      <c r="N352" s="206"/>
      <c r="O352" s="206"/>
      <c r="P352" s="206"/>
      <c r="Q352" s="206"/>
      <c r="R352" s="206"/>
      <c r="S352" s="206"/>
      <c r="T352" s="206"/>
    </row>
    <row r="353" spans="1:20">
      <c r="A353" s="366">
        <v>349</v>
      </c>
      <c r="B353" s="366"/>
      <c r="C353" s="105"/>
      <c r="D353" s="366"/>
      <c r="E353" s="277"/>
      <c r="F353" s="366"/>
      <c r="G353" s="105"/>
      <c r="H353" s="366"/>
      <c r="I353" s="206"/>
      <c r="J353" s="206"/>
      <c r="K353" s="206"/>
      <c r="L353" s="206"/>
      <c r="M353" s="206"/>
      <c r="N353" s="206"/>
      <c r="O353" s="206"/>
      <c r="P353" s="206"/>
      <c r="Q353" s="206"/>
      <c r="R353" s="206"/>
      <c r="S353" s="206"/>
      <c r="T353" s="206"/>
    </row>
    <row r="354" spans="1:20">
      <c r="A354" s="366">
        <v>350</v>
      </c>
      <c r="B354" s="366"/>
      <c r="C354" s="105"/>
      <c r="D354" s="366"/>
      <c r="E354" s="277"/>
      <c r="F354" s="105"/>
      <c r="G354" s="105"/>
      <c r="H354" s="366"/>
      <c r="I354" s="206"/>
      <c r="J354" s="206"/>
      <c r="K354" s="206"/>
      <c r="L354" s="206"/>
      <c r="M354" s="206"/>
      <c r="N354" s="206"/>
      <c r="O354" s="206"/>
      <c r="P354" s="206"/>
      <c r="Q354" s="206"/>
      <c r="R354" s="206"/>
      <c r="S354" s="206"/>
      <c r="T354" s="206"/>
    </row>
    <row r="355" spans="1:20">
      <c r="A355" s="366">
        <v>351</v>
      </c>
      <c r="B355" s="366"/>
      <c r="C355" s="105"/>
      <c r="D355" s="366"/>
      <c r="E355" s="277"/>
      <c r="F355" s="87"/>
      <c r="G355" s="87"/>
      <c r="H355" s="366"/>
      <c r="I355" s="206"/>
      <c r="J355" s="206"/>
      <c r="K355" s="206"/>
      <c r="L355" s="206"/>
      <c r="M355" s="206"/>
      <c r="N355" s="206"/>
      <c r="O355" s="206"/>
      <c r="P355" s="206"/>
      <c r="Q355" s="206"/>
      <c r="R355" s="206"/>
      <c r="S355" s="206"/>
      <c r="T355" s="206"/>
    </row>
    <row r="356" spans="1:20">
      <c r="A356" s="366">
        <v>352</v>
      </c>
      <c r="B356" s="366"/>
      <c r="C356" s="105"/>
      <c r="D356" s="366"/>
      <c r="E356" s="277"/>
      <c r="F356" s="105"/>
      <c r="G356" s="105"/>
      <c r="H356" s="366"/>
      <c r="I356" s="206"/>
      <c r="J356" s="206"/>
      <c r="K356" s="206"/>
      <c r="L356" s="206"/>
      <c r="M356" s="206"/>
      <c r="N356" s="206"/>
      <c r="O356" s="206"/>
      <c r="P356" s="206"/>
      <c r="Q356" s="206"/>
      <c r="R356" s="206"/>
      <c r="S356" s="206"/>
      <c r="T356" s="206"/>
    </row>
    <row r="357" spans="1:20">
      <c r="A357" s="366">
        <v>353</v>
      </c>
      <c r="B357" s="366"/>
      <c r="C357" s="105"/>
      <c r="D357" s="366"/>
      <c r="E357" s="277"/>
      <c r="F357" s="105"/>
      <c r="G357" s="105"/>
      <c r="H357" s="366"/>
      <c r="I357" s="206"/>
      <c r="J357" s="206"/>
      <c r="K357" s="206"/>
      <c r="L357" s="206"/>
      <c r="M357" s="206"/>
      <c r="N357" s="206"/>
      <c r="O357" s="206"/>
      <c r="P357" s="206"/>
      <c r="Q357" s="206"/>
      <c r="R357" s="206"/>
      <c r="S357" s="206"/>
      <c r="T357" s="206"/>
    </row>
    <row r="358" spans="1:20">
      <c r="A358" s="366">
        <v>354</v>
      </c>
      <c r="B358" s="366"/>
      <c r="C358" s="105"/>
      <c r="D358" s="366"/>
      <c r="E358" s="277"/>
      <c r="F358" s="105"/>
      <c r="G358" s="105"/>
      <c r="H358" s="366"/>
      <c r="I358" s="206"/>
      <c r="J358" s="206"/>
      <c r="K358" s="206"/>
      <c r="L358" s="206"/>
      <c r="M358" s="206"/>
      <c r="N358" s="206"/>
      <c r="O358" s="206"/>
      <c r="P358" s="206"/>
      <c r="Q358" s="206"/>
      <c r="R358" s="206"/>
      <c r="S358" s="206"/>
      <c r="T358" s="206"/>
    </row>
    <row r="359" spans="1:20">
      <c r="A359" s="366">
        <v>355</v>
      </c>
      <c r="B359" s="366"/>
      <c r="C359" s="105"/>
      <c r="D359" s="366"/>
      <c r="E359" s="277"/>
      <c r="F359" s="105"/>
      <c r="G359" s="105"/>
      <c r="H359" s="366"/>
      <c r="I359" s="206"/>
      <c r="J359" s="206"/>
      <c r="K359" s="206"/>
      <c r="L359" s="206"/>
      <c r="M359" s="206"/>
      <c r="N359" s="206"/>
      <c r="O359" s="206"/>
      <c r="P359" s="206"/>
      <c r="Q359" s="206"/>
      <c r="R359" s="206"/>
      <c r="S359" s="206"/>
      <c r="T359" s="206"/>
    </row>
    <row r="360" spans="1:20">
      <c r="A360" s="366">
        <v>356</v>
      </c>
      <c r="B360" s="366"/>
      <c r="C360" s="105"/>
      <c r="D360" s="366"/>
      <c r="E360" s="277"/>
      <c r="F360" s="105"/>
      <c r="G360" s="105"/>
      <c r="H360" s="366"/>
      <c r="I360" s="206"/>
      <c r="J360" s="206"/>
      <c r="K360" s="206"/>
      <c r="L360" s="206"/>
      <c r="M360" s="206"/>
      <c r="N360" s="206"/>
      <c r="O360" s="206"/>
      <c r="P360" s="206"/>
      <c r="Q360" s="206"/>
      <c r="R360" s="206"/>
      <c r="S360" s="206"/>
      <c r="T360" s="206"/>
    </row>
    <row r="361" spans="1:20">
      <c r="A361" s="366">
        <v>357</v>
      </c>
      <c r="B361" s="366"/>
      <c r="C361" s="105"/>
      <c r="D361" s="366"/>
      <c r="E361" s="277"/>
      <c r="F361" s="105"/>
      <c r="G361" s="105"/>
      <c r="H361" s="366"/>
      <c r="I361" s="206"/>
      <c r="J361" s="206"/>
      <c r="K361" s="206"/>
      <c r="L361" s="206"/>
      <c r="M361" s="206"/>
      <c r="N361" s="206"/>
      <c r="O361" s="206"/>
      <c r="P361" s="206"/>
      <c r="Q361" s="206"/>
      <c r="R361" s="206"/>
      <c r="S361" s="206"/>
      <c r="T361" s="206"/>
    </row>
    <row r="362" spans="1:20">
      <c r="A362" s="366">
        <v>358</v>
      </c>
      <c r="B362" s="366"/>
      <c r="C362" s="105"/>
      <c r="D362" s="366"/>
      <c r="E362" s="277"/>
      <c r="F362" s="105"/>
      <c r="G362" s="105"/>
      <c r="H362" s="366"/>
      <c r="I362" s="206"/>
      <c r="J362" s="206"/>
      <c r="K362" s="206"/>
      <c r="L362" s="206"/>
      <c r="M362" s="206"/>
      <c r="N362" s="206"/>
      <c r="O362" s="206"/>
      <c r="P362" s="206"/>
      <c r="Q362" s="206"/>
      <c r="R362" s="206"/>
      <c r="S362" s="206"/>
      <c r="T362" s="206"/>
    </row>
    <row r="363" spans="1:20">
      <c r="A363" s="366">
        <v>359</v>
      </c>
      <c r="B363" s="366"/>
      <c r="C363" s="105"/>
      <c r="D363" s="366"/>
      <c r="E363" s="277"/>
      <c r="F363" s="105"/>
      <c r="G363" s="105"/>
      <c r="H363" s="366"/>
      <c r="I363" s="206"/>
      <c r="J363" s="206"/>
      <c r="K363" s="206"/>
      <c r="L363" s="206"/>
      <c r="M363" s="206"/>
      <c r="N363" s="206"/>
      <c r="O363" s="206"/>
      <c r="P363" s="206"/>
      <c r="Q363" s="206"/>
      <c r="R363" s="206"/>
      <c r="S363" s="206"/>
      <c r="T363" s="206"/>
    </row>
    <row r="364" spans="1:20">
      <c r="A364" s="366">
        <v>360</v>
      </c>
      <c r="B364" s="366"/>
      <c r="C364" s="105"/>
      <c r="D364" s="366"/>
      <c r="E364" s="277"/>
      <c r="F364" s="105"/>
      <c r="G364" s="105"/>
      <c r="H364" s="366"/>
      <c r="I364" s="206"/>
      <c r="J364" s="206"/>
      <c r="K364" s="206"/>
      <c r="L364" s="206"/>
      <c r="M364" s="206"/>
      <c r="N364" s="206"/>
      <c r="O364" s="206"/>
      <c r="P364" s="206"/>
      <c r="Q364" s="206"/>
      <c r="R364" s="206"/>
      <c r="S364" s="206"/>
      <c r="T364" s="206"/>
    </row>
    <row r="365" spans="1:20">
      <c r="A365" s="366">
        <v>361</v>
      </c>
      <c r="B365" s="366"/>
      <c r="C365" s="105"/>
      <c r="D365" s="366"/>
      <c r="E365" s="277"/>
      <c r="F365" s="105"/>
      <c r="G365" s="105"/>
      <c r="H365" s="366"/>
      <c r="I365" s="206"/>
      <c r="J365" s="206"/>
      <c r="K365" s="206"/>
      <c r="L365" s="206"/>
      <c r="M365" s="206"/>
      <c r="N365" s="206"/>
      <c r="O365" s="206"/>
      <c r="P365" s="206"/>
      <c r="Q365" s="206"/>
      <c r="R365" s="206"/>
      <c r="S365" s="206"/>
      <c r="T365" s="206"/>
    </row>
    <row r="366" spans="1:20">
      <c r="A366" s="366">
        <v>362</v>
      </c>
      <c r="B366" s="366"/>
      <c r="C366" s="105"/>
      <c r="D366" s="366"/>
      <c r="E366" s="277"/>
      <c r="F366" s="105"/>
      <c r="G366" s="105"/>
      <c r="H366" s="366"/>
      <c r="I366" s="206"/>
      <c r="J366" s="206"/>
      <c r="K366" s="206"/>
      <c r="L366" s="206"/>
      <c r="M366" s="206"/>
      <c r="N366" s="206"/>
      <c r="O366" s="206"/>
      <c r="P366" s="206"/>
      <c r="Q366" s="206"/>
      <c r="R366" s="206"/>
      <c r="S366" s="206"/>
      <c r="T366" s="206"/>
    </row>
    <row r="367" spans="1:20">
      <c r="A367" s="366">
        <v>363</v>
      </c>
      <c r="B367" s="366"/>
      <c r="C367" s="105"/>
      <c r="D367" s="366"/>
      <c r="E367" s="277"/>
      <c r="F367" s="105"/>
      <c r="G367" s="105"/>
      <c r="H367" s="366"/>
      <c r="I367" s="206"/>
      <c r="J367" s="206"/>
      <c r="K367" s="206"/>
      <c r="L367" s="206"/>
      <c r="M367" s="206"/>
      <c r="N367" s="206"/>
      <c r="O367" s="206"/>
      <c r="P367" s="206"/>
      <c r="Q367" s="206"/>
      <c r="R367" s="206"/>
      <c r="S367" s="206"/>
      <c r="T367" s="206"/>
    </row>
    <row r="368" spans="1:20">
      <c r="A368" s="366">
        <v>364</v>
      </c>
      <c r="B368" s="366"/>
      <c r="C368" s="105"/>
      <c r="D368" s="366"/>
      <c r="E368" s="277"/>
      <c r="F368" s="105"/>
      <c r="G368" s="105"/>
      <c r="H368" s="366"/>
      <c r="I368" s="206"/>
      <c r="J368" s="206"/>
      <c r="K368" s="206"/>
      <c r="L368" s="206"/>
      <c r="M368" s="206"/>
      <c r="N368" s="206"/>
      <c r="O368" s="206"/>
      <c r="P368" s="206"/>
      <c r="Q368" s="206"/>
      <c r="R368" s="206"/>
      <c r="S368" s="206"/>
      <c r="T368" s="206"/>
    </row>
    <row r="369" spans="1:20">
      <c r="A369" s="366">
        <v>365</v>
      </c>
      <c r="B369" s="366"/>
      <c r="C369" s="105"/>
      <c r="D369" s="366"/>
      <c r="E369" s="277"/>
      <c r="F369" s="105"/>
      <c r="G369" s="105"/>
      <c r="H369" s="366"/>
      <c r="I369" s="206"/>
      <c r="J369" s="206"/>
      <c r="K369" s="206"/>
      <c r="L369" s="206"/>
      <c r="M369" s="206"/>
      <c r="N369" s="206"/>
      <c r="O369" s="206"/>
      <c r="P369" s="206"/>
      <c r="Q369" s="206"/>
      <c r="R369" s="206"/>
      <c r="S369" s="206"/>
      <c r="T369" s="206"/>
    </row>
    <row r="370" spans="1:20">
      <c r="A370" s="366">
        <v>366</v>
      </c>
      <c r="B370" s="366"/>
      <c r="C370" s="105"/>
      <c r="D370" s="366"/>
      <c r="E370" s="277"/>
      <c r="F370" s="105"/>
      <c r="G370" s="105"/>
      <c r="H370" s="366"/>
      <c r="I370" s="206"/>
      <c r="J370" s="206"/>
      <c r="K370" s="206"/>
      <c r="L370" s="206"/>
      <c r="M370" s="206"/>
      <c r="N370" s="206"/>
      <c r="O370" s="206"/>
      <c r="P370" s="206"/>
      <c r="Q370" s="206"/>
      <c r="R370" s="206"/>
      <c r="S370" s="206"/>
      <c r="T370" s="206"/>
    </row>
    <row r="371" spans="1:20">
      <c r="A371" s="366">
        <v>367</v>
      </c>
      <c r="B371" s="366"/>
      <c r="C371" s="105"/>
      <c r="D371" s="366"/>
      <c r="E371" s="277"/>
      <c r="F371" s="105"/>
      <c r="G371" s="105"/>
      <c r="H371" s="366"/>
      <c r="I371" s="206"/>
      <c r="J371" s="206"/>
      <c r="K371" s="206"/>
      <c r="L371" s="206"/>
      <c r="M371" s="206"/>
      <c r="N371" s="206"/>
      <c r="O371" s="206"/>
      <c r="P371" s="206"/>
      <c r="Q371" s="206"/>
      <c r="R371" s="206"/>
      <c r="S371" s="206"/>
      <c r="T371" s="206"/>
    </row>
    <row r="372" spans="1:20">
      <c r="A372" s="366">
        <v>368</v>
      </c>
      <c r="B372" s="366"/>
      <c r="C372" s="105"/>
      <c r="D372" s="366"/>
      <c r="E372" s="277"/>
      <c r="F372" s="105"/>
      <c r="G372" s="105"/>
      <c r="H372" s="366"/>
      <c r="I372" s="206"/>
      <c r="J372" s="206"/>
      <c r="K372" s="206"/>
      <c r="L372" s="206"/>
      <c r="M372" s="206"/>
      <c r="N372" s="206"/>
      <c r="O372" s="206"/>
      <c r="P372" s="206"/>
      <c r="Q372" s="206"/>
      <c r="R372" s="206"/>
      <c r="S372" s="206"/>
      <c r="T372" s="206"/>
    </row>
    <row r="373" spans="1:20">
      <c r="A373" s="366">
        <v>369</v>
      </c>
      <c r="B373" s="366"/>
      <c r="C373" s="105"/>
      <c r="D373" s="366"/>
      <c r="E373" s="277"/>
      <c r="F373" s="105"/>
      <c r="G373" s="105"/>
      <c r="H373" s="366"/>
      <c r="I373" s="206"/>
      <c r="J373" s="206"/>
      <c r="K373" s="206"/>
      <c r="L373" s="206"/>
      <c r="M373" s="206"/>
      <c r="N373" s="206"/>
      <c r="O373" s="206"/>
      <c r="P373" s="206"/>
      <c r="Q373" s="206"/>
      <c r="R373" s="206"/>
      <c r="S373" s="206"/>
      <c r="T373" s="206"/>
    </row>
    <row r="374" spans="1:20">
      <c r="A374" s="366">
        <v>370</v>
      </c>
      <c r="B374" s="366"/>
      <c r="C374" s="105"/>
      <c r="D374" s="366"/>
      <c r="E374" s="277"/>
      <c r="F374" s="87"/>
      <c r="G374" s="87"/>
      <c r="H374" s="366"/>
      <c r="I374" s="206"/>
      <c r="J374" s="206"/>
      <c r="K374" s="206"/>
      <c r="L374" s="206"/>
      <c r="M374" s="206"/>
      <c r="N374" s="206"/>
      <c r="O374" s="206"/>
      <c r="P374" s="206"/>
      <c r="Q374" s="206"/>
      <c r="R374" s="206"/>
      <c r="S374" s="206"/>
      <c r="T374" s="206"/>
    </row>
    <row r="375" spans="1:20">
      <c r="A375" s="366">
        <v>371</v>
      </c>
      <c r="B375" s="366"/>
      <c r="C375" s="105"/>
      <c r="D375" s="366"/>
      <c r="E375" s="277"/>
      <c r="F375" s="105"/>
      <c r="G375" s="105"/>
      <c r="H375" s="366"/>
      <c r="I375" s="206"/>
      <c r="J375" s="206"/>
      <c r="K375" s="206"/>
      <c r="L375" s="206"/>
      <c r="M375" s="206"/>
      <c r="N375" s="206"/>
      <c r="O375" s="206"/>
      <c r="P375" s="206"/>
      <c r="Q375" s="206"/>
      <c r="R375" s="206"/>
      <c r="S375" s="206"/>
      <c r="T375" s="206"/>
    </row>
    <row r="376" spans="1:20">
      <c r="A376" s="366">
        <v>372</v>
      </c>
      <c r="B376" s="366"/>
      <c r="C376" s="105"/>
      <c r="D376" s="366"/>
      <c r="E376" s="277"/>
      <c r="F376" s="105"/>
      <c r="G376" s="105"/>
      <c r="H376" s="366"/>
      <c r="I376" s="206"/>
      <c r="J376" s="206"/>
      <c r="K376" s="206"/>
      <c r="L376" s="206"/>
      <c r="M376" s="206"/>
      <c r="N376" s="206"/>
      <c r="O376" s="206"/>
      <c r="P376" s="206"/>
      <c r="Q376" s="206"/>
      <c r="R376" s="206"/>
      <c r="S376" s="206"/>
      <c r="T376" s="206"/>
    </row>
    <row r="377" spans="1:20">
      <c r="A377" s="366">
        <v>373</v>
      </c>
      <c r="B377" s="366"/>
      <c r="C377" s="105"/>
      <c r="D377" s="366"/>
      <c r="E377" s="277"/>
      <c r="F377" s="105"/>
      <c r="G377" s="105"/>
      <c r="H377" s="366"/>
      <c r="I377" s="206"/>
      <c r="J377" s="206"/>
      <c r="K377" s="206"/>
      <c r="L377" s="206"/>
      <c r="M377" s="206"/>
      <c r="N377" s="206"/>
      <c r="O377" s="206"/>
      <c r="P377" s="206"/>
      <c r="Q377" s="206"/>
      <c r="R377" s="206"/>
      <c r="S377" s="206"/>
      <c r="T377" s="206"/>
    </row>
    <row r="378" spans="1:20">
      <c r="A378" s="366">
        <v>374</v>
      </c>
      <c r="B378" s="366"/>
      <c r="C378" s="105"/>
      <c r="D378" s="366"/>
      <c r="E378" s="277"/>
      <c r="F378" s="105"/>
      <c r="G378" s="105"/>
      <c r="H378" s="366"/>
      <c r="I378" s="206"/>
      <c r="J378" s="206"/>
      <c r="K378" s="206"/>
      <c r="L378" s="206"/>
      <c r="M378" s="206"/>
      <c r="N378" s="206"/>
      <c r="O378" s="206"/>
      <c r="P378" s="206"/>
      <c r="Q378" s="206"/>
      <c r="R378" s="206"/>
      <c r="S378" s="206"/>
      <c r="T378" s="206"/>
    </row>
    <row r="379" spans="1:20">
      <c r="A379" s="366">
        <v>375</v>
      </c>
      <c r="B379" s="366"/>
      <c r="C379" s="105"/>
      <c r="D379" s="366"/>
      <c r="E379" s="277"/>
      <c r="F379" s="105"/>
      <c r="G379" s="105"/>
      <c r="H379" s="366"/>
      <c r="I379" s="206"/>
      <c r="J379" s="206"/>
      <c r="K379" s="206"/>
      <c r="L379" s="206"/>
      <c r="M379" s="206"/>
      <c r="N379" s="206"/>
      <c r="O379" s="206"/>
      <c r="P379" s="206"/>
      <c r="Q379" s="206"/>
      <c r="R379" s="206"/>
      <c r="S379" s="206"/>
      <c r="T379" s="206"/>
    </row>
    <row r="380" spans="1:20">
      <c r="A380" s="366">
        <v>376</v>
      </c>
      <c r="B380" s="366"/>
      <c r="C380" s="105"/>
      <c r="D380" s="366"/>
      <c r="E380" s="277"/>
      <c r="F380" s="105"/>
      <c r="G380" s="105"/>
      <c r="H380" s="366"/>
      <c r="I380" s="206"/>
      <c r="J380" s="206"/>
      <c r="K380" s="206"/>
      <c r="L380" s="206"/>
      <c r="M380" s="206"/>
      <c r="N380" s="206"/>
      <c r="O380" s="206"/>
      <c r="P380" s="206"/>
      <c r="Q380" s="206"/>
      <c r="R380" s="206"/>
      <c r="S380" s="206"/>
      <c r="T380" s="206"/>
    </row>
    <row r="381" spans="1:20">
      <c r="A381" s="366">
        <v>377</v>
      </c>
      <c r="B381" s="366"/>
      <c r="C381" s="105"/>
      <c r="D381" s="366"/>
      <c r="E381" s="277"/>
      <c r="F381" s="105"/>
      <c r="G381" s="105"/>
      <c r="H381" s="366"/>
      <c r="I381" s="206"/>
      <c r="J381" s="206"/>
      <c r="K381" s="206"/>
      <c r="L381" s="206"/>
      <c r="M381" s="206"/>
      <c r="N381" s="206"/>
      <c r="O381" s="206"/>
      <c r="P381" s="206"/>
      <c r="Q381" s="206"/>
      <c r="R381" s="206"/>
      <c r="S381" s="206"/>
      <c r="T381" s="206"/>
    </row>
    <row r="382" spans="1:20">
      <c r="A382" s="366">
        <v>378</v>
      </c>
      <c r="B382" s="366"/>
      <c r="C382" s="105"/>
      <c r="D382" s="366"/>
      <c r="E382" s="277"/>
      <c r="F382" s="105"/>
      <c r="G382" s="105"/>
      <c r="H382" s="366"/>
      <c r="I382" s="206"/>
      <c r="J382" s="206"/>
      <c r="K382" s="206"/>
      <c r="L382" s="206"/>
      <c r="M382" s="206"/>
      <c r="N382" s="206"/>
      <c r="O382" s="206"/>
      <c r="P382" s="206"/>
      <c r="Q382" s="206"/>
      <c r="R382" s="206"/>
      <c r="S382" s="206"/>
      <c r="T382" s="206"/>
    </row>
    <row r="383" spans="1:20">
      <c r="A383" s="366">
        <v>379</v>
      </c>
      <c r="B383" s="366"/>
      <c r="C383" s="105"/>
      <c r="D383" s="366"/>
      <c r="E383" s="277"/>
      <c r="F383" s="105"/>
      <c r="G383" s="105"/>
      <c r="H383" s="366"/>
      <c r="I383" s="206"/>
      <c r="J383" s="206"/>
      <c r="K383" s="206"/>
      <c r="L383" s="206"/>
      <c r="M383" s="206"/>
      <c r="N383" s="206"/>
      <c r="O383" s="206"/>
      <c r="P383" s="206"/>
      <c r="Q383" s="206"/>
      <c r="R383" s="206"/>
      <c r="S383" s="206"/>
      <c r="T383" s="206"/>
    </row>
    <row r="384" spans="1:20">
      <c r="A384" s="366">
        <v>380</v>
      </c>
      <c r="B384" s="366"/>
      <c r="C384" s="105"/>
      <c r="D384" s="366"/>
      <c r="E384" s="277"/>
      <c r="F384" s="87"/>
      <c r="G384" s="87"/>
      <c r="H384" s="366"/>
      <c r="I384" s="206"/>
      <c r="J384" s="206"/>
      <c r="K384" s="206"/>
      <c r="L384" s="206"/>
      <c r="M384" s="206"/>
      <c r="N384" s="206"/>
      <c r="O384" s="206"/>
      <c r="P384" s="206"/>
      <c r="Q384" s="206"/>
      <c r="R384" s="206"/>
      <c r="S384" s="206"/>
      <c r="T384" s="206"/>
    </row>
    <row r="385" spans="1:20">
      <c r="A385" s="366">
        <v>381</v>
      </c>
      <c r="B385" s="366"/>
      <c r="C385" s="105"/>
      <c r="D385" s="366"/>
      <c r="E385" s="277"/>
      <c r="F385" s="87"/>
      <c r="G385" s="87"/>
      <c r="H385" s="366"/>
      <c r="I385" s="206"/>
      <c r="J385" s="206"/>
      <c r="K385" s="206"/>
      <c r="L385" s="206"/>
      <c r="M385" s="206"/>
      <c r="N385" s="206"/>
      <c r="O385" s="206"/>
      <c r="P385" s="206"/>
      <c r="Q385" s="206"/>
      <c r="R385" s="206"/>
      <c r="S385" s="206"/>
      <c r="T385" s="206"/>
    </row>
    <row r="386" spans="1:20">
      <c r="A386" s="366">
        <v>382</v>
      </c>
      <c r="B386" s="366"/>
      <c r="C386" s="105"/>
      <c r="D386" s="366"/>
      <c r="E386" s="277"/>
      <c r="F386" s="105"/>
      <c r="G386" s="105"/>
      <c r="H386" s="366"/>
      <c r="I386" s="206"/>
      <c r="J386" s="206"/>
      <c r="K386" s="206"/>
      <c r="L386" s="206"/>
      <c r="M386" s="206"/>
      <c r="N386" s="206"/>
      <c r="O386" s="206"/>
      <c r="P386" s="206"/>
      <c r="Q386" s="206"/>
      <c r="R386" s="206"/>
      <c r="S386" s="206"/>
      <c r="T386" s="206"/>
    </row>
    <row r="387" spans="1:20">
      <c r="A387" s="366">
        <v>383</v>
      </c>
      <c r="B387" s="366"/>
      <c r="C387" s="105"/>
      <c r="D387" s="366"/>
      <c r="E387" s="277"/>
      <c r="F387" s="366"/>
      <c r="G387" s="105"/>
      <c r="H387" s="366"/>
      <c r="I387" s="206"/>
      <c r="J387" s="206"/>
      <c r="K387" s="206"/>
      <c r="L387" s="206"/>
      <c r="M387" s="206"/>
      <c r="N387" s="206"/>
      <c r="O387" s="206"/>
      <c r="P387" s="206"/>
      <c r="Q387" s="206"/>
      <c r="R387" s="206"/>
      <c r="S387" s="206"/>
      <c r="T387" s="206"/>
    </row>
    <row r="388" spans="1:20">
      <c r="A388" s="366">
        <v>384</v>
      </c>
      <c r="B388" s="366"/>
      <c r="C388" s="105"/>
      <c r="D388" s="366"/>
      <c r="E388" s="277"/>
      <c r="F388" s="105"/>
      <c r="G388" s="105"/>
      <c r="H388" s="366"/>
      <c r="I388" s="206"/>
      <c r="J388" s="206"/>
      <c r="K388" s="206"/>
      <c r="L388" s="206"/>
      <c r="M388" s="206"/>
      <c r="N388" s="206"/>
      <c r="O388" s="206"/>
      <c r="P388" s="206"/>
      <c r="Q388" s="206"/>
      <c r="R388" s="206"/>
      <c r="S388" s="206"/>
      <c r="T388" s="206"/>
    </row>
    <row r="389" spans="1:20">
      <c r="A389" s="366">
        <v>385</v>
      </c>
      <c r="B389" s="366"/>
      <c r="C389" s="105"/>
      <c r="D389" s="366"/>
      <c r="E389" s="277"/>
      <c r="F389" s="366"/>
      <c r="G389" s="105"/>
      <c r="H389" s="366"/>
      <c r="I389" s="206"/>
      <c r="J389" s="206"/>
      <c r="K389" s="206"/>
      <c r="L389" s="206"/>
      <c r="M389" s="206"/>
      <c r="N389" s="206"/>
      <c r="O389" s="206"/>
      <c r="P389" s="206"/>
      <c r="Q389" s="206"/>
      <c r="R389" s="206"/>
      <c r="S389" s="206"/>
      <c r="T389" s="206"/>
    </row>
    <row r="390" spans="1:20">
      <c r="A390" s="366">
        <v>386</v>
      </c>
      <c r="B390" s="366"/>
      <c r="C390" s="105"/>
      <c r="D390" s="366"/>
      <c r="E390" s="277"/>
      <c r="F390" s="105"/>
      <c r="G390" s="105"/>
      <c r="H390" s="366"/>
      <c r="I390" s="206"/>
      <c r="J390" s="206"/>
      <c r="K390" s="206"/>
      <c r="L390" s="206"/>
      <c r="M390" s="206"/>
      <c r="N390" s="206"/>
      <c r="O390" s="206"/>
      <c r="P390" s="206"/>
      <c r="Q390" s="206"/>
      <c r="R390" s="206"/>
      <c r="S390" s="206"/>
      <c r="T390" s="206"/>
    </row>
    <row r="391" spans="1:20">
      <c r="A391" s="366">
        <v>387</v>
      </c>
      <c r="B391" s="366"/>
      <c r="C391" s="105"/>
      <c r="D391" s="366"/>
      <c r="E391" s="277"/>
      <c r="F391" s="105"/>
      <c r="G391" s="105"/>
      <c r="H391" s="366"/>
      <c r="I391" s="206"/>
      <c r="J391" s="206"/>
      <c r="K391" s="206"/>
      <c r="L391" s="206"/>
      <c r="M391" s="206"/>
      <c r="N391" s="206"/>
      <c r="O391" s="206"/>
      <c r="P391" s="206"/>
      <c r="Q391" s="206"/>
      <c r="R391" s="206"/>
      <c r="S391" s="206"/>
      <c r="T391" s="206"/>
    </row>
    <row r="392" spans="1:20">
      <c r="A392" s="366">
        <v>388</v>
      </c>
      <c r="B392" s="366"/>
      <c r="C392" s="105"/>
      <c r="D392" s="366"/>
      <c r="E392" s="277"/>
      <c r="F392" s="105"/>
      <c r="G392" s="105"/>
      <c r="H392" s="366"/>
      <c r="I392" s="206"/>
      <c r="J392" s="206"/>
      <c r="K392" s="206"/>
      <c r="L392" s="206"/>
      <c r="M392" s="206"/>
      <c r="N392" s="206"/>
      <c r="O392" s="206"/>
      <c r="P392" s="206"/>
      <c r="Q392" s="206"/>
      <c r="R392" s="206"/>
      <c r="S392" s="206"/>
      <c r="T392" s="206"/>
    </row>
    <row r="393" spans="1:20">
      <c r="A393" s="366">
        <v>389</v>
      </c>
      <c r="B393" s="366"/>
      <c r="C393" s="105"/>
      <c r="D393" s="366"/>
      <c r="E393" s="277"/>
      <c r="F393" s="105"/>
      <c r="G393" s="105"/>
      <c r="H393" s="366"/>
      <c r="I393" s="206"/>
      <c r="J393" s="206"/>
      <c r="K393" s="206"/>
      <c r="L393" s="206"/>
      <c r="M393" s="206"/>
      <c r="N393" s="206"/>
      <c r="O393" s="206"/>
      <c r="P393" s="206"/>
      <c r="Q393" s="206"/>
      <c r="R393" s="206"/>
      <c r="S393" s="206"/>
      <c r="T393" s="206"/>
    </row>
    <row r="394" spans="1:20">
      <c r="A394" s="366">
        <v>390</v>
      </c>
      <c r="B394" s="366"/>
      <c r="C394" s="105"/>
      <c r="D394" s="366"/>
      <c r="E394" s="277"/>
      <c r="F394" s="105"/>
      <c r="G394" s="105"/>
      <c r="H394" s="366"/>
      <c r="I394" s="206"/>
      <c r="J394" s="206"/>
      <c r="K394" s="206"/>
      <c r="L394" s="206"/>
      <c r="M394" s="206"/>
      <c r="N394" s="206"/>
      <c r="O394" s="206"/>
      <c r="P394" s="206"/>
      <c r="Q394" s="206"/>
      <c r="R394" s="206"/>
      <c r="S394" s="206"/>
      <c r="T394" s="206"/>
    </row>
    <row r="395" spans="1:20">
      <c r="A395" s="366">
        <v>391</v>
      </c>
      <c r="B395" s="366"/>
      <c r="C395" s="105"/>
      <c r="D395" s="366"/>
      <c r="E395" s="277"/>
      <c r="F395" s="105"/>
      <c r="G395" s="105"/>
      <c r="H395" s="366"/>
      <c r="I395" s="206"/>
      <c r="J395" s="206"/>
      <c r="K395" s="206"/>
      <c r="L395" s="206"/>
      <c r="M395" s="206"/>
      <c r="N395" s="206"/>
      <c r="O395" s="206"/>
      <c r="P395" s="206"/>
      <c r="Q395" s="206"/>
      <c r="R395" s="206"/>
      <c r="S395" s="206"/>
      <c r="T395" s="206"/>
    </row>
    <row r="396" spans="1:20">
      <c r="A396" s="366">
        <v>392</v>
      </c>
      <c r="B396" s="366"/>
      <c r="C396" s="105"/>
      <c r="D396" s="366"/>
      <c r="E396" s="277"/>
      <c r="F396" s="105"/>
      <c r="G396" s="105"/>
      <c r="H396" s="366"/>
      <c r="I396" s="206"/>
      <c r="J396" s="206"/>
      <c r="K396" s="206"/>
      <c r="L396" s="206"/>
      <c r="M396" s="206"/>
      <c r="N396" s="206"/>
      <c r="O396" s="206"/>
      <c r="P396" s="206"/>
      <c r="Q396" s="206"/>
      <c r="R396" s="206"/>
      <c r="S396" s="206"/>
      <c r="T396" s="206"/>
    </row>
    <row r="397" spans="1:20">
      <c r="A397" s="366">
        <v>393</v>
      </c>
      <c r="B397" s="366"/>
      <c r="C397" s="105"/>
      <c r="D397" s="366"/>
      <c r="E397" s="277"/>
      <c r="F397" s="105"/>
      <c r="G397" s="366"/>
      <c r="H397" s="366"/>
      <c r="I397" s="206"/>
      <c r="J397" s="206"/>
      <c r="K397" s="206"/>
      <c r="L397" s="206"/>
      <c r="M397" s="206"/>
      <c r="N397" s="206"/>
      <c r="O397" s="206"/>
      <c r="P397" s="206"/>
      <c r="Q397" s="206"/>
      <c r="R397" s="206"/>
      <c r="S397" s="206"/>
      <c r="T397" s="206"/>
    </row>
    <row r="398" spans="1:20">
      <c r="A398" s="366">
        <v>394</v>
      </c>
      <c r="B398" s="366"/>
      <c r="C398" s="105"/>
      <c r="D398" s="366"/>
      <c r="E398" s="277"/>
      <c r="F398" s="105"/>
      <c r="G398" s="105"/>
      <c r="H398" s="366"/>
      <c r="I398" s="206"/>
      <c r="J398" s="206"/>
      <c r="K398" s="206"/>
      <c r="L398" s="206"/>
      <c r="M398" s="206"/>
      <c r="N398" s="206"/>
      <c r="O398" s="206"/>
      <c r="P398" s="206"/>
      <c r="Q398" s="206"/>
      <c r="R398" s="206"/>
      <c r="S398" s="206"/>
      <c r="T398" s="206"/>
    </row>
    <row r="399" spans="1:20">
      <c r="A399" s="366">
        <v>395</v>
      </c>
      <c r="B399" s="366"/>
      <c r="C399" s="105"/>
      <c r="D399" s="366"/>
      <c r="E399" s="277"/>
      <c r="F399" s="105"/>
      <c r="G399" s="105"/>
      <c r="H399" s="366"/>
      <c r="I399" s="206"/>
      <c r="J399" s="206"/>
      <c r="K399" s="206"/>
      <c r="L399" s="206"/>
      <c r="M399" s="206"/>
      <c r="N399" s="206"/>
      <c r="O399" s="206"/>
      <c r="P399" s="206"/>
      <c r="Q399" s="206"/>
      <c r="R399" s="206"/>
      <c r="S399" s="206"/>
      <c r="T399" s="206"/>
    </row>
    <row r="400" spans="1:20">
      <c r="A400" s="366">
        <v>396</v>
      </c>
      <c r="B400" s="366"/>
      <c r="C400" s="105"/>
      <c r="D400" s="366"/>
      <c r="E400" s="277"/>
      <c r="F400" s="105"/>
      <c r="G400" s="105"/>
      <c r="H400" s="366"/>
      <c r="I400" s="206"/>
      <c r="J400" s="206"/>
      <c r="K400" s="206"/>
      <c r="L400" s="206"/>
      <c r="M400" s="206"/>
      <c r="N400" s="206"/>
      <c r="O400" s="206"/>
      <c r="P400" s="206"/>
      <c r="Q400" s="206"/>
      <c r="R400" s="206"/>
      <c r="S400" s="206"/>
      <c r="T400" s="206"/>
    </row>
    <row r="401" spans="1:20">
      <c r="A401" s="366">
        <v>397</v>
      </c>
      <c r="B401" s="366"/>
      <c r="C401" s="105"/>
      <c r="D401" s="366"/>
      <c r="E401" s="277"/>
      <c r="F401" s="105"/>
      <c r="G401" s="105"/>
      <c r="H401" s="366"/>
      <c r="I401" s="206"/>
      <c r="J401" s="206"/>
      <c r="K401" s="206"/>
      <c r="L401" s="206"/>
      <c r="M401" s="206"/>
      <c r="N401" s="206"/>
      <c r="O401" s="206"/>
      <c r="P401" s="206"/>
      <c r="Q401" s="206"/>
      <c r="R401" s="206"/>
      <c r="S401" s="206"/>
      <c r="T401" s="206"/>
    </row>
    <row r="402" spans="1:20">
      <c r="A402" s="366">
        <v>398</v>
      </c>
      <c r="B402" s="366"/>
      <c r="C402" s="105"/>
      <c r="D402" s="366"/>
      <c r="E402" s="277"/>
      <c r="F402" s="105"/>
      <c r="G402" s="130"/>
      <c r="H402" s="366"/>
      <c r="I402" s="206"/>
      <c r="J402" s="206"/>
      <c r="K402" s="206"/>
      <c r="L402" s="206"/>
      <c r="M402" s="206"/>
      <c r="N402" s="206"/>
      <c r="O402" s="206"/>
      <c r="P402" s="206"/>
      <c r="Q402" s="206"/>
      <c r="R402" s="206"/>
      <c r="S402" s="206"/>
      <c r="T402" s="206"/>
    </row>
    <row r="403" spans="1:20">
      <c r="A403" s="366">
        <v>399</v>
      </c>
      <c r="B403" s="366"/>
      <c r="C403" s="105"/>
      <c r="D403" s="366"/>
      <c r="E403" s="277"/>
      <c r="F403" s="105"/>
      <c r="G403" s="105"/>
      <c r="H403" s="366"/>
      <c r="I403" s="206"/>
      <c r="J403" s="206"/>
      <c r="K403" s="206"/>
      <c r="L403" s="206"/>
      <c r="M403" s="206"/>
      <c r="N403" s="206"/>
      <c r="O403" s="206"/>
      <c r="P403" s="206"/>
      <c r="Q403" s="206"/>
      <c r="R403" s="206"/>
      <c r="S403" s="206"/>
      <c r="T403" s="206"/>
    </row>
    <row r="404" spans="1:20">
      <c r="A404" s="366">
        <v>400</v>
      </c>
      <c r="B404" s="366"/>
      <c r="C404" s="105"/>
      <c r="D404" s="366"/>
      <c r="E404" s="277"/>
      <c r="F404" s="105"/>
      <c r="G404" s="105"/>
      <c r="H404" s="366"/>
      <c r="I404" s="206"/>
      <c r="J404" s="206"/>
      <c r="K404" s="206"/>
      <c r="L404" s="206"/>
      <c r="M404" s="206"/>
      <c r="N404" s="206"/>
      <c r="O404" s="206"/>
      <c r="P404" s="206"/>
      <c r="Q404" s="206"/>
      <c r="R404" s="206"/>
      <c r="S404" s="206"/>
      <c r="T404" s="206"/>
    </row>
    <row r="405" spans="1:20">
      <c r="A405" s="366">
        <v>401</v>
      </c>
      <c r="B405" s="366"/>
      <c r="C405" s="105"/>
      <c r="D405" s="366"/>
      <c r="E405" s="277"/>
      <c r="F405" s="105"/>
      <c r="G405" s="105"/>
      <c r="H405" s="366"/>
      <c r="I405" s="206"/>
      <c r="J405" s="206"/>
      <c r="K405" s="206"/>
      <c r="L405" s="206"/>
      <c r="M405" s="206"/>
      <c r="N405" s="206"/>
      <c r="O405" s="206"/>
      <c r="P405" s="206"/>
      <c r="Q405" s="206"/>
      <c r="R405" s="206"/>
      <c r="S405" s="206"/>
      <c r="T405" s="206"/>
    </row>
    <row r="406" spans="1:20">
      <c r="A406" s="366">
        <v>402</v>
      </c>
      <c r="B406" s="366"/>
      <c r="C406" s="105"/>
      <c r="D406" s="366"/>
      <c r="E406" s="277"/>
      <c r="F406" s="105"/>
      <c r="G406" s="105"/>
      <c r="H406" s="366"/>
      <c r="I406" s="206"/>
      <c r="J406" s="206"/>
      <c r="K406" s="206"/>
      <c r="L406" s="206"/>
      <c r="M406" s="206"/>
      <c r="N406" s="206"/>
      <c r="O406" s="206"/>
      <c r="P406" s="206"/>
      <c r="Q406" s="206"/>
      <c r="R406" s="206"/>
      <c r="S406" s="206"/>
      <c r="T406" s="206"/>
    </row>
    <row r="407" spans="1:20">
      <c r="A407" s="366">
        <v>403</v>
      </c>
      <c r="B407" s="366"/>
      <c r="C407" s="105"/>
      <c r="D407" s="366"/>
      <c r="E407" s="277"/>
      <c r="F407" s="105"/>
      <c r="G407" s="105"/>
      <c r="H407" s="366"/>
      <c r="I407" s="206"/>
      <c r="J407" s="206"/>
      <c r="K407" s="206"/>
      <c r="L407" s="206"/>
      <c r="M407" s="206"/>
      <c r="N407" s="206"/>
      <c r="O407" s="206"/>
      <c r="P407" s="206"/>
      <c r="Q407" s="206"/>
      <c r="R407" s="206"/>
      <c r="S407" s="206"/>
      <c r="T407" s="206"/>
    </row>
    <row r="408" spans="1:20">
      <c r="A408" s="366">
        <v>404</v>
      </c>
      <c r="B408" s="366"/>
      <c r="C408" s="105"/>
      <c r="D408" s="366"/>
      <c r="E408" s="277"/>
      <c r="F408" s="105"/>
      <c r="G408" s="105"/>
      <c r="H408" s="366"/>
      <c r="I408" s="206"/>
      <c r="J408" s="206"/>
      <c r="K408" s="206"/>
      <c r="L408" s="206"/>
      <c r="M408" s="206"/>
      <c r="N408" s="206"/>
      <c r="O408" s="206"/>
      <c r="P408" s="206"/>
      <c r="Q408" s="206"/>
      <c r="R408" s="206"/>
      <c r="S408" s="206"/>
      <c r="T408" s="206"/>
    </row>
    <row r="409" spans="1:20">
      <c r="A409" s="366">
        <v>405</v>
      </c>
      <c r="B409" s="366"/>
      <c r="C409" s="105"/>
      <c r="D409" s="366"/>
      <c r="E409" s="277"/>
      <c r="F409" s="105"/>
      <c r="G409" s="105"/>
      <c r="H409" s="366"/>
      <c r="I409" s="206"/>
      <c r="J409" s="206"/>
      <c r="K409" s="206"/>
      <c r="L409" s="206"/>
      <c r="M409" s="206"/>
      <c r="N409" s="206"/>
      <c r="O409" s="206"/>
      <c r="P409" s="206"/>
      <c r="Q409" s="206"/>
      <c r="R409" s="206"/>
      <c r="S409" s="206"/>
      <c r="T409" s="206"/>
    </row>
    <row r="410" spans="1:20">
      <c r="A410" s="366">
        <v>406</v>
      </c>
      <c r="B410" s="366"/>
      <c r="C410" s="105"/>
      <c r="D410" s="366"/>
      <c r="E410" s="277"/>
      <c r="F410" s="366"/>
      <c r="G410" s="85"/>
      <c r="H410" s="366"/>
      <c r="I410" s="206"/>
      <c r="J410" s="206"/>
      <c r="K410" s="206"/>
      <c r="L410" s="206"/>
      <c r="M410" s="206"/>
      <c r="N410" s="206"/>
      <c r="O410" s="206"/>
      <c r="P410" s="206"/>
      <c r="Q410" s="206"/>
      <c r="R410" s="206"/>
      <c r="S410" s="206"/>
      <c r="T410" s="206"/>
    </row>
    <row r="411" spans="1:20">
      <c r="A411" s="366">
        <v>407</v>
      </c>
      <c r="B411" s="366"/>
      <c r="C411" s="105"/>
      <c r="D411" s="366"/>
      <c r="E411" s="277"/>
      <c r="F411" s="366"/>
      <c r="G411" s="105"/>
      <c r="H411" s="366"/>
      <c r="I411" s="206"/>
      <c r="J411" s="206"/>
      <c r="K411" s="206"/>
      <c r="L411" s="206"/>
      <c r="M411" s="206"/>
      <c r="N411" s="206"/>
      <c r="O411" s="206"/>
      <c r="P411" s="206"/>
      <c r="Q411" s="206"/>
      <c r="R411" s="206"/>
      <c r="S411" s="206"/>
      <c r="T411" s="206"/>
    </row>
    <row r="412" spans="1:20">
      <c r="A412" s="366">
        <v>408</v>
      </c>
      <c r="B412" s="366"/>
      <c r="C412" s="105"/>
      <c r="D412" s="366"/>
      <c r="E412" s="277"/>
      <c r="F412" s="105"/>
      <c r="G412" s="105"/>
      <c r="H412" s="366"/>
      <c r="I412" s="206"/>
      <c r="J412" s="206"/>
      <c r="K412" s="206"/>
      <c r="L412" s="206"/>
      <c r="M412" s="206"/>
      <c r="N412" s="206"/>
      <c r="O412" s="206"/>
      <c r="P412" s="206"/>
      <c r="Q412" s="206"/>
      <c r="R412" s="206"/>
      <c r="S412" s="206"/>
      <c r="T412" s="206"/>
    </row>
    <row r="413" spans="1:20">
      <c r="A413" s="366">
        <v>409</v>
      </c>
      <c r="B413" s="366"/>
      <c r="C413" s="105"/>
      <c r="D413" s="366"/>
      <c r="E413" s="277"/>
      <c r="F413" s="105"/>
      <c r="G413" s="105"/>
      <c r="H413" s="366"/>
      <c r="I413" s="206"/>
      <c r="J413" s="206"/>
      <c r="K413" s="206"/>
      <c r="L413" s="206"/>
      <c r="M413" s="206"/>
      <c r="N413" s="206"/>
      <c r="O413" s="206"/>
      <c r="P413" s="206"/>
      <c r="Q413" s="206"/>
      <c r="R413" s="206"/>
      <c r="S413" s="206"/>
      <c r="T413" s="206"/>
    </row>
    <row r="414" spans="1:20">
      <c r="A414" s="366">
        <v>410</v>
      </c>
      <c r="B414" s="366"/>
      <c r="C414" s="105"/>
      <c r="D414" s="366"/>
      <c r="E414" s="277"/>
      <c r="F414" s="105"/>
      <c r="G414" s="105"/>
      <c r="H414" s="366"/>
      <c r="I414" s="206"/>
      <c r="J414" s="206"/>
      <c r="K414" s="206"/>
      <c r="L414" s="206"/>
      <c r="M414" s="206"/>
      <c r="N414" s="206"/>
      <c r="O414" s="206"/>
      <c r="P414" s="206"/>
      <c r="Q414" s="206"/>
      <c r="R414" s="206"/>
      <c r="S414" s="206"/>
      <c r="T414" s="206"/>
    </row>
    <row r="415" spans="1:20">
      <c r="A415" s="366">
        <v>411</v>
      </c>
      <c r="B415" s="366"/>
      <c r="C415" s="105"/>
      <c r="D415" s="366"/>
      <c r="E415" s="277"/>
      <c r="F415" s="105"/>
      <c r="G415" s="105"/>
      <c r="H415" s="366"/>
      <c r="I415" s="206"/>
      <c r="J415" s="206"/>
      <c r="K415" s="206"/>
      <c r="L415" s="206"/>
      <c r="M415" s="206"/>
      <c r="N415" s="206"/>
      <c r="O415" s="206"/>
      <c r="P415" s="206"/>
      <c r="Q415" s="206"/>
      <c r="R415" s="206"/>
      <c r="S415" s="206"/>
      <c r="T415" s="206"/>
    </row>
    <row r="416" spans="1:20">
      <c r="A416" s="366">
        <v>412</v>
      </c>
      <c r="B416" s="366"/>
      <c r="C416" s="105"/>
      <c r="D416" s="366"/>
      <c r="E416" s="277"/>
      <c r="F416" s="366"/>
      <c r="G416" s="105"/>
      <c r="H416" s="366"/>
      <c r="I416" s="206"/>
      <c r="J416" s="206"/>
      <c r="K416" s="206"/>
      <c r="L416" s="206"/>
      <c r="M416" s="206"/>
      <c r="N416" s="206"/>
      <c r="O416" s="206"/>
      <c r="P416" s="206"/>
      <c r="Q416" s="206"/>
      <c r="R416" s="206"/>
      <c r="S416" s="206"/>
      <c r="T416" s="206"/>
    </row>
    <row r="417" spans="1:20">
      <c r="A417" s="366">
        <v>413</v>
      </c>
      <c r="B417" s="366"/>
      <c r="C417" s="105"/>
      <c r="D417" s="366"/>
      <c r="E417" s="277"/>
      <c r="F417" s="105"/>
      <c r="G417" s="105"/>
      <c r="H417" s="366"/>
      <c r="I417" s="206"/>
      <c r="J417" s="206"/>
      <c r="K417" s="206"/>
      <c r="L417" s="206"/>
      <c r="M417" s="206"/>
      <c r="N417" s="206"/>
      <c r="O417" s="206"/>
      <c r="P417" s="206"/>
      <c r="Q417" s="206"/>
      <c r="R417" s="206"/>
      <c r="S417" s="206"/>
      <c r="T417" s="206"/>
    </row>
    <row r="418" spans="1:20">
      <c r="A418" s="366">
        <v>414</v>
      </c>
      <c r="B418" s="366"/>
      <c r="C418" s="105"/>
      <c r="D418" s="366"/>
      <c r="E418" s="277"/>
      <c r="F418" s="105"/>
      <c r="G418" s="105"/>
      <c r="H418" s="366"/>
      <c r="I418" s="206"/>
      <c r="J418" s="206"/>
      <c r="K418" s="206"/>
      <c r="L418" s="206"/>
      <c r="M418" s="206"/>
      <c r="N418" s="206"/>
      <c r="O418" s="206"/>
      <c r="P418" s="206"/>
      <c r="Q418" s="206"/>
      <c r="R418" s="206"/>
      <c r="S418" s="206"/>
      <c r="T418" s="206"/>
    </row>
    <row r="419" spans="1:20">
      <c r="A419" s="366">
        <v>415</v>
      </c>
      <c r="B419" s="366"/>
      <c r="C419" s="105"/>
      <c r="D419" s="366"/>
      <c r="E419" s="277"/>
      <c r="F419" s="105"/>
      <c r="G419" s="105"/>
      <c r="H419" s="366"/>
      <c r="I419" s="206"/>
      <c r="J419" s="206"/>
      <c r="K419" s="206"/>
      <c r="L419" s="206"/>
      <c r="M419" s="206"/>
      <c r="N419" s="206"/>
      <c r="O419" s="206"/>
      <c r="P419" s="206"/>
      <c r="Q419" s="206"/>
      <c r="R419" s="206"/>
      <c r="S419" s="206"/>
      <c r="T419" s="206"/>
    </row>
    <row r="420" spans="1:20">
      <c r="A420" s="366">
        <v>416</v>
      </c>
      <c r="B420" s="366"/>
      <c r="C420" s="105"/>
      <c r="D420" s="366"/>
      <c r="E420" s="277"/>
      <c r="F420" s="105"/>
      <c r="G420" s="105"/>
      <c r="H420" s="366"/>
      <c r="I420" s="206"/>
      <c r="J420" s="206"/>
      <c r="K420" s="206"/>
      <c r="L420" s="206"/>
      <c r="M420" s="206"/>
      <c r="N420" s="206"/>
      <c r="O420" s="206"/>
      <c r="P420" s="206"/>
      <c r="Q420" s="206"/>
      <c r="R420" s="206"/>
      <c r="S420" s="206"/>
      <c r="T420" s="206"/>
    </row>
    <row r="421" spans="1:20">
      <c r="A421" s="366">
        <v>417</v>
      </c>
      <c r="B421" s="366"/>
      <c r="C421" s="105"/>
      <c r="D421" s="366"/>
      <c r="E421" s="277"/>
      <c r="F421" s="105"/>
      <c r="G421" s="105"/>
      <c r="H421" s="366"/>
      <c r="I421" s="206"/>
      <c r="J421" s="206"/>
      <c r="K421" s="206"/>
      <c r="L421" s="206"/>
      <c r="M421" s="206"/>
      <c r="N421" s="206"/>
      <c r="O421" s="206"/>
      <c r="P421" s="206"/>
      <c r="Q421" s="206"/>
      <c r="R421" s="206"/>
      <c r="S421" s="206"/>
      <c r="T421" s="206"/>
    </row>
    <row r="422" spans="1:20">
      <c r="A422" s="366">
        <v>418</v>
      </c>
      <c r="B422" s="366"/>
      <c r="C422" s="105"/>
      <c r="D422" s="366"/>
      <c r="E422" s="277"/>
      <c r="F422" s="105"/>
      <c r="G422" s="105"/>
      <c r="H422" s="366"/>
      <c r="I422" s="206"/>
      <c r="J422" s="206"/>
      <c r="K422" s="206"/>
      <c r="L422" s="206"/>
      <c r="M422" s="206"/>
      <c r="N422" s="206"/>
      <c r="O422" s="206"/>
      <c r="P422" s="206"/>
      <c r="Q422" s="206"/>
      <c r="R422" s="206"/>
      <c r="S422" s="206"/>
      <c r="T422" s="206"/>
    </row>
    <row r="423" spans="1:20">
      <c r="A423" s="366">
        <v>419</v>
      </c>
      <c r="B423" s="366"/>
      <c r="C423" s="105"/>
      <c r="D423" s="366"/>
      <c r="E423" s="277"/>
      <c r="F423" s="366"/>
      <c r="G423" s="105"/>
      <c r="H423" s="366"/>
      <c r="I423" s="206"/>
      <c r="J423" s="206"/>
      <c r="K423" s="206"/>
      <c r="L423" s="206"/>
      <c r="M423" s="206"/>
      <c r="N423" s="206"/>
      <c r="O423" s="206"/>
      <c r="P423" s="206"/>
      <c r="Q423" s="206"/>
      <c r="R423" s="206"/>
      <c r="S423" s="206"/>
      <c r="T423" s="206"/>
    </row>
    <row r="424" spans="1:20">
      <c r="A424" s="366">
        <v>420</v>
      </c>
      <c r="B424" s="366"/>
      <c r="C424" s="105"/>
      <c r="D424" s="366"/>
      <c r="E424" s="277"/>
      <c r="F424" s="87"/>
      <c r="G424" s="105"/>
      <c r="H424" s="366"/>
      <c r="I424" s="206"/>
      <c r="J424" s="206"/>
      <c r="K424" s="206"/>
      <c r="L424" s="206"/>
      <c r="M424" s="206"/>
      <c r="N424" s="206"/>
      <c r="O424" s="206"/>
      <c r="P424" s="206"/>
      <c r="Q424" s="206"/>
      <c r="R424" s="206"/>
      <c r="S424" s="206"/>
      <c r="T424" s="206"/>
    </row>
    <row r="425" spans="1:20">
      <c r="A425" s="366">
        <v>421</v>
      </c>
      <c r="B425" s="366"/>
      <c r="C425" s="105"/>
      <c r="D425" s="366"/>
      <c r="E425" s="277"/>
      <c r="F425" s="366"/>
      <c r="G425" s="105"/>
      <c r="H425" s="366"/>
      <c r="I425" s="206"/>
      <c r="J425" s="206"/>
      <c r="K425" s="206"/>
      <c r="L425" s="206"/>
      <c r="M425" s="206"/>
      <c r="N425" s="206"/>
      <c r="O425" s="206"/>
      <c r="P425" s="206"/>
      <c r="Q425" s="206"/>
      <c r="R425" s="206"/>
      <c r="S425" s="206"/>
      <c r="T425" s="206"/>
    </row>
    <row r="426" spans="1:20">
      <c r="A426" s="366">
        <v>422</v>
      </c>
      <c r="B426" s="366"/>
      <c r="C426" s="105"/>
      <c r="D426" s="366"/>
      <c r="E426" s="277"/>
      <c r="F426" s="105"/>
      <c r="G426" s="105"/>
      <c r="H426" s="366"/>
      <c r="I426" s="206"/>
      <c r="J426" s="206"/>
      <c r="K426" s="206"/>
      <c r="L426" s="206"/>
      <c r="M426" s="206"/>
      <c r="N426" s="206"/>
      <c r="O426" s="206"/>
      <c r="P426" s="206"/>
      <c r="Q426" s="206"/>
      <c r="R426" s="206"/>
      <c r="S426" s="206"/>
      <c r="T426" s="206"/>
    </row>
    <row r="427" spans="1:20">
      <c r="A427" s="366">
        <v>423</v>
      </c>
      <c r="B427" s="366"/>
      <c r="C427" s="105"/>
      <c r="D427" s="366"/>
      <c r="E427" s="277"/>
      <c r="F427" s="105"/>
      <c r="G427" s="105"/>
      <c r="H427" s="366"/>
      <c r="I427" s="206"/>
      <c r="J427" s="206"/>
      <c r="K427" s="206"/>
      <c r="L427" s="206"/>
      <c r="M427" s="206"/>
      <c r="N427" s="206"/>
      <c r="O427" s="206"/>
      <c r="P427" s="206"/>
      <c r="Q427" s="206"/>
      <c r="R427" s="206"/>
      <c r="S427" s="206"/>
      <c r="T427" s="206"/>
    </row>
    <row r="428" spans="1:20">
      <c r="A428" s="366">
        <v>424</v>
      </c>
      <c r="B428" s="366"/>
      <c r="C428" s="105"/>
      <c r="D428" s="366"/>
      <c r="E428" s="277"/>
      <c r="F428" s="105"/>
      <c r="G428" s="105"/>
      <c r="H428" s="366"/>
      <c r="I428" s="206"/>
      <c r="J428" s="206"/>
      <c r="K428" s="206"/>
      <c r="L428" s="206"/>
      <c r="M428" s="206"/>
      <c r="N428" s="206"/>
      <c r="O428" s="206"/>
      <c r="P428" s="206"/>
      <c r="Q428" s="206"/>
      <c r="R428" s="206"/>
      <c r="S428" s="206"/>
      <c r="T428" s="206"/>
    </row>
    <row r="429" spans="1:20">
      <c r="A429" s="366">
        <v>425</v>
      </c>
      <c r="B429" s="366"/>
      <c r="C429" s="105"/>
      <c r="D429" s="366"/>
      <c r="E429" s="277"/>
      <c r="F429" s="366"/>
      <c r="G429" s="105"/>
      <c r="H429" s="366"/>
      <c r="I429" s="206"/>
      <c r="J429" s="206"/>
      <c r="K429" s="206"/>
      <c r="L429" s="206"/>
      <c r="M429" s="206"/>
      <c r="N429" s="206"/>
      <c r="O429" s="206"/>
      <c r="P429" s="206"/>
      <c r="Q429" s="206"/>
      <c r="R429" s="206"/>
      <c r="S429" s="206"/>
      <c r="T429" s="206"/>
    </row>
    <row r="430" spans="1:20">
      <c r="A430" s="366">
        <v>426</v>
      </c>
      <c r="B430" s="366"/>
      <c r="C430" s="105"/>
      <c r="D430" s="366"/>
      <c r="E430" s="277"/>
      <c r="F430" s="366"/>
      <c r="G430" s="105"/>
      <c r="H430" s="366"/>
      <c r="I430" s="206"/>
      <c r="J430" s="206"/>
      <c r="K430" s="206"/>
      <c r="L430" s="206"/>
      <c r="M430" s="206"/>
      <c r="N430" s="206"/>
      <c r="O430" s="206"/>
      <c r="P430" s="206"/>
      <c r="Q430" s="206"/>
      <c r="R430" s="206"/>
      <c r="S430" s="206"/>
      <c r="T430" s="206"/>
    </row>
    <row r="431" spans="1:20">
      <c r="A431" s="366">
        <v>427</v>
      </c>
      <c r="B431" s="366"/>
      <c r="C431" s="105"/>
      <c r="D431" s="366"/>
      <c r="E431" s="277"/>
      <c r="F431" s="105"/>
      <c r="G431" s="105"/>
      <c r="H431" s="366"/>
      <c r="I431" s="206"/>
      <c r="J431" s="206"/>
      <c r="K431" s="206"/>
      <c r="L431" s="206"/>
      <c r="M431" s="206"/>
      <c r="N431" s="206"/>
      <c r="O431" s="206"/>
      <c r="P431" s="206"/>
      <c r="Q431" s="206"/>
      <c r="R431" s="206"/>
      <c r="S431" s="206"/>
      <c r="T431" s="206"/>
    </row>
    <row r="432" spans="1:20">
      <c r="A432" s="366">
        <v>428</v>
      </c>
      <c r="B432" s="366"/>
      <c r="C432" s="105"/>
      <c r="D432" s="366"/>
      <c r="E432" s="277"/>
      <c r="F432" s="105"/>
      <c r="G432" s="105"/>
      <c r="H432" s="366"/>
      <c r="I432" s="206"/>
      <c r="J432" s="206"/>
      <c r="K432" s="206"/>
      <c r="L432" s="206"/>
      <c r="M432" s="206"/>
      <c r="N432" s="206"/>
      <c r="O432" s="206"/>
      <c r="P432" s="206"/>
      <c r="Q432" s="206"/>
      <c r="R432" s="206"/>
      <c r="S432" s="206"/>
      <c r="T432" s="206"/>
    </row>
    <row r="433" spans="1:20">
      <c r="A433" s="366">
        <v>429</v>
      </c>
      <c r="B433" s="366"/>
      <c r="C433" s="105"/>
      <c r="D433" s="366"/>
      <c r="E433" s="277"/>
      <c r="F433" s="366"/>
      <c r="G433" s="105"/>
      <c r="H433" s="366"/>
      <c r="I433" s="206"/>
      <c r="J433" s="206"/>
      <c r="K433" s="206"/>
      <c r="L433" s="206"/>
      <c r="M433" s="206"/>
      <c r="N433" s="206"/>
      <c r="O433" s="206"/>
      <c r="P433" s="206"/>
      <c r="Q433" s="206"/>
      <c r="R433" s="206"/>
      <c r="S433" s="206"/>
      <c r="T433" s="206"/>
    </row>
    <row r="434" spans="1:20">
      <c r="A434" s="366">
        <v>430</v>
      </c>
      <c r="B434" s="366"/>
      <c r="C434" s="105"/>
      <c r="D434" s="366"/>
      <c r="E434" s="277"/>
      <c r="F434" s="105"/>
      <c r="G434" s="105"/>
      <c r="H434" s="366"/>
      <c r="I434" s="206"/>
      <c r="J434" s="206"/>
      <c r="K434" s="206"/>
      <c r="L434" s="206"/>
      <c r="M434" s="206"/>
      <c r="N434" s="206"/>
      <c r="O434" s="206"/>
      <c r="P434" s="206"/>
      <c r="Q434" s="206"/>
      <c r="R434" s="206"/>
      <c r="S434" s="206"/>
      <c r="T434" s="206"/>
    </row>
    <row r="435" spans="1:20">
      <c r="A435" s="366">
        <v>431</v>
      </c>
      <c r="B435" s="366"/>
      <c r="C435" s="105"/>
      <c r="D435" s="366"/>
      <c r="E435" s="277"/>
      <c r="F435" s="87"/>
      <c r="G435" s="87"/>
      <c r="H435" s="366"/>
      <c r="I435" s="206"/>
      <c r="J435" s="206"/>
      <c r="K435" s="206"/>
      <c r="L435" s="206"/>
      <c r="M435" s="206"/>
      <c r="N435" s="206"/>
      <c r="O435" s="206"/>
      <c r="P435" s="206"/>
      <c r="Q435" s="206"/>
      <c r="R435" s="206"/>
      <c r="S435" s="206"/>
      <c r="T435" s="206"/>
    </row>
    <row r="436" spans="1:20">
      <c r="A436" s="366">
        <v>432</v>
      </c>
      <c r="B436" s="366"/>
      <c r="C436" s="105"/>
      <c r="D436" s="366"/>
      <c r="E436" s="277"/>
      <c r="F436" s="105"/>
      <c r="G436" s="105"/>
      <c r="H436" s="366"/>
      <c r="I436" s="206"/>
      <c r="J436" s="206"/>
      <c r="K436" s="206"/>
      <c r="L436" s="206"/>
      <c r="M436" s="206"/>
      <c r="N436" s="206"/>
      <c r="O436" s="206"/>
      <c r="P436" s="206"/>
      <c r="Q436" s="206"/>
      <c r="R436" s="206"/>
      <c r="S436" s="206"/>
      <c r="T436" s="206"/>
    </row>
    <row r="437" spans="1:20">
      <c r="A437" s="366">
        <v>433</v>
      </c>
      <c r="B437" s="366"/>
      <c r="C437" s="105"/>
      <c r="D437" s="366"/>
      <c r="E437" s="277"/>
      <c r="F437" s="366"/>
      <c r="G437" s="105"/>
      <c r="H437" s="366"/>
      <c r="I437" s="206"/>
      <c r="J437" s="206"/>
      <c r="K437" s="206"/>
      <c r="L437" s="206"/>
      <c r="M437" s="206"/>
      <c r="N437" s="206"/>
      <c r="O437" s="206"/>
      <c r="P437" s="206"/>
      <c r="Q437" s="206"/>
      <c r="R437" s="206"/>
      <c r="S437" s="206"/>
      <c r="T437" s="206"/>
    </row>
    <row r="438" spans="1:20">
      <c r="A438" s="366">
        <v>434</v>
      </c>
      <c r="B438" s="366"/>
      <c r="C438" s="105"/>
      <c r="D438" s="366"/>
      <c r="E438" s="277"/>
      <c r="F438" s="105"/>
      <c r="G438" s="105"/>
      <c r="H438" s="366"/>
      <c r="I438" s="206"/>
      <c r="J438" s="206"/>
      <c r="K438" s="206"/>
      <c r="L438" s="206"/>
      <c r="M438" s="206"/>
      <c r="N438" s="206"/>
      <c r="O438" s="206"/>
      <c r="P438" s="206"/>
      <c r="Q438" s="206"/>
      <c r="R438" s="206"/>
      <c r="S438" s="206"/>
      <c r="T438" s="206"/>
    </row>
    <row r="439" spans="1:20">
      <c r="A439" s="366">
        <v>435</v>
      </c>
      <c r="B439" s="366"/>
      <c r="C439" s="105"/>
      <c r="D439" s="366"/>
      <c r="E439" s="277"/>
      <c r="F439" s="105"/>
      <c r="G439" s="105"/>
      <c r="H439" s="366"/>
      <c r="I439" s="206"/>
      <c r="J439" s="206"/>
      <c r="K439" s="206"/>
      <c r="L439" s="206"/>
      <c r="M439" s="206"/>
      <c r="N439" s="206"/>
      <c r="O439" s="206"/>
      <c r="P439" s="206"/>
      <c r="Q439" s="206"/>
      <c r="R439" s="206"/>
      <c r="S439" s="206"/>
      <c r="T439" s="206"/>
    </row>
    <row r="440" spans="1:20">
      <c r="A440" s="366">
        <v>436</v>
      </c>
      <c r="B440" s="366"/>
      <c r="C440" s="105"/>
      <c r="D440" s="366"/>
      <c r="E440" s="277"/>
      <c r="F440" s="105"/>
      <c r="G440" s="105"/>
      <c r="H440" s="366"/>
      <c r="I440" s="206"/>
      <c r="J440" s="206"/>
      <c r="K440" s="206"/>
      <c r="L440" s="206"/>
      <c r="M440" s="206"/>
      <c r="N440" s="206"/>
      <c r="O440" s="206"/>
      <c r="P440" s="206"/>
      <c r="Q440" s="206"/>
      <c r="R440" s="206"/>
      <c r="S440" s="206"/>
      <c r="T440" s="206"/>
    </row>
    <row r="441" spans="1:20">
      <c r="A441" s="366">
        <v>437</v>
      </c>
      <c r="B441" s="366"/>
      <c r="C441" s="105"/>
      <c r="D441" s="366"/>
      <c r="E441" s="277"/>
      <c r="F441" s="87"/>
      <c r="G441" s="87"/>
      <c r="H441" s="366"/>
      <c r="I441" s="206"/>
      <c r="J441" s="206"/>
      <c r="K441" s="206"/>
      <c r="L441" s="206"/>
      <c r="M441" s="206"/>
      <c r="N441" s="206"/>
      <c r="O441" s="206"/>
      <c r="P441" s="206"/>
      <c r="Q441" s="206"/>
      <c r="R441" s="206"/>
      <c r="S441" s="206"/>
      <c r="T441" s="206"/>
    </row>
    <row r="442" spans="1:20">
      <c r="A442" s="366">
        <v>438</v>
      </c>
      <c r="B442" s="366"/>
      <c r="C442" s="105"/>
      <c r="D442" s="366"/>
      <c r="E442" s="277"/>
      <c r="F442" s="87"/>
      <c r="G442" s="87"/>
      <c r="H442" s="366"/>
      <c r="I442" s="206"/>
      <c r="J442" s="206"/>
      <c r="K442" s="206"/>
      <c r="L442" s="206"/>
      <c r="M442" s="206"/>
      <c r="N442" s="206"/>
      <c r="O442" s="206"/>
      <c r="P442" s="206"/>
      <c r="Q442" s="206"/>
      <c r="R442" s="206"/>
      <c r="S442" s="206"/>
      <c r="T442" s="206"/>
    </row>
    <row r="443" spans="1:20">
      <c r="A443" s="366">
        <v>439</v>
      </c>
      <c r="B443" s="366"/>
      <c r="C443" s="105"/>
      <c r="D443" s="366"/>
      <c r="E443" s="277"/>
      <c r="F443" s="366"/>
      <c r="G443" s="105"/>
      <c r="H443" s="366"/>
      <c r="I443" s="206"/>
      <c r="J443" s="206"/>
      <c r="K443" s="206"/>
      <c r="L443" s="206"/>
      <c r="M443" s="206"/>
      <c r="N443" s="206"/>
      <c r="O443" s="206"/>
      <c r="P443" s="206"/>
      <c r="Q443" s="206"/>
      <c r="R443" s="206"/>
      <c r="S443" s="206"/>
      <c r="T443" s="206"/>
    </row>
    <row r="444" spans="1:20">
      <c r="A444" s="366">
        <v>440</v>
      </c>
      <c r="B444" s="366"/>
      <c r="C444" s="105"/>
      <c r="D444" s="366"/>
      <c r="E444" s="277"/>
      <c r="F444" s="366"/>
      <c r="G444" s="105"/>
      <c r="H444" s="366"/>
      <c r="I444" s="206"/>
      <c r="J444" s="206"/>
      <c r="K444" s="206"/>
      <c r="L444" s="206"/>
      <c r="M444" s="206"/>
      <c r="N444" s="206"/>
      <c r="O444" s="206"/>
      <c r="P444" s="206"/>
      <c r="Q444" s="206"/>
      <c r="R444" s="206"/>
      <c r="S444" s="206"/>
      <c r="T444" s="206"/>
    </row>
    <row r="445" spans="1:20">
      <c r="A445" s="366">
        <v>441</v>
      </c>
      <c r="B445" s="366"/>
      <c r="C445" s="105"/>
      <c r="D445" s="366"/>
      <c r="E445" s="277"/>
      <c r="F445" s="366"/>
      <c r="G445" s="105"/>
      <c r="H445" s="366"/>
      <c r="I445" s="206"/>
      <c r="J445" s="206"/>
      <c r="K445" s="206"/>
      <c r="L445" s="206"/>
      <c r="M445" s="206"/>
      <c r="N445" s="206"/>
      <c r="O445" s="206"/>
      <c r="P445" s="206"/>
      <c r="Q445" s="206"/>
      <c r="R445" s="206"/>
      <c r="S445" s="206"/>
      <c r="T445" s="206"/>
    </row>
    <row r="446" spans="1:20">
      <c r="A446" s="366">
        <v>442</v>
      </c>
      <c r="B446" s="366"/>
      <c r="C446" s="105"/>
      <c r="D446" s="366"/>
      <c r="E446" s="277"/>
      <c r="F446" s="366"/>
      <c r="G446" s="105"/>
      <c r="H446" s="366"/>
      <c r="I446" s="206"/>
      <c r="J446" s="206"/>
      <c r="K446" s="206"/>
      <c r="L446" s="206"/>
      <c r="M446" s="206"/>
      <c r="N446" s="206"/>
      <c r="O446" s="206"/>
      <c r="P446" s="206"/>
      <c r="Q446" s="206"/>
      <c r="R446" s="206"/>
      <c r="S446" s="206"/>
      <c r="T446" s="206"/>
    </row>
    <row r="447" spans="1:20">
      <c r="A447" s="366">
        <v>443</v>
      </c>
      <c r="B447" s="366"/>
      <c r="C447" s="105"/>
      <c r="D447" s="366"/>
      <c r="E447" s="277"/>
      <c r="F447" s="366"/>
      <c r="G447" s="105"/>
      <c r="H447" s="366"/>
      <c r="I447" s="206"/>
      <c r="J447" s="206"/>
      <c r="K447" s="206"/>
      <c r="L447" s="206"/>
      <c r="M447" s="206"/>
      <c r="N447" s="206"/>
      <c r="O447" s="206"/>
      <c r="P447" s="206"/>
      <c r="Q447" s="206"/>
      <c r="R447" s="206"/>
      <c r="S447" s="206"/>
      <c r="T447" s="206"/>
    </row>
    <row r="448" spans="1:20">
      <c r="A448" s="366">
        <v>444</v>
      </c>
      <c r="B448" s="366"/>
      <c r="C448" s="105"/>
      <c r="D448" s="366"/>
      <c r="E448" s="277"/>
      <c r="F448" s="366"/>
      <c r="G448" s="105"/>
      <c r="H448" s="366"/>
      <c r="I448" s="206"/>
      <c r="J448" s="206"/>
      <c r="K448" s="206"/>
      <c r="L448" s="206"/>
      <c r="M448" s="206"/>
      <c r="N448" s="206"/>
      <c r="O448" s="206"/>
      <c r="P448" s="206"/>
      <c r="Q448" s="206"/>
      <c r="R448" s="206"/>
      <c r="S448" s="206"/>
      <c r="T448" s="206"/>
    </row>
    <row r="449" spans="1:20">
      <c r="A449" s="366">
        <v>445</v>
      </c>
      <c r="B449" s="366"/>
      <c r="C449" s="105"/>
      <c r="D449" s="366"/>
      <c r="E449" s="277"/>
      <c r="F449" s="366"/>
      <c r="G449" s="105"/>
      <c r="H449" s="366"/>
      <c r="I449" s="206"/>
      <c r="J449" s="206"/>
      <c r="K449" s="206"/>
      <c r="L449" s="206"/>
      <c r="M449" s="206"/>
      <c r="N449" s="206"/>
      <c r="O449" s="206"/>
      <c r="P449" s="206"/>
      <c r="Q449" s="206"/>
      <c r="R449" s="206"/>
      <c r="S449" s="206"/>
      <c r="T449" s="206"/>
    </row>
    <row r="450" spans="1:20">
      <c r="A450" s="366">
        <v>446</v>
      </c>
      <c r="B450" s="366"/>
      <c r="C450" s="105"/>
      <c r="D450" s="366"/>
      <c r="E450" s="277"/>
      <c r="F450" s="366"/>
      <c r="G450" s="105"/>
      <c r="H450" s="366"/>
      <c r="I450" s="206"/>
      <c r="J450" s="206"/>
      <c r="K450" s="206"/>
      <c r="L450" s="206"/>
      <c r="M450" s="206"/>
      <c r="N450" s="206"/>
      <c r="O450" s="206"/>
      <c r="P450" s="206"/>
      <c r="Q450" s="206"/>
      <c r="R450" s="206"/>
      <c r="S450" s="206"/>
      <c r="T450" s="206"/>
    </row>
    <row r="451" spans="1:20">
      <c r="A451" s="366">
        <v>447</v>
      </c>
      <c r="B451" s="366"/>
      <c r="C451" s="105"/>
      <c r="D451" s="366"/>
      <c r="E451" s="277"/>
      <c r="F451" s="87"/>
      <c r="G451" s="87"/>
      <c r="H451" s="366"/>
      <c r="I451" s="206"/>
      <c r="J451" s="206"/>
      <c r="K451" s="206"/>
      <c r="L451" s="206"/>
      <c r="M451" s="206"/>
      <c r="N451" s="206"/>
      <c r="O451" s="206"/>
      <c r="P451" s="206"/>
      <c r="Q451" s="206"/>
      <c r="R451" s="206"/>
      <c r="S451" s="206"/>
      <c r="T451" s="206"/>
    </row>
    <row r="452" spans="1:20">
      <c r="A452" s="366">
        <v>448</v>
      </c>
      <c r="B452" s="366"/>
      <c r="C452" s="105"/>
      <c r="D452" s="366"/>
      <c r="E452" s="277"/>
      <c r="F452" s="105"/>
      <c r="G452" s="105"/>
      <c r="H452" s="366"/>
      <c r="I452" s="206"/>
      <c r="J452" s="206"/>
      <c r="K452" s="206"/>
      <c r="L452" s="206"/>
      <c r="M452" s="206"/>
      <c r="N452" s="206"/>
      <c r="O452" s="206"/>
      <c r="P452" s="206"/>
      <c r="Q452" s="206"/>
      <c r="R452" s="206"/>
      <c r="S452" s="206"/>
      <c r="T452" s="206"/>
    </row>
    <row r="453" spans="1:20">
      <c r="A453" s="366">
        <v>449</v>
      </c>
      <c r="B453" s="366"/>
      <c r="C453" s="105"/>
      <c r="D453" s="366"/>
      <c r="E453" s="277"/>
      <c r="F453" s="366"/>
      <c r="G453" s="105"/>
      <c r="H453" s="366"/>
      <c r="I453" s="206"/>
      <c r="J453" s="206"/>
      <c r="K453" s="206"/>
      <c r="L453" s="206"/>
      <c r="M453" s="206"/>
      <c r="N453" s="206"/>
      <c r="O453" s="206"/>
      <c r="P453" s="206"/>
      <c r="Q453" s="206"/>
      <c r="R453" s="206"/>
      <c r="S453" s="206"/>
      <c r="T453" s="206"/>
    </row>
    <row r="454" spans="1:20">
      <c r="A454" s="366">
        <v>450</v>
      </c>
      <c r="B454" s="366"/>
      <c r="C454" s="105"/>
      <c r="D454" s="366"/>
      <c r="E454" s="277"/>
      <c r="F454" s="366"/>
      <c r="G454" s="105"/>
      <c r="H454" s="366"/>
      <c r="I454" s="206"/>
      <c r="J454" s="206"/>
      <c r="K454" s="206"/>
      <c r="L454" s="206"/>
      <c r="M454" s="206"/>
      <c r="N454" s="206"/>
      <c r="O454" s="206"/>
      <c r="P454" s="206"/>
      <c r="Q454" s="206"/>
      <c r="R454" s="206"/>
      <c r="S454" s="206"/>
      <c r="T454" s="206"/>
    </row>
    <row r="455" spans="1:20">
      <c r="A455" s="366">
        <v>451</v>
      </c>
      <c r="B455" s="366"/>
      <c r="C455" s="105"/>
      <c r="D455" s="366"/>
      <c r="E455" s="277"/>
      <c r="F455" s="366"/>
      <c r="G455" s="105"/>
      <c r="H455" s="366"/>
      <c r="I455" s="206"/>
      <c r="J455" s="206"/>
      <c r="K455" s="206"/>
      <c r="L455" s="206"/>
      <c r="M455" s="206"/>
      <c r="N455" s="206"/>
      <c r="O455" s="206"/>
      <c r="P455" s="206"/>
      <c r="Q455" s="206"/>
      <c r="R455" s="206"/>
      <c r="S455" s="206"/>
      <c r="T455" s="206"/>
    </row>
    <row r="456" spans="1:20">
      <c r="A456" s="366">
        <v>452</v>
      </c>
      <c r="B456" s="366"/>
      <c r="C456" s="105"/>
      <c r="D456" s="366"/>
      <c r="E456" s="277"/>
      <c r="F456" s="366"/>
      <c r="G456" s="105"/>
      <c r="H456" s="366"/>
      <c r="I456" s="206"/>
      <c r="J456" s="206"/>
      <c r="K456" s="206"/>
      <c r="L456" s="206"/>
      <c r="M456" s="206"/>
      <c r="N456" s="206"/>
      <c r="O456" s="206"/>
      <c r="P456" s="206"/>
      <c r="Q456" s="206"/>
      <c r="R456" s="206"/>
      <c r="S456" s="206"/>
      <c r="T456" s="206"/>
    </row>
    <row r="457" spans="1:20">
      <c r="A457" s="366">
        <v>453</v>
      </c>
      <c r="B457" s="366"/>
      <c r="C457" s="105"/>
      <c r="D457" s="366"/>
      <c r="E457" s="277"/>
      <c r="F457" s="366"/>
      <c r="G457" s="366"/>
      <c r="H457" s="366"/>
      <c r="I457" s="206"/>
      <c r="J457" s="206"/>
      <c r="K457" s="206"/>
      <c r="L457" s="206"/>
      <c r="M457" s="206"/>
      <c r="N457" s="206"/>
      <c r="O457" s="206"/>
      <c r="P457" s="206"/>
      <c r="Q457" s="206"/>
      <c r="R457" s="206"/>
      <c r="S457" s="206"/>
      <c r="T457" s="206"/>
    </row>
    <row r="458" spans="1:20">
      <c r="A458" s="366">
        <v>454</v>
      </c>
      <c r="B458" s="366"/>
      <c r="C458" s="105"/>
      <c r="D458" s="366"/>
      <c r="E458" s="277"/>
      <c r="F458" s="366"/>
      <c r="G458" s="366"/>
      <c r="H458" s="366"/>
      <c r="I458" s="206"/>
      <c r="J458" s="206"/>
      <c r="K458" s="206"/>
      <c r="L458" s="206"/>
      <c r="M458" s="206"/>
      <c r="N458" s="206"/>
      <c r="O458" s="206"/>
      <c r="P458" s="206"/>
      <c r="Q458" s="206"/>
      <c r="R458" s="206"/>
      <c r="S458" s="206"/>
      <c r="T458" s="206"/>
    </row>
    <row r="459" spans="1:20">
      <c r="A459" s="366">
        <v>455</v>
      </c>
      <c r="B459" s="366"/>
      <c r="C459" s="105"/>
      <c r="D459" s="366"/>
      <c r="E459" s="277"/>
      <c r="F459" s="87"/>
      <c r="G459" s="87"/>
      <c r="H459" s="366"/>
      <c r="I459" s="206"/>
      <c r="J459" s="206"/>
      <c r="K459" s="206"/>
      <c r="L459" s="206"/>
      <c r="M459" s="206"/>
      <c r="N459" s="206"/>
      <c r="O459" s="206"/>
      <c r="P459" s="206"/>
      <c r="Q459" s="206"/>
      <c r="R459" s="206"/>
      <c r="S459" s="206"/>
      <c r="T459" s="206"/>
    </row>
    <row r="460" spans="1:20">
      <c r="A460" s="366">
        <v>456</v>
      </c>
      <c r="B460" s="366"/>
      <c r="C460" s="105"/>
      <c r="D460" s="366"/>
      <c r="E460" s="277"/>
      <c r="F460" s="105"/>
      <c r="G460" s="105"/>
      <c r="H460" s="366"/>
      <c r="I460" s="206"/>
      <c r="J460" s="206"/>
      <c r="K460" s="206"/>
      <c r="L460" s="206"/>
      <c r="M460" s="206"/>
      <c r="N460" s="206"/>
      <c r="O460" s="206"/>
      <c r="P460" s="206"/>
      <c r="Q460" s="206"/>
      <c r="R460" s="206"/>
      <c r="S460" s="206"/>
      <c r="T460" s="206"/>
    </row>
    <row r="461" spans="1:20">
      <c r="A461" s="366">
        <v>457</v>
      </c>
      <c r="B461" s="366"/>
      <c r="C461" s="105"/>
      <c r="D461" s="366"/>
      <c r="E461" s="277"/>
      <c r="F461" s="87"/>
      <c r="G461" s="87"/>
      <c r="H461" s="366"/>
      <c r="I461" s="206"/>
      <c r="J461" s="206"/>
      <c r="K461" s="206"/>
      <c r="L461" s="206"/>
      <c r="M461" s="206"/>
      <c r="N461" s="206"/>
      <c r="O461" s="206"/>
      <c r="P461" s="206"/>
      <c r="Q461" s="206"/>
      <c r="R461" s="206"/>
      <c r="S461" s="206"/>
      <c r="T461" s="206"/>
    </row>
    <row r="462" spans="1:20">
      <c r="A462" s="366">
        <v>458</v>
      </c>
      <c r="B462" s="366"/>
      <c r="C462" s="105"/>
      <c r="D462" s="366"/>
      <c r="E462" s="277"/>
      <c r="F462" s="105"/>
      <c r="G462" s="105"/>
      <c r="H462" s="366"/>
      <c r="I462" s="206"/>
      <c r="J462" s="206"/>
      <c r="K462" s="206"/>
      <c r="L462" s="206"/>
      <c r="M462" s="206"/>
      <c r="N462" s="206"/>
      <c r="O462" s="206"/>
      <c r="P462" s="206"/>
      <c r="Q462" s="206"/>
      <c r="R462" s="206"/>
      <c r="S462" s="206"/>
      <c r="T462" s="206"/>
    </row>
    <row r="463" spans="1:20">
      <c r="A463" s="366">
        <v>459</v>
      </c>
      <c r="B463" s="366"/>
      <c r="C463" s="105"/>
      <c r="D463" s="366"/>
      <c r="E463" s="277"/>
      <c r="F463" s="366"/>
      <c r="G463" s="105"/>
      <c r="H463" s="366"/>
      <c r="I463" s="206"/>
      <c r="J463" s="206"/>
      <c r="K463" s="206"/>
      <c r="L463" s="206"/>
      <c r="M463" s="206"/>
      <c r="N463" s="206"/>
      <c r="O463" s="206"/>
      <c r="P463" s="206"/>
      <c r="Q463" s="206"/>
      <c r="R463" s="206"/>
      <c r="S463" s="206"/>
      <c r="T463" s="206"/>
    </row>
    <row r="464" spans="1:20">
      <c r="A464" s="366">
        <v>460</v>
      </c>
      <c r="B464" s="366"/>
      <c r="C464" s="105"/>
      <c r="D464" s="366"/>
      <c r="E464" s="277"/>
      <c r="F464" s="366"/>
      <c r="G464" s="366"/>
      <c r="H464" s="366"/>
      <c r="I464" s="206"/>
      <c r="J464" s="206"/>
      <c r="K464" s="206"/>
      <c r="L464" s="206"/>
      <c r="M464" s="206"/>
      <c r="N464" s="206"/>
      <c r="O464" s="206"/>
      <c r="P464" s="206"/>
      <c r="Q464" s="206"/>
      <c r="R464" s="206"/>
      <c r="S464" s="206"/>
      <c r="T464" s="206"/>
    </row>
    <row r="465" spans="1:20">
      <c r="A465" s="366">
        <v>461</v>
      </c>
      <c r="B465" s="366"/>
      <c r="C465" s="105"/>
      <c r="D465" s="366"/>
      <c r="E465" s="277"/>
      <c r="F465" s="366"/>
      <c r="G465" s="105"/>
      <c r="H465" s="366"/>
      <c r="I465" s="206"/>
      <c r="J465" s="206"/>
      <c r="K465" s="206"/>
      <c r="L465" s="206"/>
      <c r="M465" s="206"/>
      <c r="N465" s="206"/>
      <c r="O465" s="206"/>
      <c r="P465" s="206"/>
      <c r="Q465" s="206"/>
      <c r="R465" s="206"/>
      <c r="S465" s="206"/>
      <c r="T465" s="206"/>
    </row>
    <row r="466" spans="1:20">
      <c r="A466" s="366">
        <v>462</v>
      </c>
      <c r="B466" s="366"/>
      <c r="C466" s="105"/>
      <c r="D466" s="366"/>
      <c r="E466" s="277"/>
      <c r="F466" s="366"/>
      <c r="G466" s="105"/>
      <c r="H466" s="366"/>
      <c r="I466" s="206"/>
      <c r="J466" s="206"/>
      <c r="K466" s="206"/>
      <c r="L466" s="206"/>
      <c r="M466" s="206"/>
      <c r="N466" s="206"/>
      <c r="O466" s="206"/>
      <c r="P466" s="206"/>
      <c r="Q466" s="206"/>
      <c r="R466" s="206"/>
      <c r="S466" s="206"/>
      <c r="T466" s="206"/>
    </row>
    <row r="467" spans="1:20">
      <c r="A467" s="366">
        <v>463</v>
      </c>
      <c r="B467" s="366"/>
      <c r="C467" s="105"/>
      <c r="D467" s="366"/>
      <c r="E467" s="277"/>
      <c r="F467" s="105"/>
      <c r="G467" s="105"/>
      <c r="H467" s="366"/>
      <c r="I467" s="206"/>
      <c r="J467" s="206"/>
      <c r="K467" s="206"/>
      <c r="L467" s="206"/>
      <c r="M467" s="206"/>
      <c r="N467" s="206"/>
      <c r="O467" s="206"/>
      <c r="P467" s="206"/>
      <c r="Q467" s="206"/>
      <c r="R467" s="206"/>
      <c r="S467" s="206"/>
      <c r="T467" s="206"/>
    </row>
    <row r="468" spans="1:20">
      <c r="A468" s="366">
        <v>464</v>
      </c>
      <c r="B468" s="366"/>
      <c r="C468" s="105"/>
      <c r="D468" s="366"/>
      <c r="E468" s="277"/>
      <c r="F468" s="105"/>
      <c r="G468" s="105"/>
      <c r="H468" s="366"/>
      <c r="I468" s="206"/>
      <c r="J468" s="206"/>
      <c r="K468" s="206"/>
      <c r="L468" s="206"/>
      <c r="M468" s="206"/>
      <c r="N468" s="206"/>
      <c r="O468" s="206"/>
      <c r="P468" s="206"/>
      <c r="Q468" s="206"/>
      <c r="R468" s="206"/>
      <c r="S468" s="206"/>
      <c r="T468" s="206"/>
    </row>
    <row r="469" spans="1:20">
      <c r="A469" s="366">
        <v>465</v>
      </c>
      <c r="B469" s="366"/>
      <c r="C469" s="105"/>
      <c r="D469" s="366"/>
      <c r="E469" s="277"/>
      <c r="F469" s="366"/>
      <c r="G469" s="105"/>
      <c r="H469" s="366"/>
      <c r="I469" s="206"/>
      <c r="J469" s="206"/>
      <c r="K469" s="206"/>
      <c r="L469" s="206"/>
      <c r="M469" s="206"/>
      <c r="N469" s="206"/>
      <c r="O469" s="206"/>
      <c r="P469" s="206"/>
      <c r="Q469" s="206"/>
      <c r="R469" s="206"/>
      <c r="S469" s="206"/>
      <c r="T469" s="206"/>
    </row>
    <row r="470" spans="1:20">
      <c r="A470" s="366">
        <v>466</v>
      </c>
      <c r="B470" s="366"/>
      <c r="C470" s="105"/>
      <c r="D470" s="366"/>
      <c r="E470" s="277"/>
      <c r="F470" s="366"/>
      <c r="G470" s="105"/>
      <c r="H470" s="366"/>
      <c r="I470" s="206"/>
      <c r="J470" s="206"/>
      <c r="K470" s="206"/>
      <c r="L470" s="206"/>
      <c r="M470" s="206"/>
      <c r="N470" s="206"/>
      <c r="O470" s="206"/>
      <c r="P470" s="206"/>
      <c r="Q470" s="206"/>
      <c r="R470" s="206"/>
      <c r="S470" s="206"/>
      <c r="T470" s="206"/>
    </row>
    <row r="471" spans="1:20">
      <c r="A471" s="366">
        <v>467</v>
      </c>
      <c r="B471" s="366"/>
      <c r="C471" s="105"/>
      <c r="D471" s="366"/>
      <c r="E471" s="277"/>
      <c r="F471" s="87"/>
      <c r="G471" s="87"/>
      <c r="H471" s="366"/>
      <c r="I471" s="206"/>
      <c r="J471" s="206"/>
      <c r="K471" s="206"/>
      <c r="L471" s="206"/>
      <c r="M471" s="206"/>
      <c r="N471" s="206"/>
      <c r="O471" s="206"/>
      <c r="P471" s="206"/>
      <c r="Q471" s="206"/>
      <c r="R471" s="206"/>
      <c r="S471" s="206"/>
      <c r="T471" s="206"/>
    </row>
    <row r="472" spans="1:20">
      <c r="A472" s="366">
        <v>468</v>
      </c>
      <c r="B472" s="366"/>
      <c r="C472" s="105"/>
      <c r="D472" s="366"/>
      <c r="E472" s="277"/>
      <c r="F472" s="105"/>
      <c r="G472" s="105"/>
      <c r="H472" s="366"/>
      <c r="I472" s="206"/>
      <c r="J472" s="206"/>
      <c r="K472" s="206"/>
      <c r="L472" s="206"/>
      <c r="M472" s="206"/>
      <c r="N472" s="206"/>
      <c r="O472" s="206"/>
      <c r="P472" s="206"/>
      <c r="Q472" s="206"/>
      <c r="R472" s="206"/>
      <c r="S472" s="206"/>
      <c r="T472" s="206"/>
    </row>
    <row r="473" spans="1:20">
      <c r="A473" s="366">
        <v>469</v>
      </c>
      <c r="B473" s="366"/>
      <c r="C473" s="105"/>
      <c r="D473" s="366"/>
      <c r="E473" s="277"/>
      <c r="F473" s="87"/>
      <c r="G473" s="87"/>
      <c r="H473" s="366"/>
      <c r="I473" s="206"/>
      <c r="J473" s="206"/>
      <c r="K473" s="206"/>
      <c r="L473" s="206"/>
      <c r="M473" s="206"/>
      <c r="N473" s="206"/>
      <c r="O473" s="206"/>
      <c r="P473" s="206"/>
      <c r="Q473" s="206"/>
      <c r="R473" s="206"/>
      <c r="S473" s="206"/>
      <c r="T473" s="206"/>
    </row>
    <row r="474" spans="1:20">
      <c r="A474" s="366">
        <v>470</v>
      </c>
      <c r="B474" s="366"/>
      <c r="C474" s="105"/>
      <c r="D474" s="366"/>
      <c r="E474" s="277"/>
      <c r="F474" s="105"/>
      <c r="G474" s="105"/>
      <c r="H474" s="366"/>
      <c r="I474" s="206"/>
      <c r="J474" s="206"/>
      <c r="K474" s="206"/>
      <c r="L474" s="206"/>
      <c r="M474" s="206"/>
      <c r="N474" s="206"/>
      <c r="O474" s="206"/>
      <c r="P474" s="206"/>
      <c r="Q474" s="206"/>
      <c r="R474" s="206"/>
      <c r="S474" s="206"/>
      <c r="T474" s="206"/>
    </row>
    <row r="475" spans="1:20">
      <c r="A475" s="366">
        <v>471</v>
      </c>
      <c r="B475" s="366"/>
      <c r="C475" s="105"/>
      <c r="D475" s="366"/>
      <c r="E475" s="277"/>
      <c r="F475" s="366"/>
      <c r="G475" s="105"/>
      <c r="H475" s="366"/>
      <c r="I475" s="206"/>
      <c r="J475" s="206"/>
      <c r="K475" s="206"/>
      <c r="L475" s="206"/>
      <c r="M475" s="206"/>
      <c r="N475" s="206"/>
      <c r="O475" s="206"/>
      <c r="P475" s="206"/>
      <c r="Q475" s="206"/>
      <c r="R475" s="206"/>
      <c r="S475" s="206"/>
      <c r="T475" s="206"/>
    </row>
    <row r="476" spans="1:20">
      <c r="A476" s="366">
        <v>472</v>
      </c>
      <c r="B476" s="366"/>
      <c r="C476" s="105"/>
      <c r="D476" s="366"/>
      <c r="E476" s="277"/>
      <c r="F476" s="366"/>
      <c r="G476" s="105"/>
      <c r="H476" s="366"/>
      <c r="I476" s="206"/>
      <c r="J476" s="206"/>
      <c r="K476" s="206"/>
      <c r="L476" s="206"/>
      <c r="M476" s="206"/>
      <c r="N476" s="206"/>
      <c r="O476" s="206"/>
      <c r="P476" s="206"/>
      <c r="Q476" s="206"/>
      <c r="R476" s="206"/>
      <c r="S476" s="206"/>
      <c r="T476" s="206"/>
    </row>
    <row r="477" spans="1:20">
      <c r="A477" s="366">
        <v>473</v>
      </c>
      <c r="B477" s="366"/>
      <c r="C477" s="105"/>
      <c r="D477" s="366"/>
      <c r="E477" s="277"/>
      <c r="F477" s="366"/>
      <c r="G477" s="105"/>
      <c r="H477" s="366"/>
      <c r="I477" s="206"/>
      <c r="J477" s="206"/>
      <c r="K477" s="206"/>
      <c r="L477" s="206"/>
      <c r="M477" s="206"/>
      <c r="N477" s="206"/>
      <c r="O477" s="206"/>
      <c r="P477" s="206"/>
      <c r="Q477" s="206"/>
      <c r="R477" s="206"/>
      <c r="S477" s="206"/>
      <c r="T477" s="206"/>
    </row>
    <row r="478" spans="1:20">
      <c r="A478" s="366">
        <v>474</v>
      </c>
      <c r="B478" s="366"/>
      <c r="C478" s="105"/>
      <c r="D478" s="366"/>
      <c r="E478" s="277"/>
      <c r="F478" s="366"/>
      <c r="G478" s="105"/>
      <c r="H478" s="366"/>
      <c r="I478" s="206"/>
      <c r="J478" s="206"/>
      <c r="K478" s="206"/>
      <c r="L478" s="206"/>
      <c r="M478" s="206"/>
      <c r="N478" s="206"/>
      <c r="O478" s="206"/>
      <c r="P478" s="206"/>
      <c r="Q478" s="206"/>
      <c r="R478" s="206"/>
      <c r="S478" s="206"/>
      <c r="T478" s="206"/>
    </row>
    <row r="479" spans="1:20">
      <c r="A479" s="366">
        <v>475</v>
      </c>
      <c r="B479" s="366"/>
      <c r="C479" s="105"/>
      <c r="D479" s="366"/>
      <c r="E479" s="277"/>
      <c r="F479" s="105"/>
      <c r="G479" s="105"/>
      <c r="H479" s="366"/>
      <c r="I479" s="206"/>
      <c r="J479" s="206"/>
      <c r="K479" s="206"/>
      <c r="L479" s="206"/>
      <c r="M479" s="206"/>
      <c r="N479" s="206"/>
      <c r="O479" s="206"/>
      <c r="P479" s="206"/>
      <c r="Q479" s="206"/>
      <c r="R479" s="206"/>
      <c r="S479" s="206"/>
      <c r="T479" s="206"/>
    </row>
    <row r="480" spans="1:20">
      <c r="A480" s="366">
        <v>476</v>
      </c>
      <c r="B480" s="366"/>
      <c r="C480" s="105"/>
      <c r="D480" s="366"/>
      <c r="E480" s="277"/>
      <c r="F480" s="366"/>
      <c r="G480" s="105"/>
      <c r="H480" s="366"/>
      <c r="I480" s="206"/>
      <c r="J480" s="206"/>
      <c r="K480" s="206"/>
      <c r="L480" s="206"/>
      <c r="M480" s="206"/>
      <c r="N480" s="206"/>
      <c r="O480" s="206"/>
      <c r="P480" s="206"/>
      <c r="Q480" s="206"/>
      <c r="R480" s="206"/>
      <c r="S480" s="206"/>
      <c r="T480" s="206"/>
    </row>
    <row r="481" spans="1:20">
      <c r="A481" s="366">
        <v>477</v>
      </c>
      <c r="B481" s="366"/>
      <c r="C481" s="105"/>
      <c r="D481" s="366"/>
      <c r="E481" s="277"/>
      <c r="F481" s="366"/>
      <c r="G481" s="105"/>
      <c r="H481" s="366"/>
      <c r="I481" s="206"/>
      <c r="J481" s="206"/>
      <c r="K481" s="206"/>
      <c r="L481" s="206"/>
      <c r="M481" s="206"/>
      <c r="N481" s="206"/>
      <c r="O481" s="206"/>
      <c r="P481" s="206"/>
      <c r="Q481" s="206"/>
      <c r="R481" s="206"/>
      <c r="S481" s="206"/>
      <c r="T481" s="206"/>
    </row>
    <row r="482" spans="1:20">
      <c r="A482" s="366">
        <v>478</v>
      </c>
      <c r="B482" s="366"/>
      <c r="C482" s="105"/>
      <c r="D482" s="366"/>
      <c r="E482" s="277"/>
      <c r="F482" s="105"/>
      <c r="G482" s="105"/>
      <c r="H482" s="366"/>
      <c r="I482" s="206"/>
      <c r="J482" s="206"/>
      <c r="K482" s="206"/>
      <c r="L482" s="206"/>
      <c r="M482" s="206"/>
      <c r="N482" s="206"/>
      <c r="O482" s="206"/>
      <c r="P482" s="206"/>
      <c r="Q482" s="206"/>
      <c r="R482" s="206"/>
      <c r="S482" s="206"/>
      <c r="T482" s="206"/>
    </row>
    <row r="483" spans="1:20">
      <c r="A483" s="366">
        <v>479</v>
      </c>
      <c r="B483" s="366"/>
      <c r="C483" s="105"/>
      <c r="D483" s="366"/>
      <c r="E483" s="277"/>
      <c r="F483" s="366"/>
      <c r="G483" s="105"/>
      <c r="H483" s="366"/>
      <c r="I483" s="206"/>
      <c r="J483" s="206"/>
      <c r="K483" s="206"/>
      <c r="L483" s="206"/>
      <c r="M483" s="206"/>
      <c r="N483" s="206"/>
      <c r="O483" s="206"/>
      <c r="P483" s="206"/>
      <c r="Q483" s="206"/>
      <c r="R483" s="206"/>
      <c r="S483" s="206"/>
      <c r="T483" s="206"/>
    </row>
    <row r="484" spans="1:20">
      <c r="A484" s="366">
        <v>480</v>
      </c>
      <c r="B484" s="366"/>
      <c r="C484" s="105"/>
      <c r="D484" s="366"/>
      <c r="E484" s="277"/>
      <c r="F484" s="366"/>
      <c r="G484" s="105"/>
      <c r="H484" s="366"/>
      <c r="I484" s="206"/>
      <c r="J484" s="206"/>
      <c r="K484" s="206"/>
      <c r="L484" s="206"/>
      <c r="M484" s="206"/>
      <c r="N484" s="206"/>
      <c r="O484" s="206"/>
      <c r="P484" s="206"/>
      <c r="Q484" s="206"/>
      <c r="R484" s="206"/>
      <c r="S484" s="206"/>
      <c r="T484" s="206"/>
    </row>
    <row r="485" spans="1:20">
      <c r="A485" s="366">
        <v>481</v>
      </c>
      <c r="B485" s="366"/>
      <c r="C485" s="105"/>
      <c r="D485" s="366"/>
      <c r="E485" s="277"/>
      <c r="F485" s="366"/>
      <c r="G485" s="105"/>
      <c r="H485" s="366"/>
      <c r="I485" s="206"/>
      <c r="J485" s="206"/>
      <c r="K485" s="206"/>
      <c r="L485" s="206"/>
      <c r="M485" s="206"/>
      <c r="N485" s="206"/>
      <c r="O485" s="206"/>
      <c r="P485" s="206"/>
      <c r="Q485" s="206"/>
      <c r="R485" s="206"/>
      <c r="S485" s="206"/>
      <c r="T485" s="206"/>
    </row>
    <row r="486" spans="1:20">
      <c r="A486" s="366">
        <v>482</v>
      </c>
      <c r="B486" s="366"/>
      <c r="C486" s="105"/>
      <c r="D486" s="366"/>
      <c r="E486" s="277"/>
      <c r="F486" s="366"/>
      <c r="G486" s="105"/>
      <c r="H486" s="366"/>
      <c r="I486" s="206"/>
      <c r="J486" s="206"/>
      <c r="K486" s="206"/>
      <c r="L486" s="206"/>
      <c r="M486" s="206"/>
      <c r="N486" s="206"/>
      <c r="O486" s="206"/>
      <c r="P486" s="206"/>
      <c r="Q486" s="206"/>
      <c r="R486" s="206"/>
      <c r="S486" s="206"/>
      <c r="T486" s="206"/>
    </row>
    <row r="487" spans="1:20">
      <c r="A487" s="366">
        <v>483</v>
      </c>
      <c r="B487" s="366"/>
      <c r="C487" s="105"/>
      <c r="D487" s="366"/>
      <c r="E487" s="277"/>
      <c r="F487" s="366"/>
      <c r="G487" s="105"/>
      <c r="H487" s="366"/>
      <c r="I487" s="206"/>
      <c r="J487" s="206"/>
      <c r="K487" s="206"/>
      <c r="L487" s="206"/>
      <c r="M487" s="206"/>
      <c r="N487" s="206"/>
      <c r="O487" s="206"/>
      <c r="P487" s="206"/>
      <c r="Q487" s="206"/>
      <c r="R487" s="206"/>
      <c r="S487" s="206"/>
      <c r="T487" s="206"/>
    </row>
    <row r="488" spans="1:20">
      <c r="A488" s="366">
        <v>484</v>
      </c>
      <c r="B488" s="366"/>
      <c r="C488" s="105"/>
      <c r="D488" s="366"/>
      <c r="E488" s="277"/>
      <c r="F488" s="366"/>
      <c r="G488" s="105"/>
      <c r="H488" s="366"/>
      <c r="I488" s="206"/>
      <c r="J488" s="206"/>
      <c r="K488" s="206"/>
      <c r="L488" s="206"/>
      <c r="M488" s="206"/>
      <c r="N488" s="206"/>
      <c r="O488" s="206"/>
      <c r="P488" s="206"/>
      <c r="Q488" s="206"/>
      <c r="R488" s="206"/>
      <c r="S488" s="206"/>
      <c r="T488" s="206"/>
    </row>
    <row r="489" spans="1:20">
      <c r="A489" s="366">
        <v>485</v>
      </c>
      <c r="B489" s="366"/>
      <c r="C489" s="105"/>
      <c r="D489" s="366"/>
      <c r="E489" s="277"/>
      <c r="F489" s="366"/>
      <c r="G489" s="105"/>
      <c r="H489" s="366"/>
      <c r="I489" s="206"/>
      <c r="J489" s="206"/>
      <c r="K489" s="206"/>
      <c r="L489" s="206"/>
      <c r="M489" s="206"/>
      <c r="N489" s="206"/>
      <c r="O489" s="206"/>
      <c r="P489" s="206"/>
      <c r="Q489" s="206"/>
      <c r="R489" s="206"/>
      <c r="S489" s="206"/>
      <c r="T489" s="206"/>
    </row>
    <row r="490" spans="1:20">
      <c r="A490" s="366">
        <v>486</v>
      </c>
      <c r="B490" s="366"/>
      <c r="C490" s="105"/>
      <c r="D490" s="366"/>
      <c r="E490" s="277"/>
      <c r="F490" s="87"/>
      <c r="G490" s="105"/>
      <c r="H490" s="366"/>
      <c r="I490" s="206"/>
      <c r="J490" s="206"/>
      <c r="K490" s="206"/>
      <c r="L490" s="206"/>
      <c r="M490" s="206"/>
      <c r="N490" s="206"/>
      <c r="O490" s="206"/>
      <c r="P490" s="206"/>
      <c r="Q490" s="206"/>
      <c r="R490" s="206"/>
      <c r="S490" s="206"/>
      <c r="T490" s="206"/>
    </row>
    <row r="491" spans="1:20">
      <c r="A491" s="366">
        <v>487</v>
      </c>
      <c r="B491" s="366"/>
      <c r="C491" s="105"/>
      <c r="D491" s="366"/>
      <c r="E491" s="277"/>
      <c r="F491" s="366"/>
      <c r="G491" s="105"/>
      <c r="H491" s="366"/>
      <c r="I491" s="206"/>
      <c r="J491" s="206"/>
      <c r="K491" s="206"/>
      <c r="L491" s="206"/>
      <c r="M491" s="206"/>
      <c r="N491" s="206"/>
      <c r="O491" s="206"/>
      <c r="P491" s="206"/>
      <c r="Q491" s="206"/>
      <c r="R491" s="206"/>
      <c r="S491" s="206"/>
      <c r="T491" s="206"/>
    </row>
    <row r="492" spans="1:20">
      <c r="A492" s="366">
        <v>488</v>
      </c>
      <c r="B492" s="366"/>
      <c r="C492" s="105"/>
      <c r="D492" s="366"/>
      <c r="E492" s="277"/>
      <c r="F492" s="366"/>
      <c r="G492" s="105"/>
      <c r="H492" s="366"/>
      <c r="I492" s="206"/>
      <c r="J492" s="206"/>
      <c r="K492" s="206"/>
      <c r="L492" s="206"/>
      <c r="M492" s="206"/>
      <c r="N492" s="206"/>
      <c r="O492" s="206"/>
      <c r="P492" s="206"/>
      <c r="Q492" s="206"/>
      <c r="R492" s="206"/>
      <c r="S492" s="206"/>
      <c r="T492" s="206"/>
    </row>
    <row r="493" spans="1:20">
      <c r="A493" s="366">
        <v>489</v>
      </c>
      <c r="B493" s="366"/>
      <c r="C493" s="105"/>
      <c r="D493" s="366"/>
      <c r="E493" s="277"/>
      <c r="F493" s="366"/>
      <c r="G493" s="105"/>
      <c r="H493" s="366"/>
      <c r="I493" s="206"/>
      <c r="J493" s="206"/>
      <c r="K493" s="206"/>
      <c r="L493" s="206"/>
      <c r="M493" s="206"/>
      <c r="N493" s="206"/>
      <c r="O493" s="206"/>
      <c r="P493" s="206"/>
      <c r="Q493" s="206"/>
      <c r="R493" s="206"/>
      <c r="S493" s="206"/>
      <c r="T493" s="206"/>
    </row>
    <row r="494" spans="1:20">
      <c r="A494" s="366">
        <v>490</v>
      </c>
      <c r="B494" s="366"/>
      <c r="C494" s="105"/>
      <c r="D494" s="366"/>
      <c r="E494" s="277"/>
      <c r="F494" s="366"/>
      <c r="G494" s="105"/>
      <c r="H494" s="366"/>
      <c r="I494" s="206"/>
      <c r="J494" s="206"/>
      <c r="K494" s="206"/>
      <c r="L494" s="206"/>
      <c r="M494" s="206"/>
      <c r="N494" s="206"/>
      <c r="O494" s="206"/>
      <c r="P494" s="206"/>
      <c r="Q494" s="206"/>
      <c r="R494" s="206"/>
      <c r="S494" s="206"/>
      <c r="T494" s="206"/>
    </row>
    <row r="495" spans="1:20">
      <c r="A495" s="366">
        <v>491</v>
      </c>
      <c r="B495" s="366"/>
      <c r="C495" s="105"/>
      <c r="D495" s="366"/>
      <c r="E495" s="277"/>
      <c r="F495" s="105"/>
      <c r="G495" s="105"/>
      <c r="H495" s="366"/>
      <c r="I495" s="206"/>
      <c r="J495" s="206"/>
      <c r="K495" s="206"/>
      <c r="L495" s="206"/>
      <c r="M495" s="206"/>
      <c r="N495" s="206"/>
      <c r="O495" s="206"/>
      <c r="P495" s="206"/>
      <c r="Q495" s="206"/>
      <c r="R495" s="206"/>
      <c r="S495" s="206"/>
      <c r="T495" s="206"/>
    </row>
    <row r="496" spans="1:20">
      <c r="A496" s="366">
        <v>492</v>
      </c>
      <c r="B496" s="366"/>
      <c r="C496" s="105"/>
      <c r="D496" s="366"/>
      <c r="E496" s="277"/>
      <c r="F496" s="366"/>
      <c r="G496" s="105"/>
      <c r="H496" s="366"/>
      <c r="I496" s="206"/>
      <c r="J496" s="206"/>
      <c r="K496" s="206"/>
      <c r="L496" s="206"/>
      <c r="M496" s="206"/>
      <c r="N496" s="206"/>
      <c r="O496" s="206"/>
      <c r="P496" s="206"/>
      <c r="Q496" s="206"/>
      <c r="R496" s="206"/>
      <c r="S496" s="206"/>
      <c r="T496" s="206"/>
    </row>
    <row r="497" spans="1:20">
      <c r="A497" s="366">
        <v>493</v>
      </c>
      <c r="B497" s="366"/>
      <c r="C497" s="105"/>
      <c r="D497" s="366"/>
      <c r="E497" s="277"/>
      <c r="F497" s="366"/>
      <c r="G497" s="105"/>
      <c r="H497" s="366"/>
      <c r="I497" s="206"/>
      <c r="J497" s="206"/>
      <c r="K497" s="206"/>
      <c r="L497" s="206"/>
      <c r="M497" s="206"/>
      <c r="N497" s="206"/>
      <c r="O497" s="206"/>
      <c r="P497" s="206"/>
      <c r="Q497" s="206"/>
      <c r="R497" s="206"/>
      <c r="S497" s="206"/>
      <c r="T497" s="206"/>
    </row>
    <row r="498" spans="1:20">
      <c r="A498" s="366">
        <v>494</v>
      </c>
      <c r="B498" s="366"/>
      <c r="C498" s="105"/>
      <c r="D498" s="366"/>
      <c r="E498" s="277"/>
      <c r="F498" s="366"/>
      <c r="G498" s="105"/>
      <c r="H498" s="366"/>
      <c r="I498" s="206"/>
      <c r="J498" s="206"/>
      <c r="K498" s="206"/>
      <c r="L498" s="206"/>
      <c r="M498" s="206"/>
      <c r="N498" s="206"/>
      <c r="O498" s="206"/>
      <c r="P498" s="206"/>
      <c r="Q498" s="206"/>
      <c r="R498" s="206"/>
      <c r="S498" s="206"/>
      <c r="T498" s="206"/>
    </row>
    <row r="499" spans="1:20">
      <c r="A499" s="366">
        <v>495</v>
      </c>
      <c r="B499" s="366"/>
      <c r="C499" s="105"/>
      <c r="D499" s="366"/>
      <c r="E499" s="277"/>
      <c r="F499" s="366"/>
      <c r="G499" s="105"/>
      <c r="H499" s="366"/>
      <c r="I499" s="206"/>
      <c r="J499" s="206"/>
      <c r="K499" s="206"/>
      <c r="L499" s="206"/>
      <c r="M499" s="206"/>
      <c r="N499" s="206"/>
      <c r="O499" s="206"/>
      <c r="P499" s="206"/>
      <c r="Q499" s="206"/>
      <c r="R499" s="206"/>
      <c r="S499" s="206"/>
      <c r="T499" s="206"/>
    </row>
    <row r="500" spans="1:20">
      <c r="A500" s="366">
        <v>496</v>
      </c>
      <c r="B500" s="366"/>
      <c r="C500" s="105"/>
      <c r="D500" s="366"/>
      <c r="E500" s="277"/>
      <c r="F500" s="87"/>
      <c r="G500" s="87"/>
      <c r="H500" s="366"/>
      <c r="I500" s="206"/>
      <c r="J500" s="206"/>
      <c r="K500" s="206"/>
      <c r="L500" s="206"/>
      <c r="M500" s="206"/>
      <c r="N500" s="206"/>
      <c r="O500" s="206"/>
      <c r="P500" s="206"/>
      <c r="Q500" s="206"/>
      <c r="R500" s="206"/>
      <c r="S500" s="206"/>
      <c r="T500" s="206"/>
    </row>
    <row r="501" spans="1:20">
      <c r="A501" s="366">
        <v>497</v>
      </c>
      <c r="B501" s="366"/>
      <c r="C501" s="105"/>
      <c r="D501" s="366"/>
      <c r="E501" s="277"/>
      <c r="F501" s="87"/>
      <c r="G501" s="87"/>
      <c r="H501" s="366"/>
      <c r="I501" s="206"/>
      <c r="J501" s="206"/>
      <c r="K501" s="206"/>
      <c r="L501" s="206"/>
      <c r="M501" s="206"/>
      <c r="N501" s="206"/>
      <c r="O501" s="206"/>
      <c r="P501" s="206"/>
      <c r="Q501" s="206"/>
      <c r="R501" s="206"/>
      <c r="S501" s="206"/>
      <c r="T501" s="206"/>
    </row>
    <row r="502" spans="1:20">
      <c r="A502" s="366">
        <v>498</v>
      </c>
      <c r="B502" s="366"/>
      <c r="C502" s="105"/>
      <c r="D502" s="366"/>
      <c r="E502" s="277"/>
      <c r="F502" s="366"/>
      <c r="G502" s="105"/>
      <c r="H502" s="366"/>
      <c r="I502" s="206"/>
      <c r="J502" s="206"/>
      <c r="K502" s="206"/>
      <c r="L502" s="206"/>
      <c r="M502" s="206"/>
      <c r="N502" s="206"/>
      <c r="O502" s="206"/>
      <c r="P502" s="206"/>
      <c r="Q502" s="206"/>
      <c r="R502" s="206"/>
      <c r="S502" s="206"/>
      <c r="T502" s="206"/>
    </row>
    <row r="503" spans="1:20">
      <c r="A503" s="366">
        <v>499</v>
      </c>
      <c r="B503" s="366"/>
      <c r="C503" s="105"/>
      <c r="D503" s="366"/>
      <c r="E503" s="277"/>
      <c r="F503" s="366"/>
      <c r="G503" s="105"/>
      <c r="H503" s="366"/>
      <c r="I503" s="206"/>
      <c r="J503" s="206"/>
      <c r="K503" s="206"/>
      <c r="L503" s="206"/>
      <c r="M503" s="206"/>
      <c r="N503" s="206"/>
      <c r="O503" s="206"/>
      <c r="P503" s="206"/>
      <c r="Q503" s="206"/>
      <c r="R503" s="206"/>
      <c r="S503" s="206"/>
      <c r="T503" s="206"/>
    </row>
    <row r="504" spans="1:20">
      <c r="A504" s="366">
        <v>500</v>
      </c>
      <c r="B504" s="366"/>
      <c r="C504" s="105"/>
      <c r="D504" s="366"/>
      <c r="E504" s="277"/>
      <c r="F504" s="366"/>
      <c r="G504" s="105"/>
      <c r="H504" s="366"/>
      <c r="I504" s="206"/>
      <c r="J504" s="206"/>
      <c r="K504" s="206"/>
      <c r="L504" s="206"/>
      <c r="M504" s="206"/>
      <c r="N504" s="206"/>
      <c r="O504" s="206"/>
      <c r="P504" s="206"/>
      <c r="Q504" s="206"/>
      <c r="R504" s="206"/>
      <c r="S504" s="206"/>
      <c r="T504" s="206"/>
    </row>
    <row r="505" spans="1:20">
      <c r="A505" s="366">
        <v>501</v>
      </c>
      <c r="B505" s="366"/>
      <c r="C505" s="105"/>
      <c r="D505" s="366"/>
      <c r="E505" s="277"/>
      <c r="F505" s="87"/>
      <c r="G505" s="87"/>
      <c r="H505" s="366"/>
      <c r="I505" s="206"/>
      <c r="J505" s="206"/>
      <c r="K505" s="206"/>
      <c r="L505" s="206"/>
      <c r="M505" s="206"/>
      <c r="N505" s="206"/>
      <c r="O505" s="206"/>
      <c r="P505" s="206"/>
      <c r="Q505" s="206"/>
      <c r="R505" s="206"/>
      <c r="S505" s="206"/>
      <c r="T505" s="206"/>
    </row>
    <row r="506" spans="1:20">
      <c r="A506" s="366">
        <v>502</v>
      </c>
      <c r="B506" s="366"/>
      <c r="C506" s="105"/>
      <c r="D506" s="366"/>
      <c r="E506" s="277"/>
      <c r="F506" s="366"/>
      <c r="G506" s="105"/>
      <c r="H506" s="366"/>
      <c r="I506" s="206"/>
      <c r="J506" s="206"/>
      <c r="K506" s="206"/>
      <c r="L506" s="206"/>
      <c r="M506" s="206"/>
      <c r="N506" s="206"/>
      <c r="O506" s="206"/>
      <c r="P506" s="206"/>
      <c r="Q506" s="206"/>
      <c r="R506" s="206"/>
      <c r="S506" s="206"/>
      <c r="T506" s="206"/>
    </row>
    <row r="507" spans="1:20">
      <c r="A507" s="366">
        <v>503</v>
      </c>
      <c r="B507" s="366"/>
      <c r="C507" s="105"/>
      <c r="D507" s="366"/>
      <c r="E507" s="277"/>
      <c r="F507" s="366"/>
      <c r="G507" s="105"/>
      <c r="H507" s="366"/>
      <c r="I507" s="206"/>
      <c r="J507" s="206"/>
      <c r="K507" s="206"/>
      <c r="L507" s="206"/>
      <c r="M507" s="206"/>
      <c r="N507" s="206"/>
      <c r="O507" s="206"/>
      <c r="P507" s="206"/>
      <c r="Q507" s="206"/>
      <c r="R507" s="206"/>
      <c r="S507" s="206"/>
      <c r="T507" s="206"/>
    </row>
    <row r="508" spans="1:20">
      <c r="A508" s="366">
        <v>504</v>
      </c>
      <c r="B508" s="366"/>
      <c r="C508" s="105"/>
      <c r="D508" s="366"/>
      <c r="E508" s="277"/>
      <c r="F508" s="366"/>
      <c r="G508" s="105"/>
      <c r="H508" s="366"/>
      <c r="I508" s="206"/>
      <c r="J508" s="206"/>
      <c r="K508" s="206"/>
      <c r="L508" s="206"/>
      <c r="M508" s="206"/>
      <c r="N508" s="206"/>
      <c r="O508" s="206"/>
      <c r="P508" s="206"/>
      <c r="Q508" s="206"/>
      <c r="R508" s="206"/>
      <c r="S508" s="206"/>
      <c r="T508" s="206"/>
    </row>
    <row r="509" spans="1:20">
      <c r="A509" s="366">
        <v>505</v>
      </c>
      <c r="B509" s="366"/>
      <c r="C509" s="105"/>
      <c r="D509" s="366"/>
      <c r="E509" s="277"/>
      <c r="F509" s="366"/>
      <c r="G509" s="105"/>
      <c r="H509" s="366"/>
      <c r="I509" s="206"/>
      <c r="J509" s="206"/>
      <c r="K509" s="206"/>
      <c r="L509" s="206"/>
      <c r="M509" s="206"/>
      <c r="N509" s="206"/>
      <c r="O509" s="206"/>
      <c r="P509" s="206"/>
      <c r="Q509" s="206"/>
      <c r="R509" s="206"/>
      <c r="S509" s="206"/>
      <c r="T509" s="206"/>
    </row>
    <row r="510" spans="1:20">
      <c r="A510" s="366">
        <v>506</v>
      </c>
      <c r="B510" s="366"/>
      <c r="C510" s="105"/>
      <c r="D510" s="366"/>
      <c r="E510" s="277"/>
      <c r="F510" s="366"/>
      <c r="G510" s="105"/>
      <c r="H510" s="366"/>
      <c r="I510" s="206"/>
      <c r="J510" s="206"/>
      <c r="K510" s="206"/>
      <c r="L510" s="206"/>
      <c r="M510" s="206"/>
      <c r="N510" s="206"/>
      <c r="O510" s="206"/>
      <c r="P510" s="206"/>
      <c r="Q510" s="206"/>
      <c r="R510" s="206"/>
      <c r="S510" s="206"/>
      <c r="T510" s="206"/>
    </row>
    <row r="511" spans="1:20">
      <c r="A511" s="366">
        <v>507</v>
      </c>
      <c r="B511" s="366"/>
      <c r="C511" s="105"/>
      <c r="D511" s="366"/>
      <c r="E511" s="277"/>
      <c r="F511" s="366"/>
      <c r="G511" s="366"/>
      <c r="H511" s="366"/>
      <c r="I511" s="206"/>
      <c r="J511" s="206"/>
      <c r="K511" s="206"/>
      <c r="L511" s="206"/>
      <c r="M511" s="206"/>
      <c r="N511" s="206"/>
      <c r="O511" s="206"/>
      <c r="P511" s="206"/>
      <c r="Q511" s="206"/>
      <c r="R511" s="206"/>
      <c r="S511" s="206"/>
      <c r="T511" s="206"/>
    </row>
    <row r="512" spans="1:20">
      <c r="A512" s="366">
        <v>508</v>
      </c>
      <c r="B512" s="366"/>
      <c r="C512" s="105"/>
      <c r="D512" s="366"/>
      <c r="E512" s="277"/>
      <c r="F512" s="366"/>
      <c r="G512" s="105"/>
      <c r="H512" s="366"/>
      <c r="I512" s="206"/>
      <c r="J512" s="206"/>
      <c r="K512" s="206"/>
      <c r="L512" s="206"/>
      <c r="M512" s="206"/>
      <c r="N512" s="206"/>
      <c r="O512" s="206"/>
      <c r="P512" s="206"/>
      <c r="Q512" s="206"/>
      <c r="R512" s="206"/>
      <c r="S512" s="206"/>
      <c r="T512" s="206"/>
    </row>
    <row r="513" spans="1:20">
      <c r="A513" s="366">
        <v>509</v>
      </c>
      <c r="B513" s="366"/>
      <c r="C513" s="105"/>
      <c r="D513" s="366"/>
      <c r="E513" s="277"/>
      <c r="F513" s="87"/>
      <c r="G513" s="87"/>
      <c r="H513" s="366"/>
      <c r="I513" s="206"/>
      <c r="J513" s="206"/>
      <c r="K513" s="206"/>
      <c r="L513" s="206"/>
      <c r="M513" s="206"/>
      <c r="N513" s="206"/>
      <c r="O513" s="206"/>
      <c r="P513" s="206"/>
      <c r="Q513" s="206"/>
      <c r="R513" s="206"/>
      <c r="S513" s="206"/>
      <c r="T513" s="206"/>
    </row>
    <row r="514" spans="1:20">
      <c r="A514" s="366">
        <v>510</v>
      </c>
      <c r="B514" s="366"/>
      <c r="C514" s="105"/>
      <c r="D514" s="366"/>
      <c r="E514" s="277"/>
      <c r="F514" s="366"/>
      <c r="G514" s="105"/>
      <c r="H514" s="366"/>
      <c r="I514" s="206"/>
      <c r="J514" s="206"/>
      <c r="K514" s="206"/>
      <c r="L514" s="206"/>
      <c r="M514" s="206"/>
      <c r="N514" s="206"/>
      <c r="O514" s="206"/>
      <c r="P514" s="206"/>
      <c r="Q514" s="206"/>
      <c r="R514" s="206"/>
      <c r="S514" s="206"/>
      <c r="T514" s="206"/>
    </row>
    <row r="515" spans="1:20">
      <c r="A515" s="366">
        <v>511</v>
      </c>
      <c r="B515" s="366"/>
      <c r="C515" s="105"/>
      <c r="D515" s="366"/>
      <c r="E515" s="277"/>
      <c r="F515" s="366"/>
      <c r="G515" s="366"/>
      <c r="H515" s="366"/>
      <c r="I515" s="206"/>
      <c r="J515" s="206"/>
      <c r="K515" s="206"/>
      <c r="L515" s="206"/>
      <c r="M515" s="206"/>
      <c r="N515" s="206"/>
      <c r="O515" s="206"/>
      <c r="P515" s="206"/>
      <c r="Q515" s="206"/>
      <c r="R515" s="206"/>
      <c r="S515" s="206"/>
      <c r="T515" s="206"/>
    </row>
    <row r="516" spans="1:20">
      <c r="A516" s="366">
        <v>512</v>
      </c>
      <c r="B516" s="366"/>
      <c r="C516" s="105"/>
      <c r="D516" s="366"/>
      <c r="E516" s="277"/>
      <c r="F516" s="87"/>
      <c r="G516" s="87"/>
      <c r="H516" s="366"/>
      <c r="I516" s="206"/>
      <c r="J516" s="206"/>
      <c r="K516" s="206"/>
      <c r="L516" s="206"/>
      <c r="M516" s="206"/>
      <c r="N516" s="206"/>
      <c r="O516" s="206"/>
      <c r="P516" s="206"/>
      <c r="Q516" s="206"/>
      <c r="R516" s="206"/>
      <c r="S516" s="206"/>
      <c r="T516" s="206"/>
    </row>
    <row r="517" spans="1:20">
      <c r="A517" s="366">
        <v>513</v>
      </c>
      <c r="B517" s="366"/>
      <c r="C517" s="105"/>
      <c r="D517" s="366"/>
      <c r="E517" s="277"/>
      <c r="F517" s="366"/>
      <c r="G517" s="105"/>
      <c r="H517" s="366"/>
      <c r="I517" s="206"/>
      <c r="J517" s="206"/>
      <c r="K517" s="206"/>
      <c r="L517" s="206"/>
      <c r="M517" s="206"/>
      <c r="N517" s="206"/>
      <c r="O517" s="206"/>
      <c r="P517" s="206"/>
      <c r="Q517" s="206"/>
      <c r="R517" s="206"/>
      <c r="S517" s="206"/>
      <c r="T517" s="206"/>
    </row>
    <row r="518" spans="1:20">
      <c r="A518" s="366">
        <v>514</v>
      </c>
      <c r="B518" s="366"/>
      <c r="C518" s="105"/>
      <c r="D518" s="366"/>
      <c r="E518" s="277"/>
      <c r="F518" s="87"/>
      <c r="G518" s="87"/>
      <c r="H518" s="366"/>
      <c r="I518" s="206"/>
      <c r="J518" s="206"/>
      <c r="K518" s="206"/>
      <c r="L518" s="206"/>
      <c r="M518" s="206"/>
      <c r="N518" s="206"/>
      <c r="O518" s="206"/>
      <c r="P518" s="206"/>
      <c r="Q518" s="206"/>
      <c r="R518" s="206"/>
      <c r="S518" s="206"/>
      <c r="T518" s="206"/>
    </row>
    <row r="519" spans="1:20">
      <c r="A519" s="366">
        <v>515</v>
      </c>
      <c r="B519" s="366"/>
      <c r="C519" s="105"/>
      <c r="D519" s="366"/>
      <c r="E519" s="277"/>
      <c r="F519" s="366"/>
      <c r="G519" s="105"/>
      <c r="H519" s="366"/>
      <c r="I519" s="206"/>
      <c r="J519" s="206"/>
      <c r="K519" s="206"/>
      <c r="L519" s="206"/>
      <c r="M519" s="206"/>
      <c r="N519" s="206"/>
      <c r="O519" s="206"/>
      <c r="P519" s="206"/>
      <c r="Q519" s="206"/>
      <c r="R519" s="206"/>
      <c r="S519" s="206"/>
      <c r="T519" s="206"/>
    </row>
    <row r="520" spans="1:20">
      <c r="A520" s="366">
        <v>516</v>
      </c>
      <c r="B520" s="366"/>
      <c r="C520" s="105"/>
      <c r="D520" s="366"/>
      <c r="E520" s="277"/>
      <c r="F520" s="366"/>
      <c r="G520" s="105"/>
      <c r="H520" s="366"/>
      <c r="I520" s="206"/>
      <c r="J520" s="206"/>
      <c r="K520" s="206"/>
      <c r="L520" s="206"/>
      <c r="M520" s="206"/>
      <c r="N520" s="206"/>
      <c r="O520" s="206"/>
      <c r="P520" s="206"/>
      <c r="Q520" s="206"/>
      <c r="R520" s="206"/>
      <c r="S520" s="206"/>
      <c r="T520" s="206"/>
    </row>
    <row r="521" spans="1:20">
      <c r="A521" s="366">
        <v>517</v>
      </c>
      <c r="B521" s="366"/>
      <c r="C521" s="105"/>
      <c r="D521" s="366"/>
      <c r="E521" s="277"/>
      <c r="F521" s="87"/>
      <c r="G521" s="87"/>
      <c r="H521" s="366"/>
      <c r="I521" s="206"/>
      <c r="J521" s="206"/>
      <c r="K521" s="206"/>
      <c r="L521" s="206"/>
      <c r="M521" s="206"/>
      <c r="N521" s="206"/>
      <c r="O521" s="206"/>
      <c r="P521" s="206"/>
      <c r="Q521" s="206"/>
      <c r="R521" s="206"/>
      <c r="S521" s="206"/>
      <c r="T521" s="206"/>
    </row>
    <row r="522" spans="1:20">
      <c r="A522" s="366">
        <v>518</v>
      </c>
      <c r="B522" s="366"/>
      <c r="C522" s="105"/>
      <c r="D522" s="366"/>
      <c r="E522" s="277"/>
      <c r="F522" s="366"/>
      <c r="G522" s="105"/>
      <c r="H522" s="366"/>
      <c r="I522" s="206"/>
      <c r="J522" s="206"/>
      <c r="K522" s="206"/>
      <c r="L522" s="206"/>
      <c r="M522" s="206"/>
      <c r="N522" s="206"/>
      <c r="O522" s="206"/>
      <c r="P522" s="206"/>
      <c r="Q522" s="206"/>
      <c r="R522" s="206"/>
      <c r="S522" s="206"/>
      <c r="T522" s="206"/>
    </row>
    <row r="523" spans="1:20">
      <c r="A523" s="366">
        <v>519</v>
      </c>
      <c r="B523" s="366"/>
      <c r="C523" s="105"/>
      <c r="D523" s="366"/>
      <c r="E523" s="277"/>
      <c r="F523" s="366"/>
      <c r="G523" s="105"/>
      <c r="H523" s="366"/>
      <c r="I523" s="206"/>
      <c r="J523" s="206"/>
      <c r="K523" s="206"/>
      <c r="L523" s="206"/>
      <c r="M523" s="206"/>
      <c r="N523" s="206"/>
      <c r="O523" s="206"/>
      <c r="P523" s="206"/>
      <c r="Q523" s="206"/>
      <c r="R523" s="206"/>
      <c r="S523" s="206"/>
      <c r="T523" s="206"/>
    </row>
    <row r="524" spans="1:20">
      <c r="A524" s="366">
        <v>520</v>
      </c>
      <c r="B524" s="366"/>
      <c r="C524" s="105"/>
      <c r="D524" s="366"/>
      <c r="E524" s="277"/>
      <c r="F524" s="366"/>
      <c r="G524" s="105"/>
      <c r="H524" s="366"/>
      <c r="I524" s="206"/>
      <c r="J524" s="206"/>
      <c r="K524" s="206"/>
      <c r="L524" s="206"/>
      <c r="M524" s="206"/>
      <c r="N524" s="206"/>
      <c r="O524" s="206"/>
      <c r="P524" s="206"/>
      <c r="Q524" s="206"/>
      <c r="R524" s="206"/>
      <c r="S524" s="206"/>
      <c r="T524" s="206"/>
    </row>
    <row r="525" spans="1:20">
      <c r="A525" s="366">
        <v>521</v>
      </c>
      <c r="B525" s="366"/>
      <c r="C525" s="105"/>
      <c r="D525" s="366"/>
      <c r="E525" s="277"/>
      <c r="F525" s="366"/>
      <c r="G525" s="105"/>
      <c r="H525" s="366"/>
      <c r="I525" s="206"/>
      <c r="J525" s="206"/>
      <c r="K525" s="206"/>
      <c r="L525" s="206"/>
      <c r="M525" s="206"/>
      <c r="N525" s="206"/>
      <c r="O525" s="206"/>
      <c r="P525" s="206"/>
      <c r="Q525" s="206"/>
      <c r="R525" s="206"/>
      <c r="S525" s="206"/>
      <c r="T525" s="206"/>
    </row>
    <row r="526" spans="1:20">
      <c r="A526" s="366">
        <v>522</v>
      </c>
      <c r="B526" s="366"/>
      <c r="C526" s="105"/>
      <c r="D526" s="366"/>
      <c r="E526" s="277"/>
      <c r="F526" s="87"/>
      <c r="G526" s="87"/>
      <c r="H526" s="366"/>
      <c r="I526" s="206"/>
      <c r="J526" s="206"/>
      <c r="K526" s="206"/>
      <c r="L526" s="206"/>
      <c r="M526" s="206"/>
      <c r="N526" s="206"/>
      <c r="O526" s="206"/>
      <c r="P526" s="206"/>
      <c r="Q526" s="206"/>
      <c r="R526" s="206"/>
      <c r="S526" s="206"/>
      <c r="T526" s="206"/>
    </row>
    <row r="527" spans="1:20">
      <c r="A527" s="366">
        <v>523</v>
      </c>
      <c r="B527" s="366"/>
      <c r="C527" s="105"/>
      <c r="D527" s="366"/>
      <c r="E527" s="277"/>
      <c r="F527" s="366"/>
      <c r="G527" s="105"/>
      <c r="H527" s="366"/>
      <c r="I527" s="206"/>
      <c r="J527" s="206"/>
      <c r="K527" s="206"/>
      <c r="L527" s="206"/>
      <c r="M527" s="206"/>
      <c r="N527" s="206"/>
      <c r="O527" s="206"/>
      <c r="P527" s="206"/>
      <c r="Q527" s="206"/>
      <c r="R527" s="206"/>
      <c r="S527" s="206"/>
      <c r="T527" s="206"/>
    </row>
    <row r="528" spans="1:20">
      <c r="A528" s="366">
        <v>524</v>
      </c>
      <c r="B528" s="366"/>
      <c r="C528" s="105"/>
      <c r="D528" s="366"/>
      <c r="E528" s="277"/>
      <c r="F528" s="105"/>
      <c r="G528" s="105"/>
      <c r="H528" s="366"/>
      <c r="I528" s="206"/>
      <c r="J528" s="206"/>
      <c r="K528" s="206"/>
      <c r="L528" s="206"/>
      <c r="M528" s="206"/>
      <c r="N528" s="206"/>
      <c r="O528" s="206"/>
      <c r="P528" s="206"/>
      <c r="Q528" s="206"/>
      <c r="R528" s="206"/>
      <c r="S528" s="206"/>
      <c r="T528" s="206"/>
    </row>
    <row r="529" spans="1:20">
      <c r="A529" s="366">
        <v>525</v>
      </c>
      <c r="B529" s="366"/>
      <c r="C529" s="105"/>
      <c r="D529" s="366"/>
      <c r="E529" s="277"/>
      <c r="F529" s="366"/>
      <c r="G529" s="105"/>
      <c r="H529" s="366"/>
      <c r="I529" s="206"/>
      <c r="J529" s="206"/>
      <c r="K529" s="206"/>
      <c r="L529" s="206"/>
      <c r="M529" s="206"/>
      <c r="N529" s="206"/>
      <c r="O529" s="206"/>
      <c r="P529" s="206"/>
      <c r="Q529" s="206"/>
      <c r="R529" s="206"/>
      <c r="S529" s="206"/>
      <c r="T529" s="206"/>
    </row>
    <row r="530" spans="1:20">
      <c r="A530" s="366">
        <v>526</v>
      </c>
      <c r="B530" s="366"/>
      <c r="C530" s="105"/>
      <c r="D530" s="366"/>
      <c r="E530" s="277"/>
      <c r="F530" s="366"/>
      <c r="G530" s="105"/>
      <c r="H530" s="366"/>
      <c r="I530" s="206"/>
      <c r="J530" s="206"/>
      <c r="K530" s="206"/>
      <c r="L530" s="206"/>
      <c r="M530" s="206"/>
      <c r="N530" s="206"/>
      <c r="O530" s="206"/>
      <c r="P530" s="206"/>
      <c r="Q530" s="206"/>
      <c r="R530" s="206"/>
      <c r="S530" s="206"/>
      <c r="T530" s="206"/>
    </row>
    <row r="531" spans="1:20">
      <c r="A531" s="366">
        <v>527</v>
      </c>
      <c r="B531" s="366"/>
      <c r="C531" s="105"/>
      <c r="D531" s="366"/>
      <c r="E531" s="277"/>
      <c r="F531" s="366"/>
      <c r="G531" s="105"/>
      <c r="H531" s="366"/>
      <c r="I531" s="206"/>
      <c r="J531" s="206"/>
      <c r="K531" s="206"/>
      <c r="L531" s="206"/>
      <c r="M531" s="206"/>
      <c r="N531" s="206"/>
      <c r="O531" s="206"/>
      <c r="P531" s="206"/>
      <c r="Q531" s="206"/>
      <c r="R531" s="206"/>
      <c r="S531" s="206"/>
      <c r="T531" s="206"/>
    </row>
    <row r="532" spans="1:20">
      <c r="A532" s="366">
        <v>528</v>
      </c>
      <c r="B532" s="366"/>
      <c r="C532" s="105"/>
      <c r="D532" s="366"/>
      <c r="E532" s="277"/>
      <c r="F532" s="366"/>
      <c r="G532" s="105"/>
      <c r="H532" s="366"/>
      <c r="I532" s="206"/>
      <c r="J532" s="206"/>
      <c r="K532" s="206"/>
      <c r="L532" s="206"/>
      <c r="M532" s="206"/>
      <c r="N532" s="206"/>
      <c r="O532" s="206"/>
      <c r="P532" s="206"/>
      <c r="Q532" s="206"/>
      <c r="R532" s="206"/>
      <c r="S532" s="206"/>
      <c r="T532" s="206"/>
    </row>
    <row r="533" spans="1:20">
      <c r="A533" s="366">
        <v>529</v>
      </c>
      <c r="B533" s="366"/>
      <c r="C533" s="105"/>
      <c r="D533" s="366"/>
      <c r="E533" s="277"/>
      <c r="F533" s="105"/>
      <c r="G533" s="105"/>
      <c r="H533" s="366"/>
      <c r="I533" s="206"/>
      <c r="J533" s="206"/>
      <c r="K533" s="206"/>
      <c r="L533" s="206"/>
      <c r="M533" s="206"/>
      <c r="N533" s="206"/>
      <c r="O533" s="206"/>
      <c r="P533" s="206"/>
      <c r="Q533" s="206"/>
      <c r="R533" s="206"/>
      <c r="S533" s="206"/>
      <c r="T533" s="206"/>
    </row>
    <row r="534" spans="1:20">
      <c r="A534" s="366">
        <v>530</v>
      </c>
      <c r="B534" s="366"/>
      <c r="C534" s="105"/>
      <c r="D534" s="366"/>
      <c r="E534" s="277"/>
      <c r="F534" s="366"/>
      <c r="G534" s="366"/>
      <c r="H534" s="366"/>
      <c r="I534" s="206"/>
      <c r="J534" s="206"/>
      <c r="K534" s="206"/>
      <c r="L534" s="206"/>
      <c r="M534" s="206"/>
      <c r="N534" s="206"/>
      <c r="O534" s="206"/>
      <c r="P534" s="206"/>
      <c r="Q534" s="206"/>
      <c r="R534" s="206"/>
      <c r="S534" s="206"/>
      <c r="T534" s="206"/>
    </row>
    <row r="535" spans="1:20">
      <c r="A535" s="366">
        <v>531</v>
      </c>
      <c r="B535" s="366"/>
      <c r="C535" s="105"/>
      <c r="D535" s="366"/>
      <c r="E535" s="277"/>
      <c r="F535" s="366"/>
      <c r="G535" s="105"/>
      <c r="H535" s="366"/>
      <c r="I535" s="206"/>
      <c r="J535" s="206"/>
      <c r="K535" s="206"/>
      <c r="L535" s="206"/>
      <c r="M535" s="206"/>
      <c r="N535" s="206"/>
      <c r="O535" s="206"/>
      <c r="P535" s="206"/>
      <c r="Q535" s="206"/>
      <c r="R535" s="206"/>
      <c r="S535" s="206"/>
      <c r="T535" s="206"/>
    </row>
    <row r="536" spans="1:20">
      <c r="A536" s="366">
        <v>532</v>
      </c>
      <c r="B536" s="366"/>
      <c r="C536" s="105"/>
      <c r="D536" s="366"/>
      <c r="E536" s="277"/>
      <c r="F536" s="366"/>
      <c r="G536" s="105"/>
      <c r="H536" s="366"/>
      <c r="I536" s="206"/>
      <c r="J536" s="206"/>
      <c r="K536" s="206"/>
      <c r="L536" s="206"/>
      <c r="M536" s="206"/>
      <c r="N536" s="206"/>
      <c r="O536" s="206"/>
      <c r="P536" s="206"/>
      <c r="Q536" s="206"/>
      <c r="R536" s="206"/>
      <c r="S536" s="206"/>
      <c r="T536" s="206"/>
    </row>
    <row r="537" spans="1:20">
      <c r="A537" s="366">
        <v>533</v>
      </c>
      <c r="B537" s="366"/>
      <c r="C537" s="105"/>
      <c r="D537" s="366"/>
      <c r="E537" s="277"/>
      <c r="F537" s="366"/>
      <c r="G537" s="105"/>
      <c r="H537" s="366"/>
      <c r="I537" s="206"/>
      <c r="J537" s="206"/>
      <c r="K537" s="206"/>
      <c r="L537" s="206"/>
      <c r="M537" s="206"/>
      <c r="N537" s="206"/>
      <c r="O537" s="206"/>
      <c r="P537" s="206"/>
      <c r="Q537" s="206"/>
      <c r="R537" s="206"/>
      <c r="S537" s="206"/>
      <c r="T537" s="206"/>
    </row>
    <row r="538" spans="1:20">
      <c r="A538" s="366">
        <v>534</v>
      </c>
      <c r="B538" s="366"/>
      <c r="C538" s="105"/>
      <c r="D538" s="366"/>
      <c r="E538" s="277"/>
      <c r="F538" s="366"/>
      <c r="G538" s="105"/>
      <c r="H538" s="366"/>
      <c r="I538" s="206"/>
      <c r="J538" s="206"/>
      <c r="K538" s="206"/>
      <c r="L538" s="206"/>
      <c r="M538" s="206"/>
      <c r="N538" s="206"/>
      <c r="O538" s="206"/>
      <c r="P538" s="206"/>
      <c r="Q538" s="206"/>
      <c r="R538" s="206"/>
      <c r="S538" s="206"/>
      <c r="T538" s="206"/>
    </row>
    <row r="539" spans="1:20">
      <c r="A539" s="366">
        <v>535</v>
      </c>
      <c r="B539" s="366"/>
      <c r="C539" s="105"/>
      <c r="D539" s="366"/>
      <c r="E539" s="277"/>
      <c r="F539" s="366"/>
      <c r="G539" s="105"/>
      <c r="H539" s="366"/>
      <c r="I539" s="206"/>
      <c r="J539" s="206"/>
      <c r="K539" s="206"/>
      <c r="L539" s="206"/>
      <c r="M539" s="206"/>
      <c r="N539" s="206"/>
      <c r="O539" s="206"/>
      <c r="P539" s="206"/>
      <c r="Q539" s="206"/>
      <c r="R539" s="206"/>
      <c r="S539" s="206"/>
      <c r="T539" s="206"/>
    </row>
    <row r="540" spans="1:20">
      <c r="A540" s="366">
        <v>536</v>
      </c>
      <c r="B540" s="366"/>
      <c r="C540" s="105"/>
      <c r="D540" s="366"/>
      <c r="E540" s="277"/>
      <c r="F540" s="105"/>
      <c r="G540" s="105"/>
      <c r="H540" s="366"/>
      <c r="I540" s="206"/>
      <c r="J540" s="206"/>
      <c r="K540" s="206"/>
      <c r="L540" s="206"/>
      <c r="M540" s="206"/>
      <c r="N540" s="206"/>
      <c r="O540" s="206"/>
      <c r="P540" s="206"/>
      <c r="Q540" s="206"/>
      <c r="R540" s="206"/>
      <c r="S540" s="206"/>
      <c r="T540" s="206"/>
    </row>
    <row r="541" spans="1:20">
      <c r="A541" s="366">
        <v>537</v>
      </c>
      <c r="B541" s="366"/>
      <c r="C541" s="105"/>
      <c r="D541" s="366"/>
      <c r="E541" s="277"/>
      <c r="F541" s="366"/>
      <c r="G541" s="105"/>
      <c r="H541" s="366"/>
      <c r="I541" s="206"/>
      <c r="J541" s="206"/>
      <c r="K541" s="206"/>
      <c r="L541" s="206"/>
      <c r="M541" s="206"/>
      <c r="N541" s="206"/>
      <c r="O541" s="206"/>
      <c r="P541" s="206"/>
      <c r="Q541" s="206"/>
      <c r="R541" s="206"/>
      <c r="S541" s="206"/>
      <c r="T541" s="206"/>
    </row>
    <row r="542" spans="1:20">
      <c r="A542" s="366">
        <v>538</v>
      </c>
      <c r="B542" s="366"/>
      <c r="C542" s="105"/>
      <c r="D542" s="366"/>
      <c r="E542" s="277"/>
      <c r="F542" s="366"/>
      <c r="G542" s="105"/>
      <c r="H542" s="366"/>
      <c r="I542" s="206"/>
      <c r="J542" s="206"/>
      <c r="K542" s="206"/>
      <c r="L542" s="206"/>
      <c r="M542" s="206"/>
      <c r="N542" s="206"/>
      <c r="O542" s="206"/>
      <c r="P542" s="206"/>
      <c r="Q542" s="206"/>
      <c r="R542" s="206"/>
      <c r="S542" s="206"/>
      <c r="T542" s="206"/>
    </row>
    <row r="543" spans="1:20">
      <c r="A543" s="366">
        <v>539</v>
      </c>
      <c r="B543" s="366"/>
      <c r="C543" s="105"/>
      <c r="D543" s="366"/>
      <c r="E543" s="277"/>
      <c r="F543" s="366"/>
      <c r="G543" s="105"/>
      <c r="H543" s="366"/>
      <c r="I543" s="206"/>
      <c r="J543" s="206"/>
      <c r="K543" s="206"/>
      <c r="L543" s="206"/>
      <c r="M543" s="206"/>
      <c r="N543" s="206"/>
      <c r="O543" s="206"/>
      <c r="P543" s="206"/>
      <c r="Q543" s="206"/>
      <c r="R543" s="206"/>
      <c r="S543" s="206"/>
      <c r="T543" s="206"/>
    </row>
    <row r="544" spans="1:20">
      <c r="A544" s="366">
        <v>540</v>
      </c>
      <c r="B544" s="366"/>
      <c r="C544" s="105"/>
      <c r="D544" s="366"/>
      <c r="E544" s="277"/>
      <c r="F544" s="366"/>
      <c r="G544" s="105"/>
      <c r="H544" s="366"/>
      <c r="I544" s="206"/>
      <c r="J544" s="206"/>
      <c r="K544" s="206"/>
      <c r="L544" s="206"/>
      <c r="M544" s="206"/>
      <c r="N544" s="206"/>
      <c r="O544" s="206"/>
      <c r="P544" s="206"/>
      <c r="Q544" s="206"/>
      <c r="R544" s="206"/>
      <c r="S544" s="206"/>
      <c r="T544" s="206"/>
    </row>
    <row r="545" spans="1:20">
      <c r="A545" s="366">
        <v>541</v>
      </c>
      <c r="B545" s="366"/>
      <c r="C545" s="105"/>
      <c r="D545" s="366"/>
      <c r="E545" s="277"/>
      <c r="F545" s="366"/>
      <c r="G545" s="105"/>
      <c r="H545" s="366"/>
      <c r="I545" s="206"/>
      <c r="J545" s="206"/>
      <c r="K545" s="206"/>
      <c r="L545" s="206"/>
      <c r="M545" s="206"/>
      <c r="N545" s="206"/>
      <c r="O545" s="206"/>
      <c r="P545" s="206"/>
      <c r="Q545" s="206"/>
      <c r="R545" s="206"/>
      <c r="S545" s="206"/>
      <c r="T545" s="206"/>
    </row>
    <row r="546" spans="1:20">
      <c r="A546" s="366">
        <v>542</v>
      </c>
      <c r="B546" s="366"/>
      <c r="C546" s="105"/>
      <c r="D546" s="366"/>
      <c r="E546" s="277"/>
      <c r="F546" s="105"/>
      <c r="G546" s="105"/>
      <c r="H546" s="366"/>
      <c r="I546" s="206"/>
      <c r="J546" s="206"/>
      <c r="K546" s="206"/>
      <c r="L546" s="206"/>
      <c r="M546" s="206"/>
      <c r="N546" s="206"/>
      <c r="O546" s="206"/>
      <c r="P546" s="206"/>
      <c r="Q546" s="206"/>
      <c r="R546" s="206"/>
      <c r="S546" s="206"/>
      <c r="T546" s="206"/>
    </row>
    <row r="547" spans="1:20">
      <c r="A547" s="366">
        <v>543</v>
      </c>
      <c r="B547" s="366"/>
      <c r="C547" s="105"/>
      <c r="D547" s="366"/>
      <c r="E547" s="277"/>
      <c r="F547" s="366"/>
      <c r="G547" s="105"/>
      <c r="H547" s="366"/>
      <c r="I547" s="206"/>
      <c r="J547" s="206"/>
      <c r="K547" s="206"/>
      <c r="L547" s="206"/>
      <c r="M547" s="206"/>
      <c r="N547" s="206"/>
      <c r="O547" s="206"/>
      <c r="P547" s="206"/>
      <c r="Q547" s="206"/>
      <c r="R547" s="206"/>
      <c r="S547" s="206"/>
      <c r="T547" s="206"/>
    </row>
    <row r="548" spans="1:20">
      <c r="A548" s="366">
        <v>544</v>
      </c>
      <c r="B548" s="366"/>
      <c r="C548" s="105"/>
      <c r="D548" s="366"/>
      <c r="E548" s="277"/>
      <c r="F548" s="366"/>
      <c r="G548" s="105"/>
      <c r="H548" s="366"/>
      <c r="I548" s="206"/>
      <c r="J548" s="206"/>
      <c r="K548" s="206"/>
      <c r="L548" s="206"/>
      <c r="M548" s="206"/>
      <c r="N548" s="206"/>
      <c r="O548" s="206"/>
      <c r="P548" s="206"/>
      <c r="Q548" s="206"/>
      <c r="R548" s="206"/>
      <c r="S548" s="206"/>
      <c r="T548" s="206"/>
    </row>
    <row r="549" spans="1:20">
      <c r="A549" s="366">
        <v>545</v>
      </c>
      <c r="B549" s="366"/>
      <c r="C549" s="105"/>
      <c r="D549" s="366"/>
      <c r="E549" s="277"/>
      <c r="F549" s="366"/>
      <c r="G549" s="105"/>
      <c r="H549" s="366"/>
      <c r="I549" s="206"/>
      <c r="J549" s="206"/>
      <c r="K549" s="206"/>
      <c r="L549" s="206"/>
      <c r="M549" s="206"/>
      <c r="N549" s="206"/>
      <c r="O549" s="206"/>
      <c r="P549" s="206"/>
      <c r="Q549" s="206"/>
      <c r="R549" s="206"/>
      <c r="S549" s="206"/>
      <c r="T549" s="206"/>
    </row>
    <row r="550" spans="1:20">
      <c r="A550" s="366">
        <v>546</v>
      </c>
      <c r="B550" s="366"/>
      <c r="C550" s="105"/>
      <c r="D550" s="366"/>
      <c r="E550" s="277"/>
      <c r="F550" s="366"/>
      <c r="G550" s="105"/>
      <c r="H550" s="366"/>
      <c r="I550" s="206"/>
      <c r="J550" s="206"/>
      <c r="K550" s="206"/>
      <c r="L550" s="206"/>
      <c r="M550" s="206"/>
      <c r="N550" s="206"/>
      <c r="O550" s="206"/>
      <c r="P550" s="206"/>
      <c r="Q550" s="206"/>
      <c r="R550" s="206"/>
      <c r="S550" s="206"/>
      <c r="T550" s="206"/>
    </row>
    <row r="551" spans="1:20">
      <c r="A551" s="366">
        <v>547</v>
      </c>
      <c r="B551" s="366"/>
      <c r="C551" s="105"/>
      <c r="D551" s="366"/>
      <c r="E551" s="277"/>
      <c r="F551" s="105"/>
      <c r="G551" s="105"/>
      <c r="H551" s="366"/>
      <c r="I551" s="206"/>
      <c r="J551" s="206"/>
      <c r="K551" s="206"/>
      <c r="L551" s="206"/>
      <c r="M551" s="206"/>
      <c r="N551" s="206"/>
      <c r="O551" s="206"/>
      <c r="P551" s="206"/>
      <c r="Q551" s="206"/>
      <c r="R551" s="206"/>
      <c r="S551" s="206"/>
      <c r="T551" s="206"/>
    </row>
    <row r="552" spans="1:20">
      <c r="A552" s="366">
        <v>548</v>
      </c>
      <c r="B552" s="366"/>
      <c r="C552" s="105"/>
      <c r="D552" s="366"/>
      <c r="E552" s="277"/>
      <c r="F552" s="105"/>
      <c r="G552" s="105"/>
      <c r="H552" s="366"/>
      <c r="I552" s="206"/>
      <c r="J552" s="206"/>
      <c r="K552" s="206"/>
      <c r="L552" s="206"/>
      <c r="M552" s="206"/>
      <c r="N552" s="206"/>
      <c r="O552" s="206"/>
      <c r="P552" s="206"/>
      <c r="Q552" s="206"/>
      <c r="R552" s="206"/>
      <c r="S552" s="206"/>
      <c r="T552" s="206"/>
    </row>
    <row r="553" spans="1:20">
      <c r="A553" s="366">
        <v>549</v>
      </c>
      <c r="B553" s="366"/>
      <c r="C553" s="105"/>
      <c r="D553" s="366"/>
      <c r="E553" s="277"/>
      <c r="F553" s="105"/>
      <c r="G553" s="105"/>
      <c r="H553" s="366"/>
      <c r="I553" s="206"/>
      <c r="J553" s="206"/>
      <c r="K553" s="206"/>
      <c r="L553" s="206"/>
      <c r="M553" s="206"/>
      <c r="N553" s="206"/>
      <c r="O553" s="206"/>
      <c r="P553" s="206"/>
      <c r="Q553" s="206"/>
      <c r="R553" s="206"/>
      <c r="S553" s="206"/>
      <c r="T553" s="206"/>
    </row>
    <row r="554" spans="1:20">
      <c r="A554" s="366">
        <v>550</v>
      </c>
      <c r="B554" s="366"/>
      <c r="C554" s="105"/>
      <c r="D554" s="366"/>
      <c r="E554" s="277"/>
      <c r="F554" s="366"/>
      <c r="G554" s="105"/>
      <c r="H554" s="366"/>
      <c r="I554" s="206"/>
      <c r="J554" s="206"/>
      <c r="K554" s="206"/>
      <c r="L554" s="206"/>
      <c r="M554" s="206"/>
      <c r="N554" s="206"/>
      <c r="O554" s="206"/>
      <c r="P554" s="206"/>
      <c r="Q554" s="206"/>
      <c r="R554" s="206"/>
      <c r="S554" s="206"/>
      <c r="T554" s="206"/>
    </row>
    <row r="555" spans="1:20">
      <c r="A555" s="366">
        <v>551</v>
      </c>
      <c r="B555" s="366"/>
      <c r="C555" s="105"/>
      <c r="D555" s="366"/>
      <c r="E555" s="277"/>
      <c r="F555" s="105"/>
      <c r="G555" s="105"/>
      <c r="H555" s="366"/>
      <c r="I555" s="206"/>
      <c r="J555" s="206"/>
      <c r="K555" s="206"/>
      <c r="L555" s="206"/>
      <c r="M555" s="206"/>
      <c r="N555" s="206"/>
      <c r="O555" s="206"/>
      <c r="P555" s="206"/>
      <c r="Q555" s="206"/>
      <c r="R555" s="206"/>
      <c r="S555" s="206"/>
      <c r="T555" s="206"/>
    </row>
    <row r="556" spans="1:20">
      <c r="A556" s="366">
        <v>552</v>
      </c>
      <c r="B556" s="366"/>
      <c r="C556" s="105"/>
      <c r="D556" s="366"/>
      <c r="E556" s="277"/>
      <c r="F556" s="105"/>
      <c r="G556" s="105"/>
      <c r="H556" s="366"/>
      <c r="I556" s="206"/>
      <c r="J556" s="206"/>
      <c r="K556" s="206"/>
      <c r="L556" s="206"/>
      <c r="M556" s="206"/>
      <c r="N556" s="206"/>
      <c r="O556" s="206"/>
      <c r="P556" s="206"/>
      <c r="Q556" s="206"/>
      <c r="R556" s="206"/>
      <c r="S556" s="206"/>
      <c r="T556" s="206"/>
    </row>
    <row r="557" spans="1:20">
      <c r="A557" s="366">
        <v>553</v>
      </c>
      <c r="B557" s="366"/>
      <c r="C557" s="105"/>
      <c r="D557" s="366"/>
      <c r="E557" s="277"/>
      <c r="F557" s="366"/>
      <c r="G557" s="105"/>
      <c r="H557" s="366"/>
      <c r="I557" s="206"/>
      <c r="J557" s="206"/>
      <c r="K557" s="206"/>
      <c r="L557" s="206"/>
      <c r="M557" s="206"/>
      <c r="N557" s="206"/>
      <c r="O557" s="206"/>
      <c r="P557" s="206"/>
      <c r="Q557" s="206"/>
      <c r="R557" s="206"/>
      <c r="S557" s="206"/>
      <c r="T557" s="206"/>
    </row>
    <row r="558" spans="1:20">
      <c r="A558" s="366">
        <v>554</v>
      </c>
      <c r="B558" s="366"/>
      <c r="C558" s="105"/>
      <c r="D558" s="366"/>
      <c r="E558" s="277"/>
      <c r="F558" s="366"/>
      <c r="G558" s="105"/>
      <c r="H558" s="366"/>
      <c r="I558" s="206"/>
      <c r="J558" s="206"/>
      <c r="K558" s="206"/>
      <c r="L558" s="206"/>
      <c r="M558" s="206"/>
      <c r="N558" s="206"/>
      <c r="O558" s="206"/>
      <c r="P558" s="206"/>
      <c r="Q558" s="206"/>
      <c r="R558" s="206"/>
      <c r="S558" s="206"/>
      <c r="T558" s="206"/>
    </row>
    <row r="559" spans="1:20">
      <c r="A559" s="366">
        <v>555</v>
      </c>
      <c r="B559" s="366"/>
      <c r="C559" s="105"/>
      <c r="D559" s="366"/>
      <c r="E559" s="277"/>
      <c r="F559" s="87"/>
      <c r="G559" s="87"/>
      <c r="H559" s="366"/>
      <c r="I559" s="206"/>
      <c r="J559" s="206"/>
      <c r="K559" s="206"/>
      <c r="L559" s="206"/>
      <c r="M559" s="206"/>
      <c r="N559" s="206"/>
      <c r="O559" s="206"/>
      <c r="P559" s="206"/>
      <c r="Q559" s="206"/>
      <c r="R559" s="206"/>
      <c r="S559" s="206"/>
      <c r="T559" s="206"/>
    </row>
    <row r="560" spans="1:20">
      <c r="A560" s="366">
        <v>556</v>
      </c>
      <c r="B560" s="366"/>
      <c r="C560" s="105"/>
      <c r="D560" s="366"/>
      <c r="E560" s="277"/>
      <c r="F560" s="87"/>
      <c r="G560" s="87"/>
      <c r="H560" s="366"/>
      <c r="I560" s="206"/>
      <c r="J560" s="206"/>
      <c r="K560" s="206"/>
      <c r="L560" s="206"/>
      <c r="M560" s="206"/>
      <c r="N560" s="206"/>
      <c r="O560" s="206"/>
      <c r="P560" s="206"/>
      <c r="Q560" s="206"/>
      <c r="R560" s="206"/>
      <c r="S560" s="206"/>
      <c r="T560" s="206"/>
    </row>
    <row r="561" spans="1:20">
      <c r="A561" s="366">
        <v>557</v>
      </c>
      <c r="B561" s="366"/>
      <c r="C561" s="105"/>
      <c r="D561" s="366"/>
      <c r="E561" s="277"/>
      <c r="F561" s="105"/>
      <c r="G561" s="105"/>
      <c r="H561" s="366"/>
      <c r="I561" s="206"/>
      <c r="J561" s="206"/>
      <c r="K561" s="206"/>
      <c r="L561" s="206"/>
      <c r="M561" s="206"/>
      <c r="N561" s="206"/>
      <c r="O561" s="206"/>
      <c r="P561" s="206"/>
      <c r="Q561" s="206"/>
      <c r="R561" s="206"/>
      <c r="S561" s="206"/>
      <c r="T561" s="206"/>
    </row>
    <row r="562" spans="1:20">
      <c r="A562" s="366">
        <v>558</v>
      </c>
      <c r="B562" s="366"/>
      <c r="C562" s="105"/>
      <c r="D562" s="366"/>
      <c r="E562" s="277"/>
      <c r="F562" s="366"/>
      <c r="G562" s="105"/>
      <c r="H562" s="366"/>
      <c r="I562" s="206"/>
      <c r="J562" s="206"/>
      <c r="K562" s="206"/>
      <c r="L562" s="206"/>
      <c r="M562" s="206"/>
      <c r="N562" s="206"/>
      <c r="O562" s="206"/>
      <c r="P562" s="206"/>
      <c r="Q562" s="206"/>
      <c r="R562" s="206"/>
      <c r="S562" s="206"/>
      <c r="T562" s="206"/>
    </row>
    <row r="563" spans="1:20">
      <c r="A563" s="366">
        <v>559</v>
      </c>
      <c r="B563" s="366"/>
      <c r="C563" s="105"/>
      <c r="D563" s="366"/>
      <c r="E563" s="277"/>
      <c r="F563" s="105"/>
      <c r="G563" s="105"/>
      <c r="H563" s="366"/>
      <c r="I563" s="206"/>
      <c r="J563" s="206"/>
      <c r="K563" s="206"/>
      <c r="L563" s="206"/>
      <c r="M563" s="206"/>
      <c r="N563" s="206"/>
      <c r="O563" s="206"/>
      <c r="P563" s="206"/>
      <c r="Q563" s="206"/>
      <c r="R563" s="206"/>
      <c r="S563" s="206"/>
      <c r="T563" s="206"/>
    </row>
    <row r="564" spans="1:20">
      <c r="A564" s="366">
        <v>560</v>
      </c>
      <c r="B564" s="366"/>
      <c r="C564" s="105"/>
      <c r="D564" s="366"/>
      <c r="E564" s="277"/>
      <c r="F564" s="366"/>
      <c r="G564" s="366"/>
      <c r="H564" s="366"/>
      <c r="I564" s="206"/>
      <c r="J564" s="206"/>
      <c r="K564" s="206"/>
      <c r="L564" s="206"/>
      <c r="M564" s="206"/>
      <c r="N564" s="206"/>
      <c r="O564" s="206"/>
      <c r="P564" s="206"/>
      <c r="Q564" s="206"/>
      <c r="R564" s="206"/>
      <c r="S564" s="206"/>
      <c r="T564" s="206"/>
    </row>
    <row r="565" spans="1:20">
      <c r="A565" s="366">
        <v>561</v>
      </c>
      <c r="B565" s="366"/>
      <c r="C565" s="105"/>
      <c r="D565" s="366"/>
      <c r="E565" s="277"/>
      <c r="F565" s="366"/>
      <c r="G565" s="105"/>
      <c r="H565" s="366"/>
      <c r="I565" s="206"/>
      <c r="J565" s="206"/>
      <c r="K565" s="206"/>
      <c r="L565" s="206"/>
      <c r="M565" s="206"/>
      <c r="N565" s="206"/>
      <c r="O565" s="206"/>
      <c r="P565" s="206"/>
      <c r="Q565" s="206"/>
      <c r="R565" s="206"/>
      <c r="S565" s="206"/>
      <c r="T565" s="206"/>
    </row>
    <row r="566" spans="1:20">
      <c r="A566" s="366">
        <v>562</v>
      </c>
      <c r="B566" s="366"/>
      <c r="C566" s="105"/>
      <c r="D566" s="366"/>
      <c r="E566" s="277"/>
      <c r="F566" s="366"/>
      <c r="G566" s="105"/>
      <c r="H566" s="366"/>
      <c r="I566" s="206"/>
      <c r="J566" s="206"/>
      <c r="K566" s="206"/>
      <c r="L566" s="206"/>
      <c r="M566" s="206"/>
      <c r="N566" s="206"/>
      <c r="O566" s="206"/>
      <c r="P566" s="206"/>
      <c r="Q566" s="206"/>
      <c r="R566" s="206"/>
      <c r="S566" s="206"/>
      <c r="T566" s="206"/>
    </row>
    <row r="567" spans="1:20">
      <c r="A567" s="366">
        <v>563</v>
      </c>
      <c r="B567" s="366"/>
      <c r="C567" s="105"/>
      <c r="D567" s="366"/>
      <c r="E567" s="277"/>
      <c r="F567" s="366"/>
      <c r="G567" s="105"/>
      <c r="H567" s="366"/>
      <c r="I567" s="206"/>
      <c r="J567" s="206"/>
      <c r="K567" s="206"/>
      <c r="L567" s="206"/>
      <c r="M567" s="206"/>
      <c r="N567" s="206"/>
      <c r="O567" s="206"/>
      <c r="P567" s="206"/>
      <c r="Q567" s="206"/>
      <c r="R567" s="206"/>
      <c r="S567" s="206"/>
      <c r="T567" s="206"/>
    </row>
    <row r="568" spans="1:20">
      <c r="A568" s="366">
        <v>564</v>
      </c>
      <c r="B568" s="366"/>
      <c r="C568" s="105"/>
      <c r="D568" s="366"/>
      <c r="E568" s="277"/>
      <c r="F568" s="87"/>
      <c r="G568" s="87"/>
      <c r="H568" s="366"/>
      <c r="I568" s="206"/>
      <c r="J568" s="206"/>
      <c r="K568" s="206"/>
      <c r="L568" s="206"/>
      <c r="M568" s="206"/>
      <c r="N568" s="206"/>
      <c r="O568" s="206"/>
      <c r="P568" s="206"/>
      <c r="Q568" s="206"/>
      <c r="R568" s="206"/>
      <c r="S568" s="206"/>
      <c r="T568" s="206"/>
    </row>
    <row r="569" spans="1:20">
      <c r="A569" s="366">
        <v>565</v>
      </c>
      <c r="B569" s="366"/>
      <c r="C569" s="105"/>
      <c r="D569" s="366"/>
      <c r="E569" s="277"/>
      <c r="F569" s="366"/>
      <c r="G569" s="105"/>
      <c r="H569" s="366"/>
      <c r="I569" s="206"/>
      <c r="J569" s="206"/>
      <c r="K569" s="206"/>
      <c r="L569" s="206"/>
      <c r="M569" s="206"/>
      <c r="N569" s="206"/>
      <c r="O569" s="206"/>
      <c r="P569" s="206"/>
      <c r="Q569" s="206"/>
      <c r="R569" s="206"/>
      <c r="S569" s="206"/>
      <c r="T569" s="206"/>
    </row>
    <row r="570" spans="1:20">
      <c r="A570" s="366">
        <v>566</v>
      </c>
      <c r="B570" s="366"/>
      <c r="C570" s="105"/>
      <c r="D570" s="366"/>
      <c r="E570" s="277"/>
      <c r="F570" s="366"/>
      <c r="G570" s="105"/>
      <c r="H570" s="366"/>
      <c r="I570" s="206"/>
      <c r="J570" s="206"/>
      <c r="K570" s="206"/>
      <c r="L570" s="206"/>
      <c r="M570" s="206"/>
      <c r="N570" s="206"/>
      <c r="O570" s="206"/>
      <c r="P570" s="206"/>
      <c r="Q570" s="206"/>
      <c r="R570" s="206"/>
      <c r="S570" s="206"/>
      <c r="T570" s="206"/>
    </row>
    <row r="571" spans="1:20">
      <c r="A571" s="366">
        <v>567</v>
      </c>
      <c r="B571" s="366"/>
      <c r="C571" s="105"/>
      <c r="D571" s="366"/>
      <c r="E571" s="277"/>
      <c r="F571" s="366"/>
      <c r="G571" s="105"/>
      <c r="H571" s="366"/>
      <c r="I571" s="206"/>
      <c r="J571" s="206"/>
      <c r="K571" s="206"/>
      <c r="L571" s="206"/>
      <c r="M571" s="206"/>
      <c r="N571" s="206"/>
      <c r="O571" s="206"/>
      <c r="P571" s="206"/>
      <c r="Q571" s="206"/>
      <c r="R571" s="206"/>
      <c r="S571" s="206"/>
      <c r="T571" s="206"/>
    </row>
    <row r="572" spans="1:20">
      <c r="A572" s="366">
        <v>568</v>
      </c>
      <c r="B572" s="366"/>
      <c r="C572" s="105"/>
      <c r="D572" s="366"/>
      <c r="E572" s="277"/>
      <c r="F572" s="366"/>
      <c r="G572" s="105"/>
      <c r="H572" s="366"/>
      <c r="I572" s="206"/>
      <c r="J572" s="206"/>
      <c r="K572" s="206"/>
      <c r="L572" s="206"/>
      <c r="M572" s="206"/>
      <c r="N572" s="206"/>
      <c r="O572" s="206"/>
      <c r="P572" s="206"/>
      <c r="Q572" s="206"/>
      <c r="R572" s="206"/>
      <c r="S572" s="206"/>
      <c r="T572" s="206"/>
    </row>
    <row r="573" spans="1:20">
      <c r="A573" s="366">
        <v>569</v>
      </c>
      <c r="B573" s="366"/>
      <c r="C573" s="105"/>
      <c r="D573" s="366"/>
      <c r="E573" s="277"/>
      <c r="F573" s="366"/>
      <c r="G573" s="105"/>
      <c r="H573" s="366"/>
      <c r="I573" s="206"/>
      <c r="J573" s="206"/>
      <c r="K573" s="206"/>
      <c r="L573" s="206"/>
      <c r="M573" s="206"/>
      <c r="N573" s="206"/>
      <c r="O573" s="206"/>
      <c r="P573" s="206"/>
      <c r="Q573" s="206"/>
      <c r="R573" s="206"/>
      <c r="S573" s="206"/>
      <c r="T573" s="206"/>
    </row>
    <row r="574" spans="1:20">
      <c r="A574" s="366">
        <v>570</v>
      </c>
      <c r="B574" s="366"/>
      <c r="C574" s="105"/>
      <c r="D574" s="366"/>
      <c r="E574" s="277"/>
      <c r="F574" s="366"/>
      <c r="G574" s="105"/>
      <c r="H574" s="366"/>
      <c r="I574" s="206"/>
      <c r="J574" s="206"/>
      <c r="K574" s="206"/>
      <c r="L574" s="206"/>
      <c r="M574" s="206"/>
      <c r="N574" s="206"/>
      <c r="O574" s="206"/>
      <c r="P574" s="206"/>
      <c r="Q574" s="206"/>
      <c r="R574" s="206"/>
      <c r="S574" s="206"/>
      <c r="T574" s="206"/>
    </row>
    <row r="575" spans="1:20">
      <c r="A575" s="366">
        <v>571</v>
      </c>
      <c r="B575" s="366"/>
      <c r="C575" s="105"/>
      <c r="D575" s="366"/>
      <c r="E575" s="277"/>
      <c r="F575" s="366"/>
      <c r="G575" s="105"/>
      <c r="H575" s="366"/>
      <c r="I575" s="206"/>
      <c r="J575" s="206"/>
      <c r="K575" s="206"/>
      <c r="L575" s="206"/>
      <c r="M575" s="206"/>
      <c r="N575" s="206"/>
      <c r="O575" s="206"/>
      <c r="P575" s="206"/>
      <c r="Q575" s="206"/>
      <c r="R575" s="206"/>
      <c r="S575" s="206"/>
      <c r="T575" s="206"/>
    </row>
    <row r="576" spans="1:20">
      <c r="A576" s="366">
        <v>572</v>
      </c>
      <c r="B576" s="366"/>
      <c r="C576" s="105"/>
      <c r="D576" s="366"/>
      <c r="E576" s="277"/>
      <c r="F576" s="366"/>
      <c r="G576" s="366"/>
      <c r="H576" s="366"/>
      <c r="I576" s="206"/>
      <c r="J576" s="206"/>
      <c r="K576" s="206"/>
      <c r="L576" s="206"/>
      <c r="M576" s="206"/>
      <c r="N576" s="206"/>
      <c r="O576" s="206"/>
      <c r="P576" s="206"/>
      <c r="Q576" s="206"/>
      <c r="R576" s="206"/>
      <c r="S576" s="206"/>
      <c r="T576" s="206"/>
    </row>
    <row r="577" spans="1:20">
      <c r="A577" s="366">
        <v>573</v>
      </c>
      <c r="B577" s="366"/>
      <c r="C577" s="105"/>
      <c r="D577" s="366"/>
      <c r="E577" s="277"/>
      <c r="F577" s="366"/>
      <c r="G577" s="105"/>
      <c r="H577" s="366"/>
      <c r="I577" s="206"/>
      <c r="J577" s="206"/>
      <c r="K577" s="206"/>
      <c r="L577" s="206"/>
      <c r="M577" s="206"/>
      <c r="N577" s="206"/>
      <c r="O577" s="206"/>
      <c r="P577" s="206"/>
      <c r="Q577" s="206"/>
      <c r="R577" s="206"/>
      <c r="S577" s="206"/>
      <c r="T577" s="206"/>
    </row>
    <row r="578" spans="1:20">
      <c r="A578" s="366">
        <v>574</v>
      </c>
      <c r="B578" s="366"/>
      <c r="C578" s="105"/>
      <c r="D578" s="366"/>
      <c r="E578" s="277"/>
      <c r="F578" s="366"/>
      <c r="G578" s="105"/>
      <c r="H578" s="366"/>
      <c r="I578" s="206"/>
      <c r="J578" s="206"/>
      <c r="K578" s="206"/>
      <c r="L578" s="206"/>
      <c r="M578" s="206"/>
      <c r="N578" s="206"/>
      <c r="O578" s="206"/>
      <c r="P578" s="206"/>
      <c r="Q578" s="206"/>
      <c r="R578" s="206"/>
      <c r="S578" s="206"/>
      <c r="T578" s="206"/>
    </row>
    <row r="579" spans="1:20">
      <c r="A579" s="366">
        <v>575</v>
      </c>
      <c r="B579" s="366"/>
      <c r="C579" s="105"/>
      <c r="D579" s="366"/>
      <c r="E579" s="277"/>
      <c r="F579" s="366"/>
      <c r="G579" s="105"/>
      <c r="H579" s="366"/>
      <c r="I579" s="206"/>
      <c r="J579" s="206"/>
      <c r="K579" s="206"/>
      <c r="L579" s="206"/>
      <c r="M579" s="206"/>
      <c r="N579" s="206"/>
      <c r="O579" s="206"/>
      <c r="P579" s="206"/>
      <c r="Q579" s="206"/>
      <c r="R579" s="206"/>
      <c r="S579" s="206"/>
      <c r="T579" s="206"/>
    </row>
    <row r="580" spans="1:20">
      <c r="A580" s="366">
        <v>576</v>
      </c>
      <c r="B580" s="366"/>
      <c r="C580" s="105"/>
      <c r="D580" s="366"/>
      <c r="E580" s="277"/>
      <c r="F580" s="366"/>
      <c r="G580" s="105"/>
      <c r="H580" s="366"/>
      <c r="I580" s="206"/>
      <c r="J580" s="206"/>
      <c r="K580" s="206"/>
      <c r="L580" s="206"/>
      <c r="M580" s="206"/>
      <c r="N580" s="206"/>
      <c r="O580" s="206"/>
      <c r="P580" s="206"/>
      <c r="Q580" s="206"/>
      <c r="R580" s="206"/>
      <c r="S580" s="206"/>
      <c r="T580" s="206"/>
    </row>
    <row r="581" spans="1:20">
      <c r="A581" s="366">
        <v>577</v>
      </c>
      <c r="B581" s="366"/>
      <c r="C581" s="105"/>
      <c r="D581" s="366"/>
      <c r="E581" s="277"/>
      <c r="F581" s="366"/>
      <c r="G581" s="105"/>
      <c r="H581" s="366"/>
      <c r="I581" s="206"/>
      <c r="J581" s="206"/>
      <c r="K581" s="206"/>
      <c r="L581" s="206"/>
      <c r="M581" s="206"/>
      <c r="N581" s="206"/>
      <c r="O581" s="206"/>
      <c r="P581" s="206"/>
      <c r="Q581" s="206"/>
      <c r="R581" s="206"/>
      <c r="S581" s="206"/>
      <c r="T581" s="206"/>
    </row>
    <row r="582" spans="1:20">
      <c r="A582" s="366">
        <v>578</v>
      </c>
      <c r="B582" s="366"/>
      <c r="C582" s="105"/>
      <c r="D582" s="366"/>
      <c r="E582" s="277"/>
      <c r="F582" s="366"/>
      <c r="G582" s="105"/>
      <c r="H582" s="366"/>
      <c r="I582" s="206"/>
      <c r="J582" s="206"/>
      <c r="K582" s="206"/>
      <c r="L582" s="206"/>
      <c r="M582" s="206"/>
      <c r="N582" s="206"/>
      <c r="O582" s="206"/>
      <c r="P582" s="206"/>
      <c r="Q582" s="206"/>
      <c r="R582" s="206"/>
      <c r="S582" s="206"/>
      <c r="T582" s="206"/>
    </row>
    <row r="583" spans="1:20">
      <c r="A583" s="366">
        <v>579</v>
      </c>
      <c r="B583" s="366"/>
      <c r="C583" s="105"/>
      <c r="D583" s="366"/>
      <c r="E583" s="277"/>
      <c r="F583" s="366"/>
      <c r="G583" s="105"/>
      <c r="H583" s="366"/>
      <c r="I583" s="206"/>
      <c r="J583" s="206"/>
      <c r="K583" s="206"/>
      <c r="L583" s="206"/>
      <c r="M583" s="206"/>
      <c r="N583" s="206"/>
      <c r="O583" s="206"/>
      <c r="P583" s="206"/>
      <c r="Q583" s="206"/>
      <c r="R583" s="206"/>
      <c r="S583" s="206"/>
      <c r="T583" s="206"/>
    </row>
    <row r="584" spans="1:20">
      <c r="A584" s="366">
        <v>580</v>
      </c>
      <c r="B584" s="366"/>
      <c r="C584" s="105"/>
      <c r="D584" s="366"/>
      <c r="E584" s="277"/>
      <c r="F584" s="105"/>
      <c r="G584" s="105"/>
      <c r="H584" s="366"/>
      <c r="I584" s="206"/>
      <c r="J584" s="206"/>
      <c r="K584" s="206"/>
      <c r="L584" s="206"/>
      <c r="M584" s="206"/>
      <c r="N584" s="206"/>
      <c r="O584" s="206"/>
      <c r="P584" s="206"/>
      <c r="Q584" s="206"/>
      <c r="R584" s="206"/>
      <c r="S584" s="206"/>
      <c r="T584" s="206"/>
    </row>
    <row r="585" spans="1:20">
      <c r="A585" s="366">
        <v>581</v>
      </c>
      <c r="B585" s="366"/>
      <c r="C585" s="105"/>
      <c r="D585" s="366"/>
      <c r="E585" s="277"/>
      <c r="F585" s="87"/>
      <c r="G585" s="87"/>
      <c r="H585" s="366"/>
      <c r="I585" s="206"/>
      <c r="J585" s="206"/>
      <c r="K585" s="206"/>
      <c r="L585" s="206"/>
      <c r="M585" s="206"/>
      <c r="N585" s="206"/>
      <c r="O585" s="206"/>
      <c r="P585" s="206"/>
      <c r="Q585" s="206"/>
      <c r="R585" s="206"/>
      <c r="S585" s="206"/>
      <c r="T585" s="206"/>
    </row>
    <row r="586" spans="1:20">
      <c r="A586" s="366">
        <v>582</v>
      </c>
      <c r="B586" s="366"/>
      <c r="C586" s="105"/>
      <c r="D586" s="366"/>
      <c r="E586" s="277"/>
      <c r="F586" s="105"/>
      <c r="G586" s="105"/>
      <c r="H586" s="366"/>
      <c r="I586" s="206"/>
      <c r="J586" s="206"/>
      <c r="K586" s="206"/>
      <c r="L586" s="206"/>
      <c r="M586" s="206"/>
      <c r="N586" s="206"/>
      <c r="O586" s="206"/>
      <c r="P586" s="206"/>
      <c r="Q586" s="206"/>
      <c r="R586" s="206"/>
      <c r="S586" s="206"/>
      <c r="T586" s="206"/>
    </row>
    <row r="587" spans="1:20">
      <c r="A587" s="366">
        <v>583</v>
      </c>
      <c r="B587" s="366"/>
      <c r="C587" s="105"/>
      <c r="D587" s="366"/>
      <c r="E587" s="277"/>
      <c r="F587" s="87"/>
      <c r="G587" s="87"/>
      <c r="H587" s="366"/>
      <c r="I587" s="206"/>
      <c r="J587" s="206"/>
      <c r="K587" s="206"/>
      <c r="L587" s="206"/>
      <c r="M587" s="206"/>
      <c r="N587" s="206"/>
      <c r="O587" s="206"/>
      <c r="P587" s="206"/>
      <c r="Q587" s="206"/>
      <c r="R587" s="206"/>
      <c r="S587" s="206"/>
      <c r="T587" s="206"/>
    </row>
    <row r="588" spans="1:20">
      <c r="A588" s="366">
        <v>584</v>
      </c>
      <c r="B588" s="366"/>
      <c r="C588" s="105"/>
      <c r="D588" s="366"/>
      <c r="E588" s="277"/>
      <c r="F588" s="105"/>
      <c r="G588" s="105"/>
      <c r="H588" s="366"/>
      <c r="I588" s="206"/>
      <c r="J588" s="206"/>
      <c r="K588" s="206"/>
      <c r="L588" s="206"/>
      <c r="M588" s="206"/>
      <c r="N588" s="206"/>
      <c r="O588" s="206"/>
      <c r="P588" s="206"/>
      <c r="Q588" s="206"/>
      <c r="R588" s="206"/>
      <c r="S588" s="206"/>
      <c r="T588" s="206"/>
    </row>
    <row r="589" spans="1:20">
      <c r="A589" s="366">
        <v>585</v>
      </c>
      <c r="B589" s="366"/>
      <c r="C589" s="105"/>
      <c r="D589" s="366"/>
      <c r="E589" s="277"/>
      <c r="F589" s="87"/>
      <c r="G589" s="87"/>
      <c r="H589" s="366"/>
      <c r="I589" s="206"/>
      <c r="J589" s="206"/>
      <c r="K589" s="206"/>
      <c r="L589" s="206"/>
      <c r="M589" s="206"/>
      <c r="N589" s="206"/>
      <c r="O589" s="206"/>
      <c r="P589" s="206"/>
      <c r="Q589" s="206"/>
      <c r="R589" s="206"/>
      <c r="S589" s="206"/>
      <c r="T589" s="206"/>
    </row>
    <row r="590" spans="1:20">
      <c r="A590" s="366">
        <v>586</v>
      </c>
      <c r="B590" s="366"/>
      <c r="C590" s="105"/>
      <c r="D590" s="366"/>
      <c r="E590" s="277"/>
      <c r="F590" s="105"/>
      <c r="G590" s="105"/>
      <c r="H590" s="366"/>
      <c r="I590" s="206"/>
      <c r="J590" s="206"/>
      <c r="K590" s="206"/>
      <c r="L590" s="206"/>
      <c r="M590" s="206"/>
      <c r="N590" s="206"/>
      <c r="O590" s="206"/>
      <c r="P590" s="206"/>
      <c r="Q590" s="206"/>
      <c r="R590" s="206"/>
      <c r="S590" s="206"/>
      <c r="T590" s="206"/>
    </row>
    <row r="591" spans="1:20">
      <c r="A591" s="366">
        <v>587</v>
      </c>
      <c r="B591" s="366"/>
      <c r="C591" s="105"/>
      <c r="D591" s="366"/>
      <c r="E591" s="277"/>
      <c r="F591" s="105"/>
      <c r="G591" s="105"/>
      <c r="H591" s="366"/>
      <c r="I591" s="206"/>
      <c r="J591" s="206"/>
      <c r="K591" s="206"/>
      <c r="L591" s="206"/>
      <c r="M591" s="206"/>
      <c r="N591" s="206"/>
      <c r="O591" s="206"/>
      <c r="P591" s="206"/>
      <c r="Q591" s="206"/>
      <c r="R591" s="206"/>
      <c r="S591" s="206"/>
      <c r="T591" s="206"/>
    </row>
    <row r="592" spans="1:20">
      <c r="A592" s="366">
        <v>588</v>
      </c>
      <c r="B592" s="366"/>
      <c r="C592" s="105"/>
      <c r="D592" s="366"/>
      <c r="E592" s="277"/>
      <c r="F592" s="105"/>
      <c r="G592" s="105"/>
      <c r="H592" s="366"/>
      <c r="I592" s="206"/>
      <c r="J592" s="206"/>
      <c r="K592" s="206"/>
      <c r="L592" s="206"/>
      <c r="M592" s="206"/>
      <c r="N592" s="206"/>
      <c r="O592" s="206"/>
      <c r="P592" s="206"/>
      <c r="Q592" s="206"/>
      <c r="R592" s="206"/>
      <c r="S592" s="206"/>
      <c r="T592" s="206"/>
    </row>
    <row r="593" spans="1:20">
      <c r="A593" s="366">
        <v>589</v>
      </c>
      <c r="B593" s="366"/>
      <c r="C593" s="105"/>
      <c r="D593" s="366"/>
      <c r="E593" s="277"/>
      <c r="F593" s="366"/>
      <c r="G593" s="105"/>
      <c r="H593" s="366"/>
      <c r="I593" s="206"/>
      <c r="J593" s="206"/>
      <c r="K593" s="206"/>
      <c r="L593" s="206"/>
      <c r="M593" s="206"/>
      <c r="N593" s="206"/>
      <c r="O593" s="206"/>
      <c r="P593" s="206"/>
      <c r="Q593" s="206"/>
      <c r="R593" s="206"/>
      <c r="S593" s="206"/>
      <c r="T593" s="206"/>
    </row>
    <row r="594" spans="1:20">
      <c r="A594" s="366">
        <v>590</v>
      </c>
      <c r="B594" s="366"/>
      <c r="C594" s="105"/>
      <c r="D594" s="366"/>
      <c r="E594" s="277"/>
      <c r="F594" s="366"/>
      <c r="G594" s="105"/>
      <c r="H594" s="366"/>
      <c r="I594" s="206"/>
      <c r="J594" s="206"/>
      <c r="K594" s="206"/>
      <c r="L594" s="206"/>
      <c r="M594" s="206"/>
      <c r="N594" s="206"/>
      <c r="O594" s="206"/>
      <c r="P594" s="206"/>
      <c r="Q594" s="206"/>
      <c r="R594" s="206"/>
      <c r="S594" s="206"/>
      <c r="T594" s="206"/>
    </row>
    <row r="595" spans="1:20">
      <c r="A595" s="366">
        <v>591</v>
      </c>
      <c r="B595" s="366"/>
      <c r="C595" s="105"/>
      <c r="D595" s="366"/>
      <c r="E595" s="277"/>
      <c r="F595" s="105"/>
      <c r="G595" s="105"/>
      <c r="H595" s="366"/>
      <c r="I595" s="206"/>
      <c r="J595" s="206"/>
      <c r="K595" s="206"/>
      <c r="L595" s="206"/>
      <c r="M595" s="206"/>
      <c r="N595" s="206"/>
      <c r="O595" s="206"/>
      <c r="P595" s="206"/>
      <c r="Q595" s="206"/>
      <c r="R595" s="206"/>
      <c r="S595" s="206"/>
      <c r="T595" s="206"/>
    </row>
    <row r="596" spans="1:20">
      <c r="A596" s="366">
        <v>592</v>
      </c>
      <c r="B596" s="366"/>
      <c r="C596" s="105"/>
      <c r="D596" s="366"/>
      <c r="E596" s="277"/>
      <c r="F596" s="366"/>
      <c r="G596" s="105"/>
      <c r="H596" s="366"/>
      <c r="I596" s="206"/>
      <c r="J596" s="206"/>
      <c r="K596" s="206"/>
      <c r="L596" s="206"/>
      <c r="M596" s="206"/>
      <c r="N596" s="206"/>
      <c r="O596" s="206"/>
      <c r="P596" s="206"/>
      <c r="Q596" s="206"/>
      <c r="R596" s="206"/>
      <c r="S596" s="206"/>
      <c r="T596" s="206"/>
    </row>
    <row r="597" spans="1:20">
      <c r="A597" s="366">
        <v>593</v>
      </c>
      <c r="B597" s="366"/>
      <c r="C597" s="105"/>
      <c r="D597" s="366"/>
      <c r="E597" s="277"/>
      <c r="F597" s="366"/>
      <c r="G597" s="105"/>
      <c r="H597" s="366"/>
      <c r="I597" s="206"/>
      <c r="J597" s="206"/>
      <c r="K597" s="206"/>
      <c r="L597" s="206"/>
      <c r="M597" s="206"/>
      <c r="N597" s="206"/>
      <c r="O597" s="206"/>
      <c r="P597" s="206"/>
      <c r="Q597" s="206"/>
      <c r="R597" s="206"/>
      <c r="S597" s="206"/>
      <c r="T597" s="206"/>
    </row>
    <row r="598" spans="1:20">
      <c r="A598" s="366">
        <v>594</v>
      </c>
      <c r="B598" s="366"/>
      <c r="C598" s="105"/>
      <c r="D598" s="366"/>
      <c r="E598" s="277"/>
      <c r="F598" s="366"/>
      <c r="G598" s="366"/>
      <c r="H598" s="366"/>
      <c r="I598" s="206"/>
      <c r="J598" s="206"/>
      <c r="K598" s="206"/>
      <c r="L598" s="206"/>
      <c r="M598" s="206"/>
      <c r="N598" s="206"/>
      <c r="O598" s="206"/>
      <c r="P598" s="206"/>
      <c r="Q598" s="206"/>
      <c r="R598" s="206"/>
      <c r="S598" s="206"/>
      <c r="T598" s="206"/>
    </row>
    <row r="599" spans="1:20">
      <c r="A599" s="366">
        <v>595</v>
      </c>
      <c r="B599" s="366"/>
      <c r="C599" s="105"/>
      <c r="D599" s="366"/>
      <c r="E599" s="277"/>
      <c r="F599" s="366"/>
      <c r="G599" s="105"/>
      <c r="H599" s="366"/>
      <c r="I599" s="206"/>
      <c r="J599" s="206"/>
      <c r="K599" s="206"/>
      <c r="L599" s="206"/>
      <c r="M599" s="206"/>
      <c r="N599" s="206"/>
      <c r="O599" s="206"/>
      <c r="P599" s="206"/>
      <c r="Q599" s="206"/>
      <c r="R599" s="206"/>
      <c r="S599" s="206"/>
      <c r="T599" s="206"/>
    </row>
    <row r="600" spans="1:20">
      <c r="A600" s="366">
        <v>596</v>
      </c>
      <c r="B600" s="366"/>
      <c r="C600" s="105"/>
      <c r="D600" s="366"/>
      <c r="E600" s="277"/>
      <c r="F600" s="366"/>
      <c r="G600" s="366"/>
      <c r="H600" s="366"/>
      <c r="I600" s="206"/>
      <c r="J600" s="206"/>
      <c r="K600" s="206"/>
      <c r="L600" s="206"/>
      <c r="M600" s="206"/>
      <c r="N600" s="206"/>
      <c r="O600" s="206"/>
      <c r="P600" s="206"/>
      <c r="Q600" s="206"/>
      <c r="R600" s="206"/>
      <c r="S600" s="206"/>
      <c r="T600" s="206"/>
    </row>
    <row r="601" spans="1:20">
      <c r="A601" s="366">
        <v>597</v>
      </c>
      <c r="B601" s="366"/>
      <c r="C601" s="105"/>
      <c r="D601" s="366"/>
      <c r="E601" s="277"/>
      <c r="F601" s="366"/>
      <c r="G601" s="105"/>
      <c r="H601" s="366"/>
      <c r="I601" s="206"/>
      <c r="J601" s="206"/>
      <c r="K601" s="206"/>
      <c r="L601" s="206"/>
      <c r="M601" s="206"/>
      <c r="N601" s="206"/>
      <c r="O601" s="206"/>
      <c r="P601" s="206"/>
      <c r="Q601" s="206"/>
      <c r="R601" s="206"/>
      <c r="S601" s="206"/>
      <c r="T601" s="206"/>
    </row>
    <row r="602" spans="1:20">
      <c r="A602" s="366">
        <v>598</v>
      </c>
      <c r="B602" s="366"/>
      <c r="C602" s="105"/>
      <c r="D602" s="366"/>
      <c r="E602" s="277"/>
      <c r="F602" s="366"/>
      <c r="G602" s="366"/>
      <c r="H602" s="366"/>
      <c r="I602" s="206"/>
      <c r="J602" s="206"/>
      <c r="K602" s="206"/>
      <c r="L602" s="206"/>
      <c r="M602" s="206"/>
      <c r="N602" s="206"/>
      <c r="O602" s="206"/>
      <c r="P602" s="206"/>
      <c r="Q602" s="206"/>
      <c r="R602" s="206"/>
      <c r="S602" s="206"/>
      <c r="T602" s="206"/>
    </row>
    <row r="603" spans="1:20">
      <c r="A603" s="366">
        <v>599</v>
      </c>
      <c r="B603" s="366"/>
      <c r="C603" s="105"/>
      <c r="D603" s="366"/>
      <c r="E603" s="277"/>
      <c r="F603" s="366"/>
      <c r="G603" s="105"/>
      <c r="H603" s="366"/>
      <c r="I603" s="206"/>
      <c r="J603" s="206"/>
      <c r="K603" s="206"/>
      <c r="L603" s="206"/>
      <c r="M603" s="206"/>
      <c r="N603" s="206"/>
      <c r="O603" s="206"/>
      <c r="P603" s="206"/>
      <c r="Q603" s="206"/>
      <c r="R603" s="206"/>
      <c r="S603" s="206"/>
      <c r="T603" s="206"/>
    </row>
    <row r="604" spans="1:20">
      <c r="A604" s="366">
        <v>600</v>
      </c>
      <c r="B604" s="366"/>
      <c r="C604" s="105"/>
      <c r="D604" s="366"/>
      <c r="E604" s="277"/>
      <c r="F604" s="366"/>
      <c r="G604" s="366"/>
      <c r="H604" s="366"/>
      <c r="I604" s="206"/>
      <c r="J604" s="206"/>
      <c r="K604" s="206"/>
      <c r="L604" s="206"/>
      <c r="M604" s="206"/>
      <c r="N604" s="206"/>
      <c r="O604" s="206"/>
      <c r="P604" s="206"/>
      <c r="Q604" s="206"/>
      <c r="R604" s="206"/>
      <c r="S604" s="206"/>
      <c r="T604" s="206"/>
    </row>
    <row r="605" spans="1:20">
      <c r="A605" s="366">
        <v>601</v>
      </c>
      <c r="B605" s="366"/>
      <c r="C605" s="105"/>
      <c r="D605" s="366"/>
      <c r="E605" s="277"/>
      <c r="F605" s="87"/>
      <c r="G605" s="105"/>
      <c r="H605" s="366"/>
      <c r="I605" s="206"/>
      <c r="J605" s="206"/>
      <c r="K605" s="206"/>
      <c r="L605" s="206"/>
      <c r="M605" s="206"/>
      <c r="N605" s="206"/>
      <c r="O605" s="206"/>
      <c r="P605" s="206"/>
      <c r="Q605" s="206"/>
      <c r="R605" s="206"/>
      <c r="S605" s="206"/>
      <c r="T605" s="206"/>
    </row>
    <row r="606" spans="1:20">
      <c r="A606" s="366">
        <v>602</v>
      </c>
      <c r="B606" s="366"/>
      <c r="C606" s="105"/>
      <c r="D606" s="366"/>
      <c r="E606" s="277"/>
      <c r="F606" s="105"/>
      <c r="G606" s="105"/>
      <c r="H606" s="366"/>
      <c r="I606" s="206"/>
      <c r="J606" s="206"/>
      <c r="K606" s="206"/>
      <c r="L606" s="206"/>
      <c r="M606" s="206"/>
      <c r="N606" s="206"/>
      <c r="O606" s="206"/>
      <c r="P606" s="206"/>
      <c r="Q606" s="206"/>
      <c r="R606" s="206"/>
      <c r="S606" s="206"/>
      <c r="T606" s="206"/>
    </row>
    <row r="607" spans="1:20">
      <c r="A607" s="366">
        <v>603</v>
      </c>
      <c r="B607" s="366"/>
      <c r="C607" s="105"/>
      <c r="D607" s="366"/>
      <c r="E607" s="277"/>
      <c r="F607" s="366"/>
      <c r="G607" s="105"/>
      <c r="H607" s="366"/>
      <c r="I607" s="206"/>
      <c r="J607" s="206"/>
      <c r="K607" s="206"/>
      <c r="L607" s="206"/>
      <c r="M607" s="206"/>
      <c r="N607" s="206"/>
      <c r="O607" s="206"/>
      <c r="P607" s="206"/>
      <c r="Q607" s="206"/>
      <c r="R607" s="206"/>
      <c r="S607" s="206"/>
      <c r="T607" s="206"/>
    </row>
    <row r="608" spans="1:20">
      <c r="A608" s="366">
        <v>604</v>
      </c>
      <c r="B608" s="366"/>
      <c r="C608" s="105"/>
      <c r="D608" s="366"/>
      <c r="E608" s="277"/>
      <c r="F608" s="87"/>
      <c r="G608" s="87"/>
      <c r="H608" s="366"/>
      <c r="I608" s="206"/>
      <c r="J608" s="206"/>
      <c r="K608" s="206"/>
      <c r="L608" s="206"/>
      <c r="M608" s="206"/>
      <c r="N608" s="206"/>
      <c r="O608" s="206"/>
      <c r="P608" s="206"/>
      <c r="Q608" s="206"/>
      <c r="R608" s="206"/>
      <c r="S608" s="206"/>
      <c r="T608" s="206"/>
    </row>
    <row r="609" spans="1:20">
      <c r="A609" s="366">
        <v>605</v>
      </c>
      <c r="B609" s="366"/>
      <c r="C609" s="105"/>
      <c r="D609" s="366"/>
      <c r="E609" s="277"/>
      <c r="F609" s="366"/>
      <c r="G609" s="366"/>
      <c r="H609" s="366"/>
      <c r="I609" s="206"/>
      <c r="J609" s="206"/>
      <c r="K609" s="206"/>
      <c r="L609" s="206"/>
      <c r="M609" s="206"/>
      <c r="N609" s="206"/>
      <c r="O609" s="206"/>
      <c r="P609" s="206"/>
      <c r="Q609" s="206"/>
      <c r="R609" s="206"/>
      <c r="S609" s="206"/>
      <c r="T609" s="206"/>
    </row>
    <row r="610" spans="1:20">
      <c r="A610" s="366">
        <v>606</v>
      </c>
      <c r="B610" s="366"/>
      <c r="C610" s="105"/>
      <c r="D610" s="366"/>
      <c r="E610" s="277"/>
      <c r="F610" s="87"/>
      <c r="G610" s="87"/>
      <c r="H610" s="366"/>
      <c r="I610" s="206"/>
      <c r="J610" s="206"/>
      <c r="K610" s="206"/>
      <c r="L610" s="206"/>
      <c r="M610" s="206"/>
      <c r="N610" s="206"/>
      <c r="O610" s="206"/>
      <c r="P610" s="206"/>
      <c r="Q610" s="206"/>
      <c r="R610" s="206"/>
      <c r="S610" s="206"/>
      <c r="T610" s="206"/>
    </row>
    <row r="611" spans="1:20">
      <c r="A611" s="366">
        <v>607</v>
      </c>
      <c r="B611" s="366"/>
      <c r="C611" s="105"/>
      <c r="D611" s="366"/>
      <c r="E611" s="277"/>
      <c r="F611" s="366"/>
      <c r="G611" s="105"/>
      <c r="H611" s="366"/>
      <c r="I611" s="206"/>
      <c r="J611" s="206"/>
      <c r="K611" s="206"/>
      <c r="L611" s="206"/>
      <c r="M611" s="206"/>
      <c r="N611" s="206"/>
      <c r="O611" s="206"/>
      <c r="P611" s="206"/>
      <c r="Q611" s="206"/>
      <c r="R611" s="206"/>
      <c r="S611" s="206"/>
      <c r="T611" s="206"/>
    </row>
    <row r="612" spans="1:20">
      <c r="A612" s="366">
        <v>608</v>
      </c>
      <c r="B612" s="366"/>
      <c r="C612" s="105"/>
      <c r="D612" s="366"/>
      <c r="E612" s="277"/>
      <c r="F612" s="105"/>
      <c r="G612" s="105"/>
      <c r="H612" s="366"/>
      <c r="I612" s="206"/>
      <c r="J612" s="206"/>
      <c r="K612" s="206"/>
      <c r="L612" s="206"/>
      <c r="M612" s="206"/>
      <c r="N612" s="206"/>
      <c r="O612" s="206"/>
      <c r="P612" s="206"/>
      <c r="Q612" s="206"/>
      <c r="R612" s="206"/>
      <c r="S612" s="206"/>
      <c r="T612" s="206"/>
    </row>
    <row r="613" spans="1:20">
      <c r="A613" s="366">
        <v>609</v>
      </c>
      <c r="B613" s="366"/>
      <c r="C613" s="105"/>
      <c r="D613" s="366"/>
      <c r="E613" s="277"/>
      <c r="F613" s="105"/>
      <c r="G613" s="105"/>
      <c r="H613" s="366"/>
      <c r="I613" s="206"/>
      <c r="J613" s="206"/>
      <c r="K613" s="206"/>
      <c r="L613" s="206"/>
      <c r="M613" s="206"/>
      <c r="N613" s="206"/>
      <c r="O613" s="206"/>
      <c r="P613" s="206"/>
      <c r="Q613" s="206"/>
      <c r="R613" s="206"/>
      <c r="S613" s="206"/>
      <c r="T613" s="206"/>
    </row>
    <row r="614" spans="1:20">
      <c r="A614" s="366">
        <v>610</v>
      </c>
      <c r="B614" s="366"/>
      <c r="C614" s="105"/>
      <c r="D614" s="366"/>
      <c r="E614" s="277"/>
      <c r="F614" s="366"/>
      <c r="G614" s="366"/>
      <c r="H614" s="366"/>
      <c r="I614" s="206"/>
      <c r="J614" s="206"/>
      <c r="K614" s="206"/>
      <c r="L614" s="206"/>
      <c r="M614" s="206"/>
      <c r="N614" s="206"/>
      <c r="O614" s="206"/>
      <c r="P614" s="206"/>
      <c r="Q614" s="206"/>
      <c r="R614" s="206"/>
      <c r="S614" s="206"/>
      <c r="T614" s="206"/>
    </row>
    <row r="615" spans="1:20">
      <c r="A615" s="366">
        <v>611</v>
      </c>
      <c r="B615" s="366"/>
      <c r="C615" s="105"/>
      <c r="D615" s="366"/>
      <c r="E615" s="277"/>
      <c r="F615" s="366"/>
      <c r="G615" s="366"/>
      <c r="H615" s="366"/>
      <c r="I615" s="206"/>
      <c r="J615" s="206"/>
      <c r="K615" s="206"/>
      <c r="L615" s="206"/>
      <c r="M615" s="206"/>
      <c r="N615" s="206"/>
      <c r="O615" s="206"/>
      <c r="P615" s="206"/>
      <c r="Q615" s="206"/>
      <c r="R615" s="206"/>
      <c r="S615" s="206"/>
      <c r="T615" s="206"/>
    </row>
    <row r="616" spans="1:20">
      <c r="A616" s="366">
        <v>612</v>
      </c>
      <c r="B616" s="366"/>
      <c r="C616" s="105"/>
      <c r="D616" s="366"/>
      <c r="E616" s="277"/>
      <c r="F616" s="366"/>
      <c r="G616" s="366"/>
      <c r="H616" s="366"/>
      <c r="I616" s="206"/>
      <c r="J616" s="206"/>
      <c r="K616" s="206"/>
      <c r="L616" s="206"/>
      <c r="M616" s="206"/>
      <c r="N616" s="206"/>
      <c r="O616" s="206"/>
      <c r="P616" s="206"/>
      <c r="Q616" s="206"/>
      <c r="R616" s="206"/>
      <c r="S616" s="206"/>
      <c r="T616" s="206"/>
    </row>
    <row r="617" spans="1:20">
      <c r="A617" s="366">
        <v>613</v>
      </c>
      <c r="B617" s="366"/>
      <c r="C617" s="105"/>
      <c r="D617" s="366"/>
      <c r="E617" s="277"/>
      <c r="F617" s="366"/>
      <c r="G617" s="366"/>
      <c r="H617" s="366"/>
      <c r="I617" s="206"/>
      <c r="J617" s="206"/>
      <c r="K617" s="206"/>
      <c r="L617" s="206"/>
      <c r="M617" s="206"/>
      <c r="N617" s="206"/>
      <c r="O617" s="206"/>
      <c r="P617" s="206"/>
      <c r="Q617" s="206"/>
      <c r="R617" s="206"/>
      <c r="S617" s="206"/>
      <c r="T617" s="206"/>
    </row>
    <row r="618" spans="1:20">
      <c r="A618" s="366">
        <v>614</v>
      </c>
      <c r="B618" s="366"/>
      <c r="C618" s="105"/>
      <c r="D618" s="366"/>
      <c r="E618" s="277"/>
      <c r="F618" s="105"/>
      <c r="G618" s="105"/>
      <c r="H618" s="366"/>
      <c r="I618" s="206"/>
      <c r="J618" s="206"/>
      <c r="K618" s="206"/>
      <c r="L618" s="206"/>
      <c r="M618" s="206"/>
      <c r="N618" s="206"/>
      <c r="O618" s="206"/>
      <c r="P618" s="206"/>
      <c r="Q618" s="206"/>
      <c r="R618" s="206"/>
      <c r="S618" s="206"/>
      <c r="T618" s="206"/>
    </row>
    <row r="619" spans="1:20">
      <c r="A619" s="366">
        <v>615</v>
      </c>
      <c r="B619" s="366"/>
      <c r="C619" s="105"/>
      <c r="D619" s="366"/>
      <c r="E619" s="277"/>
      <c r="F619" s="366"/>
      <c r="G619" s="366"/>
      <c r="H619" s="366"/>
      <c r="I619" s="206"/>
      <c r="J619" s="206"/>
      <c r="K619" s="206"/>
      <c r="L619" s="206"/>
      <c r="M619" s="206"/>
      <c r="N619" s="206"/>
      <c r="O619" s="206"/>
      <c r="P619" s="206"/>
      <c r="Q619" s="206"/>
      <c r="R619" s="206"/>
      <c r="S619" s="206"/>
      <c r="T619" s="206"/>
    </row>
    <row r="620" spans="1:20">
      <c r="A620" s="366">
        <v>616</v>
      </c>
      <c r="B620" s="366"/>
      <c r="C620" s="105"/>
      <c r="D620" s="366"/>
      <c r="E620" s="277"/>
      <c r="F620" s="366"/>
      <c r="G620" s="366"/>
      <c r="H620" s="366"/>
      <c r="I620" s="206"/>
      <c r="J620" s="206"/>
      <c r="K620" s="206"/>
      <c r="L620" s="206"/>
      <c r="M620" s="206"/>
      <c r="N620" s="206"/>
      <c r="O620" s="206"/>
      <c r="P620" s="206"/>
      <c r="Q620" s="206"/>
      <c r="R620" s="206"/>
      <c r="S620" s="206"/>
      <c r="T620" s="206"/>
    </row>
    <row r="621" spans="1:20">
      <c r="A621" s="366">
        <v>617</v>
      </c>
      <c r="B621" s="366"/>
      <c r="C621" s="105"/>
      <c r="D621" s="366"/>
      <c r="E621" s="277"/>
      <c r="F621" s="366"/>
      <c r="G621" s="366"/>
      <c r="H621" s="366"/>
      <c r="I621" s="206"/>
      <c r="J621" s="206"/>
      <c r="K621" s="206"/>
      <c r="L621" s="206"/>
      <c r="M621" s="206"/>
      <c r="N621" s="206"/>
      <c r="O621" s="206"/>
      <c r="P621" s="206"/>
      <c r="Q621" s="206"/>
      <c r="R621" s="206"/>
      <c r="S621" s="206"/>
      <c r="T621" s="206"/>
    </row>
    <row r="622" spans="1:20">
      <c r="A622" s="366">
        <v>618</v>
      </c>
      <c r="B622" s="366"/>
      <c r="C622" s="105"/>
      <c r="D622" s="366"/>
      <c r="E622" s="277"/>
      <c r="F622" s="366"/>
      <c r="G622" s="105"/>
      <c r="H622" s="366"/>
      <c r="I622" s="206"/>
      <c r="J622" s="206"/>
      <c r="K622" s="206"/>
      <c r="L622" s="206"/>
      <c r="M622" s="206"/>
      <c r="N622" s="206"/>
      <c r="O622" s="206"/>
      <c r="P622" s="206"/>
      <c r="Q622" s="206"/>
      <c r="R622" s="206"/>
      <c r="S622" s="206"/>
      <c r="T622" s="206"/>
    </row>
    <row r="623" spans="1:20">
      <c r="A623" s="366">
        <v>619</v>
      </c>
      <c r="B623" s="366"/>
      <c r="C623" s="105"/>
      <c r="D623" s="366"/>
      <c r="E623" s="277"/>
      <c r="F623" s="366"/>
      <c r="G623" s="366"/>
      <c r="H623" s="366"/>
      <c r="I623" s="206"/>
      <c r="J623" s="206"/>
      <c r="K623" s="206"/>
      <c r="L623" s="206"/>
      <c r="M623" s="206"/>
      <c r="N623" s="206"/>
      <c r="O623" s="206"/>
      <c r="P623" s="206"/>
      <c r="Q623" s="206"/>
      <c r="R623" s="206"/>
      <c r="S623" s="206"/>
      <c r="T623" s="206"/>
    </row>
    <row r="624" spans="1:20">
      <c r="A624" s="366">
        <v>620</v>
      </c>
      <c r="B624" s="366"/>
      <c r="C624" s="105"/>
      <c r="D624" s="366"/>
      <c r="E624" s="277"/>
      <c r="F624" s="366"/>
      <c r="G624" s="366"/>
      <c r="H624" s="366"/>
      <c r="I624" s="206"/>
      <c r="J624" s="206"/>
      <c r="K624" s="206"/>
      <c r="L624" s="206"/>
      <c r="M624" s="206"/>
      <c r="N624" s="206"/>
      <c r="O624" s="206"/>
      <c r="P624" s="206"/>
      <c r="Q624" s="206"/>
      <c r="R624" s="206"/>
      <c r="S624" s="206"/>
      <c r="T624" s="206"/>
    </row>
    <row r="625" spans="1:20">
      <c r="A625" s="366">
        <v>621</v>
      </c>
      <c r="B625" s="366"/>
      <c r="C625" s="105"/>
      <c r="D625" s="366"/>
      <c r="E625" s="277"/>
      <c r="F625" s="366"/>
      <c r="G625" s="366"/>
      <c r="H625" s="366"/>
      <c r="I625" s="206"/>
      <c r="J625" s="206"/>
      <c r="K625" s="206"/>
      <c r="L625" s="206"/>
      <c r="M625" s="206"/>
      <c r="N625" s="206"/>
      <c r="O625" s="206"/>
      <c r="P625" s="206"/>
      <c r="Q625" s="206"/>
      <c r="R625" s="206"/>
      <c r="S625" s="206"/>
      <c r="T625" s="206"/>
    </row>
    <row r="626" spans="1:20">
      <c r="A626" s="366">
        <v>622</v>
      </c>
      <c r="B626" s="366"/>
      <c r="C626" s="105"/>
      <c r="D626" s="366"/>
      <c r="E626" s="277"/>
      <c r="F626" s="366"/>
      <c r="G626" s="366"/>
      <c r="H626" s="366"/>
      <c r="I626" s="206"/>
      <c r="J626" s="206"/>
      <c r="K626" s="206"/>
      <c r="L626" s="206"/>
      <c r="M626" s="206"/>
      <c r="N626" s="206"/>
      <c r="O626" s="206"/>
      <c r="P626" s="206"/>
      <c r="Q626" s="206"/>
      <c r="R626" s="206"/>
      <c r="S626" s="206"/>
      <c r="T626" s="206"/>
    </row>
    <row r="627" spans="1:20">
      <c r="A627" s="366">
        <v>623</v>
      </c>
      <c r="B627" s="366"/>
      <c r="C627" s="105"/>
      <c r="D627" s="366"/>
      <c r="E627" s="277"/>
      <c r="F627" s="366"/>
      <c r="G627" s="366"/>
      <c r="H627" s="366"/>
      <c r="I627" s="206"/>
      <c r="J627" s="206"/>
      <c r="K627" s="206"/>
      <c r="L627" s="206"/>
      <c r="M627" s="206"/>
      <c r="N627" s="206"/>
      <c r="O627" s="206"/>
      <c r="P627" s="206"/>
      <c r="Q627" s="206"/>
      <c r="R627" s="206"/>
      <c r="S627" s="206"/>
      <c r="T627" s="206"/>
    </row>
    <row r="628" spans="1:20">
      <c r="A628" s="366">
        <v>624</v>
      </c>
      <c r="B628" s="366"/>
      <c r="C628" s="105"/>
      <c r="D628" s="366"/>
      <c r="E628" s="277"/>
      <c r="F628" s="366"/>
      <c r="G628" s="366"/>
      <c r="H628" s="366"/>
      <c r="I628" s="206"/>
      <c r="J628" s="206"/>
      <c r="K628" s="206"/>
      <c r="L628" s="206"/>
      <c r="M628" s="206"/>
      <c r="N628" s="206"/>
      <c r="O628" s="206"/>
      <c r="P628" s="206"/>
      <c r="Q628" s="206"/>
      <c r="R628" s="206"/>
      <c r="S628" s="206"/>
      <c r="T628" s="206"/>
    </row>
    <row r="629" spans="1:20">
      <c r="A629" s="366">
        <v>625</v>
      </c>
      <c r="B629" s="366"/>
      <c r="C629" s="105"/>
      <c r="D629" s="366"/>
      <c r="E629" s="277"/>
      <c r="F629" s="366"/>
      <c r="G629" s="105"/>
      <c r="H629" s="366"/>
      <c r="I629" s="206"/>
      <c r="J629" s="206"/>
      <c r="K629" s="206"/>
      <c r="L629" s="206"/>
      <c r="M629" s="206"/>
      <c r="N629" s="206"/>
      <c r="O629" s="206"/>
      <c r="P629" s="206"/>
      <c r="Q629" s="206"/>
      <c r="R629" s="206"/>
      <c r="S629" s="206"/>
      <c r="T629" s="206"/>
    </row>
    <row r="630" spans="1:20">
      <c r="A630" s="366">
        <v>626</v>
      </c>
      <c r="B630" s="366"/>
      <c r="C630" s="105"/>
      <c r="D630" s="366"/>
      <c r="E630" s="277"/>
      <c r="F630" s="366"/>
      <c r="G630" s="366"/>
      <c r="H630" s="366"/>
      <c r="I630" s="206"/>
      <c r="J630" s="206"/>
      <c r="K630" s="206"/>
      <c r="L630" s="206"/>
      <c r="M630" s="206"/>
      <c r="N630" s="206"/>
      <c r="O630" s="206"/>
      <c r="P630" s="206"/>
      <c r="Q630" s="206"/>
      <c r="R630" s="206"/>
      <c r="S630" s="206"/>
      <c r="T630" s="206"/>
    </row>
    <row r="631" spans="1:20">
      <c r="A631" s="366">
        <v>627</v>
      </c>
      <c r="B631" s="366"/>
      <c r="C631" s="105"/>
      <c r="D631" s="366"/>
      <c r="E631" s="277"/>
      <c r="F631" s="366"/>
      <c r="G631" s="105"/>
      <c r="H631" s="366"/>
      <c r="I631" s="206"/>
      <c r="J631" s="206"/>
      <c r="K631" s="206"/>
      <c r="L631" s="206"/>
      <c r="M631" s="206"/>
      <c r="N631" s="206"/>
      <c r="O631" s="206"/>
      <c r="P631" s="206"/>
      <c r="Q631" s="206"/>
      <c r="R631" s="206"/>
      <c r="S631" s="206"/>
      <c r="T631" s="206"/>
    </row>
    <row r="632" spans="1:20">
      <c r="A632" s="366">
        <v>628</v>
      </c>
      <c r="B632" s="366"/>
      <c r="C632" s="105"/>
      <c r="D632" s="366"/>
      <c r="E632" s="277"/>
      <c r="F632" s="366"/>
      <c r="G632" s="105"/>
      <c r="H632" s="366"/>
      <c r="I632" s="206"/>
      <c r="J632" s="206"/>
      <c r="K632" s="206"/>
      <c r="L632" s="206"/>
      <c r="M632" s="206"/>
      <c r="N632" s="206"/>
      <c r="O632" s="206"/>
      <c r="P632" s="206"/>
      <c r="Q632" s="206"/>
      <c r="R632" s="206"/>
      <c r="S632" s="206"/>
      <c r="T632" s="206"/>
    </row>
    <row r="633" spans="1:20">
      <c r="A633" s="366">
        <v>629</v>
      </c>
      <c r="B633" s="366"/>
      <c r="C633" s="105"/>
      <c r="D633" s="366"/>
      <c r="E633" s="277"/>
      <c r="F633" s="366"/>
      <c r="G633" s="366"/>
      <c r="H633" s="366"/>
      <c r="I633" s="206"/>
      <c r="J633" s="206"/>
      <c r="K633" s="206"/>
      <c r="L633" s="206"/>
      <c r="M633" s="206"/>
      <c r="N633" s="206"/>
      <c r="O633" s="206"/>
      <c r="P633" s="206"/>
      <c r="Q633" s="206"/>
      <c r="R633" s="206"/>
      <c r="S633" s="206"/>
      <c r="T633" s="206"/>
    </row>
    <row r="634" spans="1:20">
      <c r="A634" s="366">
        <v>630</v>
      </c>
      <c r="B634" s="366"/>
      <c r="C634" s="105"/>
      <c r="D634" s="366"/>
      <c r="E634" s="277"/>
      <c r="F634" s="87"/>
      <c r="G634" s="105"/>
      <c r="H634" s="366"/>
      <c r="I634" s="206"/>
      <c r="J634" s="206"/>
      <c r="K634" s="206"/>
      <c r="L634" s="206"/>
      <c r="M634" s="206"/>
      <c r="N634" s="206"/>
      <c r="O634" s="206"/>
      <c r="P634" s="206"/>
      <c r="Q634" s="206"/>
      <c r="R634" s="206"/>
      <c r="S634" s="206"/>
      <c r="T634" s="206"/>
    </row>
    <row r="635" spans="1:20">
      <c r="A635" s="366">
        <v>631</v>
      </c>
      <c r="B635" s="366"/>
      <c r="C635" s="105"/>
      <c r="D635" s="366"/>
      <c r="E635" s="277"/>
      <c r="F635" s="105"/>
      <c r="G635" s="366"/>
      <c r="H635" s="366"/>
      <c r="I635" s="206"/>
      <c r="J635" s="206"/>
      <c r="K635" s="206"/>
      <c r="L635" s="206"/>
      <c r="M635" s="206"/>
      <c r="N635" s="206"/>
      <c r="O635" s="206"/>
      <c r="P635" s="206"/>
      <c r="Q635" s="206"/>
      <c r="R635" s="206"/>
      <c r="S635" s="206"/>
      <c r="T635" s="206"/>
    </row>
    <row r="636" spans="1:20">
      <c r="A636" s="366">
        <v>632</v>
      </c>
      <c r="B636" s="366"/>
      <c r="C636" s="105"/>
      <c r="D636" s="366"/>
      <c r="E636" s="277"/>
      <c r="F636" s="105"/>
      <c r="G636" s="105"/>
      <c r="H636" s="366"/>
      <c r="I636" s="206"/>
      <c r="J636" s="206"/>
      <c r="K636" s="206"/>
      <c r="L636" s="206"/>
      <c r="M636" s="206"/>
      <c r="N636" s="206"/>
      <c r="O636" s="206"/>
      <c r="P636" s="206"/>
      <c r="Q636" s="206"/>
      <c r="R636" s="206"/>
      <c r="S636" s="206"/>
      <c r="T636" s="206"/>
    </row>
    <row r="637" spans="1:20">
      <c r="A637" s="366">
        <v>633</v>
      </c>
      <c r="B637" s="366"/>
      <c r="C637" s="105"/>
      <c r="D637" s="366"/>
      <c r="E637" s="277"/>
      <c r="F637" s="366"/>
      <c r="G637" s="105"/>
      <c r="H637" s="366"/>
      <c r="I637" s="206"/>
      <c r="J637" s="206"/>
      <c r="K637" s="206"/>
      <c r="L637" s="206"/>
      <c r="M637" s="206"/>
      <c r="N637" s="206"/>
      <c r="O637" s="206"/>
      <c r="P637" s="206"/>
      <c r="Q637" s="206"/>
      <c r="R637" s="206"/>
      <c r="S637" s="206"/>
      <c r="T637" s="206"/>
    </row>
    <row r="638" spans="1:20">
      <c r="A638" s="366">
        <v>634</v>
      </c>
      <c r="B638" s="366"/>
      <c r="C638" s="105"/>
      <c r="D638" s="366"/>
      <c r="E638" s="277"/>
      <c r="F638" s="105"/>
      <c r="G638" s="366"/>
      <c r="H638" s="366"/>
      <c r="I638" s="206"/>
      <c r="J638" s="206"/>
      <c r="K638" s="206"/>
      <c r="L638" s="206"/>
      <c r="M638" s="206"/>
      <c r="N638" s="206"/>
      <c r="O638" s="206"/>
      <c r="P638" s="206"/>
      <c r="Q638" s="206"/>
      <c r="R638" s="206"/>
      <c r="S638" s="206"/>
      <c r="T638" s="206"/>
    </row>
    <row r="639" spans="1:20">
      <c r="A639" s="366">
        <v>635</v>
      </c>
      <c r="B639" s="366"/>
      <c r="C639" s="105"/>
      <c r="D639" s="366"/>
      <c r="E639" s="277"/>
      <c r="F639" s="105"/>
      <c r="G639" s="105"/>
      <c r="H639" s="366"/>
      <c r="I639" s="206"/>
      <c r="J639" s="206"/>
      <c r="K639" s="206"/>
      <c r="L639" s="206"/>
      <c r="M639" s="206"/>
      <c r="N639" s="206"/>
      <c r="O639" s="206"/>
      <c r="P639" s="206"/>
      <c r="Q639" s="206"/>
      <c r="R639" s="206"/>
      <c r="S639" s="206"/>
      <c r="T639" s="206"/>
    </row>
    <row r="640" spans="1:20">
      <c r="A640" s="366">
        <v>636</v>
      </c>
      <c r="B640" s="366"/>
      <c r="C640" s="105"/>
      <c r="D640" s="366"/>
      <c r="E640" s="277"/>
      <c r="F640" s="366"/>
      <c r="G640" s="105"/>
      <c r="H640" s="366"/>
      <c r="I640" s="206"/>
      <c r="J640" s="206"/>
      <c r="K640" s="206"/>
      <c r="L640" s="206"/>
      <c r="M640" s="206"/>
      <c r="N640" s="206"/>
      <c r="O640" s="206"/>
      <c r="P640" s="206"/>
      <c r="Q640" s="206"/>
      <c r="R640" s="206"/>
      <c r="S640" s="206"/>
      <c r="T640" s="206"/>
    </row>
    <row r="641" spans="1:20">
      <c r="A641" s="366">
        <v>637</v>
      </c>
      <c r="B641" s="366"/>
      <c r="C641" s="105"/>
      <c r="D641" s="366"/>
      <c r="E641" s="277"/>
      <c r="F641" s="366"/>
      <c r="G641" s="105"/>
      <c r="H641" s="366"/>
      <c r="I641" s="206"/>
      <c r="J641" s="206"/>
      <c r="K641" s="206"/>
      <c r="L641" s="206"/>
      <c r="M641" s="206"/>
      <c r="N641" s="206"/>
      <c r="O641" s="206"/>
      <c r="P641" s="206"/>
      <c r="Q641" s="206"/>
      <c r="R641" s="206"/>
      <c r="S641" s="206"/>
      <c r="T641" s="206"/>
    </row>
    <row r="642" spans="1:20">
      <c r="A642" s="366">
        <v>638</v>
      </c>
      <c r="B642" s="366"/>
      <c r="C642" s="105"/>
      <c r="D642" s="366"/>
      <c r="E642" s="277"/>
      <c r="F642" s="366"/>
      <c r="G642" s="105"/>
      <c r="H642" s="366"/>
      <c r="I642" s="206"/>
      <c r="J642" s="206"/>
      <c r="K642" s="206"/>
      <c r="L642" s="206"/>
      <c r="M642" s="206"/>
      <c r="N642" s="206"/>
      <c r="O642" s="206"/>
      <c r="P642" s="206"/>
      <c r="Q642" s="206"/>
      <c r="R642" s="206"/>
      <c r="S642" s="206"/>
      <c r="T642" s="206"/>
    </row>
    <row r="643" spans="1:20">
      <c r="A643" s="366">
        <v>639</v>
      </c>
      <c r="B643" s="366"/>
      <c r="C643" s="105"/>
      <c r="D643" s="366"/>
      <c r="E643" s="277"/>
      <c r="F643" s="366"/>
      <c r="G643" s="366"/>
      <c r="H643" s="366"/>
      <c r="I643" s="206"/>
      <c r="J643" s="206"/>
      <c r="K643" s="206"/>
      <c r="L643" s="206"/>
      <c r="M643" s="206"/>
      <c r="N643" s="206"/>
      <c r="O643" s="206"/>
      <c r="P643" s="206"/>
      <c r="Q643" s="206"/>
      <c r="R643" s="206"/>
      <c r="S643" s="206"/>
      <c r="T643" s="206"/>
    </row>
    <row r="644" spans="1:20">
      <c r="A644" s="366">
        <v>640</v>
      </c>
      <c r="B644" s="366"/>
      <c r="C644" s="105"/>
      <c r="D644" s="366"/>
      <c r="E644" s="277"/>
      <c r="F644" s="366"/>
      <c r="G644" s="366"/>
      <c r="H644" s="366"/>
      <c r="I644" s="206"/>
      <c r="J644" s="206"/>
      <c r="K644" s="206"/>
      <c r="L644" s="206"/>
      <c r="M644" s="206"/>
      <c r="N644" s="206"/>
      <c r="O644" s="206"/>
      <c r="P644" s="206"/>
      <c r="Q644" s="206"/>
      <c r="R644" s="206"/>
      <c r="S644" s="206"/>
      <c r="T644" s="206"/>
    </row>
    <row r="645" spans="1:20">
      <c r="A645" s="366">
        <v>641</v>
      </c>
      <c r="B645" s="366"/>
      <c r="C645" s="105"/>
      <c r="D645" s="366"/>
      <c r="E645" s="277"/>
      <c r="F645" s="366"/>
      <c r="G645" s="105"/>
      <c r="H645" s="366"/>
      <c r="I645" s="206"/>
      <c r="J645" s="206"/>
      <c r="K645" s="206"/>
      <c r="L645" s="206"/>
      <c r="M645" s="206"/>
      <c r="N645" s="206"/>
      <c r="O645" s="206"/>
      <c r="P645" s="206"/>
      <c r="Q645" s="206"/>
      <c r="R645" s="206"/>
      <c r="S645" s="206"/>
      <c r="T645" s="206"/>
    </row>
    <row r="646" spans="1:20">
      <c r="A646" s="366">
        <v>642</v>
      </c>
      <c r="B646" s="366"/>
      <c r="C646" s="105"/>
      <c r="D646" s="366"/>
      <c r="E646" s="277"/>
      <c r="F646" s="366"/>
      <c r="G646" s="366"/>
      <c r="H646" s="366"/>
      <c r="I646" s="206"/>
      <c r="J646" s="206"/>
      <c r="K646" s="206"/>
      <c r="L646" s="206"/>
      <c r="M646" s="206"/>
      <c r="N646" s="206"/>
      <c r="O646" s="206"/>
      <c r="P646" s="206"/>
      <c r="Q646" s="206"/>
      <c r="R646" s="206"/>
      <c r="S646" s="206"/>
      <c r="T646" s="206"/>
    </row>
    <row r="647" spans="1:20">
      <c r="A647" s="366">
        <v>643</v>
      </c>
      <c r="B647" s="366"/>
      <c r="C647" s="105"/>
      <c r="D647" s="366"/>
      <c r="E647" s="277"/>
      <c r="F647" s="105"/>
      <c r="G647" s="105"/>
      <c r="H647" s="366"/>
      <c r="I647" s="206"/>
      <c r="J647" s="206"/>
      <c r="K647" s="206"/>
      <c r="L647" s="206"/>
      <c r="M647" s="206"/>
      <c r="N647" s="206"/>
      <c r="O647" s="206"/>
      <c r="P647" s="206"/>
      <c r="Q647" s="206"/>
      <c r="R647" s="206"/>
      <c r="S647" s="206"/>
      <c r="T647" s="206"/>
    </row>
    <row r="648" spans="1:20">
      <c r="A648" s="366">
        <v>644</v>
      </c>
      <c r="B648" s="366"/>
      <c r="C648" s="105"/>
      <c r="D648" s="366"/>
      <c r="E648" s="277"/>
      <c r="F648" s="366"/>
      <c r="G648" s="366"/>
      <c r="H648" s="366"/>
      <c r="I648" s="206"/>
      <c r="J648" s="206"/>
      <c r="K648" s="206"/>
      <c r="L648" s="206"/>
      <c r="M648" s="206"/>
      <c r="N648" s="206"/>
      <c r="O648" s="206"/>
      <c r="P648" s="206"/>
      <c r="Q648" s="206"/>
      <c r="R648" s="206"/>
      <c r="S648" s="206"/>
      <c r="T648" s="206"/>
    </row>
    <row r="649" spans="1:20">
      <c r="A649" s="366">
        <v>645</v>
      </c>
      <c r="B649" s="366"/>
      <c r="C649" s="105"/>
      <c r="D649" s="366"/>
      <c r="E649" s="277"/>
      <c r="F649" s="366"/>
      <c r="G649" s="105"/>
      <c r="H649" s="366"/>
      <c r="I649" s="206"/>
      <c r="J649" s="206"/>
      <c r="K649" s="206"/>
      <c r="L649" s="206"/>
      <c r="M649" s="206"/>
      <c r="N649" s="206"/>
      <c r="O649" s="206"/>
      <c r="P649" s="206"/>
      <c r="Q649" s="206"/>
      <c r="R649" s="206"/>
      <c r="S649" s="206"/>
      <c r="T649" s="206"/>
    </row>
    <row r="650" spans="1:20">
      <c r="A650" s="366">
        <v>646</v>
      </c>
      <c r="B650" s="366"/>
      <c r="C650" s="105"/>
      <c r="D650" s="366"/>
      <c r="E650" s="277"/>
      <c r="F650" s="366"/>
      <c r="G650" s="366"/>
      <c r="H650" s="366"/>
      <c r="I650" s="206"/>
      <c r="J650" s="206"/>
      <c r="K650" s="206"/>
      <c r="L650" s="206"/>
      <c r="M650" s="206"/>
      <c r="N650" s="206"/>
      <c r="O650" s="206"/>
      <c r="P650" s="206"/>
      <c r="Q650" s="206"/>
      <c r="R650" s="206"/>
      <c r="S650" s="206"/>
      <c r="T650" s="206"/>
    </row>
    <row r="651" spans="1:20">
      <c r="A651" s="366">
        <v>647</v>
      </c>
      <c r="B651" s="366"/>
      <c r="C651" s="105"/>
      <c r="D651" s="366"/>
      <c r="E651" s="277"/>
      <c r="F651" s="105"/>
      <c r="G651" s="105"/>
      <c r="H651" s="366"/>
      <c r="I651" s="206"/>
      <c r="J651" s="206"/>
      <c r="K651" s="206"/>
      <c r="L651" s="206"/>
      <c r="M651" s="206"/>
      <c r="N651" s="206"/>
      <c r="O651" s="206"/>
      <c r="P651" s="206"/>
      <c r="Q651" s="206"/>
      <c r="R651" s="206"/>
      <c r="S651" s="206"/>
      <c r="T651" s="206"/>
    </row>
    <row r="652" spans="1:20">
      <c r="A652" s="366">
        <v>648</v>
      </c>
      <c r="B652" s="366"/>
      <c r="C652" s="105"/>
      <c r="D652" s="366"/>
      <c r="E652" s="277"/>
      <c r="F652" s="366"/>
      <c r="G652" s="366"/>
      <c r="H652" s="366"/>
      <c r="I652" s="206"/>
      <c r="J652" s="206"/>
      <c r="K652" s="206"/>
      <c r="L652" s="206"/>
      <c r="M652" s="206"/>
      <c r="N652" s="206"/>
      <c r="O652" s="206"/>
      <c r="P652" s="206"/>
      <c r="Q652" s="206"/>
      <c r="R652" s="206"/>
      <c r="S652" s="206"/>
      <c r="T652" s="206"/>
    </row>
    <row r="653" spans="1:20">
      <c r="A653" s="366">
        <v>649</v>
      </c>
      <c r="B653" s="366"/>
      <c r="C653" s="105"/>
      <c r="D653" s="366"/>
      <c r="E653" s="277"/>
      <c r="F653" s="366"/>
      <c r="G653" s="366"/>
      <c r="H653" s="366"/>
      <c r="I653" s="206"/>
      <c r="J653" s="206"/>
      <c r="K653" s="206"/>
      <c r="L653" s="206"/>
      <c r="M653" s="206"/>
      <c r="N653" s="206"/>
      <c r="O653" s="206"/>
      <c r="P653" s="206"/>
      <c r="Q653" s="206"/>
      <c r="R653" s="206"/>
      <c r="S653" s="206"/>
      <c r="T653" s="206"/>
    </row>
    <row r="654" spans="1:20">
      <c r="A654" s="366">
        <v>650</v>
      </c>
      <c r="B654" s="366"/>
      <c r="C654" s="105"/>
      <c r="D654" s="366"/>
      <c r="E654" s="277"/>
      <c r="F654" s="366"/>
      <c r="G654" s="366"/>
      <c r="H654" s="366"/>
      <c r="I654" s="206"/>
      <c r="J654" s="206"/>
      <c r="K654" s="206"/>
      <c r="L654" s="206"/>
      <c r="M654" s="206"/>
      <c r="N654" s="206"/>
      <c r="O654" s="206"/>
      <c r="P654" s="206"/>
      <c r="Q654" s="206"/>
      <c r="R654" s="206"/>
      <c r="S654" s="206"/>
      <c r="T654" s="206"/>
    </row>
    <row r="655" spans="1:20">
      <c r="A655" s="366">
        <v>651</v>
      </c>
      <c r="B655" s="366"/>
      <c r="C655" s="105"/>
      <c r="D655" s="366"/>
      <c r="E655" s="277"/>
      <c r="F655" s="366"/>
      <c r="G655" s="366"/>
      <c r="H655" s="366"/>
      <c r="I655" s="206"/>
      <c r="J655" s="206"/>
      <c r="K655" s="206"/>
      <c r="L655" s="206"/>
      <c r="M655" s="206"/>
      <c r="N655" s="206"/>
      <c r="O655" s="206"/>
      <c r="P655" s="206"/>
      <c r="Q655" s="206"/>
      <c r="R655" s="206"/>
      <c r="S655" s="206"/>
      <c r="T655" s="206"/>
    </row>
    <row r="656" spans="1:20">
      <c r="A656" s="366">
        <v>652</v>
      </c>
      <c r="B656" s="366"/>
      <c r="C656" s="105"/>
      <c r="D656" s="366"/>
      <c r="E656" s="277"/>
      <c r="F656" s="366"/>
      <c r="G656" s="366"/>
      <c r="H656" s="366"/>
      <c r="I656" s="206"/>
      <c r="J656" s="206"/>
      <c r="K656" s="206"/>
      <c r="L656" s="206"/>
      <c r="M656" s="206"/>
      <c r="N656" s="206"/>
      <c r="O656" s="206"/>
      <c r="P656" s="206"/>
      <c r="Q656" s="206"/>
      <c r="R656" s="206"/>
      <c r="S656" s="206"/>
      <c r="T656" s="206"/>
    </row>
    <row r="657" spans="1:20">
      <c r="A657" s="366">
        <v>653</v>
      </c>
      <c r="B657" s="366"/>
      <c r="C657" s="105"/>
      <c r="D657" s="366"/>
      <c r="E657" s="277"/>
      <c r="F657" s="366"/>
      <c r="G657" s="105"/>
      <c r="H657" s="366"/>
      <c r="I657" s="206"/>
      <c r="J657" s="206"/>
      <c r="K657" s="206"/>
      <c r="L657" s="206"/>
      <c r="M657" s="206"/>
      <c r="N657" s="206"/>
      <c r="O657" s="206"/>
      <c r="P657" s="206"/>
      <c r="Q657" s="206"/>
      <c r="R657" s="206"/>
      <c r="S657" s="206"/>
      <c r="T657" s="206"/>
    </row>
    <row r="658" spans="1:20">
      <c r="A658" s="366">
        <v>654</v>
      </c>
      <c r="B658" s="366"/>
      <c r="C658" s="105"/>
      <c r="D658" s="366"/>
      <c r="E658" s="277"/>
      <c r="F658" s="116"/>
      <c r="G658" s="105"/>
      <c r="H658" s="366"/>
      <c r="I658" s="206"/>
      <c r="J658" s="206"/>
      <c r="K658" s="206"/>
      <c r="L658" s="206"/>
      <c r="M658" s="206"/>
      <c r="N658" s="206"/>
      <c r="O658" s="206"/>
      <c r="P658" s="206"/>
      <c r="Q658" s="206"/>
      <c r="R658" s="206"/>
      <c r="S658" s="206"/>
      <c r="T658" s="206"/>
    </row>
    <row r="659" spans="1:20">
      <c r="A659" s="366">
        <v>655</v>
      </c>
      <c r="B659" s="366"/>
      <c r="C659" s="105"/>
      <c r="D659" s="366"/>
      <c r="E659" s="277"/>
      <c r="F659" s="105"/>
      <c r="G659" s="105"/>
      <c r="H659" s="366"/>
      <c r="I659" s="206"/>
      <c r="J659" s="206"/>
      <c r="K659" s="206"/>
      <c r="L659" s="206"/>
      <c r="M659" s="206"/>
      <c r="N659" s="206"/>
      <c r="O659" s="206"/>
      <c r="P659" s="206"/>
      <c r="Q659" s="206"/>
      <c r="R659" s="206"/>
      <c r="S659" s="206"/>
      <c r="T659" s="206"/>
    </row>
    <row r="660" spans="1:20">
      <c r="A660" s="366">
        <v>656</v>
      </c>
      <c r="B660" s="366"/>
      <c r="C660" s="105"/>
      <c r="D660" s="366"/>
      <c r="E660" s="277"/>
      <c r="F660" s="366"/>
      <c r="G660" s="105"/>
      <c r="H660" s="366"/>
      <c r="I660" s="206"/>
      <c r="J660" s="206"/>
      <c r="K660" s="206"/>
      <c r="L660" s="206"/>
      <c r="M660" s="206"/>
      <c r="N660" s="206"/>
      <c r="O660" s="206"/>
      <c r="P660" s="206"/>
      <c r="Q660" s="206"/>
      <c r="R660" s="206"/>
      <c r="S660" s="206"/>
      <c r="T660" s="206"/>
    </row>
    <row r="661" spans="1:20">
      <c r="A661" s="366">
        <v>657</v>
      </c>
      <c r="B661" s="366"/>
      <c r="C661" s="105"/>
      <c r="D661" s="366"/>
      <c r="E661" s="277"/>
      <c r="F661" s="366"/>
      <c r="G661" s="366"/>
      <c r="H661" s="366"/>
      <c r="I661" s="206"/>
      <c r="J661" s="206"/>
      <c r="K661" s="206"/>
      <c r="L661" s="206"/>
      <c r="M661" s="206"/>
      <c r="N661" s="206"/>
      <c r="O661" s="206"/>
      <c r="P661" s="206"/>
      <c r="Q661" s="206"/>
      <c r="R661" s="206"/>
      <c r="S661" s="206"/>
      <c r="T661" s="206"/>
    </row>
    <row r="662" spans="1:20">
      <c r="A662" s="366">
        <v>658</v>
      </c>
      <c r="B662" s="366"/>
      <c r="C662" s="105"/>
      <c r="D662" s="366"/>
      <c r="E662" s="277"/>
      <c r="F662" s="105"/>
      <c r="G662" s="105"/>
      <c r="H662" s="366"/>
      <c r="I662" s="206"/>
      <c r="J662" s="206"/>
      <c r="K662" s="206"/>
      <c r="L662" s="206"/>
      <c r="M662" s="206"/>
      <c r="N662" s="206"/>
      <c r="O662" s="206"/>
      <c r="P662" s="206"/>
      <c r="Q662" s="206"/>
      <c r="R662" s="206"/>
      <c r="S662" s="206"/>
      <c r="T662" s="206"/>
    </row>
    <row r="663" spans="1:20">
      <c r="A663" s="366">
        <v>659</v>
      </c>
      <c r="B663" s="366"/>
      <c r="C663" s="105"/>
      <c r="D663" s="366"/>
      <c r="E663" s="277"/>
      <c r="F663" s="366"/>
      <c r="G663" s="366"/>
      <c r="H663" s="366"/>
      <c r="I663" s="206"/>
      <c r="J663" s="206"/>
      <c r="K663" s="206"/>
      <c r="L663" s="206"/>
      <c r="M663" s="206"/>
      <c r="N663" s="206"/>
      <c r="O663" s="206"/>
      <c r="P663" s="206"/>
      <c r="Q663" s="206"/>
      <c r="R663" s="206"/>
      <c r="S663" s="206"/>
      <c r="T663" s="206"/>
    </row>
    <row r="664" spans="1:20">
      <c r="A664" s="366">
        <v>660</v>
      </c>
      <c r="B664" s="366"/>
      <c r="C664" s="105"/>
      <c r="D664" s="366"/>
      <c r="E664" s="277"/>
      <c r="F664" s="366"/>
      <c r="G664" s="366"/>
      <c r="H664" s="366"/>
      <c r="I664" s="206"/>
      <c r="J664" s="206"/>
      <c r="K664" s="206"/>
      <c r="L664" s="206"/>
      <c r="M664" s="206"/>
      <c r="N664" s="206"/>
      <c r="O664" s="206"/>
      <c r="P664" s="206"/>
      <c r="Q664" s="206"/>
      <c r="R664" s="206"/>
      <c r="S664" s="206"/>
      <c r="T664" s="206"/>
    </row>
    <row r="665" spans="1:20">
      <c r="A665" s="366">
        <v>661</v>
      </c>
      <c r="B665" s="366"/>
      <c r="C665" s="105"/>
      <c r="D665" s="366"/>
      <c r="E665" s="277"/>
      <c r="F665" s="105"/>
      <c r="G665" s="105"/>
      <c r="H665" s="366"/>
      <c r="I665" s="206"/>
      <c r="J665" s="206"/>
      <c r="K665" s="206"/>
      <c r="L665" s="206"/>
      <c r="M665" s="206"/>
      <c r="N665" s="206"/>
      <c r="O665" s="206"/>
      <c r="P665" s="206"/>
      <c r="Q665" s="206"/>
      <c r="R665" s="206"/>
      <c r="S665" s="206"/>
      <c r="T665" s="206"/>
    </row>
    <row r="666" spans="1:20">
      <c r="A666" s="366">
        <v>662</v>
      </c>
      <c r="B666" s="366"/>
      <c r="C666" s="105"/>
      <c r="D666" s="366"/>
      <c r="E666" s="277"/>
      <c r="F666" s="366"/>
      <c r="G666" s="366"/>
      <c r="H666" s="366"/>
      <c r="I666" s="206"/>
      <c r="J666" s="206"/>
      <c r="K666" s="206"/>
      <c r="L666" s="206"/>
      <c r="M666" s="206"/>
      <c r="N666" s="206"/>
      <c r="O666" s="206"/>
      <c r="P666" s="206"/>
      <c r="Q666" s="206"/>
      <c r="R666" s="206"/>
      <c r="S666" s="206"/>
      <c r="T666" s="206"/>
    </row>
    <row r="667" spans="1:20">
      <c r="A667" s="366">
        <v>663</v>
      </c>
      <c r="B667" s="366"/>
      <c r="C667" s="105"/>
      <c r="D667" s="366"/>
      <c r="E667" s="277"/>
      <c r="F667" s="366"/>
      <c r="G667" s="105"/>
      <c r="H667" s="366"/>
      <c r="I667" s="206"/>
      <c r="J667" s="206"/>
      <c r="K667" s="206"/>
      <c r="L667" s="206"/>
      <c r="M667" s="206"/>
      <c r="N667" s="206"/>
      <c r="O667" s="206"/>
      <c r="P667" s="206"/>
      <c r="Q667" s="206"/>
      <c r="R667" s="206"/>
      <c r="S667" s="206"/>
      <c r="T667" s="206"/>
    </row>
    <row r="668" spans="1:20">
      <c r="A668" s="366">
        <v>664</v>
      </c>
      <c r="B668" s="366"/>
      <c r="C668" s="105"/>
      <c r="D668" s="366"/>
      <c r="E668" s="277"/>
      <c r="F668" s="366"/>
      <c r="G668" s="366"/>
      <c r="H668" s="366"/>
      <c r="I668" s="206"/>
      <c r="J668" s="206"/>
      <c r="K668" s="206"/>
      <c r="L668" s="206"/>
      <c r="M668" s="206"/>
      <c r="N668" s="206"/>
      <c r="O668" s="206"/>
      <c r="P668" s="206"/>
      <c r="Q668" s="206"/>
      <c r="R668" s="206"/>
      <c r="S668" s="206"/>
      <c r="T668" s="206"/>
    </row>
    <row r="669" spans="1:20">
      <c r="A669" s="366">
        <v>665</v>
      </c>
      <c r="B669" s="366"/>
      <c r="C669" s="105"/>
      <c r="D669" s="366"/>
      <c r="E669" s="277"/>
      <c r="F669" s="366"/>
      <c r="G669" s="366"/>
      <c r="H669" s="366"/>
      <c r="I669" s="206"/>
      <c r="J669" s="206"/>
      <c r="K669" s="206"/>
      <c r="L669" s="206"/>
      <c r="M669" s="206"/>
      <c r="N669" s="206"/>
      <c r="O669" s="206"/>
      <c r="P669" s="206"/>
      <c r="Q669" s="206"/>
      <c r="R669" s="206"/>
      <c r="S669" s="206"/>
      <c r="T669" s="206"/>
    </row>
    <row r="670" spans="1:20">
      <c r="A670" s="366">
        <v>666</v>
      </c>
      <c r="B670" s="366"/>
      <c r="C670" s="105"/>
      <c r="D670" s="366"/>
      <c r="E670" s="277"/>
      <c r="F670" s="366"/>
      <c r="G670" s="366"/>
      <c r="H670" s="366"/>
      <c r="I670" s="206"/>
      <c r="J670" s="206"/>
      <c r="K670" s="206"/>
      <c r="L670" s="206"/>
      <c r="M670" s="206"/>
      <c r="N670" s="206"/>
      <c r="O670" s="206"/>
      <c r="P670" s="206"/>
      <c r="Q670" s="206"/>
      <c r="R670" s="206"/>
      <c r="S670" s="206"/>
      <c r="T670" s="206"/>
    </row>
    <row r="671" spans="1:20">
      <c r="A671" s="366">
        <v>667</v>
      </c>
      <c r="B671" s="366"/>
      <c r="C671" s="105"/>
      <c r="D671" s="366"/>
      <c r="E671" s="277"/>
      <c r="F671" s="366"/>
      <c r="G671" s="105"/>
      <c r="H671" s="366"/>
      <c r="I671" s="206"/>
      <c r="J671" s="206"/>
      <c r="K671" s="206"/>
      <c r="L671" s="206"/>
      <c r="M671" s="206"/>
      <c r="N671" s="206"/>
      <c r="O671" s="206"/>
      <c r="P671" s="206"/>
      <c r="Q671" s="206"/>
      <c r="R671" s="206"/>
      <c r="S671" s="206"/>
      <c r="T671" s="206"/>
    </row>
    <row r="672" spans="1:20">
      <c r="A672" s="366">
        <v>668</v>
      </c>
      <c r="B672" s="366"/>
      <c r="C672" s="105"/>
      <c r="D672" s="366"/>
      <c r="E672" s="277"/>
      <c r="F672" s="366"/>
      <c r="G672" s="366"/>
      <c r="H672" s="366"/>
      <c r="I672" s="206"/>
      <c r="J672" s="206"/>
      <c r="K672" s="206"/>
      <c r="L672" s="206"/>
      <c r="M672" s="206"/>
      <c r="N672" s="206"/>
      <c r="O672" s="206"/>
      <c r="P672" s="206"/>
      <c r="Q672" s="206"/>
      <c r="R672" s="206"/>
      <c r="S672" s="206"/>
      <c r="T672" s="206"/>
    </row>
    <row r="673" spans="1:20">
      <c r="A673" s="366">
        <v>669</v>
      </c>
      <c r="B673" s="366"/>
      <c r="C673" s="105"/>
      <c r="D673" s="366"/>
      <c r="E673" s="277"/>
      <c r="F673" s="366"/>
      <c r="G673" s="105"/>
      <c r="H673" s="366"/>
      <c r="I673" s="206"/>
      <c r="J673" s="206"/>
      <c r="K673" s="206"/>
      <c r="L673" s="206"/>
      <c r="M673" s="206"/>
      <c r="N673" s="206"/>
      <c r="O673" s="206"/>
      <c r="P673" s="206"/>
      <c r="Q673" s="206"/>
      <c r="R673" s="206"/>
      <c r="S673" s="206"/>
      <c r="T673" s="206"/>
    </row>
    <row r="674" spans="1:20">
      <c r="A674" s="366">
        <v>670</v>
      </c>
      <c r="B674" s="366"/>
      <c r="C674" s="105"/>
      <c r="D674" s="366"/>
      <c r="E674" s="277"/>
      <c r="F674" s="366"/>
      <c r="G674" s="366"/>
      <c r="H674" s="366"/>
      <c r="I674" s="206"/>
      <c r="J674" s="206"/>
      <c r="K674" s="206"/>
      <c r="L674" s="206"/>
      <c r="M674" s="206"/>
      <c r="N674" s="206"/>
      <c r="O674" s="206"/>
      <c r="P674" s="206"/>
      <c r="Q674" s="206"/>
      <c r="R674" s="206"/>
      <c r="S674" s="206"/>
      <c r="T674" s="206"/>
    </row>
    <row r="675" spans="1:20">
      <c r="A675" s="366">
        <v>671</v>
      </c>
      <c r="B675" s="366"/>
      <c r="C675" s="105"/>
      <c r="D675" s="366"/>
      <c r="E675" s="277"/>
      <c r="F675" s="366"/>
      <c r="G675" s="366"/>
      <c r="H675" s="366"/>
      <c r="I675" s="206"/>
      <c r="J675" s="206"/>
      <c r="K675" s="206"/>
      <c r="L675" s="206"/>
      <c r="M675" s="206"/>
      <c r="N675" s="206"/>
      <c r="O675" s="206"/>
      <c r="P675" s="206"/>
      <c r="Q675" s="206"/>
      <c r="R675" s="206"/>
      <c r="S675" s="206"/>
      <c r="T675" s="206"/>
    </row>
    <row r="676" spans="1:20">
      <c r="A676" s="366">
        <v>672</v>
      </c>
      <c r="B676" s="366"/>
      <c r="C676" s="105"/>
      <c r="D676" s="366"/>
      <c r="E676" s="277"/>
      <c r="F676" s="105"/>
      <c r="G676" s="366"/>
      <c r="H676" s="366"/>
      <c r="I676" s="206"/>
      <c r="J676" s="206"/>
      <c r="K676" s="206"/>
      <c r="L676" s="206"/>
      <c r="M676" s="206"/>
      <c r="N676" s="206"/>
      <c r="O676" s="206"/>
      <c r="P676" s="206"/>
      <c r="Q676" s="206"/>
      <c r="R676" s="206"/>
      <c r="S676" s="206"/>
      <c r="T676" s="206"/>
    </row>
    <row r="677" spans="1:20">
      <c r="A677" s="366">
        <v>673</v>
      </c>
      <c r="B677" s="366"/>
      <c r="C677" s="105"/>
      <c r="D677" s="366"/>
      <c r="E677" s="277"/>
      <c r="F677" s="105"/>
      <c r="G677" s="366"/>
      <c r="H677" s="366"/>
      <c r="I677" s="206"/>
      <c r="J677" s="206"/>
      <c r="K677" s="206"/>
      <c r="L677" s="206"/>
      <c r="M677" s="206"/>
      <c r="N677" s="206"/>
      <c r="O677" s="206"/>
      <c r="P677" s="206"/>
      <c r="Q677" s="206"/>
      <c r="R677" s="206"/>
      <c r="S677" s="206"/>
      <c r="T677" s="206"/>
    </row>
    <row r="678" spans="1:20">
      <c r="A678" s="366">
        <v>674</v>
      </c>
      <c r="B678" s="366"/>
      <c r="C678" s="105"/>
      <c r="D678" s="366"/>
      <c r="E678" s="277"/>
      <c r="F678" s="105"/>
      <c r="G678" s="105"/>
      <c r="H678" s="366"/>
      <c r="I678" s="206"/>
      <c r="J678" s="206"/>
      <c r="K678" s="206"/>
      <c r="L678" s="206"/>
      <c r="M678" s="206"/>
      <c r="N678" s="206"/>
      <c r="O678" s="206"/>
      <c r="P678" s="206"/>
      <c r="Q678" s="206"/>
      <c r="R678" s="206"/>
      <c r="S678" s="206"/>
      <c r="T678" s="206"/>
    </row>
    <row r="679" spans="1:20">
      <c r="A679" s="366">
        <v>675</v>
      </c>
      <c r="B679" s="366"/>
      <c r="C679" s="105"/>
      <c r="D679" s="366"/>
      <c r="E679" s="277"/>
      <c r="F679" s="366"/>
      <c r="G679" s="366"/>
      <c r="H679" s="366"/>
      <c r="I679" s="206"/>
      <c r="J679" s="206"/>
      <c r="K679" s="206"/>
      <c r="L679" s="206"/>
      <c r="M679" s="206"/>
      <c r="N679" s="206"/>
      <c r="O679" s="206"/>
      <c r="P679" s="206"/>
      <c r="Q679" s="206"/>
      <c r="R679" s="206"/>
      <c r="S679" s="206"/>
      <c r="T679" s="206"/>
    </row>
    <row r="680" spans="1:20">
      <c r="A680" s="366">
        <v>676</v>
      </c>
      <c r="B680" s="366"/>
      <c r="C680" s="105"/>
      <c r="D680" s="366"/>
      <c r="E680" s="277"/>
      <c r="F680" s="105"/>
      <c r="G680" s="366"/>
      <c r="H680" s="366"/>
      <c r="I680" s="206"/>
      <c r="J680" s="206"/>
      <c r="K680" s="206"/>
      <c r="L680" s="206"/>
      <c r="M680" s="206"/>
      <c r="N680" s="206"/>
      <c r="O680" s="206"/>
      <c r="P680" s="206"/>
      <c r="Q680" s="206"/>
      <c r="R680" s="206"/>
      <c r="S680" s="206"/>
      <c r="T680" s="206"/>
    </row>
    <row r="681" spans="1:20">
      <c r="A681" s="366">
        <v>677</v>
      </c>
      <c r="B681" s="366"/>
      <c r="C681" s="105"/>
      <c r="D681" s="366"/>
      <c r="E681" s="277"/>
      <c r="F681" s="366"/>
      <c r="G681" s="105"/>
      <c r="H681" s="366"/>
      <c r="I681" s="206"/>
      <c r="J681" s="206"/>
      <c r="K681" s="206"/>
      <c r="L681" s="206"/>
      <c r="M681" s="206"/>
      <c r="N681" s="206"/>
      <c r="O681" s="206"/>
      <c r="P681" s="206"/>
      <c r="Q681" s="206"/>
      <c r="R681" s="206"/>
      <c r="S681" s="206"/>
      <c r="T681" s="206"/>
    </row>
    <row r="682" spans="1:20">
      <c r="A682" s="366">
        <v>678</v>
      </c>
      <c r="B682" s="366"/>
      <c r="C682" s="105"/>
      <c r="D682" s="366"/>
      <c r="E682" s="277"/>
      <c r="F682" s="105"/>
      <c r="G682" s="105"/>
      <c r="H682" s="366"/>
      <c r="I682" s="206"/>
      <c r="J682" s="206"/>
      <c r="K682" s="206"/>
      <c r="L682" s="206"/>
      <c r="M682" s="206"/>
      <c r="N682" s="206"/>
      <c r="O682" s="206"/>
      <c r="P682" s="206"/>
      <c r="Q682" s="206"/>
      <c r="R682" s="206"/>
      <c r="S682" s="206"/>
      <c r="T682" s="206"/>
    </row>
    <row r="683" spans="1:20">
      <c r="A683" s="366">
        <v>679</v>
      </c>
      <c r="B683" s="366"/>
      <c r="C683" s="105"/>
      <c r="D683" s="366"/>
      <c r="E683" s="277"/>
      <c r="F683" s="366"/>
      <c r="G683" s="105"/>
      <c r="H683" s="366"/>
      <c r="I683" s="206"/>
      <c r="J683" s="206"/>
      <c r="K683" s="206"/>
      <c r="L683" s="206"/>
      <c r="M683" s="206"/>
      <c r="N683" s="206"/>
      <c r="O683" s="206"/>
      <c r="P683" s="206"/>
      <c r="Q683" s="206"/>
      <c r="R683" s="206"/>
      <c r="S683" s="206"/>
      <c r="T683" s="206"/>
    </row>
    <row r="684" spans="1:20" ht="12.75" customHeight="1">
      <c r="A684" s="366">
        <v>680</v>
      </c>
      <c r="B684" s="366"/>
      <c r="C684" s="105"/>
      <c r="D684" s="366"/>
      <c r="E684" s="277"/>
      <c r="F684" s="105"/>
      <c r="G684" s="105"/>
      <c r="H684" s="366"/>
      <c r="I684" s="206"/>
      <c r="J684" s="206"/>
      <c r="K684" s="206"/>
      <c r="L684" s="206"/>
      <c r="M684" s="206"/>
      <c r="N684" s="206"/>
      <c r="O684" s="206"/>
      <c r="P684" s="206"/>
      <c r="Q684" s="206"/>
      <c r="R684" s="206"/>
      <c r="S684" s="206"/>
      <c r="T684" s="206"/>
    </row>
    <row r="685" spans="1:20" ht="12.75" customHeight="1">
      <c r="A685" s="366">
        <v>681</v>
      </c>
      <c r="B685" s="366"/>
      <c r="C685" s="105"/>
      <c r="D685" s="366"/>
      <c r="E685" s="277"/>
      <c r="F685" s="87"/>
      <c r="G685" s="105"/>
      <c r="H685" s="366"/>
      <c r="I685" s="206"/>
      <c r="J685" s="206"/>
      <c r="K685" s="206"/>
      <c r="L685" s="206"/>
      <c r="M685" s="206"/>
      <c r="N685" s="206"/>
      <c r="O685" s="206"/>
      <c r="P685" s="206"/>
      <c r="Q685" s="206"/>
      <c r="R685" s="206"/>
      <c r="S685" s="206"/>
      <c r="T685" s="206"/>
    </row>
    <row r="686" spans="1:20" ht="12.75" customHeight="1">
      <c r="A686" s="366">
        <v>682</v>
      </c>
      <c r="B686" s="366"/>
      <c r="C686" s="105"/>
      <c r="D686" s="366"/>
      <c r="E686" s="277"/>
      <c r="F686" s="87"/>
      <c r="G686" s="105"/>
      <c r="H686" s="366"/>
      <c r="I686" s="206"/>
      <c r="J686" s="206"/>
      <c r="K686" s="206"/>
      <c r="L686" s="206"/>
      <c r="M686" s="206"/>
      <c r="N686" s="206"/>
      <c r="O686" s="206"/>
      <c r="P686" s="206"/>
      <c r="Q686" s="206"/>
      <c r="R686" s="206"/>
      <c r="S686" s="206"/>
      <c r="T686" s="206"/>
    </row>
    <row r="687" spans="1:20">
      <c r="A687" s="366">
        <v>683</v>
      </c>
      <c r="B687" s="366"/>
      <c r="C687" s="105"/>
      <c r="D687" s="366"/>
      <c r="E687" s="277"/>
      <c r="F687" s="105"/>
      <c r="G687" s="105"/>
      <c r="H687" s="366"/>
      <c r="I687" s="206"/>
      <c r="J687" s="206"/>
      <c r="K687" s="206"/>
      <c r="L687" s="206"/>
      <c r="M687" s="206"/>
      <c r="N687" s="206"/>
      <c r="O687" s="206"/>
      <c r="P687" s="206"/>
      <c r="Q687" s="206"/>
      <c r="R687" s="206"/>
      <c r="S687" s="206"/>
      <c r="T687" s="206"/>
    </row>
    <row r="688" spans="1:20">
      <c r="A688" s="366">
        <v>684</v>
      </c>
      <c r="B688" s="366"/>
      <c r="C688" s="105"/>
      <c r="D688" s="366"/>
      <c r="E688" s="277"/>
      <c r="F688" s="105"/>
      <c r="G688" s="105"/>
      <c r="H688" s="366"/>
      <c r="I688" s="206"/>
      <c r="J688" s="206"/>
      <c r="K688" s="206"/>
      <c r="L688" s="206"/>
      <c r="M688" s="206"/>
      <c r="N688" s="206"/>
      <c r="O688" s="206"/>
      <c r="P688" s="206"/>
      <c r="Q688" s="206"/>
      <c r="R688" s="206"/>
      <c r="S688" s="206"/>
      <c r="T688" s="206"/>
    </row>
    <row r="689" spans="1:20">
      <c r="A689" s="366">
        <v>685</v>
      </c>
      <c r="B689" s="366"/>
      <c r="C689" s="105"/>
      <c r="D689" s="366"/>
      <c r="E689" s="277"/>
      <c r="F689" s="87"/>
      <c r="G689" s="105"/>
      <c r="H689" s="366"/>
      <c r="I689" s="206"/>
      <c r="J689" s="206"/>
      <c r="K689" s="206"/>
      <c r="L689" s="206"/>
      <c r="M689" s="206"/>
      <c r="N689" s="206"/>
      <c r="O689" s="206"/>
      <c r="P689" s="206"/>
      <c r="Q689" s="206"/>
      <c r="R689" s="206"/>
      <c r="S689" s="206"/>
      <c r="T689" s="206"/>
    </row>
    <row r="690" spans="1:20">
      <c r="A690" s="366">
        <v>686</v>
      </c>
      <c r="B690" s="366"/>
      <c r="C690" s="105"/>
      <c r="D690" s="366"/>
      <c r="E690" s="277"/>
      <c r="F690" s="105"/>
      <c r="G690" s="105"/>
      <c r="H690" s="366"/>
      <c r="I690" s="206"/>
      <c r="J690" s="206"/>
      <c r="K690" s="206"/>
      <c r="L690" s="206"/>
      <c r="M690" s="206"/>
      <c r="N690" s="206"/>
      <c r="O690" s="206"/>
      <c r="P690" s="206"/>
      <c r="Q690" s="206"/>
      <c r="R690" s="206"/>
      <c r="S690" s="206"/>
      <c r="T690" s="206"/>
    </row>
    <row r="691" spans="1:20">
      <c r="A691" s="366">
        <v>687</v>
      </c>
      <c r="B691" s="366"/>
      <c r="C691" s="105"/>
      <c r="D691" s="366"/>
      <c r="E691" s="277"/>
      <c r="F691" s="105"/>
      <c r="G691" s="105"/>
      <c r="H691" s="366"/>
      <c r="I691" s="206"/>
      <c r="J691" s="206"/>
      <c r="K691" s="206"/>
      <c r="L691" s="206"/>
      <c r="M691" s="206"/>
      <c r="N691" s="206"/>
      <c r="O691" s="206"/>
      <c r="P691" s="206"/>
      <c r="Q691" s="206"/>
      <c r="R691" s="206"/>
      <c r="S691" s="206"/>
      <c r="T691" s="206"/>
    </row>
    <row r="692" spans="1:20">
      <c r="A692" s="366">
        <v>688</v>
      </c>
      <c r="B692" s="366"/>
      <c r="C692" s="105"/>
      <c r="D692" s="366"/>
      <c r="E692" s="277"/>
      <c r="F692" s="105"/>
      <c r="G692" s="105"/>
      <c r="H692" s="366"/>
      <c r="I692" s="206"/>
      <c r="J692" s="206"/>
      <c r="K692" s="206"/>
      <c r="L692" s="206"/>
      <c r="M692" s="206"/>
      <c r="N692" s="206"/>
      <c r="O692" s="206"/>
      <c r="P692" s="206"/>
      <c r="Q692" s="206"/>
      <c r="R692" s="206"/>
      <c r="S692" s="206"/>
      <c r="T692" s="206"/>
    </row>
    <row r="693" spans="1:20">
      <c r="A693" s="366">
        <v>689</v>
      </c>
      <c r="B693" s="366"/>
      <c r="C693" s="105"/>
      <c r="D693" s="366"/>
      <c r="E693" s="277"/>
      <c r="F693" s="105"/>
      <c r="G693" s="105"/>
      <c r="H693" s="366"/>
      <c r="I693" s="206"/>
      <c r="J693" s="206"/>
      <c r="K693" s="206"/>
      <c r="L693" s="206"/>
      <c r="M693" s="206"/>
      <c r="N693" s="206"/>
      <c r="O693" s="206"/>
      <c r="P693" s="206"/>
      <c r="Q693" s="206"/>
      <c r="R693" s="206"/>
      <c r="S693" s="206"/>
      <c r="T693" s="206"/>
    </row>
    <row r="694" spans="1:20">
      <c r="A694" s="366">
        <v>690</v>
      </c>
      <c r="B694" s="366"/>
      <c r="C694" s="105"/>
      <c r="D694" s="366"/>
      <c r="E694" s="277"/>
      <c r="F694" s="105"/>
      <c r="G694" s="105"/>
      <c r="H694" s="366"/>
      <c r="I694" s="206"/>
      <c r="J694" s="206"/>
      <c r="K694" s="206"/>
      <c r="L694" s="206"/>
      <c r="M694" s="206"/>
      <c r="N694" s="206"/>
      <c r="O694" s="206"/>
      <c r="P694" s="206"/>
      <c r="Q694" s="206"/>
      <c r="R694" s="206"/>
      <c r="S694" s="206"/>
      <c r="T694" s="206"/>
    </row>
    <row r="695" spans="1:20">
      <c r="A695" s="366">
        <v>691</v>
      </c>
      <c r="B695" s="366"/>
      <c r="C695" s="105"/>
      <c r="D695" s="366"/>
      <c r="E695" s="277"/>
      <c r="F695" s="105"/>
      <c r="G695" s="105"/>
      <c r="H695" s="366"/>
      <c r="I695" s="206"/>
      <c r="J695" s="206"/>
      <c r="K695" s="206"/>
      <c r="L695" s="206"/>
      <c r="M695" s="206"/>
      <c r="N695" s="206"/>
      <c r="O695" s="206"/>
      <c r="P695" s="206"/>
      <c r="Q695" s="206"/>
      <c r="R695" s="206"/>
      <c r="S695" s="206"/>
      <c r="T695" s="206"/>
    </row>
    <row r="696" spans="1:20">
      <c r="A696" s="366">
        <v>692</v>
      </c>
      <c r="B696" s="366"/>
      <c r="C696" s="105"/>
      <c r="D696" s="366"/>
      <c r="E696" s="277"/>
      <c r="F696" s="105"/>
      <c r="G696" s="105"/>
      <c r="H696" s="366"/>
      <c r="I696" s="206"/>
      <c r="J696" s="206"/>
      <c r="K696" s="206"/>
      <c r="L696" s="206"/>
      <c r="M696" s="206"/>
      <c r="N696" s="206"/>
      <c r="O696" s="206"/>
      <c r="P696" s="206"/>
      <c r="Q696" s="206"/>
      <c r="R696" s="206"/>
      <c r="S696" s="206"/>
      <c r="T696" s="206"/>
    </row>
    <row r="697" spans="1:20">
      <c r="A697" s="366">
        <v>693</v>
      </c>
      <c r="B697" s="366"/>
      <c r="C697" s="105"/>
      <c r="D697" s="366"/>
      <c r="E697" s="277"/>
      <c r="F697" s="105"/>
      <c r="G697" s="105"/>
      <c r="H697" s="366"/>
      <c r="I697" s="206"/>
      <c r="J697" s="206"/>
      <c r="K697" s="206"/>
      <c r="L697" s="206"/>
      <c r="M697" s="206"/>
      <c r="N697" s="206"/>
      <c r="O697" s="206"/>
      <c r="P697" s="206"/>
      <c r="Q697" s="206"/>
      <c r="R697" s="206"/>
      <c r="S697" s="206"/>
      <c r="T697" s="206"/>
    </row>
    <row r="698" spans="1:20">
      <c r="A698" s="366">
        <v>694</v>
      </c>
      <c r="B698" s="366"/>
      <c r="C698" s="105"/>
      <c r="D698" s="366"/>
      <c r="E698" s="277"/>
      <c r="F698" s="105"/>
      <c r="G698" s="105"/>
      <c r="H698" s="366"/>
      <c r="I698" s="206"/>
      <c r="J698" s="206"/>
      <c r="K698" s="206"/>
      <c r="L698" s="206"/>
      <c r="M698" s="206"/>
      <c r="N698" s="206"/>
      <c r="O698" s="206"/>
      <c r="P698" s="206"/>
      <c r="Q698" s="206"/>
      <c r="R698" s="206"/>
      <c r="S698" s="206"/>
      <c r="T698" s="206"/>
    </row>
    <row r="699" spans="1:20">
      <c r="A699" s="366">
        <v>695</v>
      </c>
      <c r="B699" s="366"/>
      <c r="C699" s="105"/>
      <c r="D699" s="366"/>
      <c r="E699" s="277"/>
      <c r="F699" s="105"/>
      <c r="G699" s="366"/>
      <c r="H699" s="366"/>
      <c r="I699" s="206"/>
      <c r="J699" s="206"/>
      <c r="K699" s="206"/>
      <c r="L699" s="206"/>
      <c r="M699" s="206"/>
      <c r="N699" s="206"/>
      <c r="O699" s="206"/>
      <c r="P699" s="206"/>
      <c r="Q699" s="206"/>
      <c r="R699" s="206"/>
      <c r="S699" s="206"/>
      <c r="T699" s="206"/>
    </row>
    <row r="700" spans="1:20">
      <c r="A700" s="366">
        <v>696</v>
      </c>
      <c r="B700" s="366"/>
      <c r="C700" s="105"/>
      <c r="D700" s="366"/>
      <c r="E700" s="277"/>
      <c r="F700" s="105"/>
      <c r="G700" s="105"/>
      <c r="H700" s="366"/>
      <c r="I700" s="206"/>
      <c r="J700" s="206"/>
      <c r="K700" s="206"/>
      <c r="L700" s="206"/>
      <c r="M700" s="206"/>
      <c r="N700" s="206"/>
      <c r="O700" s="206"/>
      <c r="P700" s="206"/>
      <c r="Q700" s="206"/>
      <c r="R700" s="206"/>
      <c r="S700" s="206"/>
      <c r="T700" s="206"/>
    </row>
    <row r="701" spans="1:20">
      <c r="A701" s="366">
        <v>697</v>
      </c>
      <c r="B701" s="366"/>
      <c r="C701" s="105"/>
      <c r="D701" s="366"/>
      <c r="E701" s="277"/>
      <c r="F701" s="105"/>
      <c r="G701" s="366"/>
      <c r="H701" s="366"/>
      <c r="I701" s="206"/>
      <c r="J701" s="206"/>
      <c r="K701" s="206"/>
      <c r="L701" s="206"/>
      <c r="M701" s="206"/>
      <c r="N701" s="206"/>
      <c r="O701" s="206"/>
      <c r="P701" s="206"/>
      <c r="Q701" s="206"/>
      <c r="R701" s="206"/>
      <c r="S701" s="206"/>
      <c r="T701" s="206"/>
    </row>
    <row r="702" spans="1:20">
      <c r="A702" s="366">
        <v>698</v>
      </c>
      <c r="B702" s="366"/>
      <c r="C702" s="105"/>
      <c r="D702" s="366"/>
      <c r="E702" s="277"/>
      <c r="F702" s="105"/>
      <c r="G702" s="366"/>
      <c r="H702" s="366"/>
      <c r="I702" s="206"/>
      <c r="J702" s="206"/>
      <c r="K702" s="206"/>
      <c r="L702" s="206"/>
      <c r="M702" s="206"/>
      <c r="N702" s="206"/>
      <c r="O702" s="206"/>
      <c r="P702" s="206"/>
      <c r="Q702" s="206"/>
      <c r="R702" s="206"/>
      <c r="S702" s="206"/>
      <c r="T702" s="206"/>
    </row>
    <row r="703" spans="1:20">
      <c r="A703" s="366">
        <v>699</v>
      </c>
      <c r="B703" s="366"/>
      <c r="C703" s="105"/>
      <c r="D703" s="366"/>
      <c r="E703" s="277"/>
      <c r="F703" s="105"/>
      <c r="G703" s="366"/>
      <c r="H703" s="366"/>
      <c r="I703" s="206"/>
      <c r="J703" s="206"/>
      <c r="K703" s="206"/>
      <c r="L703" s="206"/>
      <c r="M703" s="206"/>
      <c r="N703" s="206"/>
      <c r="O703" s="206"/>
      <c r="P703" s="206"/>
      <c r="Q703" s="206"/>
      <c r="R703" s="206"/>
      <c r="S703" s="206"/>
      <c r="T703" s="206"/>
    </row>
    <row r="704" spans="1:20">
      <c r="A704" s="366">
        <v>700</v>
      </c>
      <c r="B704" s="366"/>
      <c r="C704" s="105"/>
      <c r="D704" s="366"/>
      <c r="E704" s="277"/>
      <c r="F704" s="105"/>
      <c r="G704" s="105"/>
      <c r="H704" s="366"/>
      <c r="I704" s="206"/>
      <c r="J704" s="206"/>
      <c r="K704" s="206"/>
      <c r="L704" s="206"/>
      <c r="M704" s="206"/>
      <c r="N704" s="206"/>
      <c r="O704" s="206"/>
      <c r="P704" s="206"/>
      <c r="Q704" s="206"/>
      <c r="R704" s="206"/>
      <c r="S704" s="206"/>
      <c r="T704" s="206"/>
    </row>
    <row r="705" spans="1:20">
      <c r="A705" s="366">
        <v>701</v>
      </c>
      <c r="B705" s="366"/>
      <c r="C705" s="105"/>
      <c r="D705" s="366"/>
      <c r="E705" s="277"/>
      <c r="F705" s="105"/>
      <c r="G705" s="366"/>
      <c r="H705" s="366"/>
      <c r="I705" s="206"/>
      <c r="J705" s="206"/>
      <c r="K705" s="206"/>
      <c r="L705" s="206"/>
      <c r="M705" s="206"/>
      <c r="N705" s="206"/>
      <c r="O705" s="206"/>
      <c r="P705" s="206"/>
      <c r="Q705" s="206"/>
      <c r="R705" s="206"/>
      <c r="S705" s="206"/>
      <c r="T705" s="206"/>
    </row>
    <row r="706" spans="1:20">
      <c r="A706" s="366">
        <v>702</v>
      </c>
      <c r="B706" s="366"/>
      <c r="C706" s="105"/>
      <c r="D706" s="366"/>
      <c r="E706" s="277"/>
      <c r="F706" s="105"/>
      <c r="G706" s="366"/>
      <c r="H706" s="366"/>
      <c r="I706" s="206"/>
      <c r="J706" s="206"/>
      <c r="K706" s="206"/>
      <c r="L706" s="206"/>
      <c r="M706" s="206"/>
      <c r="N706" s="206"/>
      <c r="O706" s="206"/>
      <c r="P706" s="206"/>
      <c r="Q706" s="206"/>
      <c r="R706" s="206"/>
      <c r="S706" s="206"/>
      <c r="T706" s="206"/>
    </row>
    <row r="707" spans="1:20">
      <c r="A707" s="366">
        <v>703</v>
      </c>
      <c r="B707" s="366"/>
      <c r="C707" s="105"/>
      <c r="D707" s="366"/>
      <c r="E707" s="277"/>
      <c r="F707" s="105"/>
      <c r="G707" s="105"/>
      <c r="H707" s="366"/>
      <c r="I707" s="206"/>
      <c r="J707" s="206"/>
      <c r="K707" s="206"/>
      <c r="L707" s="206"/>
      <c r="M707" s="206"/>
      <c r="N707" s="206"/>
      <c r="O707" s="206"/>
      <c r="P707" s="206"/>
      <c r="Q707" s="206"/>
      <c r="R707" s="206"/>
      <c r="S707" s="206"/>
      <c r="T707" s="206"/>
    </row>
    <row r="708" spans="1:20">
      <c r="A708" s="366">
        <v>704</v>
      </c>
      <c r="B708" s="366"/>
      <c r="C708" s="105"/>
      <c r="D708" s="366"/>
      <c r="E708" s="277"/>
      <c r="F708" s="116"/>
      <c r="G708" s="105"/>
      <c r="H708" s="366"/>
      <c r="I708" s="206"/>
      <c r="J708" s="206"/>
      <c r="K708" s="206"/>
      <c r="L708" s="206"/>
      <c r="M708" s="206"/>
      <c r="N708" s="206"/>
      <c r="O708" s="206"/>
      <c r="P708" s="206"/>
      <c r="Q708" s="206"/>
      <c r="R708" s="206"/>
      <c r="S708" s="206"/>
      <c r="T708" s="206"/>
    </row>
    <row r="709" spans="1:20">
      <c r="A709" s="366">
        <v>705</v>
      </c>
      <c r="B709" s="366"/>
      <c r="C709" s="105"/>
      <c r="D709" s="366"/>
      <c r="E709" s="277"/>
      <c r="F709" s="105"/>
      <c r="G709" s="105"/>
      <c r="H709" s="366"/>
      <c r="I709" s="206"/>
      <c r="J709" s="206"/>
      <c r="K709" s="206"/>
      <c r="L709" s="206"/>
      <c r="M709" s="206"/>
      <c r="N709" s="206"/>
      <c r="O709" s="206"/>
      <c r="P709" s="206"/>
      <c r="Q709" s="206"/>
      <c r="R709" s="206"/>
      <c r="S709" s="206"/>
      <c r="T709" s="206"/>
    </row>
    <row r="710" spans="1:20">
      <c r="A710" s="366">
        <v>706</v>
      </c>
      <c r="B710" s="366"/>
      <c r="C710" s="105"/>
      <c r="D710" s="366"/>
      <c r="E710" s="277"/>
      <c r="F710" s="105"/>
      <c r="G710" s="105"/>
      <c r="H710" s="366"/>
      <c r="I710" s="206"/>
      <c r="J710" s="206"/>
      <c r="K710" s="206"/>
      <c r="L710" s="206"/>
      <c r="M710" s="206"/>
      <c r="N710" s="206"/>
      <c r="O710" s="206"/>
      <c r="P710" s="206"/>
      <c r="Q710" s="206"/>
      <c r="R710" s="206"/>
      <c r="S710" s="206"/>
      <c r="T710" s="206"/>
    </row>
    <row r="711" spans="1:20">
      <c r="A711" s="366">
        <v>707</v>
      </c>
      <c r="B711" s="366"/>
      <c r="C711" s="105"/>
      <c r="D711" s="366"/>
      <c r="E711" s="277"/>
      <c r="F711" s="105"/>
      <c r="G711" s="366"/>
      <c r="H711" s="366"/>
      <c r="I711" s="206"/>
      <c r="J711" s="206"/>
      <c r="K711" s="206"/>
      <c r="L711" s="206"/>
      <c r="M711" s="206"/>
      <c r="N711" s="206"/>
      <c r="O711" s="206"/>
      <c r="P711" s="206"/>
      <c r="Q711" s="206"/>
      <c r="R711" s="206"/>
      <c r="S711" s="206"/>
      <c r="T711" s="206"/>
    </row>
    <row r="712" spans="1:20">
      <c r="A712" s="366">
        <v>708</v>
      </c>
      <c r="B712" s="366"/>
      <c r="C712" s="105"/>
      <c r="D712" s="366"/>
      <c r="E712" s="277"/>
      <c r="F712" s="105"/>
      <c r="G712" s="366"/>
      <c r="H712" s="366"/>
      <c r="I712" s="206"/>
      <c r="J712" s="206"/>
      <c r="K712" s="206"/>
      <c r="L712" s="206"/>
      <c r="M712" s="206"/>
      <c r="N712" s="206"/>
      <c r="O712" s="206"/>
      <c r="P712" s="206"/>
      <c r="Q712" s="206"/>
      <c r="R712" s="206"/>
      <c r="S712" s="206"/>
      <c r="T712" s="206"/>
    </row>
    <row r="713" spans="1:20">
      <c r="A713" s="366">
        <v>709</v>
      </c>
      <c r="B713" s="366"/>
      <c r="C713" s="105"/>
      <c r="D713" s="366"/>
      <c r="E713" s="277"/>
      <c r="F713" s="87"/>
      <c r="G713" s="105"/>
      <c r="H713" s="366"/>
      <c r="I713" s="206"/>
      <c r="J713" s="206"/>
      <c r="K713" s="206"/>
      <c r="L713" s="206"/>
      <c r="M713" s="206"/>
      <c r="N713" s="206"/>
      <c r="O713" s="206"/>
      <c r="P713" s="206"/>
      <c r="Q713" s="206"/>
      <c r="R713" s="206"/>
      <c r="S713" s="206"/>
      <c r="T713" s="206"/>
    </row>
    <row r="714" spans="1:20">
      <c r="A714" s="366">
        <v>710</v>
      </c>
      <c r="B714" s="366"/>
      <c r="C714" s="105"/>
      <c r="D714" s="366"/>
      <c r="E714" s="277"/>
      <c r="F714" s="105"/>
      <c r="G714" s="105"/>
      <c r="H714" s="366"/>
      <c r="I714" s="206"/>
      <c r="J714" s="206"/>
      <c r="K714" s="206"/>
      <c r="L714" s="206"/>
      <c r="M714" s="206"/>
      <c r="N714" s="206"/>
      <c r="O714" s="206"/>
      <c r="P714" s="206"/>
      <c r="Q714" s="206"/>
      <c r="R714" s="206"/>
      <c r="S714" s="206"/>
      <c r="T714" s="206"/>
    </row>
    <row r="715" spans="1:20">
      <c r="A715" s="366">
        <v>711</v>
      </c>
      <c r="B715" s="366"/>
      <c r="C715" s="105"/>
      <c r="D715" s="366"/>
      <c r="E715" s="277"/>
      <c r="F715" s="105"/>
      <c r="G715" s="105"/>
      <c r="H715" s="366"/>
      <c r="I715" s="206"/>
      <c r="J715" s="206"/>
      <c r="K715" s="206"/>
      <c r="L715" s="206"/>
      <c r="M715" s="206"/>
      <c r="N715" s="206"/>
      <c r="O715" s="206"/>
      <c r="P715" s="206"/>
      <c r="Q715" s="206"/>
      <c r="R715" s="206"/>
      <c r="S715" s="206"/>
      <c r="T715" s="206"/>
    </row>
    <row r="716" spans="1:20">
      <c r="A716" s="366">
        <v>712</v>
      </c>
      <c r="B716" s="366"/>
      <c r="C716" s="105"/>
      <c r="D716" s="366"/>
      <c r="E716" s="277"/>
      <c r="F716" s="105"/>
      <c r="G716" s="105"/>
      <c r="H716" s="366"/>
      <c r="I716" s="206"/>
      <c r="J716" s="206"/>
      <c r="K716" s="206"/>
      <c r="L716" s="206"/>
      <c r="M716" s="206"/>
      <c r="N716" s="206"/>
      <c r="O716" s="206"/>
      <c r="P716" s="206"/>
      <c r="Q716" s="206"/>
      <c r="R716" s="206"/>
      <c r="S716" s="206"/>
      <c r="T716" s="206"/>
    </row>
    <row r="717" spans="1:20">
      <c r="A717" s="366">
        <v>713</v>
      </c>
      <c r="B717" s="366"/>
      <c r="C717" s="105"/>
      <c r="D717" s="366"/>
      <c r="E717" s="277"/>
      <c r="F717" s="105"/>
      <c r="G717" s="366"/>
      <c r="H717" s="366"/>
      <c r="I717" s="206"/>
      <c r="J717" s="206"/>
      <c r="K717" s="206"/>
      <c r="L717" s="206"/>
      <c r="M717" s="206"/>
      <c r="N717" s="206"/>
      <c r="O717" s="206"/>
      <c r="P717" s="206"/>
      <c r="Q717" s="206"/>
      <c r="R717" s="206"/>
      <c r="S717" s="206"/>
      <c r="T717" s="206"/>
    </row>
    <row r="718" spans="1:20">
      <c r="A718" s="366">
        <v>714</v>
      </c>
      <c r="B718" s="366"/>
      <c r="C718" s="105"/>
      <c r="D718" s="366"/>
      <c r="E718" s="277"/>
      <c r="F718" s="105"/>
      <c r="G718" s="366"/>
      <c r="H718" s="366"/>
      <c r="I718" s="206"/>
      <c r="J718" s="206"/>
      <c r="K718" s="206"/>
      <c r="L718" s="206"/>
      <c r="M718" s="206"/>
      <c r="N718" s="206"/>
      <c r="O718" s="206"/>
      <c r="P718" s="206"/>
      <c r="Q718" s="206"/>
      <c r="R718" s="206"/>
      <c r="S718" s="206"/>
      <c r="T718" s="206"/>
    </row>
    <row r="719" spans="1:20">
      <c r="A719" s="366">
        <v>715</v>
      </c>
      <c r="B719" s="366"/>
      <c r="C719" s="105"/>
      <c r="D719" s="366"/>
      <c r="E719" s="277"/>
      <c r="F719" s="105"/>
      <c r="G719" s="105"/>
      <c r="H719" s="366"/>
      <c r="I719" s="206"/>
      <c r="J719" s="206"/>
      <c r="K719" s="206"/>
      <c r="L719" s="206"/>
      <c r="M719" s="206"/>
      <c r="N719" s="206"/>
      <c r="O719" s="206"/>
      <c r="P719" s="206"/>
      <c r="Q719" s="206"/>
      <c r="R719" s="206"/>
      <c r="S719" s="206"/>
      <c r="T719" s="206"/>
    </row>
    <row r="720" spans="1:20">
      <c r="A720" s="366">
        <v>716</v>
      </c>
      <c r="B720" s="366"/>
      <c r="C720" s="105"/>
      <c r="D720" s="366"/>
      <c r="E720" s="277"/>
      <c r="F720" s="105"/>
      <c r="G720" s="105"/>
      <c r="H720" s="366"/>
      <c r="I720" s="206"/>
      <c r="J720" s="206"/>
      <c r="K720" s="206"/>
      <c r="L720" s="206"/>
      <c r="M720" s="206"/>
      <c r="N720" s="206"/>
      <c r="O720" s="206"/>
      <c r="P720" s="206"/>
      <c r="Q720" s="206"/>
      <c r="R720" s="206"/>
      <c r="S720" s="206"/>
      <c r="T720" s="206"/>
    </row>
    <row r="721" spans="1:20">
      <c r="A721" s="366">
        <v>717</v>
      </c>
      <c r="B721" s="366"/>
      <c r="C721" s="105"/>
      <c r="D721" s="366"/>
      <c r="E721" s="277"/>
      <c r="F721" s="105"/>
      <c r="G721" s="105"/>
      <c r="H721" s="366"/>
      <c r="I721" s="206"/>
      <c r="J721" s="206"/>
      <c r="K721" s="206"/>
      <c r="L721" s="206"/>
      <c r="M721" s="206"/>
      <c r="N721" s="206"/>
      <c r="O721" s="206"/>
      <c r="P721" s="206"/>
      <c r="Q721" s="206"/>
      <c r="R721" s="206"/>
      <c r="S721" s="206"/>
      <c r="T721" s="206"/>
    </row>
    <row r="722" spans="1:20">
      <c r="A722" s="366">
        <v>718</v>
      </c>
      <c r="B722" s="366"/>
      <c r="C722" s="105"/>
      <c r="D722" s="366"/>
      <c r="E722" s="277"/>
      <c r="F722" s="105"/>
      <c r="G722" s="366"/>
      <c r="H722" s="366"/>
      <c r="I722" s="206"/>
      <c r="J722" s="206"/>
      <c r="K722" s="206"/>
      <c r="L722" s="206"/>
      <c r="M722" s="206"/>
      <c r="N722" s="206"/>
      <c r="O722" s="206"/>
      <c r="P722" s="206"/>
      <c r="Q722" s="206"/>
      <c r="R722" s="206"/>
      <c r="S722" s="206"/>
      <c r="T722" s="206"/>
    </row>
    <row r="723" spans="1:20">
      <c r="A723" s="366">
        <v>719</v>
      </c>
      <c r="B723" s="366"/>
      <c r="C723" s="105"/>
      <c r="D723" s="366"/>
      <c r="E723" s="277"/>
      <c r="F723" s="105"/>
      <c r="G723" s="366"/>
      <c r="H723" s="366"/>
      <c r="I723" s="206"/>
      <c r="J723" s="206"/>
      <c r="K723" s="206"/>
      <c r="L723" s="206"/>
      <c r="M723" s="206"/>
      <c r="N723" s="206"/>
      <c r="O723" s="206"/>
      <c r="P723" s="206"/>
      <c r="Q723" s="206"/>
      <c r="R723" s="206"/>
      <c r="S723" s="206"/>
      <c r="T723" s="206"/>
    </row>
    <row r="724" spans="1:20">
      <c r="A724" s="366">
        <v>720</v>
      </c>
      <c r="B724" s="366"/>
      <c r="C724" s="105"/>
      <c r="D724" s="366"/>
      <c r="E724" s="277"/>
      <c r="F724" s="105"/>
      <c r="G724" s="366"/>
      <c r="H724" s="366"/>
      <c r="I724" s="206"/>
      <c r="J724" s="206"/>
      <c r="K724" s="206"/>
      <c r="L724" s="206"/>
      <c r="M724" s="206"/>
      <c r="N724" s="206"/>
      <c r="O724" s="206"/>
      <c r="P724" s="206"/>
      <c r="Q724" s="206"/>
      <c r="R724" s="206"/>
      <c r="S724" s="206"/>
      <c r="T724" s="206"/>
    </row>
    <row r="725" spans="1:20">
      <c r="A725" s="366">
        <v>721</v>
      </c>
      <c r="B725" s="366"/>
      <c r="C725" s="105"/>
      <c r="D725" s="366"/>
      <c r="E725" s="277"/>
      <c r="F725" s="105"/>
      <c r="G725" s="105"/>
      <c r="H725" s="366"/>
      <c r="I725" s="206"/>
      <c r="J725" s="206"/>
      <c r="K725" s="206"/>
      <c r="L725" s="206"/>
      <c r="M725" s="206"/>
      <c r="N725" s="206"/>
      <c r="O725" s="206"/>
      <c r="P725" s="206"/>
      <c r="Q725" s="206"/>
      <c r="R725" s="206"/>
      <c r="S725" s="206"/>
      <c r="T725" s="206"/>
    </row>
    <row r="726" spans="1:20">
      <c r="A726" s="366">
        <v>722</v>
      </c>
      <c r="B726" s="366"/>
      <c r="C726" s="105"/>
      <c r="D726" s="366"/>
      <c r="E726" s="277"/>
      <c r="F726" s="105"/>
      <c r="G726" s="105"/>
      <c r="H726" s="366"/>
      <c r="I726" s="206"/>
      <c r="J726" s="206"/>
      <c r="K726" s="206"/>
      <c r="L726" s="206"/>
      <c r="M726" s="206"/>
      <c r="N726" s="206"/>
      <c r="O726" s="206"/>
      <c r="P726" s="206"/>
      <c r="Q726" s="206"/>
      <c r="R726" s="206"/>
      <c r="S726" s="206"/>
      <c r="T726" s="206"/>
    </row>
    <row r="727" spans="1:20">
      <c r="A727" s="366">
        <v>723</v>
      </c>
      <c r="B727" s="366"/>
      <c r="C727" s="105"/>
      <c r="D727" s="366"/>
      <c r="E727" s="277"/>
      <c r="F727" s="105"/>
      <c r="G727" s="105"/>
      <c r="H727" s="366"/>
      <c r="I727" s="206"/>
      <c r="J727" s="206"/>
      <c r="K727" s="206"/>
      <c r="L727" s="206"/>
      <c r="M727" s="206"/>
      <c r="N727" s="206"/>
      <c r="O727" s="206"/>
      <c r="P727" s="206"/>
      <c r="Q727" s="206"/>
      <c r="R727" s="206"/>
      <c r="S727" s="206"/>
      <c r="T727" s="206"/>
    </row>
    <row r="728" spans="1:20">
      <c r="A728" s="366">
        <v>724</v>
      </c>
      <c r="B728" s="366"/>
      <c r="C728" s="105"/>
      <c r="D728" s="366"/>
      <c r="E728" s="277"/>
      <c r="F728" s="105"/>
      <c r="G728" s="366"/>
      <c r="H728" s="366"/>
      <c r="I728" s="206"/>
      <c r="J728" s="206"/>
      <c r="K728" s="206"/>
      <c r="L728" s="206"/>
      <c r="M728" s="206"/>
      <c r="N728" s="206"/>
      <c r="O728" s="206"/>
      <c r="P728" s="206"/>
      <c r="Q728" s="206"/>
      <c r="R728" s="206"/>
      <c r="S728" s="206"/>
      <c r="T728" s="206"/>
    </row>
    <row r="729" spans="1:20">
      <c r="A729" s="366">
        <v>725</v>
      </c>
      <c r="B729" s="366"/>
      <c r="C729" s="105"/>
      <c r="D729" s="366"/>
      <c r="E729" s="277"/>
      <c r="F729" s="105"/>
      <c r="G729" s="105"/>
      <c r="H729" s="366"/>
      <c r="I729" s="206"/>
      <c r="J729" s="206"/>
      <c r="K729" s="206"/>
      <c r="L729" s="206"/>
      <c r="M729" s="206"/>
      <c r="N729" s="206"/>
      <c r="O729" s="206"/>
      <c r="P729" s="206"/>
      <c r="Q729" s="206"/>
      <c r="R729" s="206"/>
      <c r="S729" s="206"/>
      <c r="T729" s="206"/>
    </row>
    <row r="730" spans="1:20">
      <c r="A730" s="366">
        <v>726</v>
      </c>
      <c r="B730" s="366"/>
      <c r="C730" s="105"/>
      <c r="D730" s="366"/>
      <c r="E730" s="277"/>
      <c r="F730" s="105"/>
      <c r="G730" s="105"/>
      <c r="H730" s="366"/>
      <c r="I730" s="206"/>
      <c r="J730" s="206"/>
      <c r="K730" s="206"/>
      <c r="L730" s="206"/>
      <c r="M730" s="206"/>
      <c r="N730" s="206"/>
      <c r="O730" s="206"/>
      <c r="P730" s="206"/>
      <c r="Q730" s="206"/>
      <c r="R730" s="206"/>
      <c r="S730" s="206"/>
      <c r="T730" s="206"/>
    </row>
    <row r="731" spans="1:20">
      <c r="A731" s="366">
        <v>727</v>
      </c>
      <c r="B731" s="366"/>
      <c r="C731" s="105"/>
      <c r="D731" s="366"/>
      <c r="E731" s="277"/>
      <c r="F731" s="105"/>
      <c r="G731" s="105"/>
      <c r="H731" s="366"/>
      <c r="I731" s="206"/>
      <c r="J731" s="206"/>
      <c r="K731" s="206"/>
      <c r="L731" s="206"/>
      <c r="M731" s="206"/>
      <c r="N731" s="206"/>
      <c r="O731" s="206"/>
      <c r="P731" s="206"/>
      <c r="Q731" s="206"/>
      <c r="R731" s="206"/>
      <c r="S731" s="206"/>
      <c r="T731" s="206"/>
    </row>
    <row r="732" spans="1:20">
      <c r="A732" s="366">
        <v>728</v>
      </c>
      <c r="B732" s="366"/>
      <c r="C732" s="105"/>
      <c r="D732" s="366"/>
      <c r="E732" s="277"/>
      <c r="F732" s="105"/>
      <c r="G732" s="105"/>
      <c r="H732" s="366"/>
      <c r="I732" s="206"/>
      <c r="J732" s="206"/>
      <c r="K732" s="206"/>
      <c r="L732" s="206"/>
      <c r="M732" s="206"/>
      <c r="N732" s="206"/>
      <c r="O732" s="206"/>
      <c r="P732" s="206"/>
      <c r="Q732" s="206"/>
      <c r="R732" s="206"/>
      <c r="S732" s="206"/>
      <c r="T732" s="206"/>
    </row>
    <row r="733" spans="1:20">
      <c r="A733" s="366">
        <v>729</v>
      </c>
      <c r="B733" s="366"/>
      <c r="C733" s="105"/>
      <c r="D733" s="366"/>
      <c r="E733" s="277"/>
      <c r="F733" s="105"/>
      <c r="G733" s="105"/>
      <c r="H733" s="366"/>
      <c r="I733" s="206"/>
      <c r="J733" s="206"/>
      <c r="K733" s="206"/>
      <c r="L733" s="206"/>
      <c r="M733" s="206"/>
      <c r="N733" s="206"/>
      <c r="O733" s="206"/>
      <c r="P733" s="206"/>
      <c r="Q733" s="206"/>
      <c r="R733" s="206"/>
      <c r="S733" s="206"/>
      <c r="T733" s="206"/>
    </row>
    <row r="734" spans="1:20">
      <c r="A734" s="366">
        <v>730</v>
      </c>
      <c r="B734" s="366"/>
      <c r="C734" s="105"/>
      <c r="D734" s="366"/>
      <c r="E734" s="277"/>
      <c r="F734" s="105"/>
      <c r="G734" s="105"/>
      <c r="H734" s="366"/>
      <c r="I734" s="206"/>
      <c r="J734" s="206"/>
      <c r="K734" s="206"/>
      <c r="L734" s="206"/>
      <c r="M734" s="206"/>
      <c r="N734" s="206"/>
      <c r="O734" s="206"/>
      <c r="P734" s="206"/>
      <c r="Q734" s="206"/>
      <c r="R734" s="206"/>
      <c r="S734" s="206"/>
      <c r="T734" s="206"/>
    </row>
    <row r="735" spans="1:20">
      <c r="A735" s="366">
        <v>731</v>
      </c>
      <c r="B735" s="366"/>
      <c r="C735" s="105"/>
      <c r="D735" s="366"/>
      <c r="E735" s="277"/>
      <c r="F735" s="87"/>
      <c r="G735" s="105"/>
      <c r="H735" s="366"/>
      <c r="I735" s="206"/>
      <c r="J735" s="206"/>
      <c r="K735" s="206"/>
      <c r="L735" s="206"/>
      <c r="M735" s="206"/>
      <c r="N735" s="206"/>
      <c r="O735" s="206"/>
      <c r="P735" s="206"/>
      <c r="Q735" s="206"/>
      <c r="R735" s="206"/>
      <c r="S735" s="206"/>
      <c r="T735" s="206"/>
    </row>
    <row r="736" spans="1:20">
      <c r="A736" s="366">
        <v>732</v>
      </c>
      <c r="B736" s="366"/>
      <c r="C736" s="105"/>
      <c r="D736" s="366"/>
      <c r="E736" s="277"/>
      <c r="F736" s="105"/>
      <c r="G736" s="105"/>
      <c r="H736" s="366"/>
      <c r="I736" s="206"/>
      <c r="J736" s="206"/>
      <c r="K736" s="206"/>
      <c r="L736" s="206"/>
      <c r="M736" s="206"/>
      <c r="N736" s="206"/>
      <c r="O736" s="206"/>
      <c r="P736" s="206"/>
      <c r="Q736" s="206"/>
      <c r="R736" s="206"/>
      <c r="S736" s="206"/>
      <c r="T736" s="206"/>
    </row>
    <row r="737" spans="1:20">
      <c r="A737" s="366">
        <v>733</v>
      </c>
      <c r="B737" s="366"/>
      <c r="C737" s="105"/>
      <c r="D737" s="366"/>
      <c r="E737" s="277"/>
      <c r="F737" s="105"/>
      <c r="G737" s="105"/>
      <c r="H737" s="366"/>
      <c r="I737" s="206"/>
      <c r="J737" s="206"/>
      <c r="K737" s="206"/>
      <c r="L737" s="206"/>
      <c r="M737" s="206"/>
      <c r="N737" s="206"/>
      <c r="O737" s="206"/>
      <c r="P737" s="206"/>
      <c r="Q737" s="206"/>
      <c r="R737" s="206"/>
      <c r="S737" s="206"/>
      <c r="T737" s="206"/>
    </row>
    <row r="738" spans="1:20">
      <c r="A738" s="366">
        <v>734</v>
      </c>
      <c r="B738" s="366"/>
      <c r="C738" s="105"/>
      <c r="D738" s="366"/>
      <c r="E738" s="277"/>
      <c r="F738" s="105"/>
      <c r="G738" s="366"/>
      <c r="H738" s="366"/>
      <c r="I738" s="206"/>
      <c r="J738" s="206"/>
      <c r="K738" s="206"/>
      <c r="L738" s="206"/>
      <c r="M738" s="206"/>
      <c r="N738" s="206"/>
      <c r="O738" s="206"/>
      <c r="P738" s="206"/>
      <c r="Q738" s="206"/>
      <c r="R738" s="206"/>
      <c r="S738" s="206"/>
      <c r="T738" s="206"/>
    </row>
    <row r="739" spans="1:20">
      <c r="A739" s="366">
        <v>735</v>
      </c>
      <c r="B739" s="366"/>
      <c r="C739" s="105"/>
      <c r="D739" s="366"/>
      <c r="E739" s="277"/>
      <c r="F739" s="105"/>
      <c r="G739" s="105"/>
      <c r="H739" s="366"/>
      <c r="I739" s="206"/>
      <c r="J739" s="206"/>
      <c r="K739" s="206"/>
      <c r="L739" s="206"/>
      <c r="M739" s="206"/>
      <c r="N739" s="206"/>
      <c r="O739" s="206"/>
      <c r="P739" s="206"/>
      <c r="Q739" s="206"/>
      <c r="R739" s="206"/>
      <c r="S739" s="206"/>
      <c r="T739" s="206"/>
    </row>
    <row r="740" spans="1:20">
      <c r="A740" s="366">
        <v>736</v>
      </c>
      <c r="B740" s="366"/>
      <c r="C740" s="105"/>
      <c r="D740" s="366"/>
      <c r="E740" s="277"/>
      <c r="F740" s="105"/>
      <c r="G740" s="105"/>
      <c r="H740" s="366"/>
      <c r="I740" s="206"/>
      <c r="J740" s="206"/>
      <c r="K740" s="206"/>
      <c r="L740" s="206"/>
      <c r="M740" s="206"/>
      <c r="N740" s="206"/>
      <c r="O740" s="206"/>
      <c r="P740" s="206"/>
      <c r="Q740" s="206"/>
      <c r="R740" s="206"/>
      <c r="S740" s="206"/>
      <c r="T740" s="206"/>
    </row>
    <row r="741" spans="1:20">
      <c r="A741" s="366">
        <v>737</v>
      </c>
      <c r="B741" s="366"/>
      <c r="C741" s="105"/>
      <c r="D741" s="366"/>
      <c r="E741" s="277"/>
      <c r="F741" s="105"/>
      <c r="G741" s="366"/>
      <c r="H741" s="366"/>
      <c r="I741" s="206"/>
      <c r="J741" s="206"/>
      <c r="K741" s="206"/>
      <c r="L741" s="206"/>
      <c r="M741" s="206"/>
      <c r="N741" s="206"/>
      <c r="O741" s="206"/>
      <c r="P741" s="206"/>
      <c r="Q741" s="206"/>
      <c r="R741" s="206"/>
      <c r="S741" s="206"/>
      <c r="T741" s="206"/>
    </row>
    <row r="742" spans="1:20">
      <c r="A742" s="366">
        <v>738</v>
      </c>
      <c r="B742" s="366"/>
      <c r="C742" s="105"/>
      <c r="D742" s="366"/>
      <c r="E742" s="277"/>
      <c r="F742" s="105"/>
      <c r="G742" s="105"/>
      <c r="H742" s="366"/>
      <c r="I742" s="206"/>
      <c r="J742" s="206"/>
      <c r="K742" s="206"/>
      <c r="L742" s="206"/>
      <c r="M742" s="206"/>
      <c r="N742" s="206"/>
      <c r="O742" s="206"/>
      <c r="P742" s="206"/>
      <c r="Q742" s="206"/>
      <c r="R742" s="206"/>
      <c r="S742" s="206"/>
      <c r="T742" s="206"/>
    </row>
    <row r="743" spans="1:20">
      <c r="A743" s="366">
        <v>739</v>
      </c>
      <c r="B743" s="366"/>
      <c r="C743" s="105"/>
      <c r="D743" s="366"/>
      <c r="E743" s="277"/>
      <c r="F743" s="105"/>
      <c r="G743" s="105"/>
      <c r="H743" s="366"/>
      <c r="I743" s="206"/>
      <c r="J743" s="206"/>
      <c r="K743" s="206"/>
      <c r="L743" s="206"/>
      <c r="M743" s="206"/>
      <c r="N743" s="206"/>
      <c r="O743" s="206"/>
      <c r="P743" s="206"/>
      <c r="Q743" s="206"/>
      <c r="R743" s="206"/>
      <c r="S743" s="206"/>
      <c r="T743" s="206"/>
    </row>
    <row r="744" spans="1:20">
      <c r="A744" s="366">
        <v>740</v>
      </c>
      <c r="B744" s="366"/>
      <c r="C744" s="105"/>
      <c r="D744" s="366"/>
      <c r="E744" s="277"/>
      <c r="F744" s="105"/>
      <c r="G744" s="105"/>
      <c r="H744" s="366"/>
      <c r="I744" s="206"/>
      <c r="J744" s="206"/>
      <c r="K744" s="206"/>
      <c r="L744" s="206"/>
      <c r="M744" s="206"/>
      <c r="N744" s="206"/>
      <c r="O744" s="206"/>
      <c r="P744" s="206"/>
      <c r="Q744" s="206"/>
      <c r="R744" s="206"/>
      <c r="S744" s="206"/>
      <c r="T744" s="206"/>
    </row>
    <row r="745" spans="1:20">
      <c r="A745" s="366">
        <v>741</v>
      </c>
      <c r="B745" s="366"/>
      <c r="C745" s="105"/>
      <c r="D745" s="366"/>
      <c r="E745" s="277"/>
      <c r="F745" s="105"/>
      <c r="G745" s="366"/>
      <c r="H745" s="366"/>
      <c r="I745" s="206"/>
      <c r="J745" s="206"/>
      <c r="K745" s="206"/>
      <c r="L745" s="206"/>
      <c r="M745" s="206"/>
      <c r="N745" s="206"/>
      <c r="O745" s="206"/>
      <c r="P745" s="206"/>
      <c r="Q745" s="206"/>
      <c r="R745" s="206"/>
      <c r="S745" s="206"/>
      <c r="T745" s="206"/>
    </row>
    <row r="746" spans="1:20">
      <c r="A746" s="366">
        <v>742</v>
      </c>
      <c r="B746" s="366"/>
      <c r="C746" s="105"/>
      <c r="D746" s="366"/>
      <c r="E746" s="277"/>
      <c r="F746" s="105"/>
      <c r="G746" s="105"/>
      <c r="H746" s="366"/>
      <c r="I746" s="206"/>
      <c r="J746" s="206"/>
      <c r="K746" s="206"/>
      <c r="L746" s="206"/>
      <c r="M746" s="206"/>
      <c r="N746" s="206"/>
      <c r="O746" s="206"/>
      <c r="P746" s="206"/>
      <c r="Q746" s="206"/>
      <c r="R746" s="206"/>
      <c r="S746" s="206"/>
      <c r="T746" s="206"/>
    </row>
    <row r="747" spans="1:20">
      <c r="A747" s="366">
        <v>743</v>
      </c>
      <c r="B747" s="366"/>
      <c r="C747" s="105"/>
      <c r="D747" s="366"/>
      <c r="E747" s="277"/>
      <c r="F747" s="105"/>
      <c r="G747" s="366"/>
      <c r="H747" s="366"/>
      <c r="I747" s="206"/>
      <c r="J747" s="206"/>
      <c r="K747" s="206"/>
      <c r="L747" s="206"/>
      <c r="M747" s="206"/>
      <c r="N747" s="206"/>
      <c r="O747" s="206"/>
      <c r="P747" s="206"/>
      <c r="Q747" s="206"/>
      <c r="R747" s="206"/>
      <c r="S747" s="206"/>
      <c r="T747" s="206"/>
    </row>
    <row r="748" spans="1:20">
      <c r="A748" s="366">
        <v>744</v>
      </c>
      <c r="B748" s="366"/>
      <c r="C748" s="105"/>
      <c r="D748" s="366"/>
      <c r="E748" s="277"/>
      <c r="F748" s="105"/>
      <c r="G748" s="105"/>
      <c r="H748" s="366"/>
      <c r="I748" s="206"/>
      <c r="J748" s="206"/>
      <c r="K748" s="206"/>
      <c r="L748" s="206"/>
      <c r="M748" s="206"/>
      <c r="N748" s="206"/>
      <c r="O748" s="206"/>
      <c r="P748" s="206"/>
      <c r="Q748" s="206"/>
      <c r="R748" s="206"/>
      <c r="S748" s="206"/>
      <c r="T748" s="206"/>
    </row>
    <row r="749" spans="1:20">
      <c r="A749" s="366">
        <v>745</v>
      </c>
      <c r="B749" s="366"/>
      <c r="C749" s="105"/>
      <c r="D749" s="366"/>
      <c r="E749" s="277"/>
      <c r="F749" s="105"/>
      <c r="G749" s="366"/>
      <c r="H749" s="366"/>
      <c r="I749" s="206"/>
      <c r="J749" s="206"/>
      <c r="K749" s="206"/>
      <c r="L749" s="206"/>
      <c r="M749" s="206"/>
      <c r="N749" s="206"/>
      <c r="O749" s="206"/>
      <c r="P749" s="206"/>
      <c r="Q749" s="206"/>
      <c r="R749" s="206"/>
      <c r="S749" s="206"/>
      <c r="T749" s="206"/>
    </row>
    <row r="750" spans="1:20">
      <c r="A750" s="366">
        <v>746</v>
      </c>
      <c r="B750" s="366"/>
      <c r="C750" s="105"/>
      <c r="D750" s="366"/>
      <c r="E750" s="277"/>
      <c r="F750" s="105"/>
      <c r="G750" s="366"/>
      <c r="H750" s="366"/>
      <c r="I750" s="206"/>
      <c r="J750" s="206"/>
      <c r="K750" s="206"/>
      <c r="L750" s="206"/>
      <c r="M750" s="206"/>
      <c r="N750" s="206"/>
      <c r="O750" s="206"/>
      <c r="P750" s="206"/>
      <c r="Q750" s="206"/>
      <c r="R750" s="206"/>
      <c r="S750" s="206"/>
      <c r="T750" s="206"/>
    </row>
    <row r="751" spans="1:20">
      <c r="A751" s="366">
        <v>747</v>
      </c>
      <c r="B751" s="366"/>
      <c r="C751" s="105"/>
      <c r="D751" s="366"/>
      <c r="E751" s="277"/>
      <c r="F751" s="105"/>
      <c r="G751" s="105"/>
      <c r="H751" s="366"/>
      <c r="I751" s="206"/>
      <c r="J751" s="206"/>
      <c r="K751" s="206"/>
      <c r="L751" s="206"/>
      <c r="M751" s="206"/>
      <c r="N751" s="206"/>
      <c r="O751" s="206"/>
      <c r="P751" s="206"/>
      <c r="Q751" s="206"/>
      <c r="R751" s="206"/>
      <c r="S751" s="206"/>
      <c r="T751" s="206"/>
    </row>
    <row r="752" spans="1:20">
      <c r="A752" s="366">
        <v>748</v>
      </c>
      <c r="B752" s="366"/>
      <c r="C752" s="105"/>
      <c r="D752" s="366"/>
      <c r="E752" s="277"/>
      <c r="F752" s="105"/>
      <c r="G752" s="366"/>
      <c r="H752" s="366"/>
      <c r="I752" s="206"/>
      <c r="J752" s="206"/>
      <c r="K752" s="206"/>
      <c r="L752" s="206"/>
      <c r="M752" s="206"/>
      <c r="N752" s="206"/>
      <c r="O752" s="206"/>
      <c r="P752" s="206"/>
      <c r="Q752" s="206"/>
      <c r="R752" s="206"/>
      <c r="S752" s="206"/>
      <c r="T752" s="206"/>
    </row>
    <row r="753" spans="1:20">
      <c r="A753" s="366">
        <v>749</v>
      </c>
      <c r="B753" s="366"/>
      <c r="C753" s="105"/>
      <c r="D753" s="366"/>
      <c r="E753" s="277"/>
      <c r="F753" s="105"/>
      <c r="G753" s="105"/>
      <c r="H753" s="366"/>
      <c r="I753" s="206"/>
      <c r="J753" s="206"/>
      <c r="K753" s="206"/>
      <c r="L753" s="206"/>
      <c r="M753" s="206"/>
      <c r="N753" s="206"/>
      <c r="O753" s="206"/>
      <c r="P753" s="206"/>
      <c r="Q753" s="206"/>
      <c r="R753" s="206"/>
      <c r="S753" s="206"/>
      <c r="T753" s="206"/>
    </row>
    <row r="754" spans="1:20">
      <c r="A754" s="366">
        <v>750</v>
      </c>
      <c r="B754" s="366"/>
      <c r="C754" s="105"/>
      <c r="D754" s="366"/>
      <c r="E754" s="277"/>
      <c r="F754" s="105"/>
      <c r="G754" s="105"/>
      <c r="H754" s="366"/>
      <c r="I754" s="206"/>
      <c r="J754" s="206"/>
      <c r="K754" s="206"/>
      <c r="L754" s="206"/>
      <c r="M754" s="206"/>
      <c r="N754" s="206"/>
      <c r="O754" s="206"/>
      <c r="P754" s="206"/>
      <c r="Q754" s="206"/>
      <c r="R754" s="206"/>
      <c r="S754" s="206"/>
      <c r="T754" s="206"/>
    </row>
    <row r="755" spans="1:20">
      <c r="A755" s="366">
        <v>751</v>
      </c>
      <c r="B755" s="366"/>
      <c r="C755" s="105"/>
      <c r="D755" s="366"/>
      <c r="E755" s="277"/>
      <c r="F755" s="105"/>
      <c r="G755" s="105"/>
      <c r="H755" s="366"/>
      <c r="I755" s="206"/>
      <c r="J755" s="206"/>
      <c r="K755" s="206"/>
      <c r="L755" s="206"/>
      <c r="M755" s="206"/>
      <c r="N755" s="206"/>
      <c r="O755" s="206"/>
      <c r="P755" s="206"/>
      <c r="Q755" s="206"/>
      <c r="R755" s="206"/>
      <c r="S755" s="206"/>
      <c r="T755" s="206"/>
    </row>
    <row r="756" spans="1:20">
      <c r="A756" s="366">
        <v>752</v>
      </c>
      <c r="B756" s="366"/>
      <c r="C756" s="105"/>
      <c r="D756" s="366"/>
      <c r="E756" s="277"/>
      <c r="F756" s="105"/>
      <c r="G756" s="105"/>
      <c r="H756" s="366"/>
      <c r="I756" s="206"/>
      <c r="J756" s="206"/>
      <c r="K756" s="206"/>
      <c r="L756" s="206"/>
      <c r="M756" s="206"/>
      <c r="N756" s="206"/>
      <c r="O756" s="206"/>
      <c r="P756" s="206"/>
      <c r="Q756" s="206"/>
      <c r="R756" s="206"/>
      <c r="S756" s="206"/>
      <c r="T756" s="206"/>
    </row>
    <row r="757" spans="1:20">
      <c r="A757" s="366">
        <v>753</v>
      </c>
      <c r="B757" s="366"/>
      <c r="C757" s="105"/>
      <c r="D757" s="366"/>
      <c r="E757" s="277"/>
      <c r="F757" s="105"/>
      <c r="G757" s="366"/>
      <c r="H757" s="366"/>
      <c r="I757" s="206"/>
      <c r="J757" s="206"/>
      <c r="K757" s="206"/>
      <c r="L757" s="206"/>
      <c r="M757" s="206"/>
      <c r="N757" s="206"/>
      <c r="O757" s="206"/>
      <c r="P757" s="206"/>
      <c r="Q757" s="206"/>
      <c r="R757" s="206"/>
      <c r="S757" s="206"/>
      <c r="T757" s="206"/>
    </row>
    <row r="758" spans="1:20">
      <c r="A758" s="366">
        <v>754</v>
      </c>
      <c r="B758" s="366"/>
      <c r="C758" s="105"/>
      <c r="D758" s="366"/>
      <c r="E758" s="277"/>
      <c r="F758" s="105"/>
      <c r="G758" s="366"/>
      <c r="H758" s="366"/>
      <c r="I758" s="206"/>
      <c r="J758" s="206"/>
      <c r="K758" s="206"/>
      <c r="L758" s="206"/>
      <c r="M758" s="206"/>
      <c r="N758" s="206"/>
      <c r="O758" s="206"/>
      <c r="P758" s="206"/>
      <c r="Q758" s="206"/>
      <c r="R758" s="206"/>
      <c r="S758" s="206"/>
      <c r="T758" s="206"/>
    </row>
    <row r="759" spans="1:20">
      <c r="A759" s="366">
        <v>755</v>
      </c>
      <c r="B759" s="366"/>
      <c r="C759" s="105"/>
      <c r="D759" s="366"/>
      <c r="E759" s="277"/>
      <c r="F759" s="105"/>
      <c r="G759" s="366"/>
      <c r="H759" s="366"/>
      <c r="I759" s="206"/>
      <c r="J759" s="206"/>
      <c r="K759" s="206"/>
      <c r="L759" s="206"/>
      <c r="M759" s="206"/>
      <c r="N759" s="206"/>
      <c r="O759" s="206"/>
      <c r="P759" s="206"/>
      <c r="Q759" s="206"/>
      <c r="R759" s="206"/>
      <c r="S759" s="206"/>
      <c r="T759" s="206"/>
    </row>
    <row r="760" spans="1:20">
      <c r="A760" s="366">
        <v>756</v>
      </c>
      <c r="B760" s="366"/>
      <c r="C760" s="105"/>
      <c r="D760" s="366"/>
      <c r="E760" s="277"/>
      <c r="F760" s="105"/>
      <c r="G760" s="366"/>
      <c r="H760" s="366"/>
      <c r="I760" s="206"/>
      <c r="J760" s="206"/>
      <c r="K760" s="206"/>
      <c r="L760" s="206"/>
      <c r="M760" s="206"/>
      <c r="N760" s="206"/>
      <c r="O760" s="206"/>
      <c r="P760" s="206"/>
      <c r="Q760" s="206"/>
      <c r="R760" s="206"/>
      <c r="S760" s="206"/>
      <c r="T760" s="206"/>
    </row>
    <row r="761" spans="1:20">
      <c r="A761" s="366">
        <v>757</v>
      </c>
      <c r="B761" s="366"/>
      <c r="C761" s="105"/>
      <c r="D761" s="366"/>
      <c r="E761" s="277"/>
      <c r="F761" s="105"/>
      <c r="G761" s="105"/>
      <c r="H761" s="366"/>
      <c r="I761" s="206"/>
      <c r="J761" s="206"/>
      <c r="K761" s="206"/>
      <c r="L761" s="206"/>
      <c r="M761" s="206"/>
      <c r="N761" s="206"/>
      <c r="O761" s="206"/>
      <c r="P761" s="206"/>
      <c r="Q761" s="206"/>
      <c r="R761" s="206"/>
      <c r="S761" s="206"/>
      <c r="T761" s="206"/>
    </row>
    <row r="762" spans="1:20">
      <c r="A762" s="366">
        <v>758</v>
      </c>
      <c r="B762" s="366"/>
      <c r="C762" s="105"/>
      <c r="D762" s="366"/>
      <c r="E762" s="277"/>
      <c r="F762" s="105"/>
      <c r="G762" s="105"/>
      <c r="H762" s="366"/>
      <c r="I762" s="206"/>
      <c r="J762" s="206"/>
      <c r="K762" s="206"/>
      <c r="L762" s="206"/>
      <c r="M762" s="206"/>
      <c r="N762" s="206"/>
      <c r="O762" s="206"/>
      <c r="P762" s="206"/>
      <c r="Q762" s="206"/>
      <c r="R762" s="206"/>
      <c r="S762" s="206"/>
      <c r="T762" s="206"/>
    </row>
    <row r="763" spans="1:20">
      <c r="A763" s="366">
        <v>759</v>
      </c>
      <c r="B763" s="366"/>
      <c r="C763" s="105"/>
      <c r="D763" s="366"/>
      <c r="E763" s="277"/>
      <c r="F763" s="105"/>
      <c r="G763" s="105"/>
      <c r="H763" s="366"/>
      <c r="I763" s="206"/>
      <c r="J763" s="206"/>
      <c r="K763" s="206"/>
      <c r="L763" s="206"/>
      <c r="M763" s="206"/>
      <c r="N763" s="206"/>
      <c r="O763" s="206"/>
      <c r="P763" s="206"/>
      <c r="Q763" s="206"/>
      <c r="R763" s="206"/>
      <c r="S763" s="206"/>
      <c r="T763" s="206"/>
    </row>
    <row r="764" spans="1:20">
      <c r="A764" s="366">
        <v>760</v>
      </c>
      <c r="B764" s="366"/>
      <c r="C764" s="105"/>
      <c r="D764" s="366"/>
      <c r="E764" s="277"/>
      <c r="F764" s="105"/>
      <c r="G764" s="366"/>
      <c r="H764" s="366"/>
      <c r="I764" s="206"/>
      <c r="J764" s="206"/>
      <c r="K764" s="206"/>
      <c r="L764" s="206"/>
      <c r="M764" s="206"/>
      <c r="N764" s="206"/>
      <c r="O764" s="206"/>
      <c r="P764" s="206"/>
      <c r="Q764" s="206"/>
      <c r="R764" s="206"/>
      <c r="S764" s="206"/>
      <c r="T764" s="206"/>
    </row>
    <row r="765" spans="1:20">
      <c r="A765" s="366">
        <v>761</v>
      </c>
      <c r="B765" s="366"/>
      <c r="C765" s="105"/>
      <c r="D765" s="366"/>
      <c r="E765" s="277"/>
      <c r="F765" s="105"/>
      <c r="G765" s="366"/>
      <c r="H765" s="366"/>
      <c r="I765" s="206"/>
      <c r="J765" s="206"/>
      <c r="K765" s="206"/>
      <c r="L765" s="206"/>
      <c r="M765" s="206"/>
      <c r="N765" s="206"/>
      <c r="O765" s="206"/>
      <c r="P765" s="206"/>
      <c r="Q765" s="206"/>
      <c r="R765" s="206"/>
      <c r="S765" s="206"/>
      <c r="T765" s="206"/>
    </row>
    <row r="766" spans="1:20">
      <c r="A766" s="366">
        <v>762</v>
      </c>
      <c r="B766" s="366"/>
      <c r="C766" s="105"/>
      <c r="D766" s="366"/>
      <c r="E766" s="277"/>
      <c r="F766" s="87"/>
      <c r="G766" s="105"/>
      <c r="H766" s="366"/>
      <c r="I766" s="206"/>
      <c r="J766" s="206"/>
      <c r="K766" s="206"/>
      <c r="L766" s="206"/>
      <c r="M766" s="206"/>
      <c r="N766" s="206"/>
      <c r="O766" s="206"/>
      <c r="P766" s="206"/>
      <c r="Q766" s="206"/>
      <c r="R766" s="206"/>
      <c r="S766" s="206"/>
      <c r="T766" s="206"/>
    </row>
    <row r="767" spans="1:20">
      <c r="A767" s="366">
        <v>763</v>
      </c>
      <c r="B767" s="366"/>
      <c r="C767" s="105"/>
      <c r="D767" s="366"/>
      <c r="E767" s="277"/>
      <c r="F767" s="105"/>
      <c r="G767" s="105"/>
      <c r="H767" s="366"/>
      <c r="I767" s="206"/>
      <c r="J767" s="206"/>
      <c r="K767" s="206"/>
      <c r="L767" s="206"/>
      <c r="M767" s="206"/>
      <c r="N767" s="206"/>
      <c r="O767" s="206"/>
      <c r="P767" s="206"/>
      <c r="Q767" s="206"/>
      <c r="R767" s="206"/>
      <c r="S767" s="206"/>
      <c r="T767" s="206"/>
    </row>
    <row r="768" spans="1:20">
      <c r="A768" s="366">
        <v>764</v>
      </c>
      <c r="B768" s="366"/>
      <c r="C768" s="105"/>
      <c r="D768" s="366"/>
      <c r="E768" s="277"/>
      <c r="F768" s="105"/>
      <c r="G768" s="366"/>
      <c r="H768" s="366"/>
      <c r="I768" s="206"/>
      <c r="J768" s="206"/>
      <c r="K768" s="206"/>
      <c r="L768" s="206"/>
      <c r="M768" s="206"/>
      <c r="N768" s="206"/>
      <c r="O768" s="206"/>
      <c r="P768" s="206"/>
      <c r="Q768" s="206"/>
      <c r="R768" s="206"/>
      <c r="S768" s="206"/>
      <c r="T768" s="206"/>
    </row>
    <row r="769" spans="1:20">
      <c r="A769" s="366">
        <v>765</v>
      </c>
      <c r="B769" s="366"/>
      <c r="C769" s="105"/>
      <c r="D769" s="366"/>
      <c r="E769" s="277"/>
      <c r="F769" s="105"/>
      <c r="G769" s="105"/>
      <c r="H769" s="366"/>
      <c r="I769" s="206"/>
      <c r="J769" s="206"/>
      <c r="K769" s="206"/>
      <c r="L769" s="206"/>
      <c r="M769" s="206"/>
      <c r="N769" s="206"/>
      <c r="O769" s="206"/>
      <c r="P769" s="206"/>
      <c r="Q769" s="206"/>
      <c r="R769" s="206"/>
      <c r="S769" s="206"/>
      <c r="T769" s="206"/>
    </row>
    <row r="770" spans="1:20">
      <c r="A770" s="366">
        <v>766</v>
      </c>
      <c r="B770" s="366"/>
      <c r="C770" s="105"/>
      <c r="D770" s="366"/>
      <c r="E770" s="277"/>
      <c r="F770" s="105"/>
      <c r="G770" s="105"/>
      <c r="H770" s="366"/>
      <c r="I770" s="206"/>
      <c r="J770" s="206"/>
      <c r="K770" s="206"/>
      <c r="L770" s="206"/>
      <c r="M770" s="206"/>
      <c r="N770" s="206"/>
      <c r="O770" s="206"/>
      <c r="P770" s="206"/>
      <c r="Q770" s="206"/>
      <c r="R770" s="206"/>
      <c r="S770" s="206"/>
      <c r="T770" s="206"/>
    </row>
    <row r="771" spans="1:20">
      <c r="A771" s="366">
        <v>767</v>
      </c>
      <c r="B771" s="366"/>
      <c r="C771" s="105"/>
      <c r="D771" s="366"/>
      <c r="E771" s="277"/>
      <c r="F771" s="87"/>
      <c r="G771" s="105"/>
      <c r="H771" s="366"/>
      <c r="I771" s="206"/>
      <c r="J771" s="206"/>
      <c r="K771" s="206"/>
      <c r="L771" s="206"/>
      <c r="M771" s="206"/>
      <c r="N771" s="206"/>
      <c r="O771" s="206"/>
      <c r="P771" s="206"/>
      <c r="Q771" s="206"/>
      <c r="R771" s="206"/>
      <c r="S771" s="206"/>
      <c r="T771" s="206"/>
    </row>
    <row r="772" spans="1:20">
      <c r="A772" s="366">
        <v>768</v>
      </c>
      <c r="B772" s="366"/>
      <c r="C772" s="105"/>
      <c r="D772" s="366"/>
      <c r="E772" s="277"/>
      <c r="F772" s="105"/>
      <c r="G772" s="366"/>
      <c r="H772" s="366"/>
      <c r="I772" s="206"/>
      <c r="J772" s="206"/>
      <c r="K772" s="206"/>
      <c r="L772" s="206"/>
      <c r="M772" s="206"/>
      <c r="N772" s="206"/>
      <c r="O772" s="206"/>
      <c r="P772" s="206"/>
      <c r="Q772" s="206"/>
      <c r="R772" s="206"/>
      <c r="S772" s="206"/>
      <c r="T772" s="206"/>
    </row>
    <row r="773" spans="1:20">
      <c r="A773" s="366">
        <v>769</v>
      </c>
      <c r="B773" s="366"/>
      <c r="C773" s="105"/>
      <c r="D773" s="366"/>
      <c r="E773" s="277"/>
      <c r="F773" s="105"/>
      <c r="G773" s="105"/>
      <c r="H773" s="366"/>
      <c r="I773" s="206"/>
      <c r="J773" s="206"/>
      <c r="K773" s="206"/>
      <c r="L773" s="206"/>
      <c r="M773" s="206"/>
      <c r="N773" s="206"/>
      <c r="O773" s="206"/>
      <c r="P773" s="206"/>
      <c r="Q773" s="206"/>
      <c r="R773" s="206"/>
      <c r="S773" s="206"/>
      <c r="T773" s="206"/>
    </row>
    <row r="774" spans="1:20">
      <c r="A774" s="366">
        <v>770</v>
      </c>
      <c r="B774" s="366"/>
      <c r="C774" s="105"/>
      <c r="D774" s="366"/>
      <c r="E774" s="277"/>
      <c r="F774" s="87"/>
      <c r="G774" s="105"/>
      <c r="H774" s="366"/>
      <c r="I774" s="206"/>
      <c r="J774" s="206"/>
      <c r="K774" s="206"/>
      <c r="L774" s="206"/>
      <c r="M774" s="206"/>
      <c r="N774" s="206"/>
      <c r="O774" s="206"/>
      <c r="P774" s="206"/>
      <c r="Q774" s="206"/>
      <c r="R774" s="206"/>
      <c r="S774" s="206"/>
      <c r="T774" s="206"/>
    </row>
    <row r="775" spans="1:20">
      <c r="A775" s="366">
        <v>771</v>
      </c>
      <c r="B775" s="366"/>
      <c r="C775" s="105"/>
      <c r="D775" s="366"/>
      <c r="E775" s="277"/>
      <c r="F775" s="105"/>
      <c r="G775" s="105"/>
      <c r="H775" s="366"/>
      <c r="I775" s="206"/>
      <c r="J775" s="206"/>
      <c r="K775" s="206"/>
      <c r="L775" s="206"/>
      <c r="M775" s="206"/>
      <c r="N775" s="206"/>
      <c r="O775" s="206"/>
      <c r="P775" s="206"/>
      <c r="Q775" s="206"/>
      <c r="R775" s="206"/>
      <c r="S775" s="206"/>
      <c r="T775" s="206"/>
    </row>
    <row r="776" spans="1:20">
      <c r="A776" s="366">
        <v>772</v>
      </c>
      <c r="B776" s="366"/>
      <c r="C776" s="105"/>
      <c r="D776" s="366"/>
      <c r="E776" s="277"/>
      <c r="F776" s="105"/>
      <c r="G776" s="105"/>
      <c r="H776" s="366"/>
      <c r="I776" s="206"/>
      <c r="J776" s="206"/>
      <c r="K776" s="206"/>
      <c r="L776" s="206"/>
      <c r="M776" s="206"/>
      <c r="N776" s="206"/>
      <c r="O776" s="206"/>
      <c r="P776" s="206"/>
      <c r="Q776" s="206"/>
      <c r="R776" s="206"/>
      <c r="S776" s="206"/>
      <c r="T776" s="206"/>
    </row>
    <row r="777" spans="1:20">
      <c r="A777" s="366">
        <v>773</v>
      </c>
      <c r="B777" s="366"/>
      <c r="C777" s="105"/>
      <c r="D777" s="366"/>
      <c r="E777" s="277"/>
      <c r="F777" s="105"/>
      <c r="G777" s="105"/>
      <c r="H777" s="366"/>
      <c r="I777" s="206"/>
      <c r="J777" s="206"/>
      <c r="K777" s="206"/>
      <c r="L777" s="206"/>
      <c r="M777" s="206"/>
      <c r="N777" s="206"/>
      <c r="O777" s="206"/>
      <c r="P777" s="206"/>
      <c r="Q777" s="206"/>
      <c r="R777" s="206"/>
      <c r="S777" s="206"/>
      <c r="T777" s="206"/>
    </row>
    <row r="778" spans="1:20">
      <c r="A778" s="366">
        <v>774</v>
      </c>
      <c r="B778" s="366"/>
      <c r="C778" s="105"/>
      <c r="D778" s="366"/>
      <c r="E778" s="277"/>
      <c r="F778" s="105"/>
      <c r="G778" s="105"/>
      <c r="H778" s="366"/>
      <c r="I778" s="206"/>
      <c r="J778" s="206"/>
      <c r="K778" s="206"/>
      <c r="L778" s="206"/>
      <c r="M778" s="206"/>
      <c r="N778" s="206"/>
      <c r="O778" s="206"/>
      <c r="P778" s="206"/>
      <c r="Q778" s="206"/>
      <c r="R778" s="206"/>
      <c r="S778" s="206"/>
      <c r="T778" s="206"/>
    </row>
    <row r="779" spans="1:20">
      <c r="A779" s="366">
        <v>775</v>
      </c>
      <c r="B779" s="366"/>
      <c r="C779" s="105"/>
      <c r="D779" s="366"/>
      <c r="E779" s="277"/>
      <c r="F779" s="105"/>
      <c r="G779" s="366"/>
      <c r="H779" s="366"/>
      <c r="I779" s="206"/>
      <c r="J779" s="206"/>
      <c r="K779" s="206"/>
      <c r="L779" s="206"/>
      <c r="M779" s="206"/>
      <c r="N779" s="206"/>
      <c r="O779" s="206"/>
      <c r="P779" s="206"/>
      <c r="Q779" s="206"/>
      <c r="R779" s="206"/>
      <c r="S779" s="206"/>
      <c r="T779" s="206"/>
    </row>
    <row r="780" spans="1:20">
      <c r="A780" s="366">
        <v>776</v>
      </c>
      <c r="B780" s="366"/>
      <c r="C780" s="105"/>
      <c r="D780" s="366"/>
      <c r="E780" s="277"/>
      <c r="F780" s="105"/>
      <c r="G780" s="366"/>
      <c r="H780" s="366"/>
      <c r="I780" s="206"/>
      <c r="J780" s="206"/>
      <c r="K780" s="206"/>
      <c r="L780" s="206"/>
      <c r="M780" s="206"/>
      <c r="N780" s="206"/>
      <c r="O780" s="206"/>
      <c r="P780" s="206"/>
      <c r="Q780" s="206"/>
      <c r="R780" s="206"/>
      <c r="S780" s="206"/>
      <c r="T780" s="206"/>
    </row>
    <row r="781" spans="1:20">
      <c r="A781" s="366">
        <v>777</v>
      </c>
      <c r="B781" s="366"/>
      <c r="C781" s="105"/>
      <c r="D781" s="366"/>
      <c r="E781" s="277"/>
      <c r="F781" s="105"/>
      <c r="G781" s="105"/>
      <c r="H781" s="366"/>
      <c r="I781" s="206"/>
      <c r="J781" s="206"/>
      <c r="K781" s="206"/>
      <c r="L781" s="206"/>
      <c r="M781" s="206"/>
      <c r="N781" s="206"/>
      <c r="O781" s="206"/>
      <c r="P781" s="206"/>
      <c r="Q781" s="206"/>
      <c r="R781" s="206"/>
      <c r="S781" s="206"/>
      <c r="T781" s="206"/>
    </row>
    <row r="782" spans="1:20">
      <c r="A782" s="366">
        <v>778</v>
      </c>
      <c r="B782" s="366"/>
      <c r="C782" s="105"/>
      <c r="D782" s="366"/>
      <c r="E782" s="277"/>
      <c r="F782" s="105"/>
      <c r="G782" s="105"/>
      <c r="H782" s="366"/>
      <c r="I782" s="206"/>
      <c r="J782" s="206"/>
      <c r="K782" s="206"/>
      <c r="L782" s="206"/>
      <c r="M782" s="206"/>
      <c r="N782" s="206"/>
      <c r="O782" s="206"/>
      <c r="P782" s="206"/>
      <c r="Q782" s="206"/>
      <c r="R782" s="206"/>
      <c r="S782" s="206"/>
      <c r="T782" s="206"/>
    </row>
    <row r="783" spans="1:20">
      <c r="A783" s="366">
        <v>779</v>
      </c>
      <c r="B783" s="366"/>
      <c r="C783" s="105"/>
      <c r="D783" s="366"/>
      <c r="E783" s="277"/>
      <c r="F783" s="87"/>
      <c r="G783" s="105"/>
      <c r="H783" s="366"/>
      <c r="I783" s="206"/>
      <c r="J783" s="206"/>
      <c r="K783" s="206"/>
      <c r="L783" s="206"/>
      <c r="M783" s="206"/>
      <c r="N783" s="206"/>
      <c r="O783" s="206"/>
      <c r="P783" s="206"/>
      <c r="Q783" s="206"/>
      <c r="R783" s="206"/>
      <c r="S783" s="206"/>
      <c r="T783" s="206"/>
    </row>
    <row r="784" spans="1:20">
      <c r="A784" s="366">
        <v>780</v>
      </c>
      <c r="B784" s="366"/>
      <c r="C784" s="105"/>
      <c r="D784" s="366"/>
      <c r="E784" s="277"/>
      <c r="F784" s="105"/>
      <c r="G784" s="105"/>
      <c r="H784" s="366"/>
      <c r="I784" s="206"/>
      <c r="J784" s="206"/>
      <c r="K784" s="206"/>
      <c r="L784" s="206"/>
      <c r="M784" s="206"/>
      <c r="N784" s="206"/>
      <c r="O784" s="206"/>
      <c r="P784" s="206"/>
      <c r="Q784" s="206"/>
      <c r="R784" s="206"/>
      <c r="S784" s="206"/>
      <c r="T784" s="206"/>
    </row>
    <row r="785" spans="1:20">
      <c r="A785" s="366">
        <v>781</v>
      </c>
      <c r="B785" s="366"/>
      <c r="C785" s="105"/>
      <c r="D785" s="366"/>
      <c r="E785" s="277"/>
      <c r="F785" s="105"/>
      <c r="G785" s="366"/>
      <c r="H785" s="366"/>
      <c r="I785" s="206"/>
      <c r="J785" s="206"/>
      <c r="K785" s="206"/>
      <c r="L785" s="206"/>
      <c r="M785" s="206"/>
      <c r="N785" s="206"/>
      <c r="O785" s="206"/>
      <c r="P785" s="206"/>
      <c r="Q785" s="206"/>
      <c r="R785" s="206"/>
      <c r="S785" s="206"/>
      <c r="T785" s="206"/>
    </row>
    <row r="786" spans="1:20">
      <c r="A786" s="366">
        <v>782</v>
      </c>
      <c r="B786" s="366"/>
      <c r="C786" s="105"/>
      <c r="D786" s="366"/>
      <c r="E786" s="277"/>
      <c r="F786" s="105"/>
      <c r="G786" s="105"/>
      <c r="H786" s="366"/>
      <c r="I786" s="206"/>
      <c r="J786" s="206"/>
      <c r="K786" s="206"/>
      <c r="L786" s="206"/>
      <c r="M786" s="206"/>
      <c r="N786" s="206"/>
      <c r="O786" s="206"/>
      <c r="P786" s="206"/>
      <c r="Q786" s="206"/>
      <c r="R786" s="206"/>
      <c r="S786" s="206"/>
      <c r="T786" s="206"/>
    </row>
    <row r="787" spans="1:20">
      <c r="A787" s="366">
        <v>783</v>
      </c>
      <c r="B787" s="366"/>
      <c r="C787" s="105"/>
      <c r="D787" s="366"/>
      <c r="E787" s="277"/>
      <c r="F787" s="105"/>
      <c r="G787" s="366"/>
      <c r="H787" s="366"/>
      <c r="I787" s="206"/>
      <c r="J787" s="206"/>
      <c r="K787" s="206"/>
      <c r="L787" s="206"/>
      <c r="M787" s="206"/>
      <c r="N787" s="206"/>
      <c r="O787" s="206"/>
      <c r="P787" s="206"/>
      <c r="Q787" s="206"/>
      <c r="R787" s="206"/>
      <c r="S787" s="206"/>
      <c r="T787" s="206"/>
    </row>
    <row r="788" spans="1:20">
      <c r="A788" s="366">
        <v>784</v>
      </c>
      <c r="B788" s="366"/>
      <c r="C788" s="105"/>
      <c r="D788" s="366"/>
      <c r="E788" s="277"/>
      <c r="F788" s="105"/>
      <c r="G788" s="105"/>
      <c r="H788" s="366"/>
      <c r="I788" s="206"/>
      <c r="J788" s="206"/>
      <c r="K788" s="206"/>
      <c r="L788" s="206"/>
      <c r="M788" s="206"/>
      <c r="N788" s="206"/>
      <c r="O788" s="206"/>
      <c r="P788" s="206"/>
      <c r="Q788" s="206"/>
      <c r="R788" s="206"/>
      <c r="S788" s="206"/>
      <c r="T788" s="206"/>
    </row>
    <row r="789" spans="1:20">
      <c r="A789" s="366">
        <v>785</v>
      </c>
      <c r="B789" s="366"/>
      <c r="C789" s="105"/>
      <c r="D789" s="366"/>
      <c r="E789" s="277"/>
      <c r="F789" s="105"/>
      <c r="G789" s="366"/>
      <c r="H789" s="366"/>
      <c r="I789" s="206"/>
      <c r="J789" s="206"/>
      <c r="K789" s="206"/>
      <c r="L789" s="206"/>
      <c r="M789" s="206"/>
      <c r="N789" s="206"/>
      <c r="O789" s="206"/>
      <c r="P789" s="206"/>
      <c r="Q789" s="206"/>
      <c r="R789" s="206"/>
      <c r="S789" s="206"/>
      <c r="T789" s="206"/>
    </row>
    <row r="790" spans="1:20">
      <c r="A790" s="366">
        <v>786</v>
      </c>
      <c r="B790" s="366"/>
      <c r="C790" s="105"/>
      <c r="D790" s="366"/>
      <c r="E790" s="277"/>
      <c r="F790" s="105"/>
      <c r="G790" s="105"/>
      <c r="H790" s="366"/>
      <c r="I790" s="206"/>
      <c r="J790" s="206"/>
      <c r="K790" s="206"/>
      <c r="L790" s="206"/>
      <c r="M790" s="206"/>
      <c r="N790" s="206"/>
      <c r="O790" s="206"/>
      <c r="P790" s="206"/>
      <c r="Q790" s="206"/>
      <c r="R790" s="206"/>
      <c r="S790" s="206"/>
      <c r="T790" s="206"/>
    </row>
    <row r="791" spans="1:20">
      <c r="A791" s="366">
        <v>787</v>
      </c>
      <c r="B791" s="366"/>
      <c r="C791" s="105"/>
      <c r="D791" s="366"/>
      <c r="E791" s="277"/>
      <c r="F791" s="105"/>
      <c r="G791" s="105"/>
      <c r="H791" s="366"/>
      <c r="I791" s="206"/>
      <c r="J791" s="206"/>
      <c r="K791" s="206"/>
      <c r="L791" s="206"/>
      <c r="M791" s="206"/>
      <c r="N791" s="206"/>
      <c r="O791" s="206"/>
      <c r="P791" s="206"/>
      <c r="Q791" s="206"/>
      <c r="R791" s="206"/>
      <c r="S791" s="206"/>
      <c r="T791" s="206"/>
    </row>
    <row r="792" spans="1:20">
      <c r="A792" s="366">
        <v>788</v>
      </c>
      <c r="B792" s="366"/>
      <c r="C792" s="105"/>
      <c r="D792" s="366"/>
      <c r="E792" s="277"/>
      <c r="F792" s="105"/>
      <c r="G792" s="366"/>
      <c r="H792" s="366"/>
      <c r="I792" s="206"/>
      <c r="J792" s="206"/>
      <c r="K792" s="206"/>
      <c r="L792" s="206"/>
      <c r="M792" s="206"/>
      <c r="N792" s="206"/>
      <c r="O792" s="206"/>
      <c r="P792" s="206"/>
      <c r="Q792" s="206"/>
      <c r="R792" s="206"/>
      <c r="S792" s="206"/>
      <c r="T792" s="206"/>
    </row>
    <row r="793" spans="1:20">
      <c r="A793" s="366">
        <v>789</v>
      </c>
      <c r="B793" s="366"/>
      <c r="C793" s="105"/>
      <c r="D793" s="366"/>
      <c r="E793" s="277"/>
      <c r="F793" s="116"/>
      <c r="G793" s="105"/>
      <c r="H793" s="366"/>
      <c r="I793" s="206"/>
      <c r="J793" s="206"/>
      <c r="K793" s="206"/>
      <c r="L793" s="206"/>
      <c r="M793" s="206"/>
      <c r="N793" s="206"/>
      <c r="O793" s="206"/>
      <c r="P793" s="206"/>
      <c r="Q793" s="206"/>
      <c r="R793" s="206"/>
      <c r="S793" s="206"/>
      <c r="T793" s="206"/>
    </row>
    <row r="794" spans="1:20">
      <c r="A794" s="366">
        <v>790</v>
      </c>
      <c r="B794" s="366"/>
      <c r="C794" s="105"/>
      <c r="D794" s="366"/>
      <c r="E794" s="277"/>
      <c r="F794" s="105"/>
      <c r="G794" s="105"/>
      <c r="H794" s="366"/>
      <c r="I794" s="206"/>
      <c r="J794" s="206"/>
      <c r="K794" s="206"/>
      <c r="L794" s="206"/>
      <c r="M794" s="206"/>
      <c r="N794" s="206"/>
      <c r="O794" s="206"/>
      <c r="P794" s="206"/>
      <c r="Q794" s="206"/>
      <c r="R794" s="206"/>
      <c r="S794" s="206"/>
      <c r="T794" s="206"/>
    </row>
    <row r="795" spans="1:20">
      <c r="A795" s="366">
        <v>791</v>
      </c>
      <c r="B795" s="366"/>
      <c r="C795" s="105"/>
      <c r="D795" s="366"/>
      <c r="E795" s="277"/>
      <c r="F795" s="105"/>
      <c r="G795" s="366"/>
      <c r="H795" s="366"/>
      <c r="I795" s="206"/>
      <c r="J795" s="206"/>
      <c r="K795" s="206"/>
      <c r="L795" s="206"/>
      <c r="M795" s="206"/>
      <c r="N795" s="206"/>
      <c r="O795" s="206"/>
      <c r="P795" s="206"/>
      <c r="Q795" s="206"/>
      <c r="R795" s="206"/>
      <c r="S795" s="206"/>
      <c r="T795" s="206"/>
    </row>
    <row r="796" spans="1:20">
      <c r="A796" s="366">
        <v>792</v>
      </c>
      <c r="B796" s="366"/>
      <c r="C796" s="105"/>
      <c r="D796" s="366"/>
      <c r="E796" s="277"/>
      <c r="F796" s="105"/>
      <c r="G796" s="366"/>
      <c r="H796" s="366"/>
      <c r="I796" s="206"/>
      <c r="J796" s="206"/>
      <c r="K796" s="206"/>
      <c r="L796" s="206"/>
      <c r="M796" s="206"/>
      <c r="N796" s="206"/>
      <c r="O796" s="206"/>
      <c r="P796" s="206"/>
      <c r="Q796" s="206"/>
      <c r="R796" s="206"/>
      <c r="S796" s="206"/>
      <c r="T796" s="206"/>
    </row>
    <row r="797" spans="1:20">
      <c r="A797" s="366">
        <v>793</v>
      </c>
      <c r="B797" s="366"/>
      <c r="C797" s="105"/>
      <c r="D797" s="366"/>
      <c r="E797" s="278"/>
      <c r="F797" s="366"/>
      <c r="G797" s="366"/>
      <c r="H797" s="366"/>
      <c r="I797" s="206"/>
      <c r="J797" s="206"/>
      <c r="K797" s="206"/>
      <c r="L797" s="206"/>
      <c r="M797" s="206"/>
      <c r="N797" s="206"/>
      <c r="O797" s="206"/>
      <c r="P797" s="206"/>
      <c r="Q797" s="206"/>
      <c r="R797" s="206"/>
      <c r="S797" s="206"/>
      <c r="T797" s="206"/>
    </row>
    <row r="798" spans="1:20">
      <c r="A798" s="366">
        <v>794</v>
      </c>
      <c r="B798" s="366"/>
      <c r="C798" s="105"/>
      <c r="D798" s="366"/>
      <c r="E798" s="277"/>
      <c r="F798" s="105"/>
      <c r="G798" s="105"/>
      <c r="H798" s="366"/>
      <c r="I798" s="206"/>
      <c r="J798" s="206"/>
      <c r="K798" s="206"/>
      <c r="L798" s="206"/>
      <c r="M798" s="206"/>
      <c r="N798" s="206"/>
      <c r="O798" s="206"/>
      <c r="P798" s="206"/>
      <c r="Q798" s="206"/>
      <c r="R798" s="206"/>
      <c r="S798" s="206"/>
      <c r="T798" s="206"/>
    </row>
    <row r="799" spans="1:20">
      <c r="A799" s="366">
        <v>795</v>
      </c>
      <c r="B799" s="366"/>
      <c r="C799" s="105"/>
      <c r="D799" s="366"/>
      <c r="E799" s="277"/>
      <c r="F799" s="87"/>
      <c r="G799" s="105"/>
      <c r="H799" s="366"/>
      <c r="I799" s="206"/>
      <c r="J799" s="206"/>
      <c r="K799" s="206"/>
      <c r="L799" s="206"/>
      <c r="M799" s="206"/>
      <c r="N799" s="206"/>
      <c r="O799" s="206"/>
      <c r="P799" s="206"/>
      <c r="Q799" s="206"/>
      <c r="R799" s="206"/>
      <c r="S799" s="206"/>
      <c r="T799" s="206"/>
    </row>
    <row r="800" spans="1:20">
      <c r="A800" s="366">
        <v>796</v>
      </c>
      <c r="B800" s="366"/>
      <c r="C800" s="105"/>
      <c r="D800" s="366"/>
      <c r="E800" s="277"/>
      <c r="F800" s="87"/>
      <c r="G800" s="105"/>
      <c r="H800" s="366"/>
      <c r="I800" s="206"/>
      <c r="J800" s="206"/>
      <c r="K800" s="206"/>
      <c r="L800" s="206"/>
      <c r="M800" s="206"/>
      <c r="N800" s="206"/>
      <c r="O800" s="206"/>
      <c r="P800" s="206"/>
      <c r="Q800" s="206"/>
      <c r="R800" s="206"/>
      <c r="S800" s="206"/>
      <c r="T800" s="206"/>
    </row>
    <row r="801" spans="1:20">
      <c r="A801" s="366">
        <v>797</v>
      </c>
      <c r="B801" s="366"/>
      <c r="C801" s="105"/>
      <c r="D801" s="366"/>
      <c r="E801" s="277"/>
      <c r="F801" s="105"/>
      <c r="G801" s="105"/>
      <c r="H801" s="366"/>
      <c r="I801" s="206"/>
      <c r="J801" s="206"/>
      <c r="K801" s="206"/>
      <c r="L801" s="206"/>
      <c r="M801" s="206"/>
      <c r="N801" s="206"/>
      <c r="O801" s="206"/>
      <c r="P801" s="206"/>
      <c r="Q801" s="206"/>
      <c r="R801" s="206"/>
      <c r="S801" s="206"/>
      <c r="T801" s="206"/>
    </row>
    <row r="802" spans="1:20">
      <c r="A802" s="366">
        <v>798</v>
      </c>
      <c r="B802" s="366"/>
      <c r="C802" s="105"/>
      <c r="D802" s="366"/>
      <c r="E802" s="277"/>
      <c r="F802" s="105"/>
      <c r="G802" s="105"/>
      <c r="H802" s="366"/>
      <c r="I802" s="206"/>
      <c r="J802" s="206"/>
      <c r="K802" s="206"/>
      <c r="L802" s="206"/>
      <c r="M802" s="206"/>
      <c r="N802" s="206"/>
      <c r="O802" s="206"/>
      <c r="P802" s="206"/>
      <c r="Q802" s="206"/>
      <c r="R802" s="206"/>
      <c r="S802" s="206"/>
      <c r="T802" s="206"/>
    </row>
    <row r="803" spans="1:20">
      <c r="A803" s="366">
        <v>799</v>
      </c>
      <c r="B803" s="366"/>
      <c r="C803" s="105"/>
      <c r="D803" s="366"/>
      <c r="E803" s="277"/>
      <c r="F803" s="105"/>
      <c r="G803" s="105"/>
      <c r="H803" s="366"/>
      <c r="I803" s="206"/>
      <c r="J803" s="206"/>
      <c r="K803" s="206"/>
      <c r="L803" s="206"/>
      <c r="M803" s="206"/>
      <c r="N803" s="206"/>
      <c r="O803" s="206"/>
      <c r="P803" s="206"/>
      <c r="Q803" s="206"/>
      <c r="R803" s="206"/>
      <c r="S803" s="206"/>
      <c r="T803" s="206"/>
    </row>
    <row r="804" spans="1:20">
      <c r="A804" s="366">
        <v>800</v>
      </c>
      <c r="B804" s="366"/>
      <c r="C804" s="105"/>
      <c r="D804" s="366"/>
      <c r="E804" s="277"/>
      <c r="F804" s="87"/>
      <c r="G804" s="105"/>
      <c r="H804" s="366"/>
      <c r="I804" s="206"/>
      <c r="J804" s="206"/>
      <c r="K804" s="206"/>
      <c r="L804" s="206"/>
      <c r="M804" s="206"/>
      <c r="N804" s="206"/>
      <c r="O804" s="206"/>
      <c r="P804" s="206"/>
      <c r="Q804" s="206"/>
      <c r="R804" s="206"/>
      <c r="S804" s="206"/>
      <c r="T804" s="206"/>
    </row>
    <row r="805" spans="1:20">
      <c r="A805" s="366">
        <v>801</v>
      </c>
      <c r="B805" s="366"/>
      <c r="C805" s="105"/>
      <c r="D805" s="366"/>
      <c r="E805" s="277"/>
      <c r="F805" s="105"/>
      <c r="G805" s="105"/>
      <c r="H805" s="366"/>
      <c r="I805" s="206"/>
      <c r="J805" s="206"/>
      <c r="K805" s="206"/>
      <c r="L805" s="206"/>
      <c r="M805" s="206"/>
      <c r="N805" s="206"/>
      <c r="O805" s="206"/>
      <c r="P805" s="206"/>
      <c r="Q805" s="206"/>
      <c r="R805" s="206"/>
      <c r="S805" s="206"/>
      <c r="T805" s="206"/>
    </row>
    <row r="806" spans="1:20">
      <c r="A806" s="366">
        <v>802</v>
      </c>
      <c r="B806" s="366"/>
      <c r="C806" s="105"/>
      <c r="D806" s="366"/>
      <c r="E806" s="277"/>
      <c r="F806" s="105"/>
      <c r="G806" s="366"/>
      <c r="H806" s="366"/>
      <c r="I806" s="206"/>
      <c r="J806" s="206"/>
      <c r="K806" s="206"/>
      <c r="L806" s="206"/>
      <c r="M806" s="206"/>
      <c r="N806" s="206"/>
      <c r="O806" s="206"/>
      <c r="P806" s="206"/>
      <c r="Q806" s="206"/>
      <c r="R806" s="206"/>
      <c r="S806" s="206"/>
      <c r="T806" s="206"/>
    </row>
    <row r="807" spans="1:20">
      <c r="A807" s="366">
        <v>803</v>
      </c>
      <c r="B807" s="366"/>
      <c r="C807" s="105"/>
      <c r="D807" s="366"/>
      <c r="E807" s="277"/>
      <c r="F807" s="105"/>
      <c r="G807" s="366"/>
      <c r="H807" s="366"/>
      <c r="I807" s="206"/>
      <c r="J807" s="206"/>
      <c r="K807" s="206"/>
      <c r="L807" s="206"/>
      <c r="M807" s="206"/>
      <c r="N807" s="206"/>
      <c r="O807" s="206"/>
      <c r="P807" s="206"/>
      <c r="Q807" s="206"/>
      <c r="R807" s="206"/>
      <c r="S807" s="206"/>
      <c r="T807" s="206"/>
    </row>
    <row r="808" spans="1:20">
      <c r="A808" s="366">
        <v>804</v>
      </c>
      <c r="B808" s="366"/>
      <c r="C808" s="105"/>
      <c r="D808" s="366"/>
      <c r="E808" s="277"/>
      <c r="F808" s="105"/>
      <c r="G808" s="366"/>
      <c r="H808" s="366"/>
      <c r="I808" s="206"/>
      <c r="J808" s="206"/>
      <c r="K808" s="206"/>
      <c r="L808" s="206"/>
      <c r="M808" s="206"/>
      <c r="N808" s="206"/>
      <c r="O808" s="206"/>
      <c r="P808" s="206"/>
      <c r="Q808" s="206"/>
      <c r="R808" s="206"/>
      <c r="S808" s="206"/>
      <c r="T808" s="206"/>
    </row>
    <row r="809" spans="1:20">
      <c r="A809" s="366">
        <v>805</v>
      </c>
      <c r="B809" s="366"/>
      <c r="C809" s="105"/>
      <c r="D809" s="366"/>
      <c r="E809" s="277"/>
      <c r="F809" s="105"/>
      <c r="G809" s="105"/>
      <c r="H809" s="366"/>
      <c r="I809" s="206"/>
      <c r="J809" s="206"/>
      <c r="K809" s="206"/>
      <c r="L809" s="206"/>
      <c r="M809" s="206"/>
      <c r="N809" s="206"/>
      <c r="O809" s="206"/>
      <c r="P809" s="206"/>
      <c r="Q809" s="206"/>
      <c r="R809" s="206"/>
      <c r="S809" s="206"/>
      <c r="T809" s="206"/>
    </row>
    <row r="810" spans="1:20">
      <c r="A810" s="366">
        <v>806</v>
      </c>
      <c r="B810" s="366"/>
      <c r="C810" s="105"/>
      <c r="D810" s="366"/>
      <c r="E810" s="277"/>
      <c r="F810" s="105"/>
      <c r="G810" s="105"/>
      <c r="H810" s="366"/>
      <c r="I810" s="206"/>
      <c r="J810" s="206"/>
      <c r="K810" s="206"/>
      <c r="L810" s="206"/>
      <c r="M810" s="206"/>
      <c r="N810" s="206"/>
      <c r="O810" s="206"/>
      <c r="P810" s="206"/>
      <c r="Q810" s="206"/>
      <c r="R810" s="206"/>
      <c r="S810" s="206"/>
      <c r="T810" s="206"/>
    </row>
    <row r="811" spans="1:20">
      <c r="A811" s="366">
        <v>807</v>
      </c>
      <c r="B811" s="366"/>
      <c r="C811" s="105"/>
      <c r="D811" s="366"/>
      <c r="E811" s="277"/>
      <c r="F811" s="105"/>
      <c r="G811" s="105"/>
      <c r="H811" s="366"/>
      <c r="I811" s="206"/>
      <c r="J811" s="206"/>
      <c r="K811" s="206"/>
      <c r="L811" s="206"/>
      <c r="M811" s="206"/>
      <c r="N811" s="206"/>
      <c r="O811" s="206"/>
      <c r="P811" s="206"/>
      <c r="Q811" s="206"/>
      <c r="R811" s="206"/>
      <c r="S811" s="206"/>
      <c r="T811" s="206"/>
    </row>
    <row r="812" spans="1:20">
      <c r="A812" s="366">
        <v>808</v>
      </c>
      <c r="B812" s="366"/>
      <c r="C812" s="105"/>
      <c r="D812" s="366"/>
      <c r="E812" s="277"/>
      <c r="F812" s="105"/>
      <c r="G812" s="105"/>
      <c r="H812" s="366"/>
      <c r="I812" s="206"/>
      <c r="J812" s="206"/>
      <c r="K812" s="206"/>
      <c r="L812" s="206"/>
      <c r="M812" s="206"/>
      <c r="N812" s="206"/>
      <c r="O812" s="206"/>
      <c r="P812" s="206"/>
      <c r="Q812" s="206"/>
      <c r="R812" s="206"/>
      <c r="S812" s="206"/>
      <c r="T812" s="206"/>
    </row>
    <row r="813" spans="1:20">
      <c r="A813" s="366">
        <v>809</v>
      </c>
      <c r="B813" s="366"/>
      <c r="C813" s="105"/>
      <c r="D813" s="366"/>
      <c r="E813" s="277"/>
      <c r="F813" s="105"/>
      <c r="G813" s="366"/>
      <c r="H813" s="366"/>
      <c r="I813" s="206"/>
      <c r="J813" s="206"/>
      <c r="K813" s="206"/>
      <c r="L813" s="206"/>
      <c r="M813" s="206"/>
      <c r="N813" s="206"/>
      <c r="O813" s="206"/>
      <c r="P813" s="206"/>
      <c r="Q813" s="206"/>
      <c r="R813" s="206"/>
      <c r="S813" s="206"/>
      <c r="T813" s="206"/>
    </row>
    <row r="814" spans="1:20">
      <c r="A814" s="366">
        <v>810</v>
      </c>
      <c r="B814" s="366"/>
      <c r="C814" s="105"/>
      <c r="D814" s="366"/>
      <c r="E814" s="277"/>
      <c r="F814" s="105"/>
      <c r="G814" s="105"/>
      <c r="H814" s="366"/>
      <c r="I814" s="206"/>
      <c r="J814" s="206"/>
      <c r="K814" s="206"/>
      <c r="L814" s="206"/>
      <c r="M814" s="206"/>
      <c r="N814" s="206"/>
      <c r="O814" s="206"/>
      <c r="P814" s="206"/>
      <c r="Q814" s="206"/>
      <c r="R814" s="206"/>
      <c r="S814" s="206"/>
      <c r="T814" s="206"/>
    </row>
    <row r="815" spans="1:20">
      <c r="A815" s="366">
        <v>811</v>
      </c>
      <c r="B815" s="366"/>
      <c r="C815" s="105"/>
      <c r="D815" s="366"/>
      <c r="E815" s="277"/>
      <c r="F815" s="105"/>
      <c r="G815" s="105"/>
      <c r="H815" s="366"/>
      <c r="I815" s="206"/>
      <c r="J815" s="206"/>
      <c r="K815" s="206"/>
      <c r="L815" s="206"/>
      <c r="M815" s="206"/>
      <c r="N815" s="206"/>
      <c r="O815" s="206"/>
      <c r="P815" s="206"/>
      <c r="Q815" s="206"/>
      <c r="R815" s="206"/>
      <c r="S815" s="206"/>
      <c r="T815" s="206"/>
    </row>
    <row r="816" spans="1:20">
      <c r="A816" s="366">
        <v>812</v>
      </c>
      <c r="B816" s="366"/>
      <c r="C816" s="105"/>
      <c r="D816" s="366"/>
      <c r="E816" s="277"/>
      <c r="F816" s="105"/>
      <c r="G816" s="366"/>
      <c r="H816" s="366"/>
      <c r="I816" s="206"/>
      <c r="J816" s="206"/>
      <c r="K816" s="206"/>
      <c r="L816" s="206"/>
      <c r="M816" s="206"/>
      <c r="N816" s="206"/>
      <c r="O816" s="206"/>
      <c r="P816" s="206"/>
      <c r="Q816" s="206"/>
      <c r="R816" s="206"/>
      <c r="S816" s="206"/>
      <c r="T816" s="206"/>
    </row>
    <row r="817" spans="1:20">
      <c r="A817" s="366">
        <v>813</v>
      </c>
      <c r="B817" s="366"/>
      <c r="C817" s="105"/>
      <c r="D817" s="366"/>
      <c r="E817" s="277"/>
      <c r="F817" s="105"/>
      <c r="G817" s="105"/>
      <c r="H817" s="366"/>
      <c r="I817" s="206"/>
      <c r="J817" s="206"/>
      <c r="K817" s="206"/>
      <c r="L817" s="206"/>
      <c r="M817" s="206"/>
      <c r="N817" s="206"/>
      <c r="O817" s="206"/>
      <c r="P817" s="206"/>
      <c r="Q817" s="206"/>
      <c r="R817" s="206"/>
      <c r="S817" s="206"/>
      <c r="T817" s="206"/>
    </row>
    <row r="818" spans="1:20">
      <c r="A818" s="366">
        <v>814</v>
      </c>
      <c r="B818" s="366"/>
      <c r="C818" s="105"/>
      <c r="D818" s="366"/>
      <c r="E818" s="277"/>
      <c r="F818" s="105"/>
      <c r="G818" s="105"/>
      <c r="H818" s="366"/>
      <c r="I818" s="206"/>
      <c r="J818" s="206"/>
      <c r="K818" s="206"/>
      <c r="L818" s="206"/>
      <c r="M818" s="206"/>
      <c r="N818" s="206"/>
      <c r="O818" s="206"/>
      <c r="P818" s="206"/>
      <c r="Q818" s="206"/>
      <c r="R818" s="206"/>
      <c r="S818" s="206"/>
      <c r="T818" s="206"/>
    </row>
    <row r="819" spans="1:20">
      <c r="A819" s="366">
        <v>815</v>
      </c>
      <c r="B819" s="366"/>
      <c r="C819" s="105"/>
      <c r="D819" s="366"/>
      <c r="E819" s="277"/>
      <c r="F819" s="87"/>
      <c r="G819" s="105"/>
      <c r="H819" s="366"/>
      <c r="I819" s="206"/>
      <c r="J819" s="206"/>
      <c r="K819" s="206"/>
      <c r="L819" s="206"/>
      <c r="M819" s="206"/>
      <c r="N819" s="206"/>
      <c r="O819" s="206"/>
      <c r="P819" s="206"/>
      <c r="Q819" s="206"/>
      <c r="R819" s="206"/>
      <c r="S819" s="206"/>
      <c r="T819" s="206"/>
    </row>
    <row r="820" spans="1:20">
      <c r="A820" s="366">
        <v>816</v>
      </c>
      <c r="B820" s="366"/>
      <c r="C820" s="105"/>
      <c r="D820" s="366"/>
      <c r="E820" s="277"/>
      <c r="F820" s="116"/>
      <c r="G820" s="105"/>
      <c r="H820" s="366"/>
      <c r="I820" s="206"/>
      <c r="J820" s="206"/>
      <c r="K820" s="206"/>
      <c r="L820" s="206"/>
      <c r="M820" s="206"/>
      <c r="N820" s="206"/>
      <c r="O820" s="206"/>
      <c r="P820" s="206"/>
      <c r="Q820" s="206"/>
      <c r="R820" s="206"/>
      <c r="S820" s="206"/>
      <c r="T820" s="206"/>
    </row>
    <row r="821" spans="1:20">
      <c r="A821" s="366">
        <v>817</v>
      </c>
      <c r="B821" s="366"/>
      <c r="C821" s="105"/>
      <c r="D821" s="366"/>
      <c r="E821" s="277"/>
      <c r="F821" s="116"/>
      <c r="G821" s="105"/>
      <c r="H821" s="366"/>
      <c r="I821" s="206"/>
      <c r="J821" s="206"/>
      <c r="K821" s="206"/>
      <c r="L821" s="206"/>
      <c r="M821" s="206"/>
      <c r="N821" s="206"/>
      <c r="O821" s="206"/>
      <c r="P821" s="206"/>
      <c r="Q821" s="206"/>
      <c r="R821" s="206"/>
      <c r="S821" s="206"/>
      <c r="T821" s="206"/>
    </row>
    <row r="822" spans="1:20">
      <c r="A822" s="366">
        <v>818</v>
      </c>
      <c r="B822" s="366"/>
      <c r="C822" s="105"/>
      <c r="D822" s="366"/>
      <c r="E822" s="277"/>
      <c r="F822" s="105"/>
      <c r="G822" s="366"/>
      <c r="H822" s="366"/>
      <c r="I822" s="206"/>
      <c r="J822" s="206"/>
      <c r="K822" s="206"/>
      <c r="L822" s="206"/>
      <c r="M822" s="206"/>
      <c r="N822" s="206"/>
      <c r="O822" s="206"/>
      <c r="P822" s="206"/>
      <c r="Q822" s="206"/>
      <c r="R822" s="206"/>
      <c r="S822" s="206"/>
      <c r="T822" s="206"/>
    </row>
    <row r="823" spans="1:20">
      <c r="A823" s="366">
        <v>819</v>
      </c>
      <c r="B823" s="366"/>
      <c r="C823" s="105"/>
      <c r="D823" s="366"/>
      <c r="E823" s="277"/>
      <c r="F823" s="105"/>
      <c r="G823" s="366"/>
      <c r="H823" s="366"/>
      <c r="I823" s="206"/>
      <c r="J823" s="206"/>
      <c r="K823" s="206"/>
      <c r="L823" s="206"/>
      <c r="M823" s="206"/>
      <c r="N823" s="206"/>
      <c r="O823" s="206"/>
      <c r="P823" s="206"/>
      <c r="Q823" s="206"/>
      <c r="R823" s="206"/>
      <c r="S823" s="206"/>
      <c r="T823" s="206"/>
    </row>
    <row r="824" spans="1:20">
      <c r="A824" s="366">
        <v>820</v>
      </c>
      <c r="B824" s="366"/>
      <c r="C824" s="105"/>
      <c r="D824" s="366"/>
      <c r="E824" s="277"/>
      <c r="F824" s="116"/>
      <c r="G824" s="105"/>
      <c r="H824" s="366"/>
      <c r="I824" s="206"/>
      <c r="J824" s="206"/>
      <c r="K824" s="206"/>
      <c r="L824" s="206"/>
      <c r="M824" s="206"/>
      <c r="N824" s="206"/>
      <c r="O824" s="206"/>
      <c r="P824" s="206"/>
      <c r="Q824" s="206"/>
      <c r="R824" s="206"/>
      <c r="S824" s="206"/>
      <c r="T824" s="206"/>
    </row>
    <row r="825" spans="1:20">
      <c r="A825" s="366">
        <v>821</v>
      </c>
      <c r="B825" s="366"/>
      <c r="C825" s="105"/>
      <c r="D825" s="366"/>
      <c r="E825" s="277"/>
      <c r="F825" s="116"/>
      <c r="G825" s="105"/>
      <c r="H825" s="366"/>
      <c r="I825" s="206"/>
      <c r="J825" s="206"/>
      <c r="K825" s="206"/>
      <c r="L825" s="206"/>
      <c r="M825" s="206"/>
      <c r="N825" s="206"/>
      <c r="O825" s="206"/>
      <c r="P825" s="206"/>
      <c r="Q825" s="206"/>
      <c r="R825" s="206"/>
      <c r="S825" s="206"/>
      <c r="T825" s="206"/>
    </row>
    <row r="826" spans="1:20">
      <c r="A826" s="366">
        <v>822</v>
      </c>
      <c r="B826" s="366"/>
      <c r="C826" s="105"/>
      <c r="D826" s="366"/>
      <c r="E826" s="277"/>
      <c r="F826" s="366"/>
      <c r="G826" s="105"/>
      <c r="H826" s="366"/>
      <c r="I826" s="206"/>
      <c r="J826" s="206"/>
      <c r="K826" s="206"/>
      <c r="L826" s="206"/>
      <c r="M826" s="206"/>
      <c r="N826" s="206"/>
      <c r="O826" s="206"/>
      <c r="P826" s="206"/>
      <c r="Q826" s="206"/>
      <c r="R826" s="206"/>
      <c r="S826" s="206"/>
      <c r="T826" s="206"/>
    </row>
    <row r="827" spans="1:20">
      <c r="A827" s="366">
        <v>823</v>
      </c>
      <c r="B827" s="366"/>
      <c r="C827" s="105"/>
      <c r="D827" s="366"/>
      <c r="E827" s="277"/>
      <c r="F827" s="105"/>
      <c r="G827" s="105"/>
      <c r="H827" s="366"/>
      <c r="I827" s="206"/>
      <c r="J827" s="206"/>
      <c r="K827" s="206"/>
      <c r="L827" s="206"/>
      <c r="M827" s="206"/>
      <c r="N827" s="206"/>
      <c r="O827" s="206"/>
      <c r="P827" s="206"/>
      <c r="Q827" s="206"/>
      <c r="R827" s="206"/>
      <c r="S827" s="206"/>
      <c r="T827" s="206"/>
    </row>
    <row r="828" spans="1:20">
      <c r="A828" s="366">
        <v>824</v>
      </c>
      <c r="B828" s="366"/>
      <c r="C828" s="105"/>
      <c r="D828" s="366"/>
      <c r="E828" s="277"/>
      <c r="F828" s="105"/>
      <c r="G828" s="105"/>
      <c r="H828" s="366"/>
      <c r="I828" s="206"/>
      <c r="J828" s="206"/>
      <c r="K828" s="206"/>
      <c r="L828" s="206"/>
      <c r="M828" s="206"/>
      <c r="N828" s="206"/>
      <c r="O828" s="206"/>
      <c r="P828" s="206"/>
      <c r="Q828" s="206"/>
      <c r="R828" s="206"/>
      <c r="S828" s="206"/>
      <c r="T828" s="206"/>
    </row>
    <row r="829" spans="1:20">
      <c r="A829" s="366">
        <v>825</v>
      </c>
      <c r="B829" s="366"/>
      <c r="C829" s="105"/>
      <c r="D829" s="366"/>
      <c r="E829" s="277"/>
      <c r="F829" s="105"/>
      <c r="G829" s="366"/>
      <c r="H829" s="366"/>
      <c r="I829" s="206"/>
      <c r="J829" s="206"/>
      <c r="K829" s="206"/>
      <c r="L829" s="206"/>
      <c r="M829" s="206"/>
      <c r="N829" s="206"/>
      <c r="O829" s="206"/>
      <c r="P829" s="206"/>
      <c r="Q829" s="206"/>
      <c r="R829" s="206"/>
      <c r="S829" s="206"/>
      <c r="T829" s="206"/>
    </row>
    <row r="830" spans="1:20">
      <c r="A830" s="366">
        <v>826</v>
      </c>
      <c r="B830" s="366"/>
      <c r="C830" s="105"/>
      <c r="D830" s="366"/>
      <c r="E830" s="277"/>
      <c r="F830" s="105"/>
      <c r="G830" s="366"/>
      <c r="H830" s="366"/>
      <c r="I830" s="206"/>
      <c r="J830" s="206"/>
      <c r="K830" s="206"/>
      <c r="L830" s="206"/>
      <c r="M830" s="206"/>
      <c r="N830" s="206"/>
      <c r="O830" s="206"/>
      <c r="P830" s="206"/>
      <c r="Q830" s="206"/>
      <c r="R830" s="206"/>
      <c r="S830" s="206"/>
      <c r="T830" s="206"/>
    </row>
    <row r="831" spans="1:20">
      <c r="A831" s="366">
        <v>827</v>
      </c>
      <c r="B831" s="366"/>
      <c r="C831" s="105"/>
      <c r="D831" s="366"/>
      <c r="E831" s="277"/>
      <c r="F831" s="105"/>
      <c r="G831" s="366"/>
      <c r="H831" s="366"/>
      <c r="I831" s="206"/>
      <c r="J831" s="206"/>
      <c r="K831" s="206"/>
      <c r="L831" s="206"/>
      <c r="M831" s="206"/>
      <c r="N831" s="206"/>
      <c r="O831" s="206"/>
      <c r="P831" s="206"/>
      <c r="Q831" s="206"/>
      <c r="R831" s="206"/>
      <c r="S831" s="206"/>
      <c r="T831" s="206"/>
    </row>
    <row r="832" spans="1:20">
      <c r="A832" s="366">
        <v>828</v>
      </c>
      <c r="B832" s="366"/>
      <c r="C832" s="105"/>
      <c r="D832" s="366"/>
      <c r="E832" s="277"/>
      <c r="F832" s="105"/>
      <c r="G832" s="366"/>
      <c r="H832" s="366"/>
      <c r="I832" s="206"/>
      <c r="J832" s="206"/>
      <c r="K832" s="206"/>
      <c r="L832" s="206"/>
      <c r="M832" s="206"/>
      <c r="N832" s="206"/>
      <c r="O832" s="206"/>
      <c r="P832" s="206"/>
      <c r="Q832" s="206"/>
      <c r="R832" s="206"/>
      <c r="S832" s="206"/>
      <c r="T832" s="206"/>
    </row>
    <row r="833" spans="1:20">
      <c r="A833" s="366">
        <v>829</v>
      </c>
      <c r="B833" s="366"/>
      <c r="C833" s="105"/>
      <c r="D833" s="366"/>
      <c r="E833" s="277"/>
      <c r="F833" s="105"/>
      <c r="G833" s="105"/>
      <c r="H833" s="366"/>
      <c r="I833" s="206"/>
      <c r="J833" s="206"/>
      <c r="K833" s="206"/>
      <c r="L833" s="206"/>
      <c r="M833" s="206"/>
      <c r="N833" s="206"/>
      <c r="O833" s="206"/>
      <c r="P833" s="206"/>
      <c r="Q833" s="206"/>
      <c r="R833" s="206"/>
      <c r="S833" s="206"/>
      <c r="T833" s="206"/>
    </row>
    <row r="834" spans="1:20">
      <c r="A834" s="366">
        <v>830</v>
      </c>
      <c r="B834" s="366"/>
      <c r="C834" s="105"/>
      <c r="D834" s="366"/>
      <c r="E834" s="277"/>
      <c r="F834" s="105"/>
      <c r="G834" s="105"/>
      <c r="H834" s="366"/>
      <c r="I834" s="206"/>
      <c r="J834" s="206"/>
      <c r="K834" s="206"/>
      <c r="L834" s="206"/>
      <c r="M834" s="206"/>
      <c r="N834" s="206"/>
      <c r="O834" s="206"/>
      <c r="P834" s="206"/>
      <c r="Q834" s="206"/>
      <c r="R834" s="206"/>
      <c r="S834" s="206"/>
      <c r="T834" s="206"/>
    </row>
    <row r="835" spans="1:20">
      <c r="A835" s="366">
        <v>831</v>
      </c>
      <c r="B835" s="366"/>
      <c r="C835" s="105"/>
      <c r="D835" s="366"/>
      <c r="E835" s="277"/>
      <c r="F835" s="105"/>
      <c r="G835" s="105"/>
      <c r="H835" s="366"/>
      <c r="I835" s="206"/>
      <c r="J835" s="206"/>
      <c r="K835" s="206"/>
      <c r="L835" s="206"/>
      <c r="M835" s="206"/>
      <c r="N835" s="206"/>
      <c r="O835" s="206"/>
      <c r="P835" s="206"/>
      <c r="Q835" s="206"/>
      <c r="R835" s="206"/>
      <c r="S835" s="206"/>
      <c r="T835" s="206"/>
    </row>
    <row r="836" spans="1:20">
      <c r="A836" s="366">
        <v>832</v>
      </c>
      <c r="B836" s="366"/>
      <c r="C836" s="105"/>
      <c r="D836" s="366"/>
      <c r="E836" s="277"/>
      <c r="F836" s="105"/>
      <c r="G836" s="366"/>
      <c r="H836" s="366"/>
      <c r="I836" s="206"/>
      <c r="J836" s="206"/>
      <c r="K836" s="206"/>
      <c r="L836" s="206"/>
      <c r="M836" s="206"/>
      <c r="N836" s="206"/>
      <c r="O836" s="206"/>
      <c r="P836" s="206"/>
      <c r="Q836" s="206"/>
      <c r="R836" s="206"/>
      <c r="S836" s="206"/>
      <c r="T836" s="206"/>
    </row>
    <row r="837" spans="1:20">
      <c r="A837" s="366">
        <v>833</v>
      </c>
      <c r="B837" s="366"/>
      <c r="C837" s="105"/>
      <c r="D837" s="366"/>
      <c r="E837" s="277"/>
      <c r="F837" s="105"/>
      <c r="G837" s="105"/>
      <c r="H837" s="366"/>
      <c r="I837" s="206"/>
      <c r="J837" s="206"/>
      <c r="K837" s="206"/>
      <c r="L837" s="206"/>
      <c r="M837" s="206"/>
      <c r="N837" s="206"/>
      <c r="O837" s="206"/>
      <c r="P837" s="206"/>
      <c r="Q837" s="206"/>
      <c r="R837" s="206"/>
      <c r="S837" s="206"/>
      <c r="T837" s="206"/>
    </row>
    <row r="838" spans="1:20">
      <c r="A838" s="366">
        <v>834</v>
      </c>
      <c r="B838" s="366"/>
      <c r="C838" s="105"/>
      <c r="D838" s="366"/>
      <c r="E838" s="277"/>
      <c r="F838" s="105"/>
      <c r="G838" s="366"/>
      <c r="H838" s="366"/>
      <c r="I838" s="206"/>
      <c r="J838" s="206"/>
      <c r="K838" s="206"/>
      <c r="L838" s="206"/>
      <c r="M838" s="206"/>
      <c r="N838" s="206"/>
      <c r="O838" s="206"/>
      <c r="P838" s="206"/>
      <c r="Q838" s="206"/>
      <c r="R838" s="206"/>
      <c r="S838" s="206"/>
      <c r="T838" s="206"/>
    </row>
    <row r="839" spans="1:20">
      <c r="A839" s="366">
        <v>835</v>
      </c>
      <c r="B839" s="366"/>
      <c r="C839" s="105"/>
      <c r="D839" s="366"/>
      <c r="E839" s="277"/>
      <c r="F839" s="105"/>
      <c r="G839" s="366"/>
      <c r="H839" s="366"/>
      <c r="I839" s="206"/>
      <c r="J839" s="206"/>
      <c r="K839" s="206"/>
      <c r="L839" s="206"/>
      <c r="M839" s="206"/>
      <c r="N839" s="206"/>
      <c r="O839" s="206"/>
      <c r="P839" s="206"/>
      <c r="Q839" s="206"/>
      <c r="R839" s="206"/>
      <c r="S839" s="206"/>
      <c r="T839" s="206"/>
    </row>
    <row r="840" spans="1:20">
      <c r="A840" s="366">
        <v>836</v>
      </c>
      <c r="B840" s="366"/>
      <c r="C840" s="105"/>
      <c r="D840" s="366"/>
      <c r="E840" s="277"/>
      <c r="F840" s="105"/>
      <c r="G840" s="366"/>
      <c r="H840" s="366"/>
      <c r="I840" s="206"/>
      <c r="J840" s="206"/>
      <c r="K840" s="206"/>
      <c r="L840" s="206"/>
      <c r="M840" s="206"/>
      <c r="N840" s="206"/>
      <c r="O840" s="206"/>
      <c r="P840" s="206"/>
      <c r="Q840" s="206"/>
      <c r="R840" s="206"/>
      <c r="S840" s="206"/>
      <c r="T840" s="206"/>
    </row>
    <row r="841" spans="1:20">
      <c r="A841" s="366">
        <v>837</v>
      </c>
      <c r="B841" s="366"/>
      <c r="C841" s="105"/>
      <c r="D841" s="366"/>
      <c r="E841" s="277"/>
      <c r="F841" s="105"/>
      <c r="G841" s="105"/>
      <c r="H841" s="366"/>
      <c r="I841" s="206"/>
      <c r="J841" s="206"/>
      <c r="K841" s="206"/>
      <c r="L841" s="206"/>
      <c r="M841" s="206"/>
      <c r="N841" s="206"/>
      <c r="O841" s="206"/>
      <c r="P841" s="206"/>
      <c r="Q841" s="206"/>
      <c r="R841" s="206"/>
      <c r="S841" s="206"/>
      <c r="T841" s="206"/>
    </row>
    <row r="842" spans="1:20">
      <c r="A842" s="366">
        <v>838</v>
      </c>
      <c r="B842" s="366"/>
      <c r="C842" s="105"/>
      <c r="D842" s="366"/>
      <c r="E842" s="277"/>
      <c r="F842" s="105"/>
      <c r="G842" s="105"/>
      <c r="H842" s="366"/>
      <c r="I842" s="206"/>
      <c r="J842" s="206"/>
      <c r="K842" s="206"/>
      <c r="L842" s="206"/>
      <c r="M842" s="206"/>
      <c r="N842" s="206"/>
      <c r="O842" s="206"/>
      <c r="P842" s="206"/>
      <c r="Q842" s="206"/>
      <c r="R842" s="206"/>
      <c r="S842" s="206"/>
      <c r="T842" s="206"/>
    </row>
    <row r="843" spans="1:20">
      <c r="A843" s="366">
        <v>839</v>
      </c>
      <c r="B843" s="366"/>
      <c r="C843" s="105"/>
      <c r="D843" s="366"/>
      <c r="E843" s="277"/>
      <c r="F843" s="105"/>
      <c r="G843" s="105"/>
      <c r="H843" s="366"/>
      <c r="I843" s="206"/>
      <c r="J843" s="206"/>
      <c r="K843" s="206"/>
      <c r="L843" s="206"/>
      <c r="M843" s="206"/>
      <c r="N843" s="206"/>
      <c r="O843" s="206"/>
      <c r="P843" s="206"/>
      <c r="Q843" s="206"/>
      <c r="R843" s="206"/>
      <c r="S843" s="206"/>
      <c r="T843" s="206"/>
    </row>
    <row r="844" spans="1:20">
      <c r="A844" s="366">
        <v>840</v>
      </c>
      <c r="B844" s="366"/>
      <c r="C844" s="105"/>
      <c r="D844" s="366"/>
      <c r="E844" s="277"/>
      <c r="F844" s="105"/>
      <c r="G844" s="105"/>
      <c r="H844" s="366"/>
      <c r="I844" s="206"/>
      <c r="J844" s="206"/>
      <c r="K844" s="206"/>
      <c r="L844" s="206"/>
      <c r="M844" s="206"/>
      <c r="N844" s="206"/>
      <c r="O844" s="206"/>
      <c r="P844" s="206"/>
      <c r="Q844" s="206"/>
      <c r="R844" s="206"/>
      <c r="S844" s="206"/>
      <c r="T844" s="206"/>
    </row>
    <row r="845" spans="1:20">
      <c r="A845" s="366">
        <v>841</v>
      </c>
      <c r="B845" s="366"/>
      <c r="C845" s="105"/>
      <c r="D845" s="366"/>
      <c r="E845" s="277"/>
      <c r="F845" s="105"/>
      <c r="G845" s="105"/>
      <c r="H845" s="366"/>
      <c r="I845" s="206"/>
      <c r="J845" s="206"/>
      <c r="K845" s="206"/>
      <c r="L845" s="206"/>
      <c r="M845" s="206"/>
      <c r="N845" s="206"/>
      <c r="O845" s="206"/>
      <c r="P845" s="206"/>
      <c r="Q845" s="206"/>
      <c r="R845" s="206"/>
      <c r="S845" s="206"/>
      <c r="T845" s="206"/>
    </row>
    <row r="846" spans="1:20">
      <c r="A846" s="366">
        <v>842</v>
      </c>
      <c r="B846" s="366"/>
      <c r="C846" s="105"/>
      <c r="D846" s="366"/>
      <c r="E846" s="277"/>
      <c r="F846" s="105"/>
      <c r="G846" s="366"/>
      <c r="H846" s="366"/>
      <c r="I846" s="206"/>
      <c r="J846" s="206"/>
      <c r="K846" s="206"/>
      <c r="L846" s="206"/>
      <c r="M846" s="206"/>
      <c r="N846" s="206"/>
      <c r="O846" s="206"/>
      <c r="P846" s="206"/>
      <c r="Q846" s="206"/>
      <c r="R846" s="206"/>
      <c r="S846" s="206"/>
      <c r="T846" s="206"/>
    </row>
    <row r="847" spans="1:20">
      <c r="A847" s="366">
        <v>843</v>
      </c>
      <c r="B847" s="366"/>
      <c r="C847" s="105"/>
      <c r="D847" s="366"/>
      <c r="E847" s="277"/>
      <c r="F847" s="105"/>
      <c r="G847" s="105"/>
      <c r="H847" s="366"/>
      <c r="I847" s="206"/>
      <c r="J847" s="206"/>
      <c r="K847" s="206"/>
      <c r="L847" s="206"/>
      <c r="M847" s="206"/>
      <c r="N847" s="206"/>
      <c r="O847" s="206"/>
      <c r="P847" s="206"/>
      <c r="Q847" s="206"/>
      <c r="R847" s="206"/>
      <c r="S847" s="206"/>
      <c r="T847" s="206"/>
    </row>
    <row r="848" spans="1:20">
      <c r="A848" s="366">
        <v>844</v>
      </c>
      <c r="B848" s="366"/>
      <c r="C848" s="105"/>
      <c r="D848" s="366"/>
      <c r="E848" s="277"/>
      <c r="F848" s="105"/>
      <c r="G848" s="105"/>
      <c r="H848" s="366"/>
      <c r="I848" s="206"/>
      <c r="J848" s="206"/>
      <c r="K848" s="206"/>
      <c r="L848" s="206"/>
      <c r="M848" s="206"/>
      <c r="N848" s="206"/>
      <c r="O848" s="206"/>
      <c r="P848" s="206"/>
      <c r="Q848" s="206"/>
      <c r="R848" s="206"/>
      <c r="S848" s="206"/>
      <c r="T848" s="206"/>
    </row>
    <row r="849" spans="1:20">
      <c r="A849" s="366">
        <v>845</v>
      </c>
      <c r="B849" s="366"/>
      <c r="C849" s="105"/>
      <c r="D849" s="366"/>
      <c r="E849" s="277"/>
      <c r="F849" s="105"/>
      <c r="G849" s="366"/>
      <c r="H849" s="366"/>
      <c r="I849" s="206"/>
      <c r="J849" s="206"/>
      <c r="K849" s="206"/>
      <c r="L849" s="206"/>
      <c r="M849" s="206"/>
      <c r="N849" s="206"/>
      <c r="O849" s="206"/>
      <c r="P849" s="206"/>
      <c r="Q849" s="206"/>
      <c r="R849" s="206"/>
      <c r="S849" s="206"/>
      <c r="T849" s="206"/>
    </row>
    <row r="850" spans="1:20">
      <c r="A850" s="366">
        <v>846</v>
      </c>
      <c r="B850" s="366"/>
      <c r="C850" s="105"/>
      <c r="D850" s="366"/>
      <c r="E850" s="277"/>
      <c r="F850" s="105"/>
      <c r="G850" s="105"/>
      <c r="H850" s="366"/>
      <c r="I850" s="206"/>
      <c r="J850" s="206"/>
      <c r="K850" s="206"/>
      <c r="L850" s="206"/>
      <c r="M850" s="206"/>
      <c r="N850" s="206"/>
      <c r="O850" s="206"/>
      <c r="P850" s="206"/>
      <c r="Q850" s="206"/>
      <c r="R850" s="206"/>
      <c r="S850" s="206"/>
      <c r="T850" s="206"/>
    </row>
    <row r="851" spans="1:20">
      <c r="A851" s="366">
        <v>847</v>
      </c>
      <c r="B851" s="366"/>
      <c r="C851" s="105"/>
      <c r="D851" s="366"/>
      <c r="E851" s="277"/>
      <c r="F851" s="105"/>
      <c r="G851" s="105"/>
      <c r="H851" s="366"/>
      <c r="I851" s="206"/>
      <c r="J851" s="206"/>
      <c r="K851" s="206"/>
      <c r="L851" s="206"/>
      <c r="M851" s="206"/>
      <c r="N851" s="206"/>
      <c r="O851" s="206"/>
      <c r="P851" s="206"/>
      <c r="Q851" s="206"/>
      <c r="R851" s="206"/>
      <c r="S851" s="206"/>
      <c r="T851" s="206"/>
    </row>
    <row r="852" spans="1:20">
      <c r="A852" s="366">
        <v>848</v>
      </c>
      <c r="B852" s="366"/>
      <c r="C852" s="105"/>
      <c r="D852" s="366"/>
      <c r="E852" s="277"/>
      <c r="F852" s="105"/>
      <c r="G852" s="366"/>
      <c r="H852" s="366"/>
      <c r="I852" s="206"/>
      <c r="J852" s="206"/>
      <c r="K852" s="206"/>
      <c r="L852" s="206"/>
      <c r="M852" s="206"/>
      <c r="N852" s="206"/>
      <c r="O852" s="206"/>
      <c r="P852" s="206"/>
      <c r="Q852" s="206"/>
      <c r="R852" s="206"/>
      <c r="S852" s="206"/>
      <c r="T852" s="206"/>
    </row>
    <row r="853" spans="1:20">
      <c r="A853" s="366">
        <v>849</v>
      </c>
      <c r="B853" s="366"/>
      <c r="C853" s="105"/>
      <c r="D853" s="366"/>
      <c r="E853" s="277"/>
      <c r="F853" s="105"/>
      <c r="G853" s="105"/>
      <c r="H853" s="366"/>
      <c r="I853" s="206"/>
      <c r="J853" s="206"/>
      <c r="K853" s="206"/>
      <c r="L853" s="206"/>
      <c r="M853" s="206"/>
      <c r="N853" s="206"/>
      <c r="O853" s="206"/>
      <c r="P853" s="206"/>
      <c r="Q853" s="206"/>
      <c r="R853" s="206"/>
      <c r="S853" s="206"/>
      <c r="T853" s="206"/>
    </row>
    <row r="854" spans="1:20">
      <c r="A854" s="366">
        <v>850</v>
      </c>
      <c r="B854" s="366"/>
      <c r="C854" s="105"/>
      <c r="D854" s="366"/>
      <c r="E854" s="277"/>
      <c r="F854" s="105"/>
      <c r="G854" s="105"/>
      <c r="H854" s="366"/>
      <c r="I854" s="206"/>
      <c r="J854" s="206"/>
      <c r="K854" s="206"/>
      <c r="L854" s="206"/>
      <c r="M854" s="206"/>
      <c r="N854" s="206"/>
      <c r="O854" s="206"/>
      <c r="P854" s="206"/>
      <c r="Q854" s="206"/>
      <c r="R854" s="206"/>
      <c r="S854" s="206"/>
      <c r="T854" s="206"/>
    </row>
    <row r="855" spans="1:20">
      <c r="A855" s="366">
        <v>851</v>
      </c>
      <c r="B855" s="366"/>
      <c r="C855" s="105"/>
      <c r="D855" s="366"/>
      <c r="E855" s="277"/>
      <c r="F855" s="105"/>
      <c r="G855" s="366"/>
      <c r="H855" s="366"/>
      <c r="I855" s="206"/>
      <c r="J855" s="206"/>
      <c r="K855" s="206"/>
      <c r="L855" s="206"/>
      <c r="M855" s="206"/>
      <c r="N855" s="206"/>
      <c r="O855" s="206"/>
      <c r="P855" s="206"/>
      <c r="Q855" s="206"/>
      <c r="R855" s="206"/>
      <c r="S855" s="206"/>
      <c r="T855" s="206"/>
    </row>
    <row r="856" spans="1:20">
      <c r="A856" s="366">
        <v>852</v>
      </c>
      <c r="B856" s="366"/>
      <c r="C856" s="105"/>
      <c r="D856" s="366"/>
      <c r="E856" s="277"/>
      <c r="F856" s="105"/>
      <c r="G856" s="366"/>
      <c r="H856" s="366"/>
      <c r="I856" s="206"/>
      <c r="J856" s="206"/>
      <c r="K856" s="206"/>
      <c r="L856" s="206"/>
      <c r="M856" s="206"/>
      <c r="N856" s="206"/>
      <c r="O856" s="206"/>
      <c r="P856" s="206"/>
      <c r="Q856" s="206"/>
      <c r="R856" s="206"/>
      <c r="S856" s="206"/>
      <c r="T856" s="206"/>
    </row>
    <row r="857" spans="1:20">
      <c r="A857" s="366">
        <v>853</v>
      </c>
      <c r="B857" s="366"/>
      <c r="C857" s="105"/>
      <c r="D857" s="366"/>
      <c r="E857" s="277"/>
      <c r="F857" s="105"/>
      <c r="G857" s="105"/>
      <c r="H857" s="366"/>
      <c r="I857" s="206"/>
      <c r="J857" s="206"/>
      <c r="K857" s="206"/>
      <c r="L857" s="206"/>
      <c r="M857" s="206"/>
      <c r="N857" s="206"/>
      <c r="O857" s="206"/>
      <c r="P857" s="206"/>
      <c r="Q857" s="206"/>
      <c r="R857" s="206"/>
      <c r="S857" s="206"/>
      <c r="T857" s="206"/>
    </row>
    <row r="858" spans="1:20">
      <c r="A858" s="366">
        <v>854</v>
      </c>
      <c r="B858" s="366"/>
      <c r="C858" s="105"/>
      <c r="D858" s="366"/>
      <c r="E858" s="277"/>
      <c r="F858" s="105"/>
      <c r="G858" s="105"/>
      <c r="H858" s="366"/>
      <c r="I858" s="206"/>
      <c r="J858" s="206"/>
      <c r="K858" s="206"/>
      <c r="L858" s="206"/>
      <c r="M858" s="206"/>
      <c r="N858" s="206"/>
      <c r="O858" s="206"/>
      <c r="P858" s="206"/>
      <c r="Q858" s="206"/>
      <c r="R858" s="206"/>
      <c r="S858" s="206"/>
      <c r="T858" s="206"/>
    </row>
    <row r="859" spans="1:20">
      <c r="A859" s="366">
        <v>855</v>
      </c>
      <c r="B859" s="366"/>
      <c r="C859" s="105"/>
      <c r="D859" s="366"/>
      <c r="E859" s="277"/>
      <c r="F859" s="105"/>
      <c r="G859" s="105"/>
      <c r="H859" s="366"/>
      <c r="I859" s="206"/>
      <c r="J859" s="206"/>
      <c r="K859" s="206"/>
      <c r="L859" s="206"/>
      <c r="M859" s="206"/>
      <c r="N859" s="206"/>
      <c r="O859" s="206"/>
      <c r="P859" s="206"/>
      <c r="Q859" s="206"/>
      <c r="R859" s="206"/>
      <c r="S859" s="206"/>
      <c r="T859" s="206"/>
    </row>
    <row r="860" spans="1:20">
      <c r="A860" s="366">
        <v>856</v>
      </c>
      <c r="B860" s="366"/>
      <c r="C860" s="105"/>
      <c r="D860" s="366"/>
      <c r="E860" s="277"/>
      <c r="F860" s="105"/>
      <c r="G860" s="105"/>
      <c r="H860" s="366"/>
      <c r="I860" s="206"/>
      <c r="J860" s="206"/>
      <c r="K860" s="206"/>
      <c r="L860" s="206"/>
      <c r="M860" s="206"/>
      <c r="N860" s="206"/>
      <c r="O860" s="206"/>
      <c r="P860" s="206"/>
      <c r="Q860" s="206"/>
      <c r="R860" s="206"/>
      <c r="S860" s="206"/>
      <c r="T860" s="206"/>
    </row>
    <row r="861" spans="1:20">
      <c r="A861" s="366">
        <v>857</v>
      </c>
      <c r="B861" s="366"/>
      <c r="C861" s="105"/>
      <c r="D861" s="366"/>
      <c r="E861" s="277"/>
      <c r="F861" s="105"/>
      <c r="G861" s="366"/>
      <c r="H861" s="366"/>
      <c r="I861" s="206"/>
      <c r="J861" s="206"/>
      <c r="K861" s="206"/>
      <c r="L861" s="206"/>
      <c r="M861" s="206"/>
      <c r="N861" s="206"/>
      <c r="O861" s="206"/>
      <c r="P861" s="206"/>
      <c r="Q861" s="206"/>
      <c r="R861" s="206"/>
      <c r="S861" s="206"/>
      <c r="T861" s="206"/>
    </row>
    <row r="862" spans="1:20">
      <c r="A862" s="366">
        <v>858</v>
      </c>
      <c r="B862" s="366"/>
      <c r="C862" s="105"/>
      <c r="D862" s="366"/>
      <c r="E862" s="277"/>
      <c r="F862" s="105"/>
      <c r="G862" s="105"/>
      <c r="H862" s="366"/>
      <c r="I862" s="206"/>
      <c r="J862" s="206"/>
      <c r="K862" s="206"/>
      <c r="L862" s="206"/>
      <c r="M862" s="206"/>
      <c r="N862" s="206"/>
      <c r="O862" s="206"/>
      <c r="P862" s="206"/>
      <c r="Q862" s="206"/>
      <c r="R862" s="206"/>
      <c r="S862" s="206"/>
      <c r="T862" s="206"/>
    </row>
    <row r="863" spans="1:20">
      <c r="A863" s="366">
        <v>859</v>
      </c>
      <c r="B863" s="366"/>
      <c r="C863" s="105"/>
      <c r="D863" s="366"/>
      <c r="E863" s="277"/>
      <c r="F863" s="105"/>
      <c r="G863" s="366"/>
      <c r="H863" s="366"/>
      <c r="I863" s="206"/>
      <c r="J863" s="206"/>
      <c r="K863" s="206"/>
      <c r="L863" s="206"/>
      <c r="M863" s="206"/>
      <c r="N863" s="206"/>
      <c r="O863" s="206"/>
      <c r="P863" s="206"/>
      <c r="Q863" s="206"/>
      <c r="R863" s="206"/>
      <c r="S863" s="206"/>
      <c r="T863" s="206"/>
    </row>
    <row r="864" spans="1:20">
      <c r="A864" s="366">
        <v>860</v>
      </c>
      <c r="B864" s="366"/>
      <c r="C864" s="105"/>
      <c r="D864" s="366"/>
      <c r="E864" s="277"/>
      <c r="F864" s="105"/>
      <c r="G864" s="366"/>
      <c r="H864" s="366"/>
      <c r="I864" s="206"/>
      <c r="J864" s="206"/>
      <c r="K864" s="206"/>
      <c r="L864" s="206"/>
      <c r="M864" s="206"/>
      <c r="N864" s="206"/>
      <c r="O864" s="206"/>
      <c r="P864" s="206"/>
      <c r="Q864" s="206"/>
      <c r="R864" s="206"/>
      <c r="S864" s="206"/>
      <c r="T864" s="206"/>
    </row>
    <row r="865" spans="1:20">
      <c r="A865" s="366">
        <v>861</v>
      </c>
      <c r="B865" s="366"/>
      <c r="C865" s="105"/>
      <c r="D865" s="366"/>
      <c r="E865" s="277"/>
      <c r="F865" s="105"/>
      <c r="G865" s="105"/>
      <c r="H865" s="366"/>
      <c r="I865" s="206"/>
      <c r="J865" s="206"/>
      <c r="K865" s="206"/>
      <c r="L865" s="206"/>
      <c r="M865" s="206"/>
      <c r="N865" s="206"/>
      <c r="O865" s="206"/>
      <c r="P865" s="206"/>
      <c r="Q865" s="206"/>
      <c r="R865" s="206"/>
      <c r="S865" s="206"/>
      <c r="T865" s="206"/>
    </row>
    <row r="866" spans="1:20">
      <c r="A866" s="366">
        <v>862</v>
      </c>
      <c r="B866" s="366"/>
      <c r="C866" s="105"/>
      <c r="D866" s="366"/>
      <c r="E866" s="277"/>
      <c r="F866" s="105"/>
      <c r="G866" s="105"/>
      <c r="H866" s="366"/>
      <c r="I866" s="206"/>
      <c r="J866" s="206"/>
      <c r="K866" s="206"/>
      <c r="L866" s="206"/>
      <c r="M866" s="206"/>
      <c r="N866" s="206"/>
      <c r="O866" s="206"/>
      <c r="P866" s="206"/>
      <c r="Q866" s="206"/>
      <c r="R866" s="206"/>
      <c r="S866" s="206"/>
      <c r="T866" s="206"/>
    </row>
    <row r="867" spans="1:20">
      <c r="A867" s="366">
        <v>863</v>
      </c>
      <c r="B867" s="366"/>
      <c r="C867" s="105"/>
      <c r="D867" s="366"/>
      <c r="E867" s="277"/>
      <c r="F867" s="105"/>
      <c r="G867" s="366"/>
      <c r="H867" s="366"/>
      <c r="I867" s="206"/>
      <c r="J867" s="206"/>
      <c r="K867" s="206"/>
      <c r="L867" s="206"/>
      <c r="M867" s="206"/>
      <c r="N867" s="206"/>
      <c r="O867" s="206"/>
      <c r="P867" s="206"/>
      <c r="Q867" s="206"/>
      <c r="R867" s="206"/>
      <c r="S867" s="206"/>
      <c r="T867" s="206"/>
    </row>
    <row r="868" spans="1:20">
      <c r="A868" s="366">
        <v>864</v>
      </c>
      <c r="B868" s="366"/>
      <c r="C868" s="105"/>
      <c r="D868" s="366"/>
      <c r="E868" s="277"/>
      <c r="F868" s="105"/>
      <c r="G868" s="105"/>
      <c r="H868" s="366"/>
      <c r="I868" s="206"/>
      <c r="J868" s="206"/>
      <c r="K868" s="206"/>
      <c r="L868" s="206"/>
      <c r="M868" s="206"/>
      <c r="N868" s="206"/>
      <c r="O868" s="206"/>
      <c r="P868" s="206"/>
      <c r="Q868" s="206"/>
      <c r="R868" s="206"/>
      <c r="S868" s="206"/>
      <c r="T868" s="206"/>
    </row>
    <row r="869" spans="1:20">
      <c r="A869" s="366">
        <v>865</v>
      </c>
      <c r="B869" s="366"/>
      <c r="C869" s="105"/>
      <c r="D869" s="366"/>
      <c r="E869" s="277"/>
      <c r="F869" s="105"/>
      <c r="G869" s="366"/>
      <c r="H869" s="366"/>
      <c r="I869" s="206"/>
      <c r="J869" s="206"/>
      <c r="K869" s="206"/>
      <c r="L869" s="206"/>
      <c r="M869" s="206"/>
      <c r="N869" s="206"/>
      <c r="O869" s="206"/>
      <c r="P869" s="206"/>
      <c r="Q869" s="206"/>
      <c r="R869" s="206"/>
      <c r="S869" s="206"/>
      <c r="T869" s="206"/>
    </row>
    <row r="870" spans="1:20">
      <c r="A870" s="366">
        <v>866</v>
      </c>
      <c r="B870" s="366"/>
      <c r="C870" s="105"/>
      <c r="D870" s="366"/>
      <c r="E870" s="277"/>
      <c r="F870" s="105"/>
      <c r="G870" s="105"/>
      <c r="H870" s="366"/>
      <c r="I870" s="206"/>
      <c r="J870" s="206"/>
      <c r="K870" s="206"/>
      <c r="L870" s="206"/>
      <c r="M870" s="206"/>
      <c r="N870" s="206"/>
      <c r="O870" s="206"/>
      <c r="P870" s="206"/>
      <c r="Q870" s="206"/>
      <c r="R870" s="206"/>
      <c r="S870" s="206"/>
      <c r="T870" s="206"/>
    </row>
    <row r="871" spans="1:20">
      <c r="A871" s="366">
        <v>867</v>
      </c>
      <c r="B871" s="366"/>
      <c r="C871" s="105"/>
      <c r="D871" s="366"/>
      <c r="E871" s="277"/>
      <c r="F871" s="105"/>
      <c r="G871" s="105"/>
      <c r="H871" s="366"/>
      <c r="I871" s="206"/>
      <c r="J871" s="206"/>
      <c r="K871" s="206"/>
      <c r="L871" s="206"/>
      <c r="M871" s="206"/>
      <c r="N871" s="206"/>
      <c r="O871" s="206"/>
      <c r="P871" s="206"/>
      <c r="Q871" s="206"/>
      <c r="R871" s="206"/>
      <c r="S871" s="206"/>
      <c r="T871" s="206"/>
    </row>
    <row r="872" spans="1:20">
      <c r="A872" s="366">
        <v>868</v>
      </c>
      <c r="B872" s="366"/>
      <c r="C872" s="105"/>
      <c r="D872" s="366"/>
      <c r="E872" s="277"/>
      <c r="F872" s="105"/>
      <c r="G872" s="366"/>
      <c r="H872" s="366"/>
      <c r="I872" s="206"/>
      <c r="J872" s="206"/>
      <c r="K872" s="206"/>
      <c r="L872" s="206"/>
      <c r="M872" s="206"/>
      <c r="N872" s="206"/>
      <c r="O872" s="206"/>
      <c r="P872" s="206"/>
      <c r="Q872" s="206"/>
      <c r="R872" s="206"/>
      <c r="S872" s="206"/>
      <c r="T872" s="206"/>
    </row>
    <row r="873" spans="1:20">
      <c r="A873" s="366">
        <v>869</v>
      </c>
      <c r="B873" s="366"/>
      <c r="C873" s="105"/>
      <c r="D873" s="366"/>
      <c r="E873" s="277"/>
      <c r="F873" s="105"/>
      <c r="G873" s="105"/>
      <c r="H873" s="366"/>
      <c r="I873" s="206"/>
      <c r="J873" s="206"/>
      <c r="K873" s="206"/>
      <c r="L873" s="206"/>
      <c r="M873" s="206"/>
      <c r="N873" s="206"/>
      <c r="O873" s="206"/>
      <c r="P873" s="206"/>
      <c r="Q873" s="206"/>
      <c r="R873" s="206"/>
      <c r="S873" s="206"/>
      <c r="T873" s="206"/>
    </row>
    <row r="874" spans="1:20">
      <c r="A874" s="366">
        <v>870</v>
      </c>
      <c r="B874" s="366"/>
      <c r="C874" s="105"/>
      <c r="D874" s="366"/>
      <c r="E874" s="277"/>
      <c r="F874" s="105"/>
      <c r="G874" s="116"/>
      <c r="H874" s="366"/>
      <c r="I874" s="206"/>
      <c r="J874" s="206"/>
      <c r="K874" s="206"/>
      <c r="L874" s="206"/>
      <c r="M874" s="206"/>
      <c r="N874" s="206"/>
      <c r="O874" s="206"/>
      <c r="P874" s="206"/>
      <c r="Q874" s="206"/>
      <c r="R874" s="206"/>
      <c r="S874" s="206"/>
      <c r="T874" s="206"/>
    </row>
    <row r="875" spans="1:20">
      <c r="A875" s="366">
        <v>871</v>
      </c>
      <c r="B875" s="366"/>
      <c r="C875" s="105"/>
      <c r="D875" s="366"/>
      <c r="E875" s="277"/>
      <c r="F875" s="105"/>
      <c r="G875" s="366"/>
      <c r="H875" s="366"/>
      <c r="I875" s="206"/>
      <c r="J875" s="206"/>
      <c r="K875" s="206"/>
      <c r="L875" s="206"/>
      <c r="M875" s="206"/>
      <c r="N875" s="206"/>
      <c r="O875" s="206"/>
      <c r="P875" s="206"/>
      <c r="Q875" s="206"/>
      <c r="R875" s="206"/>
      <c r="S875" s="206"/>
      <c r="T875" s="206"/>
    </row>
    <row r="876" spans="1:20">
      <c r="A876" s="366">
        <v>872</v>
      </c>
      <c r="B876" s="366"/>
      <c r="C876" s="105"/>
      <c r="D876" s="366"/>
      <c r="E876" s="277"/>
      <c r="F876" s="105"/>
      <c r="G876" s="366"/>
      <c r="H876" s="366"/>
      <c r="I876" s="206"/>
      <c r="J876" s="206"/>
      <c r="K876" s="206"/>
      <c r="L876" s="206"/>
      <c r="M876" s="206"/>
      <c r="N876" s="206"/>
      <c r="O876" s="206"/>
      <c r="P876" s="206"/>
      <c r="Q876" s="206"/>
      <c r="R876" s="206"/>
      <c r="S876" s="206"/>
      <c r="T876" s="206"/>
    </row>
    <row r="877" spans="1:20">
      <c r="A877" s="366">
        <v>873</v>
      </c>
      <c r="B877" s="366"/>
      <c r="C877" s="105"/>
      <c r="D877" s="366"/>
      <c r="E877" s="277"/>
      <c r="F877" s="105"/>
      <c r="G877" s="366"/>
      <c r="H877" s="366"/>
      <c r="I877" s="206"/>
      <c r="J877" s="206"/>
      <c r="K877" s="206"/>
      <c r="L877" s="206"/>
      <c r="M877" s="206"/>
      <c r="N877" s="206"/>
      <c r="O877" s="206"/>
      <c r="P877" s="206"/>
      <c r="Q877" s="206"/>
      <c r="R877" s="206"/>
      <c r="S877" s="206"/>
      <c r="T877" s="206"/>
    </row>
    <row r="878" spans="1:20">
      <c r="A878" s="366">
        <v>874</v>
      </c>
      <c r="B878" s="366"/>
      <c r="C878" s="105"/>
      <c r="D878" s="366"/>
      <c r="E878" s="278"/>
      <c r="F878" s="105"/>
      <c r="G878" s="366"/>
      <c r="H878" s="366"/>
      <c r="I878" s="206"/>
      <c r="J878" s="206"/>
      <c r="K878" s="206"/>
      <c r="L878" s="206"/>
      <c r="M878" s="206"/>
      <c r="N878" s="206"/>
      <c r="O878" s="206"/>
      <c r="P878" s="206"/>
      <c r="Q878" s="206"/>
      <c r="R878" s="206"/>
      <c r="S878" s="206"/>
      <c r="T878" s="206"/>
    </row>
    <row r="879" spans="1:20">
      <c r="A879" s="366">
        <v>875</v>
      </c>
      <c r="B879" s="366"/>
      <c r="C879" s="105"/>
      <c r="D879" s="366"/>
      <c r="E879" s="277"/>
      <c r="F879" s="105"/>
      <c r="G879" s="105"/>
      <c r="H879" s="366"/>
      <c r="I879" s="206"/>
      <c r="J879" s="206"/>
      <c r="K879" s="206"/>
      <c r="L879" s="206"/>
      <c r="M879" s="206"/>
      <c r="N879" s="206"/>
      <c r="O879" s="206"/>
      <c r="P879" s="206"/>
      <c r="Q879" s="206"/>
      <c r="R879" s="206"/>
      <c r="S879" s="206"/>
      <c r="T879" s="206"/>
    </row>
    <row r="880" spans="1:20">
      <c r="A880" s="366">
        <v>876</v>
      </c>
      <c r="B880" s="366"/>
      <c r="C880" s="105"/>
      <c r="D880" s="366"/>
      <c r="E880" s="277"/>
      <c r="F880" s="105"/>
      <c r="G880" s="366"/>
      <c r="H880" s="366"/>
      <c r="I880" s="206"/>
      <c r="J880" s="206"/>
      <c r="K880" s="206"/>
      <c r="L880" s="206"/>
      <c r="M880" s="206"/>
      <c r="N880" s="206"/>
      <c r="O880" s="206"/>
      <c r="P880" s="206"/>
      <c r="Q880" s="206"/>
      <c r="R880" s="206"/>
      <c r="S880" s="206"/>
      <c r="T880" s="206"/>
    </row>
    <row r="881" spans="1:20">
      <c r="A881" s="366">
        <v>877</v>
      </c>
      <c r="B881" s="366"/>
      <c r="C881" s="105"/>
      <c r="D881" s="366"/>
      <c r="E881" s="277"/>
      <c r="F881" s="105"/>
      <c r="G881" s="105"/>
      <c r="H881" s="366"/>
      <c r="I881" s="206"/>
      <c r="J881" s="206"/>
      <c r="K881" s="206"/>
      <c r="L881" s="206"/>
      <c r="M881" s="206"/>
      <c r="N881" s="206"/>
      <c r="O881" s="206"/>
      <c r="P881" s="206"/>
      <c r="Q881" s="206"/>
      <c r="R881" s="206"/>
      <c r="S881" s="206"/>
      <c r="T881" s="206"/>
    </row>
    <row r="882" spans="1:20">
      <c r="A882" s="366">
        <v>878</v>
      </c>
      <c r="B882" s="366"/>
      <c r="C882" s="105"/>
      <c r="D882" s="366"/>
      <c r="E882" s="277"/>
      <c r="F882" s="105"/>
      <c r="G882" s="105"/>
      <c r="H882" s="366"/>
      <c r="I882" s="206"/>
      <c r="J882" s="206"/>
      <c r="K882" s="206"/>
      <c r="L882" s="206"/>
      <c r="M882" s="206"/>
      <c r="N882" s="206"/>
      <c r="O882" s="206"/>
      <c r="P882" s="206"/>
      <c r="Q882" s="206"/>
      <c r="R882" s="206"/>
      <c r="S882" s="206"/>
      <c r="T882" s="206"/>
    </row>
    <row r="883" spans="1:20">
      <c r="A883" s="366">
        <v>879</v>
      </c>
      <c r="B883" s="366"/>
      <c r="C883" s="105"/>
      <c r="D883" s="366"/>
      <c r="E883" s="277"/>
      <c r="F883" s="105"/>
      <c r="G883" s="105"/>
      <c r="H883" s="366"/>
      <c r="I883" s="206"/>
      <c r="J883" s="206"/>
      <c r="K883" s="206"/>
      <c r="L883" s="206"/>
      <c r="M883" s="206"/>
      <c r="N883" s="206"/>
      <c r="O883" s="206"/>
      <c r="P883" s="206"/>
      <c r="Q883" s="206"/>
      <c r="R883" s="206"/>
      <c r="S883" s="206"/>
      <c r="T883" s="206"/>
    </row>
    <row r="884" spans="1:20">
      <c r="A884" s="366">
        <v>880</v>
      </c>
      <c r="B884" s="366"/>
      <c r="C884" s="105"/>
      <c r="D884" s="366"/>
      <c r="E884" s="277"/>
      <c r="F884" s="105"/>
      <c r="G884" s="105"/>
      <c r="H884" s="366"/>
      <c r="I884" s="206"/>
      <c r="J884" s="206"/>
      <c r="K884" s="206"/>
      <c r="L884" s="206"/>
      <c r="M884" s="206"/>
      <c r="N884" s="206"/>
      <c r="O884" s="206"/>
      <c r="P884" s="206"/>
      <c r="Q884" s="206"/>
      <c r="R884" s="206"/>
      <c r="S884" s="206"/>
      <c r="T884" s="206"/>
    </row>
    <row r="885" spans="1:20">
      <c r="A885" s="366">
        <v>881</v>
      </c>
      <c r="B885" s="366"/>
      <c r="C885" s="105"/>
      <c r="D885" s="366"/>
      <c r="E885" s="277"/>
      <c r="F885" s="105"/>
      <c r="G885" s="105"/>
      <c r="H885" s="366"/>
      <c r="I885" s="206"/>
      <c r="J885" s="206"/>
      <c r="K885" s="206"/>
      <c r="L885" s="206"/>
      <c r="M885" s="206"/>
      <c r="N885" s="206"/>
      <c r="O885" s="206"/>
      <c r="P885" s="206"/>
      <c r="Q885" s="206"/>
      <c r="R885" s="206"/>
      <c r="S885" s="206"/>
      <c r="T885" s="206"/>
    </row>
    <row r="886" spans="1:20">
      <c r="A886" s="366">
        <v>882</v>
      </c>
      <c r="B886" s="366"/>
      <c r="C886" s="105"/>
      <c r="D886" s="366"/>
      <c r="E886" s="277"/>
      <c r="F886" s="105"/>
      <c r="G886" s="105"/>
      <c r="H886" s="366"/>
      <c r="I886" s="206"/>
      <c r="J886" s="206"/>
      <c r="K886" s="206"/>
      <c r="L886" s="206"/>
      <c r="M886" s="206"/>
      <c r="N886" s="206"/>
      <c r="O886" s="206"/>
      <c r="P886" s="206"/>
      <c r="Q886" s="206"/>
      <c r="R886" s="206"/>
      <c r="S886" s="206"/>
      <c r="T886" s="206"/>
    </row>
    <row r="887" spans="1:20">
      <c r="A887" s="366">
        <v>883</v>
      </c>
      <c r="B887" s="366"/>
      <c r="C887" s="105"/>
      <c r="D887" s="366"/>
      <c r="E887" s="277"/>
      <c r="F887" s="105"/>
      <c r="G887" s="366"/>
      <c r="H887" s="366"/>
      <c r="I887" s="206"/>
      <c r="J887" s="206"/>
      <c r="K887" s="206"/>
      <c r="L887" s="206"/>
      <c r="M887" s="206"/>
      <c r="N887" s="206"/>
      <c r="O887" s="206"/>
      <c r="P887" s="206"/>
      <c r="Q887" s="206"/>
      <c r="R887" s="206"/>
      <c r="S887" s="206"/>
      <c r="T887" s="206"/>
    </row>
    <row r="888" spans="1:20">
      <c r="A888" s="366">
        <v>884</v>
      </c>
      <c r="B888" s="366"/>
      <c r="C888" s="105"/>
      <c r="D888" s="366"/>
      <c r="E888" s="277"/>
      <c r="F888" s="105"/>
      <c r="G888" s="105"/>
      <c r="H888" s="366"/>
      <c r="I888" s="206"/>
      <c r="J888" s="206"/>
      <c r="K888" s="206"/>
      <c r="L888" s="206"/>
      <c r="M888" s="206"/>
      <c r="N888" s="206"/>
      <c r="O888" s="206"/>
      <c r="P888" s="206"/>
      <c r="Q888" s="206"/>
      <c r="R888" s="206"/>
      <c r="S888" s="206"/>
      <c r="T888" s="206"/>
    </row>
    <row r="889" spans="1:20">
      <c r="A889" s="366">
        <v>885</v>
      </c>
      <c r="B889" s="366"/>
      <c r="C889" s="105"/>
      <c r="D889" s="366"/>
      <c r="E889" s="277"/>
      <c r="F889" s="105"/>
      <c r="G889" s="105"/>
      <c r="H889" s="366"/>
      <c r="I889" s="206"/>
      <c r="J889" s="206"/>
      <c r="K889" s="206"/>
      <c r="L889" s="206"/>
      <c r="M889" s="206"/>
      <c r="N889" s="206"/>
      <c r="O889" s="206"/>
      <c r="P889" s="206"/>
      <c r="Q889" s="206"/>
      <c r="R889" s="206"/>
      <c r="S889" s="206"/>
      <c r="T889" s="206"/>
    </row>
    <row r="890" spans="1:20">
      <c r="A890" s="366">
        <v>886</v>
      </c>
      <c r="B890" s="366"/>
      <c r="C890" s="105"/>
      <c r="D890" s="366"/>
      <c r="E890" s="277"/>
      <c r="F890" s="105"/>
      <c r="G890" s="366"/>
      <c r="H890" s="366"/>
      <c r="I890" s="206"/>
      <c r="J890" s="206"/>
      <c r="K890" s="206"/>
      <c r="L890" s="206"/>
      <c r="M890" s="206"/>
      <c r="N890" s="206"/>
      <c r="O890" s="206"/>
      <c r="P890" s="206"/>
      <c r="Q890" s="206"/>
      <c r="R890" s="206"/>
      <c r="S890" s="206"/>
      <c r="T890" s="206"/>
    </row>
    <row r="891" spans="1:20">
      <c r="A891" s="366">
        <v>887</v>
      </c>
      <c r="B891" s="366"/>
      <c r="C891" s="105"/>
      <c r="D891" s="366"/>
      <c r="E891" s="277"/>
      <c r="F891" s="105"/>
      <c r="G891" s="105"/>
      <c r="H891" s="366"/>
      <c r="I891" s="206"/>
      <c r="J891" s="206"/>
      <c r="K891" s="206"/>
      <c r="L891" s="206"/>
      <c r="M891" s="206"/>
      <c r="N891" s="206"/>
      <c r="O891" s="206"/>
      <c r="P891" s="206"/>
      <c r="Q891" s="206"/>
      <c r="R891" s="206"/>
      <c r="S891" s="206"/>
      <c r="T891" s="206"/>
    </row>
    <row r="892" spans="1:20">
      <c r="A892" s="366">
        <v>888</v>
      </c>
      <c r="B892" s="366"/>
      <c r="C892" s="105"/>
      <c r="D892" s="366"/>
      <c r="E892" s="277"/>
      <c r="F892" s="105"/>
      <c r="G892" s="105"/>
      <c r="H892" s="366"/>
      <c r="I892" s="206"/>
      <c r="J892" s="206"/>
      <c r="K892" s="206"/>
      <c r="L892" s="206"/>
      <c r="M892" s="206"/>
      <c r="N892" s="206"/>
      <c r="O892" s="206"/>
      <c r="P892" s="206"/>
      <c r="Q892" s="206"/>
      <c r="R892" s="206"/>
      <c r="S892" s="206"/>
      <c r="T892" s="206"/>
    </row>
    <row r="893" spans="1:20">
      <c r="A893" s="366">
        <v>889</v>
      </c>
      <c r="B893" s="366"/>
      <c r="C893" s="105"/>
      <c r="D893" s="366"/>
      <c r="E893" s="277"/>
      <c r="F893" s="105"/>
      <c r="G893" s="366"/>
      <c r="H893" s="366"/>
      <c r="I893" s="206"/>
      <c r="J893" s="206"/>
      <c r="K893" s="206"/>
      <c r="L893" s="206"/>
      <c r="M893" s="206"/>
      <c r="N893" s="206"/>
      <c r="O893" s="206"/>
      <c r="P893" s="206"/>
      <c r="Q893" s="206"/>
      <c r="R893" s="206"/>
      <c r="S893" s="206"/>
      <c r="T893" s="206"/>
    </row>
    <row r="894" spans="1:20">
      <c r="A894" s="366">
        <v>890</v>
      </c>
      <c r="B894" s="366"/>
      <c r="C894" s="105"/>
      <c r="D894" s="366"/>
      <c r="E894" s="277"/>
      <c r="F894" s="105"/>
      <c r="G894" s="366"/>
      <c r="H894" s="366"/>
      <c r="I894" s="206"/>
      <c r="J894" s="206"/>
      <c r="K894" s="206"/>
      <c r="L894" s="206"/>
      <c r="M894" s="206"/>
      <c r="N894" s="206"/>
      <c r="O894" s="206"/>
      <c r="P894" s="206"/>
      <c r="Q894" s="206"/>
      <c r="R894" s="206"/>
      <c r="S894" s="206"/>
      <c r="T894" s="206"/>
    </row>
    <row r="895" spans="1:20">
      <c r="A895" s="366">
        <v>891</v>
      </c>
      <c r="B895" s="366"/>
      <c r="C895" s="105"/>
      <c r="D895" s="366"/>
      <c r="E895" s="277"/>
      <c r="F895" s="105"/>
      <c r="G895" s="105"/>
      <c r="H895" s="366"/>
      <c r="I895" s="206"/>
      <c r="J895" s="206"/>
      <c r="K895" s="206"/>
      <c r="L895" s="206"/>
      <c r="M895" s="206"/>
      <c r="N895" s="206"/>
      <c r="O895" s="206"/>
      <c r="P895" s="206"/>
      <c r="Q895" s="206"/>
      <c r="R895" s="206"/>
      <c r="S895" s="206"/>
      <c r="T895" s="206"/>
    </row>
    <row r="896" spans="1:20">
      <c r="A896" s="366">
        <v>892</v>
      </c>
      <c r="B896" s="366"/>
      <c r="C896" s="105"/>
      <c r="D896" s="366"/>
      <c r="E896" s="277"/>
      <c r="F896" s="105"/>
      <c r="G896" s="105"/>
      <c r="H896" s="366"/>
      <c r="I896" s="206"/>
      <c r="J896" s="206"/>
      <c r="K896" s="206"/>
      <c r="L896" s="206"/>
      <c r="M896" s="206"/>
      <c r="N896" s="206"/>
      <c r="O896" s="206"/>
      <c r="P896" s="206"/>
      <c r="Q896" s="206"/>
      <c r="R896" s="206"/>
      <c r="S896" s="206"/>
      <c r="T896" s="206"/>
    </row>
    <row r="897" spans="1:20">
      <c r="A897" s="366">
        <v>893</v>
      </c>
      <c r="B897" s="366"/>
      <c r="C897" s="105"/>
      <c r="D897" s="366"/>
      <c r="E897" s="277"/>
      <c r="F897" s="105"/>
      <c r="G897" s="105"/>
      <c r="H897" s="366"/>
      <c r="I897" s="206"/>
      <c r="J897" s="206"/>
      <c r="K897" s="206"/>
      <c r="L897" s="206"/>
      <c r="M897" s="206"/>
      <c r="N897" s="206"/>
      <c r="O897" s="206"/>
      <c r="P897" s="206"/>
      <c r="Q897" s="206"/>
      <c r="R897" s="206"/>
      <c r="S897" s="206"/>
      <c r="T897" s="206"/>
    </row>
    <row r="898" spans="1:20">
      <c r="A898" s="366">
        <v>894</v>
      </c>
      <c r="B898" s="366"/>
      <c r="C898" s="105"/>
      <c r="D898" s="366"/>
      <c r="E898" s="277"/>
      <c r="F898" s="105"/>
      <c r="G898" s="366"/>
      <c r="H898" s="366"/>
      <c r="I898" s="206"/>
      <c r="J898" s="206"/>
      <c r="K898" s="206"/>
      <c r="L898" s="206"/>
      <c r="M898" s="206"/>
      <c r="N898" s="206"/>
      <c r="O898" s="206"/>
      <c r="P898" s="206"/>
      <c r="Q898" s="206"/>
      <c r="R898" s="206"/>
      <c r="S898" s="206"/>
      <c r="T898" s="206"/>
    </row>
    <row r="899" spans="1:20">
      <c r="A899" s="366">
        <v>895</v>
      </c>
      <c r="B899" s="366"/>
      <c r="C899" s="105"/>
      <c r="D899" s="366"/>
      <c r="E899" s="277"/>
      <c r="F899" s="105"/>
      <c r="G899" s="366"/>
      <c r="H899" s="366"/>
      <c r="I899" s="206"/>
      <c r="J899" s="206"/>
      <c r="K899" s="206"/>
      <c r="L899" s="206"/>
      <c r="M899" s="206"/>
      <c r="N899" s="206"/>
      <c r="O899" s="206"/>
      <c r="P899" s="206"/>
      <c r="Q899" s="206"/>
      <c r="R899" s="206"/>
      <c r="S899" s="206"/>
      <c r="T899" s="206"/>
    </row>
    <row r="900" spans="1:20">
      <c r="A900" s="366">
        <v>896</v>
      </c>
      <c r="B900" s="366"/>
      <c r="C900" s="105"/>
      <c r="D900" s="366"/>
      <c r="E900" s="277"/>
      <c r="F900" s="105"/>
      <c r="G900" s="105"/>
      <c r="H900" s="366"/>
      <c r="I900" s="206"/>
      <c r="J900" s="206"/>
      <c r="K900" s="206"/>
      <c r="L900" s="206"/>
      <c r="M900" s="206"/>
      <c r="N900" s="206"/>
      <c r="O900" s="206"/>
      <c r="P900" s="206"/>
      <c r="Q900" s="206"/>
      <c r="R900" s="206"/>
      <c r="S900" s="206"/>
      <c r="T900" s="206"/>
    </row>
    <row r="901" spans="1:20">
      <c r="A901" s="366">
        <v>897</v>
      </c>
      <c r="B901" s="366"/>
      <c r="C901" s="105"/>
      <c r="D901" s="366"/>
      <c r="E901" s="277"/>
      <c r="F901" s="105"/>
      <c r="G901" s="366"/>
      <c r="H901" s="366"/>
      <c r="I901" s="206"/>
      <c r="J901" s="206"/>
      <c r="K901" s="206"/>
      <c r="L901" s="206"/>
      <c r="M901" s="206"/>
      <c r="N901" s="206"/>
      <c r="O901" s="206"/>
      <c r="P901" s="206"/>
      <c r="Q901" s="206"/>
      <c r="R901" s="206"/>
      <c r="S901" s="206"/>
      <c r="T901" s="206"/>
    </row>
    <row r="902" spans="1:20">
      <c r="A902" s="366">
        <v>898</v>
      </c>
      <c r="B902" s="366"/>
      <c r="C902" s="105"/>
      <c r="D902" s="366"/>
      <c r="E902" s="277"/>
      <c r="F902" s="105"/>
      <c r="G902" s="105"/>
      <c r="H902" s="366"/>
      <c r="I902" s="206"/>
      <c r="J902" s="206"/>
      <c r="K902" s="206"/>
      <c r="L902" s="206"/>
      <c r="M902" s="206"/>
      <c r="N902" s="206"/>
      <c r="O902" s="206"/>
      <c r="P902" s="206"/>
      <c r="Q902" s="206"/>
      <c r="R902" s="206"/>
      <c r="S902" s="206"/>
      <c r="T902" s="206"/>
    </row>
    <row r="903" spans="1:20">
      <c r="A903" s="366">
        <v>899</v>
      </c>
      <c r="B903" s="366"/>
      <c r="C903" s="105"/>
      <c r="D903" s="366"/>
      <c r="E903" s="277"/>
      <c r="F903" s="105"/>
      <c r="G903" s="105"/>
      <c r="H903" s="366"/>
      <c r="I903" s="206"/>
      <c r="J903" s="206"/>
      <c r="K903" s="206"/>
      <c r="L903" s="206"/>
      <c r="M903" s="206"/>
      <c r="N903" s="206"/>
      <c r="O903" s="206"/>
      <c r="P903" s="206"/>
      <c r="Q903" s="206"/>
      <c r="R903" s="206"/>
      <c r="S903" s="206"/>
      <c r="T903" s="206"/>
    </row>
    <row r="904" spans="1:20">
      <c r="A904" s="366">
        <v>900</v>
      </c>
      <c r="B904" s="366"/>
      <c r="C904" s="105"/>
      <c r="D904" s="366"/>
      <c r="E904" s="277"/>
      <c r="F904" s="105"/>
      <c r="G904" s="105"/>
      <c r="H904" s="366"/>
      <c r="I904" s="206"/>
      <c r="J904" s="206"/>
      <c r="K904" s="206"/>
      <c r="L904" s="206"/>
      <c r="M904" s="206"/>
      <c r="N904" s="206"/>
      <c r="O904" s="206"/>
      <c r="P904" s="206"/>
      <c r="Q904" s="206"/>
      <c r="R904" s="206"/>
      <c r="S904" s="206"/>
      <c r="T904" s="206"/>
    </row>
    <row r="905" spans="1:20">
      <c r="A905" s="366">
        <v>901</v>
      </c>
      <c r="B905" s="366"/>
      <c r="C905" s="105"/>
      <c r="D905" s="366"/>
      <c r="E905" s="277"/>
      <c r="F905" s="105"/>
      <c r="G905" s="366"/>
      <c r="H905" s="366"/>
      <c r="I905" s="206"/>
      <c r="J905" s="206"/>
      <c r="K905" s="206"/>
      <c r="L905" s="206"/>
      <c r="M905" s="206"/>
      <c r="N905" s="206"/>
      <c r="O905" s="206"/>
      <c r="P905" s="206"/>
      <c r="Q905" s="206"/>
      <c r="R905" s="206"/>
      <c r="S905" s="206"/>
      <c r="T905" s="206"/>
    </row>
    <row r="906" spans="1:20">
      <c r="A906" s="366">
        <v>902</v>
      </c>
      <c r="B906" s="366"/>
      <c r="C906" s="105"/>
      <c r="D906" s="366"/>
      <c r="E906" s="277"/>
      <c r="F906" s="105"/>
      <c r="G906" s="105"/>
      <c r="H906" s="366"/>
      <c r="I906" s="206"/>
      <c r="J906" s="206"/>
      <c r="K906" s="206"/>
      <c r="L906" s="206"/>
      <c r="M906" s="206"/>
      <c r="N906" s="206"/>
      <c r="O906" s="206"/>
      <c r="P906" s="206"/>
      <c r="Q906" s="206"/>
      <c r="R906" s="206"/>
      <c r="S906" s="206"/>
      <c r="T906" s="206"/>
    </row>
    <row r="907" spans="1:20">
      <c r="A907" s="366">
        <v>903</v>
      </c>
      <c r="B907" s="366"/>
      <c r="C907" s="105"/>
      <c r="D907" s="366"/>
      <c r="E907" s="277"/>
      <c r="F907" s="105"/>
      <c r="G907" s="105"/>
      <c r="H907" s="366"/>
      <c r="I907" s="206"/>
      <c r="J907" s="206"/>
      <c r="K907" s="206"/>
      <c r="L907" s="206"/>
      <c r="M907" s="206"/>
      <c r="N907" s="206"/>
      <c r="O907" s="206"/>
      <c r="P907" s="206"/>
      <c r="Q907" s="206"/>
      <c r="R907" s="206"/>
      <c r="S907" s="206"/>
      <c r="T907" s="206"/>
    </row>
    <row r="908" spans="1:20">
      <c r="A908" s="366">
        <v>904</v>
      </c>
      <c r="B908" s="366"/>
      <c r="C908" s="105"/>
      <c r="D908" s="366"/>
      <c r="E908" s="277"/>
      <c r="F908" s="105"/>
      <c r="G908" s="105"/>
      <c r="H908" s="366"/>
      <c r="I908" s="206"/>
      <c r="J908" s="206"/>
      <c r="K908" s="206"/>
      <c r="L908" s="206"/>
      <c r="M908" s="206"/>
      <c r="N908" s="206"/>
      <c r="O908" s="206"/>
      <c r="P908" s="206"/>
      <c r="Q908" s="206"/>
      <c r="R908" s="206"/>
      <c r="S908" s="206"/>
      <c r="T908" s="206"/>
    </row>
    <row r="909" spans="1:20">
      <c r="A909" s="366">
        <v>905</v>
      </c>
      <c r="B909" s="366"/>
      <c r="C909" s="105"/>
      <c r="D909" s="366"/>
      <c r="E909" s="277"/>
      <c r="F909" s="105"/>
      <c r="G909" s="105"/>
      <c r="H909" s="366"/>
      <c r="I909" s="206"/>
      <c r="J909" s="206"/>
      <c r="K909" s="206"/>
      <c r="L909" s="206"/>
      <c r="M909" s="206"/>
      <c r="N909" s="206"/>
      <c r="O909" s="206"/>
      <c r="P909" s="206"/>
      <c r="Q909" s="206"/>
      <c r="R909" s="206"/>
      <c r="S909" s="206"/>
      <c r="T909" s="206"/>
    </row>
    <row r="910" spans="1:20">
      <c r="A910" s="366">
        <v>906</v>
      </c>
      <c r="B910" s="366"/>
      <c r="C910" s="105"/>
      <c r="D910" s="366"/>
      <c r="E910" s="277"/>
      <c r="F910" s="105"/>
      <c r="G910" s="366"/>
      <c r="H910" s="366"/>
      <c r="I910" s="206"/>
      <c r="J910" s="206"/>
      <c r="K910" s="206"/>
      <c r="L910" s="206"/>
      <c r="M910" s="206"/>
      <c r="N910" s="206"/>
      <c r="O910" s="206"/>
      <c r="P910" s="206"/>
      <c r="Q910" s="206"/>
      <c r="R910" s="206"/>
      <c r="S910" s="206"/>
      <c r="T910" s="206"/>
    </row>
    <row r="911" spans="1:20">
      <c r="A911" s="366">
        <v>907</v>
      </c>
      <c r="B911" s="366"/>
      <c r="C911" s="105"/>
      <c r="D911" s="366"/>
      <c r="E911" s="277"/>
      <c r="F911" s="105"/>
      <c r="G911" s="366"/>
      <c r="H911" s="366"/>
      <c r="I911" s="206"/>
      <c r="J911" s="206"/>
      <c r="K911" s="206"/>
      <c r="L911" s="206"/>
      <c r="M911" s="206"/>
      <c r="N911" s="206"/>
      <c r="O911" s="206"/>
      <c r="P911" s="206"/>
      <c r="Q911" s="206"/>
      <c r="R911" s="206"/>
      <c r="S911" s="206"/>
      <c r="T911" s="206"/>
    </row>
    <row r="912" spans="1:20">
      <c r="A912" s="366">
        <v>908</v>
      </c>
      <c r="B912" s="366"/>
      <c r="C912" s="105"/>
      <c r="D912" s="366"/>
      <c r="E912" s="277"/>
      <c r="F912" s="105"/>
      <c r="G912" s="366"/>
      <c r="H912" s="366"/>
      <c r="I912" s="206"/>
      <c r="J912" s="206"/>
      <c r="K912" s="206"/>
      <c r="L912" s="206"/>
      <c r="M912" s="206"/>
      <c r="N912" s="206"/>
      <c r="O912" s="206"/>
      <c r="P912" s="206"/>
      <c r="Q912" s="206"/>
      <c r="R912" s="206"/>
      <c r="S912" s="206"/>
      <c r="T912" s="206"/>
    </row>
    <row r="913" spans="1:20">
      <c r="A913" s="366">
        <v>909</v>
      </c>
      <c r="B913" s="366"/>
      <c r="C913" s="105"/>
      <c r="D913" s="366"/>
      <c r="E913" s="277"/>
      <c r="F913" s="105"/>
      <c r="G913" s="366"/>
      <c r="H913" s="366"/>
      <c r="I913" s="206"/>
      <c r="J913" s="206"/>
      <c r="K913" s="206"/>
      <c r="L913" s="206"/>
      <c r="M913" s="206"/>
      <c r="N913" s="206"/>
      <c r="O913" s="206"/>
      <c r="P913" s="206"/>
      <c r="Q913" s="206"/>
      <c r="R913" s="206"/>
      <c r="S913" s="206"/>
      <c r="T913" s="206"/>
    </row>
    <row r="914" spans="1:20">
      <c r="A914" s="366">
        <v>910</v>
      </c>
      <c r="B914" s="366"/>
      <c r="C914" s="105"/>
      <c r="D914" s="366"/>
      <c r="E914" s="277"/>
      <c r="F914" s="105"/>
      <c r="G914" s="105"/>
      <c r="H914" s="366"/>
      <c r="I914" s="206"/>
      <c r="J914" s="206"/>
      <c r="K914" s="206"/>
      <c r="L914" s="206"/>
      <c r="M914" s="206"/>
      <c r="N914" s="206"/>
      <c r="O914" s="206"/>
      <c r="P914" s="206"/>
      <c r="Q914" s="206"/>
      <c r="R914" s="206"/>
      <c r="S914" s="206"/>
      <c r="T914" s="206"/>
    </row>
    <row r="915" spans="1:20">
      <c r="A915" s="366">
        <v>911</v>
      </c>
      <c r="B915" s="366"/>
      <c r="C915" s="105"/>
      <c r="D915" s="366"/>
      <c r="E915" s="277"/>
      <c r="F915" s="105"/>
      <c r="G915" s="105"/>
      <c r="H915" s="366"/>
      <c r="I915" s="206"/>
      <c r="J915" s="206"/>
      <c r="K915" s="206"/>
      <c r="L915" s="206"/>
      <c r="M915" s="206"/>
      <c r="N915" s="206"/>
      <c r="O915" s="206"/>
      <c r="P915" s="206"/>
      <c r="Q915" s="206"/>
      <c r="R915" s="206"/>
      <c r="S915" s="206"/>
      <c r="T915" s="206"/>
    </row>
    <row r="916" spans="1:20">
      <c r="A916" s="366">
        <v>912</v>
      </c>
      <c r="B916" s="366"/>
      <c r="C916" s="105"/>
      <c r="D916" s="366"/>
      <c r="E916" s="277"/>
      <c r="F916" s="105"/>
      <c r="G916" s="105"/>
      <c r="H916" s="366"/>
      <c r="I916" s="206"/>
      <c r="J916" s="206"/>
      <c r="K916" s="206"/>
      <c r="L916" s="206"/>
      <c r="M916" s="206"/>
      <c r="N916" s="206"/>
      <c r="O916" s="206"/>
      <c r="P916" s="206"/>
      <c r="Q916" s="206"/>
      <c r="R916" s="206"/>
      <c r="S916" s="206"/>
      <c r="T916" s="206"/>
    </row>
    <row r="917" spans="1:20">
      <c r="A917" s="366">
        <v>913</v>
      </c>
      <c r="B917" s="366"/>
      <c r="C917" s="105"/>
      <c r="D917" s="366"/>
      <c r="E917" s="277"/>
      <c r="F917" s="105"/>
      <c r="G917" s="105"/>
      <c r="H917" s="366"/>
      <c r="I917" s="206"/>
      <c r="J917" s="206"/>
      <c r="K917" s="206"/>
      <c r="L917" s="206"/>
      <c r="M917" s="206"/>
      <c r="N917" s="206"/>
      <c r="O917" s="206"/>
      <c r="P917" s="206"/>
      <c r="Q917" s="206"/>
      <c r="R917" s="206"/>
      <c r="S917" s="206"/>
      <c r="T917" s="206"/>
    </row>
    <row r="918" spans="1:20">
      <c r="A918" s="366">
        <v>914</v>
      </c>
      <c r="B918" s="366"/>
      <c r="C918" s="105"/>
      <c r="D918" s="366"/>
      <c r="E918" s="277"/>
      <c r="F918" s="105"/>
      <c r="G918" s="105"/>
      <c r="H918" s="366"/>
      <c r="I918" s="206"/>
      <c r="J918" s="206"/>
      <c r="K918" s="206"/>
      <c r="L918" s="206"/>
      <c r="M918" s="206"/>
      <c r="N918" s="206"/>
      <c r="O918" s="206"/>
      <c r="P918" s="206"/>
      <c r="Q918" s="206"/>
      <c r="R918" s="206"/>
      <c r="S918" s="206"/>
      <c r="T918" s="206"/>
    </row>
    <row r="919" spans="1:20">
      <c r="A919" s="366">
        <v>915</v>
      </c>
      <c r="B919" s="366"/>
      <c r="C919" s="105"/>
      <c r="D919" s="366"/>
      <c r="E919" s="277"/>
      <c r="F919" s="105"/>
      <c r="G919" s="105"/>
      <c r="H919" s="366"/>
      <c r="I919" s="206"/>
      <c r="J919" s="206"/>
      <c r="K919" s="206"/>
      <c r="L919" s="206"/>
      <c r="M919" s="206"/>
      <c r="N919" s="206"/>
      <c r="O919" s="206"/>
      <c r="P919" s="206"/>
      <c r="Q919" s="206"/>
      <c r="R919" s="206"/>
      <c r="S919" s="206"/>
      <c r="T919" s="206"/>
    </row>
    <row r="920" spans="1:20">
      <c r="A920" s="366">
        <v>916</v>
      </c>
      <c r="B920" s="366"/>
      <c r="C920" s="105"/>
      <c r="D920" s="366"/>
      <c r="E920" s="277"/>
      <c r="F920" s="87"/>
      <c r="G920" s="105"/>
      <c r="H920" s="366"/>
      <c r="I920" s="206"/>
      <c r="J920" s="206"/>
      <c r="K920" s="206"/>
      <c r="L920" s="206"/>
      <c r="M920" s="206"/>
      <c r="N920" s="206"/>
      <c r="O920" s="206"/>
      <c r="P920" s="206"/>
      <c r="Q920" s="206"/>
      <c r="R920" s="206"/>
      <c r="S920" s="206"/>
      <c r="T920" s="206"/>
    </row>
    <row r="921" spans="1:20">
      <c r="A921" s="366">
        <v>917</v>
      </c>
      <c r="B921" s="366"/>
      <c r="C921" s="105"/>
      <c r="D921" s="366"/>
      <c r="E921" s="277"/>
      <c r="F921" s="105"/>
      <c r="G921" s="105"/>
      <c r="H921" s="366"/>
      <c r="I921" s="206"/>
      <c r="J921" s="206"/>
      <c r="K921" s="206"/>
      <c r="L921" s="206"/>
      <c r="M921" s="206"/>
      <c r="N921" s="206"/>
      <c r="O921" s="206"/>
      <c r="P921" s="206"/>
      <c r="Q921" s="206"/>
      <c r="R921" s="206"/>
      <c r="S921" s="206"/>
      <c r="T921" s="206"/>
    </row>
    <row r="922" spans="1:20">
      <c r="A922" s="366">
        <v>918</v>
      </c>
      <c r="B922" s="366"/>
      <c r="C922" s="105"/>
      <c r="D922" s="366"/>
      <c r="E922" s="277"/>
      <c r="F922" s="105"/>
      <c r="G922" s="105"/>
      <c r="H922" s="366"/>
      <c r="I922" s="206"/>
      <c r="J922" s="206"/>
      <c r="K922" s="206"/>
      <c r="L922" s="206"/>
      <c r="M922" s="206"/>
      <c r="N922" s="206"/>
      <c r="O922" s="206"/>
      <c r="P922" s="206"/>
      <c r="Q922" s="206"/>
      <c r="R922" s="206"/>
      <c r="S922" s="206"/>
      <c r="T922" s="206"/>
    </row>
    <row r="923" spans="1:20">
      <c r="A923" s="366">
        <v>919</v>
      </c>
      <c r="B923" s="366"/>
      <c r="C923" s="105"/>
      <c r="D923" s="366"/>
      <c r="E923" s="277"/>
      <c r="F923" s="105"/>
      <c r="G923" s="366"/>
      <c r="H923" s="366"/>
      <c r="I923" s="206"/>
      <c r="J923" s="206"/>
      <c r="K923" s="206"/>
      <c r="L923" s="206"/>
      <c r="M923" s="206"/>
      <c r="N923" s="206"/>
      <c r="O923" s="206"/>
      <c r="P923" s="206"/>
      <c r="Q923" s="206"/>
      <c r="R923" s="206"/>
      <c r="S923" s="206"/>
      <c r="T923" s="206"/>
    </row>
    <row r="924" spans="1:20">
      <c r="A924" s="366">
        <v>920</v>
      </c>
      <c r="B924" s="366"/>
      <c r="C924" s="105"/>
      <c r="D924" s="366"/>
      <c r="E924" s="277"/>
      <c r="F924" s="87"/>
      <c r="G924" s="105"/>
      <c r="H924" s="366"/>
      <c r="I924" s="206"/>
      <c r="J924" s="206"/>
      <c r="K924" s="206"/>
      <c r="L924" s="206"/>
      <c r="M924" s="206"/>
      <c r="N924" s="206"/>
      <c r="O924" s="206"/>
      <c r="P924" s="206"/>
      <c r="Q924" s="206"/>
      <c r="R924" s="206"/>
      <c r="S924" s="206"/>
      <c r="T924" s="206"/>
    </row>
    <row r="925" spans="1:20">
      <c r="A925" s="366">
        <v>921</v>
      </c>
      <c r="B925" s="366"/>
      <c r="C925" s="105"/>
      <c r="D925" s="366"/>
      <c r="E925" s="277"/>
      <c r="F925" s="87"/>
      <c r="G925" s="105"/>
      <c r="H925" s="366"/>
      <c r="I925" s="206"/>
      <c r="J925" s="206"/>
      <c r="K925" s="206"/>
      <c r="L925" s="206"/>
      <c r="M925" s="206"/>
      <c r="N925" s="206"/>
      <c r="O925" s="206"/>
      <c r="P925" s="206"/>
      <c r="Q925" s="206"/>
      <c r="R925" s="206"/>
      <c r="S925" s="206"/>
      <c r="T925" s="206"/>
    </row>
    <row r="926" spans="1:20">
      <c r="A926" s="366">
        <v>922</v>
      </c>
      <c r="B926" s="366"/>
      <c r="C926" s="105"/>
      <c r="D926" s="366"/>
      <c r="E926" s="277"/>
      <c r="F926" s="105"/>
      <c r="G926" s="105"/>
      <c r="H926" s="366"/>
      <c r="I926" s="206"/>
      <c r="J926" s="206"/>
      <c r="K926" s="206"/>
      <c r="L926" s="206"/>
      <c r="M926" s="206"/>
      <c r="N926" s="206"/>
      <c r="O926" s="206"/>
      <c r="P926" s="206"/>
      <c r="Q926" s="206"/>
      <c r="R926" s="206"/>
      <c r="S926" s="206"/>
      <c r="T926" s="206"/>
    </row>
    <row r="927" spans="1:20">
      <c r="A927" s="366">
        <v>923</v>
      </c>
      <c r="B927" s="366"/>
      <c r="C927" s="105"/>
      <c r="D927" s="366"/>
      <c r="E927" s="277"/>
      <c r="F927" s="105"/>
      <c r="G927" s="105"/>
      <c r="H927" s="366"/>
      <c r="I927" s="206"/>
      <c r="J927" s="206"/>
      <c r="K927" s="206"/>
      <c r="L927" s="206"/>
      <c r="M927" s="206"/>
      <c r="N927" s="206"/>
      <c r="O927" s="206"/>
      <c r="P927" s="206"/>
      <c r="Q927" s="206"/>
      <c r="R927" s="206"/>
      <c r="S927" s="206"/>
      <c r="T927" s="206"/>
    </row>
    <row r="928" spans="1:20">
      <c r="A928" s="366">
        <v>924</v>
      </c>
      <c r="B928" s="366"/>
      <c r="C928" s="105"/>
      <c r="D928" s="366"/>
      <c r="E928" s="277"/>
      <c r="F928" s="105"/>
      <c r="G928" s="105"/>
      <c r="H928" s="366"/>
      <c r="I928" s="206"/>
      <c r="J928" s="206"/>
      <c r="K928" s="206"/>
      <c r="L928" s="206"/>
      <c r="M928" s="206"/>
      <c r="N928" s="206"/>
      <c r="O928" s="206"/>
      <c r="P928" s="206"/>
      <c r="Q928" s="206"/>
      <c r="R928" s="206"/>
      <c r="S928" s="206"/>
      <c r="T928" s="206"/>
    </row>
    <row r="929" spans="1:20">
      <c r="A929" s="366">
        <v>925</v>
      </c>
      <c r="B929" s="366"/>
      <c r="C929" s="105"/>
      <c r="D929" s="366"/>
      <c r="E929" s="277"/>
      <c r="F929" s="105"/>
      <c r="G929" s="105"/>
      <c r="H929" s="366"/>
      <c r="I929" s="206"/>
      <c r="J929" s="206"/>
      <c r="K929" s="206"/>
      <c r="L929" s="206"/>
      <c r="M929" s="206"/>
      <c r="N929" s="206"/>
      <c r="O929" s="206"/>
      <c r="P929" s="206"/>
      <c r="Q929" s="206"/>
      <c r="R929" s="231"/>
      <c r="S929" s="206"/>
      <c r="T929" s="206"/>
    </row>
    <row r="930" spans="1:20">
      <c r="A930" s="366">
        <v>926</v>
      </c>
      <c r="B930" s="366"/>
      <c r="C930" s="105"/>
      <c r="D930" s="366"/>
      <c r="E930" s="277"/>
      <c r="F930" s="105"/>
      <c r="G930" s="366"/>
      <c r="H930" s="366"/>
      <c r="I930" s="206"/>
      <c r="J930" s="206"/>
      <c r="K930" s="206"/>
      <c r="L930" s="206"/>
      <c r="M930" s="206"/>
      <c r="N930" s="206"/>
      <c r="O930" s="206"/>
      <c r="P930" s="206"/>
      <c r="Q930" s="206"/>
      <c r="R930" s="206"/>
      <c r="S930" s="206"/>
      <c r="T930" s="206"/>
    </row>
    <row r="931" spans="1:20">
      <c r="A931" s="366">
        <v>927</v>
      </c>
      <c r="B931" s="366"/>
      <c r="C931" s="105"/>
      <c r="D931" s="366"/>
      <c r="E931" s="277"/>
      <c r="F931" s="105"/>
      <c r="G931" s="366"/>
      <c r="H931" s="366"/>
      <c r="I931" s="206"/>
      <c r="J931" s="206"/>
      <c r="K931" s="206"/>
      <c r="L931" s="206"/>
      <c r="M931" s="206"/>
      <c r="N931" s="206"/>
      <c r="O931" s="206"/>
      <c r="P931" s="206"/>
      <c r="Q931" s="206"/>
      <c r="R931" s="206"/>
      <c r="S931" s="206"/>
      <c r="T931" s="206"/>
    </row>
    <row r="932" spans="1:20">
      <c r="A932" s="366">
        <v>928</v>
      </c>
      <c r="B932" s="366"/>
      <c r="C932" s="105"/>
      <c r="D932" s="366"/>
      <c r="E932" s="277"/>
      <c r="F932" s="105"/>
      <c r="G932" s="105"/>
      <c r="H932" s="366"/>
      <c r="I932" s="206"/>
      <c r="J932" s="206"/>
      <c r="K932" s="206"/>
      <c r="L932" s="206"/>
      <c r="M932" s="206"/>
      <c r="N932" s="206"/>
      <c r="O932" s="206"/>
      <c r="P932" s="206"/>
      <c r="Q932" s="206"/>
      <c r="R932" s="206"/>
      <c r="S932" s="231"/>
      <c r="T932" s="206"/>
    </row>
    <row r="933" spans="1:20">
      <c r="A933" s="366">
        <v>929</v>
      </c>
      <c r="B933" s="366"/>
      <c r="C933" s="105"/>
      <c r="D933" s="366"/>
      <c r="E933" s="277"/>
      <c r="F933" s="105"/>
      <c r="G933" s="105"/>
      <c r="H933" s="366"/>
      <c r="I933" s="206"/>
      <c r="J933" s="206"/>
      <c r="K933" s="206"/>
      <c r="L933" s="206"/>
      <c r="M933" s="206"/>
      <c r="N933" s="206"/>
      <c r="O933" s="206"/>
      <c r="P933" s="206"/>
      <c r="Q933" s="206"/>
      <c r="R933" s="206"/>
      <c r="S933" s="231"/>
      <c r="T933" s="206"/>
    </row>
    <row r="934" spans="1:20">
      <c r="A934" s="366">
        <v>930</v>
      </c>
      <c r="B934" s="366"/>
      <c r="C934" s="105"/>
      <c r="D934" s="366"/>
      <c r="E934" s="277"/>
      <c r="F934" s="105"/>
      <c r="G934" s="105"/>
      <c r="H934" s="366"/>
      <c r="I934" s="206"/>
      <c r="J934" s="206"/>
      <c r="K934" s="206"/>
      <c r="L934" s="206"/>
      <c r="M934" s="206"/>
      <c r="N934" s="206"/>
      <c r="O934" s="206"/>
      <c r="P934" s="206"/>
      <c r="Q934" s="206"/>
      <c r="R934" s="206"/>
      <c r="S934" s="231"/>
      <c r="T934" s="206"/>
    </row>
    <row r="935" spans="1:20">
      <c r="A935" s="366">
        <v>931</v>
      </c>
      <c r="B935" s="366"/>
      <c r="C935" s="105"/>
      <c r="D935" s="366"/>
      <c r="E935" s="277"/>
      <c r="F935" s="105"/>
      <c r="G935" s="366"/>
      <c r="H935" s="366"/>
      <c r="I935" s="206"/>
      <c r="J935" s="206"/>
      <c r="K935" s="206"/>
      <c r="L935" s="206"/>
      <c r="M935" s="206"/>
      <c r="N935" s="206"/>
      <c r="O935" s="206"/>
      <c r="P935" s="206"/>
      <c r="Q935" s="206"/>
      <c r="R935" s="206"/>
      <c r="S935" s="231"/>
      <c r="T935" s="206"/>
    </row>
    <row r="936" spans="1:20">
      <c r="A936" s="366">
        <v>932</v>
      </c>
      <c r="B936" s="366"/>
      <c r="C936" s="105"/>
      <c r="D936" s="366"/>
      <c r="E936" s="277"/>
      <c r="F936" s="105"/>
      <c r="G936" s="366"/>
      <c r="H936" s="366"/>
      <c r="I936" s="206"/>
      <c r="J936" s="206"/>
      <c r="K936" s="206"/>
      <c r="L936" s="206"/>
      <c r="M936" s="206"/>
      <c r="N936" s="206"/>
      <c r="O936" s="206"/>
      <c r="P936" s="206"/>
      <c r="Q936" s="206"/>
      <c r="R936" s="206"/>
      <c r="S936" s="206"/>
      <c r="T936" s="206"/>
    </row>
    <row r="937" spans="1:20">
      <c r="A937" s="366">
        <v>933</v>
      </c>
      <c r="B937" s="366"/>
      <c r="C937" s="105"/>
      <c r="D937" s="366"/>
      <c r="E937" s="277"/>
      <c r="F937" s="105"/>
      <c r="G937" s="366"/>
      <c r="H937" s="366"/>
      <c r="I937" s="206"/>
      <c r="J937" s="206"/>
      <c r="K937" s="206"/>
      <c r="L937" s="206"/>
      <c r="M937" s="206"/>
      <c r="N937" s="206"/>
      <c r="O937" s="206"/>
      <c r="P937" s="206"/>
      <c r="Q937" s="206"/>
      <c r="R937" s="206"/>
      <c r="S937" s="206"/>
      <c r="T937" s="206"/>
    </row>
    <row r="938" spans="1:20">
      <c r="A938" s="366">
        <v>934</v>
      </c>
      <c r="B938" s="366"/>
      <c r="C938" s="105"/>
      <c r="D938" s="366"/>
      <c r="E938" s="277"/>
      <c r="F938" s="105"/>
      <c r="G938" s="366"/>
      <c r="H938" s="366"/>
      <c r="I938" s="206"/>
      <c r="J938" s="206"/>
      <c r="K938" s="206"/>
      <c r="L938" s="206"/>
      <c r="M938" s="206"/>
      <c r="N938" s="206"/>
      <c r="O938" s="206"/>
      <c r="P938" s="206"/>
      <c r="Q938" s="206"/>
      <c r="R938" s="206"/>
      <c r="S938" s="206"/>
      <c r="T938" s="206"/>
    </row>
    <row r="939" spans="1:20">
      <c r="A939" s="366">
        <v>935</v>
      </c>
      <c r="B939" s="366"/>
      <c r="C939" s="105"/>
      <c r="D939" s="366"/>
      <c r="E939" s="277"/>
      <c r="F939" s="105"/>
      <c r="G939" s="105"/>
      <c r="H939" s="366"/>
      <c r="I939" s="206"/>
      <c r="J939" s="206"/>
      <c r="K939" s="206"/>
      <c r="L939" s="206"/>
      <c r="M939" s="206"/>
      <c r="N939" s="206"/>
      <c r="O939" s="206"/>
      <c r="P939" s="206"/>
      <c r="Q939" s="206"/>
      <c r="R939" s="206"/>
      <c r="S939" s="206"/>
      <c r="T939" s="206"/>
    </row>
    <row r="940" spans="1:20">
      <c r="A940" s="366">
        <v>936</v>
      </c>
      <c r="B940" s="366"/>
      <c r="C940" s="105"/>
      <c r="D940" s="366"/>
      <c r="E940" s="277"/>
      <c r="F940" s="105"/>
      <c r="G940" s="105"/>
      <c r="H940" s="366"/>
      <c r="I940" s="206"/>
      <c r="J940" s="206"/>
      <c r="K940" s="206"/>
      <c r="L940" s="206"/>
      <c r="M940" s="206"/>
      <c r="N940" s="206"/>
      <c r="O940" s="206"/>
      <c r="P940" s="206"/>
      <c r="Q940" s="206"/>
      <c r="R940" s="206"/>
      <c r="S940" s="206"/>
      <c r="T940" s="206"/>
    </row>
    <row r="941" spans="1:20">
      <c r="A941" s="366">
        <v>937</v>
      </c>
      <c r="B941" s="366"/>
      <c r="C941" s="105"/>
      <c r="D941" s="366"/>
      <c r="E941" s="277"/>
      <c r="F941" s="105"/>
      <c r="G941" s="105"/>
      <c r="H941" s="366"/>
      <c r="I941" s="206"/>
      <c r="J941" s="206"/>
      <c r="K941" s="206"/>
      <c r="L941" s="206"/>
      <c r="M941" s="206"/>
      <c r="N941" s="206"/>
      <c r="O941" s="206"/>
      <c r="P941" s="206"/>
      <c r="Q941" s="206"/>
      <c r="R941" s="206"/>
      <c r="S941" s="206"/>
      <c r="T941" s="206"/>
    </row>
    <row r="942" spans="1:20">
      <c r="A942" s="366">
        <v>938</v>
      </c>
      <c r="B942" s="366"/>
      <c r="C942" s="105"/>
      <c r="D942" s="366"/>
      <c r="E942" s="277"/>
      <c r="F942" s="105"/>
      <c r="G942" s="105"/>
      <c r="H942" s="366"/>
      <c r="I942" s="206"/>
      <c r="J942" s="206"/>
      <c r="K942" s="206"/>
      <c r="L942" s="206"/>
      <c r="M942" s="206"/>
      <c r="N942" s="206"/>
      <c r="O942" s="206"/>
      <c r="P942" s="206"/>
      <c r="Q942" s="206"/>
      <c r="R942" s="206"/>
      <c r="S942" s="206"/>
      <c r="T942" s="206"/>
    </row>
    <row r="943" spans="1:20">
      <c r="A943" s="366">
        <v>939</v>
      </c>
      <c r="B943" s="366"/>
      <c r="C943" s="105"/>
      <c r="D943" s="366"/>
      <c r="E943" s="277"/>
      <c r="F943" s="105"/>
      <c r="G943" s="105"/>
      <c r="H943" s="366"/>
      <c r="I943" s="206"/>
      <c r="J943" s="206"/>
      <c r="K943" s="206"/>
      <c r="L943" s="206"/>
      <c r="M943" s="206"/>
      <c r="N943" s="206"/>
      <c r="O943" s="206"/>
      <c r="P943" s="206"/>
      <c r="Q943" s="206"/>
      <c r="R943" s="206"/>
      <c r="S943" s="206"/>
      <c r="T943" s="206"/>
    </row>
    <row r="944" spans="1:20">
      <c r="A944" s="366">
        <v>940</v>
      </c>
      <c r="B944" s="366"/>
      <c r="C944" s="105"/>
      <c r="D944" s="366"/>
      <c r="E944" s="277"/>
      <c r="F944" s="105"/>
      <c r="G944" s="105"/>
      <c r="H944" s="366"/>
      <c r="I944" s="206"/>
      <c r="J944" s="206"/>
      <c r="K944" s="206"/>
      <c r="L944" s="206"/>
      <c r="M944" s="206"/>
      <c r="N944" s="206"/>
      <c r="O944" s="206"/>
      <c r="P944" s="206"/>
      <c r="Q944" s="206"/>
      <c r="R944" s="206"/>
      <c r="S944" s="206"/>
      <c r="T944" s="206"/>
    </row>
    <row r="945" spans="1:20">
      <c r="A945" s="366">
        <v>941</v>
      </c>
      <c r="B945" s="366"/>
      <c r="C945" s="105"/>
      <c r="D945" s="366"/>
      <c r="E945" s="277"/>
      <c r="F945" s="116"/>
      <c r="G945" s="105"/>
      <c r="H945" s="366"/>
      <c r="I945" s="206"/>
      <c r="J945" s="206"/>
      <c r="K945" s="206"/>
      <c r="L945" s="206"/>
      <c r="M945" s="206"/>
      <c r="N945" s="206"/>
      <c r="O945" s="206"/>
      <c r="P945" s="206"/>
      <c r="Q945" s="206"/>
      <c r="R945" s="206"/>
      <c r="S945" s="206"/>
      <c r="T945" s="206"/>
    </row>
    <row r="946" spans="1:20">
      <c r="A946" s="366">
        <v>942</v>
      </c>
      <c r="B946" s="366"/>
      <c r="C946" s="105"/>
      <c r="D946" s="366"/>
      <c r="E946" s="277"/>
      <c r="F946" s="105"/>
      <c r="G946" s="105"/>
      <c r="H946" s="366"/>
      <c r="I946" s="206"/>
      <c r="J946" s="206"/>
      <c r="K946" s="206"/>
      <c r="L946" s="206"/>
      <c r="M946" s="206"/>
      <c r="N946" s="206"/>
      <c r="O946" s="206"/>
      <c r="P946" s="206"/>
      <c r="Q946" s="206"/>
      <c r="R946" s="206"/>
      <c r="S946" s="206"/>
      <c r="T946" s="206"/>
    </row>
    <row r="947" spans="1:20">
      <c r="A947" s="366">
        <v>943</v>
      </c>
      <c r="B947" s="366"/>
      <c r="C947" s="105"/>
      <c r="D947" s="366"/>
      <c r="E947" s="277"/>
      <c r="F947" s="105"/>
      <c r="G947" s="105"/>
      <c r="H947" s="366"/>
      <c r="I947" s="206"/>
      <c r="J947" s="206"/>
      <c r="K947" s="206"/>
      <c r="L947" s="206"/>
      <c r="M947" s="206"/>
      <c r="N947" s="206"/>
      <c r="O947" s="206"/>
      <c r="P947" s="206"/>
      <c r="Q947" s="206"/>
      <c r="R947" s="206"/>
      <c r="S947" s="206"/>
      <c r="T947" s="206"/>
    </row>
    <row r="948" spans="1:20">
      <c r="A948" s="366">
        <v>944</v>
      </c>
      <c r="B948" s="366"/>
      <c r="C948" s="105"/>
      <c r="D948" s="366"/>
      <c r="E948" s="277"/>
      <c r="F948" s="105"/>
      <c r="G948" s="366"/>
      <c r="H948" s="366"/>
      <c r="I948" s="206"/>
      <c r="J948" s="206"/>
      <c r="K948" s="206"/>
      <c r="L948" s="206"/>
      <c r="M948" s="206"/>
      <c r="N948" s="206"/>
      <c r="O948" s="206"/>
      <c r="P948" s="206"/>
      <c r="Q948" s="206"/>
      <c r="R948" s="206"/>
      <c r="S948" s="206"/>
      <c r="T948" s="206"/>
    </row>
    <row r="949" spans="1:20">
      <c r="A949" s="366">
        <v>945</v>
      </c>
      <c r="B949" s="366"/>
      <c r="C949" s="105"/>
      <c r="D949" s="366"/>
      <c r="E949" s="277"/>
      <c r="F949" s="105"/>
      <c r="G949" s="366"/>
      <c r="H949" s="366"/>
      <c r="I949" s="206"/>
      <c r="J949" s="206"/>
      <c r="K949" s="206"/>
      <c r="L949" s="206"/>
      <c r="M949" s="206"/>
      <c r="N949" s="206"/>
      <c r="O949" s="206"/>
      <c r="P949" s="206"/>
      <c r="Q949" s="206"/>
      <c r="R949" s="206"/>
      <c r="S949" s="206"/>
      <c r="T949" s="206"/>
    </row>
    <row r="950" spans="1:20">
      <c r="A950" s="366">
        <v>946</v>
      </c>
      <c r="B950" s="366"/>
      <c r="C950" s="105"/>
      <c r="D950" s="366"/>
      <c r="E950" s="277"/>
      <c r="F950" s="105"/>
      <c r="G950" s="105"/>
      <c r="H950" s="366"/>
      <c r="I950" s="206"/>
      <c r="J950" s="206"/>
      <c r="K950" s="206"/>
      <c r="L950" s="206"/>
      <c r="M950" s="206"/>
      <c r="N950" s="206"/>
      <c r="O950" s="206"/>
      <c r="P950" s="206"/>
      <c r="Q950" s="206"/>
      <c r="R950" s="206"/>
      <c r="S950" s="206"/>
      <c r="T950" s="206"/>
    </row>
    <row r="951" spans="1:20">
      <c r="A951" s="366">
        <v>947</v>
      </c>
      <c r="B951" s="366"/>
      <c r="C951" s="105"/>
      <c r="D951" s="366"/>
      <c r="E951" s="277"/>
      <c r="F951" s="105"/>
      <c r="G951" s="366"/>
      <c r="H951" s="366"/>
      <c r="I951" s="206"/>
      <c r="J951" s="206"/>
      <c r="K951" s="206"/>
      <c r="L951" s="206"/>
      <c r="M951" s="206"/>
      <c r="N951" s="206"/>
      <c r="O951" s="206"/>
      <c r="P951" s="206"/>
      <c r="Q951" s="206"/>
      <c r="R951" s="206"/>
      <c r="S951" s="206"/>
      <c r="T951" s="206"/>
    </row>
    <row r="952" spans="1:20">
      <c r="A952" s="366">
        <v>948</v>
      </c>
      <c r="B952" s="366"/>
      <c r="C952" s="105"/>
      <c r="D952" s="366"/>
      <c r="E952" s="277"/>
      <c r="F952" s="87"/>
      <c r="G952" s="105"/>
      <c r="H952" s="366"/>
      <c r="I952" s="206"/>
      <c r="J952" s="206"/>
      <c r="K952" s="206"/>
      <c r="L952" s="206"/>
      <c r="M952" s="206"/>
      <c r="N952" s="206"/>
      <c r="O952" s="206"/>
      <c r="P952" s="206"/>
      <c r="Q952" s="206"/>
      <c r="R952" s="206"/>
      <c r="S952" s="206"/>
      <c r="T952" s="206"/>
    </row>
    <row r="953" spans="1:20">
      <c r="A953" s="366">
        <v>949</v>
      </c>
      <c r="B953" s="366"/>
      <c r="C953" s="105"/>
      <c r="D953" s="366"/>
      <c r="E953" s="277"/>
      <c r="F953" s="105"/>
      <c r="G953" s="105"/>
      <c r="H953" s="366"/>
      <c r="I953" s="206"/>
      <c r="J953" s="206"/>
      <c r="K953" s="206"/>
      <c r="L953" s="206"/>
      <c r="M953" s="206"/>
      <c r="N953" s="206"/>
      <c r="O953" s="206"/>
      <c r="P953" s="206"/>
      <c r="Q953" s="206"/>
      <c r="R953" s="206"/>
      <c r="S953" s="206"/>
      <c r="T953" s="206"/>
    </row>
    <row r="954" spans="1:20">
      <c r="A954" s="366">
        <v>950</v>
      </c>
      <c r="B954" s="366"/>
      <c r="C954" s="105"/>
      <c r="D954" s="366"/>
      <c r="E954" s="277"/>
      <c r="F954" s="105"/>
      <c r="G954" s="105"/>
      <c r="H954" s="366"/>
      <c r="I954" s="206"/>
      <c r="J954" s="206"/>
      <c r="K954" s="206"/>
      <c r="L954" s="206"/>
      <c r="M954" s="206"/>
      <c r="N954" s="206"/>
      <c r="O954" s="206"/>
      <c r="P954" s="206"/>
      <c r="Q954" s="206"/>
      <c r="R954" s="206"/>
      <c r="S954" s="206"/>
      <c r="T954" s="206"/>
    </row>
    <row r="955" spans="1:20">
      <c r="A955" s="366">
        <v>951</v>
      </c>
      <c r="B955" s="366"/>
      <c r="C955" s="105"/>
      <c r="D955" s="366"/>
      <c r="E955" s="277"/>
      <c r="F955" s="105"/>
      <c r="G955" s="105"/>
      <c r="H955" s="366"/>
      <c r="I955" s="206"/>
      <c r="J955" s="206"/>
      <c r="K955" s="206"/>
      <c r="L955" s="206"/>
      <c r="M955" s="206"/>
      <c r="N955" s="206"/>
      <c r="O955" s="206"/>
      <c r="P955" s="206"/>
      <c r="Q955" s="206"/>
      <c r="R955" s="206"/>
      <c r="S955" s="206"/>
      <c r="T955" s="206"/>
    </row>
    <row r="956" spans="1:20">
      <c r="A956" s="366">
        <v>952</v>
      </c>
      <c r="B956" s="366"/>
      <c r="C956" s="105"/>
      <c r="D956" s="366"/>
      <c r="E956" s="277"/>
      <c r="F956" s="105"/>
      <c r="G956" s="105"/>
      <c r="H956" s="366"/>
      <c r="I956" s="206"/>
      <c r="J956" s="206"/>
      <c r="K956" s="206"/>
      <c r="L956" s="206"/>
      <c r="M956" s="206"/>
      <c r="N956" s="206"/>
      <c r="O956" s="206"/>
      <c r="P956" s="206"/>
      <c r="Q956" s="206"/>
      <c r="R956" s="206"/>
      <c r="S956" s="206"/>
      <c r="T956" s="206"/>
    </row>
    <row r="957" spans="1:20">
      <c r="A957" s="366">
        <v>953</v>
      </c>
      <c r="B957" s="366"/>
      <c r="C957" s="105"/>
      <c r="D957" s="366"/>
      <c r="E957" s="277"/>
      <c r="F957" s="105"/>
      <c r="G957" s="105"/>
      <c r="H957" s="366"/>
      <c r="I957" s="206"/>
      <c r="J957" s="206"/>
      <c r="K957" s="206"/>
      <c r="L957" s="206"/>
      <c r="M957" s="206"/>
      <c r="N957" s="206"/>
      <c r="O957" s="206"/>
      <c r="P957" s="206"/>
      <c r="Q957" s="206"/>
      <c r="R957" s="206"/>
      <c r="S957" s="206"/>
      <c r="T957" s="206"/>
    </row>
    <row r="958" spans="1:20">
      <c r="A958" s="366">
        <v>954</v>
      </c>
      <c r="B958" s="366"/>
      <c r="C958" s="105"/>
      <c r="D958" s="366"/>
      <c r="E958" s="277"/>
      <c r="F958" s="105"/>
      <c r="G958" s="366"/>
      <c r="H958" s="366"/>
      <c r="I958" s="206"/>
      <c r="J958" s="206"/>
      <c r="K958" s="206"/>
      <c r="L958" s="206"/>
      <c r="M958" s="206"/>
      <c r="N958" s="206"/>
      <c r="O958" s="206"/>
      <c r="P958" s="206"/>
      <c r="Q958" s="206"/>
      <c r="R958" s="206"/>
      <c r="S958" s="206"/>
      <c r="T958" s="206"/>
    </row>
    <row r="959" spans="1:20">
      <c r="A959" s="366">
        <v>955</v>
      </c>
      <c r="B959" s="366"/>
      <c r="C959" s="105"/>
      <c r="D959" s="366"/>
      <c r="E959" s="277"/>
      <c r="F959" s="87"/>
      <c r="G959" s="105"/>
      <c r="H959" s="366"/>
      <c r="I959" s="206"/>
      <c r="J959" s="206"/>
      <c r="K959" s="206"/>
      <c r="L959" s="206"/>
      <c r="M959" s="206"/>
      <c r="N959" s="206"/>
      <c r="O959" s="206"/>
      <c r="P959" s="206"/>
      <c r="Q959" s="206"/>
      <c r="R959" s="206"/>
      <c r="S959" s="206"/>
      <c r="T959" s="206"/>
    </row>
    <row r="960" spans="1:20">
      <c r="A960" s="366">
        <v>956</v>
      </c>
      <c r="B960" s="366"/>
      <c r="C960" s="105"/>
      <c r="D960" s="366"/>
      <c r="E960" s="277"/>
      <c r="F960" s="105"/>
      <c r="G960" s="105"/>
      <c r="H960" s="366"/>
      <c r="I960" s="206"/>
      <c r="J960" s="206"/>
      <c r="K960" s="206"/>
      <c r="L960" s="206"/>
      <c r="M960" s="206"/>
      <c r="N960" s="206"/>
      <c r="O960" s="206"/>
      <c r="P960" s="206"/>
      <c r="Q960" s="206"/>
      <c r="R960" s="206"/>
      <c r="S960" s="206"/>
      <c r="T960" s="206"/>
    </row>
    <row r="961" spans="1:20">
      <c r="A961" s="366">
        <v>957</v>
      </c>
      <c r="B961" s="366"/>
      <c r="C961" s="105"/>
      <c r="D961" s="366"/>
      <c r="E961" s="277"/>
      <c r="F961" s="105"/>
      <c r="G961" s="105"/>
      <c r="H961" s="366"/>
      <c r="I961" s="206"/>
      <c r="J961" s="206"/>
      <c r="K961" s="206"/>
      <c r="L961" s="206"/>
      <c r="M961" s="206"/>
      <c r="N961" s="206"/>
      <c r="O961" s="206"/>
      <c r="P961" s="206"/>
      <c r="Q961" s="206"/>
      <c r="R961" s="206"/>
      <c r="S961" s="206"/>
      <c r="T961" s="206"/>
    </row>
    <row r="962" spans="1:20">
      <c r="A962" s="366">
        <v>958</v>
      </c>
      <c r="B962" s="366"/>
      <c r="C962" s="105"/>
      <c r="D962" s="366"/>
      <c r="E962" s="277"/>
      <c r="F962" s="105"/>
      <c r="G962" s="105"/>
      <c r="H962" s="366"/>
      <c r="I962" s="206"/>
      <c r="J962" s="206"/>
      <c r="K962" s="206"/>
      <c r="L962" s="206"/>
      <c r="M962" s="206"/>
      <c r="N962" s="206"/>
      <c r="O962" s="206"/>
      <c r="P962" s="206"/>
      <c r="Q962" s="206"/>
      <c r="R962" s="206"/>
      <c r="S962" s="206"/>
      <c r="T962" s="206"/>
    </row>
    <row r="963" spans="1:20">
      <c r="A963" s="366">
        <v>959</v>
      </c>
      <c r="B963" s="366"/>
      <c r="C963" s="105"/>
      <c r="D963" s="366"/>
      <c r="E963" s="277"/>
      <c r="F963" s="116"/>
      <c r="G963" s="105"/>
      <c r="H963" s="366"/>
      <c r="I963" s="206"/>
      <c r="J963" s="206"/>
      <c r="K963" s="206"/>
      <c r="L963" s="206"/>
      <c r="M963" s="206"/>
      <c r="N963" s="206"/>
      <c r="O963" s="206"/>
      <c r="P963" s="206"/>
      <c r="Q963" s="206"/>
      <c r="R963" s="206"/>
      <c r="S963" s="206"/>
      <c r="T963" s="206"/>
    </row>
    <row r="964" spans="1:20">
      <c r="A964" s="366">
        <v>960</v>
      </c>
      <c r="B964" s="366"/>
      <c r="C964" s="105"/>
      <c r="D964" s="366"/>
      <c r="E964" s="277"/>
      <c r="F964" s="105"/>
      <c r="G964" s="105"/>
      <c r="H964" s="366"/>
      <c r="I964" s="206"/>
      <c r="J964" s="206"/>
      <c r="K964" s="206"/>
      <c r="L964" s="206"/>
      <c r="M964" s="206"/>
      <c r="N964" s="206"/>
      <c r="O964" s="206"/>
      <c r="P964" s="206"/>
      <c r="Q964" s="206"/>
      <c r="R964" s="206"/>
      <c r="S964" s="206"/>
      <c r="T964" s="206"/>
    </row>
    <row r="965" spans="1:20">
      <c r="A965" s="366">
        <v>961</v>
      </c>
      <c r="B965" s="366"/>
      <c r="C965" s="105"/>
      <c r="D965" s="366"/>
      <c r="E965" s="277"/>
      <c r="F965" s="105"/>
      <c r="G965" s="105"/>
      <c r="H965" s="366"/>
      <c r="I965" s="206"/>
      <c r="J965" s="206"/>
      <c r="K965" s="206"/>
      <c r="L965" s="206"/>
      <c r="M965" s="206"/>
      <c r="N965" s="206"/>
      <c r="O965" s="206"/>
      <c r="P965" s="206"/>
      <c r="Q965" s="206"/>
      <c r="R965" s="206"/>
      <c r="S965" s="206"/>
      <c r="T965" s="206"/>
    </row>
    <row r="966" spans="1:20">
      <c r="A966" s="366">
        <v>962</v>
      </c>
      <c r="B966" s="366"/>
      <c r="C966" s="105"/>
      <c r="D966" s="366"/>
      <c r="E966" s="277"/>
      <c r="F966" s="105"/>
      <c r="G966" s="366"/>
      <c r="H966" s="366"/>
      <c r="I966" s="206"/>
      <c r="J966" s="206"/>
      <c r="K966" s="206"/>
      <c r="L966" s="206"/>
      <c r="M966" s="206"/>
      <c r="N966" s="206"/>
      <c r="O966" s="206"/>
      <c r="P966" s="206"/>
      <c r="Q966" s="206"/>
      <c r="R966" s="206"/>
      <c r="S966" s="206"/>
      <c r="T966" s="206"/>
    </row>
    <row r="967" spans="1:20">
      <c r="A967" s="366">
        <v>963</v>
      </c>
      <c r="B967" s="366"/>
      <c r="C967" s="105"/>
      <c r="D967" s="366"/>
      <c r="E967" s="277"/>
      <c r="F967" s="105"/>
      <c r="G967" s="366"/>
      <c r="H967" s="366"/>
      <c r="I967" s="206"/>
      <c r="J967" s="206"/>
      <c r="K967" s="206"/>
      <c r="L967" s="206"/>
      <c r="M967" s="206"/>
      <c r="N967" s="206"/>
      <c r="O967" s="206"/>
      <c r="P967" s="206"/>
      <c r="Q967" s="206"/>
      <c r="R967" s="206"/>
      <c r="S967" s="206"/>
      <c r="T967" s="206"/>
    </row>
    <row r="968" spans="1:20">
      <c r="A968" s="366">
        <v>964</v>
      </c>
      <c r="B968" s="366"/>
      <c r="C968" s="105"/>
      <c r="D968" s="366"/>
      <c r="E968" s="277"/>
      <c r="F968" s="105"/>
      <c r="G968" s="105"/>
      <c r="H968" s="366"/>
      <c r="I968" s="206"/>
      <c r="J968" s="206"/>
      <c r="K968" s="206"/>
      <c r="L968" s="206"/>
      <c r="M968" s="206"/>
      <c r="N968" s="206"/>
      <c r="O968" s="206"/>
      <c r="P968" s="206"/>
      <c r="Q968" s="206"/>
      <c r="R968" s="206"/>
      <c r="S968" s="206"/>
      <c r="T968" s="206"/>
    </row>
    <row r="969" spans="1:20">
      <c r="A969" s="366">
        <v>965</v>
      </c>
      <c r="B969" s="366"/>
      <c r="C969" s="105"/>
      <c r="D969" s="366"/>
      <c r="E969" s="277"/>
      <c r="F969" s="105"/>
      <c r="G969" s="366"/>
      <c r="H969" s="366"/>
      <c r="I969" s="206"/>
      <c r="J969" s="206"/>
      <c r="K969" s="206"/>
      <c r="L969" s="206"/>
      <c r="M969" s="206"/>
      <c r="N969" s="206"/>
      <c r="O969" s="206"/>
      <c r="P969" s="206"/>
      <c r="Q969" s="206"/>
      <c r="R969" s="206"/>
      <c r="S969" s="206"/>
      <c r="T969" s="206"/>
    </row>
    <row r="970" spans="1:20">
      <c r="A970" s="366">
        <v>966</v>
      </c>
      <c r="B970" s="366"/>
      <c r="C970" s="105"/>
      <c r="D970" s="366"/>
      <c r="E970" s="277"/>
      <c r="F970" s="105"/>
      <c r="G970" s="366"/>
      <c r="H970" s="366"/>
      <c r="I970" s="206"/>
      <c r="J970" s="206"/>
      <c r="K970" s="206"/>
      <c r="L970" s="206"/>
      <c r="M970" s="206"/>
      <c r="N970" s="206"/>
      <c r="O970" s="206"/>
      <c r="P970" s="206"/>
      <c r="Q970" s="206"/>
      <c r="R970" s="206"/>
      <c r="S970" s="206"/>
      <c r="T970" s="206"/>
    </row>
    <row r="971" spans="1:20">
      <c r="A971" s="366">
        <v>967</v>
      </c>
      <c r="B971" s="366"/>
      <c r="C971" s="105"/>
      <c r="D971" s="366"/>
      <c r="E971" s="277"/>
      <c r="F971" s="105"/>
      <c r="G971" s="105"/>
      <c r="H971" s="366"/>
      <c r="I971" s="206"/>
      <c r="J971" s="206"/>
      <c r="K971" s="206"/>
      <c r="L971" s="206"/>
      <c r="M971" s="206"/>
      <c r="N971" s="206"/>
      <c r="O971" s="206"/>
      <c r="P971" s="206"/>
      <c r="Q971" s="206"/>
      <c r="R971" s="206"/>
      <c r="S971" s="206"/>
      <c r="T971" s="206"/>
    </row>
    <row r="972" spans="1:20">
      <c r="A972" s="366">
        <v>968</v>
      </c>
      <c r="B972" s="366"/>
      <c r="C972" s="105"/>
      <c r="D972" s="366"/>
      <c r="E972" s="277"/>
      <c r="F972" s="105"/>
      <c r="G972" s="105"/>
      <c r="H972" s="366"/>
      <c r="I972" s="206"/>
      <c r="J972" s="206"/>
      <c r="K972" s="206"/>
      <c r="L972" s="206"/>
      <c r="M972" s="206"/>
      <c r="N972" s="206"/>
      <c r="O972" s="206"/>
      <c r="P972" s="206"/>
      <c r="Q972" s="206"/>
      <c r="R972" s="206"/>
      <c r="S972" s="206"/>
      <c r="T972" s="206"/>
    </row>
    <row r="973" spans="1:20">
      <c r="A973" s="366">
        <v>969</v>
      </c>
      <c r="B973" s="366"/>
      <c r="C973" s="105"/>
      <c r="D973" s="366"/>
      <c r="E973" s="277"/>
      <c r="F973" s="105"/>
      <c r="G973" s="105"/>
      <c r="H973" s="366"/>
      <c r="I973" s="206"/>
      <c r="J973" s="206"/>
      <c r="K973" s="206"/>
      <c r="L973" s="206"/>
      <c r="M973" s="206"/>
      <c r="N973" s="206"/>
      <c r="O973" s="206"/>
      <c r="P973" s="206"/>
      <c r="Q973" s="206"/>
      <c r="R973" s="206"/>
      <c r="S973" s="206"/>
      <c r="T973" s="206"/>
    </row>
    <row r="974" spans="1:20">
      <c r="A974" s="366">
        <v>970</v>
      </c>
      <c r="B974" s="366"/>
      <c r="C974" s="105"/>
      <c r="D974" s="366"/>
      <c r="E974" s="277"/>
      <c r="F974" s="105"/>
      <c r="G974" s="105"/>
      <c r="H974" s="366"/>
      <c r="I974" s="206"/>
      <c r="J974" s="206"/>
      <c r="K974" s="206"/>
      <c r="L974" s="206"/>
      <c r="M974" s="206"/>
      <c r="N974" s="206"/>
      <c r="O974" s="206"/>
      <c r="P974" s="206"/>
      <c r="Q974" s="206"/>
      <c r="R974" s="206"/>
      <c r="S974" s="206"/>
      <c r="T974" s="206"/>
    </row>
    <row r="975" spans="1:20">
      <c r="A975" s="366">
        <v>971</v>
      </c>
      <c r="B975" s="366"/>
      <c r="C975" s="105"/>
      <c r="D975" s="366"/>
      <c r="E975" s="277"/>
      <c r="F975" s="105"/>
      <c r="G975" s="366"/>
      <c r="H975" s="366"/>
      <c r="I975" s="206"/>
      <c r="J975" s="206"/>
      <c r="K975" s="206"/>
      <c r="L975" s="206"/>
      <c r="M975" s="206"/>
      <c r="N975" s="206"/>
      <c r="O975" s="206"/>
      <c r="P975" s="206"/>
      <c r="Q975" s="206"/>
      <c r="R975" s="206"/>
      <c r="S975" s="206"/>
      <c r="T975" s="206"/>
    </row>
    <row r="976" spans="1:20">
      <c r="A976" s="366">
        <v>972</v>
      </c>
      <c r="B976" s="366"/>
      <c r="C976" s="105"/>
      <c r="D976" s="366"/>
      <c r="E976" s="277"/>
      <c r="F976" s="87"/>
      <c r="G976" s="105"/>
      <c r="H976" s="366"/>
      <c r="I976" s="206"/>
      <c r="J976" s="206"/>
      <c r="K976" s="206"/>
      <c r="L976" s="206"/>
      <c r="M976" s="206"/>
      <c r="N976" s="206"/>
      <c r="O976" s="206"/>
      <c r="P976" s="206"/>
      <c r="Q976" s="206"/>
      <c r="R976" s="206"/>
      <c r="S976" s="206"/>
      <c r="T976" s="206"/>
    </row>
    <row r="977" spans="1:20">
      <c r="A977" s="366">
        <v>973</v>
      </c>
      <c r="B977" s="366"/>
      <c r="C977" s="105"/>
      <c r="D977" s="366"/>
      <c r="E977" s="277"/>
      <c r="F977" s="105"/>
      <c r="G977" s="105"/>
      <c r="H977" s="366"/>
      <c r="I977" s="206"/>
      <c r="J977" s="206"/>
      <c r="K977" s="206"/>
      <c r="L977" s="206"/>
      <c r="M977" s="206"/>
      <c r="N977" s="206"/>
      <c r="O977" s="206"/>
      <c r="P977" s="206"/>
      <c r="Q977" s="206"/>
      <c r="R977" s="206"/>
      <c r="S977" s="206"/>
      <c r="T977" s="206"/>
    </row>
    <row r="978" spans="1:20">
      <c r="A978" s="366">
        <v>974</v>
      </c>
      <c r="B978" s="366"/>
      <c r="C978" s="105"/>
      <c r="D978" s="366"/>
      <c r="E978" s="277"/>
      <c r="F978" s="105"/>
      <c r="G978" s="105"/>
      <c r="H978" s="366"/>
      <c r="I978" s="206"/>
      <c r="J978" s="206"/>
      <c r="K978" s="206"/>
      <c r="L978" s="206"/>
      <c r="M978" s="206"/>
      <c r="N978" s="206"/>
      <c r="O978" s="206"/>
      <c r="P978" s="206"/>
      <c r="Q978" s="206"/>
      <c r="R978" s="206"/>
      <c r="S978" s="206"/>
      <c r="T978" s="206"/>
    </row>
    <row r="979" spans="1:20">
      <c r="A979" s="366">
        <v>975</v>
      </c>
      <c r="B979" s="366"/>
      <c r="C979" s="105"/>
      <c r="D979" s="366"/>
      <c r="E979" s="277"/>
      <c r="F979" s="87"/>
      <c r="G979" s="105"/>
      <c r="H979" s="366"/>
      <c r="I979" s="206"/>
      <c r="J979" s="206"/>
      <c r="K979" s="206"/>
      <c r="L979" s="206"/>
      <c r="M979" s="206"/>
      <c r="N979" s="206"/>
      <c r="O979" s="206"/>
      <c r="P979" s="206"/>
      <c r="Q979" s="206"/>
      <c r="R979" s="206"/>
      <c r="S979" s="206"/>
      <c r="T979" s="206"/>
    </row>
    <row r="980" spans="1:20">
      <c r="A980" s="366">
        <v>976</v>
      </c>
      <c r="B980" s="366"/>
      <c r="C980" s="105"/>
      <c r="D980" s="366"/>
      <c r="E980" s="277"/>
      <c r="F980" s="105"/>
      <c r="G980" s="105"/>
      <c r="H980" s="366"/>
      <c r="I980" s="206"/>
      <c r="J980" s="206"/>
      <c r="K980" s="206"/>
      <c r="L980" s="206"/>
      <c r="M980" s="206"/>
      <c r="N980" s="206"/>
      <c r="O980" s="206"/>
      <c r="P980" s="206"/>
      <c r="Q980" s="206"/>
      <c r="R980" s="206"/>
      <c r="S980" s="206"/>
      <c r="T980" s="206"/>
    </row>
    <row r="981" spans="1:20">
      <c r="A981" s="366">
        <v>977</v>
      </c>
      <c r="B981" s="366"/>
      <c r="C981" s="105"/>
      <c r="D981" s="366"/>
      <c r="E981" s="277"/>
      <c r="F981" s="105"/>
      <c r="G981" s="366"/>
      <c r="H981" s="366"/>
      <c r="I981" s="206"/>
      <c r="J981" s="206"/>
      <c r="K981" s="206"/>
      <c r="L981" s="206"/>
      <c r="M981" s="206"/>
      <c r="N981" s="206"/>
      <c r="O981" s="206"/>
      <c r="P981" s="206"/>
      <c r="Q981" s="206"/>
      <c r="R981" s="206"/>
      <c r="S981" s="206"/>
      <c r="T981" s="206"/>
    </row>
    <row r="982" spans="1:20">
      <c r="A982" s="366">
        <v>978</v>
      </c>
      <c r="B982" s="366"/>
      <c r="C982" s="105"/>
      <c r="D982" s="366"/>
      <c r="E982" s="277"/>
      <c r="F982" s="105"/>
      <c r="G982" s="366"/>
      <c r="H982" s="366"/>
      <c r="I982" s="206"/>
      <c r="J982" s="206"/>
      <c r="K982" s="206"/>
      <c r="L982" s="206"/>
      <c r="M982" s="206"/>
      <c r="N982" s="206"/>
      <c r="O982" s="206"/>
      <c r="P982" s="206"/>
      <c r="Q982" s="206"/>
      <c r="R982" s="206"/>
      <c r="S982" s="206"/>
      <c r="T982" s="206"/>
    </row>
    <row r="983" spans="1:20">
      <c r="A983" s="366">
        <v>979</v>
      </c>
      <c r="B983" s="366"/>
      <c r="C983" s="105"/>
      <c r="D983" s="366"/>
      <c r="E983" s="277"/>
      <c r="F983" s="105"/>
      <c r="G983" s="366"/>
      <c r="H983" s="366"/>
      <c r="I983" s="206"/>
      <c r="J983" s="206"/>
      <c r="K983" s="206"/>
      <c r="L983" s="206"/>
      <c r="M983" s="206"/>
      <c r="N983" s="206"/>
      <c r="O983" s="206"/>
      <c r="P983" s="206"/>
      <c r="Q983" s="206"/>
      <c r="R983" s="206"/>
      <c r="S983" s="206"/>
      <c r="T983" s="206"/>
    </row>
    <row r="984" spans="1:20">
      <c r="A984" s="366">
        <v>980</v>
      </c>
      <c r="B984" s="366"/>
      <c r="C984" s="105"/>
      <c r="D984" s="366"/>
      <c r="E984" s="277"/>
      <c r="F984" s="105"/>
      <c r="G984" s="366"/>
      <c r="H984" s="366"/>
      <c r="I984" s="206"/>
      <c r="J984" s="206"/>
      <c r="K984" s="206"/>
      <c r="L984" s="206"/>
      <c r="M984" s="206"/>
      <c r="N984" s="206"/>
      <c r="O984" s="206"/>
      <c r="P984" s="206"/>
      <c r="Q984" s="206"/>
      <c r="R984" s="206"/>
      <c r="S984" s="206"/>
      <c r="T984" s="206"/>
    </row>
    <row r="985" spans="1:20">
      <c r="A985" s="366">
        <v>981</v>
      </c>
      <c r="B985" s="366"/>
      <c r="C985" s="105"/>
      <c r="D985" s="366"/>
      <c r="E985" s="277"/>
      <c r="F985" s="105"/>
      <c r="G985" s="105"/>
      <c r="H985" s="366"/>
      <c r="I985" s="206"/>
      <c r="J985" s="206"/>
      <c r="K985" s="206"/>
      <c r="L985" s="206"/>
      <c r="M985" s="206"/>
      <c r="N985" s="206"/>
      <c r="O985" s="206"/>
      <c r="P985" s="206"/>
      <c r="Q985" s="206"/>
      <c r="R985" s="206"/>
      <c r="S985" s="206"/>
      <c r="T985" s="206"/>
    </row>
    <row r="986" spans="1:20">
      <c r="A986" s="366">
        <v>982</v>
      </c>
      <c r="B986" s="366"/>
      <c r="C986" s="105"/>
      <c r="D986" s="366"/>
      <c r="E986" s="277"/>
      <c r="F986" s="105"/>
      <c r="G986" s="105"/>
      <c r="H986" s="366"/>
      <c r="I986" s="206"/>
      <c r="J986" s="206"/>
      <c r="K986" s="206"/>
      <c r="L986" s="206"/>
      <c r="M986" s="206"/>
      <c r="N986" s="206"/>
      <c r="O986" s="206"/>
      <c r="P986" s="206"/>
      <c r="Q986" s="206"/>
      <c r="R986" s="206"/>
      <c r="S986" s="206"/>
      <c r="T986" s="206"/>
    </row>
    <row r="987" spans="1:20">
      <c r="A987" s="366">
        <v>983</v>
      </c>
      <c r="B987" s="366"/>
      <c r="C987" s="105"/>
      <c r="D987" s="366"/>
      <c r="E987" s="277"/>
      <c r="F987" s="105"/>
      <c r="G987" s="366"/>
      <c r="H987" s="366"/>
      <c r="I987" s="206"/>
      <c r="J987" s="206"/>
      <c r="K987" s="206"/>
      <c r="L987" s="206"/>
      <c r="M987" s="206"/>
      <c r="N987" s="206"/>
      <c r="O987" s="206"/>
      <c r="P987" s="206"/>
      <c r="Q987" s="206"/>
      <c r="R987" s="206"/>
      <c r="S987" s="206"/>
      <c r="T987" s="206"/>
    </row>
    <row r="988" spans="1:20">
      <c r="A988" s="366">
        <v>984</v>
      </c>
      <c r="B988" s="366"/>
      <c r="C988" s="105"/>
      <c r="D988" s="366"/>
      <c r="E988" s="277"/>
      <c r="F988" s="105"/>
      <c r="G988" s="105"/>
      <c r="H988" s="366"/>
      <c r="I988" s="206"/>
      <c r="J988" s="206"/>
      <c r="K988" s="206"/>
      <c r="L988" s="206"/>
      <c r="M988" s="206"/>
      <c r="N988" s="206"/>
      <c r="O988" s="206"/>
      <c r="P988" s="206"/>
      <c r="Q988" s="206"/>
      <c r="R988" s="206"/>
      <c r="S988" s="206"/>
      <c r="T988" s="206"/>
    </row>
    <row r="989" spans="1:20">
      <c r="A989" s="366">
        <v>985</v>
      </c>
      <c r="B989" s="366"/>
      <c r="C989" s="105"/>
      <c r="D989" s="366"/>
      <c r="E989" s="277"/>
      <c r="F989" s="105"/>
      <c r="G989" s="105"/>
      <c r="H989" s="366"/>
      <c r="I989" s="206"/>
      <c r="J989" s="206"/>
      <c r="K989" s="206"/>
      <c r="L989" s="206"/>
      <c r="M989" s="206"/>
      <c r="N989" s="206"/>
      <c r="O989" s="206"/>
      <c r="P989" s="206"/>
      <c r="Q989" s="206"/>
      <c r="R989" s="206"/>
      <c r="S989" s="206"/>
      <c r="T989" s="206"/>
    </row>
    <row r="990" spans="1:20">
      <c r="A990" s="366">
        <v>986</v>
      </c>
      <c r="B990" s="366"/>
      <c r="C990" s="105"/>
      <c r="D990" s="366"/>
      <c r="E990" s="277"/>
      <c r="F990" s="105"/>
      <c r="G990" s="366"/>
      <c r="H990" s="366"/>
      <c r="I990" s="206"/>
      <c r="J990" s="206"/>
      <c r="K990" s="206"/>
      <c r="L990" s="206"/>
      <c r="M990" s="206"/>
      <c r="N990" s="206"/>
      <c r="O990" s="206"/>
      <c r="P990" s="206"/>
      <c r="Q990" s="206"/>
      <c r="R990" s="206"/>
      <c r="S990" s="206"/>
      <c r="T990" s="206"/>
    </row>
    <row r="991" spans="1:20">
      <c r="A991" s="366">
        <v>987</v>
      </c>
      <c r="B991" s="366"/>
      <c r="C991" s="105"/>
      <c r="D991" s="366"/>
      <c r="E991" s="277"/>
      <c r="F991" s="105"/>
      <c r="G991" s="105"/>
      <c r="H991" s="366"/>
      <c r="I991" s="206"/>
      <c r="J991" s="206"/>
      <c r="K991" s="206"/>
      <c r="L991" s="206"/>
      <c r="M991" s="206"/>
      <c r="N991" s="206"/>
      <c r="O991" s="206"/>
      <c r="P991" s="206"/>
      <c r="Q991" s="206"/>
      <c r="R991" s="206"/>
      <c r="S991" s="206"/>
      <c r="T991" s="206"/>
    </row>
    <row r="992" spans="1:20">
      <c r="A992" s="366">
        <v>988</v>
      </c>
      <c r="B992" s="366"/>
      <c r="C992" s="105"/>
      <c r="D992" s="366"/>
      <c r="E992" s="277"/>
      <c r="F992" s="105"/>
      <c r="G992" s="105"/>
      <c r="H992" s="366"/>
      <c r="I992" s="206"/>
      <c r="J992" s="206"/>
      <c r="K992" s="206"/>
      <c r="L992" s="206"/>
      <c r="M992" s="206"/>
      <c r="N992" s="206"/>
      <c r="O992" s="206"/>
      <c r="P992" s="206"/>
      <c r="Q992" s="206"/>
      <c r="R992" s="206"/>
      <c r="S992" s="206"/>
      <c r="T992" s="206"/>
    </row>
    <row r="993" spans="1:20">
      <c r="A993" s="366">
        <v>989</v>
      </c>
      <c r="B993" s="366"/>
      <c r="C993" s="105"/>
      <c r="D993" s="366"/>
      <c r="E993" s="277"/>
      <c r="F993" s="105"/>
      <c r="G993" s="366"/>
      <c r="H993" s="366"/>
      <c r="I993" s="206"/>
      <c r="J993" s="206"/>
      <c r="K993" s="206"/>
      <c r="L993" s="206"/>
      <c r="M993" s="206"/>
      <c r="N993" s="206"/>
      <c r="O993" s="206"/>
      <c r="P993" s="206"/>
      <c r="Q993" s="206"/>
      <c r="R993" s="206"/>
      <c r="S993" s="206"/>
      <c r="T993" s="206"/>
    </row>
    <row r="994" spans="1:20">
      <c r="A994" s="366">
        <v>990</v>
      </c>
      <c r="B994" s="366"/>
      <c r="C994" s="105"/>
      <c r="D994" s="366"/>
      <c r="E994" s="277"/>
      <c r="F994" s="105"/>
      <c r="G994" s="366"/>
      <c r="H994" s="366"/>
      <c r="I994" s="206"/>
      <c r="J994" s="206"/>
      <c r="K994" s="206"/>
      <c r="L994" s="206"/>
      <c r="M994" s="206"/>
      <c r="N994" s="206"/>
      <c r="O994" s="206"/>
      <c r="P994" s="206"/>
      <c r="Q994" s="206"/>
      <c r="R994" s="206"/>
      <c r="S994" s="206"/>
      <c r="T994" s="206"/>
    </row>
    <row r="995" spans="1:20">
      <c r="A995" s="366">
        <v>991</v>
      </c>
      <c r="B995" s="366"/>
      <c r="C995" s="105"/>
      <c r="D995" s="366"/>
      <c r="E995" s="277"/>
      <c r="F995" s="105"/>
      <c r="G995" s="366"/>
      <c r="H995" s="366"/>
      <c r="I995" s="206"/>
      <c r="J995" s="206"/>
      <c r="K995" s="206"/>
      <c r="L995" s="206"/>
      <c r="M995" s="206"/>
      <c r="N995" s="206"/>
      <c r="O995" s="206"/>
      <c r="P995" s="206"/>
      <c r="Q995" s="206"/>
      <c r="R995" s="206"/>
      <c r="S995" s="206"/>
      <c r="T995" s="206"/>
    </row>
    <row r="996" spans="1:20">
      <c r="A996" s="366">
        <v>992</v>
      </c>
      <c r="B996" s="366"/>
      <c r="C996" s="105"/>
      <c r="D996" s="366"/>
      <c r="E996" s="277"/>
      <c r="F996" s="105"/>
      <c r="G996" s="105"/>
      <c r="H996" s="366"/>
      <c r="I996" s="206"/>
      <c r="J996" s="206"/>
      <c r="K996" s="206"/>
      <c r="L996" s="206"/>
      <c r="M996" s="206"/>
      <c r="N996" s="206"/>
      <c r="O996" s="206"/>
      <c r="P996" s="206"/>
      <c r="Q996" s="206"/>
      <c r="R996" s="206"/>
      <c r="S996" s="206"/>
      <c r="T996" s="206"/>
    </row>
    <row r="997" spans="1:20">
      <c r="A997" s="366">
        <v>993</v>
      </c>
      <c r="B997" s="366"/>
      <c r="C997" s="105"/>
      <c r="D997" s="366"/>
      <c r="E997" s="277"/>
      <c r="F997" s="105"/>
      <c r="G997" s="105"/>
      <c r="H997" s="366"/>
      <c r="I997" s="206"/>
      <c r="J997" s="206"/>
      <c r="K997" s="206"/>
      <c r="L997" s="206"/>
      <c r="M997" s="206"/>
      <c r="N997" s="206"/>
      <c r="O997" s="206"/>
      <c r="P997" s="206"/>
      <c r="Q997" s="206"/>
      <c r="R997" s="206"/>
      <c r="S997" s="206"/>
      <c r="T997" s="206"/>
    </row>
    <row r="998" spans="1:20">
      <c r="A998" s="366">
        <v>994</v>
      </c>
      <c r="B998" s="366"/>
      <c r="C998" s="105"/>
      <c r="D998" s="366"/>
      <c r="E998" s="277"/>
      <c r="F998" s="105"/>
      <c r="G998" s="105"/>
      <c r="H998" s="366"/>
      <c r="I998" s="206"/>
      <c r="J998" s="206"/>
      <c r="K998" s="206"/>
      <c r="L998" s="206"/>
      <c r="M998" s="206"/>
      <c r="N998" s="206"/>
      <c r="O998" s="206"/>
      <c r="P998" s="206"/>
      <c r="Q998" s="206"/>
      <c r="R998" s="206"/>
      <c r="S998" s="206"/>
      <c r="T998" s="206"/>
    </row>
    <row r="999" spans="1:20">
      <c r="A999" s="366">
        <v>995</v>
      </c>
      <c r="B999" s="366"/>
      <c r="C999" s="105"/>
      <c r="D999" s="366"/>
      <c r="E999" s="277"/>
      <c r="F999" s="105"/>
      <c r="G999" s="105"/>
      <c r="H999" s="366"/>
      <c r="I999" s="206"/>
      <c r="J999" s="206"/>
      <c r="K999" s="206"/>
      <c r="L999" s="206"/>
      <c r="M999" s="206"/>
      <c r="N999" s="206"/>
      <c r="O999" s="206"/>
      <c r="P999" s="206"/>
      <c r="Q999" s="206"/>
      <c r="R999" s="206"/>
      <c r="S999" s="206"/>
      <c r="T999" s="206"/>
    </row>
    <row r="1000" spans="1:20">
      <c r="A1000" s="366">
        <v>996</v>
      </c>
      <c r="B1000" s="366"/>
      <c r="C1000" s="105"/>
      <c r="D1000" s="366"/>
      <c r="E1000" s="277"/>
      <c r="F1000" s="105"/>
      <c r="G1000" s="105"/>
      <c r="H1000" s="366"/>
      <c r="I1000" s="206"/>
      <c r="J1000" s="206"/>
      <c r="K1000" s="206"/>
      <c r="L1000" s="206"/>
      <c r="M1000" s="206"/>
      <c r="N1000" s="206"/>
      <c r="O1000" s="206"/>
      <c r="P1000" s="206"/>
      <c r="Q1000" s="206"/>
      <c r="R1000" s="206"/>
      <c r="S1000" s="206"/>
      <c r="T1000" s="206"/>
    </row>
    <row r="1001" spans="1:20">
      <c r="A1001" s="366">
        <v>997</v>
      </c>
      <c r="B1001" s="366"/>
      <c r="C1001" s="105"/>
      <c r="D1001" s="366"/>
      <c r="E1001" s="277"/>
      <c r="F1001" s="105"/>
      <c r="G1001" s="366"/>
      <c r="H1001" s="366"/>
      <c r="I1001" s="206"/>
      <c r="J1001" s="206"/>
      <c r="K1001" s="206"/>
      <c r="L1001" s="206"/>
      <c r="M1001" s="206"/>
      <c r="N1001" s="206"/>
      <c r="O1001" s="206"/>
      <c r="P1001" s="206"/>
      <c r="Q1001" s="206"/>
      <c r="R1001" s="206"/>
      <c r="S1001" s="206"/>
      <c r="T1001" s="206"/>
    </row>
    <row r="1002" spans="1:20">
      <c r="A1002" s="366">
        <v>998</v>
      </c>
      <c r="B1002" s="366"/>
      <c r="C1002" s="105"/>
      <c r="D1002" s="366"/>
      <c r="E1002" s="277"/>
      <c r="F1002" s="105"/>
      <c r="G1002" s="366"/>
      <c r="H1002" s="366"/>
      <c r="I1002" s="206"/>
      <c r="J1002" s="206"/>
      <c r="K1002" s="206"/>
      <c r="L1002" s="206"/>
      <c r="M1002" s="206"/>
      <c r="N1002" s="206"/>
      <c r="O1002" s="206"/>
      <c r="P1002" s="206"/>
      <c r="Q1002" s="206"/>
      <c r="R1002" s="206"/>
      <c r="S1002" s="206"/>
      <c r="T1002" s="206"/>
    </row>
    <row r="1003" spans="1:20">
      <c r="A1003" s="366">
        <v>999</v>
      </c>
      <c r="B1003" s="366"/>
      <c r="C1003" s="105"/>
      <c r="D1003" s="366"/>
      <c r="E1003" s="277"/>
      <c r="F1003" s="105"/>
      <c r="G1003" s="366"/>
      <c r="H1003" s="366"/>
      <c r="I1003" s="206"/>
      <c r="J1003" s="206"/>
      <c r="K1003" s="206"/>
      <c r="L1003" s="206"/>
      <c r="M1003" s="206"/>
      <c r="N1003" s="206"/>
      <c r="O1003" s="206"/>
      <c r="P1003" s="206"/>
      <c r="Q1003" s="206"/>
      <c r="R1003" s="206"/>
      <c r="S1003" s="206"/>
      <c r="T1003" s="206"/>
    </row>
    <row r="1004" spans="1:20">
      <c r="A1004" s="366">
        <v>1000</v>
      </c>
      <c r="B1004" s="366"/>
      <c r="C1004" s="105"/>
      <c r="D1004" s="366"/>
      <c r="E1004" s="277"/>
      <c r="F1004" s="105"/>
      <c r="G1004" s="105"/>
      <c r="H1004" s="366"/>
      <c r="I1004" s="206"/>
      <c r="J1004" s="206"/>
      <c r="K1004" s="206"/>
      <c r="L1004" s="206"/>
      <c r="M1004" s="206"/>
      <c r="N1004" s="206"/>
      <c r="O1004" s="206"/>
      <c r="P1004" s="206"/>
      <c r="Q1004" s="206"/>
      <c r="R1004" s="206"/>
      <c r="S1004" s="206"/>
      <c r="T1004" s="206"/>
    </row>
    <row r="1005" spans="1:20">
      <c r="A1005" s="366">
        <v>1001</v>
      </c>
      <c r="B1005" s="366"/>
      <c r="C1005" s="105"/>
      <c r="D1005" s="366"/>
      <c r="E1005" s="277"/>
      <c r="F1005" s="105"/>
      <c r="G1005" s="105"/>
      <c r="H1005" s="366"/>
      <c r="I1005" s="206"/>
      <c r="J1005" s="206"/>
      <c r="K1005" s="206"/>
      <c r="L1005" s="206"/>
      <c r="M1005" s="206"/>
      <c r="N1005" s="206"/>
      <c r="O1005" s="206"/>
      <c r="P1005" s="206"/>
      <c r="Q1005" s="206"/>
      <c r="R1005" s="206"/>
      <c r="S1005" s="206"/>
      <c r="T1005" s="206"/>
    </row>
    <row r="1006" spans="1:20">
      <c r="A1006" s="366">
        <v>1002</v>
      </c>
      <c r="B1006" s="366"/>
      <c r="C1006" s="105"/>
      <c r="D1006" s="366"/>
      <c r="E1006" s="277"/>
      <c r="F1006" s="105"/>
      <c r="G1006" s="105"/>
      <c r="H1006" s="366"/>
      <c r="I1006" s="206"/>
      <c r="J1006" s="206"/>
      <c r="K1006" s="206"/>
      <c r="L1006" s="206"/>
      <c r="M1006" s="206"/>
      <c r="N1006" s="206"/>
      <c r="O1006" s="206"/>
      <c r="P1006" s="206"/>
      <c r="Q1006" s="206"/>
      <c r="R1006" s="206"/>
      <c r="S1006" s="206"/>
      <c r="T1006" s="206"/>
    </row>
    <row r="1007" spans="1:20">
      <c r="A1007" s="366">
        <v>1003</v>
      </c>
      <c r="B1007" s="366"/>
      <c r="C1007" s="105"/>
      <c r="D1007" s="366"/>
      <c r="E1007" s="277"/>
      <c r="F1007" s="105"/>
      <c r="G1007" s="105"/>
      <c r="H1007" s="366"/>
      <c r="I1007" s="206"/>
      <c r="J1007" s="206"/>
      <c r="K1007" s="206"/>
      <c r="L1007" s="206"/>
      <c r="M1007" s="206"/>
      <c r="N1007" s="206"/>
      <c r="O1007" s="206"/>
      <c r="P1007" s="206"/>
      <c r="Q1007" s="206"/>
      <c r="R1007" s="206"/>
      <c r="S1007" s="206"/>
      <c r="T1007" s="206"/>
    </row>
    <row r="1008" spans="1:20">
      <c r="A1008" s="366">
        <v>1004</v>
      </c>
      <c r="B1008" s="366"/>
      <c r="C1008" s="105"/>
      <c r="D1008" s="366"/>
      <c r="E1008" s="277"/>
      <c r="F1008" s="105"/>
      <c r="G1008" s="105"/>
      <c r="H1008" s="366"/>
      <c r="I1008" s="206"/>
      <c r="J1008" s="206"/>
      <c r="K1008" s="206"/>
      <c r="L1008" s="206"/>
      <c r="M1008" s="206"/>
      <c r="N1008" s="206"/>
      <c r="O1008" s="206"/>
      <c r="P1008" s="206"/>
      <c r="Q1008" s="206"/>
      <c r="R1008" s="206"/>
      <c r="S1008" s="206"/>
      <c r="T1008" s="206"/>
    </row>
    <row r="1009" spans="1:20">
      <c r="A1009" s="366">
        <v>1005</v>
      </c>
      <c r="B1009" s="366"/>
      <c r="C1009" s="105"/>
      <c r="D1009" s="366"/>
      <c r="E1009" s="277"/>
      <c r="F1009" s="105"/>
      <c r="G1009" s="105"/>
      <c r="H1009" s="366"/>
      <c r="I1009" s="206"/>
      <c r="J1009" s="206"/>
      <c r="K1009" s="206"/>
      <c r="L1009" s="206"/>
      <c r="M1009" s="206"/>
      <c r="N1009" s="206"/>
      <c r="O1009" s="206"/>
      <c r="P1009" s="206"/>
      <c r="Q1009" s="206"/>
      <c r="R1009" s="206"/>
      <c r="S1009" s="206"/>
      <c r="T1009" s="206"/>
    </row>
    <row r="1010" spans="1:20">
      <c r="A1010" s="366">
        <v>1006</v>
      </c>
      <c r="B1010" s="366"/>
      <c r="C1010" s="105"/>
      <c r="D1010" s="366"/>
      <c r="E1010" s="277"/>
      <c r="F1010" s="105"/>
      <c r="G1010" s="105"/>
      <c r="H1010" s="366"/>
      <c r="I1010" s="206"/>
      <c r="J1010" s="206"/>
      <c r="K1010" s="206"/>
      <c r="L1010" s="206"/>
      <c r="M1010" s="206"/>
      <c r="N1010" s="206"/>
      <c r="O1010" s="206"/>
      <c r="P1010" s="206"/>
      <c r="Q1010" s="206"/>
      <c r="R1010" s="206"/>
      <c r="S1010" s="206"/>
      <c r="T1010" s="206"/>
    </row>
    <row r="1011" spans="1:20">
      <c r="A1011" s="366">
        <v>1007</v>
      </c>
      <c r="B1011" s="366"/>
      <c r="C1011" s="105"/>
      <c r="D1011" s="366"/>
      <c r="E1011" s="277"/>
      <c r="F1011" s="87"/>
      <c r="G1011" s="105"/>
      <c r="H1011" s="366"/>
      <c r="I1011" s="206"/>
      <c r="J1011" s="206"/>
      <c r="K1011" s="206"/>
      <c r="L1011" s="206"/>
      <c r="M1011" s="206"/>
      <c r="N1011" s="206"/>
      <c r="O1011" s="206"/>
      <c r="P1011" s="206"/>
      <c r="Q1011" s="206"/>
      <c r="R1011" s="206"/>
      <c r="S1011" s="206"/>
      <c r="T1011" s="206"/>
    </row>
    <row r="1012" spans="1:20">
      <c r="A1012" s="366">
        <v>1008</v>
      </c>
      <c r="B1012" s="366"/>
      <c r="C1012" s="105"/>
      <c r="D1012" s="366"/>
      <c r="E1012" s="277"/>
      <c r="F1012" s="105"/>
      <c r="G1012" s="105"/>
      <c r="H1012" s="366"/>
      <c r="I1012" s="206"/>
      <c r="J1012" s="206"/>
      <c r="K1012" s="206"/>
      <c r="L1012" s="206"/>
      <c r="M1012" s="206"/>
      <c r="N1012" s="206"/>
      <c r="O1012" s="206"/>
      <c r="P1012" s="206"/>
      <c r="Q1012" s="206"/>
      <c r="R1012" s="206"/>
      <c r="S1012" s="206"/>
      <c r="T1012" s="206"/>
    </row>
    <row r="1013" spans="1:20">
      <c r="A1013" s="366">
        <v>1009</v>
      </c>
      <c r="B1013" s="366"/>
      <c r="C1013" s="105"/>
      <c r="D1013" s="366"/>
      <c r="E1013" s="277"/>
      <c r="F1013" s="105"/>
      <c r="G1013" s="105"/>
      <c r="H1013" s="366"/>
      <c r="I1013" s="206"/>
      <c r="J1013" s="206"/>
      <c r="K1013" s="206"/>
      <c r="L1013" s="206"/>
      <c r="M1013" s="206"/>
      <c r="N1013" s="206"/>
      <c r="O1013" s="206"/>
      <c r="P1013" s="206"/>
      <c r="Q1013" s="206"/>
      <c r="R1013" s="206"/>
      <c r="S1013" s="206"/>
      <c r="T1013" s="206"/>
    </row>
    <row r="1014" spans="1:20">
      <c r="A1014" s="366">
        <v>1010</v>
      </c>
      <c r="B1014" s="366"/>
      <c r="C1014" s="105"/>
      <c r="D1014" s="366"/>
      <c r="E1014" s="277"/>
      <c r="F1014" s="105"/>
      <c r="G1014" s="366"/>
      <c r="H1014" s="366"/>
      <c r="I1014" s="206"/>
      <c r="J1014" s="206"/>
      <c r="K1014" s="206"/>
      <c r="L1014" s="206"/>
      <c r="M1014" s="206"/>
      <c r="N1014" s="206"/>
      <c r="O1014" s="206"/>
      <c r="P1014" s="206"/>
      <c r="Q1014" s="206"/>
      <c r="R1014" s="206"/>
      <c r="S1014" s="206"/>
      <c r="T1014" s="206"/>
    </row>
    <row r="1015" spans="1:20">
      <c r="A1015" s="366">
        <v>1011</v>
      </c>
      <c r="B1015" s="366"/>
      <c r="C1015" s="105"/>
      <c r="D1015" s="366"/>
      <c r="E1015" s="277"/>
      <c r="F1015" s="105"/>
      <c r="G1015" s="105"/>
      <c r="H1015" s="366"/>
      <c r="I1015" s="206"/>
      <c r="J1015" s="206"/>
      <c r="K1015" s="206"/>
      <c r="L1015" s="206"/>
      <c r="M1015" s="206"/>
      <c r="N1015" s="206"/>
      <c r="O1015" s="206"/>
      <c r="P1015" s="206"/>
      <c r="Q1015" s="206"/>
      <c r="R1015" s="206"/>
      <c r="S1015" s="206"/>
      <c r="T1015" s="206"/>
    </row>
    <row r="1016" spans="1:20">
      <c r="A1016" s="366">
        <v>1012</v>
      </c>
      <c r="B1016" s="366"/>
      <c r="C1016" s="105"/>
      <c r="D1016" s="366"/>
      <c r="E1016" s="277"/>
      <c r="F1016" s="87"/>
      <c r="G1016" s="105"/>
      <c r="H1016" s="366"/>
      <c r="I1016" s="206"/>
      <c r="J1016" s="206"/>
      <c r="K1016" s="206"/>
      <c r="L1016" s="206"/>
      <c r="M1016" s="206"/>
      <c r="N1016" s="206"/>
      <c r="O1016" s="206"/>
      <c r="P1016" s="206"/>
      <c r="Q1016" s="206"/>
      <c r="R1016" s="206"/>
      <c r="S1016" s="206"/>
      <c r="T1016" s="206"/>
    </row>
    <row r="1017" spans="1:20">
      <c r="A1017" s="366">
        <v>1013</v>
      </c>
      <c r="B1017" s="366"/>
      <c r="C1017" s="105"/>
      <c r="D1017" s="366"/>
      <c r="E1017" s="277"/>
      <c r="F1017" s="105"/>
      <c r="G1017" s="105"/>
      <c r="H1017" s="366"/>
      <c r="I1017" s="206"/>
      <c r="J1017" s="206"/>
      <c r="K1017" s="206"/>
      <c r="L1017" s="206"/>
      <c r="M1017" s="206"/>
      <c r="N1017" s="206"/>
      <c r="O1017" s="206"/>
      <c r="P1017" s="206"/>
      <c r="Q1017" s="206"/>
      <c r="R1017" s="206"/>
      <c r="S1017" s="206"/>
      <c r="T1017" s="206"/>
    </row>
    <row r="1018" spans="1:20">
      <c r="A1018" s="366">
        <v>1014</v>
      </c>
      <c r="B1018" s="366"/>
      <c r="C1018" s="105"/>
      <c r="D1018" s="366"/>
      <c r="E1018" s="277"/>
      <c r="F1018" s="105"/>
      <c r="G1018" s="105"/>
      <c r="H1018" s="366"/>
      <c r="I1018" s="206"/>
      <c r="J1018" s="206"/>
      <c r="K1018" s="206"/>
      <c r="L1018" s="206"/>
      <c r="M1018" s="206"/>
      <c r="N1018" s="206"/>
      <c r="O1018" s="206"/>
      <c r="P1018" s="206"/>
      <c r="Q1018" s="206"/>
      <c r="R1018" s="206"/>
      <c r="S1018" s="206"/>
      <c r="T1018" s="206"/>
    </row>
    <row r="1019" spans="1:20">
      <c r="A1019" s="366">
        <v>1015</v>
      </c>
      <c r="B1019" s="366"/>
      <c r="C1019" s="105"/>
      <c r="D1019" s="366"/>
      <c r="E1019" s="277"/>
      <c r="F1019" s="366"/>
      <c r="G1019" s="105"/>
      <c r="H1019" s="366"/>
      <c r="I1019" s="206"/>
      <c r="J1019" s="206"/>
      <c r="K1019" s="206"/>
      <c r="L1019" s="206"/>
      <c r="M1019" s="206"/>
      <c r="N1019" s="206"/>
      <c r="O1019" s="206"/>
      <c r="P1019" s="206"/>
      <c r="Q1019" s="206"/>
      <c r="R1019" s="206"/>
      <c r="S1019" s="206"/>
      <c r="T1019" s="206"/>
    </row>
    <row r="1020" spans="1:20">
      <c r="A1020" s="366">
        <v>1016</v>
      </c>
      <c r="B1020" s="366"/>
      <c r="C1020" s="105"/>
      <c r="D1020" s="366"/>
      <c r="E1020" s="277"/>
      <c r="F1020" s="105"/>
      <c r="G1020" s="366"/>
      <c r="H1020" s="366"/>
      <c r="I1020" s="206"/>
      <c r="J1020" s="206"/>
      <c r="K1020" s="206"/>
      <c r="L1020" s="206"/>
      <c r="M1020" s="206"/>
      <c r="N1020" s="206"/>
      <c r="O1020" s="206"/>
      <c r="P1020" s="206"/>
      <c r="Q1020" s="206"/>
      <c r="R1020" s="206"/>
      <c r="S1020" s="206"/>
      <c r="T1020" s="206"/>
    </row>
    <row r="1021" spans="1:20">
      <c r="A1021" s="366">
        <v>1017</v>
      </c>
      <c r="B1021" s="366"/>
      <c r="C1021" s="105"/>
      <c r="D1021" s="366"/>
      <c r="E1021" s="277"/>
      <c r="F1021" s="105"/>
      <c r="G1021" s="105"/>
      <c r="H1021" s="366"/>
      <c r="I1021" s="206"/>
      <c r="J1021" s="206"/>
      <c r="K1021" s="206"/>
      <c r="L1021" s="206"/>
      <c r="M1021" s="206"/>
      <c r="N1021" s="206"/>
      <c r="O1021" s="206"/>
      <c r="P1021" s="206"/>
      <c r="Q1021" s="206"/>
      <c r="R1021" s="206"/>
      <c r="S1021" s="206"/>
      <c r="T1021" s="206"/>
    </row>
    <row r="1022" spans="1:20">
      <c r="A1022" s="366">
        <v>1018</v>
      </c>
      <c r="B1022" s="366"/>
      <c r="C1022" s="105"/>
      <c r="D1022" s="366"/>
      <c r="E1022" s="277"/>
      <c r="F1022" s="105"/>
      <c r="G1022" s="105"/>
      <c r="H1022" s="366"/>
      <c r="I1022" s="206"/>
      <c r="J1022" s="206"/>
      <c r="K1022" s="206"/>
      <c r="L1022" s="206"/>
      <c r="M1022" s="206"/>
      <c r="N1022" s="206"/>
      <c r="O1022" s="206"/>
      <c r="P1022" s="206"/>
      <c r="Q1022" s="206"/>
      <c r="R1022" s="206"/>
      <c r="S1022" s="206"/>
      <c r="T1022" s="206"/>
    </row>
    <row r="1023" spans="1:20">
      <c r="A1023" s="366">
        <v>1019</v>
      </c>
      <c r="B1023" s="366"/>
      <c r="C1023" s="105"/>
      <c r="D1023" s="366"/>
      <c r="E1023" s="277"/>
      <c r="F1023" s="366"/>
      <c r="G1023" s="105"/>
      <c r="H1023" s="366"/>
      <c r="I1023" s="206"/>
      <c r="J1023" s="206"/>
      <c r="K1023" s="206"/>
      <c r="L1023" s="206"/>
      <c r="M1023" s="206"/>
      <c r="N1023" s="206"/>
      <c r="O1023" s="206"/>
      <c r="P1023" s="206"/>
      <c r="Q1023" s="206"/>
      <c r="R1023" s="206"/>
      <c r="S1023" s="206"/>
      <c r="T1023" s="206"/>
    </row>
    <row r="1024" spans="1:20">
      <c r="A1024" s="366">
        <v>1020</v>
      </c>
      <c r="B1024" s="366"/>
      <c r="C1024" s="105"/>
      <c r="D1024" s="366"/>
      <c r="E1024" s="277"/>
      <c r="F1024" s="105"/>
      <c r="G1024" s="366"/>
      <c r="H1024" s="366"/>
      <c r="I1024" s="206"/>
      <c r="J1024" s="206"/>
      <c r="K1024" s="206"/>
      <c r="L1024" s="206"/>
      <c r="M1024" s="206"/>
      <c r="N1024" s="206"/>
      <c r="O1024" s="206"/>
      <c r="P1024" s="206"/>
      <c r="Q1024" s="206"/>
      <c r="R1024" s="206"/>
      <c r="S1024" s="206"/>
      <c r="T1024" s="206"/>
    </row>
    <row r="1025" spans="1:20">
      <c r="A1025" s="366">
        <v>1021</v>
      </c>
      <c r="B1025" s="366"/>
      <c r="C1025" s="105"/>
      <c r="D1025" s="366"/>
      <c r="E1025" s="277"/>
      <c r="F1025" s="105"/>
      <c r="G1025" s="366"/>
      <c r="H1025" s="366"/>
      <c r="I1025" s="206"/>
      <c r="J1025" s="206"/>
      <c r="K1025" s="206"/>
      <c r="L1025" s="206"/>
      <c r="M1025" s="206"/>
      <c r="N1025" s="206"/>
      <c r="O1025" s="206"/>
      <c r="P1025" s="206"/>
      <c r="Q1025" s="206"/>
      <c r="R1025" s="206"/>
      <c r="S1025" s="206"/>
      <c r="T1025" s="206"/>
    </row>
    <row r="1026" spans="1:20">
      <c r="A1026" s="366">
        <v>1022</v>
      </c>
      <c r="B1026" s="366"/>
      <c r="C1026" s="105"/>
      <c r="D1026" s="366"/>
      <c r="E1026" s="277"/>
      <c r="F1026" s="105"/>
      <c r="G1026" s="105"/>
      <c r="H1026" s="366"/>
      <c r="I1026" s="206"/>
      <c r="J1026" s="206"/>
      <c r="K1026" s="206"/>
      <c r="L1026" s="206"/>
      <c r="M1026" s="206"/>
      <c r="N1026" s="206"/>
      <c r="O1026" s="206"/>
      <c r="P1026" s="206"/>
      <c r="Q1026" s="206"/>
      <c r="R1026" s="206"/>
      <c r="S1026" s="206"/>
      <c r="T1026" s="206"/>
    </row>
    <row r="1027" spans="1:20">
      <c r="A1027" s="366">
        <v>1023</v>
      </c>
      <c r="B1027" s="366"/>
      <c r="C1027" s="105"/>
      <c r="D1027" s="366"/>
      <c r="E1027" s="277"/>
      <c r="F1027" s="105"/>
      <c r="G1027" s="366"/>
      <c r="H1027" s="366"/>
      <c r="I1027" s="206"/>
      <c r="J1027" s="206"/>
      <c r="K1027" s="206"/>
      <c r="L1027" s="206"/>
      <c r="M1027" s="206"/>
      <c r="N1027" s="206"/>
      <c r="O1027" s="206"/>
      <c r="P1027" s="206"/>
      <c r="Q1027" s="206"/>
      <c r="R1027" s="206"/>
      <c r="S1027" s="206"/>
      <c r="T1027" s="206"/>
    </row>
    <row r="1028" spans="1:20">
      <c r="A1028" s="366">
        <v>1024</v>
      </c>
      <c r="B1028" s="366"/>
      <c r="C1028" s="105"/>
      <c r="D1028" s="366"/>
      <c r="E1028" s="277"/>
      <c r="F1028" s="105"/>
      <c r="G1028" s="105"/>
      <c r="H1028" s="366"/>
      <c r="I1028" s="206"/>
      <c r="J1028" s="206"/>
      <c r="K1028" s="206"/>
      <c r="L1028" s="206"/>
      <c r="M1028" s="206"/>
      <c r="N1028" s="206"/>
      <c r="O1028" s="206"/>
      <c r="P1028" s="206"/>
      <c r="Q1028" s="206"/>
      <c r="R1028" s="206"/>
      <c r="S1028" s="206"/>
      <c r="T1028" s="206"/>
    </row>
    <row r="1029" spans="1:20">
      <c r="A1029" s="366">
        <v>1025</v>
      </c>
      <c r="B1029" s="366"/>
      <c r="C1029" s="105"/>
      <c r="D1029" s="366"/>
      <c r="E1029" s="277"/>
      <c r="F1029" s="105"/>
      <c r="G1029" s="105"/>
      <c r="H1029" s="366"/>
      <c r="I1029" s="206"/>
      <c r="J1029" s="206"/>
      <c r="K1029" s="206"/>
      <c r="L1029" s="206"/>
      <c r="M1029" s="206"/>
      <c r="N1029" s="206"/>
      <c r="O1029" s="206"/>
      <c r="P1029" s="206"/>
      <c r="Q1029" s="206"/>
      <c r="R1029" s="206"/>
      <c r="S1029" s="206"/>
      <c r="T1029" s="206"/>
    </row>
    <row r="1030" spans="1:20">
      <c r="A1030" s="366">
        <v>1026</v>
      </c>
      <c r="B1030" s="366"/>
      <c r="C1030" s="105"/>
      <c r="D1030" s="366"/>
      <c r="E1030" s="277"/>
      <c r="F1030" s="105"/>
      <c r="G1030" s="105"/>
      <c r="H1030" s="366"/>
      <c r="I1030" s="206"/>
      <c r="J1030" s="206"/>
      <c r="K1030" s="206"/>
      <c r="L1030" s="206"/>
      <c r="M1030" s="206"/>
      <c r="N1030" s="206"/>
      <c r="O1030" s="206"/>
      <c r="P1030" s="206"/>
      <c r="Q1030" s="206"/>
      <c r="R1030" s="206"/>
      <c r="S1030" s="206"/>
      <c r="T1030" s="206"/>
    </row>
    <row r="1031" spans="1:20">
      <c r="A1031" s="366">
        <v>1027</v>
      </c>
      <c r="B1031" s="366"/>
      <c r="C1031" s="105"/>
      <c r="D1031" s="366"/>
      <c r="E1031" s="277"/>
      <c r="F1031" s="105"/>
      <c r="G1031" s="105"/>
      <c r="H1031" s="366"/>
      <c r="I1031" s="206"/>
      <c r="J1031" s="206"/>
      <c r="K1031" s="206"/>
      <c r="L1031" s="206"/>
      <c r="M1031" s="206"/>
      <c r="N1031" s="206"/>
      <c r="O1031" s="206"/>
      <c r="P1031" s="206"/>
      <c r="Q1031" s="206"/>
      <c r="R1031" s="206"/>
      <c r="S1031" s="206"/>
      <c r="T1031" s="206"/>
    </row>
    <row r="1032" spans="1:20">
      <c r="A1032" s="366">
        <v>1028</v>
      </c>
      <c r="B1032" s="366"/>
      <c r="C1032" s="105"/>
      <c r="D1032" s="366"/>
      <c r="E1032" s="277"/>
      <c r="F1032" s="366"/>
      <c r="G1032" s="105"/>
      <c r="H1032" s="366"/>
      <c r="I1032" s="206"/>
      <c r="J1032" s="206"/>
      <c r="K1032" s="206"/>
      <c r="L1032" s="206"/>
      <c r="M1032" s="206"/>
      <c r="N1032" s="206"/>
      <c r="O1032" s="206"/>
      <c r="P1032" s="206"/>
      <c r="Q1032" s="206"/>
      <c r="R1032" s="206"/>
      <c r="S1032" s="206"/>
      <c r="T1032" s="206"/>
    </row>
    <row r="1033" spans="1:20">
      <c r="A1033" s="366">
        <v>1029</v>
      </c>
      <c r="B1033" s="366"/>
      <c r="C1033" s="105"/>
      <c r="D1033" s="366"/>
      <c r="E1033" s="277"/>
      <c r="F1033" s="105"/>
      <c r="G1033" s="366"/>
      <c r="H1033" s="366"/>
      <c r="I1033" s="206"/>
      <c r="J1033" s="206"/>
      <c r="K1033" s="206"/>
      <c r="L1033" s="206"/>
      <c r="M1033" s="206"/>
      <c r="N1033" s="206"/>
      <c r="O1033" s="206"/>
      <c r="P1033" s="206"/>
      <c r="Q1033" s="206"/>
      <c r="R1033" s="206"/>
      <c r="S1033" s="206"/>
      <c r="T1033" s="206"/>
    </row>
    <row r="1034" spans="1:20">
      <c r="A1034" s="366">
        <v>1030</v>
      </c>
      <c r="B1034" s="366"/>
      <c r="C1034" s="105"/>
      <c r="D1034" s="366"/>
      <c r="E1034" s="277"/>
      <c r="F1034" s="366"/>
      <c r="G1034" s="105"/>
      <c r="H1034" s="366"/>
      <c r="I1034" s="206"/>
      <c r="J1034" s="206"/>
      <c r="K1034" s="206"/>
      <c r="L1034" s="206"/>
      <c r="M1034" s="206"/>
      <c r="N1034" s="206"/>
      <c r="O1034" s="206"/>
      <c r="P1034" s="206"/>
      <c r="Q1034" s="206"/>
      <c r="R1034" s="206"/>
      <c r="S1034" s="206"/>
      <c r="T1034" s="206"/>
    </row>
    <row r="1035" spans="1:20">
      <c r="A1035" s="366">
        <v>1031</v>
      </c>
      <c r="B1035" s="366"/>
      <c r="C1035" s="105"/>
      <c r="D1035" s="366"/>
      <c r="E1035" s="277"/>
      <c r="F1035" s="105"/>
      <c r="G1035" s="105"/>
      <c r="H1035" s="366"/>
      <c r="I1035" s="206"/>
      <c r="J1035" s="206"/>
      <c r="K1035" s="206"/>
      <c r="L1035" s="206"/>
      <c r="M1035" s="206"/>
      <c r="N1035" s="206"/>
      <c r="O1035" s="206"/>
      <c r="P1035" s="206"/>
      <c r="Q1035" s="206"/>
      <c r="R1035" s="206"/>
      <c r="S1035" s="206"/>
      <c r="T1035" s="206"/>
    </row>
    <row r="1036" spans="1:20">
      <c r="A1036" s="366">
        <v>1032</v>
      </c>
      <c r="B1036" s="366"/>
      <c r="C1036" s="105"/>
      <c r="D1036" s="366"/>
      <c r="E1036" s="277"/>
      <c r="F1036" s="105"/>
      <c r="G1036" s="105"/>
      <c r="H1036" s="366"/>
      <c r="I1036" s="206"/>
      <c r="J1036" s="206"/>
      <c r="K1036" s="206"/>
      <c r="L1036" s="206"/>
      <c r="M1036" s="206"/>
      <c r="N1036" s="206"/>
      <c r="O1036" s="206"/>
      <c r="P1036" s="206"/>
      <c r="Q1036" s="206"/>
      <c r="R1036" s="206"/>
      <c r="S1036" s="206"/>
      <c r="T1036" s="206"/>
    </row>
    <row r="1037" spans="1:20">
      <c r="A1037" s="366">
        <v>1033</v>
      </c>
      <c r="B1037" s="366"/>
      <c r="C1037" s="105"/>
      <c r="D1037" s="366"/>
      <c r="E1037" s="277"/>
      <c r="F1037" s="105"/>
      <c r="G1037" s="105"/>
      <c r="H1037" s="366"/>
      <c r="I1037" s="206"/>
      <c r="J1037" s="206"/>
      <c r="K1037" s="206"/>
      <c r="L1037" s="206"/>
      <c r="M1037" s="206"/>
      <c r="N1037" s="206"/>
      <c r="O1037" s="206"/>
      <c r="P1037" s="206"/>
      <c r="Q1037" s="206"/>
      <c r="R1037" s="206"/>
      <c r="S1037" s="206"/>
      <c r="T1037" s="206"/>
    </row>
    <row r="1038" spans="1:20">
      <c r="A1038" s="366">
        <v>1034</v>
      </c>
      <c r="B1038" s="366"/>
      <c r="C1038" s="105"/>
      <c r="D1038" s="366"/>
      <c r="E1038" s="277"/>
      <c r="F1038" s="366"/>
      <c r="G1038" s="105"/>
      <c r="H1038" s="366"/>
      <c r="I1038" s="206"/>
      <c r="J1038" s="206"/>
      <c r="K1038" s="206"/>
      <c r="L1038" s="206"/>
      <c r="M1038" s="206"/>
      <c r="N1038" s="206"/>
      <c r="O1038" s="206"/>
      <c r="P1038" s="206"/>
      <c r="Q1038" s="206"/>
      <c r="R1038" s="206"/>
      <c r="S1038" s="206"/>
      <c r="T1038" s="206"/>
    </row>
    <row r="1039" spans="1:20">
      <c r="A1039" s="366">
        <v>1035</v>
      </c>
      <c r="B1039" s="366"/>
      <c r="C1039" s="105"/>
      <c r="D1039" s="366"/>
      <c r="E1039" s="277"/>
      <c r="F1039" s="105"/>
      <c r="G1039" s="105"/>
      <c r="H1039" s="366"/>
      <c r="I1039" s="206"/>
      <c r="J1039" s="206"/>
      <c r="K1039" s="206"/>
      <c r="L1039" s="206"/>
      <c r="M1039" s="206"/>
      <c r="N1039" s="206"/>
      <c r="O1039" s="206"/>
      <c r="P1039" s="206"/>
      <c r="Q1039" s="206"/>
      <c r="R1039" s="206"/>
      <c r="S1039" s="206"/>
      <c r="T1039" s="206"/>
    </row>
    <row r="1040" spans="1:20">
      <c r="A1040" s="366">
        <v>1036</v>
      </c>
      <c r="B1040" s="366"/>
      <c r="C1040" s="105"/>
      <c r="D1040" s="366"/>
      <c r="E1040" s="277"/>
      <c r="F1040" s="105"/>
      <c r="G1040" s="105"/>
      <c r="H1040" s="366"/>
      <c r="I1040" s="206"/>
      <c r="J1040" s="206"/>
      <c r="K1040" s="206"/>
      <c r="L1040" s="206"/>
      <c r="M1040" s="206"/>
      <c r="N1040" s="206"/>
      <c r="O1040" s="206"/>
      <c r="P1040" s="206"/>
      <c r="Q1040" s="206"/>
      <c r="R1040" s="206"/>
      <c r="S1040" s="206"/>
      <c r="T1040" s="206"/>
    </row>
    <row r="1041" spans="1:20">
      <c r="A1041" s="366">
        <v>1037</v>
      </c>
      <c r="B1041" s="366"/>
      <c r="C1041" s="105"/>
      <c r="D1041" s="366"/>
      <c r="E1041" s="277"/>
      <c r="F1041" s="366"/>
      <c r="G1041" s="105"/>
      <c r="H1041" s="366"/>
      <c r="I1041" s="206"/>
      <c r="J1041" s="206"/>
      <c r="K1041" s="206"/>
      <c r="L1041" s="206"/>
      <c r="M1041" s="206"/>
      <c r="N1041" s="206"/>
      <c r="O1041" s="206"/>
      <c r="P1041" s="206"/>
      <c r="Q1041" s="206"/>
      <c r="R1041" s="206"/>
      <c r="S1041" s="206"/>
      <c r="T1041" s="206"/>
    </row>
    <row r="1042" spans="1:20">
      <c r="A1042" s="366">
        <v>1038</v>
      </c>
      <c r="B1042" s="366"/>
      <c r="C1042" s="105"/>
      <c r="D1042" s="366"/>
      <c r="E1042" s="277"/>
      <c r="F1042" s="366"/>
      <c r="G1042" s="105"/>
      <c r="H1042" s="366"/>
      <c r="I1042" s="206"/>
      <c r="J1042" s="206"/>
      <c r="K1042" s="206"/>
      <c r="L1042" s="206"/>
      <c r="M1042" s="206"/>
      <c r="N1042" s="206"/>
      <c r="O1042" s="206"/>
      <c r="P1042" s="206"/>
      <c r="Q1042" s="206"/>
      <c r="R1042" s="206"/>
      <c r="S1042" s="206"/>
      <c r="T1042" s="206"/>
    </row>
    <row r="1043" spans="1:20">
      <c r="A1043" s="366">
        <v>1039</v>
      </c>
      <c r="B1043" s="366"/>
      <c r="C1043" s="105"/>
      <c r="D1043" s="366"/>
      <c r="E1043" s="277"/>
      <c r="F1043" s="105"/>
      <c r="G1043" s="105"/>
      <c r="H1043" s="366"/>
      <c r="I1043" s="206"/>
      <c r="J1043" s="206"/>
      <c r="K1043" s="206"/>
      <c r="L1043" s="206"/>
      <c r="M1043" s="206"/>
      <c r="N1043" s="206"/>
      <c r="O1043" s="206"/>
      <c r="P1043" s="206"/>
      <c r="Q1043" s="206"/>
      <c r="R1043" s="206"/>
      <c r="S1043" s="206"/>
      <c r="T1043" s="206"/>
    </row>
    <row r="1044" spans="1:20">
      <c r="A1044" s="366">
        <v>1040</v>
      </c>
      <c r="B1044" s="366"/>
      <c r="C1044" s="105"/>
      <c r="D1044" s="366"/>
      <c r="E1044" s="277"/>
      <c r="F1044" s="366"/>
      <c r="G1044" s="366"/>
      <c r="H1044" s="366"/>
      <c r="I1044" s="206"/>
      <c r="J1044" s="206"/>
      <c r="K1044" s="206"/>
      <c r="L1044" s="206"/>
      <c r="M1044" s="206"/>
      <c r="N1044" s="206"/>
      <c r="O1044" s="206"/>
      <c r="P1044" s="206"/>
      <c r="Q1044" s="206"/>
      <c r="R1044" s="206"/>
      <c r="S1044" s="206"/>
      <c r="T1044" s="206"/>
    </row>
    <row r="1045" spans="1:20">
      <c r="A1045" s="366">
        <v>1041</v>
      </c>
      <c r="B1045" s="366"/>
      <c r="C1045" s="105"/>
      <c r="D1045" s="366"/>
      <c r="E1045" s="277"/>
      <c r="F1045" s="105"/>
      <c r="G1045" s="105"/>
      <c r="H1045" s="366"/>
      <c r="I1045" s="206"/>
      <c r="J1045" s="206"/>
      <c r="K1045" s="206"/>
      <c r="L1045" s="206"/>
      <c r="M1045" s="206"/>
      <c r="N1045" s="206"/>
      <c r="O1045" s="206"/>
      <c r="P1045" s="206"/>
      <c r="Q1045" s="206"/>
      <c r="R1045" s="206"/>
      <c r="S1045" s="206"/>
      <c r="T1045" s="206"/>
    </row>
    <row r="1046" spans="1:20">
      <c r="A1046" s="366">
        <v>1042</v>
      </c>
      <c r="B1046" s="366"/>
      <c r="C1046" s="105"/>
      <c r="D1046" s="366"/>
      <c r="E1046" s="278"/>
      <c r="F1046" s="105"/>
      <c r="G1046" s="105"/>
      <c r="H1046" s="366"/>
      <c r="I1046" s="206"/>
      <c r="J1046" s="206"/>
      <c r="K1046" s="206"/>
      <c r="L1046" s="206"/>
      <c r="M1046" s="206"/>
      <c r="N1046" s="206"/>
      <c r="O1046" s="206"/>
      <c r="P1046" s="206"/>
      <c r="Q1046" s="206"/>
      <c r="R1046" s="206"/>
      <c r="S1046" s="206"/>
      <c r="T1046" s="206"/>
    </row>
    <row r="1047" spans="1:20">
      <c r="A1047" s="366">
        <v>1043</v>
      </c>
      <c r="B1047" s="366"/>
      <c r="C1047" s="105"/>
      <c r="D1047" s="366"/>
      <c r="E1047" s="277"/>
      <c r="F1047" s="105"/>
      <c r="G1047" s="105"/>
      <c r="H1047" s="366"/>
      <c r="I1047" s="206"/>
      <c r="J1047" s="206"/>
      <c r="K1047" s="206"/>
      <c r="L1047" s="206"/>
      <c r="M1047" s="206"/>
      <c r="N1047" s="206"/>
      <c r="O1047" s="206"/>
      <c r="P1047" s="206"/>
      <c r="Q1047" s="206"/>
      <c r="R1047" s="206"/>
      <c r="S1047" s="206"/>
      <c r="T1047" s="206"/>
    </row>
    <row r="1048" spans="1:20">
      <c r="A1048" s="366">
        <v>1044</v>
      </c>
      <c r="B1048" s="366"/>
      <c r="C1048" s="105"/>
      <c r="D1048" s="366"/>
      <c r="E1048" s="277"/>
      <c r="F1048" s="105"/>
      <c r="G1048" s="105"/>
      <c r="H1048" s="366"/>
      <c r="I1048" s="206"/>
      <c r="J1048" s="206"/>
      <c r="K1048" s="206"/>
      <c r="L1048" s="206"/>
      <c r="M1048" s="206"/>
      <c r="N1048" s="206"/>
      <c r="O1048" s="206"/>
      <c r="P1048" s="206"/>
      <c r="Q1048" s="206"/>
      <c r="R1048" s="206"/>
      <c r="S1048" s="206"/>
      <c r="T1048" s="206"/>
    </row>
    <row r="1049" spans="1:20">
      <c r="A1049" s="366">
        <v>1045</v>
      </c>
      <c r="B1049" s="366"/>
      <c r="C1049" s="105"/>
      <c r="D1049" s="366"/>
      <c r="E1049" s="277"/>
      <c r="F1049" s="105"/>
      <c r="G1049" s="105"/>
      <c r="H1049" s="366"/>
      <c r="I1049" s="206"/>
      <c r="J1049" s="206"/>
      <c r="K1049" s="206"/>
      <c r="L1049" s="206"/>
      <c r="M1049" s="206"/>
      <c r="N1049" s="206"/>
      <c r="O1049" s="206"/>
      <c r="P1049" s="206"/>
      <c r="Q1049" s="206"/>
      <c r="R1049" s="206"/>
      <c r="S1049" s="206"/>
      <c r="T1049" s="206"/>
    </row>
    <row r="1050" spans="1:20">
      <c r="A1050" s="366">
        <v>1046</v>
      </c>
      <c r="B1050" s="366"/>
      <c r="C1050" s="105"/>
      <c r="D1050" s="366"/>
      <c r="E1050" s="277"/>
      <c r="F1050" s="105"/>
      <c r="G1050" s="366"/>
      <c r="H1050" s="366"/>
      <c r="I1050" s="206"/>
      <c r="J1050" s="206"/>
      <c r="K1050" s="206"/>
      <c r="L1050" s="206"/>
      <c r="M1050" s="206"/>
      <c r="N1050" s="206"/>
      <c r="O1050" s="206"/>
      <c r="P1050" s="206"/>
      <c r="Q1050" s="206"/>
      <c r="R1050" s="206"/>
      <c r="S1050" s="206"/>
      <c r="T1050" s="206"/>
    </row>
    <row r="1051" spans="1:20">
      <c r="A1051" s="366">
        <v>1047</v>
      </c>
      <c r="B1051" s="366"/>
      <c r="C1051" s="105"/>
      <c r="D1051" s="366"/>
      <c r="E1051" s="277"/>
      <c r="F1051" s="105"/>
      <c r="G1051" s="105"/>
      <c r="H1051" s="366"/>
      <c r="I1051" s="206"/>
      <c r="J1051" s="206"/>
      <c r="K1051" s="206"/>
      <c r="L1051" s="206"/>
      <c r="M1051" s="206"/>
      <c r="N1051" s="206"/>
      <c r="O1051" s="206"/>
      <c r="P1051" s="206"/>
      <c r="Q1051" s="206"/>
      <c r="R1051" s="206"/>
      <c r="S1051" s="206"/>
      <c r="T1051" s="206"/>
    </row>
    <row r="1052" spans="1:20">
      <c r="A1052" s="366">
        <v>1048</v>
      </c>
      <c r="B1052" s="366"/>
      <c r="C1052" s="105"/>
      <c r="D1052" s="366"/>
      <c r="E1052" s="277"/>
      <c r="F1052" s="366"/>
      <c r="G1052" s="105"/>
      <c r="H1052" s="366"/>
      <c r="I1052" s="206"/>
      <c r="J1052" s="206"/>
      <c r="K1052" s="206"/>
      <c r="L1052" s="206"/>
      <c r="M1052" s="206"/>
      <c r="N1052" s="206"/>
      <c r="O1052" s="206"/>
      <c r="P1052" s="206"/>
      <c r="Q1052" s="206"/>
      <c r="R1052" s="206"/>
      <c r="S1052" s="206"/>
      <c r="T1052" s="206"/>
    </row>
    <row r="1053" spans="1:20">
      <c r="A1053" s="366">
        <v>1049</v>
      </c>
      <c r="B1053" s="366"/>
      <c r="C1053" s="105"/>
      <c r="D1053" s="366"/>
      <c r="E1053" s="277"/>
      <c r="F1053" s="105"/>
      <c r="G1053" s="105"/>
      <c r="H1053" s="366"/>
      <c r="I1053" s="206"/>
      <c r="J1053" s="206"/>
      <c r="K1053" s="206"/>
      <c r="L1053" s="206"/>
      <c r="M1053" s="206"/>
      <c r="N1053" s="206"/>
      <c r="O1053" s="206"/>
      <c r="P1053" s="206"/>
      <c r="Q1053" s="206"/>
      <c r="R1053" s="206"/>
      <c r="S1053" s="206"/>
      <c r="T1053" s="206"/>
    </row>
    <row r="1054" spans="1:20">
      <c r="A1054" s="366">
        <v>1050</v>
      </c>
      <c r="B1054" s="366"/>
      <c r="C1054" s="105"/>
      <c r="D1054" s="366"/>
      <c r="E1054" s="277"/>
      <c r="F1054" s="105"/>
      <c r="G1054" s="366"/>
      <c r="H1054" s="366"/>
      <c r="I1054" s="206"/>
      <c r="J1054" s="206"/>
      <c r="K1054" s="206"/>
      <c r="L1054" s="206"/>
      <c r="M1054" s="206"/>
      <c r="N1054" s="206"/>
      <c r="O1054" s="206"/>
      <c r="P1054" s="206"/>
      <c r="Q1054" s="206"/>
      <c r="R1054" s="206"/>
      <c r="S1054" s="206"/>
      <c r="T1054" s="206"/>
    </row>
    <row r="1055" spans="1:20">
      <c r="A1055" s="366">
        <v>1051</v>
      </c>
      <c r="B1055" s="366"/>
      <c r="C1055" s="105"/>
      <c r="D1055" s="366"/>
      <c r="E1055" s="277"/>
      <c r="F1055" s="105"/>
      <c r="G1055" s="105"/>
      <c r="H1055" s="366"/>
      <c r="I1055" s="206"/>
      <c r="J1055" s="206"/>
      <c r="K1055" s="206"/>
      <c r="L1055" s="206"/>
      <c r="M1055" s="206"/>
      <c r="N1055" s="206"/>
      <c r="O1055" s="206"/>
      <c r="P1055" s="206"/>
      <c r="Q1055" s="206"/>
      <c r="R1055" s="206"/>
      <c r="S1055" s="206"/>
      <c r="T1055" s="206"/>
    </row>
    <row r="1056" spans="1:20">
      <c r="A1056" s="366">
        <v>1052</v>
      </c>
      <c r="B1056" s="366"/>
      <c r="C1056" s="105"/>
      <c r="D1056" s="366"/>
      <c r="E1056" s="277"/>
      <c r="F1056" s="105"/>
      <c r="G1056" s="105"/>
      <c r="H1056" s="366"/>
      <c r="I1056" s="206"/>
      <c r="J1056" s="206"/>
      <c r="K1056" s="206"/>
      <c r="L1056" s="206"/>
      <c r="M1056" s="206"/>
      <c r="N1056" s="206"/>
      <c r="O1056" s="206"/>
      <c r="P1056" s="206"/>
      <c r="Q1056" s="206"/>
      <c r="R1056" s="206"/>
      <c r="S1056" s="206"/>
      <c r="T1056" s="206"/>
    </row>
    <row r="1057" spans="1:20">
      <c r="A1057" s="366">
        <v>1053</v>
      </c>
      <c r="B1057" s="366"/>
      <c r="C1057" s="105"/>
      <c r="D1057" s="366"/>
      <c r="E1057" s="277"/>
      <c r="F1057" s="105"/>
      <c r="G1057" s="105"/>
      <c r="H1057" s="366"/>
      <c r="I1057" s="206"/>
      <c r="J1057" s="206"/>
      <c r="K1057" s="206"/>
      <c r="L1057" s="206"/>
      <c r="M1057" s="206"/>
      <c r="N1057" s="206"/>
      <c r="O1057" s="206"/>
      <c r="P1057" s="206"/>
      <c r="Q1057" s="206"/>
      <c r="R1057" s="206"/>
      <c r="S1057" s="206"/>
      <c r="T1057" s="206"/>
    </row>
    <row r="1058" spans="1:20">
      <c r="A1058" s="366">
        <v>1054</v>
      </c>
      <c r="B1058" s="366"/>
      <c r="C1058" s="105"/>
      <c r="D1058" s="366"/>
      <c r="E1058" s="277"/>
      <c r="F1058" s="105"/>
      <c r="G1058" s="105"/>
      <c r="H1058" s="366"/>
      <c r="I1058" s="206"/>
      <c r="J1058" s="206"/>
      <c r="K1058" s="206"/>
      <c r="L1058" s="206"/>
      <c r="M1058" s="206"/>
      <c r="N1058" s="206"/>
      <c r="O1058" s="206"/>
      <c r="P1058" s="206"/>
      <c r="Q1058" s="206"/>
      <c r="R1058" s="206"/>
      <c r="S1058" s="206"/>
      <c r="T1058" s="206"/>
    </row>
    <row r="1059" spans="1:20">
      <c r="A1059" s="366">
        <v>1055</v>
      </c>
      <c r="B1059" s="366"/>
      <c r="C1059" s="105"/>
      <c r="D1059" s="366"/>
      <c r="E1059" s="277"/>
      <c r="F1059" s="87"/>
      <c r="G1059" s="105"/>
      <c r="H1059" s="366"/>
      <c r="I1059" s="206"/>
      <c r="J1059" s="206"/>
      <c r="K1059" s="206"/>
      <c r="L1059" s="206"/>
      <c r="M1059" s="206"/>
      <c r="N1059" s="206"/>
      <c r="O1059" s="206"/>
      <c r="P1059" s="206"/>
      <c r="Q1059" s="206"/>
      <c r="R1059" s="206"/>
      <c r="S1059" s="206"/>
      <c r="T1059" s="206"/>
    </row>
    <row r="1060" spans="1:20">
      <c r="A1060" s="366">
        <v>1056</v>
      </c>
      <c r="B1060" s="366"/>
      <c r="C1060" s="105"/>
      <c r="D1060" s="366"/>
      <c r="E1060" s="277"/>
      <c r="F1060" s="105"/>
      <c r="G1060" s="105"/>
      <c r="H1060" s="366"/>
      <c r="I1060" s="206"/>
      <c r="J1060" s="206"/>
      <c r="K1060" s="206"/>
      <c r="L1060" s="206"/>
      <c r="M1060" s="206"/>
      <c r="N1060" s="206"/>
      <c r="O1060" s="206"/>
      <c r="P1060" s="206"/>
      <c r="Q1060" s="206"/>
      <c r="R1060" s="206"/>
      <c r="S1060" s="206"/>
      <c r="T1060" s="206"/>
    </row>
    <row r="1061" spans="1:20">
      <c r="A1061" s="366">
        <v>1057</v>
      </c>
      <c r="B1061" s="366"/>
      <c r="C1061" s="105"/>
      <c r="D1061" s="366"/>
      <c r="E1061" s="277"/>
      <c r="F1061" s="105"/>
      <c r="G1061" s="105"/>
      <c r="H1061" s="366"/>
      <c r="I1061" s="206"/>
      <c r="J1061" s="206"/>
      <c r="K1061" s="206"/>
      <c r="L1061" s="206"/>
      <c r="M1061" s="206"/>
      <c r="N1061" s="206"/>
      <c r="O1061" s="206"/>
      <c r="P1061" s="206"/>
      <c r="Q1061" s="206"/>
      <c r="R1061" s="206"/>
      <c r="S1061" s="206"/>
      <c r="T1061" s="206"/>
    </row>
    <row r="1062" spans="1:20">
      <c r="A1062" s="366">
        <v>1058</v>
      </c>
      <c r="B1062" s="366"/>
      <c r="C1062" s="105"/>
      <c r="D1062" s="366"/>
      <c r="E1062" s="277"/>
      <c r="F1062" s="105"/>
      <c r="G1062" s="105"/>
      <c r="H1062" s="366"/>
      <c r="I1062" s="206"/>
      <c r="J1062" s="206"/>
      <c r="K1062" s="206"/>
      <c r="L1062" s="206"/>
      <c r="M1062" s="206"/>
      <c r="N1062" s="206"/>
      <c r="O1062" s="206"/>
      <c r="P1062" s="206"/>
      <c r="Q1062" s="206"/>
      <c r="R1062" s="206"/>
      <c r="S1062" s="206"/>
      <c r="T1062" s="206"/>
    </row>
    <row r="1063" spans="1:20">
      <c r="A1063" s="366">
        <v>1059</v>
      </c>
      <c r="B1063" s="366"/>
      <c r="C1063" s="105"/>
      <c r="D1063" s="366"/>
      <c r="E1063" s="277"/>
      <c r="F1063" s="105"/>
      <c r="G1063" s="105"/>
      <c r="H1063" s="366"/>
      <c r="I1063" s="206"/>
      <c r="J1063" s="206"/>
      <c r="K1063" s="206"/>
      <c r="L1063" s="206"/>
      <c r="M1063" s="206"/>
      <c r="N1063" s="206"/>
      <c r="O1063" s="206"/>
      <c r="P1063" s="206"/>
      <c r="Q1063" s="206"/>
      <c r="R1063" s="206"/>
      <c r="S1063" s="206"/>
      <c r="T1063" s="206"/>
    </row>
    <row r="1064" spans="1:20">
      <c r="A1064" s="366">
        <v>1060</v>
      </c>
      <c r="B1064" s="366"/>
      <c r="C1064" s="105"/>
      <c r="D1064" s="366"/>
      <c r="E1064" s="277"/>
      <c r="F1064" s="105"/>
      <c r="G1064" s="105"/>
      <c r="H1064" s="366"/>
      <c r="I1064" s="206"/>
      <c r="J1064" s="206"/>
      <c r="K1064" s="206"/>
      <c r="L1064" s="206"/>
      <c r="M1064" s="206"/>
      <c r="N1064" s="206"/>
      <c r="O1064" s="206"/>
      <c r="P1064" s="206"/>
      <c r="Q1064" s="206"/>
      <c r="R1064" s="206"/>
      <c r="S1064" s="206"/>
      <c r="T1064" s="206"/>
    </row>
    <row r="1065" spans="1:20">
      <c r="A1065" s="366">
        <v>1061</v>
      </c>
      <c r="B1065" s="366"/>
      <c r="C1065" s="105"/>
      <c r="D1065" s="366"/>
      <c r="E1065" s="277"/>
      <c r="F1065" s="105"/>
      <c r="G1065" s="105"/>
      <c r="H1065" s="366"/>
      <c r="I1065" s="206"/>
      <c r="J1065" s="206"/>
      <c r="K1065" s="206"/>
      <c r="L1065" s="206"/>
      <c r="M1065" s="206"/>
      <c r="N1065" s="206"/>
      <c r="O1065" s="206"/>
      <c r="P1065" s="206"/>
      <c r="Q1065" s="206"/>
      <c r="R1065" s="206"/>
      <c r="S1065" s="206"/>
      <c r="T1065" s="206"/>
    </row>
    <row r="1066" spans="1:20">
      <c r="A1066" s="366">
        <v>1062</v>
      </c>
      <c r="B1066" s="366"/>
      <c r="C1066" s="105"/>
      <c r="D1066" s="366"/>
      <c r="E1066" s="277"/>
      <c r="F1066" s="105"/>
      <c r="G1066" s="105"/>
      <c r="H1066" s="366"/>
      <c r="I1066" s="206"/>
      <c r="J1066" s="206"/>
      <c r="K1066" s="206"/>
      <c r="L1066" s="206"/>
      <c r="M1066" s="206"/>
      <c r="N1066" s="206"/>
      <c r="O1066" s="206"/>
      <c r="P1066" s="206"/>
      <c r="Q1066" s="206"/>
      <c r="R1066" s="206"/>
      <c r="S1066" s="206"/>
      <c r="T1066" s="206"/>
    </row>
    <row r="1067" spans="1:20">
      <c r="A1067" s="366">
        <v>1063</v>
      </c>
      <c r="B1067" s="366"/>
      <c r="C1067" s="105"/>
      <c r="D1067" s="366"/>
      <c r="E1067" s="277"/>
      <c r="F1067" s="105"/>
      <c r="G1067" s="105"/>
      <c r="H1067" s="366"/>
      <c r="I1067" s="206"/>
      <c r="J1067" s="206"/>
      <c r="K1067" s="206"/>
      <c r="L1067" s="206"/>
      <c r="M1067" s="206"/>
      <c r="N1067" s="206"/>
      <c r="O1067" s="206"/>
      <c r="P1067" s="206"/>
      <c r="Q1067" s="206"/>
      <c r="R1067" s="206"/>
      <c r="S1067" s="206"/>
      <c r="T1067" s="206"/>
    </row>
    <row r="1068" spans="1:20">
      <c r="A1068" s="366">
        <v>1064</v>
      </c>
      <c r="B1068" s="366"/>
      <c r="C1068" s="105"/>
      <c r="D1068" s="366"/>
      <c r="E1068" s="277"/>
      <c r="F1068" s="105"/>
      <c r="G1068" s="105"/>
      <c r="H1068" s="366"/>
      <c r="I1068" s="206"/>
      <c r="J1068" s="206"/>
      <c r="K1068" s="206"/>
      <c r="L1068" s="206"/>
      <c r="M1068" s="206"/>
      <c r="N1068" s="206"/>
      <c r="O1068" s="206"/>
      <c r="P1068" s="206"/>
      <c r="Q1068" s="206"/>
      <c r="R1068" s="206"/>
      <c r="S1068" s="206"/>
      <c r="T1068" s="206"/>
    </row>
    <row r="1069" spans="1:20">
      <c r="A1069" s="366">
        <v>1065</v>
      </c>
      <c r="B1069" s="366"/>
      <c r="C1069" s="105"/>
      <c r="D1069" s="366"/>
      <c r="E1069" s="277"/>
      <c r="F1069" s="105"/>
      <c r="G1069" s="105"/>
      <c r="H1069" s="366"/>
      <c r="I1069" s="206"/>
      <c r="J1069" s="206"/>
      <c r="K1069" s="206"/>
      <c r="L1069" s="206"/>
      <c r="M1069" s="206"/>
      <c r="N1069" s="206"/>
      <c r="O1069" s="206"/>
      <c r="P1069" s="206"/>
      <c r="Q1069" s="206"/>
      <c r="R1069" s="206"/>
      <c r="S1069" s="206"/>
      <c r="T1069" s="206"/>
    </row>
    <row r="1070" spans="1:20">
      <c r="A1070" s="366">
        <v>1066</v>
      </c>
      <c r="B1070" s="366"/>
      <c r="C1070" s="105"/>
      <c r="D1070" s="366"/>
      <c r="E1070" s="277"/>
      <c r="F1070" s="105"/>
      <c r="G1070" s="105"/>
      <c r="H1070" s="366"/>
      <c r="I1070" s="206"/>
      <c r="J1070" s="206"/>
      <c r="K1070" s="206"/>
      <c r="L1070" s="206"/>
      <c r="M1070" s="206"/>
      <c r="N1070" s="206"/>
      <c r="O1070" s="206"/>
      <c r="P1070" s="206"/>
      <c r="Q1070" s="206"/>
      <c r="R1070" s="206"/>
      <c r="S1070" s="206"/>
      <c r="T1070" s="206"/>
    </row>
    <row r="1071" spans="1:20">
      <c r="A1071" s="366">
        <v>1067</v>
      </c>
      <c r="B1071" s="366"/>
      <c r="C1071" s="105"/>
      <c r="D1071" s="366"/>
      <c r="E1071" s="277"/>
      <c r="F1071" s="366"/>
      <c r="G1071" s="105"/>
      <c r="H1071" s="366"/>
      <c r="I1071" s="206"/>
      <c r="J1071" s="206"/>
      <c r="K1071" s="206"/>
      <c r="L1071" s="206"/>
      <c r="M1071" s="206"/>
      <c r="N1071" s="206"/>
      <c r="O1071" s="206"/>
      <c r="P1071" s="206"/>
      <c r="Q1071" s="206"/>
      <c r="R1071" s="206"/>
      <c r="S1071" s="206"/>
      <c r="T1071" s="206"/>
    </row>
    <row r="1072" spans="1:20">
      <c r="A1072" s="366">
        <v>1068</v>
      </c>
      <c r="B1072" s="366"/>
      <c r="C1072" s="105"/>
      <c r="D1072" s="366"/>
      <c r="E1072" s="277"/>
      <c r="F1072" s="105"/>
      <c r="G1072" s="105"/>
      <c r="H1072" s="366"/>
      <c r="I1072" s="206"/>
      <c r="J1072" s="206"/>
      <c r="K1072" s="206"/>
      <c r="L1072" s="206"/>
      <c r="M1072" s="206"/>
      <c r="N1072" s="206"/>
      <c r="O1072" s="206"/>
      <c r="P1072" s="206"/>
      <c r="Q1072" s="206"/>
      <c r="R1072" s="206"/>
      <c r="S1072" s="206"/>
      <c r="T1072" s="206"/>
    </row>
    <row r="1073" spans="1:20">
      <c r="A1073" s="366">
        <v>1069</v>
      </c>
      <c r="B1073" s="366"/>
      <c r="C1073" s="105"/>
      <c r="D1073" s="366"/>
      <c r="E1073" s="277"/>
      <c r="F1073" s="366"/>
      <c r="G1073" s="105"/>
      <c r="H1073" s="366"/>
      <c r="I1073" s="206"/>
      <c r="J1073" s="206"/>
      <c r="K1073" s="206"/>
      <c r="L1073" s="206"/>
      <c r="M1073" s="206"/>
      <c r="N1073" s="206"/>
      <c r="O1073" s="206"/>
      <c r="P1073" s="206"/>
      <c r="Q1073" s="206"/>
      <c r="R1073" s="206"/>
      <c r="S1073" s="206"/>
      <c r="T1073" s="206"/>
    </row>
    <row r="1074" spans="1:20">
      <c r="A1074" s="366">
        <v>1070</v>
      </c>
      <c r="B1074" s="366"/>
      <c r="C1074" s="105"/>
      <c r="D1074" s="366"/>
      <c r="E1074" s="277"/>
      <c r="F1074" s="366"/>
      <c r="G1074" s="105"/>
      <c r="H1074" s="366"/>
      <c r="I1074" s="206"/>
      <c r="J1074" s="206"/>
      <c r="K1074" s="206"/>
      <c r="L1074" s="206"/>
      <c r="M1074" s="206"/>
      <c r="N1074" s="206"/>
      <c r="O1074" s="206"/>
      <c r="P1074" s="206"/>
      <c r="Q1074" s="206"/>
      <c r="R1074" s="206"/>
      <c r="S1074" s="206"/>
      <c r="T1074" s="206"/>
    </row>
    <row r="1075" spans="1:20">
      <c r="A1075" s="366">
        <v>1071</v>
      </c>
      <c r="B1075" s="366"/>
      <c r="C1075" s="105"/>
      <c r="D1075" s="366"/>
      <c r="E1075" s="277"/>
      <c r="F1075" s="366"/>
      <c r="G1075" s="105"/>
      <c r="H1075" s="366"/>
      <c r="I1075" s="206"/>
      <c r="J1075" s="206"/>
      <c r="K1075" s="206"/>
      <c r="L1075" s="206"/>
      <c r="M1075" s="206"/>
      <c r="N1075" s="206"/>
      <c r="O1075" s="206"/>
      <c r="P1075" s="206"/>
      <c r="Q1075" s="206"/>
      <c r="R1075" s="206"/>
      <c r="S1075" s="206"/>
      <c r="T1075" s="206"/>
    </row>
    <row r="1076" spans="1:20">
      <c r="A1076" s="366">
        <v>1072</v>
      </c>
      <c r="B1076" s="366"/>
      <c r="C1076" s="105"/>
      <c r="D1076" s="366"/>
      <c r="E1076" s="277"/>
      <c r="F1076" s="105"/>
      <c r="G1076" s="105"/>
      <c r="H1076" s="366"/>
      <c r="I1076" s="206"/>
      <c r="J1076" s="206"/>
      <c r="K1076" s="206"/>
      <c r="L1076" s="206"/>
      <c r="M1076" s="206"/>
      <c r="N1076" s="206"/>
      <c r="O1076" s="206"/>
      <c r="P1076" s="206"/>
      <c r="Q1076" s="206"/>
      <c r="R1076" s="206"/>
      <c r="S1076" s="206"/>
      <c r="T1076" s="206"/>
    </row>
    <row r="1077" spans="1:20">
      <c r="A1077" s="366">
        <v>1073</v>
      </c>
      <c r="B1077" s="366"/>
      <c r="C1077" s="105"/>
      <c r="D1077" s="366"/>
      <c r="E1077" s="277"/>
      <c r="F1077" s="105"/>
      <c r="G1077" s="366"/>
      <c r="H1077" s="366"/>
      <c r="I1077" s="206"/>
      <c r="J1077" s="206"/>
      <c r="K1077" s="206"/>
      <c r="L1077" s="206"/>
      <c r="M1077" s="206"/>
      <c r="N1077" s="206"/>
      <c r="O1077" s="206"/>
      <c r="P1077" s="206"/>
      <c r="Q1077" s="206"/>
      <c r="R1077" s="206"/>
      <c r="S1077" s="206"/>
      <c r="T1077" s="206"/>
    </row>
    <row r="1078" spans="1:20">
      <c r="A1078" s="366">
        <v>1074</v>
      </c>
      <c r="B1078" s="366"/>
      <c r="C1078" s="105"/>
      <c r="D1078" s="366"/>
      <c r="E1078" s="277"/>
      <c r="F1078" s="105"/>
      <c r="G1078" s="366"/>
      <c r="H1078" s="366"/>
      <c r="I1078" s="206"/>
      <c r="J1078" s="206"/>
      <c r="K1078" s="206"/>
      <c r="L1078" s="206"/>
      <c r="M1078" s="206"/>
      <c r="N1078" s="206"/>
      <c r="O1078" s="206"/>
      <c r="P1078" s="206"/>
      <c r="Q1078" s="206"/>
      <c r="R1078" s="206"/>
      <c r="S1078" s="206"/>
      <c r="T1078" s="206"/>
    </row>
    <row r="1079" spans="1:20">
      <c r="A1079" s="366">
        <v>1075</v>
      </c>
      <c r="B1079" s="366"/>
      <c r="C1079" s="105"/>
      <c r="D1079" s="366"/>
      <c r="E1079" s="277"/>
      <c r="F1079" s="105"/>
      <c r="G1079" s="105"/>
      <c r="H1079" s="366"/>
      <c r="I1079" s="206"/>
      <c r="J1079" s="206"/>
      <c r="K1079" s="206"/>
      <c r="L1079" s="206"/>
      <c r="M1079" s="206"/>
      <c r="N1079" s="206"/>
      <c r="O1079" s="206"/>
      <c r="P1079" s="206"/>
      <c r="Q1079" s="206"/>
      <c r="R1079" s="206"/>
      <c r="S1079" s="206"/>
      <c r="T1079" s="206"/>
    </row>
    <row r="1080" spans="1:20">
      <c r="A1080" s="366">
        <v>1076</v>
      </c>
      <c r="B1080" s="366"/>
      <c r="C1080" s="105"/>
      <c r="D1080" s="366"/>
      <c r="E1080" s="277"/>
      <c r="F1080" s="105"/>
      <c r="G1080" s="105"/>
      <c r="H1080" s="366"/>
      <c r="I1080" s="206"/>
      <c r="J1080" s="206"/>
      <c r="K1080" s="206"/>
      <c r="L1080" s="206"/>
      <c r="M1080" s="206"/>
      <c r="N1080" s="206"/>
      <c r="O1080" s="206"/>
      <c r="P1080" s="206"/>
      <c r="Q1080" s="206"/>
      <c r="R1080" s="206"/>
      <c r="S1080" s="206"/>
      <c r="T1080" s="206"/>
    </row>
    <row r="1081" spans="1:20">
      <c r="A1081" s="366">
        <v>1077</v>
      </c>
      <c r="B1081" s="366"/>
      <c r="C1081" s="105"/>
      <c r="D1081" s="366"/>
      <c r="E1081" s="277"/>
      <c r="F1081" s="105"/>
      <c r="G1081" s="366"/>
      <c r="H1081" s="366"/>
      <c r="I1081" s="206"/>
      <c r="J1081" s="206"/>
      <c r="K1081" s="206"/>
      <c r="L1081" s="206"/>
      <c r="M1081" s="206"/>
      <c r="N1081" s="206"/>
      <c r="O1081" s="206"/>
      <c r="P1081" s="206"/>
      <c r="Q1081" s="206"/>
      <c r="R1081" s="206"/>
      <c r="S1081" s="206"/>
      <c r="T1081" s="206"/>
    </row>
    <row r="1082" spans="1:20">
      <c r="A1082" s="366">
        <v>1078</v>
      </c>
      <c r="B1082" s="366"/>
      <c r="C1082" s="105"/>
      <c r="D1082" s="366"/>
      <c r="E1082" s="277"/>
      <c r="F1082" s="105"/>
      <c r="G1082" s="105"/>
      <c r="H1082" s="366"/>
      <c r="I1082" s="206"/>
      <c r="J1082" s="206"/>
      <c r="K1082" s="206"/>
      <c r="L1082" s="206"/>
      <c r="M1082" s="206"/>
      <c r="N1082" s="206"/>
      <c r="O1082" s="206"/>
      <c r="P1082" s="206"/>
      <c r="Q1082" s="206"/>
      <c r="R1082" s="206"/>
      <c r="S1082" s="206"/>
      <c r="T1082" s="206"/>
    </row>
    <row r="1083" spans="1:20">
      <c r="A1083" s="366">
        <v>1079</v>
      </c>
      <c r="B1083" s="366"/>
      <c r="C1083" s="105"/>
      <c r="D1083" s="366"/>
      <c r="E1083" s="277"/>
      <c r="F1083" s="105"/>
      <c r="G1083" s="105"/>
      <c r="H1083" s="366"/>
      <c r="I1083" s="206"/>
      <c r="J1083" s="206"/>
      <c r="K1083" s="206"/>
      <c r="L1083" s="206"/>
      <c r="M1083" s="206"/>
      <c r="N1083" s="206"/>
      <c r="O1083" s="206"/>
      <c r="P1083" s="206"/>
      <c r="Q1083" s="206"/>
      <c r="R1083" s="206"/>
      <c r="S1083" s="206"/>
      <c r="T1083" s="206"/>
    </row>
    <row r="1084" spans="1:20">
      <c r="A1084" s="366">
        <v>1080</v>
      </c>
      <c r="B1084" s="366"/>
      <c r="C1084" s="105"/>
      <c r="D1084" s="366"/>
      <c r="E1084" s="277"/>
      <c r="F1084" s="105"/>
      <c r="G1084" s="105"/>
      <c r="H1084" s="366"/>
      <c r="I1084" s="206"/>
      <c r="J1084" s="206"/>
      <c r="K1084" s="206"/>
      <c r="L1084" s="206"/>
      <c r="M1084" s="206"/>
      <c r="N1084" s="206"/>
      <c r="O1084" s="206"/>
      <c r="P1084" s="206"/>
      <c r="Q1084" s="206"/>
      <c r="R1084" s="206"/>
      <c r="S1084" s="206"/>
      <c r="T1084" s="206"/>
    </row>
    <row r="1085" spans="1:20">
      <c r="A1085" s="366">
        <v>1081</v>
      </c>
      <c r="B1085" s="366"/>
      <c r="C1085" s="105"/>
      <c r="D1085" s="366"/>
      <c r="E1085" s="277"/>
      <c r="F1085" s="105"/>
      <c r="G1085" s="105"/>
      <c r="H1085" s="366"/>
      <c r="I1085" s="206"/>
      <c r="J1085" s="206"/>
      <c r="K1085" s="206"/>
      <c r="L1085" s="206"/>
      <c r="M1085" s="206"/>
      <c r="N1085" s="206"/>
      <c r="O1085" s="206"/>
      <c r="P1085" s="206"/>
      <c r="Q1085" s="206"/>
      <c r="R1085" s="206"/>
      <c r="S1085" s="206"/>
      <c r="T1085" s="206"/>
    </row>
    <row r="1086" spans="1:20">
      <c r="A1086" s="366">
        <v>1082</v>
      </c>
      <c r="B1086" s="366"/>
      <c r="C1086" s="105"/>
      <c r="D1086" s="366"/>
      <c r="E1086" s="277"/>
      <c r="F1086" s="105"/>
      <c r="G1086" s="105"/>
      <c r="H1086" s="366"/>
      <c r="I1086" s="206"/>
      <c r="J1086" s="206"/>
      <c r="K1086" s="206"/>
      <c r="L1086" s="206"/>
      <c r="M1086" s="206"/>
      <c r="N1086" s="206"/>
      <c r="O1086" s="206"/>
      <c r="P1086" s="206"/>
      <c r="Q1086" s="206"/>
      <c r="R1086" s="206"/>
      <c r="S1086" s="206"/>
      <c r="T1086" s="206"/>
    </row>
    <row r="1087" spans="1:20">
      <c r="A1087" s="366">
        <v>1083</v>
      </c>
      <c r="B1087" s="366"/>
      <c r="C1087" s="105"/>
      <c r="D1087" s="366"/>
      <c r="E1087" s="277"/>
      <c r="F1087" s="105"/>
      <c r="G1087" s="105"/>
      <c r="H1087" s="366"/>
      <c r="I1087" s="206"/>
      <c r="J1087" s="206"/>
      <c r="K1087" s="206"/>
      <c r="L1087" s="206"/>
      <c r="M1087" s="206"/>
      <c r="N1087" s="206"/>
      <c r="O1087" s="206"/>
      <c r="P1087" s="206"/>
      <c r="Q1087" s="206"/>
      <c r="R1087" s="206"/>
      <c r="S1087" s="206"/>
      <c r="T1087" s="206"/>
    </row>
    <row r="1088" spans="1:20">
      <c r="A1088" s="366">
        <v>1084</v>
      </c>
      <c r="B1088" s="366"/>
      <c r="C1088" s="105"/>
      <c r="D1088" s="366"/>
      <c r="E1088" s="277"/>
      <c r="F1088" s="366"/>
      <c r="G1088" s="366"/>
      <c r="H1088" s="366"/>
      <c r="I1088" s="206"/>
      <c r="J1088" s="206"/>
      <c r="K1088" s="206"/>
      <c r="L1088" s="206"/>
      <c r="M1088" s="206"/>
      <c r="N1088" s="206"/>
      <c r="O1088" s="206"/>
      <c r="P1088" s="206"/>
      <c r="Q1088" s="206"/>
      <c r="R1088" s="206"/>
      <c r="S1088" s="206"/>
      <c r="T1088" s="206"/>
    </row>
    <row r="1089" spans="1:20">
      <c r="A1089" s="366">
        <v>1085</v>
      </c>
      <c r="B1089" s="366"/>
      <c r="C1089" s="105"/>
      <c r="D1089" s="366"/>
      <c r="E1089" s="277"/>
      <c r="F1089" s="105"/>
      <c r="G1089" s="105"/>
      <c r="H1089" s="366"/>
      <c r="I1089" s="206"/>
      <c r="J1089" s="206"/>
      <c r="K1089" s="206"/>
      <c r="L1089" s="206"/>
      <c r="M1089" s="206"/>
      <c r="N1089" s="206"/>
      <c r="O1089" s="206"/>
      <c r="P1089" s="206"/>
      <c r="Q1089" s="206"/>
      <c r="R1089" s="206"/>
      <c r="S1089" s="206"/>
      <c r="T1089" s="206"/>
    </row>
    <row r="1090" spans="1:20">
      <c r="A1090" s="366">
        <v>1086</v>
      </c>
      <c r="B1090" s="366"/>
      <c r="C1090" s="105"/>
      <c r="D1090" s="366"/>
      <c r="E1090" s="277"/>
      <c r="F1090" s="105"/>
      <c r="G1090" s="105"/>
      <c r="H1090" s="366"/>
      <c r="I1090" s="206"/>
      <c r="J1090" s="206"/>
      <c r="K1090" s="206"/>
      <c r="L1090" s="206"/>
      <c r="M1090" s="206"/>
      <c r="N1090" s="206"/>
      <c r="O1090" s="206"/>
      <c r="P1090" s="206"/>
      <c r="Q1090" s="206"/>
      <c r="R1090" s="206"/>
      <c r="S1090" s="206"/>
      <c r="T1090" s="206"/>
    </row>
    <row r="1091" spans="1:20">
      <c r="A1091" s="366">
        <v>1087</v>
      </c>
      <c r="B1091" s="366"/>
      <c r="C1091" s="105"/>
      <c r="D1091" s="366"/>
      <c r="E1091" s="277"/>
      <c r="F1091" s="105"/>
      <c r="G1091" s="366"/>
      <c r="H1091" s="366"/>
      <c r="I1091" s="206"/>
      <c r="J1091" s="206"/>
      <c r="K1091" s="206"/>
      <c r="L1091" s="206"/>
      <c r="M1091" s="206"/>
      <c r="N1091" s="206"/>
      <c r="O1091" s="206"/>
      <c r="P1091" s="206"/>
      <c r="Q1091" s="206"/>
      <c r="R1091" s="206"/>
      <c r="S1091" s="206"/>
      <c r="T1091" s="206"/>
    </row>
    <row r="1092" spans="1:20">
      <c r="A1092" s="366">
        <v>1088</v>
      </c>
      <c r="B1092" s="366"/>
      <c r="C1092" s="105"/>
      <c r="D1092" s="366"/>
      <c r="E1092" s="277"/>
      <c r="F1092" s="105"/>
      <c r="G1092" s="366"/>
      <c r="H1092" s="366"/>
      <c r="I1092" s="206"/>
      <c r="J1092" s="206"/>
      <c r="K1092" s="206"/>
      <c r="L1092" s="206"/>
      <c r="M1092" s="206"/>
      <c r="N1092" s="206"/>
      <c r="O1092" s="206"/>
      <c r="P1092" s="206"/>
      <c r="Q1092" s="206"/>
      <c r="R1092" s="206"/>
      <c r="S1092" s="206"/>
      <c r="T1092" s="206"/>
    </row>
    <row r="1093" spans="1:20">
      <c r="A1093" s="366">
        <v>1089</v>
      </c>
      <c r="B1093" s="366"/>
      <c r="C1093" s="105"/>
      <c r="D1093" s="366"/>
      <c r="E1093" s="277"/>
      <c r="F1093" s="105"/>
      <c r="G1093" s="105"/>
      <c r="H1093" s="366"/>
      <c r="I1093" s="206"/>
      <c r="J1093" s="206"/>
      <c r="K1093" s="206"/>
      <c r="L1093" s="206"/>
      <c r="M1093" s="206"/>
      <c r="N1093" s="206"/>
      <c r="O1093" s="206"/>
      <c r="P1093" s="206"/>
      <c r="Q1093" s="206"/>
      <c r="R1093" s="206"/>
      <c r="S1093" s="206"/>
      <c r="T1093" s="206"/>
    </row>
    <row r="1094" spans="1:20">
      <c r="A1094" s="366">
        <v>1090</v>
      </c>
      <c r="B1094" s="366"/>
      <c r="C1094" s="105"/>
      <c r="D1094" s="366"/>
      <c r="E1094" s="277"/>
      <c r="F1094" s="105"/>
      <c r="G1094" s="366"/>
      <c r="H1094" s="366"/>
      <c r="I1094" s="206"/>
      <c r="J1094" s="206"/>
      <c r="K1094" s="206"/>
      <c r="L1094" s="206"/>
      <c r="M1094" s="206"/>
      <c r="N1094" s="206"/>
      <c r="O1094" s="206"/>
      <c r="P1094" s="206"/>
      <c r="Q1094" s="206"/>
      <c r="R1094" s="206"/>
      <c r="S1094" s="206"/>
      <c r="T1094" s="206"/>
    </row>
    <row r="1095" spans="1:20">
      <c r="A1095" s="366">
        <v>1091</v>
      </c>
      <c r="B1095" s="366"/>
      <c r="C1095" s="105"/>
      <c r="D1095" s="366"/>
      <c r="E1095" s="277"/>
      <c r="F1095" s="105"/>
      <c r="G1095" s="105"/>
      <c r="H1095" s="366"/>
      <c r="I1095" s="206"/>
      <c r="J1095" s="206"/>
      <c r="K1095" s="206"/>
      <c r="L1095" s="206"/>
      <c r="M1095" s="206"/>
      <c r="N1095" s="206"/>
      <c r="O1095" s="206"/>
      <c r="P1095" s="206"/>
      <c r="Q1095" s="206"/>
      <c r="R1095" s="206"/>
      <c r="S1095" s="206"/>
      <c r="T1095" s="206"/>
    </row>
    <row r="1096" spans="1:20">
      <c r="A1096" s="366">
        <v>1092</v>
      </c>
      <c r="B1096" s="366"/>
      <c r="C1096" s="105"/>
      <c r="D1096" s="366"/>
      <c r="E1096" s="277"/>
      <c r="F1096" s="366"/>
      <c r="G1096" s="105"/>
      <c r="H1096" s="366"/>
      <c r="I1096" s="206"/>
      <c r="J1096" s="206"/>
      <c r="K1096" s="206"/>
      <c r="L1096" s="206"/>
      <c r="M1096" s="206"/>
      <c r="N1096" s="206"/>
      <c r="O1096" s="206"/>
      <c r="P1096" s="206"/>
      <c r="Q1096" s="206"/>
      <c r="R1096" s="206"/>
      <c r="S1096" s="206"/>
      <c r="T1096" s="206"/>
    </row>
    <row r="1097" spans="1:20">
      <c r="A1097" s="366">
        <v>1093</v>
      </c>
      <c r="B1097" s="366"/>
      <c r="C1097" s="105"/>
      <c r="D1097" s="366"/>
      <c r="E1097" s="277"/>
      <c r="F1097" s="105"/>
      <c r="G1097" s="105"/>
      <c r="H1097" s="366"/>
      <c r="I1097" s="206"/>
      <c r="J1097" s="206"/>
      <c r="K1097" s="206"/>
      <c r="L1097" s="206"/>
      <c r="M1097" s="206"/>
      <c r="N1097" s="206"/>
      <c r="O1097" s="206"/>
      <c r="P1097" s="206"/>
      <c r="Q1097" s="206"/>
      <c r="R1097" s="206"/>
      <c r="S1097" s="206"/>
      <c r="T1097" s="206"/>
    </row>
    <row r="1098" spans="1:20">
      <c r="A1098" s="366">
        <v>1094</v>
      </c>
      <c r="B1098" s="366"/>
      <c r="C1098" s="105"/>
      <c r="D1098" s="366"/>
      <c r="E1098" s="277"/>
      <c r="F1098" s="105"/>
      <c r="G1098" s="105"/>
      <c r="H1098" s="366"/>
      <c r="I1098" s="206"/>
      <c r="J1098" s="206"/>
      <c r="K1098" s="206"/>
      <c r="L1098" s="206"/>
      <c r="M1098" s="206"/>
      <c r="N1098" s="206"/>
      <c r="O1098" s="206"/>
      <c r="P1098" s="206"/>
      <c r="Q1098" s="206"/>
      <c r="R1098" s="206"/>
      <c r="S1098" s="206"/>
      <c r="T1098" s="206"/>
    </row>
    <row r="1099" spans="1:20">
      <c r="A1099" s="366">
        <v>1095</v>
      </c>
      <c r="B1099" s="366"/>
      <c r="C1099" s="105"/>
      <c r="D1099" s="366"/>
      <c r="E1099" s="277"/>
      <c r="F1099" s="105"/>
      <c r="G1099" s="105"/>
      <c r="H1099" s="366"/>
      <c r="I1099" s="206"/>
      <c r="J1099" s="206"/>
      <c r="K1099" s="206"/>
      <c r="L1099" s="206"/>
      <c r="M1099" s="206"/>
      <c r="N1099" s="206"/>
      <c r="O1099" s="206"/>
      <c r="P1099" s="206"/>
      <c r="Q1099" s="206"/>
      <c r="R1099" s="206"/>
      <c r="S1099" s="206"/>
      <c r="T1099" s="206"/>
    </row>
    <row r="1100" spans="1:20">
      <c r="A1100" s="366">
        <v>1096</v>
      </c>
      <c r="B1100" s="366"/>
      <c r="C1100" s="105"/>
      <c r="D1100" s="366"/>
      <c r="E1100" s="277"/>
      <c r="F1100" s="105"/>
      <c r="G1100" s="105"/>
      <c r="H1100" s="366"/>
      <c r="I1100" s="206"/>
      <c r="J1100" s="206"/>
      <c r="K1100" s="206"/>
      <c r="L1100" s="206"/>
      <c r="M1100" s="206"/>
      <c r="N1100" s="206"/>
      <c r="O1100" s="206"/>
      <c r="P1100" s="206"/>
      <c r="Q1100" s="206"/>
      <c r="R1100" s="206"/>
      <c r="S1100" s="206"/>
      <c r="T1100" s="206"/>
    </row>
    <row r="1101" spans="1:20">
      <c r="A1101" s="366">
        <v>1097</v>
      </c>
      <c r="B1101" s="366"/>
      <c r="C1101" s="105"/>
      <c r="D1101" s="366"/>
      <c r="E1101" s="277"/>
      <c r="F1101" s="366"/>
      <c r="G1101" s="366"/>
      <c r="H1101" s="366"/>
      <c r="I1101" s="206"/>
      <c r="J1101" s="206"/>
      <c r="K1101" s="206"/>
      <c r="L1101" s="206"/>
      <c r="M1101" s="206"/>
      <c r="N1101" s="206"/>
      <c r="O1101" s="206"/>
      <c r="P1101" s="206"/>
      <c r="Q1101" s="206"/>
      <c r="R1101" s="206"/>
      <c r="S1101" s="206"/>
      <c r="T1101" s="206"/>
    </row>
    <row r="1102" spans="1:20">
      <c r="A1102" s="366">
        <v>1098</v>
      </c>
      <c r="B1102" s="366"/>
      <c r="C1102" s="105"/>
      <c r="D1102" s="366"/>
      <c r="E1102" s="277"/>
      <c r="F1102" s="105"/>
      <c r="G1102" s="105"/>
      <c r="H1102" s="366"/>
      <c r="I1102" s="206"/>
      <c r="J1102" s="206"/>
      <c r="K1102" s="206"/>
      <c r="L1102" s="206"/>
      <c r="M1102" s="206"/>
      <c r="N1102" s="206"/>
      <c r="O1102" s="206"/>
      <c r="P1102" s="206"/>
      <c r="Q1102" s="206"/>
      <c r="R1102" s="206"/>
      <c r="S1102" s="206"/>
      <c r="T1102" s="206"/>
    </row>
    <row r="1103" spans="1:20">
      <c r="A1103" s="366">
        <v>1099</v>
      </c>
      <c r="B1103" s="366"/>
      <c r="C1103" s="105"/>
      <c r="D1103" s="366"/>
      <c r="E1103" s="277"/>
      <c r="F1103" s="105"/>
      <c r="G1103" s="105"/>
      <c r="H1103" s="366"/>
      <c r="I1103" s="206"/>
      <c r="J1103" s="206"/>
      <c r="K1103" s="206"/>
      <c r="L1103" s="206"/>
      <c r="M1103" s="206"/>
      <c r="N1103" s="206"/>
      <c r="O1103" s="206"/>
      <c r="P1103" s="206"/>
      <c r="Q1103" s="206"/>
      <c r="R1103" s="206"/>
      <c r="S1103" s="206"/>
      <c r="T1103" s="206"/>
    </row>
    <row r="1104" spans="1:20">
      <c r="A1104" s="366">
        <v>1100</v>
      </c>
      <c r="B1104" s="366"/>
      <c r="C1104" s="105"/>
      <c r="D1104" s="366"/>
      <c r="E1104" s="277"/>
      <c r="F1104" s="105"/>
      <c r="G1104" s="105"/>
      <c r="H1104" s="366"/>
      <c r="I1104" s="206"/>
      <c r="J1104" s="206"/>
      <c r="K1104" s="206"/>
      <c r="L1104" s="206"/>
      <c r="M1104" s="206"/>
      <c r="N1104" s="206"/>
      <c r="O1104" s="206"/>
      <c r="P1104" s="206"/>
      <c r="Q1104" s="206"/>
      <c r="R1104" s="206"/>
      <c r="S1104" s="206"/>
      <c r="T1104" s="206"/>
    </row>
    <row r="1105" spans="1:20">
      <c r="A1105" s="366">
        <v>1101</v>
      </c>
      <c r="B1105" s="366"/>
      <c r="C1105" s="105"/>
      <c r="D1105" s="366"/>
      <c r="E1105" s="277"/>
      <c r="F1105" s="105"/>
      <c r="G1105" s="105"/>
      <c r="H1105" s="366"/>
      <c r="I1105" s="206"/>
      <c r="J1105" s="206"/>
      <c r="K1105" s="206"/>
      <c r="L1105" s="206"/>
      <c r="M1105" s="206"/>
      <c r="N1105" s="206"/>
      <c r="O1105" s="206"/>
      <c r="P1105" s="206"/>
      <c r="Q1105" s="206"/>
      <c r="R1105" s="206"/>
      <c r="S1105" s="206"/>
      <c r="T1105" s="206"/>
    </row>
    <row r="1106" spans="1:20">
      <c r="A1106" s="366">
        <v>1102</v>
      </c>
      <c r="B1106" s="366"/>
      <c r="C1106" s="105"/>
      <c r="D1106" s="366"/>
      <c r="E1106" s="277"/>
      <c r="F1106" s="105"/>
      <c r="G1106" s="105"/>
      <c r="H1106" s="366"/>
      <c r="I1106" s="206"/>
      <c r="J1106" s="206"/>
      <c r="K1106" s="206"/>
      <c r="L1106" s="206"/>
      <c r="M1106" s="206"/>
      <c r="N1106" s="206"/>
      <c r="O1106" s="206"/>
      <c r="P1106" s="206"/>
      <c r="Q1106" s="206"/>
      <c r="R1106" s="206"/>
      <c r="S1106" s="206"/>
      <c r="T1106" s="206"/>
    </row>
    <row r="1107" spans="1:20">
      <c r="A1107" s="366">
        <v>1103</v>
      </c>
      <c r="B1107" s="366"/>
      <c r="C1107" s="105"/>
      <c r="D1107" s="366"/>
      <c r="E1107" s="277"/>
      <c r="F1107" s="105"/>
      <c r="G1107" s="105"/>
      <c r="H1107" s="366"/>
      <c r="I1107" s="206"/>
      <c r="J1107" s="206"/>
      <c r="K1107" s="206"/>
      <c r="L1107" s="206"/>
      <c r="M1107" s="206"/>
      <c r="N1107" s="206"/>
      <c r="O1107" s="206"/>
      <c r="P1107" s="206"/>
      <c r="Q1107" s="206"/>
      <c r="R1107" s="206"/>
      <c r="S1107" s="206"/>
      <c r="T1107" s="206"/>
    </row>
    <row r="1108" spans="1:20">
      <c r="A1108" s="366">
        <v>1104</v>
      </c>
      <c r="B1108" s="366"/>
      <c r="C1108" s="105"/>
      <c r="D1108" s="366"/>
      <c r="E1108" s="277"/>
      <c r="F1108" s="105"/>
      <c r="G1108" s="105"/>
      <c r="H1108" s="366"/>
      <c r="I1108" s="206"/>
      <c r="J1108" s="206"/>
      <c r="K1108" s="206"/>
      <c r="L1108" s="206"/>
      <c r="M1108" s="206"/>
      <c r="N1108" s="206"/>
      <c r="O1108" s="206"/>
      <c r="P1108" s="206"/>
      <c r="Q1108" s="206"/>
      <c r="R1108" s="206"/>
      <c r="S1108" s="206"/>
      <c r="T1108" s="206"/>
    </row>
    <row r="1109" spans="1:20">
      <c r="A1109" s="366">
        <v>1105</v>
      </c>
      <c r="B1109" s="366"/>
      <c r="C1109" s="105"/>
      <c r="D1109" s="366"/>
      <c r="E1109" s="277"/>
      <c r="F1109" s="105"/>
      <c r="G1109" s="105"/>
      <c r="H1109" s="366"/>
      <c r="I1109" s="206"/>
      <c r="J1109" s="206"/>
      <c r="K1109" s="206"/>
      <c r="L1109" s="206"/>
      <c r="M1109" s="206"/>
      <c r="N1109" s="206"/>
      <c r="O1109" s="206"/>
      <c r="P1109" s="206"/>
      <c r="Q1109" s="206"/>
      <c r="R1109" s="206"/>
      <c r="S1109" s="206"/>
      <c r="T1109" s="206"/>
    </row>
    <row r="1110" spans="1:20">
      <c r="A1110" s="366">
        <v>1106</v>
      </c>
      <c r="B1110" s="366"/>
      <c r="C1110" s="105"/>
      <c r="D1110" s="366"/>
      <c r="E1110" s="277"/>
      <c r="F1110" s="105"/>
      <c r="G1110" s="105"/>
      <c r="H1110" s="366"/>
      <c r="I1110" s="206"/>
      <c r="J1110" s="206"/>
      <c r="K1110" s="206"/>
      <c r="L1110" s="206"/>
      <c r="M1110" s="206"/>
      <c r="N1110" s="206"/>
      <c r="O1110" s="206"/>
      <c r="P1110" s="206"/>
      <c r="Q1110" s="206"/>
      <c r="R1110" s="206"/>
      <c r="S1110" s="206"/>
      <c r="T1110" s="206"/>
    </row>
    <row r="1111" spans="1:20">
      <c r="A1111" s="366">
        <v>1107</v>
      </c>
      <c r="B1111" s="366"/>
      <c r="C1111" s="105"/>
      <c r="D1111" s="366"/>
      <c r="E1111" s="277"/>
      <c r="F1111" s="105"/>
      <c r="G1111" s="105"/>
      <c r="H1111" s="366"/>
      <c r="I1111" s="206"/>
      <c r="J1111" s="206"/>
      <c r="K1111" s="206"/>
      <c r="L1111" s="206"/>
      <c r="M1111" s="206"/>
      <c r="N1111" s="206"/>
      <c r="O1111" s="206"/>
      <c r="P1111" s="206"/>
      <c r="Q1111" s="206"/>
      <c r="R1111" s="206"/>
      <c r="S1111" s="206"/>
      <c r="T1111" s="206"/>
    </row>
    <row r="1112" spans="1:20">
      <c r="A1112" s="366">
        <v>1108</v>
      </c>
      <c r="B1112" s="366"/>
      <c r="C1112" s="105"/>
      <c r="D1112" s="366"/>
      <c r="E1112" s="277"/>
      <c r="F1112" s="105"/>
      <c r="G1112" s="105"/>
      <c r="H1112" s="366"/>
      <c r="I1112" s="206"/>
      <c r="J1112" s="206"/>
      <c r="K1112" s="206"/>
      <c r="L1112" s="206"/>
      <c r="M1112" s="206"/>
      <c r="N1112" s="206"/>
      <c r="O1112" s="206"/>
      <c r="P1112" s="206"/>
      <c r="Q1112" s="206"/>
      <c r="R1112" s="206"/>
      <c r="S1112" s="206"/>
      <c r="T1112" s="206"/>
    </row>
    <row r="1113" spans="1:20">
      <c r="A1113" s="366">
        <v>1109</v>
      </c>
      <c r="B1113" s="366"/>
      <c r="C1113" s="105"/>
      <c r="D1113" s="366"/>
      <c r="E1113" s="277"/>
      <c r="F1113" s="105"/>
      <c r="G1113" s="105"/>
      <c r="H1113" s="366"/>
      <c r="I1113" s="206"/>
      <c r="J1113" s="206"/>
      <c r="K1113" s="206"/>
      <c r="L1113" s="206"/>
      <c r="M1113" s="206"/>
      <c r="N1113" s="206"/>
      <c r="O1113" s="206"/>
      <c r="P1113" s="206"/>
      <c r="Q1113" s="206"/>
      <c r="R1113" s="206"/>
      <c r="S1113" s="206"/>
      <c r="T1113" s="206"/>
    </row>
    <row r="1114" spans="1:20">
      <c r="A1114" s="366">
        <v>1110</v>
      </c>
      <c r="B1114" s="366"/>
      <c r="C1114" s="105"/>
      <c r="D1114" s="366"/>
      <c r="E1114" s="277"/>
      <c r="F1114" s="105"/>
      <c r="G1114" s="105"/>
      <c r="H1114" s="366"/>
      <c r="I1114" s="206"/>
      <c r="J1114" s="206"/>
      <c r="K1114" s="206"/>
      <c r="L1114" s="206"/>
      <c r="M1114" s="206"/>
      <c r="N1114" s="206"/>
      <c r="O1114" s="206"/>
      <c r="P1114" s="206"/>
      <c r="Q1114" s="206"/>
      <c r="R1114" s="206"/>
      <c r="S1114" s="206"/>
      <c r="T1114" s="206"/>
    </row>
    <row r="1115" spans="1:20">
      <c r="A1115" s="366">
        <v>1111</v>
      </c>
      <c r="B1115" s="366"/>
      <c r="C1115" s="105"/>
      <c r="D1115" s="366"/>
      <c r="E1115" s="277"/>
      <c r="F1115" s="105"/>
      <c r="G1115" s="105"/>
      <c r="H1115" s="366"/>
      <c r="I1115" s="206"/>
      <c r="J1115" s="206"/>
      <c r="K1115" s="206"/>
      <c r="L1115" s="206"/>
      <c r="M1115" s="206"/>
      <c r="N1115" s="206"/>
      <c r="O1115" s="206"/>
      <c r="P1115" s="206"/>
      <c r="Q1115" s="206"/>
      <c r="R1115" s="206"/>
      <c r="S1115" s="206"/>
      <c r="T1115" s="206"/>
    </row>
    <row r="1116" spans="1:20">
      <c r="A1116" s="366">
        <v>1112</v>
      </c>
      <c r="B1116" s="366"/>
      <c r="C1116" s="105"/>
      <c r="D1116" s="366"/>
      <c r="E1116" s="277"/>
      <c r="F1116" s="105"/>
      <c r="G1116" s="105"/>
      <c r="H1116" s="366"/>
      <c r="I1116" s="206"/>
      <c r="J1116" s="206"/>
      <c r="K1116" s="206"/>
      <c r="L1116" s="206"/>
      <c r="M1116" s="206"/>
      <c r="N1116" s="206"/>
      <c r="O1116" s="206"/>
      <c r="P1116" s="206"/>
      <c r="Q1116" s="206"/>
      <c r="R1116" s="206"/>
      <c r="S1116" s="206"/>
      <c r="T1116" s="206"/>
    </row>
    <row r="1117" spans="1:20">
      <c r="A1117" s="366">
        <v>1113</v>
      </c>
      <c r="B1117" s="366"/>
      <c r="C1117" s="105"/>
      <c r="D1117" s="366"/>
      <c r="E1117" s="277"/>
      <c r="F1117" s="105"/>
      <c r="G1117" s="105"/>
      <c r="H1117" s="366"/>
      <c r="I1117" s="206"/>
      <c r="J1117" s="206"/>
      <c r="K1117" s="206"/>
      <c r="L1117" s="206"/>
      <c r="M1117" s="206"/>
      <c r="N1117" s="206"/>
      <c r="O1117" s="206"/>
      <c r="P1117" s="206"/>
      <c r="Q1117" s="206"/>
      <c r="R1117" s="206"/>
      <c r="S1117" s="206"/>
      <c r="T1117" s="206"/>
    </row>
    <row r="1118" spans="1:20">
      <c r="A1118" s="366">
        <v>1114</v>
      </c>
      <c r="B1118" s="366"/>
      <c r="C1118" s="105"/>
      <c r="D1118" s="366"/>
      <c r="E1118" s="277"/>
      <c r="F1118" s="105"/>
      <c r="G1118" s="366"/>
      <c r="H1118" s="366"/>
      <c r="I1118" s="206"/>
      <c r="J1118" s="206"/>
      <c r="K1118" s="206"/>
      <c r="L1118" s="206"/>
      <c r="M1118" s="206"/>
      <c r="N1118" s="206"/>
      <c r="O1118" s="206"/>
      <c r="P1118" s="206"/>
      <c r="Q1118" s="206"/>
      <c r="R1118" s="206"/>
      <c r="S1118" s="206"/>
      <c r="T1118" s="206"/>
    </row>
    <row r="1119" spans="1:20">
      <c r="A1119" s="366">
        <v>1115</v>
      </c>
      <c r="B1119" s="366"/>
      <c r="C1119" s="105"/>
      <c r="D1119" s="366"/>
      <c r="E1119" s="277"/>
      <c r="F1119" s="105"/>
      <c r="G1119" s="105"/>
      <c r="H1119" s="366"/>
      <c r="I1119" s="206"/>
      <c r="J1119" s="206"/>
      <c r="K1119" s="206"/>
      <c r="L1119" s="206"/>
      <c r="M1119" s="206"/>
      <c r="N1119" s="206"/>
      <c r="O1119" s="206"/>
      <c r="P1119" s="206"/>
      <c r="Q1119" s="206"/>
      <c r="R1119" s="206"/>
      <c r="S1119" s="206"/>
      <c r="T1119" s="206"/>
    </row>
    <row r="1120" spans="1:20">
      <c r="A1120" s="366">
        <v>1116</v>
      </c>
      <c r="B1120" s="366"/>
      <c r="C1120" s="105"/>
      <c r="D1120" s="366"/>
      <c r="E1120" s="277"/>
      <c r="F1120" s="105"/>
      <c r="G1120" s="105"/>
      <c r="H1120" s="366"/>
      <c r="I1120" s="206"/>
      <c r="J1120" s="206"/>
      <c r="K1120" s="206"/>
      <c r="L1120" s="206"/>
      <c r="M1120" s="206"/>
      <c r="N1120" s="206"/>
      <c r="O1120" s="206"/>
      <c r="P1120" s="206"/>
      <c r="Q1120" s="206"/>
      <c r="R1120" s="206"/>
      <c r="S1120" s="206"/>
      <c r="T1120" s="206"/>
    </row>
    <row r="1121" spans="1:20">
      <c r="A1121" s="366">
        <v>1117</v>
      </c>
      <c r="B1121" s="366"/>
      <c r="C1121" s="105"/>
      <c r="D1121" s="366"/>
      <c r="E1121" s="277"/>
      <c r="F1121" s="366"/>
      <c r="G1121" s="105"/>
      <c r="H1121" s="366"/>
      <c r="I1121" s="206"/>
      <c r="J1121" s="206"/>
      <c r="K1121" s="206"/>
      <c r="L1121" s="206"/>
      <c r="M1121" s="206"/>
      <c r="N1121" s="206"/>
      <c r="O1121" s="206"/>
      <c r="P1121" s="206"/>
      <c r="Q1121" s="206"/>
      <c r="R1121" s="206"/>
      <c r="S1121" s="206"/>
      <c r="T1121" s="206"/>
    </row>
    <row r="1122" spans="1:20">
      <c r="A1122" s="366">
        <v>1118</v>
      </c>
      <c r="B1122" s="366"/>
      <c r="C1122" s="105"/>
      <c r="D1122" s="366"/>
      <c r="E1122" s="277"/>
      <c r="F1122" s="105"/>
      <c r="G1122" s="105"/>
      <c r="H1122" s="366"/>
      <c r="I1122" s="206"/>
      <c r="J1122" s="206"/>
      <c r="K1122" s="206"/>
      <c r="L1122" s="206"/>
      <c r="M1122" s="206"/>
      <c r="N1122" s="206"/>
      <c r="O1122" s="206"/>
      <c r="P1122" s="206"/>
      <c r="Q1122" s="206"/>
      <c r="R1122" s="206"/>
      <c r="S1122" s="206"/>
      <c r="T1122" s="206"/>
    </row>
    <row r="1123" spans="1:20">
      <c r="A1123" s="366">
        <v>1119</v>
      </c>
      <c r="B1123" s="366"/>
      <c r="C1123" s="105"/>
      <c r="D1123" s="366"/>
      <c r="E1123" s="277"/>
      <c r="F1123" s="105"/>
      <c r="G1123" s="105"/>
      <c r="H1123" s="366"/>
      <c r="I1123" s="206"/>
      <c r="J1123" s="206"/>
      <c r="K1123" s="206"/>
      <c r="L1123" s="206"/>
      <c r="M1123" s="206"/>
      <c r="N1123" s="206"/>
      <c r="O1123" s="206"/>
      <c r="P1123" s="206"/>
      <c r="Q1123" s="206"/>
      <c r="R1123" s="206"/>
      <c r="S1123" s="206"/>
      <c r="T1123" s="206"/>
    </row>
    <row r="1124" spans="1:20">
      <c r="A1124" s="366">
        <v>1120</v>
      </c>
      <c r="B1124" s="366"/>
      <c r="C1124" s="105"/>
      <c r="D1124" s="366"/>
      <c r="E1124" s="277"/>
      <c r="F1124" s="105"/>
      <c r="G1124" s="105"/>
      <c r="H1124" s="366"/>
      <c r="I1124" s="206"/>
      <c r="J1124" s="206"/>
      <c r="K1124" s="206"/>
      <c r="L1124" s="206"/>
      <c r="M1124" s="206"/>
      <c r="N1124" s="206"/>
      <c r="O1124" s="206"/>
      <c r="P1124" s="206"/>
      <c r="Q1124" s="206"/>
      <c r="R1124" s="206"/>
      <c r="S1124" s="206"/>
      <c r="T1124" s="206"/>
    </row>
    <row r="1125" spans="1:20">
      <c r="A1125" s="366">
        <v>1121</v>
      </c>
      <c r="B1125" s="366"/>
      <c r="C1125" s="105"/>
      <c r="D1125" s="366"/>
      <c r="E1125" s="277"/>
      <c r="F1125" s="105"/>
      <c r="G1125" s="366"/>
      <c r="H1125" s="366"/>
      <c r="I1125" s="206"/>
      <c r="J1125" s="206"/>
      <c r="K1125" s="206"/>
      <c r="L1125" s="206"/>
      <c r="M1125" s="206"/>
      <c r="N1125" s="206"/>
      <c r="O1125" s="206"/>
      <c r="P1125" s="206"/>
      <c r="Q1125" s="206"/>
      <c r="R1125" s="206"/>
      <c r="S1125" s="206"/>
      <c r="T1125" s="206"/>
    </row>
    <row r="1126" spans="1:20">
      <c r="A1126" s="366">
        <v>1122</v>
      </c>
      <c r="B1126" s="366"/>
      <c r="C1126" s="105"/>
      <c r="D1126" s="366"/>
      <c r="E1126" s="277"/>
      <c r="F1126" s="105"/>
      <c r="G1126" s="366"/>
      <c r="H1126" s="366"/>
      <c r="I1126" s="206"/>
      <c r="J1126" s="206"/>
      <c r="K1126" s="206"/>
      <c r="L1126" s="206"/>
      <c r="M1126" s="206"/>
      <c r="N1126" s="206"/>
      <c r="O1126" s="206"/>
      <c r="P1126" s="206"/>
      <c r="Q1126" s="206"/>
      <c r="R1126" s="206"/>
      <c r="S1126" s="206"/>
      <c r="T1126" s="206"/>
    </row>
    <row r="1127" spans="1:20">
      <c r="A1127" s="366">
        <v>1123</v>
      </c>
      <c r="B1127" s="366"/>
      <c r="C1127" s="105"/>
      <c r="D1127" s="366"/>
      <c r="E1127" s="277"/>
      <c r="F1127" s="105"/>
      <c r="G1127" s="105"/>
      <c r="H1127" s="366"/>
      <c r="I1127" s="206"/>
      <c r="J1127" s="206"/>
      <c r="K1127" s="206"/>
      <c r="L1127" s="206"/>
      <c r="M1127" s="206"/>
      <c r="N1127" s="206"/>
      <c r="O1127" s="206"/>
      <c r="P1127" s="206"/>
      <c r="Q1127" s="206"/>
      <c r="R1127" s="206"/>
      <c r="S1127" s="206"/>
      <c r="T1127" s="206"/>
    </row>
    <row r="1128" spans="1:20">
      <c r="A1128" s="366">
        <v>1124</v>
      </c>
      <c r="B1128" s="366"/>
      <c r="C1128" s="105"/>
      <c r="D1128" s="366"/>
      <c r="E1128" s="277"/>
      <c r="F1128" s="105"/>
      <c r="G1128" s="105"/>
      <c r="H1128" s="366"/>
      <c r="I1128" s="206"/>
      <c r="J1128" s="206"/>
      <c r="K1128" s="206"/>
      <c r="L1128" s="206"/>
      <c r="M1128" s="206"/>
      <c r="N1128" s="206"/>
      <c r="O1128" s="206"/>
      <c r="P1128" s="206"/>
      <c r="Q1128" s="206"/>
      <c r="R1128" s="206"/>
      <c r="S1128" s="206"/>
      <c r="T1128" s="206"/>
    </row>
    <row r="1129" spans="1:20">
      <c r="A1129" s="366">
        <v>1125</v>
      </c>
      <c r="B1129" s="366"/>
      <c r="C1129" s="105"/>
      <c r="D1129" s="366"/>
      <c r="E1129" s="277"/>
      <c r="F1129" s="105"/>
      <c r="G1129" s="105"/>
      <c r="H1129" s="366"/>
      <c r="I1129" s="206"/>
      <c r="J1129" s="206"/>
      <c r="K1129" s="206"/>
      <c r="L1129" s="206"/>
      <c r="M1129" s="206"/>
      <c r="N1129" s="206"/>
      <c r="O1129" s="206"/>
      <c r="P1129" s="206"/>
      <c r="Q1129" s="206"/>
      <c r="R1129" s="206"/>
      <c r="S1129" s="206"/>
      <c r="T1129" s="206"/>
    </row>
    <row r="1130" spans="1:20">
      <c r="A1130" s="366">
        <v>1126</v>
      </c>
      <c r="B1130" s="366"/>
      <c r="C1130" s="105"/>
      <c r="D1130" s="366"/>
      <c r="E1130" s="277"/>
      <c r="F1130" s="105"/>
      <c r="G1130" s="105"/>
      <c r="H1130" s="366"/>
      <c r="I1130" s="206"/>
      <c r="J1130" s="206"/>
      <c r="K1130" s="206"/>
      <c r="L1130" s="206"/>
      <c r="M1130" s="206"/>
      <c r="N1130" s="206"/>
      <c r="O1130" s="206"/>
      <c r="P1130" s="206"/>
      <c r="Q1130" s="206"/>
      <c r="R1130" s="206"/>
      <c r="S1130" s="206"/>
      <c r="T1130" s="206"/>
    </row>
    <row r="1131" spans="1:20">
      <c r="A1131" s="366">
        <v>1127</v>
      </c>
      <c r="B1131" s="366"/>
      <c r="C1131" s="105"/>
      <c r="D1131" s="366"/>
      <c r="E1131" s="277"/>
      <c r="F1131" s="105"/>
      <c r="G1131" s="105"/>
      <c r="H1131" s="366"/>
      <c r="I1131" s="206"/>
      <c r="J1131" s="206"/>
      <c r="K1131" s="206"/>
      <c r="L1131" s="206"/>
      <c r="M1131" s="206"/>
      <c r="N1131" s="206"/>
      <c r="O1131" s="206"/>
      <c r="P1131" s="206"/>
      <c r="Q1131" s="206"/>
      <c r="R1131" s="206"/>
      <c r="S1131" s="206"/>
      <c r="T1131" s="206"/>
    </row>
    <row r="1132" spans="1:20">
      <c r="A1132" s="366">
        <v>1128</v>
      </c>
      <c r="B1132" s="366"/>
      <c r="C1132" s="105"/>
      <c r="D1132" s="366"/>
      <c r="E1132" s="277"/>
      <c r="F1132" s="105"/>
      <c r="G1132" s="105"/>
      <c r="H1132" s="366"/>
      <c r="I1132" s="206"/>
      <c r="J1132" s="206"/>
      <c r="K1132" s="206"/>
      <c r="L1132" s="206"/>
      <c r="M1132" s="206"/>
      <c r="N1132" s="206"/>
      <c r="O1132" s="206"/>
      <c r="P1132" s="206"/>
      <c r="Q1132" s="206"/>
      <c r="R1132" s="206"/>
      <c r="S1132" s="206"/>
      <c r="T1132" s="206"/>
    </row>
    <row r="1133" spans="1:20">
      <c r="A1133" s="366">
        <v>1129</v>
      </c>
      <c r="B1133" s="366"/>
      <c r="C1133" s="105"/>
      <c r="D1133" s="366"/>
      <c r="E1133" s="277"/>
      <c r="F1133" s="105"/>
      <c r="G1133" s="105"/>
      <c r="H1133" s="366"/>
      <c r="I1133" s="206"/>
      <c r="J1133" s="206"/>
      <c r="K1133" s="206"/>
      <c r="L1133" s="206"/>
      <c r="M1133" s="206"/>
      <c r="N1133" s="206"/>
      <c r="O1133" s="206"/>
      <c r="P1133" s="206"/>
      <c r="Q1133" s="206"/>
      <c r="R1133" s="206"/>
      <c r="S1133" s="206"/>
      <c r="T1133" s="206"/>
    </row>
    <row r="1134" spans="1:20">
      <c r="A1134" s="366">
        <v>1130</v>
      </c>
      <c r="B1134" s="366"/>
      <c r="C1134" s="105"/>
      <c r="D1134" s="366"/>
      <c r="E1134" s="277"/>
      <c r="F1134" s="366"/>
      <c r="G1134" s="105"/>
      <c r="H1134" s="366"/>
      <c r="I1134" s="206"/>
      <c r="J1134" s="206"/>
      <c r="K1134" s="206"/>
      <c r="L1134" s="206"/>
      <c r="M1134" s="206"/>
      <c r="N1134" s="206"/>
      <c r="O1134" s="206"/>
      <c r="P1134" s="206"/>
      <c r="Q1134" s="206"/>
      <c r="R1134" s="206"/>
      <c r="S1134" s="206"/>
      <c r="T1134" s="206"/>
    </row>
    <row r="1135" spans="1:20">
      <c r="A1135" s="366">
        <v>1131</v>
      </c>
      <c r="B1135" s="366"/>
      <c r="C1135" s="105"/>
      <c r="D1135" s="366"/>
      <c r="E1135" s="277"/>
      <c r="F1135" s="105"/>
      <c r="G1135" s="105"/>
      <c r="H1135" s="366"/>
      <c r="I1135" s="206"/>
      <c r="J1135" s="206"/>
      <c r="K1135" s="206"/>
      <c r="L1135" s="206"/>
      <c r="M1135" s="206"/>
      <c r="N1135" s="206"/>
      <c r="O1135" s="206"/>
      <c r="P1135" s="206"/>
      <c r="Q1135" s="206"/>
      <c r="R1135" s="206"/>
      <c r="S1135" s="206"/>
      <c r="T1135" s="206"/>
    </row>
    <row r="1136" spans="1:20">
      <c r="A1136" s="366">
        <v>1132</v>
      </c>
      <c r="B1136" s="366"/>
      <c r="C1136" s="105"/>
      <c r="D1136" s="366"/>
      <c r="E1136" s="277"/>
      <c r="F1136" s="105"/>
      <c r="G1136" s="105"/>
      <c r="H1136" s="366"/>
      <c r="I1136" s="206"/>
      <c r="J1136" s="206"/>
      <c r="K1136" s="206"/>
      <c r="L1136" s="206"/>
      <c r="M1136" s="206"/>
      <c r="N1136" s="206"/>
      <c r="O1136" s="206"/>
      <c r="P1136" s="206"/>
      <c r="Q1136" s="206"/>
      <c r="R1136" s="206"/>
      <c r="S1136" s="206"/>
      <c r="T1136" s="206"/>
    </row>
    <row r="1137" spans="1:20">
      <c r="A1137" s="366">
        <v>1133</v>
      </c>
      <c r="B1137" s="366"/>
      <c r="C1137" s="105"/>
      <c r="D1137" s="366"/>
      <c r="E1137" s="277"/>
      <c r="F1137" s="105"/>
      <c r="G1137" s="105"/>
      <c r="H1137" s="366"/>
      <c r="I1137" s="206"/>
      <c r="J1137" s="206"/>
      <c r="K1137" s="206"/>
      <c r="L1137" s="206"/>
      <c r="M1137" s="206"/>
      <c r="N1137" s="206"/>
      <c r="O1137" s="206"/>
      <c r="P1137" s="206"/>
      <c r="Q1137" s="206"/>
      <c r="R1137" s="206"/>
      <c r="S1137" s="206"/>
      <c r="T1137" s="206"/>
    </row>
    <row r="1138" spans="1:20">
      <c r="A1138" s="366">
        <v>1134</v>
      </c>
      <c r="B1138" s="366"/>
      <c r="C1138" s="105"/>
      <c r="D1138" s="366"/>
      <c r="E1138" s="277"/>
      <c r="F1138" s="105"/>
      <c r="G1138" s="105"/>
      <c r="H1138" s="366"/>
      <c r="I1138" s="206"/>
      <c r="J1138" s="206"/>
      <c r="K1138" s="206"/>
      <c r="L1138" s="206"/>
      <c r="M1138" s="206"/>
      <c r="N1138" s="206"/>
      <c r="O1138" s="206"/>
      <c r="P1138" s="206"/>
      <c r="Q1138" s="206"/>
      <c r="R1138" s="206"/>
      <c r="S1138" s="206"/>
      <c r="T1138" s="206"/>
    </row>
    <row r="1139" spans="1:20">
      <c r="A1139" s="366">
        <v>1135</v>
      </c>
      <c r="B1139" s="366"/>
      <c r="C1139" s="105"/>
      <c r="D1139" s="366"/>
      <c r="E1139" s="277"/>
      <c r="F1139" s="105"/>
      <c r="G1139" s="105"/>
      <c r="H1139" s="366"/>
      <c r="I1139" s="206"/>
      <c r="J1139" s="206"/>
      <c r="K1139" s="206"/>
      <c r="L1139" s="206"/>
      <c r="M1139" s="206"/>
      <c r="N1139" s="206"/>
      <c r="O1139" s="206"/>
      <c r="P1139" s="206"/>
      <c r="Q1139" s="206"/>
      <c r="R1139" s="206"/>
      <c r="S1139" s="206"/>
      <c r="T1139" s="206"/>
    </row>
    <row r="1140" spans="1:20">
      <c r="A1140" s="366">
        <v>1136</v>
      </c>
      <c r="B1140" s="366"/>
      <c r="C1140" s="105"/>
      <c r="D1140" s="366"/>
      <c r="E1140" s="277"/>
      <c r="F1140" s="105"/>
      <c r="G1140" s="105"/>
      <c r="H1140" s="366"/>
      <c r="I1140" s="206"/>
      <c r="J1140" s="206"/>
      <c r="K1140" s="206"/>
      <c r="L1140" s="206"/>
      <c r="M1140" s="206"/>
      <c r="N1140" s="206"/>
      <c r="O1140" s="206"/>
      <c r="P1140" s="206"/>
      <c r="Q1140" s="206"/>
      <c r="R1140" s="206"/>
      <c r="S1140" s="206"/>
      <c r="T1140" s="206"/>
    </row>
    <row r="1141" spans="1:20">
      <c r="A1141" s="366">
        <v>1137</v>
      </c>
      <c r="B1141" s="366"/>
      <c r="C1141" s="105"/>
      <c r="D1141" s="366"/>
      <c r="E1141" s="277"/>
      <c r="F1141" s="105"/>
      <c r="G1141" s="105"/>
      <c r="H1141" s="366"/>
      <c r="I1141" s="206"/>
      <c r="J1141" s="206"/>
      <c r="K1141" s="206"/>
      <c r="L1141" s="206"/>
      <c r="M1141" s="206"/>
      <c r="N1141" s="206"/>
      <c r="O1141" s="206"/>
      <c r="P1141" s="206"/>
      <c r="Q1141" s="206"/>
      <c r="R1141" s="206"/>
      <c r="S1141" s="206"/>
      <c r="T1141" s="206"/>
    </row>
    <row r="1142" spans="1:20">
      <c r="A1142" s="366">
        <v>1138</v>
      </c>
      <c r="B1142" s="366"/>
      <c r="C1142" s="105"/>
      <c r="D1142" s="366"/>
      <c r="E1142" s="277"/>
      <c r="F1142" s="105"/>
      <c r="G1142" s="105"/>
      <c r="H1142" s="366"/>
      <c r="I1142" s="206"/>
      <c r="J1142" s="206"/>
      <c r="K1142" s="206"/>
      <c r="L1142" s="206"/>
      <c r="M1142" s="206"/>
      <c r="N1142" s="206"/>
      <c r="O1142" s="206"/>
      <c r="P1142" s="206"/>
      <c r="Q1142" s="206"/>
      <c r="R1142" s="206"/>
      <c r="S1142" s="206"/>
      <c r="T1142" s="206"/>
    </row>
    <row r="1143" spans="1:20">
      <c r="A1143" s="366">
        <v>1139</v>
      </c>
      <c r="B1143" s="366"/>
      <c r="C1143" s="105"/>
      <c r="D1143" s="366"/>
      <c r="E1143" s="277"/>
      <c r="F1143" s="105"/>
      <c r="G1143" s="105"/>
      <c r="H1143" s="366"/>
      <c r="I1143" s="206"/>
      <c r="J1143" s="206"/>
      <c r="K1143" s="206"/>
      <c r="L1143" s="206"/>
      <c r="M1143" s="206"/>
      <c r="N1143" s="206"/>
      <c r="O1143" s="206"/>
      <c r="P1143" s="206"/>
      <c r="Q1143" s="206"/>
      <c r="R1143" s="206"/>
      <c r="S1143" s="206"/>
      <c r="T1143" s="206"/>
    </row>
    <row r="1144" spans="1:20">
      <c r="A1144" s="366">
        <v>1140</v>
      </c>
      <c r="B1144" s="366"/>
      <c r="C1144" s="105"/>
      <c r="D1144" s="366"/>
      <c r="E1144" s="277"/>
      <c r="F1144" s="105"/>
      <c r="G1144" s="105"/>
      <c r="H1144" s="366"/>
      <c r="I1144" s="206"/>
      <c r="J1144" s="206"/>
      <c r="K1144" s="206"/>
      <c r="L1144" s="206"/>
      <c r="M1144" s="206"/>
      <c r="N1144" s="206"/>
      <c r="O1144" s="206"/>
      <c r="P1144" s="206"/>
      <c r="Q1144" s="206"/>
      <c r="R1144" s="206"/>
      <c r="S1144" s="206"/>
      <c r="T1144" s="206"/>
    </row>
    <row r="1145" spans="1:20">
      <c r="A1145" s="366">
        <v>1141</v>
      </c>
      <c r="B1145" s="366"/>
      <c r="C1145" s="105"/>
      <c r="D1145" s="366"/>
      <c r="E1145" s="277"/>
      <c r="F1145" s="105"/>
      <c r="G1145" s="105"/>
      <c r="H1145" s="366"/>
      <c r="I1145" s="206"/>
      <c r="J1145" s="206"/>
      <c r="K1145" s="206"/>
      <c r="L1145" s="206"/>
      <c r="M1145" s="206"/>
      <c r="N1145" s="206"/>
      <c r="O1145" s="206"/>
      <c r="P1145" s="206"/>
      <c r="Q1145" s="206"/>
      <c r="R1145" s="206"/>
      <c r="S1145" s="206"/>
      <c r="T1145" s="206"/>
    </row>
    <row r="1146" spans="1:20">
      <c r="A1146" s="366">
        <v>1142</v>
      </c>
      <c r="B1146" s="366"/>
      <c r="C1146" s="105"/>
      <c r="D1146" s="366"/>
      <c r="E1146" s="277"/>
      <c r="F1146" s="105"/>
      <c r="G1146" s="105"/>
      <c r="H1146" s="366"/>
      <c r="I1146" s="206"/>
      <c r="J1146" s="206"/>
      <c r="K1146" s="206"/>
      <c r="L1146" s="206"/>
      <c r="M1146" s="206"/>
      <c r="N1146" s="206"/>
      <c r="O1146" s="206"/>
      <c r="P1146" s="206"/>
      <c r="Q1146" s="206"/>
      <c r="R1146" s="206"/>
      <c r="S1146" s="206"/>
      <c r="T1146" s="206"/>
    </row>
    <row r="1147" spans="1:20">
      <c r="A1147" s="366">
        <v>1143</v>
      </c>
      <c r="B1147" s="366"/>
      <c r="C1147" s="105"/>
      <c r="D1147" s="366"/>
      <c r="E1147" s="277"/>
      <c r="F1147" s="105"/>
      <c r="G1147" s="105"/>
      <c r="H1147" s="366"/>
      <c r="I1147" s="206"/>
      <c r="J1147" s="206"/>
      <c r="K1147" s="206"/>
      <c r="L1147" s="206"/>
      <c r="M1147" s="206"/>
      <c r="N1147" s="206"/>
      <c r="O1147" s="206"/>
      <c r="P1147" s="206"/>
      <c r="Q1147" s="206"/>
      <c r="R1147" s="206"/>
      <c r="S1147" s="206"/>
      <c r="T1147" s="206"/>
    </row>
    <row r="1148" spans="1:20">
      <c r="A1148" s="366">
        <v>1144</v>
      </c>
      <c r="B1148" s="366"/>
      <c r="C1148" s="105"/>
      <c r="D1148" s="366"/>
      <c r="E1148" s="277"/>
      <c r="F1148" s="105"/>
      <c r="G1148" s="105"/>
      <c r="H1148" s="366"/>
      <c r="I1148" s="206"/>
      <c r="J1148" s="206"/>
      <c r="K1148" s="206"/>
      <c r="L1148" s="206"/>
      <c r="M1148" s="206"/>
      <c r="N1148" s="206"/>
      <c r="O1148" s="206"/>
      <c r="P1148" s="206"/>
      <c r="Q1148" s="206"/>
      <c r="R1148" s="206"/>
      <c r="S1148" s="206"/>
      <c r="T1148" s="206"/>
    </row>
    <row r="1149" spans="1:20">
      <c r="A1149" s="366">
        <v>1145</v>
      </c>
      <c r="B1149" s="366"/>
      <c r="C1149" s="105"/>
      <c r="D1149" s="366"/>
      <c r="E1149" s="277"/>
      <c r="F1149" s="366"/>
      <c r="G1149" s="366"/>
      <c r="H1149" s="366"/>
      <c r="I1149" s="206"/>
      <c r="J1149" s="206"/>
      <c r="K1149" s="206"/>
      <c r="L1149" s="206"/>
      <c r="M1149" s="206"/>
      <c r="N1149" s="206"/>
      <c r="O1149" s="206"/>
      <c r="P1149" s="206"/>
      <c r="Q1149" s="206"/>
      <c r="R1149" s="206"/>
      <c r="S1149" s="206"/>
      <c r="T1149" s="206"/>
    </row>
    <row r="1150" spans="1:20">
      <c r="A1150" s="366">
        <v>1146</v>
      </c>
      <c r="B1150" s="366"/>
      <c r="C1150" s="105"/>
      <c r="D1150" s="366"/>
      <c r="E1150" s="277"/>
      <c r="F1150" s="105"/>
      <c r="G1150" s="105"/>
      <c r="H1150" s="366"/>
      <c r="I1150" s="206"/>
      <c r="J1150" s="206"/>
      <c r="K1150" s="206"/>
      <c r="L1150" s="206"/>
      <c r="M1150" s="206"/>
      <c r="N1150" s="206"/>
      <c r="O1150" s="206"/>
      <c r="P1150" s="206"/>
      <c r="Q1150" s="206"/>
      <c r="R1150" s="206"/>
      <c r="S1150" s="206"/>
      <c r="T1150" s="206"/>
    </row>
    <row r="1151" spans="1:20">
      <c r="A1151" s="366">
        <v>1147</v>
      </c>
      <c r="B1151" s="366"/>
      <c r="C1151" s="105"/>
      <c r="D1151" s="366"/>
      <c r="E1151" s="277"/>
      <c r="F1151" s="366"/>
      <c r="G1151" s="105"/>
      <c r="H1151" s="366"/>
      <c r="I1151" s="206"/>
      <c r="J1151" s="206"/>
      <c r="K1151" s="206"/>
      <c r="L1151" s="206"/>
      <c r="M1151" s="206"/>
      <c r="N1151" s="206"/>
      <c r="O1151" s="206"/>
      <c r="P1151" s="206"/>
      <c r="Q1151" s="206"/>
      <c r="R1151" s="206"/>
      <c r="S1151" s="206"/>
      <c r="T1151" s="206"/>
    </row>
    <row r="1152" spans="1:20">
      <c r="A1152" s="366">
        <v>1148</v>
      </c>
      <c r="B1152" s="366"/>
      <c r="C1152" s="105"/>
      <c r="D1152" s="366"/>
      <c r="E1152" s="277"/>
      <c r="F1152" s="105"/>
      <c r="G1152" s="105"/>
      <c r="H1152" s="366"/>
      <c r="I1152" s="206"/>
      <c r="J1152" s="206"/>
      <c r="K1152" s="206"/>
      <c r="L1152" s="206"/>
      <c r="M1152" s="206"/>
      <c r="N1152" s="206"/>
      <c r="O1152" s="206"/>
      <c r="P1152" s="206"/>
      <c r="Q1152" s="206"/>
      <c r="R1152" s="206"/>
      <c r="S1152" s="206"/>
      <c r="T1152" s="206"/>
    </row>
    <row r="1153" spans="1:20">
      <c r="A1153" s="366">
        <v>1149</v>
      </c>
      <c r="B1153" s="366"/>
      <c r="C1153" s="105"/>
      <c r="D1153" s="366"/>
      <c r="E1153" s="277"/>
      <c r="F1153" s="366"/>
      <c r="G1153" s="105"/>
      <c r="H1153" s="366"/>
      <c r="I1153" s="206"/>
      <c r="J1153" s="206"/>
      <c r="K1153" s="206"/>
      <c r="L1153" s="206"/>
      <c r="M1153" s="206"/>
      <c r="N1153" s="206"/>
      <c r="O1153" s="206"/>
      <c r="P1153" s="206"/>
      <c r="Q1153" s="206"/>
      <c r="R1153" s="206"/>
      <c r="S1153" s="206"/>
      <c r="T1153" s="206"/>
    </row>
    <row r="1154" spans="1:20">
      <c r="A1154" s="366">
        <v>1150</v>
      </c>
      <c r="B1154" s="366"/>
      <c r="C1154" s="105"/>
      <c r="D1154" s="366"/>
      <c r="E1154" s="277"/>
      <c r="F1154" s="366"/>
      <c r="G1154" s="366"/>
      <c r="H1154" s="366"/>
      <c r="I1154" s="206"/>
      <c r="J1154" s="206"/>
      <c r="K1154" s="206"/>
      <c r="L1154" s="206"/>
      <c r="M1154" s="206"/>
      <c r="N1154" s="206"/>
      <c r="O1154" s="206"/>
      <c r="P1154" s="206"/>
      <c r="Q1154" s="206"/>
      <c r="R1154" s="206"/>
      <c r="S1154" s="206"/>
      <c r="T1154" s="206"/>
    </row>
    <row r="1155" spans="1:20">
      <c r="A1155" s="366">
        <v>1151</v>
      </c>
      <c r="B1155" s="366"/>
      <c r="C1155" s="105"/>
      <c r="D1155" s="366"/>
      <c r="E1155" s="277"/>
      <c r="F1155" s="105"/>
      <c r="G1155" s="105"/>
      <c r="H1155" s="366"/>
      <c r="I1155" s="206"/>
      <c r="J1155" s="206"/>
      <c r="K1155" s="206"/>
      <c r="L1155" s="206"/>
      <c r="M1155" s="206"/>
      <c r="N1155" s="206"/>
      <c r="O1155" s="206"/>
      <c r="P1155" s="206"/>
      <c r="Q1155" s="206"/>
      <c r="R1155" s="206"/>
      <c r="S1155" s="206"/>
      <c r="T1155" s="206"/>
    </row>
    <row r="1156" spans="1:20">
      <c r="A1156" s="366">
        <v>1152</v>
      </c>
      <c r="B1156" s="366"/>
      <c r="C1156" s="105"/>
      <c r="D1156" s="366"/>
      <c r="E1156" s="277"/>
      <c r="F1156" s="105"/>
      <c r="G1156" s="105"/>
      <c r="H1156" s="366"/>
      <c r="I1156" s="206"/>
      <c r="J1156" s="206"/>
      <c r="K1156" s="206"/>
      <c r="L1156" s="206"/>
      <c r="M1156" s="206"/>
      <c r="N1156" s="206"/>
      <c r="O1156" s="206"/>
      <c r="P1156" s="206"/>
      <c r="Q1156" s="206"/>
      <c r="R1156" s="206"/>
      <c r="S1156" s="206"/>
      <c r="T1156" s="206"/>
    </row>
    <row r="1157" spans="1:20">
      <c r="A1157" s="366">
        <v>1153</v>
      </c>
      <c r="B1157" s="366"/>
      <c r="C1157" s="105"/>
      <c r="D1157" s="366"/>
      <c r="E1157" s="277"/>
      <c r="F1157" s="105"/>
      <c r="G1157" s="105"/>
      <c r="H1157" s="366"/>
      <c r="I1157" s="206"/>
      <c r="J1157" s="206"/>
      <c r="K1157" s="206"/>
      <c r="L1157" s="206"/>
      <c r="M1157" s="206"/>
      <c r="N1157" s="206"/>
      <c r="O1157" s="206"/>
      <c r="P1157" s="206"/>
      <c r="Q1157" s="206"/>
      <c r="R1157" s="206"/>
      <c r="S1157" s="206"/>
      <c r="T1157" s="206"/>
    </row>
    <row r="1158" spans="1:20">
      <c r="A1158" s="366">
        <v>1154</v>
      </c>
      <c r="B1158" s="366"/>
      <c r="C1158" s="105"/>
      <c r="D1158" s="366"/>
      <c r="E1158" s="277"/>
      <c r="F1158" s="105"/>
      <c r="G1158" s="105"/>
      <c r="H1158" s="366"/>
      <c r="I1158" s="206"/>
      <c r="J1158" s="206"/>
      <c r="K1158" s="206"/>
      <c r="L1158" s="206"/>
      <c r="M1158" s="206"/>
      <c r="N1158" s="206"/>
      <c r="O1158" s="206"/>
      <c r="P1158" s="206"/>
      <c r="Q1158" s="206"/>
      <c r="R1158" s="206"/>
      <c r="S1158" s="206"/>
      <c r="T1158" s="206"/>
    </row>
    <row r="1159" spans="1:20">
      <c r="A1159" s="366">
        <v>1155</v>
      </c>
      <c r="B1159" s="366"/>
      <c r="C1159" s="105"/>
      <c r="D1159" s="366"/>
      <c r="E1159" s="277"/>
      <c r="F1159" s="366"/>
      <c r="G1159" s="105"/>
      <c r="H1159" s="366"/>
      <c r="I1159" s="206"/>
      <c r="J1159" s="206"/>
      <c r="K1159" s="206"/>
      <c r="L1159" s="206"/>
      <c r="M1159" s="206"/>
      <c r="N1159" s="206"/>
      <c r="O1159" s="206"/>
      <c r="P1159" s="206"/>
      <c r="Q1159" s="206"/>
      <c r="R1159" s="206"/>
      <c r="S1159" s="206"/>
      <c r="T1159" s="206"/>
    </row>
    <row r="1160" spans="1:20">
      <c r="A1160" s="366">
        <v>1156</v>
      </c>
      <c r="B1160" s="366"/>
      <c r="C1160" s="105"/>
      <c r="D1160" s="366"/>
      <c r="E1160" s="277"/>
      <c r="F1160" s="105"/>
      <c r="G1160" s="105"/>
      <c r="H1160" s="366"/>
      <c r="I1160" s="206"/>
      <c r="J1160" s="206"/>
      <c r="K1160" s="206"/>
      <c r="L1160" s="206"/>
      <c r="M1160" s="206"/>
      <c r="N1160" s="206"/>
      <c r="O1160" s="206"/>
      <c r="P1160" s="206"/>
      <c r="Q1160" s="206"/>
      <c r="R1160" s="206"/>
      <c r="S1160" s="206"/>
      <c r="T1160" s="206"/>
    </row>
    <row r="1161" spans="1:20">
      <c r="A1161" s="366">
        <v>1157</v>
      </c>
      <c r="B1161" s="366"/>
      <c r="C1161" s="105"/>
      <c r="D1161" s="366"/>
      <c r="E1161" s="277"/>
      <c r="F1161" s="105"/>
      <c r="G1161" s="105"/>
      <c r="H1161" s="366"/>
      <c r="I1161" s="206"/>
      <c r="J1161" s="206"/>
      <c r="K1161" s="206"/>
      <c r="L1161" s="206"/>
      <c r="M1161" s="206"/>
      <c r="N1161" s="206"/>
      <c r="O1161" s="206"/>
      <c r="P1161" s="206"/>
      <c r="Q1161" s="206"/>
      <c r="R1161" s="206"/>
      <c r="S1161" s="206"/>
      <c r="T1161" s="206"/>
    </row>
    <row r="1162" spans="1:20">
      <c r="A1162" s="366">
        <v>1158</v>
      </c>
      <c r="B1162" s="366"/>
      <c r="C1162" s="105"/>
      <c r="D1162" s="366"/>
      <c r="E1162" s="277"/>
      <c r="F1162" s="366"/>
      <c r="G1162" s="105"/>
      <c r="H1162" s="366"/>
      <c r="I1162" s="206"/>
      <c r="J1162" s="206"/>
      <c r="K1162" s="206"/>
      <c r="L1162" s="206"/>
      <c r="M1162" s="206"/>
      <c r="N1162" s="206"/>
      <c r="O1162" s="206"/>
      <c r="P1162" s="206"/>
      <c r="Q1162" s="206"/>
      <c r="R1162" s="206"/>
      <c r="S1162" s="206"/>
      <c r="T1162" s="206"/>
    </row>
    <row r="1163" spans="1:20">
      <c r="A1163" s="366">
        <v>1159</v>
      </c>
      <c r="B1163" s="366"/>
      <c r="C1163" s="105"/>
      <c r="D1163" s="366"/>
      <c r="E1163" s="277"/>
      <c r="F1163" s="105"/>
      <c r="G1163" s="105"/>
      <c r="H1163" s="366"/>
      <c r="I1163" s="206"/>
      <c r="J1163" s="206"/>
      <c r="K1163" s="206"/>
      <c r="L1163" s="206"/>
      <c r="M1163" s="206"/>
      <c r="N1163" s="206"/>
      <c r="O1163" s="206"/>
      <c r="P1163" s="206"/>
      <c r="Q1163" s="206"/>
      <c r="R1163" s="206"/>
      <c r="S1163" s="206"/>
      <c r="T1163" s="206"/>
    </row>
    <row r="1164" spans="1:20">
      <c r="A1164" s="366">
        <v>1160</v>
      </c>
      <c r="B1164" s="366"/>
      <c r="C1164" s="105"/>
      <c r="D1164" s="366"/>
      <c r="E1164" s="277"/>
      <c r="F1164" s="105"/>
      <c r="G1164" s="105"/>
      <c r="H1164" s="366"/>
      <c r="I1164" s="206"/>
      <c r="J1164" s="206"/>
      <c r="K1164" s="206"/>
      <c r="L1164" s="206"/>
      <c r="M1164" s="206"/>
      <c r="N1164" s="206"/>
      <c r="O1164" s="206"/>
      <c r="P1164" s="206"/>
      <c r="Q1164" s="206"/>
      <c r="R1164" s="206"/>
      <c r="S1164" s="206"/>
      <c r="T1164" s="206"/>
    </row>
    <row r="1165" spans="1:20">
      <c r="A1165" s="366">
        <v>1161</v>
      </c>
      <c r="B1165" s="366"/>
      <c r="C1165" s="105"/>
      <c r="D1165" s="366"/>
      <c r="E1165" s="277"/>
      <c r="F1165" s="366"/>
      <c r="G1165" s="105"/>
      <c r="H1165" s="366"/>
      <c r="I1165" s="206"/>
      <c r="J1165" s="206"/>
      <c r="K1165" s="206"/>
      <c r="L1165" s="206"/>
      <c r="M1165" s="206"/>
      <c r="N1165" s="206"/>
      <c r="O1165" s="206"/>
      <c r="P1165" s="206"/>
      <c r="Q1165" s="206"/>
      <c r="R1165" s="206"/>
      <c r="S1165" s="206"/>
      <c r="T1165" s="206"/>
    </row>
    <row r="1166" spans="1:20">
      <c r="A1166" s="366">
        <v>1162</v>
      </c>
      <c r="B1166" s="366"/>
      <c r="C1166" s="105"/>
      <c r="D1166" s="366"/>
      <c r="E1166" s="277"/>
      <c r="F1166" s="105"/>
      <c r="G1166" s="105"/>
      <c r="H1166" s="366"/>
      <c r="I1166" s="206"/>
      <c r="J1166" s="206"/>
      <c r="K1166" s="206"/>
      <c r="L1166" s="206"/>
      <c r="M1166" s="206"/>
      <c r="N1166" s="206"/>
      <c r="O1166" s="206"/>
      <c r="P1166" s="206"/>
      <c r="Q1166" s="206"/>
      <c r="R1166" s="206"/>
      <c r="S1166" s="206"/>
      <c r="T1166" s="206"/>
    </row>
    <row r="1167" spans="1:20">
      <c r="A1167" s="366">
        <v>1163</v>
      </c>
      <c r="B1167" s="366"/>
      <c r="C1167" s="105"/>
      <c r="D1167" s="366"/>
      <c r="E1167" s="277"/>
      <c r="F1167" s="105"/>
      <c r="G1167" s="105"/>
      <c r="H1167" s="366"/>
      <c r="I1167" s="206"/>
      <c r="J1167" s="206"/>
      <c r="K1167" s="206"/>
      <c r="L1167" s="206"/>
      <c r="M1167" s="206"/>
      <c r="N1167" s="206"/>
      <c r="O1167" s="206"/>
      <c r="P1167" s="206"/>
      <c r="Q1167" s="206"/>
      <c r="R1167" s="206"/>
      <c r="S1167" s="206"/>
      <c r="T1167" s="206"/>
    </row>
    <row r="1168" spans="1:20">
      <c r="A1168" s="366">
        <v>1164</v>
      </c>
      <c r="B1168" s="366"/>
      <c r="C1168" s="105"/>
      <c r="D1168" s="366"/>
      <c r="E1168" s="277"/>
      <c r="F1168" s="366"/>
      <c r="G1168" s="105"/>
      <c r="H1168" s="366"/>
      <c r="I1168" s="206"/>
      <c r="J1168" s="206"/>
      <c r="K1168" s="206"/>
      <c r="L1168" s="206"/>
      <c r="M1168" s="206"/>
      <c r="N1168" s="206"/>
      <c r="O1168" s="206"/>
      <c r="P1168" s="206"/>
      <c r="Q1168" s="206"/>
      <c r="R1168" s="206"/>
      <c r="S1168" s="206"/>
      <c r="T1168" s="206"/>
    </row>
    <row r="1169" spans="1:20">
      <c r="A1169" s="366">
        <v>1165</v>
      </c>
      <c r="B1169" s="366"/>
      <c r="C1169" s="105"/>
      <c r="D1169" s="366"/>
      <c r="E1169" s="277"/>
      <c r="F1169" s="366"/>
      <c r="G1169" s="105"/>
      <c r="H1169" s="366"/>
      <c r="I1169" s="206"/>
      <c r="J1169" s="206"/>
      <c r="K1169" s="206"/>
      <c r="L1169" s="206"/>
      <c r="M1169" s="206"/>
      <c r="N1169" s="206"/>
      <c r="O1169" s="206"/>
      <c r="P1169" s="206"/>
      <c r="Q1169" s="206"/>
      <c r="R1169" s="206"/>
      <c r="S1169" s="206"/>
      <c r="T1169" s="206"/>
    </row>
    <row r="1170" spans="1:20">
      <c r="A1170" s="366">
        <v>1166</v>
      </c>
      <c r="B1170" s="366"/>
      <c r="C1170" s="105"/>
      <c r="D1170" s="366"/>
      <c r="E1170" s="277"/>
      <c r="F1170" s="105"/>
      <c r="G1170" s="105"/>
      <c r="H1170" s="366"/>
      <c r="I1170" s="206"/>
      <c r="J1170" s="206"/>
      <c r="K1170" s="206"/>
      <c r="L1170" s="206"/>
      <c r="M1170" s="206"/>
      <c r="N1170" s="206"/>
      <c r="O1170" s="206"/>
      <c r="P1170" s="206"/>
      <c r="Q1170" s="206"/>
      <c r="R1170" s="206"/>
      <c r="S1170" s="206"/>
      <c r="T1170" s="206"/>
    </row>
    <row r="1171" spans="1:20">
      <c r="A1171" s="366">
        <v>1167</v>
      </c>
      <c r="B1171" s="366"/>
      <c r="C1171" s="105"/>
      <c r="D1171" s="366"/>
      <c r="E1171" s="277"/>
      <c r="F1171" s="105"/>
      <c r="G1171" s="105"/>
      <c r="H1171" s="366"/>
      <c r="I1171" s="206"/>
      <c r="J1171" s="206"/>
      <c r="K1171" s="206"/>
      <c r="L1171" s="206"/>
      <c r="M1171" s="206"/>
      <c r="N1171" s="206"/>
      <c r="O1171" s="206"/>
      <c r="P1171" s="206"/>
      <c r="Q1171" s="206"/>
      <c r="R1171" s="206"/>
      <c r="S1171" s="206"/>
      <c r="T1171" s="206"/>
    </row>
    <row r="1172" spans="1:20">
      <c r="A1172" s="366">
        <v>1168</v>
      </c>
      <c r="B1172" s="366"/>
      <c r="C1172" s="105"/>
      <c r="D1172" s="366"/>
      <c r="E1172" s="277"/>
      <c r="F1172" s="105"/>
      <c r="G1172" s="105"/>
      <c r="H1172" s="366"/>
      <c r="I1172" s="206"/>
      <c r="J1172" s="206"/>
      <c r="K1172" s="206"/>
      <c r="L1172" s="206"/>
      <c r="M1172" s="206"/>
      <c r="N1172" s="206"/>
      <c r="O1172" s="206"/>
      <c r="P1172" s="206"/>
      <c r="Q1172" s="206"/>
      <c r="R1172" s="206"/>
      <c r="S1172" s="206"/>
      <c r="T1172" s="206"/>
    </row>
    <row r="1173" spans="1:20">
      <c r="A1173" s="366">
        <v>1169</v>
      </c>
      <c r="B1173" s="366"/>
      <c r="C1173" s="105"/>
      <c r="D1173" s="366"/>
      <c r="E1173" s="277"/>
      <c r="F1173" s="105"/>
      <c r="G1173" s="105"/>
      <c r="H1173" s="366"/>
      <c r="I1173" s="206"/>
      <c r="J1173" s="206"/>
      <c r="K1173" s="206"/>
      <c r="L1173" s="206"/>
      <c r="M1173" s="206"/>
      <c r="N1173" s="206"/>
      <c r="O1173" s="206"/>
      <c r="P1173" s="206"/>
      <c r="Q1173" s="206"/>
      <c r="R1173" s="206"/>
      <c r="S1173" s="206"/>
      <c r="T1173" s="206"/>
    </row>
    <row r="1174" spans="1:20">
      <c r="A1174" s="366">
        <v>1170</v>
      </c>
      <c r="B1174" s="366"/>
      <c r="C1174" s="105"/>
      <c r="D1174" s="366"/>
      <c r="E1174" s="277"/>
      <c r="F1174" s="105"/>
      <c r="G1174" s="366"/>
      <c r="H1174" s="366"/>
      <c r="I1174" s="206"/>
      <c r="J1174" s="206"/>
      <c r="K1174" s="206"/>
      <c r="L1174" s="206"/>
      <c r="M1174" s="206"/>
      <c r="N1174" s="206"/>
      <c r="O1174" s="206"/>
      <c r="P1174" s="206"/>
      <c r="Q1174" s="206"/>
      <c r="R1174" s="206"/>
      <c r="S1174" s="206"/>
      <c r="T1174" s="206"/>
    </row>
    <row r="1175" spans="1:20">
      <c r="A1175" s="366">
        <v>1171</v>
      </c>
      <c r="B1175" s="366"/>
      <c r="C1175" s="105"/>
      <c r="D1175" s="366"/>
      <c r="E1175" s="277"/>
      <c r="F1175" s="105"/>
      <c r="G1175" s="105"/>
      <c r="H1175" s="366"/>
      <c r="I1175" s="206"/>
      <c r="J1175" s="206"/>
      <c r="K1175" s="206"/>
      <c r="L1175" s="206"/>
      <c r="M1175" s="206"/>
      <c r="N1175" s="206"/>
      <c r="O1175" s="206"/>
      <c r="P1175" s="206"/>
      <c r="Q1175" s="206"/>
      <c r="R1175" s="206"/>
      <c r="S1175" s="206"/>
      <c r="T1175" s="206"/>
    </row>
    <row r="1176" spans="1:20">
      <c r="A1176" s="366">
        <v>1172</v>
      </c>
      <c r="B1176" s="366"/>
      <c r="C1176" s="105"/>
      <c r="D1176" s="366"/>
      <c r="E1176" s="277"/>
      <c r="F1176" s="105"/>
      <c r="G1176" s="105"/>
      <c r="H1176" s="366"/>
      <c r="I1176" s="206"/>
      <c r="J1176" s="206"/>
      <c r="K1176" s="206"/>
      <c r="L1176" s="206"/>
      <c r="M1176" s="206"/>
      <c r="N1176" s="206"/>
      <c r="O1176" s="206"/>
      <c r="P1176" s="206"/>
      <c r="Q1176" s="206"/>
      <c r="R1176" s="206"/>
      <c r="S1176" s="206"/>
      <c r="T1176" s="206"/>
    </row>
    <row r="1177" spans="1:20">
      <c r="A1177" s="366">
        <v>1173</v>
      </c>
      <c r="B1177" s="366"/>
      <c r="C1177" s="105"/>
      <c r="D1177" s="366"/>
      <c r="E1177" s="277"/>
      <c r="F1177" s="105"/>
      <c r="G1177" s="105"/>
      <c r="H1177" s="366"/>
      <c r="I1177" s="206"/>
      <c r="J1177" s="206"/>
      <c r="K1177" s="206"/>
      <c r="L1177" s="206"/>
      <c r="M1177" s="206"/>
      <c r="N1177" s="206"/>
      <c r="O1177" s="206"/>
      <c r="P1177" s="206"/>
      <c r="Q1177" s="206"/>
      <c r="R1177" s="206"/>
      <c r="S1177" s="206"/>
      <c r="T1177" s="206"/>
    </row>
    <row r="1178" spans="1:20">
      <c r="A1178" s="366">
        <v>1174</v>
      </c>
      <c r="B1178" s="366"/>
      <c r="C1178" s="105"/>
      <c r="D1178" s="366"/>
      <c r="E1178" s="277"/>
      <c r="F1178" s="105"/>
      <c r="G1178" s="366"/>
      <c r="H1178" s="366"/>
      <c r="I1178" s="206"/>
      <c r="J1178" s="206"/>
      <c r="K1178" s="206"/>
      <c r="L1178" s="206"/>
      <c r="M1178" s="206"/>
      <c r="N1178" s="206"/>
      <c r="O1178" s="206"/>
      <c r="P1178" s="206"/>
      <c r="Q1178" s="206"/>
      <c r="R1178" s="206"/>
      <c r="S1178" s="206"/>
      <c r="T1178" s="206"/>
    </row>
    <row r="1179" spans="1:20">
      <c r="A1179" s="366">
        <v>1175</v>
      </c>
      <c r="B1179" s="366"/>
      <c r="C1179" s="105"/>
      <c r="D1179" s="366"/>
      <c r="E1179" s="277"/>
      <c r="F1179" s="105"/>
      <c r="G1179" s="366"/>
      <c r="H1179" s="366"/>
      <c r="I1179" s="206"/>
      <c r="J1179" s="206"/>
      <c r="K1179" s="206"/>
      <c r="L1179" s="206"/>
      <c r="M1179" s="206"/>
      <c r="N1179" s="206"/>
      <c r="O1179" s="206"/>
      <c r="P1179" s="206"/>
      <c r="Q1179" s="206"/>
      <c r="R1179" s="206"/>
      <c r="S1179" s="206"/>
      <c r="T1179" s="206"/>
    </row>
    <row r="1180" spans="1:20">
      <c r="A1180" s="366">
        <v>1176</v>
      </c>
      <c r="B1180" s="366"/>
      <c r="C1180" s="105"/>
      <c r="D1180" s="366"/>
      <c r="E1180" s="277"/>
      <c r="F1180" s="105"/>
      <c r="G1180" s="366"/>
      <c r="H1180" s="366"/>
      <c r="I1180" s="206"/>
      <c r="J1180" s="206"/>
      <c r="K1180" s="206"/>
      <c r="L1180" s="206"/>
      <c r="M1180" s="206"/>
      <c r="N1180" s="206"/>
      <c r="O1180" s="206"/>
      <c r="P1180" s="206"/>
      <c r="Q1180" s="206"/>
      <c r="R1180" s="206"/>
      <c r="S1180" s="206"/>
      <c r="T1180" s="206"/>
    </row>
    <row r="1181" spans="1:20">
      <c r="A1181" s="366">
        <v>1177</v>
      </c>
      <c r="B1181" s="366"/>
      <c r="C1181" s="105"/>
      <c r="D1181" s="366"/>
      <c r="E1181" s="277"/>
      <c r="F1181" s="105"/>
      <c r="G1181" s="105"/>
      <c r="H1181" s="366"/>
      <c r="I1181" s="206"/>
      <c r="J1181" s="206"/>
      <c r="K1181" s="206"/>
      <c r="L1181" s="206"/>
      <c r="M1181" s="206"/>
      <c r="N1181" s="206"/>
      <c r="O1181" s="206"/>
      <c r="P1181" s="206"/>
      <c r="Q1181" s="206"/>
      <c r="R1181" s="206"/>
      <c r="S1181" s="206"/>
      <c r="T1181" s="206"/>
    </row>
    <row r="1182" spans="1:20">
      <c r="A1182" s="366">
        <v>1178</v>
      </c>
      <c r="B1182" s="366"/>
      <c r="C1182" s="105"/>
      <c r="D1182" s="366"/>
      <c r="E1182" s="277"/>
      <c r="F1182" s="105"/>
      <c r="G1182" s="366"/>
      <c r="H1182" s="366"/>
      <c r="I1182" s="206"/>
      <c r="J1182" s="206"/>
      <c r="K1182" s="206"/>
      <c r="L1182" s="206"/>
      <c r="M1182" s="206"/>
      <c r="N1182" s="206"/>
      <c r="O1182" s="206"/>
      <c r="P1182" s="206"/>
      <c r="Q1182" s="206"/>
      <c r="R1182" s="206"/>
      <c r="S1182" s="206"/>
      <c r="T1182" s="206"/>
    </row>
    <row r="1183" spans="1:20">
      <c r="A1183" s="366">
        <v>1179</v>
      </c>
      <c r="B1183" s="366"/>
      <c r="C1183" s="105"/>
      <c r="D1183" s="366"/>
      <c r="E1183" s="277"/>
      <c r="F1183" s="105"/>
      <c r="G1183" s="105"/>
      <c r="H1183" s="366"/>
      <c r="I1183" s="206"/>
      <c r="J1183" s="206"/>
      <c r="K1183" s="206"/>
      <c r="L1183" s="206"/>
      <c r="M1183" s="206"/>
      <c r="N1183" s="206"/>
      <c r="O1183" s="206"/>
      <c r="P1183" s="206"/>
      <c r="Q1183" s="206"/>
      <c r="R1183" s="206"/>
      <c r="S1183" s="206"/>
      <c r="T1183" s="206"/>
    </row>
    <row r="1184" spans="1:20">
      <c r="A1184" s="366">
        <v>1180</v>
      </c>
      <c r="B1184" s="366"/>
      <c r="C1184" s="105"/>
      <c r="D1184" s="366"/>
      <c r="E1184" s="277"/>
      <c r="F1184" s="105"/>
      <c r="G1184" s="105"/>
      <c r="H1184" s="366"/>
      <c r="I1184" s="206"/>
      <c r="J1184" s="206"/>
      <c r="K1184" s="206"/>
      <c r="L1184" s="206"/>
      <c r="M1184" s="206"/>
      <c r="N1184" s="206"/>
      <c r="O1184" s="206"/>
      <c r="P1184" s="206"/>
      <c r="Q1184" s="206"/>
      <c r="R1184" s="206"/>
      <c r="S1184" s="206"/>
      <c r="T1184" s="206"/>
    </row>
    <row r="1185" spans="1:20">
      <c r="A1185" s="366">
        <v>1181</v>
      </c>
      <c r="B1185" s="366"/>
      <c r="C1185" s="105"/>
      <c r="D1185" s="366"/>
      <c r="E1185" s="277"/>
      <c r="F1185" s="366"/>
      <c r="G1185" s="105"/>
      <c r="H1185" s="366"/>
      <c r="I1185" s="206"/>
      <c r="J1185" s="206"/>
      <c r="K1185" s="206"/>
      <c r="L1185" s="206"/>
      <c r="M1185" s="206"/>
      <c r="N1185" s="206"/>
      <c r="O1185" s="206"/>
      <c r="P1185" s="206"/>
      <c r="Q1185" s="206"/>
      <c r="R1185" s="206"/>
      <c r="S1185" s="206"/>
      <c r="T1185" s="206"/>
    </row>
    <row r="1186" spans="1:20">
      <c r="A1186" s="366">
        <v>1182</v>
      </c>
      <c r="B1186" s="366"/>
      <c r="C1186" s="105"/>
      <c r="D1186" s="366"/>
      <c r="E1186" s="277"/>
      <c r="F1186" s="105"/>
      <c r="G1186" s="105"/>
      <c r="H1186" s="366"/>
      <c r="I1186" s="206"/>
      <c r="J1186" s="206"/>
      <c r="K1186" s="206"/>
      <c r="L1186" s="206"/>
      <c r="M1186" s="206"/>
      <c r="N1186" s="206"/>
      <c r="O1186" s="206"/>
      <c r="P1186" s="206"/>
      <c r="Q1186" s="206"/>
      <c r="R1186" s="206"/>
      <c r="S1186" s="206"/>
      <c r="T1186" s="206"/>
    </row>
    <row r="1187" spans="1:20">
      <c r="A1187" s="366">
        <v>1183</v>
      </c>
      <c r="B1187" s="366"/>
      <c r="C1187" s="105"/>
      <c r="D1187" s="366"/>
      <c r="E1187" s="277"/>
      <c r="F1187" s="105"/>
      <c r="G1187" s="366"/>
      <c r="H1187" s="366"/>
      <c r="I1187" s="206"/>
      <c r="J1187" s="206"/>
      <c r="K1187" s="206"/>
      <c r="L1187" s="206"/>
      <c r="M1187" s="206"/>
      <c r="N1187" s="206"/>
      <c r="O1187" s="206"/>
      <c r="P1187" s="206"/>
      <c r="Q1187" s="206"/>
      <c r="R1187" s="206"/>
      <c r="S1187" s="206"/>
      <c r="T1187" s="206"/>
    </row>
    <row r="1188" spans="1:20">
      <c r="A1188" s="366">
        <v>1184</v>
      </c>
      <c r="B1188" s="366"/>
      <c r="C1188" s="105"/>
      <c r="D1188" s="366"/>
      <c r="E1188" s="277"/>
      <c r="F1188" s="105"/>
      <c r="G1188" s="105"/>
      <c r="H1188" s="366"/>
      <c r="I1188" s="206"/>
      <c r="J1188" s="206"/>
      <c r="K1188" s="206"/>
      <c r="L1188" s="206"/>
      <c r="M1188" s="206"/>
      <c r="N1188" s="206"/>
      <c r="O1188" s="206"/>
      <c r="P1188" s="206"/>
      <c r="Q1188" s="206"/>
      <c r="R1188" s="206"/>
      <c r="S1188" s="206"/>
      <c r="T1188" s="206"/>
    </row>
    <row r="1189" spans="1:20">
      <c r="A1189" s="366">
        <v>1185</v>
      </c>
      <c r="B1189" s="366"/>
      <c r="C1189" s="105"/>
      <c r="D1189" s="366"/>
      <c r="E1189" s="277"/>
      <c r="F1189" s="105"/>
      <c r="G1189" s="366"/>
      <c r="H1189" s="366"/>
      <c r="I1189" s="206"/>
      <c r="J1189" s="206"/>
      <c r="K1189" s="206"/>
      <c r="L1189" s="206"/>
      <c r="M1189" s="206"/>
      <c r="N1189" s="206"/>
      <c r="O1189" s="206"/>
      <c r="P1189" s="206"/>
      <c r="Q1189" s="206"/>
      <c r="R1189" s="206"/>
      <c r="S1189" s="206"/>
      <c r="T1189" s="206"/>
    </row>
    <row r="1190" spans="1:20">
      <c r="A1190" s="366">
        <v>1186</v>
      </c>
      <c r="B1190" s="366"/>
      <c r="C1190" s="105"/>
      <c r="D1190" s="366"/>
      <c r="E1190" s="277"/>
      <c r="F1190" s="105"/>
      <c r="G1190" s="105"/>
      <c r="H1190" s="366"/>
      <c r="I1190" s="206"/>
      <c r="J1190" s="206"/>
      <c r="K1190" s="206"/>
      <c r="L1190" s="206"/>
      <c r="M1190" s="206"/>
      <c r="N1190" s="206"/>
      <c r="O1190" s="206"/>
      <c r="P1190" s="206"/>
      <c r="Q1190" s="206"/>
      <c r="R1190" s="206"/>
      <c r="S1190" s="206"/>
      <c r="T1190" s="206"/>
    </row>
    <row r="1191" spans="1:20">
      <c r="A1191" s="366">
        <v>1187</v>
      </c>
      <c r="B1191" s="366"/>
      <c r="C1191" s="105"/>
      <c r="D1191" s="366"/>
      <c r="E1191" s="277"/>
      <c r="F1191" s="105"/>
      <c r="G1191" s="366"/>
      <c r="H1191" s="366"/>
      <c r="I1191" s="206"/>
      <c r="J1191" s="206"/>
      <c r="K1191" s="206"/>
      <c r="L1191" s="206"/>
      <c r="M1191" s="206"/>
      <c r="N1191" s="206"/>
      <c r="O1191" s="206"/>
      <c r="P1191" s="206"/>
      <c r="Q1191" s="206"/>
      <c r="R1191" s="206"/>
      <c r="S1191" s="206"/>
      <c r="T1191" s="206"/>
    </row>
    <row r="1192" spans="1:20">
      <c r="A1192" s="366">
        <v>1188</v>
      </c>
      <c r="B1192" s="366"/>
      <c r="C1192" s="105"/>
      <c r="D1192" s="366"/>
      <c r="E1192" s="277"/>
      <c r="F1192" s="105"/>
      <c r="G1192" s="105"/>
      <c r="H1192" s="366"/>
      <c r="I1192" s="206"/>
      <c r="J1192" s="206"/>
      <c r="K1192" s="206"/>
      <c r="L1192" s="206"/>
      <c r="M1192" s="206"/>
      <c r="N1192" s="206"/>
      <c r="O1192" s="206"/>
      <c r="P1192" s="206"/>
      <c r="Q1192" s="206"/>
      <c r="R1192" s="206"/>
      <c r="S1192" s="206"/>
      <c r="T1192" s="206"/>
    </row>
    <row r="1193" spans="1:20">
      <c r="A1193" s="366">
        <v>1189</v>
      </c>
      <c r="B1193" s="366"/>
      <c r="C1193" s="105"/>
      <c r="D1193" s="366"/>
      <c r="E1193" s="277"/>
      <c r="F1193" s="105"/>
      <c r="G1193" s="366"/>
      <c r="H1193" s="366"/>
      <c r="I1193" s="206"/>
      <c r="J1193" s="206"/>
      <c r="K1193" s="206"/>
      <c r="L1193" s="206"/>
      <c r="M1193" s="206"/>
      <c r="N1193" s="206"/>
      <c r="O1193" s="206"/>
      <c r="P1193" s="206"/>
      <c r="Q1193" s="206"/>
      <c r="R1193" s="206"/>
      <c r="S1193" s="206"/>
      <c r="T1193" s="206"/>
    </row>
    <row r="1194" spans="1:20">
      <c r="A1194" s="366">
        <v>1190</v>
      </c>
      <c r="B1194" s="366"/>
      <c r="C1194" s="105"/>
      <c r="D1194" s="366"/>
      <c r="E1194" s="277"/>
      <c r="F1194" s="105"/>
      <c r="G1194" s="105"/>
      <c r="H1194" s="366"/>
      <c r="I1194" s="206"/>
      <c r="J1194" s="206"/>
      <c r="K1194" s="206"/>
      <c r="L1194" s="206"/>
      <c r="M1194" s="206"/>
      <c r="N1194" s="206"/>
      <c r="O1194" s="206"/>
      <c r="P1194" s="206"/>
      <c r="Q1194" s="206"/>
      <c r="R1194" s="206"/>
      <c r="S1194" s="206"/>
      <c r="T1194" s="206"/>
    </row>
    <row r="1195" spans="1:20">
      <c r="A1195" s="366">
        <v>1191</v>
      </c>
      <c r="B1195" s="366"/>
      <c r="C1195" s="105"/>
      <c r="D1195" s="366"/>
      <c r="E1195" s="277"/>
      <c r="F1195" s="105"/>
      <c r="G1195" s="366"/>
      <c r="H1195" s="366"/>
      <c r="I1195" s="206"/>
      <c r="J1195" s="206"/>
      <c r="K1195" s="206"/>
      <c r="L1195" s="206"/>
      <c r="M1195" s="206"/>
      <c r="N1195" s="206"/>
      <c r="O1195" s="206"/>
      <c r="P1195" s="206"/>
      <c r="Q1195" s="206"/>
      <c r="R1195" s="206"/>
      <c r="S1195" s="206"/>
      <c r="T1195" s="206"/>
    </row>
    <row r="1196" spans="1:20">
      <c r="A1196" s="366">
        <v>1192</v>
      </c>
      <c r="B1196" s="366"/>
      <c r="C1196" s="105"/>
      <c r="D1196" s="366"/>
      <c r="E1196" s="277"/>
      <c r="F1196" s="105"/>
      <c r="G1196" s="105"/>
      <c r="H1196" s="366"/>
      <c r="I1196" s="206"/>
      <c r="J1196" s="206"/>
      <c r="K1196" s="206"/>
      <c r="L1196" s="206"/>
      <c r="M1196" s="206"/>
      <c r="N1196" s="206"/>
      <c r="O1196" s="206"/>
      <c r="P1196" s="206"/>
      <c r="Q1196" s="206"/>
      <c r="R1196" s="206"/>
      <c r="S1196" s="206"/>
      <c r="T1196" s="206"/>
    </row>
    <row r="1197" spans="1:20">
      <c r="A1197" s="366">
        <v>1193</v>
      </c>
      <c r="B1197" s="366"/>
      <c r="C1197" s="105"/>
      <c r="D1197" s="366"/>
      <c r="E1197" s="277"/>
      <c r="F1197" s="105"/>
      <c r="G1197" s="105"/>
      <c r="H1197" s="366"/>
      <c r="I1197" s="206"/>
      <c r="J1197" s="206"/>
      <c r="K1197" s="206"/>
      <c r="L1197" s="206"/>
      <c r="M1197" s="206"/>
      <c r="N1197" s="206"/>
      <c r="O1197" s="206"/>
      <c r="P1197" s="206"/>
      <c r="Q1197" s="206"/>
      <c r="R1197" s="206"/>
      <c r="S1197" s="206"/>
      <c r="T1197" s="206"/>
    </row>
    <row r="1198" spans="1:20">
      <c r="A1198" s="366">
        <v>1194</v>
      </c>
      <c r="B1198" s="366"/>
      <c r="C1198" s="105"/>
      <c r="D1198" s="366"/>
      <c r="E1198" s="277"/>
      <c r="F1198" s="105"/>
      <c r="G1198" s="366"/>
      <c r="H1198" s="366"/>
      <c r="I1198" s="206"/>
      <c r="J1198" s="206"/>
      <c r="K1198" s="206"/>
      <c r="L1198" s="206"/>
      <c r="M1198" s="206"/>
      <c r="N1198" s="206"/>
      <c r="O1198" s="206"/>
      <c r="P1198" s="206"/>
      <c r="Q1198" s="206"/>
      <c r="R1198" s="206"/>
      <c r="S1198" s="206"/>
      <c r="T1198" s="206"/>
    </row>
    <row r="1199" spans="1:20">
      <c r="A1199" s="366">
        <v>1195</v>
      </c>
      <c r="B1199" s="366"/>
      <c r="C1199" s="105"/>
      <c r="D1199" s="366"/>
      <c r="E1199" s="277"/>
      <c r="F1199" s="105"/>
      <c r="G1199" s="105"/>
      <c r="H1199" s="366"/>
      <c r="I1199" s="206"/>
      <c r="J1199" s="206"/>
      <c r="K1199" s="206"/>
      <c r="L1199" s="206"/>
      <c r="M1199" s="206"/>
      <c r="N1199" s="206"/>
      <c r="O1199" s="206"/>
      <c r="P1199" s="206"/>
      <c r="Q1199" s="206"/>
      <c r="R1199" s="206"/>
      <c r="S1199" s="206"/>
      <c r="T1199" s="206"/>
    </row>
    <row r="1200" spans="1:20">
      <c r="A1200" s="366">
        <v>1196</v>
      </c>
      <c r="B1200" s="366"/>
      <c r="C1200" s="105"/>
      <c r="D1200" s="366"/>
      <c r="E1200" s="277"/>
      <c r="F1200" s="105"/>
      <c r="G1200" s="105"/>
      <c r="H1200" s="366"/>
      <c r="I1200" s="206"/>
      <c r="J1200" s="206"/>
      <c r="K1200" s="206"/>
      <c r="L1200" s="206"/>
      <c r="M1200" s="206"/>
      <c r="N1200" s="206"/>
      <c r="O1200" s="206"/>
      <c r="P1200" s="206"/>
      <c r="Q1200" s="206"/>
      <c r="R1200" s="206"/>
      <c r="S1200" s="206"/>
      <c r="T1200" s="206"/>
    </row>
    <row r="1201" spans="1:20">
      <c r="A1201" s="366">
        <v>1197</v>
      </c>
      <c r="B1201" s="366"/>
      <c r="C1201" s="105"/>
      <c r="D1201" s="366"/>
      <c r="E1201" s="277"/>
      <c r="F1201" s="105"/>
      <c r="G1201" s="105"/>
      <c r="H1201" s="366"/>
      <c r="I1201" s="206"/>
      <c r="J1201" s="206"/>
      <c r="K1201" s="206"/>
      <c r="L1201" s="206"/>
      <c r="M1201" s="206"/>
      <c r="N1201" s="206"/>
      <c r="O1201" s="206"/>
      <c r="P1201" s="206"/>
      <c r="Q1201" s="206"/>
      <c r="R1201" s="206"/>
      <c r="S1201" s="206"/>
      <c r="T1201" s="206"/>
    </row>
    <row r="1202" spans="1:20">
      <c r="A1202" s="366">
        <v>1198</v>
      </c>
      <c r="B1202" s="366"/>
      <c r="C1202" s="105"/>
      <c r="D1202" s="366"/>
      <c r="E1202" s="277"/>
      <c r="F1202" s="105"/>
      <c r="G1202" s="105"/>
      <c r="H1202" s="366"/>
      <c r="I1202" s="206"/>
      <c r="J1202" s="206"/>
      <c r="K1202" s="206"/>
      <c r="L1202" s="206"/>
      <c r="M1202" s="206"/>
      <c r="N1202" s="206"/>
      <c r="O1202" s="206"/>
      <c r="P1202" s="206"/>
      <c r="Q1202" s="206"/>
      <c r="R1202" s="206"/>
      <c r="S1202" s="206"/>
      <c r="T1202" s="206"/>
    </row>
    <row r="1203" spans="1:20">
      <c r="A1203" s="366">
        <v>1199</v>
      </c>
      <c r="B1203" s="366"/>
      <c r="C1203" s="105"/>
      <c r="D1203" s="366"/>
      <c r="E1203" s="277"/>
      <c r="F1203" s="105"/>
      <c r="G1203" s="105"/>
      <c r="H1203" s="366"/>
      <c r="I1203" s="206"/>
      <c r="J1203" s="206"/>
      <c r="K1203" s="206"/>
      <c r="L1203" s="206"/>
      <c r="M1203" s="206"/>
      <c r="N1203" s="206"/>
      <c r="O1203" s="206"/>
      <c r="P1203" s="206"/>
      <c r="Q1203" s="206"/>
      <c r="R1203" s="206"/>
      <c r="S1203" s="206"/>
      <c r="T1203" s="206"/>
    </row>
    <row r="1204" spans="1:20">
      <c r="A1204" s="366">
        <v>1200</v>
      </c>
      <c r="B1204" s="366"/>
      <c r="C1204" s="105"/>
      <c r="D1204" s="366"/>
      <c r="E1204" s="277"/>
      <c r="F1204" s="105"/>
      <c r="G1204" s="105"/>
      <c r="H1204" s="366"/>
      <c r="I1204" s="206"/>
      <c r="J1204" s="206"/>
      <c r="K1204" s="206"/>
      <c r="L1204" s="206"/>
      <c r="M1204" s="206"/>
      <c r="N1204" s="206"/>
      <c r="O1204" s="206"/>
      <c r="P1204" s="206"/>
      <c r="Q1204" s="206"/>
      <c r="R1204" s="206"/>
      <c r="S1204" s="206"/>
      <c r="T1204" s="206"/>
    </row>
    <row r="1205" spans="1:20">
      <c r="A1205" s="366">
        <v>1201</v>
      </c>
      <c r="B1205" s="366"/>
      <c r="C1205" s="105"/>
      <c r="D1205" s="366"/>
      <c r="E1205" s="277"/>
      <c r="F1205" s="105"/>
      <c r="G1205" s="105"/>
      <c r="H1205" s="366"/>
      <c r="I1205" s="206"/>
      <c r="J1205" s="206"/>
      <c r="K1205" s="206"/>
      <c r="L1205" s="206"/>
      <c r="M1205" s="206"/>
      <c r="N1205" s="206"/>
      <c r="O1205" s="206"/>
      <c r="P1205" s="206"/>
      <c r="Q1205" s="206"/>
      <c r="R1205" s="206"/>
      <c r="S1205" s="206"/>
      <c r="T1205" s="206"/>
    </row>
    <row r="1206" spans="1:20">
      <c r="A1206" s="366">
        <v>1202</v>
      </c>
      <c r="B1206" s="366"/>
      <c r="C1206" s="105"/>
      <c r="D1206" s="366"/>
      <c r="E1206" s="277"/>
      <c r="F1206" s="105"/>
      <c r="G1206" s="105"/>
      <c r="H1206" s="366"/>
      <c r="I1206" s="206"/>
      <c r="J1206" s="206"/>
      <c r="K1206" s="206"/>
      <c r="L1206" s="206"/>
      <c r="M1206" s="206"/>
      <c r="N1206" s="206"/>
      <c r="O1206" s="206"/>
      <c r="P1206" s="206"/>
      <c r="Q1206" s="206"/>
      <c r="R1206" s="206"/>
      <c r="S1206" s="206"/>
      <c r="T1206" s="206"/>
    </row>
    <row r="1207" spans="1:20">
      <c r="A1207" s="366">
        <v>1203</v>
      </c>
      <c r="B1207" s="366"/>
      <c r="C1207" s="105"/>
      <c r="D1207" s="366"/>
      <c r="E1207" s="277"/>
      <c r="F1207" s="105"/>
      <c r="G1207" s="105"/>
      <c r="H1207" s="366"/>
      <c r="I1207" s="206"/>
      <c r="J1207" s="206"/>
      <c r="K1207" s="206"/>
      <c r="L1207" s="206"/>
      <c r="M1207" s="206"/>
      <c r="N1207" s="206"/>
      <c r="O1207" s="206"/>
      <c r="P1207" s="206"/>
      <c r="Q1207" s="206"/>
      <c r="R1207" s="206"/>
      <c r="S1207" s="206"/>
      <c r="T1207" s="206"/>
    </row>
    <row r="1208" spans="1:20">
      <c r="A1208" s="366">
        <v>1204</v>
      </c>
      <c r="B1208" s="366"/>
      <c r="C1208" s="105"/>
      <c r="D1208" s="366"/>
      <c r="E1208" s="277"/>
      <c r="F1208" s="105"/>
      <c r="G1208" s="105"/>
      <c r="H1208" s="366"/>
      <c r="I1208" s="206"/>
      <c r="J1208" s="206"/>
      <c r="K1208" s="206"/>
      <c r="L1208" s="206"/>
      <c r="M1208" s="206"/>
      <c r="N1208" s="206"/>
      <c r="O1208" s="206"/>
      <c r="P1208" s="206"/>
      <c r="Q1208" s="206"/>
      <c r="R1208" s="206"/>
      <c r="S1208" s="206"/>
      <c r="T1208" s="206"/>
    </row>
    <row r="1209" spans="1:20">
      <c r="A1209" s="366">
        <v>1205</v>
      </c>
      <c r="B1209" s="366"/>
      <c r="C1209" s="105"/>
      <c r="D1209" s="366"/>
      <c r="E1209" s="277"/>
      <c r="F1209" s="105"/>
      <c r="G1209" s="105"/>
      <c r="H1209" s="366"/>
      <c r="I1209" s="206"/>
      <c r="J1209" s="206"/>
      <c r="K1209" s="206"/>
      <c r="L1209" s="206"/>
      <c r="M1209" s="206"/>
      <c r="N1209" s="206"/>
      <c r="O1209" s="206"/>
      <c r="P1209" s="206"/>
      <c r="Q1209" s="206"/>
      <c r="R1209" s="206"/>
      <c r="S1209" s="206"/>
      <c r="T1209" s="206"/>
    </row>
    <row r="1210" spans="1:20">
      <c r="A1210" s="366">
        <v>1206</v>
      </c>
      <c r="B1210" s="366"/>
      <c r="C1210" s="105"/>
      <c r="D1210" s="366"/>
      <c r="E1210" s="277"/>
      <c r="F1210" s="105"/>
      <c r="G1210" s="105"/>
      <c r="H1210" s="366"/>
      <c r="I1210" s="206"/>
      <c r="J1210" s="206"/>
      <c r="K1210" s="206"/>
      <c r="L1210" s="206"/>
      <c r="M1210" s="206"/>
      <c r="N1210" s="206"/>
      <c r="O1210" s="206"/>
      <c r="P1210" s="206"/>
      <c r="Q1210" s="206"/>
      <c r="R1210" s="206"/>
      <c r="S1210" s="206"/>
      <c r="T1210" s="206"/>
    </row>
    <row r="1211" spans="1:20">
      <c r="A1211" s="366">
        <v>1207</v>
      </c>
      <c r="B1211" s="366"/>
      <c r="C1211" s="105"/>
      <c r="D1211" s="366"/>
      <c r="E1211" s="277"/>
      <c r="F1211" s="105"/>
      <c r="G1211" s="105"/>
      <c r="H1211" s="366"/>
      <c r="I1211" s="206"/>
      <c r="J1211" s="206"/>
      <c r="K1211" s="206"/>
      <c r="L1211" s="206"/>
      <c r="M1211" s="206"/>
      <c r="N1211" s="206"/>
      <c r="O1211" s="206"/>
      <c r="P1211" s="206"/>
      <c r="Q1211" s="206"/>
      <c r="R1211" s="206"/>
      <c r="S1211" s="206"/>
      <c r="T1211" s="206"/>
    </row>
    <row r="1212" spans="1:20">
      <c r="A1212" s="366">
        <v>1208</v>
      </c>
      <c r="B1212" s="366"/>
      <c r="C1212" s="105"/>
      <c r="D1212" s="366"/>
      <c r="E1212" s="277"/>
      <c r="F1212" s="105"/>
      <c r="G1212" s="105"/>
      <c r="H1212" s="366"/>
      <c r="I1212" s="206"/>
      <c r="J1212" s="206"/>
      <c r="K1212" s="206"/>
      <c r="L1212" s="206"/>
      <c r="M1212" s="206"/>
      <c r="N1212" s="206"/>
      <c r="O1212" s="206"/>
      <c r="P1212" s="206"/>
      <c r="Q1212" s="206"/>
      <c r="R1212" s="206"/>
      <c r="S1212" s="206"/>
      <c r="T1212" s="206"/>
    </row>
    <row r="1213" spans="1:20">
      <c r="A1213" s="366">
        <v>1209</v>
      </c>
      <c r="B1213" s="366"/>
      <c r="C1213" s="105"/>
      <c r="D1213" s="366"/>
      <c r="E1213" s="277"/>
      <c r="F1213" s="105"/>
      <c r="G1213" s="105"/>
      <c r="H1213" s="366"/>
      <c r="I1213" s="206"/>
      <c r="J1213" s="206"/>
      <c r="K1213" s="206"/>
      <c r="L1213" s="206"/>
      <c r="M1213" s="206"/>
      <c r="N1213" s="206"/>
      <c r="O1213" s="206"/>
      <c r="P1213" s="206"/>
      <c r="Q1213" s="206"/>
      <c r="R1213" s="206"/>
      <c r="S1213" s="206"/>
      <c r="T1213" s="206"/>
    </row>
    <row r="1214" spans="1:20">
      <c r="A1214" s="366">
        <v>1210</v>
      </c>
      <c r="B1214" s="366"/>
      <c r="C1214" s="105"/>
      <c r="D1214" s="366"/>
      <c r="E1214" s="277"/>
      <c r="F1214" s="105"/>
      <c r="G1214" s="105"/>
      <c r="H1214" s="366"/>
      <c r="I1214" s="206"/>
      <c r="J1214" s="206"/>
      <c r="K1214" s="206"/>
      <c r="L1214" s="206"/>
      <c r="M1214" s="206"/>
      <c r="N1214" s="206"/>
      <c r="O1214" s="206"/>
      <c r="P1214" s="206"/>
      <c r="Q1214" s="206"/>
      <c r="R1214" s="206"/>
      <c r="S1214" s="206"/>
      <c r="T1214" s="206"/>
    </row>
    <row r="1215" spans="1:20">
      <c r="A1215" s="366">
        <v>1211</v>
      </c>
      <c r="B1215" s="366"/>
      <c r="C1215" s="105"/>
      <c r="D1215" s="366"/>
      <c r="E1215" s="277"/>
      <c r="F1215" s="105"/>
      <c r="G1215" s="105"/>
      <c r="H1215" s="366"/>
      <c r="I1215" s="206"/>
      <c r="J1215" s="206"/>
      <c r="K1215" s="206"/>
      <c r="L1215" s="206"/>
      <c r="M1215" s="206"/>
      <c r="N1215" s="206"/>
      <c r="O1215" s="206"/>
      <c r="P1215" s="206"/>
      <c r="Q1215" s="206"/>
      <c r="R1215" s="206"/>
      <c r="S1215" s="206"/>
      <c r="T1215" s="206"/>
    </row>
    <row r="1216" spans="1:20">
      <c r="A1216" s="366">
        <v>1212</v>
      </c>
      <c r="B1216" s="366"/>
      <c r="C1216" s="105"/>
      <c r="D1216" s="366"/>
      <c r="E1216" s="277"/>
      <c r="F1216" s="105"/>
      <c r="G1216" s="105"/>
      <c r="H1216" s="366"/>
      <c r="I1216" s="206"/>
      <c r="J1216" s="206"/>
      <c r="K1216" s="206"/>
      <c r="L1216" s="206"/>
      <c r="M1216" s="206"/>
      <c r="N1216" s="206"/>
      <c r="O1216" s="206"/>
      <c r="P1216" s="206"/>
      <c r="Q1216" s="206"/>
      <c r="R1216" s="206"/>
      <c r="S1216" s="206"/>
      <c r="T1216" s="206"/>
    </row>
    <row r="1217" spans="1:20">
      <c r="A1217" s="366">
        <v>1213</v>
      </c>
      <c r="B1217" s="366"/>
      <c r="C1217" s="105"/>
      <c r="D1217" s="366"/>
      <c r="E1217" s="277"/>
      <c r="F1217" s="105"/>
      <c r="G1217" s="105"/>
      <c r="H1217" s="366"/>
      <c r="I1217" s="206"/>
      <c r="J1217" s="206"/>
      <c r="K1217" s="206"/>
      <c r="L1217" s="206"/>
      <c r="M1217" s="206"/>
      <c r="N1217" s="206"/>
      <c r="O1217" s="206"/>
      <c r="P1217" s="206"/>
      <c r="Q1217" s="206"/>
      <c r="R1217" s="206"/>
      <c r="S1217" s="206"/>
      <c r="T1217" s="206"/>
    </row>
    <row r="1218" spans="1:20">
      <c r="A1218" s="366">
        <v>1214</v>
      </c>
      <c r="B1218" s="366"/>
      <c r="C1218" s="105"/>
      <c r="D1218" s="366"/>
      <c r="E1218" s="277"/>
      <c r="F1218" s="105"/>
      <c r="G1218" s="105"/>
      <c r="H1218" s="366"/>
      <c r="I1218" s="206"/>
      <c r="J1218" s="206"/>
      <c r="K1218" s="206"/>
      <c r="L1218" s="206"/>
      <c r="M1218" s="206"/>
      <c r="N1218" s="206"/>
      <c r="O1218" s="206"/>
      <c r="P1218" s="206"/>
      <c r="Q1218" s="206"/>
      <c r="R1218" s="206"/>
      <c r="S1218" s="206"/>
      <c r="T1218" s="206"/>
    </row>
    <row r="1219" spans="1:20">
      <c r="A1219" s="366">
        <v>1215</v>
      </c>
      <c r="B1219" s="366"/>
      <c r="C1219" s="105"/>
      <c r="D1219" s="366"/>
      <c r="E1219" s="277"/>
      <c r="F1219" s="105"/>
      <c r="G1219" s="105"/>
      <c r="H1219" s="366"/>
      <c r="I1219" s="206"/>
      <c r="J1219" s="206"/>
      <c r="K1219" s="206"/>
      <c r="L1219" s="206"/>
      <c r="M1219" s="206"/>
      <c r="N1219" s="206"/>
      <c r="O1219" s="206"/>
      <c r="P1219" s="206"/>
      <c r="Q1219" s="206"/>
      <c r="R1219" s="206"/>
      <c r="S1219" s="206"/>
      <c r="T1219" s="206"/>
    </row>
    <row r="1220" spans="1:20">
      <c r="A1220" s="366">
        <v>1216</v>
      </c>
      <c r="B1220" s="366"/>
      <c r="C1220" s="105"/>
      <c r="D1220" s="366"/>
      <c r="E1220" s="277"/>
      <c r="F1220" s="366"/>
      <c r="G1220" s="105"/>
      <c r="H1220" s="366"/>
      <c r="I1220" s="206"/>
      <c r="J1220" s="206"/>
      <c r="K1220" s="206"/>
      <c r="L1220" s="206"/>
      <c r="M1220" s="206"/>
      <c r="N1220" s="206"/>
      <c r="O1220" s="206"/>
      <c r="P1220" s="206"/>
      <c r="Q1220" s="206"/>
      <c r="R1220" s="206"/>
      <c r="S1220" s="206"/>
      <c r="T1220" s="206"/>
    </row>
    <row r="1221" spans="1:20">
      <c r="A1221" s="366">
        <v>1217</v>
      </c>
      <c r="B1221" s="366"/>
      <c r="C1221" s="105"/>
      <c r="D1221" s="366"/>
      <c r="E1221" s="277"/>
      <c r="F1221" s="105"/>
      <c r="G1221" s="105"/>
      <c r="H1221" s="366"/>
      <c r="I1221" s="206"/>
      <c r="J1221" s="206"/>
      <c r="K1221" s="206"/>
      <c r="L1221" s="206"/>
      <c r="M1221" s="206"/>
      <c r="N1221" s="206"/>
      <c r="O1221" s="206"/>
      <c r="P1221" s="206"/>
      <c r="Q1221" s="206"/>
      <c r="R1221" s="206"/>
      <c r="S1221" s="206"/>
      <c r="T1221" s="206"/>
    </row>
    <row r="1222" spans="1:20">
      <c r="A1222" s="366">
        <v>1218</v>
      </c>
      <c r="B1222" s="366"/>
      <c r="C1222" s="105"/>
      <c r="D1222" s="366"/>
      <c r="E1222" s="277"/>
      <c r="F1222" s="366"/>
      <c r="G1222" s="105"/>
      <c r="H1222" s="366"/>
      <c r="I1222" s="206"/>
      <c r="J1222" s="206"/>
      <c r="K1222" s="206"/>
      <c r="L1222" s="206"/>
      <c r="M1222" s="206"/>
      <c r="N1222" s="206"/>
      <c r="O1222" s="206"/>
      <c r="P1222" s="206"/>
      <c r="Q1222" s="206"/>
      <c r="R1222" s="206"/>
      <c r="S1222" s="206"/>
      <c r="T1222" s="206"/>
    </row>
    <row r="1223" spans="1:20">
      <c r="A1223" s="366">
        <v>1219</v>
      </c>
      <c r="B1223" s="366"/>
      <c r="C1223" s="105"/>
      <c r="D1223" s="366"/>
      <c r="E1223" s="277"/>
      <c r="F1223" s="105"/>
      <c r="G1223" s="105"/>
      <c r="H1223" s="366"/>
      <c r="I1223" s="206"/>
      <c r="J1223" s="206"/>
      <c r="K1223" s="206"/>
      <c r="L1223" s="206"/>
      <c r="M1223" s="206"/>
      <c r="N1223" s="206"/>
      <c r="O1223" s="206"/>
      <c r="P1223" s="206"/>
      <c r="Q1223" s="206"/>
      <c r="R1223" s="206"/>
      <c r="S1223" s="206"/>
      <c r="T1223" s="206"/>
    </row>
    <row r="1224" spans="1:20">
      <c r="A1224" s="366">
        <v>1220</v>
      </c>
      <c r="B1224" s="366"/>
      <c r="C1224" s="105"/>
      <c r="D1224" s="366"/>
      <c r="E1224" s="277"/>
      <c r="F1224" s="105"/>
      <c r="G1224" s="105"/>
      <c r="H1224" s="366"/>
      <c r="I1224" s="206"/>
      <c r="J1224" s="206"/>
      <c r="K1224" s="206"/>
      <c r="L1224" s="206"/>
      <c r="M1224" s="206"/>
      <c r="N1224" s="206"/>
      <c r="O1224" s="206"/>
      <c r="P1224" s="206"/>
      <c r="Q1224" s="206"/>
      <c r="R1224" s="206"/>
      <c r="S1224" s="206"/>
      <c r="T1224" s="206"/>
    </row>
    <row r="1225" spans="1:20">
      <c r="A1225" s="366">
        <v>1221</v>
      </c>
      <c r="B1225" s="366"/>
      <c r="C1225" s="105"/>
      <c r="D1225" s="366"/>
      <c r="E1225" s="277"/>
      <c r="F1225" s="105"/>
      <c r="G1225" s="105"/>
      <c r="H1225" s="366"/>
      <c r="I1225" s="206"/>
      <c r="J1225" s="206"/>
      <c r="K1225" s="206"/>
      <c r="L1225" s="206"/>
      <c r="M1225" s="206"/>
      <c r="N1225" s="206"/>
      <c r="O1225" s="206"/>
      <c r="P1225" s="206"/>
      <c r="Q1225" s="206"/>
      <c r="R1225" s="206"/>
      <c r="S1225" s="206"/>
      <c r="T1225" s="206"/>
    </row>
    <row r="1226" spans="1:20">
      <c r="A1226" s="366">
        <v>1222</v>
      </c>
      <c r="B1226" s="366"/>
      <c r="C1226" s="105"/>
      <c r="D1226" s="366"/>
      <c r="E1226" s="277"/>
      <c r="F1226" s="105"/>
      <c r="G1226" s="105"/>
      <c r="H1226" s="366"/>
      <c r="I1226" s="206"/>
      <c r="J1226" s="206"/>
      <c r="K1226" s="206"/>
      <c r="L1226" s="206"/>
      <c r="M1226" s="206"/>
      <c r="N1226" s="206"/>
      <c r="O1226" s="206"/>
      <c r="P1226" s="206"/>
      <c r="Q1226" s="206"/>
      <c r="R1226" s="206"/>
      <c r="S1226" s="206"/>
      <c r="T1226" s="206"/>
    </row>
    <row r="1227" spans="1:20">
      <c r="A1227" s="366">
        <v>1223</v>
      </c>
      <c r="B1227" s="366"/>
      <c r="C1227" s="105"/>
      <c r="D1227" s="366"/>
      <c r="E1227" s="277"/>
      <c r="F1227" s="105"/>
      <c r="G1227" s="105"/>
      <c r="H1227" s="366"/>
      <c r="I1227" s="206"/>
      <c r="J1227" s="206"/>
      <c r="K1227" s="206"/>
      <c r="L1227" s="206"/>
      <c r="M1227" s="206"/>
      <c r="N1227" s="206"/>
      <c r="O1227" s="206"/>
      <c r="P1227" s="206"/>
      <c r="Q1227" s="206"/>
      <c r="R1227" s="206"/>
      <c r="S1227" s="206"/>
      <c r="T1227" s="206"/>
    </row>
    <row r="1228" spans="1:20">
      <c r="A1228" s="366">
        <v>1224</v>
      </c>
      <c r="B1228" s="366"/>
      <c r="C1228" s="105"/>
      <c r="D1228" s="366"/>
      <c r="E1228" s="277"/>
      <c r="F1228" s="105"/>
      <c r="G1228" s="105"/>
      <c r="H1228" s="366"/>
      <c r="I1228" s="206"/>
      <c r="J1228" s="206"/>
      <c r="K1228" s="206"/>
      <c r="L1228" s="206"/>
      <c r="M1228" s="206"/>
      <c r="N1228" s="206"/>
      <c r="O1228" s="206"/>
      <c r="P1228" s="206"/>
      <c r="Q1228" s="206"/>
      <c r="R1228" s="206"/>
      <c r="S1228" s="206"/>
      <c r="T1228" s="206"/>
    </row>
    <row r="1229" spans="1:20">
      <c r="A1229" s="366">
        <v>1225</v>
      </c>
      <c r="B1229" s="366"/>
      <c r="C1229" s="105"/>
      <c r="D1229" s="366"/>
      <c r="E1229" s="277"/>
      <c r="F1229" s="105"/>
      <c r="G1229" s="105"/>
      <c r="H1229" s="366"/>
      <c r="I1229" s="206"/>
      <c r="J1229" s="206"/>
      <c r="K1229" s="206"/>
      <c r="L1229" s="206"/>
      <c r="M1229" s="206"/>
      <c r="N1229" s="206"/>
      <c r="O1229" s="206"/>
      <c r="P1229" s="206"/>
      <c r="Q1229" s="206"/>
      <c r="R1229" s="206"/>
      <c r="S1229" s="206"/>
      <c r="T1229" s="206"/>
    </row>
    <row r="1230" spans="1:20">
      <c r="A1230" s="366">
        <v>1226</v>
      </c>
      <c r="B1230" s="366"/>
      <c r="C1230" s="105"/>
      <c r="D1230" s="366"/>
      <c r="E1230" s="277"/>
      <c r="F1230" s="105"/>
      <c r="G1230" s="105"/>
      <c r="H1230" s="366"/>
      <c r="I1230" s="206"/>
      <c r="J1230" s="206"/>
      <c r="K1230" s="206"/>
      <c r="L1230" s="206"/>
      <c r="M1230" s="206"/>
      <c r="N1230" s="206"/>
      <c r="O1230" s="206"/>
      <c r="P1230" s="206"/>
      <c r="Q1230" s="206"/>
      <c r="R1230" s="206"/>
      <c r="S1230" s="206"/>
      <c r="T1230" s="206"/>
    </row>
    <row r="1231" spans="1:20">
      <c r="A1231" s="366">
        <v>1227</v>
      </c>
      <c r="B1231" s="366"/>
      <c r="C1231" s="105"/>
      <c r="D1231" s="366"/>
      <c r="E1231" s="277"/>
      <c r="F1231" s="105"/>
      <c r="G1231" s="105"/>
      <c r="H1231" s="366"/>
      <c r="I1231" s="206"/>
      <c r="J1231" s="206"/>
      <c r="K1231" s="206"/>
      <c r="L1231" s="206"/>
      <c r="M1231" s="206"/>
      <c r="N1231" s="206"/>
      <c r="O1231" s="206"/>
      <c r="P1231" s="206"/>
      <c r="Q1231" s="206"/>
      <c r="R1231" s="206"/>
      <c r="S1231" s="206"/>
      <c r="T1231" s="206"/>
    </row>
    <row r="1232" spans="1:20">
      <c r="A1232" s="366">
        <v>1228</v>
      </c>
      <c r="B1232" s="366"/>
      <c r="C1232" s="105"/>
      <c r="D1232" s="366"/>
      <c r="E1232" s="277"/>
      <c r="F1232" s="105"/>
      <c r="G1232" s="105"/>
      <c r="H1232" s="366"/>
      <c r="I1232" s="206"/>
      <c r="J1232" s="206"/>
      <c r="K1232" s="206"/>
      <c r="L1232" s="206"/>
      <c r="M1232" s="206"/>
      <c r="N1232" s="206"/>
      <c r="O1232" s="206"/>
      <c r="P1232" s="206"/>
      <c r="Q1232" s="206"/>
      <c r="R1232" s="206"/>
      <c r="S1232" s="206"/>
      <c r="T1232" s="206"/>
    </row>
    <row r="1233" spans="1:20">
      <c r="A1233" s="366">
        <v>1229</v>
      </c>
      <c r="B1233" s="366"/>
      <c r="C1233" s="105"/>
      <c r="D1233" s="366"/>
      <c r="E1233" s="277"/>
      <c r="F1233" s="105"/>
      <c r="G1233" s="105"/>
      <c r="H1233" s="366"/>
      <c r="I1233" s="206"/>
      <c r="J1233" s="206"/>
      <c r="K1233" s="206"/>
      <c r="L1233" s="206"/>
      <c r="M1233" s="206"/>
      <c r="N1233" s="206"/>
      <c r="O1233" s="206"/>
      <c r="P1233" s="206"/>
      <c r="Q1233" s="206"/>
      <c r="R1233" s="206"/>
      <c r="S1233" s="206"/>
      <c r="T1233" s="206"/>
    </row>
    <row r="1234" spans="1:20">
      <c r="A1234" s="366">
        <v>1230</v>
      </c>
      <c r="B1234" s="366"/>
      <c r="C1234" s="105"/>
      <c r="D1234" s="366"/>
      <c r="E1234" s="277"/>
      <c r="F1234" s="105"/>
      <c r="G1234" s="105"/>
      <c r="H1234" s="366"/>
      <c r="I1234" s="206"/>
      <c r="J1234" s="206"/>
      <c r="K1234" s="206"/>
      <c r="L1234" s="206"/>
      <c r="M1234" s="206"/>
      <c r="N1234" s="206"/>
      <c r="O1234" s="206"/>
      <c r="P1234" s="206"/>
      <c r="Q1234" s="206"/>
      <c r="R1234" s="206"/>
      <c r="S1234" s="206"/>
      <c r="T1234" s="206"/>
    </row>
    <row r="1235" spans="1:20">
      <c r="A1235" s="366">
        <v>1231</v>
      </c>
      <c r="B1235" s="366"/>
      <c r="C1235" s="105"/>
      <c r="D1235" s="366"/>
      <c r="E1235" s="277"/>
      <c r="F1235" s="105"/>
      <c r="G1235" s="105"/>
      <c r="H1235" s="366"/>
      <c r="I1235" s="206"/>
      <c r="J1235" s="206"/>
      <c r="K1235" s="206"/>
      <c r="L1235" s="206"/>
      <c r="M1235" s="206"/>
      <c r="N1235" s="206"/>
      <c r="O1235" s="206"/>
      <c r="P1235" s="206"/>
      <c r="Q1235" s="206"/>
      <c r="R1235" s="206"/>
      <c r="S1235" s="206"/>
      <c r="T1235" s="206"/>
    </row>
    <row r="1236" spans="1:20">
      <c r="A1236" s="366">
        <v>1232</v>
      </c>
      <c r="B1236" s="366"/>
      <c r="C1236" s="105"/>
      <c r="D1236" s="366"/>
      <c r="E1236" s="277"/>
      <c r="F1236" s="105"/>
      <c r="G1236" s="105"/>
      <c r="H1236" s="366"/>
      <c r="I1236" s="206"/>
      <c r="J1236" s="206"/>
      <c r="K1236" s="206"/>
      <c r="L1236" s="206"/>
      <c r="M1236" s="206"/>
      <c r="N1236" s="206"/>
      <c r="O1236" s="206"/>
      <c r="P1236" s="206"/>
      <c r="Q1236" s="206"/>
      <c r="R1236" s="206"/>
      <c r="S1236" s="206"/>
      <c r="T1236" s="206"/>
    </row>
    <row r="1237" spans="1:20">
      <c r="A1237" s="366">
        <v>1233</v>
      </c>
      <c r="B1237" s="366"/>
      <c r="C1237" s="105"/>
      <c r="D1237" s="366"/>
      <c r="E1237" s="277"/>
      <c r="F1237" s="105"/>
      <c r="G1237" s="105"/>
      <c r="H1237" s="366"/>
      <c r="I1237" s="206"/>
      <c r="J1237" s="206"/>
      <c r="K1237" s="206"/>
      <c r="L1237" s="206"/>
      <c r="M1237" s="206"/>
      <c r="N1237" s="206"/>
      <c r="O1237" s="206"/>
      <c r="P1237" s="206"/>
      <c r="Q1237" s="206"/>
      <c r="R1237" s="206"/>
      <c r="S1237" s="206"/>
      <c r="T1237" s="206"/>
    </row>
    <row r="1238" spans="1:20">
      <c r="A1238" s="366">
        <v>1234</v>
      </c>
      <c r="B1238" s="366"/>
      <c r="C1238" s="105"/>
      <c r="D1238" s="366"/>
      <c r="E1238" s="277"/>
      <c r="F1238" s="105"/>
      <c r="G1238" s="105"/>
      <c r="H1238" s="366"/>
      <c r="I1238" s="206"/>
      <c r="J1238" s="206"/>
      <c r="K1238" s="206"/>
      <c r="L1238" s="206"/>
      <c r="M1238" s="206"/>
      <c r="N1238" s="206"/>
      <c r="O1238" s="206"/>
      <c r="P1238" s="206"/>
      <c r="Q1238" s="206"/>
      <c r="R1238" s="206"/>
      <c r="S1238" s="206"/>
      <c r="T1238" s="206"/>
    </row>
    <row r="1239" spans="1:20">
      <c r="A1239" s="366">
        <v>1235</v>
      </c>
      <c r="B1239" s="366"/>
      <c r="C1239" s="105"/>
      <c r="D1239" s="366"/>
      <c r="E1239" s="277"/>
      <c r="F1239" s="105"/>
      <c r="G1239" s="105"/>
      <c r="H1239" s="366"/>
      <c r="I1239" s="206"/>
      <c r="J1239" s="206"/>
      <c r="K1239" s="206"/>
      <c r="L1239" s="206"/>
      <c r="M1239" s="206"/>
      <c r="N1239" s="206"/>
      <c r="O1239" s="206"/>
      <c r="P1239" s="206"/>
      <c r="Q1239" s="206"/>
      <c r="R1239" s="206"/>
      <c r="S1239" s="206"/>
      <c r="T1239" s="206"/>
    </row>
    <row r="1240" spans="1:20">
      <c r="A1240" s="366">
        <v>1236</v>
      </c>
      <c r="B1240" s="366"/>
      <c r="C1240" s="105"/>
      <c r="D1240" s="366"/>
      <c r="E1240" s="277"/>
      <c r="F1240" s="105"/>
      <c r="G1240" s="105"/>
      <c r="H1240" s="366"/>
      <c r="I1240" s="206"/>
      <c r="J1240" s="206"/>
      <c r="K1240" s="206"/>
      <c r="L1240" s="206"/>
      <c r="M1240" s="206"/>
      <c r="N1240" s="206"/>
      <c r="O1240" s="206"/>
      <c r="P1240" s="206"/>
      <c r="Q1240" s="206"/>
      <c r="R1240" s="206"/>
      <c r="S1240" s="206"/>
      <c r="T1240" s="206"/>
    </row>
    <row r="1241" spans="1:20">
      <c r="A1241" s="366">
        <v>1237</v>
      </c>
      <c r="B1241" s="366"/>
      <c r="C1241" s="105"/>
      <c r="D1241" s="366"/>
      <c r="E1241" s="277"/>
      <c r="F1241" s="105"/>
      <c r="G1241" s="105"/>
      <c r="H1241" s="366"/>
      <c r="I1241" s="206"/>
      <c r="J1241" s="206"/>
      <c r="K1241" s="206"/>
      <c r="L1241" s="206"/>
      <c r="M1241" s="206"/>
      <c r="N1241" s="206"/>
      <c r="O1241" s="206"/>
      <c r="P1241" s="206"/>
      <c r="Q1241" s="206"/>
      <c r="R1241" s="206"/>
      <c r="S1241" s="206"/>
      <c r="T1241" s="206"/>
    </row>
    <row r="1242" spans="1:20">
      <c r="A1242" s="366">
        <v>1238</v>
      </c>
      <c r="B1242" s="366"/>
      <c r="C1242" s="105"/>
      <c r="D1242" s="366"/>
      <c r="E1242" s="277"/>
      <c r="F1242" s="105"/>
      <c r="G1242" s="105"/>
      <c r="H1242" s="366"/>
      <c r="I1242" s="206"/>
      <c r="J1242" s="206"/>
      <c r="K1242" s="206"/>
      <c r="L1242" s="206"/>
      <c r="M1242" s="206"/>
      <c r="N1242" s="206"/>
      <c r="O1242" s="206"/>
      <c r="P1242" s="206"/>
      <c r="Q1242" s="206"/>
      <c r="R1242" s="206"/>
      <c r="S1242" s="206"/>
      <c r="T1242" s="206"/>
    </row>
    <row r="1243" spans="1:20">
      <c r="A1243" s="366">
        <v>1239</v>
      </c>
      <c r="B1243" s="366"/>
      <c r="C1243" s="105"/>
      <c r="D1243" s="366"/>
      <c r="E1243" s="277"/>
      <c r="F1243" s="105"/>
      <c r="G1243" s="105"/>
      <c r="H1243" s="366"/>
      <c r="I1243" s="206"/>
      <c r="J1243" s="206"/>
      <c r="K1243" s="206"/>
      <c r="L1243" s="206"/>
      <c r="M1243" s="206"/>
      <c r="N1243" s="206"/>
      <c r="O1243" s="206"/>
      <c r="P1243" s="206"/>
      <c r="Q1243" s="206"/>
      <c r="R1243" s="206"/>
      <c r="S1243" s="206"/>
      <c r="T1243" s="206"/>
    </row>
    <row r="1244" spans="1:20">
      <c r="A1244" s="366">
        <v>1240</v>
      </c>
      <c r="B1244" s="366"/>
      <c r="C1244" s="105"/>
      <c r="D1244" s="366"/>
      <c r="E1244" s="277"/>
      <c r="F1244" s="105"/>
      <c r="G1244" s="105"/>
      <c r="H1244" s="366"/>
      <c r="I1244" s="206"/>
      <c r="J1244" s="206"/>
      <c r="K1244" s="206"/>
      <c r="L1244" s="206"/>
      <c r="M1244" s="206"/>
      <c r="N1244" s="206"/>
      <c r="O1244" s="206"/>
      <c r="P1244" s="206"/>
      <c r="Q1244" s="206"/>
      <c r="R1244" s="206"/>
      <c r="S1244" s="206"/>
      <c r="T1244" s="206"/>
    </row>
    <row r="1245" spans="1:20">
      <c r="A1245" s="366">
        <v>1241</v>
      </c>
      <c r="B1245" s="366"/>
      <c r="C1245" s="105"/>
      <c r="D1245" s="366"/>
      <c r="E1245" s="277"/>
      <c r="F1245" s="105"/>
      <c r="G1245" s="105"/>
      <c r="H1245" s="366"/>
      <c r="I1245" s="206"/>
      <c r="J1245" s="206"/>
      <c r="K1245" s="206"/>
      <c r="L1245" s="206"/>
      <c r="M1245" s="206"/>
      <c r="N1245" s="206"/>
      <c r="O1245" s="206"/>
      <c r="P1245" s="206"/>
      <c r="Q1245" s="206"/>
      <c r="R1245" s="206"/>
      <c r="S1245" s="206"/>
      <c r="T1245" s="206"/>
    </row>
    <row r="1246" spans="1:20">
      <c r="A1246" s="366">
        <v>1242</v>
      </c>
      <c r="B1246" s="366"/>
      <c r="C1246" s="105"/>
      <c r="D1246" s="366"/>
      <c r="E1246" s="277"/>
      <c r="F1246" s="105"/>
      <c r="G1246" s="105"/>
      <c r="H1246" s="366"/>
      <c r="I1246" s="206"/>
      <c r="J1246" s="206"/>
      <c r="K1246" s="206"/>
      <c r="L1246" s="206"/>
      <c r="M1246" s="206"/>
      <c r="N1246" s="206"/>
      <c r="O1246" s="206"/>
      <c r="P1246" s="206"/>
      <c r="Q1246" s="206"/>
      <c r="R1246" s="206"/>
      <c r="S1246" s="206"/>
      <c r="T1246" s="206"/>
    </row>
    <row r="1247" spans="1:20">
      <c r="A1247" s="366">
        <v>1243</v>
      </c>
      <c r="B1247" s="366"/>
      <c r="C1247" s="105"/>
      <c r="D1247" s="366"/>
      <c r="E1247" s="277"/>
      <c r="F1247" s="105"/>
      <c r="G1247" s="105"/>
      <c r="H1247" s="366"/>
      <c r="I1247" s="206"/>
      <c r="J1247" s="206"/>
      <c r="K1247" s="206"/>
      <c r="L1247" s="206"/>
      <c r="M1247" s="206"/>
      <c r="N1247" s="206"/>
      <c r="O1247" s="206"/>
      <c r="P1247" s="206"/>
      <c r="Q1247" s="206"/>
      <c r="R1247" s="206"/>
      <c r="S1247" s="206"/>
      <c r="T1247" s="206"/>
    </row>
    <row r="1248" spans="1:20">
      <c r="A1248" s="366">
        <v>1244</v>
      </c>
      <c r="B1248" s="366"/>
      <c r="C1248" s="105"/>
      <c r="D1248" s="366"/>
      <c r="E1248" s="277"/>
      <c r="F1248" s="105"/>
      <c r="G1248" s="105"/>
      <c r="H1248" s="366"/>
      <c r="I1248" s="206"/>
      <c r="J1248" s="206"/>
      <c r="K1248" s="206"/>
      <c r="L1248" s="206"/>
      <c r="M1248" s="206"/>
      <c r="N1248" s="206"/>
      <c r="O1248" s="206"/>
      <c r="P1248" s="206"/>
      <c r="Q1248" s="206"/>
      <c r="R1248" s="206"/>
      <c r="S1248" s="206"/>
      <c r="T1248" s="206"/>
    </row>
    <row r="1249" spans="1:20">
      <c r="A1249" s="366">
        <v>1245</v>
      </c>
      <c r="B1249" s="366"/>
      <c r="C1249" s="105"/>
      <c r="D1249" s="366"/>
      <c r="E1249" s="277"/>
      <c r="F1249" s="105"/>
      <c r="G1249" s="105"/>
      <c r="H1249" s="366"/>
      <c r="I1249" s="206"/>
      <c r="J1249" s="206"/>
      <c r="K1249" s="206"/>
      <c r="L1249" s="206"/>
      <c r="M1249" s="206"/>
      <c r="N1249" s="206"/>
      <c r="O1249" s="206"/>
      <c r="P1249" s="206"/>
      <c r="Q1249" s="206"/>
      <c r="R1249" s="206"/>
      <c r="S1249" s="206"/>
      <c r="T1249" s="206"/>
    </row>
    <row r="1250" spans="1:20">
      <c r="A1250" s="366">
        <v>1246</v>
      </c>
      <c r="B1250" s="366"/>
      <c r="C1250" s="105"/>
      <c r="D1250" s="366"/>
      <c r="E1250" s="277"/>
      <c r="F1250" s="105"/>
      <c r="G1250" s="105"/>
      <c r="H1250" s="366"/>
      <c r="I1250" s="206"/>
      <c r="J1250" s="206"/>
      <c r="K1250" s="206"/>
      <c r="L1250" s="206"/>
      <c r="M1250" s="206"/>
      <c r="N1250" s="206"/>
      <c r="O1250" s="206"/>
      <c r="P1250" s="206"/>
      <c r="Q1250" s="206"/>
      <c r="R1250" s="206"/>
      <c r="S1250" s="206"/>
      <c r="T1250" s="206"/>
    </row>
    <row r="1251" spans="1:20">
      <c r="A1251" s="366">
        <v>1247</v>
      </c>
      <c r="B1251" s="366"/>
      <c r="C1251" s="105"/>
      <c r="D1251" s="366"/>
      <c r="E1251" s="277"/>
      <c r="F1251" s="105"/>
      <c r="G1251" s="105"/>
      <c r="H1251" s="366"/>
      <c r="I1251" s="206"/>
      <c r="J1251" s="206"/>
      <c r="K1251" s="206"/>
      <c r="L1251" s="206"/>
      <c r="M1251" s="206"/>
      <c r="N1251" s="206"/>
      <c r="O1251" s="206"/>
      <c r="P1251" s="206"/>
      <c r="Q1251" s="206"/>
      <c r="R1251" s="206"/>
      <c r="S1251" s="206"/>
      <c r="T1251" s="206"/>
    </row>
    <row r="1252" spans="1:20">
      <c r="A1252" s="366">
        <v>1248</v>
      </c>
      <c r="B1252" s="366"/>
      <c r="C1252" s="105"/>
      <c r="D1252" s="366"/>
      <c r="E1252" s="277"/>
      <c r="F1252" s="105"/>
      <c r="G1252" s="105"/>
      <c r="H1252" s="366"/>
      <c r="I1252" s="206"/>
      <c r="J1252" s="206"/>
      <c r="K1252" s="206"/>
      <c r="L1252" s="206"/>
      <c r="M1252" s="206"/>
      <c r="N1252" s="206"/>
      <c r="O1252" s="206"/>
      <c r="P1252" s="206"/>
      <c r="Q1252" s="206"/>
      <c r="R1252" s="206"/>
      <c r="S1252" s="206"/>
      <c r="T1252" s="206"/>
    </row>
    <row r="1253" spans="1:20">
      <c r="A1253" s="366">
        <v>1249</v>
      </c>
      <c r="B1253" s="366"/>
      <c r="C1253" s="105"/>
      <c r="D1253" s="366"/>
      <c r="E1253" s="277"/>
      <c r="F1253" s="105"/>
      <c r="G1253" s="105"/>
      <c r="H1253" s="366"/>
      <c r="I1253" s="206"/>
      <c r="J1253" s="206"/>
      <c r="K1253" s="206"/>
      <c r="L1253" s="206"/>
      <c r="M1253" s="206"/>
      <c r="N1253" s="206"/>
      <c r="O1253" s="206"/>
      <c r="P1253" s="206"/>
      <c r="Q1253" s="206"/>
      <c r="R1253" s="206"/>
      <c r="S1253" s="206"/>
      <c r="T1253" s="206"/>
    </row>
    <row r="1254" spans="1:20">
      <c r="A1254" s="366">
        <v>1250</v>
      </c>
      <c r="B1254" s="366"/>
      <c r="C1254" s="105"/>
      <c r="D1254" s="366"/>
      <c r="E1254" s="277"/>
      <c r="F1254" s="105"/>
      <c r="G1254" s="366"/>
      <c r="H1254" s="366"/>
      <c r="I1254" s="206"/>
      <c r="J1254" s="206"/>
      <c r="K1254" s="206"/>
      <c r="L1254" s="206"/>
      <c r="M1254" s="206"/>
      <c r="N1254" s="206"/>
      <c r="O1254" s="206"/>
      <c r="P1254" s="206"/>
      <c r="Q1254" s="206"/>
      <c r="R1254" s="206"/>
      <c r="S1254" s="206"/>
      <c r="T1254" s="206"/>
    </row>
    <row r="1255" spans="1:20">
      <c r="A1255" s="366">
        <v>1251</v>
      </c>
      <c r="B1255" s="366"/>
      <c r="C1255" s="105"/>
      <c r="D1255" s="366"/>
      <c r="E1255" s="277"/>
      <c r="F1255" s="105"/>
      <c r="G1255" s="105"/>
      <c r="H1255" s="366"/>
      <c r="I1255" s="206"/>
      <c r="J1255" s="206"/>
      <c r="K1255" s="206"/>
      <c r="L1255" s="206"/>
      <c r="M1255" s="206"/>
      <c r="N1255" s="206"/>
      <c r="O1255" s="206"/>
      <c r="P1255" s="206"/>
      <c r="Q1255" s="206"/>
      <c r="R1255" s="206"/>
      <c r="S1255" s="206"/>
      <c r="T1255" s="206"/>
    </row>
    <row r="1256" spans="1:20">
      <c r="A1256" s="366">
        <v>1252</v>
      </c>
      <c r="B1256" s="366"/>
      <c r="C1256" s="105"/>
      <c r="D1256" s="366"/>
      <c r="E1256" s="277"/>
      <c r="F1256" s="105"/>
      <c r="G1256" s="105"/>
      <c r="H1256" s="366"/>
      <c r="I1256" s="206"/>
      <c r="J1256" s="206"/>
      <c r="K1256" s="206"/>
      <c r="L1256" s="206"/>
      <c r="M1256" s="206"/>
      <c r="N1256" s="206"/>
      <c r="O1256" s="206"/>
      <c r="P1256" s="206"/>
      <c r="Q1256" s="206"/>
      <c r="R1256" s="206"/>
      <c r="S1256" s="206"/>
      <c r="T1256" s="206"/>
    </row>
    <row r="1257" spans="1:20">
      <c r="A1257" s="366">
        <v>1253</v>
      </c>
      <c r="B1257" s="366"/>
      <c r="C1257" s="105"/>
      <c r="D1257" s="366"/>
      <c r="E1257" s="277"/>
      <c r="F1257" s="105"/>
      <c r="G1257" s="105"/>
      <c r="H1257" s="366"/>
      <c r="I1257" s="206"/>
      <c r="J1257" s="206"/>
      <c r="K1257" s="206"/>
      <c r="L1257" s="206"/>
      <c r="M1257" s="206"/>
      <c r="N1257" s="206"/>
      <c r="O1257" s="206"/>
      <c r="P1257" s="206"/>
      <c r="Q1257" s="206"/>
      <c r="R1257" s="206"/>
      <c r="S1257" s="206"/>
      <c r="T1257" s="206"/>
    </row>
    <row r="1258" spans="1:20">
      <c r="A1258" s="366">
        <v>1254</v>
      </c>
      <c r="B1258" s="366"/>
      <c r="C1258" s="105"/>
      <c r="D1258" s="366"/>
      <c r="E1258" s="277"/>
      <c r="F1258" s="105"/>
      <c r="G1258" s="105"/>
      <c r="H1258" s="366"/>
      <c r="I1258" s="206"/>
      <c r="J1258" s="206"/>
      <c r="K1258" s="206"/>
      <c r="L1258" s="206"/>
      <c r="M1258" s="206"/>
      <c r="N1258" s="206"/>
      <c r="O1258" s="206"/>
      <c r="P1258" s="206"/>
      <c r="Q1258" s="206"/>
      <c r="R1258" s="206"/>
      <c r="S1258" s="206"/>
      <c r="T1258" s="206"/>
    </row>
    <row r="1259" spans="1:20">
      <c r="A1259" s="366">
        <v>1255</v>
      </c>
      <c r="B1259" s="366"/>
      <c r="C1259" s="105"/>
      <c r="D1259" s="366"/>
      <c r="E1259" s="277"/>
      <c r="F1259" s="105"/>
      <c r="G1259" s="105"/>
      <c r="H1259" s="366"/>
      <c r="I1259" s="206"/>
      <c r="J1259" s="206"/>
      <c r="K1259" s="206"/>
      <c r="L1259" s="206"/>
      <c r="M1259" s="206"/>
      <c r="N1259" s="206"/>
      <c r="O1259" s="206"/>
      <c r="P1259" s="206"/>
      <c r="Q1259" s="206"/>
      <c r="R1259" s="206"/>
      <c r="S1259" s="206"/>
      <c r="T1259" s="206"/>
    </row>
    <row r="1260" spans="1:20">
      <c r="A1260" s="366">
        <v>1256</v>
      </c>
      <c r="B1260" s="366"/>
      <c r="C1260" s="105"/>
      <c r="D1260" s="366"/>
      <c r="E1260" s="277"/>
      <c r="F1260" s="105"/>
      <c r="G1260" s="105"/>
      <c r="H1260" s="366"/>
      <c r="I1260" s="206"/>
      <c r="J1260" s="206"/>
      <c r="K1260" s="206"/>
      <c r="L1260" s="206"/>
      <c r="M1260" s="206"/>
      <c r="N1260" s="206"/>
      <c r="O1260" s="206"/>
      <c r="P1260" s="206"/>
      <c r="Q1260" s="206"/>
      <c r="R1260" s="206"/>
      <c r="S1260" s="206"/>
      <c r="T1260" s="206"/>
    </row>
    <row r="1261" spans="1:20">
      <c r="A1261" s="366">
        <v>1257</v>
      </c>
      <c r="B1261" s="366"/>
      <c r="C1261" s="105"/>
      <c r="D1261" s="366"/>
      <c r="E1261" s="277"/>
      <c r="F1261" s="105"/>
      <c r="G1261" s="105"/>
      <c r="H1261" s="366"/>
      <c r="I1261" s="206"/>
      <c r="J1261" s="206"/>
      <c r="K1261" s="206"/>
      <c r="L1261" s="206"/>
      <c r="M1261" s="206"/>
      <c r="N1261" s="206"/>
      <c r="O1261" s="206"/>
      <c r="P1261" s="206"/>
      <c r="Q1261" s="206"/>
      <c r="R1261" s="206"/>
      <c r="S1261" s="206"/>
      <c r="T1261" s="206"/>
    </row>
    <row r="1262" spans="1:20">
      <c r="A1262" s="366">
        <v>1258</v>
      </c>
      <c r="B1262" s="366"/>
      <c r="C1262" s="105"/>
      <c r="D1262" s="366"/>
      <c r="E1262" s="277"/>
      <c r="F1262" s="105"/>
      <c r="G1262" s="105"/>
      <c r="H1262" s="366"/>
      <c r="I1262" s="206"/>
      <c r="J1262" s="206"/>
      <c r="K1262" s="206"/>
      <c r="L1262" s="206"/>
      <c r="M1262" s="206"/>
      <c r="N1262" s="206"/>
      <c r="O1262" s="206"/>
      <c r="P1262" s="206"/>
      <c r="Q1262" s="206"/>
      <c r="R1262" s="206"/>
      <c r="S1262" s="206"/>
      <c r="T1262" s="206"/>
    </row>
    <row r="1263" spans="1:20">
      <c r="A1263" s="366">
        <v>1259</v>
      </c>
      <c r="B1263" s="366"/>
      <c r="C1263" s="105"/>
      <c r="D1263" s="366"/>
      <c r="E1263" s="277"/>
      <c r="F1263" s="105"/>
      <c r="G1263" s="105"/>
      <c r="H1263" s="366"/>
      <c r="I1263" s="206"/>
      <c r="J1263" s="206"/>
      <c r="K1263" s="206"/>
      <c r="L1263" s="206"/>
      <c r="M1263" s="206"/>
      <c r="N1263" s="206"/>
      <c r="O1263" s="206"/>
      <c r="P1263" s="206"/>
      <c r="Q1263" s="206"/>
      <c r="R1263" s="206"/>
      <c r="S1263" s="206"/>
      <c r="T1263" s="206"/>
    </row>
    <row r="1264" spans="1:20">
      <c r="A1264" s="366">
        <v>1260</v>
      </c>
      <c r="B1264" s="366"/>
      <c r="C1264" s="105"/>
      <c r="D1264" s="366"/>
      <c r="E1264" s="277"/>
      <c r="F1264" s="105"/>
      <c r="G1264" s="105"/>
      <c r="H1264" s="366"/>
      <c r="I1264" s="206"/>
      <c r="J1264" s="206"/>
      <c r="K1264" s="206"/>
      <c r="L1264" s="206"/>
      <c r="M1264" s="206"/>
      <c r="N1264" s="206"/>
      <c r="O1264" s="206"/>
      <c r="P1264" s="206"/>
      <c r="Q1264" s="206"/>
      <c r="R1264" s="206"/>
      <c r="S1264" s="206"/>
      <c r="T1264" s="206"/>
    </row>
    <row r="1265" spans="1:20">
      <c r="A1265" s="366">
        <v>1261</v>
      </c>
      <c r="B1265" s="366"/>
      <c r="C1265" s="105"/>
      <c r="D1265" s="366"/>
      <c r="E1265" s="277"/>
      <c r="F1265" s="105"/>
      <c r="G1265" s="105"/>
      <c r="H1265" s="366"/>
      <c r="I1265" s="206"/>
      <c r="J1265" s="206"/>
      <c r="K1265" s="206"/>
      <c r="L1265" s="206"/>
      <c r="M1265" s="206"/>
      <c r="N1265" s="206"/>
      <c r="O1265" s="206"/>
      <c r="P1265" s="206"/>
      <c r="Q1265" s="206"/>
      <c r="R1265" s="206"/>
      <c r="S1265" s="206"/>
      <c r="T1265" s="206"/>
    </row>
    <row r="1266" spans="1:20">
      <c r="A1266" s="366">
        <v>1262</v>
      </c>
      <c r="B1266" s="366"/>
      <c r="C1266" s="105"/>
      <c r="D1266" s="366"/>
      <c r="E1266" s="277"/>
      <c r="F1266" s="105"/>
      <c r="G1266" s="105"/>
      <c r="H1266" s="366"/>
      <c r="I1266" s="206"/>
      <c r="J1266" s="206"/>
      <c r="K1266" s="206"/>
      <c r="L1266" s="206"/>
      <c r="M1266" s="206"/>
      <c r="N1266" s="206"/>
      <c r="O1266" s="206"/>
      <c r="P1266" s="206"/>
      <c r="Q1266" s="206"/>
      <c r="R1266" s="206"/>
      <c r="S1266" s="206"/>
      <c r="T1266" s="206"/>
    </row>
    <row r="1267" spans="1:20">
      <c r="A1267" s="366">
        <v>1263</v>
      </c>
      <c r="B1267" s="366"/>
      <c r="C1267" s="105"/>
      <c r="D1267" s="366"/>
      <c r="E1267" s="277"/>
      <c r="F1267" s="105"/>
      <c r="G1267" s="105"/>
      <c r="H1267" s="366"/>
      <c r="I1267" s="206"/>
      <c r="J1267" s="206"/>
      <c r="K1267" s="206"/>
      <c r="L1267" s="206"/>
      <c r="M1267" s="206"/>
      <c r="N1267" s="206"/>
      <c r="O1267" s="206"/>
      <c r="P1267" s="206"/>
      <c r="Q1267" s="206"/>
      <c r="R1267" s="206"/>
      <c r="S1267" s="206"/>
      <c r="T1267" s="206"/>
    </row>
    <row r="1268" spans="1:20">
      <c r="A1268" s="366">
        <v>1264</v>
      </c>
      <c r="B1268" s="366"/>
      <c r="C1268" s="105"/>
      <c r="D1268" s="366"/>
      <c r="E1268" s="277"/>
      <c r="F1268" s="105"/>
      <c r="G1268" s="105"/>
      <c r="H1268" s="366"/>
      <c r="I1268" s="206"/>
      <c r="J1268" s="206"/>
      <c r="K1268" s="206"/>
      <c r="L1268" s="206"/>
      <c r="M1268" s="206"/>
      <c r="N1268" s="206"/>
      <c r="O1268" s="206"/>
      <c r="P1268" s="206"/>
      <c r="Q1268" s="206"/>
      <c r="R1268" s="206"/>
      <c r="S1268" s="206"/>
      <c r="T1268" s="206"/>
    </row>
    <row r="1269" spans="1:20">
      <c r="A1269" s="366">
        <v>1265</v>
      </c>
      <c r="B1269" s="366"/>
      <c r="C1269" s="105"/>
      <c r="D1269" s="366"/>
      <c r="E1269" s="277"/>
      <c r="F1269" s="105"/>
      <c r="G1269" s="105"/>
      <c r="H1269" s="366"/>
      <c r="I1269" s="206"/>
      <c r="J1269" s="206"/>
      <c r="K1269" s="206"/>
      <c r="L1269" s="206"/>
      <c r="M1269" s="206"/>
      <c r="N1269" s="206"/>
      <c r="O1269" s="206"/>
      <c r="P1269" s="206"/>
      <c r="Q1269" s="206"/>
      <c r="R1269" s="206"/>
      <c r="S1269" s="206"/>
      <c r="T1269" s="206"/>
    </row>
    <row r="1270" spans="1:20">
      <c r="A1270" s="366">
        <v>1266</v>
      </c>
      <c r="B1270" s="366"/>
      <c r="C1270" s="105"/>
      <c r="D1270" s="366"/>
      <c r="E1270" s="277"/>
      <c r="F1270" s="105"/>
      <c r="G1270" s="105"/>
      <c r="H1270" s="366"/>
      <c r="I1270" s="206"/>
      <c r="J1270" s="206"/>
      <c r="K1270" s="206"/>
      <c r="L1270" s="206"/>
      <c r="M1270" s="206"/>
      <c r="N1270" s="206"/>
      <c r="O1270" s="206"/>
      <c r="P1270" s="206"/>
      <c r="Q1270" s="206"/>
      <c r="R1270" s="206"/>
      <c r="S1270" s="206"/>
      <c r="T1270" s="206"/>
    </row>
    <row r="1271" spans="1:20">
      <c r="A1271" s="366">
        <v>1267</v>
      </c>
      <c r="B1271" s="366"/>
      <c r="C1271" s="105"/>
      <c r="D1271" s="366"/>
      <c r="E1271" s="277"/>
      <c r="F1271" s="105"/>
      <c r="G1271" s="105"/>
      <c r="H1271" s="366"/>
      <c r="I1271" s="206"/>
      <c r="J1271" s="206"/>
      <c r="K1271" s="206"/>
      <c r="L1271" s="206"/>
      <c r="M1271" s="206"/>
      <c r="N1271" s="206"/>
      <c r="O1271" s="206"/>
      <c r="P1271" s="206"/>
      <c r="Q1271" s="206"/>
      <c r="R1271" s="206"/>
      <c r="S1271" s="206"/>
      <c r="T1271" s="206"/>
    </row>
    <row r="1272" spans="1:20">
      <c r="A1272" s="366">
        <v>1268</v>
      </c>
      <c r="B1272" s="366"/>
      <c r="C1272" s="105"/>
      <c r="D1272" s="366"/>
      <c r="E1272" s="277"/>
      <c r="F1272" s="105"/>
      <c r="G1272" s="105"/>
      <c r="H1272" s="366"/>
      <c r="I1272" s="206"/>
      <c r="J1272" s="206"/>
      <c r="K1272" s="206"/>
      <c r="L1272" s="206"/>
      <c r="M1272" s="206"/>
      <c r="N1272" s="206"/>
      <c r="O1272" s="206"/>
      <c r="P1272" s="206"/>
      <c r="Q1272" s="206"/>
      <c r="R1272" s="206"/>
      <c r="S1272" s="206"/>
      <c r="T1272" s="206"/>
    </row>
    <row r="1273" spans="1:20">
      <c r="A1273" s="366">
        <v>1269</v>
      </c>
      <c r="B1273" s="366"/>
      <c r="C1273" s="105"/>
      <c r="D1273" s="366"/>
      <c r="E1273" s="277"/>
      <c r="F1273" s="105"/>
      <c r="G1273" s="105"/>
      <c r="H1273" s="366"/>
      <c r="I1273" s="206"/>
      <c r="J1273" s="206"/>
      <c r="K1273" s="206"/>
      <c r="L1273" s="206"/>
      <c r="M1273" s="206"/>
      <c r="N1273" s="206"/>
      <c r="O1273" s="206"/>
      <c r="P1273" s="206"/>
      <c r="Q1273" s="206"/>
      <c r="R1273" s="206"/>
      <c r="S1273" s="206"/>
      <c r="T1273" s="206"/>
    </row>
    <row r="1274" spans="1:20">
      <c r="A1274" s="366">
        <v>1270</v>
      </c>
      <c r="B1274" s="366"/>
      <c r="C1274" s="105"/>
      <c r="D1274" s="366"/>
      <c r="E1274" s="277"/>
      <c r="F1274" s="105"/>
      <c r="G1274" s="105"/>
      <c r="H1274" s="366"/>
      <c r="I1274" s="206"/>
      <c r="J1274" s="206"/>
      <c r="K1274" s="206"/>
      <c r="L1274" s="206"/>
      <c r="M1274" s="206"/>
      <c r="N1274" s="206"/>
      <c r="O1274" s="206"/>
      <c r="P1274" s="206"/>
      <c r="Q1274" s="206"/>
      <c r="R1274" s="206"/>
      <c r="S1274" s="206"/>
      <c r="T1274" s="206"/>
    </row>
    <row r="1275" spans="1:20">
      <c r="A1275" s="366">
        <v>1271</v>
      </c>
      <c r="B1275" s="366"/>
      <c r="C1275" s="105"/>
      <c r="D1275" s="366"/>
      <c r="E1275" s="277"/>
      <c r="F1275" s="105"/>
      <c r="G1275" s="105"/>
      <c r="H1275" s="366"/>
      <c r="I1275" s="206"/>
      <c r="J1275" s="206"/>
      <c r="K1275" s="206"/>
      <c r="L1275" s="206"/>
      <c r="M1275" s="206"/>
      <c r="N1275" s="206"/>
      <c r="O1275" s="206"/>
      <c r="P1275" s="206"/>
      <c r="Q1275" s="206"/>
      <c r="R1275" s="206"/>
      <c r="S1275" s="206"/>
      <c r="T1275" s="206"/>
    </row>
    <row r="1276" spans="1:20">
      <c r="A1276" s="366">
        <v>1272</v>
      </c>
      <c r="B1276" s="366"/>
      <c r="C1276" s="105"/>
      <c r="D1276" s="366"/>
      <c r="E1276" s="277"/>
      <c r="F1276" s="105"/>
      <c r="G1276" s="105"/>
      <c r="H1276" s="366"/>
      <c r="I1276" s="206"/>
      <c r="J1276" s="206"/>
      <c r="K1276" s="206"/>
      <c r="L1276" s="206"/>
      <c r="M1276" s="206"/>
      <c r="N1276" s="206"/>
      <c r="O1276" s="206"/>
      <c r="P1276" s="206"/>
      <c r="Q1276" s="206"/>
      <c r="R1276" s="206"/>
      <c r="S1276" s="206"/>
      <c r="T1276" s="206"/>
    </row>
    <row r="1277" spans="1:20">
      <c r="A1277" s="366">
        <v>1273</v>
      </c>
      <c r="B1277" s="366"/>
      <c r="C1277" s="105"/>
      <c r="D1277" s="366"/>
      <c r="E1277" s="277"/>
      <c r="F1277" s="105"/>
      <c r="G1277" s="105"/>
      <c r="H1277" s="366"/>
      <c r="I1277" s="206"/>
      <c r="J1277" s="206"/>
      <c r="K1277" s="206"/>
      <c r="L1277" s="206"/>
      <c r="M1277" s="206"/>
      <c r="N1277" s="206"/>
      <c r="O1277" s="206"/>
      <c r="P1277" s="206"/>
      <c r="Q1277" s="206"/>
      <c r="R1277" s="206"/>
      <c r="S1277" s="206"/>
      <c r="T1277" s="206"/>
    </row>
    <row r="1278" spans="1:20">
      <c r="A1278" s="366">
        <v>1274</v>
      </c>
      <c r="B1278" s="366"/>
      <c r="C1278" s="105"/>
      <c r="D1278" s="366"/>
      <c r="E1278" s="277"/>
      <c r="F1278" s="105"/>
      <c r="G1278" s="105"/>
      <c r="H1278" s="366"/>
      <c r="I1278" s="206"/>
      <c r="J1278" s="206"/>
      <c r="K1278" s="206"/>
      <c r="L1278" s="206"/>
      <c r="M1278" s="206"/>
      <c r="N1278" s="206"/>
      <c r="O1278" s="206"/>
      <c r="P1278" s="206"/>
      <c r="Q1278" s="206"/>
      <c r="R1278" s="206"/>
      <c r="S1278" s="206"/>
      <c r="T1278" s="206"/>
    </row>
    <row r="1279" spans="1:20">
      <c r="A1279" s="366">
        <v>1275</v>
      </c>
      <c r="B1279" s="366"/>
      <c r="C1279" s="105"/>
      <c r="D1279" s="366"/>
      <c r="E1279" s="277"/>
      <c r="F1279" s="105"/>
      <c r="G1279" s="105"/>
      <c r="H1279" s="366"/>
      <c r="I1279" s="206"/>
      <c r="J1279" s="206"/>
      <c r="K1279" s="206"/>
      <c r="L1279" s="206"/>
      <c r="M1279" s="206"/>
      <c r="N1279" s="206"/>
      <c r="O1279" s="206"/>
      <c r="P1279" s="206"/>
      <c r="Q1279" s="206"/>
      <c r="R1279" s="206"/>
      <c r="S1279" s="206"/>
      <c r="T1279" s="206"/>
    </row>
    <row r="1280" spans="1:20">
      <c r="A1280" s="366">
        <v>1276</v>
      </c>
      <c r="B1280" s="366"/>
      <c r="C1280" s="105"/>
      <c r="D1280" s="366"/>
      <c r="E1280" s="277"/>
      <c r="F1280" s="105"/>
      <c r="G1280" s="105"/>
      <c r="H1280" s="366"/>
      <c r="I1280" s="206"/>
      <c r="J1280" s="206"/>
      <c r="K1280" s="206"/>
      <c r="L1280" s="206"/>
      <c r="M1280" s="206"/>
      <c r="N1280" s="206"/>
      <c r="O1280" s="206"/>
      <c r="P1280" s="206"/>
      <c r="Q1280" s="206"/>
      <c r="R1280" s="206"/>
      <c r="S1280" s="206"/>
      <c r="T1280" s="206"/>
    </row>
    <row r="1281" spans="1:20">
      <c r="A1281" s="366">
        <v>1277</v>
      </c>
      <c r="B1281" s="366"/>
      <c r="C1281" s="105"/>
      <c r="D1281" s="366"/>
      <c r="E1281" s="277"/>
      <c r="F1281" s="105"/>
      <c r="G1281" s="105"/>
      <c r="H1281" s="366"/>
      <c r="I1281" s="206"/>
      <c r="J1281" s="206"/>
      <c r="K1281" s="206"/>
      <c r="L1281" s="206"/>
      <c r="M1281" s="206"/>
      <c r="N1281" s="206"/>
      <c r="O1281" s="206"/>
      <c r="P1281" s="206"/>
      <c r="Q1281" s="206"/>
      <c r="R1281" s="206"/>
      <c r="S1281" s="206"/>
      <c r="T1281" s="206"/>
    </row>
    <row r="1282" spans="1:20">
      <c r="A1282" s="366">
        <v>1278</v>
      </c>
      <c r="B1282" s="366"/>
      <c r="C1282" s="105"/>
      <c r="D1282" s="366"/>
      <c r="E1282" s="277"/>
      <c r="F1282" s="105"/>
      <c r="G1282" s="105"/>
      <c r="H1282" s="366"/>
      <c r="I1282" s="206"/>
      <c r="J1282" s="206"/>
      <c r="K1282" s="206"/>
      <c r="L1282" s="206"/>
      <c r="M1282" s="206"/>
      <c r="N1282" s="206"/>
      <c r="O1282" s="206"/>
      <c r="P1282" s="206"/>
      <c r="Q1282" s="206"/>
      <c r="R1282" s="206"/>
      <c r="S1282" s="206"/>
      <c r="T1282" s="206"/>
    </row>
    <row r="1283" spans="1:20">
      <c r="A1283" s="366">
        <v>1279</v>
      </c>
      <c r="B1283" s="366"/>
      <c r="C1283" s="105"/>
      <c r="D1283" s="366"/>
      <c r="E1283" s="277"/>
      <c r="F1283" s="105"/>
      <c r="G1283" s="105"/>
      <c r="H1283" s="366"/>
      <c r="I1283" s="206"/>
      <c r="J1283" s="206"/>
      <c r="K1283" s="206"/>
      <c r="L1283" s="206"/>
      <c r="M1283" s="206"/>
      <c r="N1283" s="206"/>
      <c r="O1283" s="206"/>
      <c r="P1283" s="206"/>
      <c r="Q1283" s="206"/>
      <c r="R1283" s="206"/>
      <c r="S1283" s="206"/>
      <c r="T1283" s="206"/>
    </row>
    <row r="1284" spans="1:20">
      <c r="A1284" s="366">
        <v>1280</v>
      </c>
      <c r="B1284" s="366"/>
      <c r="C1284" s="105"/>
      <c r="D1284" s="366"/>
      <c r="E1284" s="277"/>
      <c r="F1284" s="105"/>
      <c r="G1284" s="105"/>
      <c r="H1284" s="366"/>
      <c r="I1284" s="206"/>
      <c r="J1284" s="206"/>
      <c r="K1284" s="206"/>
      <c r="L1284" s="206"/>
      <c r="M1284" s="206"/>
      <c r="N1284" s="206"/>
      <c r="O1284" s="206"/>
      <c r="P1284" s="206"/>
      <c r="Q1284" s="206"/>
      <c r="R1284" s="206"/>
      <c r="S1284" s="206"/>
      <c r="T1284" s="206"/>
    </row>
    <row r="1285" spans="1:20">
      <c r="A1285" s="366">
        <v>1281</v>
      </c>
      <c r="B1285" s="366"/>
      <c r="C1285" s="105"/>
      <c r="D1285" s="366"/>
      <c r="E1285" s="277"/>
      <c r="F1285" s="105"/>
      <c r="G1285" s="105"/>
      <c r="H1285" s="366"/>
      <c r="I1285" s="206"/>
      <c r="J1285" s="206"/>
      <c r="K1285" s="206"/>
      <c r="L1285" s="206"/>
      <c r="M1285" s="206"/>
      <c r="N1285" s="206"/>
      <c r="O1285" s="206"/>
      <c r="P1285" s="206"/>
      <c r="Q1285" s="206"/>
      <c r="R1285" s="206"/>
      <c r="S1285" s="206"/>
      <c r="T1285" s="206"/>
    </row>
    <row r="1286" spans="1:20">
      <c r="A1286" s="366">
        <v>1282</v>
      </c>
      <c r="B1286" s="366"/>
      <c r="C1286" s="105"/>
      <c r="D1286" s="366"/>
      <c r="E1286" s="277"/>
      <c r="F1286" s="105"/>
      <c r="G1286" s="105"/>
      <c r="H1286" s="366"/>
      <c r="I1286" s="206"/>
      <c r="J1286" s="206"/>
      <c r="K1286" s="206"/>
      <c r="L1286" s="206"/>
      <c r="M1286" s="206"/>
      <c r="N1286" s="206"/>
      <c r="O1286" s="206"/>
      <c r="P1286" s="206"/>
      <c r="Q1286" s="206"/>
      <c r="R1286" s="206"/>
      <c r="S1286" s="206"/>
      <c r="T1286" s="206"/>
    </row>
    <row r="1287" spans="1:20">
      <c r="A1287" s="366">
        <v>1283</v>
      </c>
      <c r="B1287" s="366"/>
      <c r="C1287" s="105"/>
      <c r="D1287" s="366"/>
      <c r="E1287" s="277"/>
      <c r="F1287" s="366"/>
      <c r="G1287" s="105"/>
      <c r="H1287" s="366"/>
      <c r="I1287" s="206"/>
      <c r="J1287" s="206"/>
      <c r="K1287" s="206"/>
      <c r="L1287" s="206"/>
      <c r="M1287" s="206"/>
      <c r="N1287" s="206"/>
      <c r="O1287" s="206"/>
      <c r="P1287" s="206"/>
      <c r="Q1287" s="206"/>
      <c r="R1287" s="206"/>
      <c r="S1287" s="206"/>
      <c r="T1287" s="206"/>
    </row>
    <row r="1288" spans="1:20">
      <c r="A1288" s="366">
        <v>1284</v>
      </c>
      <c r="B1288" s="366"/>
      <c r="C1288" s="105"/>
      <c r="D1288" s="366"/>
      <c r="E1288" s="277"/>
      <c r="F1288" s="105"/>
      <c r="G1288" s="105"/>
      <c r="H1288" s="366"/>
      <c r="I1288" s="206"/>
      <c r="J1288" s="206"/>
      <c r="K1288" s="206"/>
      <c r="L1288" s="206"/>
      <c r="M1288" s="206"/>
      <c r="N1288" s="206"/>
      <c r="O1288" s="206"/>
      <c r="P1288" s="206"/>
      <c r="Q1288" s="206"/>
      <c r="R1288" s="206"/>
      <c r="S1288" s="206"/>
      <c r="T1288" s="206"/>
    </row>
    <row r="1289" spans="1:20">
      <c r="A1289" s="366">
        <v>1285</v>
      </c>
      <c r="B1289" s="366"/>
      <c r="C1289" s="105"/>
      <c r="D1289" s="366"/>
      <c r="E1289" s="277"/>
      <c r="F1289" s="105"/>
      <c r="G1289" s="105"/>
      <c r="H1289" s="366"/>
      <c r="I1289" s="206"/>
      <c r="J1289" s="206"/>
      <c r="K1289" s="206"/>
      <c r="L1289" s="206"/>
      <c r="M1289" s="206"/>
      <c r="N1289" s="206"/>
      <c r="O1289" s="206"/>
      <c r="P1289" s="206"/>
      <c r="Q1289" s="206"/>
      <c r="R1289" s="206"/>
      <c r="S1289" s="206"/>
      <c r="T1289" s="206"/>
    </row>
    <row r="1290" spans="1:20">
      <c r="A1290" s="366">
        <v>1286</v>
      </c>
      <c r="B1290" s="366"/>
      <c r="C1290" s="105"/>
      <c r="D1290" s="366"/>
      <c r="E1290" s="277"/>
      <c r="F1290" s="105"/>
      <c r="G1290" s="105"/>
      <c r="H1290" s="366"/>
      <c r="I1290" s="206"/>
      <c r="J1290" s="206"/>
      <c r="K1290" s="206"/>
      <c r="L1290" s="206"/>
      <c r="M1290" s="206"/>
      <c r="N1290" s="206"/>
      <c r="O1290" s="206"/>
      <c r="P1290" s="206"/>
      <c r="Q1290" s="206"/>
      <c r="R1290" s="206"/>
      <c r="S1290" s="206"/>
      <c r="T1290" s="206"/>
    </row>
    <row r="1291" spans="1:20">
      <c r="A1291" s="366">
        <v>1287</v>
      </c>
      <c r="B1291" s="366"/>
      <c r="C1291" s="105"/>
      <c r="D1291" s="366"/>
      <c r="E1291" s="277"/>
      <c r="F1291" s="105"/>
      <c r="G1291" s="105"/>
      <c r="H1291" s="366"/>
      <c r="I1291" s="206"/>
      <c r="J1291" s="206"/>
      <c r="K1291" s="206"/>
      <c r="L1291" s="206"/>
      <c r="M1291" s="206"/>
      <c r="N1291" s="206"/>
      <c r="O1291" s="206"/>
      <c r="P1291" s="206"/>
      <c r="Q1291" s="206"/>
      <c r="R1291" s="206"/>
      <c r="S1291" s="206"/>
      <c r="T1291" s="206"/>
    </row>
    <row r="1292" spans="1:20">
      <c r="A1292" s="366">
        <v>1288</v>
      </c>
      <c r="B1292" s="366"/>
      <c r="C1292" s="105"/>
      <c r="D1292" s="366"/>
      <c r="E1292" s="277"/>
      <c r="F1292" s="105"/>
      <c r="G1292" s="105"/>
      <c r="H1292" s="366"/>
      <c r="I1292" s="206"/>
      <c r="J1292" s="206"/>
      <c r="K1292" s="206"/>
      <c r="L1292" s="206"/>
      <c r="M1292" s="206"/>
      <c r="N1292" s="206"/>
      <c r="O1292" s="206"/>
      <c r="P1292" s="206"/>
      <c r="Q1292" s="206"/>
      <c r="R1292" s="206"/>
      <c r="S1292" s="206"/>
      <c r="T1292" s="206"/>
    </row>
    <row r="1293" spans="1:20">
      <c r="A1293" s="366">
        <v>1289</v>
      </c>
      <c r="B1293" s="366"/>
      <c r="C1293" s="105"/>
      <c r="D1293" s="366"/>
      <c r="E1293" s="277"/>
      <c r="F1293" s="105"/>
      <c r="G1293" s="105"/>
      <c r="H1293" s="366"/>
      <c r="I1293" s="206"/>
      <c r="J1293" s="206"/>
      <c r="K1293" s="206"/>
      <c r="L1293" s="206"/>
      <c r="M1293" s="206"/>
      <c r="N1293" s="206"/>
      <c r="O1293" s="206"/>
      <c r="P1293" s="206"/>
      <c r="Q1293" s="206"/>
      <c r="R1293" s="206"/>
      <c r="S1293" s="206"/>
      <c r="T1293" s="206"/>
    </row>
    <row r="1294" spans="1:20">
      <c r="A1294" s="366">
        <v>1290</v>
      </c>
      <c r="B1294" s="366"/>
      <c r="C1294" s="105"/>
      <c r="D1294" s="366"/>
      <c r="E1294" s="277"/>
      <c r="F1294" s="105"/>
      <c r="G1294" s="105"/>
      <c r="H1294" s="366"/>
      <c r="I1294" s="206"/>
      <c r="J1294" s="206"/>
      <c r="K1294" s="206"/>
      <c r="L1294" s="206"/>
      <c r="M1294" s="206"/>
      <c r="N1294" s="206"/>
      <c r="O1294" s="206"/>
      <c r="P1294" s="206"/>
      <c r="Q1294" s="206"/>
      <c r="R1294" s="206"/>
      <c r="S1294" s="206"/>
      <c r="T1294" s="206"/>
    </row>
    <row r="1295" spans="1:20">
      <c r="A1295" s="366">
        <v>1291</v>
      </c>
      <c r="B1295" s="366"/>
      <c r="C1295" s="105"/>
      <c r="D1295" s="366"/>
      <c r="E1295" s="277"/>
      <c r="F1295" s="105"/>
      <c r="G1295" s="105"/>
      <c r="H1295" s="366"/>
      <c r="I1295" s="206"/>
      <c r="J1295" s="206"/>
      <c r="K1295" s="206"/>
      <c r="L1295" s="206"/>
      <c r="M1295" s="206"/>
      <c r="N1295" s="206"/>
      <c r="O1295" s="206"/>
      <c r="P1295" s="206"/>
      <c r="Q1295" s="206"/>
      <c r="R1295" s="206"/>
      <c r="S1295" s="206"/>
      <c r="T1295" s="206"/>
    </row>
    <row r="1296" spans="1:20">
      <c r="A1296" s="366">
        <v>1292</v>
      </c>
      <c r="B1296" s="366"/>
      <c r="C1296" s="105"/>
      <c r="D1296" s="366"/>
      <c r="E1296" s="277"/>
      <c r="F1296" s="105"/>
      <c r="G1296" s="105"/>
      <c r="H1296" s="366"/>
      <c r="I1296" s="206"/>
      <c r="J1296" s="206"/>
      <c r="K1296" s="206"/>
      <c r="L1296" s="206"/>
      <c r="M1296" s="206"/>
      <c r="N1296" s="206"/>
      <c r="O1296" s="206"/>
      <c r="P1296" s="206"/>
      <c r="Q1296" s="206"/>
      <c r="R1296" s="206"/>
      <c r="S1296" s="206"/>
      <c r="T1296" s="206"/>
    </row>
    <row r="1297" spans="1:20">
      <c r="A1297" s="366">
        <v>1293</v>
      </c>
      <c r="B1297" s="366"/>
      <c r="C1297" s="105"/>
      <c r="D1297" s="366"/>
      <c r="E1297" s="277"/>
      <c r="F1297" s="105"/>
      <c r="G1297" s="105"/>
      <c r="H1297" s="366"/>
      <c r="I1297" s="206"/>
      <c r="J1297" s="206"/>
      <c r="K1297" s="206"/>
      <c r="L1297" s="206"/>
      <c r="M1297" s="206"/>
      <c r="N1297" s="206"/>
      <c r="O1297" s="206"/>
      <c r="P1297" s="206"/>
      <c r="Q1297" s="206"/>
      <c r="R1297" s="206"/>
      <c r="S1297" s="206"/>
      <c r="T1297" s="206"/>
    </row>
    <row r="1298" spans="1:20">
      <c r="A1298" s="366">
        <v>1294</v>
      </c>
      <c r="B1298" s="366"/>
      <c r="C1298" s="105"/>
      <c r="D1298" s="366"/>
      <c r="E1298" s="277"/>
      <c r="F1298" s="105"/>
      <c r="G1298" s="105"/>
      <c r="H1298" s="366"/>
      <c r="I1298" s="206"/>
      <c r="J1298" s="206"/>
      <c r="K1298" s="206"/>
      <c r="L1298" s="206"/>
      <c r="M1298" s="206"/>
      <c r="N1298" s="206"/>
      <c r="O1298" s="206"/>
      <c r="P1298" s="206"/>
      <c r="Q1298" s="206"/>
      <c r="R1298" s="206"/>
      <c r="S1298" s="206"/>
      <c r="T1298" s="206"/>
    </row>
    <row r="1299" spans="1:20">
      <c r="A1299" s="366">
        <v>1295</v>
      </c>
      <c r="B1299" s="366"/>
      <c r="C1299" s="105"/>
      <c r="D1299" s="366"/>
      <c r="E1299" s="277"/>
      <c r="F1299" s="105"/>
      <c r="G1299" s="105"/>
      <c r="H1299" s="366"/>
      <c r="I1299" s="206"/>
      <c r="J1299" s="206"/>
      <c r="K1299" s="206"/>
      <c r="L1299" s="206"/>
      <c r="M1299" s="206"/>
      <c r="N1299" s="206"/>
      <c r="O1299" s="206"/>
      <c r="P1299" s="206"/>
      <c r="Q1299" s="206"/>
      <c r="R1299" s="206"/>
      <c r="S1299" s="206"/>
      <c r="T1299" s="206"/>
    </row>
    <row r="1300" spans="1:20">
      <c r="A1300" s="366">
        <v>1296</v>
      </c>
      <c r="B1300" s="366"/>
      <c r="C1300" s="105"/>
      <c r="D1300" s="366"/>
      <c r="E1300" s="277"/>
      <c r="F1300" s="105"/>
      <c r="G1300" s="105"/>
      <c r="H1300" s="366"/>
      <c r="I1300" s="206"/>
      <c r="J1300" s="206"/>
      <c r="K1300" s="206"/>
      <c r="L1300" s="206"/>
      <c r="M1300" s="206"/>
      <c r="N1300" s="206"/>
      <c r="O1300" s="206"/>
      <c r="P1300" s="206"/>
      <c r="Q1300" s="206"/>
      <c r="R1300" s="206"/>
      <c r="S1300" s="206"/>
      <c r="T1300" s="206"/>
    </row>
    <row r="1301" spans="1:20">
      <c r="A1301" s="366">
        <v>1297</v>
      </c>
      <c r="B1301" s="366"/>
      <c r="C1301" s="105"/>
      <c r="D1301" s="366"/>
      <c r="E1301" s="277"/>
      <c r="F1301" s="105"/>
      <c r="G1301" s="105"/>
      <c r="H1301" s="366"/>
      <c r="I1301" s="206"/>
      <c r="J1301" s="206"/>
      <c r="K1301" s="206"/>
      <c r="L1301" s="206"/>
      <c r="M1301" s="206"/>
      <c r="N1301" s="206"/>
      <c r="O1301" s="206"/>
      <c r="P1301" s="206"/>
      <c r="Q1301" s="206"/>
      <c r="R1301" s="206"/>
      <c r="S1301" s="206"/>
      <c r="T1301" s="206"/>
    </row>
    <row r="1302" spans="1:20">
      <c r="A1302" s="366">
        <v>1298</v>
      </c>
      <c r="B1302" s="366"/>
      <c r="C1302" s="105"/>
      <c r="D1302" s="366"/>
      <c r="E1302" s="277"/>
      <c r="F1302" s="105"/>
      <c r="G1302" s="105"/>
      <c r="H1302" s="366"/>
      <c r="I1302" s="206"/>
      <c r="J1302" s="206"/>
      <c r="K1302" s="206"/>
      <c r="L1302" s="206"/>
      <c r="M1302" s="206"/>
      <c r="N1302" s="206"/>
      <c r="O1302" s="206"/>
      <c r="P1302" s="206"/>
      <c r="Q1302" s="206"/>
      <c r="R1302" s="206"/>
      <c r="S1302" s="206"/>
      <c r="T1302" s="206"/>
    </row>
    <row r="1303" spans="1:20">
      <c r="A1303" s="366">
        <v>1299</v>
      </c>
      <c r="B1303" s="366"/>
      <c r="C1303" s="105"/>
      <c r="D1303" s="366"/>
      <c r="E1303" s="277"/>
      <c r="F1303" s="105"/>
      <c r="G1303" s="105"/>
      <c r="H1303" s="366"/>
      <c r="I1303" s="206"/>
      <c r="J1303" s="206"/>
      <c r="K1303" s="206"/>
      <c r="L1303" s="206"/>
      <c r="M1303" s="206"/>
      <c r="N1303" s="206"/>
      <c r="O1303" s="206"/>
      <c r="P1303" s="206"/>
      <c r="Q1303" s="206"/>
      <c r="R1303" s="206"/>
      <c r="S1303" s="206"/>
      <c r="T1303" s="206"/>
    </row>
    <row r="1304" spans="1:20">
      <c r="A1304" s="366">
        <v>1300</v>
      </c>
      <c r="B1304" s="366"/>
      <c r="C1304" s="105"/>
      <c r="D1304" s="366"/>
      <c r="E1304" s="277"/>
      <c r="F1304" s="105"/>
      <c r="G1304" s="105"/>
      <c r="H1304" s="366"/>
      <c r="I1304" s="206"/>
      <c r="J1304" s="206"/>
      <c r="K1304" s="206"/>
      <c r="L1304" s="206"/>
      <c r="M1304" s="206"/>
      <c r="N1304" s="206"/>
      <c r="O1304" s="206"/>
      <c r="P1304" s="206"/>
      <c r="Q1304" s="206"/>
      <c r="R1304" s="206"/>
      <c r="S1304" s="206"/>
      <c r="T1304" s="206"/>
    </row>
    <row r="1305" spans="1:20">
      <c r="A1305" s="366">
        <v>1301</v>
      </c>
      <c r="B1305" s="366"/>
      <c r="C1305" s="105"/>
      <c r="D1305" s="366"/>
      <c r="E1305" s="277"/>
      <c r="F1305" s="105"/>
      <c r="G1305" s="105"/>
      <c r="H1305" s="366"/>
      <c r="I1305" s="206"/>
      <c r="J1305" s="206"/>
      <c r="K1305" s="206"/>
      <c r="L1305" s="206"/>
      <c r="M1305" s="206"/>
      <c r="N1305" s="206"/>
      <c r="O1305" s="206"/>
      <c r="P1305" s="206"/>
      <c r="Q1305" s="206"/>
      <c r="R1305" s="206"/>
      <c r="S1305" s="206"/>
      <c r="T1305" s="206"/>
    </row>
    <row r="1306" spans="1:20">
      <c r="A1306" s="366">
        <v>1302</v>
      </c>
      <c r="B1306" s="366"/>
      <c r="C1306" s="105"/>
      <c r="D1306" s="366"/>
      <c r="E1306" s="277"/>
      <c r="F1306" s="105"/>
      <c r="G1306" s="105"/>
      <c r="H1306" s="366"/>
      <c r="I1306" s="206"/>
      <c r="J1306" s="206"/>
      <c r="K1306" s="206"/>
      <c r="L1306" s="206"/>
      <c r="M1306" s="206"/>
      <c r="N1306" s="206"/>
      <c r="O1306" s="206"/>
      <c r="P1306" s="206"/>
      <c r="Q1306" s="206"/>
      <c r="R1306" s="206"/>
      <c r="S1306" s="206"/>
      <c r="T1306" s="206"/>
    </row>
    <row r="1307" spans="1:20">
      <c r="A1307" s="366">
        <v>1303</v>
      </c>
      <c r="B1307" s="366"/>
      <c r="C1307" s="105"/>
      <c r="D1307" s="366"/>
      <c r="E1307" s="277"/>
      <c r="F1307" s="105"/>
      <c r="G1307" s="105"/>
      <c r="H1307" s="366"/>
      <c r="I1307" s="206"/>
      <c r="J1307" s="206"/>
      <c r="K1307" s="206"/>
      <c r="L1307" s="206"/>
      <c r="M1307" s="206"/>
      <c r="N1307" s="206"/>
      <c r="O1307" s="206"/>
      <c r="P1307" s="206"/>
      <c r="Q1307" s="206"/>
      <c r="R1307" s="206"/>
      <c r="S1307" s="206"/>
      <c r="T1307" s="206"/>
    </row>
    <row r="1308" spans="1:20">
      <c r="A1308" s="366">
        <v>1304</v>
      </c>
      <c r="B1308" s="366"/>
      <c r="C1308" s="105"/>
      <c r="D1308" s="366"/>
      <c r="E1308" s="277"/>
      <c r="F1308" s="105"/>
      <c r="G1308" s="105"/>
      <c r="H1308" s="366"/>
      <c r="I1308" s="206"/>
      <c r="J1308" s="206"/>
      <c r="K1308" s="206"/>
      <c r="L1308" s="206"/>
      <c r="M1308" s="206"/>
      <c r="N1308" s="206"/>
      <c r="O1308" s="206"/>
      <c r="P1308" s="206"/>
      <c r="Q1308" s="206"/>
      <c r="R1308" s="206"/>
      <c r="S1308" s="206"/>
      <c r="T1308" s="206"/>
    </row>
    <row r="1309" spans="1:20">
      <c r="A1309" s="366">
        <v>1305</v>
      </c>
      <c r="B1309" s="366"/>
      <c r="C1309" s="105"/>
      <c r="D1309" s="366"/>
      <c r="E1309" s="277"/>
      <c r="F1309" s="105"/>
      <c r="G1309" s="105"/>
      <c r="H1309" s="366"/>
      <c r="I1309" s="206"/>
      <c r="J1309" s="206"/>
      <c r="K1309" s="206"/>
      <c r="L1309" s="206"/>
      <c r="M1309" s="206"/>
      <c r="N1309" s="206"/>
      <c r="O1309" s="206"/>
      <c r="P1309" s="206"/>
      <c r="Q1309" s="206"/>
      <c r="R1309" s="206"/>
      <c r="S1309" s="206"/>
      <c r="T1309" s="206"/>
    </row>
    <row r="1310" spans="1:20">
      <c r="A1310" s="366">
        <v>1306</v>
      </c>
      <c r="B1310" s="366"/>
      <c r="C1310" s="105"/>
      <c r="D1310" s="366"/>
      <c r="E1310" s="277"/>
      <c r="F1310" s="105"/>
      <c r="G1310" s="105"/>
      <c r="H1310" s="366"/>
      <c r="I1310" s="206"/>
      <c r="J1310" s="206"/>
      <c r="K1310" s="206"/>
      <c r="L1310" s="206"/>
      <c r="M1310" s="206"/>
      <c r="N1310" s="206"/>
      <c r="O1310" s="206"/>
      <c r="P1310" s="206"/>
      <c r="Q1310" s="206"/>
      <c r="R1310" s="206"/>
      <c r="S1310" s="206"/>
      <c r="T1310" s="206"/>
    </row>
    <row r="1311" spans="1:20">
      <c r="A1311" s="366">
        <v>1307</v>
      </c>
      <c r="B1311" s="366"/>
      <c r="C1311" s="105"/>
      <c r="D1311" s="366"/>
      <c r="E1311" s="277"/>
      <c r="F1311" s="105"/>
      <c r="G1311" s="105"/>
      <c r="H1311" s="366"/>
      <c r="I1311" s="206"/>
      <c r="J1311" s="206"/>
      <c r="K1311" s="206"/>
      <c r="L1311" s="206"/>
      <c r="M1311" s="206"/>
      <c r="N1311" s="206"/>
      <c r="O1311" s="206"/>
      <c r="P1311" s="206"/>
      <c r="Q1311" s="206"/>
      <c r="R1311" s="206"/>
      <c r="S1311" s="206"/>
      <c r="T1311" s="206"/>
    </row>
    <row r="1312" spans="1:20">
      <c r="A1312" s="366">
        <v>1308</v>
      </c>
      <c r="B1312" s="366"/>
      <c r="C1312" s="105"/>
      <c r="D1312" s="366"/>
      <c r="E1312" s="277"/>
      <c r="F1312" s="105"/>
      <c r="G1312" s="105"/>
      <c r="H1312" s="366"/>
      <c r="I1312" s="206"/>
      <c r="J1312" s="206"/>
      <c r="K1312" s="206"/>
      <c r="L1312" s="206"/>
      <c r="M1312" s="206"/>
      <c r="N1312" s="206"/>
      <c r="O1312" s="206"/>
      <c r="P1312" s="206"/>
      <c r="Q1312" s="206"/>
      <c r="R1312" s="206"/>
      <c r="S1312" s="206"/>
      <c r="T1312" s="206"/>
    </row>
    <row r="1313" spans="1:20">
      <c r="A1313" s="366">
        <v>1309</v>
      </c>
      <c r="B1313" s="366"/>
      <c r="C1313" s="105"/>
      <c r="D1313" s="366"/>
      <c r="E1313" s="277"/>
      <c r="F1313" s="105"/>
      <c r="G1313" s="105"/>
      <c r="H1313" s="366"/>
      <c r="I1313" s="206"/>
      <c r="J1313" s="206"/>
      <c r="K1313" s="206"/>
      <c r="L1313" s="206"/>
      <c r="M1313" s="206"/>
      <c r="N1313" s="206"/>
      <c r="O1313" s="206"/>
      <c r="P1313" s="206"/>
      <c r="Q1313" s="206"/>
      <c r="R1313" s="206"/>
      <c r="S1313" s="206"/>
      <c r="T1313" s="206"/>
    </row>
    <row r="1314" spans="1:20">
      <c r="A1314" s="366">
        <v>1310</v>
      </c>
      <c r="B1314" s="366"/>
      <c r="C1314" s="105"/>
      <c r="D1314" s="366"/>
      <c r="E1314" s="277"/>
      <c r="F1314" s="105"/>
      <c r="G1314" s="105"/>
      <c r="H1314" s="366"/>
      <c r="I1314" s="206"/>
      <c r="J1314" s="206"/>
      <c r="K1314" s="206"/>
      <c r="L1314" s="206"/>
      <c r="M1314" s="206"/>
      <c r="N1314" s="206"/>
      <c r="O1314" s="206"/>
      <c r="P1314" s="206"/>
      <c r="Q1314" s="206"/>
      <c r="R1314" s="206"/>
      <c r="S1314" s="206"/>
      <c r="T1314" s="206"/>
    </row>
    <row r="1315" spans="1:20">
      <c r="A1315" s="366">
        <v>1311</v>
      </c>
      <c r="B1315" s="366"/>
      <c r="C1315" s="105"/>
      <c r="D1315" s="366"/>
      <c r="E1315" s="277"/>
      <c r="F1315" s="105"/>
      <c r="G1315" s="105"/>
      <c r="H1315" s="366"/>
      <c r="I1315" s="206"/>
      <c r="J1315" s="206"/>
      <c r="K1315" s="206"/>
      <c r="L1315" s="206"/>
      <c r="M1315" s="206"/>
      <c r="N1315" s="206"/>
      <c r="O1315" s="206"/>
      <c r="P1315" s="206"/>
      <c r="Q1315" s="206"/>
      <c r="R1315" s="206"/>
      <c r="S1315" s="206"/>
      <c r="T1315" s="206"/>
    </row>
    <row r="1316" spans="1:20">
      <c r="A1316" s="366">
        <v>1312</v>
      </c>
      <c r="B1316" s="366"/>
      <c r="C1316" s="105"/>
      <c r="D1316" s="366"/>
      <c r="E1316" s="277"/>
      <c r="F1316" s="105"/>
      <c r="G1316" s="105"/>
      <c r="H1316" s="366"/>
      <c r="I1316" s="206"/>
      <c r="J1316" s="206"/>
      <c r="K1316" s="206"/>
      <c r="L1316" s="206"/>
      <c r="M1316" s="206"/>
      <c r="N1316" s="206"/>
      <c r="O1316" s="206"/>
      <c r="P1316" s="206"/>
      <c r="Q1316" s="206"/>
      <c r="R1316" s="206"/>
      <c r="S1316" s="206"/>
      <c r="T1316" s="206"/>
    </row>
    <row r="1317" spans="1:20">
      <c r="A1317" s="366">
        <v>1313</v>
      </c>
      <c r="B1317" s="366"/>
      <c r="C1317" s="105"/>
      <c r="D1317" s="366"/>
      <c r="E1317" s="277"/>
      <c r="F1317" s="105"/>
      <c r="G1317" s="105"/>
      <c r="H1317" s="366"/>
      <c r="I1317" s="206"/>
      <c r="J1317" s="206"/>
      <c r="K1317" s="206"/>
      <c r="L1317" s="206"/>
      <c r="M1317" s="206"/>
      <c r="N1317" s="206"/>
      <c r="O1317" s="206"/>
      <c r="P1317" s="206"/>
      <c r="Q1317" s="206"/>
      <c r="R1317" s="206"/>
      <c r="S1317" s="206"/>
      <c r="T1317" s="206"/>
    </row>
    <row r="1318" spans="1:20">
      <c r="A1318" s="366">
        <v>1314</v>
      </c>
      <c r="B1318" s="366"/>
      <c r="C1318" s="105"/>
      <c r="D1318" s="366"/>
      <c r="E1318" s="277"/>
      <c r="F1318" s="105"/>
      <c r="G1318" s="105"/>
      <c r="H1318" s="366"/>
      <c r="I1318" s="206"/>
      <c r="J1318" s="206"/>
      <c r="K1318" s="206"/>
      <c r="L1318" s="206"/>
      <c r="M1318" s="206"/>
      <c r="N1318" s="206"/>
      <c r="O1318" s="206"/>
      <c r="P1318" s="206"/>
      <c r="Q1318" s="206"/>
      <c r="R1318" s="206"/>
      <c r="S1318" s="206"/>
      <c r="T1318" s="206"/>
    </row>
    <row r="1319" spans="1:20">
      <c r="A1319" s="366">
        <v>1315</v>
      </c>
      <c r="B1319" s="366"/>
      <c r="C1319" s="105"/>
      <c r="D1319" s="366"/>
      <c r="E1319" s="277"/>
      <c r="F1319" s="105"/>
      <c r="G1319" s="105"/>
      <c r="H1319" s="366"/>
      <c r="I1319" s="206"/>
      <c r="J1319" s="206"/>
      <c r="K1319" s="206"/>
      <c r="L1319" s="206"/>
      <c r="M1319" s="206"/>
      <c r="N1319" s="206"/>
      <c r="O1319" s="206"/>
      <c r="P1319" s="206"/>
      <c r="Q1319" s="206"/>
      <c r="R1319" s="206"/>
      <c r="S1319" s="206"/>
      <c r="T1319" s="206"/>
    </row>
    <row r="1320" spans="1:20">
      <c r="A1320" s="366">
        <v>1316</v>
      </c>
      <c r="B1320" s="366"/>
      <c r="C1320" s="105"/>
      <c r="D1320" s="366"/>
      <c r="E1320" s="277"/>
      <c r="F1320" s="105"/>
      <c r="G1320" s="105"/>
      <c r="H1320" s="366"/>
      <c r="I1320" s="206"/>
      <c r="J1320" s="206"/>
      <c r="K1320" s="206"/>
      <c r="L1320" s="206"/>
      <c r="M1320" s="206"/>
      <c r="N1320" s="206"/>
      <c r="O1320" s="206"/>
      <c r="P1320" s="206"/>
      <c r="Q1320" s="206"/>
      <c r="R1320" s="206"/>
      <c r="S1320" s="206"/>
      <c r="T1320" s="206"/>
    </row>
    <row r="1321" spans="1:20">
      <c r="A1321" s="366">
        <v>1317</v>
      </c>
      <c r="B1321" s="366"/>
      <c r="C1321" s="105"/>
      <c r="D1321" s="366"/>
      <c r="E1321" s="277"/>
      <c r="F1321" s="105"/>
      <c r="G1321" s="105"/>
      <c r="H1321" s="366"/>
      <c r="I1321" s="206"/>
      <c r="J1321" s="206"/>
      <c r="K1321" s="206"/>
      <c r="L1321" s="206"/>
      <c r="M1321" s="206"/>
      <c r="N1321" s="206"/>
      <c r="O1321" s="206"/>
      <c r="P1321" s="206"/>
      <c r="Q1321" s="206"/>
      <c r="R1321" s="206"/>
      <c r="S1321" s="206"/>
      <c r="T1321" s="206"/>
    </row>
    <row r="1322" spans="1:20">
      <c r="A1322" s="366">
        <v>1318</v>
      </c>
      <c r="B1322" s="366"/>
      <c r="C1322" s="105"/>
      <c r="D1322" s="366"/>
      <c r="E1322" s="277"/>
      <c r="F1322" s="105"/>
      <c r="G1322" s="105"/>
      <c r="H1322" s="366"/>
      <c r="I1322" s="206"/>
      <c r="J1322" s="206"/>
      <c r="K1322" s="206"/>
      <c r="L1322" s="206"/>
      <c r="M1322" s="206"/>
      <c r="N1322" s="206"/>
      <c r="O1322" s="206"/>
      <c r="P1322" s="206"/>
      <c r="Q1322" s="206"/>
      <c r="R1322" s="206"/>
      <c r="S1322" s="206"/>
      <c r="T1322" s="206"/>
    </row>
    <row r="1323" spans="1:20">
      <c r="A1323" s="366">
        <v>1319</v>
      </c>
      <c r="B1323" s="366"/>
      <c r="C1323" s="105"/>
      <c r="D1323" s="366"/>
      <c r="E1323" s="277"/>
      <c r="F1323" s="105"/>
      <c r="G1323" s="105"/>
      <c r="H1323" s="366"/>
      <c r="I1323" s="206"/>
      <c r="J1323" s="206"/>
      <c r="K1323" s="206"/>
      <c r="L1323" s="206"/>
      <c r="M1323" s="206"/>
      <c r="N1323" s="206"/>
      <c r="O1323" s="206"/>
      <c r="P1323" s="206"/>
      <c r="Q1323" s="206"/>
      <c r="R1323" s="206"/>
      <c r="S1323" s="206"/>
      <c r="T1323" s="206"/>
    </row>
    <row r="1324" spans="1:20">
      <c r="A1324" s="366">
        <v>1320</v>
      </c>
      <c r="B1324" s="366"/>
      <c r="C1324" s="105"/>
      <c r="D1324" s="366"/>
      <c r="E1324" s="277"/>
      <c r="F1324" s="105"/>
      <c r="G1324" s="105"/>
      <c r="H1324" s="366"/>
      <c r="I1324" s="206"/>
      <c r="J1324" s="206"/>
      <c r="K1324" s="206"/>
      <c r="L1324" s="206"/>
      <c r="M1324" s="206"/>
      <c r="N1324" s="206"/>
      <c r="O1324" s="206"/>
      <c r="P1324" s="206"/>
      <c r="Q1324" s="206"/>
      <c r="R1324" s="206"/>
      <c r="S1324" s="206"/>
      <c r="T1324" s="206"/>
    </row>
    <row r="1325" spans="1:20">
      <c r="A1325" s="366">
        <v>1321</v>
      </c>
      <c r="B1325" s="366"/>
      <c r="C1325" s="105"/>
      <c r="D1325" s="366"/>
      <c r="E1325" s="277"/>
      <c r="F1325" s="105"/>
      <c r="G1325" s="105"/>
      <c r="H1325" s="366"/>
      <c r="I1325" s="206"/>
      <c r="J1325" s="206"/>
      <c r="K1325" s="206"/>
      <c r="L1325" s="206"/>
      <c r="M1325" s="206"/>
      <c r="N1325" s="206"/>
      <c r="O1325" s="206"/>
      <c r="P1325" s="206"/>
      <c r="Q1325" s="206"/>
      <c r="R1325" s="206"/>
      <c r="S1325" s="206"/>
      <c r="T1325" s="206"/>
    </row>
    <row r="1326" spans="1:20">
      <c r="A1326" s="366">
        <v>1322</v>
      </c>
      <c r="B1326" s="366"/>
      <c r="C1326" s="105"/>
      <c r="D1326" s="366"/>
      <c r="E1326" s="277"/>
      <c r="F1326" s="105"/>
      <c r="G1326" s="105"/>
      <c r="H1326" s="366"/>
      <c r="I1326" s="206"/>
      <c r="J1326" s="206"/>
      <c r="K1326" s="206"/>
      <c r="L1326" s="206"/>
      <c r="M1326" s="206"/>
      <c r="N1326" s="206"/>
      <c r="O1326" s="206"/>
      <c r="P1326" s="206"/>
      <c r="Q1326" s="206"/>
      <c r="R1326" s="206"/>
      <c r="S1326" s="206"/>
      <c r="T1326" s="206"/>
    </row>
    <row r="1327" spans="1:20">
      <c r="A1327" s="366">
        <v>1323</v>
      </c>
      <c r="B1327" s="366"/>
      <c r="C1327" s="105"/>
      <c r="D1327" s="366"/>
      <c r="E1327" s="277"/>
      <c r="F1327" s="105"/>
      <c r="G1327" s="105"/>
      <c r="H1327" s="366"/>
      <c r="I1327" s="206"/>
      <c r="J1327" s="206"/>
      <c r="K1327" s="206"/>
      <c r="L1327" s="206"/>
      <c r="M1327" s="206"/>
      <c r="N1327" s="206"/>
      <c r="O1327" s="206"/>
      <c r="P1327" s="206"/>
      <c r="Q1327" s="206"/>
      <c r="R1327" s="206"/>
      <c r="S1327" s="206"/>
      <c r="T1327" s="206"/>
    </row>
    <row r="1328" spans="1:20">
      <c r="A1328" s="366">
        <v>1324</v>
      </c>
      <c r="B1328" s="366"/>
      <c r="C1328" s="105"/>
      <c r="D1328" s="366"/>
      <c r="E1328" s="277"/>
      <c r="F1328" s="105"/>
      <c r="G1328" s="105"/>
      <c r="H1328" s="366"/>
      <c r="I1328" s="206"/>
      <c r="J1328" s="206"/>
      <c r="K1328" s="206"/>
      <c r="L1328" s="206"/>
      <c r="M1328" s="206"/>
      <c r="N1328" s="206"/>
      <c r="O1328" s="206"/>
      <c r="P1328" s="206"/>
      <c r="Q1328" s="206"/>
      <c r="R1328" s="206"/>
      <c r="S1328" s="206"/>
      <c r="T1328" s="206"/>
    </row>
    <row r="1329" spans="1:20">
      <c r="A1329" s="366">
        <v>1325</v>
      </c>
      <c r="B1329" s="366"/>
      <c r="C1329" s="105"/>
      <c r="D1329" s="366"/>
      <c r="E1329" s="277"/>
      <c r="F1329" s="105"/>
      <c r="G1329" s="105"/>
      <c r="H1329" s="366"/>
      <c r="I1329" s="206"/>
      <c r="J1329" s="206"/>
      <c r="K1329" s="206"/>
      <c r="L1329" s="206"/>
      <c r="M1329" s="206"/>
      <c r="N1329" s="206"/>
      <c r="O1329" s="206"/>
      <c r="P1329" s="206"/>
      <c r="Q1329" s="206"/>
      <c r="R1329" s="206"/>
      <c r="S1329" s="206"/>
      <c r="T1329" s="206"/>
    </row>
    <row r="1330" spans="1:20">
      <c r="A1330" s="366">
        <v>1326</v>
      </c>
      <c r="B1330" s="366"/>
      <c r="C1330" s="105"/>
      <c r="D1330" s="366"/>
      <c r="E1330" s="277"/>
      <c r="F1330" s="105"/>
      <c r="G1330" s="105"/>
      <c r="H1330" s="366"/>
      <c r="I1330" s="206"/>
      <c r="J1330" s="206"/>
      <c r="K1330" s="206"/>
      <c r="L1330" s="206"/>
      <c r="M1330" s="206"/>
      <c r="N1330" s="206"/>
      <c r="O1330" s="206"/>
      <c r="P1330" s="206"/>
      <c r="Q1330" s="206"/>
      <c r="R1330" s="206"/>
      <c r="S1330" s="206"/>
      <c r="T1330" s="206"/>
    </row>
    <row r="1331" spans="1:20">
      <c r="A1331" s="366">
        <v>1327</v>
      </c>
      <c r="B1331" s="366"/>
      <c r="C1331" s="105"/>
      <c r="D1331" s="366"/>
      <c r="E1331" s="277"/>
      <c r="F1331" s="105"/>
      <c r="G1331" s="105"/>
      <c r="H1331" s="366"/>
      <c r="I1331" s="206"/>
      <c r="J1331" s="206"/>
      <c r="K1331" s="206"/>
      <c r="L1331" s="206"/>
      <c r="M1331" s="206"/>
      <c r="N1331" s="206"/>
      <c r="O1331" s="206"/>
      <c r="P1331" s="206"/>
      <c r="Q1331" s="206"/>
      <c r="R1331" s="206"/>
      <c r="S1331" s="206"/>
      <c r="T1331" s="206"/>
    </row>
    <row r="1332" spans="1:20">
      <c r="A1332" s="366">
        <v>1328</v>
      </c>
      <c r="B1332" s="366"/>
      <c r="C1332" s="105"/>
      <c r="D1332" s="366"/>
      <c r="E1332" s="277"/>
      <c r="F1332" s="105"/>
      <c r="G1332" s="105"/>
      <c r="H1332" s="366"/>
      <c r="I1332" s="206"/>
      <c r="J1332" s="206"/>
      <c r="K1332" s="206"/>
      <c r="L1332" s="206"/>
      <c r="M1332" s="206"/>
      <c r="N1332" s="206"/>
      <c r="O1332" s="206"/>
      <c r="P1332" s="206"/>
      <c r="Q1332" s="206"/>
      <c r="R1332" s="206"/>
      <c r="S1332" s="206"/>
      <c r="T1332" s="206"/>
    </row>
    <row r="1333" spans="1:20">
      <c r="A1333" s="366">
        <v>1329</v>
      </c>
      <c r="B1333" s="366"/>
      <c r="C1333" s="105"/>
      <c r="D1333" s="366"/>
      <c r="E1333" s="277"/>
      <c r="F1333" s="105"/>
      <c r="G1333" s="105"/>
      <c r="H1333" s="366"/>
      <c r="I1333" s="206"/>
      <c r="J1333" s="206"/>
      <c r="K1333" s="206"/>
      <c r="L1333" s="206"/>
      <c r="M1333" s="206"/>
      <c r="N1333" s="206"/>
      <c r="O1333" s="206"/>
      <c r="P1333" s="206"/>
      <c r="Q1333" s="206"/>
      <c r="R1333" s="206"/>
      <c r="S1333" s="206"/>
      <c r="T1333" s="206"/>
    </row>
    <row r="1334" spans="1:20">
      <c r="A1334" s="366">
        <v>1330</v>
      </c>
      <c r="B1334" s="366"/>
      <c r="C1334" s="105"/>
      <c r="D1334" s="366"/>
      <c r="E1334" s="277"/>
      <c r="F1334" s="105"/>
      <c r="G1334" s="105"/>
      <c r="H1334" s="366"/>
      <c r="I1334" s="206"/>
      <c r="J1334" s="206"/>
      <c r="K1334" s="206"/>
      <c r="L1334" s="206"/>
      <c r="M1334" s="206"/>
      <c r="N1334" s="206"/>
      <c r="O1334" s="206"/>
      <c r="P1334" s="206"/>
      <c r="Q1334" s="206"/>
      <c r="R1334" s="206"/>
      <c r="S1334" s="206"/>
      <c r="T1334" s="206"/>
    </row>
    <row r="1335" spans="1:20">
      <c r="A1335" s="366">
        <v>1331</v>
      </c>
      <c r="B1335" s="366"/>
      <c r="C1335" s="105"/>
      <c r="D1335" s="366"/>
      <c r="E1335" s="277"/>
      <c r="F1335" s="105"/>
      <c r="G1335" s="105"/>
      <c r="H1335" s="366"/>
      <c r="I1335" s="206"/>
      <c r="J1335" s="206"/>
      <c r="K1335" s="206"/>
      <c r="L1335" s="206"/>
      <c r="M1335" s="206"/>
      <c r="N1335" s="206"/>
      <c r="O1335" s="206"/>
      <c r="P1335" s="206"/>
      <c r="Q1335" s="206"/>
      <c r="R1335" s="206"/>
      <c r="S1335" s="206"/>
      <c r="T1335" s="206"/>
    </row>
    <row r="1336" spans="1:20">
      <c r="A1336" s="366">
        <v>1332</v>
      </c>
      <c r="B1336" s="366"/>
      <c r="C1336" s="105"/>
      <c r="D1336" s="366"/>
      <c r="E1336" s="277"/>
      <c r="F1336" s="105"/>
      <c r="G1336" s="105"/>
      <c r="H1336" s="366"/>
      <c r="I1336" s="206"/>
      <c r="J1336" s="206"/>
      <c r="K1336" s="206"/>
      <c r="L1336" s="206"/>
      <c r="M1336" s="206"/>
      <c r="N1336" s="206"/>
      <c r="O1336" s="206"/>
      <c r="P1336" s="206"/>
      <c r="Q1336" s="206"/>
      <c r="R1336" s="206"/>
      <c r="S1336" s="206"/>
      <c r="T1336" s="206"/>
    </row>
    <row r="1337" spans="1:20">
      <c r="A1337" s="366">
        <v>1333</v>
      </c>
      <c r="B1337" s="366"/>
      <c r="C1337" s="105"/>
      <c r="D1337" s="366"/>
      <c r="E1337" s="277"/>
      <c r="F1337" s="105"/>
      <c r="G1337" s="105"/>
      <c r="H1337" s="366"/>
      <c r="I1337" s="206"/>
      <c r="J1337" s="206"/>
      <c r="K1337" s="206"/>
      <c r="L1337" s="206"/>
      <c r="M1337" s="206"/>
      <c r="N1337" s="206"/>
      <c r="O1337" s="206"/>
      <c r="P1337" s="206"/>
      <c r="Q1337" s="206"/>
      <c r="R1337" s="206"/>
      <c r="S1337" s="206"/>
      <c r="T1337" s="206"/>
    </row>
    <row r="1338" spans="1:20">
      <c r="A1338" s="366">
        <v>1334</v>
      </c>
      <c r="B1338" s="366"/>
      <c r="C1338" s="105"/>
      <c r="D1338" s="366"/>
      <c r="E1338" s="277"/>
      <c r="F1338" s="105"/>
      <c r="G1338" s="105"/>
      <c r="H1338" s="366"/>
      <c r="I1338" s="206"/>
      <c r="J1338" s="206"/>
      <c r="K1338" s="206"/>
      <c r="L1338" s="206"/>
      <c r="M1338" s="206"/>
      <c r="N1338" s="206"/>
      <c r="O1338" s="206"/>
      <c r="P1338" s="206"/>
      <c r="Q1338" s="206"/>
      <c r="R1338" s="206"/>
      <c r="S1338" s="206"/>
      <c r="T1338" s="206"/>
    </row>
    <row r="1339" spans="1:20">
      <c r="A1339" s="366">
        <v>1335</v>
      </c>
      <c r="B1339" s="366"/>
      <c r="C1339" s="105"/>
      <c r="D1339" s="366"/>
      <c r="E1339" s="277"/>
      <c r="F1339" s="105"/>
      <c r="G1339" s="105"/>
      <c r="H1339" s="366"/>
      <c r="I1339" s="206"/>
      <c r="J1339" s="206"/>
      <c r="K1339" s="206"/>
      <c r="L1339" s="206"/>
      <c r="M1339" s="206"/>
      <c r="N1339" s="206"/>
      <c r="O1339" s="206"/>
      <c r="P1339" s="206"/>
      <c r="Q1339" s="206"/>
      <c r="R1339" s="206"/>
      <c r="S1339" s="206"/>
      <c r="T1339" s="206"/>
    </row>
    <row r="1340" spans="1:20">
      <c r="A1340" s="366">
        <v>1336</v>
      </c>
      <c r="B1340" s="366"/>
      <c r="C1340" s="105"/>
      <c r="D1340" s="366"/>
      <c r="E1340" s="277"/>
      <c r="F1340" s="105"/>
      <c r="G1340" s="105"/>
      <c r="H1340" s="366"/>
      <c r="I1340" s="206"/>
      <c r="J1340" s="206"/>
      <c r="K1340" s="206"/>
      <c r="L1340" s="206"/>
      <c r="M1340" s="206"/>
      <c r="N1340" s="206"/>
      <c r="O1340" s="206"/>
      <c r="P1340" s="206"/>
      <c r="Q1340" s="206"/>
      <c r="R1340" s="206"/>
      <c r="S1340" s="206"/>
      <c r="T1340" s="206"/>
    </row>
    <row r="1341" spans="1:20">
      <c r="A1341" s="366">
        <v>1337</v>
      </c>
      <c r="B1341" s="366"/>
      <c r="C1341" s="105"/>
      <c r="D1341" s="366"/>
      <c r="E1341" s="277"/>
      <c r="F1341" s="105"/>
      <c r="G1341" s="105"/>
      <c r="H1341" s="366"/>
      <c r="I1341" s="206"/>
      <c r="J1341" s="206"/>
      <c r="K1341" s="206"/>
      <c r="L1341" s="206"/>
      <c r="M1341" s="206"/>
      <c r="N1341" s="206"/>
      <c r="O1341" s="206"/>
      <c r="P1341" s="206"/>
      <c r="Q1341" s="206"/>
      <c r="R1341" s="206"/>
      <c r="S1341" s="206"/>
      <c r="T1341" s="206"/>
    </row>
    <row r="1342" spans="1:20">
      <c r="A1342" s="366">
        <v>1338</v>
      </c>
      <c r="B1342" s="366"/>
      <c r="C1342" s="105"/>
      <c r="D1342" s="366"/>
      <c r="E1342" s="277"/>
      <c r="F1342" s="105"/>
      <c r="G1342" s="105"/>
      <c r="H1342" s="366"/>
      <c r="I1342" s="206"/>
      <c r="J1342" s="206"/>
      <c r="K1342" s="206"/>
      <c r="L1342" s="206"/>
      <c r="M1342" s="206"/>
      <c r="N1342" s="206"/>
      <c r="O1342" s="206"/>
      <c r="P1342" s="206"/>
      <c r="Q1342" s="206"/>
      <c r="R1342" s="206"/>
      <c r="S1342" s="206"/>
      <c r="T1342" s="206"/>
    </row>
    <row r="1343" spans="1:20">
      <c r="A1343" s="366">
        <v>1339</v>
      </c>
      <c r="B1343" s="366"/>
      <c r="C1343" s="105"/>
      <c r="D1343" s="366"/>
      <c r="E1343" s="277"/>
      <c r="F1343" s="105"/>
      <c r="G1343" s="105"/>
      <c r="H1343" s="366"/>
      <c r="I1343" s="206"/>
      <c r="J1343" s="206"/>
      <c r="K1343" s="206"/>
      <c r="L1343" s="206"/>
      <c r="M1343" s="206"/>
      <c r="N1343" s="206"/>
      <c r="O1343" s="206"/>
      <c r="P1343" s="206"/>
      <c r="Q1343" s="206"/>
      <c r="R1343" s="206"/>
      <c r="S1343" s="206"/>
      <c r="T1343" s="206"/>
    </row>
    <row r="1344" spans="1:20">
      <c r="A1344" s="366">
        <v>1340</v>
      </c>
      <c r="B1344" s="366"/>
      <c r="C1344" s="105"/>
      <c r="D1344" s="366"/>
      <c r="E1344" s="277"/>
      <c r="F1344" s="105"/>
      <c r="G1344" s="105"/>
      <c r="H1344" s="366"/>
      <c r="I1344" s="206"/>
      <c r="J1344" s="206"/>
      <c r="K1344" s="206"/>
      <c r="L1344" s="206"/>
      <c r="M1344" s="206"/>
      <c r="N1344" s="206"/>
      <c r="O1344" s="206"/>
      <c r="P1344" s="206"/>
      <c r="Q1344" s="206"/>
      <c r="R1344" s="206"/>
      <c r="S1344" s="206"/>
      <c r="T1344" s="206"/>
    </row>
    <row r="1345" spans="1:20">
      <c r="A1345" s="366">
        <v>1341</v>
      </c>
      <c r="B1345" s="366"/>
      <c r="C1345" s="105"/>
      <c r="D1345" s="366"/>
      <c r="E1345" s="277"/>
      <c r="F1345" s="105"/>
      <c r="G1345" s="105"/>
      <c r="H1345" s="366"/>
      <c r="I1345" s="206"/>
      <c r="J1345" s="206"/>
      <c r="K1345" s="206"/>
      <c r="L1345" s="206"/>
      <c r="M1345" s="206"/>
      <c r="N1345" s="206"/>
      <c r="O1345" s="206"/>
      <c r="P1345" s="206"/>
      <c r="Q1345" s="206"/>
      <c r="R1345" s="206"/>
      <c r="S1345" s="206"/>
      <c r="T1345" s="206"/>
    </row>
    <row r="1346" spans="1:20">
      <c r="A1346" s="366">
        <v>1342</v>
      </c>
      <c r="B1346" s="366"/>
      <c r="C1346" s="105"/>
      <c r="D1346" s="366"/>
      <c r="E1346" s="277"/>
      <c r="F1346" s="105"/>
      <c r="G1346" s="105"/>
      <c r="H1346" s="366"/>
      <c r="I1346" s="206"/>
      <c r="J1346" s="206"/>
      <c r="K1346" s="206"/>
      <c r="L1346" s="206"/>
      <c r="M1346" s="206"/>
      <c r="N1346" s="206"/>
      <c r="O1346" s="206"/>
      <c r="P1346" s="206"/>
      <c r="Q1346" s="206"/>
      <c r="R1346" s="206"/>
      <c r="S1346" s="206"/>
      <c r="T1346" s="206"/>
    </row>
    <row r="1347" spans="1:20">
      <c r="A1347" s="366">
        <v>1343</v>
      </c>
      <c r="B1347" s="366"/>
      <c r="C1347" s="105"/>
      <c r="D1347" s="366"/>
      <c r="E1347" s="277"/>
      <c r="F1347" s="105"/>
      <c r="G1347" s="105"/>
      <c r="H1347" s="366"/>
      <c r="I1347" s="206"/>
      <c r="J1347" s="206"/>
      <c r="K1347" s="206"/>
      <c r="L1347" s="206"/>
      <c r="M1347" s="206"/>
      <c r="N1347" s="206"/>
      <c r="O1347" s="206"/>
      <c r="P1347" s="206"/>
      <c r="Q1347" s="206"/>
      <c r="R1347" s="206"/>
      <c r="S1347" s="206"/>
      <c r="T1347" s="206"/>
    </row>
    <row r="1348" spans="1:20">
      <c r="A1348" s="366">
        <v>1344</v>
      </c>
      <c r="B1348" s="366"/>
      <c r="C1348" s="105"/>
      <c r="D1348" s="366"/>
      <c r="E1348" s="277"/>
      <c r="F1348" s="105"/>
      <c r="G1348" s="105"/>
      <c r="H1348" s="366"/>
      <c r="I1348" s="206"/>
      <c r="J1348" s="206"/>
      <c r="K1348" s="206"/>
      <c r="L1348" s="206"/>
      <c r="M1348" s="206"/>
      <c r="N1348" s="206"/>
      <c r="O1348" s="206"/>
      <c r="P1348" s="206"/>
      <c r="Q1348" s="206"/>
      <c r="R1348" s="206"/>
      <c r="S1348" s="206"/>
      <c r="T1348" s="206"/>
    </row>
    <row r="1349" spans="1:20">
      <c r="A1349" s="366">
        <v>1345</v>
      </c>
      <c r="B1349" s="366"/>
      <c r="C1349" s="105"/>
      <c r="D1349" s="366"/>
      <c r="E1349" s="277"/>
      <c r="F1349" s="105"/>
      <c r="G1349" s="105"/>
      <c r="H1349" s="366"/>
      <c r="I1349" s="206"/>
      <c r="J1349" s="206"/>
      <c r="K1349" s="206"/>
      <c r="L1349" s="206"/>
      <c r="M1349" s="206"/>
      <c r="N1349" s="206"/>
      <c r="O1349" s="206"/>
      <c r="P1349" s="206"/>
      <c r="Q1349" s="206"/>
      <c r="R1349" s="206"/>
      <c r="S1349" s="206"/>
      <c r="T1349" s="206"/>
    </row>
    <row r="1350" spans="1:20">
      <c r="A1350" s="366">
        <v>1346</v>
      </c>
      <c r="B1350" s="366"/>
      <c r="C1350" s="105"/>
      <c r="D1350" s="366"/>
      <c r="E1350" s="277"/>
      <c r="F1350" s="105"/>
      <c r="G1350" s="105"/>
      <c r="H1350" s="366"/>
      <c r="I1350" s="206"/>
      <c r="J1350" s="206"/>
      <c r="K1350" s="206"/>
      <c r="L1350" s="206"/>
      <c r="M1350" s="206"/>
      <c r="N1350" s="206"/>
      <c r="O1350" s="206"/>
      <c r="P1350" s="206"/>
      <c r="Q1350" s="206"/>
      <c r="R1350" s="206"/>
      <c r="S1350" s="206"/>
      <c r="T1350" s="206"/>
    </row>
    <row r="1351" spans="1:20">
      <c r="A1351" s="366">
        <v>1347</v>
      </c>
      <c r="B1351" s="366"/>
      <c r="C1351" s="105"/>
      <c r="D1351" s="366"/>
      <c r="E1351" s="277"/>
      <c r="F1351" s="105"/>
      <c r="G1351" s="105"/>
      <c r="H1351" s="366"/>
      <c r="I1351" s="206"/>
      <c r="J1351" s="206"/>
      <c r="K1351" s="206"/>
      <c r="L1351" s="206"/>
      <c r="M1351" s="206"/>
      <c r="N1351" s="206"/>
      <c r="O1351" s="206"/>
      <c r="P1351" s="206"/>
      <c r="Q1351" s="206"/>
      <c r="R1351" s="206"/>
      <c r="S1351" s="206"/>
      <c r="T1351" s="206"/>
    </row>
    <row r="1352" spans="1:20">
      <c r="A1352" s="366">
        <v>1348</v>
      </c>
      <c r="B1352" s="366"/>
      <c r="C1352" s="105"/>
      <c r="D1352" s="366"/>
      <c r="E1352" s="277"/>
      <c r="F1352" s="105"/>
      <c r="G1352" s="105"/>
      <c r="H1352" s="366"/>
      <c r="I1352" s="206"/>
      <c r="J1352" s="206"/>
      <c r="K1352" s="206"/>
      <c r="L1352" s="206"/>
      <c r="M1352" s="206"/>
      <c r="N1352" s="206"/>
      <c r="O1352" s="206"/>
      <c r="P1352" s="206"/>
      <c r="Q1352" s="206"/>
      <c r="R1352" s="206"/>
      <c r="S1352" s="206"/>
      <c r="T1352" s="206"/>
    </row>
    <row r="1353" spans="1:20">
      <c r="A1353" s="366">
        <v>1349</v>
      </c>
      <c r="B1353" s="366"/>
      <c r="C1353" s="105"/>
      <c r="D1353" s="366"/>
      <c r="E1353" s="277"/>
      <c r="F1353" s="105"/>
      <c r="G1353" s="105"/>
      <c r="H1353" s="366"/>
      <c r="I1353" s="206"/>
      <c r="J1353" s="206"/>
      <c r="K1353" s="206"/>
      <c r="L1353" s="206"/>
      <c r="M1353" s="206"/>
      <c r="N1353" s="206"/>
      <c r="O1353" s="206"/>
      <c r="P1353" s="206"/>
      <c r="Q1353" s="206"/>
      <c r="R1353" s="206"/>
      <c r="S1353" s="206"/>
      <c r="T1353" s="206"/>
    </row>
    <row r="1354" spans="1:20">
      <c r="A1354" s="366">
        <v>1350</v>
      </c>
      <c r="B1354" s="366"/>
      <c r="C1354" s="105"/>
      <c r="D1354" s="366"/>
      <c r="E1354" s="277"/>
      <c r="F1354" s="105"/>
      <c r="G1354" s="105"/>
      <c r="H1354" s="366"/>
      <c r="I1354" s="206"/>
      <c r="J1354" s="206"/>
      <c r="K1354" s="206"/>
      <c r="L1354" s="206"/>
      <c r="M1354" s="206"/>
      <c r="N1354" s="206"/>
      <c r="O1354" s="206"/>
      <c r="P1354" s="206"/>
      <c r="Q1354" s="206"/>
      <c r="R1354" s="206"/>
      <c r="S1354" s="206"/>
      <c r="T1354" s="206"/>
    </row>
    <row r="1355" spans="1:20">
      <c r="A1355" s="366">
        <v>1351</v>
      </c>
      <c r="B1355" s="366"/>
      <c r="C1355" s="105"/>
      <c r="D1355" s="366"/>
      <c r="E1355" s="277"/>
      <c r="F1355" s="105"/>
      <c r="G1355" s="105"/>
      <c r="H1355" s="366"/>
      <c r="I1355" s="206"/>
      <c r="J1355" s="206"/>
      <c r="K1355" s="206"/>
      <c r="L1355" s="206"/>
      <c r="M1355" s="206"/>
      <c r="N1355" s="206"/>
      <c r="O1355" s="206"/>
      <c r="P1355" s="206"/>
      <c r="Q1355" s="206"/>
      <c r="R1355" s="206"/>
      <c r="S1355" s="206"/>
      <c r="T1355" s="206"/>
    </row>
    <row r="1356" spans="1:20">
      <c r="A1356" s="366">
        <v>1352</v>
      </c>
      <c r="B1356" s="366"/>
      <c r="C1356" s="105"/>
      <c r="D1356" s="366"/>
      <c r="E1356" s="277"/>
      <c r="F1356" s="105"/>
      <c r="G1356" s="105"/>
      <c r="H1356" s="366"/>
      <c r="I1356" s="206"/>
      <c r="J1356" s="206"/>
      <c r="K1356" s="206"/>
      <c r="L1356" s="206"/>
      <c r="M1356" s="206"/>
      <c r="N1356" s="206"/>
      <c r="O1356" s="206"/>
      <c r="P1356" s="206"/>
      <c r="Q1356" s="206"/>
      <c r="R1356" s="206"/>
      <c r="S1356" s="206"/>
      <c r="T1356" s="206"/>
    </row>
    <row r="1357" spans="1:20">
      <c r="A1357" s="366">
        <v>1353</v>
      </c>
      <c r="B1357" s="366"/>
      <c r="C1357" s="105"/>
      <c r="D1357" s="366"/>
      <c r="E1357" s="277"/>
      <c r="F1357" s="105"/>
      <c r="G1357" s="105"/>
      <c r="H1357" s="366"/>
      <c r="I1357" s="206"/>
      <c r="J1357" s="206"/>
      <c r="K1357" s="206"/>
      <c r="L1357" s="206"/>
      <c r="M1357" s="206"/>
      <c r="N1357" s="206"/>
      <c r="O1357" s="206"/>
      <c r="P1357" s="206"/>
      <c r="Q1357" s="206"/>
      <c r="R1357" s="206"/>
      <c r="S1357" s="206"/>
      <c r="T1357" s="206"/>
    </row>
    <row r="1358" spans="1:20">
      <c r="A1358" s="366">
        <v>1354</v>
      </c>
      <c r="B1358" s="366"/>
      <c r="C1358" s="105"/>
      <c r="D1358" s="366"/>
      <c r="E1358" s="277"/>
      <c r="F1358" s="105"/>
      <c r="G1358" s="105"/>
      <c r="H1358" s="366"/>
      <c r="I1358" s="206"/>
      <c r="J1358" s="206"/>
      <c r="K1358" s="206"/>
      <c r="L1358" s="206"/>
      <c r="M1358" s="206"/>
      <c r="N1358" s="206"/>
      <c r="O1358" s="206"/>
      <c r="P1358" s="206"/>
      <c r="Q1358" s="206"/>
      <c r="R1358" s="206"/>
      <c r="S1358" s="206"/>
      <c r="T1358" s="206"/>
    </row>
    <row r="1359" spans="1:20">
      <c r="A1359" s="366">
        <v>1355</v>
      </c>
      <c r="B1359" s="366"/>
      <c r="C1359" s="105"/>
      <c r="D1359" s="366"/>
      <c r="E1359" s="277"/>
      <c r="F1359" s="105"/>
      <c r="G1359" s="105"/>
      <c r="H1359" s="366"/>
      <c r="I1359" s="206"/>
      <c r="J1359" s="206"/>
      <c r="K1359" s="206"/>
      <c r="L1359" s="206"/>
      <c r="M1359" s="206"/>
      <c r="N1359" s="206"/>
      <c r="O1359" s="206"/>
      <c r="P1359" s="206"/>
      <c r="Q1359" s="206"/>
      <c r="R1359" s="206"/>
      <c r="S1359" s="206"/>
      <c r="T1359" s="206"/>
    </row>
    <row r="1360" spans="1:20">
      <c r="A1360" s="366">
        <v>1356</v>
      </c>
      <c r="B1360" s="366"/>
      <c r="C1360" s="105"/>
      <c r="D1360" s="366"/>
      <c r="E1360" s="277"/>
      <c r="F1360" s="105"/>
      <c r="G1360" s="105"/>
      <c r="H1360" s="366"/>
      <c r="I1360" s="206"/>
      <c r="J1360" s="206"/>
      <c r="K1360" s="206"/>
      <c r="L1360" s="206"/>
      <c r="M1360" s="206"/>
      <c r="N1360" s="206"/>
      <c r="O1360" s="206"/>
      <c r="P1360" s="206"/>
      <c r="Q1360" s="206"/>
      <c r="R1360" s="206"/>
      <c r="S1360" s="206"/>
      <c r="T1360" s="206"/>
    </row>
    <row r="1361" spans="1:20">
      <c r="A1361" s="366">
        <v>1357</v>
      </c>
      <c r="B1361" s="366"/>
      <c r="C1361" s="105"/>
      <c r="D1361" s="366"/>
      <c r="E1361" s="277"/>
      <c r="F1361" s="105"/>
      <c r="G1361" s="105"/>
      <c r="H1361" s="366"/>
      <c r="I1361" s="206"/>
      <c r="J1361" s="206"/>
      <c r="K1361" s="206"/>
      <c r="L1361" s="206"/>
      <c r="M1361" s="206"/>
      <c r="N1361" s="206"/>
      <c r="O1361" s="206"/>
      <c r="P1361" s="206"/>
      <c r="Q1361" s="206"/>
      <c r="R1361" s="206"/>
      <c r="S1361" s="206"/>
      <c r="T1361" s="206"/>
    </row>
    <row r="1362" spans="1:20">
      <c r="A1362" s="366">
        <v>1358</v>
      </c>
      <c r="B1362" s="366"/>
      <c r="C1362" s="105"/>
      <c r="D1362" s="366"/>
      <c r="E1362" s="277"/>
      <c r="F1362" s="105"/>
      <c r="G1362" s="105"/>
      <c r="H1362" s="366"/>
      <c r="I1362" s="206"/>
      <c r="J1362" s="206"/>
      <c r="K1362" s="206"/>
      <c r="L1362" s="206"/>
      <c r="M1362" s="206"/>
      <c r="N1362" s="206"/>
      <c r="O1362" s="206"/>
      <c r="P1362" s="206"/>
      <c r="Q1362" s="206"/>
      <c r="R1362" s="206"/>
      <c r="S1362" s="206"/>
      <c r="T1362" s="206"/>
    </row>
    <row r="1363" spans="1:20">
      <c r="A1363" s="366">
        <v>1359</v>
      </c>
      <c r="B1363" s="366"/>
      <c r="C1363" s="105"/>
      <c r="D1363" s="366"/>
      <c r="E1363" s="277"/>
      <c r="F1363" s="105"/>
      <c r="G1363" s="105"/>
      <c r="H1363" s="366"/>
      <c r="I1363" s="206"/>
      <c r="J1363" s="206"/>
      <c r="K1363" s="206"/>
      <c r="L1363" s="206"/>
      <c r="M1363" s="206"/>
      <c r="N1363" s="206"/>
      <c r="O1363" s="206"/>
      <c r="P1363" s="206"/>
      <c r="Q1363" s="206"/>
      <c r="R1363" s="206"/>
      <c r="S1363" s="206"/>
      <c r="T1363" s="206"/>
    </row>
    <row r="1364" spans="1:20">
      <c r="A1364" s="366">
        <v>1360</v>
      </c>
      <c r="B1364" s="366"/>
      <c r="C1364" s="105"/>
      <c r="D1364" s="366"/>
      <c r="E1364" s="277"/>
      <c r="F1364" s="105"/>
      <c r="G1364" s="105"/>
      <c r="H1364" s="366"/>
      <c r="I1364" s="206"/>
      <c r="J1364" s="206"/>
      <c r="K1364" s="206"/>
      <c r="L1364" s="206"/>
      <c r="M1364" s="206"/>
      <c r="N1364" s="206"/>
      <c r="O1364" s="206"/>
      <c r="P1364" s="206"/>
      <c r="Q1364" s="206"/>
      <c r="R1364" s="206"/>
      <c r="S1364" s="206"/>
      <c r="T1364" s="206"/>
    </row>
    <row r="1365" spans="1:20">
      <c r="A1365" s="366">
        <v>1361</v>
      </c>
      <c r="B1365" s="366"/>
      <c r="C1365" s="105"/>
      <c r="D1365" s="366"/>
      <c r="E1365" s="277"/>
      <c r="F1365" s="105"/>
      <c r="G1365" s="105"/>
      <c r="H1365" s="366"/>
      <c r="I1365" s="206"/>
      <c r="J1365" s="206"/>
      <c r="K1365" s="206"/>
      <c r="L1365" s="206"/>
      <c r="M1365" s="206"/>
      <c r="N1365" s="206"/>
      <c r="O1365" s="206"/>
      <c r="P1365" s="206"/>
      <c r="Q1365" s="206"/>
      <c r="R1365" s="206"/>
      <c r="S1365" s="206"/>
      <c r="T1365" s="206"/>
    </row>
    <row r="1366" spans="1:20">
      <c r="A1366" s="366">
        <v>1362</v>
      </c>
      <c r="B1366" s="366"/>
      <c r="C1366" s="105"/>
      <c r="D1366" s="366"/>
      <c r="E1366" s="277"/>
      <c r="F1366" s="105"/>
      <c r="G1366" s="105"/>
      <c r="H1366" s="366"/>
      <c r="I1366" s="206"/>
      <c r="J1366" s="206"/>
      <c r="K1366" s="206"/>
      <c r="L1366" s="206"/>
      <c r="M1366" s="206"/>
      <c r="N1366" s="206"/>
      <c r="O1366" s="206"/>
      <c r="P1366" s="206"/>
      <c r="Q1366" s="206"/>
      <c r="R1366" s="206"/>
      <c r="S1366" s="206"/>
      <c r="T1366" s="206"/>
    </row>
    <row r="1367" spans="1:20">
      <c r="A1367" s="366">
        <v>1363</v>
      </c>
      <c r="B1367" s="366"/>
      <c r="C1367" s="105"/>
      <c r="D1367" s="366"/>
      <c r="E1367" s="277"/>
      <c r="F1367" s="105"/>
      <c r="G1367" s="105"/>
      <c r="H1367" s="366"/>
      <c r="I1367" s="206"/>
      <c r="J1367" s="206"/>
      <c r="K1367" s="206"/>
      <c r="L1367" s="206"/>
      <c r="M1367" s="206"/>
      <c r="N1367" s="206"/>
      <c r="O1367" s="206"/>
      <c r="P1367" s="206"/>
      <c r="Q1367" s="206"/>
      <c r="R1367" s="206"/>
      <c r="S1367" s="206"/>
      <c r="T1367" s="206"/>
    </row>
    <row r="1368" spans="1:20">
      <c r="A1368" s="366">
        <v>1364</v>
      </c>
      <c r="B1368" s="366"/>
      <c r="C1368" s="105"/>
      <c r="D1368" s="366"/>
      <c r="E1368" s="277"/>
      <c r="F1368" s="105"/>
      <c r="G1368" s="105"/>
      <c r="H1368" s="366"/>
      <c r="I1368" s="206"/>
      <c r="J1368" s="206"/>
      <c r="K1368" s="206"/>
      <c r="L1368" s="206"/>
      <c r="M1368" s="206"/>
      <c r="N1368" s="206"/>
      <c r="O1368" s="206"/>
      <c r="P1368" s="206"/>
      <c r="Q1368" s="206"/>
      <c r="R1368" s="206"/>
      <c r="S1368" s="206"/>
      <c r="T1368" s="206"/>
    </row>
    <row r="1369" spans="1:20">
      <c r="A1369" s="366">
        <v>1365</v>
      </c>
      <c r="B1369" s="366"/>
      <c r="C1369" s="105"/>
      <c r="D1369" s="366"/>
      <c r="E1369" s="277"/>
      <c r="F1369" s="105"/>
      <c r="G1369" s="105"/>
      <c r="H1369" s="366"/>
      <c r="I1369" s="206"/>
      <c r="J1369" s="206"/>
      <c r="K1369" s="206"/>
      <c r="L1369" s="206"/>
      <c r="M1369" s="206"/>
      <c r="N1369" s="206"/>
      <c r="O1369" s="206"/>
      <c r="P1369" s="206"/>
      <c r="Q1369" s="206"/>
      <c r="R1369" s="206"/>
      <c r="S1369" s="206"/>
      <c r="T1369" s="206"/>
    </row>
    <row r="1370" spans="1:20">
      <c r="A1370" s="366">
        <v>1366</v>
      </c>
      <c r="B1370" s="366"/>
      <c r="C1370" s="105"/>
      <c r="D1370" s="366"/>
      <c r="E1370" s="277"/>
      <c r="F1370" s="105"/>
      <c r="G1370" s="105"/>
      <c r="H1370" s="366"/>
      <c r="I1370" s="206"/>
      <c r="J1370" s="206"/>
      <c r="K1370" s="206"/>
      <c r="L1370" s="206"/>
      <c r="M1370" s="206"/>
      <c r="N1370" s="206"/>
      <c r="O1370" s="206"/>
      <c r="P1370" s="206"/>
      <c r="Q1370" s="206"/>
      <c r="R1370" s="206"/>
      <c r="S1370" s="206"/>
      <c r="T1370" s="206"/>
    </row>
    <row r="1371" spans="1:20">
      <c r="A1371" s="366">
        <v>1367</v>
      </c>
      <c r="B1371" s="366"/>
      <c r="C1371" s="105"/>
      <c r="D1371" s="366"/>
      <c r="E1371" s="277"/>
      <c r="F1371" s="105"/>
      <c r="G1371" s="105"/>
      <c r="H1371" s="366"/>
      <c r="I1371" s="206"/>
      <c r="J1371" s="206"/>
      <c r="K1371" s="206"/>
      <c r="L1371" s="206"/>
      <c r="M1371" s="206"/>
      <c r="N1371" s="206"/>
      <c r="O1371" s="206"/>
      <c r="P1371" s="206"/>
      <c r="Q1371" s="206"/>
      <c r="R1371" s="206"/>
      <c r="S1371" s="206"/>
      <c r="T1371" s="206"/>
    </row>
    <row r="1372" spans="1:20">
      <c r="A1372" s="366">
        <v>1368</v>
      </c>
      <c r="B1372" s="366"/>
      <c r="C1372" s="105"/>
      <c r="D1372" s="366"/>
      <c r="E1372" s="277"/>
      <c r="F1372" s="105"/>
      <c r="G1372" s="105"/>
      <c r="H1372" s="366"/>
      <c r="I1372" s="206"/>
      <c r="J1372" s="206"/>
      <c r="K1372" s="206"/>
      <c r="L1372" s="206"/>
      <c r="M1372" s="206"/>
      <c r="N1372" s="206"/>
      <c r="O1372" s="206"/>
      <c r="P1372" s="206"/>
      <c r="Q1372" s="206"/>
      <c r="R1372" s="206"/>
      <c r="S1372" s="206"/>
      <c r="T1372" s="206"/>
    </row>
    <row r="1373" spans="1:20">
      <c r="A1373" s="366">
        <v>1369</v>
      </c>
      <c r="B1373" s="366"/>
      <c r="C1373" s="105"/>
      <c r="D1373" s="366"/>
      <c r="E1373" s="277"/>
      <c r="F1373" s="105"/>
      <c r="G1373" s="105"/>
      <c r="H1373" s="366"/>
      <c r="I1373" s="206"/>
      <c r="J1373" s="206"/>
      <c r="K1373" s="206"/>
      <c r="L1373" s="206"/>
      <c r="M1373" s="206"/>
      <c r="N1373" s="206"/>
      <c r="O1373" s="206"/>
      <c r="P1373" s="206"/>
      <c r="Q1373" s="206"/>
      <c r="R1373" s="206"/>
      <c r="S1373" s="206"/>
      <c r="T1373" s="206"/>
    </row>
    <row r="1374" spans="1:20">
      <c r="A1374" s="366">
        <v>1370</v>
      </c>
      <c r="B1374" s="366"/>
      <c r="C1374" s="105"/>
      <c r="D1374" s="366"/>
      <c r="E1374" s="277"/>
      <c r="F1374" s="105"/>
      <c r="G1374" s="105"/>
      <c r="H1374" s="366"/>
      <c r="I1374" s="206"/>
      <c r="J1374" s="206"/>
      <c r="K1374" s="206"/>
      <c r="L1374" s="206"/>
      <c r="M1374" s="206"/>
      <c r="N1374" s="206"/>
      <c r="O1374" s="206"/>
      <c r="P1374" s="206"/>
      <c r="Q1374" s="206"/>
      <c r="R1374" s="206"/>
      <c r="S1374" s="206"/>
      <c r="T1374" s="206"/>
    </row>
    <row r="1375" spans="1:20">
      <c r="A1375" s="366">
        <v>1371</v>
      </c>
      <c r="B1375" s="366"/>
      <c r="C1375" s="105"/>
      <c r="D1375" s="366"/>
      <c r="E1375" s="277"/>
      <c r="F1375" s="105"/>
      <c r="G1375" s="105"/>
      <c r="H1375" s="366"/>
      <c r="I1375" s="206"/>
      <c r="J1375" s="206"/>
      <c r="K1375" s="206"/>
      <c r="L1375" s="206"/>
      <c r="M1375" s="206"/>
      <c r="N1375" s="206"/>
      <c r="O1375" s="206"/>
      <c r="P1375" s="206"/>
      <c r="Q1375" s="206"/>
      <c r="R1375" s="206"/>
      <c r="S1375" s="206"/>
      <c r="T1375" s="206"/>
    </row>
    <row r="1376" spans="1:20">
      <c r="A1376" s="366">
        <v>1372</v>
      </c>
      <c r="B1376" s="366"/>
      <c r="C1376" s="105"/>
      <c r="D1376" s="366"/>
      <c r="E1376" s="277"/>
      <c r="F1376" s="105"/>
      <c r="G1376" s="105"/>
      <c r="H1376" s="366"/>
      <c r="I1376" s="206"/>
      <c r="J1376" s="206"/>
      <c r="K1376" s="206"/>
      <c r="L1376" s="206"/>
      <c r="M1376" s="206"/>
      <c r="N1376" s="206"/>
      <c r="O1376" s="206"/>
      <c r="P1376" s="206"/>
      <c r="Q1376" s="206"/>
      <c r="R1376" s="206"/>
      <c r="S1376" s="206"/>
      <c r="T1376" s="206"/>
    </row>
    <row r="1377" spans="1:20">
      <c r="A1377" s="366">
        <v>1373</v>
      </c>
      <c r="B1377" s="366"/>
      <c r="C1377" s="105"/>
      <c r="D1377" s="366"/>
      <c r="E1377" s="277"/>
      <c r="F1377" s="105"/>
      <c r="G1377" s="105"/>
      <c r="H1377" s="366"/>
      <c r="I1377" s="206"/>
      <c r="J1377" s="206"/>
      <c r="K1377" s="206"/>
      <c r="L1377" s="206"/>
      <c r="M1377" s="206"/>
      <c r="N1377" s="206"/>
      <c r="O1377" s="206"/>
      <c r="P1377" s="206"/>
      <c r="Q1377" s="206"/>
      <c r="R1377" s="206"/>
      <c r="S1377" s="206"/>
      <c r="T1377" s="206"/>
    </row>
    <row r="1378" spans="1:20">
      <c r="A1378" s="366">
        <v>1374</v>
      </c>
      <c r="B1378" s="366"/>
      <c r="C1378" s="105"/>
      <c r="D1378" s="366"/>
      <c r="E1378" s="277"/>
      <c r="F1378" s="105"/>
      <c r="G1378" s="105"/>
      <c r="H1378" s="366"/>
      <c r="I1378" s="206"/>
      <c r="J1378" s="206"/>
      <c r="K1378" s="206"/>
      <c r="L1378" s="206"/>
      <c r="M1378" s="206"/>
      <c r="N1378" s="206"/>
      <c r="O1378" s="206"/>
      <c r="P1378" s="206"/>
      <c r="Q1378" s="206"/>
      <c r="R1378" s="206"/>
      <c r="S1378" s="206"/>
      <c r="T1378" s="206"/>
    </row>
    <row r="1379" spans="1:20">
      <c r="A1379" s="366">
        <v>1375</v>
      </c>
      <c r="B1379" s="366"/>
      <c r="C1379" s="105"/>
      <c r="D1379" s="366"/>
      <c r="E1379" s="277"/>
      <c r="F1379" s="105"/>
      <c r="G1379" s="105"/>
      <c r="H1379" s="366"/>
      <c r="I1379" s="206"/>
      <c r="J1379" s="206"/>
      <c r="K1379" s="206"/>
      <c r="L1379" s="206"/>
      <c r="M1379" s="206"/>
      <c r="N1379" s="206"/>
      <c r="O1379" s="206"/>
      <c r="P1379" s="206"/>
      <c r="Q1379" s="206"/>
      <c r="R1379" s="206"/>
      <c r="S1379" s="206"/>
      <c r="T1379" s="206"/>
    </row>
    <row r="1380" spans="1:20">
      <c r="A1380" s="366">
        <v>1376</v>
      </c>
      <c r="B1380" s="366"/>
      <c r="C1380" s="105"/>
      <c r="D1380" s="366"/>
      <c r="E1380" s="277"/>
      <c r="F1380" s="105"/>
      <c r="G1380" s="105"/>
      <c r="H1380" s="366"/>
      <c r="I1380" s="206"/>
      <c r="J1380" s="206"/>
      <c r="K1380" s="206"/>
      <c r="L1380" s="206"/>
      <c r="M1380" s="206"/>
      <c r="N1380" s="206"/>
      <c r="O1380" s="206"/>
      <c r="P1380" s="206"/>
      <c r="Q1380" s="206"/>
      <c r="R1380" s="206"/>
      <c r="S1380" s="206"/>
      <c r="T1380" s="206"/>
    </row>
    <row r="1381" spans="1:20">
      <c r="A1381" s="366">
        <v>1377</v>
      </c>
      <c r="B1381" s="366"/>
      <c r="C1381" s="105"/>
      <c r="D1381" s="366"/>
      <c r="E1381" s="277"/>
      <c r="F1381" s="105"/>
      <c r="G1381" s="105"/>
      <c r="H1381" s="366"/>
      <c r="I1381" s="206"/>
      <c r="J1381" s="206"/>
      <c r="K1381" s="206"/>
      <c r="L1381" s="206"/>
      <c r="M1381" s="206"/>
      <c r="N1381" s="206"/>
      <c r="O1381" s="206"/>
      <c r="P1381" s="206"/>
      <c r="Q1381" s="206"/>
      <c r="R1381" s="206"/>
      <c r="S1381" s="206"/>
      <c r="T1381" s="206"/>
    </row>
    <row r="1382" spans="1:20">
      <c r="A1382" s="366">
        <v>1378</v>
      </c>
      <c r="B1382" s="366"/>
      <c r="C1382" s="105"/>
      <c r="D1382" s="366"/>
      <c r="E1382" s="277"/>
      <c r="F1382" s="105"/>
      <c r="G1382" s="105"/>
      <c r="H1382" s="366"/>
      <c r="I1382" s="206"/>
      <c r="J1382" s="206"/>
      <c r="K1382" s="206"/>
      <c r="L1382" s="206"/>
      <c r="M1382" s="206"/>
      <c r="N1382" s="206"/>
      <c r="O1382" s="206"/>
      <c r="P1382" s="206"/>
      <c r="Q1382" s="206"/>
      <c r="R1382" s="206"/>
      <c r="S1382" s="206"/>
      <c r="T1382" s="206"/>
    </row>
    <row r="1383" spans="1:20">
      <c r="A1383" s="366">
        <v>1379</v>
      </c>
      <c r="B1383" s="366"/>
      <c r="C1383" s="105"/>
      <c r="D1383" s="366"/>
      <c r="E1383" s="277"/>
      <c r="F1383" s="105"/>
      <c r="G1383" s="105"/>
      <c r="H1383" s="366"/>
      <c r="I1383" s="206"/>
      <c r="J1383" s="206"/>
      <c r="K1383" s="206"/>
      <c r="L1383" s="206"/>
      <c r="M1383" s="206"/>
      <c r="N1383" s="206"/>
      <c r="O1383" s="206"/>
      <c r="P1383" s="206"/>
      <c r="Q1383" s="206"/>
      <c r="R1383" s="206"/>
      <c r="S1383" s="206"/>
      <c r="T1383" s="206"/>
    </row>
    <row r="1384" spans="1:20">
      <c r="A1384" s="366">
        <v>1380</v>
      </c>
      <c r="B1384" s="366"/>
      <c r="C1384" s="105"/>
      <c r="D1384" s="366"/>
      <c r="E1384" s="277"/>
      <c r="F1384" s="105"/>
      <c r="G1384" s="105"/>
      <c r="H1384" s="366"/>
      <c r="I1384" s="206"/>
      <c r="J1384" s="206"/>
      <c r="K1384" s="206"/>
      <c r="L1384" s="206"/>
      <c r="M1384" s="206"/>
      <c r="N1384" s="206"/>
      <c r="O1384" s="206"/>
      <c r="P1384" s="206"/>
      <c r="Q1384" s="206"/>
      <c r="R1384" s="206"/>
      <c r="S1384" s="206"/>
      <c r="T1384" s="206"/>
    </row>
    <row r="1385" spans="1:20">
      <c r="A1385" s="366">
        <v>1381</v>
      </c>
      <c r="B1385" s="366"/>
      <c r="C1385" s="105"/>
      <c r="D1385" s="366"/>
      <c r="E1385" s="277"/>
      <c r="F1385" s="105"/>
      <c r="G1385" s="105"/>
      <c r="H1385" s="366"/>
      <c r="I1385" s="206"/>
      <c r="J1385" s="206"/>
      <c r="K1385" s="206"/>
      <c r="L1385" s="206"/>
      <c r="M1385" s="206"/>
      <c r="N1385" s="206"/>
      <c r="O1385" s="206"/>
      <c r="P1385" s="206"/>
      <c r="Q1385" s="206"/>
      <c r="R1385" s="206"/>
      <c r="S1385" s="206"/>
      <c r="T1385" s="206"/>
    </row>
    <row r="1386" spans="1:20">
      <c r="A1386" s="366">
        <v>1382</v>
      </c>
      <c r="B1386" s="366"/>
      <c r="C1386" s="105"/>
      <c r="D1386" s="366"/>
      <c r="E1386" s="277"/>
      <c r="F1386" s="105"/>
      <c r="G1386" s="105"/>
      <c r="H1386" s="366"/>
      <c r="I1386" s="206"/>
      <c r="J1386" s="206"/>
      <c r="K1386" s="206"/>
      <c r="L1386" s="206"/>
      <c r="M1386" s="206"/>
      <c r="N1386" s="206"/>
      <c r="O1386" s="206"/>
      <c r="P1386" s="206"/>
      <c r="Q1386" s="206"/>
      <c r="R1386" s="206"/>
      <c r="S1386" s="206"/>
      <c r="T1386" s="206"/>
    </row>
    <row r="1387" spans="1:20">
      <c r="A1387" s="366">
        <v>1383</v>
      </c>
      <c r="B1387" s="366"/>
      <c r="C1387" s="105"/>
      <c r="D1387" s="366"/>
      <c r="E1387" s="277"/>
      <c r="F1387" s="105"/>
      <c r="G1387" s="105"/>
      <c r="H1387" s="366"/>
      <c r="I1387" s="206"/>
      <c r="J1387" s="206"/>
      <c r="K1387" s="206"/>
      <c r="L1387" s="206"/>
      <c r="M1387" s="206"/>
      <c r="N1387" s="206"/>
      <c r="O1387" s="206"/>
      <c r="P1387" s="206"/>
      <c r="Q1387" s="206"/>
      <c r="R1387" s="206"/>
      <c r="S1387" s="206"/>
      <c r="T1387" s="206"/>
    </row>
    <row r="1388" spans="1:20">
      <c r="A1388" s="366">
        <v>1384</v>
      </c>
      <c r="B1388" s="366"/>
      <c r="C1388" s="105"/>
      <c r="D1388" s="366"/>
      <c r="E1388" s="277"/>
      <c r="F1388" s="105"/>
      <c r="G1388" s="105"/>
      <c r="H1388" s="366"/>
      <c r="I1388" s="206"/>
      <c r="J1388" s="206"/>
      <c r="K1388" s="206"/>
      <c r="L1388" s="206"/>
      <c r="M1388" s="206"/>
      <c r="N1388" s="206"/>
      <c r="O1388" s="206"/>
      <c r="P1388" s="206"/>
      <c r="Q1388" s="206"/>
      <c r="R1388" s="206"/>
      <c r="S1388" s="206"/>
      <c r="T1388" s="206"/>
    </row>
    <row r="1389" spans="1:20">
      <c r="A1389" s="366">
        <v>1385</v>
      </c>
      <c r="B1389" s="366"/>
      <c r="C1389" s="105"/>
      <c r="D1389" s="366"/>
      <c r="E1389" s="277"/>
      <c r="F1389" s="105"/>
      <c r="G1389" s="105"/>
      <c r="H1389" s="366"/>
      <c r="I1389" s="206"/>
      <c r="J1389" s="206"/>
      <c r="K1389" s="206"/>
      <c r="L1389" s="206"/>
      <c r="M1389" s="206"/>
      <c r="N1389" s="206"/>
      <c r="O1389" s="206"/>
      <c r="P1389" s="206"/>
      <c r="Q1389" s="206"/>
      <c r="R1389" s="206"/>
      <c r="S1389" s="206"/>
      <c r="T1389" s="206"/>
    </row>
    <row r="1390" spans="1:20">
      <c r="A1390" s="366">
        <v>1386</v>
      </c>
      <c r="B1390" s="366"/>
      <c r="C1390" s="105"/>
      <c r="D1390" s="366"/>
      <c r="E1390" s="277"/>
      <c r="F1390" s="105"/>
      <c r="G1390" s="105"/>
      <c r="H1390" s="366"/>
      <c r="I1390" s="206"/>
      <c r="J1390" s="206"/>
      <c r="K1390" s="206"/>
      <c r="L1390" s="206"/>
      <c r="M1390" s="206"/>
      <c r="N1390" s="206"/>
      <c r="O1390" s="206"/>
      <c r="P1390" s="206"/>
      <c r="Q1390" s="206"/>
      <c r="R1390" s="206"/>
      <c r="S1390" s="206"/>
      <c r="T1390" s="206"/>
    </row>
    <row r="1391" spans="1:20">
      <c r="A1391" s="366">
        <v>1387</v>
      </c>
      <c r="B1391" s="366"/>
      <c r="C1391" s="105"/>
      <c r="D1391" s="366"/>
      <c r="E1391" s="277"/>
      <c r="F1391" s="105"/>
      <c r="G1391" s="105"/>
      <c r="H1391" s="366"/>
      <c r="I1391" s="206"/>
      <c r="J1391" s="206"/>
      <c r="K1391" s="206"/>
      <c r="L1391" s="206"/>
      <c r="M1391" s="206"/>
      <c r="N1391" s="206"/>
      <c r="O1391" s="206"/>
      <c r="P1391" s="206"/>
      <c r="Q1391" s="206"/>
      <c r="R1391" s="206"/>
      <c r="S1391" s="206"/>
      <c r="T1391" s="206"/>
    </row>
    <row r="1392" spans="1:20">
      <c r="A1392" s="366">
        <v>1388</v>
      </c>
      <c r="B1392" s="366"/>
      <c r="C1392" s="105"/>
      <c r="D1392" s="366"/>
      <c r="E1392" s="277"/>
      <c r="F1392" s="105"/>
      <c r="G1392" s="105"/>
      <c r="H1392" s="366"/>
      <c r="I1392" s="206"/>
      <c r="J1392" s="206"/>
      <c r="K1392" s="206"/>
      <c r="L1392" s="206"/>
      <c r="M1392" s="206"/>
      <c r="N1392" s="206"/>
      <c r="O1392" s="206"/>
      <c r="P1392" s="206"/>
      <c r="Q1392" s="206"/>
      <c r="R1392" s="206"/>
      <c r="S1392" s="206"/>
      <c r="T1392" s="206"/>
    </row>
    <row r="1393" spans="1:20">
      <c r="A1393" s="366">
        <v>1389</v>
      </c>
      <c r="B1393" s="366"/>
      <c r="C1393" s="105"/>
      <c r="D1393" s="366"/>
      <c r="E1393" s="277"/>
      <c r="F1393" s="105"/>
      <c r="G1393" s="105"/>
      <c r="H1393" s="366"/>
      <c r="I1393" s="206"/>
      <c r="J1393" s="206"/>
      <c r="K1393" s="206"/>
      <c r="L1393" s="206"/>
      <c r="M1393" s="206"/>
      <c r="N1393" s="206"/>
      <c r="O1393" s="206"/>
      <c r="P1393" s="206"/>
      <c r="Q1393" s="206"/>
      <c r="R1393" s="206"/>
      <c r="S1393" s="206"/>
      <c r="T1393" s="206"/>
    </row>
    <row r="1394" spans="1:20">
      <c r="A1394" s="366">
        <v>1390</v>
      </c>
      <c r="B1394" s="366"/>
      <c r="C1394" s="105"/>
      <c r="D1394" s="366"/>
      <c r="E1394" s="277"/>
      <c r="F1394" s="105"/>
      <c r="G1394" s="105"/>
      <c r="H1394" s="366"/>
      <c r="I1394" s="206"/>
      <c r="J1394" s="206"/>
      <c r="K1394" s="206"/>
      <c r="L1394" s="206"/>
      <c r="M1394" s="206"/>
      <c r="N1394" s="206"/>
      <c r="O1394" s="206"/>
      <c r="P1394" s="206"/>
      <c r="Q1394" s="206"/>
      <c r="R1394" s="206"/>
      <c r="S1394" s="206"/>
      <c r="T1394" s="206"/>
    </row>
    <row r="1395" spans="1:20">
      <c r="A1395" s="366">
        <v>1391</v>
      </c>
      <c r="B1395" s="366"/>
      <c r="C1395" s="105"/>
      <c r="D1395" s="366"/>
      <c r="E1395" s="277"/>
      <c r="F1395" s="105"/>
      <c r="G1395" s="105"/>
      <c r="H1395" s="366"/>
      <c r="I1395" s="206"/>
      <c r="J1395" s="206"/>
      <c r="K1395" s="206"/>
      <c r="L1395" s="206"/>
      <c r="M1395" s="206"/>
      <c r="N1395" s="206"/>
      <c r="O1395" s="206"/>
      <c r="P1395" s="206"/>
      <c r="Q1395" s="206"/>
      <c r="R1395" s="206"/>
      <c r="S1395" s="206"/>
      <c r="T1395" s="206"/>
    </row>
    <row r="1396" spans="1:20">
      <c r="A1396" s="366">
        <v>1392</v>
      </c>
      <c r="B1396" s="366"/>
      <c r="C1396" s="105"/>
      <c r="D1396" s="366"/>
      <c r="E1396" s="277"/>
      <c r="F1396" s="105"/>
      <c r="G1396" s="105"/>
      <c r="H1396" s="366"/>
      <c r="I1396" s="206"/>
      <c r="J1396" s="206"/>
      <c r="K1396" s="206"/>
      <c r="L1396" s="206"/>
      <c r="M1396" s="206"/>
      <c r="N1396" s="206"/>
      <c r="O1396" s="206"/>
      <c r="P1396" s="206"/>
      <c r="Q1396" s="206"/>
      <c r="R1396" s="206"/>
      <c r="S1396" s="206"/>
      <c r="T1396" s="206"/>
    </row>
    <row r="1397" spans="1:20">
      <c r="A1397" s="366">
        <v>1393</v>
      </c>
      <c r="B1397" s="366"/>
      <c r="C1397" s="105"/>
      <c r="D1397" s="366"/>
      <c r="E1397" s="277"/>
      <c r="F1397" s="105"/>
      <c r="G1397" s="105"/>
      <c r="H1397" s="366"/>
      <c r="I1397" s="206"/>
      <c r="J1397" s="206"/>
      <c r="K1397" s="206"/>
      <c r="L1397" s="206"/>
      <c r="M1397" s="206"/>
      <c r="N1397" s="206"/>
      <c r="O1397" s="206"/>
      <c r="P1397" s="206"/>
      <c r="Q1397" s="206"/>
      <c r="R1397" s="206"/>
      <c r="S1397" s="206"/>
      <c r="T1397" s="206"/>
    </row>
    <row r="1398" spans="1:20">
      <c r="A1398" s="366">
        <v>1394</v>
      </c>
      <c r="B1398" s="366"/>
      <c r="C1398" s="105"/>
      <c r="D1398" s="366"/>
      <c r="E1398" s="277"/>
      <c r="F1398" s="105"/>
      <c r="G1398" s="105"/>
      <c r="H1398" s="366"/>
      <c r="I1398" s="206"/>
      <c r="J1398" s="206"/>
      <c r="K1398" s="206"/>
      <c r="L1398" s="206"/>
      <c r="M1398" s="206"/>
      <c r="N1398" s="206"/>
      <c r="O1398" s="206"/>
      <c r="P1398" s="206"/>
      <c r="Q1398" s="206"/>
      <c r="R1398" s="206"/>
      <c r="S1398" s="206"/>
      <c r="T1398" s="206"/>
    </row>
    <row r="1399" spans="1:20">
      <c r="A1399" s="366">
        <v>1395</v>
      </c>
      <c r="B1399" s="366"/>
      <c r="C1399" s="105"/>
      <c r="D1399" s="366"/>
      <c r="E1399" s="277"/>
      <c r="F1399" s="366"/>
      <c r="G1399" s="105"/>
      <c r="H1399" s="366"/>
      <c r="I1399" s="206"/>
      <c r="J1399" s="206"/>
      <c r="K1399" s="206"/>
      <c r="L1399" s="206"/>
      <c r="M1399" s="206"/>
      <c r="N1399" s="206"/>
      <c r="O1399" s="206"/>
      <c r="P1399" s="206"/>
      <c r="Q1399" s="206"/>
      <c r="R1399" s="206"/>
      <c r="S1399" s="206"/>
      <c r="T1399" s="206"/>
    </row>
    <row r="1400" spans="1:20">
      <c r="A1400" s="366">
        <v>1396</v>
      </c>
      <c r="B1400" s="366"/>
      <c r="C1400" s="105"/>
      <c r="D1400" s="366"/>
      <c r="E1400" s="277"/>
      <c r="F1400" s="105"/>
      <c r="G1400" s="105"/>
      <c r="H1400" s="366"/>
      <c r="I1400" s="206"/>
      <c r="J1400" s="206"/>
      <c r="K1400" s="206"/>
      <c r="L1400" s="206"/>
      <c r="M1400" s="206"/>
      <c r="N1400" s="206"/>
      <c r="O1400" s="206"/>
      <c r="P1400" s="206"/>
      <c r="Q1400" s="206"/>
      <c r="R1400" s="206"/>
      <c r="S1400" s="206"/>
      <c r="T1400" s="206"/>
    </row>
    <row r="1401" spans="1:20">
      <c r="A1401" s="366">
        <v>1397</v>
      </c>
      <c r="B1401" s="366"/>
      <c r="C1401" s="105"/>
      <c r="D1401" s="366"/>
      <c r="E1401" s="277"/>
      <c r="F1401" s="105"/>
      <c r="G1401" s="105"/>
      <c r="H1401" s="366"/>
      <c r="I1401" s="206"/>
      <c r="J1401" s="206"/>
      <c r="K1401" s="206"/>
      <c r="L1401" s="206"/>
      <c r="M1401" s="206"/>
      <c r="N1401" s="206"/>
      <c r="O1401" s="206"/>
      <c r="P1401" s="206"/>
      <c r="Q1401" s="206"/>
      <c r="R1401" s="206"/>
      <c r="S1401" s="206"/>
      <c r="T1401" s="206"/>
    </row>
    <row r="1402" spans="1:20">
      <c r="A1402" s="366">
        <v>1398</v>
      </c>
      <c r="B1402" s="366"/>
      <c r="C1402" s="105"/>
      <c r="D1402" s="366"/>
      <c r="E1402" s="277"/>
      <c r="F1402" s="366"/>
      <c r="G1402" s="105"/>
      <c r="H1402" s="366"/>
      <c r="I1402" s="206"/>
      <c r="J1402" s="206"/>
      <c r="K1402" s="206"/>
      <c r="L1402" s="206"/>
      <c r="M1402" s="206"/>
      <c r="N1402" s="206"/>
      <c r="O1402" s="206"/>
      <c r="P1402" s="206"/>
      <c r="Q1402" s="206"/>
      <c r="R1402" s="206"/>
      <c r="S1402" s="206"/>
      <c r="T1402" s="206"/>
    </row>
    <row r="1403" spans="1:20">
      <c r="A1403" s="366">
        <v>1399</v>
      </c>
      <c r="B1403" s="366"/>
      <c r="C1403" s="105"/>
      <c r="D1403" s="366"/>
      <c r="E1403" s="277"/>
      <c r="F1403" s="105"/>
      <c r="G1403" s="105"/>
      <c r="H1403" s="366"/>
      <c r="I1403" s="206"/>
      <c r="J1403" s="206"/>
      <c r="K1403" s="206"/>
      <c r="L1403" s="206"/>
      <c r="M1403" s="206"/>
      <c r="N1403" s="206"/>
      <c r="O1403" s="206"/>
      <c r="P1403" s="206"/>
      <c r="Q1403" s="206"/>
      <c r="R1403" s="206"/>
      <c r="S1403" s="206"/>
      <c r="T1403" s="206"/>
    </row>
    <row r="1404" spans="1:20">
      <c r="A1404" s="366">
        <v>1400</v>
      </c>
      <c r="B1404" s="366"/>
      <c r="C1404" s="105"/>
      <c r="D1404" s="366"/>
      <c r="E1404" s="277"/>
      <c r="F1404" s="105"/>
      <c r="G1404" s="105"/>
      <c r="H1404" s="366"/>
      <c r="I1404" s="206"/>
      <c r="J1404" s="206"/>
      <c r="K1404" s="206"/>
      <c r="L1404" s="206"/>
      <c r="M1404" s="206"/>
      <c r="N1404" s="206"/>
      <c r="O1404" s="206"/>
      <c r="P1404" s="206"/>
      <c r="Q1404" s="206"/>
      <c r="R1404" s="206"/>
      <c r="S1404" s="206"/>
      <c r="T1404" s="206"/>
    </row>
    <row r="1405" spans="1:20">
      <c r="A1405" s="366">
        <v>1401</v>
      </c>
      <c r="B1405" s="366"/>
      <c r="C1405" s="105"/>
      <c r="D1405" s="366"/>
      <c r="E1405" s="277"/>
      <c r="F1405" s="105"/>
      <c r="G1405" s="105"/>
      <c r="H1405" s="366"/>
      <c r="I1405" s="206"/>
      <c r="J1405" s="206"/>
      <c r="K1405" s="206"/>
      <c r="L1405" s="206"/>
      <c r="M1405" s="206"/>
      <c r="N1405" s="206"/>
      <c r="O1405" s="206"/>
      <c r="P1405" s="206"/>
      <c r="Q1405" s="206"/>
      <c r="R1405" s="206"/>
      <c r="S1405" s="206"/>
      <c r="T1405" s="206"/>
    </row>
    <row r="1406" spans="1:20">
      <c r="A1406" s="366">
        <v>1402</v>
      </c>
      <c r="B1406" s="366"/>
      <c r="C1406" s="105"/>
      <c r="D1406" s="366"/>
      <c r="E1406" s="277"/>
      <c r="F1406" s="105"/>
      <c r="G1406" s="105"/>
      <c r="H1406" s="366"/>
      <c r="I1406" s="206"/>
      <c r="J1406" s="206"/>
      <c r="K1406" s="206"/>
      <c r="L1406" s="206"/>
      <c r="M1406" s="206"/>
      <c r="N1406" s="206"/>
      <c r="O1406" s="206"/>
      <c r="P1406" s="206"/>
      <c r="Q1406" s="206"/>
      <c r="R1406" s="206"/>
      <c r="S1406" s="206"/>
      <c r="T1406" s="206"/>
    </row>
    <row r="1407" spans="1:20">
      <c r="A1407" s="366">
        <v>1403</v>
      </c>
      <c r="B1407" s="366"/>
      <c r="C1407" s="105"/>
      <c r="D1407" s="366"/>
      <c r="E1407" s="277"/>
      <c r="F1407" s="105"/>
      <c r="G1407" s="105"/>
      <c r="H1407" s="366"/>
      <c r="I1407" s="206"/>
      <c r="J1407" s="206"/>
      <c r="K1407" s="206"/>
      <c r="L1407" s="206"/>
      <c r="M1407" s="206"/>
      <c r="N1407" s="206"/>
      <c r="O1407" s="206"/>
      <c r="P1407" s="206"/>
      <c r="Q1407" s="206"/>
      <c r="R1407" s="206"/>
      <c r="S1407" s="206"/>
      <c r="T1407" s="206"/>
    </row>
    <row r="1408" spans="1:20">
      <c r="A1408" s="366">
        <v>1404</v>
      </c>
      <c r="B1408" s="366"/>
      <c r="C1408" s="105"/>
      <c r="D1408" s="366"/>
      <c r="E1408" s="277"/>
      <c r="F1408" s="105"/>
      <c r="G1408" s="105"/>
      <c r="H1408" s="366"/>
      <c r="I1408" s="206"/>
      <c r="J1408" s="206"/>
      <c r="K1408" s="206"/>
      <c r="L1408" s="206"/>
      <c r="M1408" s="206"/>
      <c r="N1408" s="206"/>
      <c r="O1408" s="206"/>
      <c r="P1408" s="206"/>
      <c r="Q1408" s="206"/>
      <c r="R1408" s="206"/>
      <c r="S1408" s="206"/>
      <c r="T1408" s="206"/>
    </row>
    <row r="1409" spans="1:20">
      <c r="A1409" s="366">
        <v>1405</v>
      </c>
      <c r="B1409" s="366"/>
      <c r="C1409" s="105"/>
      <c r="D1409" s="366"/>
      <c r="E1409" s="277"/>
      <c r="F1409" s="105"/>
      <c r="G1409" s="105"/>
      <c r="H1409" s="366"/>
      <c r="I1409" s="206"/>
      <c r="J1409" s="206"/>
      <c r="K1409" s="206"/>
      <c r="L1409" s="206"/>
      <c r="M1409" s="206"/>
      <c r="N1409" s="206"/>
      <c r="O1409" s="206"/>
      <c r="P1409" s="206"/>
      <c r="Q1409" s="206"/>
      <c r="R1409" s="206"/>
      <c r="S1409" s="206"/>
      <c r="T1409" s="206"/>
    </row>
    <row r="1410" spans="1:20">
      <c r="A1410" s="366">
        <v>1406</v>
      </c>
      <c r="B1410" s="366"/>
      <c r="C1410" s="105"/>
      <c r="D1410" s="366"/>
      <c r="E1410" s="277"/>
      <c r="F1410" s="105"/>
      <c r="G1410" s="105"/>
      <c r="H1410" s="366"/>
      <c r="I1410" s="206"/>
      <c r="J1410" s="206"/>
      <c r="K1410" s="206"/>
      <c r="L1410" s="206"/>
      <c r="M1410" s="206"/>
      <c r="N1410" s="206"/>
      <c r="O1410" s="206"/>
      <c r="P1410" s="206"/>
      <c r="Q1410" s="206"/>
      <c r="R1410" s="206"/>
      <c r="S1410" s="206"/>
      <c r="T1410" s="206"/>
    </row>
    <row r="1411" spans="1:20">
      <c r="A1411" s="366">
        <v>1407</v>
      </c>
      <c r="B1411" s="366"/>
      <c r="C1411" s="105"/>
      <c r="D1411" s="366"/>
      <c r="E1411" s="277"/>
      <c r="F1411" s="105"/>
      <c r="G1411" s="105"/>
      <c r="H1411" s="366"/>
      <c r="I1411" s="206"/>
      <c r="J1411" s="206"/>
      <c r="K1411" s="206"/>
      <c r="L1411" s="206"/>
      <c r="M1411" s="206"/>
      <c r="N1411" s="206"/>
      <c r="O1411" s="206"/>
      <c r="P1411" s="206"/>
      <c r="Q1411" s="206"/>
      <c r="R1411" s="206"/>
      <c r="S1411" s="206"/>
      <c r="T1411" s="206"/>
    </row>
    <row r="1412" spans="1:20">
      <c r="A1412" s="366">
        <v>1408</v>
      </c>
      <c r="B1412" s="366"/>
      <c r="C1412" s="105"/>
      <c r="D1412" s="366"/>
      <c r="E1412" s="277"/>
      <c r="F1412" s="105"/>
      <c r="G1412" s="105"/>
      <c r="H1412" s="366"/>
      <c r="I1412" s="206"/>
      <c r="J1412" s="206"/>
      <c r="K1412" s="206"/>
      <c r="L1412" s="206"/>
      <c r="M1412" s="206"/>
      <c r="N1412" s="206"/>
      <c r="O1412" s="206"/>
      <c r="P1412" s="206"/>
      <c r="Q1412" s="206"/>
      <c r="R1412" s="206"/>
      <c r="S1412" s="206"/>
      <c r="T1412" s="206"/>
    </row>
    <row r="1413" spans="1:20">
      <c r="A1413" s="366">
        <v>1409</v>
      </c>
      <c r="B1413" s="366"/>
      <c r="C1413" s="105"/>
      <c r="D1413" s="366"/>
      <c r="E1413" s="277"/>
      <c r="F1413" s="105"/>
      <c r="G1413" s="105"/>
      <c r="H1413" s="366"/>
      <c r="I1413" s="206"/>
      <c r="J1413" s="206"/>
      <c r="K1413" s="206"/>
      <c r="L1413" s="206"/>
      <c r="M1413" s="206"/>
      <c r="N1413" s="206"/>
      <c r="O1413" s="206"/>
      <c r="P1413" s="206"/>
      <c r="Q1413" s="206"/>
      <c r="R1413" s="206"/>
      <c r="S1413" s="206"/>
      <c r="T1413" s="206"/>
    </row>
    <row r="1414" spans="1:20">
      <c r="A1414" s="366">
        <v>1410</v>
      </c>
      <c r="B1414" s="366"/>
      <c r="C1414" s="105"/>
      <c r="D1414" s="366"/>
      <c r="E1414" s="277"/>
      <c r="F1414" s="105"/>
      <c r="G1414" s="105"/>
      <c r="H1414" s="366"/>
      <c r="I1414" s="206"/>
      <c r="J1414" s="206"/>
      <c r="K1414" s="206"/>
      <c r="L1414" s="206"/>
      <c r="M1414" s="206"/>
      <c r="N1414" s="206"/>
      <c r="O1414" s="206"/>
      <c r="P1414" s="206"/>
      <c r="Q1414" s="206"/>
      <c r="R1414" s="206"/>
      <c r="S1414" s="206"/>
      <c r="T1414" s="206"/>
    </row>
    <row r="1415" spans="1:20">
      <c r="A1415" s="366">
        <v>1411</v>
      </c>
      <c r="B1415" s="366"/>
      <c r="C1415" s="105"/>
      <c r="D1415" s="366"/>
      <c r="E1415" s="277"/>
      <c r="F1415" s="105"/>
      <c r="G1415" s="105"/>
      <c r="H1415" s="366"/>
      <c r="I1415" s="206"/>
      <c r="J1415" s="206"/>
      <c r="K1415" s="206"/>
      <c r="L1415" s="206"/>
      <c r="M1415" s="206"/>
      <c r="N1415" s="206"/>
      <c r="O1415" s="206"/>
      <c r="P1415" s="206"/>
      <c r="Q1415" s="206"/>
      <c r="R1415" s="206"/>
      <c r="S1415" s="206"/>
      <c r="T1415" s="206"/>
    </row>
    <row r="1416" spans="1:20">
      <c r="A1416" s="366">
        <v>1412</v>
      </c>
      <c r="B1416" s="366"/>
      <c r="C1416" s="105"/>
      <c r="D1416" s="366"/>
      <c r="E1416" s="277"/>
      <c r="F1416" s="366"/>
      <c r="G1416" s="105"/>
      <c r="H1416" s="366"/>
      <c r="I1416" s="206"/>
      <c r="J1416" s="206"/>
      <c r="K1416" s="206"/>
      <c r="L1416" s="206"/>
      <c r="M1416" s="206"/>
      <c r="N1416" s="206"/>
      <c r="O1416" s="206"/>
      <c r="P1416" s="206"/>
      <c r="Q1416" s="206"/>
      <c r="R1416" s="206"/>
      <c r="S1416" s="206"/>
      <c r="T1416" s="206"/>
    </row>
    <row r="1417" spans="1:20">
      <c r="A1417" s="366">
        <v>1413</v>
      </c>
      <c r="B1417" s="366"/>
      <c r="C1417" s="105"/>
      <c r="D1417" s="366"/>
      <c r="E1417" s="277"/>
      <c r="F1417" s="105"/>
      <c r="G1417" s="105"/>
      <c r="H1417" s="366"/>
      <c r="I1417" s="206"/>
      <c r="J1417" s="206"/>
      <c r="K1417" s="206"/>
      <c r="L1417" s="206"/>
      <c r="M1417" s="206"/>
      <c r="N1417" s="206"/>
      <c r="O1417" s="206"/>
      <c r="P1417" s="206"/>
      <c r="Q1417" s="206"/>
      <c r="R1417" s="206"/>
      <c r="S1417" s="206"/>
      <c r="T1417" s="206"/>
    </row>
    <row r="1418" spans="1:20">
      <c r="A1418" s="366">
        <v>1414</v>
      </c>
      <c r="B1418" s="366"/>
      <c r="C1418" s="105"/>
      <c r="D1418" s="366"/>
      <c r="E1418" s="277"/>
      <c r="F1418" s="105"/>
      <c r="G1418" s="105"/>
      <c r="H1418" s="366"/>
      <c r="I1418" s="206"/>
      <c r="J1418" s="206"/>
      <c r="K1418" s="206"/>
      <c r="L1418" s="206"/>
      <c r="M1418" s="206"/>
      <c r="N1418" s="206"/>
      <c r="O1418" s="206"/>
      <c r="P1418" s="206"/>
      <c r="Q1418" s="206"/>
      <c r="R1418" s="206"/>
      <c r="S1418" s="206"/>
      <c r="T1418" s="206"/>
    </row>
    <row r="1419" spans="1:20">
      <c r="A1419" s="366">
        <v>1415</v>
      </c>
      <c r="B1419" s="366"/>
      <c r="C1419" s="105"/>
      <c r="D1419" s="366"/>
      <c r="E1419" s="277"/>
      <c r="F1419" s="105"/>
      <c r="G1419" s="105"/>
      <c r="H1419" s="366"/>
      <c r="I1419" s="206"/>
      <c r="J1419" s="206"/>
      <c r="K1419" s="206"/>
      <c r="L1419" s="206"/>
      <c r="M1419" s="206"/>
      <c r="N1419" s="206"/>
      <c r="O1419" s="206"/>
      <c r="P1419" s="206"/>
      <c r="Q1419" s="206"/>
      <c r="R1419" s="206"/>
      <c r="S1419" s="206"/>
      <c r="T1419" s="206"/>
    </row>
    <row r="1420" spans="1:20">
      <c r="A1420" s="366">
        <v>1416</v>
      </c>
      <c r="B1420" s="366"/>
      <c r="C1420" s="105"/>
      <c r="D1420" s="366"/>
      <c r="E1420" s="277"/>
      <c r="F1420" s="105"/>
      <c r="G1420" s="366"/>
      <c r="H1420" s="366"/>
      <c r="I1420" s="206"/>
      <c r="J1420" s="206"/>
      <c r="K1420" s="206"/>
      <c r="L1420" s="206"/>
      <c r="M1420" s="206"/>
      <c r="N1420" s="206"/>
      <c r="O1420" s="206"/>
      <c r="P1420" s="206"/>
      <c r="Q1420" s="206"/>
      <c r="R1420" s="206"/>
      <c r="S1420" s="206"/>
      <c r="T1420" s="206"/>
    </row>
    <row r="1421" spans="1:20">
      <c r="A1421" s="366">
        <v>1417</v>
      </c>
      <c r="B1421" s="366"/>
      <c r="C1421" s="105"/>
      <c r="D1421" s="366"/>
      <c r="E1421" s="277"/>
      <c r="F1421" s="105"/>
      <c r="G1421" s="105"/>
      <c r="H1421" s="366"/>
      <c r="I1421" s="206"/>
      <c r="J1421" s="206"/>
      <c r="K1421" s="206"/>
      <c r="L1421" s="206"/>
      <c r="M1421" s="206"/>
      <c r="N1421" s="206"/>
      <c r="O1421" s="206"/>
      <c r="P1421" s="206"/>
      <c r="Q1421" s="206"/>
      <c r="R1421" s="206"/>
      <c r="S1421" s="206"/>
      <c r="T1421" s="206"/>
    </row>
    <row r="1422" spans="1:20">
      <c r="A1422" s="366">
        <v>1418</v>
      </c>
      <c r="B1422" s="366"/>
      <c r="C1422" s="105"/>
      <c r="D1422" s="366"/>
      <c r="E1422" s="277"/>
      <c r="F1422" s="105"/>
      <c r="G1422" s="105"/>
      <c r="H1422" s="366"/>
      <c r="I1422" s="206"/>
      <c r="J1422" s="206"/>
      <c r="K1422" s="206"/>
      <c r="L1422" s="206"/>
      <c r="M1422" s="206"/>
      <c r="N1422" s="206"/>
      <c r="O1422" s="206"/>
      <c r="P1422" s="206"/>
      <c r="Q1422" s="206"/>
      <c r="R1422" s="206"/>
      <c r="S1422" s="206"/>
      <c r="T1422" s="206"/>
    </row>
    <row r="1423" spans="1:20">
      <c r="A1423" s="366">
        <v>1419</v>
      </c>
      <c r="B1423" s="366"/>
      <c r="C1423" s="105"/>
      <c r="D1423" s="366"/>
      <c r="E1423" s="277"/>
      <c r="F1423" s="105"/>
      <c r="G1423" s="105"/>
      <c r="H1423" s="366"/>
      <c r="I1423" s="206"/>
      <c r="J1423" s="206"/>
      <c r="K1423" s="206"/>
      <c r="L1423" s="206"/>
      <c r="M1423" s="206"/>
      <c r="N1423" s="206"/>
      <c r="O1423" s="206"/>
      <c r="P1423" s="206"/>
      <c r="Q1423" s="206"/>
      <c r="R1423" s="206"/>
      <c r="S1423" s="206"/>
      <c r="T1423" s="206"/>
    </row>
    <row r="1424" spans="1:20">
      <c r="A1424" s="366">
        <v>1420</v>
      </c>
      <c r="B1424" s="366"/>
      <c r="C1424" s="105"/>
      <c r="D1424" s="366"/>
      <c r="E1424" s="277"/>
      <c r="F1424" s="105"/>
      <c r="G1424" s="105"/>
      <c r="H1424" s="366"/>
      <c r="I1424" s="206"/>
      <c r="J1424" s="206"/>
      <c r="K1424" s="206"/>
      <c r="L1424" s="206"/>
      <c r="M1424" s="206"/>
      <c r="N1424" s="206"/>
      <c r="O1424" s="206"/>
      <c r="P1424" s="206"/>
      <c r="Q1424" s="206"/>
      <c r="R1424" s="206"/>
      <c r="S1424" s="206"/>
      <c r="T1424" s="206"/>
    </row>
    <row r="1425" spans="1:20">
      <c r="A1425" s="366">
        <v>1421</v>
      </c>
      <c r="B1425" s="366"/>
      <c r="C1425" s="105"/>
      <c r="D1425" s="366"/>
      <c r="E1425" s="277"/>
      <c r="F1425" s="105"/>
      <c r="G1425" s="105"/>
      <c r="H1425" s="366"/>
      <c r="I1425" s="206"/>
      <c r="J1425" s="206"/>
      <c r="K1425" s="206"/>
      <c r="L1425" s="206"/>
      <c r="M1425" s="206"/>
      <c r="N1425" s="206"/>
      <c r="O1425" s="206"/>
      <c r="P1425" s="206"/>
      <c r="Q1425" s="206"/>
      <c r="R1425" s="206"/>
      <c r="S1425" s="206"/>
      <c r="T1425" s="206"/>
    </row>
    <row r="1426" spans="1:20">
      <c r="A1426" s="366">
        <v>1422</v>
      </c>
      <c r="B1426" s="366"/>
      <c r="C1426" s="105"/>
      <c r="D1426" s="366"/>
      <c r="E1426" s="277"/>
      <c r="F1426" s="105"/>
      <c r="G1426" s="105"/>
      <c r="H1426" s="366"/>
      <c r="I1426" s="206"/>
      <c r="J1426" s="206"/>
      <c r="K1426" s="206"/>
      <c r="L1426" s="206"/>
      <c r="M1426" s="206"/>
      <c r="N1426" s="206"/>
      <c r="O1426" s="206"/>
      <c r="P1426" s="206"/>
      <c r="Q1426" s="206"/>
      <c r="R1426" s="206"/>
      <c r="S1426" s="206"/>
      <c r="T1426" s="206"/>
    </row>
    <row r="1427" spans="1:20">
      <c r="A1427" s="366">
        <v>1423</v>
      </c>
      <c r="B1427" s="366"/>
      <c r="C1427" s="105"/>
      <c r="D1427" s="366"/>
      <c r="E1427" s="277"/>
      <c r="F1427" s="105"/>
      <c r="G1427" s="105"/>
      <c r="H1427" s="366"/>
      <c r="I1427" s="206"/>
      <c r="J1427" s="206"/>
      <c r="K1427" s="206"/>
      <c r="L1427" s="206"/>
      <c r="M1427" s="206"/>
      <c r="N1427" s="206"/>
      <c r="O1427" s="206"/>
      <c r="P1427" s="206"/>
      <c r="Q1427" s="206"/>
      <c r="R1427" s="206"/>
      <c r="S1427" s="206"/>
      <c r="T1427" s="206"/>
    </row>
    <row r="1428" spans="1:20">
      <c r="A1428" s="366">
        <v>1424</v>
      </c>
      <c r="B1428" s="366"/>
      <c r="C1428" s="105"/>
      <c r="D1428" s="366"/>
      <c r="E1428" s="277"/>
      <c r="F1428" s="105"/>
      <c r="G1428" s="105"/>
      <c r="H1428" s="366"/>
      <c r="I1428" s="206"/>
      <c r="J1428" s="206"/>
      <c r="K1428" s="206"/>
      <c r="L1428" s="206"/>
      <c r="M1428" s="206"/>
      <c r="N1428" s="206"/>
      <c r="O1428" s="206"/>
      <c r="P1428" s="206"/>
      <c r="Q1428" s="206"/>
      <c r="R1428" s="206"/>
      <c r="S1428" s="206"/>
      <c r="T1428" s="206"/>
    </row>
    <row r="1429" spans="1:20">
      <c r="A1429" s="366">
        <v>1425</v>
      </c>
      <c r="B1429" s="366"/>
      <c r="C1429" s="105"/>
      <c r="D1429" s="366"/>
      <c r="E1429" s="277"/>
      <c r="F1429" s="105"/>
      <c r="G1429" s="105"/>
      <c r="H1429" s="366"/>
      <c r="I1429" s="206"/>
      <c r="J1429" s="206"/>
      <c r="K1429" s="206"/>
      <c r="L1429" s="206"/>
      <c r="M1429" s="206"/>
      <c r="N1429" s="206"/>
      <c r="O1429" s="206"/>
      <c r="P1429" s="206"/>
      <c r="Q1429" s="206"/>
      <c r="R1429" s="206"/>
      <c r="S1429" s="206"/>
      <c r="T1429" s="206"/>
    </row>
    <row r="1430" spans="1:20">
      <c r="A1430" s="366">
        <v>1426</v>
      </c>
      <c r="B1430" s="366"/>
      <c r="C1430" s="105"/>
      <c r="D1430" s="366"/>
      <c r="E1430" s="277"/>
      <c r="F1430" s="105"/>
      <c r="G1430" s="105"/>
      <c r="H1430" s="366"/>
      <c r="I1430" s="206"/>
      <c r="J1430" s="206"/>
      <c r="K1430" s="206"/>
      <c r="L1430" s="206"/>
      <c r="M1430" s="206"/>
      <c r="N1430" s="206"/>
      <c r="O1430" s="206"/>
      <c r="P1430" s="206"/>
      <c r="Q1430" s="206"/>
      <c r="R1430" s="206"/>
      <c r="S1430" s="206"/>
      <c r="T1430" s="206"/>
    </row>
    <row r="1431" spans="1:20">
      <c r="A1431" s="366">
        <v>1427</v>
      </c>
      <c r="B1431" s="366"/>
      <c r="C1431" s="105"/>
      <c r="D1431" s="366"/>
      <c r="E1431" s="277"/>
      <c r="F1431" s="105"/>
      <c r="G1431" s="105"/>
      <c r="H1431" s="366"/>
      <c r="I1431" s="206"/>
      <c r="J1431" s="206"/>
      <c r="K1431" s="206"/>
      <c r="L1431" s="206"/>
      <c r="M1431" s="206"/>
      <c r="N1431" s="206"/>
      <c r="O1431" s="206"/>
      <c r="P1431" s="206"/>
      <c r="Q1431" s="206"/>
      <c r="R1431" s="206"/>
      <c r="S1431" s="206"/>
      <c r="T1431" s="206"/>
    </row>
    <row r="1432" spans="1:20">
      <c r="A1432" s="366">
        <v>1428</v>
      </c>
      <c r="B1432" s="366"/>
      <c r="C1432" s="105"/>
      <c r="D1432" s="366"/>
      <c r="E1432" s="277"/>
      <c r="F1432" s="105"/>
      <c r="G1432" s="105"/>
      <c r="H1432" s="366"/>
      <c r="I1432" s="206"/>
      <c r="J1432" s="206"/>
      <c r="K1432" s="206"/>
      <c r="L1432" s="206"/>
      <c r="M1432" s="206"/>
      <c r="N1432" s="206"/>
      <c r="O1432" s="206"/>
      <c r="P1432" s="206"/>
      <c r="Q1432" s="206"/>
      <c r="R1432" s="206"/>
      <c r="S1432" s="206"/>
      <c r="T1432" s="206"/>
    </row>
    <row r="1433" spans="1:20">
      <c r="A1433" s="366">
        <v>1429</v>
      </c>
      <c r="B1433" s="366"/>
      <c r="C1433" s="105"/>
      <c r="D1433" s="366"/>
      <c r="E1433" s="277"/>
      <c r="F1433" s="105"/>
      <c r="G1433" s="105"/>
      <c r="H1433" s="366"/>
      <c r="I1433" s="206"/>
      <c r="J1433" s="206"/>
      <c r="K1433" s="206"/>
      <c r="L1433" s="206"/>
      <c r="M1433" s="206"/>
      <c r="N1433" s="206"/>
      <c r="O1433" s="206"/>
      <c r="P1433" s="206"/>
      <c r="Q1433" s="206"/>
      <c r="R1433" s="206"/>
      <c r="S1433" s="206"/>
      <c r="T1433" s="206"/>
    </row>
    <row r="1434" spans="1:20">
      <c r="A1434" s="366">
        <v>1430</v>
      </c>
      <c r="B1434" s="366"/>
      <c r="C1434" s="105"/>
      <c r="D1434" s="366"/>
      <c r="E1434" s="277"/>
      <c r="F1434" s="105"/>
      <c r="G1434" s="366"/>
      <c r="H1434" s="366"/>
      <c r="I1434" s="206"/>
      <c r="J1434" s="206"/>
      <c r="K1434" s="206"/>
      <c r="L1434" s="206"/>
      <c r="M1434" s="206"/>
      <c r="N1434" s="206"/>
      <c r="O1434" s="206"/>
      <c r="P1434" s="206"/>
      <c r="Q1434" s="206"/>
      <c r="R1434" s="206"/>
      <c r="S1434" s="206"/>
      <c r="T1434" s="206"/>
    </row>
    <row r="1435" spans="1:20">
      <c r="A1435" s="366">
        <v>1431</v>
      </c>
      <c r="B1435" s="366"/>
      <c r="C1435" s="105"/>
      <c r="D1435" s="366"/>
      <c r="E1435" s="277"/>
      <c r="F1435" s="105"/>
      <c r="G1435" s="105"/>
      <c r="H1435" s="366"/>
      <c r="I1435" s="206"/>
      <c r="J1435" s="206"/>
      <c r="K1435" s="206"/>
      <c r="L1435" s="206"/>
      <c r="M1435" s="206"/>
      <c r="N1435" s="206"/>
      <c r="O1435" s="206"/>
      <c r="P1435" s="206"/>
      <c r="Q1435" s="206"/>
      <c r="R1435" s="206"/>
      <c r="S1435" s="206"/>
      <c r="T1435" s="206"/>
    </row>
    <row r="1436" spans="1:20">
      <c r="A1436" s="366">
        <v>1432</v>
      </c>
      <c r="B1436" s="366"/>
      <c r="C1436" s="105"/>
      <c r="D1436" s="366"/>
      <c r="E1436" s="277"/>
      <c r="F1436" s="105"/>
      <c r="G1436" s="105"/>
      <c r="H1436" s="366"/>
      <c r="I1436" s="206"/>
      <c r="J1436" s="206"/>
      <c r="K1436" s="206"/>
      <c r="L1436" s="206"/>
      <c r="M1436" s="206"/>
      <c r="N1436" s="206"/>
      <c r="O1436" s="206"/>
      <c r="P1436" s="206"/>
      <c r="Q1436" s="206"/>
      <c r="R1436" s="206"/>
      <c r="S1436" s="206"/>
      <c r="T1436" s="206"/>
    </row>
    <row r="1437" spans="1:20">
      <c r="A1437" s="366">
        <v>1433</v>
      </c>
      <c r="B1437" s="366"/>
      <c r="C1437" s="105"/>
      <c r="D1437" s="366"/>
      <c r="E1437" s="277"/>
      <c r="F1437" s="105"/>
      <c r="G1437" s="105"/>
      <c r="H1437" s="366"/>
      <c r="I1437" s="206"/>
      <c r="J1437" s="206"/>
      <c r="K1437" s="206"/>
      <c r="L1437" s="206"/>
      <c r="M1437" s="206"/>
      <c r="N1437" s="206"/>
      <c r="O1437" s="206"/>
      <c r="P1437" s="206"/>
      <c r="Q1437" s="206"/>
      <c r="R1437" s="206"/>
      <c r="S1437" s="206"/>
      <c r="T1437" s="206"/>
    </row>
    <row r="1438" spans="1:20">
      <c r="A1438" s="366">
        <v>1434</v>
      </c>
      <c r="B1438" s="366"/>
      <c r="C1438" s="105"/>
      <c r="D1438" s="366"/>
      <c r="E1438" s="277"/>
      <c r="F1438" s="105"/>
      <c r="G1438" s="105"/>
      <c r="H1438" s="366"/>
      <c r="I1438" s="206"/>
      <c r="J1438" s="206"/>
      <c r="K1438" s="206"/>
      <c r="L1438" s="206"/>
      <c r="M1438" s="206"/>
      <c r="N1438" s="206"/>
      <c r="O1438" s="206"/>
      <c r="P1438" s="206"/>
      <c r="Q1438" s="206"/>
      <c r="R1438" s="206"/>
      <c r="S1438" s="206"/>
      <c r="T1438" s="206"/>
    </row>
    <row r="1439" spans="1:20">
      <c r="A1439" s="366">
        <v>1435</v>
      </c>
      <c r="B1439" s="366"/>
      <c r="C1439" s="105"/>
      <c r="D1439" s="366"/>
      <c r="E1439" s="277"/>
      <c r="F1439" s="105"/>
      <c r="G1439" s="105"/>
      <c r="H1439" s="366"/>
      <c r="I1439" s="206"/>
      <c r="J1439" s="206"/>
      <c r="K1439" s="206"/>
      <c r="L1439" s="206"/>
      <c r="M1439" s="206"/>
      <c r="N1439" s="206"/>
      <c r="O1439" s="206"/>
      <c r="P1439" s="206"/>
      <c r="Q1439" s="206"/>
      <c r="R1439" s="206"/>
      <c r="S1439" s="206"/>
      <c r="T1439" s="206"/>
    </row>
    <row r="1440" spans="1:20">
      <c r="A1440" s="366">
        <v>1436</v>
      </c>
      <c r="B1440" s="366"/>
      <c r="C1440" s="105"/>
      <c r="D1440" s="366"/>
      <c r="E1440" s="277"/>
      <c r="F1440" s="105"/>
      <c r="G1440" s="366"/>
      <c r="H1440" s="366"/>
      <c r="I1440" s="206"/>
      <c r="J1440" s="206"/>
      <c r="K1440" s="206"/>
      <c r="L1440" s="206"/>
      <c r="M1440" s="206"/>
      <c r="N1440" s="206"/>
      <c r="O1440" s="206"/>
      <c r="P1440" s="206"/>
      <c r="Q1440" s="206"/>
      <c r="R1440" s="206"/>
      <c r="S1440" s="206"/>
      <c r="T1440" s="206"/>
    </row>
    <row r="1441" spans="1:20">
      <c r="A1441" s="366">
        <v>1437</v>
      </c>
      <c r="B1441" s="366"/>
      <c r="C1441" s="105"/>
      <c r="D1441" s="366"/>
      <c r="E1441" s="277"/>
      <c r="F1441" s="105"/>
      <c r="G1441" s="105"/>
      <c r="H1441" s="366"/>
      <c r="I1441" s="206"/>
      <c r="J1441" s="206"/>
      <c r="K1441" s="206"/>
      <c r="L1441" s="206"/>
      <c r="M1441" s="206"/>
      <c r="N1441" s="206"/>
      <c r="O1441" s="206"/>
      <c r="P1441" s="206"/>
      <c r="Q1441" s="206"/>
      <c r="R1441" s="206"/>
      <c r="S1441" s="206"/>
      <c r="T1441" s="206"/>
    </row>
    <row r="1442" spans="1:20">
      <c r="A1442" s="366">
        <v>1438</v>
      </c>
      <c r="B1442" s="366"/>
      <c r="C1442" s="105"/>
      <c r="D1442" s="366"/>
      <c r="E1442" s="277"/>
      <c r="F1442" s="105"/>
      <c r="G1442" s="105"/>
      <c r="H1442" s="366"/>
      <c r="I1442" s="206"/>
      <c r="J1442" s="206"/>
      <c r="K1442" s="206"/>
      <c r="L1442" s="206"/>
      <c r="M1442" s="206"/>
      <c r="N1442" s="206"/>
      <c r="O1442" s="206"/>
      <c r="P1442" s="206"/>
      <c r="Q1442" s="206"/>
      <c r="R1442" s="206"/>
      <c r="S1442" s="206"/>
      <c r="T1442" s="206"/>
    </row>
    <row r="1443" spans="1:20">
      <c r="A1443" s="366">
        <v>1439</v>
      </c>
      <c r="B1443" s="366"/>
      <c r="C1443" s="105"/>
      <c r="D1443" s="366"/>
      <c r="E1443" s="277"/>
      <c r="F1443" s="105"/>
      <c r="G1443" s="105"/>
      <c r="H1443" s="366"/>
      <c r="I1443" s="206"/>
      <c r="J1443" s="206"/>
      <c r="K1443" s="206"/>
      <c r="L1443" s="206"/>
      <c r="M1443" s="206"/>
      <c r="N1443" s="206"/>
      <c r="O1443" s="206"/>
      <c r="P1443" s="206"/>
      <c r="Q1443" s="206"/>
      <c r="R1443" s="206"/>
      <c r="S1443" s="206"/>
      <c r="T1443" s="206"/>
    </row>
    <row r="1444" spans="1:20">
      <c r="A1444" s="366">
        <v>1440</v>
      </c>
      <c r="B1444" s="366"/>
      <c r="C1444" s="105"/>
      <c r="D1444" s="366"/>
      <c r="E1444" s="277"/>
      <c r="F1444" s="105"/>
      <c r="G1444" s="105"/>
      <c r="H1444" s="366"/>
      <c r="I1444" s="206"/>
      <c r="J1444" s="206"/>
      <c r="K1444" s="206"/>
      <c r="L1444" s="206"/>
      <c r="M1444" s="206"/>
      <c r="N1444" s="206"/>
      <c r="O1444" s="206"/>
      <c r="P1444" s="206"/>
      <c r="Q1444" s="206"/>
      <c r="R1444" s="206"/>
      <c r="S1444" s="206"/>
      <c r="T1444" s="206"/>
    </row>
    <row r="1445" spans="1:20">
      <c r="A1445" s="366">
        <v>1441</v>
      </c>
      <c r="B1445" s="366"/>
      <c r="C1445" s="105"/>
      <c r="D1445" s="366"/>
      <c r="E1445" s="277"/>
      <c r="F1445" s="105"/>
      <c r="G1445" s="105"/>
      <c r="H1445" s="366"/>
      <c r="I1445" s="206"/>
      <c r="J1445" s="206"/>
      <c r="K1445" s="206"/>
      <c r="L1445" s="206"/>
      <c r="M1445" s="206"/>
      <c r="N1445" s="206"/>
      <c r="O1445" s="206"/>
      <c r="P1445" s="206"/>
      <c r="Q1445" s="206"/>
      <c r="R1445" s="206"/>
      <c r="S1445" s="206"/>
      <c r="T1445" s="206"/>
    </row>
    <row r="1446" spans="1:20">
      <c r="A1446" s="366">
        <v>1442</v>
      </c>
      <c r="B1446" s="366"/>
      <c r="C1446" s="105"/>
      <c r="D1446" s="366"/>
      <c r="E1446" s="277"/>
      <c r="F1446" s="105"/>
      <c r="G1446" s="105"/>
      <c r="H1446" s="366"/>
      <c r="I1446" s="206"/>
      <c r="J1446" s="206"/>
      <c r="K1446" s="206"/>
      <c r="L1446" s="206"/>
      <c r="M1446" s="206"/>
      <c r="N1446" s="206"/>
      <c r="O1446" s="206"/>
      <c r="P1446" s="206"/>
      <c r="Q1446" s="206"/>
      <c r="R1446" s="206"/>
      <c r="S1446" s="206"/>
      <c r="T1446" s="206"/>
    </row>
    <row r="1447" spans="1:20">
      <c r="A1447" s="366">
        <v>1443</v>
      </c>
      <c r="B1447" s="366"/>
      <c r="C1447" s="105"/>
      <c r="D1447" s="366"/>
      <c r="E1447" s="277"/>
      <c r="F1447" s="105"/>
      <c r="G1447" s="105"/>
      <c r="H1447" s="366"/>
      <c r="I1447" s="206"/>
      <c r="J1447" s="206"/>
      <c r="K1447" s="206"/>
      <c r="L1447" s="206"/>
      <c r="M1447" s="206"/>
      <c r="N1447" s="206"/>
      <c r="O1447" s="206"/>
      <c r="P1447" s="206"/>
      <c r="Q1447" s="206"/>
      <c r="R1447" s="206"/>
      <c r="S1447" s="206"/>
      <c r="T1447" s="206"/>
    </row>
    <row r="1448" spans="1:20">
      <c r="A1448" s="366">
        <v>1444</v>
      </c>
      <c r="B1448" s="366"/>
      <c r="C1448" s="105"/>
      <c r="D1448" s="366"/>
      <c r="E1448" s="277"/>
      <c r="F1448" s="105"/>
      <c r="G1448" s="105"/>
      <c r="H1448" s="366"/>
      <c r="I1448" s="206"/>
      <c r="J1448" s="206"/>
      <c r="K1448" s="206"/>
      <c r="L1448" s="206"/>
      <c r="M1448" s="206"/>
      <c r="N1448" s="206"/>
      <c r="O1448" s="206"/>
      <c r="P1448" s="206"/>
      <c r="Q1448" s="206"/>
      <c r="R1448" s="206"/>
      <c r="S1448" s="206"/>
      <c r="T1448" s="206"/>
    </row>
    <row r="1449" spans="1:20">
      <c r="A1449" s="366">
        <v>1445</v>
      </c>
      <c r="B1449" s="366"/>
      <c r="C1449" s="105"/>
      <c r="D1449" s="366"/>
      <c r="E1449" s="277"/>
      <c r="F1449" s="105"/>
      <c r="G1449" s="105"/>
      <c r="H1449" s="366"/>
      <c r="I1449" s="206"/>
      <c r="J1449" s="206"/>
      <c r="K1449" s="206"/>
      <c r="L1449" s="206"/>
      <c r="M1449" s="206"/>
      <c r="N1449" s="206"/>
      <c r="O1449" s="206"/>
      <c r="P1449" s="206"/>
      <c r="Q1449" s="206"/>
      <c r="R1449" s="206"/>
      <c r="S1449" s="206"/>
      <c r="T1449" s="206"/>
    </row>
    <row r="1450" spans="1:20">
      <c r="A1450" s="366">
        <v>1446</v>
      </c>
      <c r="B1450" s="366"/>
      <c r="C1450" s="105"/>
      <c r="D1450" s="366"/>
      <c r="E1450" s="277"/>
      <c r="F1450" s="105"/>
      <c r="G1450" s="105"/>
      <c r="H1450" s="366"/>
      <c r="I1450" s="206"/>
      <c r="J1450" s="206"/>
      <c r="K1450" s="206"/>
      <c r="L1450" s="206"/>
      <c r="M1450" s="206"/>
      <c r="N1450" s="206"/>
      <c r="O1450" s="206"/>
      <c r="P1450" s="206"/>
      <c r="Q1450" s="206"/>
      <c r="R1450" s="206"/>
      <c r="S1450" s="206"/>
      <c r="T1450" s="206"/>
    </row>
    <row r="1451" spans="1:20">
      <c r="A1451" s="366">
        <v>1447</v>
      </c>
      <c r="B1451" s="366"/>
      <c r="C1451" s="105"/>
      <c r="D1451" s="366"/>
      <c r="E1451" s="277"/>
      <c r="F1451" s="105"/>
      <c r="G1451" s="366"/>
      <c r="H1451" s="366"/>
      <c r="I1451" s="206"/>
      <c r="J1451" s="206"/>
      <c r="K1451" s="206"/>
      <c r="L1451" s="206"/>
      <c r="M1451" s="206"/>
      <c r="N1451" s="206"/>
      <c r="O1451" s="206"/>
      <c r="P1451" s="206"/>
      <c r="Q1451" s="206"/>
      <c r="R1451" s="206"/>
      <c r="S1451" s="206"/>
      <c r="T1451" s="206"/>
    </row>
    <row r="1452" spans="1:20">
      <c r="A1452" s="366">
        <v>1448</v>
      </c>
      <c r="B1452" s="366"/>
      <c r="C1452" s="105"/>
      <c r="D1452" s="366"/>
      <c r="E1452" s="277"/>
      <c r="F1452" s="105"/>
      <c r="G1452" s="105"/>
      <c r="H1452" s="366"/>
      <c r="I1452" s="206"/>
      <c r="J1452" s="206"/>
      <c r="K1452" s="206"/>
      <c r="L1452" s="206"/>
      <c r="M1452" s="206"/>
      <c r="N1452" s="206"/>
      <c r="O1452" s="206"/>
      <c r="P1452" s="206"/>
      <c r="Q1452" s="206"/>
      <c r="R1452" s="206"/>
      <c r="S1452" s="206"/>
      <c r="T1452" s="206"/>
    </row>
    <row r="1453" spans="1:20">
      <c r="A1453" s="366">
        <v>1449</v>
      </c>
      <c r="B1453" s="366"/>
      <c r="C1453" s="105"/>
      <c r="D1453" s="366"/>
      <c r="E1453" s="277"/>
      <c r="F1453" s="105"/>
      <c r="G1453" s="105"/>
      <c r="H1453" s="366"/>
      <c r="I1453" s="206"/>
      <c r="J1453" s="206"/>
      <c r="K1453" s="206"/>
      <c r="L1453" s="206"/>
      <c r="M1453" s="206"/>
      <c r="N1453" s="206"/>
      <c r="O1453" s="206"/>
      <c r="P1453" s="206"/>
      <c r="Q1453" s="206"/>
      <c r="R1453" s="206"/>
      <c r="S1453" s="206"/>
      <c r="T1453" s="206"/>
    </row>
    <row r="1454" spans="1:20">
      <c r="A1454" s="366">
        <v>1450</v>
      </c>
      <c r="B1454" s="366"/>
      <c r="C1454" s="105"/>
      <c r="D1454" s="366"/>
      <c r="E1454" s="277"/>
      <c r="F1454" s="105"/>
      <c r="G1454" s="105"/>
      <c r="H1454" s="366"/>
      <c r="I1454" s="206"/>
      <c r="J1454" s="206"/>
      <c r="K1454" s="206"/>
      <c r="L1454" s="206"/>
      <c r="M1454" s="206"/>
      <c r="N1454" s="206"/>
      <c r="O1454" s="206"/>
      <c r="P1454" s="206"/>
      <c r="Q1454" s="206"/>
      <c r="R1454" s="206"/>
      <c r="S1454" s="206"/>
      <c r="T1454" s="206"/>
    </row>
    <row r="1455" spans="1:20">
      <c r="A1455" s="366">
        <v>1451</v>
      </c>
      <c r="B1455" s="366"/>
      <c r="C1455" s="105"/>
      <c r="D1455" s="366"/>
      <c r="E1455" s="277"/>
      <c r="F1455" s="105"/>
      <c r="G1455" s="105"/>
      <c r="H1455" s="366"/>
      <c r="I1455" s="206"/>
      <c r="J1455" s="206"/>
      <c r="K1455" s="206"/>
      <c r="L1455" s="206"/>
      <c r="M1455" s="206"/>
      <c r="N1455" s="206"/>
      <c r="O1455" s="206"/>
      <c r="P1455" s="206"/>
      <c r="Q1455" s="206"/>
      <c r="R1455" s="206"/>
      <c r="S1455" s="206"/>
      <c r="T1455" s="206"/>
    </row>
    <row r="1456" spans="1:20">
      <c r="A1456" s="366">
        <v>1452</v>
      </c>
      <c r="B1456" s="366"/>
      <c r="C1456" s="105"/>
      <c r="D1456" s="366"/>
      <c r="E1456" s="277"/>
      <c r="F1456" s="105"/>
      <c r="G1456" s="105"/>
      <c r="H1456" s="366"/>
      <c r="I1456" s="206"/>
      <c r="J1456" s="206"/>
      <c r="K1456" s="206"/>
      <c r="L1456" s="206"/>
      <c r="M1456" s="206"/>
      <c r="N1456" s="206"/>
      <c r="O1456" s="206"/>
      <c r="P1456" s="206"/>
      <c r="Q1456" s="206"/>
      <c r="R1456" s="206"/>
      <c r="S1456" s="206"/>
      <c r="T1456" s="206"/>
    </row>
    <row r="1457" spans="1:20">
      <c r="A1457" s="366">
        <v>1453</v>
      </c>
      <c r="B1457" s="366"/>
      <c r="C1457" s="105"/>
      <c r="D1457" s="366"/>
      <c r="E1457" s="277"/>
      <c r="F1457" s="105"/>
      <c r="G1457" s="105"/>
      <c r="H1457" s="366"/>
      <c r="I1457" s="206"/>
      <c r="J1457" s="206"/>
      <c r="K1457" s="206"/>
      <c r="L1457" s="206"/>
      <c r="M1457" s="206"/>
      <c r="N1457" s="206"/>
      <c r="O1457" s="206"/>
      <c r="P1457" s="206"/>
      <c r="Q1457" s="206"/>
      <c r="R1457" s="206"/>
      <c r="S1457" s="206"/>
      <c r="T1457" s="206"/>
    </row>
    <row r="1458" spans="1:20">
      <c r="A1458" s="366">
        <v>1454</v>
      </c>
      <c r="B1458" s="366"/>
      <c r="C1458" s="105"/>
      <c r="D1458" s="366"/>
      <c r="E1458" s="277"/>
      <c r="F1458" s="105"/>
      <c r="G1458" s="105"/>
      <c r="H1458" s="366"/>
      <c r="I1458" s="206"/>
      <c r="J1458" s="206"/>
      <c r="K1458" s="206"/>
      <c r="L1458" s="206"/>
      <c r="M1458" s="206"/>
      <c r="N1458" s="206"/>
      <c r="O1458" s="206"/>
      <c r="P1458" s="206"/>
      <c r="Q1458" s="206"/>
      <c r="R1458" s="206"/>
      <c r="S1458" s="206"/>
      <c r="T1458" s="206"/>
    </row>
    <row r="1459" spans="1:20">
      <c r="A1459" s="366">
        <v>1455</v>
      </c>
      <c r="B1459" s="366"/>
      <c r="C1459" s="105"/>
      <c r="D1459" s="366"/>
      <c r="E1459" s="277"/>
      <c r="F1459" s="105"/>
      <c r="G1459" s="105"/>
      <c r="H1459" s="366"/>
      <c r="I1459" s="206"/>
      <c r="J1459" s="206"/>
      <c r="K1459" s="206"/>
      <c r="L1459" s="206"/>
      <c r="M1459" s="206"/>
      <c r="N1459" s="206"/>
      <c r="O1459" s="206"/>
      <c r="P1459" s="206"/>
      <c r="Q1459" s="206"/>
      <c r="R1459" s="206"/>
      <c r="S1459" s="206"/>
      <c r="T1459" s="206"/>
    </row>
    <row r="1460" spans="1:20">
      <c r="A1460" s="366">
        <v>1456</v>
      </c>
      <c r="B1460" s="366"/>
      <c r="C1460" s="105"/>
      <c r="D1460" s="366"/>
      <c r="E1460" s="277"/>
      <c r="F1460" s="105"/>
      <c r="G1460" s="105"/>
      <c r="H1460" s="366"/>
      <c r="I1460" s="206"/>
      <c r="J1460" s="206"/>
      <c r="K1460" s="206"/>
      <c r="L1460" s="206"/>
      <c r="M1460" s="206"/>
      <c r="N1460" s="206"/>
      <c r="O1460" s="206"/>
      <c r="P1460" s="206"/>
      <c r="Q1460" s="206"/>
      <c r="R1460" s="206"/>
      <c r="S1460" s="206"/>
      <c r="T1460" s="206"/>
    </row>
    <row r="1461" spans="1:20">
      <c r="A1461" s="366">
        <v>1457</v>
      </c>
      <c r="B1461" s="366"/>
      <c r="C1461" s="105"/>
      <c r="D1461" s="366"/>
      <c r="E1461" s="277"/>
      <c r="F1461" s="105"/>
      <c r="G1461" s="105"/>
      <c r="H1461" s="366"/>
      <c r="I1461" s="206"/>
      <c r="J1461" s="206"/>
      <c r="K1461" s="206"/>
      <c r="L1461" s="206"/>
      <c r="M1461" s="206"/>
      <c r="N1461" s="206"/>
      <c r="O1461" s="206"/>
      <c r="P1461" s="206"/>
      <c r="Q1461" s="206"/>
      <c r="R1461" s="206"/>
      <c r="S1461" s="206"/>
      <c r="T1461" s="206"/>
    </row>
    <row r="1462" spans="1:20">
      <c r="A1462" s="366">
        <v>1458</v>
      </c>
      <c r="B1462" s="366"/>
      <c r="C1462" s="105"/>
      <c r="D1462" s="366"/>
      <c r="E1462" s="277"/>
      <c r="F1462" s="105"/>
      <c r="G1462" s="105"/>
      <c r="H1462" s="366"/>
      <c r="I1462" s="206"/>
      <c r="J1462" s="206"/>
      <c r="K1462" s="206"/>
      <c r="L1462" s="206"/>
      <c r="M1462" s="206"/>
      <c r="N1462" s="206"/>
      <c r="O1462" s="206"/>
      <c r="P1462" s="206"/>
      <c r="Q1462" s="206"/>
      <c r="R1462" s="206"/>
      <c r="S1462" s="206"/>
      <c r="T1462" s="206"/>
    </row>
    <row r="1463" spans="1:20">
      <c r="A1463" s="366">
        <v>1459</v>
      </c>
      <c r="B1463" s="366"/>
      <c r="C1463" s="105"/>
      <c r="D1463" s="366"/>
      <c r="E1463" s="277"/>
      <c r="F1463" s="105"/>
      <c r="G1463" s="105"/>
      <c r="H1463" s="366"/>
      <c r="I1463" s="206"/>
      <c r="J1463" s="206"/>
      <c r="K1463" s="206"/>
      <c r="L1463" s="206"/>
      <c r="M1463" s="206"/>
      <c r="N1463" s="206"/>
      <c r="O1463" s="206"/>
      <c r="P1463" s="206"/>
      <c r="Q1463" s="206"/>
      <c r="R1463" s="206"/>
      <c r="S1463" s="206"/>
      <c r="T1463" s="206"/>
    </row>
    <row r="1464" spans="1:20">
      <c r="A1464" s="366">
        <v>1460</v>
      </c>
      <c r="B1464" s="366"/>
      <c r="C1464" s="105"/>
      <c r="D1464" s="366"/>
      <c r="E1464" s="277"/>
      <c r="F1464" s="105"/>
      <c r="G1464" s="105"/>
      <c r="H1464" s="366"/>
      <c r="I1464" s="206"/>
      <c r="J1464" s="206"/>
      <c r="K1464" s="206"/>
      <c r="L1464" s="206"/>
      <c r="M1464" s="206"/>
      <c r="N1464" s="206"/>
      <c r="O1464" s="206"/>
      <c r="P1464" s="206"/>
      <c r="Q1464" s="206"/>
      <c r="R1464" s="206"/>
      <c r="S1464" s="206"/>
      <c r="T1464" s="206"/>
    </row>
    <row r="1465" spans="1:20">
      <c r="A1465" s="366">
        <v>1461</v>
      </c>
      <c r="B1465" s="366"/>
      <c r="C1465" s="105"/>
      <c r="D1465" s="366"/>
      <c r="E1465" s="277"/>
      <c r="F1465" s="105"/>
      <c r="G1465" s="105"/>
      <c r="H1465" s="366"/>
      <c r="I1465" s="206"/>
      <c r="J1465" s="206"/>
      <c r="K1465" s="206"/>
      <c r="L1465" s="206"/>
      <c r="M1465" s="206"/>
      <c r="N1465" s="206"/>
      <c r="O1465" s="206"/>
      <c r="P1465" s="206"/>
      <c r="Q1465" s="206"/>
      <c r="R1465" s="206"/>
      <c r="S1465" s="206"/>
      <c r="T1465" s="206"/>
    </row>
    <row r="1466" spans="1:20">
      <c r="A1466" s="366">
        <v>1462</v>
      </c>
      <c r="B1466" s="366"/>
      <c r="C1466" s="105"/>
      <c r="D1466" s="366"/>
      <c r="E1466" s="277"/>
      <c r="F1466" s="105"/>
      <c r="G1466" s="105"/>
      <c r="H1466" s="366"/>
      <c r="I1466" s="206"/>
      <c r="J1466" s="206"/>
      <c r="K1466" s="206"/>
      <c r="L1466" s="206"/>
      <c r="M1466" s="206"/>
      <c r="N1466" s="206"/>
      <c r="O1466" s="206"/>
      <c r="P1466" s="206"/>
      <c r="Q1466" s="206"/>
      <c r="R1466" s="206"/>
      <c r="S1466" s="206"/>
      <c r="T1466" s="206"/>
    </row>
    <row r="1467" spans="1:20">
      <c r="A1467" s="366">
        <v>1463</v>
      </c>
      <c r="B1467" s="366"/>
      <c r="C1467" s="105"/>
      <c r="D1467" s="366"/>
      <c r="E1467" s="277"/>
      <c r="F1467" s="105"/>
      <c r="G1467" s="105"/>
      <c r="H1467" s="366"/>
      <c r="I1467" s="206"/>
      <c r="J1467" s="206"/>
      <c r="K1467" s="206"/>
      <c r="L1467" s="206"/>
      <c r="M1467" s="206"/>
      <c r="N1467" s="206"/>
      <c r="O1467" s="206"/>
      <c r="P1467" s="206"/>
      <c r="Q1467" s="206"/>
      <c r="R1467" s="206"/>
      <c r="S1467" s="206"/>
      <c r="T1467" s="206"/>
    </row>
    <row r="1468" spans="1:20">
      <c r="A1468" s="366">
        <v>1464</v>
      </c>
      <c r="B1468" s="366"/>
      <c r="C1468" s="105"/>
      <c r="D1468" s="366"/>
      <c r="E1468" s="277"/>
      <c r="F1468" s="105"/>
      <c r="G1468" s="105"/>
      <c r="H1468" s="366"/>
      <c r="I1468" s="206"/>
      <c r="J1468" s="206"/>
      <c r="K1468" s="206"/>
      <c r="L1468" s="206"/>
      <c r="M1468" s="206"/>
      <c r="N1468" s="206"/>
      <c r="O1468" s="206"/>
      <c r="P1468" s="206"/>
      <c r="Q1468" s="206"/>
      <c r="R1468" s="206"/>
      <c r="S1468" s="206"/>
      <c r="T1468" s="206"/>
    </row>
    <row r="1469" spans="1:20">
      <c r="A1469" s="366">
        <v>1465</v>
      </c>
      <c r="B1469" s="366"/>
      <c r="C1469" s="105"/>
      <c r="D1469" s="366"/>
      <c r="E1469" s="277"/>
      <c r="F1469" s="105"/>
      <c r="G1469" s="105"/>
      <c r="H1469" s="366"/>
      <c r="I1469" s="206"/>
      <c r="J1469" s="206"/>
      <c r="K1469" s="206"/>
      <c r="L1469" s="206"/>
      <c r="M1469" s="206"/>
      <c r="N1469" s="206"/>
      <c r="O1469" s="206"/>
      <c r="P1469" s="206"/>
      <c r="Q1469" s="206"/>
      <c r="R1469" s="206"/>
      <c r="S1469" s="206"/>
      <c r="T1469" s="206"/>
    </row>
    <row r="1470" spans="1:20">
      <c r="A1470" s="366">
        <v>1466</v>
      </c>
      <c r="B1470" s="366"/>
      <c r="C1470" s="105"/>
      <c r="D1470" s="366"/>
      <c r="E1470" s="277"/>
      <c r="F1470" s="105"/>
      <c r="G1470" s="105"/>
      <c r="H1470" s="366"/>
      <c r="I1470" s="206"/>
      <c r="J1470" s="206"/>
      <c r="K1470" s="206"/>
      <c r="L1470" s="206"/>
      <c r="M1470" s="206"/>
      <c r="N1470" s="206"/>
      <c r="O1470" s="206"/>
      <c r="P1470" s="206"/>
      <c r="Q1470" s="206"/>
      <c r="R1470" s="206"/>
      <c r="S1470" s="206"/>
      <c r="T1470" s="206"/>
    </row>
    <row r="1471" spans="1:20">
      <c r="A1471" s="366">
        <v>1467</v>
      </c>
      <c r="B1471" s="366"/>
      <c r="C1471" s="105"/>
      <c r="D1471" s="366"/>
      <c r="E1471" s="277"/>
      <c r="F1471" s="105"/>
      <c r="G1471" s="105"/>
      <c r="H1471" s="366"/>
      <c r="I1471" s="206"/>
      <c r="J1471" s="206"/>
      <c r="K1471" s="206"/>
      <c r="L1471" s="206"/>
      <c r="M1471" s="206"/>
      <c r="N1471" s="206"/>
      <c r="O1471" s="206"/>
      <c r="P1471" s="206"/>
      <c r="Q1471" s="206"/>
      <c r="R1471" s="206"/>
      <c r="S1471" s="206"/>
      <c r="T1471" s="206"/>
    </row>
    <row r="1472" spans="1:20">
      <c r="A1472" s="366">
        <v>1468</v>
      </c>
      <c r="B1472" s="366"/>
      <c r="C1472" s="105"/>
      <c r="D1472" s="366"/>
      <c r="E1472" s="277"/>
      <c r="F1472" s="105"/>
      <c r="G1472" s="105"/>
      <c r="H1472" s="366"/>
      <c r="I1472" s="206"/>
      <c r="J1472" s="206"/>
      <c r="K1472" s="206"/>
      <c r="L1472" s="206"/>
      <c r="M1472" s="206"/>
      <c r="N1472" s="206"/>
      <c r="O1472" s="206"/>
      <c r="P1472" s="206"/>
      <c r="Q1472" s="206"/>
      <c r="R1472" s="206"/>
      <c r="S1472" s="206"/>
      <c r="T1472" s="206"/>
    </row>
    <row r="1473" spans="1:20">
      <c r="A1473" s="366">
        <v>1469</v>
      </c>
      <c r="B1473" s="366"/>
      <c r="C1473" s="105"/>
      <c r="D1473" s="366"/>
      <c r="E1473" s="277"/>
      <c r="F1473" s="105"/>
      <c r="G1473" s="105"/>
      <c r="H1473" s="366"/>
      <c r="I1473" s="206"/>
      <c r="J1473" s="206"/>
      <c r="K1473" s="206"/>
      <c r="L1473" s="206"/>
      <c r="M1473" s="206"/>
      <c r="N1473" s="206"/>
      <c r="O1473" s="206"/>
      <c r="P1473" s="206"/>
      <c r="Q1473" s="206"/>
      <c r="R1473" s="206"/>
      <c r="S1473" s="206"/>
      <c r="T1473" s="206"/>
    </row>
    <row r="1474" spans="1:20">
      <c r="A1474" s="366">
        <v>1470</v>
      </c>
      <c r="B1474" s="366"/>
      <c r="C1474" s="105"/>
      <c r="D1474" s="366"/>
      <c r="E1474" s="277"/>
      <c r="F1474" s="105"/>
      <c r="G1474" s="105"/>
      <c r="H1474" s="366"/>
      <c r="I1474" s="206"/>
      <c r="J1474" s="206"/>
      <c r="K1474" s="206"/>
      <c r="L1474" s="206"/>
      <c r="M1474" s="206"/>
      <c r="N1474" s="206"/>
      <c r="O1474" s="206"/>
      <c r="P1474" s="206"/>
      <c r="Q1474" s="206"/>
      <c r="R1474" s="206"/>
      <c r="S1474" s="206"/>
      <c r="T1474" s="206"/>
    </row>
    <row r="1475" spans="1:20">
      <c r="A1475" s="366">
        <v>1471</v>
      </c>
      <c r="B1475" s="366"/>
      <c r="C1475" s="105"/>
      <c r="D1475" s="366"/>
      <c r="E1475" s="277"/>
      <c r="F1475" s="105"/>
      <c r="G1475" s="105"/>
      <c r="H1475" s="366"/>
      <c r="I1475" s="206"/>
      <c r="J1475" s="206"/>
      <c r="K1475" s="206"/>
      <c r="L1475" s="206"/>
      <c r="M1475" s="206"/>
      <c r="N1475" s="206"/>
      <c r="O1475" s="206"/>
      <c r="P1475" s="206"/>
      <c r="Q1475" s="206"/>
      <c r="R1475" s="206"/>
      <c r="S1475" s="206"/>
      <c r="T1475" s="206"/>
    </row>
    <row r="1476" spans="1:20">
      <c r="A1476" s="366">
        <v>1472</v>
      </c>
      <c r="B1476" s="366"/>
      <c r="C1476" s="105"/>
      <c r="D1476" s="366"/>
      <c r="E1476" s="277"/>
      <c r="F1476" s="105"/>
      <c r="G1476" s="105"/>
      <c r="H1476" s="366"/>
      <c r="I1476" s="206"/>
      <c r="J1476" s="206"/>
      <c r="K1476" s="206"/>
      <c r="L1476" s="206"/>
      <c r="M1476" s="206"/>
      <c r="N1476" s="206"/>
      <c r="O1476" s="206"/>
      <c r="P1476" s="206"/>
      <c r="Q1476" s="206"/>
      <c r="R1476" s="206"/>
      <c r="S1476" s="206"/>
      <c r="T1476" s="206"/>
    </row>
    <row r="1477" spans="1:20">
      <c r="A1477" s="366">
        <v>1473</v>
      </c>
      <c r="B1477" s="366"/>
      <c r="C1477" s="105"/>
      <c r="D1477" s="366"/>
      <c r="E1477" s="277"/>
      <c r="F1477" s="105"/>
      <c r="G1477" s="105"/>
      <c r="H1477" s="366"/>
      <c r="I1477" s="206"/>
      <c r="J1477" s="206"/>
      <c r="K1477" s="206"/>
      <c r="L1477" s="206"/>
      <c r="M1477" s="206"/>
      <c r="N1477" s="206"/>
      <c r="O1477" s="206"/>
      <c r="P1477" s="206"/>
      <c r="Q1477" s="206"/>
      <c r="R1477" s="206"/>
      <c r="S1477" s="206"/>
      <c r="T1477" s="206"/>
    </row>
    <row r="1478" spans="1:20">
      <c r="A1478" s="366">
        <v>1474</v>
      </c>
      <c r="B1478" s="366"/>
      <c r="C1478" s="105"/>
      <c r="D1478" s="366"/>
      <c r="E1478" s="277"/>
      <c r="F1478" s="105"/>
      <c r="G1478" s="105"/>
      <c r="H1478" s="366"/>
      <c r="I1478" s="206"/>
      <c r="J1478" s="206"/>
      <c r="K1478" s="206"/>
      <c r="L1478" s="206"/>
      <c r="M1478" s="206"/>
      <c r="N1478" s="206"/>
      <c r="O1478" s="206"/>
      <c r="P1478" s="206"/>
      <c r="Q1478" s="206"/>
      <c r="R1478" s="206"/>
      <c r="S1478" s="206"/>
      <c r="T1478" s="206"/>
    </row>
    <row r="1479" spans="1:20">
      <c r="A1479" s="366">
        <v>1475</v>
      </c>
      <c r="B1479" s="366"/>
      <c r="C1479" s="105"/>
      <c r="D1479" s="366"/>
      <c r="E1479" s="277"/>
      <c r="F1479" s="105"/>
      <c r="G1479" s="105"/>
      <c r="H1479" s="366"/>
      <c r="I1479" s="206"/>
      <c r="J1479" s="206"/>
      <c r="K1479" s="206"/>
      <c r="L1479" s="206"/>
      <c r="M1479" s="206"/>
      <c r="N1479" s="206"/>
      <c r="O1479" s="206"/>
      <c r="P1479" s="206"/>
      <c r="Q1479" s="206"/>
      <c r="R1479" s="206"/>
      <c r="S1479" s="206"/>
      <c r="T1479" s="206"/>
    </row>
    <row r="1480" spans="1:20">
      <c r="A1480" s="366">
        <v>1476</v>
      </c>
      <c r="B1480" s="366"/>
      <c r="C1480" s="105"/>
      <c r="D1480" s="366"/>
      <c r="E1480" s="277"/>
      <c r="F1480" s="105"/>
      <c r="G1480" s="105"/>
      <c r="H1480" s="366"/>
      <c r="I1480" s="206"/>
      <c r="J1480" s="206"/>
      <c r="K1480" s="206"/>
      <c r="L1480" s="206"/>
      <c r="M1480" s="206"/>
      <c r="N1480" s="206"/>
      <c r="O1480" s="206"/>
      <c r="P1480" s="206"/>
      <c r="Q1480" s="206"/>
      <c r="R1480" s="206"/>
      <c r="S1480" s="206"/>
      <c r="T1480" s="206"/>
    </row>
    <row r="1481" spans="1:20">
      <c r="A1481" s="366">
        <v>1477</v>
      </c>
      <c r="B1481" s="366"/>
      <c r="C1481" s="105"/>
      <c r="D1481" s="366"/>
      <c r="E1481" s="277"/>
      <c r="F1481" s="105"/>
      <c r="G1481" s="105"/>
      <c r="H1481" s="366"/>
      <c r="I1481" s="206"/>
      <c r="J1481" s="206"/>
      <c r="K1481" s="206"/>
      <c r="L1481" s="206"/>
      <c r="M1481" s="206"/>
      <c r="N1481" s="206"/>
      <c r="O1481" s="206"/>
      <c r="P1481" s="206"/>
      <c r="Q1481" s="206"/>
      <c r="R1481" s="206"/>
      <c r="S1481" s="206"/>
      <c r="T1481" s="206"/>
    </row>
    <row r="1482" spans="1:20">
      <c r="A1482" s="366">
        <v>1478</v>
      </c>
      <c r="B1482" s="366"/>
      <c r="C1482" s="105"/>
      <c r="D1482" s="366"/>
      <c r="E1482" s="277"/>
      <c r="F1482" s="105"/>
      <c r="G1482" s="105"/>
      <c r="H1482" s="366"/>
      <c r="I1482" s="206"/>
      <c r="J1482" s="206"/>
      <c r="K1482" s="206"/>
      <c r="L1482" s="206"/>
      <c r="M1482" s="206"/>
      <c r="N1482" s="206"/>
      <c r="O1482" s="206"/>
      <c r="P1482" s="206"/>
      <c r="Q1482" s="206"/>
      <c r="R1482" s="206"/>
      <c r="S1482" s="206"/>
      <c r="T1482" s="206"/>
    </row>
    <row r="1483" spans="1:20">
      <c r="A1483" s="366">
        <v>1479</v>
      </c>
      <c r="B1483" s="366"/>
      <c r="C1483" s="105"/>
      <c r="D1483" s="366"/>
      <c r="E1483" s="277"/>
      <c r="F1483" s="105"/>
      <c r="G1483" s="105"/>
      <c r="H1483" s="366"/>
      <c r="I1483" s="206"/>
      <c r="J1483" s="206"/>
      <c r="K1483" s="206"/>
      <c r="L1483" s="206"/>
      <c r="M1483" s="206"/>
      <c r="N1483" s="206"/>
      <c r="O1483" s="206"/>
      <c r="P1483" s="206"/>
      <c r="Q1483" s="206"/>
      <c r="R1483" s="206"/>
      <c r="S1483" s="206"/>
      <c r="T1483" s="206"/>
    </row>
    <row r="1484" spans="1:20">
      <c r="A1484" s="366">
        <v>1480</v>
      </c>
      <c r="B1484" s="366"/>
      <c r="C1484" s="105"/>
      <c r="D1484" s="366"/>
      <c r="E1484" s="277"/>
      <c r="F1484" s="105"/>
      <c r="G1484" s="105"/>
      <c r="H1484" s="366"/>
      <c r="I1484" s="206"/>
      <c r="J1484" s="206"/>
      <c r="K1484" s="206"/>
      <c r="L1484" s="206"/>
      <c r="M1484" s="206"/>
      <c r="N1484" s="206"/>
      <c r="O1484" s="206"/>
      <c r="P1484" s="206"/>
      <c r="Q1484" s="206"/>
      <c r="R1484" s="206"/>
      <c r="S1484" s="206"/>
      <c r="T1484" s="206"/>
    </row>
    <row r="1485" spans="1:20">
      <c r="A1485" s="366">
        <v>1481</v>
      </c>
      <c r="B1485" s="366"/>
      <c r="C1485" s="105"/>
      <c r="D1485" s="366"/>
      <c r="E1485" s="277"/>
      <c r="F1485" s="105"/>
      <c r="G1485" s="105"/>
      <c r="H1485" s="366"/>
      <c r="I1485" s="206"/>
      <c r="J1485" s="206"/>
      <c r="K1485" s="206"/>
      <c r="L1485" s="206"/>
      <c r="M1485" s="206"/>
      <c r="N1485" s="206"/>
      <c r="O1485" s="206"/>
      <c r="P1485" s="206"/>
      <c r="Q1485" s="206"/>
      <c r="R1485" s="206"/>
      <c r="S1485" s="206"/>
      <c r="T1485" s="206"/>
    </row>
    <row r="1486" spans="1:20">
      <c r="A1486" s="366">
        <v>1482</v>
      </c>
      <c r="B1486" s="366"/>
      <c r="C1486" s="105"/>
      <c r="D1486" s="366"/>
      <c r="E1486" s="277"/>
      <c r="F1486" s="105"/>
      <c r="G1486" s="105"/>
      <c r="H1486" s="366"/>
      <c r="I1486" s="206"/>
      <c r="J1486" s="206"/>
      <c r="K1486" s="206"/>
      <c r="L1486" s="206"/>
      <c r="M1486" s="206"/>
      <c r="N1486" s="206"/>
      <c r="O1486" s="206"/>
      <c r="P1486" s="206"/>
      <c r="Q1486" s="206"/>
      <c r="R1486" s="206"/>
      <c r="S1486" s="206"/>
      <c r="T1486" s="206"/>
    </row>
    <row r="1487" spans="1:20">
      <c r="A1487" s="366">
        <v>1483</v>
      </c>
      <c r="B1487" s="366"/>
      <c r="C1487" s="105"/>
      <c r="D1487" s="366"/>
      <c r="E1487" s="277"/>
      <c r="F1487" s="105"/>
      <c r="G1487" s="366"/>
      <c r="H1487" s="366"/>
      <c r="I1487" s="206"/>
      <c r="J1487" s="206"/>
      <c r="K1487" s="206"/>
      <c r="L1487" s="206"/>
      <c r="M1487" s="206"/>
      <c r="N1487" s="206"/>
      <c r="O1487" s="206"/>
      <c r="P1487" s="206"/>
      <c r="Q1487" s="206"/>
      <c r="R1487" s="206"/>
      <c r="S1487" s="206"/>
      <c r="T1487" s="206"/>
    </row>
    <row r="1488" spans="1:20">
      <c r="A1488" s="366">
        <v>1484</v>
      </c>
      <c r="B1488" s="366"/>
      <c r="C1488" s="105"/>
      <c r="D1488" s="366"/>
      <c r="E1488" s="277"/>
      <c r="F1488" s="105"/>
      <c r="G1488" s="105"/>
      <c r="H1488" s="366"/>
      <c r="I1488" s="206"/>
      <c r="J1488" s="206"/>
      <c r="K1488" s="206"/>
      <c r="L1488" s="206"/>
      <c r="M1488" s="206"/>
      <c r="N1488" s="206"/>
      <c r="O1488" s="206"/>
      <c r="P1488" s="206"/>
      <c r="Q1488" s="206"/>
      <c r="R1488" s="206"/>
      <c r="S1488" s="206"/>
      <c r="T1488" s="206"/>
    </row>
    <row r="1489" spans="1:20">
      <c r="A1489" s="366">
        <v>1485</v>
      </c>
      <c r="B1489" s="366"/>
      <c r="C1489" s="105"/>
      <c r="D1489" s="366"/>
      <c r="E1489" s="277"/>
      <c r="F1489" s="105"/>
      <c r="G1489" s="105"/>
      <c r="H1489" s="366"/>
      <c r="I1489" s="206"/>
      <c r="J1489" s="206"/>
      <c r="K1489" s="206"/>
      <c r="L1489" s="206"/>
      <c r="M1489" s="206"/>
      <c r="N1489" s="206"/>
      <c r="O1489" s="206"/>
      <c r="P1489" s="206"/>
      <c r="Q1489" s="206"/>
      <c r="R1489" s="206"/>
      <c r="S1489" s="206"/>
      <c r="T1489" s="206"/>
    </row>
    <row r="1490" spans="1:20">
      <c r="A1490" s="366">
        <v>1486</v>
      </c>
      <c r="B1490" s="366"/>
      <c r="C1490" s="105"/>
      <c r="D1490" s="366"/>
      <c r="E1490" s="277"/>
      <c r="F1490" s="105"/>
      <c r="G1490" s="105"/>
      <c r="H1490" s="366"/>
      <c r="I1490" s="206"/>
      <c r="J1490" s="206"/>
      <c r="K1490" s="206"/>
      <c r="L1490" s="206"/>
      <c r="M1490" s="206"/>
      <c r="N1490" s="206"/>
      <c r="O1490" s="206"/>
      <c r="P1490" s="206"/>
      <c r="Q1490" s="206"/>
      <c r="R1490" s="206"/>
      <c r="S1490" s="206"/>
      <c r="T1490" s="206"/>
    </row>
    <row r="1491" spans="1:20">
      <c r="A1491" s="366">
        <v>1487</v>
      </c>
      <c r="B1491" s="366"/>
      <c r="C1491" s="105"/>
      <c r="D1491" s="366"/>
      <c r="E1491" s="277"/>
      <c r="F1491" s="105"/>
      <c r="G1491" s="105"/>
      <c r="H1491" s="366"/>
      <c r="I1491" s="206"/>
      <c r="J1491" s="206"/>
      <c r="K1491" s="206"/>
      <c r="L1491" s="206"/>
      <c r="M1491" s="206"/>
      <c r="N1491" s="206"/>
      <c r="O1491" s="206"/>
      <c r="P1491" s="206"/>
      <c r="Q1491" s="206"/>
      <c r="R1491" s="206"/>
      <c r="S1491" s="206"/>
      <c r="T1491" s="206"/>
    </row>
    <row r="1492" spans="1:20">
      <c r="A1492" s="366">
        <v>1488</v>
      </c>
      <c r="B1492" s="366"/>
      <c r="C1492" s="105"/>
      <c r="D1492" s="366"/>
      <c r="E1492" s="277"/>
      <c r="F1492" s="105"/>
      <c r="G1492" s="105"/>
      <c r="H1492" s="366"/>
      <c r="I1492" s="206"/>
      <c r="J1492" s="206"/>
      <c r="K1492" s="206"/>
      <c r="L1492" s="206"/>
      <c r="M1492" s="206"/>
      <c r="N1492" s="206"/>
      <c r="O1492" s="206"/>
      <c r="P1492" s="206"/>
      <c r="Q1492" s="206"/>
      <c r="R1492" s="206"/>
      <c r="S1492" s="206"/>
      <c r="T1492" s="206"/>
    </row>
    <row r="1493" spans="1:20">
      <c r="A1493" s="366">
        <v>1489</v>
      </c>
      <c r="B1493" s="366"/>
      <c r="C1493" s="105"/>
      <c r="D1493" s="366"/>
      <c r="E1493" s="277"/>
      <c r="F1493" s="105"/>
      <c r="G1493" s="105"/>
      <c r="H1493" s="366"/>
      <c r="I1493" s="206"/>
      <c r="J1493" s="206"/>
      <c r="K1493" s="206"/>
      <c r="L1493" s="206"/>
      <c r="M1493" s="206"/>
      <c r="N1493" s="206"/>
      <c r="O1493" s="206"/>
      <c r="P1493" s="206"/>
      <c r="Q1493" s="206"/>
      <c r="R1493" s="206"/>
      <c r="S1493" s="206"/>
      <c r="T1493" s="206"/>
    </row>
    <row r="1494" spans="1:20">
      <c r="A1494" s="366">
        <v>1490</v>
      </c>
      <c r="B1494" s="366"/>
      <c r="C1494" s="105"/>
      <c r="D1494" s="366"/>
      <c r="E1494" s="277"/>
      <c r="F1494" s="105"/>
      <c r="G1494" s="105"/>
      <c r="H1494" s="366"/>
      <c r="I1494" s="206"/>
      <c r="J1494" s="206"/>
      <c r="K1494" s="206"/>
      <c r="L1494" s="206"/>
      <c r="M1494" s="206"/>
      <c r="N1494" s="206"/>
      <c r="O1494" s="206"/>
      <c r="P1494" s="206"/>
      <c r="Q1494" s="206"/>
      <c r="R1494" s="206"/>
      <c r="S1494" s="206"/>
      <c r="T1494" s="206"/>
    </row>
    <row r="1495" spans="1:20">
      <c r="A1495" s="366">
        <v>1491</v>
      </c>
      <c r="B1495" s="366"/>
      <c r="C1495" s="105"/>
      <c r="D1495" s="366"/>
      <c r="E1495" s="277"/>
      <c r="F1495" s="105"/>
      <c r="G1495" s="105"/>
      <c r="H1495" s="366"/>
      <c r="I1495" s="206"/>
      <c r="J1495" s="206"/>
      <c r="K1495" s="206"/>
      <c r="L1495" s="206"/>
      <c r="M1495" s="206"/>
      <c r="N1495" s="206"/>
      <c r="O1495" s="206"/>
      <c r="P1495" s="206"/>
      <c r="Q1495" s="206"/>
      <c r="R1495" s="206"/>
      <c r="S1495" s="206"/>
      <c r="T1495" s="206"/>
    </row>
    <row r="1496" spans="1:20">
      <c r="A1496" s="366">
        <v>1492</v>
      </c>
      <c r="B1496" s="366"/>
      <c r="C1496" s="105"/>
      <c r="D1496" s="366"/>
      <c r="E1496" s="277"/>
      <c r="F1496" s="105"/>
      <c r="G1496" s="105"/>
      <c r="H1496" s="366"/>
      <c r="I1496" s="206"/>
      <c r="J1496" s="206"/>
      <c r="K1496" s="206"/>
      <c r="L1496" s="206"/>
      <c r="M1496" s="206"/>
      <c r="N1496" s="206"/>
      <c r="O1496" s="206"/>
      <c r="P1496" s="206"/>
      <c r="Q1496" s="206"/>
      <c r="R1496" s="206"/>
      <c r="S1496" s="206"/>
      <c r="T1496" s="206"/>
    </row>
    <row r="1497" spans="1:20">
      <c r="A1497" s="366">
        <v>1493</v>
      </c>
      <c r="B1497" s="366"/>
      <c r="C1497" s="105"/>
      <c r="D1497" s="366"/>
      <c r="E1497" s="277"/>
      <c r="F1497" s="105"/>
      <c r="G1497" s="105"/>
      <c r="H1497" s="366"/>
      <c r="I1497" s="206"/>
      <c r="J1497" s="206"/>
      <c r="K1497" s="206"/>
      <c r="L1497" s="206"/>
      <c r="M1497" s="206"/>
      <c r="N1497" s="206"/>
      <c r="O1497" s="206"/>
      <c r="P1497" s="206"/>
      <c r="Q1497" s="206"/>
      <c r="R1497" s="206"/>
      <c r="S1497" s="206"/>
      <c r="T1497" s="206"/>
    </row>
    <row r="1498" spans="1:20">
      <c r="A1498" s="366">
        <v>1494</v>
      </c>
      <c r="B1498" s="366"/>
      <c r="C1498" s="105"/>
      <c r="D1498" s="366"/>
      <c r="E1498" s="277"/>
      <c r="F1498" s="105"/>
      <c r="G1498" s="105"/>
      <c r="H1498" s="366"/>
      <c r="I1498" s="206"/>
      <c r="J1498" s="206"/>
      <c r="K1498" s="206"/>
      <c r="L1498" s="206"/>
      <c r="M1498" s="206"/>
      <c r="N1498" s="206"/>
      <c r="O1498" s="206"/>
      <c r="P1498" s="206"/>
      <c r="Q1498" s="206"/>
      <c r="R1498" s="206"/>
      <c r="S1498" s="206"/>
      <c r="T1498" s="206"/>
    </row>
    <row r="1499" spans="1:20">
      <c r="A1499" s="366">
        <v>1495</v>
      </c>
      <c r="B1499" s="366"/>
      <c r="C1499" s="105"/>
      <c r="D1499" s="366"/>
      <c r="E1499" s="277"/>
      <c r="F1499" s="105"/>
      <c r="G1499" s="105"/>
      <c r="H1499" s="366"/>
      <c r="I1499" s="206"/>
      <c r="J1499" s="206"/>
      <c r="K1499" s="206"/>
      <c r="L1499" s="206"/>
      <c r="M1499" s="206"/>
      <c r="N1499" s="206"/>
      <c r="O1499" s="206"/>
      <c r="P1499" s="206"/>
      <c r="Q1499" s="206"/>
      <c r="R1499" s="206"/>
      <c r="S1499" s="206"/>
      <c r="T1499" s="206"/>
    </row>
    <row r="1500" spans="1:20">
      <c r="A1500" s="366">
        <v>1496</v>
      </c>
      <c r="B1500" s="366"/>
      <c r="C1500" s="105"/>
      <c r="D1500" s="366"/>
      <c r="E1500" s="277"/>
      <c r="F1500" s="105"/>
      <c r="G1500" s="105"/>
      <c r="H1500" s="366"/>
      <c r="I1500" s="206"/>
      <c r="J1500" s="206"/>
      <c r="K1500" s="206"/>
      <c r="L1500" s="206"/>
      <c r="M1500" s="206"/>
      <c r="N1500" s="206"/>
      <c r="O1500" s="206"/>
      <c r="P1500" s="206"/>
      <c r="Q1500" s="206"/>
      <c r="R1500" s="206"/>
      <c r="S1500" s="206"/>
      <c r="T1500" s="206"/>
    </row>
    <row r="1501" spans="1:20">
      <c r="A1501" s="366">
        <v>1497</v>
      </c>
      <c r="B1501" s="366"/>
      <c r="C1501" s="105"/>
      <c r="D1501" s="366"/>
      <c r="E1501" s="277"/>
      <c r="F1501" s="105"/>
      <c r="G1501" s="105"/>
      <c r="H1501" s="366"/>
      <c r="I1501" s="206"/>
      <c r="J1501" s="206"/>
      <c r="K1501" s="206"/>
      <c r="L1501" s="206"/>
      <c r="M1501" s="206"/>
      <c r="N1501" s="206"/>
      <c r="O1501" s="206"/>
      <c r="P1501" s="206"/>
      <c r="Q1501" s="206"/>
      <c r="R1501" s="206"/>
      <c r="S1501" s="206"/>
      <c r="T1501" s="206"/>
    </row>
    <row r="1502" spans="1:20">
      <c r="A1502" s="366">
        <v>1498</v>
      </c>
      <c r="B1502" s="366"/>
      <c r="C1502" s="105"/>
      <c r="D1502" s="366"/>
      <c r="E1502" s="277"/>
      <c r="F1502" s="105"/>
      <c r="G1502" s="105"/>
      <c r="H1502" s="366"/>
      <c r="I1502" s="206"/>
      <c r="J1502" s="206"/>
      <c r="K1502" s="206"/>
      <c r="L1502" s="206"/>
      <c r="M1502" s="206"/>
      <c r="N1502" s="206"/>
      <c r="O1502" s="206"/>
      <c r="P1502" s="206"/>
      <c r="Q1502" s="206"/>
      <c r="R1502" s="206"/>
      <c r="S1502" s="206"/>
      <c r="T1502" s="206"/>
    </row>
    <row r="1503" spans="1:20">
      <c r="A1503" s="366">
        <v>1499</v>
      </c>
      <c r="B1503" s="366"/>
      <c r="C1503" s="105"/>
      <c r="D1503" s="366"/>
      <c r="E1503" s="277"/>
      <c r="F1503" s="105"/>
      <c r="G1503" s="105"/>
      <c r="H1503" s="366"/>
      <c r="I1503" s="206"/>
      <c r="J1503" s="206"/>
      <c r="K1503" s="206"/>
      <c r="L1503" s="206"/>
      <c r="M1503" s="206"/>
      <c r="N1503" s="206"/>
      <c r="O1503" s="206"/>
      <c r="P1503" s="206"/>
      <c r="Q1503" s="206"/>
      <c r="R1503" s="206"/>
      <c r="S1503" s="206"/>
      <c r="T1503" s="206"/>
    </row>
    <row r="1504" spans="1:20">
      <c r="A1504" s="366">
        <v>1500</v>
      </c>
      <c r="B1504" s="366"/>
      <c r="C1504" s="105"/>
      <c r="D1504" s="366"/>
      <c r="E1504" s="277"/>
      <c r="F1504" s="105"/>
      <c r="G1504" s="105"/>
      <c r="H1504" s="366"/>
      <c r="I1504" s="206"/>
      <c r="J1504" s="206"/>
      <c r="K1504" s="206"/>
      <c r="L1504" s="206"/>
      <c r="M1504" s="206"/>
      <c r="N1504" s="206"/>
      <c r="O1504" s="206"/>
      <c r="P1504" s="206"/>
      <c r="Q1504" s="206"/>
      <c r="R1504" s="206"/>
      <c r="S1504" s="206"/>
      <c r="T1504" s="206"/>
    </row>
    <row r="1505" spans="1:20">
      <c r="A1505" s="366">
        <v>1501</v>
      </c>
      <c r="B1505" s="366"/>
      <c r="C1505" s="105"/>
      <c r="D1505" s="366"/>
      <c r="E1505" s="277"/>
      <c r="F1505" s="105"/>
      <c r="G1505" s="105"/>
      <c r="H1505" s="366"/>
      <c r="I1505" s="206"/>
      <c r="J1505" s="206"/>
      <c r="K1505" s="206"/>
      <c r="L1505" s="206"/>
      <c r="M1505" s="206"/>
      <c r="N1505" s="206"/>
      <c r="O1505" s="206"/>
      <c r="P1505" s="206"/>
      <c r="Q1505" s="206"/>
      <c r="R1505" s="206"/>
      <c r="S1505" s="206"/>
      <c r="T1505" s="206"/>
    </row>
    <row r="1506" spans="1:20">
      <c r="A1506" s="366">
        <v>1502</v>
      </c>
      <c r="B1506" s="366"/>
      <c r="C1506" s="105"/>
      <c r="D1506" s="366"/>
      <c r="E1506" s="277"/>
      <c r="F1506" s="105"/>
      <c r="G1506" s="105"/>
      <c r="H1506" s="366"/>
      <c r="I1506" s="206"/>
      <c r="J1506" s="206"/>
      <c r="K1506" s="206"/>
      <c r="L1506" s="206"/>
      <c r="M1506" s="206"/>
      <c r="N1506" s="206"/>
      <c r="O1506" s="206"/>
      <c r="P1506" s="206"/>
      <c r="Q1506" s="206"/>
      <c r="R1506" s="206"/>
      <c r="S1506" s="206"/>
      <c r="T1506" s="206"/>
    </row>
    <row r="1507" spans="1:20">
      <c r="A1507" s="366">
        <v>1503</v>
      </c>
      <c r="B1507" s="366"/>
      <c r="C1507" s="105"/>
      <c r="D1507" s="366"/>
      <c r="E1507" s="277"/>
      <c r="F1507" s="105"/>
      <c r="G1507" s="105"/>
      <c r="H1507" s="366"/>
      <c r="I1507" s="206"/>
      <c r="J1507" s="206"/>
      <c r="K1507" s="206"/>
      <c r="L1507" s="206"/>
      <c r="M1507" s="206"/>
      <c r="N1507" s="206"/>
      <c r="O1507" s="206"/>
      <c r="P1507" s="206"/>
      <c r="Q1507" s="206"/>
      <c r="R1507" s="206"/>
      <c r="S1507" s="206"/>
      <c r="T1507" s="206"/>
    </row>
    <row r="1508" spans="1:20">
      <c r="A1508" s="366">
        <v>1504</v>
      </c>
      <c r="B1508" s="366"/>
      <c r="C1508" s="105"/>
      <c r="D1508" s="366"/>
      <c r="E1508" s="277"/>
      <c r="F1508" s="105"/>
      <c r="G1508" s="105"/>
      <c r="H1508" s="366"/>
      <c r="I1508" s="206"/>
      <c r="J1508" s="206"/>
      <c r="K1508" s="206"/>
      <c r="L1508" s="206"/>
      <c r="M1508" s="206"/>
      <c r="N1508" s="206"/>
      <c r="O1508" s="206"/>
      <c r="P1508" s="206"/>
      <c r="Q1508" s="206"/>
      <c r="R1508" s="206"/>
      <c r="S1508" s="206"/>
      <c r="T1508" s="206"/>
    </row>
    <row r="1509" spans="1:20">
      <c r="A1509" s="366">
        <v>1505</v>
      </c>
      <c r="B1509" s="366"/>
      <c r="C1509" s="105"/>
      <c r="D1509" s="366"/>
      <c r="E1509" s="277"/>
      <c r="F1509" s="105"/>
      <c r="G1509" s="105"/>
      <c r="H1509" s="366"/>
      <c r="I1509" s="206"/>
      <c r="J1509" s="206"/>
      <c r="K1509" s="206"/>
      <c r="L1509" s="206"/>
      <c r="M1509" s="206"/>
      <c r="N1509" s="206"/>
      <c r="O1509" s="206"/>
      <c r="P1509" s="206"/>
      <c r="Q1509" s="206"/>
      <c r="R1509" s="206"/>
      <c r="S1509" s="206"/>
      <c r="T1509" s="206"/>
    </row>
    <row r="1510" spans="1:20">
      <c r="A1510" s="366">
        <v>1506</v>
      </c>
      <c r="B1510" s="366"/>
      <c r="C1510" s="105"/>
      <c r="D1510" s="366"/>
      <c r="E1510" s="277"/>
      <c r="F1510" s="105"/>
      <c r="G1510" s="105"/>
      <c r="H1510" s="366"/>
      <c r="I1510" s="206"/>
      <c r="J1510" s="206"/>
      <c r="K1510" s="206"/>
      <c r="L1510" s="206"/>
      <c r="M1510" s="206"/>
      <c r="N1510" s="206"/>
      <c r="O1510" s="206"/>
      <c r="P1510" s="206"/>
      <c r="Q1510" s="206"/>
      <c r="R1510" s="206"/>
      <c r="S1510" s="206"/>
      <c r="T1510" s="206"/>
    </row>
    <row r="1511" spans="1:20">
      <c r="A1511" s="366">
        <v>1507</v>
      </c>
      <c r="B1511" s="366"/>
      <c r="C1511" s="105"/>
      <c r="D1511" s="366"/>
      <c r="E1511" s="277"/>
      <c r="F1511" s="105"/>
      <c r="G1511" s="105"/>
      <c r="H1511" s="366"/>
      <c r="I1511" s="206"/>
      <c r="J1511" s="206"/>
      <c r="K1511" s="206"/>
      <c r="L1511" s="206"/>
      <c r="M1511" s="206"/>
      <c r="N1511" s="206"/>
      <c r="O1511" s="206"/>
      <c r="P1511" s="206"/>
      <c r="Q1511" s="206"/>
      <c r="R1511" s="206"/>
      <c r="S1511" s="206"/>
      <c r="T1511" s="206"/>
    </row>
    <row r="1512" spans="1:20">
      <c r="A1512" s="366">
        <v>1508</v>
      </c>
      <c r="B1512" s="366"/>
      <c r="C1512" s="105"/>
      <c r="D1512" s="366"/>
      <c r="E1512" s="277"/>
      <c r="F1512" s="105"/>
      <c r="G1512" s="105"/>
      <c r="H1512" s="366"/>
      <c r="I1512" s="206"/>
      <c r="J1512" s="206"/>
      <c r="K1512" s="206"/>
      <c r="L1512" s="206"/>
      <c r="M1512" s="206"/>
      <c r="N1512" s="206"/>
      <c r="O1512" s="206"/>
      <c r="P1512" s="206"/>
      <c r="Q1512" s="206"/>
      <c r="R1512" s="206"/>
      <c r="S1512" s="206"/>
      <c r="T1512" s="206"/>
    </row>
    <row r="1513" spans="1:20">
      <c r="A1513" s="366">
        <v>1509</v>
      </c>
      <c r="B1513" s="366"/>
      <c r="C1513" s="105"/>
      <c r="D1513" s="366"/>
      <c r="E1513" s="277"/>
      <c r="F1513" s="105"/>
      <c r="G1513" s="105"/>
      <c r="H1513" s="366"/>
      <c r="I1513" s="206"/>
      <c r="J1513" s="206"/>
      <c r="K1513" s="206"/>
      <c r="L1513" s="206"/>
      <c r="M1513" s="206"/>
      <c r="N1513" s="206"/>
      <c r="O1513" s="206"/>
      <c r="P1513" s="206"/>
      <c r="Q1513" s="206"/>
      <c r="R1513" s="206"/>
      <c r="S1513" s="206"/>
      <c r="T1513" s="206"/>
    </row>
    <row r="1514" spans="1:20">
      <c r="A1514" s="366">
        <v>1510</v>
      </c>
      <c r="B1514" s="366"/>
      <c r="C1514" s="105"/>
      <c r="D1514" s="366"/>
      <c r="E1514" s="277"/>
      <c r="F1514" s="105"/>
      <c r="G1514" s="105"/>
      <c r="H1514" s="366"/>
      <c r="I1514" s="206"/>
      <c r="J1514" s="206"/>
      <c r="K1514" s="206"/>
      <c r="L1514" s="206"/>
      <c r="M1514" s="206"/>
      <c r="N1514" s="206"/>
      <c r="O1514" s="206"/>
      <c r="P1514" s="206"/>
      <c r="Q1514" s="206"/>
      <c r="R1514" s="206"/>
      <c r="S1514" s="206"/>
      <c r="T1514" s="206"/>
    </row>
    <row r="1515" spans="1:20">
      <c r="A1515" s="366">
        <v>1511</v>
      </c>
      <c r="B1515" s="366"/>
      <c r="C1515" s="105"/>
      <c r="D1515" s="366"/>
      <c r="E1515" s="277"/>
      <c r="F1515" s="105"/>
      <c r="G1515" s="366"/>
      <c r="H1515" s="366"/>
      <c r="I1515" s="206"/>
      <c r="J1515" s="206"/>
      <c r="K1515" s="206"/>
      <c r="L1515" s="206"/>
      <c r="M1515" s="206"/>
      <c r="N1515" s="206"/>
      <c r="O1515" s="206"/>
      <c r="P1515" s="206"/>
      <c r="Q1515" s="206"/>
      <c r="R1515" s="206"/>
      <c r="S1515" s="206"/>
      <c r="T1515" s="206"/>
    </row>
    <row r="1516" spans="1:20">
      <c r="A1516" s="366">
        <v>1512</v>
      </c>
      <c r="B1516" s="366"/>
      <c r="C1516" s="105"/>
      <c r="D1516" s="366"/>
      <c r="E1516" s="277"/>
      <c r="F1516" s="105"/>
      <c r="G1516" s="105"/>
      <c r="H1516" s="366"/>
      <c r="I1516" s="206"/>
      <c r="J1516" s="206"/>
      <c r="K1516" s="206"/>
      <c r="L1516" s="206"/>
      <c r="M1516" s="206"/>
      <c r="N1516" s="206"/>
      <c r="O1516" s="206"/>
      <c r="P1516" s="206"/>
      <c r="Q1516" s="206"/>
      <c r="R1516" s="206"/>
      <c r="S1516" s="206"/>
      <c r="T1516" s="206"/>
    </row>
    <row r="1517" spans="1:20">
      <c r="A1517" s="366">
        <v>1513</v>
      </c>
      <c r="B1517" s="366"/>
      <c r="C1517" s="105"/>
      <c r="D1517" s="366"/>
      <c r="E1517" s="277"/>
      <c r="F1517" s="105"/>
      <c r="G1517" s="105"/>
      <c r="H1517" s="366"/>
      <c r="I1517" s="206"/>
      <c r="J1517" s="206"/>
      <c r="K1517" s="206"/>
      <c r="L1517" s="206"/>
      <c r="M1517" s="206"/>
      <c r="N1517" s="206"/>
      <c r="O1517" s="206"/>
      <c r="P1517" s="206"/>
      <c r="Q1517" s="206"/>
      <c r="R1517" s="206"/>
      <c r="S1517" s="206"/>
      <c r="T1517" s="206"/>
    </row>
    <row r="1518" spans="1:20">
      <c r="A1518" s="366">
        <v>1514</v>
      </c>
      <c r="B1518" s="366"/>
      <c r="C1518" s="105"/>
      <c r="D1518" s="366"/>
      <c r="E1518" s="277"/>
      <c r="F1518" s="105"/>
      <c r="G1518" s="105"/>
      <c r="H1518" s="366"/>
      <c r="I1518" s="206"/>
      <c r="J1518" s="206"/>
      <c r="K1518" s="206"/>
      <c r="L1518" s="206"/>
      <c r="M1518" s="206"/>
      <c r="N1518" s="206"/>
      <c r="O1518" s="206"/>
      <c r="P1518" s="206"/>
      <c r="Q1518" s="206"/>
      <c r="R1518" s="206"/>
      <c r="S1518" s="206"/>
      <c r="T1518" s="206"/>
    </row>
    <row r="1519" spans="1:20">
      <c r="A1519" s="366">
        <v>1515</v>
      </c>
      <c r="B1519" s="366"/>
      <c r="C1519" s="105"/>
      <c r="D1519" s="366"/>
      <c r="E1519" s="277"/>
      <c r="F1519" s="105"/>
      <c r="G1519" s="105"/>
      <c r="H1519" s="366"/>
      <c r="I1519" s="206"/>
      <c r="J1519" s="206"/>
      <c r="K1519" s="206"/>
      <c r="L1519" s="206"/>
      <c r="M1519" s="206"/>
      <c r="N1519" s="206"/>
      <c r="O1519" s="206"/>
      <c r="P1519" s="206"/>
      <c r="Q1519" s="206"/>
      <c r="R1519" s="206"/>
      <c r="S1519" s="206"/>
      <c r="T1519" s="206"/>
    </row>
    <row r="1520" spans="1:20">
      <c r="A1520" s="366">
        <v>1516</v>
      </c>
      <c r="B1520" s="366"/>
      <c r="C1520" s="105"/>
      <c r="D1520" s="366"/>
      <c r="E1520" s="277"/>
      <c r="F1520" s="105"/>
      <c r="G1520" s="105"/>
      <c r="H1520" s="366"/>
      <c r="I1520" s="206"/>
      <c r="J1520" s="206"/>
      <c r="K1520" s="206"/>
      <c r="L1520" s="206"/>
      <c r="M1520" s="206"/>
      <c r="N1520" s="206"/>
      <c r="O1520" s="206"/>
      <c r="P1520" s="206"/>
      <c r="Q1520" s="206"/>
      <c r="R1520" s="206"/>
      <c r="S1520" s="206"/>
      <c r="T1520" s="206"/>
    </row>
    <row r="1521" spans="1:20">
      <c r="A1521" s="366">
        <v>1517</v>
      </c>
      <c r="B1521" s="366"/>
      <c r="C1521" s="105"/>
      <c r="D1521" s="366"/>
      <c r="E1521" s="277"/>
      <c r="F1521" s="105"/>
      <c r="G1521" s="105"/>
      <c r="H1521" s="366"/>
      <c r="I1521" s="206"/>
      <c r="J1521" s="206"/>
      <c r="K1521" s="206"/>
      <c r="L1521" s="206"/>
      <c r="M1521" s="206"/>
      <c r="N1521" s="206"/>
      <c r="O1521" s="206"/>
      <c r="P1521" s="206"/>
      <c r="Q1521" s="206"/>
      <c r="R1521" s="206"/>
      <c r="S1521" s="206"/>
      <c r="T1521" s="206"/>
    </row>
    <row r="1522" spans="1:20">
      <c r="A1522" s="366">
        <v>1518</v>
      </c>
      <c r="B1522" s="366"/>
      <c r="C1522" s="105"/>
      <c r="D1522" s="366"/>
      <c r="E1522" s="277"/>
      <c r="F1522" s="105"/>
      <c r="G1522" s="105"/>
      <c r="H1522" s="366"/>
      <c r="I1522" s="206"/>
      <c r="J1522" s="206"/>
      <c r="K1522" s="206"/>
      <c r="L1522" s="206"/>
      <c r="M1522" s="206"/>
      <c r="N1522" s="206"/>
      <c r="O1522" s="206"/>
      <c r="P1522" s="206"/>
      <c r="Q1522" s="206"/>
      <c r="R1522" s="206"/>
      <c r="S1522" s="206"/>
      <c r="T1522" s="206"/>
    </row>
    <row r="1523" spans="1:20">
      <c r="A1523" s="366">
        <v>1519</v>
      </c>
      <c r="B1523" s="366"/>
      <c r="C1523" s="105"/>
      <c r="D1523" s="366"/>
      <c r="E1523" s="277"/>
      <c r="F1523" s="105"/>
      <c r="G1523" s="105"/>
      <c r="H1523" s="366"/>
      <c r="I1523" s="206"/>
      <c r="J1523" s="206"/>
      <c r="K1523" s="206"/>
      <c r="L1523" s="206"/>
      <c r="M1523" s="206"/>
      <c r="N1523" s="206"/>
      <c r="O1523" s="206"/>
      <c r="P1523" s="206"/>
      <c r="Q1523" s="206"/>
      <c r="R1523" s="206"/>
      <c r="S1523" s="206"/>
      <c r="T1523" s="206"/>
    </row>
    <row r="1524" spans="1:20">
      <c r="A1524" s="366">
        <v>1520</v>
      </c>
      <c r="B1524" s="366"/>
      <c r="C1524" s="105"/>
      <c r="D1524" s="366"/>
      <c r="E1524" s="277"/>
      <c r="F1524" s="105"/>
      <c r="G1524" s="105"/>
      <c r="H1524" s="366"/>
      <c r="I1524" s="206"/>
      <c r="J1524" s="206"/>
      <c r="K1524" s="206"/>
      <c r="L1524" s="206"/>
      <c r="M1524" s="206"/>
      <c r="N1524" s="206"/>
      <c r="O1524" s="206"/>
      <c r="P1524" s="206"/>
      <c r="Q1524" s="206"/>
      <c r="R1524" s="206"/>
      <c r="S1524" s="206"/>
      <c r="T1524" s="206"/>
    </row>
    <row r="1525" spans="1:20">
      <c r="A1525" s="366">
        <v>1521</v>
      </c>
      <c r="B1525" s="366"/>
      <c r="C1525" s="105"/>
      <c r="D1525" s="366"/>
      <c r="E1525" s="277"/>
      <c r="F1525" s="105"/>
      <c r="G1525" s="105"/>
      <c r="H1525" s="366"/>
      <c r="I1525" s="206"/>
      <c r="J1525" s="206"/>
      <c r="K1525" s="206"/>
      <c r="L1525" s="206"/>
      <c r="M1525" s="206"/>
      <c r="N1525" s="206"/>
      <c r="O1525" s="206"/>
      <c r="P1525" s="206"/>
      <c r="Q1525" s="206"/>
      <c r="R1525" s="206"/>
      <c r="S1525" s="206"/>
      <c r="T1525" s="206"/>
    </row>
    <row r="1526" spans="1:20">
      <c r="A1526" s="366">
        <v>1522</v>
      </c>
      <c r="B1526" s="366"/>
      <c r="C1526" s="105"/>
      <c r="D1526" s="366"/>
      <c r="E1526" s="277"/>
      <c r="F1526" s="105"/>
      <c r="G1526" s="105"/>
      <c r="H1526" s="366"/>
      <c r="I1526" s="206"/>
      <c r="J1526" s="206"/>
      <c r="K1526" s="206"/>
      <c r="L1526" s="206"/>
      <c r="M1526" s="206"/>
      <c r="N1526" s="206"/>
      <c r="O1526" s="206"/>
      <c r="P1526" s="206"/>
      <c r="Q1526" s="206"/>
      <c r="R1526" s="206"/>
      <c r="S1526" s="206"/>
      <c r="T1526" s="206"/>
    </row>
    <row r="1527" spans="1:20">
      <c r="A1527" s="366">
        <v>1523</v>
      </c>
      <c r="B1527" s="366"/>
      <c r="C1527" s="105"/>
      <c r="D1527" s="366"/>
      <c r="E1527" s="277"/>
      <c r="F1527" s="105"/>
      <c r="G1527" s="105"/>
      <c r="H1527" s="366"/>
      <c r="I1527" s="206"/>
      <c r="J1527" s="206"/>
      <c r="K1527" s="206"/>
      <c r="L1527" s="206"/>
      <c r="M1527" s="206"/>
      <c r="N1527" s="206"/>
      <c r="O1527" s="206"/>
      <c r="P1527" s="206"/>
      <c r="Q1527" s="206"/>
      <c r="R1527" s="206"/>
      <c r="S1527" s="206"/>
      <c r="T1527" s="206"/>
    </row>
    <row r="1528" spans="1:20">
      <c r="A1528" s="366">
        <v>1524</v>
      </c>
      <c r="B1528" s="366"/>
      <c r="C1528" s="105"/>
      <c r="D1528" s="366"/>
      <c r="E1528" s="277"/>
      <c r="F1528" s="105"/>
      <c r="G1528" s="105"/>
      <c r="H1528" s="366"/>
      <c r="I1528" s="206"/>
      <c r="J1528" s="206"/>
      <c r="K1528" s="206"/>
      <c r="L1528" s="206"/>
      <c r="M1528" s="206"/>
      <c r="N1528" s="206"/>
      <c r="O1528" s="206"/>
      <c r="P1528" s="206"/>
      <c r="Q1528" s="206"/>
      <c r="R1528" s="206"/>
      <c r="S1528" s="206"/>
      <c r="T1528" s="206"/>
    </row>
    <row r="1529" spans="1:20">
      <c r="A1529" s="366">
        <v>1525</v>
      </c>
      <c r="B1529" s="366"/>
      <c r="C1529" s="105"/>
      <c r="D1529" s="366"/>
      <c r="E1529" s="277"/>
      <c r="F1529" s="105"/>
      <c r="G1529" s="105"/>
      <c r="H1529" s="366"/>
      <c r="I1529" s="206"/>
      <c r="J1529" s="206"/>
      <c r="K1529" s="206"/>
      <c r="L1529" s="206"/>
      <c r="M1529" s="206"/>
      <c r="N1529" s="206"/>
      <c r="O1529" s="206"/>
      <c r="P1529" s="206"/>
      <c r="Q1529" s="206"/>
      <c r="R1529" s="206"/>
      <c r="S1529" s="206"/>
      <c r="T1529" s="206"/>
    </row>
    <row r="1530" spans="1:20">
      <c r="A1530" s="366">
        <v>1526</v>
      </c>
      <c r="B1530" s="366"/>
      <c r="C1530" s="105"/>
      <c r="D1530" s="366"/>
      <c r="E1530" s="277"/>
      <c r="F1530" s="105"/>
      <c r="G1530" s="105"/>
      <c r="H1530" s="366"/>
      <c r="I1530" s="206"/>
      <c r="J1530" s="206"/>
      <c r="K1530" s="206"/>
      <c r="L1530" s="206"/>
      <c r="M1530" s="206"/>
      <c r="N1530" s="206"/>
      <c r="O1530" s="206"/>
      <c r="P1530" s="206"/>
      <c r="Q1530" s="206"/>
      <c r="R1530" s="206"/>
      <c r="S1530" s="206"/>
      <c r="T1530" s="206"/>
    </row>
    <row r="1531" spans="1:20">
      <c r="A1531" s="366">
        <v>1527</v>
      </c>
      <c r="B1531" s="366"/>
      <c r="C1531" s="105"/>
      <c r="D1531" s="366"/>
      <c r="E1531" s="277"/>
      <c r="F1531" s="105"/>
      <c r="G1531" s="105"/>
      <c r="H1531" s="366"/>
      <c r="I1531" s="206"/>
      <c r="J1531" s="206"/>
      <c r="K1531" s="206"/>
      <c r="L1531" s="206"/>
      <c r="M1531" s="206"/>
      <c r="N1531" s="206"/>
      <c r="O1531" s="206"/>
      <c r="P1531" s="206"/>
      <c r="Q1531" s="206"/>
      <c r="R1531" s="206"/>
      <c r="S1531" s="206"/>
      <c r="T1531" s="206"/>
    </row>
    <row r="1532" spans="1:20">
      <c r="A1532" s="366">
        <v>1528</v>
      </c>
      <c r="B1532" s="366"/>
      <c r="C1532" s="105"/>
      <c r="D1532" s="366"/>
      <c r="E1532" s="277"/>
      <c r="F1532" s="105"/>
      <c r="G1532" s="105"/>
      <c r="H1532" s="366"/>
      <c r="I1532" s="206"/>
      <c r="J1532" s="206"/>
      <c r="K1532" s="206"/>
      <c r="L1532" s="206"/>
      <c r="M1532" s="206"/>
      <c r="N1532" s="206"/>
      <c r="O1532" s="206"/>
      <c r="P1532" s="206"/>
      <c r="Q1532" s="206"/>
      <c r="R1532" s="206"/>
      <c r="S1532" s="206"/>
      <c r="T1532" s="206"/>
    </row>
    <row r="1533" spans="1:20">
      <c r="A1533" s="366">
        <v>1529</v>
      </c>
      <c r="B1533" s="366"/>
      <c r="C1533" s="105"/>
      <c r="D1533" s="366"/>
      <c r="E1533" s="277"/>
      <c r="F1533" s="105"/>
      <c r="G1533" s="105"/>
      <c r="H1533" s="366"/>
      <c r="I1533" s="206"/>
      <c r="J1533" s="206"/>
      <c r="K1533" s="206"/>
      <c r="L1533" s="206"/>
      <c r="M1533" s="206"/>
      <c r="N1533" s="206"/>
      <c r="O1533" s="206"/>
      <c r="P1533" s="206"/>
      <c r="Q1533" s="206"/>
      <c r="R1533" s="206"/>
      <c r="S1533" s="206"/>
      <c r="T1533" s="206"/>
    </row>
    <row r="1534" spans="1:20">
      <c r="A1534" s="366">
        <v>1530</v>
      </c>
      <c r="B1534" s="366"/>
      <c r="C1534" s="105"/>
      <c r="D1534" s="366"/>
      <c r="E1534" s="277"/>
      <c r="F1534" s="105"/>
      <c r="G1534" s="105"/>
      <c r="H1534" s="366"/>
      <c r="I1534" s="206"/>
      <c r="J1534" s="206"/>
      <c r="K1534" s="206"/>
      <c r="L1534" s="206"/>
      <c r="M1534" s="206"/>
      <c r="N1534" s="206"/>
      <c r="O1534" s="206"/>
      <c r="P1534" s="206"/>
      <c r="Q1534" s="206"/>
      <c r="R1534" s="206"/>
      <c r="S1534" s="206"/>
      <c r="T1534" s="206"/>
    </row>
    <row r="1535" spans="1:20">
      <c r="A1535" s="366">
        <v>1531</v>
      </c>
      <c r="B1535" s="366"/>
      <c r="C1535" s="105"/>
      <c r="D1535" s="366"/>
      <c r="E1535" s="277"/>
      <c r="F1535" s="105"/>
      <c r="G1535" s="105"/>
      <c r="H1535" s="366"/>
      <c r="I1535" s="206"/>
      <c r="J1535" s="206"/>
      <c r="K1535" s="206"/>
      <c r="L1535" s="206"/>
      <c r="M1535" s="206"/>
      <c r="N1535" s="206"/>
      <c r="O1535" s="206"/>
      <c r="P1535" s="206"/>
      <c r="Q1535" s="206"/>
      <c r="R1535" s="206"/>
      <c r="S1535" s="206"/>
      <c r="T1535" s="206"/>
    </row>
    <row r="1536" spans="1:20">
      <c r="A1536" s="366">
        <v>1532</v>
      </c>
      <c r="B1536" s="366"/>
      <c r="C1536" s="105"/>
      <c r="D1536" s="366"/>
      <c r="E1536" s="277"/>
      <c r="F1536" s="105"/>
      <c r="G1536" s="105"/>
      <c r="H1536" s="366"/>
      <c r="I1536" s="206"/>
      <c r="J1536" s="206"/>
      <c r="K1536" s="206"/>
      <c r="L1536" s="206"/>
      <c r="M1536" s="206"/>
      <c r="N1536" s="206"/>
      <c r="O1536" s="206"/>
      <c r="P1536" s="206"/>
      <c r="Q1536" s="206"/>
      <c r="R1536" s="206"/>
      <c r="S1536" s="206"/>
      <c r="T1536" s="206"/>
    </row>
    <row r="1537" spans="1:20">
      <c r="A1537" s="366">
        <v>1533</v>
      </c>
      <c r="B1537" s="366"/>
      <c r="C1537" s="105"/>
      <c r="D1537" s="366"/>
      <c r="E1537" s="277"/>
      <c r="F1537" s="105"/>
      <c r="G1537" s="105"/>
      <c r="H1537" s="366"/>
      <c r="I1537" s="206"/>
      <c r="J1537" s="206"/>
      <c r="K1537" s="206"/>
      <c r="L1537" s="206"/>
      <c r="M1537" s="206"/>
      <c r="N1537" s="206"/>
      <c r="O1537" s="206"/>
      <c r="P1537" s="206"/>
      <c r="Q1537" s="206"/>
      <c r="R1537" s="206"/>
      <c r="S1537" s="206"/>
      <c r="T1537" s="206"/>
    </row>
    <row r="1538" spans="1:20">
      <c r="A1538" s="366">
        <v>1534</v>
      </c>
      <c r="B1538" s="366"/>
      <c r="C1538" s="105"/>
      <c r="D1538" s="366"/>
      <c r="E1538" s="277"/>
      <c r="F1538" s="105"/>
      <c r="G1538" s="105"/>
      <c r="H1538" s="366"/>
      <c r="I1538" s="206"/>
      <c r="J1538" s="206"/>
      <c r="K1538" s="206"/>
      <c r="L1538" s="206"/>
      <c r="M1538" s="206"/>
      <c r="N1538" s="206"/>
      <c r="O1538" s="206"/>
      <c r="P1538" s="206"/>
      <c r="Q1538" s="206"/>
      <c r="R1538" s="206"/>
      <c r="S1538" s="206"/>
      <c r="T1538" s="206"/>
    </row>
    <row r="1539" spans="1:20">
      <c r="A1539" s="366">
        <v>1535</v>
      </c>
      <c r="B1539" s="366"/>
      <c r="C1539" s="105"/>
      <c r="D1539" s="366"/>
      <c r="E1539" s="277"/>
      <c r="F1539" s="105"/>
      <c r="G1539" s="105"/>
      <c r="H1539" s="366"/>
      <c r="I1539" s="206"/>
      <c r="J1539" s="206"/>
      <c r="K1539" s="206"/>
      <c r="L1539" s="206"/>
      <c r="M1539" s="206"/>
      <c r="N1539" s="206"/>
      <c r="O1539" s="206"/>
      <c r="P1539" s="206"/>
      <c r="Q1539" s="206"/>
      <c r="R1539" s="206"/>
      <c r="S1539" s="206"/>
      <c r="T1539" s="206"/>
    </row>
    <row r="1540" spans="1:20">
      <c r="A1540" s="366">
        <v>1536</v>
      </c>
      <c r="B1540" s="366"/>
      <c r="C1540" s="105"/>
      <c r="D1540" s="366"/>
      <c r="E1540" s="277"/>
      <c r="F1540" s="105"/>
      <c r="G1540" s="105"/>
      <c r="H1540" s="366"/>
      <c r="I1540" s="206"/>
      <c r="J1540" s="206"/>
      <c r="K1540" s="206"/>
      <c r="L1540" s="206"/>
      <c r="M1540" s="206"/>
      <c r="N1540" s="206"/>
      <c r="O1540" s="206"/>
      <c r="P1540" s="206"/>
      <c r="Q1540" s="206"/>
      <c r="R1540" s="206"/>
      <c r="S1540" s="206"/>
      <c r="T1540" s="206"/>
    </row>
    <row r="1541" spans="1:20">
      <c r="A1541" s="366">
        <v>1537</v>
      </c>
      <c r="B1541" s="366"/>
      <c r="C1541" s="105"/>
      <c r="D1541" s="366"/>
      <c r="E1541" s="277"/>
      <c r="F1541" s="105"/>
      <c r="G1541" s="105"/>
      <c r="H1541" s="366"/>
      <c r="I1541" s="206"/>
      <c r="J1541" s="206"/>
      <c r="K1541" s="206"/>
      <c r="L1541" s="206"/>
      <c r="M1541" s="206"/>
      <c r="N1541" s="206"/>
      <c r="O1541" s="206"/>
      <c r="P1541" s="206"/>
      <c r="Q1541" s="206"/>
      <c r="R1541" s="206"/>
      <c r="S1541" s="206"/>
      <c r="T1541" s="206"/>
    </row>
    <row r="1542" spans="1:20">
      <c r="A1542" s="366">
        <v>1538</v>
      </c>
      <c r="B1542" s="366"/>
      <c r="C1542" s="105"/>
      <c r="D1542" s="366"/>
      <c r="E1542" s="277"/>
      <c r="F1542" s="105"/>
      <c r="G1542" s="105"/>
      <c r="H1542" s="366"/>
      <c r="I1542" s="206"/>
      <c r="J1542" s="206"/>
      <c r="K1542" s="206"/>
      <c r="L1542" s="206"/>
      <c r="M1542" s="206"/>
      <c r="N1542" s="206"/>
      <c r="O1542" s="206"/>
      <c r="P1542" s="206"/>
      <c r="Q1542" s="206"/>
      <c r="R1542" s="206"/>
      <c r="S1542" s="206"/>
      <c r="T1542" s="206"/>
    </row>
    <row r="1543" spans="1:20">
      <c r="A1543" s="366">
        <v>1539</v>
      </c>
      <c r="B1543" s="366"/>
      <c r="C1543" s="105"/>
      <c r="D1543" s="366"/>
      <c r="E1543" s="277"/>
      <c r="F1543" s="105"/>
      <c r="G1543" s="366"/>
      <c r="H1543" s="366"/>
      <c r="I1543" s="206"/>
      <c r="J1543" s="206"/>
      <c r="K1543" s="206"/>
      <c r="L1543" s="206"/>
      <c r="M1543" s="206"/>
      <c r="N1543" s="206"/>
      <c r="O1543" s="206"/>
      <c r="P1543" s="206"/>
      <c r="Q1543" s="206"/>
      <c r="R1543" s="206"/>
      <c r="S1543" s="206"/>
      <c r="T1543" s="206"/>
    </row>
    <row r="1544" spans="1:20">
      <c r="A1544" s="366">
        <v>1540</v>
      </c>
      <c r="B1544" s="366"/>
      <c r="C1544" s="105"/>
      <c r="D1544" s="366"/>
      <c r="E1544" s="277"/>
      <c r="F1544" s="105"/>
      <c r="G1544" s="105"/>
      <c r="H1544" s="366"/>
      <c r="I1544" s="206"/>
      <c r="J1544" s="206"/>
      <c r="K1544" s="206"/>
      <c r="L1544" s="206"/>
      <c r="M1544" s="206"/>
      <c r="N1544" s="206"/>
      <c r="O1544" s="206"/>
      <c r="P1544" s="206"/>
      <c r="Q1544" s="206"/>
      <c r="R1544" s="206"/>
      <c r="S1544" s="206"/>
      <c r="T1544" s="206"/>
    </row>
    <row r="1545" spans="1:20">
      <c r="A1545" s="366">
        <v>1541</v>
      </c>
      <c r="B1545" s="366"/>
      <c r="C1545" s="105"/>
      <c r="D1545" s="366"/>
      <c r="E1545" s="277"/>
      <c r="F1545" s="105"/>
      <c r="G1545" s="105"/>
      <c r="H1545" s="366"/>
      <c r="I1545" s="206"/>
      <c r="J1545" s="206"/>
      <c r="K1545" s="206"/>
      <c r="L1545" s="206"/>
      <c r="M1545" s="206"/>
      <c r="N1545" s="206"/>
      <c r="O1545" s="206"/>
      <c r="P1545" s="206"/>
      <c r="Q1545" s="206"/>
      <c r="R1545" s="206"/>
      <c r="S1545" s="206"/>
      <c r="T1545" s="206"/>
    </row>
    <row r="1546" spans="1:20">
      <c r="A1546" s="366">
        <v>1542</v>
      </c>
      <c r="B1546" s="366"/>
      <c r="C1546" s="105"/>
      <c r="D1546" s="366"/>
      <c r="E1546" s="277"/>
      <c r="F1546" s="105"/>
      <c r="G1546" s="105"/>
      <c r="H1546" s="366"/>
      <c r="I1546" s="206"/>
      <c r="J1546" s="206"/>
      <c r="K1546" s="206"/>
      <c r="L1546" s="206"/>
      <c r="M1546" s="206"/>
      <c r="N1546" s="206"/>
      <c r="O1546" s="206"/>
      <c r="P1546" s="206"/>
      <c r="Q1546" s="206"/>
      <c r="R1546" s="206"/>
      <c r="S1546" s="206"/>
      <c r="T1546" s="206"/>
    </row>
    <row r="1547" spans="1:20">
      <c r="A1547" s="366">
        <v>1543</v>
      </c>
      <c r="B1547" s="366"/>
      <c r="C1547" s="105"/>
      <c r="D1547" s="366"/>
      <c r="E1547" s="277"/>
      <c r="F1547" s="105"/>
      <c r="G1547" s="105"/>
      <c r="H1547" s="366"/>
      <c r="I1547" s="206"/>
      <c r="J1547" s="206"/>
      <c r="K1547" s="206"/>
      <c r="L1547" s="206"/>
      <c r="M1547" s="206"/>
      <c r="N1547" s="206"/>
      <c r="O1547" s="206"/>
      <c r="P1547" s="206"/>
      <c r="Q1547" s="206"/>
      <c r="R1547" s="206"/>
      <c r="S1547" s="206"/>
      <c r="T1547" s="206"/>
    </row>
    <row r="1548" spans="1:20">
      <c r="A1548" s="366">
        <v>1544</v>
      </c>
      <c r="B1548" s="366"/>
      <c r="C1548" s="105"/>
      <c r="D1548" s="366"/>
      <c r="E1548" s="277"/>
      <c r="F1548" s="105"/>
      <c r="G1548" s="105"/>
      <c r="H1548" s="366"/>
      <c r="I1548" s="206"/>
      <c r="J1548" s="206"/>
      <c r="K1548" s="206"/>
      <c r="L1548" s="206"/>
      <c r="M1548" s="206"/>
      <c r="N1548" s="206"/>
      <c r="O1548" s="206"/>
      <c r="P1548" s="206"/>
      <c r="Q1548" s="206"/>
      <c r="R1548" s="206"/>
      <c r="S1548" s="206"/>
      <c r="T1548" s="206"/>
    </row>
    <row r="1549" spans="1:20">
      <c r="A1549" s="366">
        <v>1545</v>
      </c>
      <c r="B1549" s="366"/>
      <c r="C1549" s="105"/>
      <c r="D1549" s="366"/>
      <c r="E1549" s="277"/>
      <c r="F1549" s="105"/>
      <c r="G1549" s="105"/>
      <c r="H1549" s="366"/>
      <c r="I1549" s="206"/>
      <c r="J1549" s="206"/>
      <c r="K1549" s="206"/>
      <c r="L1549" s="206"/>
      <c r="M1549" s="206"/>
      <c r="N1549" s="206"/>
      <c r="O1549" s="206"/>
      <c r="P1549" s="206"/>
      <c r="Q1549" s="206"/>
      <c r="R1549" s="206"/>
      <c r="S1549" s="206"/>
      <c r="T1549" s="206"/>
    </row>
    <row r="1550" spans="1:20">
      <c r="A1550" s="366">
        <v>1546</v>
      </c>
      <c r="B1550" s="366"/>
      <c r="C1550" s="105"/>
      <c r="D1550" s="366"/>
      <c r="E1550" s="277"/>
      <c r="F1550" s="105"/>
      <c r="G1550" s="105"/>
      <c r="H1550" s="366"/>
      <c r="I1550" s="206"/>
      <c r="J1550" s="206"/>
      <c r="K1550" s="206"/>
      <c r="L1550" s="206"/>
      <c r="M1550" s="206"/>
      <c r="N1550" s="206"/>
      <c r="O1550" s="206"/>
      <c r="P1550" s="206"/>
      <c r="Q1550" s="206"/>
      <c r="R1550" s="206"/>
      <c r="S1550" s="206"/>
      <c r="T1550" s="206"/>
    </row>
    <row r="1551" spans="1:20">
      <c r="A1551" s="366">
        <v>1547</v>
      </c>
      <c r="B1551" s="366"/>
      <c r="C1551" s="105"/>
      <c r="D1551" s="366"/>
      <c r="E1551" s="277"/>
      <c r="F1551" s="105"/>
      <c r="G1551" s="105"/>
      <c r="H1551" s="366"/>
      <c r="I1551" s="206"/>
      <c r="J1551" s="206"/>
      <c r="K1551" s="206"/>
      <c r="L1551" s="206"/>
      <c r="M1551" s="206"/>
      <c r="N1551" s="206"/>
      <c r="O1551" s="206"/>
      <c r="P1551" s="206"/>
      <c r="Q1551" s="206"/>
      <c r="R1551" s="206"/>
      <c r="S1551" s="206"/>
      <c r="T1551" s="206"/>
    </row>
    <row r="1552" spans="1:20">
      <c r="A1552" s="366">
        <v>1548</v>
      </c>
      <c r="B1552" s="366"/>
      <c r="C1552" s="105"/>
      <c r="D1552" s="366"/>
      <c r="E1552" s="277"/>
      <c r="F1552" s="105"/>
      <c r="G1552" s="105"/>
      <c r="H1552" s="366"/>
      <c r="I1552" s="206"/>
      <c r="J1552" s="206"/>
      <c r="K1552" s="206"/>
      <c r="L1552" s="206"/>
      <c r="M1552" s="206"/>
      <c r="N1552" s="206"/>
      <c r="O1552" s="206"/>
      <c r="P1552" s="206"/>
      <c r="Q1552" s="206"/>
      <c r="R1552" s="206"/>
      <c r="S1552" s="206"/>
      <c r="T1552" s="206"/>
    </row>
    <row r="1553" spans="1:20">
      <c r="A1553" s="366">
        <v>1549</v>
      </c>
      <c r="B1553" s="366"/>
      <c r="C1553" s="105"/>
      <c r="D1553" s="366"/>
      <c r="E1553" s="277"/>
      <c r="F1553" s="105"/>
      <c r="G1553" s="105"/>
      <c r="H1553" s="366"/>
      <c r="I1553" s="206"/>
      <c r="J1553" s="206"/>
      <c r="K1553" s="206"/>
      <c r="L1553" s="206"/>
      <c r="M1553" s="206"/>
      <c r="N1553" s="206"/>
      <c r="O1553" s="206"/>
      <c r="P1553" s="206"/>
      <c r="Q1553" s="206"/>
      <c r="R1553" s="206"/>
      <c r="S1553" s="206"/>
      <c r="T1553" s="206"/>
    </row>
    <row r="1554" spans="1:20">
      <c r="A1554" s="366">
        <v>1550</v>
      </c>
      <c r="B1554" s="366"/>
      <c r="C1554" s="105"/>
      <c r="D1554" s="366"/>
      <c r="E1554" s="277"/>
      <c r="F1554" s="105"/>
      <c r="G1554" s="105"/>
      <c r="H1554" s="366"/>
      <c r="I1554" s="206"/>
      <c r="J1554" s="206"/>
      <c r="K1554" s="206"/>
      <c r="L1554" s="206"/>
      <c r="M1554" s="206"/>
      <c r="N1554" s="206"/>
      <c r="O1554" s="206"/>
      <c r="P1554" s="206"/>
      <c r="Q1554" s="206"/>
      <c r="R1554" s="206"/>
      <c r="S1554" s="206"/>
      <c r="T1554" s="206"/>
    </row>
    <row r="1555" spans="1:20">
      <c r="A1555" s="366">
        <v>1551</v>
      </c>
      <c r="B1555" s="366"/>
      <c r="C1555" s="105"/>
      <c r="D1555" s="366"/>
      <c r="E1555" s="277"/>
      <c r="F1555" s="105"/>
      <c r="G1555" s="105"/>
      <c r="H1555" s="366"/>
      <c r="I1555" s="206"/>
      <c r="J1555" s="206"/>
      <c r="K1555" s="206"/>
      <c r="L1555" s="206"/>
      <c r="M1555" s="206"/>
      <c r="N1555" s="206"/>
      <c r="O1555" s="206"/>
      <c r="P1555" s="206"/>
      <c r="Q1555" s="206"/>
      <c r="R1555" s="206"/>
      <c r="S1555" s="206"/>
      <c r="T1555" s="206"/>
    </row>
    <row r="1556" spans="1:20">
      <c r="A1556" s="366">
        <v>1552</v>
      </c>
      <c r="B1556" s="366"/>
      <c r="C1556" s="105"/>
      <c r="D1556" s="366"/>
      <c r="E1556" s="277"/>
      <c r="F1556" s="105"/>
      <c r="G1556" s="105"/>
      <c r="H1556" s="366"/>
      <c r="I1556" s="206"/>
      <c r="J1556" s="206"/>
      <c r="K1556" s="206"/>
      <c r="L1556" s="206"/>
      <c r="M1556" s="206"/>
      <c r="N1556" s="206"/>
      <c r="O1556" s="206"/>
      <c r="P1556" s="206"/>
      <c r="Q1556" s="206"/>
      <c r="R1556" s="206"/>
      <c r="S1556" s="206"/>
      <c r="T1556" s="206"/>
    </row>
    <row r="1557" spans="1:20">
      <c r="A1557" s="366">
        <v>1553</v>
      </c>
      <c r="B1557" s="366"/>
      <c r="C1557" s="105"/>
      <c r="D1557" s="366"/>
      <c r="E1557" s="277"/>
      <c r="F1557" s="105"/>
      <c r="G1557" s="105"/>
      <c r="H1557" s="366"/>
      <c r="I1557" s="206"/>
      <c r="J1557" s="206"/>
      <c r="K1557" s="206"/>
      <c r="L1557" s="206"/>
      <c r="M1557" s="206"/>
      <c r="N1557" s="206"/>
      <c r="O1557" s="206"/>
      <c r="P1557" s="206"/>
      <c r="Q1557" s="206"/>
      <c r="R1557" s="206"/>
      <c r="S1557" s="206"/>
      <c r="T1557" s="206"/>
    </row>
    <row r="1558" spans="1:20">
      <c r="A1558" s="366">
        <v>1554</v>
      </c>
      <c r="B1558" s="366"/>
      <c r="C1558" s="105"/>
      <c r="D1558" s="366"/>
      <c r="E1558" s="277"/>
      <c r="F1558" s="105"/>
      <c r="G1558" s="105"/>
      <c r="H1558" s="366"/>
      <c r="I1558" s="206"/>
      <c r="J1558" s="206"/>
      <c r="K1558" s="206"/>
      <c r="L1558" s="206"/>
      <c r="M1558" s="206"/>
      <c r="N1558" s="206"/>
      <c r="O1558" s="206"/>
      <c r="P1558" s="206"/>
      <c r="Q1558" s="206"/>
      <c r="R1558" s="206"/>
      <c r="S1558" s="206"/>
      <c r="T1558" s="206"/>
    </row>
    <row r="1559" spans="1:20">
      <c r="A1559" s="366">
        <v>1555</v>
      </c>
      <c r="B1559" s="366"/>
      <c r="C1559" s="105"/>
      <c r="D1559" s="366"/>
      <c r="E1559" s="277"/>
      <c r="F1559" s="105"/>
      <c r="G1559" s="105"/>
      <c r="H1559" s="366"/>
      <c r="I1559" s="206"/>
      <c r="J1559" s="206"/>
      <c r="K1559" s="206"/>
      <c r="L1559" s="206"/>
      <c r="M1559" s="206"/>
      <c r="N1559" s="206"/>
      <c r="O1559" s="206"/>
      <c r="P1559" s="206"/>
      <c r="Q1559" s="206"/>
      <c r="R1559" s="206"/>
      <c r="S1559" s="206"/>
      <c r="T1559" s="206"/>
    </row>
    <row r="1560" spans="1:20">
      <c r="A1560" s="366">
        <v>1556</v>
      </c>
      <c r="B1560" s="366"/>
      <c r="C1560" s="105"/>
      <c r="D1560" s="366"/>
      <c r="E1560" s="277"/>
      <c r="F1560" s="105"/>
      <c r="G1560" s="105"/>
      <c r="H1560" s="366"/>
      <c r="I1560" s="206"/>
      <c r="J1560" s="206"/>
      <c r="K1560" s="206"/>
      <c r="L1560" s="206"/>
      <c r="M1560" s="206"/>
      <c r="N1560" s="206"/>
      <c r="O1560" s="206"/>
      <c r="P1560" s="206"/>
      <c r="Q1560" s="206"/>
      <c r="R1560" s="206"/>
      <c r="S1560" s="206"/>
      <c r="T1560" s="206"/>
    </row>
    <row r="1561" spans="1:20">
      <c r="A1561" s="366">
        <v>1557</v>
      </c>
      <c r="B1561" s="366"/>
      <c r="C1561" s="105"/>
      <c r="D1561" s="366"/>
      <c r="E1561" s="277"/>
      <c r="F1561" s="105"/>
      <c r="G1561" s="105"/>
      <c r="H1561" s="366"/>
      <c r="I1561" s="206"/>
      <c r="J1561" s="206"/>
      <c r="K1561" s="206"/>
      <c r="L1561" s="206"/>
      <c r="M1561" s="206"/>
      <c r="N1561" s="206"/>
      <c r="O1561" s="206"/>
      <c r="P1561" s="206"/>
      <c r="Q1561" s="206"/>
      <c r="R1561" s="206"/>
      <c r="S1561" s="206"/>
      <c r="T1561" s="206"/>
    </row>
    <row r="1562" spans="1:20">
      <c r="A1562" s="366">
        <v>1558</v>
      </c>
      <c r="B1562" s="366"/>
      <c r="C1562" s="105"/>
      <c r="D1562" s="366"/>
      <c r="E1562" s="277"/>
      <c r="F1562" s="105"/>
      <c r="G1562" s="105"/>
      <c r="H1562" s="366"/>
      <c r="I1562" s="206"/>
      <c r="J1562" s="206"/>
      <c r="K1562" s="206"/>
      <c r="L1562" s="206"/>
      <c r="M1562" s="206"/>
      <c r="N1562" s="206"/>
      <c r="O1562" s="206"/>
      <c r="P1562" s="206"/>
      <c r="Q1562" s="206"/>
      <c r="R1562" s="206"/>
      <c r="S1562" s="206"/>
      <c r="T1562" s="206"/>
    </row>
    <row r="1563" spans="1:20">
      <c r="A1563" s="366">
        <v>1559</v>
      </c>
      <c r="B1563" s="366"/>
      <c r="C1563" s="105"/>
      <c r="D1563" s="366"/>
      <c r="E1563" s="277"/>
      <c r="F1563" s="105"/>
      <c r="G1563" s="105"/>
      <c r="H1563" s="366"/>
      <c r="I1563" s="206"/>
      <c r="J1563" s="206"/>
      <c r="K1563" s="206"/>
      <c r="L1563" s="206"/>
      <c r="M1563" s="206"/>
      <c r="N1563" s="206"/>
      <c r="O1563" s="206"/>
      <c r="P1563" s="206"/>
      <c r="Q1563" s="206"/>
      <c r="R1563" s="206"/>
      <c r="S1563" s="206"/>
      <c r="T1563" s="206"/>
    </row>
    <row r="1564" spans="1:20">
      <c r="A1564" s="366">
        <v>1560</v>
      </c>
      <c r="B1564" s="366"/>
      <c r="C1564" s="105"/>
      <c r="D1564" s="366"/>
      <c r="E1564" s="277"/>
      <c r="F1564" s="105"/>
      <c r="G1564" s="105"/>
      <c r="H1564" s="366"/>
      <c r="I1564" s="206"/>
      <c r="J1564" s="206"/>
      <c r="K1564" s="206"/>
      <c r="L1564" s="206"/>
      <c r="M1564" s="206"/>
      <c r="N1564" s="206"/>
      <c r="O1564" s="206"/>
      <c r="P1564" s="206"/>
      <c r="Q1564" s="206"/>
      <c r="R1564" s="206"/>
      <c r="S1564" s="206"/>
      <c r="T1564" s="206"/>
    </row>
    <row r="1565" spans="1:20">
      <c r="A1565" s="366">
        <v>1561</v>
      </c>
      <c r="B1565" s="366"/>
      <c r="C1565" s="105"/>
      <c r="D1565" s="366"/>
      <c r="E1565" s="277"/>
      <c r="F1565" s="105"/>
      <c r="G1565" s="105"/>
      <c r="H1565" s="366"/>
      <c r="I1565" s="206"/>
      <c r="J1565" s="206"/>
      <c r="K1565" s="206"/>
      <c r="L1565" s="206"/>
      <c r="M1565" s="206"/>
      <c r="N1565" s="206"/>
      <c r="O1565" s="206"/>
      <c r="P1565" s="206"/>
      <c r="Q1565" s="206"/>
      <c r="R1565" s="206"/>
      <c r="S1565" s="206"/>
      <c r="T1565" s="206"/>
    </row>
    <row r="1566" spans="1:20">
      <c r="A1566" s="366">
        <v>1562</v>
      </c>
      <c r="B1566" s="366"/>
      <c r="C1566" s="105"/>
      <c r="D1566" s="366"/>
      <c r="E1566" s="277"/>
      <c r="F1566" s="105"/>
      <c r="G1566" s="105"/>
      <c r="H1566" s="366"/>
      <c r="I1566" s="206"/>
      <c r="J1566" s="206"/>
      <c r="K1566" s="206"/>
      <c r="L1566" s="206"/>
      <c r="M1566" s="206"/>
      <c r="N1566" s="206"/>
      <c r="O1566" s="206"/>
      <c r="P1566" s="206"/>
      <c r="Q1566" s="206"/>
      <c r="R1566" s="206"/>
      <c r="S1566" s="206"/>
      <c r="T1566" s="206"/>
    </row>
    <row r="1567" spans="1:20">
      <c r="A1567" s="366">
        <v>1563</v>
      </c>
      <c r="B1567" s="366"/>
      <c r="C1567" s="105"/>
      <c r="D1567" s="366"/>
      <c r="E1567" s="277"/>
      <c r="F1567" s="105"/>
      <c r="G1567" s="105"/>
      <c r="H1567" s="366"/>
      <c r="I1567" s="206"/>
      <c r="J1567" s="206"/>
      <c r="K1567" s="206"/>
      <c r="L1567" s="206"/>
      <c r="M1567" s="206"/>
      <c r="N1567" s="206"/>
      <c r="O1567" s="206"/>
      <c r="P1567" s="206"/>
      <c r="Q1567" s="206"/>
      <c r="R1567" s="206"/>
      <c r="S1567" s="206"/>
      <c r="T1567" s="206"/>
    </row>
    <row r="1568" spans="1:20">
      <c r="A1568" s="366">
        <v>1564</v>
      </c>
      <c r="B1568" s="366"/>
      <c r="C1568" s="105"/>
      <c r="D1568" s="366"/>
      <c r="E1568" s="277"/>
      <c r="F1568" s="105"/>
      <c r="G1568" s="105"/>
      <c r="H1568" s="366"/>
      <c r="I1568" s="206"/>
      <c r="J1568" s="206"/>
      <c r="K1568" s="206"/>
      <c r="L1568" s="206"/>
      <c r="M1568" s="206"/>
      <c r="N1568" s="206"/>
      <c r="O1568" s="206"/>
      <c r="P1568" s="206"/>
      <c r="Q1568" s="206"/>
      <c r="R1568" s="206"/>
      <c r="S1568" s="206"/>
      <c r="T1568" s="206"/>
    </row>
    <row r="1569" spans="1:20">
      <c r="A1569" s="366">
        <v>1565</v>
      </c>
      <c r="B1569" s="366"/>
      <c r="C1569" s="105"/>
      <c r="D1569" s="366"/>
      <c r="E1569" s="277"/>
      <c r="F1569" s="105"/>
      <c r="G1569" s="105"/>
      <c r="H1569" s="366"/>
      <c r="I1569" s="206"/>
      <c r="J1569" s="206"/>
      <c r="K1569" s="206"/>
      <c r="L1569" s="206"/>
      <c r="M1569" s="206"/>
      <c r="N1569" s="206"/>
      <c r="O1569" s="206"/>
      <c r="P1569" s="206"/>
      <c r="Q1569" s="206"/>
      <c r="R1569" s="206"/>
      <c r="S1569" s="206"/>
      <c r="T1569" s="206"/>
    </row>
    <row r="1570" spans="1:20">
      <c r="A1570" s="366">
        <v>1566</v>
      </c>
      <c r="B1570" s="366"/>
      <c r="C1570" s="105"/>
      <c r="D1570" s="366"/>
      <c r="E1570" s="277"/>
      <c r="F1570" s="105"/>
      <c r="G1570" s="105"/>
      <c r="H1570" s="366"/>
      <c r="I1570" s="206"/>
      <c r="J1570" s="206"/>
      <c r="K1570" s="206"/>
      <c r="L1570" s="206"/>
      <c r="M1570" s="206"/>
      <c r="N1570" s="206"/>
      <c r="O1570" s="206"/>
      <c r="P1570" s="206"/>
      <c r="Q1570" s="206"/>
      <c r="R1570" s="206"/>
      <c r="S1570" s="206"/>
      <c r="T1570" s="206"/>
    </row>
    <row r="1571" spans="1:20">
      <c r="A1571" s="366">
        <v>1567</v>
      </c>
      <c r="B1571" s="366"/>
      <c r="C1571" s="105"/>
      <c r="D1571" s="366"/>
      <c r="E1571" s="277"/>
      <c r="F1571" s="105"/>
      <c r="G1571" s="105"/>
      <c r="H1571" s="366"/>
      <c r="I1571" s="206"/>
      <c r="J1571" s="206"/>
      <c r="K1571" s="206"/>
      <c r="L1571" s="206"/>
      <c r="M1571" s="206"/>
      <c r="N1571" s="206"/>
      <c r="O1571" s="206"/>
      <c r="P1571" s="206"/>
      <c r="Q1571" s="206"/>
      <c r="R1571" s="206"/>
      <c r="S1571" s="206"/>
      <c r="T1571" s="206"/>
    </row>
    <row r="1572" spans="1:20">
      <c r="A1572" s="366">
        <v>1568</v>
      </c>
      <c r="B1572" s="366"/>
      <c r="C1572" s="105"/>
      <c r="D1572" s="366"/>
      <c r="E1572" s="277"/>
      <c r="F1572" s="105"/>
      <c r="G1572" s="105"/>
      <c r="H1572" s="366"/>
      <c r="I1572" s="206"/>
      <c r="J1572" s="206"/>
      <c r="K1572" s="206"/>
      <c r="L1572" s="206"/>
      <c r="M1572" s="206"/>
      <c r="N1572" s="206"/>
      <c r="O1572" s="206"/>
      <c r="P1572" s="206"/>
      <c r="Q1572" s="206"/>
      <c r="R1572" s="206"/>
      <c r="S1572" s="206"/>
      <c r="T1572" s="206"/>
    </row>
    <row r="1573" spans="1:20">
      <c r="A1573" s="366">
        <v>1569</v>
      </c>
      <c r="B1573" s="366"/>
      <c r="C1573" s="105"/>
      <c r="D1573" s="366"/>
      <c r="E1573" s="277"/>
      <c r="F1573" s="105"/>
      <c r="G1573" s="105"/>
      <c r="H1573" s="366"/>
      <c r="I1573" s="206"/>
      <c r="J1573" s="206"/>
      <c r="K1573" s="206"/>
      <c r="L1573" s="206"/>
      <c r="M1573" s="206"/>
      <c r="N1573" s="206"/>
      <c r="O1573" s="206"/>
      <c r="P1573" s="206"/>
      <c r="Q1573" s="206"/>
      <c r="R1573" s="206"/>
      <c r="S1573" s="206"/>
      <c r="T1573" s="206"/>
    </row>
    <row r="1574" spans="1:20">
      <c r="A1574" s="366">
        <v>1570</v>
      </c>
      <c r="B1574" s="366"/>
      <c r="C1574" s="105"/>
      <c r="D1574" s="366"/>
      <c r="E1574" s="277"/>
      <c r="F1574" s="105"/>
      <c r="G1574" s="105"/>
      <c r="H1574" s="366"/>
      <c r="I1574" s="206"/>
      <c r="J1574" s="206"/>
      <c r="K1574" s="206"/>
      <c r="L1574" s="206"/>
      <c r="M1574" s="206"/>
      <c r="N1574" s="206"/>
      <c r="O1574" s="206"/>
      <c r="P1574" s="206"/>
      <c r="Q1574" s="206"/>
      <c r="R1574" s="206"/>
      <c r="S1574" s="206"/>
      <c r="T1574" s="206"/>
    </row>
    <row r="1575" spans="1:20">
      <c r="A1575" s="366">
        <v>1571</v>
      </c>
      <c r="B1575" s="366"/>
      <c r="C1575" s="105"/>
      <c r="D1575" s="366"/>
      <c r="E1575" s="277"/>
      <c r="F1575" s="105"/>
      <c r="G1575" s="105"/>
      <c r="H1575" s="366"/>
      <c r="I1575" s="206"/>
      <c r="J1575" s="206"/>
      <c r="K1575" s="206"/>
      <c r="L1575" s="206"/>
      <c r="M1575" s="206"/>
      <c r="N1575" s="206"/>
      <c r="O1575" s="206"/>
      <c r="P1575" s="206"/>
      <c r="Q1575" s="206"/>
      <c r="R1575" s="206"/>
      <c r="S1575" s="206"/>
      <c r="T1575" s="206"/>
    </row>
    <row r="1576" spans="1:20">
      <c r="A1576" s="366">
        <v>1572</v>
      </c>
      <c r="B1576" s="366"/>
      <c r="C1576" s="105"/>
      <c r="D1576" s="366"/>
      <c r="E1576" s="277"/>
      <c r="F1576" s="105"/>
      <c r="G1576" s="105"/>
      <c r="H1576" s="366"/>
      <c r="I1576" s="206"/>
      <c r="J1576" s="206"/>
      <c r="K1576" s="206"/>
      <c r="L1576" s="206"/>
      <c r="M1576" s="206"/>
      <c r="N1576" s="206"/>
      <c r="O1576" s="206"/>
      <c r="P1576" s="206"/>
      <c r="Q1576" s="206"/>
      <c r="R1576" s="206"/>
      <c r="S1576" s="206"/>
      <c r="T1576" s="206"/>
    </row>
    <row r="1577" spans="1:20">
      <c r="A1577" s="366">
        <v>1573</v>
      </c>
      <c r="B1577" s="366"/>
      <c r="C1577" s="105"/>
      <c r="D1577" s="366"/>
      <c r="E1577" s="277"/>
      <c r="F1577" s="105"/>
      <c r="G1577" s="105"/>
      <c r="H1577" s="366"/>
      <c r="I1577" s="206"/>
      <c r="J1577" s="206"/>
      <c r="K1577" s="206"/>
      <c r="L1577" s="206"/>
      <c r="M1577" s="206"/>
      <c r="N1577" s="206"/>
      <c r="O1577" s="206"/>
      <c r="P1577" s="206"/>
      <c r="Q1577" s="206"/>
      <c r="R1577" s="206"/>
      <c r="S1577" s="206"/>
      <c r="T1577" s="206"/>
    </row>
    <row r="1578" spans="1:20">
      <c r="A1578" s="366">
        <v>1574</v>
      </c>
      <c r="B1578" s="366"/>
      <c r="C1578" s="105"/>
      <c r="D1578" s="366"/>
      <c r="E1578" s="277"/>
      <c r="F1578" s="105"/>
      <c r="G1578" s="105"/>
      <c r="H1578" s="366"/>
      <c r="I1578" s="206"/>
      <c r="J1578" s="206"/>
      <c r="K1578" s="206"/>
      <c r="L1578" s="206"/>
      <c r="M1578" s="206"/>
      <c r="N1578" s="206"/>
      <c r="O1578" s="206"/>
      <c r="P1578" s="206"/>
      <c r="Q1578" s="206"/>
      <c r="R1578" s="206"/>
      <c r="S1578" s="206"/>
      <c r="T1578" s="206"/>
    </row>
    <row r="1579" spans="1:20">
      <c r="A1579" s="366">
        <v>1575</v>
      </c>
      <c r="B1579" s="366"/>
      <c r="C1579" s="105"/>
      <c r="D1579" s="366"/>
      <c r="E1579" s="277"/>
      <c r="F1579" s="105"/>
      <c r="G1579" s="105"/>
      <c r="H1579" s="366"/>
      <c r="I1579" s="206"/>
      <c r="J1579" s="206"/>
      <c r="K1579" s="206"/>
      <c r="L1579" s="206"/>
      <c r="M1579" s="206"/>
      <c r="N1579" s="206"/>
      <c r="O1579" s="206"/>
      <c r="P1579" s="206"/>
      <c r="Q1579" s="206"/>
      <c r="R1579" s="206"/>
      <c r="S1579" s="206"/>
      <c r="T1579" s="206"/>
    </row>
    <row r="1580" spans="1:20">
      <c r="A1580" s="366">
        <v>1576</v>
      </c>
      <c r="B1580" s="366"/>
      <c r="C1580" s="105"/>
      <c r="D1580" s="366"/>
      <c r="E1580" s="277"/>
      <c r="F1580" s="105"/>
      <c r="G1580" s="105"/>
      <c r="H1580" s="366"/>
      <c r="I1580" s="206"/>
      <c r="J1580" s="206"/>
      <c r="K1580" s="206"/>
      <c r="L1580" s="206"/>
      <c r="M1580" s="206"/>
      <c r="N1580" s="206"/>
      <c r="O1580" s="206"/>
      <c r="P1580" s="206"/>
      <c r="Q1580" s="206"/>
      <c r="R1580" s="206"/>
      <c r="S1580" s="206"/>
      <c r="T1580" s="206"/>
    </row>
    <row r="1581" spans="1:20">
      <c r="A1581" s="366">
        <v>1577</v>
      </c>
      <c r="B1581" s="366"/>
      <c r="C1581" s="105"/>
      <c r="D1581" s="366"/>
      <c r="E1581" s="277"/>
      <c r="F1581" s="105"/>
      <c r="G1581" s="105"/>
      <c r="H1581" s="366"/>
      <c r="I1581" s="206"/>
      <c r="J1581" s="206"/>
      <c r="K1581" s="206"/>
      <c r="L1581" s="206"/>
      <c r="M1581" s="206"/>
      <c r="N1581" s="206"/>
      <c r="O1581" s="206"/>
      <c r="P1581" s="206"/>
      <c r="Q1581" s="206"/>
      <c r="R1581" s="206"/>
      <c r="S1581" s="206"/>
      <c r="T1581" s="206"/>
    </row>
    <row r="1582" spans="1:20">
      <c r="A1582" s="366">
        <v>1578</v>
      </c>
      <c r="B1582" s="366"/>
      <c r="C1582" s="105"/>
      <c r="D1582" s="366"/>
      <c r="E1582" s="277"/>
      <c r="F1582" s="105"/>
      <c r="G1582" s="105"/>
      <c r="H1582" s="366"/>
      <c r="I1582" s="206"/>
      <c r="J1582" s="206"/>
      <c r="K1582" s="206"/>
      <c r="L1582" s="206"/>
      <c r="M1582" s="206"/>
      <c r="N1582" s="206"/>
      <c r="O1582" s="206"/>
      <c r="P1582" s="206"/>
      <c r="Q1582" s="206"/>
      <c r="R1582" s="206"/>
      <c r="S1582" s="206"/>
      <c r="T1582" s="206"/>
    </row>
    <row r="1583" spans="1:20">
      <c r="A1583" s="366">
        <v>1579</v>
      </c>
      <c r="B1583" s="366"/>
      <c r="C1583" s="105"/>
      <c r="D1583" s="366"/>
      <c r="E1583" s="277"/>
      <c r="F1583" s="105"/>
      <c r="G1583" s="105"/>
      <c r="H1583" s="366"/>
      <c r="I1583" s="206"/>
      <c r="J1583" s="206"/>
      <c r="K1583" s="206"/>
      <c r="L1583" s="206"/>
      <c r="M1583" s="206"/>
      <c r="N1583" s="206"/>
      <c r="O1583" s="206"/>
      <c r="P1583" s="206"/>
      <c r="Q1583" s="206"/>
      <c r="R1583" s="206"/>
      <c r="S1583" s="206"/>
      <c r="T1583" s="206"/>
    </row>
    <row r="1584" spans="1:20">
      <c r="A1584" s="366">
        <v>1580</v>
      </c>
      <c r="B1584" s="366"/>
      <c r="C1584" s="105"/>
      <c r="D1584" s="366"/>
      <c r="E1584" s="277"/>
      <c r="F1584" s="105"/>
      <c r="G1584" s="105"/>
      <c r="H1584" s="366"/>
      <c r="I1584" s="206"/>
      <c r="J1584" s="206"/>
      <c r="K1584" s="206"/>
      <c r="L1584" s="206"/>
      <c r="M1584" s="206"/>
      <c r="N1584" s="206"/>
      <c r="O1584" s="206"/>
      <c r="P1584" s="206"/>
      <c r="Q1584" s="206"/>
      <c r="R1584" s="206"/>
      <c r="S1584" s="206"/>
      <c r="T1584" s="206"/>
    </row>
    <row r="1585" spans="1:20">
      <c r="A1585" s="366">
        <v>1581</v>
      </c>
      <c r="B1585" s="366"/>
      <c r="C1585" s="105"/>
      <c r="D1585" s="366"/>
      <c r="E1585" s="277"/>
      <c r="F1585" s="105"/>
      <c r="G1585" s="105"/>
      <c r="H1585" s="366"/>
      <c r="I1585" s="206"/>
      <c r="J1585" s="206"/>
      <c r="K1585" s="206"/>
      <c r="L1585" s="206"/>
      <c r="M1585" s="206"/>
      <c r="N1585" s="206"/>
      <c r="O1585" s="206"/>
      <c r="P1585" s="206"/>
      <c r="Q1585" s="206"/>
      <c r="R1585" s="206"/>
      <c r="S1585" s="206"/>
      <c r="T1585" s="206"/>
    </row>
    <row r="1586" spans="1:20">
      <c r="A1586" s="366">
        <v>1582</v>
      </c>
      <c r="B1586" s="366"/>
      <c r="C1586" s="105"/>
      <c r="D1586" s="366"/>
      <c r="E1586" s="278"/>
      <c r="F1586" s="105"/>
      <c r="G1586" s="366"/>
      <c r="H1586" s="366"/>
      <c r="I1586" s="206"/>
      <c r="J1586" s="206"/>
      <c r="K1586" s="206"/>
      <c r="L1586" s="206"/>
      <c r="M1586" s="206"/>
      <c r="N1586" s="206"/>
      <c r="O1586" s="206"/>
      <c r="P1586" s="206"/>
      <c r="Q1586" s="206"/>
      <c r="R1586" s="206"/>
      <c r="S1586" s="206"/>
      <c r="T1586" s="206"/>
    </row>
    <row r="1587" spans="1:20">
      <c r="A1587" s="366">
        <v>1583</v>
      </c>
      <c r="B1587" s="366"/>
      <c r="C1587" s="105"/>
      <c r="D1587" s="366"/>
      <c r="E1587" s="277"/>
      <c r="F1587" s="105"/>
      <c r="G1587" s="105"/>
      <c r="H1587" s="366"/>
      <c r="I1587" s="206"/>
      <c r="J1587" s="206"/>
      <c r="K1587" s="206"/>
      <c r="L1587" s="206"/>
      <c r="M1587" s="206"/>
      <c r="N1587" s="206"/>
      <c r="O1587" s="206"/>
      <c r="P1587" s="206"/>
      <c r="Q1587" s="206"/>
      <c r="R1587" s="206"/>
      <c r="S1587" s="206"/>
      <c r="T1587" s="206"/>
    </row>
    <row r="1588" spans="1:20">
      <c r="A1588" s="366">
        <v>1584</v>
      </c>
      <c r="B1588" s="366"/>
      <c r="C1588" s="105"/>
      <c r="D1588" s="366"/>
      <c r="E1588" s="277"/>
      <c r="F1588" s="105"/>
      <c r="G1588" s="105"/>
      <c r="H1588" s="366"/>
      <c r="I1588" s="206"/>
      <c r="J1588" s="206"/>
      <c r="K1588" s="206"/>
      <c r="L1588" s="206"/>
      <c r="M1588" s="206"/>
      <c r="N1588" s="206"/>
      <c r="O1588" s="206"/>
      <c r="P1588" s="206"/>
      <c r="Q1588" s="206"/>
      <c r="R1588" s="206"/>
      <c r="S1588" s="206"/>
      <c r="T1588" s="206"/>
    </row>
    <row r="1589" spans="1:20">
      <c r="A1589" s="366">
        <v>1585</v>
      </c>
      <c r="B1589" s="366"/>
      <c r="C1589" s="105"/>
      <c r="D1589" s="366"/>
      <c r="E1589" s="277"/>
      <c r="F1589" s="105"/>
      <c r="G1589" s="105"/>
      <c r="H1589" s="366"/>
      <c r="I1589" s="206"/>
      <c r="J1589" s="206"/>
      <c r="K1589" s="206"/>
      <c r="L1589" s="206"/>
      <c r="M1589" s="206"/>
      <c r="N1589" s="206"/>
      <c r="O1589" s="206"/>
      <c r="P1589" s="206"/>
      <c r="Q1589" s="206"/>
      <c r="R1589" s="206"/>
      <c r="S1589" s="206"/>
      <c r="T1589" s="206"/>
    </row>
    <row r="1590" spans="1:20">
      <c r="A1590" s="366">
        <v>1586</v>
      </c>
      <c r="B1590" s="366"/>
      <c r="C1590" s="105"/>
      <c r="D1590" s="366"/>
      <c r="E1590" s="277"/>
      <c r="F1590" s="105"/>
      <c r="G1590" s="105"/>
      <c r="H1590" s="366"/>
      <c r="I1590" s="206"/>
      <c r="J1590" s="206"/>
      <c r="K1590" s="206"/>
      <c r="L1590" s="206"/>
      <c r="M1590" s="206"/>
      <c r="N1590" s="206"/>
      <c r="O1590" s="206"/>
      <c r="P1590" s="206"/>
      <c r="Q1590" s="206"/>
      <c r="R1590" s="206"/>
      <c r="S1590" s="206"/>
      <c r="T1590" s="206"/>
    </row>
    <row r="1591" spans="1:20">
      <c r="A1591" s="366">
        <v>1587</v>
      </c>
      <c r="B1591" s="366"/>
      <c r="C1591" s="105"/>
      <c r="D1591" s="366"/>
      <c r="E1591" s="277"/>
      <c r="F1591" s="105"/>
      <c r="G1591" s="105"/>
      <c r="H1591" s="366"/>
      <c r="I1591" s="206"/>
      <c r="J1591" s="206"/>
      <c r="K1591" s="206"/>
      <c r="L1591" s="206"/>
      <c r="M1591" s="206"/>
      <c r="N1591" s="206"/>
      <c r="O1591" s="206"/>
      <c r="P1591" s="206"/>
      <c r="Q1591" s="206"/>
      <c r="R1591" s="206"/>
      <c r="S1591" s="206"/>
      <c r="T1591" s="206"/>
    </row>
    <row r="1592" spans="1:20">
      <c r="A1592" s="366">
        <v>1588</v>
      </c>
      <c r="B1592" s="366"/>
      <c r="C1592" s="105"/>
      <c r="D1592" s="366"/>
      <c r="E1592" s="277"/>
      <c r="F1592" s="105"/>
      <c r="G1592" s="366"/>
      <c r="H1592" s="366"/>
      <c r="I1592" s="206"/>
      <c r="J1592" s="206"/>
      <c r="K1592" s="206"/>
      <c r="L1592" s="206"/>
      <c r="M1592" s="206"/>
      <c r="N1592" s="206"/>
      <c r="O1592" s="206"/>
      <c r="P1592" s="206"/>
      <c r="Q1592" s="206"/>
      <c r="R1592" s="206"/>
      <c r="S1592" s="206"/>
      <c r="T1592" s="206"/>
    </row>
    <row r="1593" spans="1:20">
      <c r="A1593" s="366">
        <v>1589</v>
      </c>
      <c r="B1593" s="366"/>
      <c r="C1593" s="105"/>
      <c r="D1593" s="366"/>
      <c r="E1593" s="277"/>
      <c r="F1593" s="105"/>
      <c r="G1593" s="105"/>
      <c r="H1593" s="366"/>
      <c r="I1593" s="206"/>
      <c r="J1593" s="206"/>
      <c r="K1593" s="206"/>
      <c r="L1593" s="206"/>
      <c r="M1593" s="206"/>
      <c r="N1593" s="206"/>
      <c r="O1593" s="206"/>
      <c r="P1593" s="206"/>
      <c r="Q1593" s="206"/>
      <c r="R1593" s="206"/>
      <c r="S1593" s="206"/>
      <c r="T1593" s="206"/>
    </row>
    <row r="1594" spans="1:20">
      <c r="A1594" s="366">
        <v>1590</v>
      </c>
      <c r="B1594" s="366"/>
      <c r="C1594" s="105"/>
      <c r="D1594" s="366"/>
      <c r="E1594" s="277"/>
      <c r="F1594" s="105"/>
      <c r="G1594" s="105"/>
      <c r="H1594" s="366"/>
      <c r="I1594" s="206"/>
      <c r="J1594" s="206"/>
      <c r="K1594" s="206"/>
      <c r="L1594" s="206"/>
      <c r="M1594" s="206"/>
      <c r="N1594" s="206"/>
      <c r="O1594" s="206"/>
      <c r="P1594" s="206"/>
      <c r="Q1594" s="206"/>
      <c r="R1594" s="206"/>
      <c r="S1594" s="206"/>
      <c r="T1594" s="206"/>
    </row>
    <row r="1595" spans="1:20">
      <c r="A1595" s="366">
        <v>1591</v>
      </c>
      <c r="B1595" s="366"/>
      <c r="C1595" s="105"/>
      <c r="D1595" s="366"/>
      <c r="E1595" s="277"/>
      <c r="F1595" s="105"/>
      <c r="G1595" s="105"/>
      <c r="H1595" s="366"/>
      <c r="I1595" s="206"/>
      <c r="J1595" s="206"/>
      <c r="K1595" s="206"/>
      <c r="L1595" s="206"/>
      <c r="M1595" s="206"/>
      <c r="N1595" s="206"/>
      <c r="O1595" s="206"/>
      <c r="P1595" s="206"/>
      <c r="Q1595" s="206"/>
      <c r="R1595" s="206"/>
      <c r="S1595" s="206"/>
      <c r="T1595" s="206"/>
    </row>
    <row r="1596" spans="1:20">
      <c r="A1596" s="366">
        <v>1592</v>
      </c>
      <c r="B1596" s="366"/>
      <c r="C1596" s="105"/>
      <c r="D1596" s="366"/>
      <c r="E1596" s="277"/>
      <c r="F1596" s="105"/>
      <c r="G1596" s="105"/>
      <c r="H1596" s="366"/>
      <c r="I1596" s="206"/>
      <c r="J1596" s="206"/>
      <c r="K1596" s="206"/>
      <c r="L1596" s="206"/>
      <c r="M1596" s="206"/>
      <c r="N1596" s="206"/>
      <c r="O1596" s="206"/>
      <c r="P1596" s="206"/>
      <c r="Q1596" s="206"/>
      <c r="R1596" s="206"/>
      <c r="S1596" s="206"/>
      <c r="T1596" s="206"/>
    </row>
    <row r="1597" spans="1:20">
      <c r="A1597" s="366">
        <v>1593</v>
      </c>
      <c r="B1597" s="366"/>
      <c r="C1597" s="105"/>
      <c r="D1597" s="366"/>
      <c r="E1597" s="277"/>
      <c r="F1597" s="105"/>
      <c r="G1597" s="105"/>
      <c r="H1597" s="366"/>
      <c r="I1597" s="206"/>
      <c r="J1597" s="206"/>
      <c r="K1597" s="206"/>
      <c r="L1597" s="206"/>
      <c r="M1597" s="206"/>
      <c r="N1597" s="206"/>
      <c r="O1597" s="206"/>
      <c r="P1597" s="206"/>
      <c r="Q1597" s="206"/>
      <c r="R1597" s="206"/>
      <c r="S1597" s="206"/>
      <c r="T1597" s="206"/>
    </row>
    <row r="1598" spans="1:20">
      <c r="A1598" s="366">
        <v>1594</v>
      </c>
      <c r="B1598" s="366"/>
      <c r="C1598" s="105"/>
      <c r="D1598" s="366"/>
      <c r="E1598" s="277"/>
      <c r="F1598" s="105"/>
      <c r="G1598" s="105"/>
      <c r="H1598" s="366"/>
      <c r="I1598" s="206"/>
      <c r="J1598" s="206"/>
      <c r="K1598" s="206"/>
      <c r="L1598" s="206"/>
      <c r="M1598" s="206"/>
      <c r="N1598" s="206"/>
      <c r="O1598" s="206"/>
      <c r="P1598" s="206"/>
      <c r="Q1598" s="206"/>
      <c r="R1598" s="206"/>
      <c r="S1598" s="206"/>
      <c r="T1598" s="206"/>
    </row>
    <row r="1599" spans="1:20">
      <c r="A1599" s="366">
        <v>1595</v>
      </c>
      <c r="B1599" s="366"/>
      <c r="C1599" s="105"/>
      <c r="D1599" s="366"/>
      <c r="E1599" s="277"/>
      <c r="F1599" s="105"/>
      <c r="G1599" s="105"/>
      <c r="H1599" s="366"/>
      <c r="I1599" s="206"/>
      <c r="J1599" s="206"/>
      <c r="K1599" s="206"/>
      <c r="L1599" s="206"/>
      <c r="M1599" s="206"/>
      <c r="N1599" s="206"/>
      <c r="O1599" s="206"/>
      <c r="P1599" s="206"/>
      <c r="Q1599" s="206"/>
      <c r="R1599" s="206"/>
      <c r="S1599" s="206"/>
      <c r="T1599" s="206"/>
    </row>
    <row r="1600" spans="1:20">
      <c r="A1600" s="366">
        <v>1596</v>
      </c>
      <c r="B1600" s="366"/>
      <c r="C1600" s="105"/>
      <c r="D1600" s="366"/>
      <c r="E1600" s="277"/>
      <c r="F1600" s="105"/>
      <c r="G1600" s="105"/>
      <c r="H1600" s="366"/>
      <c r="I1600" s="206"/>
      <c r="J1600" s="206"/>
      <c r="K1600" s="206"/>
      <c r="L1600" s="206"/>
      <c r="M1600" s="206"/>
      <c r="N1600" s="206"/>
      <c r="O1600" s="206"/>
      <c r="P1600" s="206"/>
      <c r="Q1600" s="206"/>
      <c r="R1600" s="206"/>
      <c r="S1600" s="206"/>
      <c r="T1600" s="206"/>
    </row>
    <row r="1601" spans="1:20">
      <c r="A1601" s="366">
        <v>1597</v>
      </c>
      <c r="B1601" s="366"/>
      <c r="C1601" s="105"/>
      <c r="D1601" s="366"/>
      <c r="E1601" s="277"/>
      <c r="F1601" s="105"/>
      <c r="G1601" s="105"/>
      <c r="H1601" s="366"/>
      <c r="I1601" s="206"/>
      <c r="J1601" s="206"/>
      <c r="K1601" s="206"/>
      <c r="L1601" s="206"/>
      <c r="M1601" s="206"/>
      <c r="N1601" s="206"/>
      <c r="O1601" s="206"/>
      <c r="P1601" s="206"/>
      <c r="Q1601" s="206"/>
      <c r="R1601" s="206"/>
      <c r="S1601" s="206"/>
      <c r="T1601" s="206"/>
    </row>
    <row r="1602" spans="1:20">
      <c r="A1602" s="366">
        <v>1598</v>
      </c>
      <c r="B1602" s="366"/>
      <c r="C1602" s="105"/>
      <c r="D1602" s="366"/>
      <c r="E1602" s="277"/>
      <c r="F1602" s="105"/>
      <c r="G1602" s="366"/>
      <c r="H1602" s="366"/>
      <c r="I1602" s="206"/>
      <c r="J1602" s="206"/>
      <c r="K1602" s="206"/>
      <c r="L1602" s="206"/>
      <c r="M1602" s="206"/>
      <c r="N1602" s="206"/>
      <c r="O1602" s="206"/>
      <c r="P1602" s="206"/>
      <c r="Q1602" s="206"/>
      <c r="R1602" s="206"/>
      <c r="S1602" s="206"/>
      <c r="T1602" s="206"/>
    </row>
    <row r="1603" spans="1:20">
      <c r="A1603" s="366">
        <v>1599</v>
      </c>
      <c r="B1603" s="366"/>
      <c r="C1603" s="105"/>
      <c r="D1603" s="366"/>
      <c r="E1603" s="277"/>
      <c r="F1603" s="105"/>
      <c r="G1603" s="105"/>
      <c r="H1603" s="366"/>
      <c r="I1603" s="206"/>
      <c r="J1603" s="206"/>
      <c r="K1603" s="206"/>
      <c r="L1603" s="206"/>
      <c r="M1603" s="206"/>
      <c r="N1603" s="206"/>
      <c r="O1603" s="206"/>
      <c r="P1603" s="206"/>
      <c r="Q1603" s="206"/>
      <c r="R1603" s="206"/>
      <c r="S1603" s="206"/>
      <c r="T1603" s="206"/>
    </row>
    <row r="1604" spans="1:20">
      <c r="A1604" s="366">
        <v>1600</v>
      </c>
      <c r="B1604" s="366"/>
      <c r="C1604" s="105"/>
      <c r="D1604" s="366"/>
      <c r="E1604" s="277"/>
      <c r="F1604" s="105"/>
      <c r="G1604" s="105"/>
      <c r="H1604" s="366"/>
      <c r="I1604" s="206"/>
      <c r="J1604" s="206"/>
      <c r="K1604" s="206"/>
      <c r="L1604" s="206"/>
      <c r="M1604" s="206"/>
      <c r="N1604" s="206"/>
      <c r="O1604" s="206"/>
      <c r="P1604" s="206"/>
      <c r="Q1604" s="206"/>
      <c r="R1604" s="206"/>
      <c r="S1604" s="206"/>
      <c r="T1604" s="206"/>
    </row>
    <row r="1605" spans="1:20">
      <c r="A1605" s="366">
        <v>1601</v>
      </c>
      <c r="B1605" s="366"/>
      <c r="C1605" s="105"/>
      <c r="D1605" s="366"/>
      <c r="E1605" s="277"/>
      <c r="F1605" s="105"/>
      <c r="G1605" s="105"/>
      <c r="H1605" s="366"/>
      <c r="I1605" s="206"/>
      <c r="J1605" s="206"/>
      <c r="K1605" s="206"/>
      <c r="L1605" s="206"/>
      <c r="M1605" s="206"/>
      <c r="N1605" s="206"/>
      <c r="O1605" s="206"/>
      <c r="P1605" s="206"/>
      <c r="Q1605" s="206"/>
      <c r="R1605" s="206"/>
      <c r="S1605" s="206"/>
      <c r="T1605" s="206"/>
    </row>
    <row r="1606" spans="1:20">
      <c r="A1606" s="366">
        <v>1602</v>
      </c>
      <c r="B1606" s="366"/>
      <c r="C1606" s="105"/>
      <c r="D1606" s="366"/>
      <c r="E1606" s="277"/>
      <c r="F1606" s="105"/>
      <c r="G1606" s="105"/>
      <c r="H1606" s="366"/>
      <c r="I1606" s="206"/>
      <c r="J1606" s="206"/>
      <c r="K1606" s="206"/>
      <c r="L1606" s="206"/>
      <c r="M1606" s="206"/>
      <c r="N1606" s="206"/>
      <c r="O1606" s="206"/>
      <c r="P1606" s="206"/>
      <c r="Q1606" s="206"/>
      <c r="R1606" s="206"/>
      <c r="S1606" s="206"/>
      <c r="T1606" s="206"/>
    </row>
    <row r="1607" spans="1:20">
      <c r="A1607" s="366">
        <v>1603</v>
      </c>
      <c r="B1607" s="366"/>
      <c r="C1607" s="105"/>
      <c r="D1607" s="366"/>
      <c r="E1607" s="277"/>
      <c r="F1607" s="105"/>
      <c r="G1607" s="105"/>
      <c r="H1607" s="366"/>
      <c r="I1607" s="206"/>
      <c r="J1607" s="206"/>
      <c r="K1607" s="206"/>
      <c r="L1607" s="206"/>
      <c r="M1607" s="206"/>
      <c r="N1607" s="206"/>
      <c r="O1607" s="206"/>
      <c r="P1607" s="206"/>
      <c r="Q1607" s="206"/>
      <c r="R1607" s="206"/>
      <c r="S1607" s="206"/>
      <c r="T1607" s="206"/>
    </row>
    <row r="1608" spans="1:20">
      <c r="A1608" s="366">
        <v>1604</v>
      </c>
      <c r="B1608" s="366"/>
      <c r="C1608" s="105"/>
      <c r="D1608" s="366"/>
      <c r="E1608" s="277"/>
      <c r="F1608" s="105"/>
      <c r="G1608" s="105"/>
      <c r="H1608" s="366"/>
      <c r="I1608" s="206"/>
      <c r="J1608" s="206"/>
      <c r="K1608" s="206"/>
      <c r="L1608" s="206"/>
      <c r="M1608" s="206"/>
      <c r="N1608" s="206"/>
      <c r="O1608" s="206"/>
      <c r="P1608" s="206"/>
      <c r="Q1608" s="206"/>
      <c r="R1608" s="206"/>
      <c r="S1608" s="206"/>
      <c r="T1608" s="206"/>
    </row>
    <row r="1609" spans="1:20">
      <c r="A1609" s="366">
        <v>1605</v>
      </c>
      <c r="B1609" s="366"/>
      <c r="C1609" s="105"/>
      <c r="D1609" s="366"/>
      <c r="E1609" s="277"/>
      <c r="F1609" s="105"/>
      <c r="G1609" s="105"/>
      <c r="H1609" s="366"/>
      <c r="I1609" s="206"/>
      <c r="J1609" s="206"/>
      <c r="K1609" s="206"/>
      <c r="L1609" s="206"/>
      <c r="M1609" s="206"/>
      <c r="N1609" s="206"/>
      <c r="O1609" s="206"/>
      <c r="P1609" s="206"/>
      <c r="Q1609" s="206"/>
      <c r="R1609" s="206"/>
      <c r="S1609" s="206"/>
      <c r="T1609" s="206"/>
    </row>
    <row r="1610" spans="1:20">
      <c r="A1610" s="366">
        <v>1606</v>
      </c>
      <c r="B1610" s="366"/>
      <c r="C1610" s="105"/>
      <c r="D1610" s="366"/>
      <c r="E1610" s="277"/>
      <c r="F1610" s="105"/>
      <c r="G1610" s="105"/>
      <c r="H1610" s="366"/>
      <c r="I1610" s="206"/>
      <c r="J1610" s="206"/>
      <c r="K1610" s="206"/>
      <c r="L1610" s="206"/>
      <c r="M1610" s="206"/>
      <c r="N1610" s="206"/>
      <c r="O1610" s="206"/>
      <c r="P1610" s="206"/>
      <c r="Q1610" s="206"/>
      <c r="R1610" s="206"/>
      <c r="S1610" s="206"/>
      <c r="T1610" s="206"/>
    </row>
    <row r="1611" spans="1:20">
      <c r="A1611" s="366">
        <v>1607</v>
      </c>
      <c r="B1611" s="366"/>
      <c r="C1611" s="105"/>
      <c r="D1611" s="366"/>
      <c r="E1611" s="277"/>
      <c r="F1611" s="105"/>
      <c r="G1611" s="105"/>
      <c r="H1611" s="366"/>
      <c r="I1611" s="206"/>
      <c r="J1611" s="206"/>
      <c r="K1611" s="206"/>
      <c r="L1611" s="206"/>
      <c r="M1611" s="206"/>
      <c r="N1611" s="206"/>
      <c r="O1611" s="206"/>
      <c r="P1611" s="206"/>
      <c r="Q1611" s="206"/>
      <c r="R1611" s="206"/>
      <c r="S1611" s="206"/>
      <c r="T1611" s="206"/>
    </row>
    <row r="1612" spans="1:20">
      <c r="A1612" s="366">
        <v>1608</v>
      </c>
      <c r="B1612" s="366"/>
      <c r="C1612" s="105"/>
      <c r="D1612" s="366"/>
      <c r="E1612" s="277"/>
      <c r="F1612" s="105"/>
      <c r="G1612" s="105"/>
      <c r="H1612" s="366"/>
      <c r="I1612" s="206"/>
      <c r="J1612" s="206"/>
      <c r="K1612" s="206"/>
      <c r="L1612" s="206"/>
      <c r="M1612" s="206"/>
      <c r="N1612" s="206"/>
      <c r="O1612" s="206"/>
      <c r="P1612" s="206"/>
      <c r="Q1612" s="206"/>
      <c r="R1612" s="206"/>
      <c r="S1612" s="206"/>
      <c r="T1612" s="206"/>
    </row>
    <row r="1613" spans="1:20">
      <c r="A1613" s="366">
        <v>1609</v>
      </c>
      <c r="B1613" s="366"/>
      <c r="C1613" s="105"/>
      <c r="D1613" s="366"/>
      <c r="E1613" s="277"/>
      <c r="F1613" s="105"/>
      <c r="G1613" s="105"/>
      <c r="H1613" s="366"/>
      <c r="I1613" s="206"/>
      <c r="J1613" s="206"/>
      <c r="K1613" s="206"/>
      <c r="L1613" s="206"/>
      <c r="M1613" s="206"/>
      <c r="N1613" s="206"/>
      <c r="O1613" s="206"/>
      <c r="P1613" s="206"/>
      <c r="Q1613" s="206"/>
      <c r="R1613" s="206"/>
      <c r="S1613" s="206"/>
      <c r="T1613" s="206"/>
    </row>
    <row r="1614" spans="1:20">
      <c r="A1614" s="366">
        <v>1610</v>
      </c>
      <c r="B1614" s="366"/>
      <c r="C1614" s="105"/>
      <c r="D1614" s="366"/>
      <c r="E1614" s="277"/>
      <c r="F1614" s="105"/>
      <c r="G1614" s="105"/>
      <c r="H1614" s="366"/>
      <c r="I1614" s="206"/>
      <c r="J1614" s="206"/>
      <c r="K1614" s="206"/>
      <c r="L1614" s="206"/>
      <c r="M1614" s="206"/>
      <c r="N1614" s="206"/>
      <c r="O1614" s="206"/>
      <c r="P1614" s="206"/>
      <c r="Q1614" s="206"/>
      <c r="R1614" s="206"/>
      <c r="S1614" s="206"/>
      <c r="T1614" s="206"/>
    </row>
    <row r="1615" spans="1:20">
      <c r="A1615" s="366">
        <v>1611</v>
      </c>
      <c r="B1615" s="366"/>
      <c r="C1615" s="105"/>
      <c r="D1615" s="366"/>
      <c r="E1615" s="277"/>
      <c r="F1615" s="105"/>
      <c r="G1615" s="105"/>
      <c r="H1615" s="366"/>
      <c r="I1615" s="206"/>
      <c r="J1615" s="206"/>
      <c r="K1615" s="206"/>
      <c r="L1615" s="206"/>
      <c r="M1615" s="206"/>
      <c r="N1615" s="206"/>
      <c r="O1615" s="206"/>
      <c r="P1615" s="206"/>
      <c r="Q1615" s="206"/>
      <c r="R1615" s="206"/>
      <c r="S1615" s="206"/>
      <c r="T1615" s="206"/>
    </row>
    <row r="1616" spans="1:20">
      <c r="A1616" s="366">
        <v>1612</v>
      </c>
      <c r="B1616" s="366"/>
      <c r="C1616" s="105"/>
      <c r="D1616" s="366"/>
      <c r="E1616" s="277"/>
      <c r="F1616" s="105"/>
      <c r="G1616" s="366"/>
      <c r="H1616" s="366"/>
      <c r="I1616" s="206"/>
      <c r="J1616" s="206"/>
      <c r="K1616" s="206"/>
      <c r="L1616" s="206"/>
      <c r="M1616" s="206"/>
      <c r="N1616" s="206"/>
      <c r="O1616" s="206"/>
      <c r="P1616" s="206"/>
      <c r="Q1616" s="206"/>
      <c r="R1616" s="206"/>
      <c r="S1616" s="206"/>
      <c r="T1616" s="206"/>
    </row>
    <row r="1617" spans="1:20">
      <c r="A1617" s="366">
        <v>1613</v>
      </c>
      <c r="B1617" s="366"/>
      <c r="C1617" s="105"/>
      <c r="D1617" s="366"/>
      <c r="E1617" s="277"/>
      <c r="F1617" s="105"/>
      <c r="G1617" s="105"/>
      <c r="H1617" s="366"/>
      <c r="I1617" s="206"/>
      <c r="J1617" s="206"/>
      <c r="K1617" s="206"/>
      <c r="L1617" s="206"/>
      <c r="M1617" s="206"/>
      <c r="N1617" s="206"/>
      <c r="O1617" s="206"/>
      <c r="P1617" s="206"/>
      <c r="Q1617" s="206"/>
      <c r="R1617" s="206"/>
      <c r="S1617" s="206"/>
      <c r="T1617" s="206"/>
    </row>
    <row r="1618" spans="1:20">
      <c r="A1618" s="366">
        <v>1614</v>
      </c>
      <c r="B1618" s="366"/>
      <c r="C1618" s="105"/>
      <c r="D1618" s="366"/>
      <c r="E1618" s="277"/>
      <c r="F1618" s="105"/>
      <c r="G1618" s="105"/>
      <c r="H1618" s="366"/>
      <c r="I1618" s="206"/>
      <c r="J1618" s="206"/>
      <c r="K1618" s="206"/>
      <c r="L1618" s="206"/>
      <c r="M1618" s="206"/>
      <c r="N1618" s="206"/>
      <c r="O1618" s="206"/>
      <c r="P1618" s="206"/>
      <c r="Q1618" s="206"/>
      <c r="R1618" s="206"/>
      <c r="S1618" s="206"/>
      <c r="T1618" s="206"/>
    </row>
    <row r="1619" spans="1:20">
      <c r="A1619" s="366">
        <v>1615</v>
      </c>
      <c r="B1619" s="366"/>
      <c r="C1619" s="105"/>
      <c r="D1619" s="366"/>
      <c r="E1619" s="277"/>
      <c r="F1619" s="105"/>
      <c r="G1619" s="105"/>
      <c r="H1619" s="366"/>
      <c r="I1619" s="206"/>
      <c r="J1619" s="206"/>
      <c r="K1619" s="206"/>
      <c r="L1619" s="206"/>
      <c r="M1619" s="206"/>
      <c r="N1619" s="206"/>
      <c r="O1619" s="206"/>
      <c r="P1619" s="206"/>
      <c r="Q1619" s="206"/>
      <c r="R1619" s="206"/>
      <c r="S1619" s="206"/>
      <c r="T1619" s="206"/>
    </row>
    <row r="1620" spans="1:20">
      <c r="A1620" s="366">
        <v>1616</v>
      </c>
      <c r="B1620" s="366"/>
      <c r="C1620" s="105"/>
      <c r="D1620" s="366"/>
      <c r="E1620" s="277"/>
      <c r="F1620" s="105"/>
      <c r="G1620" s="105"/>
      <c r="H1620" s="366"/>
      <c r="I1620" s="206"/>
      <c r="J1620" s="206"/>
      <c r="K1620" s="206"/>
      <c r="L1620" s="206"/>
      <c r="M1620" s="206"/>
      <c r="N1620" s="206"/>
      <c r="O1620" s="206"/>
      <c r="P1620" s="206"/>
      <c r="Q1620" s="206"/>
      <c r="R1620" s="206"/>
      <c r="S1620" s="206"/>
      <c r="T1620" s="206"/>
    </row>
    <row r="1621" spans="1:20">
      <c r="A1621" s="366">
        <v>1617</v>
      </c>
      <c r="B1621" s="366"/>
      <c r="C1621" s="105"/>
      <c r="D1621" s="366"/>
      <c r="E1621" s="277"/>
      <c r="F1621" s="105"/>
      <c r="G1621" s="105"/>
      <c r="H1621" s="366"/>
      <c r="I1621" s="206"/>
      <c r="J1621" s="206"/>
      <c r="K1621" s="206"/>
      <c r="L1621" s="206"/>
      <c r="M1621" s="206"/>
      <c r="N1621" s="206"/>
      <c r="O1621" s="206"/>
      <c r="P1621" s="206"/>
      <c r="Q1621" s="206"/>
      <c r="R1621" s="206"/>
      <c r="S1621" s="206"/>
      <c r="T1621" s="206"/>
    </row>
    <row r="1622" spans="1:20">
      <c r="A1622" s="366">
        <v>1618</v>
      </c>
      <c r="B1622" s="366"/>
      <c r="C1622" s="105"/>
      <c r="D1622" s="366"/>
      <c r="E1622" s="277"/>
      <c r="F1622" s="105"/>
      <c r="G1622" s="105"/>
      <c r="H1622" s="366"/>
      <c r="I1622" s="206"/>
      <c r="J1622" s="206"/>
      <c r="K1622" s="206"/>
      <c r="L1622" s="206"/>
      <c r="M1622" s="206"/>
      <c r="N1622" s="206"/>
      <c r="O1622" s="206"/>
      <c r="P1622" s="206"/>
      <c r="Q1622" s="206"/>
      <c r="R1622" s="206"/>
      <c r="S1622" s="206"/>
      <c r="T1622" s="206"/>
    </row>
    <row r="1623" spans="1:20">
      <c r="A1623" s="366">
        <v>1619</v>
      </c>
      <c r="B1623" s="366"/>
      <c r="C1623" s="105"/>
      <c r="D1623" s="366"/>
      <c r="E1623" s="277"/>
      <c r="F1623" s="105"/>
      <c r="G1623" s="105"/>
      <c r="H1623" s="366"/>
      <c r="I1623" s="206"/>
      <c r="J1623" s="206"/>
      <c r="K1623" s="206"/>
      <c r="L1623" s="206"/>
      <c r="M1623" s="206"/>
      <c r="N1623" s="206"/>
      <c r="O1623" s="206"/>
      <c r="P1623" s="206"/>
      <c r="Q1623" s="206"/>
      <c r="R1623" s="206"/>
      <c r="S1623" s="206"/>
      <c r="T1623" s="206"/>
    </row>
    <row r="1624" spans="1:20">
      <c r="A1624" s="366">
        <v>1620</v>
      </c>
      <c r="B1624" s="366"/>
      <c r="C1624" s="105"/>
      <c r="D1624" s="366"/>
      <c r="E1624" s="277"/>
      <c r="F1624" s="105"/>
      <c r="G1624" s="105"/>
      <c r="H1624" s="366"/>
      <c r="I1624" s="206"/>
      <c r="J1624" s="206"/>
      <c r="K1624" s="206"/>
      <c r="L1624" s="206"/>
      <c r="M1624" s="206"/>
      <c r="N1624" s="206"/>
      <c r="O1624" s="206"/>
      <c r="P1624" s="206"/>
      <c r="Q1624" s="206"/>
      <c r="R1624" s="206"/>
      <c r="S1624" s="206"/>
      <c r="T1624" s="206"/>
    </row>
    <row r="1625" spans="1:20">
      <c r="A1625" s="366">
        <v>1621</v>
      </c>
      <c r="B1625" s="366"/>
      <c r="C1625" s="105"/>
      <c r="D1625" s="366"/>
      <c r="E1625" s="277"/>
      <c r="F1625" s="105"/>
      <c r="G1625" s="105"/>
      <c r="H1625" s="366"/>
      <c r="I1625" s="206"/>
      <c r="J1625" s="206"/>
      <c r="K1625" s="206"/>
      <c r="L1625" s="206"/>
      <c r="M1625" s="206"/>
      <c r="N1625" s="206"/>
      <c r="O1625" s="206"/>
      <c r="P1625" s="206"/>
      <c r="Q1625" s="206"/>
      <c r="R1625" s="206"/>
      <c r="S1625" s="206"/>
      <c r="T1625" s="206"/>
    </row>
    <row r="1626" spans="1:20">
      <c r="A1626" s="366">
        <v>1622</v>
      </c>
      <c r="B1626" s="366"/>
      <c r="C1626" s="105"/>
      <c r="D1626" s="366"/>
      <c r="E1626" s="277"/>
      <c r="F1626" s="105"/>
      <c r="G1626" s="366"/>
      <c r="H1626" s="366"/>
      <c r="I1626" s="206"/>
      <c r="J1626" s="206"/>
      <c r="K1626" s="206"/>
      <c r="L1626" s="206"/>
      <c r="M1626" s="206"/>
      <c r="N1626" s="206"/>
      <c r="O1626" s="206"/>
      <c r="P1626" s="206"/>
      <c r="Q1626" s="206"/>
      <c r="R1626" s="206"/>
      <c r="S1626" s="206"/>
      <c r="T1626" s="206"/>
    </row>
    <row r="1627" spans="1:20">
      <c r="A1627" s="366">
        <v>1623</v>
      </c>
      <c r="B1627" s="366"/>
      <c r="C1627" s="105"/>
      <c r="D1627" s="366"/>
      <c r="E1627" s="277"/>
      <c r="F1627" s="366"/>
      <c r="G1627" s="105"/>
      <c r="H1627" s="366"/>
      <c r="I1627" s="206"/>
      <c r="J1627" s="206"/>
      <c r="K1627" s="206"/>
      <c r="L1627" s="206"/>
      <c r="M1627" s="206"/>
      <c r="N1627" s="206"/>
      <c r="O1627" s="206"/>
      <c r="P1627" s="206"/>
      <c r="Q1627" s="206"/>
      <c r="R1627" s="206"/>
      <c r="S1627" s="206"/>
      <c r="T1627" s="206"/>
    </row>
    <row r="1628" spans="1:20">
      <c r="A1628" s="366">
        <v>1624</v>
      </c>
      <c r="B1628" s="366"/>
      <c r="C1628" s="105"/>
      <c r="D1628" s="366"/>
      <c r="E1628" s="277"/>
      <c r="F1628" s="105"/>
      <c r="G1628" s="105"/>
      <c r="H1628" s="366"/>
      <c r="I1628" s="206"/>
      <c r="J1628" s="206"/>
      <c r="K1628" s="206"/>
      <c r="L1628" s="206"/>
      <c r="M1628" s="206"/>
      <c r="N1628" s="206"/>
      <c r="O1628" s="206"/>
      <c r="P1628" s="206"/>
      <c r="Q1628" s="206"/>
      <c r="R1628" s="206"/>
      <c r="S1628" s="206"/>
      <c r="T1628" s="206"/>
    </row>
    <row r="1629" spans="1:20">
      <c r="A1629" s="366">
        <v>1625</v>
      </c>
      <c r="B1629" s="366"/>
      <c r="C1629" s="105"/>
      <c r="D1629" s="366"/>
      <c r="E1629" s="277"/>
      <c r="F1629" s="105"/>
      <c r="G1629" s="105"/>
      <c r="H1629" s="366"/>
      <c r="I1629" s="206"/>
      <c r="J1629" s="206"/>
      <c r="K1629" s="206"/>
      <c r="L1629" s="206"/>
      <c r="M1629" s="206"/>
      <c r="N1629" s="206"/>
      <c r="O1629" s="206"/>
      <c r="P1629" s="206"/>
      <c r="Q1629" s="206"/>
      <c r="R1629" s="206"/>
      <c r="S1629" s="206"/>
      <c r="T1629" s="206"/>
    </row>
    <row r="1630" spans="1:20">
      <c r="A1630" s="366">
        <v>1626</v>
      </c>
      <c r="B1630" s="366"/>
      <c r="C1630" s="105"/>
      <c r="D1630" s="366"/>
      <c r="E1630" s="277"/>
      <c r="F1630" s="105"/>
      <c r="G1630" s="105"/>
      <c r="H1630" s="366"/>
      <c r="I1630" s="206"/>
      <c r="J1630" s="206"/>
      <c r="K1630" s="206"/>
      <c r="L1630" s="206"/>
      <c r="M1630" s="206"/>
      <c r="N1630" s="206"/>
      <c r="O1630" s="206"/>
      <c r="P1630" s="206"/>
      <c r="Q1630" s="206"/>
      <c r="R1630" s="206"/>
      <c r="S1630" s="206"/>
      <c r="T1630" s="206"/>
    </row>
    <row r="1631" spans="1:20">
      <c r="A1631" s="366">
        <v>1627</v>
      </c>
      <c r="B1631" s="366"/>
      <c r="C1631" s="105"/>
      <c r="D1631" s="366"/>
      <c r="E1631" s="277"/>
      <c r="F1631" s="105"/>
      <c r="G1631" s="105"/>
      <c r="H1631" s="366"/>
      <c r="I1631" s="206"/>
      <c r="J1631" s="206"/>
      <c r="K1631" s="206"/>
      <c r="L1631" s="206"/>
      <c r="M1631" s="206"/>
      <c r="N1631" s="206"/>
      <c r="O1631" s="206"/>
      <c r="P1631" s="206"/>
      <c r="Q1631" s="206"/>
      <c r="R1631" s="206"/>
      <c r="S1631" s="206"/>
      <c r="T1631" s="206"/>
    </row>
    <row r="1632" spans="1:20">
      <c r="A1632" s="366">
        <v>1628</v>
      </c>
      <c r="B1632" s="366"/>
      <c r="C1632" s="105"/>
      <c r="D1632" s="366"/>
      <c r="E1632" s="277"/>
      <c r="F1632" s="105"/>
      <c r="G1632" s="105"/>
      <c r="H1632" s="366"/>
      <c r="I1632" s="206"/>
      <c r="J1632" s="206"/>
      <c r="K1632" s="206"/>
      <c r="L1632" s="206"/>
      <c r="M1632" s="206"/>
      <c r="N1632" s="206"/>
      <c r="O1632" s="206"/>
      <c r="P1632" s="206"/>
      <c r="Q1632" s="206"/>
      <c r="R1632" s="206"/>
      <c r="S1632" s="206"/>
      <c r="T1632" s="206"/>
    </row>
    <row r="1633" spans="1:20">
      <c r="A1633" s="366">
        <v>1629</v>
      </c>
      <c r="B1633" s="366"/>
      <c r="C1633" s="105"/>
      <c r="D1633" s="366"/>
      <c r="E1633" s="277"/>
      <c r="F1633" s="105"/>
      <c r="G1633" s="105"/>
      <c r="H1633" s="366"/>
      <c r="I1633" s="206"/>
      <c r="J1633" s="206"/>
      <c r="K1633" s="206"/>
      <c r="L1633" s="206"/>
      <c r="M1633" s="206"/>
      <c r="N1633" s="206"/>
      <c r="O1633" s="206"/>
      <c r="P1633" s="206"/>
      <c r="Q1633" s="206"/>
      <c r="R1633" s="206"/>
      <c r="S1633" s="206"/>
      <c r="T1633" s="206"/>
    </row>
    <row r="1634" spans="1:20">
      <c r="A1634" s="366">
        <v>1630</v>
      </c>
      <c r="B1634" s="366"/>
      <c r="C1634" s="105"/>
      <c r="D1634" s="366"/>
      <c r="E1634" s="277"/>
      <c r="F1634" s="105"/>
      <c r="G1634" s="105"/>
      <c r="H1634" s="366"/>
      <c r="I1634" s="206"/>
      <c r="J1634" s="206"/>
      <c r="K1634" s="206"/>
      <c r="L1634" s="206"/>
      <c r="M1634" s="206"/>
      <c r="N1634" s="206"/>
      <c r="O1634" s="206"/>
      <c r="P1634" s="206"/>
      <c r="Q1634" s="206"/>
      <c r="R1634" s="206"/>
      <c r="S1634" s="206"/>
      <c r="T1634" s="206"/>
    </row>
    <row r="1635" spans="1:20">
      <c r="A1635" s="366">
        <v>1631</v>
      </c>
      <c r="B1635" s="366"/>
      <c r="C1635" s="105"/>
      <c r="D1635" s="366"/>
      <c r="E1635" s="277"/>
      <c r="F1635" s="105"/>
      <c r="G1635" s="105"/>
      <c r="H1635" s="366"/>
      <c r="I1635" s="206"/>
      <c r="J1635" s="206"/>
      <c r="K1635" s="206"/>
      <c r="L1635" s="206"/>
      <c r="M1635" s="206"/>
      <c r="N1635" s="206"/>
      <c r="O1635" s="206"/>
      <c r="P1635" s="206"/>
      <c r="Q1635" s="206"/>
      <c r="R1635" s="206"/>
      <c r="S1635" s="206"/>
      <c r="T1635" s="206"/>
    </row>
    <row r="1636" spans="1:20">
      <c r="A1636" s="366">
        <v>1632</v>
      </c>
      <c r="B1636" s="366"/>
      <c r="C1636" s="105"/>
      <c r="D1636" s="366"/>
      <c r="E1636" s="277"/>
      <c r="F1636" s="105"/>
      <c r="G1636" s="105"/>
      <c r="H1636" s="366"/>
      <c r="I1636" s="206"/>
      <c r="J1636" s="206"/>
      <c r="K1636" s="206"/>
      <c r="L1636" s="206"/>
      <c r="M1636" s="206"/>
      <c r="N1636" s="206"/>
      <c r="O1636" s="206"/>
      <c r="P1636" s="206"/>
      <c r="Q1636" s="206"/>
      <c r="R1636" s="206"/>
      <c r="S1636" s="206"/>
      <c r="T1636" s="206"/>
    </row>
    <row r="1637" spans="1:20">
      <c r="A1637" s="366">
        <v>1633</v>
      </c>
      <c r="B1637" s="366"/>
      <c r="C1637" s="105"/>
      <c r="D1637" s="366"/>
      <c r="E1637" s="277"/>
      <c r="F1637" s="105"/>
      <c r="G1637" s="105"/>
      <c r="H1637" s="366"/>
      <c r="I1637" s="206"/>
      <c r="J1637" s="206"/>
      <c r="K1637" s="206"/>
      <c r="L1637" s="206"/>
      <c r="M1637" s="206"/>
      <c r="N1637" s="206"/>
      <c r="O1637" s="206"/>
      <c r="P1637" s="206"/>
      <c r="Q1637" s="206"/>
      <c r="R1637" s="206"/>
      <c r="S1637" s="206"/>
      <c r="T1637" s="206"/>
    </row>
    <row r="1638" spans="1:20">
      <c r="A1638" s="366">
        <v>1634</v>
      </c>
      <c r="B1638" s="366"/>
      <c r="C1638" s="105"/>
      <c r="D1638" s="366"/>
      <c r="E1638" s="277"/>
      <c r="F1638" s="105"/>
      <c r="G1638" s="105"/>
      <c r="H1638" s="366"/>
      <c r="I1638" s="206"/>
      <c r="J1638" s="206"/>
      <c r="K1638" s="206"/>
      <c r="L1638" s="206"/>
      <c r="M1638" s="206"/>
      <c r="N1638" s="206"/>
      <c r="O1638" s="206"/>
      <c r="P1638" s="206"/>
      <c r="Q1638" s="206"/>
      <c r="R1638" s="206"/>
      <c r="S1638" s="206"/>
      <c r="T1638" s="206"/>
    </row>
    <row r="1639" spans="1:20">
      <c r="A1639" s="366">
        <v>1635</v>
      </c>
      <c r="B1639" s="366"/>
      <c r="C1639" s="105"/>
      <c r="D1639" s="366"/>
      <c r="E1639" s="277"/>
      <c r="F1639" s="105"/>
      <c r="G1639" s="105"/>
      <c r="H1639" s="366"/>
      <c r="I1639" s="206"/>
      <c r="J1639" s="206"/>
      <c r="K1639" s="206"/>
      <c r="L1639" s="206"/>
      <c r="M1639" s="206"/>
      <c r="N1639" s="206"/>
      <c r="O1639" s="206"/>
      <c r="P1639" s="206"/>
      <c r="Q1639" s="206"/>
      <c r="R1639" s="206"/>
      <c r="S1639" s="206"/>
      <c r="T1639" s="206"/>
    </row>
    <row r="1640" spans="1:20">
      <c r="A1640" s="366">
        <v>1636</v>
      </c>
      <c r="B1640" s="366"/>
      <c r="C1640" s="105"/>
      <c r="D1640" s="366"/>
      <c r="E1640" s="277"/>
      <c r="F1640" s="105"/>
      <c r="G1640" s="366"/>
      <c r="H1640" s="366"/>
      <c r="I1640" s="206"/>
      <c r="J1640" s="206"/>
      <c r="K1640" s="206"/>
      <c r="L1640" s="206"/>
      <c r="M1640" s="206"/>
      <c r="N1640" s="206"/>
      <c r="O1640" s="206"/>
      <c r="P1640" s="206"/>
      <c r="Q1640" s="206"/>
      <c r="R1640" s="206"/>
      <c r="S1640" s="206"/>
      <c r="T1640" s="206"/>
    </row>
    <row r="1641" spans="1:20">
      <c r="A1641" s="366">
        <v>1637</v>
      </c>
      <c r="B1641" s="366"/>
      <c r="C1641" s="105"/>
      <c r="D1641" s="366"/>
      <c r="E1641" s="277"/>
      <c r="F1641" s="105"/>
      <c r="G1641" s="105"/>
      <c r="H1641" s="366"/>
      <c r="I1641" s="206"/>
      <c r="J1641" s="206"/>
      <c r="K1641" s="206"/>
      <c r="L1641" s="206"/>
      <c r="M1641" s="206"/>
      <c r="N1641" s="206"/>
      <c r="O1641" s="206"/>
      <c r="P1641" s="206"/>
      <c r="Q1641" s="206"/>
      <c r="R1641" s="206"/>
      <c r="S1641" s="206"/>
      <c r="T1641" s="206"/>
    </row>
    <row r="1642" spans="1:20">
      <c r="A1642" s="366">
        <v>1638</v>
      </c>
      <c r="B1642" s="366"/>
      <c r="C1642" s="105"/>
      <c r="D1642" s="366"/>
      <c r="E1642" s="277"/>
      <c r="F1642" s="105"/>
      <c r="G1642" s="105"/>
      <c r="H1642" s="366"/>
      <c r="I1642" s="206"/>
      <c r="J1642" s="206"/>
      <c r="K1642" s="206"/>
      <c r="L1642" s="206"/>
      <c r="M1642" s="206"/>
      <c r="N1642" s="206"/>
      <c r="O1642" s="206"/>
      <c r="P1642" s="206"/>
      <c r="Q1642" s="206"/>
      <c r="R1642" s="206"/>
      <c r="S1642" s="206"/>
      <c r="T1642" s="206"/>
    </row>
    <row r="1643" spans="1:20">
      <c r="A1643" s="366">
        <v>1639</v>
      </c>
      <c r="B1643" s="366"/>
      <c r="C1643" s="105"/>
      <c r="D1643" s="366"/>
      <c r="E1643" s="277"/>
      <c r="F1643" s="105"/>
      <c r="G1643" s="105"/>
      <c r="H1643" s="366"/>
      <c r="I1643" s="206"/>
      <c r="J1643" s="206"/>
      <c r="K1643" s="206"/>
      <c r="L1643" s="206"/>
      <c r="M1643" s="206"/>
      <c r="N1643" s="206"/>
      <c r="O1643" s="206"/>
      <c r="P1643" s="206"/>
      <c r="Q1643" s="206"/>
      <c r="R1643" s="206"/>
      <c r="S1643" s="206"/>
      <c r="T1643" s="206"/>
    </row>
    <row r="1644" spans="1:20">
      <c r="A1644" s="366">
        <v>1640</v>
      </c>
      <c r="B1644" s="366"/>
      <c r="C1644" s="105"/>
      <c r="D1644" s="366"/>
      <c r="E1644" s="277"/>
      <c r="F1644" s="105"/>
      <c r="G1644" s="105"/>
      <c r="H1644" s="366"/>
      <c r="I1644" s="206"/>
      <c r="J1644" s="206"/>
      <c r="K1644" s="206"/>
      <c r="L1644" s="206"/>
      <c r="M1644" s="206"/>
      <c r="N1644" s="206"/>
      <c r="O1644" s="206"/>
      <c r="P1644" s="206"/>
      <c r="Q1644" s="206"/>
      <c r="R1644" s="206"/>
      <c r="S1644" s="206"/>
      <c r="T1644" s="206"/>
    </row>
    <row r="1645" spans="1:20">
      <c r="A1645" s="366">
        <v>1641</v>
      </c>
      <c r="B1645" s="366"/>
      <c r="C1645" s="105"/>
      <c r="D1645" s="366"/>
      <c r="E1645" s="277"/>
      <c r="F1645" s="105"/>
      <c r="G1645" s="105"/>
      <c r="H1645" s="366"/>
      <c r="I1645" s="206"/>
      <c r="J1645" s="206"/>
      <c r="K1645" s="206"/>
      <c r="L1645" s="206"/>
      <c r="M1645" s="206"/>
      <c r="N1645" s="206"/>
      <c r="O1645" s="206"/>
      <c r="P1645" s="206"/>
      <c r="Q1645" s="206"/>
      <c r="R1645" s="206"/>
      <c r="S1645" s="206"/>
      <c r="T1645" s="206"/>
    </row>
    <row r="1646" spans="1:20">
      <c r="A1646" s="366">
        <v>1642</v>
      </c>
      <c r="B1646" s="366"/>
      <c r="C1646" s="105"/>
      <c r="D1646" s="366"/>
      <c r="E1646" s="277"/>
      <c r="F1646" s="105"/>
      <c r="G1646" s="366"/>
      <c r="H1646" s="366"/>
      <c r="I1646" s="206"/>
      <c r="J1646" s="206"/>
      <c r="K1646" s="206"/>
      <c r="L1646" s="206"/>
      <c r="M1646" s="206"/>
      <c r="N1646" s="206"/>
      <c r="O1646" s="206"/>
      <c r="P1646" s="206"/>
      <c r="Q1646" s="206"/>
      <c r="R1646" s="206"/>
      <c r="S1646" s="206"/>
      <c r="T1646" s="206"/>
    </row>
    <row r="1647" spans="1:20">
      <c r="A1647" s="366">
        <v>1643</v>
      </c>
      <c r="B1647" s="366"/>
      <c r="C1647" s="105"/>
      <c r="D1647" s="366"/>
      <c r="E1647" s="277"/>
      <c r="F1647" s="105"/>
      <c r="G1647" s="366"/>
      <c r="H1647" s="366"/>
      <c r="I1647" s="206"/>
      <c r="J1647" s="206"/>
      <c r="K1647" s="206"/>
      <c r="L1647" s="206"/>
      <c r="M1647" s="206"/>
      <c r="N1647" s="206"/>
      <c r="O1647" s="206"/>
      <c r="P1647" s="206"/>
      <c r="Q1647" s="206"/>
      <c r="R1647" s="206"/>
      <c r="S1647" s="206"/>
      <c r="T1647" s="206"/>
    </row>
    <row r="1648" spans="1:20">
      <c r="A1648" s="366">
        <v>1644</v>
      </c>
      <c r="B1648" s="366"/>
      <c r="C1648" s="105"/>
      <c r="D1648" s="366"/>
      <c r="E1648" s="277"/>
      <c r="F1648" s="105"/>
      <c r="G1648" s="105"/>
      <c r="H1648" s="366"/>
      <c r="I1648" s="206"/>
      <c r="J1648" s="206"/>
      <c r="K1648" s="206"/>
      <c r="L1648" s="206"/>
      <c r="M1648" s="206"/>
      <c r="N1648" s="206"/>
      <c r="O1648" s="206"/>
      <c r="P1648" s="206"/>
      <c r="Q1648" s="206"/>
      <c r="R1648" s="206"/>
      <c r="S1648" s="206"/>
      <c r="T1648" s="206"/>
    </row>
    <row r="1649" spans="1:20">
      <c r="A1649" s="366">
        <v>1645</v>
      </c>
      <c r="B1649" s="366"/>
      <c r="C1649" s="105"/>
      <c r="D1649" s="366"/>
      <c r="E1649" s="277"/>
      <c r="F1649" s="105"/>
      <c r="G1649" s="105"/>
      <c r="H1649" s="366"/>
      <c r="I1649" s="206"/>
      <c r="J1649" s="206"/>
      <c r="K1649" s="206"/>
      <c r="L1649" s="206"/>
      <c r="M1649" s="206"/>
      <c r="N1649" s="206"/>
      <c r="O1649" s="206"/>
      <c r="P1649" s="206"/>
      <c r="Q1649" s="206"/>
      <c r="R1649" s="206"/>
      <c r="S1649" s="206"/>
      <c r="T1649" s="206"/>
    </row>
    <row r="1650" spans="1:20">
      <c r="A1650" s="366">
        <v>1646</v>
      </c>
      <c r="B1650" s="366"/>
      <c r="C1650" s="105"/>
      <c r="D1650" s="366"/>
      <c r="E1650" s="277"/>
      <c r="F1650" s="105"/>
      <c r="G1650" s="105"/>
      <c r="H1650" s="366"/>
      <c r="I1650" s="206"/>
      <c r="J1650" s="206"/>
      <c r="K1650" s="206"/>
      <c r="L1650" s="206"/>
      <c r="M1650" s="206"/>
      <c r="N1650" s="206"/>
      <c r="O1650" s="206"/>
      <c r="P1650" s="206"/>
      <c r="Q1650" s="206"/>
      <c r="R1650" s="206"/>
      <c r="S1650" s="206"/>
      <c r="T1650" s="206"/>
    </row>
    <row r="1651" spans="1:20">
      <c r="A1651" s="366">
        <v>1647</v>
      </c>
      <c r="B1651" s="366"/>
      <c r="C1651" s="105"/>
      <c r="D1651" s="366"/>
      <c r="E1651" s="277"/>
      <c r="F1651" s="105"/>
      <c r="G1651" s="105"/>
      <c r="H1651" s="366"/>
      <c r="I1651" s="206"/>
      <c r="J1651" s="206"/>
      <c r="K1651" s="206"/>
      <c r="L1651" s="206"/>
      <c r="M1651" s="206"/>
      <c r="N1651" s="206"/>
      <c r="O1651" s="206"/>
      <c r="P1651" s="206"/>
      <c r="Q1651" s="206"/>
      <c r="R1651" s="206"/>
      <c r="S1651" s="206"/>
      <c r="T1651" s="206"/>
    </row>
    <row r="1652" spans="1:20">
      <c r="A1652" s="366">
        <v>1648</v>
      </c>
      <c r="B1652" s="366"/>
      <c r="C1652" s="105"/>
      <c r="D1652" s="366"/>
      <c r="E1652" s="277"/>
      <c r="F1652" s="105"/>
      <c r="G1652" s="366"/>
      <c r="H1652" s="366"/>
      <c r="I1652" s="206"/>
      <c r="J1652" s="206"/>
      <c r="K1652" s="206"/>
      <c r="L1652" s="206"/>
      <c r="M1652" s="206"/>
      <c r="N1652" s="206"/>
      <c r="O1652" s="206"/>
      <c r="P1652" s="206"/>
      <c r="Q1652" s="206"/>
      <c r="R1652" s="206"/>
      <c r="S1652" s="206"/>
      <c r="T1652" s="206"/>
    </row>
    <row r="1653" spans="1:20">
      <c r="A1653" s="366">
        <v>1649</v>
      </c>
      <c r="B1653" s="366"/>
      <c r="C1653" s="105"/>
      <c r="D1653" s="366"/>
      <c r="E1653" s="277"/>
      <c r="F1653" s="105"/>
      <c r="G1653" s="366"/>
      <c r="H1653" s="366"/>
      <c r="I1653" s="206"/>
      <c r="J1653" s="206"/>
      <c r="K1653" s="206"/>
      <c r="L1653" s="206"/>
      <c r="M1653" s="206"/>
      <c r="N1653" s="206"/>
      <c r="O1653" s="206"/>
      <c r="P1653" s="206"/>
      <c r="Q1653" s="206"/>
      <c r="R1653" s="206"/>
      <c r="S1653" s="206"/>
      <c r="T1653" s="206"/>
    </row>
    <row r="1654" spans="1:20">
      <c r="A1654" s="366">
        <v>1650</v>
      </c>
      <c r="B1654" s="366"/>
      <c r="C1654" s="105"/>
      <c r="D1654" s="366"/>
      <c r="E1654" s="277"/>
      <c r="F1654" s="105"/>
      <c r="G1654" s="366"/>
      <c r="H1654" s="366"/>
      <c r="I1654" s="206"/>
      <c r="J1654" s="206"/>
      <c r="K1654" s="206"/>
      <c r="L1654" s="206"/>
      <c r="M1654" s="206"/>
      <c r="N1654" s="206"/>
      <c r="O1654" s="206"/>
      <c r="P1654" s="206"/>
      <c r="Q1654" s="206"/>
      <c r="R1654" s="206"/>
      <c r="S1654" s="206"/>
      <c r="T1654" s="206"/>
    </row>
    <row r="1655" spans="1:20">
      <c r="A1655" s="366">
        <v>1651</v>
      </c>
      <c r="B1655" s="366"/>
      <c r="C1655" s="105"/>
      <c r="D1655" s="366"/>
      <c r="E1655" s="277"/>
      <c r="F1655" s="105"/>
      <c r="G1655" s="105"/>
      <c r="H1655" s="366"/>
      <c r="I1655" s="206"/>
      <c r="J1655" s="206"/>
      <c r="K1655" s="206"/>
      <c r="L1655" s="206"/>
      <c r="M1655" s="206"/>
      <c r="N1655" s="206"/>
      <c r="O1655" s="206"/>
      <c r="P1655" s="206"/>
      <c r="Q1655" s="206"/>
      <c r="R1655" s="206"/>
      <c r="S1655" s="206"/>
      <c r="T1655" s="206"/>
    </row>
    <row r="1656" spans="1:20">
      <c r="A1656" s="366">
        <v>1652</v>
      </c>
      <c r="B1656" s="366"/>
      <c r="C1656" s="105"/>
      <c r="D1656" s="366"/>
      <c r="E1656" s="277"/>
      <c r="F1656" s="105"/>
      <c r="G1656" s="105"/>
      <c r="H1656" s="366"/>
      <c r="I1656" s="206"/>
      <c r="J1656" s="206"/>
      <c r="K1656" s="206"/>
      <c r="L1656" s="206"/>
      <c r="M1656" s="206"/>
      <c r="N1656" s="206"/>
      <c r="O1656" s="206"/>
      <c r="P1656" s="206"/>
      <c r="Q1656" s="206"/>
      <c r="R1656" s="206"/>
      <c r="S1656" s="206"/>
      <c r="T1656" s="206"/>
    </row>
    <row r="1657" spans="1:20">
      <c r="A1657" s="366">
        <v>1653</v>
      </c>
      <c r="B1657" s="366"/>
      <c r="C1657" s="105"/>
      <c r="D1657" s="366"/>
      <c r="E1657" s="277"/>
      <c r="F1657" s="105"/>
      <c r="G1657" s="105"/>
      <c r="H1657" s="366"/>
      <c r="I1657" s="206"/>
      <c r="J1657" s="206"/>
      <c r="K1657" s="206"/>
      <c r="L1657" s="206"/>
      <c r="M1657" s="206"/>
      <c r="N1657" s="206"/>
      <c r="O1657" s="206"/>
      <c r="P1657" s="206"/>
      <c r="Q1657" s="206"/>
      <c r="R1657" s="206"/>
      <c r="S1657" s="206"/>
      <c r="T1657" s="206"/>
    </row>
    <row r="1658" spans="1:20">
      <c r="A1658" s="366">
        <v>1654</v>
      </c>
      <c r="B1658" s="366"/>
      <c r="C1658" s="105"/>
      <c r="D1658" s="366"/>
      <c r="E1658" s="277"/>
      <c r="F1658" s="105"/>
      <c r="G1658" s="366"/>
      <c r="H1658" s="366"/>
      <c r="I1658" s="206"/>
      <c r="J1658" s="206"/>
      <c r="K1658" s="206"/>
      <c r="L1658" s="206"/>
      <c r="M1658" s="206"/>
      <c r="N1658" s="206"/>
      <c r="O1658" s="206"/>
      <c r="P1658" s="206"/>
      <c r="Q1658" s="206"/>
      <c r="R1658" s="206"/>
      <c r="S1658" s="206"/>
      <c r="T1658" s="206"/>
    </row>
    <row r="1659" spans="1:20">
      <c r="A1659" s="366">
        <v>1655</v>
      </c>
      <c r="B1659" s="366"/>
      <c r="C1659" s="105"/>
      <c r="D1659" s="366"/>
      <c r="E1659" s="277"/>
      <c r="F1659" s="105"/>
      <c r="G1659" s="366"/>
      <c r="H1659" s="366"/>
      <c r="I1659" s="206"/>
      <c r="J1659" s="206"/>
      <c r="K1659" s="206"/>
      <c r="L1659" s="206"/>
      <c r="M1659" s="206"/>
      <c r="N1659" s="206"/>
      <c r="O1659" s="206"/>
      <c r="P1659" s="206"/>
      <c r="Q1659" s="206"/>
      <c r="R1659" s="206"/>
      <c r="S1659" s="206"/>
      <c r="T1659" s="206"/>
    </row>
    <row r="1660" spans="1:20">
      <c r="A1660" s="366">
        <v>1656</v>
      </c>
      <c r="B1660" s="366"/>
      <c r="C1660" s="105"/>
      <c r="D1660" s="366"/>
      <c r="E1660" s="277"/>
      <c r="F1660" s="105"/>
      <c r="G1660" s="105"/>
      <c r="H1660" s="366"/>
      <c r="I1660" s="206"/>
      <c r="J1660" s="206"/>
      <c r="K1660" s="206"/>
      <c r="L1660" s="206"/>
      <c r="M1660" s="206"/>
      <c r="N1660" s="206"/>
      <c r="O1660" s="206"/>
      <c r="P1660" s="206"/>
      <c r="Q1660" s="206"/>
      <c r="R1660" s="206"/>
      <c r="S1660" s="206"/>
      <c r="T1660" s="206"/>
    </row>
    <row r="1661" spans="1:20">
      <c r="A1661" s="366">
        <v>1657</v>
      </c>
      <c r="B1661" s="366"/>
      <c r="C1661" s="105"/>
      <c r="D1661" s="366"/>
      <c r="E1661" s="277"/>
      <c r="F1661" s="105"/>
      <c r="G1661" s="366"/>
      <c r="H1661" s="366"/>
      <c r="I1661" s="206"/>
      <c r="J1661" s="206"/>
      <c r="K1661" s="206"/>
      <c r="L1661" s="206"/>
      <c r="M1661" s="206"/>
      <c r="N1661" s="206"/>
      <c r="O1661" s="206"/>
      <c r="P1661" s="206"/>
      <c r="Q1661" s="206"/>
      <c r="R1661" s="206"/>
      <c r="S1661" s="206"/>
      <c r="T1661" s="206"/>
    </row>
    <row r="1662" spans="1:20">
      <c r="A1662" s="366">
        <v>1658</v>
      </c>
      <c r="B1662" s="366"/>
      <c r="C1662" s="105"/>
      <c r="D1662" s="366"/>
      <c r="E1662" s="277"/>
      <c r="F1662" s="105"/>
      <c r="G1662" s="366"/>
      <c r="H1662" s="366"/>
      <c r="I1662" s="206"/>
      <c r="J1662" s="206"/>
      <c r="K1662" s="206"/>
      <c r="L1662" s="206"/>
      <c r="M1662" s="206"/>
      <c r="N1662" s="206"/>
      <c r="O1662" s="206"/>
      <c r="P1662" s="206"/>
      <c r="Q1662" s="206"/>
      <c r="R1662" s="206"/>
      <c r="S1662" s="206"/>
      <c r="T1662" s="206"/>
    </row>
    <row r="1663" spans="1:20">
      <c r="A1663" s="366">
        <v>1659</v>
      </c>
      <c r="B1663" s="366"/>
      <c r="C1663" s="105"/>
      <c r="D1663" s="366"/>
      <c r="E1663" s="277"/>
      <c r="F1663" s="105"/>
      <c r="G1663" s="105"/>
      <c r="H1663" s="366"/>
      <c r="I1663" s="206"/>
      <c r="J1663" s="206"/>
      <c r="K1663" s="206"/>
      <c r="L1663" s="206"/>
      <c r="M1663" s="206"/>
      <c r="N1663" s="206"/>
      <c r="O1663" s="206"/>
      <c r="P1663" s="206"/>
      <c r="Q1663" s="206"/>
      <c r="R1663" s="206"/>
      <c r="S1663" s="206"/>
      <c r="T1663" s="206"/>
    </row>
    <row r="1664" spans="1:20">
      <c r="A1664" s="366">
        <v>1660</v>
      </c>
      <c r="B1664" s="366"/>
      <c r="C1664" s="105"/>
      <c r="D1664" s="366"/>
      <c r="E1664" s="277"/>
      <c r="F1664" s="105"/>
      <c r="G1664" s="366"/>
      <c r="H1664" s="366"/>
      <c r="I1664" s="206"/>
      <c r="J1664" s="206"/>
      <c r="K1664" s="206"/>
      <c r="L1664" s="206"/>
      <c r="M1664" s="206"/>
      <c r="N1664" s="206"/>
      <c r="O1664" s="206"/>
      <c r="P1664" s="206"/>
      <c r="Q1664" s="206"/>
      <c r="R1664" s="206"/>
      <c r="S1664" s="206"/>
      <c r="T1664" s="206"/>
    </row>
    <row r="1665" spans="1:20">
      <c r="A1665" s="366">
        <v>1661</v>
      </c>
      <c r="B1665" s="366"/>
      <c r="C1665" s="105"/>
      <c r="D1665" s="366"/>
      <c r="E1665" s="277"/>
      <c r="F1665" s="105"/>
      <c r="G1665" s="366"/>
      <c r="H1665" s="366"/>
      <c r="I1665" s="206"/>
      <c r="J1665" s="206"/>
      <c r="K1665" s="206"/>
      <c r="L1665" s="206"/>
      <c r="M1665" s="206"/>
      <c r="N1665" s="206"/>
      <c r="O1665" s="206"/>
      <c r="P1665" s="206"/>
      <c r="Q1665" s="206"/>
      <c r="R1665" s="206"/>
      <c r="S1665" s="206"/>
      <c r="T1665" s="206"/>
    </row>
    <row r="1666" spans="1:20">
      <c r="A1666" s="366">
        <v>1662</v>
      </c>
      <c r="B1666" s="366"/>
      <c r="C1666" s="105"/>
      <c r="D1666" s="366"/>
      <c r="E1666" s="277"/>
      <c r="F1666" s="105"/>
      <c r="G1666" s="366"/>
      <c r="H1666" s="366"/>
      <c r="I1666" s="206"/>
      <c r="J1666" s="206"/>
      <c r="K1666" s="206"/>
      <c r="L1666" s="206"/>
      <c r="M1666" s="206"/>
      <c r="N1666" s="206"/>
      <c r="O1666" s="206"/>
      <c r="P1666" s="206"/>
      <c r="Q1666" s="206"/>
      <c r="R1666" s="206"/>
      <c r="S1666" s="206"/>
      <c r="T1666" s="206"/>
    </row>
    <row r="1667" spans="1:20">
      <c r="A1667" s="366">
        <v>1663</v>
      </c>
      <c r="B1667" s="366"/>
      <c r="C1667" s="105"/>
      <c r="D1667" s="366"/>
      <c r="E1667" s="277"/>
      <c r="F1667" s="105"/>
      <c r="G1667" s="366"/>
      <c r="H1667" s="366"/>
      <c r="I1667" s="206"/>
      <c r="J1667" s="206"/>
      <c r="K1667" s="206"/>
      <c r="L1667" s="206"/>
      <c r="M1667" s="206"/>
      <c r="N1667" s="206"/>
      <c r="O1667" s="206"/>
      <c r="P1667" s="206"/>
      <c r="Q1667" s="206"/>
      <c r="R1667" s="206"/>
      <c r="S1667" s="206"/>
      <c r="T1667" s="206"/>
    </row>
    <row r="1668" spans="1:20">
      <c r="A1668" s="366">
        <v>1664</v>
      </c>
      <c r="B1668" s="366"/>
      <c r="C1668" s="105"/>
      <c r="D1668" s="366"/>
      <c r="E1668" s="277"/>
      <c r="F1668" s="105"/>
      <c r="G1668" s="366"/>
      <c r="H1668" s="366"/>
      <c r="I1668" s="206"/>
      <c r="J1668" s="206"/>
      <c r="K1668" s="206"/>
      <c r="L1668" s="206"/>
      <c r="M1668" s="206"/>
      <c r="N1668" s="206"/>
      <c r="O1668" s="206"/>
      <c r="P1668" s="206"/>
      <c r="Q1668" s="206"/>
      <c r="R1668" s="206"/>
      <c r="S1668" s="206"/>
      <c r="T1668" s="206"/>
    </row>
    <row r="1669" spans="1:20">
      <c r="A1669" s="366">
        <v>1665</v>
      </c>
      <c r="B1669" s="366"/>
      <c r="C1669" s="105"/>
      <c r="D1669" s="366"/>
      <c r="E1669" s="277"/>
      <c r="F1669" s="105"/>
      <c r="G1669" s="105"/>
      <c r="H1669" s="366"/>
      <c r="I1669" s="206"/>
      <c r="J1669" s="206"/>
      <c r="K1669" s="206"/>
      <c r="L1669" s="206"/>
      <c r="M1669" s="206"/>
      <c r="N1669" s="206"/>
      <c r="O1669" s="206"/>
      <c r="P1669" s="206"/>
      <c r="Q1669" s="206"/>
      <c r="R1669" s="206"/>
      <c r="S1669" s="206"/>
      <c r="T1669" s="206"/>
    </row>
    <row r="1670" spans="1:20">
      <c r="A1670" s="366">
        <v>1666</v>
      </c>
      <c r="B1670" s="366"/>
      <c r="C1670" s="105"/>
      <c r="D1670" s="366"/>
      <c r="E1670" s="277"/>
      <c r="F1670" s="105"/>
      <c r="G1670" s="105"/>
      <c r="H1670" s="366"/>
      <c r="I1670" s="206"/>
      <c r="J1670" s="206"/>
      <c r="K1670" s="206"/>
      <c r="L1670" s="206"/>
      <c r="M1670" s="206"/>
      <c r="N1670" s="206"/>
      <c r="O1670" s="206"/>
      <c r="P1670" s="206"/>
      <c r="Q1670" s="206"/>
      <c r="R1670" s="206"/>
      <c r="S1670" s="206"/>
      <c r="T1670" s="206"/>
    </row>
    <row r="1671" spans="1:20">
      <c r="A1671" s="366">
        <v>1667</v>
      </c>
      <c r="B1671" s="366"/>
      <c r="C1671" s="105"/>
      <c r="D1671" s="366"/>
      <c r="E1671" s="277"/>
      <c r="F1671" s="105"/>
      <c r="G1671" s="366"/>
      <c r="H1671" s="366"/>
      <c r="I1671" s="206"/>
      <c r="J1671" s="206"/>
      <c r="K1671" s="206"/>
      <c r="L1671" s="206"/>
      <c r="M1671" s="206"/>
      <c r="N1671" s="206"/>
      <c r="O1671" s="206"/>
      <c r="P1671" s="206"/>
      <c r="Q1671" s="206"/>
      <c r="R1671" s="206"/>
      <c r="S1671" s="206"/>
      <c r="T1671" s="206"/>
    </row>
    <row r="1672" spans="1:20">
      <c r="A1672" s="366">
        <v>1668</v>
      </c>
      <c r="B1672" s="366"/>
      <c r="C1672" s="105"/>
      <c r="D1672" s="366"/>
      <c r="E1672" s="277"/>
      <c r="F1672" s="105"/>
      <c r="G1672" s="105"/>
      <c r="H1672" s="366"/>
      <c r="I1672" s="206"/>
      <c r="J1672" s="206"/>
      <c r="K1672" s="206"/>
      <c r="L1672" s="206"/>
      <c r="M1672" s="206"/>
      <c r="N1672" s="206"/>
      <c r="O1672" s="206"/>
      <c r="P1672" s="206"/>
      <c r="Q1672" s="206"/>
      <c r="R1672" s="206"/>
      <c r="S1672" s="206"/>
      <c r="T1672" s="206"/>
    </row>
    <row r="1673" spans="1:20">
      <c r="A1673" s="366">
        <v>1669</v>
      </c>
      <c r="B1673" s="366"/>
      <c r="C1673" s="105"/>
      <c r="D1673" s="366"/>
      <c r="E1673" s="277"/>
      <c r="F1673" s="105"/>
      <c r="G1673" s="366"/>
      <c r="H1673" s="366"/>
      <c r="I1673" s="206"/>
      <c r="J1673" s="206"/>
      <c r="K1673" s="206"/>
      <c r="L1673" s="206"/>
      <c r="M1673" s="206"/>
      <c r="N1673" s="206"/>
      <c r="O1673" s="206"/>
      <c r="P1673" s="206"/>
      <c r="Q1673" s="206"/>
      <c r="R1673" s="206"/>
      <c r="S1673" s="206"/>
      <c r="T1673" s="206"/>
    </row>
    <row r="1674" spans="1:20">
      <c r="A1674" s="366">
        <v>1670</v>
      </c>
      <c r="B1674" s="366"/>
      <c r="C1674" s="105"/>
      <c r="D1674" s="366"/>
      <c r="E1674" s="277"/>
      <c r="F1674" s="105"/>
      <c r="G1674" s="366"/>
      <c r="H1674" s="366"/>
      <c r="I1674" s="206"/>
      <c r="J1674" s="206"/>
      <c r="K1674" s="206"/>
      <c r="L1674" s="206"/>
      <c r="M1674" s="206"/>
      <c r="N1674" s="206"/>
      <c r="O1674" s="206"/>
      <c r="P1674" s="206"/>
      <c r="Q1674" s="206"/>
      <c r="R1674" s="206"/>
      <c r="S1674" s="206"/>
      <c r="T1674" s="206"/>
    </row>
    <row r="1675" spans="1:20">
      <c r="A1675" s="366">
        <v>1671</v>
      </c>
      <c r="B1675" s="366"/>
      <c r="C1675" s="105"/>
      <c r="D1675" s="366"/>
      <c r="E1675" s="277"/>
      <c r="F1675" s="105"/>
      <c r="G1675" s="105"/>
      <c r="H1675" s="366"/>
      <c r="I1675" s="206"/>
      <c r="J1675" s="206"/>
      <c r="K1675" s="206"/>
      <c r="L1675" s="206"/>
      <c r="M1675" s="206"/>
      <c r="N1675" s="206"/>
      <c r="O1675" s="206"/>
      <c r="P1675" s="206"/>
      <c r="Q1675" s="206"/>
      <c r="R1675" s="206"/>
      <c r="S1675" s="206"/>
      <c r="T1675" s="206"/>
    </row>
    <row r="1676" spans="1:20">
      <c r="A1676" s="366">
        <v>1672</v>
      </c>
      <c r="B1676" s="366"/>
      <c r="C1676" s="105"/>
      <c r="D1676" s="366"/>
      <c r="E1676" s="277"/>
      <c r="F1676" s="105"/>
      <c r="G1676" s="105"/>
      <c r="H1676" s="366"/>
      <c r="I1676" s="206"/>
      <c r="J1676" s="206"/>
      <c r="K1676" s="206"/>
      <c r="L1676" s="206"/>
      <c r="M1676" s="206"/>
      <c r="N1676" s="206"/>
      <c r="O1676" s="206"/>
      <c r="P1676" s="206"/>
      <c r="Q1676" s="206"/>
      <c r="R1676" s="206"/>
      <c r="S1676" s="206"/>
      <c r="T1676" s="206"/>
    </row>
    <row r="1677" spans="1:20">
      <c r="A1677" s="366">
        <v>1673</v>
      </c>
      <c r="B1677" s="366"/>
      <c r="C1677" s="105"/>
      <c r="D1677" s="366"/>
      <c r="E1677" s="277"/>
      <c r="F1677" s="105"/>
      <c r="G1677" s="366"/>
      <c r="H1677" s="366"/>
      <c r="I1677" s="206"/>
      <c r="J1677" s="206"/>
      <c r="K1677" s="206"/>
      <c r="L1677" s="206"/>
      <c r="M1677" s="206"/>
      <c r="N1677" s="206"/>
      <c r="O1677" s="206"/>
      <c r="P1677" s="206"/>
      <c r="Q1677" s="206"/>
      <c r="R1677" s="206"/>
      <c r="S1677" s="206"/>
      <c r="T1677" s="206"/>
    </row>
    <row r="1678" spans="1:20">
      <c r="A1678" s="366">
        <v>1674</v>
      </c>
      <c r="B1678" s="366"/>
      <c r="C1678" s="105"/>
      <c r="D1678" s="366"/>
      <c r="E1678" s="277"/>
      <c r="F1678" s="105"/>
      <c r="G1678" s="366"/>
      <c r="H1678" s="366"/>
      <c r="I1678" s="206"/>
      <c r="J1678" s="206"/>
      <c r="K1678" s="206"/>
      <c r="L1678" s="206"/>
      <c r="M1678" s="206"/>
      <c r="N1678" s="206"/>
      <c r="O1678" s="206"/>
      <c r="P1678" s="206"/>
      <c r="Q1678" s="206"/>
      <c r="R1678" s="206"/>
      <c r="S1678" s="206"/>
      <c r="T1678" s="206"/>
    </row>
    <row r="1679" spans="1:20">
      <c r="A1679" s="366">
        <v>1675</v>
      </c>
      <c r="B1679" s="366"/>
      <c r="C1679" s="105"/>
      <c r="D1679" s="366"/>
      <c r="E1679" s="277"/>
      <c r="F1679" s="105"/>
      <c r="G1679" s="366"/>
      <c r="H1679" s="366"/>
      <c r="I1679" s="206"/>
      <c r="J1679" s="206"/>
      <c r="K1679" s="206"/>
      <c r="L1679" s="206"/>
      <c r="M1679" s="206"/>
      <c r="N1679" s="206"/>
      <c r="O1679" s="206"/>
      <c r="P1679" s="206"/>
      <c r="Q1679" s="206"/>
      <c r="R1679" s="206"/>
      <c r="S1679" s="206"/>
      <c r="T1679" s="206"/>
    </row>
    <row r="1680" spans="1:20">
      <c r="A1680" s="366">
        <v>1676</v>
      </c>
      <c r="B1680" s="366"/>
      <c r="C1680" s="105"/>
      <c r="D1680" s="366"/>
      <c r="E1680" s="277"/>
      <c r="F1680" s="105"/>
      <c r="G1680" s="366"/>
      <c r="H1680" s="366"/>
      <c r="I1680" s="206"/>
      <c r="J1680" s="206"/>
      <c r="K1680" s="206"/>
      <c r="L1680" s="206"/>
      <c r="M1680" s="206"/>
      <c r="N1680" s="206"/>
      <c r="O1680" s="206"/>
      <c r="P1680" s="206"/>
      <c r="Q1680" s="206"/>
      <c r="R1680" s="206"/>
      <c r="S1680" s="206"/>
      <c r="T1680" s="206"/>
    </row>
    <row r="1681" spans="1:20">
      <c r="A1681" s="366">
        <v>1677</v>
      </c>
      <c r="B1681" s="366"/>
      <c r="C1681" s="105"/>
      <c r="D1681" s="366"/>
      <c r="E1681" s="277"/>
      <c r="F1681" s="105"/>
      <c r="G1681" s="105"/>
      <c r="H1681" s="366"/>
      <c r="I1681" s="206"/>
      <c r="J1681" s="206"/>
      <c r="K1681" s="206"/>
      <c r="L1681" s="206"/>
      <c r="M1681" s="206"/>
      <c r="N1681" s="206"/>
      <c r="O1681" s="206"/>
      <c r="P1681" s="206"/>
      <c r="Q1681" s="206"/>
      <c r="R1681" s="206"/>
      <c r="S1681" s="206"/>
      <c r="T1681" s="206"/>
    </row>
    <row r="1682" spans="1:20">
      <c r="A1682" s="366">
        <v>1678</v>
      </c>
      <c r="B1682" s="366"/>
      <c r="C1682" s="105"/>
      <c r="D1682" s="366"/>
      <c r="E1682" s="277"/>
      <c r="F1682" s="105"/>
      <c r="G1682" s="366"/>
      <c r="H1682" s="366"/>
      <c r="I1682" s="206"/>
      <c r="J1682" s="206"/>
      <c r="K1682" s="206"/>
      <c r="L1682" s="206"/>
      <c r="M1682" s="206"/>
      <c r="N1682" s="206"/>
      <c r="O1682" s="206"/>
      <c r="P1682" s="206"/>
      <c r="Q1682" s="206"/>
      <c r="R1682" s="206"/>
      <c r="S1682" s="206"/>
      <c r="T1682" s="206"/>
    </row>
    <row r="1683" spans="1:20">
      <c r="A1683" s="366">
        <v>1679</v>
      </c>
      <c r="B1683" s="366"/>
      <c r="C1683" s="105"/>
      <c r="D1683" s="366"/>
      <c r="E1683" s="277"/>
      <c r="F1683" s="105"/>
      <c r="G1683" s="105"/>
      <c r="H1683" s="366"/>
      <c r="I1683" s="206"/>
      <c r="J1683" s="206"/>
      <c r="K1683" s="206"/>
      <c r="L1683" s="206"/>
      <c r="M1683" s="206"/>
      <c r="N1683" s="206"/>
      <c r="O1683" s="206"/>
      <c r="P1683" s="206"/>
      <c r="Q1683" s="206"/>
      <c r="R1683" s="206"/>
      <c r="S1683" s="206"/>
      <c r="T1683" s="206"/>
    </row>
    <row r="1684" spans="1:20">
      <c r="A1684" s="366">
        <v>1680</v>
      </c>
      <c r="B1684" s="366"/>
      <c r="C1684" s="105"/>
      <c r="D1684" s="366"/>
      <c r="E1684" s="277"/>
      <c r="F1684" s="105"/>
      <c r="G1684" s="366"/>
      <c r="H1684" s="366"/>
      <c r="I1684" s="206"/>
      <c r="J1684" s="206"/>
      <c r="K1684" s="206"/>
      <c r="L1684" s="206"/>
      <c r="M1684" s="206"/>
      <c r="N1684" s="206"/>
      <c r="O1684" s="206"/>
      <c r="P1684" s="206"/>
      <c r="Q1684" s="206"/>
      <c r="R1684" s="206"/>
      <c r="S1684" s="206"/>
      <c r="T1684" s="206"/>
    </row>
    <row r="1685" spans="1:20">
      <c r="A1685" s="366">
        <v>1681</v>
      </c>
      <c r="B1685" s="366"/>
      <c r="C1685" s="105"/>
      <c r="D1685" s="366"/>
      <c r="E1685" s="277"/>
      <c r="F1685" s="105"/>
      <c r="G1685" s="105"/>
      <c r="H1685" s="366"/>
      <c r="I1685" s="206"/>
      <c r="J1685" s="206"/>
      <c r="K1685" s="206"/>
      <c r="L1685" s="206"/>
      <c r="M1685" s="206"/>
      <c r="N1685" s="206"/>
      <c r="O1685" s="206"/>
      <c r="P1685" s="206"/>
      <c r="Q1685" s="206"/>
      <c r="R1685" s="206"/>
      <c r="S1685" s="206"/>
      <c r="T1685" s="206"/>
    </row>
    <row r="1686" spans="1:20">
      <c r="A1686" s="366">
        <v>1682</v>
      </c>
      <c r="B1686" s="366"/>
      <c r="C1686" s="105"/>
      <c r="D1686" s="366"/>
      <c r="E1686" s="277"/>
      <c r="F1686" s="105"/>
      <c r="G1686" s="366"/>
      <c r="H1686" s="366"/>
      <c r="I1686" s="206"/>
      <c r="J1686" s="206"/>
      <c r="K1686" s="206"/>
      <c r="L1686" s="206"/>
      <c r="M1686" s="206"/>
      <c r="N1686" s="206"/>
      <c r="O1686" s="206"/>
      <c r="P1686" s="206"/>
      <c r="Q1686" s="206"/>
      <c r="R1686" s="206"/>
      <c r="S1686" s="206"/>
      <c r="T1686" s="206"/>
    </row>
    <row r="1687" spans="1:20">
      <c r="A1687" s="366">
        <v>1683</v>
      </c>
      <c r="B1687" s="366"/>
      <c r="C1687" s="105"/>
      <c r="D1687" s="366"/>
      <c r="E1687" s="277"/>
      <c r="F1687" s="105"/>
      <c r="G1687" s="366"/>
      <c r="H1687" s="366"/>
      <c r="I1687" s="206"/>
      <c r="J1687" s="206"/>
      <c r="K1687" s="206"/>
      <c r="L1687" s="206"/>
      <c r="M1687" s="206"/>
      <c r="N1687" s="206"/>
      <c r="O1687" s="206"/>
      <c r="P1687" s="206"/>
      <c r="Q1687" s="206"/>
      <c r="R1687" s="206"/>
      <c r="S1687" s="206"/>
      <c r="T1687" s="206"/>
    </row>
    <row r="1688" spans="1:20">
      <c r="A1688" s="366">
        <v>1684</v>
      </c>
      <c r="B1688" s="366"/>
      <c r="C1688" s="105"/>
      <c r="D1688" s="366"/>
      <c r="E1688" s="277"/>
      <c r="F1688" s="105"/>
      <c r="G1688" s="366"/>
      <c r="H1688" s="366"/>
      <c r="I1688" s="206"/>
      <c r="J1688" s="206"/>
      <c r="K1688" s="206"/>
      <c r="L1688" s="206"/>
      <c r="M1688" s="206"/>
      <c r="N1688" s="206"/>
      <c r="O1688" s="206"/>
      <c r="P1688" s="206"/>
      <c r="Q1688" s="206"/>
      <c r="R1688" s="206"/>
      <c r="S1688" s="206"/>
      <c r="T1688" s="206"/>
    </row>
    <row r="1689" spans="1:20">
      <c r="A1689" s="366">
        <v>1685</v>
      </c>
      <c r="B1689" s="366"/>
      <c r="C1689" s="105"/>
      <c r="D1689" s="366"/>
      <c r="E1689" s="277"/>
      <c r="F1689" s="105"/>
      <c r="G1689" s="366"/>
      <c r="H1689" s="366"/>
      <c r="I1689" s="206"/>
      <c r="J1689" s="206"/>
      <c r="K1689" s="206"/>
      <c r="L1689" s="206"/>
      <c r="M1689" s="206"/>
      <c r="N1689" s="206"/>
      <c r="O1689" s="206"/>
      <c r="P1689" s="206"/>
      <c r="Q1689" s="206"/>
      <c r="R1689" s="206"/>
      <c r="S1689" s="206"/>
      <c r="T1689" s="206"/>
    </row>
    <row r="1690" spans="1:20">
      <c r="A1690" s="366">
        <v>1686</v>
      </c>
      <c r="B1690" s="366"/>
      <c r="C1690" s="105"/>
      <c r="D1690" s="366"/>
      <c r="E1690" s="277"/>
      <c r="F1690" s="105"/>
      <c r="G1690" s="366"/>
      <c r="H1690" s="366"/>
      <c r="I1690" s="206"/>
      <c r="J1690" s="206"/>
      <c r="K1690" s="206"/>
      <c r="L1690" s="206"/>
      <c r="M1690" s="206"/>
      <c r="N1690" s="206"/>
      <c r="O1690" s="206"/>
      <c r="P1690" s="206"/>
      <c r="Q1690" s="206"/>
      <c r="R1690" s="206"/>
      <c r="S1690" s="206"/>
      <c r="T1690" s="206"/>
    </row>
    <row r="1691" spans="1:20">
      <c r="A1691" s="366">
        <v>1687</v>
      </c>
      <c r="B1691" s="366"/>
      <c r="C1691" s="105"/>
      <c r="D1691" s="366"/>
      <c r="E1691" s="277"/>
      <c r="F1691" s="105"/>
      <c r="G1691" s="366"/>
      <c r="H1691" s="366"/>
      <c r="I1691" s="206"/>
      <c r="J1691" s="206"/>
      <c r="K1691" s="206"/>
      <c r="L1691" s="206"/>
      <c r="M1691" s="206"/>
      <c r="N1691" s="206"/>
      <c r="O1691" s="206"/>
      <c r="P1691" s="206"/>
      <c r="Q1691" s="206"/>
      <c r="R1691" s="206"/>
      <c r="S1691" s="206"/>
      <c r="T1691" s="206"/>
    </row>
    <row r="1692" spans="1:20">
      <c r="A1692" s="366">
        <v>1688</v>
      </c>
      <c r="B1692" s="366"/>
      <c r="C1692" s="105"/>
      <c r="D1692" s="366"/>
      <c r="E1692" s="277"/>
      <c r="F1692" s="105"/>
      <c r="G1692" s="105"/>
      <c r="H1692" s="366"/>
      <c r="I1692" s="206"/>
      <c r="J1692" s="206"/>
      <c r="K1692" s="206"/>
      <c r="L1692" s="206"/>
      <c r="M1692" s="206"/>
      <c r="N1692" s="206"/>
      <c r="O1692" s="206"/>
      <c r="P1692" s="206"/>
      <c r="Q1692" s="206"/>
      <c r="R1692" s="206"/>
      <c r="S1692" s="206"/>
      <c r="T1692" s="206"/>
    </row>
    <row r="1693" spans="1:20">
      <c r="A1693" s="366">
        <v>1689</v>
      </c>
      <c r="B1693" s="366"/>
      <c r="C1693" s="105"/>
      <c r="D1693" s="366"/>
      <c r="E1693" s="277"/>
      <c r="F1693" s="105"/>
      <c r="G1693" s="366"/>
      <c r="H1693" s="366"/>
      <c r="I1693" s="206"/>
      <c r="J1693" s="206"/>
      <c r="K1693" s="206"/>
      <c r="L1693" s="206"/>
      <c r="M1693" s="206"/>
      <c r="N1693" s="206"/>
      <c r="O1693" s="206"/>
      <c r="P1693" s="206"/>
      <c r="Q1693" s="206"/>
      <c r="R1693" s="206"/>
      <c r="S1693" s="206"/>
      <c r="T1693" s="206"/>
    </row>
    <row r="1694" spans="1:20">
      <c r="A1694" s="366">
        <v>1690</v>
      </c>
      <c r="B1694" s="366"/>
      <c r="C1694" s="105"/>
      <c r="D1694" s="366"/>
      <c r="E1694" s="277"/>
      <c r="F1694" s="105"/>
      <c r="G1694" s="105"/>
      <c r="H1694" s="366"/>
      <c r="I1694" s="206"/>
      <c r="J1694" s="206"/>
      <c r="K1694" s="206"/>
      <c r="L1694" s="206"/>
      <c r="M1694" s="206"/>
      <c r="N1694" s="206"/>
      <c r="O1694" s="206"/>
      <c r="P1694" s="206"/>
      <c r="Q1694" s="206"/>
      <c r="R1694" s="206"/>
      <c r="S1694" s="206"/>
      <c r="T1694" s="206"/>
    </row>
    <row r="1695" spans="1:20">
      <c r="A1695" s="366">
        <v>1691</v>
      </c>
      <c r="B1695" s="366"/>
      <c r="C1695" s="105"/>
      <c r="D1695" s="366"/>
      <c r="E1695" s="277"/>
      <c r="F1695" s="105"/>
      <c r="G1695" s="366"/>
      <c r="H1695" s="366"/>
      <c r="I1695" s="206"/>
      <c r="J1695" s="206"/>
      <c r="K1695" s="206"/>
      <c r="L1695" s="206"/>
      <c r="M1695" s="206"/>
      <c r="N1695" s="206"/>
      <c r="O1695" s="206"/>
      <c r="P1695" s="206"/>
      <c r="Q1695" s="206"/>
      <c r="R1695" s="206"/>
      <c r="S1695" s="206"/>
      <c r="T1695" s="206"/>
    </row>
    <row r="1696" spans="1:20">
      <c r="A1696" s="366">
        <v>1692</v>
      </c>
      <c r="B1696" s="366"/>
      <c r="C1696" s="105"/>
      <c r="D1696" s="366"/>
      <c r="E1696" s="277"/>
      <c r="F1696" s="105"/>
      <c r="G1696" s="105"/>
      <c r="H1696" s="366"/>
      <c r="I1696" s="206"/>
      <c r="J1696" s="206"/>
      <c r="K1696" s="206"/>
      <c r="L1696" s="206"/>
      <c r="M1696" s="206"/>
      <c r="N1696" s="206"/>
      <c r="O1696" s="206"/>
      <c r="P1696" s="206"/>
      <c r="Q1696" s="206"/>
      <c r="R1696" s="206"/>
      <c r="S1696" s="206"/>
      <c r="T1696" s="206"/>
    </row>
    <row r="1697" spans="1:20">
      <c r="A1697" s="366">
        <v>1693</v>
      </c>
      <c r="B1697" s="366"/>
      <c r="C1697" s="105"/>
      <c r="D1697" s="366"/>
      <c r="E1697" s="277"/>
      <c r="F1697" s="105"/>
      <c r="G1697" s="366"/>
      <c r="H1697" s="366"/>
      <c r="I1697" s="206"/>
      <c r="J1697" s="206"/>
      <c r="K1697" s="206"/>
      <c r="L1697" s="206"/>
      <c r="M1697" s="206"/>
      <c r="N1697" s="206"/>
      <c r="O1697" s="206"/>
      <c r="P1697" s="206"/>
      <c r="Q1697" s="206"/>
      <c r="R1697" s="206"/>
      <c r="S1697" s="206"/>
      <c r="T1697" s="206"/>
    </row>
    <row r="1698" spans="1:20">
      <c r="A1698" s="366">
        <v>1694</v>
      </c>
      <c r="B1698" s="366"/>
      <c r="C1698" s="105"/>
      <c r="D1698" s="366"/>
      <c r="E1698" s="277"/>
      <c r="F1698" s="105"/>
      <c r="G1698" s="105"/>
      <c r="H1698" s="366"/>
      <c r="I1698" s="206"/>
      <c r="J1698" s="206"/>
      <c r="K1698" s="206"/>
      <c r="L1698" s="206"/>
      <c r="M1698" s="206"/>
      <c r="N1698" s="206"/>
      <c r="O1698" s="206"/>
      <c r="P1698" s="206"/>
      <c r="Q1698" s="206"/>
      <c r="R1698" s="206"/>
      <c r="S1698" s="206"/>
      <c r="T1698" s="206"/>
    </row>
    <row r="1699" spans="1:20">
      <c r="A1699" s="366">
        <v>1695</v>
      </c>
      <c r="B1699" s="366"/>
      <c r="C1699" s="105"/>
      <c r="D1699" s="366"/>
      <c r="E1699" s="277"/>
      <c r="F1699" s="105"/>
      <c r="G1699" s="366"/>
      <c r="H1699" s="366"/>
      <c r="I1699" s="206"/>
      <c r="J1699" s="206"/>
      <c r="K1699" s="206"/>
      <c r="L1699" s="206"/>
      <c r="M1699" s="206"/>
      <c r="N1699" s="206"/>
      <c r="O1699" s="206"/>
      <c r="P1699" s="206"/>
      <c r="Q1699" s="206"/>
      <c r="R1699" s="206"/>
      <c r="S1699" s="206"/>
      <c r="T1699" s="206"/>
    </row>
    <row r="1700" spans="1:20">
      <c r="A1700" s="366">
        <v>1696</v>
      </c>
      <c r="B1700" s="366"/>
      <c r="C1700" s="105"/>
      <c r="D1700" s="366"/>
      <c r="E1700" s="277"/>
      <c r="F1700" s="105"/>
      <c r="G1700" s="366"/>
      <c r="H1700" s="366"/>
      <c r="I1700" s="206"/>
      <c r="J1700" s="206"/>
      <c r="K1700" s="206"/>
      <c r="L1700" s="206"/>
      <c r="M1700" s="206"/>
      <c r="N1700" s="206"/>
      <c r="O1700" s="206"/>
      <c r="P1700" s="206"/>
      <c r="Q1700" s="206"/>
      <c r="R1700" s="206"/>
      <c r="S1700" s="206"/>
      <c r="T1700" s="206"/>
    </row>
    <row r="1701" spans="1:20">
      <c r="A1701" s="366">
        <v>1697</v>
      </c>
      <c r="B1701" s="366"/>
      <c r="C1701" s="105"/>
      <c r="D1701" s="366"/>
      <c r="E1701" s="277"/>
      <c r="F1701" s="105"/>
      <c r="G1701" s="366"/>
      <c r="H1701" s="366"/>
      <c r="I1701" s="206"/>
      <c r="J1701" s="206"/>
      <c r="K1701" s="206"/>
      <c r="L1701" s="206"/>
      <c r="M1701" s="206"/>
      <c r="N1701" s="206"/>
      <c r="O1701" s="206"/>
      <c r="P1701" s="206"/>
      <c r="Q1701" s="206"/>
      <c r="R1701" s="206"/>
      <c r="S1701" s="206"/>
      <c r="T1701" s="206"/>
    </row>
    <row r="1702" spans="1:20">
      <c r="A1702" s="366">
        <v>1698</v>
      </c>
      <c r="B1702" s="366"/>
      <c r="C1702" s="105"/>
      <c r="D1702" s="366"/>
      <c r="E1702" s="277"/>
      <c r="F1702" s="105"/>
      <c r="G1702" s="366"/>
      <c r="H1702" s="366"/>
      <c r="I1702" s="206"/>
      <c r="J1702" s="206"/>
      <c r="K1702" s="206"/>
      <c r="L1702" s="206"/>
      <c r="M1702" s="206"/>
      <c r="N1702" s="206"/>
      <c r="O1702" s="206"/>
      <c r="P1702" s="206"/>
      <c r="Q1702" s="206"/>
      <c r="R1702" s="206"/>
      <c r="S1702" s="206"/>
      <c r="T1702" s="206"/>
    </row>
    <row r="1703" spans="1:20">
      <c r="A1703" s="366">
        <v>1699</v>
      </c>
      <c r="B1703" s="366"/>
      <c r="C1703" s="105"/>
      <c r="D1703" s="366"/>
      <c r="E1703" s="277"/>
      <c r="F1703" s="105"/>
      <c r="G1703" s="105"/>
      <c r="H1703" s="366"/>
      <c r="I1703" s="206"/>
      <c r="J1703" s="206"/>
      <c r="K1703" s="206"/>
      <c r="L1703" s="206"/>
      <c r="M1703" s="206"/>
      <c r="N1703" s="206"/>
      <c r="O1703" s="206"/>
      <c r="P1703" s="206"/>
      <c r="Q1703" s="206"/>
      <c r="R1703" s="206"/>
      <c r="S1703" s="206"/>
      <c r="T1703" s="206"/>
    </row>
    <row r="1704" spans="1:20">
      <c r="A1704" s="366">
        <v>1700</v>
      </c>
      <c r="B1704" s="366"/>
      <c r="C1704" s="105"/>
      <c r="D1704" s="366"/>
      <c r="E1704" s="277"/>
      <c r="F1704" s="105"/>
      <c r="G1704" s="366"/>
      <c r="H1704" s="366"/>
      <c r="I1704" s="206"/>
      <c r="J1704" s="206"/>
      <c r="K1704" s="206"/>
      <c r="L1704" s="206"/>
      <c r="M1704" s="206"/>
      <c r="N1704" s="206"/>
      <c r="O1704" s="206"/>
      <c r="P1704" s="206"/>
      <c r="Q1704" s="206"/>
      <c r="R1704" s="206"/>
      <c r="S1704" s="206"/>
      <c r="T1704" s="206"/>
    </row>
    <row r="1705" spans="1:20">
      <c r="A1705" s="366">
        <v>1701</v>
      </c>
      <c r="B1705" s="366"/>
      <c r="C1705" s="105"/>
      <c r="D1705" s="366"/>
      <c r="E1705" s="277"/>
      <c r="F1705" s="105"/>
      <c r="G1705" s="105"/>
      <c r="H1705" s="366"/>
      <c r="I1705" s="206"/>
      <c r="J1705" s="206"/>
      <c r="K1705" s="206"/>
      <c r="L1705" s="206"/>
      <c r="M1705" s="206"/>
      <c r="N1705" s="206"/>
      <c r="O1705" s="206"/>
      <c r="P1705" s="206"/>
      <c r="Q1705" s="206"/>
      <c r="R1705" s="206"/>
      <c r="S1705" s="206"/>
      <c r="T1705" s="206"/>
    </row>
    <row r="1706" spans="1:20">
      <c r="A1706" s="366">
        <v>1702</v>
      </c>
      <c r="B1706" s="366"/>
      <c r="C1706" s="105"/>
      <c r="D1706" s="366"/>
      <c r="E1706" s="277"/>
      <c r="F1706" s="105"/>
      <c r="G1706" s="105"/>
      <c r="H1706" s="366"/>
      <c r="I1706" s="206"/>
      <c r="J1706" s="206"/>
      <c r="K1706" s="206"/>
      <c r="L1706" s="206"/>
      <c r="M1706" s="206"/>
      <c r="N1706" s="206"/>
      <c r="O1706" s="206"/>
      <c r="P1706" s="206"/>
      <c r="Q1706" s="206"/>
      <c r="R1706" s="206"/>
      <c r="S1706" s="206"/>
      <c r="T1706" s="206"/>
    </row>
    <row r="1707" spans="1:20">
      <c r="A1707" s="366">
        <v>1703</v>
      </c>
      <c r="B1707" s="366"/>
      <c r="C1707" s="105"/>
      <c r="D1707" s="366"/>
      <c r="E1707" s="277"/>
      <c r="F1707" s="105"/>
      <c r="G1707" s="105"/>
      <c r="H1707" s="366"/>
      <c r="I1707" s="206"/>
      <c r="J1707" s="206"/>
      <c r="K1707" s="206"/>
      <c r="L1707" s="206"/>
      <c r="M1707" s="206"/>
      <c r="N1707" s="206"/>
      <c r="O1707" s="206"/>
      <c r="P1707" s="206"/>
      <c r="Q1707" s="206"/>
      <c r="R1707" s="206"/>
      <c r="S1707" s="206"/>
      <c r="T1707" s="206"/>
    </row>
    <row r="1708" spans="1:20">
      <c r="A1708" s="366">
        <v>1704</v>
      </c>
      <c r="B1708" s="366"/>
      <c r="C1708" s="105"/>
      <c r="D1708" s="366"/>
      <c r="E1708" s="277"/>
      <c r="F1708" s="105"/>
      <c r="G1708" s="366"/>
      <c r="H1708" s="366"/>
      <c r="I1708" s="206"/>
      <c r="J1708" s="206"/>
      <c r="K1708" s="206"/>
      <c r="L1708" s="206"/>
      <c r="M1708" s="206"/>
      <c r="N1708" s="206"/>
      <c r="O1708" s="206"/>
      <c r="P1708" s="206"/>
      <c r="Q1708" s="206"/>
      <c r="R1708" s="206"/>
      <c r="S1708" s="206"/>
      <c r="T1708" s="206"/>
    </row>
    <row r="1709" spans="1:20">
      <c r="A1709" s="366">
        <v>1705</v>
      </c>
      <c r="B1709" s="366"/>
      <c r="C1709" s="105"/>
      <c r="D1709" s="366"/>
      <c r="E1709" s="277"/>
      <c r="F1709" s="105"/>
      <c r="G1709" s="105"/>
      <c r="H1709" s="366"/>
      <c r="I1709" s="206"/>
      <c r="J1709" s="206"/>
      <c r="K1709" s="206"/>
      <c r="L1709" s="206"/>
      <c r="M1709" s="206"/>
      <c r="N1709" s="206"/>
      <c r="O1709" s="206"/>
      <c r="P1709" s="206"/>
      <c r="Q1709" s="206"/>
      <c r="R1709" s="206"/>
      <c r="S1709" s="206"/>
      <c r="T1709" s="206"/>
    </row>
    <row r="1710" spans="1:20">
      <c r="A1710" s="366">
        <v>1706</v>
      </c>
      <c r="B1710" s="366"/>
      <c r="C1710" s="105"/>
      <c r="D1710" s="366"/>
      <c r="E1710" s="277"/>
      <c r="F1710" s="105"/>
      <c r="G1710" s="366"/>
      <c r="H1710" s="366"/>
      <c r="I1710" s="206"/>
      <c r="J1710" s="206"/>
      <c r="K1710" s="206"/>
      <c r="L1710" s="206"/>
      <c r="M1710" s="206"/>
      <c r="N1710" s="206"/>
      <c r="O1710" s="206"/>
      <c r="P1710" s="206"/>
      <c r="Q1710" s="206"/>
      <c r="R1710" s="206"/>
      <c r="S1710" s="206"/>
      <c r="T1710" s="206"/>
    </row>
    <row r="1711" spans="1:20">
      <c r="A1711" s="366">
        <v>1707</v>
      </c>
      <c r="B1711" s="366"/>
      <c r="C1711" s="105"/>
      <c r="D1711" s="366"/>
      <c r="E1711" s="277"/>
      <c r="F1711" s="105"/>
      <c r="G1711" s="366"/>
      <c r="H1711" s="366"/>
      <c r="I1711" s="206"/>
      <c r="J1711" s="206"/>
      <c r="K1711" s="206"/>
      <c r="L1711" s="206"/>
      <c r="M1711" s="206"/>
      <c r="N1711" s="206"/>
      <c r="O1711" s="206"/>
      <c r="P1711" s="206"/>
      <c r="Q1711" s="206"/>
      <c r="R1711" s="206"/>
      <c r="S1711" s="206"/>
      <c r="T1711" s="206"/>
    </row>
    <row r="1712" spans="1:20">
      <c r="A1712" s="366">
        <v>1708</v>
      </c>
      <c r="B1712" s="366"/>
      <c r="C1712" s="105"/>
      <c r="D1712" s="366"/>
      <c r="E1712" s="277"/>
      <c r="F1712" s="105"/>
      <c r="G1712" s="105"/>
      <c r="H1712" s="366"/>
      <c r="I1712" s="206"/>
      <c r="J1712" s="206"/>
      <c r="K1712" s="206"/>
      <c r="L1712" s="206"/>
      <c r="M1712" s="206"/>
      <c r="N1712" s="206"/>
      <c r="O1712" s="206"/>
      <c r="P1712" s="206"/>
      <c r="Q1712" s="206"/>
      <c r="R1712" s="206"/>
      <c r="S1712" s="206"/>
      <c r="T1712" s="206"/>
    </row>
    <row r="1713" spans="1:20">
      <c r="A1713" s="366">
        <v>1709</v>
      </c>
      <c r="B1713" s="366"/>
      <c r="C1713" s="105"/>
      <c r="D1713" s="366"/>
      <c r="E1713" s="277"/>
      <c r="F1713" s="105"/>
      <c r="G1713" s="105"/>
      <c r="H1713" s="366"/>
      <c r="I1713" s="206"/>
      <c r="J1713" s="206"/>
      <c r="K1713" s="206"/>
      <c r="L1713" s="206"/>
      <c r="M1713" s="206"/>
      <c r="N1713" s="206"/>
      <c r="O1713" s="206"/>
      <c r="P1713" s="206"/>
      <c r="Q1713" s="206"/>
      <c r="R1713" s="206"/>
      <c r="S1713" s="206"/>
      <c r="T1713" s="206"/>
    </row>
    <row r="1714" spans="1:20">
      <c r="A1714" s="366">
        <v>1710</v>
      </c>
      <c r="B1714" s="366"/>
      <c r="C1714" s="105"/>
      <c r="D1714" s="366"/>
      <c r="E1714" s="277"/>
      <c r="F1714" s="105"/>
      <c r="G1714" s="105"/>
      <c r="H1714" s="366"/>
      <c r="I1714" s="206"/>
      <c r="J1714" s="206"/>
      <c r="K1714" s="206"/>
      <c r="L1714" s="206"/>
      <c r="M1714" s="206"/>
      <c r="N1714" s="206"/>
      <c r="O1714" s="206"/>
      <c r="P1714" s="206"/>
      <c r="Q1714" s="206"/>
      <c r="R1714" s="206"/>
      <c r="S1714" s="206"/>
      <c r="T1714" s="206"/>
    </row>
    <row r="1715" spans="1:20">
      <c r="A1715" s="366">
        <v>1711</v>
      </c>
      <c r="B1715" s="366"/>
      <c r="C1715" s="105"/>
      <c r="D1715" s="366"/>
      <c r="E1715" s="277"/>
      <c r="F1715" s="105"/>
      <c r="G1715" s="366"/>
      <c r="H1715" s="366"/>
      <c r="I1715" s="206"/>
      <c r="J1715" s="206"/>
      <c r="K1715" s="206"/>
      <c r="L1715" s="206"/>
      <c r="M1715" s="206"/>
      <c r="N1715" s="206"/>
      <c r="O1715" s="206"/>
      <c r="P1715" s="206"/>
      <c r="Q1715" s="206"/>
      <c r="R1715" s="206"/>
      <c r="S1715" s="206"/>
      <c r="T1715" s="206"/>
    </row>
    <row r="1716" spans="1:20">
      <c r="A1716" s="366">
        <v>1712</v>
      </c>
      <c r="B1716" s="366"/>
      <c r="C1716" s="105"/>
      <c r="D1716" s="366"/>
      <c r="E1716" s="277"/>
      <c r="F1716" s="105"/>
      <c r="G1716" s="105"/>
      <c r="H1716" s="366"/>
      <c r="I1716" s="206"/>
      <c r="J1716" s="206"/>
      <c r="K1716" s="206"/>
      <c r="L1716" s="206"/>
      <c r="M1716" s="206"/>
      <c r="N1716" s="206"/>
      <c r="O1716" s="206"/>
      <c r="P1716" s="206"/>
      <c r="Q1716" s="206"/>
      <c r="R1716" s="206"/>
      <c r="S1716" s="206"/>
      <c r="T1716" s="206"/>
    </row>
    <row r="1717" spans="1:20">
      <c r="A1717" s="366">
        <v>1713</v>
      </c>
      <c r="B1717" s="366"/>
      <c r="C1717" s="105"/>
      <c r="D1717" s="366"/>
      <c r="E1717" s="277"/>
      <c r="F1717" s="105"/>
      <c r="G1717" s="105"/>
      <c r="H1717" s="366"/>
      <c r="I1717" s="206"/>
      <c r="J1717" s="206"/>
      <c r="K1717" s="206"/>
      <c r="L1717" s="206"/>
      <c r="M1717" s="206"/>
      <c r="N1717" s="206"/>
      <c r="O1717" s="206"/>
      <c r="P1717" s="206"/>
      <c r="Q1717" s="206"/>
      <c r="R1717" s="206"/>
      <c r="S1717" s="206"/>
      <c r="T1717" s="206"/>
    </row>
    <row r="1718" spans="1:20">
      <c r="A1718" s="366">
        <v>1714</v>
      </c>
      <c r="B1718" s="366"/>
      <c r="C1718" s="105"/>
      <c r="D1718" s="366"/>
      <c r="E1718" s="277"/>
      <c r="F1718" s="105"/>
      <c r="G1718" s="105"/>
      <c r="H1718" s="366"/>
      <c r="I1718" s="206"/>
      <c r="J1718" s="206"/>
      <c r="K1718" s="206"/>
      <c r="L1718" s="206"/>
      <c r="M1718" s="206"/>
      <c r="N1718" s="206"/>
      <c r="O1718" s="206"/>
      <c r="P1718" s="206"/>
      <c r="Q1718" s="206"/>
      <c r="R1718" s="206"/>
      <c r="S1718" s="206"/>
      <c r="T1718" s="206"/>
    </row>
    <row r="1719" spans="1:20">
      <c r="A1719" s="366">
        <v>1715</v>
      </c>
      <c r="B1719" s="366"/>
      <c r="C1719" s="105"/>
      <c r="D1719" s="366"/>
      <c r="E1719" s="277"/>
      <c r="F1719" s="105"/>
      <c r="G1719" s="366"/>
      <c r="H1719" s="366"/>
      <c r="I1719" s="206"/>
      <c r="J1719" s="206"/>
      <c r="K1719" s="206"/>
      <c r="L1719" s="206"/>
      <c r="M1719" s="206"/>
      <c r="N1719" s="206"/>
      <c r="O1719" s="206"/>
      <c r="P1719" s="206"/>
      <c r="Q1719" s="206"/>
      <c r="R1719" s="206"/>
      <c r="S1719" s="206"/>
      <c r="T1719" s="206"/>
    </row>
    <row r="1720" spans="1:20">
      <c r="A1720" s="366">
        <v>1716</v>
      </c>
      <c r="B1720" s="366"/>
      <c r="C1720" s="105"/>
      <c r="D1720" s="366"/>
      <c r="E1720" s="277"/>
      <c r="F1720" s="105"/>
      <c r="G1720" s="366"/>
      <c r="H1720" s="366"/>
      <c r="I1720" s="206"/>
      <c r="J1720" s="206"/>
      <c r="K1720" s="206"/>
      <c r="L1720" s="206"/>
      <c r="M1720" s="206"/>
      <c r="N1720" s="206"/>
      <c r="O1720" s="206"/>
      <c r="P1720" s="206"/>
      <c r="Q1720" s="206"/>
      <c r="R1720" s="206"/>
      <c r="S1720" s="206"/>
      <c r="T1720" s="206"/>
    </row>
    <row r="1721" spans="1:20">
      <c r="A1721" s="366">
        <v>1717</v>
      </c>
      <c r="B1721" s="366"/>
      <c r="C1721" s="105"/>
      <c r="D1721" s="366"/>
      <c r="E1721" s="277"/>
      <c r="F1721" s="105"/>
      <c r="G1721" s="366"/>
      <c r="H1721" s="366"/>
      <c r="I1721" s="206"/>
      <c r="J1721" s="206"/>
      <c r="K1721" s="206"/>
      <c r="L1721" s="206"/>
      <c r="M1721" s="206"/>
      <c r="N1721" s="206"/>
      <c r="O1721" s="206"/>
      <c r="P1721" s="206"/>
      <c r="Q1721" s="206"/>
      <c r="R1721" s="206"/>
      <c r="S1721" s="206"/>
      <c r="T1721" s="206"/>
    </row>
    <row r="1722" spans="1:20">
      <c r="A1722" s="366">
        <v>1718</v>
      </c>
      <c r="B1722" s="366"/>
      <c r="C1722" s="105"/>
      <c r="D1722" s="366"/>
      <c r="E1722" s="277"/>
      <c r="F1722" s="105"/>
      <c r="G1722" s="105"/>
      <c r="H1722" s="366"/>
      <c r="I1722" s="206"/>
      <c r="J1722" s="206"/>
      <c r="K1722" s="206"/>
      <c r="L1722" s="206"/>
      <c r="M1722" s="206"/>
      <c r="N1722" s="206"/>
      <c r="O1722" s="206"/>
      <c r="P1722" s="206"/>
      <c r="Q1722" s="206"/>
      <c r="R1722" s="206"/>
      <c r="S1722" s="206"/>
      <c r="T1722" s="206"/>
    </row>
    <row r="1723" spans="1:20">
      <c r="A1723" s="366">
        <v>1719</v>
      </c>
      <c r="B1723" s="366"/>
      <c r="C1723" s="105"/>
      <c r="D1723" s="366"/>
      <c r="E1723" s="277"/>
      <c r="F1723" s="105"/>
      <c r="G1723" s="105"/>
      <c r="H1723" s="366"/>
      <c r="I1723" s="206"/>
      <c r="J1723" s="206"/>
      <c r="K1723" s="206"/>
      <c r="L1723" s="206"/>
      <c r="M1723" s="206"/>
      <c r="N1723" s="206"/>
      <c r="O1723" s="206"/>
      <c r="P1723" s="206"/>
      <c r="Q1723" s="206"/>
      <c r="R1723" s="206"/>
      <c r="S1723" s="206"/>
      <c r="T1723" s="206"/>
    </row>
    <row r="1724" spans="1:20">
      <c r="A1724" s="366">
        <v>1720</v>
      </c>
      <c r="B1724" s="366"/>
      <c r="C1724" s="105"/>
      <c r="D1724" s="366"/>
      <c r="E1724" s="277"/>
      <c r="F1724" s="105"/>
      <c r="G1724" s="105"/>
      <c r="H1724" s="366"/>
      <c r="I1724" s="206"/>
      <c r="J1724" s="206"/>
      <c r="K1724" s="206"/>
      <c r="L1724" s="206"/>
      <c r="M1724" s="206"/>
      <c r="N1724" s="206"/>
      <c r="O1724" s="206"/>
      <c r="P1724" s="206"/>
      <c r="Q1724" s="206"/>
      <c r="R1724" s="206"/>
      <c r="S1724" s="206"/>
      <c r="T1724" s="206"/>
    </row>
    <row r="1725" spans="1:20">
      <c r="A1725" s="366">
        <v>1721</v>
      </c>
      <c r="B1725" s="366"/>
      <c r="C1725" s="105"/>
      <c r="D1725" s="366"/>
      <c r="E1725" s="277"/>
      <c r="F1725" s="105"/>
      <c r="G1725" s="105"/>
      <c r="H1725" s="366"/>
      <c r="I1725" s="206"/>
      <c r="J1725" s="206"/>
      <c r="K1725" s="206"/>
      <c r="L1725" s="206"/>
      <c r="M1725" s="206"/>
      <c r="N1725" s="206"/>
      <c r="O1725" s="206"/>
      <c r="P1725" s="206"/>
      <c r="Q1725" s="206"/>
      <c r="R1725" s="206"/>
      <c r="S1725" s="206"/>
      <c r="T1725" s="206"/>
    </row>
    <row r="1726" spans="1:20">
      <c r="A1726" s="366">
        <v>1722</v>
      </c>
      <c r="B1726" s="366"/>
      <c r="C1726" s="105"/>
      <c r="D1726" s="366"/>
      <c r="E1726" s="277"/>
      <c r="F1726" s="105"/>
      <c r="G1726" s="105"/>
      <c r="H1726" s="366"/>
      <c r="I1726" s="206"/>
      <c r="J1726" s="206"/>
      <c r="K1726" s="206"/>
      <c r="L1726" s="206"/>
      <c r="M1726" s="206"/>
      <c r="N1726" s="206"/>
      <c r="O1726" s="206"/>
      <c r="P1726" s="206"/>
      <c r="Q1726" s="206"/>
      <c r="R1726" s="206"/>
      <c r="S1726" s="206"/>
      <c r="T1726" s="206"/>
    </row>
    <row r="1727" spans="1:20">
      <c r="A1727" s="366">
        <v>1723</v>
      </c>
      <c r="B1727" s="366"/>
      <c r="C1727" s="105"/>
      <c r="D1727" s="366"/>
      <c r="E1727" s="277"/>
      <c r="F1727" s="105"/>
      <c r="G1727" s="105"/>
      <c r="H1727" s="366"/>
      <c r="I1727" s="206"/>
      <c r="J1727" s="206"/>
      <c r="K1727" s="206"/>
      <c r="L1727" s="206"/>
      <c r="M1727" s="206"/>
      <c r="N1727" s="206"/>
      <c r="O1727" s="206"/>
      <c r="P1727" s="206"/>
      <c r="Q1727" s="206"/>
      <c r="R1727" s="206"/>
      <c r="S1727" s="206"/>
      <c r="T1727" s="206"/>
    </row>
    <row r="1728" spans="1:20">
      <c r="A1728" s="366">
        <v>1724</v>
      </c>
      <c r="B1728" s="366"/>
      <c r="C1728" s="105"/>
      <c r="D1728" s="366"/>
      <c r="E1728" s="277"/>
      <c r="F1728" s="105"/>
      <c r="G1728" s="366"/>
      <c r="H1728" s="366"/>
      <c r="I1728" s="206"/>
      <c r="J1728" s="206"/>
      <c r="K1728" s="206"/>
      <c r="L1728" s="206"/>
      <c r="M1728" s="206"/>
      <c r="N1728" s="206"/>
      <c r="O1728" s="206"/>
      <c r="P1728" s="206"/>
      <c r="Q1728" s="206"/>
      <c r="R1728" s="206"/>
      <c r="S1728" s="206"/>
      <c r="T1728" s="206"/>
    </row>
    <row r="1729" spans="1:20">
      <c r="A1729" s="366">
        <v>1725</v>
      </c>
      <c r="B1729" s="366"/>
      <c r="C1729" s="105"/>
      <c r="D1729" s="366"/>
      <c r="E1729" s="277"/>
      <c r="F1729" s="105"/>
      <c r="G1729" s="366"/>
      <c r="H1729" s="366"/>
      <c r="I1729" s="206"/>
      <c r="J1729" s="206"/>
      <c r="K1729" s="206"/>
      <c r="L1729" s="206"/>
      <c r="M1729" s="206"/>
      <c r="N1729" s="206"/>
      <c r="O1729" s="206"/>
      <c r="P1729" s="206"/>
      <c r="Q1729" s="206"/>
      <c r="R1729" s="206"/>
      <c r="S1729" s="206"/>
      <c r="T1729" s="206"/>
    </row>
    <row r="1730" spans="1:20">
      <c r="A1730" s="366">
        <v>1726</v>
      </c>
      <c r="B1730" s="366"/>
      <c r="C1730" s="105"/>
      <c r="D1730" s="366"/>
      <c r="E1730" s="277"/>
      <c r="F1730" s="105"/>
      <c r="G1730" s="366"/>
      <c r="H1730" s="366"/>
      <c r="I1730" s="206"/>
      <c r="J1730" s="206"/>
      <c r="K1730" s="206"/>
      <c r="L1730" s="206"/>
      <c r="M1730" s="206"/>
      <c r="N1730" s="206"/>
      <c r="O1730" s="206"/>
      <c r="P1730" s="206"/>
      <c r="Q1730" s="206"/>
      <c r="R1730" s="206"/>
      <c r="S1730" s="206"/>
      <c r="T1730" s="206"/>
    </row>
    <row r="1731" spans="1:20">
      <c r="A1731" s="366">
        <v>1727</v>
      </c>
      <c r="B1731" s="366"/>
      <c r="C1731" s="105"/>
      <c r="D1731" s="366"/>
      <c r="E1731" s="277"/>
      <c r="F1731" s="105"/>
      <c r="G1731" s="105"/>
      <c r="H1731" s="366"/>
      <c r="I1731" s="206"/>
      <c r="J1731" s="206"/>
      <c r="K1731" s="206"/>
      <c r="L1731" s="206"/>
      <c r="M1731" s="206"/>
      <c r="N1731" s="206"/>
      <c r="O1731" s="206"/>
      <c r="P1731" s="206"/>
      <c r="Q1731" s="206"/>
      <c r="R1731" s="206"/>
      <c r="S1731" s="206"/>
      <c r="T1731" s="206"/>
    </row>
    <row r="1732" spans="1:20">
      <c r="A1732" s="366">
        <v>1728</v>
      </c>
      <c r="B1732" s="366"/>
      <c r="C1732" s="105"/>
      <c r="D1732" s="366"/>
      <c r="E1732" s="277"/>
      <c r="F1732" s="105"/>
      <c r="G1732" s="366"/>
      <c r="H1732" s="366"/>
      <c r="I1732" s="206"/>
      <c r="J1732" s="206"/>
      <c r="K1732" s="206"/>
      <c r="L1732" s="206"/>
      <c r="M1732" s="206"/>
      <c r="N1732" s="206"/>
      <c r="O1732" s="206"/>
      <c r="P1732" s="206"/>
      <c r="Q1732" s="206"/>
      <c r="R1732" s="206"/>
      <c r="S1732" s="206"/>
      <c r="T1732" s="206"/>
    </row>
    <row r="1733" spans="1:20">
      <c r="A1733" s="366">
        <v>1729</v>
      </c>
      <c r="B1733" s="366"/>
      <c r="C1733" s="105"/>
      <c r="D1733" s="366"/>
      <c r="E1733" s="277"/>
      <c r="F1733" s="105"/>
      <c r="G1733" s="366"/>
      <c r="H1733" s="366"/>
      <c r="I1733" s="206"/>
      <c r="J1733" s="206"/>
      <c r="K1733" s="206"/>
      <c r="L1733" s="206"/>
      <c r="M1733" s="206"/>
      <c r="N1733" s="206"/>
      <c r="O1733" s="206"/>
      <c r="P1733" s="206"/>
      <c r="Q1733" s="206"/>
      <c r="R1733" s="206"/>
      <c r="S1733" s="206"/>
      <c r="T1733" s="206"/>
    </row>
    <row r="1734" spans="1:20">
      <c r="A1734" s="366">
        <v>1730</v>
      </c>
      <c r="B1734" s="366"/>
      <c r="C1734" s="105"/>
      <c r="D1734" s="366"/>
      <c r="E1734" s="277"/>
      <c r="F1734" s="105"/>
      <c r="G1734" s="366"/>
      <c r="H1734" s="366"/>
      <c r="I1734" s="206"/>
      <c r="J1734" s="206"/>
      <c r="K1734" s="206"/>
      <c r="L1734" s="206"/>
      <c r="M1734" s="206"/>
      <c r="N1734" s="206"/>
      <c r="O1734" s="206"/>
      <c r="P1734" s="206"/>
      <c r="Q1734" s="206"/>
      <c r="R1734" s="206"/>
      <c r="S1734" s="206"/>
      <c r="T1734" s="206"/>
    </row>
    <row r="1735" spans="1:20">
      <c r="A1735" s="366">
        <v>1731</v>
      </c>
      <c r="B1735" s="366"/>
      <c r="C1735" s="105"/>
      <c r="D1735" s="366"/>
      <c r="E1735" s="277"/>
      <c r="F1735" s="105"/>
      <c r="G1735" s="366"/>
      <c r="H1735" s="366"/>
      <c r="I1735" s="206"/>
      <c r="J1735" s="206"/>
      <c r="K1735" s="206"/>
      <c r="L1735" s="206"/>
      <c r="M1735" s="206"/>
      <c r="N1735" s="206"/>
      <c r="O1735" s="206"/>
      <c r="P1735" s="206"/>
      <c r="Q1735" s="206"/>
      <c r="R1735" s="206"/>
      <c r="S1735" s="206"/>
      <c r="T1735" s="206"/>
    </row>
    <row r="1736" spans="1:20">
      <c r="A1736" s="366">
        <v>1732</v>
      </c>
      <c r="B1736" s="366"/>
      <c r="C1736" s="105"/>
      <c r="D1736" s="366"/>
      <c r="E1736" s="277"/>
      <c r="F1736" s="105"/>
      <c r="G1736" s="366"/>
      <c r="H1736" s="366"/>
      <c r="I1736" s="206"/>
      <c r="J1736" s="206"/>
      <c r="K1736" s="206"/>
      <c r="L1736" s="206"/>
      <c r="M1736" s="206"/>
      <c r="N1736" s="206"/>
      <c r="O1736" s="206"/>
      <c r="P1736" s="206"/>
      <c r="Q1736" s="206"/>
      <c r="R1736" s="206"/>
      <c r="S1736" s="206"/>
      <c r="T1736" s="206"/>
    </row>
    <row r="1737" spans="1:20">
      <c r="A1737" s="366">
        <v>1733</v>
      </c>
      <c r="B1737" s="366"/>
      <c r="C1737" s="105"/>
      <c r="D1737" s="366"/>
      <c r="E1737" s="277"/>
      <c r="F1737" s="105"/>
      <c r="G1737" s="366"/>
      <c r="H1737" s="366"/>
      <c r="I1737" s="206"/>
      <c r="J1737" s="206"/>
      <c r="K1737" s="206"/>
      <c r="L1737" s="206"/>
      <c r="M1737" s="206"/>
      <c r="N1737" s="206"/>
      <c r="O1737" s="206"/>
      <c r="P1737" s="206"/>
      <c r="Q1737" s="206"/>
      <c r="R1737" s="206"/>
      <c r="S1737" s="206"/>
      <c r="T1737" s="206"/>
    </row>
    <row r="1738" spans="1:20">
      <c r="A1738" s="366">
        <v>1734</v>
      </c>
      <c r="B1738" s="366"/>
      <c r="C1738" s="105"/>
      <c r="D1738" s="366"/>
      <c r="E1738" s="277"/>
      <c r="F1738" s="105"/>
      <c r="G1738" s="366"/>
      <c r="H1738" s="366"/>
      <c r="I1738" s="206"/>
      <c r="J1738" s="206"/>
      <c r="K1738" s="206"/>
      <c r="L1738" s="206"/>
      <c r="M1738" s="206"/>
      <c r="N1738" s="206"/>
      <c r="O1738" s="206"/>
      <c r="P1738" s="206"/>
      <c r="Q1738" s="206"/>
      <c r="R1738" s="206"/>
      <c r="S1738" s="206"/>
      <c r="T1738" s="206"/>
    </row>
    <row r="1739" spans="1:20">
      <c r="A1739" s="366">
        <v>1735</v>
      </c>
      <c r="B1739" s="366"/>
      <c r="C1739" s="105"/>
      <c r="D1739" s="366"/>
      <c r="E1739" s="277"/>
      <c r="F1739" s="105"/>
      <c r="G1739" s="105"/>
      <c r="H1739" s="366"/>
      <c r="I1739" s="206"/>
      <c r="J1739" s="206"/>
      <c r="K1739" s="206"/>
      <c r="L1739" s="206"/>
      <c r="M1739" s="206"/>
      <c r="N1739" s="206"/>
      <c r="O1739" s="206"/>
      <c r="P1739" s="206"/>
      <c r="Q1739" s="206"/>
      <c r="R1739" s="206"/>
      <c r="S1739" s="206"/>
      <c r="T1739" s="206"/>
    </row>
    <row r="1740" spans="1:20">
      <c r="A1740" s="366">
        <v>1736</v>
      </c>
      <c r="B1740" s="366"/>
      <c r="C1740" s="105"/>
      <c r="D1740" s="366"/>
      <c r="E1740" s="277"/>
      <c r="F1740" s="105"/>
      <c r="G1740" s="366"/>
      <c r="H1740" s="366"/>
      <c r="I1740" s="206"/>
      <c r="J1740" s="206"/>
      <c r="K1740" s="206"/>
      <c r="L1740" s="206"/>
      <c r="M1740" s="206"/>
      <c r="N1740" s="206"/>
      <c r="O1740" s="206"/>
      <c r="P1740" s="206"/>
      <c r="Q1740" s="206"/>
      <c r="R1740" s="206"/>
      <c r="S1740" s="206"/>
      <c r="T1740" s="206"/>
    </row>
    <row r="1741" spans="1:20">
      <c r="A1741" s="366">
        <v>1737</v>
      </c>
      <c r="B1741" s="366"/>
      <c r="C1741" s="105"/>
      <c r="D1741" s="366"/>
      <c r="E1741" s="277"/>
      <c r="F1741" s="105"/>
      <c r="G1741" s="105"/>
      <c r="H1741" s="366"/>
      <c r="I1741" s="206"/>
      <c r="J1741" s="206"/>
      <c r="K1741" s="206"/>
      <c r="L1741" s="206"/>
      <c r="M1741" s="206"/>
      <c r="N1741" s="206"/>
      <c r="O1741" s="206"/>
      <c r="P1741" s="206"/>
      <c r="Q1741" s="206"/>
      <c r="R1741" s="206"/>
      <c r="S1741" s="206"/>
      <c r="T1741" s="206"/>
    </row>
    <row r="1742" spans="1:20">
      <c r="A1742" s="366">
        <v>1738</v>
      </c>
      <c r="B1742" s="366"/>
      <c r="C1742" s="105"/>
      <c r="D1742" s="366"/>
      <c r="E1742" s="277"/>
      <c r="F1742" s="105"/>
      <c r="G1742" s="366"/>
      <c r="H1742" s="366"/>
      <c r="I1742" s="206"/>
      <c r="J1742" s="206"/>
      <c r="K1742" s="206"/>
      <c r="L1742" s="206"/>
      <c r="M1742" s="206"/>
      <c r="N1742" s="206"/>
      <c r="O1742" s="206"/>
      <c r="P1742" s="206"/>
      <c r="Q1742" s="206"/>
      <c r="R1742" s="206"/>
      <c r="S1742" s="206"/>
      <c r="T1742" s="206"/>
    </row>
    <row r="1743" spans="1:20">
      <c r="A1743" s="366">
        <v>1739</v>
      </c>
      <c r="B1743" s="366"/>
      <c r="C1743" s="105"/>
      <c r="D1743" s="366"/>
      <c r="E1743" s="277"/>
      <c r="F1743" s="105"/>
      <c r="G1743" s="105"/>
      <c r="H1743" s="366"/>
      <c r="I1743" s="206"/>
      <c r="J1743" s="206"/>
      <c r="K1743" s="206"/>
      <c r="L1743" s="206"/>
      <c r="M1743" s="206"/>
      <c r="N1743" s="206"/>
      <c r="O1743" s="206"/>
      <c r="P1743" s="206"/>
      <c r="Q1743" s="206"/>
      <c r="R1743" s="206"/>
      <c r="S1743" s="206"/>
      <c r="T1743" s="206"/>
    </row>
    <row r="1744" spans="1:20">
      <c r="A1744" s="366">
        <v>1740</v>
      </c>
      <c r="B1744" s="366"/>
      <c r="C1744" s="105"/>
      <c r="D1744" s="366"/>
      <c r="E1744" s="277"/>
      <c r="F1744" s="105"/>
      <c r="G1744" s="105"/>
      <c r="H1744" s="366"/>
      <c r="I1744" s="206"/>
      <c r="J1744" s="206"/>
      <c r="K1744" s="206"/>
      <c r="L1744" s="206"/>
      <c r="M1744" s="206"/>
      <c r="N1744" s="206"/>
      <c r="O1744" s="206"/>
      <c r="P1744" s="206"/>
      <c r="Q1744" s="206"/>
      <c r="R1744" s="206"/>
      <c r="S1744" s="206"/>
      <c r="T1744" s="206"/>
    </row>
    <row r="1745" spans="1:20">
      <c r="A1745" s="366">
        <v>1741</v>
      </c>
      <c r="B1745" s="366"/>
      <c r="C1745" s="105"/>
      <c r="D1745" s="366"/>
      <c r="E1745" s="277"/>
      <c r="F1745" s="105"/>
      <c r="G1745" s="366"/>
      <c r="H1745" s="366"/>
      <c r="I1745" s="206"/>
      <c r="J1745" s="206"/>
      <c r="K1745" s="206"/>
      <c r="L1745" s="206"/>
      <c r="M1745" s="206"/>
      <c r="N1745" s="206"/>
      <c r="O1745" s="206"/>
      <c r="P1745" s="206"/>
      <c r="Q1745" s="206"/>
      <c r="R1745" s="206"/>
      <c r="S1745" s="206"/>
      <c r="T1745" s="206"/>
    </row>
    <row r="1746" spans="1:20">
      <c r="A1746" s="366">
        <v>1742</v>
      </c>
      <c r="B1746" s="366"/>
      <c r="C1746" s="105"/>
      <c r="D1746" s="366"/>
      <c r="E1746" s="277"/>
      <c r="F1746" s="105"/>
      <c r="G1746" s="366"/>
      <c r="H1746" s="366"/>
      <c r="I1746" s="206"/>
      <c r="J1746" s="206"/>
      <c r="K1746" s="206"/>
      <c r="L1746" s="206"/>
      <c r="M1746" s="206"/>
      <c r="N1746" s="206"/>
      <c r="O1746" s="206"/>
      <c r="P1746" s="206"/>
      <c r="Q1746" s="206"/>
      <c r="R1746" s="206"/>
      <c r="S1746" s="206"/>
      <c r="T1746" s="206"/>
    </row>
    <row r="1747" spans="1:20">
      <c r="A1747" s="366">
        <v>1743</v>
      </c>
      <c r="B1747" s="366"/>
      <c r="C1747" s="105"/>
      <c r="D1747" s="366"/>
      <c r="E1747" s="277"/>
      <c r="F1747" s="105"/>
      <c r="G1747" s="105"/>
      <c r="H1747" s="366"/>
      <c r="I1747" s="206"/>
      <c r="J1747" s="206"/>
      <c r="K1747" s="206"/>
      <c r="L1747" s="206"/>
      <c r="M1747" s="206"/>
      <c r="N1747" s="206"/>
      <c r="O1747" s="206"/>
      <c r="P1747" s="206"/>
      <c r="Q1747" s="206"/>
      <c r="R1747" s="206"/>
      <c r="S1747" s="206"/>
      <c r="T1747" s="206"/>
    </row>
    <row r="1748" spans="1:20">
      <c r="A1748" s="366">
        <v>1744</v>
      </c>
      <c r="B1748" s="366"/>
      <c r="C1748" s="105"/>
      <c r="D1748" s="366"/>
      <c r="E1748" s="277"/>
      <c r="F1748" s="105"/>
      <c r="G1748" s="366"/>
      <c r="H1748" s="366"/>
      <c r="I1748" s="206"/>
      <c r="J1748" s="206"/>
      <c r="K1748" s="206"/>
      <c r="L1748" s="206"/>
      <c r="M1748" s="206"/>
      <c r="N1748" s="206"/>
      <c r="O1748" s="206"/>
      <c r="P1748" s="206"/>
      <c r="Q1748" s="206"/>
      <c r="R1748" s="206"/>
      <c r="S1748" s="206"/>
      <c r="T1748" s="206"/>
    </row>
    <row r="1749" spans="1:20">
      <c r="A1749" s="366">
        <v>1745</v>
      </c>
      <c r="B1749" s="366"/>
      <c r="C1749" s="105"/>
      <c r="D1749" s="366"/>
      <c r="E1749" s="277"/>
      <c r="F1749" s="105"/>
      <c r="G1749" s="105"/>
      <c r="H1749" s="366"/>
      <c r="I1749" s="206"/>
      <c r="J1749" s="206"/>
      <c r="K1749" s="206"/>
      <c r="L1749" s="206"/>
      <c r="M1749" s="206"/>
      <c r="N1749" s="206"/>
      <c r="O1749" s="206"/>
      <c r="P1749" s="206"/>
      <c r="Q1749" s="206"/>
      <c r="R1749" s="206"/>
      <c r="S1749" s="206"/>
      <c r="T1749" s="206"/>
    </row>
    <row r="1750" spans="1:20">
      <c r="A1750" s="366">
        <v>1746</v>
      </c>
      <c r="B1750" s="366"/>
      <c r="C1750" s="105"/>
      <c r="D1750" s="366"/>
      <c r="E1750" s="277"/>
      <c r="F1750" s="105"/>
      <c r="G1750" s="105"/>
      <c r="H1750" s="366"/>
      <c r="I1750" s="206"/>
      <c r="J1750" s="206"/>
      <c r="K1750" s="206"/>
      <c r="L1750" s="206"/>
      <c r="M1750" s="206"/>
      <c r="N1750" s="206"/>
      <c r="O1750" s="206"/>
      <c r="P1750" s="206"/>
      <c r="Q1750" s="206"/>
      <c r="R1750" s="206"/>
      <c r="S1750" s="206"/>
      <c r="T1750" s="206"/>
    </row>
    <row r="1751" spans="1:20">
      <c r="A1751" s="366">
        <v>1747</v>
      </c>
      <c r="B1751" s="366"/>
      <c r="C1751" s="105"/>
      <c r="D1751" s="366"/>
      <c r="E1751" s="277"/>
      <c r="F1751" s="105"/>
      <c r="G1751" s="366"/>
      <c r="H1751" s="366"/>
      <c r="I1751" s="206"/>
      <c r="J1751" s="206"/>
      <c r="K1751" s="206"/>
      <c r="L1751" s="206"/>
      <c r="M1751" s="206"/>
      <c r="N1751" s="206"/>
      <c r="O1751" s="206"/>
      <c r="P1751" s="206"/>
      <c r="Q1751" s="206"/>
      <c r="R1751" s="206"/>
      <c r="S1751" s="206"/>
      <c r="T1751" s="206"/>
    </row>
    <row r="1752" spans="1:20">
      <c r="A1752" s="366">
        <v>1748</v>
      </c>
      <c r="B1752" s="366"/>
      <c r="C1752" s="105"/>
      <c r="D1752" s="366"/>
      <c r="E1752" s="277"/>
      <c r="F1752" s="105"/>
      <c r="G1752" s="366"/>
      <c r="H1752" s="366"/>
      <c r="I1752" s="206"/>
      <c r="J1752" s="206"/>
      <c r="K1752" s="206"/>
      <c r="L1752" s="206"/>
      <c r="M1752" s="206"/>
      <c r="N1752" s="206"/>
      <c r="O1752" s="206"/>
      <c r="P1752" s="206"/>
      <c r="Q1752" s="206"/>
      <c r="R1752" s="206"/>
      <c r="S1752" s="206"/>
      <c r="T1752" s="206"/>
    </row>
    <row r="1753" spans="1:20">
      <c r="A1753" s="366">
        <v>1749</v>
      </c>
      <c r="B1753" s="366"/>
      <c r="C1753" s="105"/>
      <c r="D1753" s="366"/>
      <c r="E1753" s="277"/>
      <c r="F1753" s="105"/>
      <c r="G1753" s="366"/>
      <c r="H1753" s="366"/>
      <c r="I1753" s="206"/>
      <c r="J1753" s="206"/>
      <c r="K1753" s="206"/>
      <c r="L1753" s="206"/>
      <c r="M1753" s="206"/>
      <c r="N1753" s="206"/>
      <c r="O1753" s="206"/>
      <c r="P1753" s="206"/>
      <c r="Q1753" s="206"/>
      <c r="R1753" s="206"/>
      <c r="S1753" s="206"/>
      <c r="T1753" s="206"/>
    </row>
    <row r="1754" spans="1:20">
      <c r="A1754" s="366">
        <v>1750</v>
      </c>
      <c r="B1754" s="366"/>
      <c r="C1754" s="105"/>
      <c r="D1754" s="366"/>
      <c r="E1754" s="277"/>
      <c r="F1754" s="105"/>
      <c r="G1754" s="105"/>
      <c r="H1754" s="366"/>
      <c r="I1754" s="206"/>
      <c r="J1754" s="206"/>
      <c r="K1754" s="206"/>
      <c r="L1754" s="206"/>
      <c r="M1754" s="206"/>
      <c r="N1754" s="206"/>
      <c r="O1754" s="206"/>
      <c r="P1754" s="206"/>
      <c r="Q1754" s="206"/>
      <c r="R1754" s="206"/>
      <c r="S1754" s="206"/>
      <c r="T1754" s="206"/>
    </row>
    <row r="1755" spans="1:20">
      <c r="A1755" s="366">
        <v>1751</v>
      </c>
      <c r="B1755" s="366"/>
      <c r="C1755" s="105"/>
      <c r="D1755" s="366"/>
      <c r="E1755" s="277"/>
      <c r="F1755" s="105"/>
      <c r="G1755" s="366"/>
      <c r="H1755" s="366"/>
      <c r="I1755" s="206"/>
      <c r="J1755" s="206"/>
      <c r="K1755" s="206"/>
      <c r="L1755" s="206"/>
      <c r="M1755" s="206"/>
      <c r="N1755" s="206"/>
      <c r="O1755" s="206"/>
      <c r="P1755" s="206"/>
      <c r="Q1755" s="206"/>
      <c r="R1755" s="206"/>
      <c r="S1755" s="206"/>
      <c r="T1755" s="206"/>
    </row>
    <row r="1756" spans="1:20">
      <c r="A1756" s="366">
        <v>1752</v>
      </c>
      <c r="B1756" s="366"/>
      <c r="C1756" s="105"/>
      <c r="D1756" s="366"/>
      <c r="E1756" s="277"/>
      <c r="F1756" s="105"/>
      <c r="G1756" s="105"/>
      <c r="H1756" s="366"/>
      <c r="I1756" s="206"/>
      <c r="J1756" s="206"/>
      <c r="K1756" s="206"/>
      <c r="L1756" s="206"/>
      <c r="M1756" s="206"/>
      <c r="N1756" s="206"/>
      <c r="O1756" s="206"/>
      <c r="P1756" s="206"/>
      <c r="Q1756" s="206"/>
      <c r="R1756" s="206"/>
      <c r="S1756" s="206"/>
      <c r="T1756" s="206"/>
    </row>
    <row r="1757" spans="1:20">
      <c r="A1757" s="366">
        <v>1753</v>
      </c>
      <c r="B1757" s="366"/>
      <c r="C1757" s="105"/>
      <c r="D1757" s="366"/>
      <c r="E1757" s="277"/>
      <c r="F1757" s="105"/>
      <c r="G1757" s="105"/>
      <c r="H1757" s="366"/>
      <c r="I1757" s="206"/>
      <c r="J1757" s="206"/>
      <c r="K1757" s="206"/>
      <c r="L1757" s="206"/>
      <c r="M1757" s="206"/>
      <c r="N1757" s="206"/>
      <c r="O1757" s="206"/>
      <c r="P1757" s="206"/>
      <c r="Q1757" s="206"/>
      <c r="R1757" s="206"/>
      <c r="S1757" s="206"/>
      <c r="T1757" s="206"/>
    </row>
    <row r="1758" spans="1:20">
      <c r="A1758" s="366">
        <v>1754</v>
      </c>
      <c r="B1758" s="366"/>
      <c r="C1758" s="105"/>
      <c r="D1758" s="366"/>
      <c r="E1758" s="277"/>
      <c r="F1758" s="105"/>
      <c r="G1758" s="366"/>
      <c r="H1758" s="366"/>
      <c r="I1758" s="206"/>
      <c r="J1758" s="206"/>
      <c r="K1758" s="206"/>
      <c r="L1758" s="206"/>
      <c r="M1758" s="206"/>
      <c r="N1758" s="206"/>
      <c r="O1758" s="206"/>
      <c r="P1758" s="206"/>
      <c r="Q1758" s="206"/>
      <c r="R1758" s="206"/>
      <c r="S1758" s="206"/>
      <c r="T1758" s="206"/>
    </row>
    <row r="1759" spans="1:20">
      <c r="A1759" s="366">
        <v>1755</v>
      </c>
      <c r="B1759" s="366"/>
      <c r="C1759" s="105"/>
      <c r="D1759" s="366"/>
      <c r="E1759" s="277"/>
      <c r="F1759" s="105"/>
      <c r="G1759" s="366"/>
      <c r="H1759" s="366"/>
      <c r="I1759" s="206"/>
      <c r="J1759" s="206"/>
      <c r="K1759" s="206"/>
      <c r="L1759" s="206"/>
      <c r="M1759" s="206"/>
      <c r="N1759" s="206"/>
      <c r="O1759" s="206"/>
      <c r="P1759" s="206"/>
      <c r="Q1759" s="206"/>
      <c r="R1759" s="206"/>
      <c r="S1759" s="206"/>
      <c r="T1759" s="206"/>
    </row>
    <row r="1760" spans="1:20">
      <c r="A1760" s="366">
        <v>1756</v>
      </c>
      <c r="B1760" s="366"/>
      <c r="C1760" s="105"/>
      <c r="D1760" s="366"/>
      <c r="E1760" s="277"/>
      <c r="F1760" s="105"/>
      <c r="G1760" s="366"/>
      <c r="H1760" s="366"/>
      <c r="I1760" s="206"/>
      <c r="J1760" s="206"/>
      <c r="K1760" s="206"/>
      <c r="L1760" s="206"/>
      <c r="M1760" s="206"/>
      <c r="N1760" s="206"/>
      <c r="O1760" s="206"/>
      <c r="P1760" s="206"/>
      <c r="Q1760" s="206"/>
      <c r="R1760" s="206"/>
      <c r="S1760" s="206"/>
      <c r="T1760" s="206"/>
    </row>
    <row r="1761" spans="1:20">
      <c r="A1761" s="366">
        <v>1757</v>
      </c>
      <c r="B1761" s="366"/>
      <c r="C1761" s="105"/>
      <c r="D1761" s="366"/>
      <c r="E1761" s="277"/>
      <c r="F1761" s="105"/>
      <c r="G1761" s="366"/>
      <c r="H1761" s="366"/>
      <c r="I1761" s="206"/>
      <c r="J1761" s="206"/>
      <c r="K1761" s="206"/>
      <c r="L1761" s="206"/>
      <c r="M1761" s="206"/>
      <c r="N1761" s="206"/>
      <c r="O1761" s="206"/>
      <c r="P1761" s="206"/>
      <c r="Q1761" s="206"/>
      <c r="R1761" s="206"/>
      <c r="S1761" s="206"/>
      <c r="T1761" s="206"/>
    </row>
    <row r="1762" spans="1:20">
      <c r="A1762" s="366">
        <v>1758</v>
      </c>
      <c r="B1762" s="366"/>
      <c r="C1762" s="105"/>
      <c r="D1762" s="366"/>
      <c r="E1762" s="277"/>
      <c r="F1762" s="105"/>
      <c r="G1762" s="366"/>
      <c r="H1762" s="366"/>
      <c r="I1762" s="206"/>
      <c r="J1762" s="206"/>
      <c r="K1762" s="206"/>
      <c r="L1762" s="206"/>
      <c r="M1762" s="206"/>
      <c r="N1762" s="206"/>
      <c r="O1762" s="206"/>
      <c r="P1762" s="206"/>
      <c r="Q1762" s="206"/>
      <c r="R1762" s="206"/>
      <c r="S1762" s="206"/>
      <c r="T1762" s="206"/>
    </row>
    <row r="1763" spans="1:20">
      <c r="A1763" s="366">
        <v>1759</v>
      </c>
      <c r="B1763" s="366"/>
      <c r="C1763" s="105"/>
      <c r="D1763" s="366"/>
      <c r="E1763" s="277"/>
      <c r="F1763" s="105"/>
      <c r="G1763" s="105"/>
      <c r="H1763" s="366"/>
      <c r="I1763" s="206"/>
      <c r="J1763" s="206"/>
      <c r="K1763" s="206"/>
      <c r="L1763" s="206"/>
      <c r="M1763" s="206"/>
      <c r="N1763" s="206"/>
      <c r="O1763" s="206"/>
      <c r="P1763" s="206"/>
      <c r="Q1763" s="206"/>
      <c r="R1763" s="206"/>
      <c r="S1763" s="206"/>
      <c r="T1763" s="206"/>
    </row>
    <row r="1764" spans="1:20">
      <c r="A1764" s="366">
        <v>1760</v>
      </c>
      <c r="B1764" s="366"/>
      <c r="C1764" s="105"/>
      <c r="D1764" s="366"/>
      <c r="E1764" s="277"/>
      <c r="F1764" s="105"/>
      <c r="G1764" s="105"/>
      <c r="H1764" s="366"/>
      <c r="I1764" s="206"/>
      <c r="J1764" s="206"/>
      <c r="K1764" s="206"/>
      <c r="L1764" s="206"/>
      <c r="M1764" s="206"/>
      <c r="N1764" s="206"/>
      <c r="O1764" s="206"/>
      <c r="P1764" s="206"/>
      <c r="Q1764" s="206"/>
      <c r="R1764" s="206"/>
      <c r="S1764" s="206"/>
      <c r="T1764" s="206"/>
    </row>
    <row r="1765" spans="1:20">
      <c r="A1765" s="366">
        <v>1761</v>
      </c>
      <c r="B1765" s="366"/>
      <c r="C1765" s="105"/>
      <c r="D1765" s="366"/>
      <c r="E1765" s="277"/>
      <c r="F1765" s="105"/>
      <c r="G1765" s="366"/>
      <c r="H1765" s="366"/>
      <c r="I1765" s="206"/>
      <c r="J1765" s="206"/>
      <c r="K1765" s="206"/>
      <c r="L1765" s="206"/>
      <c r="M1765" s="206"/>
      <c r="N1765" s="206"/>
      <c r="O1765" s="206"/>
      <c r="P1765" s="206"/>
      <c r="Q1765" s="206"/>
      <c r="R1765" s="206"/>
      <c r="S1765" s="206"/>
      <c r="T1765" s="206"/>
    </row>
    <row r="1766" spans="1:20">
      <c r="A1766" s="366">
        <v>1762</v>
      </c>
      <c r="B1766" s="366"/>
      <c r="C1766" s="105"/>
      <c r="D1766" s="366"/>
      <c r="E1766" s="277"/>
      <c r="F1766" s="105"/>
      <c r="G1766" s="105"/>
      <c r="H1766" s="366"/>
      <c r="I1766" s="206"/>
      <c r="J1766" s="206"/>
      <c r="K1766" s="206"/>
      <c r="L1766" s="206"/>
      <c r="M1766" s="206"/>
      <c r="N1766" s="206"/>
      <c r="O1766" s="206"/>
      <c r="P1766" s="206"/>
      <c r="Q1766" s="206"/>
      <c r="R1766" s="206"/>
      <c r="S1766" s="206"/>
      <c r="T1766" s="206"/>
    </row>
    <row r="1767" spans="1:20">
      <c r="A1767" s="366">
        <v>1763</v>
      </c>
      <c r="B1767" s="366"/>
      <c r="C1767" s="105"/>
      <c r="D1767" s="366"/>
      <c r="E1767" s="277"/>
      <c r="F1767" s="105"/>
      <c r="G1767" s="366"/>
      <c r="H1767" s="366"/>
      <c r="I1767" s="206"/>
      <c r="J1767" s="206"/>
      <c r="K1767" s="206"/>
      <c r="L1767" s="206"/>
      <c r="M1767" s="206"/>
      <c r="N1767" s="206"/>
      <c r="O1767" s="206"/>
      <c r="P1767" s="206"/>
      <c r="Q1767" s="206"/>
      <c r="R1767" s="206"/>
      <c r="S1767" s="206"/>
      <c r="T1767" s="206"/>
    </row>
    <row r="1768" spans="1:20">
      <c r="A1768" s="366">
        <v>1764</v>
      </c>
      <c r="B1768" s="366"/>
      <c r="C1768" s="105"/>
      <c r="D1768" s="366"/>
      <c r="E1768" s="277"/>
      <c r="F1768" s="105"/>
      <c r="G1768" s="366"/>
      <c r="H1768" s="366"/>
      <c r="I1768" s="206"/>
      <c r="J1768" s="206"/>
      <c r="K1768" s="206"/>
      <c r="L1768" s="206"/>
      <c r="M1768" s="206"/>
      <c r="N1768" s="206"/>
      <c r="O1768" s="206"/>
      <c r="P1768" s="206"/>
      <c r="Q1768" s="206"/>
      <c r="R1768" s="206"/>
      <c r="S1768" s="206"/>
      <c r="T1768" s="206"/>
    </row>
    <row r="1769" spans="1:20">
      <c r="A1769" s="366">
        <v>1765</v>
      </c>
      <c r="B1769" s="366"/>
      <c r="C1769" s="105"/>
      <c r="D1769" s="366"/>
      <c r="E1769" s="277"/>
      <c r="F1769" s="105"/>
      <c r="G1769" s="366"/>
      <c r="H1769" s="366"/>
      <c r="I1769" s="206"/>
      <c r="J1769" s="206"/>
      <c r="K1769" s="206"/>
      <c r="L1769" s="206"/>
      <c r="M1769" s="206"/>
      <c r="N1769" s="206"/>
      <c r="O1769" s="206"/>
      <c r="P1769" s="206"/>
      <c r="Q1769" s="206"/>
      <c r="R1769" s="206"/>
      <c r="S1769" s="206"/>
      <c r="T1769" s="206"/>
    </row>
    <row r="1770" spans="1:20">
      <c r="A1770" s="366">
        <v>1766</v>
      </c>
      <c r="B1770" s="366"/>
      <c r="C1770" s="105"/>
      <c r="D1770" s="366"/>
      <c r="E1770" s="277"/>
      <c r="F1770" s="105"/>
      <c r="G1770" s="366"/>
      <c r="H1770" s="366"/>
      <c r="I1770" s="206"/>
      <c r="J1770" s="206"/>
      <c r="K1770" s="206"/>
      <c r="L1770" s="206"/>
      <c r="M1770" s="206"/>
      <c r="N1770" s="206"/>
      <c r="O1770" s="206"/>
      <c r="P1770" s="206"/>
      <c r="Q1770" s="206"/>
      <c r="R1770" s="206"/>
      <c r="S1770" s="206"/>
      <c r="T1770" s="206"/>
    </row>
    <row r="1771" spans="1:20">
      <c r="A1771" s="366">
        <v>1767</v>
      </c>
      <c r="B1771" s="366"/>
      <c r="C1771" s="105"/>
      <c r="D1771" s="366"/>
      <c r="E1771" s="277"/>
      <c r="F1771" s="105"/>
      <c r="G1771" s="366"/>
      <c r="H1771" s="366"/>
      <c r="I1771" s="206"/>
      <c r="J1771" s="206"/>
      <c r="K1771" s="206"/>
      <c r="L1771" s="206"/>
      <c r="M1771" s="206"/>
      <c r="N1771" s="206"/>
      <c r="O1771" s="206"/>
      <c r="P1771" s="206"/>
      <c r="Q1771" s="206"/>
      <c r="R1771" s="206"/>
      <c r="S1771" s="206"/>
      <c r="T1771" s="206"/>
    </row>
    <row r="1772" spans="1:20">
      <c r="A1772" s="366">
        <v>1768</v>
      </c>
      <c r="B1772" s="366"/>
      <c r="C1772" s="105"/>
      <c r="D1772" s="366"/>
      <c r="E1772" s="277"/>
      <c r="F1772" s="105"/>
      <c r="G1772" s="105"/>
      <c r="H1772" s="366"/>
      <c r="I1772" s="206"/>
      <c r="J1772" s="206"/>
      <c r="K1772" s="206"/>
      <c r="L1772" s="206"/>
      <c r="M1772" s="206"/>
      <c r="N1772" s="206"/>
      <c r="O1772" s="206"/>
      <c r="P1772" s="206"/>
      <c r="Q1772" s="206"/>
      <c r="R1772" s="206"/>
      <c r="S1772" s="206"/>
      <c r="T1772" s="206"/>
    </row>
    <row r="1773" spans="1:20">
      <c r="A1773" s="366">
        <v>1769</v>
      </c>
      <c r="B1773" s="366"/>
      <c r="C1773" s="105"/>
      <c r="D1773" s="366"/>
      <c r="E1773" s="277"/>
      <c r="F1773" s="105"/>
      <c r="G1773" s="366"/>
      <c r="H1773" s="366"/>
      <c r="I1773" s="206"/>
      <c r="J1773" s="206"/>
      <c r="K1773" s="206"/>
      <c r="L1773" s="206"/>
      <c r="M1773" s="206"/>
      <c r="N1773" s="206"/>
      <c r="O1773" s="206"/>
      <c r="P1773" s="206"/>
      <c r="Q1773" s="206"/>
      <c r="R1773" s="206"/>
      <c r="S1773" s="206"/>
      <c r="T1773" s="206"/>
    </row>
    <row r="1774" spans="1:20">
      <c r="A1774" s="366">
        <v>1770</v>
      </c>
      <c r="B1774" s="366"/>
      <c r="C1774" s="105"/>
      <c r="D1774" s="366"/>
      <c r="E1774" s="277"/>
      <c r="F1774" s="105"/>
      <c r="G1774" s="366"/>
      <c r="H1774" s="366"/>
      <c r="I1774" s="206"/>
      <c r="J1774" s="206"/>
      <c r="K1774" s="206"/>
      <c r="L1774" s="206"/>
      <c r="M1774" s="206"/>
      <c r="N1774" s="206"/>
      <c r="O1774" s="206"/>
      <c r="P1774" s="206"/>
      <c r="Q1774" s="206"/>
      <c r="R1774" s="206"/>
      <c r="S1774" s="206"/>
      <c r="T1774" s="206"/>
    </row>
    <row r="1775" spans="1:20">
      <c r="A1775" s="366">
        <v>1771</v>
      </c>
      <c r="B1775" s="366"/>
      <c r="C1775" s="105"/>
      <c r="D1775" s="366"/>
      <c r="E1775" s="277"/>
      <c r="F1775" s="105"/>
      <c r="G1775" s="366"/>
      <c r="H1775" s="366"/>
      <c r="I1775" s="206"/>
      <c r="J1775" s="206"/>
      <c r="K1775" s="206"/>
      <c r="L1775" s="206"/>
      <c r="M1775" s="206"/>
      <c r="N1775" s="206"/>
      <c r="O1775" s="206"/>
      <c r="P1775" s="206"/>
      <c r="Q1775" s="206"/>
      <c r="R1775" s="206"/>
      <c r="S1775" s="206"/>
      <c r="T1775" s="206"/>
    </row>
    <row r="1776" spans="1:20">
      <c r="A1776" s="366">
        <v>1772</v>
      </c>
      <c r="B1776" s="366"/>
      <c r="C1776" s="105"/>
      <c r="D1776" s="366"/>
      <c r="E1776" s="277"/>
      <c r="F1776" s="105"/>
      <c r="G1776" s="105"/>
      <c r="H1776" s="366"/>
      <c r="I1776" s="206"/>
      <c r="J1776" s="206"/>
      <c r="K1776" s="206"/>
      <c r="L1776" s="206"/>
      <c r="M1776" s="206"/>
      <c r="N1776" s="206"/>
      <c r="O1776" s="206"/>
      <c r="P1776" s="206"/>
      <c r="Q1776" s="206"/>
      <c r="R1776" s="206"/>
      <c r="S1776" s="206"/>
      <c r="T1776" s="206"/>
    </row>
    <row r="1777" spans="1:20">
      <c r="A1777" s="366">
        <v>1773</v>
      </c>
      <c r="B1777" s="366"/>
      <c r="C1777" s="105"/>
      <c r="D1777" s="366"/>
      <c r="E1777" s="277"/>
      <c r="F1777" s="105"/>
      <c r="G1777" s="366"/>
      <c r="H1777" s="366"/>
      <c r="I1777" s="206"/>
      <c r="J1777" s="206"/>
      <c r="K1777" s="206"/>
      <c r="L1777" s="206"/>
      <c r="M1777" s="206"/>
      <c r="N1777" s="206"/>
      <c r="O1777" s="206"/>
      <c r="P1777" s="206"/>
      <c r="Q1777" s="206"/>
      <c r="R1777" s="206"/>
      <c r="S1777" s="206"/>
      <c r="T1777" s="206"/>
    </row>
    <row r="1778" spans="1:20">
      <c r="A1778" s="366">
        <v>1774</v>
      </c>
      <c r="B1778" s="366"/>
      <c r="C1778" s="105"/>
      <c r="D1778" s="366"/>
      <c r="E1778" s="277"/>
      <c r="F1778" s="105"/>
      <c r="G1778" s="105"/>
      <c r="H1778" s="366"/>
      <c r="I1778" s="206"/>
      <c r="J1778" s="206"/>
      <c r="K1778" s="206"/>
      <c r="L1778" s="206"/>
      <c r="M1778" s="206"/>
      <c r="N1778" s="206"/>
      <c r="O1778" s="206"/>
      <c r="P1778" s="206"/>
      <c r="Q1778" s="206"/>
      <c r="R1778" s="206"/>
      <c r="S1778" s="206"/>
      <c r="T1778" s="206"/>
    </row>
    <row r="1779" spans="1:20">
      <c r="A1779" s="366">
        <v>1775</v>
      </c>
      <c r="B1779" s="366"/>
      <c r="C1779" s="105"/>
      <c r="D1779" s="366"/>
      <c r="E1779" s="277"/>
      <c r="F1779" s="105"/>
      <c r="G1779" s="366"/>
      <c r="H1779" s="366"/>
      <c r="I1779" s="206"/>
      <c r="J1779" s="206"/>
      <c r="K1779" s="206"/>
      <c r="L1779" s="206"/>
      <c r="M1779" s="206"/>
      <c r="N1779" s="206"/>
      <c r="O1779" s="206"/>
      <c r="P1779" s="206"/>
      <c r="Q1779" s="206"/>
      <c r="R1779" s="206"/>
      <c r="S1779" s="206"/>
      <c r="T1779" s="206"/>
    </row>
    <row r="1780" spans="1:20">
      <c r="A1780" s="366">
        <v>1776</v>
      </c>
      <c r="B1780" s="366"/>
      <c r="C1780" s="105"/>
      <c r="D1780" s="366"/>
      <c r="E1780" s="277"/>
      <c r="F1780" s="105"/>
      <c r="G1780" s="105"/>
      <c r="H1780" s="366"/>
      <c r="I1780" s="206"/>
      <c r="J1780" s="206"/>
      <c r="K1780" s="206"/>
      <c r="L1780" s="206"/>
      <c r="M1780" s="206"/>
      <c r="N1780" s="206"/>
      <c r="O1780" s="206"/>
      <c r="P1780" s="206"/>
      <c r="Q1780" s="206"/>
      <c r="R1780" s="206"/>
      <c r="S1780" s="206"/>
      <c r="T1780" s="206"/>
    </row>
    <row r="1781" spans="1:20">
      <c r="A1781" s="366">
        <v>1777</v>
      </c>
      <c r="B1781" s="366"/>
      <c r="C1781" s="105"/>
      <c r="D1781" s="366"/>
      <c r="E1781" s="277"/>
      <c r="F1781" s="105"/>
      <c r="G1781" s="366"/>
      <c r="H1781" s="366"/>
      <c r="I1781" s="206"/>
      <c r="J1781" s="206"/>
      <c r="K1781" s="206"/>
      <c r="L1781" s="206"/>
      <c r="M1781" s="206"/>
      <c r="N1781" s="206"/>
      <c r="O1781" s="206"/>
      <c r="P1781" s="206"/>
      <c r="Q1781" s="206"/>
      <c r="R1781" s="206"/>
      <c r="S1781" s="206"/>
      <c r="T1781" s="206"/>
    </row>
    <row r="1782" spans="1:20">
      <c r="A1782" s="366">
        <v>1778</v>
      </c>
      <c r="B1782" s="366"/>
      <c r="C1782" s="105"/>
      <c r="D1782" s="366"/>
      <c r="E1782" s="277"/>
      <c r="F1782" s="105"/>
      <c r="G1782" s="105"/>
      <c r="H1782" s="366"/>
      <c r="I1782" s="206"/>
      <c r="J1782" s="206"/>
      <c r="K1782" s="206"/>
      <c r="L1782" s="206"/>
      <c r="M1782" s="206"/>
      <c r="N1782" s="206"/>
      <c r="O1782" s="206"/>
      <c r="P1782" s="206"/>
      <c r="Q1782" s="206"/>
      <c r="R1782" s="206"/>
      <c r="S1782" s="206"/>
      <c r="T1782" s="206"/>
    </row>
    <row r="1783" spans="1:20">
      <c r="A1783" s="366">
        <v>1779</v>
      </c>
      <c r="B1783" s="366"/>
      <c r="C1783" s="105"/>
      <c r="D1783" s="366"/>
      <c r="E1783" s="277"/>
      <c r="F1783" s="105"/>
      <c r="G1783" s="366"/>
      <c r="H1783" s="366"/>
      <c r="I1783" s="206"/>
      <c r="J1783" s="206"/>
      <c r="K1783" s="206"/>
      <c r="L1783" s="206"/>
      <c r="M1783" s="206"/>
      <c r="N1783" s="206"/>
      <c r="O1783" s="206"/>
      <c r="P1783" s="206"/>
      <c r="Q1783" s="206"/>
      <c r="R1783" s="206"/>
      <c r="S1783" s="206"/>
      <c r="T1783" s="206"/>
    </row>
    <row r="1784" spans="1:20">
      <c r="A1784" s="366">
        <v>1780</v>
      </c>
      <c r="B1784" s="366"/>
      <c r="C1784" s="105"/>
      <c r="D1784" s="366"/>
      <c r="E1784" s="277"/>
      <c r="F1784" s="105"/>
      <c r="G1784" s="105"/>
      <c r="H1784" s="366"/>
      <c r="I1784" s="206"/>
      <c r="J1784" s="206"/>
      <c r="K1784" s="206"/>
      <c r="L1784" s="206"/>
      <c r="M1784" s="206"/>
      <c r="N1784" s="206"/>
      <c r="O1784" s="206"/>
      <c r="P1784" s="206"/>
      <c r="Q1784" s="206"/>
      <c r="R1784" s="206"/>
      <c r="S1784" s="206"/>
      <c r="T1784" s="206"/>
    </row>
    <row r="1785" spans="1:20">
      <c r="A1785" s="366">
        <v>1781</v>
      </c>
      <c r="B1785" s="366"/>
      <c r="C1785" s="105"/>
      <c r="D1785" s="366"/>
      <c r="E1785" s="277"/>
      <c r="F1785" s="105"/>
      <c r="G1785" s="105"/>
      <c r="H1785" s="366"/>
      <c r="I1785" s="206"/>
      <c r="J1785" s="206"/>
      <c r="K1785" s="206"/>
      <c r="L1785" s="206"/>
      <c r="M1785" s="206"/>
      <c r="N1785" s="206"/>
      <c r="O1785" s="206"/>
      <c r="P1785" s="206"/>
      <c r="Q1785" s="206"/>
      <c r="R1785" s="206"/>
      <c r="S1785" s="206"/>
      <c r="T1785" s="206"/>
    </row>
    <row r="1786" spans="1:20">
      <c r="A1786" s="366">
        <v>1782</v>
      </c>
      <c r="B1786" s="366"/>
      <c r="C1786" s="105"/>
      <c r="D1786" s="366"/>
      <c r="E1786" s="277"/>
      <c r="F1786" s="105"/>
      <c r="G1786" s="366"/>
      <c r="H1786" s="366"/>
      <c r="I1786" s="206"/>
      <c r="J1786" s="206"/>
      <c r="K1786" s="206"/>
      <c r="L1786" s="206"/>
      <c r="M1786" s="206"/>
      <c r="N1786" s="206"/>
      <c r="O1786" s="206"/>
      <c r="P1786" s="206"/>
      <c r="Q1786" s="206"/>
      <c r="R1786" s="206"/>
      <c r="S1786" s="206"/>
      <c r="T1786" s="206"/>
    </row>
    <row r="1787" spans="1:20">
      <c r="A1787" s="366">
        <v>1783</v>
      </c>
      <c r="B1787" s="366"/>
      <c r="C1787" s="105"/>
      <c r="D1787" s="366"/>
      <c r="E1787" s="277"/>
      <c r="F1787" s="105"/>
      <c r="G1787" s="366"/>
      <c r="H1787" s="366"/>
      <c r="I1787" s="206"/>
      <c r="J1787" s="206"/>
      <c r="K1787" s="206"/>
      <c r="L1787" s="206"/>
      <c r="M1787" s="206"/>
      <c r="N1787" s="206"/>
      <c r="O1787" s="206"/>
      <c r="P1787" s="206"/>
      <c r="Q1787" s="206"/>
      <c r="R1787" s="206"/>
      <c r="S1787" s="206"/>
      <c r="T1787" s="206"/>
    </row>
    <row r="1788" spans="1:20">
      <c r="A1788" s="366">
        <v>1784</v>
      </c>
      <c r="B1788" s="366"/>
      <c r="C1788" s="105"/>
      <c r="D1788" s="366"/>
      <c r="E1788" s="277"/>
      <c r="F1788" s="105"/>
      <c r="G1788" s="105"/>
      <c r="H1788" s="366"/>
      <c r="I1788" s="206"/>
      <c r="J1788" s="206"/>
      <c r="K1788" s="206"/>
      <c r="L1788" s="206"/>
      <c r="M1788" s="206"/>
      <c r="N1788" s="206"/>
      <c r="O1788" s="206"/>
      <c r="P1788" s="206"/>
      <c r="Q1788" s="206"/>
      <c r="R1788" s="206"/>
      <c r="S1788" s="206"/>
      <c r="T1788" s="206"/>
    </row>
    <row r="1789" spans="1:20">
      <c r="A1789" s="366">
        <v>1785</v>
      </c>
      <c r="B1789" s="366"/>
      <c r="C1789" s="105"/>
      <c r="D1789" s="366"/>
      <c r="E1789" s="277"/>
      <c r="F1789" s="105"/>
      <c r="G1789" s="366"/>
      <c r="H1789" s="366"/>
      <c r="I1789" s="206"/>
      <c r="J1789" s="206"/>
      <c r="K1789" s="206"/>
      <c r="L1789" s="206"/>
      <c r="M1789" s="206"/>
      <c r="N1789" s="206"/>
      <c r="O1789" s="206"/>
      <c r="P1789" s="206"/>
      <c r="Q1789" s="206"/>
      <c r="R1789" s="206"/>
      <c r="S1789" s="206"/>
      <c r="T1789" s="206"/>
    </row>
    <row r="1790" spans="1:20">
      <c r="A1790" s="366">
        <v>1786</v>
      </c>
      <c r="B1790" s="366"/>
      <c r="C1790" s="105"/>
      <c r="D1790" s="366"/>
      <c r="E1790" s="277"/>
      <c r="F1790" s="105"/>
      <c r="G1790" s="366"/>
      <c r="H1790" s="366"/>
      <c r="I1790" s="206"/>
      <c r="J1790" s="206"/>
      <c r="K1790" s="206"/>
      <c r="L1790" s="206"/>
      <c r="M1790" s="206"/>
      <c r="N1790" s="206"/>
      <c r="O1790" s="206"/>
      <c r="P1790" s="206"/>
      <c r="Q1790" s="206"/>
      <c r="R1790" s="206"/>
      <c r="S1790" s="206"/>
      <c r="T1790" s="206"/>
    </row>
    <row r="1791" spans="1:20">
      <c r="A1791" s="366">
        <v>1787</v>
      </c>
      <c r="B1791" s="366"/>
      <c r="C1791" s="105"/>
      <c r="D1791" s="366"/>
      <c r="E1791" s="277"/>
      <c r="F1791" s="105"/>
      <c r="G1791" s="105"/>
      <c r="H1791" s="366"/>
      <c r="I1791" s="206"/>
      <c r="J1791" s="206"/>
      <c r="K1791" s="206"/>
      <c r="L1791" s="206"/>
      <c r="M1791" s="206"/>
      <c r="N1791" s="206"/>
      <c r="O1791" s="206"/>
      <c r="P1791" s="206"/>
      <c r="Q1791" s="206"/>
      <c r="R1791" s="206"/>
      <c r="S1791" s="206"/>
      <c r="T1791" s="206"/>
    </row>
    <row r="1792" spans="1:20">
      <c r="A1792" s="366">
        <v>1788</v>
      </c>
      <c r="B1792" s="366"/>
      <c r="C1792" s="105"/>
      <c r="D1792" s="366"/>
      <c r="E1792" s="366"/>
      <c r="F1792" s="366"/>
      <c r="G1792" s="366"/>
      <c r="H1792" s="366"/>
      <c r="I1792" s="206"/>
      <c r="J1792" s="206"/>
      <c r="K1792" s="206"/>
      <c r="L1792" s="206"/>
      <c r="M1792" s="206"/>
      <c r="N1792" s="206"/>
      <c r="O1792" s="206"/>
      <c r="P1792" s="206"/>
      <c r="Q1792" s="206"/>
      <c r="R1792" s="206"/>
      <c r="S1792" s="206"/>
      <c r="T1792" s="206"/>
    </row>
    <row r="1793" spans="1:20">
      <c r="A1793" s="366">
        <v>1789</v>
      </c>
      <c r="B1793" s="366"/>
      <c r="C1793" s="105"/>
      <c r="D1793" s="366"/>
      <c r="E1793" s="277"/>
      <c r="F1793" s="366"/>
      <c r="G1793" s="234"/>
      <c r="H1793" s="366"/>
      <c r="I1793" s="206"/>
      <c r="J1793" s="206"/>
      <c r="K1793" s="206"/>
      <c r="L1793" s="206"/>
      <c r="M1793" s="206"/>
      <c r="N1793" s="206"/>
      <c r="O1793" s="206"/>
      <c r="P1793" s="206"/>
      <c r="Q1793" s="206"/>
      <c r="R1793" s="206"/>
      <c r="S1793" s="206"/>
      <c r="T1793" s="206"/>
    </row>
    <row r="1794" spans="1:20">
      <c r="A1794" s="366">
        <v>1790</v>
      </c>
      <c r="B1794" s="366"/>
      <c r="C1794" s="105"/>
      <c r="D1794" s="366"/>
      <c r="E1794" s="277"/>
      <c r="F1794" s="105"/>
      <c r="G1794" s="105"/>
      <c r="H1794" s="366"/>
      <c r="I1794" s="206"/>
      <c r="J1794" s="206"/>
      <c r="K1794" s="206"/>
      <c r="L1794" s="206"/>
      <c r="M1794" s="206"/>
      <c r="N1794" s="206"/>
      <c r="O1794" s="206"/>
      <c r="P1794" s="206"/>
      <c r="Q1794" s="206"/>
      <c r="R1794" s="206"/>
      <c r="S1794" s="206"/>
      <c r="T1794" s="206"/>
    </row>
    <row r="1795" spans="1:20">
      <c r="A1795" s="366">
        <v>1791</v>
      </c>
      <c r="B1795" s="366"/>
      <c r="C1795" s="105"/>
      <c r="D1795" s="366"/>
      <c r="E1795" s="277"/>
      <c r="F1795" s="105"/>
      <c r="G1795" s="105"/>
      <c r="H1795" s="366"/>
      <c r="I1795" s="206"/>
      <c r="J1795" s="206"/>
      <c r="K1795" s="206"/>
      <c r="L1795" s="206"/>
      <c r="M1795" s="206"/>
      <c r="N1795" s="206"/>
      <c r="O1795" s="206"/>
      <c r="P1795" s="206"/>
      <c r="Q1795" s="206"/>
      <c r="R1795" s="206"/>
      <c r="S1795" s="206"/>
      <c r="T1795" s="206"/>
    </row>
    <row r="1796" spans="1:20">
      <c r="A1796" s="366">
        <v>1792</v>
      </c>
      <c r="B1796" s="366"/>
      <c r="C1796" s="105"/>
      <c r="D1796" s="366"/>
      <c r="E1796" s="277"/>
      <c r="F1796" s="105"/>
      <c r="G1796" s="366"/>
      <c r="H1796" s="366"/>
      <c r="I1796" s="206"/>
      <c r="J1796" s="206"/>
      <c r="K1796" s="206"/>
      <c r="L1796" s="206"/>
      <c r="M1796" s="206"/>
      <c r="N1796" s="206"/>
      <c r="O1796" s="206"/>
      <c r="P1796" s="206"/>
      <c r="Q1796" s="206"/>
      <c r="R1796" s="206"/>
      <c r="S1796" s="206"/>
      <c r="T1796" s="206"/>
    </row>
    <row r="1797" spans="1:20">
      <c r="A1797" s="366">
        <v>1793</v>
      </c>
      <c r="B1797" s="366"/>
      <c r="C1797" s="105"/>
      <c r="D1797" s="366"/>
      <c r="E1797" s="277"/>
      <c r="F1797" s="105"/>
      <c r="G1797" s="105"/>
      <c r="H1797" s="366"/>
      <c r="I1797" s="206"/>
      <c r="J1797" s="206"/>
      <c r="K1797" s="206"/>
      <c r="L1797" s="206"/>
      <c r="M1797" s="206"/>
      <c r="N1797" s="206"/>
      <c r="O1797" s="206"/>
      <c r="P1797" s="206"/>
      <c r="Q1797" s="206"/>
      <c r="R1797" s="206"/>
      <c r="S1797" s="206"/>
      <c r="T1797" s="206"/>
    </row>
    <row r="1798" spans="1:20">
      <c r="A1798" s="366">
        <v>1794</v>
      </c>
      <c r="B1798" s="366"/>
      <c r="C1798" s="105"/>
      <c r="D1798" s="366"/>
      <c r="E1798" s="277"/>
      <c r="F1798" s="366"/>
      <c r="G1798" s="366"/>
      <c r="H1798" s="366"/>
      <c r="I1798" s="206"/>
      <c r="J1798" s="206"/>
      <c r="K1798" s="206"/>
      <c r="L1798" s="206"/>
      <c r="M1798" s="206"/>
      <c r="N1798" s="206"/>
      <c r="O1798" s="206"/>
      <c r="P1798" s="206"/>
      <c r="Q1798" s="206"/>
      <c r="R1798" s="206"/>
      <c r="S1798" s="206"/>
      <c r="T1798" s="206"/>
    </row>
    <row r="1799" spans="1:20">
      <c r="A1799" s="366">
        <v>1795</v>
      </c>
      <c r="B1799" s="366"/>
      <c r="C1799" s="105"/>
      <c r="D1799" s="366"/>
      <c r="E1799" s="277"/>
      <c r="F1799" s="105"/>
      <c r="G1799" s="105"/>
      <c r="H1799" s="366"/>
      <c r="I1799" s="206"/>
      <c r="J1799" s="206"/>
      <c r="K1799" s="206"/>
      <c r="L1799" s="206"/>
      <c r="M1799" s="206"/>
      <c r="N1799" s="206"/>
      <c r="O1799" s="206"/>
      <c r="P1799" s="206"/>
      <c r="Q1799" s="206"/>
      <c r="R1799" s="206"/>
      <c r="S1799" s="206"/>
      <c r="T1799" s="206"/>
    </row>
    <row r="1800" spans="1:20">
      <c r="A1800" s="366">
        <v>1796</v>
      </c>
      <c r="B1800" s="366"/>
      <c r="C1800" s="105"/>
      <c r="D1800" s="366"/>
      <c r="E1800" s="277"/>
      <c r="F1800" s="366"/>
      <c r="G1800" s="105"/>
      <c r="H1800" s="366"/>
      <c r="I1800" s="206"/>
      <c r="J1800" s="206"/>
      <c r="K1800" s="206"/>
      <c r="L1800" s="206"/>
      <c r="M1800" s="206"/>
      <c r="N1800" s="206"/>
      <c r="O1800" s="206"/>
      <c r="P1800" s="206"/>
      <c r="Q1800" s="206"/>
      <c r="R1800" s="206"/>
      <c r="S1800" s="206"/>
      <c r="T1800" s="206"/>
    </row>
    <row r="1801" spans="1:20">
      <c r="A1801" s="366">
        <v>1797</v>
      </c>
      <c r="B1801" s="366"/>
      <c r="C1801" s="105"/>
      <c r="D1801" s="366"/>
      <c r="E1801" s="277"/>
      <c r="F1801" s="366"/>
      <c r="G1801" s="366"/>
      <c r="H1801" s="366"/>
      <c r="I1801" s="206"/>
      <c r="J1801" s="206"/>
      <c r="K1801" s="206"/>
      <c r="L1801" s="206"/>
      <c r="M1801" s="206"/>
      <c r="N1801" s="206"/>
      <c r="O1801" s="206"/>
      <c r="P1801" s="206"/>
      <c r="Q1801" s="206"/>
      <c r="R1801" s="206"/>
      <c r="S1801" s="206"/>
      <c r="T1801" s="206"/>
    </row>
    <row r="1802" spans="1:20">
      <c r="A1802" s="366">
        <v>1798</v>
      </c>
      <c r="B1802" s="366"/>
      <c r="C1802" s="105"/>
      <c r="D1802" s="366"/>
      <c r="E1802" s="277"/>
      <c r="F1802" s="366"/>
      <c r="G1802" s="366"/>
      <c r="H1802" s="366"/>
      <c r="I1802" s="206"/>
      <c r="J1802" s="206"/>
      <c r="K1802" s="206"/>
      <c r="L1802" s="206"/>
      <c r="M1802" s="206"/>
      <c r="N1802" s="206"/>
      <c r="O1802" s="206"/>
      <c r="P1802" s="206"/>
      <c r="Q1802" s="206"/>
      <c r="R1802" s="206"/>
      <c r="S1802" s="206"/>
      <c r="T1802" s="206"/>
    </row>
    <row r="1803" spans="1:20">
      <c r="A1803" s="366">
        <v>1799</v>
      </c>
      <c r="B1803" s="366"/>
      <c r="C1803" s="105"/>
      <c r="D1803" s="366"/>
      <c r="E1803" s="277"/>
      <c r="F1803" s="366"/>
      <c r="G1803" s="366"/>
      <c r="H1803" s="366"/>
      <c r="I1803" s="206"/>
      <c r="J1803" s="206"/>
      <c r="K1803" s="206"/>
      <c r="L1803" s="206"/>
      <c r="M1803" s="206"/>
      <c r="N1803" s="206"/>
      <c r="O1803" s="206"/>
      <c r="P1803" s="206"/>
      <c r="Q1803" s="206"/>
      <c r="R1803" s="206"/>
      <c r="S1803" s="206"/>
      <c r="T1803" s="206"/>
    </row>
    <row r="1804" spans="1:20">
      <c r="A1804" s="366">
        <v>1800</v>
      </c>
      <c r="B1804" s="366"/>
      <c r="C1804" s="105"/>
      <c r="D1804" s="366"/>
      <c r="E1804" s="277"/>
      <c r="F1804" s="105"/>
      <c r="G1804" s="105"/>
      <c r="H1804" s="366"/>
      <c r="I1804" s="206"/>
      <c r="J1804" s="206"/>
      <c r="K1804" s="206"/>
      <c r="L1804" s="206"/>
      <c r="M1804" s="206"/>
      <c r="N1804" s="206"/>
      <c r="O1804" s="206"/>
      <c r="P1804" s="206"/>
      <c r="Q1804" s="206"/>
      <c r="R1804" s="206"/>
      <c r="S1804" s="206"/>
      <c r="T1804" s="206"/>
    </row>
    <row r="1805" spans="1:20">
      <c r="A1805" s="366">
        <v>1801</v>
      </c>
      <c r="B1805" s="366"/>
      <c r="C1805" s="105"/>
      <c r="D1805" s="366"/>
      <c r="E1805" s="277"/>
      <c r="F1805" s="366"/>
      <c r="G1805" s="366"/>
      <c r="H1805" s="366"/>
      <c r="I1805" s="206"/>
      <c r="J1805" s="206"/>
      <c r="K1805" s="206"/>
      <c r="L1805" s="206"/>
      <c r="M1805" s="206"/>
      <c r="N1805" s="206"/>
      <c r="O1805" s="206"/>
      <c r="P1805" s="206"/>
      <c r="Q1805" s="206"/>
      <c r="R1805" s="206"/>
      <c r="S1805" s="206"/>
      <c r="T1805" s="206"/>
    </row>
    <row r="1806" spans="1:20">
      <c r="A1806" s="366">
        <v>1802</v>
      </c>
      <c r="B1806" s="366"/>
      <c r="C1806" s="105"/>
      <c r="D1806" s="366"/>
      <c r="E1806" s="277"/>
      <c r="F1806" s="366"/>
      <c r="G1806" s="105"/>
      <c r="H1806" s="366"/>
      <c r="I1806" s="206"/>
      <c r="J1806" s="206"/>
      <c r="K1806" s="206"/>
      <c r="L1806" s="206"/>
      <c r="M1806" s="206"/>
      <c r="N1806" s="206"/>
      <c r="O1806" s="206"/>
      <c r="P1806" s="206"/>
      <c r="Q1806" s="206"/>
      <c r="R1806" s="206"/>
      <c r="S1806" s="206"/>
      <c r="T1806" s="206"/>
    </row>
    <row r="1807" spans="1:20">
      <c r="A1807" s="366">
        <v>1803</v>
      </c>
      <c r="B1807" s="366"/>
      <c r="C1807" s="105"/>
      <c r="D1807" s="366"/>
      <c r="E1807" s="277"/>
      <c r="F1807" s="105"/>
      <c r="G1807" s="105"/>
      <c r="H1807" s="366"/>
      <c r="I1807" s="206"/>
      <c r="J1807" s="206"/>
      <c r="K1807" s="206"/>
      <c r="L1807" s="206"/>
      <c r="M1807" s="206"/>
      <c r="N1807" s="206"/>
      <c r="O1807" s="206"/>
      <c r="P1807" s="206"/>
      <c r="Q1807" s="206"/>
      <c r="R1807" s="206"/>
      <c r="S1807" s="206"/>
      <c r="T1807" s="206"/>
    </row>
    <row r="1808" spans="1:20">
      <c r="A1808" s="366">
        <v>1804</v>
      </c>
      <c r="B1808" s="366"/>
      <c r="C1808" s="105"/>
      <c r="D1808" s="366"/>
      <c r="E1808" s="277"/>
      <c r="F1808" s="105"/>
      <c r="G1808" s="105"/>
      <c r="H1808" s="366"/>
      <c r="I1808" s="206"/>
      <c r="J1808" s="206"/>
      <c r="K1808" s="206"/>
      <c r="L1808" s="206"/>
      <c r="M1808" s="206"/>
      <c r="N1808" s="206"/>
      <c r="O1808" s="206"/>
      <c r="P1808" s="206"/>
      <c r="Q1808" s="206"/>
      <c r="R1808" s="206"/>
      <c r="S1808" s="206"/>
      <c r="T1808" s="206"/>
    </row>
    <row r="1809" spans="1:20">
      <c r="A1809" s="366">
        <v>1805</v>
      </c>
      <c r="B1809" s="366"/>
      <c r="C1809" s="105"/>
      <c r="D1809" s="366"/>
      <c r="E1809" s="277"/>
      <c r="F1809" s="366"/>
      <c r="G1809" s="105"/>
      <c r="H1809" s="366"/>
      <c r="I1809" s="206"/>
      <c r="J1809" s="206"/>
      <c r="K1809" s="206"/>
      <c r="L1809" s="206"/>
      <c r="M1809" s="206"/>
      <c r="N1809" s="206"/>
      <c r="O1809" s="206"/>
      <c r="P1809" s="206"/>
      <c r="Q1809" s="206"/>
      <c r="R1809" s="206"/>
      <c r="S1809" s="206"/>
      <c r="T1809" s="206"/>
    </row>
    <row r="1810" spans="1:20">
      <c r="A1810" s="366">
        <v>1806</v>
      </c>
      <c r="B1810" s="366"/>
      <c r="C1810" s="105"/>
      <c r="D1810" s="366"/>
      <c r="E1810" s="277"/>
      <c r="F1810" s="366"/>
      <c r="G1810" s="366"/>
      <c r="H1810" s="366"/>
      <c r="I1810" s="206"/>
      <c r="J1810" s="206"/>
      <c r="K1810" s="206"/>
      <c r="L1810" s="206"/>
      <c r="M1810" s="206"/>
      <c r="N1810" s="206"/>
      <c r="O1810" s="206"/>
      <c r="P1810" s="206"/>
      <c r="Q1810" s="206"/>
      <c r="R1810" s="206"/>
      <c r="S1810" s="206"/>
      <c r="T1810" s="206"/>
    </row>
    <row r="1811" spans="1:20">
      <c r="A1811" s="366">
        <v>1807</v>
      </c>
      <c r="B1811" s="366"/>
      <c r="C1811" s="105"/>
      <c r="D1811" s="366"/>
      <c r="E1811" s="277"/>
      <c r="F1811" s="366"/>
      <c r="G1811" s="105"/>
      <c r="H1811" s="366"/>
      <c r="I1811" s="206"/>
      <c r="J1811" s="206"/>
      <c r="K1811" s="206"/>
      <c r="L1811" s="206"/>
      <c r="M1811" s="206"/>
      <c r="N1811" s="206"/>
      <c r="O1811" s="206"/>
      <c r="P1811" s="206"/>
      <c r="Q1811" s="206"/>
      <c r="R1811" s="206"/>
      <c r="S1811" s="206"/>
      <c r="T1811" s="206"/>
    </row>
    <row r="1812" spans="1:20">
      <c r="A1812" s="366">
        <v>1808</v>
      </c>
      <c r="B1812" s="366"/>
      <c r="C1812" s="105"/>
      <c r="D1812" s="366"/>
      <c r="E1812" s="277"/>
      <c r="F1812" s="366"/>
      <c r="G1812" s="105"/>
      <c r="H1812" s="366"/>
      <c r="I1812" s="206"/>
      <c r="J1812" s="206"/>
      <c r="K1812" s="206"/>
      <c r="L1812" s="206"/>
      <c r="M1812" s="206"/>
      <c r="N1812" s="206"/>
      <c r="O1812" s="206"/>
      <c r="P1812" s="206"/>
      <c r="Q1812" s="206"/>
      <c r="R1812" s="206"/>
      <c r="S1812" s="206"/>
      <c r="T1812" s="206"/>
    </row>
    <row r="1813" spans="1:20">
      <c r="A1813" s="366">
        <v>1809</v>
      </c>
      <c r="B1813" s="366"/>
      <c r="C1813" s="105"/>
      <c r="D1813" s="366"/>
      <c r="E1813" s="277"/>
      <c r="F1813" s="366"/>
      <c r="G1813" s="366"/>
      <c r="H1813" s="366"/>
      <c r="I1813" s="206"/>
      <c r="J1813" s="206"/>
      <c r="K1813" s="206"/>
      <c r="L1813" s="206"/>
      <c r="M1813" s="206"/>
      <c r="N1813" s="206"/>
      <c r="O1813" s="206"/>
      <c r="P1813" s="206"/>
      <c r="Q1813" s="206"/>
      <c r="R1813" s="206"/>
      <c r="S1813" s="206"/>
      <c r="T1813" s="206"/>
    </row>
    <row r="1814" spans="1:20">
      <c r="A1814" s="366">
        <v>1810</v>
      </c>
      <c r="B1814" s="366"/>
      <c r="C1814" s="105"/>
      <c r="D1814" s="366"/>
      <c r="E1814" s="277"/>
      <c r="F1814" s="366"/>
      <c r="G1814" s="366"/>
      <c r="H1814" s="366"/>
      <c r="I1814" s="206"/>
      <c r="J1814" s="206"/>
      <c r="K1814" s="206"/>
      <c r="L1814" s="206"/>
      <c r="M1814" s="206"/>
      <c r="N1814" s="206"/>
      <c r="O1814" s="206"/>
      <c r="P1814" s="206"/>
      <c r="Q1814" s="206"/>
      <c r="R1814" s="206"/>
      <c r="S1814" s="206"/>
      <c r="T1814" s="206"/>
    </row>
    <row r="1815" spans="1:20">
      <c r="A1815" s="366">
        <v>1811</v>
      </c>
      <c r="B1815" s="366"/>
      <c r="C1815" s="105"/>
      <c r="D1815" s="366"/>
      <c r="E1815" s="277"/>
      <c r="F1815" s="366"/>
      <c r="G1815" s="105"/>
      <c r="H1815" s="366"/>
      <c r="I1815" s="206"/>
      <c r="J1815" s="206"/>
      <c r="K1815" s="206"/>
      <c r="L1815" s="206"/>
      <c r="M1815" s="206"/>
      <c r="N1815" s="206"/>
      <c r="O1815" s="206"/>
      <c r="P1815" s="206"/>
      <c r="Q1815" s="206"/>
      <c r="R1815" s="206"/>
      <c r="S1815" s="206"/>
      <c r="T1815" s="206"/>
    </row>
    <row r="1816" spans="1:20">
      <c r="A1816" s="366">
        <v>1812</v>
      </c>
      <c r="B1816" s="366"/>
      <c r="C1816" s="105"/>
      <c r="D1816" s="366"/>
      <c r="E1816" s="277"/>
      <c r="F1816" s="105"/>
      <c r="G1816" s="105"/>
      <c r="H1816" s="366"/>
      <c r="I1816" s="206"/>
      <c r="J1816" s="206"/>
      <c r="K1816" s="206"/>
      <c r="L1816" s="206"/>
      <c r="M1816" s="206"/>
      <c r="N1816" s="206"/>
      <c r="O1816" s="206"/>
      <c r="P1816" s="206"/>
      <c r="Q1816" s="206"/>
      <c r="R1816" s="206"/>
      <c r="S1816" s="206"/>
      <c r="T1816" s="206"/>
    </row>
    <row r="1817" spans="1:20">
      <c r="A1817" s="366">
        <v>1813</v>
      </c>
      <c r="B1817" s="366"/>
      <c r="C1817" s="105"/>
      <c r="D1817" s="366"/>
      <c r="E1817" s="277"/>
      <c r="F1817" s="105"/>
      <c r="G1817" s="105"/>
      <c r="H1817" s="366"/>
      <c r="I1817" s="206"/>
      <c r="J1817" s="206"/>
      <c r="K1817" s="206"/>
      <c r="L1817" s="206"/>
      <c r="M1817" s="206"/>
      <c r="N1817" s="206"/>
      <c r="O1817" s="206"/>
      <c r="P1817" s="206"/>
      <c r="Q1817" s="206"/>
      <c r="R1817" s="206"/>
      <c r="S1817" s="206"/>
      <c r="T1817" s="206"/>
    </row>
    <row r="1818" spans="1:20">
      <c r="A1818" s="366">
        <v>1814</v>
      </c>
      <c r="B1818" s="366"/>
      <c r="C1818" s="105"/>
      <c r="D1818" s="366"/>
      <c r="E1818" s="277"/>
      <c r="F1818" s="105"/>
      <c r="G1818" s="366"/>
      <c r="H1818" s="366"/>
      <c r="I1818" s="206"/>
      <c r="J1818" s="206"/>
      <c r="K1818" s="206"/>
      <c r="L1818" s="206"/>
      <c r="M1818" s="206"/>
      <c r="N1818" s="206"/>
      <c r="O1818" s="206"/>
      <c r="P1818" s="206"/>
      <c r="Q1818" s="206"/>
      <c r="R1818" s="206"/>
      <c r="S1818" s="206"/>
      <c r="T1818" s="206"/>
    </row>
    <row r="1819" spans="1:20">
      <c r="A1819" s="366">
        <v>1815</v>
      </c>
      <c r="B1819" s="366"/>
      <c r="C1819" s="105"/>
      <c r="D1819" s="366"/>
      <c r="E1819" s="277"/>
      <c r="F1819" s="105"/>
      <c r="G1819" s="105"/>
      <c r="H1819" s="366"/>
      <c r="I1819" s="206"/>
      <c r="J1819" s="206"/>
      <c r="K1819" s="206"/>
      <c r="L1819" s="206"/>
      <c r="M1819" s="206"/>
      <c r="N1819" s="206"/>
      <c r="O1819" s="206"/>
      <c r="P1819" s="206"/>
      <c r="Q1819" s="206"/>
      <c r="R1819" s="206"/>
      <c r="S1819" s="206"/>
      <c r="T1819" s="206"/>
    </row>
    <row r="1820" spans="1:20">
      <c r="A1820" s="366">
        <v>1816</v>
      </c>
      <c r="B1820" s="366"/>
      <c r="C1820" s="105"/>
      <c r="D1820" s="366"/>
      <c r="E1820" s="277"/>
      <c r="F1820" s="105"/>
      <c r="G1820" s="366"/>
      <c r="H1820" s="366"/>
      <c r="I1820" s="206"/>
      <c r="J1820" s="206"/>
      <c r="K1820" s="206"/>
      <c r="L1820" s="206"/>
      <c r="M1820" s="206"/>
      <c r="N1820" s="206"/>
      <c r="O1820" s="206"/>
      <c r="P1820" s="206"/>
      <c r="Q1820" s="206"/>
      <c r="R1820" s="206"/>
      <c r="S1820" s="206"/>
      <c r="T1820" s="206"/>
    </row>
    <row r="1821" spans="1:20">
      <c r="A1821" s="366">
        <v>1817</v>
      </c>
      <c r="B1821" s="366"/>
      <c r="C1821" s="105"/>
      <c r="D1821" s="366"/>
      <c r="E1821" s="277"/>
      <c r="F1821" s="105"/>
      <c r="G1821" s="366"/>
      <c r="H1821" s="366"/>
      <c r="I1821" s="206"/>
      <c r="J1821" s="206"/>
      <c r="K1821" s="206"/>
      <c r="L1821" s="206"/>
      <c r="M1821" s="206"/>
      <c r="N1821" s="206"/>
      <c r="O1821" s="206"/>
      <c r="P1821" s="206"/>
      <c r="Q1821" s="206"/>
      <c r="R1821" s="206"/>
      <c r="S1821" s="206"/>
      <c r="T1821" s="206"/>
    </row>
    <row r="1822" spans="1:20">
      <c r="A1822" s="366">
        <v>1818</v>
      </c>
      <c r="B1822" s="366"/>
      <c r="C1822" s="105"/>
      <c r="D1822" s="366"/>
      <c r="E1822" s="277"/>
      <c r="F1822" s="105"/>
      <c r="G1822" s="366"/>
      <c r="H1822" s="366"/>
      <c r="I1822" s="206"/>
      <c r="J1822" s="206"/>
      <c r="K1822" s="206"/>
      <c r="L1822" s="206"/>
      <c r="M1822" s="206"/>
      <c r="N1822" s="206"/>
      <c r="O1822" s="206"/>
      <c r="P1822" s="206"/>
      <c r="Q1822" s="206"/>
      <c r="R1822" s="206"/>
      <c r="S1822" s="206"/>
      <c r="T1822" s="206"/>
    </row>
    <row r="1823" spans="1:20">
      <c r="A1823" s="366">
        <v>1819</v>
      </c>
      <c r="B1823" s="366"/>
      <c r="C1823" s="105"/>
      <c r="D1823" s="366"/>
      <c r="E1823" s="277"/>
      <c r="F1823" s="105"/>
      <c r="G1823" s="105"/>
      <c r="H1823" s="366"/>
      <c r="I1823" s="206"/>
      <c r="J1823" s="206"/>
      <c r="K1823" s="206"/>
      <c r="L1823" s="206"/>
      <c r="M1823" s="206"/>
      <c r="N1823" s="206"/>
      <c r="O1823" s="206"/>
      <c r="P1823" s="206"/>
      <c r="Q1823" s="206"/>
      <c r="R1823" s="206"/>
      <c r="S1823" s="206"/>
      <c r="T1823" s="206"/>
    </row>
    <row r="1824" spans="1:20">
      <c r="A1824" s="366">
        <v>1820</v>
      </c>
      <c r="B1824" s="366"/>
      <c r="C1824" s="105"/>
      <c r="D1824" s="366"/>
      <c r="E1824" s="277"/>
      <c r="F1824" s="105"/>
      <c r="G1824" s="366"/>
      <c r="H1824" s="366"/>
      <c r="I1824" s="206"/>
      <c r="J1824" s="206"/>
      <c r="K1824" s="206"/>
      <c r="L1824" s="206"/>
      <c r="M1824" s="206"/>
      <c r="N1824" s="206"/>
      <c r="O1824" s="206"/>
      <c r="P1824" s="206"/>
      <c r="Q1824" s="206"/>
      <c r="R1824" s="206"/>
      <c r="S1824" s="206"/>
      <c r="T1824" s="206"/>
    </row>
    <row r="1825" spans="1:20">
      <c r="A1825" s="366">
        <v>1821</v>
      </c>
      <c r="B1825" s="366"/>
      <c r="C1825" s="105"/>
      <c r="D1825" s="366"/>
      <c r="E1825" s="277"/>
      <c r="F1825" s="105"/>
      <c r="G1825" s="105"/>
      <c r="H1825" s="366"/>
      <c r="I1825" s="206"/>
      <c r="J1825" s="206"/>
      <c r="K1825" s="206"/>
      <c r="L1825" s="206"/>
      <c r="M1825" s="206"/>
      <c r="N1825" s="206"/>
      <c r="O1825" s="206"/>
      <c r="P1825" s="206"/>
      <c r="Q1825" s="206"/>
      <c r="R1825" s="206"/>
      <c r="S1825" s="206"/>
      <c r="T1825" s="206"/>
    </row>
    <row r="1826" spans="1:20">
      <c r="A1826" s="366">
        <v>1822</v>
      </c>
      <c r="B1826" s="366"/>
      <c r="C1826" s="105"/>
      <c r="D1826" s="366"/>
      <c r="E1826" s="277"/>
      <c r="F1826" s="105"/>
      <c r="G1826" s="366"/>
      <c r="H1826" s="366"/>
      <c r="I1826" s="206"/>
      <c r="J1826" s="206"/>
      <c r="K1826" s="206"/>
      <c r="L1826" s="206"/>
      <c r="M1826" s="206"/>
      <c r="N1826" s="206"/>
      <c r="O1826" s="206"/>
      <c r="P1826" s="206"/>
      <c r="Q1826" s="206"/>
      <c r="R1826" s="206"/>
      <c r="S1826" s="206"/>
      <c r="T1826" s="206"/>
    </row>
    <row r="1827" spans="1:20">
      <c r="A1827" s="366">
        <v>1823</v>
      </c>
      <c r="B1827" s="366"/>
      <c r="C1827" s="105"/>
      <c r="D1827" s="366"/>
      <c r="E1827" s="277"/>
      <c r="F1827" s="105"/>
      <c r="G1827" s="366"/>
      <c r="H1827" s="366"/>
      <c r="I1827" s="206"/>
      <c r="J1827" s="206"/>
      <c r="K1827" s="206"/>
      <c r="L1827" s="206"/>
      <c r="M1827" s="206"/>
      <c r="N1827" s="206"/>
      <c r="O1827" s="206"/>
      <c r="P1827" s="206"/>
      <c r="Q1827" s="206"/>
      <c r="R1827" s="206"/>
      <c r="S1827" s="206"/>
      <c r="T1827" s="206"/>
    </row>
    <row r="1828" spans="1:20">
      <c r="A1828" s="366">
        <v>1824</v>
      </c>
      <c r="B1828" s="366"/>
      <c r="C1828" s="105"/>
      <c r="D1828" s="366"/>
      <c r="E1828" s="277"/>
      <c r="F1828" s="105"/>
      <c r="G1828" s="105"/>
      <c r="H1828" s="366"/>
      <c r="I1828" s="206"/>
      <c r="J1828" s="206"/>
      <c r="K1828" s="206"/>
      <c r="L1828" s="206"/>
      <c r="M1828" s="206"/>
      <c r="N1828" s="206"/>
      <c r="O1828" s="206"/>
      <c r="P1828" s="206"/>
      <c r="Q1828" s="206"/>
      <c r="R1828" s="206"/>
      <c r="S1828" s="206"/>
      <c r="T1828" s="206"/>
    </row>
    <row r="1829" spans="1:20">
      <c r="A1829" s="366">
        <v>1825</v>
      </c>
      <c r="B1829" s="366"/>
      <c r="C1829" s="105"/>
      <c r="D1829" s="366"/>
      <c r="E1829" s="277"/>
      <c r="F1829" s="105"/>
      <c r="G1829" s="105"/>
      <c r="H1829" s="366"/>
      <c r="I1829" s="206"/>
      <c r="J1829" s="206"/>
      <c r="K1829" s="206"/>
      <c r="L1829" s="206"/>
      <c r="M1829" s="206"/>
      <c r="N1829" s="206"/>
      <c r="O1829" s="206"/>
      <c r="P1829" s="206"/>
      <c r="Q1829" s="206"/>
      <c r="R1829" s="206"/>
      <c r="S1829" s="206"/>
      <c r="T1829" s="206"/>
    </row>
    <row r="1830" spans="1:20">
      <c r="A1830" s="366">
        <v>1826</v>
      </c>
      <c r="B1830" s="366"/>
      <c r="C1830" s="105"/>
      <c r="D1830" s="366"/>
      <c r="E1830" s="277"/>
      <c r="F1830" s="105"/>
      <c r="G1830" s="105"/>
      <c r="H1830" s="366"/>
      <c r="I1830" s="206"/>
      <c r="J1830" s="206"/>
      <c r="K1830" s="206"/>
      <c r="L1830" s="206"/>
      <c r="M1830" s="206"/>
      <c r="N1830" s="206"/>
      <c r="O1830" s="206"/>
      <c r="P1830" s="206"/>
      <c r="Q1830" s="206"/>
      <c r="R1830" s="206"/>
      <c r="S1830" s="206"/>
      <c r="T1830" s="206"/>
    </row>
    <row r="1831" spans="1:20">
      <c r="A1831" s="366">
        <v>1827</v>
      </c>
      <c r="B1831" s="366"/>
      <c r="C1831" s="105"/>
      <c r="D1831" s="366"/>
      <c r="E1831" s="277"/>
      <c r="F1831" s="105"/>
      <c r="G1831" s="366"/>
      <c r="H1831" s="366"/>
      <c r="I1831" s="206"/>
      <c r="J1831" s="206"/>
      <c r="K1831" s="206"/>
      <c r="L1831" s="206"/>
      <c r="M1831" s="206"/>
      <c r="N1831" s="206"/>
      <c r="O1831" s="206"/>
      <c r="P1831" s="206"/>
      <c r="Q1831" s="206"/>
      <c r="R1831" s="206"/>
      <c r="S1831" s="206"/>
      <c r="T1831" s="206"/>
    </row>
    <row r="1832" spans="1:20">
      <c r="A1832" s="366">
        <v>1828</v>
      </c>
      <c r="B1832" s="366"/>
      <c r="C1832" s="105"/>
      <c r="D1832" s="366"/>
      <c r="E1832" s="277"/>
      <c r="F1832" s="105"/>
      <c r="G1832" s="105"/>
      <c r="H1832" s="366"/>
      <c r="I1832" s="206"/>
      <c r="J1832" s="206"/>
      <c r="K1832" s="206"/>
      <c r="L1832" s="206"/>
      <c r="M1832" s="206"/>
      <c r="N1832" s="206"/>
      <c r="O1832" s="206"/>
      <c r="P1832" s="206"/>
      <c r="Q1832" s="206"/>
      <c r="R1832" s="206"/>
      <c r="S1832" s="206"/>
      <c r="T1832" s="206"/>
    </row>
    <row r="1833" spans="1:20">
      <c r="A1833" s="366">
        <v>1829</v>
      </c>
      <c r="B1833" s="366"/>
      <c r="C1833" s="105"/>
      <c r="D1833" s="366"/>
      <c r="E1833" s="277"/>
      <c r="F1833" s="105"/>
      <c r="G1833" s="105"/>
      <c r="H1833" s="366"/>
      <c r="I1833" s="206"/>
      <c r="J1833" s="206"/>
      <c r="K1833" s="206"/>
      <c r="L1833" s="206"/>
      <c r="M1833" s="206"/>
      <c r="N1833" s="206"/>
      <c r="O1833" s="206"/>
      <c r="P1833" s="206"/>
      <c r="Q1833" s="206"/>
      <c r="R1833" s="206"/>
      <c r="S1833" s="206"/>
      <c r="T1833" s="206"/>
    </row>
    <row r="1834" spans="1:20">
      <c r="A1834" s="366">
        <v>1830</v>
      </c>
      <c r="B1834" s="366"/>
      <c r="C1834" s="105"/>
      <c r="D1834" s="366"/>
      <c r="E1834" s="277"/>
      <c r="F1834" s="105"/>
      <c r="G1834" s="105"/>
      <c r="H1834" s="366"/>
      <c r="I1834" s="206"/>
      <c r="J1834" s="206"/>
      <c r="K1834" s="206"/>
      <c r="L1834" s="206"/>
      <c r="M1834" s="206"/>
      <c r="N1834" s="206"/>
      <c r="O1834" s="206"/>
      <c r="P1834" s="206"/>
      <c r="Q1834" s="206"/>
      <c r="R1834" s="206"/>
      <c r="S1834" s="206"/>
      <c r="T1834" s="206"/>
    </row>
    <row r="1835" spans="1:20">
      <c r="A1835" s="366">
        <v>1831</v>
      </c>
      <c r="B1835" s="366"/>
      <c r="C1835" s="105"/>
      <c r="D1835" s="366"/>
      <c r="E1835" s="277"/>
      <c r="F1835" s="105"/>
      <c r="G1835" s="105"/>
      <c r="H1835" s="366"/>
      <c r="I1835" s="206"/>
      <c r="J1835" s="206"/>
      <c r="K1835" s="206"/>
      <c r="L1835" s="206"/>
      <c r="M1835" s="206"/>
      <c r="N1835" s="206"/>
      <c r="O1835" s="206"/>
      <c r="P1835" s="206"/>
      <c r="Q1835" s="206"/>
      <c r="R1835" s="206"/>
      <c r="S1835" s="206"/>
      <c r="T1835" s="206"/>
    </row>
    <row r="1836" spans="1:20">
      <c r="A1836" s="366">
        <v>1832</v>
      </c>
      <c r="B1836" s="366"/>
      <c r="C1836" s="105"/>
      <c r="D1836" s="366"/>
      <c r="E1836" s="277"/>
      <c r="F1836" s="105"/>
      <c r="G1836" s="105"/>
      <c r="H1836" s="366"/>
      <c r="I1836" s="206"/>
      <c r="J1836" s="206"/>
      <c r="K1836" s="206"/>
      <c r="L1836" s="206"/>
      <c r="M1836" s="206"/>
      <c r="N1836" s="206"/>
      <c r="O1836" s="206"/>
      <c r="P1836" s="206"/>
      <c r="Q1836" s="206"/>
      <c r="R1836" s="206"/>
      <c r="S1836" s="206"/>
      <c r="T1836" s="206"/>
    </row>
    <row r="1837" spans="1:20">
      <c r="A1837" s="366">
        <v>1833</v>
      </c>
      <c r="B1837" s="366"/>
      <c r="C1837" s="105"/>
      <c r="D1837" s="366"/>
      <c r="E1837" s="277"/>
      <c r="F1837" s="105"/>
      <c r="G1837" s="105"/>
      <c r="H1837" s="366"/>
      <c r="I1837" s="206"/>
      <c r="J1837" s="206"/>
      <c r="K1837" s="206"/>
      <c r="L1837" s="206"/>
      <c r="M1837" s="206"/>
      <c r="N1837" s="206"/>
      <c r="O1837" s="206"/>
      <c r="P1837" s="206"/>
      <c r="Q1837" s="206"/>
      <c r="R1837" s="206"/>
      <c r="S1837" s="206"/>
      <c r="T1837" s="206"/>
    </row>
    <row r="1838" spans="1:20">
      <c r="A1838" s="366">
        <v>1834</v>
      </c>
      <c r="B1838" s="366"/>
      <c r="C1838" s="105"/>
      <c r="D1838" s="366"/>
      <c r="E1838" s="277"/>
      <c r="F1838" s="105"/>
      <c r="G1838" s="105"/>
      <c r="H1838" s="366"/>
      <c r="I1838" s="206"/>
      <c r="J1838" s="206"/>
      <c r="K1838" s="206"/>
      <c r="L1838" s="206"/>
      <c r="M1838" s="206"/>
      <c r="N1838" s="206"/>
      <c r="O1838" s="206"/>
      <c r="P1838" s="206"/>
      <c r="Q1838" s="206"/>
      <c r="R1838" s="206"/>
      <c r="S1838" s="206"/>
      <c r="T1838" s="206"/>
    </row>
    <row r="1839" spans="1:20">
      <c r="A1839" s="366">
        <v>1835</v>
      </c>
      <c r="B1839" s="366"/>
      <c r="C1839" s="105"/>
      <c r="D1839" s="366"/>
      <c r="E1839" s="277"/>
      <c r="F1839" s="105"/>
      <c r="G1839" s="105"/>
      <c r="H1839" s="366"/>
      <c r="I1839" s="206"/>
      <c r="J1839" s="206"/>
      <c r="K1839" s="206"/>
      <c r="L1839" s="206"/>
      <c r="M1839" s="206"/>
      <c r="N1839" s="206"/>
      <c r="O1839" s="206"/>
      <c r="P1839" s="206"/>
      <c r="Q1839" s="206"/>
      <c r="R1839" s="206"/>
      <c r="S1839" s="206"/>
      <c r="T1839" s="206"/>
    </row>
    <row r="1840" spans="1:20">
      <c r="A1840" s="366">
        <v>1836</v>
      </c>
      <c r="B1840" s="366"/>
      <c r="C1840" s="105"/>
      <c r="D1840" s="366"/>
      <c r="E1840" s="277"/>
      <c r="F1840" s="105"/>
      <c r="G1840" s="105"/>
      <c r="H1840" s="366"/>
      <c r="I1840" s="206"/>
      <c r="J1840" s="206"/>
      <c r="K1840" s="206"/>
      <c r="L1840" s="206"/>
      <c r="M1840" s="206"/>
      <c r="N1840" s="206"/>
      <c r="O1840" s="206"/>
      <c r="P1840" s="206"/>
      <c r="Q1840" s="206"/>
      <c r="R1840" s="206"/>
      <c r="S1840" s="206"/>
      <c r="T1840" s="206"/>
    </row>
    <row r="1841" spans="1:20">
      <c r="A1841" s="366">
        <v>1837</v>
      </c>
      <c r="B1841" s="366"/>
      <c r="C1841" s="105"/>
      <c r="D1841" s="366"/>
      <c r="E1841" s="277"/>
      <c r="F1841" s="105"/>
      <c r="G1841" s="105"/>
      <c r="H1841" s="366"/>
      <c r="I1841" s="206"/>
      <c r="J1841" s="206"/>
      <c r="K1841" s="206"/>
      <c r="L1841" s="206"/>
      <c r="M1841" s="206"/>
      <c r="N1841" s="206"/>
      <c r="O1841" s="206"/>
      <c r="P1841" s="206"/>
      <c r="Q1841" s="206"/>
      <c r="R1841" s="206"/>
      <c r="S1841" s="206"/>
      <c r="T1841" s="206"/>
    </row>
    <row r="1842" spans="1:20">
      <c r="A1842" s="366">
        <v>1838</v>
      </c>
      <c r="B1842" s="366"/>
      <c r="C1842" s="105"/>
      <c r="D1842" s="366"/>
      <c r="E1842" s="277"/>
      <c r="F1842" s="105"/>
      <c r="G1842" s="234"/>
      <c r="H1842" s="366"/>
      <c r="I1842" s="206"/>
      <c r="J1842" s="206"/>
      <c r="K1842" s="206"/>
      <c r="L1842" s="206"/>
      <c r="M1842" s="206"/>
      <c r="N1842" s="206"/>
      <c r="O1842" s="206"/>
      <c r="P1842" s="206"/>
      <c r="Q1842" s="206"/>
      <c r="R1842" s="206"/>
      <c r="S1842" s="206"/>
      <c r="T1842" s="206"/>
    </row>
    <row r="1843" spans="1:20">
      <c r="A1843" s="366">
        <v>1839</v>
      </c>
      <c r="B1843" s="366"/>
      <c r="C1843" s="105"/>
      <c r="D1843" s="366"/>
      <c r="E1843" s="277"/>
      <c r="F1843" s="105"/>
      <c r="G1843" s="105"/>
      <c r="H1843" s="366"/>
      <c r="I1843" s="206"/>
      <c r="J1843" s="206"/>
      <c r="K1843" s="206"/>
      <c r="L1843" s="206"/>
      <c r="M1843" s="206"/>
      <c r="N1843" s="206"/>
      <c r="O1843" s="206"/>
      <c r="P1843" s="206"/>
      <c r="Q1843" s="206"/>
      <c r="R1843" s="206"/>
      <c r="S1843" s="206"/>
      <c r="T1843" s="206"/>
    </row>
    <row r="1844" spans="1:20">
      <c r="A1844" s="366">
        <v>1840</v>
      </c>
      <c r="B1844" s="366"/>
      <c r="C1844" s="105"/>
      <c r="D1844" s="366"/>
      <c r="E1844" s="277"/>
      <c r="F1844" s="105"/>
      <c r="G1844" s="105"/>
      <c r="H1844" s="366"/>
      <c r="I1844" s="206"/>
      <c r="J1844" s="206"/>
      <c r="K1844" s="206"/>
      <c r="L1844" s="206"/>
      <c r="M1844" s="206"/>
      <c r="N1844" s="206"/>
      <c r="O1844" s="206"/>
      <c r="P1844" s="206"/>
      <c r="Q1844" s="206"/>
      <c r="R1844" s="206"/>
      <c r="S1844" s="206"/>
      <c r="T1844" s="206"/>
    </row>
    <row r="1845" spans="1:20">
      <c r="A1845" s="366">
        <v>1841</v>
      </c>
      <c r="B1845" s="366"/>
      <c r="C1845" s="105"/>
      <c r="D1845" s="366"/>
      <c r="E1845" s="277"/>
      <c r="F1845" s="105"/>
      <c r="G1845" s="105"/>
      <c r="H1845" s="366"/>
      <c r="I1845" s="206"/>
      <c r="J1845" s="206"/>
      <c r="K1845" s="206"/>
      <c r="L1845" s="206"/>
      <c r="M1845" s="206"/>
      <c r="N1845" s="206"/>
      <c r="O1845" s="206"/>
      <c r="P1845" s="206"/>
      <c r="Q1845" s="206"/>
      <c r="R1845" s="206"/>
      <c r="S1845" s="206"/>
      <c r="T1845" s="206"/>
    </row>
    <row r="1846" spans="1:20">
      <c r="A1846" s="366">
        <v>1842</v>
      </c>
      <c r="B1846" s="366"/>
      <c r="C1846" s="105"/>
      <c r="D1846" s="366"/>
      <c r="E1846" s="277"/>
      <c r="F1846" s="105"/>
      <c r="G1846" s="105"/>
      <c r="H1846" s="366"/>
      <c r="I1846" s="206"/>
      <c r="J1846" s="206"/>
      <c r="K1846" s="206"/>
      <c r="L1846" s="206"/>
      <c r="M1846" s="206"/>
      <c r="N1846" s="206"/>
      <c r="O1846" s="206"/>
      <c r="P1846" s="206"/>
      <c r="Q1846" s="206"/>
      <c r="R1846" s="206"/>
      <c r="S1846" s="206"/>
      <c r="T1846" s="206"/>
    </row>
    <row r="1847" spans="1:20">
      <c r="A1847" s="366">
        <v>1843</v>
      </c>
      <c r="B1847" s="366"/>
      <c r="C1847" s="105"/>
      <c r="D1847" s="366"/>
      <c r="E1847" s="277"/>
      <c r="F1847" s="105"/>
      <c r="G1847" s="105"/>
      <c r="H1847" s="366"/>
      <c r="I1847" s="206"/>
      <c r="J1847" s="206"/>
      <c r="K1847" s="206"/>
      <c r="L1847" s="206"/>
      <c r="M1847" s="206"/>
      <c r="N1847" s="206"/>
      <c r="O1847" s="206"/>
      <c r="P1847" s="206"/>
      <c r="Q1847" s="206"/>
      <c r="R1847" s="206"/>
      <c r="S1847" s="206"/>
      <c r="T1847" s="206"/>
    </row>
    <row r="1848" spans="1:20">
      <c r="A1848" s="366">
        <v>1844</v>
      </c>
      <c r="B1848" s="366"/>
      <c r="C1848" s="105"/>
      <c r="D1848" s="366"/>
      <c r="E1848" s="277"/>
      <c r="F1848" s="105"/>
      <c r="G1848" s="105"/>
      <c r="H1848" s="366"/>
      <c r="I1848" s="206"/>
      <c r="J1848" s="206"/>
      <c r="K1848" s="206"/>
      <c r="L1848" s="206"/>
      <c r="M1848" s="206"/>
      <c r="N1848" s="206"/>
      <c r="O1848" s="206"/>
      <c r="P1848" s="206"/>
      <c r="Q1848" s="206"/>
      <c r="R1848" s="206"/>
      <c r="S1848" s="206"/>
      <c r="T1848" s="206"/>
    </row>
    <row r="1849" spans="1:20">
      <c r="A1849" s="366">
        <v>1845</v>
      </c>
      <c r="B1849" s="366"/>
      <c r="C1849" s="105"/>
      <c r="D1849" s="366"/>
      <c r="E1849" s="277"/>
      <c r="F1849" s="105"/>
      <c r="G1849" s="105"/>
      <c r="H1849" s="366"/>
      <c r="I1849" s="206"/>
      <c r="J1849" s="206"/>
      <c r="K1849" s="206"/>
      <c r="L1849" s="206"/>
      <c r="M1849" s="206"/>
      <c r="N1849" s="206"/>
      <c r="O1849" s="206"/>
      <c r="P1849" s="206"/>
      <c r="Q1849" s="206"/>
      <c r="R1849" s="206"/>
      <c r="S1849" s="206"/>
      <c r="T1849" s="206"/>
    </row>
    <row r="1850" spans="1:20">
      <c r="A1850" s="366">
        <v>1846</v>
      </c>
      <c r="B1850" s="366"/>
      <c r="C1850" s="105"/>
      <c r="D1850" s="366"/>
      <c r="E1850" s="277"/>
      <c r="F1850" s="105"/>
      <c r="G1850" s="105"/>
      <c r="H1850" s="366"/>
      <c r="I1850" s="206"/>
      <c r="J1850" s="206"/>
      <c r="K1850" s="206"/>
      <c r="L1850" s="206"/>
      <c r="M1850" s="206"/>
      <c r="N1850" s="206"/>
      <c r="O1850" s="206"/>
      <c r="P1850" s="206"/>
      <c r="Q1850" s="206"/>
      <c r="R1850" s="206"/>
      <c r="S1850" s="206"/>
      <c r="T1850" s="206"/>
    </row>
    <row r="1851" spans="1:20">
      <c r="A1851" s="366">
        <v>1847</v>
      </c>
      <c r="B1851" s="366"/>
      <c r="C1851" s="105"/>
      <c r="D1851" s="366"/>
      <c r="E1851" s="277"/>
      <c r="F1851" s="105"/>
      <c r="G1851" s="105"/>
      <c r="H1851" s="366"/>
      <c r="I1851" s="206"/>
      <c r="J1851" s="206"/>
      <c r="K1851" s="206"/>
      <c r="L1851" s="206"/>
      <c r="M1851" s="206"/>
      <c r="N1851" s="206"/>
      <c r="O1851" s="206"/>
      <c r="P1851" s="206"/>
      <c r="Q1851" s="206"/>
      <c r="R1851" s="206"/>
      <c r="S1851" s="206"/>
      <c r="T1851" s="206"/>
    </row>
    <row r="1852" spans="1:20">
      <c r="A1852" s="366">
        <v>1848</v>
      </c>
      <c r="B1852" s="366"/>
      <c r="C1852" s="105"/>
      <c r="D1852" s="366"/>
      <c r="E1852" s="277"/>
      <c r="F1852" s="105"/>
      <c r="G1852" s="105"/>
      <c r="H1852" s="366"/>
      <c r="I1852" s="206"/>
      <c r="J1852" s="206"/>
      <c r="K1852" s="206"/>
      <c r="L1852" s="206"/>
      <c r="M1852" s="206"/>
      <c r="N1852" s="206"/>
      <c r="O1852" s="206"/>
      <c r="P1852" s="206"/>
      <c r="Q1852" s="206"/>
      <c r="R1852" s="206"/>
      <c r="S1852" s="206"/>
      <c r="T1852" s="206"/>
    </row>
    <row r="1853" spans="1:20">
      <c r="A1853" s="366">
        <v>1849</v>
      </c>
      <c r="B1853" s="366"/>
      <c r="C1853" s="105"/>
      <c r="D1853" s="366"/>
      <c r="E1853" s="277"/>
      <c r="F1853" s="105"/>
      <c r="G1853" s="105"/>
      <c r="H1853" s="366"/>
      <c r="I1853" s="206"/>
      <c r="J1853" s="206"/>
      <c r="K1853" s="206"/>
      <c r="L1853" s="206"/>
      <c r="M1853" s="206"/>
      <c r="N1853" s="206"/>
      <c r="O1853" s="206"/>
      <c r="P1853" s="206"/>
      <c r="Q1853" s="206"/>
      <c r="R1853" s="206"/>
      <c r="S1853" s="206"/>
      <c r="T1853" s="206"/>
    </row>
    <row r="1854" spans="1:20">
      <c r="A1854" s="366">
        <v>1850</v>
      </c>
      <c r="B1854" s="366"/>
      <c r="C1854" s="105"/>
      <c r="D1854" s="366"/>
      <c r="E1854" s="277"/>
      <c r="F1854" s="105"/>
      <c r="G1854" s="105"/>
      <c r="H1854" s="366"/>
      <c r="I1854" s="206"/>
      <c r="J1854" s="206"/>
      <c r="K1854" s="206"/>
      <c r="L1854" s="206"/>
      <c r="M1854" s="206"/>
      <c r="N1854" s="206"/>
      <c r="O1854" s="206"/>
      <c r="P1854" s="206"/>
      <c r="Q1854" s="206"/>
      <c r="R1854" s="206"/>
      <c r="S1854" s="206"/>
      <c r="T1854" s="206"/>
    </row>
    <row r="1855" spans="1:20">
      <c r="A1855" s="366">
        <v>1851</v>
      </c>
      <c r="B1855" s="366"/>
      <c r="C1855" s="105"/>
      <c r="D1855" s="366"/>
      <c r="E1855" s="277"/>
      <c r="F1855" s="105"/>
      <c r="G1855" s="105"/>
      <c r="H1855" s="366"/>
      <c r="I1855" s="206"/>
      <c r="J1855" s="206"/>
      <c r="K1855" s="206"/>
      <c r="L1855" s="206"/>
      <c r="M1855" s="206"/>
      <c r="N1855" s="206"/>
      <c r="O1855" s="206"/>
      <c r="P1855" s="206"/>
      <c r="Q1855" s="206"/>
      <c r="R1855" s="206"/>
      <c r="S1855" s="206"/>
      <c r="T1855" s="206"/>
    </row>
    <row r="1856" spans="1:20">
      <c r="A1856" s="366">
        <v>1852</v>
      </c>
      <c r="B1856" s="366"/>
      <c r="C1856" s="105"/>
      <c r="D1856" s="366"/>
      <c r="E1856" s="277"/>
      <c r="F1856" s="105"/>
      <c r="G1856" s="105"/>
      <c r="H1856" s="366"/>
      <c r="I1856" s="206"/>
      <c r="J1856" s="206"/>
      <c r="K1856" s="206"/>
      <c r="L1856" s="206"/>
      <c r="M1856" s="206"/>
      <c r="N1856" s="206"/>
      <c r="O1856" s="206"/>
      <c r="P1856" s="206"/>
      <c r="Q1856" s="206"/>
      <c r="R1856" s="206"/>
      <c r="S1856" s="206"/>
      <c r="T1856" s="206"/>
    </row>
    <row r="1857" spans="1:20">
      <c r="A1857" s="366">
        <v>1853</v>
      </c>
      <c r="B1857" s="366"/>
      <c r="C1857" s="105"/>
      <c r="D1857" s="366"/>
      <c r="E1857" s="277"/>
      <c r="F1857" s="105"/>
      <c r="G1857" s="105"/>
      <c r="H1857" s="366"/>
      <c r="I1857" s="206"/>
      <c r="J1857" s="206"/>
      <c r="K1857" s="206"/>
      <c r="L1857" s="206"/>
      <c r="M1857" s="206"/>
      <c r="N1857" s="206"/>
      <c r="O1857" s="206"/>
      <c r="P1857" s="206"/>
      <c r="Q1857" s="206"/>
      <c r="R1857" s="206"/>
      <c r="S1857" s="206"/>
      <c r="T1857" s="206"/>
    </row>
    <row r="1858" spans="1:20">
      <c r="A1858" s="366">
        <v>1854</v>
      </c>
      <c r="B1858" s="366"/>
      <c r="C1858" s="105"/>
      <c r="D1858" s="366"/>
      <c r="E1858" s="277"/>
      <c r="F1858" s="105"/>
      <c r="G1858" s="105"/>
      <c r="H1858" s="366"/>
      <c r="I1858" s="206"/>
      <c r="J1858" s="206"/>
      <c r="K1858" s="206"/>
      <c r="L1858" s="206"/>
      <c r="M1858" s="206"/>
      <c r="N1858" s="206"/>
      <c r="O1858" s="206"/>
      <c r="P1858" s="206"/>
      <c r="Q1858" s="206"/>
      <c r="R1858" s="206"/>
      <c r="S1858" s="206"/>
      <c r="T1858" s="206"/>
    </row>
    <row r="1859" spans="1:20">
      <c r="A1859" s="366">
        <v>1855</v>
      </c>
      <c r="B1859" s="366"/>
      <c r="C1859" s="105"/>
      <c r="D1859" s="366"/>
      <c r="E1859" s="277"/>
      <c r="F1859" s="105"/>
      <c r="G1859" s="105"/>
      <c r="H1859" s="366"/>
      <c r="I1859" s="206"/>
      <c r="J1859" s="206"/>
      <c r="K1859" s="206"/>
      <c r="L1859" s="206"/>
      <c r="M1859" s="206"/>
      <c r="N1859" s="206"/>
      <c r="O1859" s="206"/>
      <c r="P1859" s="206"/>
      <c r="Q1859" s="206"/>
      <c r="R1859" s="206"/>
      <c r="S1859" s="206"/>
      <c r="T1859" s="206"/>
    </row>
    <row r="1860" spans="1:20">
      <c r="A1860" s="366">
        <v>1856</v>
      </c>
      <c r="B1860" s="366"/>
      <c r="C1860" s="105"/>
      <c r="D1860" s="366"/>
      <c r="E1860" s="277"/>
      <c r="F1860" s="105"/>
      <c r="G1860" s="105"/>
      <c r="H1860" s="366"/>
      <c r="I1860" s="206"/>
      <c r="J1860" s="206"/>
      <c r="K1860" s="206"/>
      <c r="L1860" s="206"/>
      <c r="M1860" s="206"/>
      <c r="N1860" s="206"/>
      <c r="O1860" s="206"/>
      <c r="P1860" s="206"/>
      <c r="Q1860" s="206"/>
      <c r="R1860" s="206"/>
      <c r="S1860" s="206"/>
      <c r="T1860" s="206"/>
    </row>
    <row r="1861" spans="1:20">
      <c r="A1861" s="366">
        <v>1857</v>
      </c>
      <c r="B1861" s="366"/>
      <c r="C1861" s="105"/>
      <c r="D1861" s="366"/>
      <c r="E1861" s="277"/>
      <c r="F1861" s="105"/>
      <c r="G1861" s="105"/>
      <c r="H1861" s="366"/>
      <c r="I1861" s="206"/>
      <c r="J1861" s="206"/>
      <c r="K1861" s="206"/>
      <c r="L1861" s="206"/>
      <c r="M1861" s="206"/>
      <c r="N1861" s="206"/>
      <c r="O1861" s="206"/>
      <c r="P1861" s="206"/>
      <c r="Q1861" s="206"/>
      <c r="R1861" s="206"/>
      <c r="S1861" s="206"/>
      <c r="T1861" s="206"/>
    </row>
    <row r="1862" spans="1:20">
      <c r="A1862" s="366">
        <v>1858</v>
      </c>
      <c r="B1862" s="366"/>
      <c r="C1862" s="105"/>
      <c r="D1862" s="366"/>
      <c r="E1862" s="277"/>
      <c r="F1862" s="105"/>
      <c r="G1862" s="105"/>
      <c r="H1862" s="366"/>
      <c r="I1862" s="206"/>
      <c r="J1862" s="206"/>
      <c r="K1862" s="206"/>
      <c r="L1862" s="206"/>
      <c r="M1862" s="206"/>
      <c r="N1862" s="206"/>
      <c r="O1862" s="206"/>
      <c r="P1862" s="206"/>
      <c r="Q1862" s="206"/>
      <c r="R1862" s="206"/>
      <c r="S1862" s="206"/>
      <c r="T1862" s="206"/>
    </row>
    <row r="1863" spans="1:20">
      <c r="A1863" s="366">
        <v>1859</v>
      </c>
      <c r="B1863" s="366"/>
      <c r="C1863" s="105"/>
      <c r="D1863" s="366"/>
      <c r="E1863" s="277"/>
      <c r="F1863" s="105"/>
      <c r="G1863" s="105"/>
      <c r="H1863" s="366"/>
      <c r="I1863" s="206"/>
      <c r="J1863" s="206"/>
      <c r="K1863" s="206"/>
      <c r="L1863" s="206"/>
      <c r="M1863" s="206"/>
      <c r="N1863" s="206"/>
      <c r="O1863" s="206"/>
      <c r="P1863" s="206"/>
      <c r="Q1863" s="206"/>
      <c r="R1863" s="206"/>
      <c r="S1863" s="206"/>
      <c r="T1863" s="206"/>
    </row>
    <row r="1864" spans="1:20">
      <c r="A1864" s="366">
        <v>1860</v>
      </c>
      <c r="B1864" s="366"/>
      <c r="C1864" s="105"/>
      <c r="D1864" s="366"/>
      <c r="E1864" s="277"/>
      <c r="F1864" s="105"/>
      <c r="G1864" s="105"/>
      <c r="H1864" s="366"/>
      <c r="I1864" s="206"/>
      <c r="J1864" s="206"/>
      <c r="K1864" s="206"/>
      <c r="L1864" s="206"/>
      <c r="M1864" s="206"/>
      <c r="N1864" s="206"/>
      <c r="O1864" s="206"/>
      <c r="P1864" s="206"/>
      <c r="Q1864" s="206"/>
      <c r="R1864" s="206"/>
      <c r="S1864" s="206"/>
      <c r="T1864" s="206"/>
    </row>
    <row r="1865" spans="1:20">
      <c r="A1865" s="366">
        <v>1861</v>
      </c>
      <c r="B1865" s="366"/>
      <c r="C1865" s="105"/>
      <c r="D1865" s="366"/>
      <c r="E1865" s="277"/>
      <c r="F1865" s="105"/>
      <c r="G1865" s="105"/>
      <c r="H1865" s="366"/>
      <c r="I1865" s="206"/>
      <c r="J1865" s="206"/>
      <c r="K1865" s="206"/>
      <c r="L1865" s="206"/>
      <c r="M1865" s="206"/>
      <c r="N1865" s="206"/>
      <c r="O1865" s="206"/>
      <c r="P1865" s="206"/>
      <c r="Q1865" s="206"/>
      <c r="R1865" s="206"/>
      <c r="S1865" s="206"/>
      <c r="T1865" s="206"/>
    </row>
    <row r="1866" spans="1:20">
      <c r="A1866" s="366">
        <v>1862</v>
      </c>
      <c r="B1866" s="366"/>
      <c r="C1866" s="105"/>
      <c r="D1866" s="366"/>
      <c r="E1866" s="277"/>
      <c r="F1866" s="105"/>
      <c r="G1866" s="105"/>
      <c r="H1866" s="366"/>
      <c r="I1866" s="206"/>
      <c r="J1866" s="206"/>
      <c r="K1866" s="206"/>
      <c r="L1866" s="206"/>
      <c r="M1866" s="206"/>
      <c r="N1866" s="206"/>
      <c r="O1866" s="206"/>
      <c r="P1866" s="206"/>
      <c r="Q1866" s="206"/>
      <c r="R1866" s="206"/>
      <c r="S1866" s="206"/>
      <c r="T1866" s="206"/>
    </row>
    <row r="1867" spans="1:20">
      <c r="A1867" s="366">
        <v>1863</v>
      </c>
      <c r="B1867" s="366"/>
      <c r="C1867" s="105"/>
      <c r="D1867" s="366"/>
      <c r="E1867" s="277"/>
      <c r="F1867" s="105"/>
      <c r="G1867" s="105"/>
      <c r="H1867" s="366"/>
      <c r="I1867" s="206"/>
      <c r="J1867" s="206"/>
      <c r="K1867" s="206"/>
      <c r="L1867" s="206"/>
      <c r="M1867" s="206"/>
      <c r="N1867" s="206"/>
      <c r="O1867" s="206"/>
      <c r="P1867" s="206"/>
      <c r="Q1867" s="206"/>
      <c r="R1867" s="206"/>
      <c r="S1867" s="206"/>
      <c r="T1867" s="206"/>
    </row>
    <row r="1868" spans="1:20">
      <c r="A1868" s="366">
        <v>1864</v>
      </c>
      <c r="B1868" s="366"/>
      <c r="C1868" s="105"/>
      <c r="D1868" s="366"/>
      <c r="E1868" s="277"/>
      <c r="F1868" s="105"/>
      <c r="G1868" s="105"/>
      <c r="H1868" s="366"/>
      <c r="I1868" s="206"/>
      <c r="J1868" s="206"/>
      <c r="K1868" s="206"/>
      <c r="L1868" s="206"/>
      <c r="M1868" s="206"/>
      <c r="N1868" s="206"/>
      <c r="O1868" s="206"/>
      <c r="P1868" s="206"/>
      <c r="Q1868" s="206"/>
      <c r="R1868" s="206"/>
      <c r="S1868" s="206"/>
      <c r="T1868" s="206"/>
    </row>
    <row r="1869" spans="1:20">
      <c r="A1869" s="366">
        <v>1865</v>
      </c>
      <c r="B1869" s="366"/>
      <c r="C1869" s="105"/>
      <c r="D1869" s="366"/>
      <c r="E1869" s="277"/>
      <c r="F1869" s="105"/>
      <c r="G1869" s="105"/>
      <c r="H1869" s="366"/>
      <c r="I1869" s="206"/>
      <c r="J1869" s="206"/>
      <c r="K1869" s="206"/>
      <c r="L1869" s="206"/>
      <c r="M1869" s="206"/>
      <c r="N1869" s="206"/>
      <c r="O1869" s="206"/>
      <c r="P1869" s="206"/>
      <c r="Q1869" s="206"/>
      <c r="R1869" s="206"/>
      <c r="S1869" s="206"/>
      <c r="T1869" s="206"/>
    </row>
    <row r="1870" spans="1:20">
      <c r="A1870" s="366">
        <v>1866</v>
      </c>
      <c r="B1870" s="366"/>
      <c r="C1870" s="105"/>
      <c r="D1870" s="366"/>
      <c r="E1870" s="277"/>
      <c r="F1870" s="105"/>
      <c r="G1870" s="105"/>
      <c r="H1870" s="366"/>
      <c r="I1870" s="206"/>
      <c r="J1870" s="206"/>
      <c r="K1870" s="206"/>
      <c r="L1870" s="206"/>
      <c r="M1870" s="206"/>
      <c r="N1870" s="206"/>
      <c r="O1870" s="206"/>
      <c r="P1870" s="206"/>
      <c r="Q1870" s="206"/>
      <c r="R1870" s="206"/>
      <c r="S1870" s="206"/>
      <c r="T1870" s="206"/>
    </row>
    <row r="1871" spans="1:20">
      <c r="A1871" s="366">
        <v>1867</v>
      </c>
      <c r="B1871" s="366"/>
      <c r="C1871" s="105"/>
      <c r="D1871" s="366"/>
      <c r="E1871" s="277"/>
      <c r="F1871" s="105"/>
      <c r="G1871" s="105"/>
      <c r="H1871" s="366"/>
      <c r="I1871" s="206"/>
      <c r="J1871" s="206"/>
      <c r="K1871" s="206"/>
      <c r="L1871" s="206"/>
      <c r="M1871" s="206"/>
      <c r="N1871" s="206"/>
      <c r="O1871" s="206"/>
      <c r="P1871" s="206"/>
      <c r="Q1871" s="206"/>
      <c r="R1871" s="206"/>
      <c r="S1871" s="206"/>
      <c r="T1871" s="206"/>
    </row>
    <row r="1872" spans="1:20">
      <c r="A1872" s="366">
        <v>1868</v>
      </c>
      <c r="B1872" s="366"/>
      <c r="C1872" s="105"/>
      <c r="D1872" s="366"/>
      <c r="E1872" s="277"/>
      <c r="F1872" s="105"/>
      <c r="G1872" s="105"/>
      <c r="H1872" s="366"/>
      <c r="I1872" s="206"/>
      <c r="J1872" s="206"/>
      <c r="K1872" s="206"/>
      <c r="L1872" s="206"/>
      <c r="M1872" s="206"/>
      <c r="N1872" s="206"/>
      <c r="O1872" s="206"/>
      <c r="P1872" s="206"/>
      <c r="Q1872" s="206"/>
      <c r="R1872" s="206"/>
      <c r="S1872" s="206"/>
      <c r="T1872" s="206"/>
    </row>
    <row r="1873" spans="1:20">
      <c r="A1873" s="366">
        <v>1869</v>
      </c>
      <c r="B1873" s="366"/>
      <c r="C1873" s="105"/>
      <c r="D1873" s="366"/>
      <c r="E1873" s="277"/>
      <c r="F1873" s="105"/>
      <c r="G1873" s="105"/>
      <c r="H1873" s="366"/>
      <c r="I1873" s="206"/>
      <c r="J1873" s="206"/>
      <c r="K1873" s="206"/>
      <c r="L1873" s="206"/>
      <c r="M1873" s="206"/>
      <c r="N1873" s="206"/>
      <c r="O1873" s="206"/>
      <c r="P1873" s="206"/>
      <c r="Q1873" s="206"/>
      <c r="R1873" s="206"/>
      <c r="S1873" s="206"/>
      <c r="T1873" s="206"/>
    </row>
    <row r="1874" spans="1:20">
      <c r="A1874" s="366">
        <v>1870</v>
      </c>
      <c r="B1874" s="366"/>
      <c r="C1874" s="105"/>
      <c r="D1874" s="366"/>
      <c r="E1874" s="277"/>
      <c r="F1874" s="105"/>
      <c r="G1874" s="105"/>
      <c r="H1874" s="366"/>
      <c r="I1874" s="206"/>
      <c r="J1874" s="206"/>
      <c r="K1874" s="206"/>
      <c r="L1874" s="206"/>
      <c r="M1874" s="206"/>
      <c r="N1874" s="206"/>
      <c r="O1874" s="206"/>
      <c r="P1874" s="206"/>
      <c r="Q1874" s="206"/>
      <c r="R1874" s="206"/>
      <c r="S1874" s="206"/>
      <c r="T1874" s="206"/>
    </row>
    <row r="1875" spans="1:20">
      <c r="A1875" s="366">
        <v>1871</v>
      </c>
      <c r="B1875" s="366"/>
      <c r="C1875" s="105"/>
      <c r="D1875" s="366"/>
      <c r="E1875" s="277"/>
      <c r="F1875" s="105"/>
      <c r="G1875" s="105"/>
      <c r="H1875" s="366"/>
      <c r="I1875" s="206"/>
      <c r="J1875" s="206"/>
      <c r="K1875" s="206"/>
      <c r="L1875" s="206"/>
      <c r="M1875" s="206"/>
      <c r="N1875" s="206"/>
      <c r="O1875" s="206"/>
      <c r="P1875" s="206"/>
      <c r="Q1875" s="206"/>
      <c r="R1875" s="206"/>
      <c r="S1875" s="206"/>
      <c r="T1875" s="206"/>
    </row>
    <row r="1876" spans="1:20">
      <c r="A1876" s="366">
        <v>1872</v>
      </c>
      <c r="B1876" s="366"/>
      <c r="C1876" s="105"/>
      <c r="D1876" s="366"/>
      <c r="E1876" s="277"/>
      <c r="F1876" s="105"/>
      <c r="G1876" s="105"/>
      <c r="H1876" s="366"/>
      <c r="I1876" s="206"/>
      <c r="J1876" s="206"/>
      <c r="K1876" s="206"/>
      <c r="L1876" s="206"/>
      <c r="M1876" s="206"/>
      <c r="N1876" s="206"/>
      <c r="O1876" s="206"/>
      <c r="P1876" s="206"/>
      <c r="Q1876" s="206"/>
      <c r="R1876" s="206"/>
      <c r="S1876" s="206"/>
      <c r="T1876" s="206"/>
    </row>
    <row r="1877" spans="1:20">
      <c r="A1877" s="366">
        <v>1873</v>
      </c>
      <c r="B1877" s="366"/>
      <c r="C1877" s="105"/>
      <c r="D1877" s="366"/>
      <c r="E1877" s="277"/>
      <c r="F1877" s="105"/>
      <c r="G1877" s="105"/>
      <c r="H1877" s="366"/>
      <c r="I1877" s="206"/>
      <c r="J1877" s="206"/>
      <c r="K1877" s="206"/>
      <c r="L1877" s="206"/>
      <c r="M1877" s="206"/>
      <c r="N1877" s="206"/>
      <c r="O1877" s="206"/>
      <c r="P1877" s="206"/>
      <c r="Q1877" s="206"/>
      <c r="R1877" s="206"/>
      <c r="S1877" s="206"/>
      <c r="T1877" s="206"/>
    </row>
    <row r="1878" spans="1:20">
      <c r="A1878" s="366">
        <v>1874</v>
      </c>
      <c r="B1878" s="366"/>
      <c r="C1878" s="105"/>
      <c r="D1878" s="366"/>
      <c r="E1878" s="277"/>
      <c r="F1878" s="105"/>
      <c r="G1878" s="105"/>
      <c r="H1878" s="366"/>
      <c r="I1878" s="206"/>
      <c r="J1878" s="206"/>
      <c r="K1878" s="206"/>
      <c r="L1878" s="206"/>
      <c r="M1878" s="206"/>
      <c r="N1878" s="206"/>
      <c r="O1878" s="206"/>
      <c r="P1878" s="206"/>
      <c r="Q1878" s="206"/>
      <c r="R1878" s="206"/>
      <c r="S1878" s="206"/>
      <c r="T1878" s="206"/>
    </row>
    <row r="1879" spans="1:20">
      <c r="A1879" s="366">
        <v>1875</v>
      </c>
      <c r="B1879" s="366"/>
      <c r="C1879" s="105"/>
      <c r="D1879" s="366"/>
      <c r="E1879" s="277"/>
      <c r="F1879" s="105"/>
      <c r="G1879" s="105"/>
      <c r="H1879" s="366"/>
      <c r="I1879" s="206"/>
      <c r="J1879" s="206"/>
      <c r="K1879" s="206"/>
      <c r="L1879" s="206"/>
      <c r="M1879" s="206"/>
      <c r="N1879" s="206"/>
      <c r="O1879" s="206"/>
      <c r="P1879" s="206"/>
      <c r="Q1879" s="206"/>
      <c r="R1879" s="206"/>
      <c r="S1879" s="206"/>
      <c r="T1879" s="206"/>
    </row>
    <row r="1880" spans="1:20">
      <c r="A1880" s="366">
        <v>1876</v>
      </c>
      <c r="B1880" s="366"/>
      <c r="C1880" s="105"/>
      <c r="D1880" s="366"/>
      <c r="E1880" s="277"/>
      <c r="F1880" s="105"/>
      <c r="G1880" s="105"/>
      <c r="H1880" s="366"/>
      <c r="I1880" s="206"/>
      <c r="J1880" s="206"/>
      <c r="K1880" s="206"/>
      <c r="L1880" s="206"/>
      <c r="M1880" s="206"/>
      <c r="N1880" s="206"/>
      <c r="O1880" s="206"/>
      <c r="P1880" s="206"/>
      <c r="Q1880" s="206"/>
      <c r="R1880" s="206"/>
      <c r="S1880" s="206"/>
      <c r="T1880" s="206"/>
    </row>
    <row r="1881" spans="1:20">
      <c r="A1881" s="366">
        <v>1877</v>
      </c>
      <c r="B1881" s="366"/>
      <c r="C1881" s="105"/>
      <c r="D1881" s="366"/>
      <c r="E1881" s="277"/>
      <c r="F1881" s="105"/>
      <c r="G1881" s="105"/>
      <c r="H1881" s="366"/>
      <c r="I1881" s="206"/>
      <c r="J1881" s="206"/>
      <c r="K1881" s="206"/>
      <c r="L1881" s="206"/>
      <c r="M1881" s="206"/>
      <c r="N1881" s="206"/>
      <c r="O1881" s="206"/>
      <c r="P1881" s="206"/>
      <c r="Q1881" s="206"/>
      <c r="R1881" s="206"/>
      <c r="S1881" s="206"/>
      <c r="T1881" s="206"/>
    </row>
    <row r="1882" spans="1:20">
      <c r="A1882" s="366">
        <v>1878</v>
      </c>
      <c r="B1882" s="366"/>
      <c r="C1882" s="105"/>
      <c r="D1882" s="366"/>
      <c r="E1882" s="277"/>
      <c r="F1882" s="105"/>
      <c r="G1882" s="366"/>
      <c r="H1882" s="366"/>
      <c r="I1882" s="206"/>
      <c r="J1882" s="206"/>
      <c r="K1882" s="206"/>
      <c r="L1882" s="206"/>
      <c r="M1882" s="206"/>
      <c r="N1882" s="206"/>
      <c r="O1882" s="206"/>
      <c r="P1882" s="206"/>
      <c r="Q1882" s="206"/>
      <c r="R1882" s="206"/>
      <c r="S1882" s="206"/>
      <c r="T1882" s="206"/>
    </row>
    <row r="1883" spans="1:20">
      <c r="A1883" s="366">
        <v>1879</v>
      </c>
      <c r="B1883" s="366"/>
      <c r="C1883" s="105"/>
      <c r="D1883" s="366"/>
      <c r="E1883" s="277"/>
      <c r="F1883" s="105"/>
      <c r="G1883" s="105"/>
      <c r="H1883" s="366"/>
      <c r="I1883" s="206"/>
      <c r="J1883" s="206"/>
      <c r="K1883" s="206"/>
      <c r="L1883" s="206"/>
      <c r="M1883" s="206"/>
      <c r="N1883" s="206"/>
      <c r="O1883" s="206"/>
      <c r="P1883" s="206"/>
      <c r="Q1883" s="206"/>
      <c r="R1883" s="206"/>
      <c r="S1883" s="206"/>
      <c r="T1883" s="206"/>
    </row>
    <row r="1884" spans="1:20">
      <c r="A1884" s="366">
        <v>1880</v>
      </c>
      <c r="B1884" s="366"/>
      <c r="C1884" s="105"/>
      <c r="D1884" s="366"/>
      <c r="E1884" s="277"/>
      <c r="F1884" s="105"/>
      <c r="G1884" s="105"/>
      <c r="H1884" s="366"/>
      <c r="I1884" s="206"/>
      <c r="J1884" s="206"/>
      <c r="K1884" s="206"/>
      <c r="L1884" s="206"/>
      <c r="M1884" s="206"/>
      <c r="N1884" s="206"/>
      <c r="O1884" s="206"/>
      <c r="P1884" s="206"/>
      <c r="Q1884" s="206"/>
      <c r="R1884" s="206"/>
      <c r="S1884" s="206"/>
      <c r="T1884" s="206"/>
    </row>
    <row r="1885" spans="1:20">
      <c r="A1885" s="366">
        <v>1881</v>
      </c>
      <c r="B1885" s="366"/>
      <c r="C1885" s="105"/>
      <c r="D1885" s="366"/>
      <c r="E1885" s="277"/>
      <c r="F1885" s="105"/>
      <c r="G1885" s="105"/>
      <c r="H1885" s="366"/>
      <c r="I1885" s="206"/>
      <c r="J1885" s="206"/>
      <c r="K1885" s="206"/>
      <c r="L1885" s="206"/>
      <c r="M1885" s="206"/>
      <c r="N1885" s="206"/>
      <c r="O1885" s="206"/>
      <c r="P1885" s="206"/>
      <c r="Q1885" s="206"/>
      <c r="R1885" s="206"/>
      <c r="S1885" s="206"/>
      <c r="T1885" s="206"/>
    </row>
    <row r="1886" spans="1:20">
      <c r="A1886" s="366">
        <v>1882</v>
      </c>
      <c r="B1886" s="366"/>
      <c r="C1886" s="105"/>
      <c r="D1886" s="366"/>
      <c r="E1886" s="277"/>
      <c r="F1886" s="105"/>
      <c r="G1886" s="105"/>
      <c r="H1886" s="366"/>
      <c r="I1886" s="206"/>
      <c r="J1886" s="206"/>
      <c r="K1886" s="206"/>
      <c r="L1886" s="206"/>
      <c r="M1886" s="206"/>
      <c r="N1886" s="206"/>
      <c r="O1886" s="206"/>
      <c r="P1886" s="206"/>
      <c r="Q1886" s="206"/>
      <c r="R1886" s="206"/>
      <c r="S1886" s="206"/>
      <c r="T1886" s="206"/>
    </row>
    <row r="1887" spans="1:20">
      <c r="A1887" s="366">
        <v>1883</v>
      </c>
      <c r="B1887" s="366"/>
      <c r="C1887" s="105"/>
      <c r="D1887" s="366"/>
      <c r="E1887" s="277"/>
      <c r="F1887" s="105"/>
      <c r="G1887" s="105"/>
      <c r="H1887" s="366"/>
      <c r="I1887" s="206"/>
      <c r="J1887" s="206"/>
      <c r="K1887" s="206"/>
      <c r="L1887" s="206"/>
      <c r="M1887" s="206"/>
      <c r="N1887" s="206"/>
      <c r="O1887" s="206"/>
      <c r="P1887" s="206"/>
      <c r="Q1887" s="206"/>
      <c r="R1887" s="206"/>
      <c r="S1887" s="206"/>
      <c r="T1887" s="206"/>
    </row>
    <row r="1888" spans="1:20">
      <c r="A1888" s="366">
        <v>1884</v>
      </c>
      <c r="B1888" s="366"/>
      <c r="C1888" s="105"/>
      <c r="D1888" s="366"/>
      <c r="E1888" s="278"/>
      <c r="F1888" s="105"/>
      <c r="G1888" s="105"/>
      <c r="H1888" s="366"/>
      <c r="I1888" s="206"/>
      <c r="J1888" s="206"/>
      <c r="K1888" s="206"/>
      <c r="L1888" s="206"/>
      <c r="M1888" s="206"/>
      <c r="N1888" s="206"/>
      <c r="O1888" s="206"/>
      <c r="P1888" s="206"/>
      <c r="Q1888" s="206"/>
      <c r="R1888" s="206"/>
      <c r="S1888" s="206"/>
      <c r="T1888" s="206"/>
    </row>
    <row r="1889" spans="1:20">
      <c r="A1889" s="366">
        <v>1885</v>
      </c>
      <c r="B1889" s="366"/>
      <c r="C1889" s="105"/>
      <c r="D1889" s="366"/>
      <c r="E1889" s="277"/>
      <c r="F1889" s="105"/>
      <c r="G1889" s="105"/>
      <c r="H1889" s="366"/>
      <c r="I1889" s="206"/>
      <c r="J1889" s="206"/>
      <c r="K1889" s="206"/>
      <c r="L1889" s="206"/>
      <c r="M1889" s="206"/>
      <c r="N1889" s="206"/>
      <c r="O1889" s="206"/>
      <c r="P1889" s="206"/>
      <c r="Q1889" s="206"/>
      <c r="R1889" s="206"/>
      <c r="S1889" s="206"/>
      <c r="T1889" s="206"/>
    </row>
    <row r="1890" spans="1:20">
      <c r="A1890" s="366">
        <v>1886</v>
      </c>
      <c r="B1890" s="366"/>
      <c r="C1890" s="105"/>
      <c r="D1890" s="366"/>
      <c r="E1890" s="277"/>
      <c r="F1890" s="105"/>
      <c r="G1890" s="105"/>
      <c r="H1890" s="366"/>
      <c r="I1890" s="206"/>
      <c r="J1890" s="206"/>
      <c r="K1890" s="206"/>
      <c r="L1890" s="206"/>
      <c r="M1890" s="206"/>
      <c r="N1890" s="206"/>
      <c r="O1890" s="206"/>
      <c r="P1890" s="206"/>
      <c r="Q1890" s="206"/>
      <c r="R1890" s="206"/>
      <c r="S1890" s="206"/>
      <c r="T1890" s="206"/>
    </row>
    <row r="1891" spans="1:20">
      <c r="A1891" s="366">
        <v>1887</v>
      </c>
      <c r="B1891" s="366"/>
      <c r="C1891" s="105"/>
      <c r="D1891" s="366"/>
      <c r="E1891" s="277"/>
      <c r="F1891" s="105"/>
      <c r="G1891" s="105"/>
      <c r="H1891" s="366"/>
      <c r="I1891" s="206"/>
      <c r="J1891" s="206"/>
      <c r="K1891" s="206"/>
      <c r="L1891" s="206"/>
      <c r="M1891" s="206"/>
      <c r="N1891" s="206"/>
      <c r="O1891" s="206"/>
      <c r="P1891" s="206"/>
      <c r="Q1891" s="206"/>
      <c r="R1891" s="206"/>
      <c r="S1891" s="206"/>
      <c r="T1891" s="206"/>
    </row>
    <row r="1892" spans="1:20">
      <c r="A1892" s="366">
        <v>1888</v>
      </c>
      <c r="B1892" s="366"/>
      <c r="C1892" s="105"/>
      <c r="D1892" s="366"/>
      <c r="E1892" s="277"/>
      <c r="F1892" s="105"/>
      <c r="G1892" s="105"/>
      <c r="H1892" s="366"/>
      <c r="I1892" s="206"/>
      <c r="J1892" s="206"/>
      <c r="K1892" s="206"/>
      <c r="L1892" s="206"/>
      <c r="M1892" s="206"/>
      <c r="N1892" s="206"/>
      <c r="O1892" s="206"/>
      <c r="P1892" s="206"/>
      <c r="Q1892" s="206"/>
      <c r="R1892" s="206"/>
      <c r="S1892" s="206"/>
      <c r="T1892" s="206"/>
    </row>
    <row r="1893" spans="1:20">
      <c r="A1893" s="366">
        <v>1889</v>
      </c>
      <c r="B1893" s="366"/>
      <c r="C1893" s="105"/>
      <c r="D1893" s="366"/>
      <c r="E1893" s="277"/>
      <c r="F1893" s="105"/>
      <c r="G1893" s="105"/>
      <c r="H1893" s="366"/>
      <c r="I1893" s="206"/>
      <c r="J1893" s="206"/>
      <c r="K1893" s="206"/>
      <c r="L1893" s="206"/>
      <c r="M1893" s="206"/>
      <c r="N1893" s="206"/>
      <c r="O1893" s="206"/>
      <c r="P1893" s="206"/>
      <c r="Q1893" s="206"/>
      <c r="R1893" s="206"/>
      <c r="S1893" s="206"/>
      <c r="T1893" s="206"/>
    </row>
    <row r="1894" spans="1:20">
      <c r="A1894" s="366">
        <v>1890</v>
      </c>
      <c r="B1894" s="366"/>
      <c r="C1894" s="105"/>
      <c r="D1894" s="366"/>
      <c r="E1894" s="277"/>
      <c r="F1894" s="105"/>
      <c r="G1894" s="105"/>
      <c r="H1894" s="366"/>
      <c r="I1894" s="206"/>
      <c r="J1894" s="206"/>
      <c r="K1894" s="206"/>
      <c r="L1894" s="206"/>
      <c r="M1894" s="206"/>
      <c r="N1894" s="206"/>
      <c r="O1894" s="206"/>
      <c r="P1894" s="206"/>
      <c r="Q1894" s="206"/>
      <c r="R1894" s="206"/>
      <c r="S1894" s="206"/>
      <c r="T1894" s="206"/>
    </row>
    <row r="1895" spans="1:20">
      <c r="A1895" s="366">
        <v>1891</v>
      </c>
      <c r="B1895" s="366"/>
      <c r="C1895" s="105"/>
      <c r="D1895" s="366"/>
      <c r="E1895" s="277"/>
      <c r="F1895" s="105"/>
      <c r="G1895" s="105"/>
      <c r="H1895" s="366"/>
      <c r="I1895" s="206"/>
      <c r="J1895" s="206"/>
      <c r="K1895" s="206"/>
      <c r="L1895" s="206"/>
      <c r="M1895" s="206"/>
      <c r="N1895" s="206"/>
      <c r="O1895" s="206"/>
      <c r="P1895" s="206"/>
      <c r="Q1895" s="206"/>
      <c r="R1895" s="206"/>
      <c r="S1895" s="206"/>
      <c r="T1895" s="206"/>
    </row>
    <row r="1896" spans="1:20">
      <c r="A1896" s="366">
        <v>1892</v>
      </c>
      <c r="B1896" s="366"/>
      <c r="C1896" s="105"/>
      <c r="D1896" s="366"/>
      <c r="E1896" s="277"/>
      <c r="F1896" s="105"/>
      <c r="G1896" s="105"/>
      <c r="H1896" s="366"/>
      <c r="I1896" s="206"/>
      <c r="J1896" s="206"/>
      <c r="K1896" s="206"/>
      <c r="L1896" s="206"/>
      <c r="M1896" s="206"/>
      <c r="N1896" s="206"/>
      <c r="O1896" s="206"/>
      <c r="P1896" s="206"/>
      <c r="Q1896" s="206"/>
      <c r="R1896" s="206"/>
      <c r="S1896" s="206"/>
      <c r="T1896" s="206"/>
    </row>
    <row r="1897" spans="1:20">
      <c r="A1897" s="366">
        <v>1893</v>
      </c>
      <c r="B1897" s="366"/>
      <c r="C1897" s="105"/>
      <c r="D1897" s="366"/>
      <c r="E1897" s="277"/>
      <c r="F1897" s="105"/>
      <c r="G1897" s="105"/>
      <c r="H1897" s="366"/>
      <c r="I1897" s="206"/>
      <c r="J1897" s="206"/>
      <c r="K1897" s="206"/>
      <c r="L1897" s="206"/>
      <c r="M1897" s="206"/>
      <c r="N1897" s="206"/>
      <c r="O1897" s="206"/>
      <c r="P1897" s="206"/>
      <c r="Q1897" s="206"/>
      <c r="R1897" s="206"/>
      <c r="S1897" s="206"/>
      <c r="T1897" s="206"/>
    </row>
    <row r="1898" spans="1:20">
      <c r="A1898" s="366">
        <v>1894</v>
      </c>
      <c r="B1898" s="366"/>
      <c r="C1898" s="105"/>
      <c r="D1898" s="366"/>
      <c r="E1898" s="277"/>
      <c r="F1898" s="105"/>
      <c r="G1898" s="105"/>
      <c r="H1898" s="366"/>
      <c r="I1898" s="206"/>
      <c r="J1898" s="206"/>
      <c r="K1898" s="206"/>
      <c r="L1898" s="206"/>
      <c r="M1898" s="206"/>
      <c r="N1898" s="206"/>
      <c r="O1898" s="206"/>
      <c r="P1898" s="206"/>
      <c r="Q1898" s="206"/>
      <c r="R1898" s="206"/>
      <c r="S1898" s="206"/>
      <c r="T1898" s="206"/>
    </row>
    <row r="1899" spans="1:20">
      <c r="A1899" s="366">
        <v>1895</v>
      </c>
      <c r="B1899" s="366"/>
      <c r="C1899" s="105"/>
      <c r="D1899" s="366"/>
      <c r="E1899" s="277"/>
      <c r="F1899" s="105"/>
      <c r="G1899" s="105"/>
      <c r="H1899" s="366"/>
      <c r="I1899" s="206"/>
      <c r="J1899" s="206"/>
      <c r="K1899" s="206"/>
      <c r="L1899" s="206"/>
      <c r="M1899" s="206"/>
      <c r="N1899" s="206"/>
      <c r="O1899" s="206"/>
      <c r="P1899" s="206"/>
      <c r="Q1899" s="206"/>
      <c r="R1899" s="206"/>
      <c r="S1899" s="206"/>
      <c r="T1899" s="206"/>
    </row>
    <row r="1900" spans="1:20">
      <c r="A1900" s="366">
        <v>1896</v>
      </c>
      <c r="B1900" s="366"/>
      <c r="C1900" s="105"/>
      <c r="D1900" s="366"/>
      <c r="E1900" s="277"/>
      <c r="F1900" s="105"/>
      <c r="G1900" s="105"/>
      <c r="H1900" s="366"/>
      <c r="I1900" s="206"/>
      <c r="J1900" s="206"/>
      <c r="K1900" s="206"/>
      <c r="L1900" s="206"/>
      <c r="M1900" s="206"/>
      <c r="N1900" s="206"/>
      <c r="O1900" s="206"/>
      <c r="P1900" s="206"/>
      <c r="Q1900" s="206"/>
      <c r="R1900" s="206"/>
      <c r="S1900" s="206"/>
      <c r="T1900" s="206"/>
    </row>
    <row r="1901" spans="1:20">
      <c r="A1901" s="366">
        <v>1897</v>
      </c>
      <c r="B1901" s="366"/>
      <c r="C1901" s="105"/>
      <c r="D1901" s="366"/>
      <c r="E1901" s="277"/>
      <c r="F1901" s="105"/>
      <c r="G1901" s="366"/>
      <c r="H1901" s="366"/>
      <c r="I1901" s="206"/>
      <c r="J1901" s="206"/>
      <c r="K1901" s="206"/>
      <c r="L1901" s="206"/>
      <c r="M1901" s="206"/>
      <c r="N1901" s="206"/>
      <c r="O1901" s="206"/>
      <c r="P1901" s="206"/>
      <c r="Q1901" s="206"/>
      <c r="R1901" s="206"/>
      <c r="S1901" s="206"/>
      <c r="T1901" s="206"/>
    </row>
    <row r="1902" spans="1:20">
      <c r="A1902" s="366">
        <v>1898</v>
      </c>
      <c r="B1902" s="366"/>
      <c r="C1902" s="105"/>
      <c r="D1902" s="366"/>
      <c r="E1902" s="277"/>
      <c r="F1902" s="105"/>
      <c r="G1902" s="105"/>
      <c r="H1902" s="366"/>
      <c r="I1902" s="206"/>
      <c r="J1902" s="206"/>
      <c r="K1902" s="206"/>
      <c r="L1902" s="206"/>
      <c r="M1902" s="206"/>
      <c r="N1902" s="206"/>
      <c r="O1902" s="206"/>
      <c r="P1902" s="206"/>
      <c r="Q1902" s="206"/>
      <c r="R1902" s="206"/>
      <c r="S1902" s="206"/>
      <c r="T1902" s="206"/>
    </row>
    <row r="1903" spans="1:20">
      <c r="A1903" s="366">
        <v>1899</v>
      </c>
      <c r="B1903" s="366"/>
      <c r="C1903" s="105"/>
      <c r="D1903" s="366"/>
      <c r="E1903" s="277"/>
      <c r="F1903" s="105"/>
      <c r="G1903" s="105"/>
      <c r="H1903" s="366"/>
      <c r="I1903" s="206"/>
      <c r="J1903" s="206"/>
      <c r="K1903" s="206"/>
      <c r="L1903" s="206"/>
      <c r="M1903" s="206"/>
      <c r="N1903" s="206"/>
      <c r="O1903" s="206"/>
      <c r="P1903" s="206"/>
      <c r="Q1903" s="206"/>
      <c r="R1903" s="206"/>
      <c r="S1903" s="206"/>
      <c r="T1903" s="206"/>
    </row>
    <row r="1904" spans="1:20">
      <c r="A1904" s="366">
        <v>1900</v>
      </c>
      <c r="B1904" s="366"/>
      <c r="C1904" s="105"/>
      <c r="D1904" s="366"/>
      <c r="E1904" s="277"/>
      <c r="F1904" s="105"/>
      <c r="G1904" s="105"/>
      <c r="H1904" s="366"/>
      <c r="I1904" s="206"/>
      <c r="J1904" s="206"/>
      <c r="K1904" s="206"/>
      <c r="L1904" s="206"/>
      <c r="M1904" s="206"/>
      <c r="N1904" s="206"/>
      <c r="O1904" s="206"/>
      <c r="P1904" s="206"/>
      <c r="Q1904" s="206"/>
      <c r="R1904" s="206"/>
      <c r="S1904" s="206"/>
      <c r="T1904" s="206"/>
    </row>
    <row r="1905" spans="1:20">
      <c r="A1905" s="366">
        <v>1901</v>
      </c>
      <c r="B1905" s="366"/>
      <c r="C1905" s="105"/>
      <c r="D1905" s="366"/>
      <c r="E1905" s="277"/>
      <c r="F1905" s="105"/>
      <c r="G1905" s="105"/>
      <c r="H1905" s="366"/>
      <c r="I1905" s="206"/>
      <c r="J1905" s="206"/>
      <c r="K1905" s="206"/>
      <c r="L1905" s="206"/>
      <c r="M1905" s="206"/>
      <c r="N1905" s="206"/>
      <c r="O1905" s="206"/>
      <c r="P1905" s="206"/>
      <c r="Q1905" s="206"/>
      <c r="R1905" s="206"/>
      <c r="S1905" s="206"/>
      <c r="T1905" s="206"/>
    </row>
    <row r="1906" spans="1:20">
      <c r="A1906" s="366">
        <v>1902</v>
      </c>
      <c r="B1906" s="366"/>
      <c r="C1906" s="105"/>
      <c r="D1906" s="366"/>
      <c r="E1906" s="277"/>
      <c r="F1906" s="105"/>
      <c r="G1906" s="105"/>
      <c r="H1906" s="366"/>
      <c r="I1906" s="206"/>
      <c r="J1906" s="206"/>
      <c r="K1906" s="206"/>
      <c r="L1906" s="206"/>
      <c r="M1906" s="206"/>
      <c r="N1906" s="206"/>
      <c r="O1906" s="206"/>
      <c r="P1906" s="206"/>
      <c r="Q1906" s="206"/>
      <c r="R1906" s="206"/>
      <c r="S1906" s="206"/>
      <c r="T1906" s="206"/>
    </row>
    <row r="1907" spans="1:20">
      <c r="A1907" s="366">
        <v>1903</v>
      </c>
      <c r="B1907" s="366"/>
      <c r="C1907" s="105"/>
      <c r="D1907" s="366"/>
      <c r="E1907" s="277"/>
      <c r="F1907" s="105"/>
      <c r="G1907" s="105"/>
      <c r="H1907" s="366"/>
      <c r="I1907" s="206"/>
      <c r="J1907" s="206"/>
      <c r="K1907" s="206"/>
      <c r="L1907" s="206"/>
      <c r="M1907" s="206"/>
      <c r="N1907" s="206"/>
      <c r="O1907" s="206"/>
      <c r="P1907" s="206"/>
      <c r="Q1907" s="206"/>
      <c r="R1907" s="206"/>
      <c r="S1907" s="206"/>
      <c r="T1907" s="206"/>
    </row>
    <row r="1908" spans="1:20">
      <c r="A1908" s="366">
        <v>1904</v>
      </c>
      <c r="B1908" s="366"/>
      <c r="C1908" s="105"/>
      <c r="D1908" s="366"/>
      <c r="E1908" s="277"/>
      <c r="F1908" s="105"/>
      <c r="G1908" s="105"/>
      <c r="H1908" s="366"/>
      <c r="I1908" s="206"/>
      <c r="J1908" s="206"/>
      <c r="K1908" s="206"/>
      <c r="L1908" s="206"/>
      <c r="M1908" s="206"/>
      <c r="N1908" s="206"/>
      <c r="O1908" s="206"/>
      <c r="P1908" s="206"/>
      <c r="Q1908" s="206"/>
      <c r="R1908" s="206"/>
      <c r="S1908" s="206"/>
      <c r="T1908" s="206"/>
    </row>
    <row r="1909" spans="1:20">
      <c r="A1909" s="366">
        <v>1905</v>
      </c>
      <c r="B1909" s="366"/>
      <c r="C1909" s="105"/>
      <c r="D1909" s="366"/>
      <c r="E1909" s="277"/>
      <c r="F1909" s="105"/>
      <c r="G1909" s="105"/>
      <c r="H1909" s="366"/>
      <c r="I1909" s="206"/>
      <c r="J1909" s="206"/>
      <c r="K1909" s="206"/>
      <c r="L1909" s="206"/>
      <c r="M1909" s="206"/>
      <c r="N1909" s="206"/>
      <c r="O1909" s="206"/>
      <c r="P1909" s="206"/>
      <c r="Q1909" s="206"/>
      <c r="R1909" s="206"/>
      <c r="S1909" s="206"/>
      <c r="T1909" s="206"/>
    </row>
    <row r="1910" spans="1:20">
      <c r="A1910" s="366">
        <v>1906</v>
      </c>
      <c r="B1910" s="366"/>
      <c r="C1910" s="105"/>
      <c r="D1910" s="366"/>
      <c r="E1910" s="277"/>
      <c r="F1910" s="105"/>
      <c r="G1910" s="105"/>
      <c r="H1910" s="366"/>
      <c r="I1910" s="206"/>
      <c r="J1910" s="206"/>
      <c r="K1910" s="206"/>
      <c r="L1910" s="206"/>
      <c r="M1910" s="206"/>
      <c r="N1910" s="206"/>
      <c r="O1910" s="206"/>
      <c r="P1910" s="206"/>
      <c r="Q1910" s="206"/>
      <c r="R1910" s="206"/>
      <c r="S1910" s="206"/>
      <c r="T1910" s="206"/>
    </row>
    <row r="1911" spans="1:20">
      <c r="A1911" s="366">
        <v>1907</v>
      </c>
      <c r="B1911" s="366"/>
      <c r="C1911" s="105"/>
      <c r="D1911" s="366"/>
      <c r="E1911" s="277"/>
      <c r="F1911" s="105"/>
      <c r="G1911" s="105"/>
      <c r="H1911" s="366"/>
      <c r="I1911" s="206"/>
      <c r="J1911" s="206"/>
      <c r="K1911" s="206"/>
      <c r="L1911" s="206"/>
      <c r="M1911" s="206"/>
      <c r="N1911" s="206"/>
      <c r="O1911" s="206"/>
      <c r="P1911" s="206"/>
      <c r="Q1911" s="206"/>
      <c r="R1911" s="206"/>
      <c r="S1911" s="206"/>
      <c r="T1911" s="206"/>
    </row>
    <row r="1912" spans="1:20">
      <c r="A1912" s="366">
        <v>1908</v>
      </c>
      <c r="B1912" s="366"/>
      <c r="C1912" s="105"/>
      <c r="D1912" s="366"/>
      <c r="E1912" s="277"/>
      <c r="F1912" s="105"/>
      <c r="G1912" s="105"/>
      <c r="H1912" s="366"/>
      <c r="I1912" s="206"/>
      <c r="J1912" s="206"/>
      <c r="K1912" s="206"/>
      <c r="L1912" s="206"/>
      <c r="M1912" s="206"/>
      <c r="N1912" s="206"/>
      <c r="O1912" s="206"/>
      <c r="P1912" s="206"/>
      <c r="Q1912" s="206"/>
      <c r="R1912" s="206"/>
      <c r="S1912" s="206"/>
      <c r="T1912" s="206"/>
    </row>
    <row r="1913" spans="1:20">
      <c r="A1913" s="366">
        <v>1909</v>
      </c>
      <c r="B1913" s="366"/>
      <c r="C1913" s="105"/>
      <c r="D1913" s="366"/>
      <c r="E1913" s="277"/>
      <c r="F1913" s="105"/>
      <c r="G1913" s="105"/>
      <c r="H1913" s="366"/>
      <c r="I1913" s="206"/>
      <c r="J1913" s="206"/>
      <c r="K1913" s="206"/>
      <c r="L1913" s="206"/>
      <c r="M1913" s="206"/>
      <c r="N1913" s="206"/>
      <c r="O1913" s="206"/>
      <c r="P1913" s="206"/>
      <c r="Q1913" s="206"/>
      <c r="R1913" s="206"/>
      <c r="S1913" s="206"/>
      <c r="T1913" s="206"/>
    </row>
    <row r="1914" spans="1:20">
      <c r="A1914" s="366">
        <v>1910</v>
      </c>
      <c r="B1914" s="366"/>
      <c r="C1914" s="105"/>
      <c r="D1914" s="366"/>
      <c r="E1914" s="277"/>
      <c r="F1914" s="105"/>
      <c r="G1914" s="105"/>
      <c r="H1914" s="366"/>
      <c r="I1914" s="206"/>
      <c r="J1914" s="206"/>
      <c r="K1914" s="206"/>
      <c r="L1914" s="206"/>
      <c r="M1914" s="206"/>
      <c r="N1914" s="206"/>
      <c r="O1914" s="206"/>
      <c r="P1914" s="206"/>
      <c r="Q1914" s="206"/>
      <c r="R1914" s="206"/>
      <c r="S1914" s="206"/>
      <c r="T1914" s="206"/>
    </row>
    <row r="1915" spans="1:20">
      <c r="A1915" s="366">
        <v>1911</v>
      </c>
      <c r="B1915" s="366"/>
      <c r="C1915" s="105"/>
      <c r="D1915" s="366"/>
      <c r="E1915" s="277"/>
      <c r="F1915" s="105"/>
      <c r="G1915" s="105"/>
      <c r="H1915" s="366"/>
      <c r="I1915" s="206"/>
      <c r="J1915" s="206"/>
      <c r="K1915" s="206"/>
      <c r="L1915" s="206"/>
      <c r="M1915" s="206"/>
      <c r="N1915" s="206"/>
      <c r="O1915" s="206"/>
      <c r="P1915" s="206"/>
      <c r="Q1915" s="206"/>
      <c r="R1915" s="206"/>
      <c r="S1915" s="206"/>
      <c r="T1915" s="206"/>
    </row>
    <row r="1916" spans="1:20">
      <c r="A1916" s="366">
        <v>1912</v>
      </c>
      <c r="B1916" s="366"/>
      <c r="C1916" s="105"/>
      <c r="D1916" s="366"/>
      <c r="E1916" s="277"/>
      <c r="F1916" s="105"/>
      <c r="G1916" s="105"/>
      <c r="H1916" s="366"/>
      <c r="I1916" s="206"/>
      <c r="J1916" s="206"/>
      <c r="K1916" s="206"/>
      <c r="L1916" s="206"/>
      <c r="M1916" s="206"/>
      <c r="N1916" s="206"/>
      <c r="O1916" s="206"/>
      <c r="P1916" s="206"/>
      <c r="Q1916" s="206"/>
      <c r="R1916" s="206"/>
      <c r="S1916" s="206"/>
      <c r="T1916" s="206"/>
    </row>
    <row r="1917" spans="1:20">
      <c r="A1917" s="366">
        <v>1913</v>
      </c>
      <c r="B1917" s="366"/>
      <c r="C1917" s="105"/>
      <c r="D1917" s="366"/>
      <c r="E1917" s="277"/>
      <c r="F1917" s="105"/>
      <c r="G1917" s="105"/>
      <c r="H1917" s="366"/>
      <c r="I1917" s="206"/>
      <c r="J1917" s="206"/>
      <c r="K1917" s="206"/>
      <c r="L1917" s="206"/>
      <c r="M1917" s="206"/>
      <c r="N1917" s="206"/>
      <c r="O1917" s="206"/>
      <c r="P1917" s="206"/>
      <c r="Q1917" s="206"/>
      <c r="R1917" s="206"/>
      <c r="S1917" s="206"/>
      <c r="T1917" s="206"/>
    </row>
    <row r="1918" spans="1:20">
      <c r="A1918" s="366">
        <v>1914</v>
      </c>
      <c r="B1918" s="366"/>
      <c r="C1918" s="105"/>
      <c r="D1918" s="366"/>
      <c r="E1918" s="277"/>
      <c r="F1918" s="105"/>
      <c r="G1918" s="105"/>
      <c r="H1918" s="366"/>
      <c r="I1918" s="206"/>
      <c r="J1918" s="206"/>
      <c r="K1918" s="206"/>
      <c r="L1918" s="206"/>
      <c r="M1918" s="206"/>
      <c r="N1918" s="206"/>
      <c r="O1918" s="206"/>
      <c r="P1918" s="206"/>
      <c r="Q1918" s="206"/>
      <c r="R1918" s="206"/>
      <c r="S1918" s="206"/>
      <c r="T1918" s="206"/>
    </row>
    <row r="1919" spans="1:20">
      <c r="A1919" s="366">
        <v>1915</v>
      </c>
      <c r="B1919" s="366"/>
      <c r="C1919" s="105"/>
      <c r="D1919" s="366"/>
      <c r="E1919" s="277"/>
      <c r="F1919" s="105"/>
      <c r="G1919" s="105"/>
      <c r="H1919" s="366"/>
      <c r="I1919" s="206"/>
      <c r="J1919" s="206"/>
      <c r="K1919" s="206"/>
      <c r="L1919" s="206"/>
      <c r="M1919" s="206"/>
      <c r="N1919" s="206"/>
      <c r="O1919" s="206"/>
      <c r="P1919" s="206"/>
      <c r="Q1919" s="206"/>
      <c r="R1919" s="206"/>
      <c r="S1919" s="206"/>
      <c r="T1919" s="206"/>
    </row>
    <row r="1920" spans="1:20">
      <c r="A1920" s="366">
        <v>1916</v>
      </c>
      <c r="B1920" s="366"/>
      <c r="C1920" s="105"/>
      <c r="D1920" s="366"/>
      <c r="E1920" s="277"/>
      <c r="F1920" s="105"/>
      <c r="G1920" s="105"/>
      <c r="H1920" s="366"/>
      <c r="I1920" s="206"/>
      <c r="J1920" s="206"/>
      <c r="K1920" s="206"/>
      <c r="L1920" s="206"/>
      <c r="M1920" s="206"/>
      <c r="N1920" s="206"/>
      <c r="O1920" s="206"/>
      <c r="P1920" s="206"/>
      <c r="Q1920" s="206"/>
      <c r="R1920" s="206"/>
      <c r="S1920" s="206"/>
      <c r="T1920" s="206"/>
    </row>
    <row r="1921" spans="1:20">
      <c r="A1921" s="366">
        <v>1917</v>
      </c>
      <c r="B1921" s="366"/>
      <c r="C1921" s="105"/>
      <c r="D1921" s="366"/>
      <c r="E1921" s="277"/>
      <c r="F1921" s="105"/>
      <c r="G1921" s="105"/>
      <c r="H1921" s="366"/>
      <c r="I1921" s="206"/>
      <c r="J1921" s="206"/>
      <c r="K1921" s="206"/>
      <c r="L1921" s="206"/>
      <c r="M1921" s="206"/>
      <c r="N1921" s="206"/>
      <c r="O1921" s="206"/>
      <c r="P1921" s="206"/>
      <c r="Q1921" s="206"/>
      <c r="R1921" s="206"/>
      <c r="S1921" s="206"/>
      <c r="T1921" s="206"/>
    </row>
    <row r="1922" spans="1:20">
      <c r="A1922" s="366">
        <v>1918</v>
      </c>
      <c r="B1922" s="366"/>
      <c r="C1922" s="105"/>
      <c r="D1922" s="366"/>
      <c r="E1922" s="277"/>
      <c r="F1922" s="105"/>
      <c r="G1922" s="105"/>
      <c r="H1922" s="366"/>
      <c r="I1922" s="206"/>
      <c r="J1922" s="206"/>
      <c r="K1922" s="206"/>
      <c r="L1922" s="206"/>
      <c r="M1922" s="206"/>
      <c r="N1922" s="206"/>
      <c r="O1922" s="206"/>
      <c r="P1922" s="206"/>
      <c r="Q1922" s="206"/>
      <c r="R1922" s="206"/>
      <c r="S1922" s="206"/>
      <c r="T1922" s="206"/>
    </row>
    <row r="1923" spans="1:20">
      <c r="A1923" s="366">
        <v>1919</v>
      </c>
      <c r="B1923" s="366"/>
      <c r="C1923" s="105"/>
      <c r="D1923" s="366"/>
      <c r="E1923" s="277"/>
      <c r="F1923" s="105"/>
      <c r="G1923" s="105"/>
      <c r="H1923" s="366"/>
      <c r="I1923" s="206"/>
      <c r="J1923" s="206"/>
      <c r="K1923" s="206"/>
      <c r="L1923" s="206"/>
      <c r="M1923" s="206"/>
      <c r="N1923" s="206"/>
      <c r="O1923" s="206"/>
      <c r="P1923" s="206"/>
      <c r="Q1923" s="206"/>
      <c r="R1923" s="206"/>
      <c r="S1923" s="206"/>
      <c r="T1923" s="206"/>
    </row>
    <row r="1924" spans="1:20">
      <c r="A1924" s="366">
        <v>1920</v>
      </c>
      <c r="B1924" s="366"/>
      <c r="C1924" s="105"/>
      <c r="D1924" s="366"/>
      <c r="E1924" s="277"/>
      <c r="F1924" s="105"/>
      <c r="G1924" s="105"/>
      <c r="H1924" s="366"/>
      <c r="I1924" s="206"/>
      <c r="J1924" s="206"/>
      <c r="K1924" s="206"/>
      <c r="L1924" s="206"/>
      <c r="M1924" s="206"/>
      <c r="N1924" s="206"/>
      <c r="O1924" s="206"/>
      <c r="P1924" s="206"/>
      <c r="Q1924" s="206"/>
      <c r="R1924" s="206"/>
      <c r="S1924" s="206"/>
      <c r="T1924" s="206"/>
    </row>
    <row r="1925" spans="1:20">
      <c r="A1925" s="366">
        <v>1921</v>
      </c>
      <c r="B1925" s="366"/>
      <c r="C1925" s="105"/>
      <c r="D1925" s="366"/>
      <c r="E1925" s="277"/>
      <c r="F1925" s="105"/>
      <c r="G1925" s="105"/>
      <c r="H1925" s="366"/>
      <c r="I1925" s="206"/>
      <c r="J1925" s="206"/>
      <c r="K1925" s="206"/>
      <c r="L1925" s="206"/>
      <c r="M1925" s="206"/>
      <c r="N1925" s="206"/>
      <c r="O1925" s="206"/>
      <c r="P1925" s="206"/>
      <c r="Q1925" s="206"/>
      <c r="R1925" s="206"/>
      <c r="S1925" s="206"/>
      <c r="T1925" s="206"/>
    </row>
    <row r="1926" spans="1:20">
      <c r="A1926" s="366">
        <v>1922</v>
      </c>
      <c r="B1926" s="366"/>
      <c r="C1926" s="105"/>
      <c r="D1926" s="366"/>
      <c r="E1926" s="277"/>
      <c r="F1926" s="105"/>
      <c r="G1926" s="105"/>
      <c r="H1926" s="366"/>
      <c r="I1926" s="206"/>
      <c r="J1926" s="206"/>
      <c r="K1926" s="206"/>
      <c r="L1926" s="206"/>
      <c r="M1926" s="206"/>
      <c r="N1926" s="206"/>
      <c r="O1926" s="206"/>
      <c r="P1926" s="206"/>
      <c r="Q1926" s="206"/>
      <c r="R1926" s="206"/>
      <c r="S1926" s="206"/>
      <c r="T1926" s="206"/>
    </row>
    <row r="1927" spans="1:20">
      <c r="A1927" s="366">
        <v>1923</v>
      </c>
      <c r="B1927" s="366"/>
      <c r="C1927" s="105"/>
      <c r="D1927" s="366"/>
      <c r="E1927" s="277"/>
      <c r="F1927" s="105"/>
      <c r="G1927" s="105"/>
      <c r="H1927" s="366"/>
      <c r="I1927" s="206"/>
      <c r="J1927" s="206"/>
      <c r="K1927" s="206"/>
      <c r="L1927" s="206"/>
      <c r="M1927" s="206"/>
      <c r="N1927" s="206"/>
      <c r="O1927" s="206"/>
      <c r="P1927" s="206"/>
      <c r="Q1927" s="206"/>
      <c r="R1927" s="206"/>
      <c r="S1927" s="206"/>
      <c r="T1927" s="206"/>
    </row>
    <row r="1928" spans="1:20">
      <c r="A1928" s="366">
        <v>1924</v>
      </c>
      <c r="B1928" s="366"/>
      <c r="C1928" s="105"/>
      <c r="D1928" s="366"/>
      <c r="E1928" s="277"/>
      <c r="F1928" s="105"/>
      <c r="G1928" s="105"/>
      <c r="H1928" s="366"/>
      <c r="I1928" s="206"/>
      <c r="J1928" s="206"/>
      <c r="K1928" s="206"/>
      <c r="L1928" s="206"/>
      <c r="M1928" s="206"/>
      <c r="N1928" s="206"/>
      <c r="O1928" s="206"/>
      <c r="P1928" s="206"/>
      <c r="Q1928" s="206"/>
      <c r="R1928" s="206"/>
      <c r="S1928" s="206"/>
      <c r="T1928" s="206"/>
    </row>
    <row r="1929" spans="1:20">
      <c r="A1929" s="366">
        <v>1925</v>
      </c>
      <c r="B1929" s="366"/>
      <c r="C1929" s="105"/>
      <c r="D1929" s="366"/>
      <c r="E1929" s="277"/>
      <c r="F1929" s="105"/>
      <c r="G1929" s="105"/>
      <c r="H1929" s="366"/>
      <c r="I1929" s="206"/>
      <c r="J1929" s="206"/>
      <c r="K1929" s="206"/>
      <c r="L1929" s="206"/>
      <c r="M1929" s="206"/>
      <c r="N1929" s="206"/>
      <c r="O1929" s="206"/>
      <c r="P1929" s="206"/>
      <c r="Q1929" s="206"/>
      <c r="R1929" s="206"/>
      <c r="S1929" s="206"/>
      <c r="T1929" s="206"/>
    </row>
    <row r="1930" spans="1:20">
      <c r="A1930" s="366">
        <v>1926</v>
      </c>
      <c r="B1930" s="366"/>
      <c r="C1930" s="105"/>
      <c r="D1930" s="366"/>
      <c r="E1930" s="277"/>
      <c r="F1930" s="105"/>
      <c r="G1930" s="105"/>
      <c r="H1930" s="366"/>
      <c r="I1930" s="206"/>
      <c r="J1930" s="206"/>
      <c r="K1930" s="206"/>
      <c r="L1930" s="206"/>
      <c r="M1930" s="206"/>
      <c r="N1930" s="206"/>
      <c r="O1930" s="206"/>
      <c r="P1930" s="206"/>
      <c r="Q1930" s="206"/>
      <c r="R1930" s="206"/>
      <c r="S1930" s="206"/>
      <c r="T1930" s="206"/>
    </row>
    <row r="1931" spans="1:20">
      <c r="A1931" s="366">
        <v>1927</v>
      </c>
      <c r="B1931" s="366"/>
      <c r="C1931" s="105"/>
      <c r="D1931" s="366"/>
      <c r="E1931" s="277"/>
      <c r="F1931" s="105"/>
      <c r="G1931" s="105"/>
      <c r="H1931" s="366"/>
      <c r="I1931" s="206"/>
      <c r="J1931" s="206"/>
      <c r="K1931" s="206"/>
      <c r="L1931" s="206"/>
      <c r="M1931" s="206"/>
      <c r="N1931" s="206"/>
      <c r="O1931" s="206"/>
      <c r="P1931" s="206"/>
      <c r="Q1931" s="206"/>
      <c r="R1931" s="206"/>
      <c r="S1931" s="206"/>
      <c r="T1931" s="206"/>
    </row>
    <row r="1932" spans="1:20">
      <c r="A1932" s="366">
        <v>1928</v>
      </c>
      <c r="B1932" s="366"/>
      <c r="C1932" s="105"/>
      <c r="D1932" s="366"/>
      <c r="E1932" s="277"/>
      <c r="F1932" s="105"/>
      <c r="G1932" s="105"/>
      <c r="H1932" s="366"/>
      <c r="I1932" s="206"/>
      <c r="J1932" s="206"/>
      <c r="K1932" s="206"/>
      <c r="L1932" s="206"/>
      <c r="M1932" s="206"/>
      <c r="N1932" s="206"/>
      <c r="O1932" s="206"/>
      <c r="P1932" s="206"/>
      <c r="Q1932" s="206"/>
      <c r="R1932" s="206"/>
      <c r="S1932" s="206"/>
      <c r="T1932" s="206"/>
    </row>
    <row r="1933" spans="1:20">
      <c r="A1933" s="366">
        <v>1929</v>
      </c>
      <c r="B1933" s="366"/>
      <c r="C1933" s="105"/>
      <c r="D1933" s="366"/>
      <c r="E1933" s="277"/>
      <c r="F1933" s="105"/>
      <c r="G1933" s="105"/>
      <c r="H1933" s="366"/>
      <c r="I1933" s="206"/>
      <c r="J1933" s="206"/>
      <c r="K1933" s="206"/>
      <c r="L1933" s="206"/>
      <c r="M1933" s="206"/>
      <c r="N1933" s="206"/>
      <c r="O1933" s="206"/>
      <c r="P1933" s="206"/>
      <c r="Q1933" s="206"/>
      <c r="R1933" s="206"/>
      <c r="S1933" s="206"/>
      <c r="T1933" s="206"/>
    </row>
    <row r="1934" spans="1:20">
      <c r="A1934" s="366">
        <v>1930</v>
      </c>
      <c r="B1934" s="366"/>
      <c r="C1934" s="105"/>
      <c r="D1934" s="366"/>
      <c r="E1934" s="277"/>
      <c r="F1934" s="366"/>
      <c r="G1934" s="366"/>
      <c r="H1934" s="366"/>
      <c r="I1934" s="206"/>
      <c r="J1934" s="206"/>
      <c r="K1934" s="206"/>
      <c r="L1934" s="206"/>
      <c r="M1934" s="206"/>
      <c r="N1934" s="206"/>
      <c r="O1934" s="206"/>
      <c r="P1934" s="206"/>
      <c r="Q1934" s="206"/>
      <c r="R1934" s="206"/>
      <c r="S1934" s="206"/>
      <c r="T1934" s="206"/>
    </row>
    <row r="1935" spans="1:20">
      <c r="A1935" s="366">
        <v>1931</v>
      </c>
      <c r="B1935" s="366"/>
      <c r="C1935" s="105"/>
      <c r="D1935" s="366"/>
      <c r="E1935" s="277"/>
      <c r="F1935" s="105"/>
      <c r="G1935" s="105"/>
      <c r="H1935" s="366"/>
      <c r="I1935" s="206"/>
      <c r="J1935" s="206"/>
      <c r="K1935" s="206"/>
      <c r="L1935" s="206"/>
      <c r="M1935" s="206"/>
      <c r="N1935" s="206"/>
      <c r="O1935" s="206"/>
      <c r="P1935" s="206"/>
      <c r="Q1935" s="206"/>
      <c r="R1935" s="206"/>
      <c r="S1935" s="206"/>
      <c r="T1935" s="206"/>
    </row>
    <row r="1936" spans="1:20">
      <c r="A1936" s="366">
        <v>1932</v>
      </c>
      <c r="B1936" s="366"/>
      <c r="C1936" s="105"/>
      <c r="D1936" s="366"/>
      <c r="E1936" s="277"/>
      <c r="F1936" s="105"/>
      <c r="G1936" s="105"/>
      <c r="H1936" s="366"/>
      <c r="I1936" s="206"/>
      <c r="J1936" s="206"/>
      <c r="K1936" s="206"/>
      <c r="L1936" s="206"/>
      <c r="M1936" s="206"/>
      <c r="N1936" s="206"/>
      <c r="O1936" s="206"/>
      <c r="P1936" s="206"/>
      <c r="Q1936" s="206"/>
      <c r="R1936" s="206"/>
      <c r="S1936" s="206"/>
      <c r="T1936" s="206"/>
    </row>
    <row r="1937" spans="1:20">
      <c r="A1937" s="366">
        <v>1933</v>
      </c>
      <c r="B1937" s="366"/>
      <c r="C1937" s="105"/>
      <c r="D1937" s="366"/>
      <c r="E1937" s="277"/>
      <c r="F1937" s="105"/>
      <c r="G1937" s="105"/>
      <c r="H1937" s="366"/>
      <c r="I1937" s="206"/>
      <c r="J1937" s="206"/>
      <c r="K1937" s="206"/>
      <c r="L1937" s="206"/>
      <c r="M1937" s="206"/>
      <c r="N1937" s="206"/>
      <c r="O1937" s="206"/>
      <c r="P1937" s="206"/>
      <c r="Q1937" s="206"/>
      <c r="R1937" s="206"/>
      <c r="S1937" s="206"/>
      <c r="T1937" s="206"/>
    </row>
    <row r="1938" spans="1:20">
      <c r="A1938" s="366">
        <v>1934</v>
      </c>
      <c r="B1938" s="366"/>
      <c r="C1938" s="105"/>
      <c r="D1938" s="366"/>
      <c r="E1938" s="277"/>
      <c r="F1938" s="105"/>
      <c r="G1938" s="105"/>
      <c r="H1938" s="366"/>
      <c r="I1938" s="206"/>
      <c r="J1938" s="206"/>
      <c r="K1938" s="206"/>
      <c r="L1938" s="206"/>
      <c r="M1938" s="206"/>
      <c r="N1938" s="206"/>
      <c r="O1938" s="206"/>
      <c r="P1938" s="206"/>
      <c r="Q1938" s="206"/>
      <c r="R1938" s="206"/>
      <c r="S1938" s="206"/>
      <c r="T1938" s="206"/>
    </row>
    <row r="1939" spans="1:20">
      <c r="A1939" s="366">
        <v>1935</v>
      </c>
      <c r="B1939" s="366"/>
      <c r="C1939" s="105"/>
      <c r="D1939" s="366"/>
      <c r="E1939" s="277"/>
      <c r="F1939" s="105"/>
      <c r="G1939" s="105"/>
      <c r="H1939" s="366"/>
      <c r="I1939" s="206"/>
      <c r="J1939" s="206"/>
      <c r="K1939" s="206"/>
      <c r="L1939" s="206"/>
      <c r="M1939" s="206"/>
      <c r="N1939" s="206"/>
      <c r="O1939" s="206"/>
      <c r="P1939" s="206"/>
      <c r="Q1939" s="206"/>
      <c r="R1939" s="206"/>
      <c r="S1939" s="206"/>
      <c r="T1939" s="206"/>
    </row>
    <row r="1940" spans="1:20">
      <c r="A1940" s="366">
        <v>1936</v>
      </c>
      <c r="B1940" s="366"/>
      <c r="C1940" s="105"/>
      <c r="D1940" s="366"/>
      <c r="E1940" s="277"/>
      <c r="F1940" s="105"/>
      <c r="G1940" s="105"/>
      <c r="H1940" s="366"/>
      <c r="I1940" s="206"/>
      <c r="J1940" s="206"/>
      <c r="K1940" s="206"/>
      <c r="L1940" s="206"/>
      <c r="M1940" s="206"/>
      <c r="N1940" s="206"/>
      <c r="O1940" s="206"/>
      <c r="P1940" s="206"/>
      <c r="Q1940" s="206"/>
      <c r="R1940" s="206"/>
      <c r="S1940" s="206"/>
      <c r="T1940" s="206"/>
    </row>
    <row r="1941" spans="1:20">
      <c r="A1941" s="366">
        <v>1937</v>
      </c>
      <c r="B1941" s="366"/>
      <c r="C1941" s="105"/>
      <c r="D1941" s="366"/>
      <c r="E1941" s="277"/>
      <c r="F1941" s="105"/>
      <c r="G1941" s="105"/>
      <c r="H1941" s="366"/>
      <c r="I1941" s="206"/>
      <c r="J1941" s="206"/>
      <c r="K1941" s="206"/>
      <c r="L1941" s="206"/>
      <c r="M1941" s="206"/>
      <c r="N1941" s="206"/>
      <c r="O1941" s="206"/>
      <c r="P1941" s="206"/>
      <c r="Q1941" s="206"/>
      <c r="R1941" s="206"/>
      <c r="S1941" s="206"/>
      <c r="T1941" s="206"/>
    </row>
    <row r="1942" spans="1:20">
      <c r="A1942" s="366">
        <v>1938</v>
      </c>
      <c r="B1942" s="366"/>
      <c r="C1942" s="105"/>
      <c r="D1942" s="366"/>
      <c r="E1942" s="277"/>
      <c r="F1942" s="105"/>
      <c r="G1942" s="105"/>
      <c r="H1942" s="366"/>
      <c r="I1942" s="206"/>
      <c r="J1942" s="206"/>
      <c r="K1942" s="206"/>
      <c r="L1942" s="206"/>
      <c r="M1942" s="206"/>
      <c r="N1942" s="206"/>
      <c r="O1942" s="206"/>
      <c r="P1942" s="206"/>
      <c r="Q1942" s="206"/>
      <c r="R1942" s="206"/>
      <c r="S1942" s="206"/>
      <c r="T1942" s="206"/>
    </row>
    <row r="1943" spans="1:20">
      <c r="A1943" s="366">
        <v>1939</v>
      </c>
      <c r="B1943" s="366"/>
      <c r="C1943" s="105"/>
      <c r="D1943" s="366"/>
      <c r="E1943" s="277"/>
      <c r="F1943" s="105"/>
      <c r="G1943" s="105"/>
      <c r="H1943" s="366"/>
      <c r="I1943" s="206"/>
      <c r="J1943" s="206"/>
      <c r="K1943" s="206"/>
      <c r="L1943" s="206"/>
      <c r="M1943" s="206"/>
      <c r="N1943" s="206"/>
      <c r="O1943" s="206"/>
      <c r="P1943" s="206"/>
      <c r="Q1943" s="206"/>
      <c r="R1943" s="206"/>
      <c r="S1943" s="206"/>
      <c r="T1943" s="206"/>
    </row>
    <row r="1944" spans="1:20">
      <c r="A1944" s="366">
        <v>1940</v>
      </c>
      <c r="B1944" s="366"/>
      <c r="C1944" s="105"/>
      <c r="D1944" s="366"/>
      <c r="E1944" s="277"/>
      <c r="F1944" s="105"/>
      <c r="G1944" s="105"/>
      <c r="H1944" s="366"/>
      <c r="I1944" s="206"/>
      <c r="J1944" s="206"/>
      <c r="K1944" s="206"/>
      <c r="L1944" s="206"/>
      <c r="M1944" s="206"/>
      <c r="N1944" s="206"/>
      <c r="O1944" s="206"/>
      <c r="P1944" s="206"/>
      <c r="Q1944" s="206"/>
      <c r="R1944" s="206"/>
      <c r="S1944" s="206"/>
      <c r="T1944" s="206"/>
    </row>
    <row r="1945" spans="1:20">
      <c r="A1945" s="366">
        <v>1941</v>
      </c>
      <c r="B1945" s="366"/>
      <c r="C1945" s="105"/>
      <c r="D1945" s="366"/>
      <c r="E1945" s="277"/>
      <c r="F1945" s="105"/>
      <c r="G1945" s="105"/>
      <c r="H1945" s="366"/>
      <c r="I1945" s="206"/>
      <c r="J1945" s="206"/>
      <c r="K1945" s="206"/>
      <c r="L1945" s="206"/>
      <c r="M1945" s="206"/>
      <c r="N1945" s="206"/>
      <c r="O1945" s="206"/>
      <c r="P1945" s="206"/>
      <c r="Q1945" s="206"/>
      <c r="R1945" s="206"/>
      <c r="S1945" s="206"/>
      <c r="T1945" s="206"/>
    </row>
    <row r="1946" spans="1:20">
      <c r="A1946" s="366">
        <v>1942</v>
      </c>
      <c r="B1946" s="366"/>
      <c r="C1946" s="105"/>
      <c r="D1946" s="366"/>
      <c r="E1946" s="277"/>
      <c r="F1946" s="105"/>
      <c r="G1946" s="105"/>
      <c r="H1946" s="366"/>
      <c r="I1946" s="206"/>
      <c r="J1946" s="206"/>
      <c r="K1946" s="206"/>
      <c r="L1946" s="206"/>
      <c r="M1946" s="206"/>
      <c r="N1946" s="206"/>
      <c r="O1946" s="206"/>
      <c r="P1946" s="206"/>
      <c r="Q1946" s="206"/>
      <c r="R1946" s="206"/>
      <c r="S1946" s="206"/>
      <c r="T1946" s="206"/>
    </row>
    <row r="1947" spans="1:20">
      <c r="A1947" s="366">
        <v>1943</v>
      </c>
      <c r="B1947" s="366"/>
      <c r="C1947" s="105"/>
      <c r="D1947" s="366"/>
      <c r="E1947" s="277"/>
      <c r="F1947" s="105"/>
      <c r="G1947" s="105"/>
      <c r="H1947" s="366"/>
      <c r="I1947" s="206"/>
      <c r="J1947" s="206"/>
      <c r="K1947" s="206"/>
      <c r="L1947" s="206"/>
      <c r="M1947" s="206"/>
      <c r="N1947" s="206"/>
      <c r="O1947" s="206"/>
      <c r="P1947" s="206"/>
      <c r="Q1947" s="206"/>
      <c r="R1947" s="206"/>
      <c r="S1947" s="206"/>
      <c r="T1947" s="206"/>
    </row>
    <row r="1948" spans="1:20">
      <c r="A1948" s="366">
        <v>1944</v>
      </c>
      <c r="B1948" s="366"/>
      <c r="C1948" s="105"/>
      <c r="D1948" s="366"/>
      <c r="E1948" s="277"/>
      <c r="F1948" s="105"/>
      <c r="G1948" s="105"/>
      <c r="H1948" s="366"/>
      <c r="I1948" s="206"/>
      <c r="J1948" s="206"/>
      <c r="K1948" s="206"/>
      <c r="L1948" s="206"/>
      <c r="M1948" s="206"/>
      <c r="N1948" s="206"/>
      <c r="O1948" s="206"/>
      <c r="P1948" s="206"/>
      <c r="Q1948" s="206"/>
      <c r="R1948" s="206"/>
      <c r="S1948" s="206"/>
      <c r="T1948" s="206"/>
    </row>
    <row r="1949" spans="1:20">
      <c r="A1949" s="366">
        <v>1945</v>
      </c>
      <c r="B1949" s="366"/>
      <c r="C1949" s="105"/>
      <c r="D1949" s="366"/>
      <c r="E1949" s="277"/>
      <c r="F1949" s="105"/>
      <c r="G1949" s="105"/>
      <c r="H1949" s="366"/>
      <c r="I1949" s="206"/>
      <c r="J1949" s="206"/>
      <c r="K1949" s="206"/>
      <c r="L1949" s="206"/>
      <c r="M1949" s="206"/>
      <c r="N1949" s="206"/>
      <c r="O1949" s="206"/>
      <c r="P1949" s="206"/>
      <c r="Q1949" s="206"/>
      <c r="R1949" s="206"/>
      <c r="S1949" s="206"/>
      <c r="T1949" s="206"/>
    </row>
    <row r="1950" spans="1:20">
      <c r="A1950" s="366">
        <v>1946</v>
      </c>
      <c r="B1950" s="366"/>
      <c r="C1950" s="105"/>
      <c r="D1950" s="366"/>
      <c r="E1950" s="277"/>
      <c r="F1950" s="105"/>
      <c r="G1950" s="105"/>
      <c r="H1950" s="366"/>
      <c r="I1950" s="206"/>
      <c r="J1950" s="206"/>
      <c r="K1950" s="206"/>
      <c r="L1950" s="206"/>
      <c r="M1950" s="206"/>
      <c r="N1950" s="206"/>
      <c r="O1950" s="206"/>
      <c r="P1950" s="206"/>
      <c r="Q1950" s="206"/>
      <c r="R1950" s="206"/>
      <c r="S1950" s="206"/>
      <c r="T1950" s="206"/>
    </row>
    <row r="1951" spans="1:20">
      <c r="A1951" s="366">
        <v>1947</v>
      </c>
      <c r="B1951" s="366"/>
      <c r="C1951" s="105"/>
      <c r="D1951" s="366"/>
      <c r="E1951" s="277"/>
      <c r="F1951" s="105"/>
      <c r="G1951" s="105"/>
      <c r="H1951" s="366"/>
      <c r="I1951" s="206"/>
      <c r="J1951" s="206"/>
      <c r="K1951" s="206"/>
      <c r="L1951" s="206"/>
      <c r="M1951" s="206"/>
      <c r="N1951" s="206"/>
      <c r="O1951" s="206"/>
      <c r="P1951" s="206"/>
      <c r="Q1951" s="206"/>
      <c r="R1951" s="206"/>
      <c r="S1951" s="206"/>
      <c r="T1951" s="206"/>
    </row>
    <row r="1952" spans="1:20">
      <c r="A1952" s="366">
        <v>1948</v>
      </c>
      <c r="B1952" s="366"/>
      <c r="C1952" s="105"/>
      <c r="D1952" s="366"/>
      <c r="E1952" s="277"/>
      <c r="F1952" s="105"/>
      <c r="G1952" s="105"/>
      <c r="H1952" s="366"/>
      <c r="I1952" s="206"/>
      <c r="J1952" s="206"/>
      <c r="K1952" s="206"/>
      <c r="L1952" s="206"/>
      <c r="M1952" s="206"/>
      <c r="N1952" s="206"/>
      <c r="O1952" s="206"/>
      <c r="P1952" s="206"/>
      <c r="Q1952" s="206"/>
      <c r="R1952" s="206"/>
      <c r="S1952" s="206"/>
      <c r="T1952" s="206"/>
    </row>
    <row r="1953" spans="1:20">
      <c r="A1953" s="366">
        <v>1949</v>
      </c>
      <c r="B1953" s="366"/>
      <c r="C1953" s="105"/>
      <c r="D1953" s="366"/>
      <c r="E1953" s="277"/>
      <c r="F1953" s="105"/>
      <c r="G1953" s="105"/>
      <c r="H1953" s="366"/>
      <c r="I1953" s="206"/>
      <c r="J1953" s="206"/>
      <c r="K1953" s="206"/>
      <c r="L1953" s="206"/>
      <c r="M1953" s="206"/>
      <c r="N1953" s="206"/>
      <c r="O1953" s="206"/>
      <c r="P1953" s="206"/>
      <c r="Q1953" s="206"/>
      <c r="R1953" s="206"/>
      <c r="S1953" s="206"/>
      <c r="T1953" s="206"/>
    </row>
    <row r="1954" spans="1:20">
      <c r="A1954" s="366">
        <v>1950</v>
      </c>
      <c r="B1954" s="366"/>
      <c r="C1954" s="105"/>
      <c r="D1954" s="366"/>
      <c r="E1954" s="277"/>
      <c r="F1954" s="105"/>
      <c r="G1954" s="105"/>
      <c r="H1954" s="366"/>
      <c r="I1954" s="206"/>
      <c r="J1954" s="206"/>
      <c r="K1954" s="206"/>
      <c r="L1954" s="206"/>
      <c r="M1954" s="206"/>
      <c r="N1954" s="206"/>
      <c r="O1954" s="206"/>
      <c r="P1954" s="206"/>
      <c r="Q1954" s="206"/>
      <c r="R1954" s="206"/>
      <c r="S1954" s="206"/>
      <c r="T1954" s="206"/>
    </row>
    <row r="1955" spans="1:20">
      <c r="A1955" s="366">
        <v>1951</v>
      </c>
      <c r="B1955" s="366"/>
      <c r="C1955" s="105"/>
      <c r="D1955" s="366"/>
      <c r="E1955" s="277"/>
      <c r="F1955" s="105"/>
      <c r="G1955" s="105"/>
      <c r="H1955" s="366"/>
      <c r="I1955" s="206"/>
      <c r="J1955" s="206"/>
      <c r="K1955" s="206"/>
      <c r="L1955" s="206"/>
      <c r="M1955" s="206"/>
      <c r="N1955" s="206"/>
      <c r="O1955" s="206"/>
      <c r="P1955" s="206"/>
      <c r="Q1955" s="206"/>
      <c r="R1955" s="206"/>
      <c r="S1955" s="206"/>
      <c r="T1955" s="206"/>
    </row>
    <row r="1956" spans="1:20">
      <c r="A1956" s="366">
        <v>1952</v>
      </c>
      <c r="B1956" s="366"/>
      <c r="C1956" s="105"/>
      <c r="D1956" s="366"/>
      <c r="E1956" s="277"/>
      <c r="F1956" s="105"/>
      <c r="G1956" s="105"/>
      <c r="H1956" s="366"/>
      <c r="I1956" s="206"/>
      <c r="J1956" s="206"/>
      <c r="K1956" s="206"/>
      <c r="L1956" s="206"/>
      <c r="M1956" s="206"/>
      <c r="N1956" s="206"/>
      <c r="O1956" s="206"/>
      <c r="P1956" s="206"/>
      <c r="Q1956" s="206"/>
      <c r="R1956" s="206"/>
      <c r="S1956" s="206"/>
      <c r="T1956" s="206"/>
    </row>
    <row r="1957" spans="1:20">
      <c r="A1957" s="366">
        <v>1953</v>
      </c>
      <c r="B1957" s="366"/>
      <c r="C1957" s="105"/>
      <c r="D1957" s="366"/>
      <c r="E1957" s="277"/>
      <c r="F1957" s="105"/>
      <c r="G1957" s="105"/>
      <c r="H1957" s="366"/>
      <c r="I1957" s="206"/>
      <c r="J1957" s="206"/>
      <c r="K1957" s="206"/>
      <c r="L1957" s="206"/>
      <c r="M1957" s="206"/>
      <c r="N1957" s="206"/>
      <c r="O1957" s="206"/>
      <c r="P1957" s="206"/>
      <c r="Q1957" s="206"/>
      <c r="R1957" s="206"/>
      <c r="S1957" s="206"/>
      <c r="T1957" s="206"/>
    </row>
    <row r="1958" spans="1:20">
      <c r="A1958" s="366">
        <v>1954</v>
      </c>
      <c r="B1958" s="366"/>
      <c r="C1958" s="105"/>
      <c r="D1958" s="366"/>
      <c r="E1958" s="277"/>
      <c r="F1958" s="105"/>
      <c r="G1958" s="105"/>
      <c r="H1958" s="366"/>
      <c r="I1958" s="206"/>
      <c r="J1958" s="206"/>
      <c r="K1958" s="206"/>
      <c r="L1958" s="206"/>
      <c r="M1958" s="206"/>
      <c r="N1958" s="206"/>
      <c r="O1958" s="206"/>
      <c r="P1958" s="206"/>
      <c r="Q1958" s="206"/>
      <c r="R1958" s="206"/>
      <c r="S1958" s="206"/>
      <c r="T1958" s="206"/>
    </row>
    <row r="1959" spans="1:20">
      <c r="A1959" s="366">
        <v>1955</v>
      </c>
      <c r="B1959" s="366"/>
      <c r="C1959" s="105"/>
      <c r="D1959" s="366"/>
      <c r="E1959" s="277"/>
      <c r="F1959" s="105"/>
      <c r="G1959" s="105"/>
      <c r="H1959" s="366"/>
      <c r="I1959" s="206"/>
      <c r="J1959" s="206"/>
      <c r="K1959" s="206"/>
      <c r="L1959" s="206"/>
      <c r="M1959" s="206"/>
      <c r="N1959" s="206"/>
      <c r="O1959" s="206"/>
      <c r="P1959" s="206"/>
      <c r="Q1959" s="206"/>
      <c r="R1959" s="206"/>
      <c r="S1959" s="206"/>
      <c r="T1959" s="206"/>
    </row>
    <row r="1960" spans="1:20">
      <c r="A1960" s="366">
        <v>1956</v>
      </c>
      <c r="B1960" s="366"/>
      <c r="C1960" s="105"/>
      <c r="D1960" s="366"/>
      <c r="E1960" s="277"/>
      <c r="F1960" s="105"/>
      <c r="G1960" s="105"/>
      <c r="H1960" s="366"/>
      <c r="I1960" s="206"/>
      <c r="J1960" s="206"/>
      <c r="K1960" s="206"/>
      <c r="L1960" s="206"/>
      <c r="M1960" s="206"/>
      <c r="N1960" s="206"/>
      <c r="O1960" s="206"/>
      <c r="P1960" s="206"/>
      <c r="Q1960" s="206"/>
      <c r="R1960" s="206"/>
      <c r="S1960" s="206"/>
      <c r="T1960" s="206"/>
    </row>
    <row r="1961" spans="1:20">
      <c r="A1961" s="366">
        <v>1957</v>
      </c>
      <c r="B1961" s="366"/>
      <c r="C1961" s="105"/>
      <c r="D1961" s="366"/>
      <c r="E1961" s="277"/>
      <c r="F1961" s="105"/>
      <c r="G1961" s="105"/>
      <c r="H1961" s="366"/>
      <c r="I1961" s="206"/>
      <c r="J1961" s="206"/>
      <c r="K1961" s="206"/>
      <c r="L1961" s="206"/>
      <c r="M1961" s="206"/>
      <c r="N1961" s="206"/>
      <c r="O1961" s="206"/>
      <c r="P1961" s="206"/>
      <c r="Q1961" s="206"/>
      <c r="R1961" s="206"/>
      <c r="S1961" s="206"/>
      <c r="T1961" s="206"/>
    </row>
    <row r="1962" spans="1:20">
      <c r="A1962" s="366">
        <v>1958</v>
      </c>
      <c r="B1962" s="366"/>
      <c r="C1962" s="105"/>
      <c r="D1962" s="366"/>
      <c r="E1962" s="277"/>
      <c r="F1962" s="105"/>
      <c r="G1962" s="105"/>
      <c r="H1962" s="366"/>
      <c r="I1962" s="206"/>
      <c r="J1962" s="206"/>
      <c r="K1962" s="206"/>
      <c r="L1962" s="206"/>
      <c r="M1962" s="206"/>
      <c r="N1962" s="206"/>
      <c r="O1962" s="206"/>
      <c r="P1962" s="206"/>
      <c r="Q1962" s="206"/>
      <c r="R1962" s="206"/>
      <c r="S1962" s="206"/>
      <c r="T1962" s="206"/>
    </row>
    <row r="1963" spans="1:20">
      <c r="A1963" s="366">
        <v>1959</v>
      </c>
      <c r="B1963" s="366"/>
      <c r="C1963" s="105"/>
      <c r="D1963" s="366"/>
      <c r="E1963" s="277"/>
      <c r="F1963" s="105"/>
      <c r="G1963" s="105"/>
      <c r="H1963" s="366"/>
      <c r="I1963" s="206"/>
      <c r="J1963" s="206"/>
      <c r="K1963" s="206"/>
      <c r="L1963" s="206"/>
      <c r="M1963" s="206"/>
      <c r="N1963" s="206"/>
      <c r="O1963" s="206"/>
      <c r="P1963" s="206"/>
      <c r="Q1963" s="206"/>
      <c r="R1963" s="206"/>
      <c r="S1963" s="206"/>
      <c r="T1963" s="206"/>
    </row>
    <row r="1964" spans="1:20">
      <c r="A1964" s="366">
        <v>1960</v>
      </c>
      <c r="B1964" s="366"/>
      <c r="C1964" s="105"/>
      <c r="D1964" s="366"/>
      <c r="E1964" s="277"/>
      <c r="F1964" s="105"/>
      <c r="G1964" s="105"/>
      <c r="H1964" s="366"/>
      <c r="I1964" s="206"/>
      <c r="J1964" s="206"/>
      <c r="K1964" s="206"/>
      <c r="L1964" s="206"/>
      <c r="M1964" s="206"/>
      <c r="N1964" s="206"/>
      <c r="O1964" s="206"/>
      <c r="P1964" s="206"/>
      <c r="Q1964" s="206"/>
      <c r="R1964" s="206"/>
      <c r="S1964" s="206"/>
      <c r="T1964" s="206"/>
    </row>
    <row r="1965" spans="1:20">
      <c r="A1965" s="366">
        <v>1961</v>
      </c>
      <c r="B1965" s="366"/>
      <c r="C1965" s="105"/>
      <c r="D1965" s="366"/>
      <c r="E1965" s="277"/>
      <c r="F1965" s="105"/>
      <c r="G1965" s="105"/>
      <c r="H1965" s="366"/>
      <c r="I1965" s="206"/>
      <c r="J1965" s="206"/>
      <c r="K1965" s="206"/>
      <c r="L1965" s="206"/>
      <c r="M1965" s="206"/>
      <c r="N1965" s="206"/>
      <c r="O1965" s="206"/>
      <c r="P1965" s="206"/>
      <c r="Q1965" s="206"/>
      <c r="R1965" s="206"/>
      <c r="S1965" s="206"/>
      <c r="T1965" s="206"/>
    </row>
    <row r="1966" spans="1:20">
      <c r="A1966" s="366">
        <v>1962</v>
      </c>
      <c r="B1966" s="366"/>
      <c r="C1966" s="105"/>
      <c r="D1966" s="366"/>
      <c r="E1966" s="277"/>
      <c r="F1966" s="105"/>
      <c r="G1966" s="105"/>
      <c r="H1966" s="366"/>
      <c r="I1966" s="206"/>
      <c r="J1966" s="206"/>
      <c r="K1966" s="206"/>
      <c r="L1966" s="206"/>
      <c r="M1966" s="206"/>
      <c r="N1966" s="206"/>
      <c r="O1966" s="206"/>
      <c r="P1966" s="206"/>
      <c r="Q1966" s="206"/>
      <c r="R1966" s="206"/>
      <c r="S1966" s="206"/>
      <c r="T1966" s="206"/>
    </row>
    <row r="1967" spans="1:20">
      <c r="A1967" s="366">
        <v>1963</v>
      </c>
      <c r="B1967" s="366"/>
      <c r="C1967" s="105"/>
      <c r="D1967" s="366"/>
      <c r="E1967" s="277"/>
      <c r="F1967" s="105"/>
      <c r="G1967" s="105"/>
      <c r="H1967" s="366"/>
      <c r="I1967" s="206"/>
      <c r="J1967" s="206"/>
      <c r="K1967" s="206"/>
      <c r="L1967" s="206"/>
      <c r="M1967" s="206"/>
      <c r="N1967" s="206"/>
      <c r="O1967" s="206"/>
      <c r="P1967" s="206"/>
      <c r="Q1967" s="206"/>
      <c r="R1967" s="206"/>
      <c r="S1967" s="206"/>
      <c r="T1967" s="206"/>
    </row>
    <row r="1968" spans="1:20">
      <c r="A1968" s="366">
        <v>1964</v>
      </c>
      <c r="B1968" s="366"/>
      <c r="C1968" s="105"/>
      <c r="D1968" s="366"/>
      <c r="E1968" s="277"/>
      <c r="F1968" s="105"/>
      <c r="G1968" s="105"/>
      <c r="H1968" s="366"/>
      <c r="I1968" s="206"/>
      <c r="J1968" s="206"/>
      <c r="K1968" s="206"/>
      <c r="L1968" s="206"/>
      <c r="M1968" s="206"/>
      <c r="N1968" s="206"/>
      <c r="O1968" s="206"/>
      <c r="P1968" s="206"/>
      <c r="Q1968" s="206"/>
      <c r="R1968" s="206"/>
      <c r="S1968" s="206"/>
      <c r="T1968" s="206"/>
    </row>
    <row r="1969" spans="1:20">
      <c r="A1969" s="366">
        <v>1965</v>
      </c>
      <c r="B1969" s="366"/>
      <c r="C1969" s="105"/>
      <c r="D1969" s="366"/>
      <c r="E1969" s="277"/>
      <c r="F1969" s="105"/>
      <c r="G1969" s="105"/>
      <c r="H1969" s="366"/>
      <c r="I1969" s="206"/>
      <c r="J1969" s="206"/>
      <c r="K1969" s="206"/>
      <c r="L1969" s="206"/>
      <c r="M1969" s="206"/>
      <c r="N1969" s="206"/>
      <c r="O1969" s="206"/>
      <c r="P1969" s="206"/>
      <c r="Q1969" s="206"/>
      <c r="R1969" s="206"/>
      <c r="S1969" s="206"/>
      <c r="T1969" s="206"/>
    </row>
    <row r="1970" spans="1:20">
      <c r="A1970" s="366">
        <v>1966</v>
      </c>
      <c r="B1970" s="366"/>
      <c r="C1970" s="105"/>
      <c r="D1970" s="366"/>
      <c r="E1970" s="277"/>
      <c r="F1970" s="105"/>
      <c r="G1970" s="105"/>
      <c r="H1970" s="366"/>
      <c r="I1970" s="206"/>
      <c r="J1970" s="206"/>
      <c r="K1970" s="206"/>
      <c r="L1970" s="206"/>
      <c r="M1970" s="206"/>
      <c r="N1970" s="206"/>
      <c r="O1970" s="206"/>
      <c r="P1970" s="206"/>
      <c r="Q1970" s="206"/>
      <c r="R1970" s="206"/>
      <c r="S1970" s="206"/>
      <c r="T1970" s="206"/>
    </row>
    <row r="1971" spans="1:20">
      <c r="A1971" s="366">
        <v>1967</v>
      </c>
      <c r="B1971" s="366"/>
      <c r="C1971" s="105"/>
      <c r="D1971" s="366"/>
      <c r="E1971" s="277"/>
      <c r="F1971" s="105"/>
      <c r="G1971" s="105"/>
      <c r="H1971" s="366"/>
      <c r="I1971" s="206"/>
      <c r="J1971" s="206"/>
      <c r="K1971" s="206"/>
      <c r="L1971" s="206"/>
      <c r="M1971" s="206"/>
      <c r="N1971" s="206"/>
      <c r="O1971" s="206"/>
      <c r="P1971" s="206"/>
      <c r="Q1971" s="206"/>
      <c r="R1971" s="206"/>
      <c r="S1971" s="206"/>
      <c r="T1971" s="206"/>
    </row>
    <row r="1972" spans="1:20">
      <c r="A1972" s="366">
        <v>1968</v>
      </c>
      <c r="B1972" s="366"/>
      <c r="C1972" s="105"/>
      <c r="D1972" s="366"/>
      <c r="E1972" s="277"/>
      <c r="F1972" s="105"/>
      <c r="G1972" s="105"/>
      <c r="H1972" s="366"/>
      <c r="I1972" s="206"/>
      <c r="J1972" s="206"/>
      <c r="K1972" s="206"/>
      <c r="L1972" s="206"/>
      <c r="M1972" s="206"/>
      <c r="N1972" s="206"/>
      <c r="O1972" s="206"/>
      <c r="P1972" s="206"/>
      <c r="Q1972" s="206"/>
      <c r="R1972" s="206"/>
      <c r="S1972" s="206"/>
      <c r="T1972" s="206"/>
    </row>
    <row r="1973" spans="1:20">
      <c r="A1973" s="366">
        <v>1969</v>
      </c>
      <c r="B1973" s="366"/>
      <c r="C1973" s="105"/>
      <c r="D1973" s="366"/>
      <c r="E1973" s="277"/>
      <c r="F1973" s="105"/>
      <c r="G1973" s="105"/>
      <c r="H1973" s="366"/>
      <c r="I1973" s="206"/>
      <c r="J1973" s="206"/>
      <c r="K1973" s="206"/>
      <c r="L1973" s="206"/>
      <c r="M1973" s="206"/>
      <c r="N1973" s="206"/>
      <c r="O1973" s="206"/>
      <c r="P1973" s="206"/>
      <c r="Q1973" s="206"/>
      <c r="R1973" s="206"/>
      <c r="S1973" s="206"/>
      <c r="T1973" s="206"/>
    </row>
    <row r="1974" spans="1:20">
      <c r="A1974" s="366">
        <v>1970</v>
      </c>
      <c r="B1974" s="366"/>
      <c r="C1974" s="105"/>
      <c r="D1974" s="366"/>
      <c r="E1974" s="277"/>
      <c r="F1974" s="105"/>
      <c r="G1974" s="105"/>
      <c r="H1974" s="366"/>
      <c r="I1974" s="206"/>
      <c r="J1974" s="206"/>
      <c r="K1974" s="206"/>
      <c r="L1974" s="206"/>
      <c r="M1974" s="206"/>
      <c r="N1974" s="206"/>
      <c r="O1974" s="206"/>
      <c r="P1974" s="206"/>
      <c r="Q1974" s="206"/>
      <c r="R1974" s="206"/>
      <c r="S1974" s="206"/>
      <c r="T1974" s="206"/>
    </row>
    <row r="1975" spans="1:20">
      <c r="A1975" s="366">
        <v>1971</v>
      </c>
      <c r="B1975" s="366"/>
      <c r="C1975" s="105"/>
      <c r="D1975" s="366"/>
      <c r="E1975" s="277"/>
      <c r="F1975" s="105"/>
      <c r="G1975" s="105"/>
      <c r="H1975" s="366"/>
      <c r="I1975" s="206"/>
      <c r="J1975" s="206"/>
      <c r="K1975" s="206"/>
      <c r="L1975" s="206"/>
      <c r="M1975" s="206"/>
      <c r="N1975" s="206"/>
      <c r="O1975" s="206"/>
      <c r="P1975" s="206"/>
      <c r="Q1975" s="206"/>
      <c r="R1975" s="206"/>
      <c r="S1975" s="206"/>
      <c r="T1975" s="206"/>
    </row>
    <row r="1976" spans="1:20">
      <c r="A1976" s="366">
        <v>1972</v>
      </c>
      <c r="B1976" s="366"/>
      <c r="C1976" s="105"/>
      <c r="D1976" s="366"/>
      <c r="E1976" s="277"/>
      <c r="F1976" s="105"/>
      <c r="G1976" s="105"/>
      <c r="H1976" s="366"/>
      <c r="I1976" s="206"/>
      <c r="J1976" s="206"/>
      <c r="K1976" s="206"/>
      <c r="L1976" s="206"/>
      <c r="M1976" s="206"/>
      <c r="N1976" s="206"/>
      <c r="O1976" s="206"/>
      <c r="P1976" s="206"/>
      <c r="Q1976" s="206"/>
      <c r="R1976" s="206"/>
      <c r="S1976" s="206"/>
      <c r="T1976" s="206"/>
    </row>
    <row r="1977" spans="1:20">
      <c r="A1977" s="366">
        <v>1973</v>
      </c>
      <c r="B1977" s="366"/>
      <c r="C1977" s="105"/>
      <c r="D1977" s="366"/>
      <c r="E1977" s="277"/>
      <c r="F1977" s="105"/>
      <c r="G1977" s="105"/>
      <c r="H1977" s="366"/>
      <c r="I1977" s="206"/>
      <c r="J1977" s="206"/>
      <c r="K1977" s="206"/>
      <c r="L1977" s="206"/>
      <c r="M1977" s="206"/>
      <c r="N1977" s="206"/>
      <c r="O1977" s="206"/>
      <c r="P1977" s="206"/>
      <c r="Q1977" s="206"/>
      <c r="R1977" s="206"/>
      <c r="S1977" s="206"/>
      <c r="T1977" s="206"/>
    </row>
    <row r="1978" spans="1:20">
      <c r="A1978" s="366">
        <v>1974</v>
      </c>
      <c r="B1978" s="366"/>
      <c r="C1978" s="105"/>
      <c r="D1978" s="366"/>
      <c r="E1978" s="277"/>
      <c r="F1978" s="105"/>
      <c r="G1978" s="366"/>
      <c r="H1978" s="366"/>
      <c r="I1978" s="206"/>
      <c r="J1978" s="206"/>
      <c r="K1978" s="206"/>
      <c r="L1978" s="206"/>
      <c r="M1978" s="206"/>
      <c r="N1978" s="206"/>
      <c r="O1978" s="206"/>
      <c r="P1978" s="206"/>
      <c r="Q1978" s="206"/>
      <c r="R1978" s="206"/>
      <c r="S1978" s="206"/>
      <c r="T1978" s="206"/>
    </row>
    <row r="1979" spans="1:20">
      <c r="A1979" s="366">
        <v>1975</v>
      </c>
      <c r="B1979" s="366"/>
      <c r="C1979" s="105"/>
      <c r="D1979" s="366"/>
      <c r="E1979" s="277"/>
      <c r="F1979" s="105"/>
      <c r="G1979" s="105"/>
      <c r="H1979" s="366"/>
      <c r="I1979" s="206"/>
      <c r="J1979" s="206"/>
      <c r="K1979" s="206"/>
      <c r="L1979" s="206"/>
      <c r="M1979" s="206"/>
      <c r="N1979" s="206"/>
      <c r="O1979" s="206"/>
      <c r="P1979" s="206"/>
      <c r="Q1979" s="206"/>
      <c r="R1979" s="206"/>
      <c r="S1979" s="206"/>
      <c r="T1979" s="206"/>
    </row>
    <row r="1980" spans="1:20">
      <c r="A1980" s="366">
        <v>1976</v>
      </c>
      <c r="B1980" s="366"/>
      <c r="C1980" s="105"/>
      <c r="D1980" s="366"/>
      <c r="E1980" s="277"/>
      <c r="F1980" s="366"/>
      <c r="G1980" s="366"/>
      <c r="H1980" s="366"/>
      <c r="I1980" s="206"/>
      <c r="J1980" s="206"/>
      <c r="K1980" s="206"/>
      <c r="L1980" s="206"/>
      <c r="M1980" s="206"/>
      <c r="N1980" s="206"/>
      <c r="O1980" s="206"/>
      <c r="P1980" s="206"/>
      <c r="Q1980" s="206"/>
      <c r="R1980" s="206"/>
      <c r="S1980" s="206"/>
      <c r="T1980" s="206"/>
    </row>
    <row r="1981" spans="1:20">
      <c r="A1981" s="366">
        <v>1977</v>
      </c>
      <c r="B1981" s="366"/>
      <c r="C1981" s="105"/>
      <c r="D1981" s="366"/>
      <c r="E1981" s="277"/>
      <c r="F1981" s="105"/>
      <c r="G1981" s="105"/>
      <c r="H1981" s="366"/>
      <c r="I1981" s="206"/>
      <c r="J1981" s="206"/>
      <c r="K1981" s="206"/>
      <c r="L1981" s="206"/>
      <c r="M1981" s="206"/>
      <c r="N1981" s="206"/>
      <c r="O1981" s="206"/>
      <c r="P1981" s="206"/>
      <c r="Q1981" s="206"/>
      <c r="R1981" s="206"/>
      <c r="S1981" s="206"/>
      <c r="T1981" s="206"/>
    </row>
    <row r="1982" spans="1:20">
      <c r="A1982" s="366">
        <v>1978</v>
      </c>
      <c r="B1982" s="366"/>
      <c r="C1982" s="105"/>
      <c r="D1982" s="366"/>
      <c r="E1982" s="277"/>
      <c r="F1982" s="105"/>
      <c r="G1982" s="105"/>
      <c r="H1982" s="366"/>
      <c r="I1982" s="206"/>
      <c r="J1982" s="206"/>
      <c r="K1982" s="206"/>
      <c r="L1982" s="206"/>
      <c r="M1982" s="206"/>
      <c r="N1982" s="206"/>
      <c r="O1982" s="206"/>
      <c r="P1982" s="206"/>
      <c r="Q1982" s="206"/>
      <c r="R1982" s="206"/>
      <c r="S1982" s="206"/>
      <c r="T1982" s="206"/>
    </row>
    <row r="1983" spans="1:20">
      <c r="A1983" s="366">
        <v>1979</v>
      </c>
      <c r="B1983" s="366"/>
      <c r="C1983" s="105"/>
      <c r="D1983" s="366"/>
      <c r="E1983" s="277"/>
      <c r="F1983" s="105"/>
      <c r="G1983" s="105"/>
      <c r="H1983" s="366"/>
      <c r="I1983" s="206"/>
      <c r="J1983" s="206"/>
      <c r="K1983" s="206"/>
      <c r="L1983" s="206"/>
      <c r="M1983" s="206"/>
      <c r="N1983" s="206"/>
      <c r="O1983" s="206"/>
      <c r="P1983" s="206"/>
      <c r="Q1983" s="206"/>
      <c r="R1983" s="206"/>
      <c r="S1983" s="206"/>
      <c r="T1983" s="206"/>
    </row>
    <row r="1984" spans="1:20">
      <c r="A1984" s="366">
        <v>1980</v>
      </c>
      <c r="B1984" s="366"/>
      <c r="C1984" s="105"/>
      <c r="D1984" s="366"/>
      <c r="E1984" s="277"/>
      <c r="F1984" s="366"/>
      <c r="G1984" s="105"/>
      <c r="H1984" s="366"/>
      <c r="I1984" s="206"/>
      <c r="J1984" s="206"/>
      <c r="K1984" s="206"/>
      <c r="L1984" s="206"/>
      <c r="M1984" s="206"/>
      <c r="N1984" s="206"/>
      <c r="O1984" s="206"/>
      <c r="P1984" s="206"/>
      <c r="Q1984" s="206"/>
      <c r="R1984" s="206"/>
      <c r="S1984" s="206"/>
      <c r="T1984" s="206"/>
    </row>
    <row r="1985" spans="1:20">
      <c r="A1985" s="366">
        <v>1981</v>
      </c>
      <c r="B1985" s="366"/>
      <c r="C1985" s="105"/>
      <c r="D1985" s="366"/>
      <c r="E1985" s="277"/>
      <c r="F1985" s="105"/>
      <c r="G1985" s="366"/>
      <c r="H1985" s="366"/>
      <c r="I1985" s="206"/>
      <c r="J1985" s="206"/>
      <c r="K1985" s="206"/>
      <c r="L1985" s="206"/>
      <c r="M1985" s="206"/>
      <c r="N1985" s="206"/>
      <c r="O1985" s="206"/>
      <c r="P1985" s="206"/>
      <c r="Q1985" s="206"/>
      <c r="R1985" s="206"/>
      <c r="S1985" s="206"/>
      <c r="T1985" s="206"/>
    </row>
    <row r="1986" spans="1:20">
      <c r="A1986" s="366">
        <v>1982</v>
      </c>
      <c r="B1986" s="366"/>
      <c r="C1986" s="105"/>
      <c r="D1986" s="366"/>
      <c r="E1986" s="277"/>
      <c r="F1986" s="105"/>
      <c r="G1986" s="105"/>
      <c r="H1986" s="366"/>
      <c r="I1986" s="206"/>
      <c r="J1986" s="206"/>
      <c r="K1986" s="206"/>
      <c r="L1986" s="206"/>
      <c r="M1986" s="206"/>
      <c r="N1986" s="206"/>
      <c r="O1986" s="206"/>
      <c r="P1986" s="206"/>
      <c r="Q1986" s="206"/>
      <c r="R1986" s="206"/>
      <c r="S1986" s="206"/>
      <c r="T1986" s="206"/>
    </row>
    <row r="1987" spans="1:20">
      <c r="A1987" s="366">
        <v>1983</v>
      </c>
      <c r="B1987" s="366"/>
      <c r="C1987" s="105"/>
      <c r="D1987" s="366"/>
      <c r="E1987" s="277"/>
      <c r="F1987" s="105"/>
      <c r="G1987" s="366"/>
      <c r="H1987" s="366"/>
      <c r="I1987" s="206"/>
      <c r="J1987" s="206"/>
      <c r="K1987" s="206"/>
      <c r="L1987" s="206"/>
      <c r="M1987" s="206"/>
      <c r="N1987" s="206"/>
      <c r="O1987" s="206"/>
      <c r="P1987" s="206"/>
      <c r="Q1987" s="206"/>
      <c r="R1987" s="206"/>
      <c r="S1987" s="206"/>
      <c r="T1987" s="206"/>
    </row>
    <row r="1988" spans="1:20">
      <c r="A1988" s="366">
        <v>1984</v>
      </c>
      <c r="B1988" s="366"/>
      <c r="C1988" s="105"/>
      <c r="D1988" s="366"/>
      <c r="E1988" s="277"/>
      <c r="F1988" s="105"/>
      <c r="G1988" s="105"/>
      <c r="H1988" s="366"/>
      <c r="I1988" s="206"/>
      <c r="J1988" s="206"/>
      <c r="K1988" s="206"/>
      <c r="L1988" s="206"/>
      <c r="M1988" s="206"/>
      <c r="N1988" s="206"/>
      <c r="O1988" s="206"/>
      <c r="P1988" s="206"/>
      <c r="Q1988" s="206"/>
      <c r="R1988" s="206"/>
      <c r="S1988" s="206"/>
      <c r="T1988" s="206"/>
    </row>
    <row r="1989" spans="1:20">
      <c r="A1989" s="366">
        <v>1985</v>
      </c>
      <c r="B1989" s="366"/>
      <c r="C1989" s="105"/>
      <c r="D1989" s="366"/>
      <c r="E1989" s="277"/>
      <c r="F1989" s="105"/>
      <c r="G1989" s="105"/>
      <c r="H1989" s="366"/>
      <c r="I1989" s="206"/>
      <c r="J1989" s="206"/>
      <c r="K1989" s="206"/>
      <c r="L1989" s="206"/>
      <c r="M1989" s="206"/>
      <c r="N1989" s="206"/>
      <c r="O1989" s="206"/>
      <c r="P1989" s="206"/>
      <c r="Q1989" s="206"/>
      <c r="R1989" s="206"/>
      <c r="S1989" s="206"/>
      <c r="T1989" s="206"/>
    </row>
    <row r="1990" spans="1:20">
      <c r="A1990" s="366">
        <v>1986</v>
      </c>
      <c r="B1990" s="366"/>
      <c r="C1990" s="105"/>
      <c r="D1990" s="366"/>
      <c r="E1990" s="277"/>
      <c r="F1990" s="105"/>
      <c r="G1990" s="366"/>
      <c r="H1990" s="366"/>
      <c r="I1990" s="206"/>
      <c r="J1990" s="206"/>
      <c r="K1990" s="206"/>
      <c r="L1990" s="206"/>
      <c r="M1990" s="206"/>
      <c r="N1990" s="206"/>
      <c r="O1990" s="206"/>
      <c r="P1990" s="206"/>
      <c r="Q1990" s="206"/>
      <c r="R1990" s="206"/>
      <c r="S1990" s="206"/>
      <c r="T1990" s="206"/>
    </row>
    <row r="1991" spans="1:20">
      <c r="A1991" s="366">
        <v>1987</v>
      </c>
      <c r="B1991" s="366"/>
      <c r="C1991" s="105"/>
      <c r="D1991" s="366"/>
      <c r="E1991" s="277"/>
      <c r="F1991" s="105"/>
      <c r="G1991" s="105"/>
      <c r="H1991" s="366"/>
      <c r="I1991" s="206"/>
      <c r="J1991" s="206"/>
      <c r="K1991" s="206"/>
      <c r="L1991" s="206"/>
      <c r="M1991" s="206"/>
      <c r="N1991" s="206"/>
      <c r="O1991" s="206"/>
      <c r="P1991" s="206"/>
      <c r="Q1991" s="206"/>
      <c r="R1991" s="206"/>
      <c r="S1991" s="206"/>
      <c r="T1991" s="206"/>
    </row>
    <row r="1992" spans="1:20">
      <c r="A1992" s="366">
        <v>1988</v>
      </c>
      <c r="B1992" s="366"/>
      <c r="C1992" s="105"/>
      <c r="D1992" s="366"/>
      <c r="E1992" s="277"/>
      <c r="F1992" s="105"/>
      <c r="G1992" s="366"/>
      <c r="H1992" s="366"/>
      <c r="I1992" s="206"/>
      <c r="J1992" s="206"/>
      <c r="K1992" s="206"/>
      <c r="L1992" s="206"/>
      <c r="M1992" s="206"/>
      <c r="N1992" s="206"/>
      <c r="O1992" s="206"/>
      <c r="P1992" s="206"/>
      <c r="Q1992" s="206"/>
      <c r="R1992" s="206"/>
      <c r="S1992" s="206"/>
      <c r="T1992" s="206"/>
    </row>
    <row r="1993" spans="1:20">
      <c r="A1993" s="366">
        <v>1989</v>
      </c>
      <c r="B1993" s="366"/>
      <c r="C1993" s="105"/>
      <c r="D1993" s="366"/>
      <c r="E1993" s="277"/>
      <c r="F1993" s="105"/>
      <c r="G1993" s="366"/>
      <c r="H1993" s="366"/>
      <c r="I1993" s="206"/>
      <c r="J1993" s="206"/>
      <c r="K1993" s="206"/>
      <c r="L1993" s="206"/>
      <c r="M1993" s="206"/>
      <c r="N1993" s="206"/>
      <c r="O1993" s="206"/>
      <c r="P1993" s="206"/>
      <c r="Q1993" s="206"/>
      <c r="R1993" s="206"/>
      <c r="S1993" s="206"/>
      <c r="T1993" s="206"/>
    </row>
    <row r="1994" spans="1:20">
      <c r="A1994" s="366">
        <v>1990</v>
      </c>
      <c r="B1994" s="366"/>
      <c r="C1994" s="105"/>
      <c r="D1994" s="366"/>
      <c r="E1994" s="277"/>
      <c r="F1994" s="105"/>
      <c r="G1994" s="366"/>
      <c r="H1994" s="366"/>
      <c r="I1994" s="206"/>
      <c r="J1994" s="206"/>
      <c r="K1994" s="206"/>
      <c r="L1994" s="206"/>
      <c r="M1994" s="206"/>
      <c r="N1994" s="206"/>
      <c r="O1994" s="206"/>
      <c r="P1994" s="206"/>
      <c r="Q1994" s="206"/>
      <c r="R1994" s="206"/>
      <c r="S1994" s="206"/>
      <c r="T1994" s="206"/>
    </row>
    <row r="1995" spans="1:20">
      <c r="A1995" s="366">
        <v>1991</v>
      </c>
      <c r="B1995" s="366"/>
      <c r="C1995" s="105"/>
      <c r="D1995" s="366"/>
      <c r="E1995" s="277"/>
      <c r="F1995" s="105"/>
      <c r="G1995" s="105"/>
      <c r="H1995" s="366"/>
      <c r="I1995" s="206"/>
      <c r="J1995" s="206"/>
      <c r="K1995" s="206"/>
      <c r="L1995" s="206"/>
      <c r="M1995" s="206"/>
      <c r="N1995" s="206"/>
      <c r="O1995" s="206"/>
      <c r="P1995" s="206"/>
      <c r="Q1995" s="206"/>
      <c r="R1995" s="206"/>
      <c r="S1995" s="206"/>
      <c r="T1995" s="206"/>
    </row>
    <row r="1996" spans="1:20">
      <c r="A1996" s="366">
        <v>1992</v>
      </c>
      <c r="B1996" s="366"/>
      <c r="C1996" s="105"/>
      <c r="D1996" s="366"/>
      <c r="E1996" s="277"/>
      <c r="F1996" s="105"/>
      <c r="G1996" s="366"/>
      <c r="H1996" s="366"/>
      <c r="I1996" s="206"/>
      <c r="J1996" s="206"/>
      <c r="K1996" s="206"/>
      <c r="L1996" s="206"/>
      <c r="M1996" s="206"/>
      <c r="N1996" s="206"/>
      <c r="O1996" s="206"/>
      <c r="P1996" s="206"/>
      <c r="Q1996" s="206"/>
      <c r="R1996" s="206"/>
      <c r="S1996" s="206"/>
      <c r="T1996" s="206"/>
    </row>
    <row r="1997" spans="1:20">
      <c r="A1997" s="366">
        <v>1993</v>
      </c>
      <c r="B1997" s="366"/>
      <c r="C1997" s="105"/>
      <c r="D1997" s="366"/>
      <c r="E1997" s="277"/>
      <c r="F1997" s="105"/>
      <c r="G1997" s="105"/>
      <c r="H1997" s="366"/>
      <c r="I1997" s="206"/>
      <c r="J1997" s="206"/>
      <c r="K1997" s="206"/>
      <c r="L1997" s="206"/>
      <c r="M1997" s="206"/>
      <c r="N1997" s="206"/>
      <c r="O1997" s="206"/>
      <c r="P1997" s="206"/>
      <c r="Q1997" s="206"/>
      <c r="R1997" s="206"/>
      <c r="S1997" s="206"/>
      <c r="T1997" s="206"/>
    </row>
    <row r="1998" spans="1:20">
      <c r="A1998" s="366">
        <v>1994</v>
      </c>
      <c r="B1998" s="366"/>
      <c r="C1998" s="105"/>
      <c r="D1998" s="366"/>
      <c r="E1998" s="277"/>
      <c r="F1998" s="105"/>
      <c r="G1998" s="366"/>
      <c r="H1998" s="366"/>
      <c r="I1998" s="206"/>
      <c r="J1998" s="206"/>
      <c r="K1998" s="206"/>
      <c r="L1998" s="206"/>
      <c r="M1998" s="206"/>
      <c r="N1998" s="206"/>
      <c r="O1998" s="206"/>
      <c r="P1998" s="206"/>
      <c r="Q1998" s="206"/>
      <c r="R1998" s="206"/>
      <c r="S1998" s="206"/>
      <c r="T1998" s="206"/>
    </row>
    <row r="1999" spans="1:20">
      <c r="A1999" s="366">
        <v>1995</v>
      </c>
      <c r="B1999" s="366"/>
      <c r="C1999" s="105"/>
      <c r="D1999" s="366"/>
      <c r="E1999" s="277"/>
      <c r="F1999" s="105"/>
      <c r="G1999" s="366"/>
      <c r="H1999" s="366"/>
      <c r="I1999" s="206"/>
      <c r="J1999" s="206"/>
      <c r="K1999" s="206"/>
      <c r="L1999" s="206"/>
      <c r="M1999" s="206"/>
      <c r="N1999" s="206"/>
      <c r="O1999" s="206"/>
      <c r="P1999" s="206"/>
      <c r="Q1999" s="206"/>
      <c r="R1999" s="206"/>
      <c r="S1999" s="206"/>
      <c r="T1999" s="206"/>
    </row>
    <row r="2000" spans="1:20">
      <c r="A2000" s="366">
        <v>1996</v>
      </c>
      <c r="B2000" s="366"/>
      <c r="C2000" s="105"/>
      <c r="D2000" s="366"/>
      <c r="E2000" s="277"/>
      <c r="F2000" s="105"/>
      <c r="G2000" s="105"/>
      <c r="H2000" s="366"/>
      <c r="I2000" s="206"/>
      <c r="J2000" s="206"/>
      <c r="K2000" s="206"/>
      <c r="L2000" s="206"/>
      <c r="M2000" s="206"/>
      <c r="N2000" s="206"/>
      <c r="O2000" s="206"/>
      <c r="P2000" s="206"/>
      <c r="Q2000" s="206"/>
      <c r="R2000" s="206"/>
      <c r="S2000" s="206"/>
      <c r="T2000" s="206"/>
    </row>
    <row r="2001" spans="1:20">
      <c r="A2001" s="366">
        <v>1997</v>
      </c>
      <c r="B2001" s="366"/>
      <c r="C2001" s="105"/>
      <c r="D2001" s="366"/>
      <c r="E2001" s="277"/>
      <c r="F2001" s="105"/>
      <c r="G2001" s="105"/>
      <c r="H2001" s="366"/>
      <c r="I2001" s="206"/>
      <c r="J2001" s="206"/>
      <c r="K2001" s="206"/>
      <c r="L2001" s="206"/>
      <c r="M2001" s="206"/>
      <c r="N2001" s="206"/>
      <c r="O2001" s="206"/>
      <c r="P2001" s="206"/>
      <c r="Q2001" s="206"/>
      <c r="R2001" s="206"/>
      <c r="S2001" s="206"/>
      <c r="T2001" s="206"/>
    </row>
    <row r="2002" spans="1:20">
      <c r="A2002" s="366">
        <v>1998</v>
      </c>
      <c r="B2002" s="366"/>
      <c r="C2002" s="105"/>
      <c r="D2002" s="366"/>
      <c r="E2002" s="277"/>
      <c r="F2002" s="105"/>
      <c r="G2002" s="105"/>
      <c r="H2002" s="366"/>
      <c r="I2002" s="206"/>
      <c r="J2002" s="206"/>
      <c r="K2002" s="206"/>
      <c r="L2002" s="206"/>
      <c r="M2002" s="206"/>
      <c r="N2002" s="206"/>
      <c r="O2002" s="206"/>
      <c r="P2002" s="206"/>
      <c r="Q2002" s="206"/>
      <c r="R2002" s="206"/>
      <c r="S2002" s="206"/>
      <c r="T2002" s="206"/>
    </row>
    <row r="2003" spans="1:20">
      <c r="A2003" s="366">
        <v>1999</v>
      </c>
      <c r="B2003" s="366"/>
      <c r="C2003" s="105"/>
      <c r="D2003" s="366"/>
      <c r="E2003" s="277"/>
      <c r="F2003" s="105"/>
      <c r="G2003" s="366"/>
      <c r="H2003" s="366"/>
      <c r="I2003" s="206"/>
      <c r="J2003" s="206"/>
      <c r="K2003" s="206"/>
      <c r="L2003" s="206"/>
      <c r="M2003" s="206"/>
      <c r="N2003" s="206"/>
      <c r="O2003" s="206"/>
      <c r="P2003" s="206"/>
      <c r="Q2003" s="206"/>
      <c r="R2003" s="206"/>
      <c r="S2003" s="206"/>
      <c r="T2003" s="206"/>
    </row>
    <row r="2004" spans="1:20">
      <c r="A2004" s="366">
        <v>2000</v>
      </c>
      <c r="B2004" s="366"/>
      <c r="C2004" s="105"/>
      <c r="D2004" s="366"/>
      <c r="E2004" s="277"/>
      <c r="F2004" s="105"/>
      <c r="G2004" s="366"/>
      <c r="H2004" s="366"/>
      <c r="I2004" s="206"/>
      <c r="J2004" s="206"/>
      <c r="K2004" s="206"/>
      <c r="L2004" s="206"/>
      <c r="M2004" s="206"/>
      <c r="N2004" s="206"/>
      <c r="O2004" s="206"/>
      <c r="P2004" s="206"/>
      <c r="Q2004" s="206"/>
      <c r="R2004" s="206"/>
      <c r="S2004" s="206"/>
      <c r="T2004" s="206"/>
    </row>
    <row r="2005" spans="1:20">
      <c r="A2005" s="366">
        <v>2001</v>
      </c>
      <c r="B2005" s="366"/>
      <c r="C2005" s="105"/>
      <c r="D2005" s="366"/>
      <c r="E2005" s="277"/>
      <c r="F2005" s="105"/>
      <c r="G2005" s="105"/>
      <c r="H2005" s="366"/>
      <c r="I2005" s="206"/>
      <c r="J2005" s="206"/>
      <c r="K2005" s="206"/>
      <c r="L2005" s="206"/>
      <c r="M2005" s="206"/>
      <c r="N2005" s="206"/>
      <c r="O2005" s="206"/>
      <c r="P2005" s="206"/>
      <c r="Q2005" s="206"/>
      <c r="R2005" s="206"/>
      <c r="S2005" s="206"/>
      <c r="T2005" s="206"/>
    </row>
    <row r="2006" spans="1:20">
      <c r="A2006" s="366">
        <v>2002</v>
      </c>
      <c r="B2006" s="366"/>
      <c r="C2006" s="105"/>
      <c r="D2006" s="366"/>
      <c r="E2006" s="277"/>
      <c r="F2006" s="105"/>
      <c r="G2006" s="366"/>
      <c r="H2006" s="366"/>
      <c r="I2006" s="206"/>
      <c r="J2006" s="206"/>
      <c r="K2006" s="206"/>
      <c r="L2006" s="206"/>
      <c r="M2006" s="206"/>
      <c r="N2006" s="206"/>
      <c r="O2006" s="206"/>
      <c r="P2006" s="206"/>
      <c r="Q2006" s="206"/>
      <c r="R2006" s="206"/>
      <c r="S2006" s="206"/>
      <c r="T2006" s="206"/>
    </row>
    <row r="2007" spans="1:20">
      <c r="A2007" s="366">
        <v>2003</v>
      </c>
      <c r="B2007" s="366"/>
      <c r="C2007" s="105"/>
      <c r="D2007" s="366"/>
      <c r="E2007" s="277"/>
      <c r="F2007" s="105"/>
      <c r="G2007" s="366"/>
      <c r="H2007" s="366"/>
      <c r="I2007" s="206"/>
      <c r="J2007" s="206"/>
      <c r="K2007" s="206"/>
      <c r="L2007" s="206"/>
      <c r="M2007" s="206"/>
      <c r="N2007" s="206"/>
      <c r="O2007" s="206"/>
      <c r="P2007" s="206"/>
      <c r="Q2007" s="206"/>
      <c r="R2007" s="206"/>
      <c r="S2007" s="206"/>
      <c r="T2007" s="206"/>
    </row>
    <row r="2008" spans="1:20">
      <c r="A2008" s="366">
        <v>2004</v>
      </c>
      <c r="B2008" s="366"/>
      <c r="C2008" s="105"/>
      <c r="D2008" s="366"/>
      <c r="E2008" s="277"/>
      <c r="F2008" s="105"/>
      <c r="G2008" s="105"/>
      <c r="H2008" s="366"/>
      <c r="I2008" s="206"/>
      <c r="J2008" s="206"/>
      <c r="K2008" s="206"/>
      <c r="L2008" s="206"/>
      <c r="M2008" s="206"/>
      <c r="N2008" s="206"/>
      <c r="O2008" s="206"/>
      <c r="P2008" s="206"/>
      <c r="Q2008" s="206"/>
      <c r="R2008" s="206"/>
      <c r="S2008" s="206"/>
      <c r="T2008" s="206"/>
    </row>
    <row r="2009" spans="1:20">
      <c r="A2009" s="366">
        <v>2005</v>
      </c>
      <c r="B2009" s="366"/>
      <c r="C2009" s="105"/>
      <c r="D2009" s="366"/>
      <c r="E2009" s="277"/>
      <c r="F2009" s="105"/>
      <c r="G2009" s="366"/>
      <c r="H2009" s="366"/>
      <c r="I2009" s="206"/>
      <c r="J2009" s="206"/>
      <c r="K2009" s="206"/>
      <c r="L2009" s="206"/>
      <c r="M2009" s="206"/>
      <c r="N2009" s="206"/>
      <c r="O2009" s="206"/>
      <c r="P2009" s="206"/>
      <c r="Q2009" s="206"/>
      <c r="R2009" s="206"/>
      <c r="S2009" s="206"/>
      <c r="T2009" s="206"/>
    </row>
    <row r="2010" spans="1:20">
      <c r="A2010" s="366">
        <v>2006</v>
      </c>
      <c r="B2010" s="366"/>
      <c r="C2010" s="105"/>
      <c r="D2010" s="366"/>
      <c r="E2010" s="277"/>
      <c r="F2010" s="105"/>
      <c r="G2010" s="366"/>
      <c r="H2010" s="366"/>
      <c r="I2010" s="206"/>
      <c r="J2010" s="206"/>
      <c r="K2010" s="206"/>
      <c r="L2010" s="206"/>
      <c r="M2010" s="206"/>
      <c r="N2010" s="206"/>
      <c r="O2010" s="206"/>
      <c r="P2010" s="206"/>
      <c r="Q2010" s="206"/>
      <c r="R2010" s="206"/>
      <c r="S2010" s="206"/>
      <c r="T2010" s="206"/>
    </row>
    <row r="2011" spans="1:20">
      <c r="A2011" s="366">
        <v>2007</v>
      </c>
      <c r="B2011" s="366"/>
      <c r="C2011" s="105"/>
      <c r="D2011" s="366"/>
      <c r="E2011" s="277"/>
      <c r="F2011" s="105"/>
      <c r="G2011" s="105"/>
      <c r="H2011" s="366"/>
      <c r="I2011" s="206"/>
      <c r="J2011" s="206"/>
      <c r="K2011" s="206"/>
      <c r="L2011" s="206"/>
      <c r="M2011" s="206"/>
      <c r="N2011" s="206"/>
      <c r="O2011" s="206"/>
      <c r="P2011" s="206"/>
      <c r="Q2011" s="206"/>
      <c r="R2011" s="206"/>
      <c r="S2011" s="206"/>
      <c r="T2011" s="206"/>
    </row>
    <row r="2012" spans="1:20">
      <c r="A2012" s="366">
        <v>2008</v>
      </c>
      <c r="B2012" s="366"/>
      <c r="C2012" s="105"/>
      <c r="D2012" s="366"/>
      <c r="E2012" s="277"/>
      <c r="F2012" s="105"/>
      <c r="G2012" s="366"/>
      <c r="H2012" s="366"/>
      <c r="I2012" s="206"/>
      <c r="J2012" s="206"/>
      <c r="K2012" s="206"/>
      <c r="L2012" s="206"/>
      <c r="M2012" s="206"/>
      <c r="N2012" s="206"/>
      <c r="O2012" s="206"/>
      <c r="P2012" s="206"/>
      <c r="Q2012" s="206"/>
      <c r="R2012" s="206"/>
      <c r="S2012" s="206"/>
      <c r="T2012" s="206"/>
    </row>
    <row r="2013" spans="1:20">
      <c r="A2013" s="366">
        <v>2009</v>
      </c>
      <c r="B2013" s="366"/>
      <c r="C2013" s="105"/>
      <c r="D2013" s="366"/>
      <c r="E2013" s="277"/>
      <c r="F2013" s="105"/>
      <c r="G2013" s="105"/>
      <c r="H2013" s="366"/>
      <c r="I2013" s="206"/>
      <c r="J2013" s="206"/>
      <c r="K2013" s="206"/>
      <c r="L2013" s="206"/>
      <c r="M2013" s="206"/>
      <c r="N2013" s="206"/>
      <c r="O2013" s="206"/>
      <c r="P2013" s="206"/>
      <c r="Q2013" s="206"/>
      <c r="R2013" s="206"/>
      <c r="S2013" s="206"/>
      <c r="T2013" s="206"/>
    </row>
    <row r="2014" spans="1:20">
      <c r="A2014" s="366">
        <v>2010</v>
      </c>
      <c r="B2014" s="366"/>
      <c r="C2014" s="105"/>
      <c r="D2014" s="366"/>
      <c r="E2014" s="277"/>
      <c r="F2014" s="105"/>
      <c r="G2014" s="105"/>
      <c r="H2014" s="366"/>
      <c r="I2014" s="206"/>
      <c r="J2014" s="206"/>
      <c r="K2014" s="206"/>
      <c r="L2014" s="206"/>
      <c r="M2014" s="206"/>
      <c r="N2014" s="206"/>
      <c r="O2014" s="206"/>
      <c r="P2014" s="206"/>
      <c r="Q2014" s="206"/>
      <c r="R2014" s="206"/>
      <c r="S2014" s="206"/>
      <c r="T2014" s="206"/>
    </row>
    <row r="2015" spans="1:20">
      <c r="A2015" s="366">
        <v>2011</v>
      </c>
      <c r="B2015" s="366"/>
      <c r="C2015" s="105"/>
      <c r="D2015" s="366"/>
      <c r="E2015" s="277"/>
      <c r="F2015" s="105"/>
      <c r="G2015" s="105"/>
      <c r="H2015" s="366"/>
      <c r="I2015" s="206"/>
      <c r="J2015" s="206"/>
      <c r="K2015" s="206"/>
      <c r="L2015" s="206"/>
      <c r="M2015" s="206"/>
      <c r="N2015" s="206"/>
      <c r="O2015" s="206"/>
      <c r="P2015" s="206"/>
      <c r="Q2015" s="206"/>
      <c r="R2015" s="206"/>
      <c r="S2015" s="206"/>
      <c r="T2015" s="206"/>
    </row>
    <row r="2016" spans="1:20">
      <c r="A2016" s="366">
        <v>2012</v>
      </c>
      <c r="B2016" s="366"/>
      <c r="C2016" s="105"/>
      <c r="D2016" s="366"/>
      <c r="E2016" s="277"/>
      <c r="F2016" s="105"/>
      <c r="G2016" s="366"/>
      <c r="H2016" s="366"/>
      <c r="I2016" s="206"/>
      <c r="J2016" s="206"/>
      <c r="K2016" s="206"/>
      <c r="L2016" s="206"/>
      <c r="M2016" s="206"/>
      <c r="N2016" s="206"/>
      <c r="O2016" s="206"/>
      <c r="P2016" s="206"/>
      <c r="Q2016" s="206"/>
      <c r="R2016" s="206"/>
      <c r="S2016" s="206"/>
      <c r="T2016" s="206"/>
    </row>
    <row r="2017" spans="1:20">
      <c r="A2017" s="366">
        <v>2013</v>
      </c>
      <c r="B2017" s="366"/>
      <c r="C2017" s="105"/>
      <c r="D2017" s="366"/>
      <c r="E2017" s="277"/>
      <c r="F2017" s="105"/>
      <c r="G2017" s="105"/>
      <c r="H2017" s="366"/>
      <c r="I2017" s="206"/>
      <c r="J2017" s="206"/>
      <c r="K2017" s="206"/>
      <c r="L2017" s="206"/>
      <c r="M2017" s="206"/>
      <c r="N2017" s="206"/>
      <c r="O2017" s="206"/>
      <c r="P2017" s="206"/>
      <c r="Q2017" s="206"/>
      <c r="R2017" s="206"/>
      <c r="S2017" s="206"/>
      <c r="T2017" s="206"/>
    </row>
    <row r="2018" spans="1:20">
      <c r="A2018" s="366">
        <v>2014</v>
      </c>
      <c r="B2018" s="366"/>
      <c r="C2018" s="105"/>
      <c r="D2018" s="366"/>
      <c r="E2018" s="277"/>
      <c r="F2018" s="105"/>
      <c r="G2018" s="366"/>
      <c r="H2018" s="366"/>
      <c r="I2018" s="206"/>
      <c r="J2018" s="206"/>
      <c r="K2018" s="206"/>
      <c r="L2018" s="206"/>
      <c r="M2018" s="206"/>
      <c r="N2018" s="206"/>
      <c r="O2018" s="206"/>
      <c r="P2018" s="206"/>
      <c r="Q2018" s="206"/>
      <c r="R2018" s="206"/>
      <c r="S2018" s="206"/>
      <c r="T2018" s="206"/>
    </row>
    <row r="2019" spans="1:20">
      <c r="A2019" s="366">
        <v>2015</v>
      </c>
      <c r="B2019" s="366"/>
      <c r="C2019" s="105"/>
      <c r="D2019" s="366"/>
      <c r="E2019" s="277"/>
      <c r="F2019" s="105"/>
      <c r="G2019" s="105"/>
      <c r="H2019" s="366"/>
      <c r="I2019" s="206"/>
      <c r="J2019" s="206"/>
      <c r="K2019" s="206"/>
      <c r="L2019" s="206"/>
      <c r="M2019" s="206"/>
      <c r="N2019" s="206"/>
      <c r="O2019" s="206"/>
      <c r="P2019" s="206"/>
      <c r="Q2019" s="206"/>
      <c r="R2019" s="206"/>
      <c r="S2019" s="206"/>
      <c r="T2019" s="206"/>
    </row>
    <row r="2020" spans="1:20">
      <c r="A2020" s="366">
        <v>2016</v>
      </c>
      <c r="B2020" s="366"/>
      <c r="C2020" s="105"/>
      <c r="D2020" s="366"/>
      <c r="E2020" s="277"/>
      <c r="F2020" s="105"/>
      <c r="G2020" s="105"/>
      <c r="H2020" s="366"/>
      <c r="I2020" s="206"/>
      <c r="J2020" s="206"/>
      <c r="K2020" s="206"/>
      <c r="L2020" s="206"/>
      <c r="M2020" s="206"/>
      <c r="N2020" s="206"/>
      <c r="O2020" s="206"/>
      <c r="P2020" s="206"/>
      <c r="Q2020" s="206"/>
      <c r="R2020" s="206"/>
      <c r="S2020" s="206"/>
      <c r="T2020" s="206"/>
    </row>
    <row r="2021" spans="1:20">
      <c r="A2021" s="366">
        <v>2017</v>
      </c>
      <c r="B2021" s="366"/>
      <c r="C2021" s="105"/>
      <c r="D2021" s="366"/>
      <c r="E2021" s="277"/>
      <c r="F2021" s="105"/>
      <c r="G2021" s="366"/>
      <c r="H2021" s="366"/>
      <c r="I2021" s="206"/>
      <c r="J2021" s="206"/>
      <c r="K2021" s="206"/>
      <c r="L2021" s="206"/>
      <c r="M2021" s="206"/>
      <c r="N2021" s="206"/>
      <c r="O2021" s="206"/>
      <c r="P2021" s="206"/>
      <c r="Q2021" s="206"/>
      <c r="R2021" s="206"/>
      <c r="S2021" s="206"/>
      <c r="T2021" s="206"/>
    </row>
    <row r="2022" spans="1:20">
      <c r="A2022" s="366">
        <v>2018</v>
      </c>
      <c r="B2022" s="366"/>
      <c r="C2022" s="105"/>
      <c r="D2022" s="366"/>
      <c r="E2022" s="277"/>
      <c r="F2022" s="105"/>
      <c r="G2022" s="105"/>
      <c r="H2022" s="366"/>
      <c r="I2022" s="206"/>
      <c r="J2022" s="206"/>
      <c r="K2022" s="206"/>
      <c r="L2022" s="206"/>
      <c r="M2022" s="206"/>
      <c r="N2022" s="206"/>
      <c r="O2022" s="206"/>
      <c r="P2022" s="206"/>
      <c r="Q2022" s="206"/>
      <c r="R2022" s="206"/>
      <c r="S2022" s="206"/>
      <c r="T2022" s="206"/>
    </row>
    <row r="2023" spans="1:20">
      <c r="A2023" s="366">
        <v>2019</v>
      </c>
      <c r="B2023" s="366"/>
      <c r="C2023" s="105"/>
      <c r="D2023" s="366"/>
      <c r="E2023" s="277"/>
      <c r="F2023" s="105"/>
      <c r="G2023" s="366"/>
      <c r="H2023" s="366"/>
      <c r="I2023" s="206"/>
      <c r="J2023" s="206"/>
      <c r="K2023" s="206"/>
      <c r="L2023" s="206"/>
      <c r="M2023" s="206"/>
      <c r="N2023" s="206"/>
      <c r="O2023" s="206"/>
      <c r="P2023" s="206"/>
      <c r="Q2023" s="206"/>
      <c r="R2023" s="206"/>
      <c r="S2023" s="206"/>
      <c r="T2023" s="206"/>
    </row>
    <row r="2024" spans="1:20">
      <c r="A2024" s="366">
        <v>2020</v>
      </c>
      <c r="B2024" s="366"/>
      <c r="C2024" s="105"/>
      <c r="D2024" s="366"/>
      <c r="E2024" s="277"/>
      <c r="F2024" s="105"/>
      <c r="G2024" s="366"/>
      <c r="H2024" s="366"/>
      <c r="I2024" s="206"/>
      <c r="J2024" s="206"/>
      <c r="K2024" s="206"/>
      <c r="L2024" s="206"/>
      <c r="M2024" s="206"/>
      <c r="N2024" s="206"/>
      <c r="O2024" s="206"/>
      <c r="P2024" s="206"/>
      <c r="Q2024" s="206"/>
      <c r="R2024" s="206"/>
      <c r="S2024" s="206"/>
      <c r="T2024" s="206"/>
    </row>
    <row r="2025" spans="1:20">
      <c r="A2025" s="366">
        <v>2021</v>
      </c>
      <c r="B2025" s="366"/>
      <c r="C2025" s="105"/>
      <c r="D2025" s="366"/>
      <c r="E2025" s="277"/>
      <c r="F2025" s="105"/>
      <c r="G2025" s="366"/>
      <c r="H2025" s="366"/>
      <c r="I2025" s="206"/>
      <c r="J2025" s="206"/>
      <c r="K2025" s="206"/>
      <c r="L2025" s="206"/>
      <c r="M2025" s="206"/>
      <c r="N2025" s="206"/>
      <c r="O2025" s="206"/>
      <c r="P2025" s="206"/>
      <c r="Q2025" s="206"/>
      <c r="R2025" s="206"/>
      <c r="S2025" s="206"/>
      <c r="T2025" s="206"/>
    </row>
    <row r="2026" spans="1:20">
      <c r="A2026" s="366">
        <v>2022</v>
      </c>
      <c r="B2026" s="366"/>
      <c r="C2026" s="105"/>
      <c r="D2026" s="366"/>
      <c r="E2026" s="277"/>
      <c r="F2026" s="105"/>
      <c r="G2026" s="366"/>
      <c r="H2026" s="366"/>
      <c r="I2026" s="206"/>
      <c r="J2026" s="206"/>
      <c r="K2026" s="206"/>
      <c r="L2026" s="206"/>
      <c r="M2026" s="206"/>
      <c r="N2026" s="206"/>
      <c r="O2026" s="206"/>
      <c r="P2026" s="206"/>
      <c r="Q2026" s="206"/>
      <c r="R2026" s="206"/>
      <c r="S2026" s="206"/>
      <c r="T2026" s="206"/>
    </row>
    <row r="2027" spans="1:20">
      <c r="A2027" s="366">
        <v>2023</v>
      </c>
      <c r="B2027" s="366"/>
      <c r="C2027" s="105"/>
      <c r="D2027" s="366"/>
      <c r="E2027" s="277"/>
      <c r="F2027" s="105"/>
      <c r="G2027" s="366"/>
      <c r="H2027" s="366"/>
      <c r="I2027" s="206"/>
      <c r="J2027" s="206"/>
      <c r="K2027" s="206"/>
      <c r="L2027" s="206"/>
      <c r="M2027" s="206"/>
      <c r="N2027" s="206"/>
      <c r="O2027" s="206"/>
      <c r="P2027" s="206"/>
      <c r="Q2027" s="206"/>
      <c r="R2027" s="206"/>
      <c r="S2027" s="206"/>
      <c r="T2027" s="206"/>
    </row>
    <row r="2028" spans="1:20">
      <c r="A2028" s="366">
        <v>2024</v>
      </c>
      <c r="B2028" s="366"/>
      <c r="C2028" s="105"/>
      <c r="D2028" s="366"/>
      <c r="E2028" s="277"/>
      <c r="F2028" s="105"/>
      <c r="G2028" s="366"/>
      <c r="H2028" s="366"/>
      <c r="I2028" s="206"/>
      <c r="J2028" s="206"/>
      <c r="K2028" s="206"/>
      <c r="L2028" s="206"/>
      <c r="M2028" s="206"/>
      <c r="N2028" s="206"/>
      <c r="O2028" s="206"/>
      <c r="P2028" s="206"/>
      <c r="Q2028" s="206"/>
      <c r="R2028" s="206"/>
      <c r="S2028" s="206"/>
      <c r="T2028" s="206"/>
    </row>
    <row r="2029" spans="1:20">
      <c r="A2029" s="366">
        <v>2025</v>
      </c>
      <c r="B2029" s="366"/>
      <c r="C2029" s="105"/>
      <c r="D2029" s="366"/>
      <c r="E2029" s="277"/>
      <c r="F2029" s="105"/>
      <c r="G2029" s="366"/>
      <c r="H2029" s="366"/>
      <c r="I2029" s="206"/>
      <c r="J2029" s="206"/>
      <c r="K2029" s="206"/>
      <c r="L2029" s="206"/>
      <c r="M2029" s="206"/>
      <c r="N2029" s="206"/>
      <c r="O2029" s="206"/>
      <c r="P2029" s="206"/>
      <c r="Q2029" s="206"/>
      <c r="R2029" s="206"/>
      <c r="S2029" s="206"/>
      <c r="T2029" s="206"/>
    </row>
    <row r="2030" spans="1:20">
      <c r="A2030" s="366">
        <v>2026</v>
      </c>
      <c r="B2030" s="366"/>
      <c r="C2030" s="105"/>
      <c r="D2030" s="366"/>
      <c r="E2030" s="277"/>
      <c r="F2030" s="105"/>
      <c r="G2030" s="366"/>
      <c r="H2030" s="366"/>
      <c r="I2030" s="206"/>
      <c r="J2030" s="206"/>
      <c r="K2030" s="206"/>
      <c r="L2030" s="206"/>
      <c r="M2030" s="206"/>
      <c r="N2030" s="206"/>
      <c r="O2030" s="206"/>
      <c r="P2030" s="206"/>
      <c r="Q2030" s="206"/>
      <c r="R2030" s="206"/>
      <c r="S2030" s="206"/>
      <c r="T2030" s="206"/>
    </row>
    <row r="2031" spans="1:20">
      <c r="A2031" s="366">
        <v>2027</v>
      </c>
      <c r="B2031" s="366"/>
      <c r="C2031" s="105"/>
      <c r="D2031" s="366"/>
      <c r="E2031" s="277"/>
      <c r="F2031" s="105"/>
      <c r="G2031" s="366"/>
      <c r="H2031" s="366"/>
      <c r="I2031" s="206"/>
      <c r="J2031" s="206"/>
      <c r="K2031" s="206"/>
      <c r="L2031" s="206"/>
      <c r="M2031" s="206"/>
      <c r="N2031" s="206"/>
      <c r="O2031" s="206"/>
      <c r="P2031" s="206"/>
      <c r="Q2031" s="206"/>
      <c r="R2031" s="206"/>
      <c r="S2031" s="206"/>
      <c r="T2031" s="206"/>
    </row>
    <row r="2032" spans="1:20">
      <c r="A2032" s="366">
        <v>2028</v>
      </c>
      <c r="B2032" s="366"/>
      <c r="C2032" s="105"/>
      <c r="D2032" s="366"/>
      <c r="E2032" s="277"/>
      <c r="F2032" s="105"/>
      <c r="G2032" s="366"/>
      <c r="H2032" s="366"/>
      <c r="I2032" s="206"/>
      <c r="J2032" s="206"/>
      <c r="K2032" s="206"/>
      <c r="L2032" s="206"/>
      <c r="M2032" s="206"/>
      <c r="N2032" s="206"/>
      <c r="O2032" s="206"/>
      <c r="P2032" s="206"/>
      <c r="Q2032" s="206"/>
      <c r="R2032" s="206"/>
      <c r="S2032" s="206"/>
      <c r="T2032" s="206"/>
    </row>
    <row r="2033" spans="1:20">
      <c r="A2033" s="366">
        <v>2029</v>
      </c>
      <c r="B2033" s="366"/>
      <c r="C2033" s="105"/>
      <c r="D2033" s="366"/>
      <c r="E2033" s="277"/>
      <c r="F2033" s="105"/>
      <c r="G2033" s="366"/>
      <c r="H2033" s="366"/>
      <c r="I2033" s="206"/>
      <c r="J2033" s="206"/>
      <c r="K2033" s="206"/>
      <c r="L2033" s="206"/>
      <c r="M2033" s="206"/>
      <c r="N2033" s="206"/>
      <c r="O2033" s="206"/>
      <c r="P2033" s="206"/>
      <c r="Q2033" s="206"/>
      <c r="R2033" s="206"/>
      <c r="S2033" s="206"/>
      <c r="T2033" s="206"/>
    </row>
    <row r="2034" spans="1:20">
      <c r="A2034" s="366">
        <v>2030</v>
      </c>
      <c r="B2034" s="366"/>
      <c r="C2034" s="105"/>
      <c r="D2034" s="366"/>
      <c r="E2034" s="277"/>
      <c r="F2034" s="105"/>
      <c r="G2034" s="366"/>
      <c r="H2034" s="366"/>
      <c r="I2034" s="206"/>
      <c r="J2034" s="206"/>
      <c r="K2034" s="206"/>
      <c r="L2034" s="206"/>
      <c r="M2034" s="206"/>
      <c r="N2034" s="206"/>
      <c r="O2034" s="206"/>
      <c r="P2034" s="206"/>
      <c r="Q2034" s="206"/>
      <c r="R2034" s="206"/>
      <c r="S2034" s="206"/>
      <c r="T2034" s="206"/>
    </row>
    <row r="2035" spans="1:20">
      <c r="A2035" s="366">
        <v>2031</v>
      </c>
      <c r="B2035" s="366"/>
      <c r="C2035" s="105"/>
      <c r="D2035" s="366"/>
      <c r="E2035" s="277"/>
      <c r="F2035" s="105"/>
      <c r="G2035" s="366"/>
      <c r="H2035" s="366"/>
      <c r="I2035" s="206"/>
      <c r="J2035" s="206"/>
      <c r="K2035" s="206"/>
      <c r="L2035" s="206"/>
      <c r="M2035" s="206"/>
      <c r="N2035" s="206"/>
      <c r="O2035" s="206"/>
      <c r="P2035" s="206"/>
      <c r="Q2035" s="206"/>
      <c r="R2035" s="206"/>
      <c r="S2035" s="206"/>
      <c r="T2035" s="206"/>
    </row>
    <row r="2036" spans="1:20">
      <c r="A2036" s="366">
        <v>2032</v>
      </c>
      <c r="B2036" s="366"/>
      <c r="C2036" s="105"/>
      <c r="D2036" s="366"/>
      <c r="E2036" s="277"/>
      <c r="F2036" s="105"/>
      <c r="G2036" s="366"/>
      <c r="H2036" s="366"/>
      <c r="I2036" s="206"/>
      <c r="J2036" s="206"/>
      <c r="K2036" s="206"/>
      <c r="L2036" s="206"/>
      <c r="M2036" s="206"/>
      <c r="N2036" s="206"/>
      <c r="O2036" s="206"/>
      <c r="P2036" s="206"/>
      <c r="Q2036" s="206"/>
      <c r="R2036" s="206"/>
      <c r="S2036" s="206"/>
      <c r="T2036" s="206"/>
    </row>
    <row r="2037" spans="1:20">
      <c r="A2037" s="366">
        <v>2033</v>
      </c>
      <c r="B2037" s="366"/>
      <c r="C2037" s="105"/>
      <c r="D2037" s="366"/>
      <c r="E2037" s="277"/>
      <c r="F2037" s="105"/>
      <c r="G2037" s="366"/>
      <c r="H2037" s="366"/>
      <c r="I2037" s="206"/>
      <c r="J2037" s="206"/>
      <c r="K2037" s="206"/>
      <c r="L2037" s="206"/>
      <c r="M2037" s="206"/>
      <c r="N2037" s="206"/>
      <c r="O2037" s="206"/>
      <c r="P2037" s="206"/>
      <c r="Q2037" s="206"/>
      <c r="R2037" s="206"/>
      <c r="S2037" s="206"/>
      <c r="T2037" s="206"/>
    </row>
    <row r="2038" spans="1:20">
      <c r="A2038" s="366">
        <v>2034</v>
      </c>
      <c r="B2038" s="366"/>
      <c r="C2038" s="105"/>
      <c r="D2038" s="366"/>
      <c r="E2038" s="277"/>
      <c r="F2038" s="105"/>
      <c r="G2038" s="366"/>
      <c r="H2038" s="366"/>
      <c r="I2038" s="206"/>
      <c r="J2038" s="206"/>
      <c r="K2038" s="206"/>
      <c r="L2038" s="206"/>
      <c r="M2038" s="206"/>
      <c r="N2038" s="206"/>
      <c r="O2038" s="206"/>
      <c r="P2038" s="206"/>
      <c r="Q2038" s="206"/>
      <c r="R2038" s="206"/>
      <c r="S2038" s="206"/>
      <c r="T2038" s="206"/>
    </row>
    <row r="2039" spans="1:20">
      <c r="A2039" s="366">
        <v>2035</v>
      </c>
      <c r="B2039" s="366"/>
      <c r="C2039" s="105"/>
      <c r="D2039" s="366"/>
      <c r="E2039" s="277"/>
      <c r="F2039" s="105"/>
      <c r="G2039" s="366"/>
      <c r="H2039" s="366"/>
      <c r="I2039" s="206"/>
      <c r="J2039" s="206"/>
      <c r="K2039" s="206"/>
      <c r="L2039" s="206"/>
      <c r="M2039" s="206"/>
      <c r="N2039" s="206"/>
      <c r="O2039" s="206"/>
      <c r="P2039" s="206"/>
      <c r="Q2039" s="206"/>
      <c r="R2039" s="206"/>
      <c r="S2039" s="206"/>
      <c r="T2039" s="206"/>
    </row>
    <row r="2040" spans="1:20">
      <c r="A2040" s="366">
        <v>2036</v>
      </c>
      <c r="B2040" s="366"/>
      <c r="C2040" s="105"/>
      <c r="D2040" s="366"/>
      <c r="E2040" s="277"/>
      <c r="F2040" s="105"/>
      <c r="G2040" s="366"/>
      <c r="H2040" s="366"/>
      <c r="I2040" s="206"/>
      <c r="J2040" s="206"/>
      <c r="K2040" s="206"/>
      <c r="L2040" s="206"/>
      <c r="M2040" s="206"/>
      <c r="N2040" s="206"/>
      <c r="O2040" s="206"/>
      <c r="P2040" s="206"/>
      <c r="Q2040" s="206"/>
      <c r="R2040" s="206"/>
      <c r="S2040" s="206"/>
      <c r="T2040" s="206"/>
    </row>
    <row r="2041" spans="1:20">
      <c r="A2041" s="366">
        <v>2037</v>
      </c>
      <c r="B2041" s="366"/>
      <c r="C2041" s="105"/>
      <c r="D2041" s="366"/>
      <c r="E2041" s="277"/>
      <c r="F2041" s="105"/>
      <c r="G2041" s="366"/>
      <c r="H2041" s="366"/>
      <c r="I2041" s="206"/>
      <c r="J2041" s="206"/>
      <c r="K2041" s="206"/>
      <c r="L2041" s="206"/>
      <c r="M2041" s="206"/>
      <c r="N2041" s="206"/>
      <c r="O2041" s="206"/>
      <c r="P2041" s="206"/>
      <c r="Q2041" s="206"/>
      <c r="R2041" s="206"/>
      <c r="S2041" s="206"/>
      <c r="T2041" s="206"/>
    </row>
    <row r="2042" spans="1:20">
      <c r="A2042" s="366">
        <v>2038</v>
      </c>
      <c r="B2042" s="366"/>
      <c r="C2042" s="105"/>
      <c r="D2042" s="366"/>
      <c r="E2042" s="277"/>
      <c r="F2042" s="366"/>
      <c r="G2042" s="366"/>
      <c r="H2042" s="366"/>
      <c r="I2042" s="206"/>
      <c r="J2042" s="206"/>
      <c r="K2042" s="206"/>
      <c r="L2042" s="206"/>
      <c r="M2042" s="206"/>
      <c r="N2042" s="206"/>
      <c r="O2042" s="206"/>
      <c r="P2042" s="206"/>
      <c r="Q2042" s="206"/>
      <c r="R2042" s="206"/>
      <c r="S2042" s="206"/>
      <c r="T2042" s="206"/>
    </row>
    <row r="2043" spans="1:20">
      <c r="A2043" s="366">
        <v>2039</v>
      </c>
      <c r="B2043" s="366"/>
      <c r="C2043" s="105"/>
      <c r="D2043" s="366"/>
      <c r="E2043" s="277"/>
      <c r="F2043" s="105"/>
      <c r="G2043" s="366"/>
      <c r="H2043" s="366"/>
      <c r="I2043" s="206"/>
      <c r="J2043" s="206"/>
      <c r="K2043" s="206"/>
      <c r="L2043" s="206"/>
      <c r="M2043" s="206"/>
      <c r="N2043" s="206"/>
      <c r="O2043" s="206"/>
      <c r="P2043" s="206"/>
      <c r="Q2043" s="206"/>
      <c r="R2043" s="206"/>
      <c r="S2043" s="206"/>
      <c r="T2043" s="206"/>
    </row>
    <row r="2044" spans="1:20">
      <c r="A2044" s="366">
        <v>2040</v>
      </c>
      <c r="B2044" s="366"/>
      <c r="C2044" s="105"/>
      <c r="D2044" s="366"/>
      <c r="E2044" s="277"/>
      <c r="F2044" s="105"/>
      <c r="G2044" s="105"/>
      <c r="H2044" s="366"/>
      <c r="I2044" s="206"/>
      <c r="J2044" s="206"/>
      <c r="K2044" s="206"/>
      <c r="L2044" s="206"/>
      <c r="M2044" s="206"/>
      <c r="N2044" s="206"/>
      <c r="O2044" s="206"/>
      <c r="P2044" s="206"/>
      <c r="Q2044" s="206"/>
      <c r="R2044" s="206"/>
      <c r="S2044" s="206"/>
      <c r="T2044" s="206"/>
    </row>
    <row r="2045" spans="1:20">
      <c r="A2045" s="366">
        <v>2041</v>
      </c>
      <c r="B2045" s="366"/>
      <c r="C2045" s="105"/>
      <c r="D2045" s="366"/>
      <c r="E2045" s="277"/>
      <c r="F2045" s="105"/>
      <c r="G2045" s="366"/>
      <c r="H2045" s="366"/>
      <c r="I2045" s="206"/>
      <c r="J2045" s="206"/>
      <c r="K2045" s="206"/>
      <c r="L2045" s="206"/>
      <c r="M2045" s="206"/>
      <c r="N2045" s="206"/>
      <c r="O2045" s="206"/>
      <c r="P2045" s="206"/>
      <c r="Q2045" s="206"/>
      <c r="R2045" s="206"/>
      <c r="S2045" s="206"/>
      <c r="T2045" s="206"/>
    </row>
    <row r="2046" spans="1:20">
      <c r="A2046" s="366">
        <v>2042</v>
      </c>
      <c r="B2046" s="366"/>
      <c r="C2046" s="105"/>
      <c r="D2046" s="366"/>
      <c r="E2046" s="277"/>
      <c r="F2046" s="105"/>
      <c r="G2046" s="105"/>
      <c r="H2046" s="366"/>
      <c r="I2046" s="206"/>
      <c r="J2046" s="206"/>
      <c r="K2046" s="206"/>
      <c r="L2046" s="206"/>
      <c r="M2046" s="206"/>
      <c r="N2046" s="206"/>
      <c r="O2046" s="206"/>
      <c r="P2046" s="206"/>
      <c r="Q2046" s="206"/>
      <c r="R2046" s="206"/>
      <c r="S2046" s="206"/>
      <c r="T2046" s="206"/>
    </row>
    <row r="2047" spans="1:20">
      <c r="A2047" s="366">
        <v>2043</v>
      </c>
      <c r="B2047" s="366"/>
      <c r="C2047" s="105"/>
      <c r="D2047" s="366"/>
      <c r="E2047" s="277"/>
      <c r="F2047" s="366"/>
      <c r="G2047" s="366"/>
      <c r="H2047" s="366"/>
      <c r="I2047" s="206"/>
      <c r="J2047" s="206"/>
      <c r="K2047" s="206"/>
      <c r="L2047" s="206"/>
      <c r="M2047" s="206"/>
      <c r="N2047" s="206"/>
      <c r="O2047" s="206"/>
      <c r="P2047" s="206"/>
      <c r="Q2047" s="206"/>
      <c r="R2047" s="206"/>
      <c r="S2047" s="206"/>
      <c r="T2047" s="206"/>
    </row>
    <row r="2048" spans="1:20">
      <c r="A2048" s="366">
        <v>2044</v>
      </c>
      <c r="B2048" s="366"/>
      <c r="C2048" s="105"/>
      <c r="D2048" s="366"/>
      <c r="E2048" s="277"/>
      <c r="F2048" s="105"/>
      <c r="G2048" s="366"/>
      <c r="H2048" s="366"/>
      <c r="I2048" s="206"/>
      <c r="J2048" s="206"/>
      <c r="K2048" s="206"/>
      <c r="L2048" s="206"/>
      <c r="M2048" s="206"/>
      <c r="N2048" s="206"/>
      <c r="O2048" s="206"/>
      <c r="P2048" s="206"/>
      <c r="Q2048" s="206"/>
      <c r="R2048" s="206"/>
      <c r="S2048" s="206"/>
      <c r="T2048" s="206"/>
    </row>
    <row r="2049" spans="1:20">
      <c r="A2049" s="366">
        <v>2045</v>
      </c>
      <c r="B2049" s="366"/>
      <c r="C2049" s="105"/>
      <c r="D2049" s="366"/>
      <c r="E2049" s="277"/>
      <c r="F2049" s="105"/>
      <c r="G2049" s="366"/>
      <c r="H2049" s="366"/>
      <c r="I2049" s="206"/>
      <c r="J2049" s="206"/>
      <c r="K2049" s="206"/>
      <c r="L2049" s="206"/>
      <c r="M2049" s="206"/>
      <c r="N2049" s="206"/>
      <c r="O2049" s="206"/>
      <c r="P2049" s="206"/>
      <c r="Q2049" s="206"/>
      <c r="R2049" s="206"/>
      <c r="S2049" s="206"/>
      <c r="T2049" s="206"/>
    </row>
    <row r="2050" spans="1:20">
      <c r="A2050" s="366">
        <v>2046</v>
      </c>
      <c r="B2050" s="366"/>
      <c r="C2050" s="105"/>
      <c r="D2050" s="366"/>
      <c r="E2050" s="277"/>
      <c r="F2050" s="366"/>
      <c r="G2050" s="366"/>
      <c r="H2050" s="366"/>
      <c r="I2050" s="206"/>
      <c r="J2050" s="206"/>
      <c r="K2050" s="206"/>
      <c r="L2050" s="206"/>
      <c r="M2050" s="206"/>
      <c r="N2050" s="206"/>
      <c r="O2050" s="206"/>
      <c r="P2050" s="206"/>
      <c r="Q2050" s="206"/>
      <c r="R2050" s="206"/>
      <c r="S2050" s="206"/>
      <c r="T2050" s="206"/>
    </row>
    <row r="2051" spans="1:20">
      <c r="A2051" s="366">
        <v>2047</v>
      </c>
      <c r="B2051" s="366"/>
      <c r="C2051" s="105"/>
      <c r="D2051" s="366"/>
      <c r="E2051" s="277"/>
      <c r="F2051" s="366"/>
      <c r="G2051" s="366"/>
      <c r="H2051" s="366"/>
      <c r="I2051" s="206"/>
      <c r="J2051" s="206"/>
      <c r="K2051" s="206"/>
      <c r="L2051" s="206"/>
      <c r="M2051" s="206"/>
      <c r="N2051" s="206"/>
      <c r="O2051" s="206"/>
      <c r="P2051" s="206"/>
      <c r="Q2051" s="206"/>
      <c r="R2051" s="206"/>
      <c r="S2051" s="206"/>
      <c r="T2051" s="206"/>
    </row>
    <row r="2052" spans="1:20">
      <c r="A2052" s="366">
        <v>2048</v>
      </c>
      <c r="B2052" s="366"/>
      <c r="C2052" s="105"/>
      <c r="D2052" s="366"/>
      <c r="E2052" s="277"/>
      <c r="F2052" s="366"/>
      <c r="G2052" s="366"/>
      <c r="H2052" s="366"/>
      <c r="I2052" s="206"/>
      <c r="J2052" s="206"/>
      <c r="K2052" s="206"/>
      <c r="L2052" s="206"/>
      <c r="M2052" s="206"/>
      <c r="N2052" s="206"/>
      <c r="O2052" s="206"/>
      <c r="P2052" s="206"/>
      <c r="Q2052" s="206"/>
      <c r="R2052" s="206"/>
      <c r="S2052" s="206"/>
      <c r="T2052" s="206"/>
    </row>
    <row r="2053" spans="1:20">
      <c r="A2053" s="366">
        <v>2049</v>
      </c>
      <c r="B2053" s="366"/>
      <c r="C2053" s="105"/>
      <c r="D2053" s="366"/>
      <c r="E2053" s="277"/>
      <c r="F2053" s="366"/>
      <c r="G2053" s="366"/>
      <c r="H2053" s="366"/>
      <c r="I2053" s="206"/>
      <c r="J2053" s="206"/>
      <c r="K2053" s="206"/>
      <c r="L2053" s="206"/>
      <c r="M2053" s="206"/>
      <c r="N2053" s="206"/>
      <c r="O2053" s="206"/>
      <c r="P2053" s="206"/>
      <c r="Q2053" s="206"/>
      <c r="R2053" s="206"/>
      <c r="S2053" s="206"/>
      <c r="T2053" s="206"/>
    </row>
    <row r="2054" spans="1:20">
      <c r="A2054" s="366">
        <v>2050</v>
      </c>
      <c r="B2054" s="366"/>
      <c r="C2054" s="105"/>
      <c r="D2054" s="366"/>
      <c r="E2054" s="277"/>
      <c r="F2054" s="105"/>
      <c r="G2054" s="366"/>
      <c r="H2054" s="366"/>
      <c r="I2054" s="206"/>
      <c r="J2054" s="206"/>
      <c r="K2054" s="206"/>
      <c r="L2054" s="206"/>
      <c r="M2054" s="206"/>
      <c r="N2054" s="206"/>
      <c r="O2054" s="206"/>
      <c r="P2054" s="206"/>
      <c r="Q2054" s="206"/>
      <c r="R2054" s="206"/>
      <c r="S2054" s="206"/>
      <c r="T2054" s="206"/>
    </row>
    <row r="2055" spans="1:20">
      <c r="A2055" s="366">
        <v>2051</v>
      </c>
      <c r="B2055" s="366"/>
      <c r="C2055" s="105"/>
      <c r="D2055" s="366"/>
      <c r="E2055" s="277"/>
      <c r="F2055" s="105"/>
      <c r="G2055" s="366"/>
      <c r="H2055" s="366"/>
      <c r="I2055" s="206"/>
      <c r="J2055" s="206"/>
      <c r="K2055" s="206"/>
      <c r="L2055" s="206"/>
      <c r="M2055" s="206"/>
      <c r="N2055" s="206"/>
      <c r="O2055" s="206"/>
      <c r="P2055" s="206"/>
      <c r="Q2055" s="206"/>
      <c r="R2055" s="206"/>
      <c r="S2055" s="206"/>
      <c r="T2055" s="206"/>
    </row>
    <row r="2056" spans="1:20">
      <c r="A2056" s="366">
        <v>2052</v>
      </c>
      <c r="B2056" s="366"/>
      <c r="C2056" s="105"/>
      <c r="D2056" s="366"/>
      <c r="E2056" s="277"/>
      <c r="F2056" s="105"/>
      <c r="G2056" s="366"/>
      <c r="H2056" s="366"/>
      <c r="I2056" s="206"/>
      <c r="J2056" s="206"/>
      <c r="K2056" s="206"/>
      <c r="L2056" s="206"/>
      <c r="M2056" s="206"/>
      <c r="N2056" s="206"/>
      <c r="O2056" s="206"/>
      <c r="P2056" s="206"/>
      <c r="Q2056" s="206"/>
      <c r="R2056" s="206"/>
      <c r="S2056" s="206"/>
      <c r="T2056" s="206"/>
    </row>
    <row r="2057" spans="1:20">
      <c r="A2057" s="366">
        <v>2053</v>
      </c>
      <c r="B2057" s="366"/>
      <c r="C2057" s="105"/>
      <c r="D2057" s="366"/>
      <c r="E2057" s="277"/>
      <c r="F2057" s="105"/>
      <c r="G2057" s="366"/>
      <c r="H2057" s="366"/>
      <c r="I2057" s="206"/>
      <c r="J2057" s="206"/>
      <c r="K2057" s="206"/>
      <c r="L2057" s="206"/>
      <c r="M2057" s="206"/>
      <c r="N2057" s="206"/>
      <c r="O2057" s="206"/>
      <c r="P2057" s="206"/>
      <c r="Q2057" s="206"/>
      <c r="R2057" s="206"/>
      <c r="S2057" s="206"/>
      <c r="T2057" s="206"/>
    </row>
    <row r="2058" spans="1:20">
      <c r="A2058" s="366">
        <v>2054</v>
      </c>
      <c r="B2058" s="366"/>
      <c r="C2058" s="105"/>
      <c r="D2058" s="366"/>
      <c r="E2058" s="277"/>
      <c r="F2058" s="105"/>
      <c r="G2058" s="366"/>
      <c r="H2058" s="366"/>
      <c r="I2058" s="206"/>
      <c r="J2058" s="206"/>
      <c r="K2058" s="206"/>
      <c r="L2058" s="206"/>
      <c r="M2058" s="206"/>
      <c r="N2058" s="206"/>
      <c r="O2058" s="206"/>
      <c r="P2058" s="206"/>
      <c r="Q2058" s="206"/>
      <c r="R2058" s="206"/>
      <c r="S2058" s="206"/>
      <c r="T2058" s="206"/>
    </row>
    <row r="2059" spans="1:20">
      <c r="A2059" s="366">
        <v>2055</v>
      </c>
      <c r="B2059" s="366"/>
      <c r="C2059" s="105"/>
      <c r="D2059" s="366"/>
      <c r="E2059" s="277"/>
      <c r="F2059" s="105"/>
      <c r="G2059" s="105"/>
      <c r="H2059" s="366"/>
      <c r="I2059" s="206"/>
      <c r="J2059" s="206"/>
      <c r="K2059" s="206"/>
      <c r="L2059" s="206"/>
      <c r="M2059" s="206"/>
      <c r="N2059" s="206"/>
      <c r="O2059" s="206"/>
      <c r="P2059" s="206"/>
      <c r="Q2059" s="206"/>
      <c r="R2059" s="206"/>
      <c r="S2059" s="206"/>
      <c r="T2059" s="206"/>
    </row>
    <row r="2060" spans="1:20">
      <c r="A2060" s="366">
        <v>2056</v>
      </c>
      <c r="B2060" s="366"/>
      <c r="C2060" s="105"/>
      <c r="D2060" s="366"/>
      <c r="E2060" s="277"/>
      <c r="F2060" s="105"/>
      <c r="G2060" s="366"/>
      <c r="H2060" s="366"/>
      <c r="I2060" s="206"/>
      <c r="J2060" s="206"/>
      <c r="K2060" s="206"/>
      <c r="L2060" s="206"/>
      <c r="M2060" s="206"/>
      <c r="N2060" s="206"/>
      <c r="O2060" s="206"/>
      <c r="P2060" s="206"/>
      <c r="Q2060" s="206"/>
      <c r="R2060" s="206"/>
      <c r="S2060" s="206"/>
      <c r="T2060" s="206"/>
    </row>
    <row r="2061" spans="1:20">
      <c r="A2061" s="366">
        <v>2057</v>
      </c>
      <c r="B2061" s="366"/>
      <c r="C2061" s="105"/>
      <c r="D2061" s="366"/>
      <c r="E2061" s="277"/>
      <c r="F2061" s="105"/>
      <c r="G2061" s="366"/>
      <c r="H2061" s="366"/>
      <c r="I2061" s="206"/>
      <c r="J2061" s="206"/>
      <c r="K2061" s="206"/>
      <c r="L2061" s="206"/>
      <c r="M2061" s="206"/>
      <c r="N2061" s="206"/>
      <c r="O2061" s="206"/>
      <c r="P2061" s="206"/>
      <c r="Q2061" s="206"/>
      <c r="R2061" s="206"/>
      <c r="S2061" s="206"/>
      <c r="T2061" s="206"/>
    </row>
    <row r="2062" spans="1:20">
      <c r="A2062" s="366">
        <v>2058</v>
      </c>
      <c r="B2062" s="366"/>
      <c r="C2062" s="105"/>
      <c r="D2062" s="366"/>
      <c r="E2062" s="277"/>
      <c r="F2062" s="105"/>
      <c r="G2062" s="366"/>
      <c r="H2062" s="366"/>
      <c r="I2062" s="206"/>
      <c r="J2062" s="206"/>
      <c r="K2062" s="206"/>
      <c r="L2062" s="206"/>
      <c r="M2062" s="206"/>
      <c r="N2062" s="206"/>
      <c r="O2062" s="206"/>
      <c r="P2062" s="206"/>
      <c r="Q2062" s="206"/>
      <c r="R2062" s="206"/>
      <c r="S2062" s="206"/>
      <c r="T2062" s="206"/>
    </row>
    <row r="2063" spans="1:20">
      <c r="A2063" s="366">
        <v>2059</v>
      </c>
      <c r="B2063" s="366"/>
      <c r="C2063" s="105"/>
      <c r="D2063" s="366"/>
      <c r="E2063" s="277"/>
      <c r="F2063" s="105"/>
      <c r="G2063" s="366"/>
      <c r="H2063" s="366"/>
      <c r="I2063" s="206"/>
      <c r="J2063" s="206"/>
      <c r="K2063" s="206"/>
      <c r="L2063" s="206"/>
      <c r="M2063" s="206"/>
      <c r="N2063" s="206"/>
      <c r="O2063" s="206"/>
      <c r="P2063" s="206"/>
      <c r="Q2063" s="206"/>
      <c r="R2063" s="206"/>
      <c r="S2063" s="206"/>
      <c r="T2063" s="206"/>
    </row>
    <row r="2064" spans="1:20">
      <c r="A2064" s="366">
        <v>2060</v>
      </c>
      <c r="B2064" s="366"/>
      <c r="C2064" s="105"/>
      <c r="D2064" s="366"/>
      <c r="E2064" s="277"/>
      <c r="F2064" s="105"/>
      <c r="G2064" s="366"/>
      <c r="H2064" s="366"/>
      <c r="I2064" s="206"/>
      <c r="J2064" s="206"/>
      <c r="K2064" s="206"/>
      <c r="L2064" s="206"/>
      <c r="M2064" s="206"/>
      <c r="N2064" s="206"/>
      <c r="O2064" s="206"/>
      <c r="P2064" s="206"/>
      <c r="Q2064" s="206"/>
      <c r="R2064" s="206"/>
      <c r="S2064" s="206"/>
      <c r="T2064" s="206"/>
    </row>
    <row r="2065" spans="1:20">
      <c r="A2065" s="366">
        <v>2061</v>
      </c>
      <c r="B2065" s="366"/>
      <c r="C2065" s="105"/>
      <c r="D2065" s="366"/>
      <c r="E2065" s="277"/>
      <c r="F2065" s="105"/>
      <c r="G2065" s="366"/>
      <c r="H2065" s="366"/>
      <c r="I2065" s="206"/>
      <c r="J2065" s="206"/>
      <c r="K2065" s="206"/>
      <c r="L2065" s="206"/>
      <c r="M2065" s="206"/>
      <c r="N2065" s="206"/>
      <c r="O2065" s="206"/>
      <c r="P2065" s="206"/>
      <c r="Q2065" s="206"/>
      <c r="R2065" s="206"/>
      <c r="S2065" s="206"/>
      <c r="T2065" s="206"/>
    </row>
    <row r="2066" spans="1:20">
      <c r="A2066" s="366">
        <v>2062</v>
      </c>
      <c r="B2066" s="366"/>
      <c r="C2066" s="105"/>
      <c r="D2066" s="366"/>
      <c r="E2066" s="277"/>
      <c r="F2066" s="105"/>
      <c r="G2066" s="366"/>
      <c r="H2066" s="366"/>
      <c r="I2066" s="206"/>
      <c r="J2066" s="206"/>
      <c r="K2066" s="206"/>
      <c r="L2066" s="206"/>
      <c r="M2066" s="206"/>
      <c r="N2066" s="206"/>
      <c r="O2066" s="206"/>
      <c r="P2066" s="206"/>
      <c r="Q2066" s="206"/>
      <c r="R2066" s="206"/>
      <c r="S2066" s="206"/>
      <c r="T2066" s="206"/>
    </row>
    <row r="2067" spans="1:20">
      <c r="A2067" s="366">
        <v>2063</v>
      </c>
      <c r="B2067" s="366"/>
      <c r="C2067" s="105"/>
      <c r="D2067" s="366"/>
      <c r="E2067" s="277"/>
      <c r="F2067" s="105"/>
      <c r="G2067" s="366"/>
      <c r="H2067" s="366"/>
      <c r="I2067" s="206"/>
      <c r="J2067" s="206"/>
      <c r="K2067" s="206"/>
      <c r="L2067" s="206"/>
      <c r="M2067" s="206"/>
      <c r="N2067" s="206"/>
      <c r="O2067" s="206"/>
      <c r="P2067" s="206"/>
      <c r="Q2067" s="206"/>
      <c r="R2067" s="206"/>
      <c r="S2067" s="206"/>
      <c r="T2067" s="206"/>
    </row>
    <row r="2068" spans="1:20">
      <c r="A2068" s="366">
        <v>2064</v>
      </c>
      <c r="B2068" s="366"/>
      <c r="C2068" s="105"/>
      <c r="D2068" s="366"/>
      <c r="E2068" s="277"/>
      <c r="F2068" s="105"/>
      <c r="G2068" s="366"/>
      <c r="H2068" s="366"/>
      <c r="I2068" s="206"/>
      <c r="J2068" s="206"/>
      <c r="K2068" s="206"/>
      <c r="L2068" s="206"/>
      <c r="M2068" s="206"/>
      <c r="N2068" s="206"/>
      <c r="O2068" s="206"/>
      <c r="P2068" s="206"/>
      <c r="Q2068" s="206"/>
      <c r="R2068" s="206"/>
      <c r="S2068" s="206"/>
      <c r="T2068" s="206"/>
    </row>
    <row r="2069" spans="1:20">
      <c r="A2069" s="366">
        <v>2065</v>
      </c>
      <c r="B2069" s="366"/>
      <c r="C2069" s="105"/>
      <c r="D2069" s="366"/>
      <c r="E2069" s="277"/>
      <c r="F2069" s="105"/>
      <c r="G2069" s="366"/>
      <c r="H2069" s="366"/>
      <c r="I2069" s="206"/>
      <c r="J2069" s="206"/>
      <c r="K2069" s="206"/>
      <c r="L2069" s="206"/>
      <c r="M2069" s="206"/>
      <c r="N2069" s="206"/>
      <c r="O2069" s="206"/>
      <c r="P2069" s="206"/>
      <c r="Q2069" s="206"/>
      <c r="R2069" s="206"/>
      <c r="S2069" s="206"/>
      <c r="T2069" s="206"/>
    </row>
    <row r="2070" spans="1:20">
      <c r="A2070" s="366">
        <v>2066</v>
      </c>
      <c r="B2070" s="366"/>
      <c r="C2070" s="105"/>
      <c r="D2070" s="366"/>
      <c r="E2070" s="277"/>
      <c r="F2070" s="105"/>
      <c r="G2070" s="366"/>
      <c r="H2070" s="366"/>
      <c r="I2070" s="206"/>
      <c r="J2070" s="206"/>
      <c r="K2070" s="206"/>
      <c r="L2070" s="206"/>
      <c r="M2070" s="206"/>
      <c r="N2070" s="206"/>
      <c r="O2070" s="206"/>
      <c r="P2070" s="206"/>
      <c r="Q2070" s="206"/>
      <c r="R2070" s="206"/>
      <c r="S2070" s="206"/>
      <c r="T2070" s="206"/>
    </row>
    <row r="2071" spans="1:20">
      <c r="A2071" s="366">
        <v>2067</v>
      </c>
      <c r="B2071" s="366"/>
      <c r="C2071" s="105"/>
      <c r="D2071" s="366"/>
      <c r="E2071" s="277"/>
      <c r="F2071" s="105"/>
      <c r="G2071" s="366"/>
      <c r="H2071" s="366"/>
      <c r="I2071" s="206"/>
      <c r="J2071" s="206"/>
      <c r="K2071" s="206"/>
      <c r="L2071" s="206"/>
      <c r="M2071" s="206"/>
      <c r="N2071" s="206"/>
      <c r="O2071" s="206"/>
      <c r="P2071" s="206"/>
      <c r="Q2071" s="206"/>
      <c r="R2071" s="206"/>
      <c r="S2071" s="206"/>
      <c r="T2071" s="206"/>
    </row>
    <row r="2072" spans="1:20">
      <c r="A2072" s="366">
        <v>2068</v>
      </c>
      <c r="B2072" s="366"/>
      <c r="C2072" s="105"/>
      <c r="D2072" s="366"/>
      <c r="E2072" s="277"/>
      <c r="F2072" s="105"/>
      <c r="G2072" s="366"/>
      <c r="H2072" s="366"/>
      <c r="I2072" s="206"/>
      <c r="J2072" s="206"/>
      <c r="K2072" s="206"/>
      <c r="L2072" s="206"/>
      <c r="M2072" s="206"/>
      <c r="N2072" s="206"/>
      <c r="O2072" s="206"/>
      <c r="P2072" s="206"/>
      <c r="Q2072" s="206"/>
      <c r="R2072" s="206"/>
      <c r="S2072" s="206"/>
      <c r="T2072" s="206"/>
    </row>
    <row r="2073" spans="1:20">
      <c r="A2073" s="366">
        <v>2069</v>
      </c>
      <c r="B2073" s="366"/>
      <c r="C2073" s="105"/>
      <c r="D2073" s="366"/>
      <c r="E2073" s="277"/>
      <c r="F2073" s="105"/>
      <c r="G2073" s="366"/>
      <c r="H2073" s="366"/>
      <c r="I2073" s="206"/>
      <c r="J2073" s="206"/>
      <c r="K2073" s="206"/>
      <c r="L2073" s="206"/>
      <c r="M2073" s="206"/>
      <c r="N2073" s="206"/>
      <c r="O2073" s="206"/>
      <c r="P2073" s="206"/>
      <c r="Q2073" s="206"/>
      <c r="R2073" s="206"/>
      <c r="S2073" s="206"/>
      <c r="T2073" s="206"/>
    </row>
    <row r="2074" spans="1:20">
      <c r="A2074" s="366">
        <v>2070</v>
      </c>
      <c r="B2074" s="366"/>
      <c r="C2074" s="105"/>
      <c r="D2074" s="366"/>
      <c r="E2074" s="277"/>
      <c r="F2074" s="105"/>
      <c r="G2074" s="366"/>
      <c r="H2074" s="366"/>
      <c r="I2074" s="206"/>
      <c r="J2074" s="206"/>
      <c r="K2074" s="206"/>
      <c r="L2074" s="206"/>
      <c r="M2074" s="206"/>
      <c r="N2074" s="206"/>
      <c r="O2074" s="206"/>
      <c r="P2074" s="206"/>
      <c r="Q2074" s="206"/>
      <c r="R2074" s="206"/>
      <c r="S2074" s="206"/>
      <c r="T2074" s="206"/>
    </row>
    <row r="2075" spans="1:20">
      <c r="A2075" s="366">
        <v>2071</v>
      </c>
      <c r="B2075" s="366"/>
      <c r="C2075" s="105"/>
      <c r="D2075" s="366"/>
      <c r="E2075" s="277"/>
      <c r="F2075" s="105"/>
      <c r="G2075" s="366"/>
      <c r="H2075" s="366"/>
      <c r="I2075" s="206"/>
      <c r="J2075" s="206"/>
      <c r="K2075" s="206"/>
      <c r="L2075" s="206"/>
      <c r="M2075" s="206"/>
      <c r="N2075" s="206"/>
      <c r="O2075" s="206"/>
      <c r="P2075" s="206"/>
      <c r="Q2075" s="206"/>
      <c r="R2075" s="206"/>
      <c r="S2075" s="206"/>
      <c r="T2075" s="206"/>
    </row>
    <row r="2076" spans="1:20">
      <c r="A2076" s="366">
        <v>2072</v>
      </c>
      <c r="B2076" s="366"/>
      <c r="C2076" s="105"/>
      <c r="D2076" s="366"/>
      <c r="E2076" s="277"/>
      <c r="F2076" s="105"/>
      <c r="G2076" s="366"/>
      <c r="H2076" s="366"/>
      <c r="I2076" s="206"/>
      <c r="J2076" s="206"/>
      <c r="K2076" s="206"/>
      <c r="L2076" s="206"/>
      <c r="M2076" s="206"/>
      <c r="N2076" s="206"/>
      <c r="O2076" s="206"/>
      <c r="P2076" s="206"/>
      <c r="Q2076" s="206"/>
      <c r="R2076" s="206"/>
      <c r="S2076" s="206"/>
      <c r="T2076" s="206"/>
    </row>
    <row r="2077" spans="1:20">
      <c r="A2077" s="366">
        <v>2073</v>
      </c>
      <c r="B2077" s="366"/>
      <c r="C2077" s="105"/>
      <c r="D2077" s="366"/>
      <c r="E2077" s="277"/>
      <c r="F2077" s="105"/>
      <c r="G2077" s="366"/>
      <c r="H2077" s="366"/>
      <c r="I2077" s="206"/>
      <c r="J2077" s="206"/>
      <c r="K2077" s="206"/>
      <c r="L2077" s="206"/>
      <c r="M2077" s="206"/>
      <c r="N2077" s="206"/>
      <c r="O2077" s="206"/>
      <c r="P2077" s="206"/>
      <c r="Q2077" s="206"/>
      <c r="R2077" s="206"/>
      <c r="S2077" s="206"/>
      <c r="T2077" s="206"/>
    </row>
    <row r="2078" spans="1:20">
      <c r="A2078" s="366">
        <v>2074</v>
      </c>
      <c r="B2078" s="366"/>
      <c r="C2078" s="105"/>
      <c r="D2078" s="366"/>
      <c r="E2078" s="277"/>
      <c r="F2078" s="105"/>
      <c r="G2078" s="105"/>
      <c r="H2078" s="366"/>
      <c r="I2078" s="206"/>
      <c r="J2078" s="206"/>
      <c r="K2078" s="206"/>
      <c r="L2078" s="206"/>
      <c r="M2078" s="206"/>
      <c r="N2078" s="206"/>
      <c r="O2078" s="206"/>
      <c r="P2078" s="206"/>
      <c r="Q2078" s="206"/>
      <c r="R2078" s="206"/>
      <c r="S2078" s="206"/>
      <c r="T2078" s="206"/>
    </row>
    <row r="2079" spans="1:20">
      <c r="A2079" s="366">
        <v>2075</v>
      </c>
      <c r="B2079" s="366"/>
      <c r="C2079" s="105"/>
      <c r="D2079" s="366"/>
      <c r="E2079" s="277"/>
      <c r="F2079" s="105"/>
      <c r="G2079" s="366"/>
      <c r="H2079" s="366"/>
      <c r="I2079" s="206"/>
      <c r="J2079" s="206"/>
      <c r="K2079" s="206"/>
      <c r="L2079" s="206"/>
      <c r="M2079" s="206"/>
      <c r="N2079" s="206"/>
      <c r="O2079" s="206"/>
      <c r="P2079" s="206"/>
      <c r="Q2079" s="206"/>
      <c r="R2079" s="206"/>
      <c r="S2079" s="206"/>
      <c r="T2079" s="206"/>
    </row>
    <row r="2080" spans="1:20">
      <c r="A2080" s="366">
        <v>2076</v>
      </c>
      <c r="B2080" s="366"/>
      <c r="C2080" s="105"/>
      <c r="D2080" s="366"/>
      <c r="E2080" s="277"/>
      <c r="F2080" s="105"/>
      <c r="G2080" s="366"/>
      <c r="H2080" s="366"/>
      <c r="I2080" s="206"/>
      <c r="J2080" s="206"/>
      <c r="K2080" s="206"/>
      <c r="L2080" s="206"/>
      <c r="M2080" s="206"/>
      <c r="N2080" s="206"/>
      <c r="O2080" s="206"/>
      <c r="P2080" s="206"/>
      <c r="Q2080" s="206"/>
      <c r="R2080" s="206"/>
      <c r="S2080" s="206"/>
      <c r="T2080" s="206"/>
    </row>
    <row r="2081" spans="1:20">
      <c r="A2081" s="366">
        <v>2077</v>
      </c>
      <c r="B2081" s="366"/>
      <c r="C2081" s="105"/>
      <c r="D2081" s="366"/>
      <c r="E2081" s="277"/>
      <c r="F2081" s="105"/>
      <c r="G2081" s="366"/>
      <c r="H2081" s="366"/>
      <c r="I2081" s="206"/>
      <c r="J2081" s="206"/>
      <c r="K2081" s="206"/>
      <c r="L2081" s="206"/>
      <c r="M2081" s="206"/>
      <c r="N2081" s="206"/>
      <c r="O2081" s="206"/>
      <c r="P2081" s="206"/>
      <c r="Q2081" s="206"/>
      <c r="R2081" s="206"/>
      <c r="S2081" s="206"/>
      <c r="T2081" s="206"/>
    </row>
    <row r="2082" spans="1:20">
      <c r="A2082" s="366">
        <v>2078</v>
      </c>
      <c r="B2082" s="366"/>
      <c r="C2082" s="105"/>
      <c r="D2082" s="366"/>
      <c r="E2082" s="277"/>
      <c r="F2082" s="105"/>
      <c r="G2082" s="366"/>
      <c r="H2082" s="366"/>
      <c r="I2082" s="206"/>
      <c r="J2082" s="206"/>
      <c r="K2082" s="206"/>
      <c r="L2082" s="206"/>
      <c r="M2082" s="206"/>
      <c r="N2082" s="206"/>
      <c r="O2082" s="206"/>
      <c r="P2082" s="206"/>
      <c r="Q2082" s="206"/>
      <c r="R2082" s="206"/>
      <c r="S2082" s="206"/>
      <c r="T2082" s="206"/>
    </row>
    <row r="2083" spans="1:20">
      <c r="A2083" s="366">
        <v>2079</v>
      </c>
      <c r="B2083" s="366"/>
      <c r="C2083" s="105"/>
      <c r="D2083" s="366"/>
      <c r="E2083" s="277"/>
      <c r="F2083" s="105"/>
      <c r="G2083" s="366"/>
      <c r="H2083" s="366"/>
      <c r="I2083" s="206"/>
      <c r="J2083" s="206"/>
      <c r="K2083" s="206"/>
      <c r="L2083" s="206"/>
      <c r="M2083" s="206"/>
      <c r="N2083" s="206"/>
      <c r="O2083" s="206"/>
      <c r="P2083" s="206"/>
      <c r="Q2083" s="206"/>
      <c r="R2083" s="206"/>
      <c r="S2083" s="206"/>
      <c r="T2083" s="206"/>
    </row>
    <row r="2084" spans="1:20">
      <c r="A2084" s="366">
        <v>2080</v>
      </c>
      <c r="B2084" s="366"/>
      <c r="C2084" s="105"/>
      <c r="D2084" s="366"/>
      <c r="E2084" s="277"/>
      <c r="F2084" s="105"/>
      <c r="G2084" s="366"/>
      <c r="H2084" s="366"/>
      <c r="I2084" s="206"/>
      <c r="J2084" s="206"/>
      <c r="K2084" s="206"/>
      <c r="L2084" s="206"/>
      <c r="M2084" s="206"/>
      <c r="N2084" s="206"/>
      <c r="O2084" s="206"/>
      <c r="P2084" s="206"/>
      <c r="Q2084" s="206"/>
      <c r="R2084" s="206"/>
      <c r="S2084" s="206"/>
      <c r="T2084" s="206"/>
    </row>
    <row r="2085" spans="1:20">
      <c r="A2085" s="366">
        <v>2081</v>
      </c>
      <c r="B2085" s="366"/>
      <c r="C2085" s="105"/>
      <c r="D2085" s="366"/>
      <c r="E2085" s="277"/>
      <c r="F2085" s="105"/>
      <c r="G2085" s="366"/>
      <c r="H2085" s="366"/>
      <c r="I2085" s="206"/>
      <c r="J2085" s="206"/>
      <c r="K2085" s="206"/>
      <c r="L2085" s="206"/>
      <c r="M2085" s="206"/>
      <c r="N2085" s="206"/>
      <c r="O2085" s="206"/>
      <c r="P2085" s="206"/>
      <c r="Q2085" s="206"/>
      <c r="R2085" s="206"/>
      <c r="S2085" s="206"/>
      <c r="T2085" s="206"/>
    </row>
    <row r="2086" spans="1:20">
      <c r="A2086" s="366">
        <v>2082</v>
      </c>
      <c r="B2086" s="366"/>
      <c r="C2086" s="105"/>
      <c r="D2086" s="366"/>
      <c r="E2086" s="277"/>
      <c r="F2086" s="105"/>
      <c r="G2086" s="366"/>
      <c r="H2086" s="366"/>
      <c r="I2086" s="206"/>
      <c r="J2086" s="206"/>
      <c r="K2086" s="206"/>
      <c r="L2086" s="206"/>
      <c r="M2086" s="206"/>
      <c r="N2086" s="206"/>
      <c r="O2086" s="206"/>
      <c r="P2086" s="206"/>
      <c r="Q2086" s="206"/>
      <c r="R2086" s="206"/>
      <c r="S2086" s="206"/>
      <c r="T2086" s="206"/>
    </row>
    <row r="2087" spans="1:20">
      <c r="A2087" s="366">
        <v>2083</v>
      </c>
      <c r="B2087" s="366"/>
      <c r="C2087" s="105"/>
      <c r="D2087" s="366"/>
      <c r="E2087" s="277"/>
      <c r="F2087" s="105"/>
      <c r="G2087" s="366"/>
      <c r="H2087" s="366"/>
      <c r="I2087" s="206"/>
      <c r="J2087" s="206"/>
      <c r="K2087" s="206"/>
      <c r="L2087" s="206"/>
      <c r="M2087" s="206"/>
      <c r="N2087" s="206"/>
      <c r="O2087" s="206"/>
      <c r="P2087" s="206"/>
      <c r="Q2087" s="206"/>
      <c r="R2087" s="206"/>
      <c r="S2087" s="206"/>
      <c r="T2087" s="206"/>
    </row>
    <row r="2088" spans="1:20">
      <c r="A2088" s="366">
        <v>2084</v>
      </c>
      <c r="B2088" s="366"/>
      <c r="C2088" s="105"/>
      <c r="D2088" s="366"/>
      <c r="E2088" s="277"/>
      <c r="F2088" s="105"/>
      <c r="G2088" s="366"/>
      <c r="H2088" s="366"/>
      <c r="I2088" s="206"/>
      <c r="J2088" s="206"/>
      <c r="K2088" s="206"/>
      <c r="L2088" s="206"/>
      <c r="M2088" s="206"/>
      <c r="N2088" s="206"/>
      <c r="O2088" s="206"/>
      <c r="P2088" s="206"/>
      <c r="Q2088" s="206"/>
      <c r="R2088" s="206"/>
      <c r="S2088" s="206"/>
      <c r="T2088" s="206"/>
    </row>
    <row r="2089" spans="1:20">
      <c r="A2089" s="366">
        <v>2085</v>
      </c>
      <c r="B2089" s="366"/>
      <c r="C2089" s="105"/>
      <c r="D2089" s="366"/>
      <c r="E2089" s="277"/>
      <c r="F2089" s="105"/>
      <c r="G2089" s="366"/>
      <c r="H2089" s="366"/>
      <c r="I2089" s="206"/>
      <c r="J2089" s="206"/>
      <c r="K2089" s="206"/>
      <c r="L2089" s="206"/>
      <c r="M2089" s="206"/>
      <c r="N2089" s="206"/>
      <c r="O2089" s="206"/>
      <c r="P2089" s="206"/>
      <c r="Q2089" s="206"/>
      <c r="R2089" s="206"/>
      <c r="S2089" s="206"/>
      <c r="T2089" s="206"/>
    </row>
    <row r="2090" spans="1:20">
      <c r="A2090" s="366">
        <v>2086</v>
      </c>
      <c r="B2090" s="366"/>
      <c r="C2090" s="105"/>
      <c r="D2090" s="366"/>
      <c r="E2090" s="105"/>
      <c r="F2090" s="105"/>
      <c r="G2090" s="366"/>
      <c r="H2090" s="366"/>
      <c r="I2090" s="206"/>
      <c r="J2090" s="206"/>
      <c r="K2090" s="206"/>
      <c r="L2090" s="206"/>
      <c r="M2090" s="206"/>
      <c r="N2090" s="206"/>
      <c r="O2090" s="206"/>
      <c r="P2090" s="206"/>
      <c r="Q2090" s="206"/>
      <c r="R2090" s="206"/>
      <c r="S2090" s="206"/>
      <c r="T2090" s="206"/>
    </row>
    <row r="2091" spans="1:20">
      <c r="A2091" s="366">
        <v>2087</v>
      </c>
      <c r="B2091" s="366"/>
      <c r="C2091" s="105"/>
      <c r="D2091" s="366"/>
      <c r="E2091" s="277"/>
      <c r="F2091" s="105"/>
      <c r="G2091" s="366"/>
      <c r="H2091" s="366"/>
      <c r="I2091" s="206"/>
      <c r="J2091" s="206"/>
      <c r="K2091" s="206"/>
      <c r="L2091" s="206"/>
      <c r="M2091" s="206"/>
      <c r="N2091" s="206"/>
      <c r="O2091" s="206"/>
      <c r="P2091" s="206"/>
      <c r="Q2091" s="206"/>
      <c r="R2091" s="206"/>
      <c r="S2091" s="206"/>
      <c r="T2091" s="206"/>
    </row>
    <row r="2092" spans="1:20">
      <c r="A2092" s="366">
        <v>2088</v>
      </c>
      <c r="B2092" s="366"/>
      <c r="C2092" s="105"/>
      <c r="D2092" s="366"/>
      <c r="E2092" s="277"/>
      <c r="F2092" s="105"/>
      <c r="G2092" s="366"/>
      <c r="H2092" s="366"/>
      <c r="I2092" s="206"/>
      <c r="J2092" s="206"/>
      <c r="K2092" s="206"/>
      <c r="L2092" s="206"/>
      <c r="M2092" s="206"/>
      <c r="N2092" s="206"/>
      <c r="O2092" s="206"/>
      <c r="P2092" s="206"/>
      <c r="Q2092" s="206"/>
      <c r="R2092" s="206"/>
      <c r="S2092" s="206"/>
      <c r="T2092" s="206"/>
    </row>
    <row r="2093" spans="1:20">
      <c r="A2093" s="366">
        <v>2089</v>
      </c>
      <c r="B2093" s="366"/>
      <c r="C2093" s="105"/>
      <c r="D2093" s="366"/>
      <c r="E2093" s="277"/>
      <c r="F2093" s="105"/>
      <c r="G2093" s="366"/>
      <c r="H2093" s="366"/>
      <c r="I2093" s="206"/>
      <c r="J2093" s="206"/>
      <c r="K2093" s="206"/>
      <c r="L2093" s="206"/>
      <c r="M2093" s="206"/>
      <c r="N2093" s="206"/>
      <c r="O2093" s="206"/>
      <c r="P2093" s="206"/>
      <c r="Q2093" s="206"/>
      <c r="R2093" s="206"/>
      <c r="S2093" s="206"/>
      <c r="T2093" s="206"/>
    </row>
    <row r="2094" spans="1:20">
      <c r="A2094" s="366">
        <v>2090</v>
      </c>
      <c r="B2094" s="366"/>
      <c r="C2094" s="105"/>
      <c r="D2094" s="366"/>
      <c r="E2094" s="277"/>
      <c r="F2094" s="105"/>
      <c r="G2094" s="366"/>
      <c r="H2094" s="366"/>
      <c r="I2094" s="206"/>
      <c r="J2094" s="206"/>
      <c r="K2094" s="206"/>
      <c r="L2094" s="206"/>
      <c r="M2094" s="206"/>
      <c r="N2094" s="206"/>
      <c r="O2094" s="206"/>
      <c r="P2094" s="206"/>
      <c r="Q2094" s="206"/>
      <c r="R2094" s="206"/>
      <c r="S2094" s="206"/>
      <c r="T2094" s="206"/>
    </row>
    <row r="2095" spans="1:20">
      <c r="A2095" s="366">
        <v>2091</v>
      </c>
      <c r="B2095" s="366"/>
      <c r="C2095" s="105"/>
      <c r="D2095" s="366"/>
      <c r="E2095" s="277"/>
      <c r="F2095" s="105"/>
      <c r="G2095" s="366"/>
      <c r="H2095" s="366"/>
      <c r="I2095" s="206"/>
      <c r="J2095" s="206"/>
      <c r="K2095" s="206"/>
      <c r="L2095" s="206"/>
      <c r="M2095" s="206"/>
      <c r="N2095" s="206"/>
      <c r="O2095" s="206"/>
      <c r="P2095" s="206"/>
      <c r="Q2095" s="206"/>
      <c r="R2095" s="206"/>
      <c r="S2095" s="206"/>
      <c r="T2095" s="206"/>
    </row>
    <row r="2096" spans="1:20">
      <c r="A2096" s="366">
        <v>2092</v>
      </c>
      <c r="B2096" s="366"/>
      <c r="C2096" s="105"/>
      <c r="D2096" s="366"/>
      <c r="E2096" s="277"/>
      <c r="F2096" s="105"/>
      <c r="G2096" s="366"/>
      <c r="H2096" s="366"/>
      <c r="I2096" s="206"/>
      <c r="J2096" s="206"/>
      <c r="K2096" s="206"/>
      <c r="L2096" s="206"/>
      <c r="M2096" s="206"/>
      <c r="N2096" s="206"/>
      <c r="O2096" s="206"/>
      <c r="P2096" s="206"/>
      <c r="Q2096" s="206"/>
      <c r="R2096" s="206"/>
      <c r="S2096" s="206"/>
      <c r="T2096" s="206"/>
    </row>
    <row r="2097" spans="1:20">
      <c r="A2097" s="366">
        <v>2093</v>
      </c>
      <c r="B2097" s="366"/>
      <c r="C2097" s="105"/>
      <c r="D2097" s="366"/>
      <c r="E2097" s="277"/>
      <c r="F2097" s="105"/>
      <c r="G2097" s="366"/>
      <c r="H2097" s="366"/>
      <c r="I2097" s="206"/>
      <c r="J2097" s="206"/>
      <c r="K2097" s="206"/>
      <c r="L2097" s="206"/>
      <c r="M2097" s="206"/>
      <c r="N2097" s="206"/>
      <c r="O2097" s="206"/>
      <c r="P2097" s="206"/>
      <c r="Q2097" s="206"/>
      <c r="R2097" s="206"/>
      <c r="S2097" s="206"/>
      <c r="T2097" s="206"/>
    </row>
    <row r="2098" spans="1:20">
      <c r="A2098" s="366">
        <v>2094</v>
      </c>
      <c r="B2098" s="366"/>
      <c r="C2098" s="105"/>
      <c r="D2098" s="366"/>
      <c r="E2098" s="277"/>
      <c r="F2098" s="105"/>
      <c r="G2098" s="366"/>
      <c r="H2098" s="366"/>
      <c r="I2098" s="206"/>
      <c r="J2098" s="206"/>
      <c r="K2098" s="206"/>
      <c r="L2098" s="206"/>
      <c r="M2098" s="206"/>
      <c r="N2098" s="206"/>
      <c r="O2098" s="206"/>
      <c r="P2098" s="206"/>
      <c r="Q2098" s="206"/>
      <c r="R2098" s="206"/>
      <c r="S2098" s="206"/>
      <c r="T2098" s="206"/>
    </row>
    <row r="2099" spans="1:20">
      <c r="A2099" s="366">
        <v>2095</v>
      </c>
      <c r="B2099" s="366"/>
      <c r="C2099" s="105"/>
      <c r="D2099" s="366"/>
      <c r="E2099" s="277"/>
      <c r="F2099" s="105"/>
      <c r="G2099" s="366"/>
      <c r="H2099" s="366"/>
      <c r="I2099" s="206"/>
      <c r="J2099" s="206"/>
      <c r="K2099" s="206"/>
      <c r="L2099" s="206"/>
      <c r="M2099" s="206"/>
      <c r="N2099" s="206"/>
      <c r="O2099" s="206"/>
      <c r="P2099" s="206"/>
      <c r="Q2099" s="206"/>
      <c r="R2099" s="206"/>
      <c r="S2099" s="206"/>
      <c r="T2099" s="206"/>
    </row>
    <row r="2100" spans="1:20">
      <c r="A2100" s="366">
        <v>2096</v>
      </c>
      <c r="B2100" s="366"/>
      <c r="C2100" s="105"/>
      <c r="D2100" s="366"/>
      <c r="E2100" s="277"/>
      <c r="F2100" s="105"/>
      <c r="G2100" s="366"/>
      <c r="H2100" s="366"/>
      <c r="I2100" s="206"/>
      <c r="J2100" s="206"/>
      <c r="K2100" s="206"/>
      <c r="L2100" s="206"/>
      <c r="M2100" s="206"/>
      <c r="N2100" s="206"/>
      <c r="O2100" s="206"/>
      <c r="P2100" s="206"/>
      <c r="Q2100" s="206"/>
      <c r="R2100" s="206"/>
      <c r="S2100" s="206"/>
      <c r="T2100" s="206"/>
    </row>
    <row r="2101" spans="1:20">
      <c r="A2101" s="366">
        <v>2097</v>
      </c>
      <c r="B2101" s="366"/>
      <c r="C2101" s="105"/>
      <c r="D2101" s="366"/>
      <c r="E2101" s="277"/>
      <c r="F2101" s="105"/>
      <c r="G2101" s="366"/>
      <c r="H2101" s="366"/>
      <c r="I2101" s="206"/>
      <c r="J2101" s="206"/>
      <c r="K2101" s="206"/>
      <c r="L2101" s="206"/>
      <c r="M2101" s="206"/>
      <c r="N2101" s="206"/>
      <c r="O2101" s="206"/>
      <c r="P2101" s="206"/>
      <c r="Q2101" s="206"/>
      <c r="R2101" s="206"/>
      <c r="S2101" s="206"/>
      <c r="T2101" s="206"/>
    </row>
    <row r="2102" spans="1:20">
      <c r="A2102" s="366">
        <v>2098</v>
      </c>
      <c r="B2102" s="366"/>
      <c r="C2102" s="105"/>
      <c r="D2102" s="366"/>
      <c r="E2102" s="277"/>
      <c r="F2102" s="105"/>
      <c r="G2102" s="366"/>
      <c r="H2102" s="366"/>
      <c r="I2102" s="206"/>
      <c r="J2102" s="206"/>
      <c r="K2102" s="206"/>
      <c r="L2102" s="206"/>
      <c r="M2102" s="206"/>
      <c r="N2102" s="206"/>
      <c r="O2102" s="206"/>
      <c r="P2102" s="206"/>
      <c r="Q2102" s="206"/>
      <c r="R2102" s="206"/>
      <c r="S2102" s="206"/>
      <c r="T2102" s="206"/>
    </row>
    <row r="2103" spans="1:20">
      <c r="A2103" s="366">
        <v>2099</v>
      </c>
      <c r="B2103" s="366"/>
      <c r="C2103" s="105"/>
      <c r="D2103" s="366"/>
      <c r="E2103" s="277"/>
      <c r="F2103" s="105"/>
      <c r="G2103" s="105"/>
      <c r="H2103" s="366"/>
      <c r="I2103" s="206"/>
      <c r="J2103" s="206"/>
      <c r="K2103" s="206"/>
      <c r="L2103" s="206"/>
      <c r="M2103" s="206"/>
      <c r="N2103" s="206"/>
      <c r="O2103" s="206"/>
      <c r="P2103" s="206"/>
      <c r="Q2103" s="206"/>
      <c r="R2103" s="206"/>
      <c r="S2103" s="206"/>
      <c r="T2103" s="206"/>
    </row>
    <row r="2104" spans="1:20">
      <c r="A2104" s="366">
        <v>2100</v>
      </c>
      <c r="B2104" s="366"/>
      <c r="C2104" s="105"/>
      <c r="D2104" s="366"/>
      <c r="E2104" s="277"/>
      <c r="F2104" s="105"/>
      <c r="G2104" s="366"/>
      <c r="H2104" s="366"/>
      <c r="I2104" s="206"/>
      <c r="J2104" s="206"/>
      <c r="K2104" s="206"/>
      <c r="L2104" s="206"/>
      <c r="M2104" s="206"/>
      <c r="N2104" s="206"/>
      <c r="O2104" s="206"/>
      <c r="P2104" s="206"/>
      <c r="Q2104" s="206"/>
      <c r="R2104" s="206"/>
      <c r="S2104" s="206"/>
      <c r="T2104" s="206"/>
    </row>
    <row r="2105" spans="1:20">
      <c r="A2105" s="366">
        <v>2101</v>
      </c>
      <c r="B2105" s="366"/>
      <c r="C2105" s="105"/>
      <c r="D2105" s="366"/>
      <c r="E2105" s="277"/>
      <c r="F2105" s="105"/>
      <c r="G2105" s="366"/>
      <c r="H2105" s="366"/>
      <c r="I2105" s="206"/>
      <c r="J2105" s="206"/>
      <c r="K2105" s="206"/>
      <c r="L2105" s="206"/>
      <c r="M2105" s="206"/>
      <c r="N2105" s="206"/>
      <c r="O2105" s="206"/>
      <c r="P2105" s="206"/>
      <c r="Q2105" s="206"/>
      <c r="R2105" s="206"/>
      <c r="S2105" s="206"/>
      <c r="T2105" s="206"/>
    </row>
    <row r="2106" spans="1:20">
      <c r="A2106" s="366">
        <v>2102</v>
      </c>
      <c r="B2106" s="366"/>
      <c r="C2106" s="105"/>
      <c r="D2106" s="366"/>
      <c r="E2106" s="277"/>
      <c r="F2106" s="105"/>
      <c r="G2106" s="105"/>
      <c r="H2106" s="366"/>
      <c r="I2106" s="206"/>
      <c r="J2106" s="206"/>
      <c r="K2106" s="206"/>
      <c r="L2106" s="206"/>
      <c r="M2106" s="206"/>
      <c r="N2106" s="206"/>
      <c r="O2106" s="206"/>
      <c r="P2106" s="206"/>
      <c r="Q2106" s="206"/>
      <c r="R2106" s="206"/>
      <c r="S2106" s="206"/>
      <c r="T2106" s="206"/>
    </row>
    <row r="2107" spans="1:20">
      <c r="A2107" s="366">
        <v>2103</v>
      </c>
      <c r="B2107" s="366"/>
      <c r="C2107" s="105"/>
      <c r="D2107" s="366"/>
      <c r="E2107" s="277"/>
      <c r="F2107" s="105"/>
      <c r="G2107" s="105"/>
      <c r="H2107" s="366"/>
      <c r="I2107" s="206"/>
      <c r="J2107" s="206"/>
      <c r="K2107" s="206"/>
      <c r="L2107" s="206"/>
      <c r="M2107" s="206"/>
      <c r="N2107" s="206"/>
      <c r="O2107" s="206"/>
      <c r="P2107" s="206"/>
      <c r="Q2107" s="206"/>
      <c r="R2107" s="206"/>
      <c r="S2107" s="206"/>
      <c r="T2107" s="206"/>
    </row>
    <row r="2108" spans="1:20">
      <c r="A2108" s="366">
        <v>2104</v>
      </c>
      <c r="B2108" s="366"/>
      <c r="C2108" s="105"/>
      <c r="D2108" s="366"/>
      <c r="E2108" s="277"/>
      <c r="F2108" s="105"/>
      <c r="G2108" s="366"/>
      <c r="H2108" s="366"/>
      <c r="I2108" s="206"/>
      <c r="J2108" s="206"/>
      <c r="K2108" s="206"/>
      <c r="L2108" s="206"/>
      <c r="M2108" s="206"/>
      <c r="N2108" s="206"/>
      <c r="O2108" s="206"/>
      <c r="P2108" s="206"/>
      <c r="Q2108" s="206"/>
      <c r="R2108" s="206"/>
      <c r="S2108" s="206"/>
      <c r="T2108" s="206"/>
    </row>
    <row r="2109" spans="1:20">
      <c r="A2109" s="366">
        <v>2105</v>
      </c>
      <c r="B2109" s="366"/>
      <c r="C2109" s="105"/>
      <c r="D2109" s="366"/>
      <c r="E2109" s="277"/>
      <c r="F2109" s="105"/>
      <c r="G2109" s="366"/>
      <c r="H2109" s="366"/>
      <c r="I2109" s="206"/>
      <c r="J2109" s="206"/>
      <c r="K2109" s="206"/>
      <c r="L2109" s="206"/>
      <c r="M2109" s="206"/>
      <c r="N2109" s="206"/>
      <c r="O2109" s="206"/>
      <c r="P2109" s="206"/>
      <c r="Q2109" s="206"/>
      <c r="R2109" s="206"/>
      <c r="S2109" s="206"/>
      <c r="T2109" s="206"/>
    </row>
    <row r="2110" spans="1:20">
      <c r="A2110" s="366">
        <v>2106</v>
      </c>
      <c r="B2110" s="366"/>
      <c r="C2110" s="105"/>
      <c r="D2110" s="366"/>
      <c r="E2110" s="277"/>
      <c r="F2110" s="105"/>
      <c r="G2110" s="366"/>
      <c r="H2110" s="366"/>
      <c r="I2110" s="206"/>
      <c r="J2110" s="206"/>
      <c r="K2110" s="206"/>
      <c r="L2110" s="206"/>
      <c r="M2110" s="206"/>
      <c r="N2110" s="206"/>
      <c r="O2110" s="206"/>
      <c r="P2110" s="206"/>
      <c r="Q2110" s="206"/>
      <c r="R2110" s="206"/>
      <c r="S2110" s="206"/>
      <c r="T2110" s="206"/>
    </row>
    <row r="2111" spans="1:20">
      <c r="A2111" s="366">
        <v>2107</v>
      </c>
      <c r="B2111" s="366"/>
      <c r="C2111" s="105"/>
      <c r="D2111" s="366"/>
      <c r="E2111" s="277"/>
      <c r="F2111" s="105"/>
      <c r="G2111" s="366"/>
      <c r="H2111" s="366"/>
      <c r="I2111" s="206"/>
      <c r="J2111" s="206"/>
      <c r="K2111" s="206"/>
      <c r="L2111" s="206"/>
      <c r="M2111" s="206"/>
      <c r="N2111" s="206"/>
      <c r="O2111" s="206"/>
      <c r="P2111" s="206"/>
      <c r="Q2111" s="206"/>
      <c r="R2111" s="206"/>
      <c r="S2111" s="206"/>
      <c r="T2111" s="206"/>
    </row>
    <row r="2112" spans="1:20">
      <c r="A2112" s="366">
        <v>2108</v>
      </c>
      <c r="B2112" s="366"/>
      <c r="C2112" s="105"/>
      <c r="D2112" s="366"/>
      <c r="E2112" s="277"/>
      <c r="F2112" s="105"/>
      <c r="G2112" s="366"/>
      <c r="H2112" s="366"/>
      <c r="I2112" s="206"/>
      <c r="J2112" s="206"/>
      <c r="K2112" s="206"/>
      <c r="L2112" s="206"/>
      <c r="M2112" s="206"/>
      <c r="N2112" s="206"/>
      <c r="O2112" s="206"/>
      <c r="P2112" s="206"/>
      <c r="Q2112" s="206"/>
      <c r="R2112" s="206"/>
      <c r="S2112" s="206"/>
      <c r="T2112" s="206"/>
    </row>
    <row r="2113" spans="1:20">
      <c r="A2113" s="366">
        <v>2109</v>
      </c>
      <c r="B2113" s="366"/>
      <c r="C2113" s="105"/>
      <c r="D2113" s="366"/>
      <c r="E2113" s="277"/>
      <c r="F2113" s="105"/>
      <c r="G2113" s="105"/>
      <c r="H2113" s="366"/>
      <c r="I2113" s="206"/>
      <c r="J2113" s="206"/>
      <c r="K2113" s="206"/>
      <c r="L2113" s="206"/>
      <c r="M2113" s="206"/>
      <c r="N2113" s="206"/>
      <c r="O2113" s="206"/>
      <c r="P2113" s="206"/>
      <c r="Q2113" s="206"/>
      <c r="R2113" s="206"/>
      <c r="S2113" s="206"/>
      <c r="T2113" s="206"/>
    </row>
    <row r="2114" spans="1:20">
      <c r="A2114" s="366">
        <v>2110</v>
      </c>
      <c r="B2114" s="366"/>
      <c r="C2114" s="105"/>
      <c r="D2114" s="366"/>
      <c r="E2114" s="277"/>
      <c r="F2114" s="105"/>
      <c r="G2114" s="366"/>
      <c r="H2114" s="366"/>
      <c r="I2114" s="206"/>
      <c r="J2114" s="206"/>
      <c r="K2114" s="206"/>
      <c r="L2114" s="206"/>
      <c r="M2114" s="206"/>
      <c r="N2114" s="206"/>
      <c r="O2114" s="206"/>
      <c r="P2114" s="206"/>
      <c r="Q2114" s="206"/>
      <c r="R2114" s="206"/>
      <c r="S2114" s="206"/>
      <c r="T2114" s="206"/>
    </row>
    <row r="2115" spans="1:20">
      <c r="A2115" s="366">
        <v>2111</v>
      </c>
      <c r="B2115" s="366"/>
      <c r="C2115" s="105"/>
      <c r="D2115" s="366"/>
      <c r="E2115" s="277"/>
      <c r="F2115" s="105"/>
      <c r="G2115" s="366"/>
      <c r="H2115" s="366"/>
      <c r="I2115" s="206"/>
      <c r="J2115" s="206"/>
      <c r="K2115" s="206"/>
      <c r="L2115" s="206"/>
      <c r="M2115" s="206"/>
      <c r="N2115" s="206"/>
      <c r="O2115" s="206"/>
      <c r="P2115" s="206"/>
      <c r="Q2115" s="206"/>
      <c r="R2115" s="206"/>
      <c r="S2115" s="206"/>
      <c r="T2115" s="206"/>
    </row>
    <row r="2116" spans="1:20">
      <c r="A2116" s="366">
        <v>2112</v>
      </c>
      <c r="B2116" s="366"/>
      <c r="C2116" s="105"/>
      <c r="D2116" s="366"/>
      <c r="E2116" s="277"/>
      <c r="F2116" s="105"/>
      <c r="G2116" s="366"/>
      <c r="H2116" s="366"/>
      <c r="I2116" s="206"/>
      <c r="J2116" s="206"/>
      <c r="K2116" s="206"/>
      <c r="L2116" s="206"/>
      <c r="M2116" s="206"/>
      <c r="N2116" s="206"/>
      <c r="O2116" s="206"/>
      <c r="P2116" s="206"/>
      <c r="Q2116" s="206"/>
      <c r="R2116" s="206"/>
      <c r="S2116" s="206"/>
      <c r="T2116" s="206"/>
    </row>
    <row r="2117" spans="1:20">
      <c r="A2117" s="366">
        <v>2113</v>
      </c>
      <c r="B2117" s="366"/>
      <c r="C2117" s="105"/>
      <c r="D2117" s="366"/>
      <c r="E2117" s="277"/>
      <c r="F2117" s="105"/>
      <c r="G2117" s="366"/>
      <c r="H2117" s="366"/>
      <c r="I2117" s="206"/>
      <c r="J2117" s="206"/>
      <c r="K2117" s="206"/>
      <c r="L2117" s="206"/>
      <c r="M2117" s="206"/>
      <c r="N2117" s="206"/>
      <c r="O2117" s="206"/>
      <c r="P2117" s="206"/>
      <c r="Q2117" s="206"/>
      <c r="R2117" s="206"/>
      <c r="S2117" s="206"/>
      <c r="T2117" s="206"/>
    </row>
    <row r="2118" spans="1:20">
      <c r="A2118" s="366">
        <v>2114</v>
      </c>
      <c r="B2118" s="366"/>
      <c r="C2118" s="105"/>
      <c r="D2118" s="366"/>
      <c r="E2118" s="277"/>
      <c r="F2118" s="105"/>
      <c r="G2118" s="366"/>
      <c r="H2118" s="366"/>
      <c r="I2118" s="206"/>
      <c r="J2118" s="206"/>
      <c r="K2118" s="206"/>
      <c r="L2118" s="206"/>
      <c r="M2118" s="206"/>
      <c r="N2118" s="206"/>
      <c r="O2118" s="206"/>
      <c r="P2118" s="206"/>
      <c r="Q2118" s="206"/>
      <c r="R2118" s="206"/>
      <c r="S2118" s="206"/>
      <c r="T2118" s="206"/>
    </row>
    <row r="2119" spans="1:20">
      <c r="A2119" s="366">
        <v>2115</v>
      </c>
      <c r="B2119" s="366"/>
      <c r="C2119" s="105"/>
      <c r="D2119" s="366"/>
      <c r="E2119" s="277"/>
      <c r="F2119" s="105"/>
      <c r="G2119" s="366"/>
      <c r="H2119" s="366"/>
      <c r="I2119" s="206"/>
      <c r="J2119" s="206"/>
      <c r="K2119" s="206"/>
      <c r="L2119" s="206"/>
      <c r="M2119" s="206"/>
      <c r="N2119" s="206"/>
      <c r="O2119" s="206"/>
      <c r="P2119" s="206"/>
      <c r="Q2119" s="206"/>
      <c r="R2119" s="206"/>
      <c r="S2119" s="206"/>
      <c r="T2119" s="206"/>
    </row>
    <row r="2120" spans="1:20">
      <c r="A2120" s="366">
        <v>2116</v>
      </c>
      <c r="B2120" s="366"/>
      <c r="C2120" s="105"/>
      <c r="D2120" s="366"/>
      <c r="E2120" s="277"/>
      <c r="F2120" s="105"/>
      <c r="G2120" s="366"/>
      <c r="H2120" s="366"/>
      <c r="I2120" s="206"/>
      <c r="J2120" s="206"/>
      <c r="K2120" s="206"/>
      <c r="L2120" s="206"/>
      <c r="M2120" s="206"/>
      <c r="N2120" s="206"/>
      <c r="O2120" s="206"/>
      <c r="P2120" s="206"/>
      <c r="Q2120" s="206"/>
      <c r="R2120" s="206"/>
      <c r="S2120" s="206"/>
      <c r="T2120" s="206"/>
    </row>
    <row r="2121" spans="1:20">
      <c r="A2121" s="366">
        <v>2117</v>
      </c>
      <c r="B2121" s="366"/>
      <c r="C2121" s="105"/>
      <c r="D2121" s="366"/>
      <c r="E2121" s="277"/>
      <c r="F2121" s="105"/>
      <c r="G2121" s="366"/>
      <c r="H2121" s="366"/>
      <c r="I2121" s="206"/>
      <c r="J2121" s="206"/>
      <c r="K2121" s="206"/>
      <c r="L2121" s="206"/>
      <c r="M2121" s="206"/>
      <c r="N2121" s="206"/>
      <c r="O2121" s="206"/>
      <c r="P2121" s="206"/>
      <c r="Q2121" s="206"/>
      <c r="R2121" s="206"/>
      <c r="S2121" s="206"/>
      <c r="T2121" s="206"/>
    </row>
    <row r="2122" spans="1:20">
      <c r="A2122" s="366">
        <v>2118</v>
      </c>
      <c r="B2122" s="366"/>
      <c r="C2122" s="105"/>
      <c r="D2122" s="366"/>
      <c r="E2122" s="277"/>
      <c r="F2122" s="105"/>
      <c r="G2122" s="366"/>
      <c r="H2122" s="366"/>
      <c r="I2122" s="206"/>
      <c r="J2122" s="206"/>
      <c r="K2122" s="206"/>
      <c r="L2122" s="206"/>
      <c r="M2122" s="206"/>
      <c r="N2122" s="206"/>
      <c r="O2122" s="206"/>
      <c r="P2122" s="206"/>
      <c r="Q2122" s="206"/>
      <c r="R2122" s="206"/>
      <c r="S2122" s="206"/>
      <c r="T2122" s="206"/>
    </row>
    <row r="2123" spans="1:20">
      <c r="A2123" s="366">
        <v>2119</v>
      </c>
      <c r="B2123" s="366"/>
      <c r="C2123" s="105"/>
      <c r="D2123" s="366"/>
      <c r="E2123" s="277"/>
      <c r="F2123" s="105"/>
      <c r="G2123" s="105"/>
      <c r="H2123" s="366"/>
      <c r="I2123" s="206"/>
      <c r="J2123" s="206"/>
      <c r="K2123" s="206"/>
      <c r="L2123" s="206"/>
      <c r="M2123" s="206"/>
      <c r="N2123" s="206"/>
      <c r="O2123" s="206"/>
      <c r="P2123" s="206"/>
      <c r="Q2123" s="206"/>
      <c r="R2123" s="206"/>
      <c r="S2123" s="206"/>
      <c r="T2123" s="206"/>
    </row>
    <row r="2124" spans="1:20">
      <c r="A2124" s="366">
        <v>2120</v>
      </c>
      <c r="B2124" s="366"/>
      <c r="C2124" s="105"/>
      <c r="D2124" s="366"/>
      <c r="E2124" s="277"/>
      <c r="F2124" s="105"/>
      <c r="G2124" s="366"/>
      <c r="H2124" s="366"/>
      <c r="I2124" s="206"/>
      <c r="J2124" s="206"/>
      <c r="K2124" s="206"/>
      <c r="L2124" s="206"/>
      <c r="M2124" s="206"/>
      <c r="N2124" s="206"/>
      <c r="O2124" s="206"/>
      <c r="P2124" s="206"/>
      <c r="Q2124" s="206"/>
      <c r="R2124" s="206"/>
      <c r="S2124" s="206"/>
      <c r="T2124" s="206"/>
    </row>
    <row r="2125" spans="1:20">
      <c r="A2125" s="366">
        <v>2121</v>
      </c>
      <c r="B2125" s="366"/>
      <c r="C2125" s="105"/>
      <c r="D2125" s="366"/>
      <c r="E2125" s="277"/>
      <c r="F2125" s="105"/>
      <c r="G2125" s="366"/>
      <c r="H2125" s="366"/>
      <c r="I2125" s="206"/>
      <c r="J2125" s="206"/>
      <c r="K2125" s="206"/>
      <c r="L2125" s="206"/>
      <c r="M2125" s="206"/>
      <c r="N2125" s="206"/>
      <c r="O2125" s="206"/>
      <c r="P2125" s="206"/>
      <c r="Q2125" s="206"/>
      <c r="R2125" s="206"/>
      <c r="S2125" s="206"/>
      <c r="T2125" s="206"/>
    </row>
    <row r="2126" spans="1:20">
      <c r="A2126" s="366">
        <v>2122</v>
      </c>
      <c r="B2126" s="366"/>
      <c r="C2126" s="105"/>
      <c r="D2126" s="366"/>
      <c r="E2126" s="277"/>
      <c r="F2126" s="105"/>
      <c r="G2126" s="105"/>
      <c r="H2126" s="366"/>
      <c r="I2126" s="206"/>
      <c r="J2126" s="206"/>
      <c r="K2126" s="206"/>
      <c r="L2126" s="206"/>
      <c r="M2126" s="206"/>
      <c r="N2126" s="206"/>
      <c r="O2126" s="206"/>
      <c r="P2126" s="206"/>
      <c r="Q2126" s="206"/>
      <c r="R2126" s="206"/>
      <c r="S2126" s="206"/>
      <c r="T2126" s="206"/>
    </row>
    <row r="2127" spans="1:20">
      <c r="A2127" s="366">
        <v>2123</v>
      </c>
      <c r="B2127" s="366"/>
      <c r="C2127" s="105"/>
      <c r="D2127" s="366"/>
      <c r="E2127" s="277"/>
      <c r="F2127" s="105"/>
      <c r="G2127" s="366"/>
      <c r="H2127" s="366"/>
      <c r="I2127" s="206"/>
      <c r="J2127" s="206"/>
      <c r="K2127" s="206"/>
      <c r="L2127" s="206"/>
      <c r="M2127" s="206"/>
      <c r="N2127" s="206"/>
      <c r="O2127" s="206"/>
      <c r="P2127" s="206"/>
      <c r="Q2127" s="206"/>
      <c r="R2127" s="206"/>
      <c r="S2127" s="206"/>
      <c r="T2127" s="206"/>
    </row>
    <row r="2128" spans="1:20">
      <c r="A2128" s="366">
        <v>2124</v>
      </c>
      <c r="B2128" s="366"/>
      <c r="C2128" s="105"/>
      <c r="D2128" s="366"/>
      <c r="E2128" s="277"/>
      <c r="F2128" s="105"/>
      <c r="G2128" s="105"/>
      <c r="H2128" s="366"/>
      <c r="I2128" s="206"/>
      <c r="J2128" s="206"/>
      <c r="K2128" s="206"/>
      <c r="L2128" s="206"/>
      <c r="M2128" s="206"/>
      <c r="N2128" s="206"/>
      <c r="O2128" s="206"/>
      <c r="P2128" s="206"/>
      <c r="Q2128" s="206"/>
      <c r="R2128" s="206"/>
      <c r="S2128" s="206"/>
      <c r="T2128" s="206"/>
    </row>
    <row r="2129" spans="1:20">
      <c r="A2129" s="366">
        <v>2125</v>
      </c>
      <c r="B2129" s="366"/>
      <c r="C2129" s="105"/>
      <c r="D2129" s="366"/>
      <c r="E2129" s="277"/>
      <c r="F2129" s="105"/>
      <c r="G2129" s="105"/>
      <c r="H2129" s="366"/>
      <c r="I2129" s="206"/>
      <c r="J2129" s="206"/>
      <c r="K2129" s="206"/>
      <c r="L2129" s="206"/>
      <c r="M2129" s="206"/>
      <c r="N2129" s="206"/>
      <c r="O2129" s="206"/>
      <c r="P2129" s="206"/>
      <c r="Q2129" s="206"/>
      <c r="R2129" s="206"/>
      <c r="S2129" s="206"/>
      <c r="T2129" s="206"/>
    </row>
    <row r="2130" spans="1:20">
      <c r="A2130" s="366">
        <v>2126</v>
      </c>
      <c r="B2130" s="366"/>
      <c r="C2130" s="105"/>
      <c r="D2130" s="366"/>
      <c r="E2130" s="277"/>
      <c r="F2130" s="105"/>
      <c r="G2130" s="105"/>
      <c r="H2130" s="366"/>
      <c r="I2130" s="206"/>
      <c r="J2130" s="206"/>
      <c r="K2130" s="206"/>
      <c r="L2130" s="206"/>
      <c r="M2130" s="206"/>
      <c r="N2130" s="206"/>
      <c r="O2130" s="206"/>
      <c r="P2130" s="206"/>
      <c r="Q2130" s="206"/>
      <c r="R2130" s="206"/>
      <c r="S2130" s="206"/>
      <c r="T2130" s="206"/>
    </row>
    <row r="2131" spans="1:20">
      <c r="A2131" s="366">
        <v>2127</v>
      </c>
      <c r="B2131" s="366"/>
      <c r="C2131" s="105"/>
      <c r="D2131" s="366"/>
      <c r="E2131" s="277"/>
      <c r="F2131" s="105"/>
      <c r="G2131" s="105"/>
      <c r="H2131" s="366"/>
      <c r="I2131" s="206"/>
      <c r="J2131" s="206"/>
      <c r="K2131" s="206"/>
      <c r="L2131" s="206"/>
      <c r="M2131" s="206"/>
      <c r="N2131" s="206"/>
      <c r="O2131" s="206"/>
      <c r="P2131" s="206"/>
      <c r="Q2131" s="206"/>
      <c r="R2131" s="206"/>
      <c r="S2131" s="206"/>
      <c r="T2131" s="206"/>
    </row>
    <row r="2132" spans="1:20">
      <c r="A2132" s="366">
        <v>2128</v>
      </c>
      <c r="B2132" s="366"/>
      <c r="C2132" s="105"/>
      <c r="D2132" s="366"/>
      <c r="E2132" s="277"/>
      <c r="F2132" s="105"/>
      <c r="G2132" s="105"/>
      <c r="H2132" s="366"/>
      <c r="I2132" s="206"/>
      <c r="J2132" s="206"/>
      <c r="K2132" s="206"/>
      <c r="L2132" s="206"/>
      <c r="M2132" s="206"/>
      <c r="N2132" s="206"/>
      <c r="O2132" s="206"/>
      <c r="P2132" s="206"/>
      <c r="Q2132" s="206"/>
      <c r="R2132" s="206"/>
      <c r="S2132" s="206"/>
      <c r="T2132" s="206"/>
    </row>
    <row r="2133" spans="1:20">
      <c r="A2133" s="366">
        <v>2129</v>
      </c>
      <c r="B2133" s="366"/>
      <c r="C2133" s="105"/>
      <c r="D2133" s="366"/>
      <c r="E2133" s="277"/>
      <c r="F2133" s="105"/>
      <c r="G2133" s="105"/>
      <c r="H2133" s="366"/>
      <c r="I2133" s="206"/>
      <c r="J2133" s="206"/>
      <c r="K2133" s="206"/>
      <c r="L2133" s="206"/>
      <c r="M2133" s="206"/>
      <c r="N2133" s="206"/>
      <c r="O2133" s="206"/>
      <c r="P2133" s="206"/>
      <c r="Q2133" s="206"/>
      <c r="R2133" s="206"/>
      <c r="S2133" s="206"/>
      <c r="T2133" s="206"/>
    </row>
    <row r="2134" spans="1:20">
      <c r="A2134" s="366">
        <v>2130</v>
      </c>
      <c r="B2134" s="366"/>
      <c r="C2134" s="105"/>
      <c r="D2134" s="366"/>
      <c r="E2134" s="277"/>
      <c r="F2134" s="105"/>
      <c r="G2134" s="105"/>
      <c r="H2134" s="366"/>
      <c r="I2134" s="206"/>
      <c r="J2134" s="206"/>
      <c r="K2134" s="206"/>
      <c r="L2134" s="206"/>
      <c r="M2134" s="206"/>
      <c r="N2134" s="206"/>
      <c r="O2134" s="206"/>
      <c r="P2134" s="206"/>
      <c r="Q2134" s="206"/>
      <c r="R2134" s="206"/>
      <c r="S2134" s="206"/>
      <c r="T2134" s="206"/>
    </row>
    <row r="2135" spans="1:20">
      <c r="A2135" s="366">
        <v>2131</v>
      </c>
      <c r="B2135" s="366"/>
      <c r="C2135" s="105"/>
      <c r="D2135" s="366"/>
      <c r="E2135" s="277"/>
      <c r="F2135" s="105"/>
      <c r="G2135" s="105"/>
      <c r="H2135" s="366"/>
      <c r="I2135" s="206"/>
      <c r="J2135" s="206"/>
      <c r="K2135" s="206"/>
      <c r="L2135" s="206"/>
      <c r="M2135" s="206"/>
      <c r="N2135" s="206"/>
      <c r="O2135" s="206"/>
      <c r="P2135" s="206"/>
      <c r="Q2135" s="206"/>
      <c r="R2135" s="206"/>
      <c r="S2135" s="206"/>
      <c r="T2135" s="206"/>
    </row>
    <row r="2136" spans="1:20">
      <c r="A2136" s="366">
        <v>2132</v>
      </c>
      <c r="B2136" s="366"/>
      <c r="C2136" s="105"/>
      <c r="D2136" s="366"/>
      <c r="E2136" s="277"/>
      <c r="F2136" s="105"/>
      <c r="G2136" s="105"/>
      <c r="H2136" s="366"/>
      <c r="I2136" s="206"/>
      <c r="J2136" s="206"/>
      <c r="K2136" s="206"/>
      <c r="L2136" s="206"/>
      <c r="M2136" s="206"/>
      <c r="N2136" s="206"/>
      <c r="O2136" s="206"/>
      <c r="P2136" s="206"/>
      <c r="Q2136" s="206"/>
      <c r="R2136" s="206"/>
      <c r="S2136" s="206"/>
      <c r="T2136" s="206"/>
    </row>
    <row r="2137" spans="1:20">
      <c r="A2137" s="366">
        <v>2133</v>
      </c>
      <c r="B2137" s="366"/>
      <c r="C2137" s="105"/>
      <c r="D2137" s="366"/>
      <c r="E2137" s="277"/>
      <c r="F2137" s="105"/>
      <c r="G2137" s="105"/>
      <c r="H2137" s="366"/>
      <c r="I2137" s="206"/>
      <c r="J2137" s="206"/>
      <c r="K2137" s="206"/>
      <c r="L2137" s="206"/>
      <c r="M2137" s="206"/>
      <c r="N2137" s="206"/>
      <c r="O2137" s="206"/>
      <c r="P2137" s="206"/>
      <c r="Q2137" s="206"/>
      <c r="R2137" s="206"/>
      <c r="S2137" s="206"/>
      <c r="T2137" s="206"/>
    </row>
    <row r="2138" spans="1:20">
      <c r="A2138" s="366">
        <v>2134</v>
      </c>
      <c r="B2138" s="366"/>
      <c r="C2138" s="105"/>
      <c r="D2138" s="366"/>
      <c r="E2138" s="277"/>
      <c r="F2138" s="105"/>
      <c r="G2138" s="105"/>
      <c r="H2138" s="366"/>
      <c r="I2138" s="206"/>
      <c r="J2138" s="206"/>
      <c r="K2138" s="206"/>
      <c r="L2138" s="206"/>
      <c r="M2138" s="206"/>
      <c r="N2138" s="206"/>
      <c r="O2138" s="206"/>
      <c r="P2138" s="206"/>
      <c r="Q2138" s="206"/>
      <c r="R2138" s="206"/>
      <c r="S2138" s="206"/>
      <c r="T2138" s="206"/>
    </row>
    <row r="2139" spans="1:20">
      <c r="A2139" s="366">
        <v>2135</v>
      </c>
      <c r="B2139" s="366"/>
      <c r="C2139" s="105"/>
      <c r="D2139" s="366"/>
      <c r="E2139" s="277"/>
      <c r="F2139" s="105"/>
      <c r="G2139" s="105"/>
      <c r="H2139" s="366"/>
      <c r="I2139" s="206"/>
      <c r="J2139" s="206"/>
      <c r="K2139" s="206"/>
      <c r="L2139" s="206"/>
      <c r="M2139" s="206"/>
      <c r="N2139" s="206"/>
      <c r="O2139" s="206"/>
      <c r="P2139" s="206"/>
      <c r="Q2139" s="206"/>
      <c r="R2139" s="206"/>
      <c r="S2139" s="206"/>
      <c r="T2139" s="206"/>
    </row>
    <row r="2140" spans="1:20">
      <c r="A2140" s="366">
        <v>2136</v>
      </c>
      <c r="B2140" s="366"/>
      <c r="C2140" s="105"/>
      <c r="D2140" s="366"/>
      <c r="E2140" s="277"/>
      <c r="F2140" s="105"/>
      <c r="G2140" s="105"/>
      <c r="H2140" s="366"/>
      <c r="I2140" s="206"/>
      <c r="J2140" s="206"/>
      <c r="K2140" s="206"/>
      <c r="L2140" s="206"/>
      <c r="M2140" s="206"/>
      <c r="N2140" s="206"/>
      <c r="O2140" s="206"/>
      <c r="P2140" s="206"/>
      <c r="Q2140" s="206"/>
      <c r="R2140" s="206"/>
      <c r="S2140" s="206"/>
      <c r="T2140" s="206"/>
    </row>
    <row r="2141" spans="1:20">
      <c r="A2141" s="366">
        <v>2137</v>
      </c>
      <c r="B2141" s="366"/>
      <c r="C2141" s="105"/>
      <c r="D2141" s="366"/>
      <c r="E2141" s="277"/>
      <c r="F2141" s="105"/>
      <c r="G2141" s="105"/>
      <c r="H2141" s="366"/>
      <c r="I2141" s="206"/>
      <c r="J2141" s="206"/>
      <c r="K2141" s="206"/>
      <c r="L2141" s="206"/>
      <c r="M2141" s="206"/>
      <c r="N2141" s="206"/>
      <c r="O2141" s="206"/>
      <c r="P2141" s="206"/>
      <c r="Q2141" s="206"/>
      <c r="R2141" s="206"/>
      <c r="S2141" s="206"/>
      <c r="T2141" s="206"/>
    </row>
    <row r="2142" spans="1:20">
      <c r="A2142" s="366">
        <v>2138</v>
      </c>
      <c r="B2142" s="366"/>
      <c r="C2142" s="105"/>
      <c r="D2142" s="366"/>
      <c r="E2142" s="277"/>
      <c r="F2142" s="105"/>
      <c r="G2142" s="105"/>
      <c r="H2142" s="366"/>
      <c r="I2142" s="206"/>
      <c r="J2142" s="206"/>
      <c r="K2142" s="206"/>
      <c r="L2142" s="206"/>
      <c r="M2142" s="206"/>
      <c r="N2142" s="206"/>
      <c r="O2142" s="206"/>
      <c r="P2142" s="206"/>
      <c r="Q2142" s="206"/>
      <c r="R2142" s="206"/>
      <c r="S2142" s="206"/>
      <c r="T2142" s="206"/>
    </row>
    <row r="2143" spans="1:20">
      <c r="A2143" s="366">
        <v>2139</v>
      </c>
      <c r="B2143" s="366"/>
      <c r="C2143" s="105"/>
      <c r="D2143" s="366"/>
      <c r="E2143" s="277"/>
      <c r="F2143" s="105"/>
      <c r="G2143" s="105"/>
      <c r="H2143" s="366"/>
      <c r="I2143" s="206"/>
      <c r="J2143" s="206"/>
      <c r="K2143" s="206"/>
      <c r="L2143" s="206"/>
      <c r="M2143" s="206"/>
      <c r="N2143" s="206"/>
      <c r="O2143" s="206"/>
      <c r="P2143" s="206"/>
      <c r="Q2143" s="206"/>
      <c r="R2143" s="206"/>
      <c r="S2143" s="206"/>
      <c r="T2143" s="206"/>
    </row>
    <row r="2144" spans="1:20">
      <c r="A2144" s="366">
        <v>2140</v>
      </c>
      <c r="B2144" s="366"/>
      <c r="C2144" s="105"/>
      <c r="D2144" s="366"/>
      <c r="E2144" s="277"/>
      <c r="F2144" s="105"/>
      <c r="G2144" s="105"/>
      <c r="H2144" s="366"/>
      <c r="I2144" s="206"/>
      <c r="J2144" s="206"/>
      <c r="K2144" s="206"/>
      <c r="L2144" s="206"/>
      <c r="M2144" s="206"/>
      <c r="N2144" s="206"/>
      <c r="O2144" s="206"/>
      <c r="P2144" s="206"/>
      <c r="Q2144" s="206"/>
      <c r="R2144" s="206"/>
      <c r="S2144" s="206"/>
      <c r="T2144" s="206"/>
    </row>
    <row r="2145" spans="1:20">
      <c r="A2145" s="366">
        <v>2141</v>
      </c>
      <c r="B2145" s="366"/>
      <c r="C2145" s="105"/>
      <c r="D2145" s="366"/>
      <c r="E2145" s="277"/>
      <c r="F2145" s="105"/>
      <c r="G2145" s="105"/>
      <c r="H2145" s="366"/>
      <c r="I2145" s="206"/>
      <c r="J2145" s="206"/>
      <c r="K2145" s="206"/>
      <c r="L2145" s="206"/>
      <c r="M2145" s="206"/>
      <c r="N2145" s="206"/>
      <c r="O2145" s="206"/>
      <c r="P2145" s="206"/>
      <c r="Q2145" s="206"/>
      <c r="R2145" s="206"/>
      <c r="S2145" s="206"/>
      <c r="T2145" s="206"/>
    </row>
    <row r="2146" spans="1:20">
      <c r="A2146" s="366">
        <v>2142</v>
      </c>
      <c r="B2146" s="366"/>
      <c r="C2146" s="105"/>
      <c r="D2146" s="366"/>
      <c r="E2146" s="277"/>
      <c r="F2146" s="105"/>
      <c r="G2146" s="105"/>
      <c r="H2146" s="366"/>
      <c r="I2146" s="206"/>
      <c r="J2146" s="206"/>
      <c r="K2146" s="206"/>
      <c r="L2146" s="206"/>
      <c r="M2146" s="206"/>
      <c r="N2146" s="206"/>
      <c r="O2146" s="206"/>
      <c r="P2146" s="206"/>
      <c r="Q2146" s="206"/>
      <c r="R2146" s="206"/>
      <c r="S2146" s="206"/>
      <c r="T2146" s="206"/>
    </row>
    <row r="2147" spans="1:20">
      <c r="A2147" s="366">
        <v>2143</v>
      </c>
      <c r="B2147" s="366"/>
      <c r="C2147" s="105"/>
      <c r="D2147" s="366"/>
      <c r="E2147" s="277"/>
      <c r="F2147" s="105"/>
      <c r="G2147" s="105"/>
      <c r="H2147" s="366"/>
      <c r="I2147" s="206"/>
      <c r="J2147" s="206"/>
      <c r="K2147" s="206"/>
      <c r="L2147" s="206"/>
      <c r="M2147" s="206"/>
      <c r="N2147" s="206"/>
      <c r="O2147" s="206"/>
      <c r="P2147" s="206"/>
      <c r="Q2147" s="206"/>
      <c r="R2147" s="206"/>
      <c r="S2147" s="206"/>
      <c r="T2147" s="206"/>
    </row>
    <row r="2148" spans="1:20">
      <c r="A2148" s="366">
        <v>2144</v>
      </c>
      <c r="B2148" s="366"/>
      <c r="C2148" s="105"/>
      <c r="D2148" s="366"/>
      <c r="E2148" s="277"/>
      <c r="F2148" s="105"/>
      <c r="G2148" s="105"/>
      <c r="H2148" s="366"/>
      <c r="I2148" s="206"/>
      <c r="J2148" s="206"/>
      <c r="K2148" s="206"/>
      <c r="L2148" s="206"/>
      <c r="M2148" s="206"/>
      <c r="N2148" s="206"/>
      <c r="O2148" s="206"/>
      <c r="P2148" s="206"/>
      <c r="Q2148" s="206"/>
      <c r="R2148" s="206"/>
      <c r="S2148" s="206"/>
      <c r="T2148" s="206"/>
    </row>
    <row r="2149" spans="1:20">
      <c r="A2149" s="366">
        <v>2145</v>
      </c>
      <c r="B2149" s="366"/>
      <c r="C2149" s="105"/>
      <c r="D2149" s="366"/>
      <c r="E2149" s="277"/>
      <c r="F2149" s="105"/>
      <c r="G2149" s="105"/>
      <c r="H2149" s="366"/>
      <c r="I2149" s="206"/>
      <c r="J2149" s="206"/>
      <c r="K2149" s="206"/>
      <c r="L2149" s="206"/>
      <c r="M2149" s="206"/>
      <c r="N2149" s="206"/>
      <c r="O2149" s="206"/>
      <c r="P2149" s="206"/>
      <c r="Q2149" s="206"/>
      <c r="R2149" s="206"/>
      <c r="S2149" s="206"/>
      <c r="T2149" s="206"/>
    </row>
    <row r="2150" spans="1:20">
      <c r="A2150" s="366">
        <v>2146</v>
      </c>
      <c r="B2150" s="366"/>
      <c r="C2150" s="105"/>
      <c r="D2150" s="366"/>
      <c r="E2150" s="277"/>
      <c r="F2150" s="366"/>
      <c r="G2150" s="105"/>
      <c r="H2150" s="366"/>
      <c r="I2150" s="206"/>
      <c r="J2150" s="206"/>
      <c r="K2150" s="206"/>
      <c r="L2150" s="206"/>
      <c r="M2150" s="206"/>
      <c r="N2150" s="206"/>
      <c r="O2150" s="206"/>
      <c r="P2150" s="206"/>
      <c r="Q2150" s="206"/>
      <c r="R2150" s="206"/>
      <c r="S2150" s="206"/>
      <c r="T2150" s="206"/>
    </row>
    <row r="2151" spans="1:20">
      <c r="A2151" s="366">
        <v>2147</v>
      </c>
      <c r="B2151" s="366"/>
      <c r="C2151" s="105"/>
      <c r="D2151" s="366"/>
      <c r="E2151" s="277"/>
      <c r="F2151" s="105"/>
      <c r="G2151" s="105"/>
      <c r="H2151" s="366"/>
      <c r="I2151" s="206"/>
      <c r="J2151" s="206"/>
      <c r="K2151" s="206"/>
      <c r="L2151" s="206"/>
      <c r="M2151" s="206"/>
      <c r="N2151" s="206"/>
      <c r="O2151" s="206"/>
      <c r="P2151" s="206"/>
      <c r="Q2151" s="206"/>
      <c r="R2151" s="206"/>
      <c r="S2151" s="206"/>
      <c r="T2151" s="206"/>
    </row>
    <row r="2152" spans="1:20">
      <c r="A2152" s="366">
        <v>2148</v>
      </c>
      <c r="B2152" s="366"/>
      <c r="C2152" s="105"/>
      <c r="D2152" s="366"/>
      <c r="E2152" s="277"/>
      <c r="F2152" s="105"/>
      <c r="G2152" s="105"/>
      <c r="H2152" s="366"/>
      <c r="I2152" s="206"/>
      <c r="J2152" s="206"/>
      <c r="K2152" s="206"/>
      <c r="L2152" s="206"/>
      <c r="M2152" s="206"/>
      <c r="N2152" s="206"/>
      <c r="O2152" s="206"/>
      <c r="P2152" s="206"/>
      <c r="Q2152" s="206"/>
      <c r="R2152" s="206"/>
      <c r="S2152" s="206"/>
      <c r="T2152" s="206"/>
    </row>
    <row r="2153" spans="1:20">
      <c r="A2153" s="366">
        <v>2149</v>
      </c>
      <c r="B2153" s="366"/>
      <c r="C2153" s="105"/>
      <c r="D2153" s="366"/>
      <c r="E2153" s="277"/>
      <c r="F2153" s="366"/>
      <c r="G2153" s="105"/>
      <c r="H2153" s="366"/>
      <c r="I2153" s="206"/>
      <c r="J2153" s="206"/>
      <c r="K2153" s="206"/>
      <c r="L2153" s="206"/>
      <c r="M2153" s="206"/>
      <c r="N2153" s="206"/>
      <c r="O2153" s="206"/>
      <c r="P2153" s="206"/>
      <c r="Q2153" s="206"/>
      <c r="R2153" s="206"/>
      <c r="S2153" s="206"/>
      <c r="T2153" s="206"/>
    </row>
    <row r="2154" spans="1:20">
      <c r="A2154" s="366">
        <v>2150</v>
      </c>
      <c r="B2154" s="366"/>
      <c r="C2154" s="105"/>
      <c r="D2154" s="366"/>
      <c r="E2154" s="277"/>
      <c r="F2154" s="366"/>
      <c r="G2154" s="105"/>
      <c r="H2154" s="366"/>
      <c r="I2154" s="206"/>
      <c r="J2154" s="206"/>
      <c r="K2154" s="206"/>
      <c r="L2154" s="206"/>
      <c r="M2154" s="206"/>
      <c r="N2154" s="206"/>
      <c r="O2154" s="206"/>
      <c r="P2154" s="206"/>
      <c r="Q2154" s="206"/>
      <c r="R2154" s="206"/>
      <c r="S2154" s="206"/>
      <c r="T2154" s="206"/>
    </row>
    <row r="2155" spans="1:20" s="282" customFormat="1">
      <c r="A2155" s="280">
        <v>2151</v>
      </c>
      <c r="B2155" s="280"/>
      <c r="C2155" s="277"/>
      <c r="D2155" s="280"/>
      <c r="E2155" s="277"/>
      <c r="F2155" s="280"/>
      <c r="G2155" s="277"/>
      <c r="H2155" s="280"/>
      <c r="I2155" s="281"/>
      <c r="J2155" s="281"/>
      <c r="K2155" s="281"/>
      <c r="L2155" s="281"/>
      <c r="M2155" s="281"/>
      <c r="N2155" s="281"/>
      <c r="O2155" s="281"/>
      <c r="P2155" s="281"/>
      <c r="Q2155" s="281"/>
      <c r="R2155" s="281"/>
      <c r="S2155" s="281"/>
      <c r="T2155" s="281"/>
    </row>
    <row r="2156" spans="1:20">
      <c r="A2156" s="366">
        <v>2152</v>
      </c>
      <c r="B2156" s="366"/>
      <c r="C2156" s="105"/>
      <c r="D2156" s="366"/>
      <c r="E2156" s="277"/>
      <c r="F2156" s="105"/>
      <c r="G2156" s="105"/>
      <c r="H2156" s="366"/>
      <c r="I2156" s="206"/>
      <c r="J2156" s="206"/>
      <c r="K2156" s="206"/>
      <c r="L2156" s="206"/>
      <c r="M2156" s="206"/>
      <c r="N2156" s="206"/>
      <c r="O2156" s="206"/>
      <c r="P2156" s="206"/>
      <c r="Q2156" s="206"/>
      <c r="R2156" s="206"/>
      <c r="S2156" s="206"/>
      <c r="T2156" s="206"/>
    </row>
    <row r="2157" spans="1:20">
      <c r="A2157" s="366">
        <v>2153</v>
      </c>
      <c r="B2157" s="366"/>
      <c r="C2157" s="105"/>
      <c r="D2157" s="366"/>
      <c r="E2157" s="277"/>
      <c r="F2157" s="366"/>
      <c r="G2157" s="105"/>
      <c r="H2157" s="366"/>
      <c r="I2157" s="206"/>
      <c r="J2157" s="206"/>
      <c r="K2157" s="206"/>
      <c r="L2157" s="206"/>
      <c r="M2157" s="206"/>
      <c r="N2157" s="206"/>
      <c r="O2157" s="206"/>
      <c r="P2157" s="206"/>
      <c r="Q2157" s="206"/>
      <c r="R2157" s="206"/>
      <c r="S2157" s="206"/>
      <c r="T2157" s="206"/>
    </row>
    <row r="2158" spans="1:20">
      <c r="A2158" s="366">
        <v>2154</v>
      </c>
      <c r="B2158" s="366"/>
      <c r="C2158" s="105"/>
      <c r="D2158" s="366"/>
      <c r="E2158" s="277"/>
      <c r="F2158" s="366"/>
      <c r="G2158" s="105"/>
      <c r="H2158" s="366"/>
      <c r="I2158" s="206"/>
      <c r="J2158" s="206"/>
      <c r="K2158" s="206"/>
      <c r="L2158" s="206"/>
      <c r="M2158" s="206"/>
      <c r="N2158" s="206"/>
      <c r="O2158" s="206"/>
      <c r="P2158" s="206"/>
      <c r="Q2158" s="206"/>
      <c r="R2158" s="206"/>
      <c r="S2158" s="206"/>
      <c r="T2158" s="206"/>
    </row>
    <row r="2159" spans="1:20">
      <c r="A2159" s="366">
        <v>2155</v>
      </c>
      <c r="B2159" s="366"/>
      <c r="C2159" s="105"/>
      <c r="D2159" s="366"/>
      <c r="E2159" s="277"/>
      <c r="F2159" s="366"/>
      <c r="G2159" s="105"/>
      <c r="H2159" s="366"/>
      <c r="I2159" s="206"/>
      <c r="J2159" s="206"/>
      <c r="K2159" s="206"/>
      <c r="L2159" s="206"/>
      <c r="M2159" s="206"/>
      <c r="N2159" s="206"/>
      <c r="O2159" s="206"/>
      <c r="P2159" s="206"/>
      <c r="Q2159" s="206"/>
      <c r="R2159" s="206"/>
      <c r="S2159" s="206"/>
      <c r="T2159" s="206"/>
    </row>
    <row r="2160" spans="1:20">
      <c r="A2160" s="366">
        <v>2156</v>
      </c>
      <c r="B2160" s="366"/>
      <c r="C2160" s="105"/>
      <c r="D2160" s="366"/>
      <c r="E2160" s="277"/>
      <c r="F2160" s="366"/>
      <c r="G2160" s="105"/>
      <c r="H2160" s="366"/>
      <c r="I2160" s="206"/>
      <c r="J2160" s="206"/>
      <c r="K2160" s="206"/>
      <c r="L2160" s="206"/>
      <c r="M2160" s="206"/>
      <c r="N2160" s="206"/>
      <c r="O2160" s="206"/>
      <c r="P2160" s="206"/>
      <c r="Q2160" s="206"/>
      <c r="R2160" s="206"/>
      <c r="S2160" s="206"/>
      <c r="T2160" s="206"/>
    </row>
    <row r="2161" spans="1:20">
      <c r="A2161" s="366">
        <v>2157</v>
      </c>
      <c r="B2161" s="366"/>
      <c r="C2161" s="105"/>
      <c r="D2161" s="366"/>
      <c r="E2161" s="277"/>
      <c r="F2161" s="366"/>
      <c r="G2161" s="105"/>
      <c r="H2161" s="366"/>
      <c r="I2161" s="206"/>
      <c r="J2161" s="206"/>
      <c r="K2161" s="206"/>
      <c r="L2161" s="206"/>
      <c r="M2161" s="206"/>
      <c r="N2161" s="206"/>
      <c r="O2161" s="206"/>
      <c r="P2161" s="206"/>
      <c r="Q2161" s="206"/>
      <c r="R2161" s="206"/>
      <c r="S2161" s="206"/>
      <c r="T2161" s="206"/>
    </row>
    <row r="2162" spans="1:20">
      <c r="A2162" s="366">
        <v>2158</v>
      </c>
      <c r="B2162" s="366"/>
      <c r="C2162" s="105"/>
      <c r="D2162" s="366"/>
      <c r="E2162" s="277"/>
      <c r="F2162" s="366"/>
      <c r="G2162" s="105"/>
      <c r="H2162" s="366"/>
      <c r="I2162" s="206"/>
      <c r="J2162" s="206"/>
      <c r="K2162" s="206"/>
      <c r="L2162" s="206"/>
      <c r="M2162" s="206"/>
      <c r="N2162" s="206"/>
      <c r="O2162" s="206"/>
      <c r="P2162" s="206"/>
      <c r="Q2162" s="206"/>
      <c r="R2162" s="206"/>
      <c r="S2162" s="206"/>
      <c r="T2162" s="206"/>
    </row>
    <row r="2163" spans="1:20">
      <c r="A2163" s="366">
        <v>2159</v>
      </c>
      <c r="B2163" s="366"/>
      <c r="C2163" s="105"/>
      <c r="D2163" s="366"/>
      <c r="E2163" s="277"/>
      <c r="F2163" s="105"/>
      <c r="G2163" s="105"/>
      <c r="H2163" s="366"/>
      <c r="I2163" s="206"/>
      <c r="J2163" s="206"/>
      <c r="K2163" s="206"/>
      <c r="L2163" s="206"/>
      <c r="M2163" s="206"/>
      <c r="N2163" s="206"/>
      <c r="O2163" s="206"/>
      <c r="P2163" s="206"/>
      <c r="Q2163" s="206"/>
      <c r="R2163" s="206"/>
      <c r="S2163" s="206"/>
      <c r="T2163" s="206"/>
    </row>
    <row r="2164" spans="1:20">
      <c r="A2164" s="366">
        <v>2160</v>
      </c>
      <c r="B2164" s="366"/>
      <c r="C2164" s="105"/>
      <c r="D2164" s="366"/>
      <c r="E2164" s="277"/>
      <c r="F2164" s="366"/>
      <c r="G2164" s="105"/>
      <c r="H2164" s="366"/>
      <c r="I2164" s="206"/>
      <c r="J2164" s="206"/>
      <c r="K2164" s="206"/>
      <c r="L2164" s="206"/>
      <c r="M2164" s="206"/>
      <c r="N2164" s="206"/>
      <c r="O2164" s="206"/>
      <c r="P2164" s="206"/>
      <c r="Q2164" s="206"/>
      <c r="R2164" s="206"/>
      <c r="S2164" s="206"/>
      <c r="T2164" s="206"/>
    </row>
    <row r="2165" spans="1:20">
      <c r="A2165" s="366">
        <v>2161</v>
      </c>
      <c r="B2165" s="366"/>
      <c r="C2165" s="105"/>
      <c r="D2165" s="366"/>
      <c r="E2165" s="277"/>
      <c r="F2165" s="105"/>
      <c r="G2165" s="105"/>
      <c r="H2165" s="366"/>
      <c r="I2165" s="206"/>
      <c r="J2165" s="206"/>
      <c r="K2165" s="206"/>
      <c r="L2165" s="206"/>
      <c r="M2165" s="206"/>
      <c r="N2165" s="206"/>
      <c r="O2165" s="206"/>
      <c r="P2165" s="206"/>
      <c r="Q2165" s="206"/>
      <c r="R2165" s="206"/>
      <c r="S2165" s="206"/>
      <c r="T2165" s="206"/>
    </row>
    <row r="2166" spans="1:20">
      <c r="A2166" s="366">
        <v>2162</v>
      </c>
      <c r="B2166" s="366"/>
      <c r="C2166" s="105"/>
      <c r="D2166" s="366"/>
      <c r="E2166" s="277"/>
      <c r="F2166" s="366"/>
      <c r="G2166" s="105"/>
      <c r="H2166" s="366"/>
      <c r="I2166" s="206"/>
      <c r="J2166" s="206"/>
      <c r="K2166" s="206"/>
      <c r="L2166" s="206"/>
      <c r="M2166" s="206"/>
      <c r="N2166" s="206"/>
      <c r="O2166" s="206"/>
      <c r="P2166" s="206"/>
      <c r="Q2166" s="206"/>
      <c r="R2166" s="206"/>
      <c r="S2166" s="206"/>
      <c r="T2166" s="206"/>
    </row>
    <row r="2167" spans="1:20">
      <c r="A2167" s="366">
        <v>2163</v>
      </c>
      <c r="B2167" s="366"/>
      <c r="C2167" s="105"/>
      <c r="D2167" s="366"/>
      <c r="E2167" s="277"/>
      <c r="F2167" s="366"/>
      <c r="G2167" s="105"/>
      <c r="H2167" s="366"/>
      <c r="I2167" s="206"/>
      <c r="J2167" s="206"/>
      <c r="K2167" s="206"/>
      <c r="L2167" s="206"/>
      <c r="M2167" s="206"/>
      <c r="N2167" s="206"/>
      <c r="O2167" s="206"/>
      <c r="P2167" s="206"/>
      <c r="Q2167" s="206"/>
      <c r="R2167" s="206"/>
      <c r="S2167" s="206"/>
      <c r="T2167" s="206"/>
    </row>
    <row r="2168" spans="1:20">
      <c r="A2168" s="366">
        <v>2164</v>
      </c>
      <c r="B2168" s="366"/>
      <c r="C2168" s="105"/>
      <c r="D2168" s="366"/>
      <c r="E2168" s="277"/>
      <c r="F2168" s="105"/>
      <c r="G2168" s="105"/>
      <c r="H2168" s="366"/>
      <c r="I2168" s="206"/>
      <c r="J2168" s="206"/>
      <c r="K2168" s="206"/>
      <c r="L2168" s="206"/>
      <c r="M2168" s="206"/>
      <c r="N2168" s="206"/>
      <c r="O2168" s="206"/>
      <c r="P2168" s="206"/>
      <c r="Q2168" s="206"/>
      <c r="R2168" s="206"/>
      <c r="S2168" s="206"/>
      <c r="T2168" s="206"/>
    </row>
    <row r="2169" spans="1:20">
      <c r="A2169" s="366">
        <v>2165</v>
      </c>
      <c r="B2169" s="366"/>
      <c r="C2169" s="105"/>
      <c r="D2169" s="366"/>
      <c r="E2169" s="277"/>
      <c r="F2169" s="105"/>
      <c r="G2169" s="105"/>
      <c r="H2169" s="366"/>
      <c r="I2169" s="206"/>
      <c r="J2169" s="206"/>
      <c r="K2169" s="206"/>
      <c r="L2169" s="206"/>
      <c r="M2169" s="206"/>
      <c r="N2169" s="206"/>
      <c r="O2169" s="206"/>
      <c r="P2169" s="206"/>
      <c r="Q2169" s="206"/>
      <c r="R2169" s="206"/>
      <c r="S2169" s="206"/>
      <c r="T2169" s="206"/>
    </row>
    <row r="2170" spans="1:20">
      <c r="A2170" s="366">
        <v>2166</v>
      </c>
      <c r="B2170" s="366"/>
      <c r="C2170" s="105"/>
      <c r="D2170" s="366"/>
      <c r="E2170" s="277"/>
      <c r="F2170" s="105"/>
      <c r="G2170" s="105"/>
      <c r="H2170" s="366"/>
      <c r="I2170" s="206"/>
      <c r="J2170" s="206"/>
      <c r="K2170" s="206"/>
      <c r="L2170" s="206"/>
      <c r="M2170" s="206"/>
      <c r="N2170" s="206"/>
      <c r="O2170" s="206"/>
      <c r="P2170" s="206"/>
      <c r="Q2170" s="206"/>
      <c r="R2170" s="206"/>
      <c r="S2170" s="206"/>
      <c r="T2170" s="206"/>
    </row>
    <row r="2171" spans="1:20">
      <c r="A2171" s="366">
        <v>2167</v>
      </c>
      <c r="B2171" s="366"/>
      <c r="C2171" s="105"/>
      <c r="D2171" s="366"/>
      <c r="E2171" s="277"/>
      <c r="F2171" s="105"/>
      <c r="G2171" s="105"/>
      <c r="H2171" s="366"/>
      <c r="I2171" s="206"/>
      <c r="J2171" s="206"/>
      <c r="K2171" s="206"/>
      <c r="L2171" s="206"/>
      <c r="M2171" s="206"/>
      <c r="N2171" s="206"/>
      <c r="O2171" s="206"/>
      <c r="P2171" s="206"/>
      <c r="Q2171" s="206"/>
      <c r="R2171" s="206"/>
      <c r="S2171" s="206"/>
      <c r="T2171" s="206"/>
    </row>
    <row r="2172" spans="1:20">
      <c r="A2172" s="366">
        <v>2168</v>
      </c>
      <c r="B2172" s="366"/>
      <c r="C2172" s="105"/>
      <c r="D2172" s="366"/>
      <c r="E2172" s="277"/>
      <c r="F2172" s="366"/>
      <c r="G2172" s="105"/>
      <c r="H2172" s="366"/>
      <c r="I2172" s="206"/>
      <c r="J2172" s="206"/>
      <c r="K2172" s="206"/>
      <c r="L2172" s="206"/>
      <c r="M2172" s="206"/>
      <c r="N2172" s="206"/>
      <c r="O2172" s="206"/>
      <c r="P2172" s="206"/>
      <c r="Q2172" s="206"/>
      <c r="R2172" s="206"/>
      <c r="S2172" s="206"/>
      <c r="T2172" s="206"/>
    </row>
    <row r="2173" spans="1:20">
      <c r="A2173" s="366">
        <v>2169</v>
      </c>
      <c r="B2173" s="366"/>
      <c r="C2173" s="105"/>
      <c r="D2173" s="366"/>
      <c r="E2173" s="277"/>
      <c r="F2173" s="366"/>
      <c r="G2173" s="105"/>
      <c r="H2173" s="366"/>
      <c r="I2173" s="206"/>
      <c r="J2173" s="206"/>
      <c r="K2173" s="206"/>
      <c r="L2173" s="206"/>
      <c r="M2173" s="206"/>
      <c r="N2173" s="206"/>
      <c r="O2173" s="206"/>
      <c r="P2173" s="206"/>
      <c r="Q2173" s="206"/>
      <c r="R2173" s="206"/>
      <c r="S2173" s="206"/>
      <c r="T2173" s="206"/>
    </row>
    <row r="2174" spans="1:20">
      <c r="A2174" s="366">
        <v>2170</v>
      </c>
      <c r="B2174" s="366"/>
      <c r="C2174" s="105"/>
      <c r="D2174" s="366"/>
      <c r="E2174" s="277"/>
      <c r="F2174" s="105"/>
      <c r="G2174" s="234"/>
      <c r="H2174" s="366"/>
      <c r="I2174" s="206"/>
      <c r="J2174" s="206"/>
      <c r="K2174" s="206"/>
      <c r="L2174" s="206"/>
      <c r="M2174" s="206"/>
      <c r="N2174" s="206"/>
      <c r="O2174" s="206"/>
      <c r="P2174" s="206"/>
      <c r="Q2174" s="206"/>
      <c r="R2174" s="206"/>
      <c r="S2174" s="206"/>
      <c r="T2174" s="206"/>
    </row>
    <row r="2175" spans="1:20">
      <c r="A2175" s="366">
        <v>2171</v>
      </c>
      <c r="B2175" s="366"/>
      <c r="C2175" s="105"/>
      <c r="D2175" s="366"/>
      <c r="E2175" s="277"/>
      <c r="F2175" s="105"/>
      <c r="G2175" s="105"/>
      <c r="H2175" s="366"/>
      <c r="I2175" s="206"/>
      <c r="J2175" s="206"/>
      <c r="K2175" s="206"/>
      <c r="L2175" s="206"/>
      <c r="M2175" s="206"/>
      <c r="N2175" s="206"/>
      <c r="O2175" s="206"/>
      <c r="P2175" s="206"/>
      <c r="Q2175" s="206"/>
      <c r="R2175" s="206"/>
      <c r="S2175" s="206"/>
      <c r="T2175" s="206"/>
    </row>
    <row r="2176" spans="1:20">
      <c r="A2176" s="366">
        <v>2172</v>
      </c>
      <c r="B2176" s="366"/>
      <c r="C2176" s="105"/>
      <c r="D2176" s="366"/>
      <c r="E2176" s="277"/>
      <c r="F2176" s="366"/>
      <c r="G2176" s="105"/>
      <c r="H2176" s="366"/>
      <c r="I2176" s="206"/>
      <c r="J2176" s="206"/>
      <c r="K2176" s="206"/>
      <c r="L2176" s="206"/>
      <c r="M2176" s="206"/>
      <c r="N2176" s="206"/>
      <c r="O2176" s="206"/>
      <c r="P2176" s="206"/>
      <c r="Q2176" s="206"/>
      <c r="R2176" s="206"/>
      <c r="S2176" s="206"/>
      <c r="T2176" s="206"/>
    </row>
    <row r="2177" spans="1:20">
      <c r="A2177" s="366">
        <v>2173</v>
      </c>
      <c r="B2177" s="366"/>
      <c r="C2177" s="105"/>
      <c r="D2177" s="366"/>
      <c r="E2177" s="277"/>
      <c r="F2177" s="105"/>
      <c r="G2177" s="105"/>
      <c r="H2177" s="366"/>
      <c r="I2177" s="206"/>
      <c r="J2177" s="206"/>
      <c r="K2177" s="206"/>
      <c r="L2177" s="206"/>
      <c r="M2177" s="206"/>
      <c r="N2177" s="206"/>
      <c r="O2177" s="206"/>
      <c r="P2177" s="206"/>
      <c r="Q2177" s="206"/>
      <c r="R2177" s="206"/>
      <c r="S2177" s="206"/>
      <c r="T2177" s="206"/>
    </row>
    <row r="2178" spans="1:20">
      <c r="A2178" s="366">
        <v>2174</v>
      </c>
      <c r="B2178" s="366"/>
      <c r="C2178" s="105"/>
      <c r="D2178" s="366"/>
      <c r="E2178" s="277"/>
      <c r="F2178" s="105"/>
      <c r="G2178" s="105"/>
      <c r="H2178" s="366"/>
      <c r="I2178" s="206"/>
      <c r="J2178" s="206"/>
      <c r="K2178" s="206"/>
      <c r="L2178" s="206"/>
      <c r="M2178" s="206"/>
      <c r="N2178" s="206"/>
      <c r="O2178" s="206"/>
      <c r="P2178" s="206"/>
      <c r="Q2178" s="206"/>
      <c r="R2178" s="206"/>
      <c r="S2178" s="206"/>
      <c r="T2178" s="206"/>
    </row>
    <row r="2179" spans="1:20">
      <c r="A2179" s="366">
        <v>2175</v>
      </c>
      <c r="B2179" s="366"/>
      <c r="C2179" s="105"/>
      <c r="D2179" s="366"/>
      <c r="E2179" s="277"/>
      <c r="F2179" s="105"/>
      <c r="G2179" s="105"/>
      <c r="H2179" s="366"/>
      <c r="I2179" s="206"/>
      <c r="J2179" s="206"/>
      <c r="K2179" s="206"/>
      <c r="L2179" s="206"/>
      <c r="M2179" s="206"/>
      <c r="N2179" s="206"/>
      <c r="O2179" s="206"/>
      <c r="P2179" s="206"/>
      <c r="Q2179" s="206"/>
      <c r="R2179" s="206"/>
      <c r="S2179" s="206"/>
      <c r="T2179" s="206"/>
    </row>
    <row r="2180" spans="1:20">
      <c r="A2180" s="366">
        <v>2176</v>
      </c>
      <c r="B2180" s="366"/>
      <c r="C2180" s="105"/>
      <c r="D2180" s="366"/>
      <c r="E2180" s="277"/>
      <c r="F2180" s="105"/>
      <c r="G2180" s="105"/>
      <c r="H2180" s="366"/>
      <c r="I2180" s="206"/>
      <c r="J2180" s="206"/>
      <c r="K2180" s="206"/>
      <c r="L2180" s="206"/>
      <c r="M2180" s="206"/>
      <c r="N2180" s="206"/>
      <c r="O2180" s="206"/>
      <c r="P2180" s="206"/>
      <c r="Q2180" s="206"/>
      <c r="R2180" s="206"/>
      <c r="S2180" s="206"/>
      <c r="T2180" s="206"/>
    </row>
    <row r="2181" spans="1:20">
      <c r="A2181" s="366">
        <v>2177</v>
      </c>
      <c r="B2181" s="366"/>
      <c r="C2181" s="105"/>
      <c r="D2181" s="366"/>
      <c r="E2181" s="277"/>
      <c r="F2181" s="105"/>
      <c r="G2181" s="105"/>
      <c r="H2181" s="366"/>
      <c r="I2181" s="206"/>
      <c r="J2181" s="206"/>
      <c r="K2181" s="206"/>
      <c r="L2181" s="206"/>
      <c r="M2181" s="206"/>
      <c r="N2181" s="206"/>
      <c r="O2181" s="206"/>
      <c r="P2181" s="206"/>
      <c r="Q2181" s="206"/>
      <c r="R2181" s="206"/>
      <c r="S2181" s="206"/>
      <c r="T2181" s="206"/>
    </row>
    <row r="2182" spans="1:20">
      <c r="A2182" s="366">
        <v>2178</v>
      </c>
      <c r="B2182" s="366"/>
      <c r="C2182" s="105"/>
      <c r="D2182" s="366"/>
      <c r="E2182" s="277"/>
      <c r="F2182" s="105"/>
      <c r="G2182" s="105"/>
      <c r="H2182" s="366"/>
      <c r="I2182" s="206"/>
      <c r="J2182" s="206"/>
      <c r="K2182" s="206"/>
      <c r="L2182" s="206"/>
      <c r="M2182" s="206"/>
      <c r="N2182" s="206"/>
      <c r="O2182" s="206"/>
      <c r="P2182" s="206"/>
      <c r="Q2182" s="206"/>
      <c r="R2182" s="206"/>
      <c r="S2182" s="206"/>
      <c r="T2182" s="206"/>
    </row>
    <row r="2183" spans="1:20">
      <c r="A2183" s="366">
        <v>2179</v>
      </c>
      <c r="B2183" s="366"/>
      <c r="C2183" s="105"/>
      <c r="D2183" s="366"/>
      <c r="E2183" s="277"/>
      <c r="F2183" s="105"/>
      <c r="G2183" s="105"/>
      <c r="H2183" s="366"/>
      <c r="I2183" s="206"/>
      <c r="J2183" s="206"/>
      <c r="K2183" s="206"/>
      <c r="L2183" s="206"/>
      <c r="M2183" s="206"/>
      <c r="N2183" s="206"/>
      <c r="O2183" s="206"/>
      <c r="P2183" s="206"/>
      <c r="Q2183" s="206"/>
      <c r="R2183" s="206"/>
      <c r="S2183" s="206"/>
      <c r="T2183" s="206"/>
    </row>
    <row r="2184" spans="1:20">
      <c r="A2184" s="366">
        <v>2180</v>
      </c>
      <c r="B2184" s="366"/>
      <c r="C2184" s="105"/>
      <c r="D2184" s="366"/>
      <c r="E2184" s="277"/>
      <c r="F2184" s="105"/>
      <c r="G2184" s="105"/>
      <c r="H2184" s="366"/>
      <c r="I2184" s="206"/>
      <c r="J2184" s="206"/>
      <c r="K2184" s="206"/>
      <c r="L2184" s="206"/>
      <c r="M2184" s="206"/>
      <c r="N2184" s="206"/>
      <c r="O2184" s="206"/>
      <c r="P2184" s="206"/>
      <c r="Q2184" s="206"/>
      <c r="R2184" s="206"/>
      <c r="S2184" s="206"/>
      <c r="T2184" s="206"/>
    </row>
    <row r="2185" spans="1:20">
      <c r="A2185" s="366">
        <v>2181</v>
      </c>
      <c r="B2185" s="366"/>
      <c r="C2185" s="105"/>
      <c r="D2185" s="366"/>
      <c r="E2185" s="277"/>
      <c r="F2185" s="105"/>
      <c r="G2185" s="105"/>
      <c r="H2185" s="366"/>
      <c r="I2185" s="206"/>
      <c r="J2185" s="206"/>
      <c r="K2185" s="206"/>
      <c r="L2185" s="206"/>
      <c r="M2185" s="206"/>
      <c r="N2185" s="206"/>
      <c r="O2185" s="206"/>
      <c r="P2185" s="206"/>
      <c r="Q2185" s="206"/>
      <c r="R2185" s="206"/>
      <c r="S2185" s="206"/>
      <c r="T2185" s="206"/>
    </row>
    <row r="2186" spans="1:20">
      <c r="A2186" s="366">
        <v>2182</v>
      </c>
      <c r="B2186" s="366"/>
      <c r="C2186" s="105"/>
      <c r="D2186" s="366"/>
      <c r="E2186" s="277"/>
      <c r="F2186" s="105"/>
      <c r="G2186" s="105"/>
      <c r="H2186" s="366"/>
      <c r="I2186" s="206"/>
      <c r="J2186" s="206"/>
      <c r="K2186" s="206"/>
      <c r="L2186" s="206"/>
      <c r="M2186" s="206"/>
      <c r="N2186" s="206"/>
      <c r="O2186" s="206"/>
      <c r="P2186" s="206"/>
      <c r="Q2186" s="206"/>
      <c r="R2186" s="206"/>
      <c r="S2186" s="206"/>
      <c r="T2186" s="206"/>
    </row>
    <row r="2187" spans="1:20">
      <c r="A2187" s="366">
        <v>2183</v>
      </c>
      <c r="B2187" s="366"/>
      <c r="C2187" s="105"/>
      <c r="D2187" s="366"/>
      <c r="E2187" s="277"/>
      <c r="F2187" s="105"/>
      <c r="G2187" s="105"/>
      <c r="H2187" s="366"/>
      <c r="I2187" s="206"/>
      <c r="J2187" s="206"/>
      <c r="K2187" s="206"/>
      <c r="L2187" s="206"/>
      <c r="M2187" s="206"/>
      <c r="N2187" s="206"/>
      <c r="O2187" s="206"/>
      <c r="P2187" s="206"/>
      <c r="Q2187" s="206"/>
      <c r="R2187" s="206"/>
      <c r="S2187" s="206"/>
      <c r="T2187" s="206"/>
    </row>
    <row r="2188" spans="1:20">
      <c r="A2188" s="366">
        <v>2184</v>
      </c>
      <c r="B2188" s="366"/>
      <c r="C2188" s="105"/>
      <c r="D2188" s="366"/>
      <c r="E2188" s="277"/>
      <c r="F2188" s="105"/>
      <c r="G2188" s="105"/>
      <c r="H2188" s="366"/>
      <c r="I2188" s="206"/>
      <c r="J2188" s="206"/>
      <c r="K2188" s="206"/>
      <c r="L2188" s="206"/>
      <c r="M2188" s="206"/>
      <c r="N2188" s="206"/>
      <c r="O2188" s="206"/>
      <c r="P2188" s="206"/>
      <c r="Q2188" s="206"/>
      <c r="R2188" s="206"/>
      <c r="S2188" s="206"/>
      <c r="T2188" s="206"/>
    </row>
    <row r="2189" spans="1:20">
      <c r="A2189" s="366">
        <v>2185</v>
      </c>
      <c r="B2189" s="366"/>
      <c r="C2189" s="105"/>
      <c r="D2189" s="366"/>
      <c r="E2189" s="277"/>
      <c r="F2189" s="105"/>
      <c r="G2189" s="105"/>
      <c r="H2189" s="366"/>
      <c r="I2189" s="206"/>
      <c r="J2189" s="206"/>
      <c r="K2189" s="206"/>
      <c r="L2189" s="206"/>
      <c r="M2189" s="206"/>
      <c r="N2189" s="206"/>
      <c r="O2189" s="206"/>
      <c r="P2189" s="206"/>
      <c r="Q2189" s="206"/>
      <c r="R2189" s="206"/>
      <c r="S2189" s="206"/>
      <c r="T2189" s="206"/>
    </row>
    <row r="2190" spans="1:20">
      <c r="A2190" s="366">
        <v>2186</v>
      </c>
      <c r="B2190" s="366"/>
      <c r="C2190" s="105"/>
      <c r="D2190" s="366"/>
      <c r="E2190" s="277"/>
      <c r="F2190" s="105"/>
      <c r="G2190" s="105"/>
      <c r="H2190" s="366"/>
      <c r="I2190" s="206"/>
      <c r="J2190" s="206"/>
      <c r="K2190" s="206"/>
      <c r="L2190" s="206"/>
      <c r="M2190" s="206"/>
      <c r="N2190" s="206"/>
      <c r="O2190" s="206"/>
      <c r="P2190" s="206"/>
      <c r="Q2190" s="206"/>
      <c r="R2190" s="206"/>
      <c r="S2190" s="206"/>
      <c r="T2190" s="206"/>
    </row>
    <row r="2191" spans="1:20">
      <c r="A2191" s="366">
        <v>2187</v>
      </c>
      <c r="B2191" s="366"/>
      <c r="C2191" s="105"/>
      <c r="D2191" s="366"/>
      <c r="E2191" s="277"/>
      <c r="F2191" s="105"/>
      <c r="G2191" s="105"/>
      <c r="H2191" s="366"/>
      <c r="I2191" s="206"/>
      <c r="J2191" s="206"/>
      <c r="K2191" s="206"/>
      <c r="L2191" s="206"/>
      <c r="M2191" s="206"/>
      <c r="N2191" s="206"/>
      <c r="O2191" s="206"/>
      <c r="P2191" s="206"/>
      <c r="Q2191" s="206"/>
      <c r="R2191" s="206"/>
      <c r="S2191" s="206"/>
      <c r="T2191" s="206"/>
    </row>
    <row r="2192" spans="1:20">
      <c r="A2192" s="366">
        <v>2188</v>
      </c>
      <c r="B2192" s="366"/>
      <c r="C2192" s="105"/>
      <c r="D2192" s="366"/>
      <c r="E2192" s="277"/>
      <c r="F2192" s="105"/>
      <c r="G2192" s="105"/>
      <c r="H2192" s="366"/>
      <c r="I2192" s="206"/>
      <c r="J2192" s="206"/>
      <c r="K2192" s="206"/>
      <c r="L2192" s="206"/>
      <c r="M2192" s="206"/>
      <c r="N2192" s="206"/>
      <c r="O2192" s="206"/>
      <c r="P2192" s="206"/>
      <c r="Q2192" s="206"/>
      <c r="R2192" s="206"/>
      <c r="S2192" s="206"/>
      <c r="T2192" s="206"/>
    </row>
    <row r="2193" spans="1:20">
      <c r="A2193" s="366">
        <v>2189</v>
      </c>
      <c r="B2193" s="366"/>
      <c r="C2193" s="105"/>
      <c r="D2193" s="366"/>
      <c r="E2193" s="277"/>
      <c r="F2193" s="105"/>
      <c r="G2193" s="105"/>
      <c r="H2193" s="366"/>
      <c r="I2193" s="206"/>
      <c r="J2193" s="206"/>
      <c r="K2193" s="206"/>
      <c r="L2193" s="206"/>
      <c r="M2193" s="206"/>
      <c r="N2193" s="206"/>
      <c r="O2193" s="206"/>
      <c r="P2193" s="206"/>
      <c r="Q2193" s="206"/>
      <c r="R2193" s="206"/>
      <c r="S2193" s="206"/>
      <c r="T2193" s="206"/>
    </row>
    <row r="2194" spans="1:20">
      <c r="A2194" s="366">
        <v>2190</v>
      </c>
      <c r="B2194" s="366"/>
      <c r="C2194" s="105"/>
      <c r="D2194" s="366"/>
      <c r="E2194" s="277"/>
      <c r="F2194" s="105"/>
      <c r="G2194" s="105"/>
      <c r="H2194" s="366"/>
      <c r="I2194" s="206"/>
      <c r="J2194" s="206"/>
      <c r="K2194" s="206"/>
      <c r="L2194" s="206"/>
      <c r="M2194" s="206"/>
      <c r="N2194" s="206"/>
      <c r="O2194" s="206"/>
      <c r="P2194" s="206"/>
      <c r="Q2194" s="206"/>
      <c r="R2194" s="206"/>
      <c r="S2194" s="206"/>
      <c r="T2194" s="206"/>
    </row>
    <row r="2195" spans="1:20">
      <c r="A2195" s="366">
        <v>2191</v>
      </c>
      <c r="B2195" s="366"/>
      <c r="C2195" s="105"/>
      <c r="D2195" s="366"/>
      <c r="E2195" s="277"/>
      <c r="F2195" s="105"/>
      <c r="G2195" s="105"/>
      <c r="H2195" s="366"/>
      <c r="I2195" s="206"/>
      <c r="J2195" s="206"/>
      <c r="K2195" s="206"/>
      <c r="L2195" s="206"/>
      <c r="M2195" s="206"/>
      <c r="N2195" s="206"/>
      <c r="O2195" s="206"/>
      <c r="P2195" s="206"/>
      <c r="Q2195" s="206"/>
      <c r="R2195" s="206"/>
      <c r="S2195" s="206"/>
      <c r="T2195" s="206"/>
    </row>
    <row r="2196" spans="1:20">
      <c r="A2196" s="366">
        <v>2192</v>
      </c>
      <c r="B2196" s="366"/>
      <c r="C2196" s="105"/>
      <c r="D2196" s="366"/>
      <c r="E2196" s="277"/>
      <c r="F2196" s="105"/>
      <c r="G2196" s="105"/>
      <c r="H2196" s="366"/>
      <c r="I2196" s="206"/>
      <c r="J2196" s="206"/>
      <c r="K2196" s="206"/>
      <c r="L2196" s="206"/>
      <c r="M2196" s="206"/>
      <c r="N2196" s="206"/>
      <c r="O2196" s="206"/>
      <c r="P2196" s="206"/>
      <c r="Q2196" s="206"/>
      <c r="R2196" s="206"/>
      <c r="S2196" s="206"/>
      <c r="T2196" s="206"/>
    </row>
    <row r="2197" spans="1:20">
      <c r="A2197" s="366">
        <v>2193</v>
      </c>
      <c r="B2197" s="366"/>
      <c r="C2197" s="105"/>
      <c r="D2197" s="366"/>
      <c r="E2197" s="277"/>
      <c r="F2197" s="105"/>
      <c r="G2197" s="105"/>
      <c r="H2197" s="366"/>
      <c r="I2197" s="206"/>
      <c r="J2197" s="206"/>
      <c r="K2197" s="206"/>
      <c r="L2197" s="206"/>
      <c r="M2197" s="206"/>
      <c r="N2197" s="206"/>
      <c r="O2197" s="206"/>
      <c r="P2197" s="206"/>
      <c r="Q2197" s="206"/>
      <c r="R2197" s="206"/>
      <c r="S2197" s="206"/>
      <c r="T2197" s="206"/>
    </row>
    <row r="2198" spans="1:20">
      <c r="A2198" s="366">
        <v>2194</v>
      </c>
      <c r="B2198" s="366"/>
      <c r="C2198" s="105"/>
      <c r="D2198" s="366"/>
      <c r="E2198" s="277"/>
      <c r="F2198" s="105"/>
      <c r="G2198" s="105"/>
      <c r="H2198" s="366"/>
      <c r="I2198" s="206"/>
      <c r="J2198" s="206"/>
      <c r="K2198" s="206"/>
      <c r="L2198" s="206"/>
      <c r="M2198" s="206"/>
      <c r="N2198" s="206"/>
      <c r="O2198" s="206"/>
      <c r="P2198" s="206"/>
      <c r="Q2198" s="206"/>
      <c r="R2198" s="206"/>
      <c r="S2198" s="206"/>
      <c r="T2198" s="206"/>
    </row>
    <row r="2199" spans="1:20">
      <c r="A2199" s="366">
        <v>2195</v>
      </c>
      <c r="B2199" s="366"/>
      <c r="C2199" s="105"/>
      <c r="D2199" s="366"/>
      <c r="E2199" s="277"/>
      <c r="F2199" s="105"/>
      <c r="G2199" s="105"/>
      <c r="H2199" s="366"/>
      <c r="I2199" s="206"/>
      <c r="J2199" s="206"/>
      <c r="K2199" s="206"/>
      <c r="L2199" s="206"/>
      <c r="M2199" s="206"/>
      <c r="N2199" s="206"/>
      <c r="O2199" s="206"/>
      <c r="P2199" s="206"/>
      <c r="Q2199" s="206"/>
      <c r="R2199" s="206"/>
      <c r="S2199" s="206"/>
      <c r="T2199" s="206"/>
    </row>
    <row r="2200" spans="1:20">
      <c r="A2200" s="366">
        <v>2196</v>
      </c>
      <c r="B2200" s="366"/>
      <c r="C2200" s="105"/>
      <c r="D2200" s="366"/>
      <c r="E2200" s="277"/>
      <c r="F2200" s="105"/>
      <c r="G2200" s="105"/>
      <c r="H2200" s="366"/>
      <c r="I2200" s="206"/>
      <c r="J2200" s="206"/>
      <c r="K2200" s="206"/>
      <c r="L2200" s="206"/>
      <c r="M2200" s="206"/>
      <c r="N2200" s="206"/>
      <c r="O2200" s="206"/>
      <c r="P2200" s="206"/>
      <c r="Q2200" s="206"/>
      <c r="R2200" s="206"/>
      <c r="S2200" s="206"/>
      <c r="T2200" s="206"/>
    </row>
    <row r="2201" spans="1:20">
      <c r="A2201" s="366">
        <v>2197</v>
      </c>
      <c r="B2201" s="366"/>
      <c r="C2201" s="105"/>
      <c r="D2201" s="366"/>
      <c r="E2201" s="277"/>
      <c r="F2201" s="105"/>
      <c r="G2201" s="105"/>
      <c r="H2201" s="366"/>
      <c r="I2201" s="206"/>
      <c r="J2201" s="206"/>
      <c r="K2201" s="206"/>
      <c r="L2201" s="206"/>
      <c r="M2201" s="206"/>
      <c r="N2201" s="206"/>
      <c r="O2201" s="206"/>
      <c r="P2201" s="206"/>
      <c r="Q2201" s="206"/>
      <c r="R2201" s="206"/>
      <c r="S2201" s="206"/>
      <c r="T2201" s="206"/>
    </row>
    <row r="2202" spans="1:20">
      <c r="A2202" s="366">
        <v>2198</v>
      </c>
      <c r="B2202" s="366"/>
      <c r="C2202" s="105"/>
      <c r="D2202" s="366"/>
      <c r="E2202" s="277"/>
      <c r="F2202" s="105"/>
      <c r="G2202" s="105"/>
      <c r="H2202" s="366"/>
      <c r="I2202" s="206"/>
      <c r="J2202" s="206"/>
      <c r="K2202" s="206"/>
      <c r="L2202" s="206"/>
      <c r="M2202" s="206"/>
      <c r="N2202" s="206"/>
      <c r="O2202" s="206"/>
      <c r="P2202" s="206"/>
      <c r="Q2202" s="206"/>
      <c r="R2202" s="206"/>
      <c r="S2202" s="206"/>
      <c r="T2202" s="206"/>
    </row>
    <row r="2203" spans="1:20">
      <c r="A2203" s="366">
        <v>2199</v>
      </c>
      <c r="B2203" s="366"/>
      <c r="C2203" s="105"/>
      <c r="D2203" s="366"/>
      <c r="E2203" s="277"/>
      <c r="F2203" s="105"/>
      <c r="G2203" s="105"/>
      <c r="H2203" s="366"/>
      <c r="I2203" s="206"/>
      <c r="J2203" s="206"/>
      <c r="K2203" s="206"/>
      <c r="L2203" s="206"/>
      <c r="M2203" s="206"/>
      <c r="N2203" s="206"/>
      <c r="O2203" s="206"/>
      <c r="P2203" s="206"/>
      <c r="Q2203" s="206"/>
      <c r="R2203" s="206"/>
      <c r="S2203" s="206"/>
      <c r="T2203" s="206"/>
    </row>
    <row r="2204" spans="1:20">
      <c r="A2204" s="366">
        <v>2200</v>
      </c>
      <c r="B2204" s="366"/>
      <c r="C2204" s="105"/>
      <c r="D2204" s="366"/>
      <c r="E2204" s="277"/>
      <c r="F2204" s="105"/>
      <c r="G2204" s="105"/>
      <c r="H2204" s="366"/>
      <c r="I2204" s="206"/>
      <c r="J2204" s="206"/>
      <c r="K2204" s="206"/>
      <c r="L2204" s="206"/>
      <c r="M2204" s="206"/>
      <c r="N2204" s="206"/>
      <c r="O2204" s="206"/>
      <c r="P2204" s="206"/>
      <c r="Q2204" s="206"/>
      <c r="R2204" s="206"/>
      <c r="S2204" s="206"/>
      <c r="T2204" s="206"/>
    </row>
    <row r="2205" spans="1:20">
      <c r="A2205" s="366">
        <v>2201</v>
      </c>
      <c r="B2205" s="366"/>
      <c r="C2205" s="105"/>
      <c r="D2205" s="366"/>
      <c r="E2205" s="277"/>
      <c r="F2205" s="105"/>
      <c r="G2205" s="105"/>
      <c r="H2205" s="366"/>
      <c r="I2205" s="206"/>
      <c r="J2205" s="206"/>
      <c r="K2205" s="206"/>
      <c r="L2205" s="206"/>
      <c r="M2205" s="206"/>
      <c r="N2205" s="206"/>
      <c r="O2205" s="206"/>
      <c r="P2205" s="206"/>
      <c r="Q2205" s="206"/>
      <c r="R2205" s="206"/>
      <c r="S2205" s="206"/>
      <c r="T2205" s="206"/>
    </row>
    <row r="2206" spans="1:20">
      <c r="A2206" s="366">
        <v>2202</v>
      </c>
      <c r="B2206" s="366"/>
      <c r="C2206" s="105"/>
      <c r="D2206" s="366"/>
      <c r="E2206" s="277"/>
      <c r="F2206" s="105"/>
      <c r="G2206" s="105"/>
      <c r="H2206" s="366"/>
      <c r="I2206" s="206"/>
      <c r="J2206" s="206"/>
      <c r="K2206" s="206"/>
      <c r="L2206" s="206"/>
      <c r="M2206" s="206"/>
      <c r="N2206" s="206"/>
      <c r="O2206" s="206"/>
      <c r="P2206" s="206"/>
      <c r="Q2206" s="206"/>
      <c r="R2206" s="206"/>
      <c r="S2206" s="206"/>
      <c r="T2206" s="206"/>
    </row>
    <row r="2207" spans="1:20">
      <c r="A2207" s="366">
        <v>2203</v>
      </c>
      <c r="B2207" s="366"/>
      <c r="C2207" s="105"/>
      <c r="D2207" s="366"/>
      <c r="E2207" s="277"/>
      <c r="F2207" s="105"/>
      <c r="G2207" s="105"/>
      <c r="H2207" s="366"/>
      <c r="I2207" s="206"/>
      <c r="J2207" s="206"/>
      <c r="K2207" s="206"/>
      <c r="L2207" s="206"/>
      <c r="M2207" s="206"/>
      <c r="N2207" s="206"/>
      <c r="O2207" s="206"/>
      <c r="P2207" s="206"/>
      <c r="Q2207" s="206"/>
      <c r="R2207" s="206"/>
      <c r="S2207" s="206"/>
      <c r="T2207" s="206"/>
    </row>
    <row r="2208" spans="1:20">
      <c r="A2208" s="366">
        <v>2204</v>
      </c>
      <c r="B2208" s="366"/>
      <c r="C2208" s="105"/>
      <c r="D2208" s="366"/>
      <c r="E2208" s="277"/>
      <c r="F2208" s="105"/>
      <c r="G2208" s="105"/>
      <c r="H2208" s="366"/>
      <c r="I2208" s="206"/>
      <c r="J2208" s="206"/>
      <c r="K2208" s="206"/>
      <c r="L2208" s="206"/>
      <c r="M2208" s="206"/>
      <c r="N2208" s="206"/>
      <c r="O2208" s="206"/>
      <c r="P2208" s="206"/>
      <c r="Q2208" s="206"/>
      <c r="R2208" s="206"/>
      <c r="S2208" s="206"/>
      <c r="T2208" s="206"/>
    </row>
    <row r="2209" spans="1:20">
      <c r="A2209" s="366">
        <v>2205</v>
      </c>
      <c r="B2209" s="366"/>
      <c r="C2209" s="105"/>
      <c r="D2209" s="366"/>
      <c r="E2209" s="277"/>
      <c r="F2209" s="105"/>
      <c r="G2209" s="105"/>
      <c r="H2209" s="366"/>
      <c r="I2209" s="206"/>
      <c r="J2209" s="206"/>
      <c r="K2209" s="206"/>
      <c r="L2209" s="206"/>
      <c r="M2209" s="206"/>
      <c r="N2209" s="206"/>
      <c r="O2209" s="206"/>
      <c r="P2209" s="206"/>
      <c r="Q2209" s="206"/>
      <c r="R2209" s="206"/>
      <c r="S2209" s="206"/>
      <c r="T2209" s="206"/>
    </row>
    <row r="2210" spans="1:20">
      <c r="A2210" s="366">
        <v>2206</v>
      </c>
      <c r="B2210" s="366"/>
      <c r="C2210" s="105"/>
      <c r="D2210" s="366"/>
      <c r="E2210" s="277"/>
      <c r="F2210" s="105"/>
      <c r="G2210" s="105"/>
      <c r="H2210" s="366"/>
      <c r="I2210" s="206"/>
      <c r="J2210" s="206"/>
      <c r="K2210" s="206"/>
      <c r="L2210" s="206"/>
      <c r="M2210" s="206"/>
      <c r="N2210" s="206"/>
      <c r="O2210" s="206"/>
      <c r="P2210" s="206"/>
      <c r="Q2210" s="206"/>
      <c r="R2210" s="206"/>
      <c r="S2210" s="206"/>
      <c r="T2210" s="206"/>
    </row>
    <row r="2211" spans="1:20">
      <c r="A2211" s="366">
        <v>2207</v>
      </c>
      <c r="B2211" s="366"/>
      <c r="C2211" s="105"/>
      <c r="D2211" s="366"/>
      <c r="E2211" s="277"/>
      <c r="F2211" s="105"/>
      <c r="G2211" s="105"/>
      <c r="H2211" s="366"/>
      <c r="I2211" s="206"/>
      <c r="J2211" s="206"/>
      <c r="K2211" s="206"/>
      <c r="L2211" s="206"/>
      <c r="M2211" s="206"/>
      <c r="N2211" s="206"/>
      <c r="O2211" s="206"/>
      <c r="P2211" s="206"/>
      <c r="Q2211" s="206"/>
      <c r="R2211" s="206"/>
      <c r="S2211" s="206"/>
      <c r="T2211" s="206"/>
    </row>
    <row r="2212" spans="1:20">
      <c r="A2212" s="366">
        <v>2208</v>
      </c>
      <c r="B2212" s="366"/>
      <c r="C2212" s="105"/>
      <c r="D2212" s="366"/>
      <c r="E2212" s="277"/>
      <c r="F2212" s="105"/>
      <c r="G2212" s="105"/>
      <c r="H2212" s="366"/>
      <c r="I2212" s="206"/>
      <c r="J2212" s="206"/>
      <c r="K2212" s="206"/>
      <c r="L2212" s="206"/>
      <c r="M2212" s="206"/>
      <c r="N2212" s="206"/>
      <c r="O2212" s="206"/>
      <c r="P2212" s="206"/>
      <c r="Q2212" s="206"/>
      <c r="R2212" s="206"/>
      <c r="S2212" s="206"/>
      <c r="T2212" s="206"/>
    </row>
    <row r="2213" spans="1:20">
      <c r="A2213" s="366">
        <v>2209</v>
      </c>
      <c r="B2213" s="366"/>
      <c r="C2213" s="105"/>
      <c r="D2213" s="366"/>
      <c r="E2213" s="277"/>
      <c r="F2213" s="105"/>
      <c r="G2213" s="105"/>
      <c r="H2213" s="366"/>
      <c r="I2213" s="206"/>
      <c r="J2213" s="206"/>
      <c r="K2213" s="206"/>
      <c r="L2213" s="206"/>
      <c r="M2213" s="206"/>
      <c r="N2213" s="206"/>
      <c r="O2213" s="206"/>
      <c r="P2213" s="206"/>
      <c r="Q2213" s="206"/>
      <c r="R2213" s="206"/>
      <c r="S2213" s="206"/>
      <c r="T2213" s="206"/>
    </row>
    <row r="2214" spans="1:20">
      <c r="A2214" s="366">
        <v>2210</v>
      </c>
      <c r="B2214" s="366"/>
      <c r="C2214" s="105"/>
      <c r="D2214" s="366"/>
      <c r="E2214" s="277"/>
      <c r="F2214" s="105"/>
      <c r="G2214" s="105"/>
      <c r="H2214" s="366"/>
      <c r="I2214" s="206"/>
      <c r="J2214" s="206"/>
      <c r="K2214" s="206"/>
      <c r="L2214" s="206"/>
      <c r="M2214" s="206"/>
      <c r="N2214" s="206"/>
      <c r="O2214" s="206"/>
      <c r="P2214" s="206"/>
      <c r="Q2214" s="206"/>
      <c r="R2214" s="206"/>
      <c r="S2214" s="206"/>
      <c r="T2214" s="206"/>
    </row>
    <row r="2215" spans="1:20">
      <c r="A2215" s="366">
        <v>2211</v>
      </c>
      <c r="B2215" s="366"/>
      <c r="C2215" s="105"/>
      <c r="D2215" s="366"/>
      <c r="E2215" s="277"/>
      <c r="F2215" s="105"/>
      <c r="G2215" s="105"/>
      <c r="H2215" s="366"/>
      <c r="I2215" s="206"/>
      <c r="J2215" s="206"/>
      <c r="K2215" s="206"/>
      <c r="L2215" s="206"/>
      <c r="M2215" s="206"/>
      <c r="N2215" s="206"/>
      <c r="O2215" s="206"/>
      <c r="P2215" s="206"/>
      <c r="Q2215" s="206"/>
      <c r="R2215" s="206"/>
      <c r="S2215" s="206"/>
      <c r="T2215" s="206"/>
    </row>
    <row r="2216" spans="1:20">
      <c r="A2216" s="366">
        <v>2212</v>
      </c>
      <c r="B2216" s="366"/>
      <c r="C2216" s="105"/>
      <c r="D2216" s="366"/>
      <c r="E2216" s="277"/>
      <c r="F2216" s="105"/>
      <c r="G2216" s="105"/>
      <c r="H2216" s="366"/>
      <c r="I2216" s="206"/>
      <c r="J2216" s="206"/>
      <c r="K2216" s="206"/>
      <c r="L2216" s="206"/>
      <c r="M2216" s="206"/>
      <c r="N2216" s="206"/>
      <c r="O2216" s="206"/>
      <c r="P2216" s="206"/>
      <c r="Q2216" s="206"/>
      <c r="R2216" s="206"/>
      <c r="S2216" s="206"/>
      <c r="T2216" s="206"/>
    </row>
    <row r="2217" spans="1:20">
      <c r="A2217" s="366">
        <v>2213</v>
      </c>
      <c r="B2217" s="366"/>
      <c r="C2217" s="105"/>
      <c r="D2217" s="366"/>
      <c r="E2217" s="277"/>
      <c r="F2217" s="105"/>
      <c r="G2217" s="105"/>
      <c r="H2217" s="366"/>
      <c r="I2217" s="206"/>
      <c r="J2217" s="206"/>
      <c r="K2217" s="206"/>
      <c r="L2217" s="206"/>
      <c r="M2217" s="206"/>
      <c r="N2217" s="206"/>
      <c r="O2217" s="206"/>
      <c r="P2217" s="206"/>
      <c r="Q2217" s="206"/>
      <c r="R2217" s="206"/>
      <c r="S2217" s="206"/>
      <c r="T2217" s="206"/>
    </row>
    <row r="2218" spans="1:20">
      <c r="A2218" s="366">
        <v>2214</v>
      </c>
      <c r="B2218" s="366"/>
      <c r="C2218" s="105"/>
      <c r="D2218" s="366"/>
      <c r="E2218" s="277"/>
      <c r="F2218" s="105"/>
      <c r="G2218" s="105"/>
      <c r="H2218" s="366"/>
      <c r="I2218" s="206"/>
      <c r="J2218" s="206"/>
      <c r="K2218" s="206"/>
      <c r="L2218" s="206"/>
      <c r="M2218" s="206"/>
      <c r="N2218" s="206"/>
      <c r="O2218" s="206"/>
      <c r="P2218" s="206"/>
      <c r="Q2218" s="206"/>
      <c r="R2218" s="206"/>
      <c r="S2218" s="206"/>
      <c r="T2218" s="206"/>
    </row>
    <row r="2219" spans="1:20">
      <c r="A2219" s="366">
        <v>2215</v>
      </c>
      <c r="B2219" s="366"/>
      <c r="C2219" s="105"/>
      <c r="D2219" s="366"/>
      <c r="E2219" s="277"/>
      <c r="F2219" s="105"/>
      <c r="G2219" s="105"/>
      <c r="H2219" s="366"/>
      <c r="I2219" s="206"/>
      <c r="J2219" s="206"/>
      <c r="K2219" s="206"/>
      <c r="L2219" s="206"/>
      <c r="M2219" s="206"/>
      <c r="N2219" s="206"/>
      <c r="O2219" s="206"/>
      <c r="P2219" s="206"/>
      <c r="Q2219" s="206"/>
      <c r="R2219" s="206"/>
      <c r="S2219" s="206"/>
      <c r="T2219" s="206"/>
    </row>
    <row r="2220" spans="1:20">
      <c r="A2220" s="366">
        <v>2216</v>
      </c>
      <c r="B2220" s="366"/>
      <c r="C2220" s="105"/>
      <c r="D2220" s="366"/>
      <c r="E2220" s="277"/>
      <c r="F2220" s="105"/>
      <c r="G2220" s="105"/>
      <c r="H2220" s="366"/>
      <c r="I2220" s="206"/>
      <c r="J2220" s="206"/>
      <c r="K2220" s="206"/>
      <c r="L2220" s="206"/>
      <c r="M2220" s="206"/>
      <c r="N2220" s="206"/>
      <c r="O2220" s="206"/>
      <c r="P2220" s="206"/>
      <c r="Q2220" s="206"/>
      <c r="R2220" s="206"/>
      <c r="S2220" s="206"/>
      <c r="T2220" s="206"/>
    </row>
    <row r="2221" spans="1:20">
      <c r="A2221" s="366">
        <v>2217</v>
      </c>
      <c r="B2221" s="366"/>
      <c r="C2221" s="105"/>
      <c r="D2221" s="366"/>
      <c r="E2221" s="277"/>
      <c r="F2221" s="105"/>
      <c r="G2221" s="105"/>
      <c r="H2221" s="366"/>
      <c r="I2221" s="206"/>
      <c r="J2221" s="206"/>
      <c r="K2221" s="206"/>
      <c r="L2221" s="206"/>
      <c r="M2221" s="206"/>
      <c r="N2221" s="206"/>
      <c r="O2221" s="206"/>
      <c r="P2221" s="206"/>
      <c r="Q2221" s="206"/>
      <c r="R2221" s="206"/>
      <c r="S2221" s="206"/>
      <c r="T2221" s="206"/>
    </row>
    <row r="2222" spans="1:20">
      <c r="A2222" s="366">
        <v>2218</v>
      </c>
      <c r="B2222" s="366"/>
      <c r="C2222" s="105"/>
      <c r="D2222" s="366"/>
      <c r="E2222" s="277"/>
      <c r="F2222" s="105"/>
      <c r="G2222" s="105"/>
      <c r="H2222" s="366"/>
      <c r="I2222" s="206"/>
      <c r="J2222" s="206"/>
      <c r="K2222" s="206"/>
      <c r="L2222" s="206"/>
      <c r="M2222" s="206"/>
      <c r="N2222" s="206"/>
      <c r="O2222" s="206"/>
      <c r="P2222" s="206"/>
      <c r="Q2222" s="206"/>
      <c r="R2222" s="206"/>
      <c r="S2222" s="206"/>
      <c r="T2222" s="206"/>
    </row>
    <row r="2223" spans="1:20">
      <c r="A2223" s="366">
        <v>2219</v>
      </c>
      <c r="B2223" s="366"/>
      <c r="C2223" s="105"/>
      <c r="D2223" s="366"/>
      <c r="E2223" s="277"/>
      <c r="F2223" s="105"/>
      <c r="G2223" s="105"/>
      <c r="H2223" s="366"/>
      <c r="I2223" s="206"/>
      <c r="J2223" s="206"/>
      <c r="K2223" s="206"/>
      <c r="L2223" s="206"/>
      <c r="M2223" s="206"/>
      <c r="N2223" s="206"/>
      <c r="O2223" s="206"/>
      <c r="P2223" s="206"/>
      <c r="Q2223" s="206"/>
      <c r="R2223" s="206"/>
      <c r="S2223" s="206"/>
      <c r="T2223" s="206"/>
    </row>
    <row r="2224" spans="1:20">
      <c r="A2224" s="366">
        <v>2220</v>
      </c>
      <c r="B2224" s="366"/>
      <c r="C2224" s="105"/>
      <c r="D2224" s="366"/>
      <c r="E2224" s="277"/>
      <c r="F2224" s="105"/>
      <c r="G2224" s="105"/>
      <c r="H2224" s="366"/>
      <c r="I2224" s="206"/>
      <c r="J2224" s="206"/>
      <c r="K2224" s="206"/>
      <c r="L2224" s="206"/>
      <c r="M2224" s="206"/>
      <c r="N2224" s="206"/>
      <c r="O2224" s="206"/>
      <c r="P2224" s="206"/>
      <c r="Q2224" s="206"/>
      <c r="R2224" s="206"/>
      <c r="S2224" s="206"/>
      <c r="T2224" s="206"/>
    </row>
    <row r="2225" spans="1:20">
      <c r="A2225" s="366">
        <v>2221</v>
      </c>
      <c r="B2225" s="366"/>
      <c r="C2225" s="105"/>
      <c r="D2225" s="366"/>
      <c r="E2225" s="277"/>
      <c r="F2225" s="105"/>
      <c r="G2225" s="105"/>
      <c r="H2225" s="366"/>
      <c r="I2225" s="206"/>
      <c r="J2225" s="206"/>
      <c r="K2225" s="206"/>
      <c r="L2225" s="206"/>
      <c r="M2225" s="206"/>
      <c r="N2225" s="206"/>
      <c r="O2225" s="206"/>
      <c r="P2225" s="206"/>
      <c r="Q2225" s="206"/>
      <c r="R2225" s="206"/>
      <c r="S2225" s="206"/>
      <c r="T2225" s="206"/>
    </row>
    <row r="2226" spans="1:20">
      <c r="A2226" s="366">
        <v>2222</v>
      </c>
      <c r="B2226" s="366"/>
      <c r="C2226" s="105"/>
      <c r="D2226" s="366"/>
      <c r="E2226" s="277"/>
      <c r="F2226" s="105"/>
      <c r="G2226" s="105"/>
      <c r="H2226" s="366"/>
      <c r="I2226" s="206"/>
      <c r="J2226" s="206"/>
      <c r="K2226" s="206"/>
      <c r="L2226" s="206"/>
      <c r="M2226" s="206"/>
      <c r="N2226" s="206"/>
      <c r="O2226" s="206"/>
      <c r="P2226" s="206"/>
      <c r="Q2226" s="206"/>
      <c r="R2226" s="206"/>
      <c r="S2226" s="206"/>
      <c r="T2226" s="206"/>
    </row>
    <row r="2227" spans="1:20">
      <c r="A2227" s="366">
        <v>2223</v>
      </c>
      <c r="B2227" s="366"/>
      <c r="C2227" s="105"/>
      <c r="D2227" s="366"/>
      <c r="E2227" s="277"/>
      <c r="F2227" s="105"/>
      <c r="G2227" s="105"/>
      <c r="H2227" s="366"/>
      <c r="I2227" s="206"/>
      <c r="J2227" s="206"/>
      <c r="K2227" s="206"/>
      <c r="L2227" s="206"/>
      <c r="M2227" s="206"/>
      <c r="N2227" s="206"/>
      <c r="O2227" s="206"/>
      <c r="P2227" s="206"/>
      <c r="Q2227" s="206"/>
      <c r="R2227" s="206"/>
      <c r="S2227" s="206"/>
      <c r="T2227" s="206"/>
    </row>
    <row r="2228" spans="1:20">
      <c r="A2228" s="366">
        <v>2224</v>
      </c>
      <c r="B2228" s="366"/>
      <c r="C2228" s="105"/>
      <c r="D2228" s="366"/>
      <c r="E2228" s="277"/>
      <c r="F2228" s="105"/>
      <c r="G2228" s="105"/>
      <c r="H2228" s="366"/>
      <c r="I2228" s="206"/>
      <c r="J2228" s="206"/>
      <c r="K2228" s="206"/>
      <c r="L2228" s="206"/>
      <c r="M2228" s="206"/>
      <c r="N2228" s="206"/>
      <c r="O2228" s="206"/>
      <c r="P2228" s="206"/>
      <c r="Q2228" s="206"/>
      <c r="R2228" s="206"/>
      <c r="S2228" s="206"/>
      <c r="T2228" s="206"/>
    </row>
    <row r="2229" spans="1:20">
      <c r="A2229" s="366">
        <v>2225</v>
      </c>
      <c r="B2229" s="366"/>
      <c r="C2229" s="105"/>
      <c r="D2229" s="366"/>
      <c r="E2229" s="277"/>
      <c r="F2229" s="105"/>
      <c r="G2229" s="105"/>
      <c r="H2229" s="366"/>
      <c r="I2229" s="206"/>
      <c r="J2229" s="206"/>
      <c r="K2229" s="206"/>
      <c r="L2229" s="206"/>
      <c r="M2229" s="206"/>
      <c r="N2229" s="206"/>
      <c r="O2229" s="206"/>
      <c r="P2229" s="206"/>
      <c r="Q2229" s="206"/>
      <c r="R2229" s="206"/>
      <c r="S2229" s="206"/>
      <c r="T2229" s="206"/>
    </row>
    <row r="2230" spans="1:20">
      <c r="A2230" s="366">
        <v>2226</v>
      </c>
      <c r="B2230" s="366"/>
      <c r="C2230" s="105"/>
      <c r="D2230" s="366"/>
      <c r="E2230" s="277"/>
      <c r="F2230" s="105"/>
      <c r="G2230" s="105"/>
      <c r="H2230" s="366"/>
      <c r="I2230" s="206"/>
      <c r="J2230" s="206"/>
      <c r="K2230" s="206"/>
      <c r="L2230" s="206"/>
      <c r="M2230" s="206"/>
      <c r="N2230" s="206"/>
      <c r="O2230" s="206"/>
      <c r="P2230" s="206"/>
      <c r="Q2230" s="206"/>
      <c r="R2230" s="206"/>
      <c r="S2230" s="206"/>
      <c r="T2230" s="206"/>
    </row>
    <row r="2231" spans="1:20">
      <c r="A2231" s="366">
        <v>2227</v>
      </c>
      <c r="B2231" s="366"/>
      <c r="C2231" s="105"/>
      <c r="D2231" s="366"/>
      <c r="E2231" s="277"/>
      <c r="F2231" s="105"/>
      <c r="G2231" s="105"/>
      <c r="H2231" s="366"/>
      <c r="I2231" s="206"/>
      <c r="J2231" s="206"/>
      <c r="K2231" s="206"/>
      <c r="L2231" s="206"/>
      <c r="M2231" s="206"/>
      <c r="N2231" s="206"/>
      <c r="O2231" s="206"/>
      <c r="P2231" s="206"/>
      <c r="Q2231" s="206"/>
      <c r="R2231" s="206"/>
      <c r="S2231" s="206"/>
      <c r="T2231" s="206"/>
    </row>
    <row r="2232" spans="1:20">
      <c r="A2232" s="366">
        <v>2228</v>
      </c>
      <c r="B2232" s="366"/>
      <c r="C2232" s="105"/>
      <c r="D2232" s="366"/>
      <c r="E2232" s="277"/>
      <c r="F2232" s="105"/>
      <c r="G2232" s="105"/>
      <c r="H2232" s="366"/>
      <c r="I2232" s="206"/>
      <c r="J2232" s="206"/>
      <c r="K2232" s="206"/>
      <c r="L2232" s="206"/>
      <c r="M2232" s="206"/>
      <c r="N2232" s="206"/>
      <c r="O2232" s="206"/>
      <c r="P2232" s="206"/>
      <c r="Q2232" s="206"/>
      <c r="R2232" s="206"/>
      <c r="S2232" s="206"/>
      <c r="T2232" s="206"/>
    </row>
    <row r="2233" spans="1:20">
      <c r="A2233" s="366">
        <v>2229</v>
      </c>
      <c r="B2233" s="366"/>
      <c r="C2233" s="105"/>
      <c r="D2233" s="366"/>
      <c r="E2233" s="277"/>
      <c r="F2233" s="105"/>
      <c r="G2233" s="105"/>
      <c r="H2233" s="366"/>
      <c r="I2233" s="206"/>
      <c r="J2233" s="206"/>
      <c r="K2233" s="206"/>
      <c r="L2233" s="206"/>
      <c r="M2233" s="206"/>
      <c r="N2233" s="206"/>
      <c r="O2233" s="206"/>
      <c r="P2233" s="206"/>
      <c r="Q2233" s="206"/>
      <c r="R2233" s="206"/>
      <c r="S2233" s="206"/>
      <c r="T2233" s="206"/>
    </row>
    <row r="2234" spans="1:20">
      <c r="A2234" s="366">
        <v>2230</v>
      </c>
      <c r="B2234" s="366"/>
      <c r="C2234" s="105"/>
      <c r="D2234" s="366"/>
      <c r="E2234" s="277"/>
      <c r="F2234" s="105"/>
      <c r="G2234" s="105"/>
      <c r="H2234" s="366"/>
      <c r="I2234" s="206"/>
      <c r="J2234" s="206"/>
      <c r="K2234" s="206"/>
      <c r="L2234" s="206"/>
      <c r="M2234" s="206"/>
      <c r="N2234" s="206"/>
      <c r="O2234" s="206"/>
      <c r="P2234" s="206"/>
      <c r="Q2234" s="206"/>
      <c r="R2234" s="206"/>
      <c r="S2234" s="206"/>
      <c r="T2234" s="206"/>
    </row>
    <row r="2235" spans="1:20">
      <c r="A2235" s="366">
        <v>2231</v>
      </c>
      <c r="B2235" s="366"/>
      <c r="C2235" s="105"/>
      <c r="D2235" s="366"/>
      <c r="E2235" s="277"/>
      <c r="F2235" s="105"/>
      <c r="G2235" s="105"/>
      <c r="H2235" s="366"/>
      <c r="I2235" s="206"/>
      <c r="J2235" s="206"/>
      <c r="K2235" s="206"/>
      <c r="L2235" s="206"/>
      <c r="M2235" s="206"/>
      <c r="N2235" s="206"/>
      <c r="O2235" s="206"/>
      <c r="P2235" s="206"/>
      <c r="Q2235" s="206"/>
      <c r="R2235" s="206"/>
      <c r="S2235" s="206"/>
      <c r="T2235" s="206"/>
    </row>
    <row r="2236" spans="1:20">
      <c r="A2236" s="366">
        <v>2232</v>
      </c>
      <c r="B2236" s="366"/>
      <c r="C2236" s="105"/>
      <c r="D2236" s="366"/>
      <c r="E2236" s="277"/>
      <c r="F2236" s="105"/>
      <c r="G2236" s="105"/>
      <c r="H2236" s="366"/>
      <c r="I2236" s="206"/>
      <c r="J2236" s="206"/>
      <c r="K2236" s="206"/>
      <c r="L2236" s="206"/>
      <c r="M2236" s="206"/>
      <c r="N2236" s="206"/>
      <c r="O2236" s="206"/>
      <c r="P2236" s="206"/>
      <c r="Q2236" s="206"/>
      <c r="R2236" s="206"/>
      <c r="S2236" s="206"/>
      <c r="T2236" s="206"/>
    </row>
    <row r="2237" spans="1:20">
      <c r="A2237" s="366">
        <v>2233</v>
      </c>
      <c r="B2237" s="366"/>
      <c r="C2237" s="105"/>
      <c r="D2237" s="366"/>
      <c r="E2237" s="277"/>
      <c r="F2237" s="105"/>
      <c r="G2237" s="105"/>
      <c r="H2237" s="366"/>
      <c r="I2237" s="206"/>
      <c r="J2237" s="206"/>
      <c r="K2237" s="206"/>
      <c r="L2237" s="206"/>
      <c r="M2237" s="206"/>
      <c r="N2237" s="206"/>
      <c r="O2237" s="206"/>
      <c r="P2237" s="206"/>
      <c r="Q2237" s="206"/>
      <c r="R2237" s="206"/>
      <c r="S2237" s="206"/>
      <c r="T2237" s="206"/>
    </row>
    <row r="2238" spans="1:20">
      <c r="A2238" s="366">
        <v>2234</v>
      </c>
      <c r="B2238" s="366"/>
      <c r="C2238" s="105"/>
      <c r="D2238" s="366"/>
      <c r="E2238" s="277"/>
      <c r="F2238" s="105"/>
      <c r="G2238" s="105"/>
      <c r="H2238" s="366"/>
      <c r="I2238" s="206"/>
      <c r="J2238" s="206"/>
      <c r="K2238" s="206"/>
      <c r="L2238" s="206"/>
      <c r="M2238" s="206"/>
      <c r="N2238" s="206"/>
      <c r="O2238" s="206"/>
      <c r="P2238" s="206"/>
      <c r="Q2238" s="206"/>
      <c r="R2238" s="206"/>
      <c r="S2238" s="206"/>
      <c r="T2238" s="206"/>
    </row>
    <row r="2239" spans="1:20">
      <c r="A2239" s="366">
        <v>2235</v>
      </c>
      <c r="B2239" s="366"/>
      <c r="C2239" s="105"/>
      <c r="D2239" s="366"/>
      <c r="E2239" s="277"/>
      <c r="F2239" s="105"/>
      <c r="G2239" s="105"/>
      <c r="H2239" s="366"/>
      <c r="I2239" s="206"/>
      <c r="J2239" s="206"/>
      <c r="K2239" s="206"/>
      <c r="L2239" s="206"/>
      <c r="M2239" s="206"/>
      <c r="N2239" s="206"/>
      <c r="O2239" s="206"/>
      <c r="P2239" s="206"/>
      <c r="Q2239" s="206"/>
      <c r="R2239" s="206"/>
      <c r="S2239" s="206"/>
      <c r="T2239" s="206"/>
    </row>
    <row r="2240" spans="1:20">
      <c r="A2240" s="366">
        <v>2236</v>
      </c>
      <c r="B2240" s="366"/>
      <c r="C2240" s="105"/>
      <c r="D2240" s="366"/>
      <c r="E2240" s="277"/>
      <c r="F2240" s="105"/>
      <c r="G2240" s="105"/>
      <c r="H2240" s="366"/>
      <c r="I2240" s="206"/>
      <c r="J2240" s="206"/>
      <c r="K2240" s="206"/>
      <c r="L2240" s="206"/>
      <c r="M2240" s="206"/>
      <c r="N2240" s="206"/>
      <c r="O2240" s="206"/>
      <c r="P2240" s="206"/>
      <c r="Q2240" s="206"/>
      <c r="R2240" s="206"/>
      <c r="S2240" s="206"/>
      <c r="T2240" s="206"/>
    </row>
    <row r="2241" spans="1:20">
      <c r="A2241" s="366">
        <v>2237</v>
      </c>
      <c r="B2241" s="366"/>
      <c r="C2241" s="105"/>
      <c r="D2241" s="366"/>
      <c r="E2241" s="277"/>
      <c r="F2241" s="105"/>
      <c r="G2241" s="105"/>
      <c r="H2241" s="366"/>
      <c r="I2241" s="206"/>
      <c r="J2241" s="206"/>
      <c r="K2241" s="206"/>
      <c r="L2241" s="206"/>
      <c r="M2241" s="206"/>
      <c r="N2241" s="206"/>
      <c r="O2241" s="206"/>
      <c r="P2241" s="206"/>
      <c r="Q2241" s="206"/>
      <c r="R2241" s="206"/>
      <c r="S2241" s="206"/>
      <c r="T2241" s="206"/>
    </row>
    <row r="2242" spans="1:20">
      <c r="A2242" s="366">
        <v>2238</v>
      </c>
      <c r="B2242" s="366"/>
      <c r="C2242" s="105"/>
      <c r="D2242" s="366"/>
      <c r="E2242" s="277"/>
      <c r="F2242" s="105"/>
      <c r="G2242" s="105"/>
      <c r="H2242" s="366"/>
      <c r="I2242" s="206"/>
      <c r="J2242" s="206"/>
      <c r="K2242" s="206"/>
      <c r="L2242" s="206"/>
      <c r="M2242" s="206"/>
      <c r="N2242" s="206"/>
      <c r="O2242" s="206"/>
      <c r="P2242" s="206"/>
      <c r="Q2242" s="206"/>
      <c r="R2242" s="206"/>
      <c r="S2242" s="206"/>
      <c r="T2242" s="206"/>
    </row>
    <row r="2243" spans="1:20">
      <c r="A2243" s="366">
        <v>2239</v>
      </c>
      <c r="B2243" s="366"/>
      <c r="C2243" s="105"/>
      <c r="D2243" s="366"/>
      <c r="E2243" s="277"/>
      <c r="F2243" s="105"/>
      <c r="G2243" s="105"/>
      <c r="H2243" s="366"/>
      <c r="I2243" s="206"/>
      <c r="J2243" s="206"/>
      <c r="K2243" s="206"/>
      <c r="L2243" s="206"/>
      <c r="M2243" s="206"/>
      <c r="N2243" s="206"/>
      <c r="O2243" s="206"/>
      <c r="P2243" s="206"/>
      <c r="Q2243" s="206"/>
      <c r="R2243" s="206"/>
      <c r="S2243" s="206"/>
      <c r="T2243" s="206"/>
    </row>
    <row r="2244" spans="1:20">
      <c r="A2244" s="366">
        <v>2240</v>
      </c>
      <c r="B2244" s="366"/>
      <c r="C2244" s="105"/>
      <c r="D2244" s="366"/>
      <c r="E2244" s="277"/>
      <c r="F2244" s="105"/>
      <c r="G2244" s="105"/>
      <c r="H2244" s="366"/>
      <c r="I2244" s="206"/>
      <c r="J2244" s="206"/>
      <c r="K2244" s="206"/>
      <c r="L2244" s="206"/>
      <c r="M2244" s="206"/>
      <c r="N2244" s="206"/>
      <c r="O2244" s="206"/>
      <c r="P2244" s="206"/>
      <c r="Q2244" s="206"/>
      <c r="R2244" s="206"/>
      <c r="S2244" s="206"/>
      <c r="T2244" s="206"/>
    </row>
    <row r="2245" spans="1:20">
      <c r="A2245" s="366">
        <v>2241</v>
      </c>
      <c r="B2245" s="366"/>
      <c r="C2245" s="105"/>
      <c r="D2245" s="366"/>
      <c r="E2245" s="277"/>
      <c r="F2245" s="105"/>
      <c r="G2245" s="105"/>
      <c r="H2245" s="366"/>
      <c r="I2245" s="206"/>
      <c r="J2245" s="206"/>
      <c r="K2245" s="206"/>
      <c r="L2245" s="206"/>
      <c r="M2245" s="206"/>
      <c r="N2245" s="206"/>
      <c r="O2245" s="206"/>
      <c r="P2245" s="206"/>
      <c r="Q2245" s="206"/>
      <c r="R2245" s="206"/>
      <c r="S2245" s="206"/>
      <c r="T2245" s="206"/>
    </row>
    <row r="2246" spans="1:20">
      <c r="A2246" s="366">
        <v>2242</v>
      </c>
      <c r="B2246" s="366"/>
      <c r="C2246" s="105"/>
      <c r="D2246" s="366"/>
      <c r="E2246" s="277"/>
      <c r="F2246" s="105"/>
      <c r="G2246" s="105"/>
      <c r="H2246" s="366"/>
      <c r="I2246" s="206"/>
      <c r="J2246" s="206"/>
      <c r="K2246" s="206"/>
      <c r="L2246" s="206"/>
      <c r="M2246" s="206"/>
      <c r="N2246" s="206"/>
      <c r="O2246" s="206"/>
      <c r="P2246" s="206"/>
      <c r="Q2246" s="206"/>
      <c r="R2246" s="206"/>
      <c r="S2246" s="206"/>
      <c r="T2246" s="206"/>
    </row>
    <row r="2247" spans="1:20">
      <c r="A2247" s="366">
        <v>2243</v>
      </c>
      <c r="B2247" s="366"/>
      <c r="C2247" s="105"/>
      <c r="D2247" s="366"/>
      <c r="E2247" s="277"/>
      <c r="F2247" s="105"/>
      <c r="G2247" s="105"/>
      <c r="H2247" s="366"/>
      <c r="I2247" s="206"/>
      <c r="J2247" s="206"/>
      <c r="K2247" s="206"/>
      <c r="L2247" s="206"/>
      <c r="M2247" s="206"/>
      <c r="N2247" s="206"/>
      <c r="O2247" s="206"/>
      <c r="P2247" s="206"/>
      <c r="Q2247" s="206"/>
      <c r="R2247" s="206"/>
      <c r="S2247" s="206"/>
      <c r="T2247" s="206"/>
    </row>
    <row r="2248" spans="1:20">
      <c r="A2248" s="366">
        <v>2244</v>
      </c>
      <c r="B2248" s="366"/>
      <c r="C2248" s="105"/>
      <c r="D2248" s="366"/>
      <c r="E2248" s="277"/>
      <c r="F2248" s="105"/>
      <c r="G2248" s="105"/>
      <c r="H2248" s="366"/>
      <c r="I2248" s="206"/>
      <c r="J2248" s="206"/>
      <c r="K2248" s="206"/>
      <c r="L2248" s="206"/>
      <c r="M2248" s="206"/>
      <c r="N2248" s="206"/>
      <c r="O2248" s="206"/>
      <c r="P2248" s="206"/>
      <c r="Q2248" s="206"/>
      <c r="R2248" s="206"/>
      <c r="S2248" s="206"/>
      <c r="T2248" s="206"/>
    </row>
    <row r="2249" spans="1:20">
      <c r="A2249" s="366">
        <v>2245</v>
      </c>
      <c r="B2249" s="366"/>
      <c r="C2249" s="105"/>
      <c r="D2249" s="366"/>
      <c r="E2249" s="277"/>
      <c r="F2249" s="105"/>
      <c r="G2249" s="105"/>
      <c r="H2249" s="366"/>
      <c r="I2249" s="206"/>
      <c r="J2249" s="206"/>
      <c r="K2249" s="206"/>
      <c r="L2249" s="206"/>
      <c r="M2249" s="206"/>
      <c r="N2249" s="206"/>
      <c r="O2249" s="206"/>
      <c r="P2249" s="206"/>
      <c r="Q2249" s="206"/>
      <c r="R2249" s="206"/>
      <c r="S2249" s="206"/>
      <c r="T2249" s="206"/>
    </row>
    <row r="2250" spans="1:20">
      <c r="A2250" s="366">
        <v>2246</v>
      </c>
      <c r="B2250" s="366"/>
      <c r="C2250" s="105"/>
      <c r="D2250" s="366"/>
      <c r="E2250" s="277"/>
      <c r="F2250" s="105"/>
      <c r="G2250" s="105"/>
      <c r="H2250" s="366"/>
      <c r="I2250" s="206"/>
      <c r="J2250" s="206"/>
      <c r="K2250" s="206"/>
      <c r="L2250" s="206"/>
      <c r="M2250" s="206"/>
      <c r="N2250" s="206"/>
      <c r="O2250" s="206"/>
      <c r="P2250" s="206"/>
      <c r="Q2250" s="206"/>
      <c r="R2250" s="206"/>
      <c r="S2250" s="206"/>
      <c r="T2250" s="206"/>
    </row>
    <row r="2251" spans="1:20">
      <c r="A2251" s="366">
        <v>2247</v>
      </c>
      <c r="B2251" s="366"/>
      <c r="C2251" s="105"/>
      <c r="D2251" s="366"/>
      <c r="E2251" s="277"/>
      <c r="F2251" s="105"/>
      <c r="G2251" s="105"/>
      <c r="H2251" s="366"/>
      <c r="I2251" s="206"/>
      <c r="J2251" s="206"/>
      <c r="K2251" s="206"/>
      <c r="L2251" s="206"/>
      <c r="M2251" s="206"/>
      <c r="N2251" s="206"/>
      <c r="O2251" s="206"/>
      <c r="P2251" s="206"/>
      <c r="Q2251" s="206"/>
      <c r="R2251" s="206"/>
      <c r="S2251" s="206"/>
      <c r="T2251" s="206"/>
    </row>
    <row r="2252" spans="1:20">
      <c r="A2252" s="366">
        <v>2248</v>
      </c>
      <c r="B2252" s="366"/>
      <c r="C2252" s="105"/>
      <c r="D2252" s="366"/>
      <c r="E2252" s="277"/>
      <c r="F2252" s="105"/>
      <c r="G2252" s="105"/>
      <c r="H2252" s="366"/>
      <c r="I2252" s="206"/>
      <c r="J2252" s="206"/>
      <c r="K2252" s="206"/>
      <c r="L2252" s="206"/>
      <c r="M2252" s="206"/>
      <c r="N2252" s="206"/>
      <c r="O2252" s="206"/>
      <c r="P2252" s="206"/>
      <c r="Q2252" s="206"/>
      <c r="R2252" s="206"/>
      <c r="S2252" s="206"/>
      <c r="T2252" s="206"/>
    </row>
    <row r="2253" spans="1:20">
      <c r="A2253" s="366">
        <v>2249</v>
      </c>
      <c r="B2253" s="366"/>
      <c r="C2253" s="105"/>
      <c r="D2253" s="366"/>
      <c r="E2253" s="277"/>
      <c r="F2253" s="105"/>
      <c r="G2253" s="105"/>
      <c r="H2253" s="366"/>
      <c r="I2253" s="206"/>
      <c r="J2253" s="206"/>
      <c r="K2253" s="206"/>
      <c r="L2253" s="206"/>
      <c r="M2253" s="206"/>
      <c r="N2253" s="206"/>
      <c r="O2253" s="206"/>
      <c r="P2253" s="206"/>
      <c r="Q2253" s="206"/>
      <c r="R2253" s="206"/>
      <c r="S2253" s="206"/>
      <c r="T2253" s="206"/>
    </row>
    <row r="2254" spans="1:20">
      <c r="A2254" s="366">
        <v>2250</v>
      </c>
      <c r="B2254" s="366"/>
      <c r="C2254" s="105"/>
      <c r="D2254" s="366"/>
      <c r="E2254" s="277"/>
      <c r="F2254" s="105"/>
      <c r="G2254" s="105"/>
      <c r="H2254" s="366"/>
      <c r="I2254" s="206"/>
      <c r="J2254" s="206"/>
      <c r="K2254" s="206"/>
      <c r="L2254" s="206"/>
      <c r="M2254" s="206"/>
      <c r="N2254" s="206"/>
      <c r="O2254" s="206"/>
      <c r="P2254" s="206"/>
      <c r="Q2254" s="206"/>
      <c r="R2254" s="206"/>
      <c r="S2254" s="206"/>
      <c r="T2254" s="206"/>
    </row>
    <row r="2255" spans="1:20">
      <c r="A2255" s="366">
        <v>2251</v>
      </c>
      <c r="B2255" s="366"/>
      <c r="C2255" s="105"/>
      <c r="D2255" s="366"/>
      <c r="E2255" s="277"/>
      <c r="F2255" s="105"/>
      <c r="G2255" s="105"/>
      <c r="H2255" s="366"/>
      <c r="I2255" s="206"/>
      <c r="J2255" s="206"/>
      <c r="K2255" s="206"/>
      <c r="L2255" s="206"/>
      <c r="M2255" s="206"/>
      <c r="N2255" s="206"/>
      <c r="O2255" s="206"/>
      <c r="P2255" s="206"/>
      <c r="Q2255" s="206"/>
      <c r="R2255" s="206"/>
      <c r="S2255" s="206"/>
      <c r="T2255" s="206"/>
    </row>
    <row r="2256" spans="1:20">
      <c r="A2256" s="366">
        <v>2252</v>
      </c>
      <c r="B2256" s="366"/>
      <c r="C2256" s="105"/>
      <c r="D2256" s="366"/>
      <c r="E2256" s="277"/>
      <c r="F2256" s="105"/>
      <c r="G2256" s="105"/>
      <c r="H2256" s="366"/>
      <c r="I2256" s="206"/>
      <c r="J2256" s="206"/>
      <c r="K2256" s="206"/>
      <c r="L2256" s="206"/>
      <c r="M2256" s="206"/>
      <c r="N2256" s="206"/>
      <c r="O2256" s="206"/>
      <c r="P2256" s="206"/>
      <c r="Q2256" s="206"/>
      <c r="R2256" s="206"/>
      <c r="S2256" s="206"/>
      <c r="T2256" s="206"/>
    </row>
    <row r="2257" spans="1:20">
      <c r="A2257" s="366">
        <v>2253</v>
      </c>
      <c r="B2257" s="366"/>
      <c r="C2257" s="105"/>
      <c r="D2257" s="366"/>
      <c r="E2257" s="277"/>
      <c r="F2257" s="105"/>
      <c r="G2257" s="105"/>
      <c r="H2257" s="366"/>
      <c r="I2257" s="206"/>
      <c r="J2257" s="206"/>
      <c r="K2257" s="206"/>
      <c r="L2257" s="206"/>
      <c r="M2257" s="206"/>
      <c r="N2257" s="206"/>
      <c r="O2257" s="206"/>
      <c r="P2257" s="206"/>
      <c r="Q2257" s="206"/>
      <c r="R2257" s="206"/>
      <c r="S2257" s="206"/>
      <c r="T2257" s="206"/>
    </row>
    <row r="2258" spans="1:20">
      <c r="A2258" s="366">
        <v>2254</v>
      </c>
      <c r="B2258" s="366"/>
      <c r="C2258" s="105"/>
      <c r="D2258" s="366"/>
      <c r="E2258" s="277"/>
      <c r="F2258" s="105"/>
      <c r="G2258" s="105"/>
      <c r="H2258" s="366"/>
      <c r="I2258" s="206"/>
      <c r="J2258" s="206"/>
      <c r="K2258" s="206"/>
      <c r="L2258" s="206"/>
      <c r="M2258" s="206"/>
      <c r="N2258" s="206"/>
      <c r="O2258" s="206"/>
      <c r="P2258" s="206"/>
      <c r="Q2258" s="206"/>
      <c r="R2258" s="206"/>
      <c r="S2258" s="206"/>
      <c r="T2258" s="206"/>
    </row>
    <row r="2259" spans="1:20">
      <c r="A2259" s="366">
        <v>2255</v>
      </c>
      <c r="B2259" s="366"/>
      <c r="C2259" s="105"/>
      <c r="D2259" s="366"/>
      <c r="E2259" s="277"/>
      <c r="F2259" s="105"/>
      <c r="G2259" s="105"/>
      <c r="H2259" s="366"/>
      <c r="I2259" s="206"/>
      <c r="J2259" s="206"/>
      <c r="K2259" s="206"/>
      <c r="L2259" s="206"/>
      <c r="M2259" s="206"/>
      <c r="N2259" s="206"/>
      <c r="O2259" s="206"/>
      <c r="P2259" s="206"/>
      <c r="Q2259" s="206"/>
      <c r="R2259" s="206"/>
      <c r="S2259" s="206"/>
      <c r="T2259" s="206"/>
    </row>
    <row r="2260" spans="1:20">
      <c r="A2260" s="366">
        <v>2256</v>
      </c>
      <c r="B2260" s="366"/>
      <c r="C2260" s="105"/>
      <c r="D2260" s="366"/>
      <c r="E2260" s="277"/>
      <c r="F2260" s="105"/>
      <c r="G2260" s="105"/>
      <c r="H2260" s="366"/>
      <c r="I2260" s="206"/>
      <c r="J2260" s="206"/>
      <c r="K2260" s="206"/>
      <c r="L2260" s="206"/>
      <c r="M2260" s="206"/>
      <c r="N2260" s="206"/>
      <c r="O2260" s="206"/>
      <c r="P2260" s="206"/>
      <c r="Q2260" s="206"/>
      <c r="R2260" s="206"/>
      <c r="S2260" s="206"/>
      <c r="T2260" s="206"/>
    </row>
    <row r="2261" spans="1:20">
      <c r="A2261" s="366">
        <v>2257</v>
      </c>
      <c r="B2261" s="366"/>
      <c r="C2261" s="105"/>
      <c r="D2261" s="366"/>
      <c r="E2261" s="277"/>
      <c r="F2261" s="105"/>
      <c r="G2261" s="105"/>
      <c r="H2261" s="366"/>
      <c r="I2261" s="206"/>
      <c r="J2261" s="206"/>
      <c r="K2261" s="206"/>
      <c r="L2261" s="206"/>
      <c r="M2261" s="206"/>
      <c r="N2261" s="206"/>
      <c r="O2261" s="206"/>
      <c r="P2261" s="206"/>
      <c r="Q2261" s="206"/>
      <c r="R2261" s="206"/>
      <c r="S2261" s="206"/>
      <c r="T2261" s="206"/>
    </row>
    <row r="2262" spans="1:20">
      <c r="A2262" s="366">
        <v>2258</v>
      </c>
      <c r="B2262" s="366"/>
      <c r="C2262" s="105"/>
      <c r="D2262" s="366"/>
      <c r="E2262" s="277"/>
      <c r="F2262" s="105"/>
      <c r="G2262" s="105"/>
      <c r="H2262" s="366"/>
      <c r="I2262" s="206"/>
      <c r="J2262" s="206"/>
      <c r="K2262" s="206"/>
      <c r="L2262" s="206"/>
      <c r="M2262" s="206"/>
      <c r="N2262" s="206"/>
      <c r="O2262" s="206"/>
      <c r="P2262" s="206"/>
      <c r="Q2262" s="206"/>
      <c r="R2262" s="206"/>
      <c r="S2262" s="206"/>
      <c r="T2262" s="206"/>
    </row>
    <row r="2263" spans="1:20">
      <c r="A2263" s="366">
        <v>2259</v>
      </c>
      <c r="B2263" s="366"/>
      <c r="C2263" s="105"/>
      <c r="D2263" s="366"/>
      <c r="E2263" s="277"/>
      <c r="F2263" s="105"/>
      <c r="G2263" s="105"/>
      <c r="H2263" s="366"/>
      <c r="I2263" s="206"/>
      <c r="J2263" s="206"/>
      <c r="K2263" s="206"/>
      <c r="L2263" s="206"/>
      <c r="M2263" s="206"/>
      <c r="N2263" s="206"/>
      <c r="O2263" s="206"/>
      <c r="P2263" s="206"/>
      <c r="Q2263" s="206"/>
      <c r="R2263" s="206"/>
      <c r="S2263" s="206"/>
      <c r="T2263" s="206"/>
    </row>
    <row r="2264" spans="1:20">
      <c r="A2264" s="366">
        <v>2260</v>
      </c>
      <c r="B2264" s="366"/>
      <c r="C2264" s="105"/>
      <c r="D2264" s="366"/>
      <c r="E2264" s="277"/>
      <c r="F2264" s="105"/>
      <c r="G2264" s="105"/>
      <c r="H2264" s="366"/>
      <c r="I2264" s="206"/>
      <c r="J2264" s="206"/>
      <c r="K2264" s="206"/>
      <c r="L2264" s="206"/>
      <c r="M2264" s="206"/>
      <c r="N2264" s="206"/>
      <c r="O2264" s="206"/>
      <c r="P2264" s="206"/>
      <c r="Q2264" s="206"/>
      <c r="R2264" s="206"/>
      <c r="S2264" s="206"/>
      <c r="T2264" s="206"/>
    </row>
    <row r="2265" spans="1:20">
      <c r="A2265" s="366">
        <v>2261</v>
      </c>
      <c r="B2265" s="366"/>
      <c r="C2265" s="105"/>
      <c r="D2265" s="366"/>
      <c r="E2265" s="277"/>
      <c r="F2265" s="105"/>
      <c r="G2265" s="105"/>
      <c r="H2265" s="366"/>
      <c r="I2265" s="206"/>
      <c r="J2265" s="206"/>
      <c r="K2265" s="206"/>
      <c r="L2265" s="206"/>
      <c r="M2265" s="206"/>
      <c r="N2265" s="206"/>
      <c r="O2265" s="206"/>
      <c r="P2265" s="206"/>
      <c r="Q2265" s="206"/>
      <c r="R2265" s="206"/>
      <c r="S2265" s="206"/>
      <c r="T2265" s="206"/>
    </row>
    <row r="2266" spans="1:20">
      <c r="A2266" s="366">
        <v>2262</v>
      </c>
      <c r="B2266" s="366"/>
      <c r="C2266" s="105"/>
      <c r="D2266" s="366"/>
      <c r="E2266" s="277"/>
      <c r="F2266" s="105"/>
      <c r="G2266" s="105"/>
      <c r="H2266" s="366"/>
      <c r="I2266" s="206"/>
      <c r="J2266" s="206"/>
      <c r="K2266" s="206"/>
      <c r="L2266" s="206"/>
      <c r="M2266" s="206"/>
      <c r="N2266" s="206"/>
      <c r="O2266" s="206"/>
      <c r="P2266" s="206"/>
      <c r="Q2266" s="206"/>
      <c r="R2266" s="206"/>
      <c r="S2266" s="206"/>
      <c r="T2266" s="206"/>
    </row>
    <row r="2267" spans="1:20">
      <c r="A2267" s="366">
        <v>2263</v>
      </c>
      <c r="B2267" s="366"/>
      <c r="C2267" s="105"/>
      <c r="D2267" s="366"/>
      <c r="E2267" s="277"/>
      <c r="F2267" s="105"/>
      <c r="G2267" s="105"/>
      <c r="H2267" s="366"/>
      <c r="I2267" s="206"/>
      <c r="J2267" s="206"/>
      <c r="K2267" s="206"/>
      <c r="L2267" s="206"/>
      <c r="M2267" s="206"/>
      <c r="N2267" s="206"/>
      <c r="O2267" s="206"/>
      <c r="P2267" s="206"/>
      <c r="Q2267" s="206"/>
      <c r="R2267" s="206"/>
      <c r="S2267" s="206"/>
      <c r="T2267" s="206"/>
    </row>
    <row r="2268" spans="1:20">
      <c r="A2268" s="366">
        <v>2264</v>
      </c>
      <c r="B2268" s="366"/>
      <c r="C2268" s="105"/>
      <c r="D2268" s="366"/>
      <c r="E2268" s="277"/>
      <c r="F2268" s="105"/>
      <c r="G2268" s="105"/>
      <c r="H2268" s="366"/>
      <c r="I2268" s="206"/>
      <c r="J2268" s="206"/>
      <c r="K2268" s="206"/>
      <c r="L2268" s="206"/>
      <c r="M2268" s="206"/>
      <c r="N2268" s="206"/>
      <c r="O2268" s="206"/>
      <c r="P2268" s="206"/>
      <c r="Q2268" s="206"/>
      <c r="R2268" s="206"/>
      <c r="S2268" s="206"/>
      <c r="T2268" s="206"/>
    </row>
    <row r="2269" spans="1:20">
      <c r="A2269" s="366">
        <v>2265</v>
      </c>
      <c r="B2269" s="366"/>
      <c r="C2269" s="105"/>
      <c r="D2269" s="366"/>
      <c r="E2269" s="277"/>
      <c r="F2269" s="105"/>
      <c r="G2269" s="105"/>
      <c r="H2269" s="366"/>
      <c r="I2269" s="206"/>
      <c r="J2269" s="206"/>
      <c r="K2269" s="206"/>
      <c r="L2269" s="206"/>
      <c r="M2269" s="206"/>
      <c r="N2269" s="206"/>
      <c r="O2269" s="206"/>
      <c r="P2269" s="206"/>
      <c r="Q2269" s="206"/>
      <c r="R2269" s="206"/>
      <c r="S2269" s="206"/>
      <c r="T2269" s="206"/>
    </row>
    <row r="2270" spans="1:20">
      <c r="A2270" s="366">
        <v>2266</v>
      </c>
      <c r="B2270" s="366"/>
      <c r="C2270" s="105"/>
      <c r="D2270" s="366"/>
      <c r="E2270" s="277"/>
      <c r="F2270" s="105"/>
      <c r="G2270" s="105"/>
      <c r="H2270" s="366"/>
      <c r="I2270" s="206"/>
      <c r="J2270" s="206"/>
      <c r="K2270" s="206"/>
      <c r="L2270" s="206"/>
      <c r="M2270" s="206"/>
      <c r="N2270" s="206"/>
      <c r="O2270" s="206"/>
      <c r="P2270" s="206"/>
      <c r="Q2270" s="206"/>
      <c r="R2270" s="206"/>
      <c r="S2270" s="206"/>
      <c r="T2270" s="206"/>
    </row>
    <row r="2271" spans="1:20">
      <c r="A2271" s="366">
        <v>2267</v>
      </c>
      <c r="B2271" s="366"/>
      <c r="C2271" s="105"/>
      <c r="D2271" s="366"/>
      <c r="E2271" s="277"/>
      <c r="F2271" s="105"/>
      <c r="G2271" s="105"/>
      <c r="H2271" s="366"/>
      <c r="I2271" s="206"/>
      <c r="J2271" s="206"/>
      <c r="K2271" s="206"/>
      <c r="L2271" s="206"/>
      <c r="M2271" s="206"/>
      <c r="N2271" s="206"/>
      <c r="O2271" s="206"/>
      <c r="P2271" s="206"/>
      <c r="Q2271" s="206"/>
      <c r="R2271" s="206"/>
      <c r="S2271" s="206"/>
      <c r="T2271" s="206"/>
    </row>
    <row r="2272" spans="1:20">
      <c r="A2272" s="366">
        <v>2268</v>
      </c>
      <c r="B2272" s="366"/>
      <c r="C2272" s="105"/>
      <c r="D2272" s="366"/>
      <c r="E2272" s="277"/>
      <c r="F2272" s="105"/>
      <c r="G2272" s="105"/>
      <c r="H2272" s="366"/>
      <c r="I2272" s="206"/>
      <c r="J2272" s="206"/>
      <c r="K2272" s="206"/>
      <c r="L2272" s="206"/>
      <c r="M2272" s="206"/>
      <c r="N2272" s="206"/>
      <c r="O2272" s="206"/>
      <c r="P2272" s="206"/>
      <c r="Q2272" s="206"/>
      <c r="R2272" s="206"/>
      <c r="S2272" s="206"/>
      <c r="T2272" s="206"/>
    </row>
    <row r="2273" spans="1:20">
      <c r="A2273" s="366">
        <v>2269</v>
      </c>
      <c r="B2273" s="366"/>
      <c r="C2273" s="105"/>
      <c r="D2273" s="366"/>
      <c r="E2273" s="277"/>
      <c r="F2273" s="105"/>
      <c r="G2273" s="105"/>
      <c r="H2273" s="366"/>
      <c r="I2273" s="206"/>
      <c r="J2273" s="206"/>
      <c r="K2273" s="206"/>
      <c r="L2273" s="206"/>
      <c r="M2273" s="206"/>
      <c r="N2273" s="206"/>
      <c r="O2273" s="206"/>
      <c r="P2273" s="206"/>
      <c r="Q2273" s="206"/>
      <c r="R2273" s="206"/>
      <c r="S2273" s="206"/>
      <c r="T2273" s="206"/>
    </row>
    <row r="2274" spans="1:20">
      <c r="A2274" s="366">
        <v>2270</v>
      </c>
      <c r="B2274" s="366"/>
      <c r="C2274" s="105"/>
      <c r="D2274" s="366"/>
      <c r="E2274" s="277"/>
      <c r="F2274" s="105"/>
      <c r="G2274" s="105"/>
      <c r="H2274" s="366"/>
      <c r="I2274" s="206"/>
      <c r="J2274" s="206"/>
      <c r="K2274" s="206"/>
      <c r="L2274" s="206"/>
      <c r="M2274" s="206"/>
      <c r="N2274" s="206"/>
      <c r="O2274" s="206"/>
      <c r="P2274" s="206"/>
      <c r="Q2274" s="206"/>
      <c r="R2274" s="206"/>
      <c r="S2274" s="206"/>
      <c r="T2274" s="206"/>
    </row>
    <row r="2275" spans="1:20">
      <c r="A2275" s="366">
        <v>2271</v>
      </c>
      <c r="B2275" s="366"/>
      <c r="C2275" s="105"/>
      <c r="D2275" s="366"/>
      <c r="E2275" s="277"/>
      <c r="F2275" s="105"/>
      <c r="G2275" s="105"/>
      <c r="H2275" s="366"/>
      <c r="I2275" s="206"/>
      <c r="J2275" s="206"/>
      <c r="K2275" s="206"/>
      <c r="L2275" s="206"/>
      <c r="M2275" s="206"/>
      <c r="N2275" s="206"/>
      <c r="O2275" s="206"/>
      <c r="P2275" s="206"/>
      <c r="Q2275" s="206"/>
      <c r="R2275" s="206"/>
      <c r="S2275" s="206"/>
      <c r="T2275" s="206"/>
    </row>
    <row r="2276" spans="1:20">
      <c r="A2276" s="366">
        <v>2272</v>
      </c>
      <c r="B2276" s="366"/>
      <c r="C2276" s="105"/>
      <c r="D2276" s="366"/>
      <c r="E2276" s="277"/>
      <c r="F2276" s="105"/>
      <c r="G2276" s="105"/>
      <c r="H2276" s="366"/>
      <c r="I2276" s="206"/>
      <c r="J2276" s="206"/>
      <c r="K2276" s="206"/>
      <c r="L2276" s="206"/>
      <c r="M2276" s="206"/>
      <c r="N2276" s="206"/>
      <c r="O2276" s="206"/>
      <c r="P2276" s="206"/>
      <c r="Q2276" s="206"/>
      <c r="R2276" s="206"/>
      <c r="S2276" s="206"/>
      <c r="T2276" s="206"/>
    </row>
    <row r="2277" spans="1:20">
      <c r="A2277" s="366">
        <v>2273</v>
      </c>
      <c r="B2277" s="366"/>
      <c r="C2277" s="105"/>
      <c r="D2277" s="366"/>
      <c r="E2277" s="277"/>
      <c r="F2277" s="105"/>
      <c r="G2277" s="105"/>
      <c r="H2277" s="366"/>
      <c r="I2277" s="206"/>
      <c r="J2277" s="206"/>
      <c r="K2277" s="206"/>
      <c r="L2277" s="206"/>
      <c r="M2277" s="206"/>
      <c r="N2277" s="206"/>
      <c r="O2277" s="206"/>
      <c r="P2277" s="206"/>
      <c r="Q2277" s="206"/>
      <c r="R2277" s="206"/>
      <c r="S2277" s="206"/>
      <c r="T2277" s="206"/>
    </row>
    <row r="2278" spans="1:20">
      <c r="A2278" s="366">
        <v>2274</v>
      </c>
      <c r="B2278" s="366"/>
      <c r="C2278" s="105"/>
      <c r="D2278" s="366"/>
      <c r="E2278" s="277"/>
      <c r="F2278" s="105"/>
      <c r="G2278" s="105"/>
      <c r="H2278" s="366"/>
      <c r="I2278" s="206"/>
      <c r="J2278" s="206"/>
      <c r="K2278" s="206"/>
      <c r="L2278" s="206"/>
      <c r="M2278" s="206"/>
      <c r="N2278" s="206"/>
      <c r="O2278" s="206"/>
      <c r="P2278" s="206"/>
      <c r="Q2278" s="206"/>
      <c r="R2278" s="206"/>
      <c r="S2278" s="206"/>
      <c r="T2278" s="206"/>
    </row>
    <row r="2279" spans="1:20">
      <c r="A2279" s="366">
        <v>2275</v>
      </c>
      <c r="B2279" s="366"/>
      <c r="C2279" s="105"/>
      <c r="D2279" s="366"/>
      <c r="E2279" s="277"/>
      <c r="F2279" s="105"/>
      <c r="G2279" s="105"/>
      <c r="H2279" s="366"/>
      <c r="I2279" s="206"/>
      <c r="J2279" s="206"/>
      <c r="K2279" s="206"/>
      <c r="L2279" s="206"/>
      <c r="M2279" s="206"/>
      <c r="N2279" s="206"/>
      <c r="O2279" s="206"/>
      <c r="P2279" s="206"/>
      <c r="Q2279" s="206"/>
      <c r="R2279" s="206"/>
      <c r="S2279" s="206"/>
      <c r="T2279" s="206"/>
    </row>
    <row r="2280" spans="1:20">
      <c r="A2280" s="366">
        <v>2276</v>
      </c>
      <c r="B2280" s="366"/>
      <c r="C2280" s="105"/>
      <c r="D2280" s="366"/>
      <c r="E2280" s="277"/>
      <c r="F2280" s="105"/>
      <c r="G2280" s="105"/>
      <c r="H2280" s="366"/>
      <c r="I2280" s="206"/>
      <c r="J2280" s="206"/>
      <c r="K2280" s="206"/>
      <c r="L2280" s="206"/>
      <c r="M2280" s="206"/>
      <c r="N2280" s="206"/>
      <c r="O2280" s="206"/>
      <c r="P2280" s="206"/>
      <c r="Q2280" s="206"/>
      <c r="R2280" s="206"/>
      <c r="S2280" s="206"/>
      <c r="T2280" s="206"/>
    </row>
    <row r="2281" spans="1:20">
      <c r="A2281" s="366">
        <v>2277</v>
      </c>
      <c r="B2281" s="366"/>
      <c r="C2281" s="105"/>
      <c r="D2281" s="366"/>
      <c r="E2281" s="277"/>
      <c r="F2281" s="105"/>
      <c r="G2281" s="105"/>
      <c r="H2281" s="366"/>
      <c r="I2281" s="206"/>
      <c r="J2281" s="206"/>
      <c r="K2281" s="206"/>
      <c r="L2281" s="206"/>
      <c r="M2281" s="206"/>
      <c r="N2281" s="206"/>
      <c r="O2281" s="206"/>
      <c r="P2281" s="206"/>
      <c r="Q2281" s="206"/>
      <c r="R2281" s="206"/>
      <c r="S2281" s="206"/>
      <c r="T2281" s="206"/>
    </row>
    <row r="2282" spans="1:20">
      <c r="A2282" s="366">
        <v>2278</v>
      </c>
      <c r="B2282" s="366"/>
      <c r="C2282" s="105"/>
      <c r="D2282" s="366"/>
      <c r="E2282" s="277"/>
      <c r="F2282" s="105"/>
      <c r="G2282" s="105"/>
      <c r="H2282" s="366"/>
      <c r="I2282" s="206"/>
      <c r="J2282" s="206"/>
      <c r="K2282" s="206"/>
      <c r="L2282" s="206"/>
      <c r="M2282" s="206"/>
      <c r="N2282" s="206"/>
      <c r="O2282" s="206"/>
      <c r="P2282" s="206"/>
      <c r="Q2282" s="206"/>
      <c r="R2282" s="206"/>
      <c r="S2282" s="206"/>
      <c r="T2282" s="206"/>
    </row>
    <row r="2283" spans="1:20">
      <c r="A2283" s="366">
        <v>2279</v>
      </c>
      <c r="B2283" s="366"/>
      <c r="C2283" s="105"/>
      <c r="D2283" s="366"/>
      <c r="E2283" s="277"/>
      <c r="F2283" s="105"/>
      <c r="G2283" s="105"/>
      <c r="H2283" s="366"/>
      <c r="I2283" s="206"/>
      <c r="J2283" s="206"/>
      <c r="K2283" s="206"/>
      <c r="L2283" s="206"/>
      <c r="M2283" s="206"/>
      <c r="N2283" s="206"/>
      <c r="O2283" s="206"/>
      <c r="P2283" s="206"/>
      <c r="Q2283" s="206"/>
      <c r="R2283" s="206"/>
      <c r="S2283" s="206"/>
      <c r="T2283" s="206"/>
    </row>
    <row r="2284" spans="1:20">
      <c r="A2284" s="366">
        <v>2280</v>
      </c>
      <c r="B2284" s="366"/>
      <c r="C2284" s="105"/>
      <c r="D2284" s="366"/>
      <c r="E2284" s="277"/>
      <c r="F2284" s="105"/>
      <c r="G2284" s="105"/>
      <c r="H2284" s="366"/>
      <c r="I2284" s="206"/>
      <c r="J2284" s="206"/>
      <c r="K2284" s="206"/>
      <c r="L2284" s="206"/>
      <c r="M2284" s="206"/>
      <c r="N2284" s="206"/>
      <c r="O2284" s="206"/>
      <c r="P2284" s="206"/>
      <c r="Q2284" s="206"/>
      <c r="R2284" s="206"/>
      <c r="S2284" s="206"/>
      <c r="T2284" s="206"/>
    </row>
    <row r="2285" spans="1:20">
      <c r="A2285" s="366">
        <v>2281</v>
      </c>
      <c r="B2285" s="366"/>
      <c r="C2285" s="105"/>
      <c r="D2285" s="366"/>
      <c r="E2285" s="277"/>
      <c r="F2285" s="105"/>
      <c r="G2285" s="105"/>
      <c r="H2285" s="366"/>
      <c r="I2285" s="206"/>
      <c r="J2285" s="206"/>
      <c r="K2285" s="206"/>
      <c r="L2285" s="206"/>
      <c r="M2285" s="206"/>
      <c r="N2285" s="206"/>
      <c r="O2285" s="206"/>
      <c r="P2285" s="206"/>
      <c r="Q2285" s="206"/>
      <c r="R2285" s="206"/>
      <c r="S2285" s="206"/>
      <c r="T2285" s="206"/>
    </row>
    <row r="2286" spans="1:20">
      <c r="A2286" s="366">
        <v>2282</v>
      </c>
      <c r="B2286" s="366"/>
      <c r="C2286" s="105"/>
      <c r="D2286" s="366"/>
      <c r="E2286" s="277"/>
      <c r="F2286" s="105"/>
      <c r="G2286" s="105"/>
      <c r="H2286" s="366"/>
      <c r="I2286" s="206"/>
      <c r="J2286" s="206"/>
      <c r="K2286" s="206"/>
      <c r="L2286" s="206"/>
      <c r="M2286" s="206"/>
      <c r="N2286" s="206"/>
      <c r="O2286" s="206"/>
      <c r="P2286" s="206"/>
      <c r="Q2286" s="206"/>
      <c r="R2286" s="206"/>
      <c r="S2286" s="206"/>
      <c r="T2286" s="206"/>
    </row>
    <row r="2287" spans="1:20">
      <c r="A2287" s="366">
        <v>2283</v>
      </c>
      <c r="B2287" s="366"/>
      <c r="C2287" s="105"/>
      <c r="D2287" s="366"/>
      <c r="E2287" s="277"/>
      <c r="F2287" s="105"/>
      <c r="G2287" s="105"/>
      <c r="H2287" s="366"/>
      <c r="I2287" s="206"/>
      <c r="J2287" s="206"/>
      <c r="K2287" s="206"/>
      <c r="L2287" s="206"/>
      <c r="M2287" s="206"/>
      <c r="N2287" s="206"/>
      <c r="O2287" s="206"/>
      <c r="P2287" s="206"/>
      <c r="Q2287" s="206"/>
      <c r="R2287" s="206"/>
      <c r="S2287" s="206"/>
      <c r="T2287" s="206"/>
    </row>
    <row r="2288" spans="1:20">
      <c r="A2288" s="366">
        <v>2284</v>
      </c>
      <c r="B2288" s="366"/>
      <c r="C2288" s="105"/>
      <c r="D2288" s="366"/>
      <c r="E2288" s="277"/>
      <c r="F2288" s="105"/>
      <c r="G2288" s="105"/>
      <c r="H2288" s="366"/>
      <c r="I2288" s="206"/>
      <c r="J2288" s="206"/>
      <c r="K2288" s="206"/>
      <c r="L2288" s="206"/>
      <c r="M2288" s="206"/>
      <c r="N2288" s="206"/>
      <c r="O2288" s="206"/>
      <c r="P2288" s="206"/>
      <c r="Q2288" s="206"/>
      <c r="R2288" s="206"/>
      <c r="S2288" s="206"/>
      <c r="T2288" s="206"/>
    </row>
    <row r="2289" spans="1:20">
      <c r="A2289" s="366">
        <v>2285</v>
      </c>
      <c r="B2289" s="366"/>
      <c r="C2289" s="105"/>
      <c r="D2289" s="366"/>
      <c r="E2289" s="277"/>
      <c r="F2289" s="105"/>
      <c r="G2289" s="105"/>
      <c r="H2289" s="366"/>
      <c r="I2289" s="206"/>
      <c r="J2289" s="206"/>
      <c r="K2289" s="206"/>
      <c r="L2289" s="206"/>
      <c r="M2289" s="206"/>
      <c r="N2289" s="206"/>
      <c r="O2289" s="206"/>
      <c r="P2289" s="206"/>
      <c r="Q2289" s="206"/>
      <c r="R2289" s="206"/>
      <c r="S2289" s="206"/>
      <c r="T2289" s="206"/>
    </row>
    <row r="2290" spans="1:20">
      <c r="A2290" s="366">
        <v>2286</v>
      </c>
      <c r="B2290" s="366"/>
      <c r="C2290" s="105"/>
      <c r="D2290" s="366"/>
      <c r="E2290" s="277"/>
      <c r="F2290" s="105"/>
      <c r="G2290" s="105"/>
      <c r="H2290" s="366"/>
      <c r="I2290" s="206"/>
      <c r="J2290" s="206"/>
      <c r="K2290" s="206"/>
      <c r="L2290" s="206"/>
      <c r="M2290" s="206"/>
      <c r="N2290" s="206"/>
      <c r="O2290" s="206"/>
      <c r="P2290" s="206"/>
      <c r="Q2290" s="206"/>
      <c r="R2290" s="206"/>
      <c r="S2290" s="206"/>
      <c r="T2290" s="206"/>
    </row>
    <row r="2291" spans="1:20">
      <c r="A2291" s="366">
        <v>2287</v>
      </c>
      <c r="B2291" s="366"/>
      <c r="C2291" s="105"/>
      <c r="D2291" s="366"/>
      <c r="E2291" s="277"/>
      <c r="F2291" s="105"/>
      <c r="G2291" s="105"/>
      <c r="H2291" s="366"/>
      <c r="I2291" s="206"/>
      <c r="J2291" s="206"/>
      <c r="K2291" s="206"/>
      <c r="L2291" s="206"/>
      <c r="M2291" s="206"/>
      <c r="N2291" s="206"/>
      <c r="O2291" s="206"/>
      <c r="P2291" s="206"/>
      <c r="Q2291" s="206"/>
      <c r="R2291" s="206"/>
      <c r="S2291" s="206"/>
      <c r="T2291" s="206"/>
    </row>
    <row r="2292" spans="1:20">
      <c r="A2292" s="366">
        <v>2288</v>
      </c>
      <c r="B2292" s="366"/>
      <c r="C2292" s="105"/>
      <c r="D2292" s="366"/>
      <c r="E2292" s="277"/>
      <c r="F2292" s="105"/>
      <c r="G2292" s="105"/>
      <c r="H2292" s="366"/>
      <c r="I2292" s="206"/>
      <c r="J2292" s="206"/>
      <c r="K2292" s="206"/>
      <c r="L2292" s="206"/>
      <c r="M2292" s="206"/>
      <c r="N2292" s="206"/>
      <c r="O2292" s="206"/>
      <c r="P2292" s="206"/>
      <c r="Q2292" s="206"/>
      <c r="R2292" s="206"/>
      <c r="S2292" s="206"/>
      <c r="T2292" s="206"/>
    </row>
    <row r="2293" spans="1:20">
      <c r="A2293" s="366">
        <v>2289</v>
      </c>
      <c r="B2293" s="366"/>
      <c r="C2293" s="105"/>
      <c r="D2293" s="366"/>
      <c r="E2293" s="277"/>
      <c r="F2293" s="105"/>
      <c r="G2293" s="105"/>
      <c r="H2293" s="366"/>
      <c r="I2293" s="206"/>
      <c r="J2293" s="206"/>
      <c r="K2293" s="206"/>
      <c r="L2293" s="206"/>
      <c r="M2293" s="206"/>
      <c r="N2293" s="206"/>
      <c r="O2293" s="206"/>
      <c r="P2293" s="206"/>
      <c r="Q2293" s="206"/>
      <c r="R2293" s="206"/>
      <c r="S2293" s="206"/>
      <c r="T2293" s="206"/>
    </row>
    <row r="2294" spans="1:20">
      <c r="A2294" s="366">
        <v>2290</v>
      </c>
      <c r="B2294" s="366"/>
      <c r="C2294" s="105"/>
      <c r="D2294" s="366"/>
      <c r="E2294" s="277"/>
      <c r="F2294" s="105"/>
      <c r="G2294" s="105"/>
      <c r="H2294" s="366"/>
      <c r="I2294" s="206"/>
      <c r="J2294" s="206"/>
      <c r="K2294" s="206"/>
      <c r="L2294" s="206"/>
      <c r="M2294" s="206"/>
      <c r="N2294" s="206"/>
      <c r="O2294" s="206"/>
      <c r="P2294" s="206"/>
      <c r="Q2294" s="206"/>
      <c r="R2294" s="206"/>
      <c r="S2294" s="206"/>
      <c r="T2294" s="206"/>
    </row>
    <row r="2295" spans="1:20">
      <c r="A2295" s="366">
        <v>2291</v>
      </c>
      <c r="B2295" s="366"/>
      <c r="C2295" s="105"/>
      <c r="D2295" s="366"/>
      <c r="E2295" s="277"/>
      <c r="F2295" s="105"/>
      <c r="G2295" s="105"/>
      <c r="H2295" s="366"/>
      <c r="I2295" s="206"/>
      <c r="J2295" s="206"/>
      <c r="K2295" s="206"/>
      <c r="L2295" s="206"/>
      <c r="M2295" s="206"/>
      <c r="N2295" s="206"/>
      <c r="O2295" s="206"/>
      <c r="P2295" s="206"/>
      <c r="Q2295" s="206"/>
      <c r="R2295" s="206"/>
      <c r="S2295" s="206"/>
      <c r="T2295" s="206"/>
    </row>
    <row r="2296" spans="1:20">
      <c r="A2296" s="366">
        <v>2292</v>
      </c>
      <c r="B2296" s="366"/>
      <c r="C2296" s="105"/>
      <c r="D2296" s="366"/>
      <c r="E2296" s="277"/>
      <c r="F2296" s="105"/>
      <c r="G2296" s="105"/>
      <c r="H2296" s="366"/>
      <c r="I2296" s="206"/>
      <c r="J2296" s="206"/>
      <c r="K2296" s="206"/>
      <c r="L2296" s="206"/>
      <c r="M2296" s="206"/>
      <c r="N2296" s="206"/>
      <c r="O2296" s="206"/>
      <c r="P2296" s="206"/>
      <c r="Q2296" s="206"/>
      <c r="R2296" s="206"/>
      <c r="S2296" s="206"/>
      <c r="T2296" s="206"/>
    </row>
    <row r="2297" spans="1:20">
      <c r="A2297" s="366">
        <v>2293</v>
      </c>
      <c r="B2297" s="366"/>
      <c r="C2297" s="105"/>
      <c r="D2297" s="366"/>
      <c r="E2297" s="277"/>
      <c r="F2297" s="105"/>
      <c r="G2297" s="105"/>
      <c r="H2297" s="366"/>
      <c r="I2297" s="206"/>
      <c r="J2297" s="206"/>
      <c r="K2297" s="206"/>
      <c r="L2297" s="206"/>
      <c r="M2297" s="206"/>
      <c r="N2297" s="206"/>
      <c r="O2297" s="206"/>
      <c r="P2297" s="206"/>
      <c r="Q2297" s="206"/>
      <c r="R2297" s="206"/>
      <c r="S2297" s="206"/>
      <c r="T2297" s="206"/>
    </row>
    <row r="2298" spans="1:20">
      <c r="A2298" s="366">
        <v>2294</v>
      </c>
      <c r="B2298" s="366"/>
      <c r="C2298" s="105"/>
      <c r="D2298" s="366"/>
      <c r="E2298" s="277"/>
      <c r="F2298" s="105"/>
      <c r="G2298" s="105"/>
      <c r="H2298" s="366"/>
      <c r="I2298" s="206"/>
      <c r="J2298" s="206"/>
      <c r="K2298" s="206"/>
      <c r="L2298" s="206"/>
      <c r="M2298" s="206"/>
      <c r="N2298" s="206"/>
      <c r="O2298" s="206"/>
      <c r="P2298" s="206"/>
      <c r="Q2298" s="206"/>
      <c r="R2298" s="206"/>
      <c r="S2298" s="206"/>
      <c r="T2298" s="206"/>
    </row>
    <row r="2299" spans="1:20">
      <c r="A2299" s="366">
        <v>2295</v>
      </c>
      <c r="B2299" s="366"/>
      <c r="C2299" s="105"/>
      <c r="D2299" s="366"/>
      <c r="E2299" s="277"/>
      <c r="F2299" s="105"/>
      <c r="G2299" s="105"/>
      <c r="H2299" s="366"/>
      <c r="I2299" s="206"/>
      <c r="J2299" s="206"/>
      <c r="K2299" s="206"/>
      <c r="L2299" s="206"/>
      <c r="M2299" s="206"/>
      <c r="N2299" s="206"/>
      <c r="O2299" s="206"/>
      <c r="P2299" s="206"/>
      <c r="Q2299" s="206"/>
      <c r="R2299" s="206"/>
      <c r="S2299" s="206"/>
      <c r="T2299" s="206"/>
    </row>
    <row r="2300" spans="1:20">
      <c r="A2300" s="366">
        <v>2296</v>
      </c>
      <c r="B2300" s="366"/>
      <c r="C2300" s="105"/>
      <c r="D2300" s="366"/>
      <c r="E2300" s="277"/>
      <c r="F2300" s="105"/>
      <c r="G2300" s="105"/>
      <c r="H2300" s="366"/>
      <c r="I2300" s="206"/>
      <c r="J2300" s="206"/>
      <c r="K2300" s="206"/>
      <c r="L2300" s="206"/>
      <c r="M2300" s="206"/>
      <c r="N2300" s="206"/>
      <c r="O2300" s="206"/>
      <c r="P2300" s="206"/>
      <c r="Q2300" s="206"/>
      <c r="R2300" s="206"/>
      <c r="S2300" s="206"/>
      <c r="T2300" s="206"/>
    </row>
    <row r="2301" spans="1:20">
      <c r="A2301" s="366">
        <v>2297</v>
      </c>
      <c r="B2301" s="366"/>
      <c r="C2301" s="105"/>
      <c r="D2301" s="366"/>
      <c r="E2301" s="277"/>
      <c r="F2301" s="105"/>
      <c r="G2301" s="105"/>
      <c r="H2301" s="366"/>
      <c r="I2301" s="206"/>
      <c r="J2301" s="206"/>
      <c r="K2301" s="206"/>
      <c r="L2301" s="206"/>
      <c r="M2301" s="206"/>
      <c r="N2301" s="206"/>
      <c r="O2301" s="206"/>
      <c r="P2301" s="206"/>
      <c r="Q2301" s="206"/>
      <c r="R2301" s="206"/>
      <c r="S2301" s="206"/>
      <c r="T2301" s="206"/>
    </row>
    <row r="2302" spans="1:20">
      <c r="A2302" s="366">
        <v>2298</v>
      </c>
      <c r="B2302" s="366"/>
      <c r="C2302" s="105"/>
      <c r="D2302" s="366"/>
      <c r="E2302" s="277"/>
      <c r="F2302" s="105"/>
      <c r="G2302" s="105"/>
      <c r="H2302" s="366"/>
      <c r="I2302" s="206"/>
      <c r="J2302" s="206"/>
      <c r="K2302" s="206"/>
      <c r="L2302" s="206"/>
      <c r="M2302" s="206"/>
      <c r="N2302" s="206"/>
      <c r="O2302" s="206"/>
      <c r="P2302" s="206"/>
      <c r="Q2302" s="206"/>
      <c r="R2302" s="206"/>
      <c r="S2302" s="206"/>
      <c r="T2302" s="206"/>
    </row>
    <row r="2303" spans="1:20">
      <c r="A2303" s="366">
        <v>2299</v>
      </c>
      <c r="B2303" s="366"/>
      <c r="C2303" s="105"/>
      <c r="D2303" s="366"/>
      <c r="E2303" s="277"/>
      <c r="F2303" s="105"/>
      <c r="G2303" s="105"/>
      <c r="H2303" s="366"/>
      <c r="I2303" s="206"/>
      <c r="J2303" s="206"/>
      <c r="K2303" s="206"/>
      <c r="L2303" s="206"/>
      <c r="M2303" s="206"/>
      <c r="N2303" s="206"/>
      <c r="O2303" s="206"/>
      <c r="P2303" s="206"/>
      <c r="Q2303" s="206"/>
      <c r="R2303" s="206"/>
      <c r="S2303" s="206"/>
      <c r="T2303" s="206"/>
    </row>
    <row r="2304" spans="1:20">
      <c r="A2304" s="366">
        <v>2300</v>
      </c>
      <c r="B2304" s="366"/>
      <c r="C2304" s="105"/>
      <c r="D2304" s="366"/>
      <c r="E2304" s="277"/>
      <c r="F2304" s="105"/>
      <c r="G2304" s="105"/>
      <c r="H2304" s="366"/>
      <c r="I2304" s="206"/>
      <c r="J2304" s="206"/>
      <c r="K2304" s="206"/>
      <c r="L2304" s="206"/>
      <c r="M2304" s="206"/>
      <c r="N2304" s="206"/>
      <c r="O2304" s="206"/>
      <c r="P2304" s="206"/>
      <c r="Q2304" s="206"/>
      <c r="R2304" s="206"/>
      <c r="S2304" s="206"/>
      <c r="T2304" s="206"/>
    </row>
    <row r="2305" spans="1:20">
      <c r="A2305" s="366">
        <v>2301</v>
      </c>
      <c r="B2305" s="366"/>
      <c r="C2305" s="105"/>
      <c r="D2305" s="366"/>
      <c r="E2305" s="277"/>
      <c r="F2305" s="105"/>
      <c r="G2305" s="105"/>
      <c r="H2305" s="366"/>
      <c r="I2305" s="206"/>
      <c r="J2305" s="206"/>
      <c r="K2305" s="206"/>
      <c r="L2305" s="206"/>
      <c r="M2305" s="206"/>
      <c r="N2305" s="206"/>
      <c r="O2305" s="206"/>
      <c r="P2305" s="206"/>
      <c r="Q2305" s="206"/>
      <c r="R2305" s="206"/>
      <c r="S2305" s="206"/>
      <c r="T2305" s="206"/>
    </row>
    <row r="2306" spans="1:20">
      <c r="A2306" s="366">
        <v>2302</v>
      </c>
      <c r="B2306" s="366"/>
      <c r="C2306" s="105"/>
      <c r="D2306" s="366"/>
      <c r="E2306" s="277"/>
      <c r="F2306" s="105"/>
      <c r="G2306" s="105"/>
      <c r="H2306" s="366"/>
      <c r="I2306" s="206"/>
      <c r="J2306" s="206"/>
      <c r="K2306" s="206"/>
      <c r="L2306" s="206"/>
      <c r="M2306" s="206"/>
      <c r="N2306" s="206"/>
      <c r="O2306" s="206"/>
      <c r="P2306" s="206"/>
      <c r="Q2306" s="206"/>
      <c r="R2306" s="206"/>
      <c r="S2306" s="206"/>
      <c r="T2306" s="206"/>
    </row>
    <row r="2307" spans="1:20">
      <c r="A2307" s="366">
        <v>2303</v>
      </c>
      <c r="B2307" s="366"/>
      <c r="C2307" s="105"/>
      <c r="D2307" s="366"/>
      <c r="E2307" s="277"/>
      <c r="F2307" s="105"/>
      <c r="G2307" s="105"/>
      <c r="H2307" s="366"/>
      <c r="I2307" s="206"/>
      <c r="J2307" s="206"/>
      <c r="K2307" s="206"/>
      <c r="L2307" s="206"/>
      <c r="M2307" s="206"/>
      <c r="N2307" s="206"/>
      <c r="O2307" s="206"/>
      <c r="P2307" s="206"/>
      <c r="Q2307" s="206"/>
      <c r="R2307" s="206"/>
      <c r="S2307" s="206"/>
      <c r="T2307" s="206"/>
    </row>
    <row r="2308" spans="1:20">
      <c r="A2308" s="366">
        <v>2304</v>
      </c>
      <c r="B2308" s="366"/>
      <c r="C2308" s="105"/>
      <c r="D2308" s="366"/>
      <c r="E2308" s="277"/>
      <c r="F2308" s="105"/>
      <c r="G2308" s="105"/>
      <c r="H2308" s="366"/>
      <c r="I2308" s="206"/>
      <c r="J2308" s="206"/>
      <c r="K2308" s="206"/>
      <c r="L2308" s="206"/>
      <c r="M2308" s="206"/>
      <c r="N2308" s="206"/>
      <c r="O2308" s="206"/>
      <c r="P2308" s="206"/>
      <c r="Q2308" s="206"/>
      <c r="R2308" s="206"/>
      <c r="S2308" s="206"/>
      <c r="T2308" s="206"/>
    </row>
    <row r="2309" spans="1:20">
      <c r="A2309" s="366">
        <v>2305</v>
      </c>
      <c r="B2309" s="366"/>
      <c r="C2309" s="105"/>
      <c r="D2309" s="366"/>
      <c r="E2309" s="277"/>
      <c r="F2309" s="105"/>
      <c r="G2309" s="105"/>
      <c r="H2309" s="366"/>
      <c r="I2309" s="206"/>
      <c r="J2309" s="206"/>
      <c r="K2309" s="206"/>
      <c r="L2309" s="206"/>
      <c r="M2309" s="206"/>
      <c r="N2309" s="206"/>
      <c r="O2309" s="206"/>
      <c r="P2309" s="206"/>
      <c r="Q2309" s="206"/>
      <c r="R2309" s="206"/>
      <c r="S2309" s="206"/>
      <c r="T2309" s="206"/>
    </row>
    <row r="2310" spans="1:20">
      <c r="A2310" s="366">
        <v>2306</v>
      </c>
      <c r="B2310" s="366"/>
      <c r="C2310" s="105"/>
      <c r="D2310" s="366"/>
      <c r="E2310" s="277"/>
      <c r="F2310" s="105"/>
      <c r="G2310" s="105"/>
      <c r="H2310" s="366"/>
      <c r="I2310" s="206"/>
      <c r="J2310" s="206"/>
      <c r="K2310" s="206"/>
      <c r="L2310" s="206"/>
      <c r="M2310" s="206"/>
      <c r="N2310" s="206"/>
      <c r="O2310" s="206"/>
      <c r="P2310" s="206"/>
      <c r="Q2310" s="206"/>
      <c r="R2310" s="206"/>
      <c r="S2310" s="206"/>
      <c r="T2310" s="206"/>
    </row>
    <row r="2311" spans="1:20">
      <c r="A2311" s="366">
        <v>2307</v>
      </c>
      <c r="B2311" s="366"/>
      <c r="C2311" s="105"/>
      <c r="D2311" s="366"/>
      <c r="E2311" s="277"/>
      <c r="F2311" s="105"/>
      <c r="G2311" s="105"/>
      <c r="H2311" s="366"/>
      <c r="I2311" s="206"/>
      <c r="J2311" s="206"/>
      <c r="K2311" s="206"/>
      <c r="L2311" s="206"/>
      <c r="M2311" s="206"/>
      <c r="N2311" s="206"/>
      <c r="O2311" s="206"/>
      <c r="P2311" s="206"/>
      <c r="Q2311" s="206"/>
      <c r="R2311" s="206"/>
      <c r="S2311" s="206"/>
      <c r="T2311" s="206"/>
    </row>
    <row r="2312" spans="1:20">
      <c r="A2312" s="366">
        <v>2308</v>
      </c>
      <c r="B2312" s="366"/>
      <c r="C2312" s="105"/>
      <c r="D2312" s="366"/>
      <c r="E2312" s="277"/>
      <c r="F2312" s="105"/>
      <c r="G2312" s="105"/>
      <c r="H2312" s="366"/>
      <c r="I2312" s="206"/>
      <c r="J2312" s="206"/>
      <c r="K2312" s="206"/>
      <c r="L2312" s="206"/>
      <c r="M2312" s="206"/>
      <c r="N2312" s="206"/>
      <c r="O2312" s="206"/>
      <c r="P2312" s="206"/>
      <c r="Q2312" s="206"/>
      <c r="R2312" s="206"/>
      <c r="S2312" s="206"/>
      <c r="T2312" s="206"/>
    </row>
    <row r="2313" spans="1:20">
      <c r="A2313" s="366">
        <v>2309</v>
      </c>
      <c r="B2313" s="366"/>
      <c r="C2313" s="105"/>
      <c r="D2313" s="366"/>
      <c r="E2313" s="277"/>
      <c r="F2313" s="105"/>
      <c r="G2313" s="105"/>
      <c r="H2313" s="366"/>
      <c r="I2313" s="206"/>
      <c r="J2313" s="206"/>
      <c r="K2313" s="206"/>
      <c r="L2313" s="206"/>
      <c r="M2313" s="206"/>
      <c r="N2313" s="206"/>
      <c r="O2313" s="206"/>
      <c r="P2313" s="206"/>
      <c r="Q2313" s="206"/>
      <c r="R2313" s="206"/>
      <c r="S2313" s="206"/>
      <c r="T2313" s="206"/>
    </row>
    <row r="2314" spans="1:20">
      <c r="A2314" s="366">
        <v>2310</v>
      </c>
      <c r="B2314" s="366"/>
      <c r="C2314" s="105"/>
      <c r="D2314" s="366"/>
      <c r="E2314" s="277"/>
      <c r="F2314" s="105"/>
      <c r="G2314" s="105"/>
      <c r="H2314" s="366"/>
      <c r="I2314" s="206"/>
      <c r="J2314" s="206"/>
      <c r="K2314" s="206"/>
      <c r="L2314" s="206"/>
      <c r="M2314" s="206"/>
      <c r="N2314" s="206"/>
      <c r="O2314" s="206"/>
      <c r="P2314" s="206"/>
      <c r="Q2314" s="206"/>
      <c r="R2314" s="206"/>
      <c r="S2314" s="206"/>
      <c r="T2314" s="206"/>
    </row>
    <row r="2315" spans="1:20">
      <c r="A2315" s="366">
        <v>2311</v>
      </c>
      <c r="B2315" s="366"/>
      <c r="C2315" s="105"/>
      <c r="D2315" s="366"/>
      <c r="E2315" s="277"/>
      <c r="F2315" s="105"/>
      <c r="G2315" s="105"/>
      <c r="H2315" s="366"/>
      <c r="I2315" s="206"/>
      <c r="J2315" s="206"/>
      <c r="K2315" s="206"/>
      <c r="L2315" s="206"/>
      <c r="M2315" s="206"/>
      <c r="N2315" s="206"/>
      <c r="O2315" s="206"/>
      <c r="P2315" s="206"/>
      <c r="Q2315" s="206"/>
      <c r="R2315" s="206"/>
      <c r="S2315" s="206"/>
      <c r="T2315" s="206"/>
    </row>
    <row r="2316" spans="1:20">
      <c r="A2316" s="366">
        <v>2312</v>
      </c>
      <c r="B2316" s="366"/>
      <c r="C2316" s="105"/>
      <c r="D2316" s="366"/>
      <c r="E2316" s="277"/>
      <c r="F2316" s="105"/>
      <c r="G2316" s="105"/>
      <c r="H2316" s="366"/>
      <c r="I2316" s="206"/>
      <c r="J2316" s="206"/>
      <c r="K2316" s="206"/>
      <c r="L2316" s="206"/>
      <c r="M2316" s="206"/>
      <c r="N2316" s="206"/>
      <c r="O2316" s="206"/>
      <c r="P2316" s="206"/>
      <c r="Q2316" s="206"/>
      <c r="R2316" s="206"/>
      <c r="S2316" s="206"/>
      <c r="T2316" s="206"/>
    </row>
    <row r="2317" spans="1:20">
      <c r="A2317" s="366">
        <v>2313</v>
      </c>
      <c r="B2317" s="366"/>
      <c r="C2317" s="105"/>
      <c r="D2317" s="366"/>
      <c r="E2317" s="277"/>
      <c r="F2317" s="105"/>
      <c r="G2317" s="105"/>
      <c r="H2317" s="366"/>
      <c r="I2317" s="206"/>
      <c r="J2317" s="206"/>
      <c r="K2317" s="206"/>
      <c r="L2317" s="206"/>
      <c r="M2317" s="206"/>
      <c r="N2317" s="206"/>
      <c r="O2317" s="206"/>
      <c r="P2317" s="206"/>
      <c r="Q2317" s="206"/>
      <c r="R2317" s="206"/>
      <c r="S2317" s="206"/>
      <c r="T2317" s="206"/>
    </row>
    <row r="2318" spans="1:20">
      <c r="A2318" s="366">
        <v>2314</v>
      </c>
      <c r="B2318" s="366"/>
      <c r="C2318" s="105"/>
      <c r="D2318" s="366"/>
      <c r="E2318" s="277"/>
      <c r="F2318" s="105"/>
      <c r="G2318" s="105"/>
      <c r="H2318" s="366"/>
      <c r="I2318" s="206"/>
      <c r="J2318" s="206"/>
      <c r="K2318" s="206"/>
      <c r="L2318" s="206"/>
      <c r="M2318" s="206"/>
      <c r="N2318" s="206"/>
      <c r="O2318" s="206"/>
      <c r="P2318" s="206"/>
      <c r="Q2318" s="206"/>
      <c r="R2318" s="206"/>
      <c r="S2318" s="206"/>
      <c r="T2318" s="206"/>
    </row>
    <row r="2319" spans="1:20">
      <c r="A2319" s="366">
        <v>2315</v>
      </c>
      <c r="B2319" s="366"/>
      <c r="C2319" s="105"/>
      <c r="D2319" s="366"/>
      <c r="E2319" s="277"/>
      <c r="F2319" s="105"/>
      <c r="G2319" s="105"/>
      <c r="H2319" s="366"/>
      <c r="I2319" s="206"/>
      <c r="J2319" s="206"/>
      <c r="K2319" s="206"/>
      <c r="L2319" s="206"/>
      <c r="M2319" s="206"/>
      <c r="N2319" s="206"/>
      <c r="O2319" s="206"/>
      <c r="P2319" s="206"/>
      <c r="Q2319" s="206"/>
      <c r="R2319" s="206"/>
      <c r="S2319" s="206"/>
      <c r="T2319" s="206"/>
    </row>
    <row r="2320" spans="1:20">
      <c r="A2320" s="366">
        <v>2316</v>
      </c>
      <c r="B2320" s="366"/>
      <c r="C2320" s="105"/>
      <c r="D2320" s="366"/>
      <c r="E2320" s="277"/>
      <c r="F2320" s="105"/>
      <c r="G2320" s="105"/>
      <c r="H2320" s="366"/>
      <c r="I2320" s="206"/>
      <c r="J2320" s="206"/>
      <c r="K2320" s="206"/>
      <c r="L2320" s="206"/>
      <c r="M2320" s="206"/>
      <c r="N2320" s="206"/>
      <c r="O2320" s="206"/>
      <c r="P2320" s="206"/>
      <c r="Q2320" s="206"/>
      <c r="R2320" s="206"/>
      <c r="S2320" s="206"/>
      <c r="T2320" s="206"/>
    </row>
    <row r="2321" spans="1:20">
      <c r="A2321" s="366">
        <v>2317</v>
      </c>
      <c r="B2321" s="366"/>
      <c r="C2321" s="105"/>
      <c r="D2321" s="366"/>
      <c r="E2321" s="277"/>
      <c r="F2321" s="105"/>
      <c r="G2321" s="105"/>
      <c r="H2321" s="366"/>
      <c r="I2321" s="206"/>
      <c r="J2321" s="206"/>
      <c r="K2321" s="206"/>
      <c r="L2321" s="206"/>
      <c r="M2321" s="206"/>
      <c r="N2321" s="206"/>
      <c r="O2321" s="206"/>
      <c r="P2321" s="206"/>
      <c r="Q2321" s="206"/>
      <c r="R2321" s="206"/>
      <c r="S2321" s="206"/>
      <c r="T2321" s="206"/>
    </row>
    <row r="2322" spans="1:20">
      <c r="A2322" s="366">
        <v>2318</v>
      </c>
      <c r="B2322" s="366"/>
      <c r="C2322" s="105"/>
      <c r="D2322" s="366"/>
      <c r="E2322" s="277"/>
      <c r="F2322" s="105"/>
      <c r="G2322" s="105"/>
      <c r="H2322" s="366"/>
      <c r="I2322" s="206"/>
      <c r="J2322" s="206"/>
      <c r="K2322" s="206"/>
      <c r="L2322" s="206"/>
      <c r="M2322" s="206"/>
      <c r="N2322" s="206"/>
      <c r="O2322" s="206"/>
      <c r="P2322" s="206"/>
      <c r="Q2322" s="206"/>
      <c r="R2322" s="206"/>
      <c r="S2322" s="206"/>
      <c r="T2322" s="206"/>
    </row>
    <row r="2323" spans="1:20">
      <c r="A2323" s="366">
        <v>2319</v>
      </c>
      <c r="B2323" s="366"/>
      <c r="C2323" s="105"/>
      <c r="D2323" s="366"/>
      <c r="E2323" s="277"/>
      <c r="F2323" s="105"/>
      <c r="G2323" s="105"/>
      <c r="H2323" s="366"/>
      <c r="I2323" s="206"/>
      <c r="J2323" s="206"/>
      <c r="K2323" s="206"/>
      <c r="L2323" s="206"/>
      <c r="M2323" s="206"/>
      <c r="N2323" s="206"/>
      <c r="O2323" s="206"/>
      <c r="P2323" s="206"/>
      <c r="Q2323" s="206"/>
      <c r="R2323" s="206"/>
      <c r="S2323" s="206"/>
      <c r="T2323" s="206"/>
    </row>
    <row r="2324" spans="1:20">
      <c r="A2324" s="366">
        <v>2320</v>
      </c>
      <c r="B2324" s="366"/>
      <c r="C2324" s="105"/>
      <c r="D2324" s="366"/>
      <c r="E2324" s="277"/>
      <c r="F2324" s="105"/>
      <c r="G2324" s="105"/>
      <c r="H2324" s="366"/>
      <c r="I2324" s="206"/>
      <c r="J2324" s="206"/>
      <c r="K2324" s="206"/>
      <c r="L2324" s="206"/>
      <c r="M2324" s="206"/>
      <c r="N2324" s="206"/>
      <c r="O2324" s="206"/>
      <c r="P2324" s="206"/>
      <c r="Q2324" s="206"/>
      <c r="R2324" s="206"/>
      <c r="S2324" s="206"/>
      <c r="T2324" s="206"/>
    </row>
    <row r="2325" spans="1:20">
      <c r="A2325" s="366">
        <v>2321</v>
      </c>
      <c r="B2325" s="366"/>
      <c r="C2325" s="105"/>
      <c r="D2325" s="366"/>
      <c r="E2325" s="277"/>
      <c r="F2325" s="105"/>
      <c r="G2325" s="105"/>
      <c r="H2325" s="366"/>
      <c r="I2325" s="206"/>
      <c r="J2325" s="206"/>
      <c r="K2325" s="206"/>
      <c r="L2325" s="206"/>
      <c r="M2325" s="206"/>
      <c r="N2325" s="206"/>
      <c r="O2325" s="206"/>
      <c r="P2325" s="206"/>
      <c r="Q2325" s="206"/>
      <c r="R2325" s="206"/>
      <c r="S2325" s="206"/>
      <c r="T2325" s="206"/>
    </row>
    <row r="2326" spans="1:20">
      <c r="A2326" s="366">
        <v>2322</v>
      </c>
      <c r="B2326" s="366"/>
      <c r="C2326" s="105"/>
      <c r="D2326" s="366"/>
      <c r="E2326" s="277"/>
      <c r="F2326" s="105"/>
      <c r="G2326" s="105"/>
      <c r="H2326" s="366"/>
      <c r="I2326" s="206"/>
      <c r="J2326" s="206"/>
      <c r="K2326" s="206"/>
      <c r="L2326" s="206"/>
      <c r="M2326" s="206"/>
      <c r="N2326" s="206"/>
      <c r="O2326" s="206"/>
      <c r="P2326" s="206"/>
      <c r="Q2326" s="206"/>
      <c r="R2326" s="206"/>
      <c r="S2326" s="206"/>
      <c r="T2326" s="206"/>
    </row>
    <row r="2327" spans="1:20">
      <c r="A2327" s="366">
        <v>2323</v>
      </c>
      <c r="B2327" s="366"/>
      <c r="C2327" s="105"/>
      <c r="D2327" s="366"/>
      <c r="E2327" s="277"/>
      <c r="F2327" s="105"/>
      <c r="G2327" s="105"/>
      <c r="H2327" s="366"/>
      <c r="I2327" s="206"/>
      <c r="J2327" s="206"/>
      <c r="K2327" s="206"/>
      <c r="L2327" s="206"/>
      <c r="M2327" s="206"/>
      <c r="N2327" s="206"/>
      <c r="O2327" s="206"/>
      <c r="P2327" s="206"/>
      <c r="Q2327" s="206"/>
      <c r="R2327" s="206"/>
      <c r="S2327" s="206"/>
      <c r="T2327" s="206"/>
    </row>
    <row r="2328" spans="1:20">
      <c r="A2328" s="366">
        <v>2324</v>
      </c>
      <c r="B2328" s="366"/>
      <c r="C2328" s="105"/>
      <c r="D2328" s="366"/>
      <c r="E2328" s="277"/>
      <c r="F2328" s="105"/>
      <c r="G2328" s="105"/>
      <c r="H2328" s="366"/>
      <c r="I2328" s="206"/>
      <c r="J2328" s="206"/>
      <c r="K2328" s="206"/>
      <c r="L2328" s="206"/>
      <c r="M2328" s="206"/>
      <c r="N2328" s="206"/>
      <c r="O2328" s="206"/>
      <c r="P2328" s="206"/>
      <c r="Q2328" s="206"/>
      <c r="R2328" s="206"/>
      <c r="S2328" s="206"/>
      <c r="T2328" s="206"/>
    </row>
    <row r="2329" spans="1:20">
      <c r="A2329" s="366">
        <v>2325</v>
      </c>
      <c r="B2329" s="366"/>
      <c r="C2329" s="105"/>
      <c r="D2329" s="366"/>
      <c r="E2329" s="277"/>
      <c r="F2329" s="105"/>
      <c r="G2329" s="105"/>
      <c r="H2329" s="366"/>
      <c r="I2329" s="206"/>
      <c r="J2329" s="206"/>
      <c r="K2329" s="206"/>
      <c r="L2329" s="206"/>
      <c r="M2329" s="206"/>
      <c r="N2329" s="206"/>
      <c r="O2329" s="206"/>
      <c r="P2329" s="206"/>
      <c r="Q2329" s="206"/>
      <c r="R2329" s="206"/>
      <c r="S2329" s="206"/>
      <c r="T2329" s="206"/>
    </row>
    <row r="2330" spans="1:20">
      <c r="A2330" s="366">
        <v>2326</v>
      </c>
      <c r="B2330" s="366"/>
      <c r="C2330" s="105"/>
      <c r="D2330" s="366"/>
      <c r="E2330" s="277"/>
      <c r="F2330" s="105"/>
      <c r="G2330" s="105"/>
      <c r="H2330" s="366"/>
      <c r="I2330" s="206"/>
      <c r="J2330" s="206"/>
      <c r="K2330" s="206"/>
      <c r="L2330" s="206"/>
      <c r="M2330" s="206"/>
      <c r="N2330" s="206"/>
      <c r="O2330" s="206"/>
      <c r="P2330" s="206"/>
      <c r="Q2330" s="206"/>
      <c r="R2330" s="206"/>
      <c r="S2330" s="206"/>
      <c r="T2330" s="206"/>
    </row>
    <row r="2331" spans="1:20">
      <c r="A2331" s="366">
        <v>2327</v>
      </c>
      <c r="B2331" s="366"/>
      <c r="C2331" s="105"/>
      <c r="D2331" s="366"/>
      <c r="E2331" s="277"/>
      <c r="F2331" s="105"/>
      <c r="G2331" s="105"/>
      <c r="H2331" s="366"/>
      <c r="I2331" s="206"/>
      <c r="J2331" s="206"/>
      <c r="K2331" s="206"/>
      <c r="L2331" s="206"/>
      <c r="M2331" s="206"/>
      <c r="N2331" s="206"/>
      <c r="O2331" s="206"/>
      <c r="P2331" s="206"/>
      <c r="Q2331" s="206"/>
      <c r="R2331" s="206"/>
      <c r="S2331" s="206"/>
      <c r="T2331" s="206"/>
    </row>
    <row r="2332" spans="1:20">
      <c r="A2332" s="366">
        <v>2328</v>
      </c>
      <c r="B2332" s="366"/>
      <c r="C2332" s="105"/>
      <c r="D2332" s="366"/>
      <c r="E2332" s="277"/>
      <c r="F2332" s="105"/>
      <c r="G2332" s="105"/>
      <c r="H2332" s="366"/>
      <c r="I2332" s="206"/>
      <c r="J2332" s="206"/>
      <c r="K2332" s="206"/>
      <c r="L2332" s="206"/>
      <c r="M2332" s="206"/>
      <c r="N2332" s="206"/>
      <c r="O2332" s="206"/>
      <c r="P2332" s="206"/>
      <c r="Q2332" s="206"/>
      <c r="R2332" s="206"/>
      <c r="S2332" s="206"/>
      <c r="T2332" s="206"/>
    </row>
    <row r="2333" spans="1:20">
      <c r="A2333" s="366">
        <v>2329</v>
      </c>
      <c r="B2333" s="366"/>
      <c r="C2333" s="105"/>
      <c r="D2333" s="366"/>
      <c r="E2333" s="277"/>
      <c r="F2333" s="105"/>
      <c r="G2333" s="105"/>
      <c r="H2333" s="366"/>
      <c r="I2333" s="206"/>
      <c r="J2333" s="206"/>
      <c r="K2333" s="206"/>
      <c r="L2333" s="206"/>
      <c r="M2333" s="206"/>
      <c r="N2333" s="206"/>
      <c r="O2333" s="206"/>
      <c r="P2333" s="206"/>
      <c r="Q2333" s="206"/>
      <c r="R2333" s="206"/>
      <c r="S2333" s="206"/>
      <c r="T2333" s="206"/>
    </row>
    <row r="2334" spans="1:20">
      <c r="A2334" s="366">
        <v>2330</v>
      </c>
      <c r="B2334" s="366"/>
      <c r="C2334" s="105"/>
      <c r="D2334" s="366"/>
      <c r="E2334" s="277"/>
      <c r="F2334" s="105"/>
      <c r="G2334" s="105"/>
      <c r="H2334" s="366"/>
      <c r="I2334" s="206"/>
      <c r="J2334" s="206"/>
      <c r="K2334" s="206"/>
      <c r="L2334" s="206"/>
      <c r="M2334" s="206"/>
      <c r="N2334" s="206"/>
      <c r="O2334" s="206"/>
      <c r="P2334" s="206"/>
      <c r="Q2334" s="206"/>
      <c r="R2334" s="206"/>
      <c r="S2334" s="206"/>
      <c r="T2334" s="206"/>
    </row>
    <row r="2335" spans="1:20">
      <c r="A2335" s="366">
        <v>2331</v>
      </c>
      <c r="B2335" s="366"/>
      <c r="C2335" s="105"/>
      <c r="D2335" s="366"/>
      <c r="E2335" s="277"/>
      <c r="F2335" s="105"/>
      <c r="G2335" s="105"/>
      <c r="H2335" s="366"/>
      <c r="I2335" s="206"/>
      <c r="J2335" s="206"/>
      <c r="K2335" s="206"/>
      <c r="L2335" s="206"/>
      <c r="M2335" s="206"/>
      <c r="N2335" s="206"/>
      <c r="O2335" s="206"/>
      <c r="P2335" s="206"/>
      <c r="Q2335" s="206"/>
      <c r="R2335" s="206"/>
      <c r="S2335" s="206"/>
      <c r="T2335" s="206"/>
    </row>
    <row r="2336" spans="1:20">
      <c r="A2336" s="366">
        <v>2332</v>
      </c>
      <c r="B2336" s="366"/>
      <c r="C2336" s="105"/>
      <c r="D2336" s="366"/>
      <c r="E2336" s="277"/>
      <c r="F2336" s="105"/>
      <c r="G2336" s="105"/>
      <c r="H2336" s="366"/>
      <c r="I2336" s="206"/>
      <c r="J2336" s="206"/>
      <c r="K2336" s="206"/>
      <c r="L2336" s="206"/>
      <c r="M2336" s="206"/>
      <c r="N2336" s="206"/>
      <c r="O2336" s="206"/>
      <c r="P2336" s="206"/>
      <c r="Q2336" s="206"/>
      <c r="R2336" s="206"/>
      <c r="S2336" s="206"/>
      <c r="T2336" s="206"/>
    </row>
    <row r="2337" spans="1:20">
      <c r="A2337" s="366">
        <v>2333</v>
      </c>
      <c r="B2337" s="366"/>
      <c r="C2337" s="105"/>
      <c r="D2337" s="366"/>
      <c r="E2337" s="277"/>
      <c r="F2337" s="105"/>
      <c r="G2337" s="105"/>
      <c r="H2337" s="366"/>
      <c r="I2337" s="206"/>
      <c r="J2337" s="206"/>
      <c r="K2337" s="206"/>
      <c r="L2337" s="206"/>
      <c r="M2337" s="206"/>
      <c r="N2337" s="206"/>
      <c r="O2337" s="206"/>
      <c r="P2337" s="206"/>
      <c r="Q2337" s="206"/>
      <c r="R2337" s="206"/>
      <c r="S2337" s="206"/>
      <c r="T2337" s="206"/>
    </row>
    <row r="2338" spans="1:20">
      <c r="A2338" s="366">
        <v>2334</v>
      </c>
      <c r="B2338" s="366"/>
      <c r="C2338" s="105"/>
      <c r="D2338" s="366"/>
      <c r="E2338" s="277"/>
      <c r="F2338" s="105"/>
      <c r="G2338" s="105"/>
      <c r="H2338" s="366"/>
      <c r="I2338" s="206"/>
      <c r="J2338" s="206"/>
      <c r="K2338" s="206"/>
      <c r="L2338" s="206"/>
      <c r="M2338" s="206"/>
      <c r="N2338" s="206"/>
      <c r="O2338" s="206"/>
      <c r="P2338" s="206"/>
      <c r="Q2338" s="206"/>
      <c r="R2338" s="206"/>
      <c r="S2338" s="206"/>
      <c r="T2338" s="206"/>
    </row>
    <row r="2339" spans="1:20">
      <c r="A2339" s="366">
        <v>2335</v>
      </c>
      <c r="B2339" s="366"/>
      <c r="C2339" s="105"/>
      <c r="D2339" s="366"/>
      <c r="E2339" s="277"/>
      <c r="F2339" s="105"/>
      <c r="G2339" s="105"/>
      <c r="H2339" s="366"/>
      <c r="I2339" s="206"/>
      <c r="J2339" s="206"/>
      <c r="K2339" s="206"/>
      <c r="L2339" s="206"/>
      <c r="M2339" s="206"/>
      <c r="N2339" s="206"/>
      <c r="O2339" s="206"/>
      <c r="P2339" s="206"/>
      <c r="Q2339" s="206"/>
      <c r="R2339" s="206"/>
      <c r="S2339" s="206"/>
      <c r="T2339" s="206"/>
    </row>
    <row r="2340" spans="1:20">
      <c r="A2340" s="366">
        <v>2336</v>
      </c>
      <c r="B2340" s="366"/>
      <c r="C2340" s="105"/>
      <c r="D2340" s="366"/>
      <c r="E2340" s="277"/>
      <c r="F2340" s="105"/>
      <c r="G2340" s="105"/>
      <c r="H2340" s="366"/>
      <c r="I2340" s="206"/>
      <c r="J2340" s="206"/>
      <c r="K2340" s="206"/>
      <c r="L2340" s="206"/>
      <c r="M2340" s="206"/>
      <c r="N2340" s="206"/>
      <c r="O2340" s="206"/>
      <c r="P2340" s="206"/>
      <c r="Q2340" s="206"/>
      <c r="R2340" s="206"/>
      <c r="S2340" s="206"/>
      <c r="T2340" s="206"/>
    </row>
    <row r="2341" spans="1:20">
      <c r="A2341" s="366">
        <v>2337</v>
      </c>
      <c r="B2341" s="366"/>
      <c r="C2341" s="105"/>
      <c r="D2341" s="366"/>
      <c r="E2341" s="277"/>
      <c r="F2341" s="105"/>
      <c r="G2341" s="105"/>
      <c r="H2341" s="366"/>
      <c r="I2341" s="206"/>
      <c r="J2341" s="206"/>
      <c r="K2341" s="206"/>
      <c r="L2341" s="206"/>
      <c r="M2341" s="206"/>
      <c r="N2341" s="206"/>
      <c r="O2341" s="206"/>
      <c r="P2341" s="206"/>
      <c r="Q2341" s="206"/>
      <c r="R2341" s="206"/>
      <c r="S2341" s="206"/>
      <c r="T2341" s="206"/>
    </row>
    <row r="2342" spans="1:20">
      <c r="A2342" s="366">
        <v>2338</v>
      </c>
      <c r="B2342" s="366"/>
      <c r="C2342" s="105"/>
      <c r="D2342" s="366"/>
      <c r="E2342" s="277"/>
      <c r="F2342" s="105"/>
      <c r="G2342" s="105"/>
      <c r="H2342" s="366"/>
      <c r="I2342" s="206"/>
      <c r="J2342" s="206"/>
      <c r="K2342" s="206"/>
      <c r="L2342" s="206"/>
      <c r="M2342" s="206"/>
      <c r="N2342" s="206"/>
      <c r="O2342" s="206"/>
      <c r="P2342" s="206"/>
      <c r="Q2342" s="206"/>
      <c r="R2342" s="206"/>
      <c r="S2342" s="206"/>
      <c r="T2342" s="206"/>
    </row>
    <row r="2343" spans="1:20">
      <c r="A2343" s="366">
        <v>2339</v>
      </c>
      <c r="B2343" s="366"/>
      <c r="C2343" s="105"/>
      <c r="D2343" s="366"/>
      <c r="E2343" s="277"/>
      <c r="F2343" s="105"/>
      <c r="G2343" s="105"/>
      <c r="H2343" s="366"/>
      <c r="I2343" s="206"/>
      <c r="J2343" s="206"/>
      <c r="K2343" s="206"/>
      <c r="L2343" s="206"/>
      <c r="M2343" s="206"/>
      <c r="N2343" s="206"/>
      <c r="O2343" s="206"/>
      <c r="P2343" s="206"/>
      <c r="Q2343" s="206"/>
      <c r="R2343" s="206"/>
      <c r="S2343" s="206"/>
      <c r="T2343" s="206"/>
    </row>
    <row r="2344" spans="1:20">
      <c r="A2344" s="366">
        <v>2340</v>
      </c>
      <c r="B2344" s="366"/>
      <c r="C2344" s="105"/>
      <c r="D2344" s="366"/>
      <c r="E2344" s="277"/>
      <c r="F2344" s="105"/>
      <c r="G2344" s="105"/>
      <c r="H2344" s="366"/>
      <c r="I2344" s="206"/>
      <c r="J2344" s="206"/>
      <c r="K2344" s="206"/>
      <c r="L2344" s="206"/>
      <c r="M2344" s="206"/>
      <c r="N2344" s="206"/>
      <c r="O2344" s="206"/>
      <c r="P2344" s="206"/>
      <c r="Q2344" s="206"/>
      <c r="R2344" s="206"/>
      <c r="S2344" s="206"/>
      <c r="T2344" s="206"/>
    </row>
    <row r="2345" spans="1:20">
      <c r="A2345" s="366">
        <v>2341</v>
      </c>
      <c r="B2345" s="366"/>
      <c r="C2345" s="105"/>
      <c r="D2345" s="366"/>
      <c r="E2345" s="277"/>
      <c r="F2345" s="105"/>
      <c r="G2345" s="105"/>
      <c r="H2345" s="366"/>
      <c r="I2345" s="206"/>
      <c r="J2345" s="206"/>
      <c r="K2345" s="206"/>
      <c r="L2345" s="206"/>
      <c r="M2345" s="206"/>
      <c r="N2345" s="206"/>
      <c r="O2345" s="206"/>
      <c r="P2345" s="206"/>
      <c r="Q2345" s="206"/>
      <c r="R2345" s="206"/>
      <c r="S2345" s="206"/>
      <c r="T2345" s="206"/>
    </row>
    <row r="2346" spans="1:20">
      <c r="A2346" s="366">
        <v>2342</v>
      </c>
      <c r="B2346" s="366"/>
      <c r="C2346" s="105"/>
      <c r="D2346" s="366"/>
      <c r="E2346" s="277"/>
      <c r="F2346" s="105"/>
      <c r="G2346" s="105"/>
      <c r="H2346" s="366"/>
      <c r="I2346" s="206"/>
      <c r="J2346" s="206"/>
      <c r="K2346" s="206"/>
      <c r="L2346" s="206"/>
      <c r="M2346" s="206"/>
      <c r="N2346" s="206"/>
      <c r="O2346" s="206"/>
      <c r="P2346" s="206"/>
      <c r="Q2346" s="206"/>
      <c r="R2346" s="206"/>
      <c r="S2346" s="206"/>
      <c r="T2346" s="206"/>
    </row>
    <row r="2347" spans="1:20">
      <c r="A2347" s="366">
        <v>2343</v>
      </c>
      <c r="B2347" s="366"/>
      <c r="C2347" s="105"/>
      <c r="D2347" s="366"/>
      <c r="E2347" s="277"/>
      <c r="F2347" s="105"/>
      <c r="G2347" s="105"/>
      <c r="H2347" s="366"/>
      <c r="I2347" s="206"/>
      <c r="J2347" s="206"/>
      <c r="K2347" s="206"/>
      <c r="L2347" s="206"/>
      <c r="M2347" s="206"/>
      <c r="N2347" s="206"/>
      <c r="O2347" s="206"/>
      <c r="P2347" s="206"/>
      <c r="Q2347" s="206"/>
      <c r="R2347" s="206"/>
      <c r="S2347" s="206"/>
      <c r="T2347" s="206"/>
    </row>
    <row r="2348" spans="1:20">
      <c r="A2348" s="366">
        <v>2344</v>
      </c>
      <c r="B2348" s="366"/>
      <c r="C2348" s="105"/>
      <c r="D2348" s="366"/>
      <c r="E2348" s="277"/>
      <c r="F2348" s="105"/>
      <c r="G2348" s="105"/>
      <c r="H2348" s="366"/>
      <c r="I2348" s="206"/>
      <c r="J2348" s="206"/>
      <c r="K2348" s="206"/>
      <c r="L2348" s="206"/>
      <c r="M2348" s="206"/>
      <c r="N2348" s="206"/>
      <c r="O2348" s="206"/>
      <c r="P2348" s="206"/>
      <c r="Q2348" s="206"/>
      <c r="R2348" s="206"/>
      <c r="S2348" s="206"/>
      <c r="T2348" s="206"/>
    </row>
    <row r="2349" spans="1:20">
      <c r="A2349" s="366">
        <v>2345</v>
      </c>
      <c r="B2349" s="366"/>
      <c r="C2349" s="105"/>
      <c r="D2349" s="366"/>
      <c r="E2349" s="277"/>
      <c r="F2349" s="105"/>
      <c r="G2349" s="105"/>
      <c r="H2349" s="366"/>
      <c r="I2349" s="206"/>
      <c r="J2349" s="206"/>
      <c r="K2349" s="206"/>
      <c r="L2349" s="206"/>
      <c r="M2349" s="206"/>
      <c r="N2349" s="206"/>
      <c r="O2349" s="206"/>
      <c r="P2349" s="206"/>
      <c r="Q2349" s="206"/>
      <c r="R2349" s="206"/>
      <c r="S2349" s="206"/>
      <c r="T2349" s="206"/>
    </row>
    <row r="2350" spans="1:20">
      <c r="A2350" s="366">
        <v>2346</v>
      </c>
      <c r="B2350" s="366"/>
      <c r="C2350" s="105"/>
      <c r="D2350" s="366"/>
      <c r="E2350" s="277"/>
      <c r="F2350" s="105"/>
      <c r="G2350" s="105"/>
      <c r="H2350" s="366"/>
      <c r="I2350" s="206"/>
      <c r="J2350" s="206"/>
      <c r="K2350" s="206"/>
      <c r="L2350" s="206"/>
      <c r="M2350" s="206"/>
      <c r="N2350" s="206"/>
      <c r="O2350" s="206"/>
      <c r="P2350" s="206"/>
      <c r="Q2350" s="206"/>
      <c r="R2350" s="206"/>
      <c r="S2350" s="206"/>
      <c r="T2350" s="206"/>
    </row>
    <row r="2351" spans="1:20">
      <c r="A2351" s="366">
        <v>2347</v>
      </c>
      <c r="B2351" s="366"/>
      <c r="C2351" s="105"/>
      <c r="D2351" s="366"/>
      <c r="E2351" s="277"/>
      <c r="F2351" s="105"/>
      <c r="G2351" s="105"/>
      <c r="H2351" s="366"/>
      <c r="I2351" s="206"/>
      <c r="J2351" s="206"/>
      <c r="K2351" s="206"/>
      <c r="L2351" s="206"/>
      <c r="M2351" s="206"/>
      <c r="N2351" s="206"/>
      <c r="O2351" s="206"/>
      <c r="P2351" s="206"/>
      <c r="Q2351" s="206"/>
      <c r="R2351" s="206"/>
      <c r="S2351" s="206"/>
      <c r="T2351" s="206"/>
    </row>
    <row r="2352" spans="1:20">
      <c r="A2352" s="366">
        <v>2348</v>
      </c>
      <c r="B2352" s="366"/>
      <c r="C2352" s="105"/>
      <c r="D2352" s="366"/>
      <c r="E2352" s="277"/>
      <c r="F2352" s="105"/>
      <c r="G2352" s="105"/>
      <c r="H2352" s="366"/>
      <c r="I2352" s="206"/>
      <c r="J2352" s="206"/>
      <c r="K2352" s="206"/>
      <c r="L2352" s="206"/>
      <c r="M2352" s="206"/>
      <c r="N2352" s="206"/>
      <c r="O2352" s="206"/>
      <c r="P2352" s="206"/>
      <c r="Q2352" s="206"/>
      <c r="R2352" s="206"/>
      <c r="S2352" s="206"/>
      <c r="T2352" s="206"/>
    </row>
    <row r="2353" spans="1:20">
      <c r="A2353" s="366">
        <v>2349</v>
      </c>
      <c r="B2353" s="366"/>
      <c r="C2353" s="105"/>
      <c r="D2353" s="366"/>
      <c r="E2353" s="277"/>
      <c r="F2353" s="105"/>
      <c r="G2353" s="105"/>
      <c r="H2353" s="366"/>
      <c r="I2353" s="206"/>
      <c r="J2353" s="206"/>
      <c r="K2353" s="206"/>
      <c r="L2353" s="206"/>
      <c r="M2353" s="206"/>
      <c r="N2353" s="206"/>
      <c r="O2353" s="206"/>
      <c r="P2353" s="206"/>
      <c r="Q2353" s="206"/>
      <c r="R2353" s="206"/>
      <c r="S2353" s="206"/>
      <c r="T2353" s="206"/>
    </row>
    <row r="2354" spans="1:20">
      <c r="A2354" s="366">
        <v>2350</v>
      </c>
      <c r="B2354" s="366"/>
      <c r="C2354" s="105"/>
      <c r="D2354" s="366"/>
      <c r="E2354" s="277"/>
      <c r="F2354" s="105"/>
      <c r="G2354" s="105"/>
      <c r="H2354" s="366"/>
      <c r="I2354" s="206"/>
      <c r="J2354" s="206"/>
      <c r="K2354" s="206"/>
      <c r="L2354" s="206"/>
      <c r="M2354" s="206"/>
      <c r="N2354" s="206"/>
      <c r="O2354" s="206"/>
      <c r="P2354" s="206"/>
      <c r="Q2354" s="206"/>
      <c r="R2354" s="206"/>
      <c r="S2354" s="206"/>
      <c r="T2354" s="206"/>
    </row>
    <row r="2355" spans="1:20">
      <c r="A2355" s="366">
        <v>2351</v>
      </c>
      <c r="B2355" s="366"/>
      <c r="C2355" s="105"/>
      <c r="D2355" s="366"/>
      <c r="E2355" s="277"/>
      <c r="F2355" s="105"/>
      <c r="G2355" s="105"/>
      <c r="H2355" s="366"/>
      <c r="I2355" s="206"/>
      <c r="J2355" s="206"/>
      <c r="K2355" s="206"/>
      <c r="L2355" s="206"/>
      <c r="M2355" s="206"/>
      <c r="N2355" s="206"/>
      <c r="O2355" s="206"/>
      <c r="P2355" s="206"/>
      <c r="Q2355" s="206"/>
      <c r="R2355" s="206"/>
      <c r="S2355" s="206"/>
      <c r="T2355" s="206"/>
    </row>
    <row r="2356" spans="1:20">
      <c r="A2356" s="366">
        <v>2352</v>
      </c>
      <c r="B2356" s="366"/>
      <c r="C2356" s="105"/>
      <c r="D2356" s="366"/>
      <c r="E2356" s="277"/>
      <c r="F2356" s="105"/>
      <c r="G2356" s="105"/>
      <c r="H2356" s="366"/>
      <c r="I2356" s="206"/>
      <c r="J2356" s="206"/>
      <c r="K2356" s="206"/>
      <c r="L2356" s="206"/>
      <c r="M2356" s="206"/>
      <c r="N2356" s="206"/>
      <c r="O2356" s="206"/>
      <c r="P2356" s="206"/>
      <c r="Q2356" s="206"/>
      <c r="R2356" s="206"/>
      <c r="S2356" s="206"/>
      <c r="T2356" s="206"/>
    </row>
    <row r="2357" spans="1:20">
      <c r="A2357" s="366">
        <v>2353</v>
      </c>
      <c r="B2357" s="366"/>
      <c r="C2357" s="105"/>
      <c r="D2357" s="366"/>
      <c r="E2357" s="277"/>
      <c r="F2357" s="105"/>
      <c r="G2357" s="105"/>
      <c r="H2357" s="366"/>
      <c r="I2357" s="206"/>
      <c r="J2357" s="206"/>
      <c r="K2357" s="206"/>
      <c r="L2357" s="206"/>
      <c r="M2357" s="206"/>
      <c r="N2357" s="206"/>
      <c r="O2357" s="206"/>
      <c r="P2357" s="206"/>
      <c r="Q2357" s="206"/>
      <c r="R2357" s="206"/>
      <c r="S2357" s="206"/>
      <c r="T2357" s="206"/>
    </row>
    <row r="2358" spans="1:20">
      <c r="A2358" s="366">
        <v>2354</v>
      </c>
      <c r="B2358" s="366"/>
      <c r="C2358" s="105"/>
      <c r="D2358" s="366"/>
      <c r="E2358" s="277"/>
      <c r="F2358" s="105"/>
      <c r="G2358" s="105"/>
      <c r="H2358" s="366"/>
      <c r="I2358" s="206"/>
      <c r="J2358" s="206"/>
      <c r="K2358" s="206"/>
      <c r="L2358" s="206"/>
      <c r="M2358" s="206"/>
      <c r="N2358" s="206"/>
      <c r="O2358" s="206"/>
      <c r="P2358" s="206"/>
      <c r="Q2358" s="206"/>
      <c r="R2358" s="206"/>
      <c r="S2358" s="206"/>
      <c r="T2358" s="206"/>
    </row>
    <row r="2359" spans="1:20">
      <c r="A2359" s="366">
        <v>2355</v>
      </c>
      <c r="B2359" s="366"/>
      <c r="C2359" s="105"/>
      <c r="D2359" s="366"/>
      <c r="E2359" s="277"/>
      <c r="F2359" s="105"/>
      <c r="G2359" s="105"/>
      <c r="H2359" s="366"/>
      <c r="I2359" s="206"/>
      <c r="J2359" s="206"/>
      <c r="K2359" s="206"/>
      <c r="L2359" s="206"/>
      <c r="M2359" s="206"/>
      <c r="N2359" s="206"/>
      <c r="O2359" s="206"/>
      <c r="P2359" s="206"/>
      <c r="Q2359" s="206"/>
      <c r="R2359" s="206"/>
      <c r="S2359" s="206"/>
      <c r="T2359" s="206"/>
    </row>
    <row r="2360" spans="1:20">
      <c r="A2360" s="366">
        <v>2356</v>
      </c>
      <c r="B2360" s="366"/>
      <c r="C2360" s="105"/>
      <c r="D2360" s="366"/>
      <c r="E2360" s="277"/>
      <c r="F2360" s="105"/>
      <c r="G2360" s="105"/>
      <c r="H2360" s="366"/>
      <c r="I2360" s="206"/>
      <c r="J2360" s="206"/>
      <c r="K2360" s="206"/>
      <c r="L2360" s="206"/>
      <c r="M2360" s="206"/>
      <c r="N2360" s="206"/>
      <c r="O2360" s="206"/>
      <c r="P2360" s="206"/>
      <c r="Q2360" s="206"/>
      <c r="R2360" s="206"/>
      <c r="S2360" s="206"/>
      <c r="T2360" s="206"/>
    </row>
    <row r="2361" spans="1:20">
      <c r="A2361" s="366">
        <v>2357</v>
      </c>
      <c r="B2361" s="366"/>
      <c r="C2361" s="105"/>
      <c r="D2361" s="366"/>
      <c r="E2361" s="277"/>
      <c r="F2361" s="105"/>
      <c r="G2361" s="105"/>
      <c r="H2361" s="366"/>
      <c r="I2361" s="206"/>
      <c r="J2361" s="206"/>
      <c r="K2361" s="206"/>
      <c r="L2361" s="206"/>
      <c r="M2361" s="206"/>
      <c r="N2361" s="206"/>
      <c r="O2361" s="206"/>
      <c r="P2361" s="206"/>
      <c r="Q2361" s="206"/>
      <c r="R2361" s="206"/>
      <c r="S2361" s="206"/>
      <c r="T2361" s="206"/>
    </row>
    <row r="2362" spans="1:20">
      <c r="A2362" s="366">
        <v>2358</v>
      </c>
      <c r="B2362" s="366"/>
      <c r="C2362" s="105"/>
      <c r="D2362" s="366"/>
      <c r="E2362" s="277"/>
      <c r="F2362" s="105"/>
      <c r="G2362" s="105"/>
      <c r="H2362" s="366"/>
      <c r="I2362" s="206"/>
      <c r="J2362" s="206"/>
      <c r="K2362" s="206"/>
      <c r="L2362" s="206"/>
      <c r="M2362" s="206"/>
      <c r="N2362" s="206"/>
      <c r="O2362" s="206"/>
      <c r="P2362" s="206"/>
      <c r="Q2362" s="206"/>
      <c r="R2362" s="206"/>
      <c r="S2362" s="206"/>
      <c r="T2362" s="206"/>
    </row>
    <row r="2363" spans="1:20">
      <c r="A2363" s="366">
        <v>2359</v>
      </c>
      <c r="B2363" s="366"/>
      <c r="C2363" s="105"/>
      <c r="D2363" s="366"/>
      <c r="E2363" s="277"/>
      <c r="F2363" s="105"/>
      <c r="G2363" s="105"/>
      <c r="H2363" s="366"/>
      <c r="I2363" s="206"/>
      <c r="J2363" s="206"/>
      <c r="K2363" s="206"/>
      <c r="L2363" s="206"/>
      <c r="M2363" s="206"/>
      <c r="N2363" s="206"/>
      <c r="O2363" s="206"/>
      <c r="P2363" s="206"/>
      <c r="Q2363" s="206"/>
      <c r="R2363" s="206"/>
      <c r="S2363" s="206"/>
      <c r="T2363" s="206"/>
    </row>
    <row r="2364" spans="1:20">
      <c r="A2364" s="366">
        <v>2360</v>
      </c>
      <c r="B2364" s="366"/>
      <c r="C2364" s="105"/>
      <c r="D2364" s="366"/>
      <c r="E2364" s="277"/>
      <c r="F2364" s="105"/>
      <c r="G2364" s="105"/>
      <c r="H2364" s="366"/>
      <c r="I2364" s="206"/>
      <c r="J2364" s="206"/>
      <c r="K2364" s="206"/>
      <c r="L2364" s="206"/>
      <c r="M2364" s="206"/>
      <c r="N2364" s="206"/>
      <c r="O2364" s="206"/>
      <c r="P2364" s="206"/>
      <c r="Q2364" s="206"/>
      <c r="R2364" s="206"/>
      <c r="S2364" s="206"/>
      <c r="T2364" s="206"/>
    </row>
    <row r="2365" spans="1:20">
      <c r="A2365" s="366">
        <v>2361</v>
      </c>
      <c r="B2365" s="366"/>
      <c r="C2365" s="105"/>
      <c r="D2365" s="366"/>
      <c r="E2365" s="277"/>
      <c r="F2365" s="105"/>
      <c r="G2365" s="105"/>
      <c r="H2365" s="366"/>
      <c r="I2365" s="206"/>
      <c r="J2365" s="206"/>
      <c r="K2365" s="206"/>
      <c r="L2365" s="206"/>
      <c r="M2365" s="206"/>
      <c r="N2365" s="206"/>
      <c r="O2365" s="206"/>
      <c r="P2365" s="206"/>
      <c r="Q2365" s="206"/>
      <c r="R2365" s="206"/>
      <c r="S2365" s="206"/>
      <c r="T2365" s="206"/>
    </row>
    <row r="2366" spans="1:20">
      <c r="A2366" s="366">
        <v>2362</v>
      </c>
      <c r="B2366" s="366"/>
      <c r="C2366" s="105"/>
      <c r="D2366" s="366"/>
      <c r="E2366" s="277"/>
      <c r="F2366" s="105"/>
      <c r="G2366" s="105"/>
      <c r="H2366" s="366"/>
      <c r="I2366" s="206"/>
      <c r="J2366" s="206"/>
      <c r="K2366" s="206"/>
      <c r="L2366" s="206"/>
      <c r="M2366" s="206"/>
      <c r="N2366" s="206"/>
      <c r="O2366" s="206"/>
      <c r="P2366" s="206"/>
      <c r="Q2366" s="206"/>
      <c r="R2366" s="206"/>
      <c r="S2366" s="206"/>
      <c r="T2366" s="206"/>
    </row>
    <row r="2367" spans="1:20">
      <c r="A2367" s="366">
        <v>2363</v>
      </c>
      <c r="B2367" s="366"/>
      <c r="C2367" s="105"/>
      <c r="D2367" s="366"/>
      <c r="E2367" s="277"/>
      <c r="F2367" s="105"/>
      <c r="G2367" s="105"/>
      <c r="H2367" s="366"/>
      <c r="I2367" s="206"/>
      <c r="J2367" s="206"/>
      <c r="K2367" s="206"/>
      <c r="L2367" s="206"/>
      <c r="M2367" s="206"/>
      <c r="N2367" s="206"/>
      <c r="O2367" s="206"/>
      <c r="P2367" s="206"/>
      <c r="Q2367" s="206"/>
      <c r="R2367" s="206"/>
      <c r="S2367" s="206"/>
      <c r="T2367" s="206"/>
    </row>
    <row r="2368" spans="1:20">
      <c r="A2368" s="366">
        <v>2364</v>
      </c>
      <c r="B2368" s="366"/>
      <c r="C2368" s="105"/>
      <c r="D2368" s="366"/>
      <c r="E2368" s="277"/>
      <c r="F2368" s="105"/>
      <c r="G2368" s="105"/>
      <c r="H2368" s="366"/>
      <c r="I2368" s="206"/>
      <c r="J2368" s="206"/>
      <c r="K2368" s="206"/>
      <c r="L2368" s="206"/>
      <c r="M2368" s="206"/>
      <c r="N2368" s="206"/>
      <c r="O2368" s="206"/>
      <c r="P2368" s="206"/>
      <c r="Q2368" s="206"/>
      <c r="R2368" s="206"/>
      <c r="S2368" s="206"/>
      <c r="T2368" s="206"/>
    </row>
    <row r="2369" spans="1:20">
      <c r="A2369" s="366">
        <v>2365</v>
      </c>
      <c r="B2369" s="366"/>
      <c r="C2369" s="105"/>
      <c r="D2369" s="366"/>
      <c r="E2369" s="277"/>
      <c r="F2369" s="105"/>
      <c r="G2369" s="105"/>
      <c r="H2369" s="366"/>
      <c r="I2369" s="206"/>
      <c r="J2369" s="206"/>
      <c r="K2369" s="206"/>
      <c r="L2369" s="206"/>
      <c r="M2369" s="206"/>
      <c r="N2369" s="206"/>
      <c r="O2369" s="206"/>
      <c r="P2369" s="206"/>
      <c r="Q2369" s="206"/>
      <c r="R2369" s="206"/>
      <c r="S2369" s="206"/>
      <c r="T2369" s="206"/>
    </row>
    <row r="2370" spans="1:20">
      <c r="A2370" s="366">
        <v>2366</v>
      </c>
      <c r="B2370" s="366"/>
      <c r="C2370" s="105"/>
      <c r="D2370" s="366"/>
      <c r="E2370" s="277"/>
      <c r="F2370" s="105"/>
      <c r="G2370" s="105"/>
      <c r="H2370" s="366"/>
      <c r="I2370" s="206"/>
      <c r="J2370" s="206"/>
      <c r="K2370" s="206"/>
      <c r="L2370" s="206"/>
      <c r="M2370" s="206"/>
      <c r="N2370" s="206"/>
      <c r="O2370" s="206"/>
      <c r="P2370" s="206"/>
      <c r="Q2370" s="206"/>
      <c r="R2370" s="206"/>
      <c r="S2370" s="206"/>
      <c r="T2370" s="206"/>
    </row>
    <row r="2371" spans="1:20">
      <c r="A2371" s="366">
        <v>2367</v>
      </c>
      <c r="B2371" s="366"/>
      <c r="C2371" s="105"/>
      <c r="D2371" s="366"/>
      <c r="E2371" s="277"/>
      <c r="F2371" s="105"/>
      <c r="G2371" s="105"/>
      <c r="H2371" s="366"/>
      <c r="I2371" s="206"/>
      <c r="J2371" s="206"/>
      <c r="K2371" s="206"/>
      <c r="L2371" s="206"/>
      <c r="M2371" s="206"/>
      <c r="N2371" s="206"/>
      <c r="O2371" s="206"/>
      <c r="P2371" s="206"/>
      <c r="Q2371" s="206"/>
      <c r="R2371" s="206"/>
      <c r="S2371" s="206"/>
      <c r="T2371" s="206"/>
    </row>
    <row r="2372" spans="1:20">
      <c r="A2372" s="366">
        <v>2368</v>
      </c>
      <c r="B2372" s="366"/>
      <c r="C2372" s="105"/>
      <c r="D2372" s="366"/>
      <c r="E2372" s="277"/>
      <c r="F2372" s="105"/>
      <c r="G2372" s="105"/>
      <c r="H2372" s="366"/>
      <c r="I2372" s="206"/>
      <c r="J2372" s="206"/>
      <c r="K2372" s="206"/>
      <c r="L2372" s="206"/>
      <c r="M2372" s="206"/>
      <c r="N2372" s="206"/>
      <c r="O2372" s="206"/>
      <c r="P2372" s="206"/>
      <c r="Q2372" s="206"/>
      <c r="R2372" s="206"/>
      <c r="S2372" s="206"/>
      <c r="T2372" s="206"/>
    </row>
    <row r="2373" spans="1:20">
      <c r="A2373" s="366">
        <v>2369</v>
      </c>
      <c r="B2373" s="366"/>
      <c r="C2373" s="105"/>
      <c r="D2373" s="366"/>
      <c r="E2373" s="277"/>
      <c r="F2373" s="105"/>
      <c r="G2373" s="105"/>
      <c r="H2373" s="366"/>
      <c r="I2373" s="206"/>
      <c r="J2373" s="206"/>
      <c r="K2373" s="206"/>
      <c r="L2373" s="206"/>
      <c r="M2373" s="206"/>
      <c r="N2373" s="206"/>
      <c r="O2373" s="206"/>
      <c r="P2373" s="206"/>
      <c r="Q2373" s="206"/>
      <c r="R2373" s="206"/>
      <c r="S2373" s="206"/>
      <c r="T2373" s="206"/>
    </row>
    <row r="2374" spans="1:20">
      <c r="A2374" s="366">
        <v>2370</v>
      </c>
      <c r="B2374" s="366"/>
      <c r="C2374" s="105"/>
      <c r="D2374" s="366"/>
      <c r="E2374" s="277"/>
      <c r="F2374" s="105"/>
      <c r="G2374" s="105"/>
      <c r="H2374" s="366"/>
      <c r="I2374" s="206"/>
      <c r="J2374" s="206"/>
      <c r="K2374" s="206"/>
      <c r="L2374" s="206"/>
      <c r="M2374" s="206"/>
      <c r="N2374" s="206"/>
      <c r="O2374" s="206"/>
      <c r="P2374" s="206"/>
      <c r="Q2374" s="206"/>
      <c r="R2374" s="206"/>
      <c r="S2374" s="206"/>
      <c r="T2374" s="206"/>
    </row>
    <row r="2375" spans="1:20">
      <c r="A2375" s="366">
        <v>2371</v>
      </c>
      <c r="B2375" s="366"/>
      <c r="C2375" s="105"/>
      <c r="D2375" s="366"/>
      <c r="E2375" s="277"/>
      <c r="F2375" s="105"/>
      <c r="G2375" s="105"/>
      <c r="H2375" s="366"/>
      <c r="I2375" s="206"/>
      <c r="J2375" s="206"/>
      <c r="K2375" s="206"/>
      <c r="L2375" s="206"/>
      <c r="M2375" s="206"/>
      <c r="N2375" s="206"/>
      <c r="O2375" s="206"/>
      <c r="P2375" s="206"/>
      <c r="Q2375" s="206"/>
      <c r="R2375" s="206"/>
      <c r="S2375" s="206"/>
      <c r="T2375" s="206"/>
    </row>
    <row r="2376" spans="1:20">
      <c r="A2376" s="366">
        <v>2372</v>
      </c>
      <c r="B2376" s="366"/>
      <c r="C2376" s="105"/>
      <c r="D2376" s="366"/>
      <c r="E2376" s="277"/>
      <c r="F2376" s="105"/>
      <c r="G2376" s="105"/>
      <c r="H2376" s="366"/>
      <c r="I2376" s="206"/>
      <c r="J2376" s="206"/>
      <c r="K2376" s="206"/>
      <c r="L2376" s="206"/>
      <c r="M2376" s="206"/>
      <c r="N2376" s="206"/>
      <c r="O2376" s="206"/>
      <c r="P2376" s="206"/>
      <c r="Q2376" s="206"/>
      <c r="R2376" s="206"/>
      <c r="S2376" s="206"/>
      <c r="T2376" s="206"/>
    </row>
    <row r="2377" spans="1:20">
      <c r="A2377" s="366">
        <v>2373</v>
      </c>
      <c r="B2377" s="366"/>
      <c r="C2377" s="105"/>
      <c r="D2377" s="366"/>
      <c r="E2377" s="277"/>
      <c r="F2377" s="105"/>
      <c r="G2377" s="105"/>
      <c r="H2377" s="366"/>
      <c r="I2377" s="206"/>
      <c r="J2377" s="206"/>
      <c r="K2377" s="206"/>
      <c r="L2377" s="206"/>
      <c r="M2377" s="206"/>
      <c r="N2377" s="206"/>
      <c r="O2377" s="206"/>
      <c r="P2377" s="206"/>
      <c r="Q2377" s="206"/>
      <c r="R2377" s="206"/>
      <c r="S2377" s="206"/>
      <c r="T2377" s="206"/>
    </row>
    <row r="2378" spans="1:20">
      <c r="A2378" s="366">
        <v>2374</v>
      </c>
      <c r="B2378" s="366"/>
      <c r="C2378" s="105"/>
      <c r="D2378" s="366"/>
      <c r="E2378" s="277"/>
      <c r="F2378" s="105"/>
      <c r="G2378" s="105"/>
      <c r="H2378" s="366"/>
      <c r="I2378" s="206"/>
      <c r="J2378" s="206"/>
      <c r="K2378" s="206"/>
      <c r="L2378" s="206"/>
      <c r="M2378" s="206"/>
      <c r="N2378" s="206"/>
      <c r="O2378" s="206"/>
      <c r="P2378" s="206"/>
      <c r="Q2378" s="206"/>
      <c r="R2378" s="206"/>
      <c r="S2378" s="206"/>
      <c r="T2378" s="206"/>
    </row>
    <row r="2379" spans="1:20">
      <c r="A2379" s="366">
        <v>2375</v>
      </c>
      <c r="B2379" s="366"/>
      <c r="C2379" s="105"/>
      <c r="D2379" s="366"/>
      <c r="E2379" s="277"/>
      <c r="F2379" s="105"/>
      <c r="G2379" s="105"/>
      <c r="H2379" s="366"/>
      <c r="I2379" s="206"/>
      <c r="J2379" s="206"/>
      <c r="K2379" s="206"/>
      <c r="L2379" s="206"/>
      <c r="M2379" s="206"/>
      <c r="N2379" s="206"/>
      <c r="O2379" s="206"/>
      <c r="P2379" s="206"/>
      <c r="Q2379" s="206"/>
      <c r="R2379" s="206"/>
      <c r="S2379" s="206"/>
      <c r="T2379" s="206"/>
    </row>
    <row r="2380" spans="1:20">
      <c r="A2380" s="366">
        <v>2376</v>
      </c>
      <c r="B2380" s="366"/>
      <c r="C2380" s="105"/>
      <c r="D2380" s="366"/>
      <c r="E2380" s="277"/>
      <c r="F2380" s="105"/>
      <c r="G2380" s="105"/>
      <c r="H2380" s="366"/>
      <c r="I2380" s="206"/>
      <c r="J2380" s="206"/>
      <c r="K2380" s="206"/>
      <c r="L2380" s="206"/>
      <c r="M2380" s="206"/>
      <c r="N2380" s="206"/>
      <c r="O2380" s="206"/>
      <c r="P2380" s="206"/>
      <c r="Q2380" s="206"/>
      <c r="R2380" s="206"/>
      <c r="S2380" s="206"/>
      <c r="T2380" s="206"/>
    </row>
    <row r="2381" spans="1:20">
      <c r="A2381" s="366">
        <v>2377</v>
      </c>
      <c r="B2381" s="366"/>
      <c r="C2381" s="105"/>
      <c r="D2381" s="366"/>
      <c r="E2381" s="277"/>
      <c r="F2381" s="105"/>
      <c r="G2381" s="105"/>
      <c r="H2381" s="366"/>
      <c r="I2381" s="206"/>
      <c r="J2381" s="206"/>
      <c r="K2381" s="206"/>
      <c r="L2381" s="206"/>
      <c r="M2381" s="206"/>
      <c r="N2381" s="206"/>
      <c r="O2381" s="206"/>
      <c r="P2381" s="206"/>
      <c r="Q2381" s="206"/>
      <c r="R2381" s="206"/>
      <c r="S2381" s="206"/>
      <c r="T2381" s="206"/>
    </row>
    <row r="2382" spans="1:20">
      <c r="A2382" s="366">
        <v>2378</v>
      </c>
      <c r="B2382" s="366"/>
      <c r="C2382" s="105"/>
      <c r="D2382" s="366"/>
      <c r="E2382" s="277"/>
      <c r="F2382" s="105"/>
      <c r="G2382" s="105"/>
      <c r="H2382" s="366"/>
      <c r="I2382" s="206"/>
      <c r="J2382" s="206"/>
      <c r="K2382" s="206"/>
      <c r="L2382" s="206"/>
      <c r="M2382" s="206"/>
      <c r="N2382" s="206"/>
      <c r="O2382" s="206"/>
      <c r="P2382" s="206"/>
      <c r="Q2382" s="206"/>
      <c r="R2382" s="206"/>
      <c r="S2382" s="206"/>
      <c r="T2382" s="206"/>
    </row>
    <row r="2383" spans="1:20">
      <c r="A2383" s="366">
        <v>2379</v>
      </c>
      <c r="B2383" s="366"/>
      <c r="C2383" s="105"/>
      <c r="D2383" s="366"/>
      <c r="E2383" s="277"/>
      <c r="F2383" s="105"/>
      <c r="G2383" s="105"/>
      <c r="H2383" s="366"/>
      <c r="I2383" s="206"/>
      <c r="J2383" s="206"/>
      <c r="K2383" s="206"/>
      <c r="L2383" s="206"/>
      <c r="M2383" s="206"/>
      <c r="N2383" s="206"/>
      <c r="O2383" s="206"/>
      <c r="P2383" s="206"/>
      <c r="Q2383" s="206"/>
      <c r="R2383" s="206"/>
      <c r="S2383" s="206"/>
      <c r="T2383" s="206"/>
    </row>
    <row r="2384" spans="1:20">
      <c r="A2384" s="366">
        <v>2380</v>
      </c>
      <c r="B2384" s="366"/>
      <c r="C2384" s="105"/>
      <c r="D2384" s="366"/>
      <c r="E2384" s="277"/>
      <c r="F2384" s="105"/>
      <c r="G2384" s="105"/>
      <c r="H2384" s="366"/>
      <c r="I2384" s="206"/>
      <c r="J2384" s="206"/>
      <c r="K2384" s="206"/>
      <c r="L2384" s="206"/>
      <c r="M2384" s="206"/>
      <c r="N2384" s="206"/>
      <c r="O2384" s="206"/>
      <c r="P2384" s="206"/>
      <c r="Q2384" s="206"/>
      <c r="R2384" s="206"/>
      <c r="S2384" s="206"/>
      <c r="T2384" s="206"/>
    </row>
    <row r="2385" spans="1:20">
      <c r="A2385" s="366">
        <v>2381</v>
      </c>
      <c r="B2385" s="366"/>
      <c r="C2385" s="105"/>
      <c r="D2385" s="366"/>
      <c r="E2385" s="277"/>
      <c r="F2385" s="105"/>
      <c r="G2385" s="105"/>
      <c r="H2385" s="366"/>
      <c r="I2385" s="206"/>
      <c r="J2385" s="206"/>
      <c r="K2385" s="206"/>
      <c r="L2385" s="206"/>
      <c r="M2385" s="206"/>
      <c r="N2385" s="206"/>
      <c r="O2385" s="206"/>
      <c r="P2385" s="206"/>
      <c r="Q2385" s="206"/>
      <c r="R2385" s="206"/>
      <c r="S2385" s="206"/>
      <c r="T2385" s="206"/>
    </row>
    <row r="2386" spans="1:20">
      <c r="A2386" s="366">
        <v>2382</v>
      </c>
      <c r="B2386" s="366"/>
      <c r="C2386" s="105"/>
      <c r="D2386" s="366"/>
      <c r="E2386" s="277"/>
      <c r="F2386" s="105"/>
      <c r="G2386" s="105"/>
      <c r="H2386" s="366"/>
      <c r="I2386" s="206"/>
      <c r="J2386" s="206"/>
      <c r="K2386" s="206"/>
      <c r="L2386" s="206"/>
      <c r="M2386" s="206"/>
      <c r="N2386" s="206"/>
      <c r="O2386" s="206"/>
      <c r="P2386" s="206"/>
      <c r="Q2386" s="206"/>
      <c r="R2386" s="206"/>
      <c r="S2386" s="206"/>
      <c r="T2386" s="206"/>
    </row>
    <row r="2387" spans="1:20">
      <c r="A2387" s="366">
        <v>2383</v>
      </c>
      <c r="B2387" s="366"/>
      <c r="C2387" s="105"/>
      <c r="D2387" s="366"/>
      <c r="E2387" s="277"/>
      <c r="F2387" s="105"/>
      <c r="G2387" s="105"/>
      <c r="H2387" s="366"/>
      <c r="I2387" s="206"/>
      <c r="J2387" s="206"/>
      <c r="K2387" s="206"/>
      <c r="L2387" s="206"/>
      <c r="M2387" s="206"/>
      <c r="N2387" s="206"/>
      <c r="O2387" s="206"/>
      <c r="P2387" s="206"/>
      <c r="Q2387" s="206"/>
      <c r="R2387" s="206"/>
      <c r="S2387" s="206"/>
      <c r="T2387" s="206"/>
    </row>
    <row r="2388" spans="1:20">
      <c r="A2388" s="366">
        <v>2384</v>
      </c>
      <c r="B2388" s="366"/>
      <c r="C2388" s="105"/>
      <c r="D2388" s="366"/>
      <c r="E2388" s="277"/>
      <c r="F2388" s="105"/>
      <c r="G2388" s="105"/>
      <c r="H2388" s="366"/>
      <c r="I2388" s="206"/>
      <c r="J2388" s="206"/>
      <c r="K2388" s="206"/>
      <c r="L2388" s="206"/>
      <c r="M2388" s="206"/>
      <c r="N2388" s="206"/>
      <c r="O2388" s="206"/>
      <c r="P2388" s="206"/>
      <c r="Q2388" s="206"/>
      <c r="R2388" s="206"/>
      <c r="S2388" s="206"/>
      <c r="T2388" s="206"/>
    </row>
    <row r="2389" spans="1:20">
      <c r="A2389" s="366">
        <v>2385</v>
      </c>
      <c r="B2389" s="366"/>
      <c r="C2389" s="105"/>
      <c r="D2389" s="366"/>
      <c r="E2389" s="277"/>
      <c r="F2389" s="105"/>
      <c r="G2389" s="105"/>
      <c r="H2389" s="366"/>
      <c r="I2389" s="206"/>
      <c r="J2389" s="206"/>
      <c r="K2389" s="206"/>
      <c r="L2389" s="206"/>
      <c r="M2389" s="206"/>
      <c r="N2389" s="206"/>
      <c r="O2389" s="206"/>
      <c r="P2389" s="206"/>
      <c r="Q2389" s="206"/>
      <c r="R2389" s="206"/>
      <c r="S2389" s="206"/>
      <c r="T2389" s="206"/>
    </row>
    <row r="2390" spans="1:20">
      <c r="A2390" s="366">
        <v>2386</v>
      </c>
      <c r="B2390" s="366"/>
      <c r="C2390" s="105"/>
      <c r="D2390" s="366"/>
      <c r="E2390" s="277"/>
      <c r="F2390" s="105"/>
      <c r="G2390" s="105"/>
      <c r="H2390" s="366"/>
      <c r="I2390" s="206"/>
      <c r="J2390" s="206"/>
      <c r="K2390" s="206"/>
      <c r="L2390" s="206"/>
      <c r="M2390" s="206"/>
      <c r="N2390" s="206"/>
      <c r="O2390" s="206"/>
      <c r="P2390" s="206"/>
      <c r="Q2390" s="206"/>
      <c r="R2390" s="206"/>
      <c r="S2390" s="206"/>
      <c r="T2390" s="206"/>
    </row>
    <row r="2391" spans="1:20">
      <c r="A2391" s="366">
        <v>2387</v>
      </c>
      <c r="B2391" s="366"/>
      <c r="C2391" s="105"/>
      <c r="D2391" s="366"/>
      <c r="E2391" s="277"/>
      <c r="F2391" s="105"/>
      <c r="G2391" s="105"/>
      <c r="H2391" s="366"/>
      <c r="I2391" s="206"/>
      <c r="J2391" s="206"/>
      <c r="K2391" s="206"/>
      <c r="L2391" s="206"/>
      <c r="M2391" s="206"/>
      <c r="N2391" s="206"/>
      <c r="O2391" s="206"/>
      <c r="P2391" s="206"/>
      <c r="Q2391" s="206"/>
      <c r="R2391" s="206"/>
      <c r="S2391" s="206"/>
      <c r="T2391" s="206"/>
    </row>
    <row r="2392" spans="1:20">
      <c r="A2392" s="366">
        <v>2388</v>
      </c>
      <c r="B2392" s="366"/>
      <c r="C2392" s="105"/>
      <c r="D2392" s="366"/>
      <c r="E2392" s="277"/>
      <c r="F2392" s="105"/>
      <c r="G2392" s="105"/>
      <c r="H2392" s="366"/>
      <c r="I2392" s="206"/>
      <c r="J2392" s="206"/>
      <c r="K2392" s="206"/>
      <c r="L2392" s="206"/>
      <c r="M2392" s="206"/>
      <c r="N2392" s="206"/>
      <c r="O2392" s="206"/>
      <c r="P2392" s="206"/>
      <c r="Q2392" s="206"/>
      <c r="R2392" s="206"/>
      <c r="S2392" s="206"/>
      <c r="T2392" s="206"/>
    </row>
    <row r="2393" spans="1:20">
      <c r="A2393" s="366">
        <v>2389</v>
      </c>
      <c r="B2393" s="366"/>
      <c r="C2393" s="105"/>
      <c r="D2393" s="366"/>
      <c r="E2393" s="277"/>
      <c r="F2393" s="105"/>
      <c r="G2393" s="105"/>
      <c r="H2393" s="366"/>
      <c r="I2393" s="206"/>
      <c r="J2393" s="206"/>
      <c r="K2393" s="206"/>
      <c r="L2393" s="206"/>
      <c r="M2393" s="206"/>
      <c r="N2393" s="206"/>
      <c r="O2393" s="206"/>
      <c r="P2393" s="206"/>
      <c r="Q2393" s="206"/>
      <c r="R2393" s="206"/>
      <c r="S2393" s="206"/>
      <c r="T2393" s="206"/>
    </row>
    <row r="2394" spans="1:20">
      <c r="A2394" s="366">
        <v>2390</v>
      </c>
      <c r="B2394" s="366"/>
      <c r="C2394" s="105"/>
      <c r="D2394" s="366"/>
      <c r="E2394" s="277"/>
      <c r="F2394" s="105"/>
      <c r="G2394" s="105"/>
      <c r="H2394" s="366"/>
      <c r="I2394" s="206"/>
      <c r="J2394" s="206"/>
      <c r="K2394" s="206"/>
      <c r="L2394" s="206"/>
      <c r="M2394" s="206"/>
      <c r="N2394" s="206"/>
      <c r="O2394" s="206"/>
      <c r="P2394" s="206"/>
      <c r="Q2394" s="206"/>
      <c r="R2394" s="206"/>
      <c r="S2394" s="206"/>
      <c r="T2394" s="206"/>
    </row>
    <row r="2395" spans="1:20">
      <c r="A2395" s="366">
        <v>2391</v>
      </c>
      <c r="B2395" s="366"/>
      <c r="C2395" s="105"/>
      <c r="D2395" s="366"/>
      <c r="E2395" s="277"/>
      <c r="F2395" s="105"/>
      <c r="G2395" s="105"/>
      <c r="H2395" s="366"/>
      <c r="I2395" s="206"/>
      <c r="J2395" s="206"/>
      <c r="K2395" s="206"/>
      <c r="L2395" s="206"/>
      <c r="M2395" s="206"/>
      <c r="N2395" s="206"/>
      <c r="O2395" s="206"/>
      <c r="P2395" s="206"/>
      <c r="Q2395" s="206"/>
      <c r="R2395" s="206"/>
      <c r="S2395" s="206"/>
      <c r="T2395" s="206"/>
    </row>
    <row r="2396" spans="1:20">
      <c r="A2396" s="366">
        <v>2392</v>
      </c>
      <c r="B2396" s="366"/>
      <c r="C2396" s="105"/>
      <c r="D2396" s="366"/>
      <c r="E2396" s="277"/>
      <c r="F2396" s="105"/>
      <c r="G2396" s="105"/>
      <c r="H2396" s="366"/>
      <c r="I2396" s="206"/>
      <c r="J2396" s="206"/>
      <c r="K2396" s="206"/>
      <c r="L2396" s="206"/>
      <c r="M2396" s="206"/>
      <c r="N2396" s="206"/>
      <c r="O2396" s="206"/>
      <c r="P2396" s="206"/>
      <c r="Q2396" s="206"/>
      <c r="R2396" s="206"/>
      <c r="S2396" s="206"/>
      <c r="T2396" s="206"/>
    </row>
    <row r="2397" spans="1:20">
      <c r="A2397" s="366">
        <v>2393</v>
      </c>
      <c r="B2397" s="366"/>
      <c r="C2397" s="105"/>
      <c r="D2397" s="366"/>
      <c r="E2397" s="277"/>
      <c r="F2397" s="105"/>
      <c r="G2397" s="105"/>
      <c r="H2397" s="366"/>
      <c r="I2397" s="206"/>
      <c r="J2397" s="206"/>
      <c r="K2397" s="206"/>
      <c r="L2397" s="206"/>
      <c r="M2397" s="206"/>
      <c r="N2397" s="206"/>
      <c r="O2397" s="206"/>
      <c r="P2397" s="206"/>
      <c r="Q2397" s="206"/>
      <c r="R2397" s="206"/>
      <c r="S2397" s="206"/>
      <c r="T2397" s="206"/>
    </row>
    <row r="2398" spans="1:20">
      <c r="A2398" s="366">
        <v>2394</v>
      </c>
      <c r="B2398" s="366"/>
      <c r="C2398" s="105"/>
      <c r="D2398" s="366"/>
      <c r="E2398" s="277"/>
      <c r="F2398" s="105"/>
      <c r="G2398" s="105"/>
      <c r="H2398" s="366"/>
      <c r="I2398" s="206"/>
      <c r="J2398" s="206"/>
      <c r="K2398" s="206"/>
      <c r="L2398" s="206"/>
      <c r="M2398" s="206"/>
      <c r="N2398" s="206"/>
      <c r="O2398" s="206"/>
      <c r="P2398" s="206"/>
      <c r="Q2398" s="206"/>
      <c r="R2398" s="206"/>
      <c r="S2398" s="206"/>
      <c r="T2398" s="206"/>
    </row>
    <row r="2399" spans="1:20">
      <c r="A2399" s="366">
        <v>2395</v>
      </c>
      <c r="B2399" s="366"/>
      <c r="C2399" s="105"/>
      <c r="D2399" s="366"/>
      <c r="E2399" s="277"/>
      <c r="F2399" s="105"/>
      <c r="G2399" s="105"/>
      <c r="H2399" s="366"/>
      <c r="I2399" s="206"/>
      <c r="J2399" s="206"/>
      <c r="K2399" s="206"/>
      <c r="L2399" s="206"/>
      <c r="M2399" s="206"/>
      <c r="N2399" s="206"/>
      <c r="O2399" s="206"/>
      <c r="P2399" s="206"/>
      <c r="Q2399" s="206"/>
      <c r="R2399" s="206"/>
      <c r="S2399" s="206"/>
      <c r="T2399" s="206"/>
    </row>
    <row r="2400" spans="1:20">
      <c r="A2400" s="366">
        <v>2396</v>
      </c>
      <c r="B2400" s="366"/>
      <c r="C2400" s="105"/>
      <c r="D2400" s="366"/>
      <c r="E2400" s="277"/>
      <c r="F2400" s="105"/>
      <c r="G2400" s="105"/>
      <c r="H2400" s="366"/>
      <c r="I2400" s="206"/>
      <c r="J2400" s="206"/>
      <c r="K2400" s="206"/>
      <c r="L2400" s="206"/>
      <c r="M2400" s="206"/>
      <c r="N2400" s="206"/>
      <c r="O2400" s="206"/>
      <c r="P2400" s="206"/>
      <c r="Q2400" s="206"/>
      <c r="R2400" s="206"/>
      <c r="S2400" s="206"/>
      <c r="T2400" s="206"/>
    </row>
    <row r="2401" spans="1:20">
      <c r="A2401" s="366">
        <v>2397</v>
      </c>
      <c r="B2401" s="366"/>
      <c r="C2401" s="105"/>
      <c r="D2401" s="366"/>
      <c r="E2401" s="277"/>
      <c r="F2401" s="105"/>
      <c r="G2401" s="105"/>
      <c r="H2401" s="366"/>
      <c r="I2401" s="206"/>
      <c r="J2401" s="206"/>
      <c r="K2401" s="206"/>
      <c r="L2401" s="206"/>
      <c r="M2401" s="206"/>
      <c r="N2401" s="206"/>
      <c r="O2401" s="206"/>
      <c r="P2401" s="206"/>
      <c r="Q2401" s="206"/>
      <c r="R2401" s="206"/>
      <c r="S2401" s="206"/>
      <c r="T2401" s="206"/>
    </row>
    <row r="2402" spans="1:20">
      <c r="A2402" s="366">
        <v>2398</v>
      </c>
      <c r="B2402" s="366"/>
      <c r="C2402" s="105"/>
      <c r="D2402" s="366"/>
      <c r="E2402" s="277"/>
      <c r="F2402" s="105"/>
      <c r="G2402" s="105"/>
      <c r="H2402" s="366"/>
      <c r="I2402" s="206"/>
      <c r="J2402" s="206"/>
      <c r="K2402" s="206"/>
      <c r="L2402" s="206"/>
      <c r="M2402" s="206"/>
      <c r="N2402" s="206"/>
      <c r="O2402" s="206"/>
      <c r="P2402" s="206"/>
      <c r="Q2402" s="206"/>
      <c r="R2402" s="206"/>
      <c r="S2402" s="206"/>
      <c r="T2402" s="206"/>
    </row>
    <row r="2403" spans="1:20">
      <c r="A2403" s="366">
        <v>2399</v>
      </c>
      <c r="B2403" s="366"/>
      <c r="C2403" s="105"/>
      <c r="D2403" s="366"/>
      <c r="E2403" s="277"/>
      <c r="F2403" s="105"/>
      <c r="G2403" s="105"/>
      <c r="H2403" s="366"/>
      <c r="I2403" s="206"/>
      <c r="J2403" s="206"/>
      <c r="K2403" s="206"/>
      <c r="L2403" s="206"/>
      <c r="M2403" s="206"/>
      <c r="N2403" s="206"/>
      <c r="O2403" s="206"/>
      <c r="P2403" s="206"/>
      <c r="Q2403" s="206"/>
      <c r="R2403" s="206"/>
      <c r="S2403" s="206"/>
      <c r="T2403" s="206"/>
    </row>
    <row r="2404" spans="1:20">
      <c r="A2404" s="366">
        <v>2400</v>
      </c>
      <c r="B2404" s="366"/>
      <c r="C2404" s="105"/>
      <c r="D2404" s="366"/>
      <c r="E2404" s="277"/>
      <c r="F2404" s="105"/>
      <c r="G2404" s="105"/>
      <c r="H2404" s="366"/>
      <c r="I2404" s="206"/>
      <c r="J2404" s="206"/>
      <c r="K2404" s="206"/>
      <c r="L2404" s="206"/>
      <c r="M2404" s="206"/>
      <c r="N2404" s="206"/>
      <c r="O2404" s="206"/>
      <c r="P2404" s="206"/>
      <c r="Q2404" s="206"/>
      <c r="R2404" s="206"/>
      <c r="S2404" s="206"/>
      <c r="T2404" s="206"/>
    </row>
    <row r="2405" spans="1:20">
      <c r="A2405" s="366">
        <v>2401</v>
      </c>
      <c r="B2405" s="366"/>
      <c r="C2405" s="105"/>
      <c r="D2405" s="366"/>
      <c r="E2405" s="277"/>
      <c r="F2405" s="105"/>
      <c r="G2405" s="105"/>
      <c r="H2405" s="366"/>
      <c r="I2405" s="206"/>
      <c r="J2405" s="206"/>
      <c r="K2405" s="206"/>
      <c r="L2405" s="206"/>
      <c r="M2405" s="206"/>
      <c r="N2405" s="206"/>
      <c r="O2405" s="206"/>
      <c r="P2405" s="206"/>
      <c r="Q2405" s="206"/>
      <c r="R2405" s="206"/>
      <c r="S2405" s="206"/>
      <c r="T2405" s="206"/>
    </row>
    <row r="2406" spans="1:20">
      <c r="A2406" s="366">
        <v>2402</v>
      </c>
      <c r="B2406" s="366"/>
      <c r="C2406" s="105"/>
      <c r="D2406" s="366"/>
      <c r="E2406" s="277"/>
      <c r="F2406" s="105"/>
      <c r="G2406" s="105"/>
      <c r="H2406" s="366"/>
      <c r="I2406" s="206"/>
      <c r="J2406" s="206"/>
      <c r="K2406" s="206"/>
      <c r="L2406" s="206"/>
      <c r="M2406" s="206"/>
      <c r="N2406" s="206"/>
      <c r="O2406" s="206"/>
      <c r="P2406" s="206"/>
      <c r="Q2406" s="206"/>
      <c r="R2406" s="206"/>
      <c r="S2406" s="206"/>
      <c r="T2406" s="206"/>
    </row>
    <row r="2407" spans="1:20">
      <c r="A2407" s="366">
        <v>2403</v>
      </c>
      <c r="B2407" s="366"/>
      <c r="C2407" s="105"/>
      <c r="D2407" s="366"/>
      <c r="E2407" s="277"/>
      <c r="F2407" s="105"/>
      <c r="G2407" s="105"/>
      <c r="H2407" s="366"/>
      <c r="I2407" s="206"/>
      <c r="J2407" s="206"/>
      <c r="K2407" s="206"/>
      <c r="L2407" s="206"/>
      <c r="M2407" s="206"/>
      <c r="N2407" s="206"/>
      <c r="O2407" s="206"/>
      <c r="P2407" s="206"/>
      <c r="Q2407" s="206"/>
      <c r="R2407" s="206"/>
      <c r="S2407" s="206"/>
      <c r="T2407" s="206"/>
    </row>
    <row r="2408" spans="1:20">
      <c r="A2408" s="366">
        <v>2404</v>
      </c>
      <c r="B2408" s="366"/>
      <c r="C2408" s="105"/>
      <c r="D2408" s="366"/>
      <c r="E2408" s="277"/>
      <c r="F2408" s="105"/>
      <c r="G2408" s="105"/>
      <c r="H2408" s="366"/>
      <c r="I2408" s="206"/>
      <c r="J2408" s="206"/>
      <c r="K2408" s="206"/>
      <c r="L2408" s="206"/>
      <c r="M2408" s="206"/>
      <c r="N2408" s="206"/>
      <c r="O2408" s="206"/>
      <c r="P2408" s="206"/>
      <c r="Q2408" s="206"/>
      <c r="R2408" s="206"/>
      <c r="S2408" s="206"/>
      <c r="T2408" s="206"/>
    </row>
    <row r="2409" spans="1:20">
      <c r="A2409" s="366">
        <v>2405</v>
      </c>
      <c r="B2409" s="366"/>
      <c r="C2409" s="105"/>
      <c r="D2409" s="366"/>
      <c r="E2409" s="277"/>
      <c r="F2409" s="105"/>
      <c r="G2409" s="366"/>
      <c r="H2409" s="366"/>
      <c r="I2409" s="206"/>
      <c r="J2409" s="206"/>
      <c r="K2409" s="206"/>
      <c r="L2409" s="206"/>
      <c r="M2409" s="206"/>
      <c r="N2409" s="206"/>
      <c r="O2409" s="206"/>
      <c r="P2409" s="206"/>
      <c r="Q2409" s="206"/>
      <c r="R2409" s="206"/>
      <c r="S2409" s="206"/>
      <c r="T2409" s="206"/>
    </row>
    <row r="2410" spans="1:20">
      <c r="A2410" s="366">
        <v>2406</v>
      </c>
      <c r="B2410" s="366"/>
      <c r="C2410" s="105"/>
      <c r="D2410" s="366"/>
      <c r="E2410" s="277"/>
      <c r="F2410" s="105"/>
      <c r="G2410" s="105"/>
      <c r="H2410" s="366"/>
      <c r="I2410" s="206"/>
      <c r="J2410" s="206"/>
      <c r="K2410" s="206"/>
      <c r="L2410" s="206"/>
      <c r="M2410" s="206"/>
      <c r="N2410" s="206"/>
      <c r="O2410" s="206"/>
      <c r="P2410" s="206"/>
      <c r="Q2410" s="206"/>
      <c r="R2410" s="206"/>
      <c r="S2410" s="206"/>
      <c r="T2410" s="206"/>
    </row>
    <row r="2411" spans="1:20">
      <c r="A2411" s="366">
        <v>2407</v>
      </c>
      <c r="B2411" s="366"/>
      <c r="C2411" s="105"/>
      <c r="D2411" s="366"/>
      <c r="E2411" s="277"/>
      <c r="F2411" s="105"/>
      <c r="G2411" s="105"/>
      <c r="H2411" s="366"/>
      <c r="I2411" s="206"/>
      <c r="J2411" s="206"/>
      <c r="K2411" s="206"/>
      <c r="L2411" s="206"/>
      <c r="M2411" s="206"/>
      <c r="N2411" s="206"/>
      <c r="O2411" s="206"/>
      <c r="P2411" s="206"/>
      <c r="Q2411" s="206"/>
      <c r="R2411" s="206"/>
      <c r="S2411" s="206"/>
      <c r="T2411" s="206"/>
    </row>
    <row r="2412" spans="1:20">
      <c r="A2412" s="366">
        <v>2408</v>
      </c>
      <c r="B2412" s="366"/>
      <c r="C2412" s="105"/>
      <c r="D2412" s="366"/>
      <c r="E2412" s="277"/>
      <c r="F2412" s="105"/>
      <c r="G2412" s="105"/>
      <c r="H2412" s="366"/>
      <c r="I2412" s="206"/>
      <c r="J2412" s="206"/>
      <c r="K2412" s="206"/>
      <c r="L2412" s="206"/>
      <c r="M2412" s="206"/>
      <c r="N2412" s="206"/>
      <c r="O2412" s="206"/>
      <c r="P2412" s="206"/>
      <c r="Q2412" s="206"/>
      <c r="R2412" s="206"/>
      <c r="S2412" s="206"/>
      <c r="T2412" s="206"/>
    </row>
    <row r="2413" spans="1:20">
      <c r="A2413" s="366">
        <v>2409</v>
      </c>
      <c r="B2413" s="366"/>
      <c r="C2413" s="105"/>
      <c r="D2413" s="366"/>
      <c r="E2413" s="277"/>
      <c r="F2413" s="105"/>
      <c r="G2413" s="105"/>
      <c r="H2413" s="366"/>
      <c r="I2413" s="206"/>
      <c r="J2413" s="206"/>
      <c r="K2413" s="206"/>
      <c r="L2413" s="206"/>
      <c r="M2413" s="206"/>
      <c r="N2413" s="206"/>
      <c r="O2413" s="206"/>
      <c r="P2413" s="206"/>
      <c r="Q2413" s="206"/>
      <c r="R2413" s="206"/>
      <c r="S2413" s="206"/>
      <c r="T2413" s="206"/>
    </row>
    <row r="2414" spans="1:20">
      <c r="A2414" s="366">
        <v>2410</v>
      </c>
      <c r="B2414" s="366"/>
      <c r="C2414" s="105"/>
      <c r="D2414" s="366"/>
      <c r="E2414" s="277"/>
      <c r="F2414" s="105"/>
      <c r="G2414" s="105"/>
      <c r="H2414" s="366"/>
      <c r="I2414" s="206"/>
      <c r="J2414" s="206"/>
      <c r="K2414" s="206"/>
      <c r="L2414" s="206"/>
      <c r="M2414" s="206"/>
      <c r="N2414" s="206"/>
      <c r="O2414" s="206"/>
      <c r="P2414" s="206"/>
      <c r="Q2414" s="206"/>
      <c r="R2414" s="206"/>
      <c r="S2414" s="206"/>
      <c r="T2414" s="206"/>
    </row>
    <row r="2415" spans="1:20">
      <c r="A2415" s="366">
        <v>2411</v>
      </c>
      <c r="B2415" s="366"/>
      <c r="C2415" s="105"/>
      <c r="D2415" s="366"/>
      <c r="E2415" s="277"/>
      <c r="F2415" s="105"/>
      <c r="G2415" s="105"/>
      <c r="H2415" s="366"/>
      <c r="I2415" s="206"/>
      <c r="J2415" s="206"/>
      <c r="K2415" s="206"/>
      <c r="L2415" s="206"/>
      <c r="M2415" s="206"/>
      <c r="N2415" s="206"/>
      <c r="O2415" s="206"/>
      <c r="P2415" s="206"/>
      <c r="Q2415" s="206"/>
      <c r="R2415" s="206"/>
      <c r="S2415" s="206"/>
      <c r="T2415" s="206"/>
    </row>
    <row r="2416" spans="1:20">
      <c r="A2416" s="366">
        <v>2412</v>
      </c>
      <c r="B2416" s="366"/>
      <c r="C2416" s="105"/>
      <c r="D2416" s="366"/>
      <c r="E2416" s="277"/>
      <c r="F2416" s="105"/>
      <c r="G2416" s="105"/>
      <c r="H2416" s="366"/>
      <c r="I2416" s="206"/>
      <c r="J2416" s="206"/>
      <c r="K2416" s="206"/>
      <c r="L2416" s="206"/>
      <c r="M2416" s="206"/>
      <c r="N2416" s="206"/>
      <c r="O2416" s="206"/>
      <c r="P2416" s="206"/>
      <c r="Q2416" s="206"/>
      <c r="R2416" s="206"/>
      <c r="S2416" s="206"/>
      <c r="T2416" s="206"/>
    </row>
    <row r="2417" spans="1:20">
      <c r="A2417" s="366">
        <v>2413</v>
      </c>
      <c r="B2417" s="366"/>
      <c r="C2417" s="105"/>
      <c r="D2417" s="366"/>
      <c r="E2417" s="277"/>
      <c r="F2417" s="105"/>
      <c r="G2417" s="105"/>
      <c r="H2417" s="366"/>
      <c r="I2417" s="206"/>
      <c r="J2417" s="206"/>
      <c r="K2417" s="206"/>
      <c r="L2417" s="206"/>
      <c r="M2417" s="206"/>
      <c r="N2417" s="206"/>
      <c r="O2417" s="206"/>
      <c r="P2417" s="206"/>
      <c r="Q2417" s="206"/>
      <c r="R2417" s="206"/>
      <c r="S2417" s="206"/>
      <c r="T2417" s="206"/>
    </row>
    <row r="2418" spans="1:20">
      <c r="A2418" s="366">
        <v>2414</v>
      </c>
      <c r="B2418" s="366"/>
      <c r="C2418" s="105"/>
      <c r="D2418" s="366"/>
      <c r="E2418" s="277"/>
      <c r="F2418" s="105"/>
      <c r="G2418" s="105"/>
      <c r="H2418" s="366"/>
      <c r="I2418" s="206"/>
      <c r="J2418" s="206"/>
      <c r="K2418" s="206"/>
      <c r="L2418" s="206"/>
      <c r="M2418" s="206"/>
      <c r="N2418" s="206"/>
      <c r="O2418" s="206"/>
      <c r="P2418" s="206"/>
      <c r="Q2418" s="206"/>
      <c r="R2418" s="206"/>
      <c r="S2418" s="206"/>
      <c r="T2418" s="206"/>
    </row>
    <row r="2419" spans="1:20">
      <c r="A2419" s="366">
        <v>2415</v>
      </c>
      <c r="B2419" s="366"/>
      <c r="C2419" s="105"/>
      <c r="D2419" s="366"/>
      <c r="E2419" s="277"/>
      <c r="F2419" s="105"/>
      <c r="G2419" s="105"/>
      <c r="H2419" s="366"/>
      <c r="I2419" s="206"/>
      <c r="J2419" s="206"/>
      <c r="K2419" s="206"/>
      <c r="L2419" s="206"/>
      <c r="M2419" s="206"/>
      <c r="N2419" s="206"/>
      <c r="O2419" s="206"/>
      <c r="P2419" s="206"/>
      <c r="Q2419" s="206"/>
      <c r="R2419" s="206"/>
      <c r="S2419" s="206"/>
      <c r="T2419" s="206"/>
    </row>
    <row r="2420" spans="1:20">
      <c r="A2420" s="366">
        <v>2416</v>
      </c>
      <c r="B2420" s="366"/>
      <c r="C2420" s="105"/>
      <c r="D2420" s="366"/>
      <c r="E2420" s="277"/>
      <c r="F2420" s="105"/>
      <c r="G2420" s="105"/>
      <c r="H2420" s="366"/>
      <c r="I2420" s="206"/>
      <c r="J2420" s="206"/>
      <c r="K2420" s="206"/>
      <c r="L2420" s="206"/>
      <c r="M2420" s="206"/>
      <c r="N2420" s="206"/>
      <c r="O2420" s="206"/>
      <c r="P2420" s="206"/>
      <c r="Q2420" s="206"/>
      <c r="R2420" s="206"/>
      <c r="S2420" s="206"/>
      <c r="T2420" s="206"/>
    </row>
    <row r="2421" spans="1:20">
      <c r="A2421" s="366">
        <v>2417</v>
      </c>
      <c r="B2421" s="366"/>
      <c r="C2421" s="105"/>
      <c r="D2421" s="366"/>
      <c r="E2421" s="277"/>
      <c r="F2421" s="105"/>
      <c r="G2421" s="105"/>
      <c r="H2421" s="366"/>
      <c r="I2421" s="206"/>
      <c r="J2421" s="206"/>
      <c r="K2421" s="206"/>
      <c r="L2421" s="206"/>
      <c r="M2421" s="206"/>
      <c r="N2421" s="206"/>
      <c r="O2421" s="206"/>
      <c r="P2421" s="206"/>
      <c r="Q2421" s="206"/>
      <c r="R2421" s="206"/>
      <c r="S2421" s="206"/>
      <c r="T2421" s="206"/>
    </row>
    <row r="2422" spans="1:20">
      <c r="A2422" s="366">
        <v>2418</v>
      </c>
      <c r="B2422" s="366"/>
      <c r="C2422" s="105"/>
      <c r="D2422" s="366"/>
      <c r="E2422" s="277"/>
      <c r="F2422" s="105"/>
      <c r="G2422" s="105"/>
      <c r="H2422" s="366"/>
      <c r="I2422" s="206"/>
      <c r="J2422" s="206"/>
      <c r="K2422" s="206"/>
      <c r="L2422" s="206"/>
      <c r="M2422" s="206"/>
      <c r="N2422" s="206"/>
      <c r="O2422" s="206"/>
      <c r="P2422" s="206"/>
      <c r="Q2422" s="206"/>
      <c r="R2422" s="206"/>
      <c r="S2422" s="206"/>
      <c r="T2422" s="206"/>
    </row>
    <row r="2423" spans="1:20">
      <c r="A2423" s="366">
        <v>2419</v>
      </c>
      <c r="B2423" s="366"/>
      <c r="C2423" s="105"/>
      <c r="D2423" s="366"/>
      <c r="E2423" s="277"/>
      <c r="F2423" s="105"/>
      <c r="G2423" s="105"/>
      <c r="H2423" s="366"/>
      <c r="I2423" s="206"/>
      <c r="J2423" s="206"/>
      <c r="K2423" s="206"/>
      <c r="L2423" s="206"/>
      <c r="M2423" s="206"/>
      <c r="N2423" s="206"/>
      <c r="O2423" s="206"/>
      <c r="P2423" s="206"/>
      <c r="Q2423" s="206"/>
      <c r="R2423" s="206"/>
      <c r="S2423" s="206"/>
      <c r="T2423" s="206"/>
    </row>
    <row r="2424" spans="1:20">
      <c r="A2424" s="366">
        <v>2420</v>
      </c>
      <c r="B2424" s="366"/>
      <c r="C2424" s="105"/>
      <c r="D2424" s="366"/>
      <c r="E2424" s="277"/>
      <c r="F2424" s="105"/>
      <c r="G2424" s="105"/>
      <c r="H2424" s="366"/>
      <c r="I2424" s="206"/>
      <c r="J2424" s="206"/>
      <c r="K2424" s="206"/>
      <c r="L2424" s="206"/>
      <c r="M2424" s="206"/>
      <c r="N2424" s="206"/>
      <c r="O2424" s="206"/>
      <c r="P2424" s="206"/>
      <c r="Q2424" s="206"/>
      <c r="R2424" s="206"/>
      <c r="S2424" s="206"/>
      <c r="T2424" s="206"/>
    </row>
    <row r="2425" spans="1:20">
      <c r="A2425" s="366">
        <v>2421</v>
      </c>
      <c r="B2425" s="366"/>
      <c r="C2425" s="105"/>
      <c r="D2425" s="366"/>
      <c r="E2425" s="277"/>
      <c r="F2425" s="105"/>
      <c r="G2425" s="105"/>
      <c r="H2425" s="366"/>
      <c r="I2425" s="206"/>
      <c r="J2425" s="206"/>
      <c r="K2425" s="206"/>
      <c r="L2425" s="206"/>
      <c r="M2425" s="206"/>
      <c r="N2425" s="206"/>
      <c r="O2425" s="206"/>
      <c r="P2425" s="206"/>
      <c r="Q2425" s="206"/>
      <c r="R2425" s="206"/>
      <c r="S2425" s="206"/>
      <c r="T2425" s="206"/>
    </row>
    <row r="2426" spans="1:20">
      <c r="A2426" s="366">
        <v>2422</v>
      </c>
      <c r="B2426" s="366"/>
      <c r="C2426" s="105"/>
      <c r="D2426" s="366"/>
      <c r="E2426" s="277"/>
      <c r="F2426" s="105"/>
      <c r="G2426" s="105"/>
      <c r="H2426" s="366"/>
      <c r="I2426" s="206"/>
      <c r="J2426" s="206"/>
      <c r="K2426" s="206"/>
      <c r="L2426" s="206"/>
      <c r="M2426" s="206"/>
      <c r="N2426" s="206"/>
      <c r="O2426" s="206"/>
      <c r="P2426" s="206"/>
      <c r="Q2426" s="206"/>
      <c r="R2426" s="206"/>
      <c r="S2426" s="206"/>
      <c r="T2426" s="206"/>
    </row>
    <row r="2427" spans="1:20">
      <c r="A2427" s="366">
        <v>2423</v>
      </c>
      <c r="B2427" s="366"/>
      <c r="C2427" s="105"/>
      <c r="D2427" s="366"/>
      <c r="E2427" s="277"/>
      <c r="F2427" s="366"/>
      <c r="G2427" s="105"/>
      <c r="H2427" s="366"/>
      <c r="I2427" s="206"/>
      <c r="J2427" s="206"/>
      <c r="K2427" s="206"/>
      <c r="L2427" s="206"/>
      <c r="M2427" s="206"/>
      <c r="N2427" s="206"/>
      <c r="O2427" s="206"/>
      <c r="P2427" s="206"/>
      <c r="Q2427" s="206"/>
      <c r="R2427" s="206"/>
      <c r="S2427" s="206"/>
      <c r="T2427" s="206"/>
    </row>
    <row r="2428" spans="1:20">
      <c r="A2428" s="366">
        <v>2424</v>
      </c>
      <c r="B2428" s="366"/>
      <c r="C2428" s="105"/>
      <c r="D2428" s="366"/>
      <c r="E2428" s="277"/>
      <c r="F2428" s="105"/>
      <c r="G2428" s="105"/>
      <c r="H2428" s="366"/>
      <c r="I2428" s="206"/>
      <c r="J2428" s="206"/>
      <c r="K2428" s="206"/>
      <c r="L2428" s="206"/>
      <c r="M2428" s="206"/>
      <c r="N2428" s="206"/>
      <c r="O2428" s="206"/>
      <c r="P2428" s="206"/>
      <c r="Q2428" s="206"/>
      <c r="R2428" s="206"/>
      <c r="S2428" s="206"/>
      <c r="T2428" s="206"/>
    </row>
    <row r="2429" spans="1:20">
      <c r="A2429" s="366">
        <v>2425</v>
      </c>
      <c r="B2429" s="366"/>
      <c r="C2429" s="105"/>
      <c r="D2429" s="366"/>
      <c r="E2429" s="277"/>
      <c r="F2429" s="105"/>
      <c r="G2429" s="105"/>
      <c r="H2429" s="366"/>
      <c r="I2429" s="206"/>
      <c r="J2429" s="206"/>
      <c r="K2429" s="206"/>
      <c r="L2429" s="206"/>
      <c r="M2429" s="206"/>
      <c r="N2429" s="206"/>
      <c r="O2429" s="206"/>
      <c r="P2429" s="206"/>
      <c r="Q2429" s="206"/>
      <c r="R2429" s="206"/>
      <c r="S2429" s="206"/>
      <c r="T2429" s="206"/>
    </row>
    <row r="2430" spans="1:20">
      <c r="A2430" s="366">
        <v>2426</v>
      </c>
      <c r="B2430" s="366"/>
      <c r="C2430" s="105"/>
      <c r="D2430" s="366"/>
      <c r="E2430" s="277"/>
      <c r="F2430" s="105"/>
      <c r="G2430" s="105"/>
      <c r="H2430" s="366"/>
      <c r="I2430" s="206"/>
      <c r="J2430" s="206"/>
      <c r="K2430" s="206"/>
      <c r="L2430" s="206"/>
      <c r="M2430" s="206"/>
      <c r="N2430" s="206"/>
      <c r="O2430" s="206"/>
      <c r="P2430" s="206"/>
      <c r="Q2430" s="206"/>
      <c r="R2430" s="206"/>
      <c r="S2430" s="206"/>
      <c r="T2430" s="206"/>
    </row>
    <row r="2431" spans="1:20">
      <c r="A2431" s="366">
        <v>2427</v>
      </c>
      <c r="B2431" s="366"/>
      <c r="C2431" s="105"/>
      <c r="D2431" s="366"/>
      <c r="E2431" s="277"/>
      <c r="F2431" s="105"/>
      <c r="G2431" s="105"/>
      <c r="H2431" s="366"/>
      <c r="I2431" s="206"/>
      <c r="J2431" s="206"/>
      <c r="K2431" s="206"/>
      <c r="L2431" s="206"/>
      <c r="M2431" s="206"/>
      <c r="N2431" s="206"/>
      <c r="O2431" s="206"/>
      <c r="P2431" s="206"/>
      <c r="Q2431" s="206"/>
      <c r="R2431" s="206"/>
      <c r="S2431" s="206"/>
      <c r="T2431" s="206"/>
    </row>
    <row r="2432" spans="1:20">
      <c r="A2432" s="366">
        <v>2428</v>
      </c>
      <c r="B2432" s="366"/>
      <c r="C2432" s="105"/>
      <c r="D2432" s="366"/>
      <c r="E2432" s="277"/>
      <c r="F2432" s="105"/>
      <c r="G2432" s="105"/>
      <c r="H2432" s="366"/>
      <c r="I2432" s="206"/>
      <c r="J2432" s="206"/>
      <c r="K2432" s="206"/>
      <c r="L2432" s="206"/>
      <c r="M2432" s="206"/>
      <c r="N2432" s="206"/>
      <c r="O2432" s="206"/>
      <c r="P2432" s="206"/>
      <c r="Q2432" s="206"/>
      <c r="R2432" s="206"/>
      <c r="S2432" s="206"/>
      <c r="T2432" s="206"/>
    </row>
    <row r="2433" spans="1:20">
      <c r="A2433" s="366">
        <v>2429</v>
      </c>
      <c r="B2433" s="366"/>
      <c r="C2433" s="105"/>
      <c r="D2433" s="366"/>
      <c r="E2433" s="277"/>
      <c r="F2433" s="105"/>
      <c r="G2433" s="105"/>
      <c r="H2433" s="366"/>
      <c r="I2433" s="206"/>
      <c r="J2433" s="206"/>
      <c r="K2433" s="206"/>
      <c r="L2433" s="206"/>
      <c r="M2433" s="206"/>
      <c r="N2433" s="206"/>
      <c r="O2433" s="206"/>
      <c r="P2433" s="206"/>
      <c r="Q2433" s="206"/>
      <c r="R2433" s="206"/>
      <c r="S2433" s="206"/>
      <c r="T2433" s="206"/>
    </row>
    <row r="2434" spans="1:20">
      <c r="A2434" s="366">
        <v>2430</v>
      </c>
      <c r="B2434" s="366"/>
      <c r="C2434" s="105"/>
      <c r="D2434" s="366"/>
      <c r="E2434" s="277"/>
      <c r="F2434" s="105"/>
      <c r="G2434" s="105"/>
      <c r="H2434" s="366"/>
      <c r="I2434" s="206"/>
      <c r="J2434" s="206"/>
      <c r="K2434" s="206"/>
      <c r="L2434" s="206"/>
      <c r="M2434" s="206"/>
      <c r="N2434" s="206"/>
      <c r="O2434" s="206"/>
      <c r="P2434" s="206"/>
      <c r="Q2434" s="206"/>
      <c r="R2434" s="206"/>
      <c r="S2434" s="206"/>
      <c r="T2434" s="206"/>
    </row>
    <row r="2435" spans="1:20">
      <c r="A2435" s="366">
        <v>2431</v>
      </c>
      <c r="B2435" s="366"/>
      <c r="C2435" s="105"/>
      <c r="D2435" s="366"/>
      <c r="E2435" s="277"/>
      <c r="F2435" s="105"/>
      <c r="G2435" s="105"/>
      <c r="H2435" s="366"/>
      <c r="I2435" s="206"/>
      <c r="J2435" s="206"/>
      <c r="K2435" s="206"/>
      <c r="L2435" s="206"/>
      <c r="M2435" s="206"/>
      <c r="N2435" s="206"/>
      <c r="O2435" s="206"/>
      <c r="P2435" s="206"/>
      <c r="Q2435" s="206"/>
      <c r="R2435" s="206"/>
      <c r="S2435" s="206"/>
      <c r="T2435" s="206"/>
    </row>
    <row r="2436" spans="1:20">
      <c r="A2436" s="366">
        <v>2432</v>
      </c>
      <c r="B2436" s="366"/>
      <c r="C2436" s="105"/>
      <c r="D2436" s="366"/>
      <c r="E2436" s="277"/>
      <c r="F2436" s="105"/>
      <c r="G2436" s="105"/>
      <c r="H2436" s="366"/>
      <c r="I2436" s="206"/>
      <c r="J2436" s="206"/>
      <c r="K2436" s="206"/>
      <c r="L2436" s="206"/>
      <c r="M2436" s="206"/>
      <c r="N2436" s="206"/>
      <c r="O2436" s="206"/>
      <c r="P2436" s="206"/>
      <c r="Q2436" s="206"/>
      <c r="R2436" s="206"/>
      <c r="S2436" s="206"/>
      <c r="T2436" s="206"/>
    </row>
    <row r="2437" spans="1:20">
      <c r="A2437" s="366">
        <v>2433</v>
      </c>
      <c r="B2437" s="366"/>
      <c r="C2437" s="105"/>
      <c r="D2437" s="366"/>
      <c r="E2437" s="277"/>
      <c r="F2437" s="105"/>
      <c r="G2437" s="105"/>
      <c r="H2437" s="366"/>
      <c r="I2437" s="206"/>
      <c r="J2437" s="206"/>
      <c r="K2437" s="206"/>
      <c r="L2437" s="206"/>
      <c r="M2437" s="206"/>
      <c r="N2437" s="206"/>
      <c r="O2437" s="206"/>
      <c r="P2437" s="206"/>
      <c r="Q2437" s="206"/>
      <c r="R2437" s="206"/>
      <c r="S2437" s="206"/>
      <c r="T2437" s="206"/>
    </row>
    <row r="2438" spans="1:20">
      <c r="A2438" s="366">
        <v>2434</v>
      </c>
      <c r="B2438" s="366"/>
      <c r="C2438" s="105"/>
      <c r="D2438" s="366"/>
      <c r="E2438" s="277"/>
      <c r="F2438" s="105"/>
      <c r="G2438" s="105"/>
      <c r="H2438" s="366"/>
      <c r="I2438" s="206"/>
      <c r="J2438" s="206"/>
      <c r="K2438" s="206"/>
      <c r="L2438" s="206"/>
      <c r="M2438" s="206"/>
      <c r="N2438" s="206"/>
      <c r="O2438" s="206"/>
      <c r="P2438" s="206"/>
      <c r="Q2438" s="206"/>
      <c r="R2438" s="206"/>
      <c r="S2438" s="206"/>
      <c r="T2438" s="206"/>
    </row>
    <row r="2439" spans="1:20">
      <c r="A2439" s="366">
        <v>2435</v>
      </c>
      <c r="B2439" s="366"/>
      <c r="C2439" s="105"/>
      <c r="D2439" s="366"/>
      <c r="E2439" s="277"/>
      <c r="F2439" s="105"/>
      <c r="G2439" s="105"/>
      <c r="H2439" s="366"/>
      <c r="I2439" s="206"/>
      <c r="J2439" s="206"/>
      <c r="K2439" s="206"/>
      <c r="L2439" s="206"/>
      <c r="M2439" s="206"/>
      <c r="N2439" s="206"/>
      <c r="O2439" s="206"/>
      <c r="P2439" s="206"/>
      <c r="Q2439" s="206"/>
      <c r="R2439" s="206"/>
      <c r="S2439" s="206"/>
      <c r="T2439" s="206"/>
    </row>
    <row r="2440" spans="1:20">
      <c r="A2440" s="366">
        <v>2436</v>
      </c>
      <c r="B2440" s="366"/>
      <c r="C2440" s="105"/>
      <c r="D2440" s="366"/>
      <c r="E2440" s="277"/>
      <c r="F2440" s="105"/>
      <c r="G2440" s="105"/>
      <c r="H2440" s="366"/>
      <c r="I2440" s="206"/>
      <c r="J2440" s="206"/>
      <c r="K2440" s="206"/>
      <c r="L2440" s="206"/>
      <c r="M2440" s="206"/>
      <c r="N2440" s="206"/>
      <c r="O2440" s="206"/>
      <c r="P2440" s="206"/>
      <c r="Q2440" s="206"/>
      <c r="R2440" s="206"/>
      <c r="S2440" s="206"/>
      <c r="T2440" s="206"/>
    </row>
    <row r="2441" spans="1:20">
      <c r="A2441" s="366">
        <v>2437</v>
      </c>
      <c r="B2441" s="366"/>
      <c r="C2441" s="105"/>
      <c r="D2441" s="366"/>
      <c r="E2441" s="277"/>
      <c r="F2441" s="105"/>
      <c r="G2441" s="105"/>
      <c r="H2441" s="366"/>
      <c r="I2441" s="206"/>
      <c r="J2441" s="206"/>
      <c r="K2441" s="206"/>
      <c r="L2441" s="206"/>
      <c r="M2441" s="206"/>
      <c r="N2441" s="206"/>
      <c r="O2441" s="206"/>
      <c r="P2441" s="206"/>
      <c r="Q2441" s="206"/>
      <c r="R2441" s="206"/>
      <c r="S2441" s="206"/>
      <c r="T2441" s="206"/>
    </row>
    <row r="2442" spans="1:20">
      <c r="A2442" s="366">
        <v>2438</v>
      </c>
      <c r="B2442" s="366"/>
      <c r="C2442" s="105"/>
      <c r="D2442" s="366"/>
      <c r="E2442" s="277"/>
      <c r="F2442" s="105"/>
      <c r="G2442" s="105"/>
      <c r="H2442" s="366"/>
      <c r="I2442" s="206"/>
      <c r="J2442" s="206"/>
      <c r="K2442" s="206"/>
      <c r="L2442" s="206"/>
      <c r="M2442" s="206"/>
      <c r="N2442" s="206"/>
      <c r="O2442" s="206"/>
      <c r="P2442" s="206"/>
      <c r="Q2442" s="206"/>
      <c r="R2442" s="206"/>
      <c r="S2442" s="206"/>
      <c r="T2442" s="206"/>
    </row>
    <row r="2443" spans="1:20">
      <c r="A2443" s="366">
        <v>2439</v>
      </c>
      <c r="B2443" s="366"/>
      <c r="C2443" s="105"/>
      <c r="D2443" s="366"/>
      <c r="E2443" s="277"/>
      <c r="F2443" s="105"/>
      <c r="G2443" s="105"/>
      <c r="H2443" s="366"/>
      <c r="I2443" s="206"/>
      <c r="J2443" s="206"/>
      <c r="K2443" s="206"/>
      <c r="L2443" s="206"/>
      <c r="M2443" s="206"/>
      <c r="N2443" s="206"/>
      <c r="O2443" s="206"/>
      <c r="P2443" s="206"/>
      <c r="Q2443" s="206"/>
      <c r="R2443" s="206"/>
      <c r="S2443" s="206"/>
      <c r="T2443" s="206"/>
    </row>
    <row r="2444" spans="1:20">
      <c r="A2444" s="366">
        <v>2440</v>
      </c>
      <c r="B2444" s="366"/>
      <c r="C2444" s="105"/>
      <c r="D2444" s="366"/>
      <c r="E2444" s="277"/>
      <c r="F2444" s="105"/>
      <c r="G2444" s="105"/>
      <c r="H2444" s="366"/>
      <c r="I2444" s="206"/>
      <c r="J2444" s="206"/>
      <c r="K2444" s="206"/>
      <c r="L2444" s="206"/>
      <c r="M2444" s="206"/>
      <c r="N2444" s="206"/>
      <c r="O2444" s="206"/>
      <c r="P2444" s="206"/>
      <c r="Q2444" s="206"/>
      <c r="R2444" s="206"/>
      <c r="S2444" s="206"/>
      <c r="T2444" s="206"/>
    </row>
    <row r="2445" spans="1:20">
      <c r="A2445" s="366">
        <v>2441</v>
      </c>
      <c r="B2445" s="366"/>
      <c r="C2445" s="105"/>
      <c r="D2445" s="366"/>
      <c r="E2445" s="277"/>
      <c r="F2445" s="105"/>
      <c r="G2445" s="105"/>
      <c r="H2445" s="366"/>
      <c r="I2445" s="206"/>
      <c r="J2445" s="206"/>
      <c r="K2445" s="206"/>
      <c r="L2445" s="206"/>
      <c r="M2445" s="206"/>
      <c r="N2445" s="206"/>
      <c r="O2445" s="206"/>
      <c r="P2445" s="206"/>
      <c r="Q2445" s="206"/>
      <c r="R2445" s="206"/>
      <c r="S2445" s="206"/>
      <c r="T2445" s="206"/>
    </row>
    <row r="2446" spans="1:20">
      <c r="A2446" s="366">
        <v>2442</v>
      </c>
      <c r="B2446" s="366"/>
      <c r="C2446" s="105"/>
      <c r="D2446" s="366"/>
      <c r="E2446" s="277"/>
      <c r="F2446" s="105"/>
      <c r="G2446" s="105"/>
      <c r="H2446" s="366"/>
      <c r="I2446" s="206"/>
      <c r="J2446" s="206"/>
      <c r="K2446" s="206"/>
      <c r="L2446" s="206"/>
      <c r="M2446" s="206"/>
      <c r="N2446" s="206"/>
      <c r="O2446" s="206"/>
      <c r="P2446" s="206"/>
      <c r="Q2446" s="206"/>
      <c r="R2446" s="206"/>
      <c r="S2446" s="206"/>
      <c r="T2446" s="206"/>
    </row>
    <row r="2447" spans="1:20">
      <c r="A2447" s="366">
        <v>2443</v>
      </c>
      <c r="B2447" s="366"/>
      <c r="C2447" s="105"/>
      <c r="D2447" s="366"/>
      <c r="E2447" s="277"/>
      <c r="F2447" s="105"/>
      <c r="G2447" s="105"/>
      <c r="H2447" s="366"/>
      <c r="I2447" s="206"/>
      <c r="J2447" s="206"/>
      <c r="K2447" s="206"/>
      <c r="L2447" s="206"/>
      <c r="M2447" s="206"/>
      <c r="N2447" s="206"/>
      <c r="O2447" s="206"/>
      <c r="P2447" s="206"/>
      <c r="Q2447" s="206"/>
      <c r="R2447" s="206"/>
      <c r="S2447" s="206"/>
      <c r="T2447" s="206"/>
    </row>
    <row r="2448" spans="1:20">
      <c r="A2448" s="366">
        <v>2444</v>
      </c>
      <c r="B2448" s="366"/>
      <c r="C2448" s="105"/>
      <c r="D2448" s="366"/>
      <c r="E2448" s="277"/>
      <c r="F2448" s="105"/>
      <c r="G2448" s="105"/>
      <c r="H2448" s="366"/>
      <c r="I2448" s="206"/>
      <c r="J2448" s="206"/>
      <c r="K2448" s="206"/>
      <c r="L2448" s="206"/>
      <c r="M2448" s="206"/>
      <c r="N2448" s="206"/>
      <c r="O2448" s="206"/>
      <c r="P2448" s="206"/>
      <c r="Q2448" s="206"/>
      <c r="R2448" s="206"/>
      <c r="S2448" s="206"/>
      <c r="T2448" s="206"/>
    </row>
    <row r="2449" spans="1:20">
      <c r="A2449" s="366">
        <v>2445</v>
      </c>
      <c r="B2449" s="366"/>
      <c r="C2449" s="105"/>
      <c r="D2449" s="366"/>
      <c r="E2449" s="277"/>
      <c r="F2449" s="105"/>
      <c r="G2449" s="105"/>
      <c r="H2449" s="366"/>
      <c r="I2449" s="206"/>
      <c r="J2449" s="206"/>
      <c r="K2449" s="206"/>
      <c r="L2449" s="206"/>
      <c r="M2449" s="206"/>
      <c r="N2449" s="206"/>
      <c r="O2449" s="206"/>
      <c r="P2449" s="206"/>
      <c r="Q2449" s="206"/>
      <c r="R2449" s="206"/>
      <c r="S2449" s="206"/>
      <c r="T2449" s="206"/>
    </row>
    <row r="2450" spans="1:20">
      <c r="A2450" s="366">
        <v>2446</v>
      </c>
      <c r="B2450" s="366"/>
      <c r="C2450" s="105"/>
      <c r="D2450" s="366"/>
      <c r="E2450" s="277"/>
      <c r="F2450" s="105"/>
      <c r="G2450" s="105"/>
      <c r="H2450" s="366"/>
      <c r="I2450" s="206"/>
      <c r="J2450" s="206"/>
      <c r="K2450" s="206"/>
      <c r="L2450" s="206"/>
      <c r="M2450" s="206"/>
      <c r="N2450" s="206"/>
      <c r="O2450" s="206"/>
      <c r="P2450" s="206"/>
      <c r="Q2450" s="206"/>
      <c r="R2450" s="206"/>
      <c r="S2450" s="206"/>
      <c r="T2450" s="206"/>
    </row>
    <row r="2451" spans="1:20">
      <c r="A2451" s="366">
        <v>2447</v>
      </c>
      <c r="B2451" s="366"/>
      <c r="C2451" s="105"/>
      <c r="D2451" s="366"/>
      <c r="E2451" s="277"/>
      <c r="F2451" s="105"/>
      <c r="G2451" s="105"/>
      <c r="H2451" s="366"/>
      <c r="I2451" s="206"/>
      <c r="J2451" s="206"/>
      <c r="K2451" s="206"/>
      <c r="L2451" s="206"/>
      <c r="M2451" s="206"/>
      <c r="N2451" s="206"/>
      <c r="O2451" s="206"/>
      <c r="P2451" s="206"/>
      <c r="Q2451" s="206"/>
      <c r="R2451" s="206"/>
      <c r="S2451" s="206"/>
      <c r="T2451" s="206"/>
    </row>
    <row r="2452" spans="1:20">
      <c r="A2452" s="366">
        <v>2448</v>
      </c>
      <c r="B2452" s="366"/>
      <c r="C2452" s="105"/>
      <c r="D2452" s="366"/>
      <c r="E2452" s="277"/>
      <c r="F2452" s="105"/>
      <c r="G2452" s="105"/>
      <c r="H2452" s="366"/>
      <c r="I2452" s="206"/>
      <c r="J2452" s="206"/>
      <c r="K2452" s="206"/>
      <c r="L2452" s="206"/>
      <c r="M2452" s="206"/>
      <c r="N2452" s="206"/>
      <c r="O2452" s="206"/>
      <c r="P2452" s="206"/>
      <c r="Q2452" s="206"/>
      <c r="R2452" s="206"/>
      <c r="S2452" s="206"/>
      <c r="T2452" s="206"/>
    </row>
    <row r="2453" spans="1:20">
      <c r="A2453" s="366">
        <v>2449</v>
      </c>
      <c r="B2453" s="366"/>
      <c r="C2453" s="105"/>
      <c r="D2453" s="366"/>
      <c r="E2453" s="277"/>
      <c r="F2453" s="105"/>
      <c r="G2453" s="105"/>
      <c r="H2453" s="366"/>
      <c r="I2453" s="206"/>
      <c r="J2453" s="206"/>
      <c r="K2453" s="206"/>
      <c r="L2453" s="206"/>
      <c r="M2453" s="206"/>
      <c r="N2453" s="206"/>
      <c r="O2453" s="206"/>
      <c r="P2453" s="206"/>
      <c r="Q2453" s="206"/>
      <c r="R2453" s="206"/>
      <c r="S2453" s="206"/>
      <c r="T2453" s="206"/>
    </row>
    <row r="2454" spans="1:20">
      <c r="A2454" s="366">
        <v>2450</v>
      </c>
      <c r="B2454" s="366"/>
      <c r="C2454" s="105"/>
      <c r="D2454" s="366"/>
      <c r="E2454" s="277"/>
      <c r="F2454" s="105"/>
      <c r="G2454" s="105"/>
      <c r="H2454" s="366"/>
      <c r="I2454" s="206"/>
      <c r="J2454" s="206"/>
      <c r="K2454" s="206"/>
      <c r="L2454" s="206"/>
      <c r="M2454" s="206"/>
      <c r="N2454" s="206"/>
      <c r="O2454" s="206"/>
      <c r="P2454" s="206"/>
      <c r="Q2454" s="206"/>
      <c r="R2454" s="206"/>
      <c r="S2454" s="206"/>
      <c r="T2454" s="206"/>
    </row>
    <row r="2455" spans="1:20">
      <c r="A2455" s="366">
        <v>2451</v>
      </c>
      <c r="B2455" s="366"/>
      <c r="C2455" s="105"/>
      <c r="D2455" s="366"/>
      <c r="E2455" s="277"/>
      <c r="F2455" s="105"/>
      <c r="G2455" s="105"/>
      <c r="H2455" s="366"/>
      <c r="I2455" s="206"/>
      <c r="J2455" s="206"/>
      <c r="K2455" s="206"/>
      <c r="L2455" s="206"/>
      <c r="M2455" s="206"/>
      <c r="N2455" s="206"/>
      <c r="O2455" s="206"/>
      <c r="P2455" s="206"/>
      <c r="Q2455" s="206"/>
      <c r="R2455" s="206"/>
      <c r="S2455" s="206"/>
      <c r="T2455" s="206"/>
    </row>
    <row r="2456" spans="1:20">
      <c r="A2456" s="366">
        <v>2452</v>
      </c>
      <c r="B2456" s="366"/>
      <c r="C2456" s="105"/>
      <c r="D2456" s="366"/>
      <c r="E2456" s="277"/>
      <c r="F2456" s="105"/>
      <c r="G2456" s="105"/>
      <c r="H2456" s="366"/>
      <c r="I2456" s="206"/>
      <c r="J2456" s="206"/>
      <c r="K2456" s="206"/>
      <c r="L2456" s="206"/>
      <c r="M2456" s="206"/>
      <c r="N2456" s="206"/>
      <c r="O2456" s="206"/>
      <c r="P2456" s="206"/>
      <c r="Q2456" s="206"/>
      <c r="R2456" s="206"/>
      <c r="S2456" s="206"/>
      <c r="T2456" s="206"/>
    </row>
    <row r="2457" spans="1:20">
      <c r="A2457" s="366">
        <v>2453</v>
      </c>
      <c r="B2457" s="366"/>
      <c r="C2457" s="105"/>
      <c r="D2457" s="366"/>
      <c r="E2457" s="277"/>
      <c r="F2457" s="105"/>
      <c r="G2457" s="105"/>
      <c r="H2457" s="366"/>
      <c r="I2457" s="206"/>
      <c r="J2457" s="206"/>
      <c r="K2457" s="206"/>
      <c r="L2457" s="206"/>
      <c r="M2457" s="206"/>
      <c r="N2457" s="206"/>
      <c r="O2457" s="206"/>
      <c r="P2457" s="206"/>
      <c r="Q2457" s="206"/>
      <c r="R2457" s="206"/>
      <c r="S2457" s="206"/>
      <c r="T2457" s="206"/>
    </row>
    <row r="2458" spans="1:20">
      <c r="A2458" s="366">
        <v>2454</v>
      </c>
      <c r="B2458" s="366"/>
      <c r="C2458" s="105"/>
      <c r="D2458" s="366"/>
      <c r="E2458" s="277"/>
      <c r="F2458" s="105"/>
      <c r="G2458" s="105"/>
      <c r="H2458" s="366"/>
      <c r="I2458" s="206"/>
      <c r="J2458" s="206"/>
      <c r="K2458" s="206"/>
      <c r="L2458" s="206"/>
      <c r="M2458" s="206"/>
      <c r="N2458" s="206"/>
      <c r="O2458" s="206"/>
      <c r="P2458" s="206"/>
      <c r="Q2458" s="206"/>
      <c r="R2458" s="206"/>
      <c r="S2458" s="206"/>
      <c r="T2458" s="206"/>
    </row>
    <row r="2459" spans="1:20">
      <c r="A2459" s="366">
        <v>2455</v>
      </c>
      <c r="B2459" s="366"/>
      <c r="C2459" s="105"/>
      <c r="D2459" s="366"/>
      <c r="E2459" s="277"/>
      <c r="F2459" s="105"/>
      <c r="G2459" s="105"/>
      <c r="H2459" s="366"/>
      <c r="I2459" s="206"/>
      <c r="J2459" s="206"/>
      <c r="K2459" s="206"/>
      <c r="L2459" s="206"/>
      <c r="M2459" s="206"/>
      <c r="N2459" s="206"/>
      <c r="O2459" s="206"/>
      <c r="P2459" s="206"/>
      <c r="Q2459" s="206"/>
      <c r="R2459" s="206"/>
      <c r="S2459" s="206"/>
      <c r="T2459" s="206"/>
    </row>
    <row r="2460" spans="1:20">
      <c r="A2460" s="366">
        <v>2456</v>
      </c>
      <c r="B2460" s="366"/>
      <c r="C2460" s="105"/>
      <c r="D2460" s="366"/>
      <c r="E2460" s="277"/>
      <c r="F2460" s="105"/>
      <c r="G2460" s="105"/>
      <c r="H2460" s="366"/>
      <c r="I2460" s="206"/>
      <c r="J2460" s="206"/>
      <c r="K2460" s="206"/>
      <c r="L2460" s="206"/>
      <c r="M2460" s="206"/>
      <c r="N2460" s="206"/>
      <c r="O2460" s="206"/>
      <c r="P2460" s="206"/>
      <c r="Q2460" s="206"/>
      <c r="R2460" s="206"/>
      <c r="S2460" s="206"/>
      <c r="T2460" s="206"/>
    </row>
    <row r="2461" spans="1:20">
      <c r="A2461" s="366">
        <v>2457</v>
      </c>
      <c r="B2461" s="366"/>
      <c r="C2461" s="105"/>
      <c r="D2461" s="366"/>
      <c r="E2461" s="277"/>
      <c r="F2461" s="105"/>
      <c r="G2461" s="105"/>
      <c r="H2461" s="366"/>
      <c r="I2461" s="206"/>
      <c r="J2461" s="206"/>
      <c r="K2461" s="206"/>
      <c r="L2461" s="206"/>
      <c r="M2461" s="206"/>
      <c r="N2461" s="206"/>
      <c r="O2461" s="206"/>
      <c r="P2461" s="206"/>
      <c r="Q2461" s="206"/>
      <c r="R2461" s="206"/>
      <c r="S2461" s="206"/>
      <c r="T2461" s="206"/>
    </row>
    <row r="2462" spans="1:20">
      <c r="A2462" s="366">
        <v>2458</v>
      </c>
      <c r="B2462" s="366"/>
      <c r="C2462" s="105"/>
      <c r="D2462" s="366"/>
      <c r="E2462" s="277"/>
      <c r="F2462" s="105"/>
      <c r="G2462" s="105"/>
      <c r="H2462" s="366"/>
      <c r="I2462" s="206"/>
      <c r="J2462" s="206"/>
      <c r="K2462" s="206"/>
      <c r="L2462" s="206"/>
      <c r="M2462" s="206"/>
      <c r="N2462" s="206"/>
      <c r="O2462" s="206"/>
      <c r="P2462" s="206"/>
      <c r="Q2462" s="206"/>
      <c r="R2462" s="206"/>
      <c r="S2462" s="206"/>
      <c r="T2462" s="206"/>
    </row>
    <row r="2463" spans="1:20">
      <c r="A2463" s="366">
        <v>2459</v>
      </c>
      <c r="B2463" s="366"/>
      <c r="C2463" s="105"/>
      <c r="D2463" s="366"/>
      <c r="E2463" s="277"/>
      <c r="F2463" s="105"/>
      <c r="G2463" s="105"/>
      <c r="H2463" s="366"/>
      <c r="I2463" s="206"/>
      <c r="J2463" s="206"/>
      <c r="K2463" s="206"/>
      <c r="L2463" s="206"/>
      <c r="M2463" s="206"/>
      <c r="N2463" s="206"/>
      <c r="O2463" s="206"/>
      <c r="P2463" s="206"/>
      <c r="Q2463" s="206"/>
      <c r="R2463" s="206"/>
      <c r="S2463" s="206"/>
      <c r="T2463" s="206"/>
    </row>
    <row r="2464" spans="1:20">
      <c r="A2464" s="366">
        <v>2460</v>
      </c>
      <c r="B2464" s="366"/>
      <c r="C2464" s="105"/>
      <c r="D2464" s="366"/>
      <c r="E2464" s="277"/>
      <c r="F2464" s="105"/>
      <c r="G2464" s="105"/>
      <c r="H2464" s="366"/>
      <c r="I2464" s="206"/>
      <c r="J2464" s="206"/>
      <c r="K2464" s="206"/>
      <c r="L2464" s="206"/>
      <c r="M2464" s="206"/>
      <c r="N2464" s="206"/>
      <c r="O2464" s="206"/>
      <c r="P2464" s="206"/>
      <c r="Q2464" s="206"/>
      <c r="R2464" s="206"/>
      <c r="S2464" s="206"/>
      <c r="T2464" s="206"/>
    </row>
    <row r="2465" spans="1:20">
      <c r="A2465" s="366">
        <v>2461</v>
      </c>
      <c r="B2465" s="366"/>
      <c r="C2465" s="105"/>
      <c r="D2465" s="366"/>
      <c r="E2465" s="277"/>
      <c r="F2465" s="105"/>
      <c r="G2465" s="105"/>
      <c r="H2465" s="366"/>
      <c r="I2465" s="206"/>
      <c r="J2465" s="206"/>
      <c r="K2465" s="206"/>
      <c r="L2465" s="206"/>
      <c r="M2465" s="206"/>
      <c r="N2465" s="206"/>
      <c r="O2465" s="206"/>
      <c r="P2465" s="206"/>
      <c r="Q2465" s="206"/>
      <c r="R2465" s="206"/>
      <c r="S2465" s="206"/>
      <c r="T2465" s="206"/>
    </row>
    <row r="2466" spans="1:20">
      <c r="A2466" s="366">
        <v>2462</v>
      </c>
      <c r="B2466" s="366"/>
      <c r="C2466" s="105"/>
      <c r="D2466" s="366"/>
      <c r="E2466" s="277"/>
      <c r="F2466" s="105"/>
      <c r="G2466" s="105"/>
      <c r="H2466" s="366"/>
      <c r="I2466" s="206"/>
      <c r="J2466" s="206"/>
      <c r="K2466" s="206"/>
      <c r="L2466" s="206"/>
      <c r="M2466" s="206"/>
      <c r="N2466" s="206"/>
      <c r="O2466" s="206"/>
      <c r="P2466" s="206"/>
      <c r="Q2466" s="206"/>
      <c r="R2466" s="206"/>
      <c r="S2466" s="206"/>
      <c r="T2466" s="206"/>
    </row>
    <row r="2467" spans="1:20">
      <c r="A2467" s="366">
        <v>2463</v>
      </c>
      <c r="B2467" s="366"/>
      <c r="C2467" s="105"/>
      <c r="D2467" s="366"/>
      <c r="E2467" s="277"/>
      <c r="F2467" s="105"/>
      <c r="G2467" s="105"/>
      <c r="H2467" s="366"/>
      <c r="I2467" s="206"/>
      <c r="J2467" s="206"/>
      <c r="K2467" s="206"/>
      <c r="L2467" s="206"/>
      <c r="M2467" s="206"/>
      <c r="N2467" s="206"/>
      <c r="O2467" s="206"/>
      <c r="P2467" s="206"/>
      <c r="Q2467" s="206"/>
      <c r="R2467" s="206"/>
      <c r="S2467" s="206"/>
      <c r="T2467" s="206"/>
    </row>
    <row r="2468" spans="1:20">
      <c r="A2468" s="366">
        <v>2464</v>
      </c>
      <c r="B2468" s="366"/>
      <c r="C2468" s="105"/>
      <c r="D2468" s="366"/>
      <c r="E2468" s="277"/>
      <c r="F2468" s="105"/>
      <c r="G2468" s="105"/>
      <c r="H2468" s="366"/>
      <c r="I2468" s="206"/>
      <c r="J2468" s="206"/>
      <c r="K2468" s="206"/>
      <c r="L2468" s="206"/>
      <c r="M2468" s="206"/>
      <c r="N2468" s="206"/>
      <c r="O2468" s="206"/>
      <c r="P2468" s="206"/>
      <c r="Q2468" s="206"/>
      <c r="R2468" s="206"/>
      <c r="S2468" s="206"/>
      <c r="T2468" s="206"/>
    </row>
    <row r="2469" spans="1:20">
      <c r="A2469" s="366">
        <v>2465</v>
      </c>
      <c r="B2469" s="366"/>
      <c r="C2469" s="105"/>
      <c r="D2469" s="366"/>
      <c r="E2469" s="277"/>
      <c r="F2469" s="105"/>
      <c r="G2469" s="105"/>
      <c r="H2469" s="366"/>
      <c r="I2469" s="206"/>
      <c r="J2469" s="206"/>
      <c r="K2469" s="206"/>
      <c r="L2469" s="206"/>
      <c r="M2469" s="206"/>
      <c r="N2469" s="206"/>
      <c r="O2469" s="206"/>
      <c r="P2469" s="206"/>
      <c r="Q2469" s="206"/>
      <c r="R2469" s="206"/>
      <c r="S2469" s="206"/>
      <c r="T2469" s="206"/>
    </row>
    <row r="2470" spans="1:20">
      <c r="A2470" s="366">
        <v>2466</v>
      </c>
      <c r="B2470" s="366"/>
      <c r="C2470" s="105"/>
      <c r="D2470" s="366"/>
      <c r="E2470" s="277"/>
      <c r="F2470" s="105"/>
      <c r="G2470" s="105"/>
      <c r="H2470" s="366"/>
      <c r="I2470" s="206"/>
      <c r="J2470" s="206"/>
      <c r="K2470" s="206"/>
      <c r="L2470" s="206"/>
      <c r="M2470" s="206"/>
      <c r="N2470" s="206"/>
      <c r="O2470" s="206"/>
      <c r="P2470" s="206"/>
      <c r="Q2470" s="206"/>
      <c r="R2470" s="206"/>
      <c r="S2470" s="206"/>
      <c r="T2470" s="206"/>
    </row>
    <row r="2471" spans="1:20">
      <c r="A2471" s="366">
        <v>2467</v>
      </c>
      <c r="B2471" s="366"/>
      <c r="C2471" s="105"/>
      <c r="D2471" s="366"/>
      <c r="E2471" s="277"/>
      <c r="F2471" s="105"/>
      <c r="G2471" s="105"/>
      <c r="H2471" s="366"/>
      <c r="I2471" s="206"/>
      <c r="J2471" s="206"/>
      <c r="K2471" s="206"/>
      <c r="L2471" s="206"/>
      <c r="M2471" s="206"/>
      <c r="N2471" s="206"/>
      <c r="O2471" s="206"/>
      <c r="P2471" s="206"/>
      <c r="Q2471" s="206"/>
      <c r="R2471" s="206"/>
      <c r="S2471" s="206"/>
      <c r="T2471" s="206"/>
    </row>
    <row r="2472" spans="1:20">
      <c r="A2472" s="366">
        <v>2468</v>
      </c>
      <c r="B2472" s="366"/>
      <c r="C2472" s="105"/>
      <c r="D2472" s="366"/>
      <c r="E2472" s="277"/>
      <c r="F2472" s="105"/>
      <c r="G2472" s="105"/>
      <c r="H2472" s="366"/>
      <c r="I2472" s="206"/>
      <c r="J2472" s="206"/>
      <c r="K2472" s="206"/>
      <c r="L2472" s="206"/>
      <c r="M2472" s="206"/>
      <c r="N2472" s="206"/>
      <c r="O2472" s="206"/>
      <c r="P2472" s="206"/>
      <c r="Q2472" s="206"/>
      <c r="R2472" s="206"/>
      <c r="S2472" s="206"/>
      <c r="T2472" s="206"/>
    </row>
    <row r="2473" spans="1:20">
      <c r="A2473" s="366">
        <v>2469</v>
      </c>
      <c r="B2473" s="366"/>
      <c r="C2473" s="105"/>
      <c r="D2473" s="366"/>
      <c r="E2473" s="277"/>
      <c r="F2473" s="105"/>
      <c r="G2473" s="105"/>
      <c r="H2473" s="366"/>
      <c r="I2473" s="206"/>
      <c r="J2473" s="206"/>
      <c r="K2473" s="206"/>
      <c r="L2473" s="206"/>
      <c r="M2473" s="206"/>
      <c r="N2473" s="206"/>
      <c r="O2473" s="206"/>
      <c r="P2473" s="206"/>
      <c r="Q2473" s="206"/>
      <c r="R2473" s="206"/>
      <c r="S2473" s="206"/>
      <c r="T2473" s="206"/>
    </row>
    <row r="2474" spans="1:20">
      <c r="A2474" s="366">
        <v>2470</v>
      </c>
      <c r="B2474" s="366"/>
      <c r="C2474" s="105"/>
      <c r="D2474" s="366"/>
      <c r="E2474" s="277"/>
      <c r="F2474" s="105"/>
      <c r="G2474" s="105"/>
      <c r="H2474" s="366"/>
      <c r="I2474" s="206"/>
      <c r="J2474" s="206"/>
      <c r="K2474" s="206"/>
      <c r="L2474" s="206"/>
      <c r="M2474" s="206"/>
      <c r="N2474" s="206"/>
      <c r="O2474" s="206"/>
      <c r="P2474" s="206"/>
      <c r="Q2474" s="206"/>
      <c r="R2474" s="206"/>
      <c r="S2474" s="206"/>
      <c r="T2474" s="206"/>
    </row>
    <row r="2475" spans="1:20">
      <c r="A2475" s="366">
        <v>2471</v>
      </c>
      <c r="B2475" s="366"/>
      <c r="C2475" s="105"/>
      <c r="D2475" s="366"/>
      <c r="E2475" s="277"/>
      <c r="F2475" s="105"/>
      <c r="G2475" s="105"/>
      <c r="H2475" s="366"/>
      <c r="I2475" s="206"/>
      <c r="J2475" s="206"/>
      <c r="K2475" s="206"/>
      <c r="L2475" s="206"/>
      <c r="M2475" s="206"/>
      <c r="N2475" s="206"/>
      <c r="O2475" s="206"/>
      <c r="P2475" s="206"/>
      <c r="Q2475" s="206"/>
      <c r="R2475" s="206"/>
      <c r="S2475" s="206"/>
      <c r="T2475" s="206"/>
    </row>
    <row r="2476" spans="1:20">
      <c r="A2476" s="366">
        <v>2472</v>
      </c>
      <c r="B2476" s="366"/>
      <c r="C2476" s="105"/>
      <c r="D2476" s="366"/>
      <c r="E2476" s="277"/>
      <c r="F2476" s="105"/>
      <c r="G2476" s="105"/>
      <c r="H2476" s="366"/>
      <c r="I2476" s="206"/>
      <c r="J2476" s="206"/>
      <c r="K2476" s="206"/>
      <c r="L2476" s="206"/>
      <c r="M2476" s="206"/>
      <c r="N2476" s="206"/>
      <c r="O2476" s="206"/>
      <c r="P2476" s="206"/>
      <c r="Q2476" s="206"/>
      <c r="R2476" s="206"/>
      <c r="S2476" s="206"/>
      <c r="T2476" s="206"/>
    </row>
    <row r="2477" spans="1:20">
      <c r="A2477" s="366">
        <v>2473</v>
      </c>
      <c r="B2477" s="366"/>
      <c r="C2477" s="105"/>
      <c r="D2477" s="366"/>
      <c r="E2477" s="277"/>
      <c r="F2477" s="105"/>
      <c r="G2477" s="105"/>
      <c r="H2477" s="366"/>
      <c r="I2477" s="206"/>
      <c r="J2477" s="206"/>
      <c r="K2477" s="206"/>
      <c r="L2477" s="206"/>
      <c r="M2477" s="206"/>
      <c r="N2477" s="206"/>
      <c r="O2477" s="206"/>
      <c r="P2477" s="206"/>
      <c r="Q2477" s="206"/>
      <c r="R2477" s="206"/>
      <c r="S2477" s="206"/>
      <c r="T2477" s="206"/>
    </row>
    <row r="2478" spans="1:20">
      <c r="A2478" s="366">
        <v>2474</v>
      </c>
      <c r="B2478" s="366"/>
      <c r="C2478" s="105"/>
      <c r="D2478" s="366"/>
      <c r="E2478" s="277"/>
      <c r="F2478" s="105"/>
      <c r="G2478" s="105"/>
      <c r="H2478" s="366"/>
      <c r="I2478" s="206"/>
      <c r="J2478" s="206"/>
      <c r="K2478" s="206"/>
      <c r="L2478" s="206"/>
      <c r="M2478" s="206"/>
      <c r="N2478" s="206"/>
      <c r="O2478" s="206"/>
      <c r="P2478" s="206"/>
      <c r="Q2478" s="206"/>
      <c r="R2478" s="206"/>
      <c r="S2478" s="206"/>
      <c r="T2478" s="206"/>
    </row>
    <row r="2479" spans="1:20">
      <c r="A2479" s="366">
        <v>2475</v>
      </c>
      <c r="B2479" s="366"/>
      <c r="C2479" s="105"/>
      <c r="D2479" s="366"/>
      <c r="E2479" s="277"/>
      <c r="F2479" s="105"/>
      <c r="G2479" s="105"/>
      <c r="H2479" s="366"/>
      <c r="I2479" s="206"/>
      <c r="J2479" s="206"/>
      <c r="K2479" s="206"/>
      <c r="L2479" s="206"/>
      <c r="M2479" s="206"/>
      <c r="N2479" s="206"/>
      <c r="O2479" s="206"/>
      <c r="P2479" s="206"/>
      <c r="Q2479" s="206"/>
      <c r="R2479" s="206"/>
      <c r="S2479" s="206"/>
      <c r="T2479" s="206"/>
    </row>
    <row r="2480" spans="1:20">
      <c r="A2480" s="366">
        <v>2476</v>
      </c>
      <c r="B2480" s="366"/>
      <c r="C2480" s="105"/>
      <c r="D2480" s="366"/>
      <c r="E2480" s="277"/>
      <c r="F2480" s="105"/>
      <c r="G2480" s="366"/>
      <c r="H2480" s="366"/>
      <c r="I2480" s="206"/>
      <c r="J2480" s="206"/>
      <c r="K2480" s="206"/>
      <c r="L2480" s="206"/>
      <c r="M2480" s="206"/>
      <c r="N2480" s="206"/>
      <c r="O2480" s="206"/>
      <c r="P2480" s="206"/>
      <c r="Q2480" s="206"/>
      <c r="R2480" s="206"/>
      <c r="S2480" s="206"/>
      <c r="T2480" s="206"/>
    </row>
    <row r="2481" spans="1:20">
      <c r="A2481" s="366">
        <v>2477</v>
      </c>
      <c r="B2481" s="366"/>
      <c r="C2481" s="105"/>
      <c r="D2481" s="366"/>
      <c r="E2481" s="277"/>
      <c r="F2481" s="105"/>
      <c r="G2481" s="105"/>
      <c r="H2481" s="366"/>
      <c r="I2481" s="206"/>
      <c r="J2481" s="206"/>
      <c r="K2481" s="206"/>
      <c r="L2481" s="206"/>
      <c r="M2481" s="206"/>
      <c r="N2481" s="206"/>
      <c r="O2481" s="206"/>
      <c r="P2481" s="206"/>
      <c r="Q2481" s="206"/>
      <c r="R2481" s="206"/>
      <c r="S2481" s="206"/>
      <c r="T2481" s="206"/>
    </row>
    <row r="2482" spans="1:20">
      <c r="A2482" s="366">
        <v>2478</v>
      </c>
      <c r="B2482" s="366"/>
      <c r="C2482" s="105"/>
      <c r="D2482" s="366"/>
      <c r="E2482" s="277"/>
      <c r="F2482" s="105"/>
      <c r="G2482" s="105"/>
      <c r="H2482" s="366"/>
      <c r="I2482" s="206"/>
      <c r="J2482" s="206"/>
      <c r="K2482" s="206"/>
      <c r="L2482" s="206"/>
      <c r="M2482" s="206"/>
      <c r="N2482" s="206"/>
      <c r="O2482" s="206"/>
      <c r="P2482" s="206"/>
      <c r="Q2482" s="206"/>
      <c r="R2482" s="206"/>
      <c r="S2482" s="206"/>
      <c r="T2482" s="206"/>
    </row>
    <row r="2483" spans="1:20">
      <c r="A2483" s="366">
        <v>2479</v>
      </c>
      <c r="B2483" s="366"/>
      <c r="C2483" s="105"/>
      <c r="D2483" s="366"/>
      <c r="E2483" s="277"/>
      <c r="F2483" s="105"/>
      <c r="G2483" s="105"/>
      <c r="H2483" s="366"/>
      <c r="I2483" s="206"/>
      <c r="J2483" s="206"/>
      <c r="K2483" s="206"/>
      <c r="L2483" s="206"/>
      <c r="M2483" s="206"/>
      <c r="N2483" s="206"/>
      <c r="O2483" s="206"/>
      <c r="P2483" s="206"/>
      <c r="Q2483" s="206"/>
      <c r="R2483" s="206"/>
      <c r="S2483" s="206"/>
      <c r="T2483" s="206"/>
    </row>
    <row r="2484" spans="1:20">
      <c r="A2484" s="366">
        <v>2480</v>
      </c>
      <c r="B2484" s="366"/>
      <c r="C2484" s="105"/>
      <c r="D2484" s="366"/>
      <c r="E2484" s="277"/>
      <c r="F2484" s="105"/>
      <c r="G2484" s="105"/>
      <c r="H2484" s="366"/>
      <c r="I2484" s="206"/>
      <c r="J2484" s="206"/>
      <c r="K2484" s="206"/>
      <c r="L2484" s="206"/>
      <c r="M2484" s="206"/>
      <c r="N2484" s="206"/>
      <c r="O2484" s="206"/>
      <c r="P2484" s="206"/>
      <c r="Q2484" s="206"/>
      <c r="R2484" s="206"/>
      <c r="S2484" s="206"/>
      <c r="T2484" s="206"/>
    </row>
    <row r="2485" spans="1:20">
      <c r="A2485" s="366">
        <v>2481</v>
      </c>
      <c r="B2485" s="366"/>
      <c r="C2485" s="105"/>
      <c r="D2485" s="366"/>
      <c r="E2485" s="277"/>
      <c r="F2485" s="105"/>
      <c r="G2485" s="105"/>
      <c r="H2485" s="366"/>
      <c r="I2485" s="206"/>
      <c r="J2485" s="206"/>
      <c r="K2485" s="206"/>
      <c r="L2485" s="206"/>
      <c r="M2485" s="206"/>
      <c r="N2485" s="206"/>
      <c r="O2485" s="206"/>
      <c r="P2485" s="206"/>
      <c r="Q2485" s="206"/>
      <c r="R2485" s="206"/>
      <c r="S2485" s="206"/>
      <c r="T2485" s="206"/>
    </row>
    <row r="2486" spans="1:20">
      <c r="A2486" s="366">
        <v>2482</v>
      </c>
      <c r="B2486" s="366"/>
      <c r="C2486" s="105"/>
      <c r="D2486" s="366"/>
      <c r="E2486" s="277"/>
      <c r="F2486" s="105"/>
      <c r="G2486" s="105"/>
      <c r="H2486" s="366"/>
      <c r="I2486" s="206"/>
      <c r="J2486" s="206"/>
      <c r="K2486" s="206"/>
      <c r="L2486" s="206"/>
      <c r="M2486" s="206"/>
      <c r="N2486" s="206"/>
      <c r="O2486" s="206"/>
      <c r="P2486" s="206"/>
      <c r="Q2486" s="206"/>
      <c r="R2486" s="206"/>
      <c r="S2486" s="206"/>
      <c r="T2486" s="206"/>
    </row>
    <row r="2487" spans="1:20">
      <c r="A2487" s="366">
        <v>2483</v>
      </c>
      <c r="B2487" s="366"/>
      <c r="C2487" s="105"/>
      <c r="D2487" s="366"/>
      <c r="E2487" s="277"/>
      <c r="F2487" s="105"/>
      <c r="G2487" s="105"/>
      <c r="H2487" s="366"/>
      <c r="I2487" s="206"/>
      <c r="J2487" s="206"/>
      <c r="K2487" s="206"/>
      <c r="L2487" s="206"/>
      <c r="M2487" s="206"/>
      <c r="N2487" s="206"/>
      <c r="O2487" s="206"/>
      <c r="P2487" s="206"/>
      <c r="Q2487" s="206"/>
      <c r="R2487" s="206"/>
      <c r="S2487" s="206"/>
      <c r="T2487" s="206"/>
    </row>
    <row r="2488" spans="1:20">
      <c r="A2488" s="366">
        <v>2484</v>
      </c>
      <c r="B2488" s="366"/>
      <c r="C2488" s="105"/>
      <c r="D2488" s="366"/>
      <c r="E2488" s="277"/>
      <c r="F2488" s="105"/>
      <c r="G2488" s="105"/>
      <c r="H2488" s="366"/>
      <c r="I2488" s="206"/>
      <c r="J2488" s="206"/>
      <c r="K2488" s="206"/>
      <c r="L2488" s="206"/>
      <c r="M2488" s="206"/>
      <c r="N2488" s="206"/>
      <c r="O2488" s="206"/>
      <c r="P2488" s="206"/>
      <c r="Q2488" s="206"/>
      <c r="R2488" s="206"/>
      <c r="S2488" s="206"/>
      <c r="T2488" s="206"/>
    </row>
    <row r="2489" spans="1:20">
      <c r="A2489" s="366">
        <v>2485</v>
      </c>
      <c r="B2489" s="366"/>
      <c r="C2489" s="105"/>
      <c r="D2489" s="366"/>
      <c r="E2489" s="277"/>
      <c r="F2489" s="105"/>
      <c r="G2489" s="105"/>
      <c r="H2489" s="366"/>
      <c r="I2489" s="206"/>
      <c r="J2489" s="206"/>
      <c r="K2489" s="206"/>
      <c r="L2489" s="206"/>
      <c r="M2489" s="206"/>
      <c r="N2489" s="206"/>
      <c r="O2489" s="206"/>
      <c r="P2489" s="206"/>
      <c r="Q2489" s="206"/>
      <c r="R2489" s="206"/>
      <c r="S2489" s="206"/>
      <c r="T2489" s="206"/>
    </row>
    <row r="2490" spans="1:20">
      <c r="A2490" s="366">
        <v>2486</v>
      </c>
      <c r="B2490" s="366"/>
      <c r="C2490" s="105"/>
      <c r="D2490" s="366"/>
      <c r="E2490" s="277"/>
      <c r="F2490" s="105"/>
      <c r="G2490" s="105"/>
      <c r="H2490" s="366"/>
      <c r="I2490" s="206"/>
      <c r="J2490" s="206"/>
      <c r="K2490" s="206"/>
      <c r="L2490" s="206"/>
      <c r="M2490" s="206"/>
      <c r="N2490" s="206"/>
      <c r="O2490" s="206"/>
      <c r="P2490" s="206"/>
      <c r="Q2490" s="206"/>
      <c r="R2490" s="206"/>
      <c r="S2490" s="206"/>
      <c r="T2490" s="206"/>
    </row>
    <row r="2491" spans="1:20">
      <c r="A2491" s="366">
        <v>2487</v>
      </c>
      <c r="B2491" s="366"/>
      <c r="C2491" s="105"/>
      <c r="D2491" s="366"/>
      <c r="E2491" s="277"/>
      <c r="F2491" s="105"/>
      <c r="G2491" s="105"/>
      <c r="H2491" s="366"/>
      <c r="I2491" s="206"/>
      <c r="J2491" s="206"/>
      <c r="K2491" s="206"/>
      <c r="L2491" s="206"/>
      <c r="M2491" s="206"/>
      <c r="N2491" s="206"/>
      <c r="O2491" s="206"/>
      <c r="P2491" s="206"/>
      <c r="Q2491" s="206"/>
      <c r="R2491" s="206"/>
      <c r="S2491" s="206"/>
      <c r="T2491" s="206"/>
    </row>
    <row r="2492" spans="1:20">
      <c r="A2492" s="366">
        <v>2488</v>
      </c>
      <c r="B2492" s="366"/>
      <c r="C2492" s="105"/>
      <c r="D2492" s="366"/>
      <c r="E2492" s="277"/>
      <c r="F2492" s="105"/>
      <c r="G2492" s="105"/>
      <c r="H2492" s="366"/>
      <c r="I2492" s="206"/>
      <c r="J2492" s="206"/>
      <c r="K2492" s="206"/>
      <c r="L2492" s="206"/>
      <c r="M2492" s="206"/>
      <c r="N2492" s="206"/>
      <c r="O2492" s="206"/>
      <c r="P2492" s="206"/>
      <c r="Q2492" s="206"/>
      <c r="R2492" s="206"/>
      <c r="S2492" s="206"/>
      <c r="T2492" s="206"/>
    </row>
    <row r="2493" spans="1:20">
      <c r="A2493" s="366">
        <v>2489</v>
      </c>
      <c r="B2493" s="366"/>
      <c r="C2493" s="105"/>
      <c r="D2493" s="366"/>
      <c r="E2493" s="277"/>
      <c r="F2493" s="105"/>
      <c r="G2493" s="366"/>
      <c r="H2493" s="366"/>
      <c r="I2493" s="206"/>
      <c r="J2493" s="206"/>
      <c r="K2493" s="206"/>
      <c r="L2493" s="206"/>
      <c r="M2493" s="206"/>
      <c r="N2493" s="206"/>
      <c r="O2493" s="206"/>
      <c r="P2493" s="206"/>
      <c r="Q2493" s="206"/>
      <c r="R2493" s="206"/>
      <c r="S2493" s="206"/>
      <c r="T2493" s="206"/>
    </row>
    <row r="2494" spans="1:20">
      <c r="A2494" s="366">
        <v>2490</v>
      </c>
      <c r="B2494" s="366"/>
      <c r="C2494" s="105"/>
      <c r="D2494" s="366"/>
      <c r="E2494" s="277"/>
      <c r="F2494" s="105"/>
      <c r="G2494" s="105"/>
      <c r="H2494" s="366"/>
      <c r="I2494" s="206"/>
      <c r="J2494" s="206"/>
      <c r="K2494" s="206"/>
      <c r="L2494" s="206"/>
      <c r="M2494" s="206"/>
      <c r="N2494" s="206"/>
      <c r="O2494" s="206"/>
      <c r="P2494" s="206"/>
      <c r="Q2494" s="206"/>
      <c r="R2494" s="206"/>
      <c r="S2494" s="206"/>
      <c r="T2494" s="206"/>
    </row>
    <row r="2495" spans="1:20">
      <c r="A2495" s="366">
        <v>2491</v>
      </c>
      <c r="B2495" s="366"/>
      <c r="C2495" s="105"/>
      <c r="D2495" s="366"/>
      <c r="E2495" s="277"/>
      <c r="F2495" s="105"/>
      <c r="G2495" s="105"/>
      <c r="H2495" s="366"/>
      <c r="I2495" s="206"/>
      <c r="J2495" s="206"/>
      <c r="K2495" s="206"/>
      <c r="L2495" s="206"/>
      <c r="M2495" s="206"/>
      <c r="N2495" s="206"/>
      <c r="O2495" s="206"/>
      <c r="P2495" s="206"/>
      <c r="Q2495" s="206"/>
      <c r="R2495" s="206"/>
      <c r="S2495" s="206"/>
      <c r="T2495" s="206"/>
    </row>
    <row r="2496" spans="1:20">
      <c r="A2496" s="366">
        <v>2492</v>
      </c>
      <c r="B2496" s="366"/>
      <c r="C2496" s="105"/>
      <c r="D2496" s="366"/>
      <c r="E2496" s="277"/>
      <c r="F2496" s="105"/>
      <c r="G2496" s="105"/>
      <c r="H2496" s="366"/>
      <c r="I2496" s="206"/>
      <c r="J2496" s="206"/>
      <c r="K2496" s="206"/>
      <c r="L2496" s="206"/>
      <c r="M2496" s="206"/>
      <c r="N2496" s="206"/>
      <c r="O2496" s="206"/>
      <c r="P2496" s="206"/>
      <c r="Q2496" s="206"/>
      <c r="R2496" s="206"/>
      <c r="S2496" s="206"/>
      <c r="T2496" s="206"/>
    </row>
    <row r="2497" spans="1:20">
      <c r="A2497" s="366">
        <v>2493</v>
      </c>
      <c r="B2497" s="366"/>
      <c r="C2497" s="105"/>
      <c r="D2497" s="366"/>
      <c r="E2497" s="277"/>
      <c r="F2497" s="105"/>
      <c r="G2497" s="105"/>
      <c r="H2497" s="366"/>
      <c r="I2497" s="206"/>
      <c r="J2497" s="206"/>
      <c r="K2497" s="206"/>
      <c r="L2497" s="206"/>
      <c r="M2497" s="206"/>
      <c r="N2497" s="206"/>
      <c r="O2497" s="206"/>
      <c r="P2497" s="206"/>
      <c r="Q2497" s="206"/>
      <c r="R2497" s="206"/>
      <c r="S2497" s="206"/>
      <c r="T2497" s="206"/>
    </row>
    <row r="2498" spans="1:20">
      <c r="A2498" s="366">
        <v>2494</v>
      </c>
      <c r="B2498" s="366"/>
      <c r="C2498" s="105"/>
      <c r="D2498" s="366"/>
      <c r="E2498" s="277"/>
      <c r="F2498" s="105"/>
      <c r="G2498" s="105"/>
      <c r="H2498" s="366"/>
      <c r="I2498" s="206"/>
      <c r="J2498" s="206"/>
      <c r="K2498" s="206"/>
      <c r="L2498" s="206"/>
      <c r="M2498" s="206"/>
      <c r="N2498" s="206"/>
      <c r="O2498" s="206"/>
      <c r="P2498" s="206"/>
      <c r="Q2498" s="206"/>
      <c r="R2498" s="206"/>
      <c r="S2498" s="206"/>
      <c r="T2498" s="206"/>
    </row>
    <row r="2499" spans="1:20">
      <c r="A2499" s="366">
        <v>2495</v>
      </c>
      <c r="B2499" s="366"/>
      <c r="C2499" s="105"/>
      <c r="D2499" s="366"/>
      <c r="E2499" s="277"/>
      <c r="F2499" s="105"/>
      <c r="G2499" s="105"/>
      <c r="H2499" s="366"/>
      <c r="I2499" s="206"/>
      <c r="J2499" s="206"/>
      <c r="K2499" s="206"/>
      <c r="L2499" s="206"/>
      <c r="M2499" s="206"/>
      <c r="N2499" s="206"/>
      <c r="O2499" s="206"/>
      <c r="P2499" s="206"/>
      <c r="Q2499" s="206"/>
      <c r="R2499" s="206"/>
      <c r="S2499" s="206"/>
      <c r="T2499" s="206"/>
    </row>
    <row r="2500" spans="1:20">
      <c r="A2500" s="366">
        <v>2496</v>
      </c>
      <c r="B2500" s="366"/>
      <c r="C2500" s="105"/>
      <c r="D2500" s="366"/>
      <c r="E2500" s="277"/>
      <c r="F2500" s="105"/>
      <c r="G2500" s="234"/>
      <c r="H2500" s="366"/>
      <c r="I2500" s="206"/>
      <c r="J2500" s="206"/>
      <c r="K2500" s="206"/>
      <c r="L2500" s="206"/>
      <c r="M2500" s="206"/>
      <c r="N2500" s="206"/>
      <c r="O2500" s="206"/>
      <c r="P2500" s="206"/>
      <c r="Q2500" s="206"/>
      <c r="R2500" s="206"/>
      <c r="S2500" s="206"/>
      <c r="T2500" s="206"/>
    </row>
    <row r="2501" spans="1:20">
      <c r="A2501" s="366">
        <v>2497</v>
      </c>
      <c r="B2501" s="366"/>
      <c r="C2501" s="105"/>
      <c r="D2501" s="366"/>
      <c r="E2501" s="277"/>
      <c r="F2501" s="105"/>
      <c r="G2501" s="105"/>
      <c r="H2501" s="366"/>
      <c r="I2501" s="206"/>
      <c r="J2501" s="206"/>
      <c r="K2501" s="206"/>
      <c r="L2501" s="206"/>
      <c r="M2501" s="206"/>
      <c r="N2501" s="206"/>
      <c r="O2501" s="206"/>
      <c r="P2501" s="206"/>
      <c r="Q2501" s="206"/>
      <c r="R2501" s="206"/>
      <c r="S2501" s="206"/>
      <c r="T2501" s="206"/>
    </row>
    <row r="2502" spans="1:20">
      <c r="A2502" s="366">
        <v>2498</v>
      </c>
      <c r="B2502" s="366"/>
      <c r="C2502" s="105"/>
      <c r="D2502" s="366"/>
      <c r="E2502" s="277"/>
      <c r="F2502" s="105"/>
      <c r="G2502" s="105"/>
      <c r="H2502" s="366"/>
      <c r="I2502" s="206"/>
      <c r="J2502" s="206"/>
      <c r="K2502" s="206"/>
      <c r="L2502" s="206"/>
      <c r="M2502" s="206"/>
      <c r="N2502" s="206"/>
      <c r="O2502" s="206"/>
      <c r="P2502" s="206"/>
      <c r="Q2502" s="206"/>
      <c r="R2502" s="206"/>
      <c r="S2502" s="206"/>
      <c r="T2502" s="206"/>
    </row>
    <row r="2503" spans="1:20">
      <c r="A2503" s="366">
        <v>2499</v>
      </c>
      <c r="B2503" s="366"/>
      <c r="C2503" s="105"/>
      <c r="D2503" s="366"/>
      <c r="E2503" s="277"/>
      <c r="F2503" s="105"/>
      <c r="G2503" s="105"/>
      <c r="H2503" s="366"/>
      <c r="I2503" s="206"/>
      <c r="J2503" s="206"/>
      <c r="K2503" s="206"/>
      <c r="L2503" s="206"/>
      <c r="M2503" s="206"/>
      <c r="N2503" s="206"/>
      <c r="O2503" s="206"/>
      <c r="P2503" s="206"/>
      <c r="Q2503" s="206"/>
      <c r="R2503" s="206"/>
      <c r="S2503" s="206"/>
      <c r="T2503" s="206"/>
    </row>
    <row r="2504" spans="1:20">
      <c r="A2504" s="366">
        <v>2500</v>
      </c>
      <c r="B2504" s="366"/>
      <c r="C2504" s="105"/>
      <c r="D2504" s="366"/>
      <c r="E2504" s="277"/>
      <c r="F2504" s="105"/>
      <c r="G2504" s="234"/>
      <c r="H2504" s="366"/>
      <c r="I2504" s="206"/>
      <c r="J2504" s="206"/>
      <c r="K2504" s="206"/>
      <c r="L2504" s="206"/>
      <c r="M2504" s="206"/>
      <c r="N2504" s="206"/>
      <c r="O2504" s="206"/>
      <c r="P2504" s="206"/>
      <c r="Q2504" s="206"/>
      <c r="R2504" s="206"/>
      <c r="S2504" s="206"/>
      <c r="T2504" s="206"/>
    </row>
    <row r="2505" spans="1:20">
      <c r="A2505" s="366">
        <v>2501</v>
      </c>
      <c r="B2505" s="366"/>
      <c r="C2505" s="105"/>
      <c r="D2505" s="366"/>
      <c r="E2505" s="277"/>
      <c r="F2505" s="105"/>
      <c r="G2505" s="105"/>
      <c r="H2505" s="366"/>
      <c r="I2505" s="206"/>
      <c r="J2505" s="206"/>
      <c r="K2505" s="206"/>
      <c r="L2505" s="206"/>
      <c r="M2505" s="206"/>
      <c r="N2505" s="206"/>
      <c r="O2505" s="206"/>
      <c r="P2505" s="206"/>
      <c r="Q2505" s="206"/>
      <c r="R2505" s="206"/>
      <c r="S2505" s="206"/>
      <c r="T2505" s="206"/>
    </row>
    <row r="2506" spans="1:20">
      <c r="A2506" s="366">
        <v>2502</v>
      </c>
      <c r="B2506" s="366"/>
      <c r="C2506" s="105"/>
      <c r="D2506" s="366"/>
      <c r="E2506" s="277"/>
      <c r="F2506" s="105"/>
      <c r="G2506" s="234"/>
      <c r="H2506" s="366"/>
      <c r="I2506" s="206"/>
      <c r="J2506" s="206"/>
      <c r="K2506" s="206"/>
      <c r="L2506" s="206"/>
      <c r="M2506" s="206"/>
      <c r="N2506" s="206"/>
      <c r="O2506" s="206"/>
      <c r="P2506" s="206"/>
      <c r="Q2506" s="206"/>
      <c r="R2506" s="206"/>
      <c r="S2506" s="206"/>
      <c r="T2506" s="206"/>
    </row>
    <row r="2507" spans="1:20">
      <c r="A2507" s="366">
        <v>2503</v>
      </c>
      <c r="B2507" s="366"/>
      <c r="C2507" s="105"/>
      <c r="D2507" s="366"/>
      <c r="E2507" s="277"/>
      <c r="F2507" s="105"/>
      <c r="G2507" s="234"/>
      <c r="H2507" s="366"/>
      <c r="I2507" s="206"/>
      <c r="J2507" s="206"/>
      <c r="K2507" s="206"/>
      <c r="L2507" s="206"/>
      <c r="M2507" s="206"/>
      <c r="N2507" s="206"/>
      <c r="O2507" s="206"/>
      <c r="P2507" s="206"/>
      <c r="Q2507" s="206"/>
      <c r="R2507" s="206"/>
      <c r="S2507" s="206"/>
      <c r="T2507" s="206"/>
    </row>
    <row r="2508" spans="1:20">
      <c r="A2508" s="366">
        <v>2504</v>
      </c>
      <c r="B2508" s="366"/>
      <c r="C2508" s="105"/>
      <c r="D2508" s="366"/>
      <c r="E2508" s="277"/>
      <c r="F2508" s="105"/>
      <c r="G2508" s="105"/>
      <c r="H2508" s="366"/>
      <c r="I2508" s="206"/>
      <c r="J2508" s="206"/>
      <c r="K2508" s="206"/>
      <c r="L2508" s="206"/>
      <c r="M2508" s="206"/>
      <c r="N2508" s="206"/>
      <c r="O2508" s="206"/>
      <c r="P2508" s="206"/>
      <c r="Q2508" s="206"/>
      <c r="R2508" s="206"/>
      <c r="S2508" s="206"/>
      <c r="T2508" s="206"/>
    </row>
    <row r="2509" spans="1:20">
      <c r="A2509" s="366">
        <v>2505</v>
      </c>
      <c r="B2509" s="366"/>
      <c r="C2509" s="105"/>
      <c r="D2509" s="366"/>
      <c r="E2509" s="277"/>
      <c r="F2509" s="105"/>
      <c r="G2509" s="234"/>
      <c r="H2509" s="366"/>
      <c r="I2509" s="206"/>
      <c r="J2509" s="206"/>
      <c r="K2509" s="206"/>
      <c r="L2509" s="206"/>
      <c r="M2509" s="206"/>
      <c r="N2509" s="206"/>
      <c r="O2509" s="206"/>
      <c r="P2509" s="206"/>
      <c r="Q2509" s="206"/>
      <c r="R2509" s="206"/>
      <c r="S2509" s="206"/>
      <c r="T2509" s="206"/>
    </row>
    <row r="2510" spans="1:20">
      <c r="A2510" s="366">
        <v>2506</v>
      </c>
      <c r="B2510" s="366"/>
      <c r="C2510" s="105"/>
      <c r="D2510" s="366"/>
      <c r="E2510" s="277"/>
      <c r="F2510" s="105"/>
      <c r="G2510" s="234"/>
      <c r="H2510" s="366"/>
      <c r="I2510" s="206"/>
      <c r="J2510" s="206"/>
      <c r="K2510" s="206"/>
      <c r="L2510" s="206"/>
      <c r="M2510" s="206"/>
      <c r="N2510" s="206"/>
      <c r="O2510" s="206"/>
      <c r="P2510" s="206"/>
      <c r="Q2510" s="206"/>
      <c r="R2510" s="206"/>
      <c r="S2510" s="206"/>
      <c r="T2510" s="206"/>
    </row>
    <row r="2511" spans="1:20">
      <c r="A2511" s="366">
        <v>2507</v>
      </c>
      <c r="B2511" s="366"/>
      <c r="C2511" s="105"/>
      <c r="D2511" s="366"/>
      <c r="E2511" s="277"/>
      <c r="F2511" s="105"/>
      <c r="G2511" s="234"/>
      <c r="H2511" s="366"/>
      <c r="I2511" s="206"/>
      <c r="J2511" s="206"/>
      <c r="K2511" s="206"/>
      <c r="L2511" s="206"/>
      <c r="M2511" s="206"/>
      <c r="N2511" s="206"/>
      <c r="O2511" s="206"/>
      <c r="P2511" s="206"/>
      <c r="Q2511" s="206"/>
      <c r="R2511" s="206"/>
      <c r="S2511" s="206"/>
      <c r="T2511" s="206"/>
    </row>
    <row r="2512" spans="1:20">
      <c r="A2512" s="366">
        <v>2508</v>
      </c>
      <c r="B2512" s="366"/>
      <c r="C2512" s="105"/>
      <c r="D2512" s="366"/>
      <c r="E2512" s="277"/>
      <c r="F2512" s="105"/>
      <c r="G2512" s="234"/>
      <c r="H2512" s="366"/>
      <c r="I2512" s="206"/>
      <c r="J2512" s="206"/>
      <c r="K2512" s="206"/>
      <c r="L2512" s="206"/>
      <c r="M2512" s="206"/>
      <c r="N2512" s="206"/>
      <c r="O2512" s="206"/>
      <c r="P2512" s="206"/>
      <c r="Q2512" s="206"/>
      <c r="R2512" s="206"/>
      <c r="S2512" s="206"/>
      <c r="T2512" s="206"/>
    </row>
    <row r="2513" spans="1:20">
      <c r="A2513" s="366">
        <v>2509</v>
      </c>
      <c r="B2513" s="366"/>
      <c r="C2513" s="105"/>
      <c r="D2513" s="366"/>
      <c r="E2513" s="277"/>
      <c r="F2513" s="105"/>
      <c r="G2513" s="105"/>
      <c r="H2513" s="366"/>
      <c r="I2513" s="206"/>
      <c r="J2513" s="206"/>
      <c r="K2513" s="206"/>
      <c r="L2513" s="206"/>
      <c r="M2513" s="206"/>
      <c r="N2513" s="206"/>
      <c r="O2513" s="206"/>
      <c r="P2513" s="206"/>
      <c r="Q2513" s="206"/>
      <c r="R2513" s="206"/>
      <c r="S2513" s="206"/>
      <c r="T2513" s="206"/>
    </row>
    <row r="2514" spans="1:20">
      <c r="A2514" s="366">
        <v>2510</v>
      </c>
      <c r="B2514" s="366"/>
      <c r="C2514" s="105"/>
      <c r="D2514" s="366"/>
      <c r="E2514" s="277"/>
      <c r="F2514" s="105"/>
      <c r="G2514" s="234"/>
      <c r="H2514" s="366"/>
      <c r="I2514" s="206"/>
      <c r="J2514" s="206"/>
      <c r="K2514" s="206"/>
      <c r="L2514" s="206"/>
      <c r="M2514" s="206"/>
      <c r="N2514" s="206"/>
      <c r="O2514" s="206"/>
      <c r="P2514" s="206"/>
      <c r="Q2514" s="206"/>
      <c r="R2514" s="206"/>
      <c r="S2514" s="206"/>
      <c r="T2514" s="206"/>
    </row>
    <row r="2515" spans="1:20">
      <c r="A2515" s="366">
        <v>2511</v>
      </c>
      <c r="B2515" s="366"/>
      <c r="C2515" s="105"/>
      <c r="D2515" s="366"/>
      <c r="E2515" s="277"/>
      <c r="F2515" s="105"/>
      <c r="G2515" s="92"/>
      <c r="H2515" s="366"/>
      <c r="I2515" s="206"/>
      <c r="J2515" s="206"/>
      <c r="K2515" s="206"/>
      <c r="L2515" s="206"/>
      <c r="M2515" s="206"/>
      <c r="N2515" s="206"/>
      <c r="O2515" s="206"/>
      <c r="P2515" s="206"/>
      <c r="Q2515" s="206"/>
      <c r="R2515" s="206"/>
      <c r="S2515" s="206"/>
      <c r="T2515" s="206"/>
    </row>
    <row r="2516" spans="1:20">
      <c r="A2516" s="366">
        <v>2512</v>
      </c>
      <c r="B2516" s="366"/>
      <c r="C2516" s="105"/>
      <c r="D2516" s="366"/>
      <c r="E2516" s="277"/>
      <c r="F2516" s="105"/>
      <c r="G2516" s="234"/>
      <c r="H2516" s="366"/>
      <c r="I2516" s="206"/>
      <c r="J2516" s="206"/>
      <c r="K2516" s="206"/>
      <c r="L2516" s="206"/>
      <c r="M2516" s="206"/>
      <c r="N2516" s="206"/>
      <c r="O2516" s="206"/>
      <c r="P2516" s="206"/>
      <c r="Q2516" s="206"/>
      <c r="R2516" s="206"/>
      <c r="S2516" s="206"/>
      <c r="T2516" s="206"/>
    </row>
    <row r="2517" spans="1:20">
      <c r="A2517" s="366">
        <v>2513</v>
      </c>
      <c r="B2517" s="366"/>
      <c r="C2517" s="105"/>
      <c r="D2517" s="366"/>
      <c r="E2517" s="277"/>
      <c r="F2517" s="105"/>
      <c r="G2517" s="105"/>
      <c r="H2517" s="366"/>
      <c r="I2517" s="206"/>
      <c r="J2517" s="206"/>
      <c r="K2517" s="206"/>
      <c r="L2517" s="206"/>
      <c r="M2517" s="206"/>
      <c r="N2517" s="206"/>
      <c r="O2517" s="206"/>
      <c r="P2517" s="206"/>
      <c r="Q2517" s="206"/>
      <c r="R2517" s="206"/>
      <c r="S2517" s="206"/>
      <c r="T2517" s="206"/>
    </row>
    <row r="2518" spans="1:20">
      <c r="A2518" s="366">
        <v>2514</v>
      </c>
      <c r="B2518" s="366"/>
      <c r="C2518" s="105"/>
      <c r="D2518" s="366"/>
      <c r="E2518" s="277"/>
      <c r="F2518" s="105"/>
      <c r="G2518" s="234"/>
      <c r="H2518" s="366"/>
      <c r="I2518" s="206"/>
      <c r="J2518" s="206"/>
      <c r="K2518" s="206"/>
      <c r="L2518" s="206"/>
      <c r="M2518" s="206"/>
      <c r="N2518" s="206"/>
      <c r="O2518" s="206"/>
      <c r="P2518" s="206"/>
      <c r="Q2518" s="206"/>
      <c r="R2518" s="206"/>
      <c r="S2518" s="206"/>
      <c r="T2518" s="206"/>
    </row>
    <row r="2519" spans="1:20">
      <c r="A2519" s="366">
        <v>2515</v>
      </c>
      <c r="B2519" s="366"/>
      <c r="C2519" s="105"/>
      <c r="D2519" s="366"/>
      <c r="E2519" s="277"/>
      <c r="F2519" s="105"/>
      <c r="G2519" s="234"/>
      <c r="H2519" s="366"/>
      <c r="I2519" s="206"/>
      <c r="J2519" s="206"/>
      <c r="K2519" s="206"/>
      <c r="L2519" s="206"/>
      <c r="M2519" s="206"/>
      <c r="N2519" s="206"/>
      <c r="O2519" s="206"/>
      <c r="P2519" s="206"/>
      <c r="Q2519" s="206"/>
      <c r="R2519" s="206"/>
      <c r="S2519" s="206"/>
      <c r="T2519" s="206"/>
    </row>
    <row r="2520" spans="1:20">
      <c r="A2520" s="366">
        <v>2516</v>
      </c>
      <c r="B2520" s="366"/>
      <c r="C2520" s="105"/>
      <c r="D2520" s="366"/>
      <c r="E2520" s="277"/>
      <c r="F2520" s="105"/>
      <c r="G2520" s="105"/>
      <c r="H2520" s="366"/>
      <c r="I2520" s="206"/>
      <c r="J2520" s="206"/>
      <c r="K2520" s="206"/>
      <c r="L2520" s="206"/>
      <c r="M2520" s="206"/>
      <c r="N2520" s="206"/>
      <c r="O2520" s="206"/>
      <c r="P2520" s="206"/>
      <c r="Q2520" s="206"/>
      <c r="R2520" s="206"/>
      <c r="S2520" s="206"/>
      <c r="T2520" s="206"/>
    </row>
    <row r="2521" spans="1:20">
      <c r="A2521" s="366">
        <v>2517</v>
      </c>
      <c r="B2521" s="366"/>
      <c r="C2521" s="105"/>
      <c r="D2521" s="366"/>
      <c r="E2521" s="277"/>
      <c r="F2521" s="105"/>
      <c r="G2521" s="105"/>
      <c r="H2521" s="366"/>
      <c r="I2521" s="206"/>
      <c r="J2521" s="206"/>
      <c r="K2521" s="206"/>
      <c r="L2521" s="206"/>
      <c r="M2521" s="206"/>
      <c r="N2521" s="206"/>
      <c r="O2521" s="206"/>
      <c r="P2521" s="206"/>
      <c r="Q2521" s="206"/>
      <c r="R2521" s="206"/>
      <c r="S2521" s="206"/>
      <c r="T2521" s="206"/>
    </row>
    <row r="2522" spans="1:20">
      <c r="A2522" s="366">
        <v>2518</v>
      </c>
      <c r="B2522" s="366"/>
      <c r="C2522" s="105"/>
      <c r="D2522" s="366"/>
      <c r="E2522" s="277"/>
      <c r="F2522" s="105"/>
      <c r="G2522" s="234"/>
      <c r="H2522" s="366"/>
      <c r="I2522" s="206"/>
      <c r="J2522" s="206"/>
      <c r="K2522" s="206"/>
      <c r="L2522" s="206"/>
      <c r="M2522" s="206"/>
      <c r="N2522" s="206"/>
      <c r="O2522" s="206"/>
      <c r="P2522" s="206"/>
      <c r="Q2522" s="206"/>
      <c r="R2522" s="206"/>
      <c r="S2522" s="206"/>
      <c r="T2522" s="206"/>
    </row>
    <row r="2523" spans="1:20">
      <c r="A2523" s="366">
        <v>2519</v>
      </c>
      <c r="B2523" s="366"/>
      <c r="C2523" s="105"/>
      <c r="D2523" s="366"/>
      <c r="E2523" s="277"/>
      <c r="F2523" s="105"/>
      <c r="G2523" s="92"/>
      <c r="H2523" s="366"/>
      <c r="I2523" s="206"/>
      <c r="J2523" s="206"/>
      <c r="K2523" s="206"/>
      <c r="L2523" s="206"/>
      <c r="M2523" s="206"/>
      <c r="N2523" s="206"/>
      <c r="O2523" s="206"/>
      <c r="P2523" s="206"/>
      <c r="Q2523" s="206"/>
      <c r="R2523" s="206"/>
      <c r="S2523" s="206"/>
      <c r="T2523" s="206"/>
    </row>
    <row r="2524" spans="1:20">
      <c r="A2524" s="366">
        <v>2520</v>
      </c>
      <c r="B2524" s="366"/>
      <c r="C2524" s="105"/>
      <c r="D2524" s="366"/>
      <c r="E2524" s="277"/>
      <c r="F2524" s="105"/>
      <c r="G2524" s="234"/>
      <c r="H2524" s="366"/>
      <c r="I2524" s="206"/>
      <c r="J2524" s="206"/>
      <c r="K2524" s="206"/>
      <c r="L2524" s="206"/>
      <c r="M2524" s="206"/>
      <c r="N2524" s="206"/>
      <c r="O2524" s="206"/>
      <c r="P2524" s="206"/>
      <c r="Q2524" s="206"/>
      <c r="R2524" s="206"/>
      <c r="S2524" s="206"/>
      <c r="T2524" s="206"/>
    </row>
    <row r="2525" spans="1:20">
      <c r="A2525" s="366">
        <v>2521</v>
      </c>
      <c r="B2525" s="366"/>
      <c r="C2525" s="105"/>
      <c r="D2525" s="366"/>
      <c r="E2525" s="277"/>
      <c r="F2525" s="105"/>
      <c r="G2525" s="105"/>
      <c r="H2525" s="366"/>
      <c r="I2525" s="206"/>
      <c r="J2525" s="206"/>
      <c r="K2525" s="206"/>
      <c r="L2525" s="206"/>
      <c r="M2525" s="206"/>
      <c r="N2525" s="206"/>
      <c r="O2525" s="206"/>
      <c r="P2525" s="206"/>
      <c r="Q2525" s="206"/>
      <c r="R2525" s="206"/>
      <c r="S2525" s="206"/>
      <c r="T2525" s="206"/>
    </row>
    <row r="2526" spans="1:20">
      <c r="A2526" s="366">
        <v>2522</v>
      </c>
      <c r="B2526" s="366"/>
      <c r="C2526" s="105"/>
      <c r="D2526" s="366"/>
      <c r="E2526" s="277"/>
      <c r="F2526" s="105"/>
      <c r="G2526" s="92"/>
      <c r="H2526" s="366"/>
      <c r="I2526" s="206"/>
      <c r="J2526" s="206"/>
      <c r="K2526" s="206"/>
      <c r="L2526" s="206"/>
      <c r="M2526" s="206"/>
      <c r="N2526" s="206"/>
      <c r="O2526" s="206"/>
      <c r="P2526" s="206"/>
      <c r="Q2526" s="206"/>
      <c r="R2526" s="206"/>
      <c r="S2526" s="206"/>
      <c r="T2526" s="206"/>
    </row>
    <row r="2527" spans="1:20">
      <c r="A2527" s="366">
        <v>2523</v>
      </c>
      <c r="B2527" s="366"/>
      <c r="C2527" s="105"/>
      <c r="D2527" s="366"/>
      <c r="E2527" s="277"/>
      <c r="F2527" s="105"/>
      <c r="G2527" s="105"/>
      <c r="H2527" s="366"/>
      <c r="I2527" s="206"/>
      <c r="J2527" s="206"/>
      <c r="K2527" s="206"/>
      <c r="L2527" s="206"/>
      <c r="M2527" s="206"/>
      <c r="N2527" s="206"/>
      <c r="O2527" s="206"/>
      <c r="P2527" s="206"/>
      <c r="Q2527" s="206"/>
      <c r="R2527" s="206"/>
      <c r="S2527" s="206"/>
      <c r="T2527" s="206"/>
    </row>
    <row r="2528" spans="1:20">
      <c r="A2528" s="366">
        <v>2524</v>
      </c>
      <c r="B2528" s="366"/>
      <c r="C2528" s="105"/>
      <c r="D2528" s="366"/>
      <c r="E2528" s="277"/>
      <c r="F2528" s="105"/>
      <c r="G2528" s="234"/>
      <c r="H2528" s="366"/>
      <c r="I2528" s="206"/>
      <c r="J2528" s="206"/>
      <c r="K2528" s="206"/>
      <c r="L2528" s="206"/>
      <c r="M2528" s="206"/>
      <c r="N2528" s="206"/>
      <c r="O2528" s="206"/>
      <c r="P2528" s="206"/>
      <c r="Q2528" s="206"/>
      <c r="R2528" s="206"/>
      <c r="S2528" s="206"/>
      <c r="T2528" s="206"/>
    </row>
    <row r="2529" spans="1:20">
      <c r="A2529" s="366">
        <v>2525</v>
      </c>
      <c r="B2529" s="366"/>
      <c r="C2529" s="105"/>
      <c r="D2529" s="366"/>
      <c r="E2529" s="277"/>
      <c r="F2529" s="105"/>
      <c r="G2529" s="234"/>
      <c r="H2529" s="366"/>
      <c r="I2529" s="206"/>
      <c r="J2529" s="206"/>
      <c r="K2529" s="206"/>
      <c r="L2529" s="206"/>
      <c r="M2529" s="206"/>
      <c r="N2529" s="206"/>
      <c r="O2529" s="206"/>
      <c r="P2529" s="206"/>
      <c r="Q2529" s="206"/>
      <c r="R2529" s="206"/>
      <c r="S2529" s="206"/>
      <c r="T2529" s="206"/>
    </row>
    <row r="2530" spans="1:20">
      <c r="A2530" s="366">
        <v>2526</v>
      </c>
      <c r="B2530" s="366"/>
      <c r="C2530" s="105"/>
      <c r="D2530" s="366"/>
      <c r="E2530" s="277"/>
      <c r="F2530" s="105"/>
      <c r="G2530" s="234"/>
      <c r="H2530" s="366"/>
      <c r="I2530" s="206"/>
      <c r="J2530" s="206"/>
      <c r="K2530" s="206"/>
      <c r="L2530" s="206"/>
      <c r="M2530" s="206"/>
      <c r="N2530" s="206"/>
      <c r="O2530" s="206"/>
      <c r="P2530" s="206"/>
      <c r="Q2530" s="206"/>
      <c r="R2530" s="206"/>
      <c r="S2530" s="206"/>
      <c r="T2530" s="206"/>
    </row>
    <row r="2531" spans="1:20">
      <c r="A2531" s="366">
        <v>2527</v>
      </c>
      <c r="B2531" s="366"/>
      <c r="C2531" s="105"/>
      <c r="D2531" s="366"/>
      <c r="E2531" s="277"/>
      <c r="F2531" s="105"/>
      <c r="G2531" s="92"/>
      <c r="H2531" s="366"/>
      <c r="I2531" s="206"/>
      <c r="J2531" s="206"/>
      <c r="K2531" s="206"/>
      <c r="L2531" s="206"/>
      <c r="M2531" s="206"/>
      <c r="N2531" s="206"/>
      <c r="O2531" s="206"/>
      <c r="P2531" s="206"/>
      <c r="Q2531" s="206"/>
      <c r="R2531" s="206"/>
      <c r="S2531" s="206"/>
      <c r="T2531" s="206"/>
    </row>
    <row r="2532" spans="1:20">
      <c r="A2532" s="366">
        <v>2528</v>
      </c>
      <c r="B2532" s="366"/>
      <c r="C2532" s="105"/>
      <c r="D2532" s="366"/>
      <c r="E2532" s="277"/>
      <c r="F2532" s="105"/>
      <c r="G2532" s="105"/>
      <c r="H2532" s="366"/>
      <c r="I2532" s="206"/>
      <c r="J2532" s="206"/>
      <c r="K2532" s="206"/>
      <c r="L2532" s="206"/>
      <c r="M2532" s="206"/>
      <c r="N2532" s="206"/>
      <c r="O2532" s="206"/>
      <c r="P2532" s="206"/>
      <c r="Q2532" s="206"/>
      <c r="R2532" s="206"/>
      <c r="S2532" s="206"/>
      <c r="T2532" s="206"/>
    </row>
    <row r="2533" spans="1:20">
      <c r="A2533" s="366">
        <v>2529</v>
      </c>
      <c r="B2533" s="366"/>
      <c r="C2533" s="105"/>
      <c r="D2533" s="366"/>
      <c r="E2533" s="277"/>
      <c r="F2533" s="105"/>
      <c r="G2533" s="234"/>
      <c r="H2533" s="366"/>
      <c r="I2533" s="206"/>
      <c r="J2533" s="206"/>
      <c r="K2533" s="206"/>
      <c r="L2533" s="206"/>
      <c r="M2533" s="206"/>
      <c r="N2533" s="206"/>
      <c r="O2533" s="206"/>
      <c r="P2533" s="206"/>
      <c r="Q2533" s="206"/>
      <c r="R2533" s="206"/>
      <c r="S2533" s="206"/>
      <c r="T2533" s="206"/>
    </row>
    <row r="2534" spans="1:20">
      <c r="A2534" s="366">
        <v>2530</v>
      </c>
      <c r="B2534" s="366"/>
      <c r="C2534" s="105"/>
      <c r="D2534" s="366"/>
      <c r="E2534" s="277"/>
      <c r="F2534" s="105"/>
      <c r="G2534" s="234"/>
      <c r="H2534" s="366"/>
      <c r="I2534" s="206"/>
      <c r="J2534" s="206"/>
      <c r="K2534" s="206"/>
      <c r="L2534" s="206"/>
      <c r="M2534" s="206"/>
      <c r="N2534" s="206"/>
      <c r="O2534" s="206"/>
      <c r="P2534" s="206"/>
      <c r="Q2534" s="206"/>
      <c r="R2534" s="206"/>
      <c r="S2534" s="206"/>
      <c r="T2534" s="206"/>
    </row>
    <row r="2535" spans="1:20">
      <c r="A2535" s="366">
        <v>2531</v>
      </c>
      <c r="B2535" s="366"/>
      <c r="C2535" s="105"/>
      <c r="D2535" s="366"/>
      <c r="E2535" s="277"/>
      <c r="F2535" s="105"/>
      <c r="G2535" s="234"/>
      <c r="H2535" s="366"/>
      <c r="I2535" s="206"/>
      <c r="J2535" s="206"/>
      <c r="K2535" s="206"/>
      <c r="L2535" s="206"/>
      <c r="M2535" s="206"/>
      <c r="N2535" s="206"/>
      <c r="O2535" s="206"/>
      <c r="P2535" s="206"/>
      <c r="Q2535" s="206"/>
      <c r="R2535" s="206"/>
      <c r="S2535" s="206"/>
      <c r="T2535" s="206"/>
    </row>
    <row r="2536" spans="1:20">
      <c r="A2536" s="366">
        <v>2532</v>
      </c>
      <c r="B2536" s="366"/>
      <c r="C2536" s="105"/>
      <c r="D2536" s="366"/>
      <c r="E2536" s="277"/>
      <c r="F2536" s="105"/>
      <c r="G2536" s="105"/>
      <c r="H2536" s="366"/>
      <c r="I2536" s="206"/>
      <c r="J2536" s="206"/>
      <c r="K2536" s="206"/>
      <c r="L2536" s="206"/>
      <c r="M2536" s="206"/>
      <c r="N2536" s="206"/>
      <c r="O2536" s="206"/>
      <c r="P2536" s="206"/>
      <c r="Q2536" s="206"/>
      <c r="R2536" s="206"/>
      <c r="S2536" s="206"/>
      <c r="T2536" s="206"/>
    </row>
    <row r="2537" spans="1:20">
      <c r="A2537" s="366">
        <v>2533</v>
      </c>
      <c r="B2537" s="366"/>
      <c r="C2537" s="105"/>
      <c r="D2537" s="366"/>
      <c r="E2537" s="277"/>
      <c r="F2537" s="105"/>
      <c r="G2537" s="234"/>
      <c r="H2537" s="366"/>
      <c r="I2537" s="206"/>
      <c r="J2537" s="206"/>
      <c r="K2537" s="206"/>
      <c r="L2537" s="206"/>
      <c r="M2537" s="206"/>
      <c r="N2537" s="206"/>
      <c r="O2537" s="206"/>
      <c r="P2537" s="206"/>
      <c r="Q2537" s="206"/>
      <c r="R2537" s="206"/>
      <c r="S2537" s="206"/>
      <c r="T2537" s="206"/>
    </row>
    <row r="2538" spans="1:20">
      <c r="A2538" s="366">
        <v>2534</v>
      </c>
      <c r="B2538" s="366"/>
      <c r="C2538" s="105"/>
      <c r="D2538" s="366"/>
      <c r="E2538" s="277"/>
      <c r="F2538" s="105"/>
      <c r="G2538" s="105"/>
      <c r="H2538" s="366"/>
      <c r="I2538" s="206"/>
      <c r="J2538" s="206"/>
      <c r="K2538" s="206"/>
      <c r="L2538" s="206"/>
      <c r="M2538" s="206"/>
      <c r="N2538" s="206"/>
      <c r="O2538" s="206"/>
      <c r="P2538" s="206"/>
      <c r="Q2538" s="206"/>
      <c r="R2538" s="206"/>
      <c r="S2538" s="206"/>
      <c r="T2538" s="206"/>
    </row>
    <row r="2539" spans="1:20">
      <c r="A2539" s="366">
        <v>2535</v>
      </c>
      <c r="B2539" s="366"/>
      <c r="C2539" s="105"/>
      <c r="D2539" s="366"/>
      <c r="E2539" s="277"/>
      <c r="F2539" s="105"/>
      <c r="G2539" s="105"/>
      <c r="H2539" s="366"/>
      <c r="I2539" s="206"/>
      <c r="J2539" s="206"/>
      <c r="K2539" s="206"/>
      <c r="L2539" s="206"/>
      <c r="M2539" s="206"/>
      <c r="N2539" s="206"/>
      <c r="O2539" s="206"/>
      <c r="P2539" s="206"/>
      <c r="Q2539" s="206"/>
      <c r="R2539" s="206"/>
      <c r="S2539" s="206"/>
      <c r="T2539" s="206"/>
    </row>
    <row r="2540" spans="1:20">
      <c r="A2540" s="366">
        <v>2536</v>
      </c>
      <c r="B2540" s="366"/>
      <c r="C2540" s="105"/>
      <c r="D2540" s="366"/>
      <c r="E2540" s="277"/>
      <c r="F2540" s="105"/>
      <c r="G2540" s="366"/>
      <c r="H2540" s="366"/>
      <c r="I2540" s="206"/>
      <c r="J2540" s="206"/>
      <c r="K2540" s="206"/>
      <c r="L2540" s="206"/>
      <c r="M2540" s="206"/>
      <c r="N2540" s="206"/>
      <c r="O2540" s="206"/>
      <c r="P2540" s="206"/>
      <c r="Q2540" s="206"/>
      <c r="R2540" s="206"/>
      <c r="S2540" s="206"/>
      <c r="T2540" s="206"/>
    </row>
    <row r="2541" spans="1:20">
      <c r="A2541" s="366">
        <v>2537</v>
      </c>
      <c r="B2541" s="366"/>
      <c r="C2541" s="105"/>
      <c r="D2541" s="366"/>
      <c r="E2541" s="277"/>
      <c r="F2541" s="105"/>
      <c r="G2541" s="234"/>
      <c r="H2541" s="366"/>
      <c r="I2541" s="206"/>
      <c r="J2541" s="206"/>
      <c r="K2541" s="206"/>
      <c r="L2541" s="206"/>
      <c r="M2541" s="206"/>
      <c r="N2541" s="206"/>
      <c r="O2541" s="206"/>
      <c r="P2541" s="206"/>
      <c r="Q2541" s="206"/>
      <c r="R2541" s="206"/>
      <c r="S2541" s="206"/>
      <c r="T2541" s="206"/>
    </row>
    <row r="2542" spans="1:20">
      <c r="A2542" s="366">
        <v>2538</v>
      </c>
      <c r="B2542" s="366"/>
      <c r="C2542" s="105"/>
      <c r="D2542" s="366"/>
      <c r="E2542" s="277"/>
      <c r="F2542" s="105"/>
      <c r="G2542" s="105"/>
      <c r="H2542" s="366"/>
      <c r="I2542" s="206"/>
      <c r="J2542" s="206"/>
      <c r="K2542" s="206"/>
      <c r="L2542" s="206"/>
      <c r="M2542" s="206"/>
      <c r="N2542" s="206"/>
      <c r="O2542" s="206"/>
      <c r="P2542" s="206"/>
      <c r="Q2542" s="206"/>
      <c r="R2542" s="206"/>
      <c r="S2542" s="206"/>
      <c r="T2542" s="206"/>
    </row>
    <row r="2543" spans="1:20">
      <c r="A2543" s="366">
        <v>2539</v>
      </c>
      <c r="B2543" s="366"/>
      <c r="C2543" s="105"/>
      <c r="D2543" s="366"/>
      <c r="E2543" s="277"/>
      <c r="F2543" s="105"/>
      <c r="G2543" s="105"/>
      <c r="H2543" s="366"/>
      <c r="I2543" s="206"/>
      <c r="J2543" s="206"/>
      <c r="K2543" s="206"/>
      <c r="L2543" s="206"/>
      <c r="M2543" s="206"/>
      <c r="N2543" s="206"/>
      <c r="O2543" s="206"/>
      <c r="P2543" s="206"/>
      <c r="Q2543" s="206"/>
      <c r="R2543" s="206"/>
      <c r="S2543" s="206"/>
      <c r="T2543" s="206"/>
    </row>
    <row r="2544" spans="1:20">
      <c r="A2544" s="366">
        <v>2540</v>
      </c>
      <c r="B2544" s="366"/>
      <c r="C2544" s="105"/>
      <c r="D2544" s="366"/>
      <c r="E2544" s="277"/>
      <c r="F2544" s="105"/>
      <c r="G2544" s="105"/>
      <c r="H2544" s="366"/>
      <c r="I2544" s="206"/>
      <c r="J2544" s="206"/>
      <c r="K2544" s="206"/>
      <c r="L2544" s="206"/>
      <c r="M2544" s="206"/>
      <c r="N2544" s="206"/>
      <c r="O2544" s="206"/>
      <c r="P2544" s="206"/>
      <c r="Q2544" s="206"/>
      <c r="R2544" s="206"/>
      <c r="S2544" s="206"/>
      <c r="T2544" s="206"/>
    </row>
    <row r="2545" spans="1:20">
      <c r="A2545" s="366">
        <v>2541</v>
      </c>
      <c r="B2545" s="366"/>
      <c r="C2545" s="105"/>
      <c r="D2545" s="366"/>
      <c r="E2545" s="277"/>
      <c r="F2545" s="105"/>
      <c r="G2545" s="105"/>
      <c r="H2545" s="366"/>
      <c r="I2545" s="206"/>
      <c r="J2545" s="206"/>
      <c r="K2545" s="206"/>
      <c r="L2545" s="206"/>
      <c r="M2545" s="206"/>
      <c r="N2545" s="206"/>
      <c r="O2545" s="206"/>
      <c r="P2545" s="206"/>
      <c r="Q2545" s="206"/>
      <c r="R2545" s="206"/>
      <c r="S2545" s="206"/>
      <c r="T2545" s="206"/>
    </row>
    <row r="2546" spans="1:20">
      <c r="A2546" s="366">
        <v>2542</v>
      </c>
      <c r="B2546" s="366"/>
      <c r="C2546" s="105"/>
      <c r="D2546" s="366"/>
      <c r="E2546" s="277"/>
      <c r="F2546" s="105"/>
      <c r="G2546" s="105"/>
      <c r="H2546" s="366"/>
      <c r="I2546" s="206"/>
      <c r="J2546" s="206"/>
      <c r="K2546" s="206"/>
      <c r="L2546" s="206"/>
      <c r="M2546" s="206"/>
      <c r="N2546" s="206"/>
      <c r="O2546" s="206"/>
      <c r="P2546" s="206"/>
      <c r="Q2546" s="206"/>
      <c r="R2546" s="206"/>
      <c r="S2546" s="206"/>
      <c r="T2546" s="206"/>
    </row>
    <row r="2547" spans="1:20">
      <c r="A2547" s="366">
        <v>2543</v>
      </c>
      <c r="B2547" s="366"/>
      <c r="C2547" s="105"/>
      <c r="D2547" s="366"/>
      <c r="E2547" s="277"/>
      <c r="F2547" s="105"/>
      <c r="G2547" s="234"/>
      <c r="H2547" s="366"/>
      <c r="I2547" s="206"/>
      <c r="J2547" s="206"/>
      <c r="K2547" s="206"/>
      <c r="L2547" s="206"/>
      <c r="M2547" s="206"/>
      <c r="N2547" s="206"/>
      <c r="O2547" s="206"/>
      <c r="P2547" s="206"/>
      <c r="Q2547" s="206"/>
      <c r="R2547" s="206"/>
      <c r="S2547" s="206"/>
      <c r="T2547" s="206"/>
    </row>
    <row r="2548" spans="1:20">
      <c r="A2548" s="366">
        <v>2544</v>
      </c>
      <c r="B2548" s="366"/>
      <c r="C2548" s="105"/>
      <c r="D2548" s="366"/>
      <c r="E2548" s="277"/>
      <c r="F2548" s="105"/>
      <c r="G2548" s="105"/>
      <c r="H2548" s="366"/>
      <c r="I2548" s="206"/>
      <c r="J2548" s="206"/>
      <c r="K2548" s="206"/>
      <c r="L2548" s="206"/>
      <c r="M2548" s="206"/>
      <c r="N2548" s="206"/>
      <c r="O2548" s="206"/>
      <c r="P2548" s="206"/>
      <c r="Q2548" s="206"/>
      <c r="R2548" s="206"/>
      <c r="S2548" s="206"/>
      <c r="T2548" s="206"/>
    </row>
    <row r="2549" spans="1:20">
      <c r="A2549" s="366">
        <v>2545</v>
      </c>
      <c r="B2549" s="366"/>
      <c r="C2549" s="105"/>
      <c r="D2549" s="366"/>
      <c r="E2549" s="277"/>
      <c r="F2549" s="105"/>
      <c r="G2549" s="105"/>
      <c r="H2549" s="366"/>
      <c r="I2549" s="206"/>
      <c r="J2549" s="206"/>
      <c r="K2549" s="206"/>
      <c r="L2549" s="206"/>
      <c r="M2549" s="206"/>
      <c r="N2549" s="206"/>
      <c r="O2549" s="206"/>
      <c r="P2549" s="206"/>
      <c r="Q2549" s="206"/>
      <c r="R2549" s="206"/>
      <c r="S2549" s="206"/>
      <c r="T2549" s="206"/>
    </row>
    <row r="2550" spans="1:20">
      <c r="A2550" s="366">
        <v>2546</v>
      </c>
      <c r="B2550" s="366"/>
      <c r="C2550" s="105"/>
      <c r="D2550" s="366"/>
      <c r="E2550" s="277"/>
      <c r="F2550" s="105"/>
      <c r="G2550" s="234"/>
      <c r="H2550" s="366"/>
      <c r="I2550" s="206"/>
      <c r="J2550" s="206"/>
      <c r="K2550" s="206"/>
      <c r="L2550" s="206"/>
      <c r="M2550" s="206"/>
      <c r="N2550" s="206"/>
      <c r="O2550" s="206"/>
      <c r="P2550" s="206"/>
      <c r="Q2550" s="206"/>
      <c r="R2550" s="206"/>
      <c r="S2550" s="206"/>
      <c r="T2550" s="206"/>
    </row>
    <row r="2551" spans="1:20">
      <c r="A2551" s="366">
        <v>2547</v>
      </c>
      <c r="B2551" s="366"/>
      <c r="C2551" s="105"/>
      <c r="D2551" s="366"/>
      <c r="E2551" s="277"/>
      <c r="F2551" s="105"/>
      <c r="G2551" s="105"/>
      <c r="H2551" s="366"/>
      <c r="I2551" s="206"/>
      <c r="J2551" s="206"/>
      <c r="K2551" s="206"/>
      <c r="L2551" s="206"/>
      <c r="M2551" s="206"/>
      <c r="N2551" s="206"/>
      <c r="O2551" s="206"/>
      <c r="P2551" s="206"/>
      <c r="Q2551" s="206"/>
      <c r="R2551" s="206"/>
      <c r="S2551" s="206"/>
      <c r="T2551" s="206"/>
    </row>
    <row r="2552" spans="1:20">
      <c r="A2552" s="366">
        <v>2548</v>
      </c>
      <c r="B2552" s="366"/>
      <c r="C2552" s="105"/>
      <c r="D2552" s="366"/>
      <c r="E2552" s="277"/>
      <c r="F2552" s="105"/>
      <c r="G2552" s="105"/>
      <c r="H2552" s="366"/>
      <c r="I2552" s="206"/>
      <c r="J2552" s="206"/>
      <c r="K2552" s="206"/>
      <c r="L2552" s="206"/>
      <c r="M2552" s="206"/>
      <c r="N2552" s="206"/>
      <c r="O2552" s="206"/>
      <c r="P2552" s="206"/>
      <c r="Q2552" s="206"/>
      <c r="R2552" s="206"/>
      <c r="S2552" s="206"/>
      <c r="T2552" s="206"/>
    </row>
    <row r="2553" spans="1:20">
      <c r="A2553" s="366">
        <v>2549</v>
      </c>
      <c r="B2553" s="366"/>
      <c r="C2553" s="105"/>
      <c r="D2553" s="366"/>
      <c r="E2553" s="277"/>
      <c r="F2553" s="105"/>
      <c r="G2553" s="366"/>
      <c r="H2553" s="366"/>
      <c r="I2553" s="206"/>
      <c r="J2553" s="206"/>
      <c r="K2553" s="206"/>
      <c r="L2553" s="206"/>
      <c r="M2553" s="206"/>
      <c r="N2553" s="206"/>
      <c r="O2553" s="206"/>
      <c r="P2553" s="206"/>
      <c r="Q2553" s="206"/>
      <c r="R2553" s="206"/>
      <c r="S2553" s="206"/>
      <c r="T2553" s="206"/>
    </row>
    <row r="2554" spans="1:20">
      <c r="A2554" s="366">
        <v>2550</v>
      </c>
      <c r="B2554" s="366"/>
      <c r="C2554" s="105"/>
      <c r="D2554" s="366"/>
      <c r="E2554" s="277"/>
      <c r="F2554" s="105"/>
      <c r="G2554" s="105"/>
      <c r="H2554" s="366"/>
      <c r="I2554" s="206"/>
      <c r="J2554" s="206"/>
      <c r="K2554" s="206"/>
      <c r="L2554" s="206"/>
      <c r="M2554" s="206"/>
      <c r="N2554" s="206"/>
      <c r="O2554" s="206"/>
      <c r="P2554" s="206"/>
      <c r="Q2554" s="206"/>
      <c r="R2554" s="206"/>
      <c r="S2554" s="206"/>
      <c r="T2554" s="206"/>
    </row>
    <row r="2555" spans="1:20">
      <c r="A2555" s="366">
        <v>2551</v>
      </c>
      <c r="B2555" s="366"/>
      <c r="C2555" s="105"/>
      <c r="D2555" s="366"/>
      <c r="E2555" s="277"/>
      <c r="F2555" s="105"/>
      <c r="G2555" s="105"/>
      <c r="H2555" s="366"/>
      <c r="I2555" s="206"/>
      <c r="J2555" s="206"/>
      <c r="K2555" s="206"/>
      <c r="L2555" s="206"/>
      <c r="M2555" s="206"/>
      <c r="N2555" s="206"/>
      <c r="O2555" s="206"/>
      <c r="P2555" s="206"/>
      <c r="Q2555" s="206"/>
      <c r="R2555" s="206"/>
      <c r="S2555" s="206"/>
      <c r="T2555" s="206"/>
    </row>
    <row r="2556" spans="1:20">
      <c r="A2556" s="366">
        <v>2552</v>
      </c>
      <c r="B2556" s="366"/>
      <c r="C2556" s="105"/>
      <c r="D2556" s="366"/>
      <c r="E2556" s="277"/>
      <c r="F2556" s="105"/>
      <c r="G2556" s="366"/>
      <c r="H2556" s="366"/>
      <c r="I2556" s="206"/>
      <c r="J2556" s="206"/>
      <c r="K2556" s="206"/>
      <c r="L2556" s="206"/>
      <c r="M2556" s="206"/>
      <c r="N2556" s="206"/>
      <c r="O2556" s="206"/>
      <c r="P2556" s="206"/>
      <c r="Q2556" s="206"/>
      <c r="R2556" s="206"/>
      <c r="S2556" s="206"/>
      <c r="T2556" s="206"/>
    </row>
    <row r="2557" spans="1:20">
      <c r="A2557" s="366">
        <v>2553</v>
      </c>
      <c r="B2557" s="366"/>
      <c r="C2557" s="105"/>
      <c r="D2557" s="366"/>
      <c r="E2557" s="277"/>
      <c r="F2557" s="105"/>
      <c r="G2557" s="105"/>
      <c r="H2557" s="366"/>
      <c r="I2557" s="206"/>
      <c r="J2557" s="206"/>
      <c r="K2557" s="206"/>
      <c r="L2557" s="206"/>
      <c r="M2557" s="206"/>
      <c r="N2557" s="206"/>
      <c r="O2557" s="206"/>
      <c r="P2557" s="206"/>
      <c r="Q2557" s="206"/>
      <c r="R2557" s="206"/>
      <c r="S2557" s="206"/>
      <c r="T2557" s="206"/>
    </row>
    <row r="2558" spans="1:20">
      <c r="A2558" s="366">
        <v>2554</v>
      </c>
      <c r="B2558" s="366"/>
      <c r="C2558" s="105"/>
      <c r="D2558" s="366"/>
      <c r="E2558" s="277"/>
      <c r="F2558" s="105"/>
      <c r="G2558" s="234"/>
      <c r="H2558" s="366"/>
      <c r="I2558" s="206"/>
      <c r="J2558" s="206"/>
      <c r="K2558" s="206"/>
      <c r="L2558" s="206"/>
      <c r="M2558" s="206"/>
      <c r="N2558" s="206"/>
      <c r="O2558" s="206"/>
      <c r="P2558" s="206"/>
      <c r="Q2558" s="206"/>
      <c r="R2558" s="206"/>
      <c r="S2558" s="206"/>
      <c r="T2558" s="206"/>
    </row>
    <row r="2559" spans="1:20">
      <c r="A2559" s="366">
        <v>2555</v>
      </c>
      <c r="B2559" s="366"/>
      <c r="C2559" s="105"/>
      <c r="D2559" s="366"/>
      <c r="E2559" s="277"/>
      <c r="F2559" s="105"/>
      <c r="G2559" s="366"/>
      <c r="H2559" s="366"/>
      <c r="I2559" s="206"/>
      <c r="J2559" s="206"/>
      <c r="K2559" s="206"/>
      <c r="L2559" s="206"/>
      <c r="M2559" s="206"/>
      <c r="N2559" s="206"/>
      <c r="O2559" s="206"/>
      <c r="P2559" s="206"/>
      <c r="Q2559" s="206"/>
      <c r="R2559" s="206"/>
      <c r="S2559" s="206"/>
      <c r="T2559" s="206"/>
    </row>
    <row r="2560" spans="1:20">
      <c r="A2560" s="366">
        <v>2556</v>
      </c>
      <c r="B2560" s="366"/>
      <c r="C2560" s="105"/>
      <c r="D2560" s="366"/>
      <c r="E2560" s="277"/>
      <c r="F2560" s="105"/>
      <c r="G2560" s="105"/>
      <c r="H2560" s="366"/>
      <c r="I2560" s="206"/>
      <c r="J2560" s="206"/>
      <c r="K2560" s="206"/>
      <c r="L2560" s="206"/>
      <c r="M2560" s="206"/>
      <c r="N2560" s="206"/>
      <c r="O2560" s="206"/>
      <c r="P2560" s="206"/>
      <c r="Q2560" s="206"/>
      <c r="R2560" s="206"/>
      <c r="S2560" s="206"/>
      <c r="T2560" s="206"/>
    </row>
    <row r="2561" spans="1:20">
      <c r="A2561" s="366">
        <v>2557</v>
      </c>
      <c r="B2561" s="366"/>
      <c r="C2561" s="105"/>
      <c r="D2561" s="366"/>
      <c r="E2561" s="277"/>
      <c r="F2561" s="105"/>
      <c r="G2561" s="105"/>
      <c r="H2561" s="366"/>
      <c r="I2561" s="206"/>
      <c r="J2561" s="206"/>
      <c r="K2561" s="206"/>
      <c r="L2561" s="206"/>
      <c r="M2561" s="206"/>
      <c r="N2561" s="206"/>
      <c r="O2561" s="206"/>
      <c r="P2561" s="206"/>
      <c r="Q2561" s="206"/>
      <c r="R2561" s="206"/>
      <c r="S2561" s="206"/>
      <c r="T2561" s="206"/>
    </row>
    <row r="2562" spans="1:20">
      <c r="A2562" s="366">
        <v>2558</v>
      </c>
      <c r="B2562" s="366"/>
      <c r="C2562" s="105"/>
      <c r="D2562" s="366"/>
      <c r="E2562" s="277"/>
      <c r="F2562" s="105"/>
      <c r="G2562" s="105"/>
      <c r="H2562" s="366"/>
      <c r="I2562" s="206"/>
      <c r="J2562" s="206"/>
      <c r="K2562" s="206"/>
      <c r="L2562" s="206"/>
      <c r="M2562" s="206"/>
      <c r="N2562" s="206"/>
      <c r="O2562" s="206"/>
      <c r="P2562" s="206"/>
      <c r="Q2562" s="206"/>
      <c r="R2562" s="206"/>
      <c r="S2562" s="206"/>
      <c r="T2562" s="206"/>
    </row>
    <row r="2563" spans="1:20">
      <c r="A2563" s="366">
        <v>2559</v>
      </c>
      <c r="B2563" s="366"/>
      <c r="C2563" s="105"/>
      <c r="D2563" s="366"/>
      <c r="E2563" s="277"/>
      <c r="F2563" s="105"/>
      <c r="G2563" s="105"/>
      <c r="H2563" s="366"/>
      <c r="I2563" s="206"/>
      <c r="J2563" s="206"/>
      <c r="K2563" s="206"/>
      <c r="L2563" s="206"/>
      <c r="M2563" s="206"/>
      <c r="N2563" s="206"/>
      <c r="O2563" s="206"/>
      <c r="P2563" s="206"/>
      <c r="Q2563" s="206"/>
      <c r="R2563" s="206"/>
      <c r="S2563" s="206"/>
      <c r="T2563" s="206"/>
    </row>
    <row r="2564" spans="1:20">
      <c r="A2564" s="366">
        <v>2560</v>
      </c>
      <c r="B2564" s="366"/>
      <c r="C2564" s="105"/>
      <c r="D2564" s="366"/>
      <c r="E2564" s="277"/>
      <c r="F2564" s="105"/>
      <c r="G2564" s="234"/>
      <c r="H2564" s="366"/>
      <c r="I2564" s="206"/>
      <c r="J2564" s="206"/>
      <c r="K2564" s="206"/>
      <c r="L2564" s="206"/>
      <c r="M2564" s="206"/>
      <c r="N2564" s="206"/>
      <c r="O2564" s="206"/>
      <c r="P2564" s="206"/>
      <c r="Q2564" s="206"/>
      <c r="R2564" s="206"/>
      <c r="S2564" s="206"/>
      <c r="T2564" s="206"/>
    </row>
    <row r="2565" spans="1:20">
      <c r="A2565" s="366">
        <v>2561</v>
      </c>
      <c r="B2565" s="366"/>
      <c r="C2565" s="105"/>
      <c r="D2565" s="366"/>
      <c r="E2565" s="277"/>
      <c r="F2565" s="105"/>
      <c r="G2565" s="105"/>
      <c r="H2565" s="366"/>
      <c r="I2565" s="206"/>
      <c r="J2565" s="206"/>
      <c r="K2565" s="206"/>
      <c r="L2565" s="206"/>
      <c r="M2565" s="206"/>
      <c r="N2565" s="206"/>
      <c r="O2565" s="206"/>
      <c r="P2565" s="206"/>
      <c r="Q2565" s="206"/>
      <c r="R2565" s="206"/>
      <c r="S2565" s="206"/>
      <c r="T2565" s="206"/>
    </row>
    <row r="2566" spans="1:20">
      <c r="A2566" s="366">
        <v>2562</v>
      </c>
      <c r="B2566" s="366"/>
      <c r="C2566" s="105"/>
      <c r="D2566" s="366"/>
      <c r="E2566" s="277"/>
      <c r="F2566" s="105"/>
      <c r="G2566" s="105"/>
      <c r="H2566" s="366"/>
      <c r="I2566" s="206"/>
      <c r="J2566" s="206"/>
      <c r="K2566" s="206"/>
      <c r="L2566" s="206"/>
      <c r="M2566" s="206"/>
      <c r="N2566" s="206"/>
      <c r="O2566" s="206"/>
      <c r="P2566" s="206"/>
      <c r="Q2566" s="206"/>
      <c r="R2566" s="206"/>
      <c r="S2566" s="206"/>
      <c r="T2566" s="206"/>
    </row>
    <row r="2567" spans="1:20">
      <c r="A2567" s="366">
        <v>2563</v>
      </c>
      <c r="B2567" s="366"/>
      <c r="C2567" s="105"/>
      <c r="D2567" s="366"/>
      <c r="E2567" s="277"/>
      <c r="F2567" s="105"/>
      <c r="G2567" s="105"/>
      <c r="H2567" s="366"/>
      <c r="I2567" s="206"/>
      <c r="J2567" s="206"/>
      <c r="K2567" s="206"/>
      <c r="L2567" s="206"/>
      <c r="M2567" s="206"/>
      <c r="N2567" s="206"/>
      <c r="O2567" s="206"/>
      <c r="P2567" s="206"/>
      <c r="Q2567" s="206"/>
      <c r="R2567" s="206"/>
      <c r="S2567" s="206"/>
      <c r="T2567" s="206"/>
    </row>
    <row r="2568" spans="1:20">
      <c r="A2568" s="366">
        <v>2564</v>
      </c>
      <c r="B2568" s="366"/>
      <c r="C2568" s="105"/>
      <c r="D2568" s="366"/>
      <c r="E2568" s="277"/>
      <c r="F2568" s="105"/>
      <c r="G2568" s="105"/>
      <c r="H2568" s="366"/>
      <c r="I2568" s="206"/>
      <c r="J2568" s="206"/>
      <c r="K2568" s="206"/>
      <c r="L2568" s="206"/>
      <c r="M2568" s="206"/>
      <c r="N2568" s="206"/>
      <c r="O2568" s="206"/>
      <c r="P2568" s="206"/>
      <c r="Q2568" s="206"/>
      <c r="R2568" s="206"/>
      <c r="S2568" s="206"/>
      <c r="T2568" s="206"/>
    </row>
    <row r="2569" spans="1:20">
      <c r="A2569" s="366">
        <v>2565</v>
      </c>
      <c r="B2569" s="366"/>
      <c r="C2569" s="105"/>
      <c r="D2569" s="366"/>
      <c r="E2569" s="277"/>
      <c r="F2569" s="105"/>
      <c r="G2569" s="105"/>
      <c r="H2569" s="366"/>
      <c r="I2569" s="206"/>
      <c r="J2569" s="206"/>
      <c r="K2569" s="206"/>
      <c r="L2569" s="206"/>
      <c r="M2569" s="206"/>
      <c r="N2569" s="206"/>
      <c r="O2569" s="206"/>
      <c r="P2569" s="206"/>
      <c r="Q2569" s="206"/>
      <c r="R2569" s="206"/>
      <c r="S2569" s="206"/>
      <c r="T2569" s="206"/>
    </row>
    <row r="2570" spans="1:20">
      <c r="A2570" s="366">
        <v>2566</v>
      </c>
      <c r="B2570" s="366"/>
      <c r="C2570" s="105"/>
      <c r="D2570" s="366"/>
      <c r="E2570" s="277"/>
      <c r="F2570" s="105"/>
      <c r="G2570" s="105"/>
      <c r="H2570" s="366"/>
      <c r="I2570" s="206"/>
      <c r="J2570" s="206"/>
      <c r="K2570" s="206"/>
      <c r="L2570" s="206"/>
      <c r="M2570" s="206"/>
      <c r="N2570" s="206"/>
      <c r="O2570" s="206"/>
      <c r="P2570" s="206"/>
      <c r="Q2570" s="206"/>
      <c r="R2570" s="206"/>
      <c r="S2570" s="206"/>
      <c r="T2570" s="206"/>
    </row>
    <row r="2571" spans="1:20">
      <c r="A2571" s="366">
        <v>2567</v>
      </c>
      <c r="B2571" s="366"/>
      <c r="C2571" s="105"/>
      <c r="D2571" s="366"/>
      <c r="E2571" s="277"/>
      <c r="F2571" s="105"/>
      <c r="G2571" s="105"/>
      <c r="H2571" s="366"/>
      <c r="I2571" s="206"/>
      <c r="J2571" s="206"/>
      <c r="K2571" s="206"/>
      <c r="L2571" s="206"/>
      <c r="M2571" s="206"/>
      <c r="N2571" s="206"/>
      <c r="O2571" s="206"/>
      <c r="P2571" s="206"/>
      <c r="Q2571" s="206"/>
      <c r="R2571" s="206"/>
      <c r="S2571" s="206"/>
      <c r="T2571" s="206"/>
    </row>
    <row r="2572" spans="1:20">
      <c r="A2572" s="366">
        <v>2568</v>
      </c>
      <c r="B2572" s="366"/>
      <c r="C2572" s="105"/>
      <c r="D2572" s="366"/>
      <c r="E2572" s="277"/>
      <c r="F2572" s="105"/>
      <c r="G2572" s="105"/>
      <c r="H2572" s="366"/>
      <c r="I2572" s="206"/>
      <c r="J2572" s="206"/>
      <c r="K2572" s="206"/>
      <c r="L2572" s="206"/>
      <c r="M2572" s="206"/>
      <c r="N2572" s="206"/>
      <c r="O2572" s="206"/>
      <c r="P2572" s="206"/>
      <c r="Q2572" s="206"/>
      <c r="R2572" s="206"/>
      <c r="S2572" s="206"/>
      <c r="T2572" s="206"/>
    </row>
    <row r="2573" spans="1:20">
      <c r="A2573" s="366">
        <v>2569</v>
      </c>
      <c r="B2573" s="366"/>
      <c r="C2573" s="105"/>
      <c r="D2573" s="366"/>
      <c r="E2573" s="277"/>
      <c r="F2573" s="105"/>
      <c r="G2573" s="105"/>
      <c r="H2573" s="366"/>
      <c r="I2573" s="206"/>
      <c r="J2573" s="206"/>
      <c r="K2573" s="206"/>
      <c r="L2573" s="206"/>
      <c r="M2573" s="206"/>
      <c r="N2573" s="206"/>
      <c r="O2573" s="206"/>
      <c r="P2573" s="206"/>
      <c r="Q2573" s="206"/>
      <c r="R2573" s="206"/>
      <c r="S2573" s="206"/>
      <c r="T2573" s="206"/>
    </row>
    <row r="2574" spans="1:20">
      <c r="A2574" s="366">
        <v>2570</v>
      </c>
      <c r="B2574" s="366"/>
      <c r="C2574" s="105"/>
      <c r="D2574" s="366"/>
      <c r="E2574" s="277"/>
      <c r="F2574" s="105"/>
      <c r="G2574" s="366"/>
      <c r="H2574" s="366"/>
      <c r="I2574" s="206"/>
      <c r="J2574" s="206"/>
      <c r="K2574" s="206"/>
      <c r="L2574" s="206"/>
      <c r="M2574" s="206"/>
      <c r="N2574" s="206"/>
      <c r="O2574" s="206"/>
      <c r="P2574" s="206"/>
      <c r="Q2574" s="206"/>
      <c r="R2574" s="206"/>
      <c r="S2574" s="206"/>
      <c r="T2574" s="206"/>
    </row>
    <row r="2575" spans="1:20">
      <c r="A2575" s="366">
        <v>2571</v>
      </c>
      <c r="B2575" s="366"/>
      <c r="C2575" s="105"/>
      <c r="D2575" s="366"/>
      <c r="E2575" s="277"/>
      <c r="F2575" s="105"/>
      <c r="G2575" s="105"/>
      <c r="H2575" s="366"/>
      <c r="I2575" s="206"/>
      <c r="J2575" s="206"/>
      <c r="K2575" s="206"/>
      <c r="L2575" s="206"/>
      <c r="M2575" s="206"/>
      <c r="N2575" s="206"/>
      <c r="O2575" s="206"/>
      <c r="P2575" s="206"/>
      <c r="Q2575" s="206"/>
      <c r="R2575" s="206"/>
      <c r="S2575" s="206"/>
      <c r="T2575" s="206"/>
    </row>
    <row r="2576" spans="1:20">
      <c r="A2576" s="366">
        <v>2572</v>
      </c>
      <c r="B2576" s="366"/>
      <c r="C2576" s="105"/>
      <c r="D2576" s="366"/>
      <c r="E2576" s="277"/>
      <c r="F2576" s="105"/>
      <c r="G2576" s="105"/>
      <c r="H2576" s="366"/>
      <c r="I2576" s="206"/>
      <c r="J2576" s="206"/>
      <c r="K2576" s="206"/>
      <c r="L2576" s="206"/>
      <c r="M2576" s="206"/>
      <c r="N2576" s="206"/>
      <c r="O2576" s="206"/>
      <c r="P2576" s="206"/>
      <c r="Q2576" s="206"/>
      <c r="R2576" s="206"/>
      <c r="S2576" s="206"/>
      <c r="T2576" s="206"/>
    </row>
    <row r="2577" spans="1:20">
      <c r="A2577" s="366">
        <v>2573</v>
      </c>
      <c r="B2577" s="366"/>
      <c r="C2577" s="105"/>
      <c r="D2577" s="366"/>
      <c r="E2577" s="277"/>
      <c r="F2577" s="105"/>
      <c r="G2577" s="105"/>
      <c r="H2577" s="366"/>
      <c r="I2577" s="206"/>
      <c r="J2577" s="206"/>
      <c r="K2577" s="206"/>
      <c r="L2577" s="206"/>
      <c r="M2577" s="206"/>
      <c r="N2577" s="206"/>
      <c r="O2577" s="206"/>
      <c r="P2577" s="206"/>
      <c r="Q2577" s="206"/>
      <c r="R2577" s="206"/>
      <c r="S2577" s="206"/>
      <c r="T2577" s="206"/>
    </row>
    <row r="2578" spans="1:20">
      <c r="A2578" s="366">
        <v>2574</v>
      </c>
      <c r="B2578" s="366"/>
      <c r="C2578" s="105"/>
      <c r="D2578" s="366"/>
      <c r="E2578" s="277"/>
      <c r="F2578" s="105"/>
      <c r="G2578" s="234"/>
      <c r="H2578" s="366"/>
      <c r="I2578" s="206"/>
      <c r="J2578" s="206"/>
      <c r="K2578" s="206"/>
      <c r="L2578" s="206"/>
      <c r="M2578" s="206"/>
      <c r="N2578" s="206"/>
      <c r="O2578" s="206"/>
      <c r="P2578" s="206"/>
      <c r="Q2578" s="206"/>
      <c r="R2578" s="206"/>
      <c r="S2578" s="206"/>
      <c r="T2578" s="206"/>
    </row>
    <row r="2579" spans="1:20">
      <c r="A2579" s="366">
        <v>2575</v>
      </c>
      <c r="B2579" s="366"/>
      <c r="C2579" s="105"/>
      <c r="D2579" s="366"/>
      <c r="E2579" s="277"/>
      <c r="F2579" s="105"/>
      <c r="G2579" s="105"/>
      <c r="H2579" s="366"/>
      <c r="I2579" s="206"/>
      <c r="J2579" s="206"/>
      <c r="K2579" s="206"/>
      <c r="L2579" s="206"/>
      <c r="M2579" s="206"/>
      <c r="N2579" s="206"/>
      <c r="O2579" s="206"/>
      <c r="P2579" s="206"/>
      <c r="Q2579" s="206"/>
      <c r="R2579" s="206"/>
      <c r="S2579" s="206"/>
      <c r="T2579" s="206"/>
    </row>
    <row r="2580" spans="1:20">
      <c r="A2580" s="366">
        <v>2576</v>
      </c>
      <c r="B2580" s="366"/>
      <c r="C2580" s="105"/>
      <c r="D2580" s="366"/>
      <c r="E2580" s="277"/>
      <c r="F2580" s="105"/>
      <c r="G2580" s="105"/>
      <c r="H2580" s="366"/>
      <c r="I2580" s="206"/>
      <c r="J2580" s="206"/>
      <c r="K2580" s="206"/>
      <c r="L2580" s="206"/>
      <c r="M2580" s="206"/>
      <c r="N2580" s="206"/>
      <c r="O2580" s="206"/>
      <c r="P2580" s="206"/>
      <c r="Q2580" s="206"/>
      <c r="R2580" s="206"/>
      <c r="S2580" s="206"/>
      <c r="T2580" s="206"/>
    </row>
    <row r="2581" spans="1:20">
      <c r="A2581" s="366">
        <v>2577</v>
      </c>
      <c r="B2581" s="366"/>
      <c r="C2581" s="105"/>
      <c r="D2581" s="366"/>
      <c r="E2581" s="277"/>
      <c r="F2581" s="105"/>
      <c r="G2581" s="105"/>
      <c r="H2581" s="366"/>
      <c r="I2581" s="206"/>
      <c r="J2581" s="206"/>
      <c r="K2581" s="206"/>
      <c r="L2581" s="206"/>
      <c r="M2581" s="206"/>
      <c r="N2581" s="206"/>
      <c r="O2581" s="206"/>
      <c r="P2581" s="206"/>
      <c r="Q2581" s="206"/>
      <c r="R2581" s="206"/>
      <c r="S2581" s="206"/>
      <c r="T2581" s="206"/>
    </row>
    <row r="2582" spans="1:20">
      <c r="A2582" s="366">
        <v>2578</v>
      </c>
      <c r="B2582" s="366"/>
      <c r="C2582" s="105"/>
      <c r="D2582" s="366"/>
      <c r="E2582" s="277"/>
      <c r="F2582" s="105"/>
      <c r="G2582" s="105"/>
      <c r="H2582" s="366"/>
      <c r="I2582" s="206"/>
      <c r="J2582" s="206"/>
      <c r="K2582" s="206"/>
      <c r="L2582" s="206"/>
      <c r="M2582" s="206"/>
      <c r="N2582" s="206"/>
      <c r="O2582" s="206"/>
      <c r="P2582" s="206"/>
      <c r="Q2582" s="206"/>
      <c r="R2582" s="206"/>
      <c r="S2582" s="206"/>
      <c r="T2582" s="206"/>
    </row>
    <row r="2583" spans="1:20">
      <c r="A2583" s="366">
        <v>2579</v>
      </c>
      <c r="B2583" s="366"/>
      <c r="C2583" s="105"/>
      <c r="D2583" s="366"/>
      <c r="E2583" s="277"/>
      <c r="F2583" s="105"/>
      <c r="G2583" s="105"/>
      <c r="H2583" s="366"/>
      <c r="I2583" s="206"/>
      <c r="J2583" s="206"/>
      <c r="K2583" s="206"/>
      <c r="L2583" s="206"/>
      <c r="M2583" s="206"/>
      <c r="N2583" s="206"/>
      <c r="O2583" s="206"/>
      <c r="P2583" s="206"/>
      <c r="Q2583" s="206"/>
      <c r="R2583" s="206"/>
      <c r="S2583" s="206"/>
      <c r="T2583" s="206"/>
    </row>
    <row r="2584" spans="1:20">
      <c r="A2584" s="366">
        <v>2580</v>
      </c>
      <c r="B2584" s="366"/>
      <c r="C2584" s="105"/>
      <c r="D2584" s="366"/>
      <c r="E2584" s="277"/>
      <c r="F2584" s="105"/>
      <c r="G2584" s="105"/>
      <c r="H2584" s="366"/>
      <c r="I2584" s="206"/>
      <c r="J2584" s="206"/>
      <c r="K2584" s="206"/>
      <c r="L2584" s="206"/>
      <c r="M2584" s="206"/>
      <c r="N2584" s="206"/>
      <c r="O2584" s="206"/>
      <c r="P2584" s="206"/>
      <c r="Q2584" s="206"/>
      <c r="R2584" s="206"/>
      <c r="S2584" s="206"/>
      <c r="T2584" s="206"/>
    </row>
    <row r="2585" spans="1:20">
      <c r="A2585" s="366">
        <v>2581</v>
      </c>
      <c r="B2585" s="366"/>
      <c r="C2585" s="105"/>
      <c r="D2585" s="366"/>
      <c r="E2585" s="277"/>
      <c r="F2585" s="105"/>
      <c r="G2585" s="105"/>
      <c r="H2585" s="366"/>
      <c r="I2585" s="206"/>
      <c r="J2585" s="206"/>
      <c r="K2585" s="206"/>
      <c r="L2585" s="206"/>
      <c r="M2585" s="206"/>
      <c r="N2585" s="206"/>
      <c r="O2585" s="206"/>
      <c r="P2585" s="206"/>
      <c r="Q2585" s="206"/>
      <c r="R2585" s="206"/>
      <c r="S2585" s="206"/>
      <c r="T2585" s="206"/>
    </row>
    <row r="2586" spans="1:20">
      <c r="A2586" s="366">
        <v>2582</v>
      </c>
      <c r="B2586" s="366"/>
      <c r="C2586" s="105"/>
      <c r="D2586" s="366"/>
      <c r="E2586" s="277"/>
      <c r="F2586" s="105"/>
      <c r="G2586" s="234"/>
      <c r="H2586" s="366"/>
      <c r="I2586" s="206"/>
      <c r="J2586" s="206"/>
      <c r="K2586" s="206"/>
      <c r="L2586" s="206"/>
      <c r="M2586" s="206"/>
      <c r="N2586" s="206"/>
      <c r="O2586" s="206"/>
      <c r="P2586" s="206"/>
      <c r="Q2586" s="206"/>
      <c r="R2586" s="206"/>
      <c r="S2586" s="206"/>
      <c r="T2586" s="206"/>
    </row>
    <row r="2587" spans="1:20">
      <c r="A2587" s="366">
        <v>2583</v>
      </c>
      <c r="B2587" s="366"/>
      <c r="C2587" s="105"/>
      <c r="D2587" s="366"/>
      <c r="E2587" s="277"/>
      <c r="F2587" s="105"/>
      <c r="G2587" s="105"/>
      <c r="H2587" s="366"/>
      <c r="I2587" s="206"/>
      <c r="J2587" s="206"/>
      <c r="K2587" s="206"/>
      <c r="L2587" s="206"/>
      <c r="M2587" s="206"/>
      <c r="N2587" s="206"/>
      <c r="O2587" s="206"/>
      <c r="P2587" s="206"/>
      <c r="Q2587" s="206"/>
      <c r="R2587" s="206"/>
      <c r="S2587" s="206"/>
      <c r="T2587" s="206"/>
    </row>
    <row r="2588" spans="1:20">
      <c r="A2588" s="366">
        <v>2584</v>
      </c>
      <c r="B2588" s="366"/>
      <c r="C2588" s="105"/>
      <c r="D2588" s="366"/>
      <c r="E2588" s="277"/>
      <c r="F2588" s="105"/>
      <c r="G2588" s="105"/>
      <c r="H2588" s="366"/>
      <c r="I2588" s="206"/>
      <c r="J2588" s="206"/>
      <c r="K2588" s="206"/>
      <c r="L2588" s="206"/>
      <c r="M2588" s="206"/>
      <c r="N2588" s="206"/>
      <c r="O2588" s="206"/>
      <c r="P2588" s="206"/>
      <c r="Q2588" s="206"/>
      <c r="R2588" s="206"/>
      <c r="S2588" s="206"/>
      <c r="T2588" s="206"/>
    </row>
    <row r="2589" spans="1:20">
      <c r="A2589" s="366">
        <v>2585</v>
      </c>
      <c r="B2589" s="366"/>
      <c r="C2589" s="105"/>
      <c r="D2589" s="366"/>
      <c r="E2589" s="277"/>
      <c r="F2589" s="105"/>
      <c r="G2589" s="105"/>
      <c r="H2589" s="366"/>
      <c r="I2589" s="206"/>
      <c r="J2589" s="206"/>
      <c r="K2589" s="206"/>
      <c r="L2589" s="206"/>
      <c r="M2589" s="206"/>
      <c r="N2589" s="206"/>
      <c r="O2589" s="206"/>
      <c r="P2589" s="206"/>
      <c r="Q2589" s="206"/>
      <c r="R2589" s="206"/>
      <c r="S2589" s="206"/>
      <c r="T2589" s="206"/>
    </row>
    <row r="2590" spans="1:20">
      <c r="A2590" s="366">
        <v>2586</v>
      </c>
      <c r="B2590" s="366"/>
      <c r="C2590" s="105"/>
      <c r="D2590" s="366"/>
      <c r="E2590" s="277"/>
      <c r="F2590" s="105"/>
      <c r="G2590" s="366"/>
      <c r="H2590" s="366"/>
      <c r="I2590" s="206"/>
      <c r="J2590" s="206"/>
      <c r="K2590" s="206"/>
      <c r="L2590" s="206"/>
      <c r="M2590" s="206"/>
      <c r="N2590" s="206"/>
      <c r="O2590" s="206"/>
      <c r="P2590" s="206"/>
      <c r="Q2590" s="206"/>
      <c r="R2590" s="206"/>
      <c r="S2590" s="206"/>
      <c r="T2590" s="206"/>
    </row>
    <row r="2591" spans="1:20">
      <c r="A2591" s="366">
        <v>2587</v>
      </c>
      <c r="B2591" s="366"/>
      <c r="C2591" s="105"/>
      <c r="D2591" s="366"/>
      <c r="E2591" s="277"/>
      <c r="F2591" s="105"/>
      <c r="G2591" s="105"/>
      <c r="H2591" s="366"/>
      <c r="I2591" s="206"/>
      <c r="J2591" s="206"/>
      <c r="K2591" s="206"/>
      <c r="L2591" s="206"/>
      <c r="M2591" s="206"/>
      <c r="N2591" s="206"/>
      <c r="O2591" s="206"/>
      <c r="P2591" s="206"/>
      <c r="Q2591" s="206"/>
      <c r="R2591" s="206"/>
      <c r="S2591" s="206"/>
      <c r="T2591" s="206"/>
    </row>
    <row r="2592" spans="1:20">
      <c r="A2592" s="366">
        <v>2588</v>
      </c>
      <c r="B2592" s="366"/>
      <c r="C2592" s="105"/>
      <c r="D2592" s="366"/>
      <c r="E2592" s="277"/>
      <c r="F2592" s="105"/>
      <c r="G2592" s="105"/>
      <c r="H2592" s="366"/>
      <c r="I2592" s="206"/>
      <c r="J2592" s="206"/>
      <c r="K2592" s="206"/>
      <c r="L2592" s="206"/>
      <c r="M2592" s="206"/>
      <c r="N2592" s="206"/>
      <c r="O2592" s="206"/>
      <c r="P2592" s="206"/>
      <c r="Q2592" s="206"/>
      <c r="R2592" s="206"/>
      <c r="S2592" s="206"/>
      <c r="T2592" s="206"/>
    </row>
    <row r="2593" spans="1:20">
      <c r="A2593" s="366">
        <v>2589</v>
      </c>
      <c r="B2593" s="366"/>
      <c r="C2593" s="105"/>
      <c r="D2593" s="366"/>
      <c r="E2593" s="277"/>
      <c r="F2593" s="105"/>
      <c r="G2593" s="105"/>
      <c r="H2593" s="366"/>
      <c r="I2593" s="206"/>
      <c r="J2593" s="206"/>
      <c r="K2593" s="206"/>
      <c r="L2593" s="206"/>
      <c r="M2593" s="206"/>
      <c r="N2593" s="206"/>
      <c r="O2593" s="206"/>
      <c r="P2593" s="206"/>
      <c r="Q2593" s="206"/>
      <c r="R2593" s="206"/>
      <c r="S2593" s="206"/>
      <c r="T2593" s="206"/>
    </row>
    <row r="2594" spans="1:20">
      <c r="A2594" s="366">
        <v>2590</v>
      </c>
      <c r="B2594" s="366"/>
      <c r="C2594" s="105"/>
      <c r="D2594" s="366"/>
      <c r="E2594" s="277"/>
      <c r="F2594" s="105"/>
      <c r="G2594" s="366"/>
      <c r="H2594" s="366"/>
      <c r="I2594" s="206"/>
      <c r="J2594" s="206"/>
      <c r="K2594" s="206"/>
      <c r="L2594" s="206"/>
      <c r="M2594" s="206"/>
      <c r="N2594" s="206"/>
      <c r="O2594" s="206"/>
      <c r="P2594" s="206"/>
      <c r="Q2594" s="206"/>
      <c r="R2594" s="206"/>
      <c r="S2594" s="206"/>
      <c r="T2594" s="206"/>
    </row>
    <row r="2595" spans="1:20">
      <c r="A2595" s="366">
        <v>2591</v>
      </c>
      <c r="B2595" s="366"/>
      <c r="C2595" s="105"/>
      <c r="D2595" s="366"/>
      <c r="E2595" s="277"/>
      <c r="F2595" s="105"/>
      <c r="G2595" s="105"/>
      <c r="H2595" s="366"/>
      <c r="I2595" s="206"/>
      <c r="J2595" s="206"/>
      <c r="K2595" s="206"/>
      <c r="L2595" s="206"/>
      <c r="M2595" s="206"/>
      <c r="N2595" s="206"/>
      <c r="O2595" s="206"/>
      <c r="P2595" s="206"/>
      <c r="Q2595" s="206"/>
      <c r="R2595" s="206"/>
      <c r="S2595" s="206"/>
      <c r="T2595" s="206"/>
    </row>
    <row r="2596" spans="1:20">
      <c r="A2596" s="366">
        <v>2592</v>
      </c>
      <c r="B2596" s="366"/>
      <c r="C2596" s="105"/>
      <c r="D2596" s="366"/>
      <c r="E2596" s="277"/>
      <c r="F2596" s="105"/>
      <c r="G2596" s="105"/>
      <c r="H2596" s="366"/>
      <c r="I2596" s="206"/>
      <c r="J2596" s="206"/>
      <c r="K2596" s="206"/>
      <c r="L2596" s="206"/>
      <c r="M2596" s="206"/>
      <c r="N2596" s="206"/>
      <c r="O2596" s="206"/>
      <c r="P2596" s="206"/>
      <c r="Q2596" s="206"/>
      <c r="R2596" s="206"/>
      <c r="S2596" s="206"/>
      <c r="T2596" s="206"/>
    </row>
    <row r="2597" spans="1:20">
      <c r="A2597" s="366">
        <v>2593</v>
      </c>
      <c r="B2597" s="366"/>
      <c r="C2597" s="105"/>
      <c r="D2597" s="366"/>
      <c r="E2597" s="277"/>
      <c r="F2597" s="105"/>
      <c r="G2597" s="105"/>
      <c r="H2597" s="366"/>
      <c r="I2597" s="206"/>
      <c r="J2597" s="206"/>
      <c r="K2597" s="206"/>
      <c r="L2597" s="206"/>
      <c r="M2597" s="206"/>
      <c r="N2597" s="206"/>
      <c r="O2597" s="206"/>
      <c r="P2597" s="206"/>
      <c r="Q2597" s="206"/>
      <c r="R2597" s="206"/>
      <c r="S2597" s="206"/>
      <c r="T2597" s="206"/>
    </row>
    <row r="2598" spans="1:20">
      <c r="A2598" s="366">
        <v>2594</v>
      </c>
      <c r="B2598" s="366"/>
      <c r="C2598" s="105"/>
      <c r="D2598" s="366"/>
      <c r="E2598" s="277"/>
      <c r="F2598" s="105"/>
      <c r="G2598" s="105"/>
      <c r="H2598" s="366"/>
      <c r="I2598" s="206"/>
      <c r="J2598" s="206"/>
      <c r="K2598" s="206"/>
      <c r="L2598" s="206"/>
      <c r="M2598" s="206"/>
      <c r="N2598" s="206"/>
      <c r="O2598" s="206"/>
      <c r="P2598" s="206"/>
      <c r="Q2598" s="206"/>
      <c r="R2598" s="206"/>
      <c r="S2598" s="206"/>
      <c r="T2598" s="206"/>
    </row>
    <row r="2599" spans="1:20">
      <c r="A2599" s="366">
        <v>2595</v>
      </c>
      <c r="B2599" s="366"/>
      <c r="C2599" s="105"/>
      <c r="D2599" s="366"/>
      <c r="E2599" s="277"/>
      <c r="F2599" s="105"/>
      <c r="G2599" s="234"/>
      <c r="H2599" s="366"/>
      <c r="I2599" s="206"/>
      <c r="J2599" s="206"/>
      <c r="K2599" s="206"/>
      <c r="L2599" s="206"/>
      <c r="M2599" s="206"/>
      <c r="N2599" s="206"/>
      <c r="O2599" s="206"/>
      <c r="P2599" s="206"/>
      <c r="Q2599" s="206"/>
      <c r="R2599" s="206"/>
      <c r="S2599" s="206"/>
      <c r="T2599" s="206"/>
    </row>
    <row r="2600" spans="1:20">
      <c r="A2600" s="366">
        <v>2596</v>
      </c>
      <c r="B2600" s="366"/>
      <c r="C2600" s="105"/>
      <c r="D2600" s="366"/>
      <c r="E2600" s="277"/>
      <c r="F2600" s="105"/>
      <c r="G2600" s="234"/>
      <c r="H2600" s="366"/>
      <c r="I2600" s="206"/>
      <c r="J2600" s="206"/>
      <c r="K2600" s="206"/>
      <c r="L2600" s="206"/>
      <c r="M2600" s="206"/>
      <c r="N2600" s="206"/>
      <c r="O2600" s="206"/>
      <c r="P2600" s="206"/>
      <c r="Q2600" s="206"/>
      <c r="R2600" s="206"/>
      <c r="S2600" s="206"/>
      <c r="T2600" s="206"/>
    </row>
    <row r="2601" spans="1:20">
      <c r="A2601" s="366">
        <v>2597</v>
      </c>
      <c r="B2601" s="366"/>
      <c r="C2601" s="105"/>
      <c r="D2601" s="366"/>
      <c r="E2601" s="277"/>
      <c r="F2601" s="105"/>
      <c r="G2601" s="105"/>
      <c r="H2601" s="366"/>
      <c r="I2601" s="206"/>
      <c r="J2601" s="206"/>
      <c r="K2601" s="206"/>
      <c r="L2601" s="206"/>
      <c r="M2601" s="206"/>
      <c r="N2601" s="206"/>
      <c r="O2601" s="206"/>
      <c r="P2601" s="206"/>
      <c r="Q2601" s="206"/>
      <c r="R2601" s="206"/>
      <c r="S2601" s="206"/>
      <c r="T2601" s="206"/>
    </row>
    <row r="2602" spans="1:20">
      <c r="A2602" s="366">
        <v>2598</v>
      </c>
      <c r="B2602" s="366"/>
      <c r="C2602" s="105"/>
      <c r="D2602" s="366"/>
      <c r="E2602" s="277"/>
      <c r="F2602" s="105"/>
      <c r="G2602" s="105"/>
      <c r="H2602" s="366"/>
      <c r="I2602" s="206"/>
      <c r="J2602" s="206"/>
      <c r="K2602" s="206"/>
      <c r="L2602" s="206"/>
      <c r="M2602" s="206"/>
      <c r="N2602" s="206"/>
      <c r="O2602" s="206"/>
      <c r="P2602" s="206"/>
      <c r="Q2602" s="206"/>
      <c r="R2602" s="206"/>
      <c r="S2602" s="206"/>
      <c r="T2602" s="206"/>
    </row>
    <row r="2603" spans="1:20">
      <c r="A2603" s="366">
        <v>2599</v>
      </c>
      <c r="B2603" s="366"/>
      <c r="C2603" s="105"/>
      <c r="D2603" s="366"/>
      <c r="E2603" s="277"/>
      <c r="F2603" s="105"/>
      <c r="G2603" s="105"/>
      <c r="H2603" s="366"/>
      <c r="I2603" s="206"/>
      <c r="J2603" s="206"/>
      <c r="K2603" s="206"/>
      <c r="L2603" s="206"/>
      <c r="M2603" s="206"/>
      <c r="N2603" s="206"/>
      <c r="O2603" s="206"/>
      <c r="P2603" s="206"/>
      <c r="Q2603" s="206"/>
      <c r="R2603" s="206"/>
      <c r="S2603" s="206"/>
      <c r="T2603" s="206"/>
    </row>
    <row r="2604" spans="1:20">
      <c r="A2604" s="366">
        <v>2600</v>
      </c>
      <c r="B2604" s="366"/>
      <c r="C2604" s="105"/>
      <c r="D2604" s="366"/>
      <c r="E2604" s="277"/>
      <c r="F2604" s="105"/>
      <c r="G2604" s="105"/>
      <c r="H2604" s="366"/>
      <c r="I2604" s="206"/>
      <c r="J2604" s="206"/>
      <c r="K2604" s="206"/>
      <c r="L2604" s="206"/>
      <c r="M2604" s="206"/>
      <c r="N2604" s="206"/>
      <c r="O2604" s="206"/>
      <c r="P2604" s="206"/>
      <c r="Q2604" s="206"/>
      <c r="R2604" s="206"/>
      <c r="S2604" s="206"/>
      <c r="T2604" s="206"/>
    </row>
    <row r="2605" spans="1:20">
      <c r="A2605" s="366">
        <v>2601</v>
      </c>
      <c r="B2605" s="366"/>
      <c r="C2605" s="105"/>
      <c r="D2605" s="366"/>
      <c r="E2605" s="277"/>
      <c r="F2605" s="105"/>
      <c r="G2605" s="105"/>
      <c r="H2605" s="366"/>
      <c r="I2605" s="206"/>
      <c r="J2605" s="206"/>
      <c r="K2605" s="206"/>
      <c r="L2605" s="206"/>
      <c r="M2605" s="206"/>
      <c r="N2605" s="206"/>
      <c r="O2605" s="206"/>
      <c r="P2605" s="206"/>
      <c r="Q2605" s="206"/>
      <c r="R2605" s="206"/>
      <c r="S2605" s="206"/>
      <c r="T2605" s="206"/>
    </row>
    <row r="2606" spans="1:20">
      <c r="A2606" s="366">
        <v>2602</v>
      </c>
      <c r="B2606" s="366"/>
      <c r="C2606" s="105"/>
      <c r="D2606" s="366"/>
      <c r="E2606" s="277"/>
      <c r="F2606" s="105"/>
      <c r="G2606" s="105"/>
      <c r="H2606" s="366"/>
      <c r="I2606" s="206"/>
      <c r="J2606" s="206"/>
      <c r="K2606" s="206"/>
      <c r="L2606" s="206"/>
      <c r="M2606" s="206"/>
      <c r="N2606" s="206"/>
      <c r="O2606" s="206"/>
      <c r="P2606" s="206"/>
      <c r="Q2606" s="206"/>
      <c r="R2606" s="206"/>
      <c r="S2606" s="206"/>
      <c r="T2606" s="206"/>
    </row>
    <row r="2607" spans="1:20">
      <c r="A2607" s="366">
        <v>2603</v>
      </c>
      <c r="B2607" s="366"/>
      <c r="C2607" s="105"/>
      <c r="D2607" s="366"/>
      <c r="E2607" s="277"/>
      <c r="F2607" s="105"/>
      <c r="G2607" s="105"/>
      <c r="H2607" s="366"/>
      <c r="I2607" s="206"/>
      <c r="J2607" s="206"/>
      <c r="K2607" s="206"/>
      <c r="L2607" s="206"/>
      <c r="M2607" s="206"/>
      <c r="N2607" s="206"/>
      <c r="O2607" s="206"/>
      <c r="P2607" s="206"/>
      <c r="Q2607" s="206"/>
      <c r="R2607" s="206"/>
      <c r="S2607" s="206"/>
      <c r="T2607" s="206"/>
    </row>
    <row r="2608" spans="1:20">
      <c r="A2608" s="366">
        <v>2604</v>
      </c>
      <c r="B2608" s="366"/>
      <c r="C2608" s="105"/>
      <c r="D2608" s="366"/>
      <c r="E2608" s="277"/>
      <c r="F2608" s="105"/>
      <c r="G2608" s="105"/>
      <c r="H2608" s="366"/>
      <c r="I2608" s="206"/>
      <c r="J2608" s="206"/>
      <c r="K2608" s="206"/>
      <c r="L2608" s="206"/>
      <c r="M2608" s="206"/>
      <c r="N2608" s="206"/>
      <c r="O2608" s="206"/>
      <c r="P2608" s="206"/>
      <c r="Q2608" s="206"/>
      <c r="R2608" s="206"/>
      <c r="S2608" s="206"/>
      <c r="T2608" s="206"/>
    </row>
    <row r="2609" spans="1:20">
      <c r="A2609" s="366">
        <v>2605</v>
      </c>
      <c r="B2609" s="366"/>
      <c r="C2609" s="105"/>
      <c r="D2609" s="366"/>
      <c r="E2609" s="277"/>
      <c r="F2609" s="105"/>
      <c r="G2609" s="105"/>
      <c r="H2609" s="366"/>
      <c r="I2609" s="206"/>
      <c r="J2609" s="206"/>
      <c r="K2609" s="206"/>
      <c r="L2609" s="206"/>
      <c r="M2609" s="206"/>
      <c r="N2609" s="206"/>
      <c r="O2609" s="206"/>
      <c r="P2609" s="206"/>
      <c r="Q2609" s="206"/>
      <c r="R2609" s="206"/>
      <c r="S2609" s="206"/>
      <c r="T2609" s="206"/>
    </row>
    <row r="2610" spans="1:20">
      <c r="A2610" s="366">
        <v>2606</v>
      </c>
      <c r="B2610" s="366"/>
      <c r="C2610" s="105"/>
      <c r="D2610" s="366"/>
      <c r="E2610" s="277"/>
      <c r="F2610" s="105"/>
      <c r="G2610" s="105"/>
      <c r="H2610" s="366"/>
      <c r="I2610" s="206"/>
      <c r="J2610" s="206"/>
      <c r="K2610" s="206"/>
      <c r="L2610" s="206"/>
      <c r="M2610" s="206"/>
      <c r="N2610" s="206"/>
      <c r="O2610" s="206"/>
      <c r="P2610" s="206"/>
      <c r="Q2610" s="206"/>
      <c r="R2610" s="206"/>
      <c r="S2610" s="206"/>
      <c r="T2610" s="206"/>
    </row>
    <row r="2611" spans="1:20">
      <c r="A2611" s="366">
        <v>2607</v>
      </c>
      <c r="B2611" s="366"/>
      <c r="C2611" s="105"/>
      <c r="D2611" s="366"/>
      <c r="E2611" s="277"/>
      <c r="F2611" s="105"/>
      <c r="G2611" s="105"/>
      <c r="H2611" s="366"/>
      <c r="I2611" s="206"/>
      <c r="J2611" s="206"/>
      <c r="K2611" s="206"/>
      <c r="L2611" s="206"/>
      <c r="M2611" s="206"/>
      <c r="N2611" s="206"/>
      <c r="O2611" s="206"/>
      <c r="P2611" s="206"/>
      <c r="Q2611" s="206"/>
      <c r="R2611" s="206"/>
      <c r="S2611" s="206"/>
      <c r="T2611" s="206"/>
    </row>
    <row r="2612" spans="1:20">
      <c r="A2612" s="366">
        <v>2608</v>
      </c>
      <c r="B2612" s="366"/>
      <c r="C2612" s="105"/>
      <c r="D2612" s="366"/>
      <c r="E2612" s="277"/>
      <c r="F2612" s="105"/>
      <c r="G2612" s="105"/>
      <c r="H2612" s="366"/>
      <c r="I2612" s="206"/>
      <c r="J2612" s="206"/>
      <c r="K2612" s="206"/>
      <c r="L2612" s="206"/>
      <c r="M2612" s="206"/>
      <c r="N2612" s="206"/>
      <c r="O2612" s="206"/>
      <c r="P2612" s="206"/>
      <c r="Q2612" s="206"/>
      <c r="R2612" s="206"/>
      <c r="S2612" s="206"/>
      <c r="T2612" s="206"/>
    </row>
    <row r="2613" spans="1:20">
      <c r="A2613" s="366">
        <v>2609</v>
      </c>
      <c r="B2613" s="366"/>
      <c r="C2613" s="105"/>
      <c r="D2613" s="366"/>
      <c r="E2613" s="277"/>
      <c r="F2613" s="105"/>
      <c r="G2613" s="105"/>
      <c r="H2613" s="366"/>
      <c r="I2613" s="206"/>
      <c r="J2613" s="206"/>
      <c r="K2613" s="206"/>
      <c r="L2613" s="206"/>
      <c r="M2613" s="206"/>
      <c r="N2613" s="206"/>
      <c r="O2613" s="206"/>
      <c r="P2613" s="206"/>
      <c r="Q2613" s="206"/>
      <c r="R2613" s="206"/>
      <c r="S2613" s="206"/>
      <c r="T2613" s="206"/>
    </row>
    <row r="2614" spans="1:20">
      <c r="A2614" s="366">
        <v>2610</v>
      </c>
      <c r="B2614" s="366"/>
      <c r="C2614" s="105"/>
      <c r="D2614" s="366"/>
      <c r="E2614" s="277"/>
      <c r="F2614" s="105"/>
      <c r="G2614" s="105"/>
      <c r="H2614" s="366"/>
      <c r="I2614" s="206"/>
      <c r="J2614" s="206"/>
      <c r="K2614" s="206"/>
      <c r="L2614" s="206"/>
      <c r="M2614" s="206"/>
      <c r="N2614" s="206"/>
      <c r="O2614" s="206"/>
      <c r="P2614" s="206"/>
      <c r="Q2614" s="206"/>
      <c r="R2614" s="206"/>
      <c r="S2614" s="206"/>
      <c r="T2614" s="206"/>
    </row>
    <row r="2615" spans="1:20">
      <c r="A2615" s="366">
        <v>2611</v>
      </c>
      <c r="B2615" s="366"/>
      <c r="C2615" s="105"/>
      <c r="D2615" s="366"/>
      <c r="E2615" s="277"/>
      <c r="F2615" s="105"/>
      <c r="G2615" s="366"/>
      <c r="H2615" s="366"/>
      <c r="I2615" s="206"/>
      <c r="J2615" s="206"/>
      <c r="K2615" s="206"/>
      <c r="L2615" s="206"/>
      <c r="M2615" s="206"/>
      <c r="N2615" s="206"/>
      <c r="O2615" s="206"/>
      <c r="P2615" s="206"/>
      <c r="Q2615" s="206"/>
      <c r="R2615" s="206"/>
      <c r="S2615" s="206"/>
      <c r="T2615" s="206"/>
    </row>
    <row r="2616" spans="1:20">
      <c r="A2616" s="366">
        <v>2612</v>
      </c>
      <c r="B2616" s="366"/>
      <c r="C2616" s="105"/>
      <c r="D2616" s="366"/>
      <c r="E2616" s="277"/>
      <c r="F2616" s="105"/>
      <c r="G2616" s="105"/>
      <c r="H2616" s="366"/>
      <c r="I2616" s="206"/>
      <c r="J2616" s="206"/>
      <c r="K2616" s="206"/>
      <c r="L2616" s="206"/>
      <c r="M2616" s="206"/>
      <c r="N2616" s="206"/>
      <c r="O2616" s="206"/>
      <c r="P2616" s="206"/>
      <c r="Q2616" s="206"/>
      <c r="R2616" s="206"/>
      <c r="S2616" s="206"/>
      <c r="T2616" s="206"/>
    </row>
    <row r="2617" spans="1:20">
      <c r="A2617" s="366">
        <v>2613</v>
      </c>
      <c r="B2617" s="366"/>
      <c r="C2617" s="105"/>
      <c r="D2617" s="366"/>
      <c r="E2617" s="277"/>
      <c r="F2617" s="105"/>
      <c r="G2617" s="366"/>
      <c r="H2617" s="366"/>
      <c r="I2617" s="206"/>
      <c r="J2617" s="206"/>
      <c r="K2617" s="206"/>
      <c r="L2617" s="206"/>
      <c r="M2617" s="206"/>
      <c r="N2617" s="206"/>
      <c r="O2617" s="206"/>
      <c r="P2617" s="206"/>
      <c r="Q2617" s="206"/>
      <c r="R2617" s="206"/>
      <c r="S2617" s="206"/>
      <c r="T2617" s="206"/>
    </row>
    <row r="2618" spans="1:20">
      <c r="A2618" s="366">
        <v>2614</v>
      </c>
      <c r="B2618" s="366"/>
      <c r="C2618" s="105"/>
      <c r="D2618" s="366"/>
      <c r="E2618" s="277"/>
      <c r="F2618" s="105"/>
      <c r="G2618" s="105"/>
      <c r="H2618" s="366"/>
      <c r="I2618" s="206"/>
      <c r="J2618" s="206"/>
      <c r="K2618" s="206"/>
      <c r="L2618" s="206"/>
      <c r="M2618" s="206"/>
      <c r="N2618" s="206"/>
      <c r="O2618" s="206"/>
      <c r="P2618" s="206"/>
      <c r="Q2618" s="206"/>
      <c r="R2618" s="206"/>
      <c r="S2618" s="206"/>
      <c r="T2618" s="206"/>
    </row>
    <row r="2619" spans="1:20">
      <c r="A2619" s="366">
        <v>2615</v>
      </c>
      <c r="B2619" s="366"/>
      <c r="C2619" s="105"/>
      <c r="D2619" s="366"/>
      <c r="E2619" s="277"/>
      <c r="F2619" s="105"/>
      <c r="G2619" s="105"/>
      <c r="H2619" s="366"/>
      <c r="I2619" s="206"/>
      <c r="J2619" s="206"/>
      <c r="K2619" s="206"/>
      <c r="L2619" s="206"/>
      <c r="M2619" s="206"/>
      <c r="N2619" s="206"/>
      <c r="O2619" s="206"/>
      <c r="P2619" s="206"/>
      <c r="Q2619" s="206"/>
      <c r="R2619" s="206"/>
      <c r="S2619" s="206"/>
      <c r="T2619" s="206"/>
    </row>
    <row r="2620" spans="1:20">
      <c r="A2620" s="366">
        <v>2616</v>
      </c>
      <c r="B2620" s="366"/>
      <c r="C2620" s="105"/>
      <c r="D2620" s="366"/>
      <c r="E2620" s="277"/>
      <c r="F2620" s="105"/>
      <c r="G2620" s="105"/>
      <c r="H2620" s="366"/>
      <c r="I2620" s="206"/>
      <c r="J2620" s="206"/>
      <c r="K2620" s="206"/>
      <c r="L2620" s="206"/>
      <c r="M2620" s="206"/>
      <c r="N2620" s="206"/>
      <c r="O2620" s="206"/>
      <c r="P2620" s="206"/>
      <c r="Q2620" s="206"/>
      <c r="R2620" s="206"/>
      <c r="S2620" s="206"/>
      <c r="T2620" s="206"/>
    </row>
    <row r="2621" spans="1:20">
      <c r="A2621" s="366">
        <v>2617</v>
      </c>
      <c r="B2621" s="366"/>
      <c r="C2621" s="105"/>
      <c r="D2621" s="366"/>
      <c r="E2621" s="277"/>
      <c r="F2621" s="105"/>
      <c r="G2621" s="105"/>
      <c r="H2621" s="366"/>
      <c r="I2621" s="206"/>
      <c r="J2621" s="206"/>
      <c r="K2621" s="206"/>
      <c r="L2621" s="206"/>
      <c r="M2621" s="206"/>
      <c r="N2621" s="206"/>
      <c r="O2621" s="206"/>
      <c r="P2621" s="206"/>
      <c r="Q2621" s="206"/>
      <c r="R2621" s="206"/>
      <c r="S2621" s="206"/>
      <c r="T2621" s="206"/>
    </row>
    <row r="2622" spans="1:20">
      <c r="A2622" s="366">
        <v>2618</v>
      </c>
      <c r="B2622" s="366"/>
      <c r="C2622" s="105"/>
      <c r="D2622" s="366"/>
      <c r="E2622" s="277"/>
      <c r="F2622" s="105"/>
      <c r="G2622" s="105"/>
      <c r="H2622" s="366"/>
      <c r="I2622" s="206"/>
      <c r="J2622" s="206"/>
      <c r="K2622" s="206"/>
      <c r="L2622" s="206"/>
      <c r="M2622" s="206"/>
      <c r="N2622" s="206"/>
      <c r="O2622" s="206"/>
      <c r="P2622" s="206"/>
      <c r="Q2622" s="206"/>
      <c r="R2622" s="206"/>
      <c r="S2622" s="206"/>
      <c r="T2622" s="206"/>
    </row>
    <row r="2623" spans="1:20">
      <c r="A2623" s="366">
        <v>2619</v>
      </c>
      <c r="B2623" s="366"/>
      <c r="C2623" s="105"/>
      <c r="D2623" s="366"/>
      <c r="E2623" s="277"/>
      <c r="F2623" s="105"/>
      <c r="G2623" s="105"/>
      <c r="H2623" s="366"/>
      <c r="I2623" s="206"/>
      <c r="J2623" s="206"/>
      <c r="K2623" s="206"/>
      <c r="L2623" s="206"/>
      <c r="M2623" s="206"/>
      <c r="N2623" s="206"/>
      <c r="O2623" s="206"/>
      <c r="P2623" s="206"/>
      <c r="Q2623" s="206"/>
      <c r="R2623" s="206"/>
      <c r="S2623" s="206"/>
      <c r="T2623" s="206"/>
    </row>
    <row r="2624" spans="1:20">
      <c r="A2624" s="366">
        <v>2620</v>
      </c>
      <c r="B2624" s="366"/>
      <c r="C2624" s="105"/>
      <c r="D2624" s="366"/>
      <c r="E2624" s="277"/>
      <c r="F2624" s="105"/>
      <c r="G2624" s="105"/>
      <c r="H2624" s="366"/>
      <c r="I2624" s="206"/>
      <c r="J2624" s="206"/>
      <c r="K2624" s="206"/>
      <c r="L2624" s="206"/>
      <c r="M2624" s="206"/>
      <c r="N2624" s="206"/>
      <c r="O2624" s="206"/>
      <c r="P2624" s="206"/>
      <c r="Q2624" s="206"/>
      <c r="R2624" s="206"/>
      <c r="S2624" s="206"/>
      <c r="T2624" s="206"/>
    </row>
    <row r="2625" spans="1:20">
      <c r="A2625" s="366">
        <v>2621</v>
      </c>
      <c r="B2625" s="366"/>
      <c r="C2625" s="105"/>
      <c r="D2625" s="366"/>
      <c r="E2625" s="277"/>
      <c r="F2625" s="105"/>
      <c r="G2625" s="105"/>
      <c r="H2625" s="366"/>
      <c r="I2625" s="206"/>
      <c r="J2625" s="206"/>
      <c r="K2625" s="206"/>
      <c r="L2625" s="206"/>
      <c r="M2625" s="206"/>
      <c r="N2625" s="206"/>
      <c r="O2625" s="206"/>
      <c r="P2625" s="206"/>
      <c r="Q2625" s="206"/>
      <c r="R2625" s="206"/>
      <c r="S2625" s="206"/>
      <c r="T2625" s="206"/>
    </row>
    <row r="2626" spans="1:20">
      <c r="A2626" s="366">
        <v>2622</v>
      </c>
      <c r="B2626" s="366"/>
      <c r="C2626" s="105"/>
      <c r="D2626" s="366"/>
      <c r="E2626" s="277"/>
      <c r="F2626" s="105"/>
      <c r="G2626" s="105"/>
      <c r="H2626" s="366"/>
      <c r="I2626" s="206"/>
      <c r="J2626" s="206"/>
      <c r="K2626" s="206"/>
      <c r="L2626" s="206"/>
      <c r="M2626" s="206"/>
      <c r="N2626" s="206"/>
      <c r="O2626" s="206"/>
      <c r="P2626" s="206"/>
      <c r="Q2626" s="206"/>
      <c r="R2626" s="206"/>
      <c r="S2626" s="206"/>
      <c r="T2626" s="206"/>
    </row>
    <row r="2627" spans="1:20">
      <c r="A2627" s="366">
        <v>2623</v>
      </c>
      <c r="B2627" s="366"/>
      <c r="C2627" s="105"/>
      <c r="D2627" s="366"/>
      <c r="E2627" s="277"/>
      <c r="F2627" s="105"/>
      <c r="G2627" s="105"/>
      <c r="H2627" s="366"/>
      <c r="I2627" s="206"/>
      <c r="J2627" s="206"/>
      <c r="K2627" s="206"/>
      <c r="L2627" s="206"/>
      <c r="M2627" s="206"/>
      <c r="N2627" s="206"/>
      <c r="O2627" s="206"/>
      <c r="P2627" s="206"/>
      <c r="Q2627" s="206"/>
      <c r="R2627" s="206"/>
      <c r="S2627" s="206"/>
      <c r="T2627" s="206"/>
    </row>
    <row r="2628" spans="1:20">
      <c r="A2628" s="366">
        <v>2624</v>
      </c>
      <c r="B2628" s="366"/>
      <c r="C2628" s="105"/>
      <c r="D2628" s="366"/>
      <c r="E2628" s="277"/>
      <c r="F2628" s="105"/>
      <c r="G2628" s="105"/>
      <c r="H2628" s="366"/>
      <c r="I2628" s="206"/>
      <c r="J2628" s="206"/>
      <c r="K2628" s="206"/>
      <c r="L2628" s="206"/>
      <c r="M2628" s="206"/>
      <c r="N2628" s="206"/>
      <c r="O2628" s="206"/>
      <c r="P2628" s="206"/>
      <c r="Q2628" s="206"/>
      <c r="R2628" s="206"/>
      <c r="S2628" s="206"/>
      <c r="T2628" s="206"/>
    </row>
    <row r="2629" spans="1:20">
      <c r="A2629" s="366">
        <v>2625</v>
      </c>
      <c r="B2629" s="366"/>
      <c r="C2629" s="105"/>
      <c r="D2629" s="366"/>
      <c r="E2629" s="277"/>
      <c r="F2629" s="105"/>
      <c r="G2629" s="105"/>
      <c r="H2629" s="366"/>
      <c r="I2629" s="206"/>
      <c r="J2629" s="206"/>
      <c r="K2629" s="206"/>
      <c r="L2629" s="206"/>
      <c r="M2629" s="206"/>
      <c r="N2629" s="206"/>
      <c r="O2629" s="206"/>
      <c r="P2629" s="206"/>
      <c r="Q2629" s="206"/>
      <c r="R2629" s="206"/>
      <c r="S2629" s="206"/>
      <c r="T2629" s="206"/>
    </row>
    <row r="2630" spans="1:20">
      <c r="A2630" s="366">
        <v>2626</v>
      </c>
      <c r="B2630" s="366"/>
      <c r="C2630" s="105"/>
      <c r="D2630" s="366"/>
      <c r="E2630" s="277"/>
      <c r="F2630" s="105"/>
      <c r="G2630" s="105"/>
      <c r="H2630" s="366"/>
      <c r="I2630" s="206"/>
      <c r="J2630" s="206"/>
      <c r="K2630" s="206"/>
      <c r="L2630" s="206"/>
      <c r="M2630" s="206"/>
      <c r="N2630" s="206"/>
      <c r="O2630" s="206"/>
      <c r="P2630" s="206"/>
      <c r="Q2630" s="206"/>
      <c r="R2630" s="206"/>
      <c r="S2630" s="206"/>
      <c r="T2630" s="206"/>
    </row>
    <row r="2631" spans="1:20">
      <c r="A2631" s="366">
        <v>2627</v>
      </c>
      <c r="B2631" s="366"/>
      <c r="C2631" s="105"/>
      <c r="D2631" s="366"/>
      <c r="E2631" s="277"/>
      <c r="F2631" s="105"/>
      <c r="G2631" s="105"/>
      <c r="H2631" s="366"/>
      <c r="I2631" s="206"/>
      <c r="J2631" s="206"/>
      <c r="K2631" s="206"/>
      <c r="L2631" s="206"/>
      <c r="M2631" s="206"/>
      <c r="N2631" s="206"/>
      <c r="O2631" s="206"/>
      <c r="P2631" s="206"/>
      <c r="Q2631" s="206"/>
      <c r="R2631" s="206"/>
      <c r="S2631" s="206"/>
      <c r="T2631" s="206"/>
    </row>
    <row r="2632" spans="1:20">
      <c r="A2632" s="366">
        <v>2628</v>
      </c>
      <c r="B2632" s="366"/>
      <c r="C2632" s="105"/>
      <c r="D2632" s="366"/>
      <c r="E2632" s="277"/>
      <c r="F2632" s="105"/>
      <c r="G2632" s="105"/>
      <c r="H2632" s="366"/>
      <c r="I2632" s="206"/>
      <c r="J2632" s="206"/>
      <c r="K2632" s="206"/>
      <c r="L2632" s="206"/>
      <c r="M2632" s="206"/>
      <c r="N2632" s="206"/>
      <c r="O2632" s="206"/>
      <c r="P2632" s="206"/>
      <c r="Q2632" s="206"/>
      <c r="R2632" s="206"/>
      <c r="S2632" s="206"/>
      <c r="T2632" s="206"/>
    </row>
    <row r="2633" spans="1:20">
      <c r="A2633" s="366">
        <v>2629</v>
      </c>
      <c r="B2633" s="366"/>
      <c r="C2633" s="105"/>
      <c r="D2633" s="366"/>
      <c r="E2633" s="277"/>
      <c r="F2633" s="105"/>
      <c r="G2633" s="105"/>
      <c r="H2633" s="366"/>
      <c r="I2633" s="206"/>
      <c r="J2633" s="206"/>
      <c r="K2633" s="206"/>
      <c r="L2633" s="206"/>
      <c r="M2633" s="206"/>
      <c r="N2633" s="206"/>
      <c r="O2633" s="206"/>
      <c r="P2633" s="206"/>
      <c r="Q2633" s="206"/>
      <c r="R2633" s="206"/>
      <c r="S2633" s="206"/>
      <c r="T2633" s="206"/>
    </row>
    <row r="2634" spans="1:20">
      <c r="A2634" s="366">
        <v>2630</v>
      </c>
      <c r="B2634" s="366"/>
      <c r="C2634" s="105"/>
      <c r="D2634" s="366"/>
      <c r="E2634" s="277"/>
      <c r="F2634" s="105"/>
      <c r="G2634" s="234"/>
      <c r="H2634" s="366"/>
      <c r="I2634" s="206"/>
      <c r="J2634" s="206"/>
      <c r="K2634" s="206"/>
      <c r="L2634" s="206"/>
      <c r="M2634" s="206"/>
      <c r="N2634" s="206"/>
      <c r="O2634" s="206"/>
      <c r="P2634" s="206"/>
      <c r="Q2634" s="206"/>
      <c r="R2634" s="206"/>
      <c r="S2634" s="206"/>
      <c r="T2634" s="206"/>
    </row>
    <row r="2635" spans="1:20">
      <c r="A2635" s="366">
        <v>2631</v>
      </c>
      <c r="B2635" s="366"/>
      <c r="C2635" s="105"/>
      <c r="D2635" s="366"/>
      <c r="E2635" s="277"/>
      <c r="F2635" s="105"/>
      <c r="G2635" s="105"/>
      <c r="H2635" s="366"/>
      <c r="I2635" s="206"/>
      <c r="J2635" s="206"/>
      <c r="K2635" s="206"/>
      <c r="L2635" s="206"/>
      <c r="M2635" s="206"/>
      <c r="N2635" s="206"/>
      <c r="O2635" s="206"/>
      <c r="P2635" s="206"/>
      <c r="Q2635" s="206"/>
      <c r="R2635" s="206"/>
      <c r="S2635" s="206"/>
      <c r="T2635" s="206"/>
    </row>
    <row r="2636" spans="1:20">
      <c r="A2636" s="366">
        <v>2632</v>
      </c>
      <c r="B2636" s="366"/>
      <c r="C2636" s="105"/>
      <c r="D2636" s="366"/>
      <c r="E2636" s="277"/>
      <c r="F2636" s="105"/>
      <c r="G2636" s="366"/>
      <c r="H2636" s="366"/>
      <c r="I2636" s="206"/>
      <c r="J2636" s="206"/>
      <c r="K2636" s="206"/>
      <c r="L2636" s="206"/>
      <c r="M2636" s="206"/>
      <c r="N2636" s="206"/>
      <c r="O2636" s="206"/>
      <c r="P2636" s="206"/>
      <c r="Q2636" s="206"/>
      <c r="R2636" s="206"/>
      <c r="S2636" s="206"/>
      <c r="T2636" s="206"/>
    </row>
    <row r="2637" spans="1:20">
      <c r="A2637" s="366">
        <v>2633</v>
      </c>
      <c r="B2637" s="366"/>
      <c r="C2637" s="105"/>
      <c r="D2637" s="366"/>
      <c r="E2637" s="277"/>
      <c r="F2637" s="105"/>
      <c r="G2637" s="105"/>
      <c r="H2637" s="366"/>
      <c r="I2637" s="206"/>
      <c r="J2637" s="206"/>
      <c r="K2637" s="206"/>
      <c r="L2637" s="206"/>
      <c r="M2637" s="206"/>
      <c r="N2637" s="206"/>
      <c r="O2637" s="206"/>
      <c r="P2637" s="206"/>
      <c r="Q2637" s="206"/>
      <c r="R2637" s="206"/>
      <c r="S2637" s="206"/>
      <c r="T2637" s="206"/>
    </row>
    <row r="2638" spans="1:20">
      <c r="A2638" s="366">
        <v>2634</v>
      </c>
      <c r="B2638" s="366"/>
      <c r="C2638" s="105"/>
      <c r="D2638" s="366"/>
      <c r="E2638" s="277"/>
      <c r="F2638" s="105"/>
      <c r="G2638" s="105"/>
      <c r="H2638" s="366"/>
      <c r="I2638" s="206"/>
      <c r="J2638" s="206"/>
      <c r="K2638" s="206"/>
      <c r="L2638" s="206"/>
      <c r="M2638" s="206"/>
      <c r="N2638" s="206"/>
      <c r="O2638" s="206"/>
      <c r="P2638" s="206"/>
      <c r="Q2638" s="206"/>
      <c r="R2638" s="206"/>
      <c r="S2638" s="206"/>
      <c r="T2638" s="206"/>
    </row>
    <row r="2639" spans="1:20">
      <c r="A2639" s="366">
        <v>2635</v>
      </c>
      <c r="B2639" s="366"/>
      <c r="C2639" s="105"/>
      <c r="D2639" s="366"/>
      <c r="E2639" s="277"/>
      <c r="F2639" s="105"/>
      <c r="G2639" s="105"/>
      <c r="H2639" s="366"/>
      <c r="I2639" s="206"/>
      <c r="J2639" s="206"/>
      <c r="K2639" s="206"/>
      <c r="L2639" s="206"/>
      <c r="M2639" s="206"/>
      <c r="N2639" s="206"/>
      <c r="O2639" s="206"/>
      <c r="P2639" s="206"/>
      <c r="Q2639" s="206"/>
      <c r="R2639" s="206"/>
      <c r="S2639" s="206"/>
      <c r="T2639" s="206"/>
    </row>
    <row r="2640" spans="1:20">
      <c r="A2640" s="366">
        <v>2636</v>
      </c>
      <c r="B2640" s="366"/>
      <c r="C2640" s="105"/>
      <c r="D2640" s="366"/>
      <c r="E2640" s="277"/>
      <c r="F2640" s="105"/>
      <c r="G2640" s="105"/>
      <c r="H2640" s="366"/>
      <c r="I2640" s="206"/>
      <c r="J2640" s="206"/>
      <c r="K2640" s="206"/>
      <c r="L2640" s="206"/>
      <c r="M2640" s="206"/>
      <c r="N2640" s="206"/>
      <c r="O2640" s="206"/>
      <c r="P2640" s="206"/>
      <c r="Q2640" s="206"/>
      <c r="R2640" s="206"/>
      <c r="S2640" s="206"/>
      <c r="T2640" s="206"/>
    </row>
    <row r="2641" spans="1:20">
      <c r="A2641" s="366">
        <v>2637</v>
      </c>
      <c r="B2641" s="366"/>
      <c r="C2641" s="105"/>
      <c r="D2641" s="366"/>
      <c r="E2641" s="277"/>
      <c r="F2641" s="105"/>
      <c r="G2641" s="105"/>
      <c r="H2641" s="366"/>
      <c r="I2641" s="206"/>
      <c r="J2641" s="206"/>
      <c r="K2641" s="206"/>
      <c r="L2641" s="206"/>
      <c r="M2641" s="206"/>
      <c r="N2641" s="206"/>
      <c r="O2641" s="206"/>
      <c r="P2641" s="206"/>
      <c r="Q2641" s="206"/>
      <c r="R2641" s="206"/>
      <c r="S2641" s="206"/>
      <c r="T2641" s="206"/>
    </row>
    <row r="2642" spans="1:20">
      <c r="A2642" s="366">
        <v>2638</v>
      </c>
      <c r="B2642" s="366"/>
      <c r="C2642" s="105"/>
      <c r="D2642" s="366"/>
      <c r="E2642" s="277"/>
      <c r="F2642" s="105"/>
      <c r="G2642" s="234"/>
      <c r="H2642" s="366"/>
      <c r="I2642" s="206"/>
      <c r="J2642" s="206"/>
      <c r="K2642" s="206"/>
      <c r="L2642" s="206"/>
      <c r="M2642" s="206"/>
      <c r="N2642" s="206"/>
      <c r="O2642" s="206"/>
      <c r="P2642" s="206"/>
      <c r="Q2642" s="206"/>
      <c r="R2642" s="206"/>
      <c r="S2642" s="206"/>
      <c r="T2642" s="206"/>
    </row>
    <row r="2643" spans="1:20">
      <c r="A2643" s="366">
        <v>2639</v>
      </c>
      <c r="B2643" s="366"/>
      <c r="C2643" s="105"/>
      <c r="D2643" s="366"/>
      <c r="E2643" s="277"/>
      <c r="F2643" s="105"/>
      <c r="G2643" s="105"/>
      <c r="H2643" s="366"/>
      <c r="I2643" s="206"/>
      <c r="J2643" s="206"/>
      <c r="K2643" s="206"/>
      <c r="L2643" s="206"/>
      <c r="M2643" s="206"/>
      <c r="N2643" s="206"/>
      <c r="O2643" s="206"/>
      <c r="P2643" s="206"/>
      <c r="Q2643" s="206"/>
      <c r="R2643" s="206"/>
      <c r="S2643" s="206"/>
      <c r="T2643" s="206"/>
    </row>
    <row r="2644" spans="1:20">
      <c r="A2644" s="366">
        <v>2640</v>
      </c>
      <c r="B2644" s="366"/>
      <c r="C2644" s="105"/>
      <c r="D2644" s="366"/>
      <c r="E2644" s="277"/>
      <c r="F2644" s="105"/>
      <c r="G2644" s="105"/>
      <c r="H2644" s="366"/>
      <c r="I2644" s="206"/>
      <c r="J2644" s="206"/>
      <c r="K2644" s="206"/>
      <c r="L2644" s="206"/>
      <c r="M2644" s="206"/>
      <c r="N2644" s="206"/>
      <c r="O2644" s="206"/>
      <c r="P2644" s="206"/>
      <c r="Q2644" s="206"/>
      <c r="R2644" s="206"/>
      <c r="S2644" s="206"/>
      <c r="T2644" s="206"/>
    </row>
    <row r="2645" spans="1:20">
      <c r="A2645" s="366">
        <v>2641</v>
      </c>
      <c r="B2645" s="366"/>
      <c r="C2645" s="105"/>
      <c r="D2645" s="366"/>
      <c r="E2645" s="277"/>
      <c r="F2645" s="105"/>
      <c r="G2645" s="105"/>
      <c r="H2645" s="366"/>
      <c r="I2645" s="206"/>
      <c r="J2645" s="206"/>
      <c r="K2645" s="206"/>
      <c r="L2645" s="206"/>
      <c r="M2645" s="206"/>
      <c r="N2645" s="206"/>
      <c r="O2645" s="206"/>
      <c r="P2645" s="206"/>
      <c r="Q2645" s="206"/>
      <c r="R2645" s="206"/>
      <c r="S2645" s="206"/>
      <c r="T2645" s="206"/>
    </row>
    <row r="2646" spans="1:20">
      <c r="A2646" s="366">
        <v>2642</v>
      </c>
      <c r="B2646" s="366"/>
      <c r="C2646" s="105"/>
      <c r="D2646" s="366"/>
      <c r="E2646" s="277"/>
      <c r="F2646" s="105"/>
      <c r="G2646" s="105"/>
      <c r="H2646" s="366"/>
      <c r="I2646" s="206"/>
      <c r="J2646" s="206"/>
      <c r="K2646" s="206"/>
      <c r="L2646" s="206"/>
      <c r="M2646" s="206"/>
      <c r="N2646" s="206"/>
      <c r="O2646" s="206"/>
      <c r="P2646" s="206"/>
      <c r="Q2646" s="206"/>
      <c r="R2646" s="206"/>
      <c r="S2646" s="206"/>
      <c r="T2646" s="206"/>
    </row>
    <row r="2647" spans="1:20">
      <c r="A2647" s="366">
        <v>2643</v>
      </c>
      <c r="B2647" s="366"/>
      <c r="C2647" s="105"/>
      <c r="D2647" s="366"/>
      <c r="E2647" s="277"/>
      <c r="F2647" s="105"/>
      <c r="G2647" s="105"/>
      <c r="H2647" s="366"/>
      <c r="I2647" s="206"/>
      <c r="J2647" s="206"/>
      <c r="K2647" s="206"/>
      <c r="L2647" s="206"/>
      <c r="M2647" s="206"/>
      <c r="N2647" s="206"/>
      <c r="O2647" s="206"/>
      <c r="P2647" s="206"/>
      <c r="Q2647" s="206"/>
      <c r="R2647" s="206"/>
      <c r="S2647" s="206"/>
      <c r="T2647" s="206"/>
    </row>
    <row r="2648" spans="1:20">
      <c r="A2648" s="366">
        <v>2644</v>
      </c>
      <c r="B2648" s="366"/>
      <c r="C2648" s="105"/>
      <c r="D2648" s="366"/>
      <c r="E2648" s="277"/>
      <c r="F2648" s="105"/>
      <c r="G2648" s="105"/>
      <c r="H2648" s="366"/>
      <c r="I2648" s="206"/>
      <c r="J2648" s="206"/>
      <c r="K2648" s="206"/>
      <c r="L2648" s="206"/>
      <c r="M2648" s="206"/>
      <c r="N2648" s="206"/>
      <c r="O2648" s="206"/>
      <c r="P2648" s="206"/>
      <c r="Q2648" s="206"/>
      <c r="R2648" s="206"/>
      <c r="S2648" s="206"/>
      <c r="T2648" s="206"/>
    </row>
    <row r="2649" spans="1:20">
      <c r="A2649" s="366">
        <v>2645</v>
      </c>
      <c r="B2649" s="366"/>
      <c r="C2649" s="105"/>
      <c r="D2649" s="366"/>
      <c r="E2649" s="277"/>
      <c r="F2649" s="105"/>
      <c r="G2649" s="105"/>
      <c r="H2649" s="366"/>
      <c r="I2649" s="206"/>
      <c r="J2649" s="206"/>
      <c r="K2649" s="206"/>
      <c r="L2649" s="206"/>
      <c r="M2649" s="206"/>
      <c r="N2649" s="206"/>
      <c r="O2649" s="206"/>
      <c r="P2649" s="206"/>
      <c r="Q2649" s="206"/>
      <c r="R2649" s="206"/>
      <c r="S2649" s="206"/>
      <c r="T2649" s="206"/>
    </row>
    <row r="2650" spans="1:20">
      <c r="A2650" s="366">
        <v>2646</v>
      </c>
      <c r="B2650" s="366"/>
      <c r="C2650" s="105"/>
      <c r="D2650" s="366"/>
      <c r="E2650" s="277"/>
      <c r="F2650" s="105"/>
      <c r="G2650" s="105"/>
      <c r="H2650" s="366"/>
      <c r="I2650" s="206"/>
      <c r="J2650" s="206"/>
      <c r="K2650" s="206"/>
      <c r="L2650" s="206"/>
      <c r="M2650" s="206"/>
      <c r="N2650" s="206"/>
      <c r="O2650" s="206"/>
      <c r="P2650" s="206"/>
      <c r="Q2650" s="206"/>
      <c r="R2650" s="206"/>
      <c r="S2650" s="206"/>
      <c r="T2650" s="206"/>
    </row>
    <row r="2651" spans="1:20">
      <c r="A2651" s="366">
        <v>2647</v>
      </c>
      <c r="B2651" s="366"/>
      <c r="C2651" s="105"/>
      <c r="D2651" s="366"/>
      <c r="E2651" s="277"/>
      <c r="F2651" s="105"/>
      <c r="G2651" s="105"/>
      <c r="H2651" s="366"/>
      <c r="I2651" s="206"/>
      <c r="J2651" s="206"/>
      <c r="K2651" s="206"/>
      <c r="L2651" s="206"/>
      <c r="M2651" s="206"/>
      <c r="N2651" s="206"/>
      <c r="O2651" s="206"/>
      <c r="P2651" s="206"/>
      <c r="Q2651" s="206"/>
      <c r="R2651" s="206"/>
      <c r="S2651" s="206"/>
      <c r="T2651" s="206"/>
    </row>
    <row r="2652" spans="1:20">
      <c r="A2652" s="366">
        <v>2648</v>
      </c>
      <c r="B2652" s="366"/>
      <c r="C2652" s="105"/>
      <c r="D2652" s="366"/>
      <c r="E2652" s="277"/>
      <c r="F2652" s="105"/>
      <c r="G2652" s="105"/>
      <c r="H2652" s="366"/>
      <c r="I2652" s="206"/>
      <c r="J2652" s="206"/>
      <c r="K2652" s="206"/>
      <c r="L2652" s="206"/>
      <c r="M2652" s="206"/>
      <c r="N2652" s="206"/>
      <c r="O2652" s="206"/>
      <c r="P2652" s="206"/>
      <c r="Q2652" s="206"/>
      <c r="R2652" s="206"/>
      <c r="S2652" s="206"/>
      <c r="T2652" s="206"/>
    </row>
    <row r="2653" spans="1:20">
      <c r="A2653" s="366">
        <v>2649</v>
      </c>
      <c r="B2653" s="366"/>
      <c r="C2653" s="105"/>
      <c r="D2653" s="366"/>
      <c r="E2653" s="277"/>
      <c r="F2653" s="105"/>
      <c r="G2653" s="105"/>
      <c r="H2653" s="366"/>
      <c r="I2653" s="206"/>
      <c r="J2653" s="206"/>
      <c r="K2653" s="206"/>
      <c r="L2653" s="206"/>
      <c r="M2653" s="206"/>
      <c r="N2653" s="206"/>
      <c r="O2653" s="206"/>
      <c r="P2653" s="206"/>
      <c r="Q2653" s="206"/>
      <c r="R2653" s="206"/>
      <c r="S2653" s="206"/>
      <c r="T2653" s="206"/>
    </row>
    <row r="2654" spans="1:20">
      <c r="A2654" s="366">
        <v>2650</v>
      </c>
      <c r="B2654" s="366"/>
      <c r="C2654" s="105"/>
      <c r="D2654" s="366"/>
      <c r="E2654" s="277"/>
      <c r="F2654" s="105"/>
      <c r="G2654" s="105"/>
      <c r="H2654" s="366"/>
      <c r="I2654" s="206"/>
      <c r="J2654" s="206"/>
      <c r="K2654" s="206"/>
      <c r="L2654" s="206"/>
      <c r="M2654" s="206"/>
      <c r="N2654" s="206"/>
      <c r="O2654" s="206"/>
      <c r="P2654" s="206"/>
      <c r="Q2654" s="206"/>
      <c r="R2654" s="206"/>
      <c r="S2654" s="206"/>
      <c r="T2654" s="206"/>
    </row>
    <row r="2655" spans="1:20">
      <c r="A2655" s="366">
        <v>2651</v>
      </c>
      <c r="B2655" s="366"/>
      <c r="C2655" s="105"/>
      <c r="D2655" s="366"/>
      <c r="E2655" s="277"/>
      <c r="F2655" s="105"/>
      <c r="G2655" s="105"/>
      <c r="H2655" s="366"/>
      <c r="I2655" s="206"/>
      <c r="J2655" s="206"/>
      <c r="K2655" s="206"/>
      <c r="L2655" s="206"/>
      <c r="M2655" s="206"/>
      <c r="N2655" s="206"/>
      <c r="O2655" s="206"/>
      <c r="P2655" s="206"/>
      <c r="Q2655" s="206"/>
      <c r="R2655" s="206"/>
      <c r="S2655" s="206"/>
      <c r="T2655" s="206"/>
    </row>
    <row r="2656" spans="1:20">
      <c r="A2656" s="366">
        <v>2652</v>
      </c>
      <c r="B2656" s="366"/>
      <c r="C2656" s="105"/>
      <c r="D2656" s="366"/>
      <c r="E2656" s="277"/>
      <c r="F2656" s="105"/>
      <c r="G2656" s="105"/>
      <c r="H2656" s="366"/>
      <c r="I2656" s="206"/>
      <c r="J2656" s="206"/>
      <c r="K2656" s="206"/>
      <c r="L2656" s="206"/>
      <c r="M2656" s="206"/>
      <c r="N2656" s="206"/>
      <c r="O2656" s="206"/>
      <c r="P2656" s="206"/>
      <c r="Q2656" s="206"/>
      <c r="R2656" s="206"/>
      <c r="S2656" s="206"/>
      <c r="T2656" s="206"/>
    </row>
    <row r="2657" spans="1:20">
      <c r="A2657" s="366">
        <v>2653</v>
      </c>
      <c r="B2657" s="366"/>
      <c r="C2657" s="105"/>
      <c r="D2657" s="366"/>
      <c r="E2657" s="277"/>
      <c r="F2657" s="105"/>
      <c r="G2657" s="105"/>
      <c r="H2657" s="366"/>
      <c r="I2657" s="206"/>
      <c r="J2657" s="206"/>
      <c r="K2657" s="206"/>
      <c r="L2657" s="206"/>
      <c r="M2657" s="206"/>
      <c r="N2657" s="206"/>
      <c r="O2657" s="206"/>
      <c r="P2657" s="206"/>
      <c r="Q2657" s="206"/>
      <c r="R2657" s="206"/>
      <c r="S2657" s="206"/>
      <c r="T2657" s="206"/>
    </row>
    <row r="2658" spans="1:20">
      <c r="A2658" s="366">
        <v>2654</v>
      </c>
      <c r="B2658" s="366"/>
      <c r="C2658" s="105"/>
      <c r="D2658" s="366"/>
      <c r="E2658" s="277"/>
      <c r="F2658" s="105"/>
      <c r="G2658" s="105"/>
      <c r="H2658" s="366"/>
      <c r="I2658" s="206"/>
      <c r="J2658" s="206"/>
      <c r="K2658" s="206"/>
      <c r="L2658" s="206"/>
      <c r="M2658" s="206"/>
      <c r="N2658" s="206"/>
      <c r="O2658" s="206"/>
      <c r="P2658" s="206"/>
      <c r="Q2658" s="206"/>
      <c r="R2658" s="206"/>
      <c r="S2658" s="206"/>
      <c r="T2658" s="206"/>
    </row>
    <row r="2659" spans="1:20">
      <c r="A2659" s="366">
        <v>2655</v>
      </c>
      <c r="B2659" s="366"/>
      <c r="C2659" s="105"/>
      <c r="D2659" s="366"/>
      <c r="E2659" s="277"/>
      <c r="F2659" s="105"/>
      <c r="G2659" s="105"/>
      <c r="H2659" s="366"/>
      <c r="I2659" s="206"/>
      <c r="J2659" s="206"/>
      <c r="K2659" s="206"/>
      <c r="L2659" s="206"/>
      <c r="M2659" s="206"/>
      <c r="N2659" s="206"/>
      <c r="O2659" s="206"/>
      <c r="P2659" s="206"/>
      <c r="Q2659" s="206"/>
      <c r="R2659" s="206"/>
      <c r="S2659" s="206"/>
      <c r="T2659" s="206"/>
    </row>
    <row r="2660" spans="1:20">
      <c r="A2660" s="366">
        <v>2656</v>
      </c>
      <c r="B2660" s="366"/>
      <c r="C2660" s="105"/>
      <c r="D2660" s="366"/>
      <c r="E2660" s="277"/>
      <c r="F2660" s="105"/>
      <c r="G2660" s="105"/>
      <c r="H2660" s="366"/>
      <c r="I2660" s="206"/>
      <c r="J2660" s="206"/>
      <c r="K2660" s="206"/>
      <c r="L2660" s="206"/>
      <c r="M2660" s="206"/>
      <c r="N2660" s="206"/>
      <c r="O2660" s="206"/>
      <c r="P2660" s="206"/>
      <c r="Q2660" s="206"/>
      <c r="R2660" s="206"/>
      <c r="S2660" s="206"/>
      <c r="T2660" s="206"/>
    </row>
    <row r="2661" spans="1:20">
      <c r="A2661" s="366">
        <v>2657</v>
      </c>
      <c r="B2661" s="366"/>
      <c r="C2661" s="105"/>
      <c r="D2661" s="366"/>
      <c r="E2661" s="277"/>
      <c r="F2661" s="105"/>
      <c r="G2661" s="105"/>
      <c r="H2661" s="366"/>
      <c r="I2661" s="206"/>
      <c r="J2661" s="206"/>
      <c r="K2661" s="206"/>
      <c r="L2661" s="206"/>
      <c r="M2661" s="206"/>
      <c r="N2661" s="206"/>
      <c r="O2661" s="206"/>
      <c r="P2661" s="206"/>
      <c r="Q2661" s="206"/>
      <c r="R2661" s="206"/>
      <c r="S2661" s="206"/>
      <c r="T2661" s="206"/>
    </row>
    <row r="2662" spans="1:20">
      <c r="A2662" s="366">
        <v>2658</v>
      </c>
      <c r="B2662" s="366"/>
      <c r="C2662" s="105"/>
      <c r="D2662" s="366"/>
      <c r="E2662" s="277"/>
      <c r="F2662" s="105"/>
      <c r="G2662" s="105"/>
      <c r="H2662" s="366"/>
      <c r="I2662" s="206"/>
      <c r="J2662" s="206"/>
      <c r="K2662" s="206"/>
      <c r="L2662" s="206"/>
      <c r="M2662" s="206"/>
      <c r="N2662" s="206"/>
      <c r="O2662" s="206"/>
      <c r="P2662" s="206"/>
      <c r="Q2662" s="206"/>
      <c r="R2662" s="206"/>
      <c r="S2662" s="206"/>
      <c r="T2662" s="206"/>
    </row>
    <row r="2663" spans="1:20">
      <c r="A2663" s="366">
        <v>2659</v>
      </c>
      <c r="B2663" s="366"/>
      <c r="C2663" s="105"/>
      <c r="D2663" s="366"/>
      <c r="E2663" s="277"/>
      <c r="F2663" s="105"/>
      <c r="G2663" s="105"/>
      <c r="H2663" s="366"/>
      <c r="I2663" s="206"/>
      <c r="J2663" s="206"/>
      <c r="K2663" s="206"/>
      <c r="L2663" s="206"/>
      <c r="M2663" s="206"/>
      <c r="N2663" s="206"/>
      <c r="O2663" s="206"/>
      <c r="P2663" s="206"/>
      <c r="Q2663" s="206"/>
      <c r="R2663" s="206"/>
      <c r="S2663" s="206"/>
      <c r="T2663" s="206"/>
    </row>
    <row r="2664" spans="1:20">
      <c r="A2664" s="366">
        <v>2660</v>
      </c>
      <c r="B2664" s="366"/>
      <c r="C2664" s="105"/>
      <c r="D2664" s="366"/>
      <c r="E2664" s="277"/>
      <c r="F2664" s="105"/>
      <c r="G2664" s="105"/>
      <c r="H2664" s="366"/>
      <c r="I2664" s="206"/>
      <c r="J2664" s="206"/>
      <c r="K2664" s="206"/>
      <c r="L2664" s="206"/>
      <c r="M2664" s="206"/>
      <c r="N2664" s="206"/>
      <c r="O2664" s="206"/>
      <c r="P2664" s="206"/>
      <c r="Q2664" s="206"/>
      <c r="R2664" s="206"/>
      <c r="S2664" s="206"/>
      <c r="T2664" s="206"/>
    </row>
    <row r="2665" spans="1:20">
      <c r="A2665" s="366">
        <v>2661</v>
      </c>
      <c r="B2665" s="366"/>
      <c r="C2665" s="105"/>
      <c r="D2665" s="366"/>
      <c r="E2665" s="277"/>
      <c r="F2665" s="105"/>
      <c r="G2665" s="234"/>
      <c r="H2665" s="366"/>
      <c r="I2665" s="206"/>
      <c r="J2665" s="206"/>
      <c r="K2665" s="206"/>
      <c r="L2665" s="206"/>
      <c r="M2665" s="206"/>
      <c r="N2665" s="206"/>
      <c r="O2665" s="206"/>
      <c r="P2665" s="206"/>
      <c r="Q2665" s="206"/>
      <c r="R2665" s="206"/>
      <c r="S2665" s="206"/>
      <c r="T2665" s="206"/>
    </row>
    <row r="2666" spans="1:20">
      <c r="A2666" s="366">
        <v>2662</v>
      </c>
      <c r="B2666" s="366"/>
      <c r="C2666" s="105"/>
      <c r="D2666" s="366"/>
      <c r="E2666" s="277"/>
      <c r="F2666" s="105"/>
      <c r="G2666" s="105"/>
      <c r="H2666" s="366"/>
      <c r="I2666" s="206"/>
      <c r="J2666" s="206"/>
      <c r="K2666" s="206"/>
      <c r="L2666" s="206"/>
      <c r="M2666" s="206"/>
      <c r="N2666" s="206"/>
      <c r="O2666" s="206"/>
      <c r="P2666" s="206"/>
      <c r="Q2666" s="206"/>
      <c r="R2666" s="206"/>
      <c r="S2666" s="206"/>
      <c r="T2666" s="206"/>
    </row>
    <row r="2667" spans="1:20">
      <c r="A2667" s="366">
        <v>2663</v>
      </c>
      <c r="B2667" s="366"/>
      <c r="C2667" s="105"/>
      <c r="D2667" s="366"/>
      <c r="E2667" s="277"/>
      <c r="F2667" s="105"/>
      <c r="G2667" s="105"/>
      <c r="H2667" s="366"/>
      <c r="I2667" s="206"/>
      <c r="J2667" s="206"/>
      <c r="K2667" s="206"/>
      <c r="L2667" s="206"/>
      <c r="M2667" s="206"/>
      <c r="N2667" s="206"/>
      <c r="O2667" s="206"/>
      <c r="P2667" s="206"/>
      <c r="Q2667" s="206"/>
      <c r="R2667" s="206"/>
      <c r="S2667" s="206"/>
      <c r="T2667" s="206"/>
    </row>
    <row r="2668" spans="1:20">
      <c r="A2668" s="366">
        <v>2664</v>
      </c>
      <c r="B2668" s="366"/>
      <c r="C2668" s="105"/>
      <c r="D2668" s="366"/>
      <c r="E2668" s="277"/>
      <c r="F2668" s="105"/>
      <c r="G2668" s="105"/>
      <c r="H2668" s="366"/>
      <c r="I2668" s="206"/>
      <c r="J2668" s="206"/>
      <c r="K2668" s="206"/>
      <c r="L2668" s="206"/>
      <c r="M2668" s="206"/>
      <c r="N2668" s="206"/>
      <c r="O2668" s="206"/>
      <c r="P2668" s="206"/>
      <c r="Q2668" s="206"/>
      <c r="R2668" s="206"/>
      <c r="S2668" s="206"/>
      <c r="T2668" s="206"/>
    </row>
    <row r="2669" spans="1:20">
      <c r="A2669" s="366">
        <v>2665</v>
      </c>
      <c r="B2669" s="366"/>
      <c r="C2669" s="105"/>
      <c r="D2669" s="366"/>
      <c r="E2669" s="277"/>
      <c r="F2669" s="105"/>
      <c r="G2669" s="105"/>
      <c r="H2669" s="366"/>
      <c r="I2669" s="206"/>
      <c r="J2669" s="206"/>
      <c r="K2669" s="206"/>
      <c r="L2669" s="206"/>
      <c r="M2669" s="206"/>
      <c r="N2669" s="206"/>
      <c r="O2669" s="206"/>
      <c r="P2669" s="206"/>
      <c r="Q2669" s="206"/>
      <c r="R2669" s="206"/>
      <c r="S2669" s="206"/>
      <c r="T2669" s="206"/>
    </row>
    <row r="2670" spans="1:20">
      <c r="A2670" s="366">
        <v>2666</v>
      </c>
      <c r="B2670" s="366"/>
      <c r="C2670" s="105"/>
      <c r="D2670" s="366"/>
      <c r="E2670" s="277"/>
      <c r="F2670" s="105"/>
      <c r="G2670" s="105"/>
      <c r="H2670" s="366"/>
      <c r="I2670" s="206"/>
      <c r="J2670" s="206"/>
      <c r="K2670" s="206"/>
      <c r="L2670" s="206"/>
      <c r="M2670" s="206"/>
      <c r="N2670" s="206"/>
      <c r="O2670" s="206"/>
      <c r="P2670" s="206"/>
      <c r="Q2670" s="206"/>
      <c r="R2670" s="206"/>
      <c r="S2670" s="206"/>
      <c r="T2670" s="206"/>
    </row>
    <row r="2671" spans="1:20">
      <c r="A2671" s="366">
        <v>2667</v>
      </c>
      <c r="B2671" s="366"/>
      <c r="C2671" s="105"/>
      <c r="D2671" s="366"/>
      <c r="E2671" s="277"/>
      <c r="F2671" s="105"/>
      <c r="G2671" s="105"/>
      <c r="H2671" s="366"/>
      <c r="I2671" s="206"/>
      <c r="J2671" s="206"/>
      <c r="K2671" s="206"/>
      <c r="L2671" s="206"/>
      <c r="M2671" s="206"/>
      <c r="N2671" s="206"/>
      <c r="O2671" s="206"/>
      <c r="P2671" s="206"/>
      <c r="Q2671" s="206"/>
      <c r="R2671" s="206"/>
      <c r="S2671" s="206"/>
      <c r="T2671" s="206"/>
    </row>
    <row r="2672" spans="1:20">
      <c r="A2672" s="366">
        <v>2668</v>
      </c>
      <c r="B2672" s="366"/>
      <c r="C2672" s="105"/>
      <c r="D2672" s="366"/>
      <c r="E2672" s="277"/>
      <c r="F2672" s="105"/>
      <c r="G2672" s="105"/>
      <c r="H2672" s="366"/>
      <c r="I2672" s="206"/>
      <c r="J2672" s="206"/>
      <c r="K2672" s="206"/>
      <c r="L2672" s="206"/>
      <c r="M2672" s="206"/>
      <c r="N2672" s="206"/>
      <c r="O2672" s="206"/>
      <c r="P2672" s="206"/>
      <c r="Q2672" s="206"/>
      <c r="R2672" s="206"/>
      <c r="S2672" s="206"/>
      <c r="T2672" s="206"/>
    </row>
    <row r="2673" spans="1:20">
      <c r="A2673" s="366">
        <v>2669</v>
      </c>
      <c r="B2673" s="366"/>
      <c r="C2673" s="105"/>
      <c r="D2673" s="366"/>
      <c r="E2673" s="277"/>
      <c r="F2673" s="105"/>
      <c r="G2673" s="105"/>
      <c r="H2673" s="366"/>
      <c r="I2673" s="206"/>
      <c r="J2673" s="206"/>
      <c r="K2673" s="206"/>
      <c r="L2673" s="206"/>
      <c r="M2673" s="206"/>
      <c r="N2673" s="206"/>
      <c r="O2673" s="206"/>
      <c r="P2673" s="206"/>
      <c r="Q2673" s="206"/>
      <c r="R2673" s="206"/>
      <c r="S2673" s="206"/>
      <c r="T2673" s="206"/>
    </row>
    <row r="2674" spans="1:20">
      <c r="A2674" s="366">
        <v>2670</v>
      </c>
      <c r="B2674" s="366"/>
      <c r="C2674" s="105"/>
      <c r="D2674" s="366"/>
      <c r="E2674" s="277"/>
      <c r="F2674" s="105"/>
      <c r="G2674" s="105"/>
      <c r="H2674" s="366"/>
      <c r="I2674" s="206"/>
      <c r="J2674" s="206"/>
      <c r="K2674" s="206"/>
      <c r="L2674" s="206"/>
      <c r="M2674" s="206"/>
      <c r="N2674" s="206"/>
      <c r="O2674" s="206"/>
      <c r="P2674" s="206"/>
      <c r="Q2674" s="206"/>
      <c r="R2674" s="206"/>
      <c r="S2674" s="206"/>
      <c r="T2674" s="206"/>
    </row>
    <row r="2675" spans="1:20">
      <c r="A2675" s="366">
        <v>2671</v>
      </c>
      <c r="B2675" s="366"/>
      <c r="C2675" s="105"/>
      <c r="D2675" s="366"/>
      <c r="E2675" s="277"/>
      <c r="F2675" s="105"/>
      <c r="G2675" s="105"/>
      <c r="H2675" s="366"/>
      <c r="I2675" s="206"/>
      <c r="J2675" s="206"/>
      <c r="K2675" s="206"/>
      <c r="L2675" s="206"/>
      <c r="M2675" s="206"/>
      <c r="N2675" s="206"/>
      <c r="O2675" s="206"/>
      <c r="P2675" s="206"/>
      <c r="Q2675" s="206"/>
      <c r="R2675" s="206"/>
      <c r="S2675" s="206"/>
      <c r="T2675" s="206"/>
    </row>
    <row r="2676" spans="1:20">
      <c r="A2676" s="366">
        <v>2672</v>
      </c>
      <c r="B2676" s="366"/>
      <c r="C2676" s="105"/>
      <c r="D2676" s="366"/>
      <c r="E2676" s="277"/>
      <c r="F2676" s="105"/>
      <c r="G2676" s="105"/>
      <c r="H2676" s="366"/>
      <c r="I2676" s="206"/>
      <c r="J2676" s="206"/>
      <c r="K2676" s="206"/>
      <c r="L2676" s="206"/>
      <c r="M2676" s="206"/>
      <c r="N2676" s="206"/>
      <c r="O2676" s="206"/>
      <c r="P2676" s="206"/>
      <c r="Q2676" s="206"/>
      <c r="R2676" s="206"/>
      <c r="S2676" s="206"/>
      <c r="T2676" s="206"/>
    </row>
    <row r="2677" spans="1:20">
      <c r="A2677" s="366">
        <v>2673</v>
      </c>
      <c r="B2677" s="366"/>
      <c r="C2677" s="105"/>
      <c r="D2677" s="366"/>
      <c r="E2677" s="277"/>
      <c r="F2677" s="105"/>
      <c r="G2677" s="105"/>
      <c r="H2677" s="366"/>
      <c r="I2677" s="206"/>
      <c r="J2677" s="206"/>
      <c r="K2677" s="206"/>
      <c r="L2677" s="206"/>
      <c r="M2677" s="206"/>
      <c r="N2677" s="206"/>
      <c r="O2677" s="206"/>
      <c r="P2677" s="206"/>
      <c r="Q2677" s="206"/>
      <c r="R2677" s="206"/>
      <c r="S2677" s="206"/>
      <c r="T2677" s="206"/>
    </row>
    <row r="2678" spans="1:20">
      <c r="A2678" s="366">
        <v>2674</v>
      </c>
      <c r="B2678" s="366"/>
      <c r="C2678" s="105"/>
      <c r="D2678" s="366"/>
      <c r="E2678" s="277"/>
      <c r="F2678" s="105"/>
      <c r="G2678" s="105"/>
      <c r="H2678" s="366"/>
      <c r="I2678" s="206"/>
      <c r="J2678" s="206"/>
      <c r="K2678" s="206"/>
      <c r="L2678" s="206"/>
      <c r="M2678" s="206"/>
      <c r="N2678" s="206"/>
      <c r="O2678" s="206"/>
      <c r="P2678" s="206"/>
      <c r="Q2678" s="206"/>
      <c r="R2678" s="206"/>
      <c r="S2678" s="206"/>
      <c r="T2678" s="206"/>
    </row>
    <row r="2679" spans="1:20">
      <c r="A2679" s="366">
        <v>2675</v>
      </c>
      <c r="B2679" s="366"/>
      <c r="C2679" s="105"/>
      <c r="D2679" s="366"/>
      <c r="E2679" s="277"/>
      <c r="F2679" s="105"/>
      <c r="G2679" s="105"/>
      <c r="H2679" s="366"/>
      <c r="I2679" s="206"/>
      <c r="J2679" s="206"/>
      <c r="K2679" s="206"/>
      <c r="L2679" s="206"/>
      <c r="M2679" s="206"/>
      <c r="N2679" s="206"/>
      <c r="O2679" s="206"/>
      <c r="P2679" s="206"/>
      <c r="Q2679" s="206"/>
      <c r="R2679" s="206"/>
      <c r="S2679" s="206"/>
      <c r="T2679" s="206"/>
    </row>
    <row r="2680" spans="1:20">
      <c r="A2680" s="366">
        <v>2676</v>
      </c>
      <c r="B2680" s="366"/>
      <c r="C2680" s="105"/>
      <c r="D2680" s="366"/>
      <c r="E2680" s="277"/>
      <c r="F2680" s="105"/>
      <c r="G2680" s="105"/>
      <c r="H2680" s="366"/>
      <c r="I2680" s="206"/>
      <c r="J2680" s="206"/>
      <c r="K2680" s="206"/>
      <c r="L2680" s="206"/>
      <c r="M2680" s="206"/>
      <c r="N2680" s="206"/>
      <c r="O2680" s="206"/>
      <c r="P2680" s="206"/>
      <c r="Q2680" s="206"/>
      <c r="R2680" s="206"/>
      <c r="S2680" s="206"/>
      <c r="T2680" s="206"/>
    </row>
    <row r="2681" spans="1:20">
      <c r="A2681" s="366">
        <v>2677</v>
      </c>
      <c r="B2681" s="366"/>
      <c r="C2681" s="105"/>
      <c r="D2681" s="366"/>
      <c r="E2681" s="277"/>
      <c r="F2681" s="105"/>
      <c r="G2681" s="105"/>
      <c r="H2681" s="366"/>
      <c r="I2681" s="206"/>
      <c r="J2681" s="206"/>
      <c r="K2681" s="206"/>
      <c r="L2681" s="206"/>
      <c r="M2681" s="206"/>
      <c r="N2681" s="206"/>
      <c r="O2681" s="206"/>
      <c r="P2681" s="206"/>
      <c r="Q2681" s="206"/>
      <c r="R2681" s="206"/>
      <c r="S2681" s="206"/>
      <c r="T2681" s="206"/>
    </row>
    <row r="2682" spans="1:20">
      <c r="A2682" s="366">
        <v>2678</v>
      </c>
      <c r="B2682" s="366"/>
      <c r="C2682" s="105"/>
      <c r="D2682" s="366"/>
      <c r="E2682" s="277"/>
      <c r="F2682" s="105"/>
      <c r="G2682" s="105"/>
      <c r="H2682" s="366"/>
      <c r="I2682" s="206"/>
      <c r="J2682" s="206"/>
      <c r="K2682" s="206"/>
      <c r="L2682" s="206"/>
      <c r="M2682" s="206"/>
      <c r="N2682" s="206"/>
      <c r="O2682" s="206"/>
      <c r="P2682" s="206"/>
      <c r="Q2682" s="206"/>
      <c r="R2682" s="206"/>
      <c r="S2682" s="206"/>
      <c r="T2682" s="206"/>
    </row>
    <row r="2683" spans="1:20">
      <c r="A2683" s="366">
        <v>2679</v>
      </c>
      <c r="B2683" s="366"/>
      <c r="C2683" s="105"/>
      <c r="D2683" s="366"/>
      <c r="E2683" s="277"/>
      <c r="F2683" s="105"/>
      <c r="G2683" s="366"/>
      <c r="H2683" s="366"/>
      <c r="I2683" s="206"/>
      <c r="J2683" s="206"/>
      <c r="K2683" s="206"/>
      <c r="L2683" s="206"/>
      <c r="M2683" s="206"/>
      <c r="N2683" s="206"/>
      <c r="O2683" s="206"/>
      <c r="P2683" s="206"/>
      <c r="Q2683" s="206"/>
      <c r="R2683" s="206"/>
      <c r="S2683" s="206"/>
      <c r="T2683" s="206"/>
    </row>
    <row r="2684" spans="1:20">
      <c r="A2684" s="366">
        <v>2680</v>
      </c>
      <c r="B2684" s="366"/>
      <c r="C2684" s="105"/>
      <c r="D2684" s="366"/>
      <c r="E2684" s="277"/>
      <c r="F2684" s="105"/>
      <c r="G2684" s="105"/>
      <c r="H2684" s="366"/>
      <c r="I2684" s="206"/>
      <c r="J2684" s="206"/>
      <c r="K2684" s="206"/>
      <c r="L2684" s="206"/>
      <c r="M2684" s="206"/>
      <c r="N2684" s="206"/>
      <c r="O2684" s="206"/>
      <c r="P2684" s="206"/>
      <c r="Q2684" s="206"/>
      <c r="R2684" s="206"/>
      <c r="S2684" s="206"/>
      <c r="T2684" s="206"/>
    </row>
    <row r="2685" spans="1:20">
      <c r="A2685" s="366">
        <v>2681</v>
      </c>
      <c r="B2685" s="366"/>
      <c r="C2685" s="105"/>
      <c r="D2685" s="366"/>
      <c r="E2685" s="277"/>
      <c r="F2685" s="105"/>
      <c r="G2685" s="105"/>
      <c r="H2685" s="366"/>
      <c r="I2685" s="206"/>
      <c r="J2685" s="206"/>
      <c r="K2685" s="206"/>
      <c r="L2685" s="206"/>
      <c r="M2685" s="206"/>
      <c r="N2685" s="206"/>
      <c r="O2685" s="206"/>
      <c r="P2685" s="206"/>
      <c r="Q2685" s="206"/>
      <c r="R2685" s="206"/>
      <c r="S2685" s="206"/>
      <c r="T2685" s="206"/>
    </row>
    <row r="2686" spans="1:20">
      <c r="A2686" s="366">
        <v>2682</v>
      </c>
      <c r="B2686" s="366"/>
      <c r="C2686" s="105"/>
      <c r="D2686" s="366"/>
      <c r="E2686" s="277"/>
      <c r="F2686" s="105"/>
      <c r="G2686" s="105"/>
      <c r="H2686" s="366"/>
      <c r="I2686" s="206"/>
      <c r="J2686" s="206"/>
      <c r="K2686" s="206"/>
      <c r="L2686" s="206"/>
      <c r="M2686" s="206"/>
      <c r="N2686" s="206"/>
      <c r="O2686" s="206"/>
      <c r="P2686" s="206"/>
      <c r="Q2686" s="206"/>
      <c r="R2686" s="206"/>
      <c r="S2686" s="206"/>
      <c r="T2686" s="206"/>
    </row>
    <row r="2687" spans="1:20">
      <c r="A2687" s="366">
        <v>2683</v>
      </c>
      <c r="B2687" s="366"/>
      <c r="C2687" s="105"/>
      <c r="D2687" s="366"/>
      <c r="E2687" s="277"/>
      <c r="F2687" s="105"/>
      <c r="G2687" s="105"/>
      <c r="H2687" s="366"/>
      <c r="I2687" s="206"/>
      <c r="J2687" s="206"/>
      <c r="K2687" s="206"/>
      <c r="L2687" s="206"/>
      <c r="M2687" s="206"/>
      <c r="N2687" s="206"/>
      <c r="O2687" s="206"/>
      <c r="P2687" s="206"/>
      <c r="Q2687" s="206"/>
      <c r="R2687" s="206"/>
      <c r="S2687" s="206"/>
      <c r="T2687" s="206"/>
    </row>
    <row r="2688" spans="1:20">
      <c r="A2688" s="366">
        <v>2684</v>
      </c>
      <c r="B2688" s="366"/>
      <c r="C2688" s="105"/>
      <c r="D2688" s="366"/>
      <c r="E2688" s="277"/>
      <c r="F2688" s="105"/>
      <c r="G2688" s="105"/>
      <c r="H2688" s="366"/>
      <c r="I2688" s="206"/>
      <c r="J2688" s="206"/>
      <c r="K2688" s="206"/>
      <c r="L2688" s="206"/>
      <c r="M2688" s="206"/>
      <c r="N2688" s="206"/>
      <c r="O2688" s="206"/>
      <c r="P2688" s="206"/>
      <c r="Q2688" s="206"/>
      <c r="R2688" s="206"/>
      <c r="S2688" s="206"/>
      <c r="T2688" s="206"/>
    </row>
    <row r="2689" spans="1:20">
      <c r="A2689" s="366">
        <v>2685</v>
      </c>
      <c r="B2689" s="366"/>
      <c r="C2689" s="105"/>
      <c r="D2689" s="366"/>
      <c r="E2689" s="277"/>
      <c r="F2689" s="105"/>
      <c r="G2689" s="105"/>
      <c r="H2689" s="366"/>
      <c r="I2689" s="206"/>
      <c r="J2689" s="206"/>
      <c r="K2689" s="206"/>
      <c r="L2689" s="206"/>
      <c r="M2689" s="206"/>
      <c r="N2689" s="206"/>
      <c r="O2689" s="206"/>
      <c r="P2689" s="206"/>
      <c r="Q2689" s="206"/>
      <c r="R2689" s="206"/>
      <c r="S2689" s="206"/>
      <c r="T2689" s="206"/>
    </row>
    <row r="2690" spans="1:20">
      <c r="A2690" s="366">
        <v>2686</v>
      </c>
      <c r="B2690" s="366"/>
      <c r="C2690" s="105"/>
      <c r="D2690" s="366"/>
      <c r="E2690" s="277"/>
      <c r="F2690" s="105"/>
      <c r="G2690" s="105"/>
      <c r="H2690" s="366"/>
      <c r="I2690" s="206"/>
      <c r="J2690" s="206"/>
      <c r="K2690" s="206"/>
      <c r="L2690" s="206"/>
      <c r="M2690" s="206"/>
      <c r="N2690" s="206"/>
      <c r="O2690" s="206"/>
      <c r="P2690" s="206"/>
      <c r="Q2690" s="206"/>
      <c r="R2690" s="206"/>
      <c r="S2690" s="206"/>
      <c r="T2690" s="206"/>
    </row>
    <row r="2691" spans="1:20">
      <c r="A2691" s="366">
        <v>2687</v>
      </c>
      <c r="B2691" s="366"/>
      <c r="C2691" s="105"/>
      <c r="D2691" s="366"/>
      <c r="E2691" s="277"/>
      <c r="F2691" s="105"/>
      <c r="G2691" s="105"/>
      <c r="H2691" s="366"/>
      <c r="I2691" s="206"/>
      <c r="J2691" s="206"/>
      <c r="K2691" s="206"/>
      <c r="L2691" s="206"/>
      <c r="M2691" s="206"/>
      <c r="N2691" s="206"/>
      <c r="O2691" s="206"/>
      <c r="P2691" s="206"/>
      <c r="Q2691" s="206"/>
      <c r="R2691" s="206"/>
      <c r="S2691" s="206"/>
      <c r="T2691" s="206"/>
    </row>
    <row r="2692" spans="1:20">
      <c r="A2692" s="366">
        <v>2688</v>
      </c>
      <c r="B2692" s="366"/>
      <c r="C2692" s="105"/>
      <c r="D2692" s="366"/>
      <c r="E2692" s="277"/>
      <c r="F2692" s="105"/>
      <c r="G2692" s="105"/>
      <c r="H2692" s="366"/>
      <c r="I2692" s="206"/>
      <c r="J2692" s="206"/>
      <c r="K2692" s="206"/>
      <c r="L2692" s="206"/>
      <c r="M2692" s="206"/>
      <c r="N2692" s="206"/>
      <c r="O2692" s="206"/>
      <c r="P2692" s="206"/>
      <c r="Q2692" s="206"/>
      <c r="R2692" s="206"/>
      <c r="S2692" s="206"/>
      <c r="T2692" s="206"/>
    </row>
    <row r="2693" spans="1:20">
      <c r="A2693" s="366">
        <v>2689</v>
      </c>
      <c r="B2693" s="366"/>
      <c r="C2693" s="105"/>
      <c r="D2693" s="366"/>
      <c r="E2693" s="277"/>
      <c r="F2693" s="105"/>
      <c r="G2693" s="366"/>
      <c r="H2693" s="366"/>
      <c r="I2693" s="206"/>
      <c r="J2693" s="206"/>
      <c r="K2693" s="206"/>
      <c r="L2693" s="206"/>
      <c r="M2693" s="206"/>
      <c r="N2693" s="206"/>
      <c r="O2693" s="206"/>
      <c r="P2693" s="206"/>
      <c r="Q2693" s="206"/>
      <c r="R2693" s="206"/>
      <c r="S2693" s="206"/>
      <c r="T2693" s="206"/>
    </row>
    <row r="2694" spans="1:20">
      <c r="A2694" s="366">
        <v>2690</v>
      </c>
      <c r="B2694" s="366"/>
      <c r="C2694" s="105"/>
      <c r="D2694" s="366"/>
      <c r="E2694" s="277"/>
      <c r="F2694" s="105"/>
      <c r="G2694" s="234"/>
      <c r="H2694" s="366"/>
      <c r="I2694" s="206"/>
      <c r="J2694" s="206"/>
      <c r="K2694" s="206"/>
      <c r="L2694" s="206"/>
      <c r="M2694" s="206"/>
      <c r="N2694" s="206"/>
      <c r="O2694" s="206"/>
      <c r="P2694" s="206"/>
      <c r="Q2694" s="206"/>
      <c r="R2694" s="206"/>
      <c r="S2694" s="206"/>
      <c r="T2694" s="206"/>
    </row>
    <row r="2695" spans="1:20">
      <c r="A2695" s="366">
        <v>2691</v>
      </c>
      <c r="B2695" s="366"/>
      <c r="C2695" s="105"/>
      <c r="D2695" s="366"/>
      <c r="E2695" s="277"/>
      <c r="F2695" s="105"/>
      <c r="G2695" s="105"/>
      <c r="H2695" s="366"/>
      <c r="I2695" s="206"/>
      <c r="J2695" s="206"/>
      <c r="K2695" s="206"/>
      <c r="L2695" s="206"/>
      <c r="M2695" s="206"/>
      <c r="N2695" s="206"/>
      <c r="O2695" s="206"/>
      <c r="P2695" s="206"/>
      <c r="Q2695" s="206"/>
      <c r="R2695" s="206"/>
      <c r="S2695" s="206"/>
      <c r="T2695" s="206"/>
    </row>
    <row r="2696" spans="1:20">
      <c r="A2696" s="366">
        <v>2692</v>
      </c>
      <c r="B2696" s="366"/>
      <c r="C2696" s="105"/>
      <c r="D2696" s="366"/>
      <c r="E2696" s="277"/>
      <c r="F2696" s="105"/>
      <c r="G2696" s="366"/>
      <c r="H2696" s="366"/>
      <c r="I2696" s="206"/>
      <c r="J2696" s="206"/>
      <c r="K2696" s="206"/>
      <c r="L2696" s="206"/>
      <c r="M2696" s="206"/>
      <c r="N2696" s="206"/>
      <c r="O2696" s="206"/>
      <c r="P2696" s="206"/>
      <c r="Q2696" s="206"/>
      <c r="R2696" s="206"/>
      <c r="S2696" s="206"/>
      <c r="T2696" s="206"/>
    </row>
    <row r="2697" spans="1:20">
      <c r="A2697" s="366">
        <v>2693</v>
      </c>
      <c r="B2697" s="366"/>
      <c r="C2697" s="105"/>
      <c r="D2697" s="366"/>
      <c r="E2697" s="277"/>
      <c r="F2697" s="105"/>
      <c r="G2697" s="105"/>
      <c r="H2697" s="366"/>
      <c r="I2697" s="206"/>
      <c r="J2697" s="206"/>
      <c r="K2697" s="206"/>
      <c r="L2697" s="206"/>
      <c r="M2697" s="206"/>
      <c r="N2697" s="206"/>
      <c r="O2697" s="206"/>
      <c r="P2697" s="206"/>
      <c r="Q2697" s="206"/>
      <c r="R2697" s="206"/>
      <c r="S2697" s="206"/>
      <c r="T2697" s="206"/>
    </row>
    <row r="2698" spans="1:20">
      <c r="A2698" s="366">
        <v>2694</v>
      </c>
      <c r="B2698" s="366"/>
      <c r="C2698" s="105"/>
      <c r="D2698" s="366"/>
      <c r="E2698" s="277"/>
      <c r="F2698" s="105"/>
      <c r="G2698" s="105"/>
      <c r="H2698" s="366"/>
      <c r="I2698" s="206"/>
      <c r="J2698" s="206"/>
      <c r="K2698" s="206"/>
      <c r="L2698" s="206"/>
      <c r="M2698" s="206"/>
      <c r="N2698" s="206"/>
      <c r="O2698" s="206"/>
      <c r="P2698" s="206"/>
      <c r="Q2698" s="206"/>
      <c r="R2698" s="206"/>
      <c r="S2698" s="206"/>
      <c r="T2698" s="206"/>
    </row>
    <row r="2699" spans="1:20">
      <c r="A2699" s="366">
        <v>2695</v>
      </c>
      <c r="B2699" s="366"/>
      <c r="C2699" s="105"/>
      <c r="D2699" s="366"/>
      <c r="E2699" s="277"/>
      <c r="F2699" s="105"/>
      <c r="G2699" s="105"/>
      <c r="H2699" s="366"/>
      <c r="I2699" s="206"/>
      <c r="J2699" s="206"/>
      <c r="K2699" s="206"/>
      <c r="L2699" s="206"/>
      <c r="M2699" s="206"/>
      <c r="N2699" s="206"/>
      <c r="O2699" s="206"/>
      <c r="P2699" s="206"/>
      <c r="Q2699" s="206"/>
      <c r="R2699" s="206"/>
      <c r="S2699" s="206"/>
      <c r="T2699" s="206"/>
    </row>
    <row r="2700" spans="1:20">
      <c r="A2700" s="366">
        <v>2696</v>
      </c>
      <c r="B2700" s="366"/>
      <c r="C2700" s="105"/>
      <c r="D2700" s="366"/>
      <c r="E2700" s="277"/>
      <c r="F2700" s="105"/>
      <c r="G2700" s="105"/>
      <c r="H2700" s="366"/>
      <c r="I2700" s="206"/>
      <c r="J2700" s="206"/>
      <c r="K2700" s="206"/>
      <c r="L2700" s="206"/>
      <c r="M2700" s="206"/>
      <c r="N2700" s="206"/>
      <c r="O2700" s="206"/>
      <c r="P2700" s="206"/>
      <c r="Q2700" s="206"/>
      <c r="R2700" s="206"/>
      <c r="S2700" s="206"/>
      <c r="T2700" s="206"/>
    </row>
    <row r="2701" spans="1:20">
      <c r="A2701" s="366">
        <v>2697</v>
      </c>
      <c r="B2701" s="366"/>
      <c r="C2701" s="105"/>
      <c r="D2701" s="366"/>
      <c r="E2701" s="277"/>
      <c r="F2701" s="105"/>
      <c r="G2701" s="105"/>
      <c r="H2701" s="366"/>
      <c r="I2701" s="206"/>
      <c r="J2701" s="206"/>
      <c r="K2701" s="206"/>
      <c r="L2701" s="206"/>
      <c r="M2701" s="206"/>
      <c r="N2701" s="206"/>
      <c r="O2701" s="206"/>
      <c r="P2701" s="206"/>
      <c r="Q2701" s="206"/>
      <c r="R2701" s="206"/>
      <c r="S2701" s="206"/>
      <c r="T2701" s="206"/>
    </row>
    <row r="2702" spans="1:20">
      <c r="A2702" s="366">
        <v>2698</v>
      </c>
      <c r="B2702" s="366"/>
      <c r="C2702" s="105"/>
      <c r="D2702" s="366"/>
      <c r="E2702" s="277"/>
      <c r="F2702" s="105"/>
      <c r="G2702" s="234"/>
      <c r="H2702" s="366"/>
      <c r="I2702" s="206"/>
      <c r="J2702" s="206"/>
      <c r="K2702" s="206"/>
      <c r="L2702" s="206"/>
      <c r="M2702" s="206"/>
      <c r="N2702" s="206"/>
      <c r="O2702" s="206"/>
      <c r="P2702" s="206"/>
      <c r="Q2702" s="206"/>
      <c r="R2702" s="206"/>
      <c r="S2702" s="206"/>
      <c r="T2702" s="206"/>
    </row>
    <row r="2703" spans="1:20">
      <c r="A2703" s="366">
        <v>2699</v>
      </c>
      <c r="B2703" s="366"/>
      <c r="C2703" s="105"/>
      <c r="D2703" s="366"/>
      <c r="E2703" s="277"/>
      <c r="F2703" s="105"/>
      <c r="G2703" s="366"/>
      <c r="H2703" s="366"/>
      <c r="I2703" s="206"/>
      <c r="J2703" s="206"/>
      <c r="K2703" s="206"/>
      <c r="L2703" s="206"/>
      <c r="M2703" s="206"/>
      <c r="N2703" s="206"/>
      <c r="O2703" s="206"/>
      <c r="P2703" s="206"/>
      <c r="Q2703" s="206"/>
      <c r="R2703" s="206"/>
      <c r="S2703" s="206"/>
      <c r="T2703" s="206"/>
    </row>
    <row r="2704" spans="1:20">
      <c r="A2704" s="366">
        <v>2700</v>
      </c>
      <c r="B2704" s="366"/>
      <c r="C2704" s="105"/>
      <c r="D2704" s="366"/>
      <c r="E2704" s="277"/>
      <c r="F2704" s="105"/>
      <c r="G2704" s="366"/>
      <c r="H2704" s="366"/>
      <c r="I2704" s="206"/>
      <c r="J2704" s="206"/>
      <c r="K2704" s="206"/>
      <c r="L2704" s="206"/>
      <c r="M2704" s="206"/>
      <c r="N2704" s="206"/>
      <c r="O2704" s="206"/>
      <c r="P2704" s="206"/>
      <c r="Q2704" s="206"/>
      <c r="R2704" s="206"/>
      <c r="S2704" s="206"/>
      <c r="T2704" s="206"/>
    </row>
    <row r="2705" spans="1:20">
      <c r="A2705" s="366">
        <v>2701</v>
      </c>
      <c r="B2705" s="366"/>
      <c r="C2705" s="105"/>
      <c r="D2705" s="366"/>
      <c r="E2705" s="277"/>
      <c r="F2705" s="105"/>
      <c r="G2705" s="105"/>
      <c r="H2705" s="366"/>
      <c r="I2705" s="206"/>
      <c r="J2705" s="206"/>
      <c r="K2705" s="206"/>
      <c r="L2705" s="206"/>
      <c r="M2705" s="206"/>
      <c r="N2705" s="206"/>
      <c r="O2705" s="206"/>
      <c r="P2705" s="206"/>
      <c r="Q2705" s="206"/>
      <c r="R2705" s="206"/>
      <c r="S2705" s="206"/>
      <c r="T2705" s="206"/>
    </row>
    <row r="2706" spans="1:20">
      <c r="A2706" s="366">
        <v>2702</v>
      </c>
      <c r="B2706" s="366"/>
      <c r="C2706" s="105"/>
      <c r="D2706" s="366"/>
      <c r="E2706" s="277"/>
      <c r="F2706" s="105"/>
      <c r="G2706" s="105"/>
      <c r="H2706" s="366"/>
      <c r="I2706" s="206"/>
      <c r="J2706" s="206"/>
      <c r="K2706" s="206"/>
      <c r="L2706" s="206"/>
      <c r="M2706" s="206"/>
      <c r="N2706" s="206"/>
      <c r="O2706" s="206"/>
      <c r="P2706" s="206"/>
      <c r="Q2706" s="206"/>
      <c r="R2706" s="206"/>
      <c r="S2706" s="206"/>
      <c r="T2706" s="206"/>
    </row>
    <row r="2707" spans="1:20">
      <c r="A2707" s="133">
        <v>2703</v>
      </c>
      <c r="B2707" s="133"/>
      <c r="C2707" s="105"/>
      <c r="D2707" s="366"/>
      <c r="E2707" s="277"/>
      <c r="F2707" s="105"/>
      <c r="G2707" s="366"/>
      <c r="H2707" s="366"/>
      <c r="I2707" s="206"/>
      <c r="J2707" s="206"/>
      <c r="K2707" s="206"/>
      <c r="L2707" s="206"/>
      <c r="M2707" s="206"/>
      <c r="N2707" s="206"/>
      <c r="O2707" s="206"/>
      <c r="P2707" s="206"/>
      <c r="Q2707" s="206"/>
      <c r="R2707" s="206"/>
      <c r="S2707" s="206"/>
      <c r="T2707" s="206"/>
    </row>
    <row r="2708" spans="1:20">
      <c r="A2708" s="366">
        <v>2704</v>
      </c>
      <c r="B2708" s="366"/>
      <c r="C2708" s="105"/>
      <c r="D2708" s="366"/>
      <c r="E2708" s="277"/>
      <c r="F2708" s="105"/>
      <c r="G2708" s="105"/>
      <c r="H2708" s="366"/>
      <c r="I2708" s="206"/>
      <c r="J2708" s="206"/>
      <c r="K2708" s="206"/>
      <c r="L2708" s="206"/>
      <c r="M2708" s="206"/>
      <c r="N2708" s="206"/>
      <c r="O2708" s="206"/>
      <c r="P2708" s="206"/>
      <c r="Q2708" s="206"/>
      <c r="R2708" s="206"/>
      <c r="S2708" s="206"/>
      <c r="T2708" s="206"/>
    </row>
    <row r="2709" spans="1:20">
      <c r="A2709" s="366">
        <v>2705</v>
      </c>
      <c r="B2709" s="366"/>
      <c r="C2709" s="105"/>
      <c r="D2709" s="366"/>
      <c r="E2709" s="277"/>
      <c r="F2709" s="105"/>
      <c r="G2709" s="234"/>
      <c r="H2709" s="366"/>
      <c r="I2709" s="206"/>
      <c r="J2709" s="206"/>
      <c r="K2709" s="206"/>
      <c r="L2709" s="206"/>
      <c r="M2709" s="206"/>
      <c r="N2709" s="206"/>
      <c r="O2709" s="206"/>
      <c r="P2709" s="206"/>
      <c r="Q2709" s="206"/>
      <c r="R2709" s="206"/>
      <c r="S2709" s="206"/>
      <c r="T2709" s="206"/>
    </row>
    <row r="2710" spans="1:20">
      <c r="A2710" s="366">
        <v>2706</v>
      </c>
      <c r="B2710" s="366"/>
      <c r="C2710" s="105"/>
      <c r="D2710" s="366"/>
      <c r="E2710" s="277"/>
      <c r="F2710" s="105"/>
      <c r="G2710" s="366"/>
      <c r="H2710" s="366"/>
      <c r="I2710" s="206"/>
      <c r="J2710" s="206"/>
      <c r="K2710" s="206"/>
      <c r="L2710" s="206"/>
      <c r="M2710" s="206"/>
      <c r="N2710" s="206"/>
      <c r="O2710" s="206"/>
      <c r="P2710" s="206"/>
      <c r="Q2710" s="206"/>
      <c r="R2710" s="206"/>
      <c r="S2710" s="206"/>
      <c r="T2710" s="206"/>
    </row>
    <row r="2711" spans="1:20">
      <c r="A2711" s="366">
        <v>2707</v>
      </c>
      <c r="B2711" s="366"/>
      <c r="C2711" s="105"/>
      <c r="D2711" s="366"/>
      <c r="E2711" s="277"/>
      <c r="F2711" s="105"/>
      <c r="G2711" s="234"/>
      <c r="H2711" s="366"/>
      <c r="I2711" s="206"/>
      <c r="J2711" s="206"/>
      <c r="K2711" s="206"/>
      <c r="L2711" s="206"/>
      <c r="M2711" s="206"/>
      <c r="N2711" s="206"/>
      <c r="O2711" s="206"/>
      <c r="P2711" s="206"/>
      <c r="Q2711" s="206"/>
      <c r="R2711" s="206"/>
      <c r="S2711" s="206"/>
      <c r="T2711" s="206"/>
    </row>
    <row r="2712" spans="1:20">
      <c r="A2712" s="366">
        <v>2708</v>
      </c>
      <c r="B2712" s="366"/>
      <c r="C2712" s="105"/>
      <c r="D2712" s="366"/>
      <c r="E2712" s="277"/>
      <c r="F2712" s="105"/>
      <c r="G2712" s="105"/>
      <c r="H2712" s="366"/>
      <c r="I2712" s="206"/>
      <c r="J2712" s="206"/>
      <c r="K2712" s="206"/>
      <c r="L2712" s="206"/>
      <c r="M2712" s="206"/>
      <c r="N2712" s="206"/>
      <c r="O2712" s="206"/>
      <c r="P2712" s="206"/>
      <c r="Q2712" s="206"/>
      <c r="R2712" s="206"/>
      <c r="S2712" s="206"/>
      <c r="T2712" s="206"/>
    </row>
    <row r="2713" spans="1:20">
      <c r="A2713" s="366">
        <v>2709</v>
      </c>
      <c r="B2713" s="366"/>
      <c r="C2713" s="105"/>
      <c r="D2713" s="366"/>
      <c r="E2713" s="277"/>
      <c r="F2713" s="105"/>
      <c r="G2713" s="105"/>
      <c r="H2713" s="366"/>
      <c r="I2713" s="206"/>
      <c r="J2713" s="206"/>
      <c r="K2713" s="206"/>
      <c r="L2713" s="206"/>
      <c r="M2713" s="206"/>
      <c r="N2713" s="206"/>
      <c r="O2713" s="206"/>
      <c r="P2713" s="206"/>
      <c r="Q2713" s="206"/>
      <c r="R2713" s="206"/>
      <c r="S2713" s="206"/>
      <c r="T2713" s="206"/>
    </row>
    <row r="2714" spans="1:20">
      <c r="A2714" s="366">
        <v>2710</v>
      </c>
      <c r="B2714" s="366"/>
      <c r="C2714" s="105"/>
      <c r="D2714" s="366"/>
      <c r="E2714" s="277"/>
      <c r="F2714" s="105"/>
      <c r="G2714" s="105"/>
      <c r="H2714" s="366"/>
      <c r="I2714" s="206"/>
      <c r="J2714" s="206"/>
      <c r="K2714" s="206"/>
      <c r="L2714" s="206"/>
      <c r="M2714" s="206"/>
      <c r="N2714" s="206"/>
      <c r="O2714" s="206"/>
      <c r="P2714" s="206"/>
      <c r="Q2714" s="206"/>
      <c r="R2714" s="206"/>
      <c r="S2714" s="206"/>
      <c r="T2714" s="206"/>
    </row>
    <row r="2715" spans="1:20">
      <c r="A2715" s="366">
        <v>2711</v>
      </c>
      <c r="B2715" s="366"/>
      <c r="C2715" s="105"/>
      <c r="D2715" s="366"/>
      <c r="E2715" s="277"/>
      <c r="F2715" s="105"/>
      <c r="G2715" s="105"/>
      <c r="H2715" s="366"/>
      <c r="I2715" s="206"/>
      <c r="J2715" s="206"/>
      <c r="K2715" s="206"/>
      <c r="L2715" s="206"/>
      <c r="M2715" s="206"/>
      <c r="N2715" s="206"/>
      <c r="O2715" s="206"/>
      <c r="P2715" s="206"/>
      <c r="Q2715" s="206"/>
      <c r="R2715" s="206"/>
      <c r="S2715" s="206"/>
      <c r="T2715" s="206"/>
    </row>
    <row r="2716" spans="1:20">
      <c r="A2716" s="366">
        <v>2712</v>
      </c>
      <c r="B2716" s="366"/>
      <c r="C2716" s="105"/>
      <c r="D2716" s="366"/>
      <c r="E2716" s="277"/>
      <c r="F2716" s="105"/>
      <c r="G2716" s="105"/>
      <c r="H2716" s="366"/>
      <c r="I2716" s="206"/>
      <c r="J2716" s="206"/>
      <c r="K2716" s="206"/>
      <c r="L2716" s="206"/>
      <c r="M2716" s="206"/>
      <c r="N2716" s="206"/>
      <c r="O2716" s="206"/>
      <c r="P2716" s="206"/>
      <c r="Q2716" s="206"/>
      <c r="R2716" s="206"/>
      <c r="S2716" s="206"/>
      <c r="T2716" s="206"/>
    </row>
    <row r="2717" spans="1:20">
      <c r="A2717" s="366">
        <v>2713</v>
      </c>
      <c r="B2717" s="366"/>
      <c r="C2717" s="105"/>
      <c r="D2717" s="366"/>
      <c r="E2717" s="277"/>
      <c r="F2717" s="105"/>
      <c r="G2717" s="234"/>
      <c r="H2717" s="366"/>
      <c r="I2717" s="206"/>
      <c r="J2717" s="206"/>
      <c r="K2717" s="206"/>
      <c r="L2717" s="206"/>
      <c r="M2717" s="206"/>
      <c r="N2717" s="206"/>
      <c r="O2717" s="206"/>
      <c r="P2717" s="206"/>
      <c r="Q2717" s="206"/>
      <c r="R2717" s="206"/>
      <c r="S2717" s="206"/>
      <c r="T2717" s="206"/>
    </row>
    <row r="2718" spans="1:20">
      <c r="A2718" s="366">
        <v>2714</v>
      </c>
      <c r="B2718" s="366"/>
      <c r="C2718" s="105"/>
      <c r="D2718" s="366"/>
      <c r="E2718" s="277"/>
      <c r="F2718" s="105"/>
      <c r="G2718" s="105"/>
      <c r="H2718" s="366"/>
      <c r="I2718" s="206"/>
      <c r="J2718" s="206"/>
      <c r="K2718" s="206"/>
      <c r="L2718" s="206"/>
      <c r="M2718" s="206"/>
      <c r="N2718" s="206"/>
      <c r="O2718" s="206"/>
      <c r="P2718" s="206"/>
      <c r="Q2718" s="206"/>
      <c r="R2718" s="206"/>
      <c r="S2718" s="206"/>
      <c r="T2718" s="206"/>
    </row>
    <row r="2719" spans="1:20">
      <c r="A2719" s="366">
        <v>2715</v>
      </c>
      <c r="B2719" s="366"/>
      <c r="C2719" s="105"/>
      <c r="D2719" s="366"/>
      <c r="E2719" s="277"/>
      <c r="F2719" s="105"/>
      <c r="G2719" s="234"/>
      <c r="H2719" s="366"/>
      <c r="I2719" s="206"/>
      <c r="J2719" s="206"/>
      <c r="K2719" s="206"/>
      <c r="L2719" s="206"/>
      <c r="M2719" s="206"/>
      <c r="N2719" s="206"/>
      <c r="O2719" s="206"/>
      <c r="P2719" s="206"/>
      <c r="Q2719" s="206"/>
      <c r="R2719" s="206"/>
      <c r="S2719" s="206"/>
      <c r="T2719" s="206"/>
    </row>
    <row r="2720" spans="1:20">
      <c r="A2720" s="366">
        <v>2716</v>
      </c>
      <c r="B2720" s="366"/>
      <c r="C2720" s="105"/>
      <c r="D2720" s="366"/>
      <c r="E2720" s="277"/>
      <c r="F2720" s="105"/>
      <c r="G2720" s="105"/>
      <c r="H2720" s="366"/>
      <c r="I2720" s="206"/>
      <c r="J2720" s="206"/>
      <c r="K2720" s="206"/>
      <c r="L2720" s="206"/>
      <c r="M2720" s="206"/>
      <c r="N2720" s="206"/>
      <c r="O2720" s="206"/>
      <c r="P2720" s="206"/>
      <c r="Q2720" s="206"/>
      <c r="R2720" s="206"/>
      <c r="S2720" s="206"/>
      <c r="T2720" s="206"/>
    </row>
    <row r="2721" spans="1:20">
      <c r="A2721" s="366">
        <v>2717</v>
      </c>
      <c r="B2721" s="366"/>
      <c r="C2721" s="105"/>
      <c r="D2721" s="366"/>
      <c r="E2721" s="277"/>
      <c r="F2721" s="105"/>
      <c r="G2721" s="105"/>
      <c r="H2721" s="366"/>
      <c r="I2721" s="206"/>
      <c r="J2721" s="206"/>
      <c r="K2721" s="206"/>
      <c r="L2721" s="206"/>
      <c r="M2721" s="206"/>
      <c r="N2721" s="206"/>
      <c r="O2721" s="206"/>
      <c r="P2721" s="206"/>
      <c r="Q2721" s="206"/>
      <c r="R2721" s="206"/>
      <c r="S2721" s="206"/>
      <c r="T2721" s="206"/>
    </row>
    <row r="2722" spans="1:20">
      <c r="A2722" s="366">
        <v>2718</v>
      </c>
      <c r="B2722" s="366"/>
      <c r="C2722" s="105"/>
      <c r="D2722" s="366"/>
      <c r="E2722" s="277"/>
      <c r="F2722" s="105"/>
      <c r="G2722" s="366"/>
      <c r="H2722" s="366"/>
      <c r="I2722" s="206"/>
      <c r="J2722" s="206"/>
      <c r="K2722" s="206"/>
      <c r="L2722" s="206"/>
      <c r="M2722" s="206"/>
      <c r="N2722" s="206"/>
      <c r="O2722" s="206"/>
      <c r="P2722" s="206"/>
      <c r="Q2722" s="206"/>
      <c r="R2722" s="206"/>
      <c r="S2722" s="206"/>
      <c r="T2722" s="206"/>
    </row>
    <row r="2723" spans="1:20">
      <c r="A2723" s="366">
        <v>2719</v>
      </c>
      <c r="B2723" s="366"/>
      <c r="C2723" s="105"/>
      <c r="D2723" s="366"/>
      <c r="E2723" s="277"/>
      <c r="F2723" s="105"/>
      <c r="G2723" s="234"/>
      <c r="H2723" s="366"/>
      <c r="I2723" s="206"/>
      <c r="J2723" s="206"/>
      <c r="K2723" s="206"/>
      <c r="L2723" s="206"/>
      <c r="M2723" s="206"/>
      <c r="N2723" s="206"/>
      <c r="O2723" s="206"/>
      <c r="P2723" s="206"/>
      <c r="Q2723" s="206"/>
      <c r="R2723" s="206"/>
      <c r="S2723" s="206"/>
      <c r="T2723" s="206"/>
    </row>
    <row r="2724" spans="1:20">
      <c r="A2724" s="366">
        <v>2720</v>
      </c>
      <c r="B2724" s="366"/>
      <c r="C2724" s="105"/>
      <c r="D2724" s="366"/>
      <c r="E2724" s="277"/>
      <c r="F2724" s="105"/>
      <c r="G2724" s="105"/>
      <c r="H2724" s="366"/>
      <c r="I2724" s="206"/>
      <c r="J2724" s="206"/>
      <c r="K2724" s="206"/>
      <c r="L2724" s="206"/>
      <c r="M2724" s="206"/>
      <c r="N2724" s="206"/>
      <c r="O2724" s="206"/>
      <c r="P2724" s="206"/>
      <c r="Q2724" s="206"/>
      <c r="R2724" s="206"/>
      <c r="S2724" s="206"/>
      <c r="T2724" s="206"/>
    </row>
    <row r="2725" spans="1:20">
      <c r="A2725" s="366">
        <v>2721</v>
      </c>
      <c r="B2725" s="366"/>
      <c r="C2725" s="105"/>
      <c r="D2725" s="366"/>
      <c r="E2725" s="277"/>
      <c r="F2725" s="105"/>
      <c r="G2725" s="105"/>
      <c r="H2725" s="366"/>
      <c r="I2725" s="206"/>
      <c r="J2725" s="206"/>
      <c r="K2725" s="206"/>
      <c r="L2725" s="206"/>
      <c r="M2725" s="206"/>
      <c r="N2725" s="206"/>
      <c r="O2725" s="206"/>
      <c r="P2725" s="206"/>
      <c r="Q2725" s="206"/>
      <c r="R2725" s="206"/>
      <c r="S2725" s="206"/>
      <c r="T2725" s="206"/>
    </row>
    <row r="2726" spans="1:20">
      <c r="A2726" s="366">
        <v>2722</v>
      </c>
      <c r="B2726" s="366"/>
      <c r="C2726" s="105"/>
      <c r="D2726" s="366"/>
      <c r="E2726" s="277"/>
      <c r="F2726" s="105"/>
      <c r="G2726" s="105"/>
      <c r="H2726" s="366"/>
      <c r="I2726" s="206"/>
      <c r="J2726" s="206"/>
      <c r="K2726" s="206"/>
      <c r="L2726" s="206"/>
      <c r="M2726" s="206"/>
      <c r="N2726" s="206"/>
      <c r="O2726" s="206"/>
      <c r="P2726" s="206"/>
      <c r="Q2726" s="206"/>
      <c r="R2726" s="206"/>
      <c r="S2726" s="206"/>
      <c r="T2726" s="206"/>
    </row>
    <row r="2727" spans="1:20">
      <c r="A2727" s="366">
        <v>2723</v>
      </c>
      <c r="B2727" s="366"/>
      <c r="C2727" s="105"/>
      <c r="D2727" s="366"/>
      <c r="E2727" s="277"/>
      <c r="F2727" s="105"/>
      <c r="G2727" s="366"/>
      <c r="H2727" s="366"/>
      <c r="I2727" s="206"/>
      <c r="J2727" s="206"/>
      <c r="K2727" s="206"/>
      <c r="L2727" s="206"/>
      <c r="M2727" s="206"/>
      <c r="N2727" s="206"/>
      <c r="O2727" s="206"/>
      <c r="P2727" s="206"/>
      <c r="Q2727" s="206"/>
      <c r="R2727" s="206"/>
      <c r="S2727" s="206"/>
      <c r="T2727" s="206"/>
    </row>
    <row r="2728" spans="1:20">
      <c r="A2728" s="366">
        <v>2724</v>
      </c>
      <c r="B2728" s="366"/>
      <c r="C2728" s="105"/>
      <c r="D2728" s="366"/>
      <c r="E2728" s="277"/>
      <c r="F2728" s="105"/>
      <c r="G2728" s="105"/>
      <c r="H2728" s="366"/>
      <c r="I2728" s="206"/>
      <c r="J2728" s="206"/>
      <c r="K2728" s="206"/>
      <c r="L2728" s="206"/>
      <c r="M2728" s="206"/>
      <c r="N2728" s="206"/>
      <c r="O2728" s="206"/>
      <c r="P2728" s="206"/>
      <c r="Q2728" s="206"/>
      <c r="R2728" s="206"/>
      <c r="S2728" s="206"/>
      <c r="T2728" s="206"/>
    </row>
    <row r="2729" spans="1:20">
      <c r="A2729" s="366">
        <v>2725</v>
      </c>
      <c r="B2729" s="366"/>
      <c r="C2729" s="105"/>
      <c r="D2729" s="366"/>
      <c r="E2729" s="277"/>
      <c r="F2729" s="105"/>
      <c r="G2729" s="105"/>
      <c r="H2729" s="366"/>
      <c r="I2729" s="206"/>
      <c r="J2729" s="206"/>
      <c r="K2729" s="206"/>
      <c r="L2729" s="206"/>
      <c r="M2729" s="206"/>
      <c r="N2729" s="206"/>
      <c r="O2729" s="206"/>
      <c r="P2729" s="206"/>
      <c r="Q2729" s="206"/>
      <c r="R2729" s="206"/>
      <c r="S2729" s="206"/>
      <c r="T2729" s="206"/>
    </row>
    <row r="2730" spans="1:20">
      <c r="A2730" s="366">
        <v>2726</v>
      </c>
      <c r="B2730" s="366"/>
      <c r="C2730" s="105"/>
      <c r="D2730" s="366"/>
      <c r="E2730" s="277"/>
      <c r="F2730" s="105"/>
      <c r="G2730" s="105"/>
      <c r="H2730" s="366"/>
      <c r="I2730" s="206"/>
      <c r="J2730" s="206"/>
      <c r="K2730" s="206"/>
      <c r="L2730" s="206"/>
      <c r="M2730" s="206"/>
      <c r="N2730" s="206"/>
      <c r="O2730" s="206"/>
      <c r="P2730" s="206"/>
      <c r="Q2730" s="206"/>
      <c r="R2730" s="206"/>
      <c r="S2730" s="206"/>
      <c r="T2730" s="206"/>
    </row>
    <row r="2731" spans="1:20">
      <c r="A2731" s="366">
        <v>2727</v>
      </c>
      <c r="B2731" s="366"/>
      <c r="C2731" s="105"/>
      <c r="D2731" s="366"/>
      <c r="E2731" s="277"/>
      <c r="F2731" s="105"/>
      <c r="G2731" s="105"/>
      <c r="H2731" s="366"/>
      <c r="I2731" s="206"/>
      <c r="J2731" s="206"/>
      <c r="K2731" s="206"/>
      <c r="L2731" s="206"/>
      <c r="M2731" s="206"/>
      <c r="N2731" s="206"/>
      <c r="O2731" s="206"/>
      <c r="P2731" s="206"/>
      <c r="Q2731" s="206"/>
      <c r="R2731" s="206"/>
      <c r="S2731" s="206"/>
      <c r="T2731" s="206"/>
    </row>
    <row r="2732" spans="1:20">
      <c r="A2732" s="366">
        <v>2728</v>
      </c>
      <c r="B2732" s="366"/>
      <c r="C2732" s="105"/>
      <c r="D2732" s="366"/>
      <c r="E2732" s="277"/>
      <c r="F2732" s="105"/>
      <c r="G2732" s="105"/>
      <c r="H2732" s="366"/>
      <c r="I2732" s="206"/>
      <c r="J2732" s="206"/>
      <c r="K2732" s="206"/>
      <c r="L2732" s="206"/>
      <c r="M2732" s="206"/>
      <c r="N2732" s="206"/>
      <c r="O2732" s="206"/>
      <c r="P2732" s="206"/>
      <c r="Q2732" s="206"/>
      <c r="R2732" s="206"/>
      <c r="S2732" s="206"/>
      <c r="T2732" s="206"/>
    </row>
    <row r="2733" spans="1:20">
      <c r="A2733" s="366">
        <v>2729</v>
      </c>
      <c r="B2733" s="366"/>
      <c r="C2733" s="105"/>
      <c r="D2733" s="366"/>
      <c r="E2733" s="277"/>
      <c r="F2733" s="105"/>
      <c r="G2733" s="105"/>
      <c r="H2733" s="366"/>
      <c r="I2733" s="206"/>
      <c r="J2733" s="206"/>
      <c r="K2733" s="206"/>
      <c r="L2733" s="206"/>
      <c r="M2733" s="206"/>
      <c r="N2733" s="206"/>
      <c r="O2733" s="206"/>
      <c r="P2733" s="206"/>
      <c r="Q2733" s="206"/>
      <c r="R2733" s="206"/>
      <c r="S2733" s="206"/>
      <c r="T2733" s="206"/>
    </row>
    <row r="2734" spans="1:20">
      <c r="A2734" s="366">
        <v>2730</v>
      </c>
      <c r="B2734" s="366"/>
      <c r="C2734" s="105"/>
      <c r="D2734" s="366"/>
      <c r="E2734" s="277"/>
      <c r="F2734" s="105"/>
      <c r="G2734" s="366"/>
      <c r="H2734" s="366"/>
      <c r="I2734" s="206"/>
      <c r="J2734" s="206"/>
      <c r="K2734" s="206"/>
      <c r="L2734" s="206"/>
      <c r="M2734" s="206"/>
      <c r="N2734" s="206"/>
      <c r="O2734" s="206"/>
      <c r="P2734" s="206"/>
      <c r="Q2734" s="206"/>
      <c r="R2734" s="206"/>
      <c r="S2734" s="206"/>
      <c r="T2734" s="206"/>
    </row>
    <row r="2735" spans="1:20">
      <c r="A2735" s="366">
        <v>2731</v>
      </c>
      <c r="B2735" s="366"/>
      <c r="C2735" s="105"/>
      <c r="D2735" s="366"/>
      <c r="E2735" s="277"/>
      <c r="F2735" s="105"/>
      <c r="G2735" s="105"/>
      <c r="H2735" s="366"/>
      <c r="I2735" s="206"/>
      <c r="J2735" s="206"/>
      <c r="K2735" s="206"/>
      <c r="L2735" s="206"/>
      <c r="M2735" s="206"/>
      <c r="N2735" s="206"/>
      <c r="O2735" s="206"/>
      <c r="P2735" s="206"/>
      <c r="Q2735" s="206"/>
      <c r="R2735" s="206"/>
      <c r="S2735" s="206"/>
      <c r="T2735" s="206"/>
    </row>
    <row r="2736" spans="1:20">
      <c r="A2736" s="366">
        <v>2732</v>
      </c>
      <c r="B2736" s="366"/>
      <c r="C2736" s="105"/>
      <c r="D2736" s="366"/>
      <c r="E2736" s="277"/>
      <c r="F2736" s="105"/>
      <c r="G2736" s="105"/>
      <c r="H2736" s="366"/>
      <c r="I2736" s="206"/>
      <c r="J2736" s="206"/>
      <c r="K2736" s="206"/>
      <c r="L2736" s="206"/>
      <c r="M2736" s="206"/>
      <c r="N2736" s="206"/>
      <c r="O2736" s="206"/>
      <c r="P2736" s="206"/>
      <c r="Q2736" s="206"/>
      <c r="R2736" s="206"/>
      <c r="S2736" s="206"/>
      <c r="T2736" s="206"/>
    </row>
    <row r="2737" spans="1:20">
      <c r="A2737" s="366">
        <v>2733</v>
      </c>
      <c r="B2737" s="366"/>
      <c r="C2737" s="105"/>
      <c r="D2737" s="366"/>
      <c r="E2737" s="277"/>
      <c r="F2737" s="105"/>
      <c r="G2737" s="234"/>
      <c r="H2737" s="366"/>
      <c r="I2737" s="206"/>
      <c r="J2737" s="206"/>
      <c r="K2737" s="206"/>
      <c r="L2737" s="206"/>
      <c r="M2737" s="206"/>
      <c r="N2737" s="206"/>
      <c r="O2737" s="206"/>
      <c r="P2737" s="206"/>
      <c r="Q2737" s="206"/>
      <c r="R2737" s="206"/>
      <c r="S2737" s="206"/>
      <c r="T2737" s="206"/>
    </row>
    <row r="2738" spans="1:20">
      <c r="A2738" s="366">
        <v>2734</v>
      </c>
      <c r="B2738" s="366"/>
      <c r="C2738" s="105"/>
      <c r="D2738" s="366"/>
      <c r="E2738" s="277"/>
      <c r="F2738" s="105"/>
      <c r="G2738" s="105"/>
      <c r="H2738" s="366"/>
      <c r="I2738" s="206"/>
      <c r="J2738" s="206"/>
      <c r="K2738" s="206"/>
      <c r="L2738" s="206"/>
      <c r="M2738" s="206"/>
      <c r="N2738" s="206"/>
      <c r="O2738" s="206"/>
      <c r="P2738" s="206"/>
      <c r="Q2738" s="206"/>
      <c r="R2738" s="206"/>
      <c r="S2738" s="206"/>
      <c r="T2738" s="206"/>
    </row>
    <row r="2739" spans="1:20">
      <c r="A2739" s="366">
        <v>2735</v>
      </c>
      <c r="B2739" s="366"/>
      <c r="C2739" s="105"/>
      <c r="D2739" s="366"/>
      <c r="E2739" s="277"/>
      <c r="F2739" s="105"/>
      <c r="G2739" s="105"/>
      <c r="H2739" s="366"/>
      <c r="I2739" s="206"/>
      <c r="J2739" s="206"/>
      <c r="K2739" s="206"/>
      <c r="L2739" s="206"/>
      <c r="M2739" s="206"/>
      <c r="N2739" s="206"/>
      <c r="O2739" s="206"/>
      <c r="P2739" s="206"/>
      <c r="Q2739" s="206"/>
      <c r="R2739" s="206"/>
      <c r="S2739" s="206"/>
      <c r="T2739" s="206"/>
    </row>
    <row r="2740" spans="1:20">
      <c r="A2740" s="366">
        <v>2736</v>
      </c>
      <c r="B2740" s="366"/>
      <c r="C2740" s="105"/>
      <c r="D2740" s="366"/>
      <c r="E2740" s="277"/>
      <c r="F2740" s="105"/>
      <c r="G2740" s="234"/>
      <c r="H2740" s="366"/>
      <c r="I2740" s="206"/>
      <c r="J2740" s="206"/>
      <c r="K2740" s="206"/>
      <c r="L2740" s="206"/>
      <c r="M2740" s="206"/>
      <c r="N2740" s="206"/>
      <c r="O2740" s="206"/>
      <c r="P2740" s="206"/>
      <c r="Q2740" s="206"/>
      <c r="R2740" s="206"/>
      <c r="S2740" s="206"/>
      <c r="T2740" s="206"/>
    </row>
    <row r="2741" spans="1:20">
      <c r="A2741" s="366">
        <v>2737</v>
      </c>
      <c r="B2741" s="366"/>
      <c r="C2741" s="105"/>
      <c r="D2741" s="366"/>
      <c r="E2741" s="277"/>
      <c r="F2741" s="105"/>
      <c r="G2741" s="366"/>
      <c r="H2741" s="366"/>
      <c r="I2741" s="206"/>
      <c r="J2741" s="206"/>
      <c r="K2741" s="206"/>
      <c r="L2741" s="206"/>
      <c r="M2741" s="206"/>
      <c r="N2741" s="206"/>
      <c r="O2741" s="206"/>
      <c r="P2741" s="206"/>
      <c r="Q2741" s="206"/>
      <c r="R2741" s="206"/>
      <c r="S2741" s="206"/>
      <c r="T2741" s="206"/>
    </row>
    <row r="2742" spans="1:20">
      <c r="A2742" s="366">
        <v>2738</v>
      </c>
      <c r="B2742" s="366"/>
      <c r="C2742" s="105"/>
      <c r="D2742" s="366"/>
      <c r="E2742" s="277"/>
      <c r="F2742" s="105"/>
      <c r="G2742" s="366"/>
      <c r="H2742" s="366"/>
      <c r="I2742" s="206"/>
      <c r="J2742" s="206"/>
      <c r="K2742" s="206"/>
      <c r="L2742" s="206"/>
      <c r="M2742" s="206"/>
      <c r="N2742" s="206"/>
      <c r="O2742" s="206"/>
      <c r="P2742" s="206"/>
      <c r="Q2742" s="206"/>
      <c r="R2742" s="206"/>
      <c r="S2742" s="206"/>
      <c r="T2742" s="206"/>
    </row>
    <row r="2743" spans="1:20">
      <c r="A2743" s="366">
        <v>2739</v>
      </c>
      <c r="B2743" s="366"/>
      <c r="C2743" s="105"/>
      <c r="D2743" s="366"/>
      <c r="E2743" s="277"/>
      <c r="F2743" s="105"/>
      <c r="G2743" s="105"/>
      <c r="H2743" s="366"/>
      <c r="I2743" s="206"/>
      <c r="J2743" s="206"/>
      <c r="K2743" s="206"/>
      <c r="L2743" s="206"/>
      <c r="M2743" s="206"/>
      <c r="N2743" s="206"/>
      <c r="O2743" s="206"/>
      <c r="P2743" s="206"/>
      <c r="Q2743" s="206"/>
      <c r="R2743" s="206"/>
      <c r="S2743" s="206"/>
      <c r="T2743" s="206"/>
    </row>
    <row r="2744" spans="1:20">
      <c r="A2744" s="366">
        <v>2740</v>
      </c>
      <c r="B2744" s="366"/>
      <c r="C2744" s="105"/>
      <c r="D2744" s="366"/>
      <c r="E2744" s="277"/>
      <c r="F2744" s="105"/>
      <c r="G2744" s="105"/>
      <c r="H2744" s="366"/>
      <c r="I2744" s="206"/>
      <c r="J2744" s="206"/>
      <c r="K2744" s="206"/>
      <c r="L2744" s="206"/>
      <c r="M2744" s="206"/>
      <c r="N2744" s="206"/>
      <c r="O2744" s="206"/>
      <c r="P2744" s="206"/>
      <c r="Q2744" s="206"/>
      <c r="R2744" s="206"/>
      <c r="S2744" s="206"/>
      <c r="T2744" s="206"/>
    </row>
    <row r="2745" spans="1:20">
      <c r="A2745" s="366">
        <v>2741</v>
      </c>
      <c r="B2745" s="366"/>
      <c r="C2745" s="105"/>
      <c r="D2745" s="366"/>
      <c r="E2745" s="277"/>
      <c r="F2745" s="105"/>
      <c r="G2745" s="105"/>
      <c r="H2745" s="366"/>
      <c r="I2745" s="206"/>
      <c r="J2745" s="206"/>
      <c r="K2745" s="206"/>
      <c r="L2745" s="206"/>
      <c r="M2745" s="206"/>
      <c r="N2745" s="206"/>
      <c r="O2745" s="206"/>
      <c r="P2745" s="206"/>
      <c r="Q2745" s="206"/>
      <c r="R2745" s="206"/>
      <c r="S2745" s="206"/>
      <c r="T2745" s="206"/>
    </row>
    <row r="2746" spans="1:20">
      <c r="A2746" s="366">
        <v>2742</v>
      </c>
      <c r="B2746" s="366"/>
      <c r="C2746" s="105"/>
      <c r="D2746" s="366"/>
      <c r="E2746" s="277"/>
      <c r="F2746" s="105"/>
      <c r="G2746" s="105"/>
      <c r="H2746" s="366"/>
      <c r="I2746" s="206"/>
      <c r="J2746" s="206"/>
      <c r="K2746" s="206"/>
      <c r="L2746" s="206"/>
      <c r="M2746" s="206"/>
      <c r="N2746" s="206"/>
      <c r="O2746" s="206"/>
      <c r="P2746" s="206"/>
      <c r="Q2746" s="206"/>
      <c r="R2746" s="206"/>
      <c r="S2746" s="206"/>
      <c r="T2746" s="206"/>
    </row>
    <row r="2747" spans="1:20">
      <c r="A2747" s="366">
        <v>2743</v>
      </c>
      <c r="B2747" s="366"/>
      <c r="C2747" s="105"/>
      <c r="D2747" s="366"/>
      <c r="E2747" s="277"/>
      <c r="F2747" s="105"/>
      <c r="G2747" s="105"/>
      <c r="H2747" s="366"/>
      <c r="I2747" s="206"/>
      <c r="J2747" s="206"/>
      <c r="K2747" s="206"/>
      <c r="L2747" s="206"/>
      <c r="M2747" s="206"/>
      <c r="N2747" s="206"/>
      <c r="O2747" s="206"/>
      <c r="P2747" s="206"/>
      <c r="Q2747" s="206"/>
      <c r="R2747" s="206"/>
      <c r="S2747" s="206"/>
      <c r="T2747" s="206"/>
    </row>
    <row r="2748" spans="1:20">
      <c r="A2748" s="366">
        <v>2744</v>
      </c>
      <c r="B2748" s="366"/>
      <c r="C2748" s="105"/>
      <c r="D2748" s="366"/>
      <c r="E2748" s="277"/>
      <c r="F2748" s="105"/>
      <c r="G2748" s="105"/>
      <c r="H2748" s="366"/>
      <c r="I2748" s="206"/>
      <c r="J2748" s="206"/>
      <c r="K2748" s="206"/>
      <c r="L2748" s="206"/>
      <c r="M2748" s="206"/>
      <c r="N2748" s="206"/>
      <c r="O2748" s="206"/>
      <c r="P2748" s="206"/>
      <c r="Q2748" s="206"/>
      <c r="R2748" s="206"/>
      <c r="S2748" s="206"/>
      <c r="T2748" s="206"/>
    </row>
    <row r="2749" spans="1:20">
      <c r="A2749" s="366">
        <v>2745</v>
      </c>
      <c r="B2749" s="366"/>
      <c r="C2749" s="105"/>
      <c r="D2749" s="366"/>
      <c r="E2749" s="277"/>
      <c r="F2749" s="105"/>
      <c r="G2749" s="105"/>
      <c r="H2749" s="366"/>
      <c r="I2749" s="206"/>
      <c r="J2749" s="206"/>
      <c r="K2749" s="206"/>
      <c r="L2749" s="206"/>
      <c r="M2749" s="206"/>
      <c r="N2749" s="206"/>
      <c r="O2749" s="206"/>
      <c r="P2749" s="206"/>
      <c r="Q2749" s="206"/>
      <c r="R2749" s="206"/>
      <c r="S2749" s="206"/>
      <c r="T2749" s="206"/>
    </row>
    <row r="2750" spans="1:20">
      <c r="A2750" s="366">
        <v>2746</v>
      </c>
      <c r="B2750" s="366"/>
      <c r="C2750" s="105"/>
      <c r="D2750" s="366"/>
      <c r="E2750" s="277"/>
      <c r="F2750" s="105"/>
      <c r="G2750" s="105"/>
      <c r="H2750" s="366"/>
      <c r="I2750" s="206"/>
      <c r="J2750" s="206"/>
      <c r="K2750" s="206"/>
      <c r="L2750" s="206"/>
      <c r="M2750" s="206"/>
      <c r="N2750" s="206"/>
      <c r="O2750" s="206"/>
      <c r="P2750" s="206"/>
      <c r="Q2750" s="206"/>
      <c r="R2750" s="206"/>
      <c r="S2750" s="206"/>
      <c r="T2750" s="206"/>
    </row>
    <row r="2751" spans="1:20">
      <c r="A2751" s="366">
        <v>2747</v>
      </c>
      <c r="B2751" s="366"/>
      <c r="C2751" s="105"/>
      <c r="D2751" s="366"/>
      <c r="E2751" s="277"/>
      <c r="F2751" s="105"/>
      <c r="G2751" s="105"/>
      <c r="H2751" s="366"/>
      <c r="I2751" s="206"/>
      <c r="J2751" s="206"/>
      <c r="K2751" s="206"/>
      <c r="L2751" s="206"/>
      <c r="M2751" s="206"/>
      <c r="N2751" s="206"/>
      <c r="O2751" s="206"/>
      <c r="P2751" s="206"/>
      <c r="Q2751" s="206"/>
      <c r="R2751" s="206"/>
      <c r="S2751" s="206"/>
      <c r="T2751" s="206"/>
    </row>
    <row r="2752" spans="1:20">
      <c r="A2752" s="366">
        <v>2748</v>
      </c>
      <c r="B2752" s="366"/>
      <c r="C2752" s="105"/>
      <c r="D2752" s="366"/>
      <c r="E2752" s="277"/>
      <c r="F2752" s="105"/>
      <c r="G2752" s="105"/>
      <c r="H2752" s="366"/>
      <c r="I2752" s="206"/>
      <c r="J2752" s="206"/>
      <c r="K2752" s="206"/>
      <c r="L2752" s="206"/>
      <c r="M2752" s="206"/>
      <c r="N2752" s="206"/>
      <c r="O2752" s="206"/>
      <c r="P2752" s="206"/>
      <c r="Q2752" s="206"/>
      <c r="R2752" s="206"/>
      <c r="S2752" s="206"/>
      <c r="T2752" s="206"/>
    </row>
    <row r="2753" spans="1:20">
      <c r="A2753" s="366">
        <v>2749</v>
      </c>
      <c r="B2753" s="366"/>
      <c r="C2753" s="105"/>
      <c r="D2753" s="366"/>
      <c r="E2753" s="277"/>
      <c r="F2753" s="105"/>
      <c r="G2753" s="105"/>
      <c r="H2753" s="366"/>
      <c r="I2753" s="206"/>
      <c r="J2753" s="206"/>
      <c r="K2753" s="206"/>
      <c r="L2753" s="206"/>
      <c r="M2753" s="206"/>
      <c r="N2753" s="206"/>
      <c r="O2753" s="206"/>
      <c r="P2753" s="206"/>
      <c r="Q2753" s="206"/>
      <c r="R2753" s="206"/>
      <c r="S2753" s="206"/>
      <c r="T2753" s="206"/>
    </row>
    <row r="2754" spans="1:20">
      <c r="A2754" s="366">
        <v>2750</v>
      </c>
      <c r="B2754" s="366"/>
      <c r="C2754" s="105"/>
      <c r="D2754" s="366"/>
      <c r="E2754" s="277"/>
      <c r="F2754" s="105"/>
      <c r="G2754" s="105"/>
      <c r="H2754" s="366"/>
      <c r="I2754" s="206"/>
      <c r="J2754" s="206"/>
      <c r="K2754" s="206"/>
      <c r="L2754" s="206"/>
      <c r="M2754" s="206"/>
      <c r="N2754" s="206"/>
      <c r="O2754" s="206"/>
      <c r="P2754" s="206"/>
      <c r="Q2754" s="206"/>
      <c r="R2754" s="206"/>
      <c r="S2754" s="206"/>
      <c r="T2754" s="206"/>
    </row>
    <row r="2755" spans="1:20">
      <c r="A2755" s="366">
        <v>2751</v>
      </c>
      <c r="B2755" s="366"/>
      <c r="C2755" s="105"/>
      <c r="D2755" s="366"/>
      <c r="E2755" s="277"/>
      <c r="F2755" s="105"/>
      <c r="G2755" s="105"/>
      <c r="H2755" s="366"/>
      <c r="I2755" s="206"/>
      <c r="J2755" s="206"/>
      <c r="K2755" s="206"/>
      <c r="L2755" s="206"/>
      <c r="M2755" s="206"/>
      <c r="N2755" s="206"/>
      <c r="O2755" s="206"/>
      <c r="P2755" s="206"/>
      <c r="Q2755" s="206"/>
      <c r="R2755" s="206"/>
      <c r="S2755" s="206"/>
      <c r="T2755" s="206"/>
    </row>
    <row r="2756" spans="1:20">
      <c r="A2756" s="366">
        <v>2752</v>
      </c>
      <c r="B2756" s="366"/>
      <c r="C2756" s="105"/>
      <c r="D2756" s="366"/>
      <c r="E2756" s="277"/>
      <c r="F2756" s="105"/>
      <c r="G2756" s="105"/>
      <c r="H2756" s="366"/>
      <c r="I2756" s="206"/>
      <c r="J2756" s="206"/>
      <c r="K2756" s="206"/>
      <c r="L2756" s="206"/>
      <c r="M2756" s="206"/>
      <c r="N2756" s="206"/>
      <c r="O2756" s="206"/>
      <c r="P2756" s="206"/>
      <c r="Q2756" s="206"/>
      <c r="R2756" s="206"/>
      <c r="S2756" s="206"/>
      <c r="T2756" s="206"/>
    </row>
    <row r="2757" spans="1:20">
      <c r="A2757" s="366">
        <v>2753</v>
      </c>
      <c r="B2757" s="366"/>
      <c r="C2757" s="105"/>
      <c r="D2757" s="366"/>
      <c r="E2757" s="277"/>
      <c r="F2757" s="105"/>
      <c r="G2757" s="105"/>
      <c r="H2757" s="366"/>
      <c r="I2757" s="206"/>
      <c r="J2757" s="206"/>
      <c r="K2757" s="206"/>
      <c r="L2757" s="206"/>
      <c r="M2757" s="206"/>
      <c r="N2757" s="206"/>
      <c r="O2757" s="206"/>
      <c r="P2757" s="206"/>
      <c r="Q2757" s="206"/>
      <c r="R2757" s="206"/>
      <c r="S2757" s="206"/>
      <c r="T2757" s="206"/>
    </row>
    <row r="2758" spans="1:20">
      <c r="A2758" s="366">
        <v>2754</v>
      </c>
      <c r="B2758" s="366"/>
      <c r="C2758" s="105"/>
      <c r="D2758" s="366"/>
      <c r="E2758" s="277"/>
      <c r="F2758" s="105"/>
      <c r="G2758" s="105"/>
      <c r="H2758" s="366"/>
      <c r="I2758" s="206"/>
      <c r="J2758" s="206"/>
      <c r="K2758" s="206"/>
      <c r="L2758" s="206"/>
      <c r="M2758" s="206"/>
      <c r="N2758" s="206"/>
      <c r="O2758" s="206"/>
      <c r="P2758" s="206"/>
      <c r="Q2758" s="206"/>
      <c r="R2758" s="206"/>
      <c r="S2758" s="206"/>
      <c r="T2758" s="206"/>
    </row>
    <row r="2759" spans="1:20">
      <c r="A2759" s="366">
        <v>2755</v>
      </c>
      <c r="B2759" s="366"/>
      <c r="C2759" s="105"/>
      <c r="D2759" s="366"/>
      <c r="E2759" s="277"/>
      <c r="F2759" s="105"/>
      <c r="G2759" s="105"/>
      <c r="H2759" s="366"/>
      <c r="I2759" s="206"/>
      <c r="J2759" s="206"/>
      <c r="K2759" s="206"/>
      <c r="L2759" s="206"/>
      <c r="M2759" s="206"/>
      <c r="N2759" s="206"/>
      <c r="O2759" s="206"/>
      <c r="P2759" s="206"/>
      <c r="Q2759" s="206"/>
      <c r="R2759" s="206"/>
      <c r="S2759" s="206"/>
      <c r="T2759" s="206"/>
    </row>
    <row r="2760" spans="1:20">
      <c r="A2760" s="366">
        <v>2756</v>
      </c>
      <c r="B2760" s="366"/>
      <c r="C2760" s="105"/>
      <c r="D2760" s="366"/>
      <c r="E2760" s="277"/>
      <c r="F2760" s="105"/>
      <c r="G2760" s="366"/>
      <c r="H2760" s="366"/>
      <c r="I2760" s="206"/>
      <c r="J2760" s="206"/>
      <c r="K2760" s="206"/>
      <c r="L2760" s="206"/>
      <c r="M2760" s="206"/>
      <c r="N2760" s="206"/>
      <c r="O2760" s="206"/>
      <c r="P2760" s="206"/>
      <c r="Q2760" s="206"/>
      <c r="R2760" s="206"/>
      <c r="S2760" s="206"/>
      <c r="T2760" s="206"/>
    </row>
    <row r="2761" spans="1:20">
      <c r="A2761" s="366">
        <v>2757</v>
      </c>
      <c r="B2761" s="366"/>
      <c r="C2761" s="105"/>
      <c r="D2761" s="366"/>
      <c r="E2761" s="277"/>
      <c r="F2761" s="105"/>
      <c r="G2761" s="366"/>
      <c r="H2761" s="366"/>
      <c r="I2761" s="206"/>
      <c r="J2761" s="206"/>
      <c r="K2761" s="206"/>
      <c r="L2761" s="206"/>
      <c r="M2761" s="206"/>
      <c r="N2761" s="206"/>
      <c r="O2761" s="206"/>
      <c r="P2761" s="206"/>
      <c r="Q2761" s="206"/>
      <c r="R2761" s="206"/>
      <c r="S2761" s="206"/>
      <c r="T2761" s="206"/>
    </row>
    <row r="2762" spans="1:20">
      <c r="A2762" s="366">
        <v>2758</v>
      </c>
      <c r="B2762" s="366"/>
      <c r="C2762" s="105"/>
      <c r="D2762" s="366"/>
      <c r="E2762" s="277"/>
      <c r="F2762" s="105"/>
      <c r="G2762" s="105"/>
      <c r="H2762" s="366"/>
      <c r="I2762" s="206"/>
      <c r="J2762" s="206"/>
      <c r="K2762" s="206"/>
      <c r="L2762" s="206"/>
      <c r="M2762" s="206"/>
      <c r="N2762" s="206"/>
      <c r="O2762" s="206"/>
      <c r="P2762" s="206"/>
      <c r="Q2762" s="206"/>
      <c r="R2762" s="206"/>
      <c r="S2762" s="206"/>
      <c r="T2762" s="206"/>
    </row>
    <row r="2763" spans="1:20">
      <c r="A2763" s="366">
        <v>2759</v>
      </c>
      <c r="B2763" s="366"/>
      <c r="C2763" s="105"/>
      <c r="D2763" s="366"/>
      <c r="E2763" s="277"/>
      <c r="F2763" s="105"/>
      <c r="G2763" s="105"/>
      <c r="H2763" s="366"/>
      <c r="I2763" s="206"/>
      <c r="J2763" s="206"/>
      <c r="K2763" s="206"/>
      <c r="L2763" s="206"/>
      <c r="M2763" s="206"/>
      <c r="N2763" s="206"/>
      <c r="O2763" s="206"/>
      <c r="P2763" s="206"/>
      <c r="Q2763" s="206"/>
      <c r="R2763" s="206"/>
      <c r="S2763" s="206"/>
      <c r="T2763" s="206"/>
    </row>
    <row r="2764" spans="1:20">
      <c r="A2764" s="366">
        <v>2760</v>
      </c>
      <c r="B2764" s="366"/>
      <c r="C2764" s="105"/>
      <c r="D2764" s="366"/>
      <c r="E2764" s="277"/>
      <c r="F2764" s="105"/>
      <c r="G2764" s="366"/>
      <c r="H2764" s="366"/>
      <c r="I2764" s="206"/>
      <c r="J2764" s="206"/>
      <c r="K2764" s="206"/>
      <c r="L2764" s="206"/>
      <c r="M2764" s="206"/>
      <c r="N2764" s="206"/>
      <c r="O2764" s="206"/>
      <c r="P2764" s="206"/>
      <c r="Q2764" s="206"/>
      <c r="R2764" s="206"/>
      <c r="S2764" s="206"/>
      <c r="T2764" s="206"/>
    </row>
    <row r="2765" spans="1:20">
      <c r="A2765" s="366">
        <v>2761</v>
      </c>
      <c r="B2765" s="366"/>
      <c r="C2765" s="105"/>
      <c r="D2765" s="366"/>
      <c r="E2765" s="277"/>
      <c r="F2765" s="105"/>
      <c r="G2765" s="105"/>
      <c r="H2765" s="366"/>
      <c r="I2765" s="206"/>
      <c r="J2765" s="206"/>
      <c r="K2765" s="206"/>
      <c r="L2765" s="206"/>
      <c r="M2765" s="206"/>
      <c r="N2765" s="206"/>
      <c r="O2765" s="206"/>
      <c r="P2765" s="206"/>
      <c r="Q2765" s="206"/>
      <c r="R2765" s="206"/>
      <c r="S2765" s="206"/>
      <c r="T2765" s="206"/>
    </row>
    <row r="2766" spans="1:20">
      <c r="A2766" s="366">
        <v>2762</v>
      </c>
      <c r="B2766" s="366"/>
      <c r="C2766" s="105"/>
      <c r="D2766" s="366"/>
      <c r="E2766" s="277"/>
      <c r="F2766" s="105"/>
      <c r="G2766" s="105"/>
      <c r="H2766" s="366"/>
      <c r="I2766" s="206"/>
      <c r="J2766" s="206"/>
      <c r="K2766" s="206"/>
      <c r="L2766" s="206"/>
      <c r="M2766" s="206"/>
      <c r="N2766" s="206"/>
      <c r="O2766" s="206"/>
      <c r="P2766" s="206"/>
      <c r="Q2766" s="206"/>
      <c r="R2766" s="206"/>
      <c r="S2766" s="206"/>
      <c r="T2766" s="206"/>
    </row>
    <row r="2767" spans="1:20">
      <c r="A2767" s="366">
        <v>2763</v>
      </c>
      <c r="B2767" s="366"/>
      <c r="C2767" s="105"/>
      <c r="D2767" s="366"/>
      <c r="E2767" s="277"/>
      <c r="F2767" s="105"/>
      <c r="G2767" s="366"/>
      <c r="H2767" s="366"/>
      <c r="I2767" s="206"/>
      <c r="J2767" s="206"/>
      <c r="K2767" s="206"/>
      <c r="L2767" s="206"/>
      <c r="M2767" s="206"/>
      <c r="N2767" s="206"/>
      <c r="O2767" s="206"/>
      <c r="P2767" s="206"/>
      <c r="Q2767" s="206"/>
      <c r="R2767" s="206"/>
      <c r="S2767" s="206"/>
      <c r="T2767" s="206"/>
    </row>
    <row r="2768" spans="1:20">
      <c r="A2768" s="366">
        <v>2764</v>
      </c>
      <c r="B2768" s="366"/>
      <c r="C2768" s="105"/>
      <c r="D2768" s="366"/>
      <c r="E2768" s="277"/>
      <c r="F2768" s="105"/>
      <c r="G2768" s="105"/>
      <c r="H2768" s="366"/>
      <c r="I2768" s="206"/>
      <c r="J2768" s="206"/>
      <c r="K2768" s="206"/>
      <c r="L2768" s="206"/>
      <c r="M2768" s="206"/>
      <c r="N2768" s="206"/>
      <c r="O2768" s="206"/>
      <c r="P2768" s="206"/>
      <c r="Q2768" s="206"/>
      <c r="R2768" s="206"/>
      <c r="S2768" s="206"/>
      <c r="T2768" s="206"/>
    </row>
    <row r="2769" spans="1:20">
      <c r="A2769" s="366">
        <v>2765</v>
      </c>
      <c r="B2769" s="366"/>
      <c r="C2769" s="105"/>
      <c r="D2769" s="366"/>
      <c r="E2769" s="277"/>
      <c r="F2769" s="105"/>
      <c r="G2769" s="105"/>
      <c r="H2769" s="366"/>
      <c r="I2769" s="206"/>
      <c r="J2769" s="206"/>
      <c r="K2769" s="206"/>
      <c r="L2769" s="206"/>
      <c r="M2769" s="206"/>
      <c r="N2769" s="206"/>
      <c r="O2769" s="206"/>
      <c r="P2769" s="206"/>
      <c r="Q2769" s="206"/>
      <c r="R2769" s="206"/>
      <c r="S2769" s="206"/>
      <c r="T2769" s="206"/>
    </row>
    <row r="2770" spans="1:20">
      <c r="A2770" s="366">
        <v>2766</v>
      </c>
      <c r="B2770" s="366"/>
      <c r="C2770" s="105"/>
      <c r="D2770" s="366"/>
      <c r="E2770" s="277"/>
      <c r="F2770" s="105"/>
      <c r="G2770" s="105"/>
      <c r="H2770" s="366"/>
      <c r="I2770" s="206"/>
      <c r="J2770" s="206"/>
      <c r="K2770" s="206"/>
      <c r="L2770" s="206"/>
      <c r="M2770" s="206"/>
      <c r="N2770" s="206"/>
      <c r="O2770" s="206"/>
      <c r="P2770" s="206"/>
      <c r="Q2770" s="206"/>
      <c r="R2770" s="206"/>
      <c r="S2770" s="206"/>
      <c r="T2770" s="206"/>
    </row>
    <row r="2771" spans="1:20">
      <c r="A2771" s="366">
        <v>2767</v>
      </c>
      <c r="B2771" s="366"/>
      <c r="C2771" s="105"/>
      <c r="D2771" s="366"/>
      <c r="E2771" s="277"/>
      <c r="F2771" s="105"/>
      <c r="G2771" s="105"/>
      <c r="H2771" s="366"/>
      <c r="I2771" s="206"/>
      <c r="J2771" s="206"/>
      <c r="K2771" s="206"/>
      <c r="L2771" s="206"/>
      <c r="M2771" s="206"/>
      <c r="N2771" s="206"/>
      <c r="O2771" s="206"/>
      <c r="P2771" s="206"/>
      <c r="Q2771" s="206"/>
      <c r="R2771" s="206"/>
      <c r="S2771" s="206"/>
      <c r="T2771" s="206"/>
    </row>
    <row r="2772" spans="1:20">
      <c r="A2772" s="366">
        <v>2768</v>
      </c>
      <c r="B2772" s="366"/>
      <c r="C2772" s="105"/>
      <c r="D2772" s="366"/>
      <c r="E2772" s="277"/>
      <c r="F2772" s="105"/>
      <c r="G2772" s="366"/>
      <c r="H2772" s="366"/>
      <c r="I2772" s="206"/>
      <c r="J2772" s="206"/>
      <c r="K2772" s="206"/>
      <c r="L2772" s="206"/>
      <c r="M2772" s="206"/>
      <c r="N2772" s="206"/>
      <c r="O2772" s="206"/>
      <c r="P2772" s="206"/>
      <c r="Q2772" s="206"/>
      <c r="R2772" s="206"/>
      <c r="S2772" s="206"/>
      <c r="T2772" s="206"/>
    </row>
    <row r="2773" spans="1:20">
      <c r="A2773" s="366">
        <v>2769</v>
      </c>
      <c r="B2773" s="366"/>
      <c r="C2773" s="105"/>
      <c r="D2773" s="366"/>
      <c r="E2773" s="277"/>
      <c r="F2773" s="105"/>
      <c r="G2773" s="366"/>
      <c r="H2773" s="366"/>
      <c r="I2773" s="206"/>
      <c r="J2773" s="206"/>
      <c r="K2773" s="206"/>
      <c r="L2773" s="206"/>
      <c r="M2773" s="206"/>
      <c r="N2773" s="206"/>
      <c r="O2773" s="206"/>
      <c r="P2773" s="206"/>
      <c r="Q2773" s="206"/>
      <c r="R2773" s="206"/>
      <c r="S2773" s="206"/>
      <c r="T2773" s="206"/>
    </row>
    <row r="2774" spans="1:20">
      <c r="A2774" s="366">
        <v>2770</v>
      </c>
      <c r="B2774" s="366"/>
      <c r="C2774" s="105"/>
      <c r="D2774" s="366"/>
      <c r="E2774" s="277"/>
      <c r="F2774" s="366"/>
      <c r="G2774" s="366"/>
      <c r="H2774" s="366"/>
      <c r="I2774" s="206"/>
      <c r="J2774" s="206"/>
      <c r="K2774" s="206"/>
      <c r="L2774" s="206"/>
      <c r="M2774" s="206"/>
      <c r="N2774" s="206"/>
      <c r="O2774" s="206"/>
      <c r="P2774" s="206"/>
      <c r="Q2774" s="206"/>
      <c r="R2774" s="206"/>
      <c r="S2774" s="206"/>
      <c r="T2774" s="206"/>
    </row>
    <row r="2775" spans="1:20">
      <c r="A2775" s="366">
        <v>2771</v>
      </c>
      <c r="B2775" s="366"/>
      <c r="C2775" s="105"/>
      <c r="D2775" s="366"/>
      <c r="E2775" s="277"/>
      <c r="F2775" s="105"/>
      <c r="G2775" s="105"/>
      <c r="H2775" s="366"/>
      <c r="I2775" s="206"/>
      <c r="J2775" s="206"/>
      <c r="K2775" s="206"/>
      <c r="L2775" s="206"/>
      <c r="M2775" s="206"/>
      <c r="N2775" s="206"/>
      <c r="O2775" s="206"/>
      <c r="P2775" s="206"/>
      <c r="Q2775" s="206"/>
      <c r="R2775" s="206"/>
      <c r="S2775" s="206"/>
      <c r="T2775" s="206"/>
    </row>
    <row r="2776" spans="1:20">
      <c r="A2776" s="366">
        <v>2772</v>
      </c>
      <c r="B2776" s="366"/>
      <c r="C2776" s="105"/>
      <c r="D2776" s="366"/>
      <c r="E2776" s="277"/>
      <c r="F2776" s="105"/>
      <c r="G2776" s="105"/>
      <c r="H2776" s="366"/>
      <c r="I2776" s="206"/>
      <c r="J2776" s="206"/>
      <c r="K2776" s="206"/>
      <c r="L2776" s="206"/>
      <c r="M2776" s="206"/>
      <c r="N2776" s="206"/>
      <c r="O2776" s="206"/>
      <c r="P2776" s="206"/>
      <c r="Q2776" s="206"/>
      <c r="R2776" s="206"/>
      <c r="S2776" s="206"/>
      <c r="T2776" s="206"/>
    </row>
    <row r="2777" spans="1:20">
      <c r="A2777" s="366">
        <v>2773</v>
      </c>
      <c r="B2777" s="366"/>
      <c r="C2777" s="105"/>
      <c r="D2777" s="366"/>
      <c r="E2777" s="277"/>
      <c r="F2777" s="105"/>
      <c r="G2777" s="105"/>
      <c r="H2777" s="366"/>
      <c r="I2777" s="206"/>
      <c r="J2777" s="206"/>
      <c r="K2777" s="206"/>
      <c r="L2777" s="206"/>
      <c r="M2777" s="206"/>
      <c r="N2777" s="206"/>
      <c r="O2777" s="206"/>
      <c r="P2777" s="206"/>
      <c r="Q2777" s="206"/>
      <c r="R2777" s="206"/>
      <c r="S2777" s="206"/>
      <c r="T2777" s="206"/>
    </row>
    <row r="2778" spans="1:20">
      <c r="A2778" s="366">
        <v>2774</v>
      </c>
      <c r="B2778" s="366"/>
      <c r="C2778" s="105"/>
      <c r="D2778" s="366"/>
      <c r="E2778" s="277"/>
      <c r="F2778" s="105"/>
      <c r="G2778" s="105"/>
      <c r="H2778" s="366"/>
      <c r="I2778" s="206"/>
      <c r="J2778" s="206"/>
      <c r="K2778" s="206"/>
      <c r="L2778" s="206"/>
      <c r="M2778" s="206"/>
      <c r="N2778" s="206"/>
      <c r="O2778" s="206"/>
      <c r="P2778" s="206"/>
      <c r="Q2778" s="206"/>
      <c r="R2778" s="206"/>
      <c r="S2778" s="206"/>
      <c r="T2778" s="206"/>
    </row>
    <row r="2779" spans="1:20">
      <c r="A2779" s="366">
        <v>2775</v>
      </c>
      <c r="B2779" s="366"/>
      <c r="C2779" s="105"/>
      <c r="D2779" s="366"/>
      <c r="E2779" s="277"/>
      <c r="F2779" s="105"/>
      <c r="G2779" s="105"/>
      <c r="H2779" s="366"/>
      <c r="I2779" s="206"/>
      <c r="J2779" s="206"/>
      <c r="K2779" s="206"/>
      <c r="L2779" s="206"/>
      <c r="M2779" s="206"/>
      <c r="N2779" s="206"/>
      <c r="O2779" s="206"/>
      <c r="P2779" s="206"/>
      <c r="Q2779" s="206"/>
      <c r="R2779" s="206"/>
      <c r="S2779" s="206"/>
      <c r="T2779" s="206"/>
    </row>
    <row r="2780" spans="1:20">
      <c r="A2780" s="366">
        <v>2776</v>
      </c>
      <c r="B2780" s="366"/>
      <c r="C2780" s="105"/>
      <c r="D2780" s="366"/>
      <c r="E2780" s="277"/>
      <c r="F2780" s="105"/>
      <c r="G2780" s="105"/>
      <c r="H2780" s="366"/>
      <c r="I2780" s="206"/>
      <c r="J2780" s="206"/>
      <c r="K2780" s="206"/>
      <c r="L2780" s="206"/>
      <c r="M2780" s="206"/>
      <c r="N2780" s="206"/>
      <c r="O2780" s="206"/>
      <c r="P2780" s="206"/>
      <c r="Q2780" s="206"/>
      <c r="R2780" s="206"/>
      <c r="S2780" s="206"/>
      <c r="T2780" s="206"/>
    </row>
    <row r="2781" spans="1:20">
      <c r="A2781" s="366">
        <v>2777</v>
      </c>
      <c r="B2781" s="366"/>
      <c r="C2781" s="105"/>
      <c r="D2781" s="366"/>
      <c r="E2781" s="277"/>
      <c r="F2781" s="105"/>
      <c r="G2781" s="234"/>
      <c r="H2781" s="366"/>
      <c r="I2781" s="206"/>
      <c r="J2781" s="206"/>
      <c r="K2781" s="206"/>
      <c r="L2781" s="206"/>
      <c r="M2781" s="206"/>
      <c r="N2781" s="206"/>
      <c r="O2781" s="206"/>
      <c r="P2781" s="206"/>
      <c r="Q2781" s="206"/>
      <c r="R2781" s="206"/>
      <c r="S2781" s="206"/>
      <c r="T2781" s="206"/>
    </row>
    <row r="2782" spans="1:20">
      <c r="A2782" s="366">
        <v>2778</v>
      </c>
      <c r="B2782" s="366"/>
      <c r="C2782" s="105"/>
      <c r="D2782" s="366"/>
      <c r="E2782" s="277"/>
      <c r="F2782" s="105"/>
      <c r="G2782" s="105"/>
      <c r="H2782" s="366"/>
      <c r="I2782" s="206"/>
      <c r="J2782" s="206"/>
      <c r="K2782" s="206"/>
      <c r="L2782" s="206"/>
      <c r="M2782" s="206"/>
      <c r="N2782" s="206"/>
      <c r="O2782" s="206"/>
      <c r="P2782" s="206"/>
      <c r="Q2782" s="206"/>
      <c r="R2782" s="206"/>
      <c r="S2782" s="206"/>
      <c r="T2782" s="206"/>
    </row>
    <row r="2783" spans="1:20">
      <c r="A2783" s="366">
        <v>2779</v>
      </c>
      <c r="B2783" s="366"/>
      <c r="C2783" s="105"/>
      <c r="D2783" s="366"/>
      <c r="E2783" s="277"/>
      <c r="F2783" s="105"/>
      <c r="G2783" s="105"/>
      <c r="H2783" s="366"/>
      <c r="I2783" s="206"/>
      <c r="J2783" s="206"/>
      <c r="K2783" s="206"/>
      <c r="L2783" s="206"/>
      <c r="M2783" s="206"/>
      <c r="N2783" s="206"/>
      <c r="O2783" s="206"/>
      <c r="P2783" s="206"/>
      <c r="Q2783" s="206"/>
      <c r="R2783" s="206"/>
      <c r="S2783" s="206"/>
      <c r="T2783" s="206"/>
    </row>
    <row r="2784" spans="1:20">
      <c r="A2784" s="366">
        <v>2780</v>
      </c>
      <c r="B2784" s="366"/>
      <c r="C2784" s="105"/>
      <c r="D2784" s="366"/>
      <c r="E2784" s="277"/>
      <c r="F2784" s="105"/>
      <c r="G2784" s="105"/>
      <c r="H2784" s="366"/>
      <c r="I2784" s="206"/>
      <c r="J2784" s="206"/>
      <c r="K2784" s="206"/>
      <c r="L2784" s="206"/>
      <c r="M2784" s="206"/>
      <c r="N2784" s="206"/>
      <c r="O2784" s="206"/>
      <c r="P2784" s="206"/>
      <c r="Q2784" s="206"/>
      <c r="R2784" s="206"/>
      <c r="S2784" s="206"/>
      <c r="T2784" s="206"/>
    </row>
    <row r="2785" spans="1:20">
      <c r="A2785" s="366">
        <v>2781</v>
      </c>
      <c r="B2785" s="366"/>
      <c r="C2785" s="105"/>
      <c r="D2785" s="366"/>
      <c r="E2785" s="277"/>
      <c r="F2785" s="105"/>
      <c r="G2785" s="105"/>
      <c r="H2785" s="366"/>
      <c r="I2785" s="206"/>
      <c r="J2785" s="206"/>
      <c r="K2785" s="206"/>
      <c r="L2785" s="206"/>
      <c r="M2785" s="206"/>
      <c r="N2785" s="206"/>
      <c r="O2785" s="206"/>
      <c r="P2785" s="206"/>
      <c r="Q2785" s="206"/>
      <c r="R2785" s="206"/>
      <c r="S2785" s="206"/>
      <c r="T2785" s="206"/>
    </row>
    <row r="2786" spans="1:20">
      <c r="A2786" s="366">
        <v>2782</v>
      </c>
      <c r="B2786" s="366"/>
      <c r="C2786" s="105"/>
      <c r="D2786" s="366"/>
      <c r="E2786" s="277"/>
      <c r="F2786" s="105"/>
      <c r="G2786" s="105"/>
      <c r="H2786" s="366"/>
      <c r="I2786" s="206"/>
      <c r="J2786" s="206"/>
      <c r="K2786" s="206"/>
      <c r="L2786" s="206"/>
      <c r="M2786" s="206"/>
      <c r="N2786" s="206"/>
      <c r="O2786" s="206"/>
      <c r="P2786" s="206"/>
      <c r="Q2786" s="206"/>
      <c r="R2786" s="206"/>
      <c r="S2786" s="206"/>
      <c r="T2786" s="206"/>
    </row>
    <row r="2787" spans="1:20">
      <c r="A2787" s="366">
        <v>2783</v>
      </c>
      <c r="B2787" s="366"/>
      <c r="C2787" s="105"/>
      <c r="D2787" s="366"/>
      <c r="E2787" s="277"/>
      <c r="F2787" s="105"/>
      <c r="G2787" s="105"/>
      <c r="H2787" s="366"/>
      <c r="I2787" s="206"/>
      <c r="J2787" s="206"/>
      <c r="K2787" s="206"/>
      <c r="L2787" s="206"/>
      <c r="M2787" s="206"/>
      <c r="N2787" s="206"/>
      <c r="O2787" s="206"/>
      <c r="P2787" s="206"/>
      <c r="Q2787" s="206"/>
      <c r="R2787" s="206"/>
      <c r="S2787" s="206"/>
      <c r="T2787" s="206"/>
    </row>
    <row r="2788" spans="1:20">
      <c r="A2788" s="366">
        <v>2784</v>
      </c>
      <c r="B2788" s="366"/>
      <c r="C2788" s="105"/>
      <c r="D2788" s="366"/>
      <c r="E2788" s="277"/>
      <c r="F2788" s="105"/>
      <c r="G2788" s="105"/>
      <c r="H2788" s="366"/>
      <c r="I2788" s="206"/>
      <c r="J2788" s="206"/>
      <c r="K2788" s="206"/>
      <c r="L2788" s="206"/>
      <c r="M2788" s="206"/>
      <c r="N2788" s="206"/>
      <c r="O2788" s="206"/>
      <c r="P2788" s="206"/>
      <c r="Q2788" s="206"/>
      <c r="R2788" s="206"/>
      <c r="S2788" s="206"/>
      <c r="T2788" s="206"/>
    </row>
    <row r="2789" spans="1:20">
      <c r="A2789" s="366">
        <v>2785</v>
      </c>
      <c r="B2789" s="366"/>
      <c r="C2789" s="105"/>
      <c r="D2789" s="366"/>
      <c r="E2789" s="277"/>
      <c r="F2789" s="105"/>
      <c r="G2789" s="105"/>
      <c r="H2789" s="366"/>
      <c r="I2789" s="206"/>
      <c r="J2789" s="206"/>
      <c r="K2789" s="206"/>
      <c r="L2789" s="206"/>
      <c r="M2789" s="206"/>
      <c r="N2789" s="206"/>
      <c r="O2789" s="206"/>
      <c r="P2789" s="206"/>
      <c r="Q2789" s="206"/>
      <c r="R2789" s="206"/>
      <c r="S2789" s="206"/>
      <c r="T2789" s="206"/>
    </row>
    <row r="2790" spans="1:20">
      <c r="A2790" s="366">
        <v>2786</v>
      </c>
      <c r="B2790" s="366"/>
      <c r="C2790" s="105"/>
      <c r="D2790" s="366"/>
      <c r="E2790" s="277"/>
      <c r="F2790" s="105"/>
      <c r="G2790" s="105"/>
      <c r="H2790" s="366"/>
      <c r="I2790" s="206"/>
      <c r="J2790" s="206"/>
      <c r="K2790" s="206"/>
      <c r="L2790" s="206"/>
      <c r="M2790" s="206"/>
      <c r="N2790" s="206"/>
      <c r="O2790" s="206"/>
      <c r="P2790" s="206"/>
      <c r="Q2790" s="206"/>
      <c r="R2790" s="206"/>
      <c r="S2790" s="206"/>
      <c r="T2790" s="206"/>
    </row>
    <row r="2791" spans="1:20">
      <c r="A2791" s="366">
        <v>2787</v>
      </c>
      <c r="B2791" s="366"/>
      <c r="C2791" s="105"/>
      <c r="D2791" s="366"/>
      <c r="E2791" s="277"/>
      <c r="F2791" s="105"/>
      <c r="G2791" s="105"/>
      <c r="H2791" s="366"/>
      <c r="I2791" s="206"/>
      <c r="J2791" s="206"/>
      <c r="K2791" s="206"/>
      <c r="L2791" s="206"/>
      <c r="M2791" s="206"/>
      <c r="N2791" s="206"/>
      <c r="O2791" s="206"/>
      <c r="P2791" s="206"/>
      <c r="Q2791" s="206"/>
      <c r="R2791" s="206"/>
      <c r="S2791" s="206"/>
      <c r="T2791" s="206"/>
    </row>
    <row r="2792" spans="1:20">
      <c r="A2792" s="366">
        <v>2788</v>
      </c>
      <c r="B2792" s="366"/>
      <c r="C2792" s="105"/>
      <c r="D2792" s="366"/>
      <c r="E2792" s="277"/>
      <c r="F2792" s="105"/>
      <c r="G2792" s="105"/>
      <c r="H2792" s="366"/>
      <c r="I2792" s="206"/>
      <c r="J2792" s="206"/>
      <c r="K2792" s="206"/>
      <c r="L2792" s="206"/>
      <c r="M2792" s="206"/>
      <c r="N2792" s="206"/>
      <c r="O2792" s="206"/>
      <c r="P2792" s="206"/>
      <c r="Q2792" s="206"/>
      <c r="R2792" s="206"/>
      <c r="S2792" s="206"/>
      <c r="T2792" s="206"/>
    </row>
    <row r="2793" spans="1:20">
      <c r="A2793" s="366">
        <v>2789</v>
      </c>
      <c r="B2793" s="366"/>
      <c r="C2793" s="105"/>
      <c r="D2793" s="366"/>
      <c r="E2793" s="277"/>
      <c r="F2793" s="105"/>
      <c r="G2793" s="105"/>
      <c r="H2793" s="366"/>
      <c r="I2793" s="206"/>
      <c r="J2793" s="206"/>
      <c r="K2793" s="206"/>
      <c r="L2793" s="206"/>
      <c r="M2793" s="206"/>
      <c r="N2793" s="206"/>
      <c r="O2793" s="206"/>
      <c r="P2793" s="206"/>
      <c r="Q2793" s="206"/>
      <c r="R2793" s="206"/>
      <c r="S2793" s="206"/>
      <c r="T2793" s="206"/>
    </row>
    <row r="2794" spans="1:20">
      <c r="A2794" s="366">
        <v>2790</v>
      </c>
      <c r="B2794" s="366"/>
      <c r="C2794" s="105"/>
      <c r="D2794" s="366"/>
      <c r="E2794" s="277"/>
      <c r="F2794" s="105"/>
      <c r="G2794" s="105"/>
      <c r="H2794" s="366"/>
      <c r="I2794" s="206"/>
      <c r="J2794" s="206"/>
      <c r="K2794" s="206"/>
      <c r="L2794" s="206"/>
      <c r="M2794" s="206"/>
      <c r="N2794" s="206"/>
      <c r="O2794" s="206"/>
      <c r="P2794" s="206"/>
      <c r="Q2794" s="206"/>
      <c r="R2794" s="206"/>
      <c r="S2794" s="206"/>
      <c r="T2794" s="206"/>
    </row>
    <row r="2795" spans="1:20">
      <c r="A2795" s="366">
        <v>2791</v>
      </c>
      <c r="B2795" s="366"/>
      <c r="C2795" s="105"/>
      <c r="D2795" s="366"/>
      <c r="E2795" s="277"/>
      <c r="F2795" s="105"/>
      <c r="G2795" s="105"/>
      <c r="H2795" s="366"/>
      <c r="I2795" s="206"/>
      <c r="J2795" s="206"/>
      <c r="K2795" s="206"/>
      <c r="L2795" s="206"/>
      <c r="M2795" s="206"/>
      <c r="N2795" s="206"/>
      <c r="O2795" s="206"/>
      <c r="P2795" s="206"/>
      <c r="Q2795" s="206"/>
      <c r="R2795" s="206"/>
      <c r="S2795" s="206"/>
      <c r="T2795" s="206"/>
    </row>
    <row r="2796" spans="1:20">
      <c r="A2796" s="366">
        <v>2792</v>
      </c>
      <c r="B2796" s="366"/>
      <c r="C2796" s="105"/>
      <c r="D2796" s="366"/>
      <c r="E2796" s="277"/>
      <c r="F2796" s="105"/>
      <c r="G2796" s="105"/>
      <c r="H2796" s="366"/>
      <c r="I2796" s="206"/>
      <c r="J2796" s="206"/>
      <c r="K2796" s="206"/>
      <c r="L2796" s="206"/>
      <c r="M2796" s="206"/>
      <c r="N2796" s="206"/>
      <c r="O2796" s="206"/>
      <c r="P2796" s="206"/>
      <c r="Q2796" s="206"/>
      <c r="R2796" s="206"/>
      <c r="S2796" s="206"/>
      <c r="T2796" s="206"/>
    </row>
    <row r="2797" spans="1:20">
      <c r="A2797" s="366">
        <v>2793</v>
      </c>
      <c r="B2797" s="366"/>
      <c r="C2797" s="105"/>
      <c r="D2797" s="366"/>
      <c r="E2797" s="277"/>
      <c r="F2797" s="105"/>
      <c r="G2797" s="105"/>
      <c r="H2797" s="366"/>
      <c r="I2797" s="206"/>
      <c r="J2797" s="206"/>
      <c r="K2797" s="206"/>
      <c r="L2797" s="206"/>
      <c r="M2797" s="206"/>
      <c r="N2797" s="206"/>
      <c r="O2797" s="206"/>
      <c r="P2797" s="206"/>
      <c r="Q2797" s="206"/>
      <c r="R2797" s="206"/>
      <c r="S2797" s="206"/>
      <c r="T2797" s="206"/>
    </row>
    <row r="2798" spans="1:20">
      <c r="A2798" s="366">
        <v>2794</v>
      </c>
      <c r="B2798" s="366"/>
      <c r="C2798" s="105"/>
      <c r="D2798" s="366"/>
      <c r="E2798" s="277"/>
      <c r="F2798" s="105"/>
      <c r="G2798" s="366"/>
      <c r="H2798" s="366"/>
      <c r="I2798" s="206"/>
      <c r="J2798" s="206"/>
      <c r="K2798" s="206"/>
      <c r="L2798" s="206"/>
      <c r="M2798" s="206"/>
      <c r="N2798" s="206"/>
      <c r="O2798" s="206"/>
      <c r="P2798" s="206"/>
      <c r="Q2798" s="206"/>
      <c r="R2798" s="206"/>
      <c r="S2798" s="206"/>
      <c r="T2798" s="206"/>
    </row>
    <row r="2799" spans="1:20">
      <c r="A2799" s="366">
        <v>2795</v>
      </c>
      <c r="B2799" s="366"/>
      <c r="C2799" s="105"/>
      <c r="D2799" s="366"/>
      <c r="E2799" s="277"/>
      <c r="F2799" s="105"/>
      <c r="G2799" s="366"/>
      <c r="H2799" s="366"/>
      <c r="I2799" s="206"/>
      <c r="J2799" s="206"/>
      <c r="K2799" s="206"/>
      <c r="L2799" s="206"/>
      <c r="M2799" s="206"/>
      <c r="N2799" s="206"/>
      <c r="O2799" s="206"/>
      <c r="P2799" s="206"/>
      <c r="Q2799" s="206"/>
      <c r="R2799" s="206"/>
      <c r="S2799" s="206"/>
      <c r="T2799" s="206"/>
    </row>
    <row r="2800" spans="1:20">
      <c r="A2800" s="366">
        <v>2796</v>
      </c>
      <c r="B2800" s="366"/>
      <c r="C2800" s="105"/>
      <c r="D2800" s="366"/>
      <c r="E2800" s="277"/>
      <c r="F2800" s="105"/>
      <c r="G2800" s="105"/>
      <c r="H2800" s="366"/>
      <c r="I2800" s="206"/>
      <c r="J2800" s="206"/>
      <c r="K2800" s="206"/>
      <c r="L2800" s="206"/>
      <c r="M2800" s="206"/>
      <c r="N2800" s="206"/>
      <c r="O2800" s="206"/>
      <c r="P2800" s="206"/>
      <c r="Q2800" s="206"/>
      <c r="R2800" s="206"/>
      <c r="S2800" s="206"/>
      <c r="T2800" s="206"/>
    </row>
    <row r="2801" spans="1:20">
      <c r="A2801" s="366">
        <v>2797</v>
      </c>
      <c r="B2801" s="366"/>
      <c r="C2801" s="105"/>
      <c r="D2801" s="366"/>
      <c r="E2801" s="277"/>
      <c r="F2801" s="105"/>
      <c r="G2801" s="105"/>
      <c r="H2801" s="366"/>
      <c r="I2801" s="206"/>
      <c r="J2801" s="206"/>
      <c r="K2801" s="206"/>
      <c r="L2801" s="206"/>
      <c r="M2801" s="206"/>
      <c r="N2801" s="206"/>
      <c r="O2801" s="206"/>
      <c r="P2801" s="206"/>
      <c r="Q2801" s="206"/>
      <c r="R2801" s="206"/>
      <c r="S2801" s="206"/>
      <c r="T2801" s="206"/>
    </row>
    <row r="2802" spans="1:20">
      <c r="A2802" s="366">
        <v>2798</v>
      </c>
      <c r="B2802" s="366"/>
      <c r="C2802" s="105"/>
      <c r="D2802" s="366"/>
      <c r="E2802" s="277"/>
      <c r="F2802" s="105"/>
      <c r="G2802" s="105"/>
      <c r="H2802" s="366"/>
      <c r="I2802" s="206"/>
      <c r="J2802" s="206"/>
      <c r="K2802" s="206"/>
      <c r="L2802" s="206"/>
      <c r="M2802" s="206"/>
      <c r="N2802" s="206"/>
      <c r="O2802" s="206"/>
      <c r="P2802" s="206"/>
      <c r="Q2802" s="206"/>
      <c r="R2802" s="206"/>
      <c r="S2802" s="206"/>
      <c r="T2802" s="206"/>
    </row>
    <row r="2803" spans="1:20">
      <c r="A2803" s="366">
        <v>2799</v>
      </c>
      <c r="B2803" s="366"/>
      <c r="C2803" s="105"/>
      <c r="D2803" s="366"/>
      <c r="E2803" s="277"/>
      <c r="F2803" s="105"/>
      <c r="G2803" s="366"/>
      <c r="H2803" s="366"/>
      <c r="I2803" s="206"/>
      <c r="J2803" s="206"/>
      <c r="K2803" s="206"/>
      <c r="L2803" s="206"/>
      <c r="M2803" s="206"/>
      <c r="N2803" s="206"/>
      <c r="O2803" s="206"/>
      <c r="P2803" s="206"/>
      <c r="Q2803" s="206"/>
      <c r="R2803" s="206"/>
      <c r="S2803" s="206"/>
      <c r="T2803" s="206"/>
    </row>
    <row r="2804" spans="1:20">
      <c r="A2804" s="366">
        <v>2800</v>
      </c>
      <c r="B2804" s="366"/>
      <c r="C2804" s="105"/>
      <c r="D2804" s="366"/>
      <c r="E2804" s="277"/>
      <c r="F2804" s="105"/>
      <c r="G2804" s="105"/>
      <c r="H2804" s="366"/>
      <c r="I2804" s="206"/>
      <c r="J2804" s="206"/>
      <c r="K2804" s="206"/>
      <c r="L2804" s="206"/>
      <c r="M2804" s="206"/>
      <c r="N2804" s="206"/>
      <c r="O2804" s="206"/>
      <c r="P2804" s="206"/>
      <c r="Q2804" s="206"/>
      <c r="R2804" s="206"/>
      <c r="S2804" s="206"/>
      <c r="T2804" s="206"/>
    </row>
    <row r="2805" spans="1:20">
      <c r="A2805" s="366">
        <v>2801</v>
      </c>
      <c r="B2805" s="366"/>
      <c r="C2805" s="105"/>
      <c r="D2805" s="366"/>
      <c r="E2805" s="277"/>
      <c r="F2805" s="105"/>
      <c r="G2805" s="366"/>
      <c r="H2805" s="366"/>
      <c r="I2805" s="206"/>
      <c r="J2805" s="206"/>
      <c r="K2805" s="206"/>
      <c r="L2805" s="206"/>
      <c r="M2805" s="206"/>
      <c r="N2805" s="206"/>
      <c r="O2805" s="206"/>
      <c r="P2805" s="206"/>
      <c r="Q2805" s="206"/>
      <c r="R2805" s="206"/>
      <c r="S2805" s="206"/>
      <c r="T2805" s="206"/>
    </row>
    <row r="2806" spans="1:20">
      <c r="A2806" s="366">
        <v>2802</v>
      </c>
      <c r="B2806" s="366"/>
      <c r="C2806" s="105"/>
      <c r="D2806" s="366"/>
      <c r="E2806" s="277"/>
      <c r="F2806" s="366"/>
      <c r="G2806" s="366"/>
      <c r="H2806" s="366"/>
      <c r="I2806" s="206"/>
      <c r="J2806" s="206"/>
      <c r="K2806" s="206"/>
      <c r="L2806" s="206"/>
      <c r="M2806" s="206"/>
      <c r="N2806" s="206"/>
      <c r="O2806" s="206"/>
      <c r="P2806" s="206"/>
      <c r="Q2806" s="206"/>
      <c r="R2806" s="206"/>
      <c r="S2806" s="206"/>
      <c r="T2806" s="206"/>
    </row>
    <row r="2807" spans="1:20">
      <c r="A2807" s="366">
        <v>2803</v>
      </c>
      <c r="B2807" s="366"/>
      <c r="C2807" s="105"/>
      <c r="D2807" s="366"/>
      <c r="E2807" s="277"/>
      <c r="F2807" s="105"/>
      <c r="G2807" s="105"/>
      <c r="H2807" s="366"/>
      <c r="I2807" s="206"/>
      <c r="J2807" s="206"/>
      <c r="K2807" s="206"/>
      <c r="L2807" s="206"/>
      <c r="M2807" s="206"/>
      <c r="N2807" s="206"/>
      <c r="O2807" s="206"/>
      <c r="P2807" s="206"/>
      <c r="Q2807" s="206"/>
      <c r="R2807" s="206"/>
      <c r="S2807" s="206"/>
      <c r="T2807" s="206"/>
    </row>
    <row r="2808" spans="1:20">
      <c r="A2808" s="366">
        <v>2804</v>
      </c>
      <c r="B2808" s="366"/>
      <c r="C2808" s="105"/>
      <c r="D2808" s="366"/>
      <c r="E2808" s="277"/>
      <c r="F2808" s="105"/>
      <c r="G2808" s="105"/>
      <c r="H2808" s="366"/>
      <c r="I2808" s="206"/>
      <c r="J2808" s="206"/>
      <c r="K2808" s="206"/>
      <c r="L2808" s="206"/>
      <c r="M2808" s="206"/>
      <c r="N2808" s="206"/>
      <c r="O2808" s="206"/>
      <c r="P2808" s="206"/>
      <c r="Q2808" s="206"/>
      <c r="R2808" s="206"/>
      <c r="S2808" s="206"/>
      <c r="T2808" s="206"/>
    </row>
    <row r="2809" spans="1:20">
      <c r="A2809" s="366">
        <v>2805</v>
      </c>
      <c r="B2809" s="366"/>
      <c r="C2809" s="105"/>
      <c r="D2809" s="366"/>
      <c r="E2809" s="277"/>
      <c r="F2809" s="105"/>
      <c r="G2809" s="366"/>
      <c r="H2809" s="366"/>
      <c r="I2809" s="206"/>
      <c r="J2809" s="206"/>
      <c r="K2809" s="206"/>
      <c r="L2809" s="206"/>
      <c r="M2809" s="206"/>
      <c r="N2809" s="206"/>
      <c r="O2809" s="206"/>
      <c r="P2809" s="206"/>
      <c r="Q2809" s="206"/>
      <c r="R2809" s="206"/>
      <c r="S2809" s="206"/>
      <c r="T2809" s="206"/>
    </row>
    <row r="2810" spans="1:20">
      <c r="A2810" s="366">
        <v>2806</v>
      </c>
      <c r="B2810" s="366"/>
      <c r="C2810" s="105"/>
      <c r="D2810" s="366"/>
      <c r="E2810" s="277"/>
      <c r="F2810" s="105"/>
      <c r="G2810" s="105"/>
      <c r="H2810" s="366"/>
      <c r="I2810" s="206"/>
      <c r="J2810" s="206"/>
      <c r="K2810" s="206"/>
      <c r="L2810" s="206"/>
      <c r="M2810" s="206"/>
      <c r="N2810" s="206"/>
      <c r="O2810" s="206"/>
      <c r="P2810" s="206"/>
      <c r="Q2810" s="206"/>
      <c r="R2810" s="206"/>
      <c r="S2810" s="206"/>
      <c r="T2810" s="206"/>
    </row>
    <row r="2811" spans="1:20">
      <c r="A2811" s="366">
        <v>2807</v>
      </c>
      <c r="B2811" s="366"/>
      <c r="C2811" s="105"/>
      <c r="D2811" s="366"/>
      <c r="E2811" s="277"/>
      <c r="F2811" s="105"/>
      <c r="G2811" s="105"/>
      <c r="H2811" s="366"/>
      <c r="I2811" s="206"/>
      <c r="J2811" s="206"/>
      <c r="K2811" s="206"/>
      <c r="L2811" s="206"/>
      <c r="M2811" s="206"/>
      <c r="N2811" s="206"/>
      <c r="O2811" s="206"/>
      <c r="P2811" s="206"/>
      <c r="Q2811" s="206"/>
      <c r="R2811" s="206"/>
      <c r="S2811" s="206"/>
      <c r="T2811" s="206"/>
    </row>
    <row r="2812" spans="1:20">
      <c r="A2812" s="366">
        <v>2808</v>
      </c>
      <c r="B2812" s="366"/>
      <c r="C2812" s="105"/>
      <c r="D2812" s="366"/>
      <c r="E2812" s="277"/>
      <c r="F2812" s="105"/>
      <c r="G2812" s="105"/>
      <c r="H2812" s="366"/>
      <c r="I2812" s="206"/>
      <c r="J2812" s="206"/>
      <c r="K2812" s="206"/>
      <c r="L2812" s="206"/>
      <c r="M2812" s="206"/>
      <c r="N2812" s="206"/>
      <c r="O2812" s="206"/>
      <c r="P2812" s="206"/>
      <c r="Q2812" s="206"/>
      <c r="R2812" s="206"/>
      <c r="S2812" s="206"/>
      <c r="T2812" s="206"/>
    </row>
    <row r="2813" spans="1:20">
      <c r="A2813" s="366">
        <v>2809</v>
      </c>
      <c r="B2813" s="366"/>
      <c r="C2813" s="105"/>
      <c r="D2813" s="366"/>
      <c r="E2813" s="277"/>
      <c r="F2813" s="105"/>
      <c r="G2813" s="366"/>
      <c r="H2813" s="366"/>
      <c r="I2813" s="206"/>
      <c r="J2813" s="206"/>
      <c r="K2813" s="206"/>
      <c r="L2813" s="206"/>
      <c r="M2813" s="206"/>
      <c r="N2813" s="206"/>
      <c r="O2813" s="206"/>
      <c r="P2813" s="206"/>
      <c r="Q2813" s="206"/>
      <c r="R2813" s="206"/>
      <c r="S2813" s="206"/>
      <c r="T2813" s="206"/>
    </row>
    <row r="2814" spans="1:20">
      <c r="A2814" s="366">
        <v>2810</v>
      </c>
      <c r="B2814" s="366"/>
      <c r="C2814" s="105"/>
      <c r="D2814" s="366"/>
      <c r="E2814" s="277"/>
      <c r="F2814" s="105"/>
      <c r="G2814" s="105"/>
      <c r="H2814" s="366"/>
      <c r="I2814" s="206"/>
      <c r="J2814" s="206"/>
      <c r="K2814" s="206"/>
      <c r="L2814" s="206"/>
      <c r="M2814" s="206"/>
      <c r="N2814" s="206"/>
      <c r="O2814" s="206"/>
      <c r="P2814" s="206"/>
      <c r="Q2814" s="206"/>
      <c r="R2814" s="206"/>
      <c r="S2814" s="206"/>
      <c r="T2814" s="206"/>
    </row>
    <row r="2815" spans="1:20">
      <c r="A2815" s="366">
        <v>2811</v>
      </c>
      <c r="B2815" s="366"/>
      <c r="C2815" s="105"/>
      <c r="D2815" s="366"/>
      <c r="E2815" s="277"/>
      <c r="F2815" s="105"/>
      <c r="G2815" s="105"/>
      <c r="H2815" s="366"/>
      <c r="I2815" s="206"/>
      <c r="J2815" s="206"/>
      <c r="K2815" s="206"/>
      <c r="L2815" s="206"/>
      <c r="M2815" s="206"/>
      <c r="N2815" s="206"/>
      <c r="O2815" s="206"/>
      <c r="P2815" s="206"/>
      <c r="Q2815" s="206"/>
      <c r="R2815" s="206"/>
      <c r="S2815" s="206"/>
      <c r="T2815" s="206"/>
    </row>
    <row r="2816" spans="1:20">
      <c r="A2816" s="366">
        <v>2812</v>
      </c>
      <c r="B2816" s="366"/>
      <c r="C2816" s="105"/>
      <c r="D2816" s="366"/>
      <c r="E2816" s="277"/>
      <c r="F2816" s="105"/>
      <c r="G2816" s="105"/>
      <c r="H2816" s="366"/>
      <c r="I2816" s="206"/>
      <c r="J2816" s="206"/>
      <c r="K2816" s="206"/>
      <c r="L2816" s="206"/>
      <c r="M2816" s="206"/>
      <c r="N2816" s="206"/>
      <c r="O2816" s="206"/>
      <c r="P2816" s="206"/>
      <c r="Q2816" s="206"/>
      <c r="R2816" s="206"/>
      <c r="S2816" s="206"/>
      <c r="T2816" s="206"/>
    </row>
    <row r="2817" spans="1:20">
      <c r="A2817" s="366">
        <v>2813</v>
      </c>
      <c r="B2817" s="366"/>
      <c r="C2817" s="105"/>
      <c r="D2817" s="366"/>
      <c r="E2817" s="277"/>
      <c r="F2817" s="105"/>
      <c r="G2817" s="105"/>
      <c r="H2817" s="366"/>
      <c r="I2817" s="206"/>
      <c r="J2817" s="206"/>
      <c r="K2817" s="206"/>
      <c r="L2817" s="206"/>
      <c r="M2817" s="206"/>
      <c r="N2817" s="206"/>
      <c r="O2817" s="206"/>
      <c r="P2817" s="206"/>
      <c r="Q2817" s="206"/>
      <c r="R2817" s="206"/>
      <c r="S2817" s="206"/>
      <c r="T2817" s="206"/>
    </row>
    <row r="2818" spans="1:20">
      <c r="A2818" s="366">
        <v>2814</v>
      </c>
      <c r="B2818" s="366"/>
      <c r="C2818" s="105"/>
      <c r="D2818" s="366"/>
      <c r="E2818" s="277"/>
      <c r="F2818" s="105"/>
      <c r="G2818" s="105"/>
      <c r="H2818" s="366"/>
      <c r="I2818" s="206"/>
      <c r="J2818" s="206"/>
      <c r="K2818" s="206"/>
      <c r="L2818" s="206"/>
      <c r="M2818" s="206"/>
      <c r="N2818" s="206"/>
      <c r="O2818" s="206"/>
      <c r="P2818" s="206"/>
      <c r="Q2818" s="206"/>
      <c r="R2818" s="206"/>
      <c r="S2818" s="206"/>
      <c r="T2818" s="206"/>
    </row>
    <row r="2819" spans="1:20">
      <c r="A2819" s="366">
        <v>2815</v>
      </c>
      <c r="B2819" s="366"/>
      <c r="C2819" s="105"/>
      <c r="D2819" s="366"/>
      <c r="E2819" s="277"/>
      <c r="F2819" s="105"/>
      <c r="G2819" s="105"/>
      <c r="H2819" s="366"/>
      <c r="I2819" s="206"/>
      <c r="J2819" s="206"/>
      <c r="K2819" s="206"/>
      <c r="L2819" s="206"/>
      <c r="M2819" s="206"/>
      <c r="N2819" s="206"/>
      <c r="O2819" s="206"/>
      <c r="P2819" s="206"/>
      <c r="Q2819" s="206"/>
      <c r="R2819" s="206"/>
      <c r="S2819" s="206"/>
      <c r="T2819" s="206"/>
    </row>
    <row r="2820" spans="1:20">
      <c r="A2820" s="366">
        <v>2816</v>
      </c>
      <c r="B2820" s="366"/>
      <c r="C2820" s="105"/>
      <c r="D2820" s="366"/>
      <c r="E2820" s="277"/>
      <c r="F2820" s="105"/>
      <c r="G2820" s="105"/>
      <c r="H2820" s="366"/>
      <c r="I2820" s="206"/>
      <c r="J2820" s="206"/>
      <c r="K2820" s="206"/>
      <c r="L2820" s="206"/>
      <c r="M2820" s="206"/>
      <c r="N2820" s="206"/>
      <c r="O2820" s="206"/>
      <c r="P2820" s="206"/>
      <c r="Q2820" s="206"/>
      <c r="R2820" s="206"/>
      <c r="S2820" s="206"/>
      <c r="T2820" s="206"/>
    </row>
    <row r="2821" spans="1:20">
      <c r="A2821" s="366">
        <v>2817</v>
      </c>
      <c r="B2821" s="366"/>
      <c r="C2821" s="105"/>
      <c r="D2821" s="366"/>
      <c r="E2821" s="277"/>
      <c r="F2821" s="105"/>
      <c r="G2821" s="366"/>
      <c r="H2821" s="366"/>
      <c r="I2821" s="206"/>
      <c r="J2821" s="206"/>
      <c r="K2821" s="206"/>
      <c r="L2821" s="206"/>
      <c r="M2821" s="206"/>
      <c r="N2821" s="206"/>
      <c r="O2821" s="206"/>
      <c r="P2821" s="206"/>
      <c r="Q2821" s="206"/>
      <c r="R2821" s="206"/>
      <c r="S2821" s="206"/>
      <c r="T2821" s="206"/>
    </row>
    <row r="2822" spans="1:20">
      <c r="A2822" s="366">
        <v>2818</v>
      </c>
      <c r="B2822" s="366"/>
      <c r="C2822" s="105"/>
      <c r="D2822" s="366"/>
      <c r="E2822" s="277"/>
      <c r="F2822" s="105"/>
      <c r="G2822" s="105"/>
      <c r="H2822" s="366"/>
      <c r="I2822" s="206"/>
      <c r="J2822" s="206"/>
      <c r="K2822" s="206"/>
      <c r="L2822" s="206"/>
      <c r="M2822" s="206"/>
      <c r="N2822" s="206"/>
      <c r="O2822" s="206"/>
      <c r="P2822" s="206"/>
      <c r="Q2822" s="206"/>
      <c r="R2822" s="206"/>
      <c r="S2822" s="206"/>
      <c r="T2822" s="206"/>
    </row>
    <row r="2823" spans="1:20">
      <c r="A2823" s="366">
        <v>2819</v>
      </c>
      <c r="B2823" s="366"/>
      <c r="C2823" s="105"/>
      <c r="D2823" s="366"/>
      <c r="E2823" s="277"/>
      <c r="F2823" s="105"/>
      <c r="G2823" s="105"/>
      <c r="H2823" s="366"/>
      <c r="I2823" s="206"/>
      <c r="J2823" s="206"/>
      <c r="K2823" s="206"/>
      <c r="L2823" s="206"/>
      <c r="M2823" s="206"/>
      <c r="N2823" s="206"/>
      <c r="O2823" s="206"/>
      <c r="P2823" s="206"/>
      <c r="Q2823" s="206"/>
      <c r="R2823" s="206"/>
      <c r="S2823" s="206"/>
      <c r="T2823" s="206"/>
    </row>
    <row r="2824" spans="1:20">
      <c r="A2824" s="366">
        <v>2820</v>
      </c>
      <c r="B2824" s="366"/>
      <c r="C2824" s="105"/>
      <c r="D2824" s="366"/>
      <c r="E2824" s="277"/>
      <c r="F2824" s="105"/>
      <c r="G2824" s="105"/>
      <c r="H2824" s="366"/>
      <c r="I2824" s="206"/>
      <c r="J2824" s="206"/>
      <c r="K2824" s="206"/>
      <c r="L2824" s="206"/>
      <c r="M2824" s="206"/>
      <c r="N2824" s="206"/>
      <c r="O2824" s="206"/>
      <c r="P2824" s="206"/>
      <c r="Q2824" s="206"/>
      <c r="R2824" s="206"/>
      <c r="S2824" s="206"/>
      <c r="T2824" s="206"/>
    </row>
    <row r="2825" spans="1:20">
      <c r="A2825" s="366">
        <v>2821</v>
      </c>
      <c r="B2825" s="366"/>
      <c r="C2825" s="105"/>
      <c r="D2825" s="366"/>
      <c r="E2825" s="277"/>
      <c r="F2825" s="105"/>
      <c r="G2825" s="105"/>
      <c r="H2825" s="366"/>
      <c r="I2825" s="206"/>
      <c r="J2825" s="206"/>
      <c r="K2825" s="206"/>
      <c r="L2825" s="206"/>
      <c r="M2825" s="206"/>
      <c r="N2825" s="206"/>
      <c r="O2825" s="206"/>
      <c r="P2825" s="206"/>
      <c r="Q2825" s="206"/>
      <c r="R2825" s="206"/>
      <c r="S2825" s="206"/>
      <c r="T2825" s="206"/>
    </row>
    <row r="2826" spans="1:20">
      <c r="A2826" s="366">
        <v>2822</v>
      </c>
      <c r="B2826" s="366"/>
      <c r="C2826" s="105"/>
      <c r="D2826" s="366"/>
      <c r="E2826" s="277"/>
      <c r="F2826" s="105"/>
      <c r="G2826" s="105"/>
      <c r="H2826" s="366"/>
      <c r="I2826" s="206"/>
      <c r="J2826" s="206"/>
      <c r="K2826" s="206"/>
      <c r="L2826" s="206"/>
      <c r="M2826" s="206"/>
      <c r="N2826" s="206"/>
      <c r="O2826" s="206"/>
      <c r="P2826" s="206"/>
      <c r="Q2826" s="206"/>
      <c r="R2826" s="206"/>
      <c r="S2826" s="206"/>
      <c r="T2826" s="206"/>
    </row>
    <row r="2827" spans="1:20">
      <c r="A2827" s="366">
        <v>2823</v>
      </c>
      <c r="B2827" s="366"/>
      <c r="C2827" s="105"/>
      <c r="D2827" s="366"/>
      <c r="E2827" s="277"/>
      <c r="F2827" s="105"/>
      <c r="G2827" s="105"/>
      <c r="H2827" s="366"/>
      <c r="I2827" s="206"/>
      <c r="J2827" s="206"/>
      <c r="K2827" s="206"/>
      <c r="L2827" s="206"/>
      <c r="M2827" s="206"/>
      <c r="N2827" s="206"/>
      <c r="O2827" s="206"/>
      <c r="P2827" s="206"/>
      <c r="Q2827" s="206"/>
      <c r="R2827" s="206"/>
      <c r="S2827" s="206"/>
      <c r="T2827" s="206"/>
    </row>
    <row r="2828" spans="1:20">
      <c r="A2828" s="366">
        <v>2824</v>
      </c>
      <c r="B2828" s="366"/>
      <c r="C2828" s="105"/>
      <c r="D2828" s="366"/>
      <c r="E2828" s="277"/>
      <c r="F2828" s="105"/>
      <c r="G2828" s="105"/>
      <c r="H2828" s="366"/>
      <c r="I2828" s="206"/>
      <c r="J2828" s="206"/>
      <c r="K2828" s="206"/>
      <c r="L2828" s="206"/>
      <c r="M2828" s="206"/>
      <c r="N2828" s="206"/>
      <c r="O2828" s="206"/>
      <c r="P2828" s="206"/>
      <c r="Q2828" s="206"/>
      <c r="R2828" s="206"/>
      <c r="S2828" s="206"/>
      <c r="T2828" s="206"/>
    </row>
    <row r="2829" spans="1:20">
      <c r="A2829" s="366">
        <v>2825</v>
      </c>
      <c r="B2829" s="366"/>
      <c r="C2829" s="105"/>
      <c r="D2829" s="366"/>
      <c r="E2829" s="277"/>
      <c r="F2829" s="105"/>
      <c r="G2829" s="105"/>
      <c r="H2829" s="366"/>
      <c r="I2829" s="206"/>
      <c r="J2829" s="206"/>
      <c r="K2829" s="206"/>
      <c r="L2829" s="206"/>
      <c r="M2829" s="206"/>
      <c r="N2829" s="206"/>
      <c r="O2829" s="206"/>
      <c r="P2829" s="206"/>
      <c r="Q2829" s="206"/>
      <c r="R2829" s="206"/>
      <c r="S2829" s="206"/>
      <c r="T2829" s="206"/>
    </row>
    <row r="2830" spans="1:20">
      <c r="A2830" s="366">
        <v>2826</v>
      </c>
      <c r="B2830" s="366"/>
      <c r="C2830" s="105"/>
      <c r="D2830" s="366"/>
      <c r="E2830" s="277"/>
      <c r="F2830" s="105"/>
      <c r="G2830" s="105"/>
      <c r="H2830" s="366"/>
      <c r="I2830" s="206"/>
      <c r="J2830" s="206"/>
      <c r="K2830" s="206"/>
      <c r="L2830" s="206"/>
      <c r="M2830" s="206"/>
      <c r="N2830" s="206"/>
      <c r="O2830" s="206"/>
      <c r="P2830" s="206"/>
      <c r="Q2830" s="206"/>
      <c r="R2830" s="206"/>
      <c r="S2830" s="206"/>
      <c r="T2830" s="206"/>
    </row>
    <row r="2831" spans="1:20">
      <c r="A2831" s="366">
        <v>2827</v>
      </c>
      <c r="B2831" s="366"/>
      <c r="C2831" s="105"/>
      <c r="D2831" s="366"/>
      <c r="E2831" s="277"/>
      <c r="F2831" s="105"/>
      <c r="G2831" s="105"/>
      <c r="H2831" s="366"/>
      <c r="I2831" s="206"/>
      <c r="J2831" s="206"/>
      <c r="K2831" s="206"/>
      <c r="L2831" s="206"/>
      <c r="M2831" s="206"/>
      <c r="N2831" s="206"/>
      <c r="O2831" s="206"/>
      <c r="P2831" s="206"/>
      <c r="Q2831" s="206"/>
      <c r="R2831" s="206"/>
      <c r="S2831" s="206"/>
      <c r="T2831" s="206"/>
    </row>
    <row r="2832" spans="1:20">
      <c r="A2832" s="366">
        <v>2828</v>
      </c>
      <c r="B2832" s="366"/>
      <c r="C2832" s="105"/>
      <c r="D2832" s="366"/>
      <c r="E2832" s="277"/>
      <c r="F2832" s="105"/>
      <c r="G2832" s="105"/>
      <c r="H2832" s="366"/>
      <c r="I2832" s="206"/>
      <c r="J2832" s="206"/>
      <c r="K2832" s="206"/>
      <c r="L2832" s="206"/>
      <c r="M2832" s="206"/>
      <c r="N2832" s="206"/>
      <c r="O2832" s="206"/>
      <c r="P2832" s="206"/>
      <c r="Q2832" s="206"/>
      <c r="R2832" s="206"/>
      <c r="S2832" s="206"/>
      <c r="T2832" s="206"/>
    </row>
    <row r="2833" spans="1:20">
      <c r="A2833" s="366">
        <v>2829</v>
      </c>
      <c r="B2833" s="366"/>
      <c r="C2833" s="105"/>
      <c r="D2833" s="366"/>
      <c r="E2833" s="277"/>
      <c r="F2833" s="105"/>
      <c r="G2833" s="105"/>
      <c r="H2833" s="366"/>
      <c r="I2833" s="206"/>
      <c r="J2833" s="206"/>
      <c r="K2833" s="206"/>
      <c r="L2833" s="206"/>
      <c r="M2833" s="206"/>
      <c r="N2833" s="206"/>
      <c r="O2833" s="206"/>
      <c r="P2833" s="206"/>
      <c r="Q2833" s="206"/>
      <c r="R2833" s="206"/>
      <c r="S2833" s="206"/>
      <c r="T2833" s="206"/>
    </row>
    <row r="2834" spans="1:20">
      <c r="A2834" s="366">
        <v>2830</v>
      </c>
      <c r="B2834" s="366"/>
      <c r="C2834" s="105"/>
      <c r="D2834" s="366"/>
      <c r="E2834" s="277"/>
      <c r="F2834" s="105"/>
      <c r="G2834" s="105"/>
      <c r="H2834" s="366"/>
      <c r="I2834" s="206"/>
      <c r="J2834" s="206"/>
      <c r="K2834" s="206"/>
      <c r="L2834" s="206"/>
      <c r="M2834" s="206"/>
      <c r="N2834" s="206"/>
      <c r="O2834" s="206"/>
      <c r="P2834" s="206"/>
      <c r="Q2834" s="206"/>
      <c r="R2834" s="206"/>
      <c r="S2834" s="206"/>
      <c r="T2834" s="206"/>
    </row>
    <row r="2835" spans="1:20">
      <c r="A2835" s="366">
        <v>2831</v>
      </c>
      <c r="B2835" s="366"/>
      <c r="C2835" s="105"/>
      <c r="D2835" s="366"/>
      <c r="E2835" s="277"/>
      <c r="F2835" s="105"/>
      <c r="G2835" s="105"/>
      <c r="H2835" s="366"/>
      <c r="I2835" s="206"/>
      <c r="J2835" s="206"/>
      <c r="K2835" s="206"/>
      <c r="L2835" s="206"/>
      <c r="M2835" s="206"/>
      <c r="N2835" s="206"/>
      <c r="O2835" s="206"/>
      <c r="P2835" s="206"/>
      <c r="Q2835" s="206"/>
      <c r="R2835" s="206"/>
      <c r="S2835" s="206"/>
      <c r="T2835" s="206"/>
    </row>
    <row r="2836" spans="1:20">
      <c r="A2836" s="366">
        <v>2832</v>
      </c>
      <c r="B2836" s="366"/>
      <c r="C2836" s="105"/>
      <c r="D2836" s="366"/>
      <c r="E2836" s="277"/>
      <c r="F2836" s="105"/>
      <c r="G2836" s="105"/>
      <c r="H2836" s="366"/>
      <c r="I2836" s="206"/>
      <c r="J2836" s="206"/>
      <c r="K2836" s="206"/>
      <c r="L2836" s="206"/>
      <c r="M2836" s="206"/>
      <c r="N2836" s="206"/>
      <c r="O2836" s="206"/>
      <c r="P2836" s="206"/>
      <c r="Q2836" s="206"/>
      <c r="R2836" s="206"/>
      <c r="S2836" s="206"/>
      <c r="T2836" s="206"/>
    </row>
    <row r="2837" spans="1:20">
      <c r="A2837" s="366">
        <v>2833</v>
      </c>
      <c r="B2837" s="366"/>
      <c r="C2837" s="105"/>
      <c r="D2837" s="366"/>
      <c r="E2837" s="277"/>
      <c r="F2837" s="105"/>
      <c r="G2837" s="105"/>
      <c r="H2837" s="366"/>
      <c r="I2837" s="206"/>
      <c r="J2837" s="206"/>
      <c r="K2837" s="206"/>
      <c r="L2837" s="206"/>
      <c r="M2837" s="206"/>
      <c r="N2837" s="206"/>
      <c r="O2837" s="206"/>
      <c r="P2837" s="206"/>
      <c r="Q2837" s="206"/>
      <c r="R2837" s="206"/>
      <c r="S2837" s="206"/>
      <c r="T2837" s="206"/>
    </row>
    <row r="2838" spans="1:20">
      <c r="A2838" s="366">
        <v>2834</v>
      </c>
      <c r="B2838" s="366"/>
      <c r="C2838" s="105"/>
      <c r="D2838" s="366"/>
      <c r="E2838" s="277"/>
      <c r="F2838" s="105"/>
      <c r="G2838" s="105"/>
      <c r="H2838" s="366"/>
      <c r="I2838" s="206"/>
      <c r="J2838" s="206"/>
      <c r="K2838" s="206"/>
      <c r="L2838" s="206"/>
      <c r="M2838" s="206"/>
      <c r="N2838" s="206"/>
      <c r="O2838" s="206"/>
      <c r="P2838" s="206"/>
      <c r="Q2838" s="206"/>
      <c r="R2838" s="206"/>
      <c r="S2838" s="206"/>
      <c r="T2838" s="206"/>
    </row>
    <row r="2839" spans="1:20">
      <c r="A2839" s="366">
        <v>2835</v>
      </c>
      <c r="B2839" s="366"/>
      <c r="C2839" s="105"/>
      <c r="D2839" s="366"/>
      <c r="E2839" s="277"/>
      <c r="F2839" s="105"/>
      <c r="G2839" s="105"/>
      <c r="H2839" s="366"/>
      <c r="I2839" s="206"/>
      <c r="J2839" s="206"/>
      <c r="K2839" s="206"/>
      <c r="L2839" s="206"/>
      <c r="M2839" s="206"/>
      <c r="N2839" s="206"/>
      <c r="O2839" s="206"/>
      <c r="P2839" s="206"/>
      <c r="Q2839" s="206"/>
      <c r="R2839" s="206"/>
      <c r="S2839" s="206"/>
      <c r="T2839" s="206"/>
    </row>
    <row r="2840" spans="1:20">
      <c r="A2840" s="366">
        <v>2836</v>
      </c>
      <c r="B2840" s="366"/>
      <c r="C2840" s="105"/>
      <c r="D2840" s="366"/>
      <c r="E2840" s="277"/>
      <c r="F2840" s="105"/>
      <c r="G2840" s="105"/>
      <c r="H2840" s="366"/>
      <c r="I2840" s="206"/>
      <c r="J2840" s="206"/>
      <c r="K2840" s="206"/>
      <c r="L2840" s="206"/>
      <c r="M2840" s="206"/>
      <c r="N2840" s="206"/>
      <c r="O2840" s="206"/>
      <c r="P2840" s="206"/>
      <c r="Q2840" s="206"/>
      <c r="R2840" s="206"/>
      <c r="S2840" s="206"/>
      <c r="T2840" s="206"/>
    </row>
    <row r="2841" spans="1:20">
      <c r="A2841" s="366">
        <v>2837</v>
      </c>
      <c r="B2841" s="366"/>
      <c r="C2841" s="105"/>
      <c r="D2841" s="366"/>
      <c r="E2841" s="277"/>
      <c r="F2841" s="105"/>
      <c r="G2841" s="105"/>
      <c r="H2841" s="366"/>
      <c r="I2841" s="206"/>
      <c r="J2841" s="206"/>
      <c r="K2841" s="206"/>
      <c r="L2841" s="206"/>
      <c r="M2841" s="206"/>
      <c r="N2841" s="206"/>
      <c r="O2841" s="206"/>
      <c r="P2841" s="206"/>
      <c r="Q2841" s="206"/>
      <c r="R2841" s="206"/>
      <c r="S2841" s="206"/>
      <c r="T2841" s="206"/>
    </row>
    <row r="2842" spans="1:20">
      <c r="A2842" s="366">
        <v>2838</v>
      </c>
      <c r="B2842" s="366"/>
      <c r="C2842" s="105"/>
      <c r="D2842" s="366"/>
      <c r="E2842" s="277"/>
      <c r="F2842" s="105"/>
      <c r="G2842" s="105"/>
      <c r="H2842" s="366"/>
      <c r="I2842" s="206"/>
      <c r="J2842" s="206"/>
      <c r="K2842" s="206"/>
      <c r="L2842" s="206"/>
      <c r="M2842" s="206"/>
      <c r="N2842" s="206"/>
      <c r="O2842" s="206"/>
      <c r="P2842" s="206"/>
      <c r="Q2842" s="206"/>
      <c r="R2842" s="206"/>
      <c r="S2842" s="206"/>
      <c r="T2842" s="206"/>
    </row>
    <row r="2843" spans="1:20">
      <c r="A2843" s="366">
        <v>2839</v>
      </c>
      <c r="B2843" s="366"/>
      <c r="C2843" s="105"/>
      <c r="D2843" s="366"/>
      <c r="E2843" s="277"/>
      <c r="F2843" s="105"/>
      <c r="G2843" s="105"/>
      <c r="H2843" s="366"/>
      <c r="I2843" s="206"/>
      <c r="J2843" s="206"/>
      <c r="K2843" s="206"/>
      <c r="L2843" s="206"/>
      <c r="M2843" s="206"/>
      <c r="N2843" s="206"/>
      <c r="O2843" s="206"/>
      <c r="P2843" s="206"/>
      <c r="Q2843" s="206"/>
      <c r="R2843" s="206"/>
      <c r="S2843" s="206"/>
      <c r="T2843" s="206"/>
    </row>
    <row r="2844" spans="1:20">
      <c r="A2844" s="366">
        <v>2840</v>
      </c>
      <c r="B2844" s="366"/>
      <c r="C2844" s="105"/>
      <c r="D2844" s="366"/>
      <c r="E2844" s="277"/>
      <c r="F2844" s="105"/>
      <c r="G2844" s="105"/>
      <c r="H2844" s="366"/>
      <c r="I2844" s="206"/>
      <c r="J2844" s="206"/>
      <c r="K2844" s="206"/>
      <c r="L2844" s="206"/>
      <c r="M2844" s="206"/>
      <c r="N2844" s="206"/>
      <c r="O2844" s="206"/>
      <c r="P2844" s="206"/>
      <c r="Q2844" s="206"/>
      <c r="R2844" s="206"/>
      <c r="S2844" s="206"/>
      <c r="T2844" s="206"/>
    </row>
    <row r="2845" spans="1:20">
      <c r="A2845" s="366">
        <v>2841</v>
      </c>
      <c r="B2845" s="366"/>
      <c r="C2845" s="105"/>
      <c r="D2845" s="366"/>
      <c r="E2845" s="277"/>
      <c r="F2845" s="105"/>
      <c r="G2845" s="105"/>
      <c r="H2845" s="366"/>
      <c r="I2845" s="206"/>
      <c r="J2845" s="206"/>
      <c r="K2845" s="206"/>
      <c r="L2845" s="206"/>
      <c r="M2845" s="206"/>
      <c r="N2845" s="206"/>
      <c r="O2845" s="206"/>
      <c r="P2845" s="206"/>
      <c r="Q2845" s="206"/>
      <c r="R2845" s="206"/>
      <c r="S2845" s="206"/>
      <c r="T2845" s="206"/>
    </row>
    <row r="2846" spans="1:20">
      <c r="A2846" s="366">
        <v>2842</v>
      </c>
      <c r="B2846" s="366"/>
      <c r="C2846" s="105"/>
      <c r="D2846" s="366"/>
      <c r="E2846" s="277"/>
      <c r="F2846" s="105"/>
      <c r="G2846" s="105"/>
      <c r="H2846" s="366"/>
      <c r="I2846" s="206"/>
      <c r="J2846" s="206"/>
      <c r="K2846" s="206"/>
      <c r="L2846" s="206"/>
      <c r="M2846" s="206"/>
      <c r="N2846" s="206"/>
      <c r="O2846" s="206"/>
      <c r="P2846" s="206"/>
      <c r="Q2846" s="206"/>
      <c r="R2846" s="206"/>
      <c r="S2846" s="206"/>
      <c r="T2846" s="206"/>
    </row>
    <row r="2847" spans="1:20">
      <c r="A2847" s="366">
        <v>2843</v>
      </c>
      <c r="B2847" s="366"/>
      <c r="C2847" s="105"/>
      <c r="D2847" s="366"/>
      <c r="E2847" s="277"/>
      <c r="F2847" s="105"/>
      <c r="G2847" s="105"/>
      <c r="H2847" s="366"/>
      <c r="I2847" s="206"/>
      <c r="J2847" s="206"/>
      <c r="K2847" s="206"/>
      <c r="L2847" s="206"/>
      <c r="M2847" s="206"/>
      <c r="N2847" s="206"/>
      <c r="O2847" s="206"/>
      <c r="P2847" s="206"/>
      <c r="Q2847" s="206"/>
      <c r="R2847" s="206"/>
      <c r="S2847" s="206"/>
      <c r="T2847" s="206"/>
    </row>
    <row r="2848" spans="1:20">
      <c r="A2848" s="366">
        <v>2844</v>
      </c>
      <c r="B2848" s="366"/>
      <c r="C2848" s="105"/>
      <c r="D2848" s="366"/>
      <c r="E2848" s="277"/>
      <c r="F2848" s="105"/>
      <c r="G2848" s="105"/>
      <c r="H2848" s="366"/>
      <c r="I2848" s="206"/>
      <c r="J2848" s="206"/>
      <c r="K2848" s="206"/>
      <c r="L2848" s="206"/>
      <c r="M2848" s="206"/>
      <c r="N2848" s="206"/>
      <c r="O2848" s="206"/>
      <c r="P2848" s="206"/>
      <c r="Q2848" s="206"/>
      <c r="R2848" s="206"/>
      <c r="S2848" s="206"/>
      <c r="T2848" s="206"/>
    </row>
    <row r="2849" spans="1:20">
      <c r="A2849" s="366">
        <v>2845</v>
      </c>
      <c r="B2849" s="366"/>
      <c r="C2849" s="105"/>
      <c r="D2849" s="366"/>
      <c r="E2849" s="277"/>
      <c r="F2849" s="105"/>
      <c r="G2849" s="105"/>
      <c r="H2849" s="366"/>
      <c r="I2849" s="206"/>
      <c r="J2849" s="206"/>
      <c r="K2849" s="206"/>
      <c r="L2849" s="206"/>
      <c r="M2849" s="206"/>
      <c r="N2849" s="206"/>
      <c r="O2849" s="206"/>
      <c r="P2849" s="206"/>
      <c r="Q2849" s="206"/>
      <c r="R2849" s="206"/>
      <c r="S2849" s="206"/>
      <c r="T2849" s="206"/>
    </row>
    <row r="2850" spans="1:20">
      <c r="A2850" s="366">
        <v>2846</v>
      </c>
      <c r="B2850" s="366"/>
      <c r="C2850" s="105"/>
      <c r="D2850" s="366"/>
      <c r="E2850" s="277"/>
      <c r="F2850" s="105"/>
      <c r="G2850" s="105"/>
      <c r="H2850" s="366"/>
      <c r="I2850" s="206"/>
      <c r="J2850" s="206"/>
      <c r="K2850" s="206"/>
      <c r="L2850" s="206"/>
      <c r="M2850" s="206"/>
      <c r="N2850" s="206"/>
      <c r="O2850" s="206"/>
      <c r="P2850" s="206"/>
      <c r="Q2850" s="206"/>
      <c r="R2850" s="206"/>
      <c r="S2850" s="206"/>
      <c r="T2850" s="206"/>
    </row>
    <row r="2851" spans="1:20">
      <c r="A2851" s="366">
        <v>2847</v>
      </c>
      <c r="B2851" s="366"/>
      <c r="C2851" s="105"/>
      <c r="D2851" s="366"/>
      <c r="E2851" s="277"/>
      <c r="F2851" s="105"/>
      <c r="G2851" s="105"/>
      <c r="H2851" s="366"/>
      <c r="I2851" s="206"/>
      <c r="J2851" s="206"/>
      <c r="K2851" s="206"/>
      <c r="L2851" s="206"/>
      <c r="M2851" s="206"/>
      <c r="N2851" s="206"/>
      <c r="O2851" s="206"/>
      <c r="P2851" s="206"/>
      <c r="Q2851" s="206"/>
      <c r="R2851" s="206"/>
      <c r="S2851" s="206"/>
      <c r="T2851" s="206"/>
    </row>
    <row r="2852" spans="1:20">
      <c r="A2852" s="366">
        <v>2848</v>
      </c>
      <c r="B2852" s="366"/>
      <c r="C2852" s="105"/>
      <c r="D2852" s="366"/>
      <c r="E2852" s="277"/>
      <c r="F2852" s="105"/>
      <c r="G2852" s="105"/>
      <c r="H2852" s="366"/>
      <c r="I2852" s="206"/>
      <c r="J2852" s="206"/>
      <c r="K2852" s="206"/>
      <c r="L2852" s="206"/>
      <c r="M2852" s="206"/>
      <c r="N2852" s="206"/>
      <c r="O2852" s="206"/>
      <c r="P2852" s="206"/>
      <c r="Q2852" s="206"/>
      <c r="R2852" s="206"/>
      <c r="S2852" s="206"/>
      <c r="T2852" s="206"/>
    </row>
    <row r="2853" spans="1:20">
      <c r="A2853" s="366">
        <v>2849</v>
      </c>
      <c r="B2853" s="366"/>
      <c r="C2853" s="105"/>
      <c r="D2853" s="366"/>
      <c r="E2853" s="277"/>
      <c r="F2853" s="105"/>
      <c r="G2853" s="366"/>
      <c r="H2853" s="366"/>
      <c r="I2853" s="206"/>
      <c r="J2853" s="206"/>
      <c r="K2853" s="206"/>
      <c r="L2853" s="206"/>
      <c r="M2853" s="206"/>
      <c r="N2853" s="206"/>
      <c r="O2853" s="206"/>
      <c r="P2853" s="206"/>
      <c r="Q2853" s="206"/>
      <c r="R2853" s="206"/>
      <c r="S2853" s="206"/>
      <c r="T2853" s="206"/>
    </row>
    <row r="2854" spans="1:20">
      <c r="A2854" s="366">
        <v>2850</v>
      </c>
      <c r="B2854" s="366"/>
      <c r="C2854" s="105"/>
      <c r="D2854" s="366"/>
      <c r="E2854" s="277"/>
      <c r="F2854" s="105"/>
      <c r="G2854" s="105"/>
      <c r="H2854" s="366"/>
      <c r="I2854" s="206"/>
      <c r="J2854" s="206"/>
      <c r="K2854" s="206"/>
      <c r="L2854" s="206"/>
      <c r="M2854" s="206"/>
      <c r="N2854" s="206"/>
      <c r="O2854" s="206"/>
      <c r="P2854" s="206"/>
      <c r="Q2854" s="206"/>
      <c r="R2854" s="206"/>
      <c r="S2854" s="206"/>
      <c r="T2854" s="206"/>
    </row>
    <row r="2855" spans="1:20">
      <c r="A2855" s="366">
        <v>2851</v>
      </c>
      <c r="B2855" s="366"/>
      <c r="C2855" s="105"/>
      <c r="D2855" s="366"/>
      <c r="E2855" s="277"/>
      <c r="F2855" s="105"/>
      <c r="G2855" s="105"/>
      <c r="H2855" s="366"/>
      <c r="I2855" s="206"/>
      <c r="J2855" s="206"/>
      <c r="K2855" s="206"/>
      <c r="L2855" s="206"/>
      <c r="M2855" s="206"/>
      <c r="N2855" s="206"/>
      <c r="O2855" s="206"/>
      <c r="P2855" s="206"/>
      <c r="Q2855" s="206"/>
      <c r="R2855" s="206"/>
      <c r="S2855" s="206"/>
      <c r="T2855" s="206"/>
    </row>
    <row r="2856" spans="1:20">
      <c r="A2856" s="366">
        <v>2852</v>
      </c>
      <c r="B2856" s="366"/>
      <c r="C2856" s="105"/>
      <c r="D2856" s="366"/>
      <c r="E2856" s="277"/>
      <c r="F2856" s="105"/>
      <c r="G2856" s="105"/>
      <c r="H2856" s="366"/>
      <c r="I2856" s="206"/>
      <c r="J2856" s="206"/>
      <c r="K2856" s="206"/>
      <c r="L2856" s="206"/>
      <c r="M2856" s="206"/>
      <c r="N2856" s="206"/>
      <c r="O2856" s="206"/>
      <c r="P2856" s="206"/>
      <c r="Q2856" s="206"/>
      <c r="R2856" s="206"/>
      <c r="S2856" s="206"/>
      <c r="T2856" s="206"/>
    </row>
    <row r="2857" spans="1:20">
      <c r="A2857" s="366">
        <v>2853</v>
      </c>
      <c r="B2857" s="366"/>
      <c r="C2857" s="105"/>
      <c r="D2857" s="366"/>
      <c r="E2857" s="277"/>
      <c r="F2857" s="105"/>
      <c r="G2857" s="105"/>
      <c r="H2857" s="366"/>
      <c r="I2857" s="206"/>
      <c r="J2857" s="206"/>
      <c r="K2857" s="206"/>
      <c r="L2857" s="206"/>
      <c r="M2857" s="206"/>
      <c r="N2857" s="206"/>
      <c r="O2857" s="206"/>
      <c r="P2857" s="206"/>
      <c r="Q2857" s="206"/>
      <c r="R2857" s="206"/>
      <c r="S2857" s="206"/>
      <c r="T2857" s="206"/>
    </row>
    <row r="2858" spans="1:20">
      <c r="A2858" s="366">
        <v>2854</v>
      </c>
      <c r="B2858" s="366"/>
      <c r="C2858" s="105"/>
      <c r="D2858" s="366"/>
      <c r="E2858" s="277"/>
      <c r="F2858" s="105"/>
      <c r="G2858" s="105"/>
      <c r="H2858" s="366"/>
      <c r="I2858" s="206"/>
      <c r="J2858" s="206"/>
      <c r="K2858" s="206"/>
      <c r="L2858" s="206"/>
      <c r="M2858" s="206"/>
      <c r="N2858" s="206"/>
      <c r="O2858" s="206"/>
      <c r="P2858" s="206"/>
      <c r="Q2858" s="206"/>
      <c r="R2858" s="206"/>
      <c r="S2858" s="206"/>
      <c r="T2858" s="206"/>
    </row>
    <row r="2859" spans="1:20">
      <c r="A2859" s="366">
        <v>2855</v>
      </c>
      <c r="B2859" s="366"/>
      <c r="C2859" s="105"/>
      <c r="D2859" s="366"/>
      <c r="E2859" s="277"/>
      <c r="F2859" s="105"/>
      <c r="G2859" s="105"/>
      <c r="H2859" s="366"/>
      <c r="I2859" s="206"/>
      <c r="J2859" s="206"/>
      <c r="K2859" s="206"/>
      <c r="L2859" s="206"/>
      <c r="M2859" s="206"/>
      <c r="N2859" s="206"/>
      <c r="O2859" s="206"/>
      <c r="P2859" s="206"/>
      <c r="Q2859" s="206"/>
      <c r="R2859" s="206"/>
      <c r="S2859" s="206"/>
      <c r="T2859" s="206"/>
    </row>
    <row r="2860" spans="1:20">
      <c r="A2860" s="366">
        <v>2856</v>
      </c>
      <c r="B2860" s="366"/>
      <c r="C2860" s="105"/>
      <c r="D2860" s="366"/>
      <c r="E2860" s="277"/>
      <c r="F2860" s="105"/>
      <c r="G2860" s="105"/>
      <c r="H2860" s="366"/>
      <c r="I2860" s="206"/>
      <c r="J2860" s="206"/>
      <c r="K2860" s="206"/>
      <c r="L2860" s="206"/>
      <c r="M2860" s="206"/>
      <c r="N2860" s="206"/>
      <c r="O2860" s="206"/>
      <c r="P2860" s="206"/>
      <c r="Q2860" s="206"/>
      <c r="R2860" s="206"/>
      <c r="S2860" s="206"/>
      <c r="T2860" s="206"/>
    </row>
    <row r="2861" spans="1:20">
      <c r="A2861" s="366">
        <v>2857</v>
      </c>
      <c r="B2861" s="366"/>
      <c r="C2861" s="105"/>
      <c r="D2861" s="366"/>
      <c r="E2861" s="277"/>
      <c r="F2861" s="105"/>
      <c r="G2861" s="105"/>
      <c r="H2861" s="366"/>
      <c r="I2861" s="206"/>
      <c r="J2861" s="206"/>
      <c r="K2861" s="206"/>
      <c r="L2861" s="206"/>
      <c r="M2861" s="206"/>
      <c r="N2861" s="206"/>
      <c r="O2861" s="206"/>
      <c r="P2861" s="206"/>
      <c r="Q2861" s="206"/>
      <c r="R2861" s="206"/>
      <c r="S2861" s="206"/>
      <c r="T2861" s="206"/>
    </row>
    <row r="2862" spans="1:20">
      <c r="A2862" s="366">
        <v>2858</v>
      </c>
      <c r="B2862" s="366"/>
      <c r="C2862" s="105"/>
      <c r="D2862" s="366"/>
      <c r="E2862" s="277"/>
      <c r="F2862" s="105"/>
      <c r="G2862" s="105"/>
      <c r="H2862" s="366"/>
      <c r="I2862" s="206"/>
      <c r="J2862" s="206"/>
      <c r="K2862" s="206"/>
      <c r="L2862" s="206"/>
      <c r="M2862" s="206"/>
      <c r="N2862" s="206"/>
      <c r="O2862" s="206"/>
      <c r="P2862" s="206"/>
      <c r="Q2862" s="206"/>
      <c r="R2862" s="206"/>
      <c r="S2862" s="206"/>
      <c r="T2862" s="206"/>
    </row>
    <row r="2863" spans="1:20">
      <c r="A2863" s="366">
        <v>2859</v>
      </c>
      <c r="B2863" s="366"/>
      <c r="C2863" s="105"/>
      <c r="D2863" s="366"/>
      <c r="E2863" s="277"/>
      <c r="F2863" s="105"/>
      <c r="G2863" s="105"/>
      <c r="H2863" s="366"/>
      <c r="I2863" s="206"/>
      <c r="J2863" s="206"/>
      <c r="K2863" s="206"/>
      <c r="L2863" s="206"/>
      <c r="M2863" s="206"/>
      <c r="N2863" s="206"/>
      <c r="O2863" s="206"/>
      <c r="P2863" s="206"/>
      <c r="Q2863" s="206"/>
      <c r="R2863" s="206"/>
      <c r="S2863" s="206"/>
      <c r="T2863" s="206"/>
    </row>
    <row r="2864" spans="1:20">
      <c r="A2864" s="366">
        <v>2860</v>
      </c>
      <c r="B2864" s="366"/>
      <c r="C2864" s="105"/>
      <c r="D2864" s="366"/>
      <c r="E2864" s="277"/>
      <c r="F2864" s="105"/>
      <c r="G2864" s="105"/>
      <c r="H2864" s="366"/>
      <c r="I2864" s="206"/>
      <c r="J2864" s="206"/>
      <c r="K2864" s="206"/>
      <c r="L2864" s="206"/>
      <c r="M2864" s="206"/>
      <c r="N2864" s="206"/>
      <c r="O2864" s="206"/>
      <c r="P2864" s="206"/>
      <c r="Q2864" s="206"/>
      <c r="R2864" s="206"/>
      <c r="S2864" s="206"/>
      <c r="T2864" s="206"/>
    </row>
    <row r="2865" spans="1:20">
      <c r="A2865" s="366">
        <v>2861</v>
      </c>
      <c r="B2865" s="366"/>
      <c r="C2865" s="105"/>
      <c r="D2865" s="366"/>
      <c r="E2865" s="277"/>
      <c r="F2865" s="105"/>
      <c r="G2865" s="105"/>
      <c r="H2865" s="366"/>
      <c r="I2865" s="206"/>
      <c r="J2865" s="206"/>
      <c r="K2865" s="206"/>
      <c r="L2865" s="206"/>
      <c r="M2865" s="206"/>
      <c r="N2865" s="206"/>
      <c r="O2865" s="206"/>
      <c r="P2865" s="206"/>
      <c r="Q2865" s="206"/>
      <c r="R2865" s="206"/>
      <c r="S2865" s="206"/>
      <c r="T2865" s="206"/>
    </row>
    <row r="2866" spans="1:20">
      <c r="A2866" s="366">
        <v>2862</v>
      </c>
      <c r="B2866" s="366"/>
      <c r="C2866" s="105"/>
      <c r="D2866" s="366"/>
      <c r="E2866" s="277"/>
      <c r="F2866" s="105"/>
      <c r="G2866" s="105"/>
      <c r="H2866" s="366"/>
      <c r="I2866" s="206"/>
      <c r="J2866" s="206"/>
      <c r="K2866" s="206"/>
      <c r="L2866" s="206"/>
      <c r="M2866" s="206"/>
      <c r="N2866" s="206"/>
      <c r="O2866" s="206"/>
      <c r="P2866" s="206"/>
      <c r="Q2866" s="206"/>
      <c r="R2866" s="206"/>
      <c r="S2866" s="206"/>
      <c r="T2866" s="206"/>
    </row>
    <row r="2867" spans="1:20">
      <c r="A2867" s="366">
        <v>2863</v>
      </c>
      <c r="B2867" s="366"/>
      <c r="C2867" s="105"/>
      <c r="D2867" s="366"/>
      <c r="E2867" s="277"/>
      <c r="F2867" s="105"/>
      <c r="G2867" s="105"/>
      <c r="H2867" s="366"/>
      <c r="I2867" s="206"/>
      <c r="J2867" s="206"/>
      <c r="K2867" s="206"/>
      <c r="L2867" s="206"/>
      <c r="M2867" s="206"/>
      <c r="N2867" s="206"/>
      <c r="O2867" s="206"/>
      <c r="P2867" s="206"/>
      <c r="Q2867" s="206"/>
      <c r="R2867" s="206"/>
      <c r="S2867" s="206"/>
      <c r="T2867" s="206"/>
    </row>
    <row r="2868" spans="1:20">
      <c r="A2868" s="366">
        <v>2864</v>
      </c>
      <c r="B2868" s="366"/>
      <c r="C2868" s="105"/>
      <c r="D2868" s="366"/>
      <c r="E2868" s="277"/>
      <c r="F2868" s="105"/>
      <c r="G2868" s="105"/>
      <c r="H2868" s="366"/>
      <c r="I2868" s="206"/>
      <c r="J2868" s="206"/>
      <c r="K2868" s="206"/>
      <c r="L2868" s="206"/>
      <c r="M2868" s="206"/>
      <c r="N2868" s="206"/>
      <c r="O2868" s="206"/>
      <c r="P2868" s="206"/>
      <c r="Q2868" s="206"/>
      <c r="R2868" s="206"/>
      <c r="S2868" s="206"/>
      <c r="T2868" s="206"/>
    </row>
    <row r="2869" spans="1:20">
      <c r="A2869" s="366">
        <v>2865</v>
      </c>
      <c r="B2869" s="366"/>
      <c r="C2869" s="105"/>
      <c r="D2869" s="366"/>
      <c r="E2869" s="277"/>
      <c r="F2869" s="105"/>
      <c r="G2869" s="366"/>
      <c r="H2869" s="366"/>
      <c r="I2869" s="206"/>
      <c r="J2869" s="206"/>
      <c r="K2869" s="206"/>
      <c r="L2869" s="206"/>
      <c r="M2869" s="206"/>
      <c r="N2869" s="206"/>
      <c r="O2869" s="206"/>
      <c r="P2869" s="206"/>
      <c r="Q2869" s="206"/>
      <c r="R2869" s="206"/>
      <c r="S2869" s="206"/>
      <c r="T2869" s="206"/>
    </row>
    <row r="2870" spans="1:20">
      <c r="A2870" s="366">
        <v>2866</v>
      </c>
      <c r="B2870" s="366"/>
      <c r="C2870" s="105"/>
      <c r="D2870" s="366"/>
      <c r="E2870" s="277"/>
      <c r="F2870" s="105"/>
      <c r="G2870" s="105"/>
      <c r="H2870" s="366"/>
      <c r="I2870" s="206"/>
      <c r="J2870" s="206"/>
      <c r="K2870" s="206"/>
      <c r="L2870" s="206"/>
      <c r="M2870" s="206"/>
      <c r="N2870" s="206"/>
      <c r="O2870" s="206"/>
      <c r="P2870" s="206"/>
      <c r="Q2870" s="206"/>
      <c r="R2870" s="206"/>
      <c r="S2870" s="206"/>
      <c r="T2870" s="206"/>
    </row>
    <row r="2871" spans="1:20">
      <c r="A2871" s="366">
        <v>2867</v>
      </c>
      <c r="B2871" s="366"/>
      <c r="C2871" s="105"/>
      <c r="D2871" s="366"/>
      <c r="E2871" s="277"/>
      <c r="F2871" s="105"/>
      <c r="G2871" s="105"/>
      <c r="H2871" s="366"/>
      <c r="I2871" s="206"/>
      <c r="J2871" s="206"/>
      <c r="K2871" s="206"/>
      <c r="L2871" s="206"/>
      <c r="M2871" s="206"/>
      <c r="N2871" s="206"/>
      <c r="O2871" s="206"/>
      <c r="P2871" s="206"/>
      <c r="Q2871" s="206"/>
      <c r="R2871" s="206"/>
      <c r="S2871" s="206"/>
      <c r="T2871" s="206"/>
    </row>
    <row r="2872" spans="1:20">
      <c r="A2872" s="366">
        <v>2868</v>
      </c>
      <c r="B2872" s="366"/>
      <c r="C2872" s="105"/>
      <c r="D2872" s="366"/>
      <c r="E2872" s="277"/>
      <c r="F2872" s="105"/>
      <c r="G2872" s="105"/>
      <c r="H2872" s="366"/>
      <c r="I2872" s="206"/>
      <c r="J2872" s="206"/>
      <c r="K2872" s="206"/>
      <c r="L2872" s="206"/>
      <c r="M2872" s="206"/>
      <c r="N2872" s="206"/>
      <c r="O2872" s="206"/>
      <c r="P2872" s="206"/>
      <c r="Q2872" s="206"/>
      <c r="R2872" s="206"/>
      <c r="S2872" s="206"/>
      <c r="T2872" s="206"/>
    </row>
    <row r="2873" spans="1:20">
      <c r="A2873" s="366">
        <v>2869</v>
      </c>
      <c r="B2873" s="366"/>
      <c r="C2873" s="105"/>
      <c r="D2873" s="366"/>
      <c r="E2873" s="277"/>
      <c r="F2873" s="105"/>
      <c r="G2873" s="105"/>
      <c r="H2873" s="366"/>
      <c r="I2873" s="206"/>
      <c r="J2873" s="206"/>
      <c r="K2873" s="206"/>
      <c r="L2873" s="206"/>
      <c r="M2873" s="206"/>
      <c r="N2873" s="206"/>
      <c r="O2873" s="206"/>
      <c r="P2873" s="206"/>
      <c r="Q2873" s="206"/>
      <c r="R2873" s="206"/>
      <c r="S2873" s="206"/>
      <c r="T2873" s="206"/>
    </row>
    <row r="2874" spans="1:20">
      <c r="A2874" s="366">
        <v>2870</v>
      </c>
      <c r="B2874" s="366"/>
      <c r="C2874" s="105"/>
      <c r="D2874" s="366"/>
      <c r="E2874" s="277"/>
      <c r="F2874" s="105"/>
      <c r="G2874" s="105"/>
      <c r="H2874" s="366"/>
      <c r="I2874" s="206"/>
      <c r="J2874" s="206"/>
      <c r="K2874" s="206"/>
      <c r="L2874" s="206"/>
      <c r="M2874" s="206"/>
      <c r="N2874" s="206"/>
      <c r="O2874" s="206"/>
      <c r="P2874" s="206"/>
      <c r="Q2874" s="206"/>
      <c r="R2874" s="206"/>
      <c r="S2874" s="206"/>
      <c r="T2874" s="206"/>
    </row>
    <row r="2875" spans="1:20">
      <c r="A2875" s="366">
        <v>2871</v>
      </c>
      <c r="B2875" s="366"/>
      <c r="C2875" s="105"/>
      <c r="D2875" s="366"/>
      <c r="E2875" s="277"/>
      <c r="F2875" s="105"/>
      <c r="G2875" s="105"/>
      <c r="H2875" s="366"/>
      <c r="I2875" s="206"/>
      <c r="J2875" s="206"/>
      <c r="K2875" s="206"/>
      <c r="L2875" s="206"/>
      <c r="M2875" s="206"/>
      <c r="N2875" s="206"/>
      <c r="O2875" s="206"/>
      <c r="P2875" s="206"/>
      <c r="Q2875" s="206"/>
      <c r="R2875" s="206"/>
      <c r="S2875" s="206"/>
      <c r="T2875" s="206"/>
    </row>
    <row r="2876" spans="1:20">
      <c r="A2876" s="366">
        <v>2872</v>
      </c>
      <c r="B2876" s="366"/>
      <c r="C2876" s="105"/>
      <c r="D2876" s="366"/>
      <c r="E2876" s="277"/>
      <c r="F2876" s="105"/>
      <c r="G2876" s="105"/>
      <c r="H2876" s="366"/>
      <c r="I2876" s="206"/>
      <c r="J2876" s="206"/>
      <c r="K2876" s="206"/>
      <c r="L2876" s="206"/>
      <c r="M2876" s="206"/>
      <c r="N2876" s="206"/>
      <c r="O2876" s="206"/>
      <c r="P2876" s="206"/>
      <c r="Q2876" s="206"/>
      <c r="R2876" s="206"/>
      <c r="S2876" s="206"/>
      <c r="T2876" s="206"/>
    </row>
    <row r="2877" spans="1:20">
      <c r="A2877" s="366">
        <v>2873</v>
      </c>
      <c r="B2877" s="366"/>
      <c r="C2877" s="105"/>
      <c r="D2877" s="366"/>
      <c r="E2877" s="277"/>
      <c r="F2877" s="105"/>
      <c r="G2877" s="105"/>
      <c r="H2877" s="366"/>
      <c r="I2877" s="206"/>
      <c r="J2877" s="206"/>
      <c r="K2877" s="206"/>
      <c r="L2877" s="206"/>
      <c r="M2877" s="206"/>
      <c r="N2877" s="206"/>
      <c r="O2877" s="206"/>
      <c r="P2877" s="206"/>
      <c r="Q2877" s="206"/>
      <c r="R2877" s="206"/>
      <c r="S2877" s="206"/>
      <c r="T2877" s="206"/>
    </row>
    <row r="2878" spans="1:20">
      <c r="A2878" s="366">
        <v>2874</v>
      </c>
      <c r="B2878" s="366"/>
      <c r="C2878" s="105"/>
      <c r="D2878" s="366"/>
      <c r="E2878" s="277"/>
      <c r="F2878" s="105"/>
      <c r="G2878" s="105"/>
      <c r="H2878" s="366"/>
      <c r="I2878" s="206"/>
      <c r="J2878" s="206"/>
      <c r="K2878" s="206"/>
      <c r="L2878" s="206"/>
      <c r="M2878" s="206"/>
      <c r="N2878" s="206"/>
      <c r="O2878" s="206"/>
      <c r="P2878" s="206"/>
      <c r="Q2878" s="206"/>
      <c r="R2878" s="206"/>
      <c r="S2878" s="206"/>
      <c r="T2878" s="206"/>
    </row>
    <row r="2879" spans="1:20">
      <c r="A2879" s="366">
        <v>2875</v>
      </c>
      <c r="B2879" s="366"/>
      <c r="C2879" s="105"/>
      <c r="D2879" s="366"/>
      <c r="E2879" s="277"/>
      <c r="F2879" s="105"/>
      <c r="G2879" s="105"/>
      <c r="H2879" s="366"/>
      <c r="I2879" s="206"/>
      <c r="J2879" s="206"/>
      <c r="K2879" s="206"/>
      <c r="L2879" s="206"/>
      <c r="M2879" s="206"/>
      <c r="N2879" s="206"/>
      <c r="O2879" s="206"/>
      <c r="P2879" s="206"/>
      <c r="Q2879" s="206"/>
      <c r="R2879" s="206"/>
      <c r="S2879" s="206"/>
      <c r="T2879" s="206"/>
    </row>
    <row r="2880" spans="1:20">
      <c r="A2880" s="366">
        <v>2876</v>
      </c>
      <c r="B2880" s="366"/>
      <c r="C2880" s="105"/>
      <c r="D2880" s="366"/>
      <c r="E2880" s="277"/>
      <c r="F2880" s="105"/>
      <c r="G2880" s="105"/>
      <c r="H2880" s="366"/>
      <c r="I2880" s="206"/>
      <c r="J2880" s="206"/>
      <c r="K2880" s="206"/>
      <c r="L2880" s="206"/>
      <c r="M2880" s="206"/>
      <c r="N2880" s="206"/>
      <c r="O2880" s="206"/>
      <c r="P2880" s="206"/>
      <c r="Q2880" s="206"/>
      <c r="R2880" s="206"/>
      <c r="S2880" s="206"/>
      <c r="T2880" s="206"/>
    </row>
    <row r="2881" spans="1:20">
      <c r="A2881" s="366">
        <v>2877</v>
      </c>
      <c r="B2881" s="366"/>
      <c r="C2881" s="105"/>
      <c r="D2881" s="366"/>
      <c r="E2881" s="277"/>
      <c r="F2881" s="105"/>
      <c r="G2881" s="105"/>
      <c r="H2881" s="366"/>
      <c r="I2881" s="206"/>
      <c r="J2881" s="206"/>
      <c r="K2881" s="206"/>
      <c r="L2881" s="206"/>
      <c r="M2881" s="206"/>
      <c r="N2881" s="206"/>
      <c r="O2881" s="206"/>
      <c r="P2881" s="206"/>
      <c r="Q2881" s="206"/>
      <c r="R2881" s="206"/>
      <c r="S2881" s="206"/>
      <c r="T2881" s="206"/>
    </row>
    <row r="2882" spans="1:20">
      <c r="A2882" s="366">
        <v>2878</v>
      </c>
      <c r="B2882" s="366"/>
      <c r="C2882" s="105"/>
      <c r="D2882" s="366"/>
      <c r="E2882" s="277"/>
      <c r="F2882" s="105"/>
      <c r="G2882" s="105"/>
      <c r="H2882" s="366"/>
      <c r="I2882" s="206"/>
      <c r="J2882" s="206"/>
      <c r="K2882" s="206"/>
      <c r="L2882" s="206"/>
      <c r="M2882" s="206"/>
      <c r="N2882" s="206"/>
      <c r="O2882" s="206"/>
      <c r="P2882" s="206"/>
      <c r="Q2882" s="206"/>
      <c r="R2882" s="206"/>
      <c r="S2882" s="206"/>
      <c r="T2882" s="206"/>
    </row>
    <row r="2883" spans="1:20">
      <c r="A2883" s="366">
        <v>2879</v>
      </c>
      <c r="B2883" s="366"/>
      <c r="C2883" s="105"/>
      <c r="D2883" s="366"/>
      <c r="E2883" s="277"/>
      <c r="F2883" s="105"/>
      <c r="G2883" s="105"/>
      <c r="H2883" s="366"/>
      <c r="I2883" s="206"/>
      <c r="J2883" s="206"/>
      <c r="K2883" s="206"/>
      <c r="L2883" s="206"/>
      <c r="M2883" s="206"/>
      <c r="N2883" s="206"/>
      <c r="O2883" s="206"/>
      <c r="P2883" s="206"/>
      <c r="Q2883" s="206"/>
      <c r="R2883" s="206"/>
      <c r="S2883" s="206"/>
      <c r="T2883" s="206"/>
    </row>
    <row r="2884" spans="1:20">
      <c r="A2884" s="366">
        <v>2880</v>
      </c>
      <c r="B2884" s="366"/>
      <c r="C2884" s="105"/>
      <c r="D2884" s="366"/>
      <c r="E2884" s="277"/>
      <c r="F2884" s="105"/>
      <c r="G2884" s="105"/>
      <c r="H2884" s="366"/>
      <c r="I2884" s="206"/>
      <c r="J2884" s="206"/>
      <c r="K2884" s="206"/>
      <c r="L2884" s="206"/>
      <c r="M2884" s="206"/>
      <c r="N2884" s="206"/>
      <c r="O2884" s="206"/>
      <c r="P2884" s="206"/>
      <c r="Q2884" s="206"/>
      <c r="R2884" s="206"/>
      <c r="S2884" s="206"/>
      <c r="T2884" s="206"/>
    </row>
    <row r="2885" spans="1:20">
      <c r="A2885" s="366">
        <v>2881</v>
      </c>
      <c r="B2885" s="366"/>
      <c r="C2885" s="105"/>
      <c r="D2885" s="366"/>
      <c r="E2885" s="277"/>
      <c r="F2885" s="105"/>
      <c r="G2885" s="105"/>
      <c r="H2885" s="366"/>
      <c r="I2885" s="206"/>
      <c r="J2885" s="206"/>
      <c r="K2885" s="206"/>
      <c r="L2885" s="206"/>
      <c r="M2885" s="206"/>
      <c r="N2885" s="206"/>
      <c r="O2885" s="206"/>
      <c r="P2885" s="206"/>
      <c r="Q2885" s="206"/>
      <c r="R2885" s="206"/>
      <c r="S2885" s="206"/>
      <c r="T2885" s="206"/>
    </row>
    <row r="2886" spans="1:20">
      <c r="A2886" s="366">
        <v>2882</v>
      </c>
      <c r="B2886" s="366"/>
      <c r="C2886" s="105"/>
      <c r="D2886" s="366"/>
      <c r="E2886" s="277"/>
      <c r="F2886" s="105"/>
      <c r="G2886" s="105"/>
      <c r="H2886" s="366"/>
      <c r="I2886" s="206"/>
      <c r="J2886" s="206"/>
      <c r="K2886" s="206"/>
      <c r="L2886" s="206"/>
      <c r="M2886" s="206"/>
      <c r="N2886" s="206"/>
      <c r="O2886" s="206"/>
      <c r="P2886" s="206"/>
      <c r="Q2886" s="206"/>
      <c r="R2886" s="206"/>
      <c r="S2886" s="206"/>
      <c r="T2886" s="206"/>
    </row>
    <row r="2887" spans="1:20">
      <c r="A2887" s="366">
        <v>2883</v>
      </c>
      <c r="B2887" s="366"/>
      <c r="C2887" s="105"/>
      <c r="D2887" s="366"/>
      <c r="E2887" s="277"/>
      <c r="F2887" s="105"/>
      <c r="G2887" s="105"/>
      <c r="H2887" s="366"/>
      <c r="I2887" s="206"/>
      <c r="J2887" s="206"/>
      <c r="K2887" s="206"/>
      <c r="L2887" s="206"/>
      <c r="M2887" s="206"/>
      <c r="N2887" s="206"/>
      <c r="O2887" s="206"/>
      <c r="P2887" s="206"/>
      <c r="Q2887" s="206"/>
      <c r="R2887" s="206"/>
      <c r="S2887" s="206"/>
      <c r="T2887" s="206"/>
    </row>
    <row r="2888" spans="1:20">
      <c r="A2888" s="366">
        <v>2884</v>
      </c>
      <c r="B2888" s="366"/>
      <c r="C2888" s="105"/>
      <c r="D2888" s="366"/>
      <c r="E2888" s="277"/>
      <c r="F2888" s="105"/>
      <c r="G2888" s="105"/>
      <c r="H2888" s="366"/>
      <c r="I2888" s="206"/>
      <c r="J2888" s="206"/>
      <c r="K2888" s="206"/>
      <c r="L2888" s="206"/>
      <c r="M2888" s="206"/>
      <c r="N2888" s="206"/>
      <c r="O2888" s="206"/>
      <c r="P2888" s="206"/>
      <c r="Q2888" s="206"/>
      <c r="R2888" s="206"/>
      <c r="S2888" s="206"/>
      <c r="T2888" s="206"/>
    </row>
    <row r="2889" spans="1:20">
      <c r="A2889" s="366">
        <v>2885</v>
      </c>
      <c r="B2889" s="366"/>
      <c r="C2889" s="105"/>
      <c r="D2889" s="366"/>
      <c r="E2889" s="277"/>
      <c r="F2889" s="105"/>
      <c r="G2889" s="105"/>
      <c r="H2889" s="366"/>
      <c r="I2889" s="206"/>
      <c r="J2889" s="206"/>
      <c r="K2889" s="206"/>
      <c r="L2889" s="206"/>
      <c r="M2889" s="206"/>
      <c r="N2889" s="206"/>
      <c r="O2889" s="206"/>
      <c r="P2889" s="206"/>
      <c r="Q2889" s="206"/>
      <c r="R2889" s="206"/>
      <c r="S2889" s="206"/>
      <c r="T2889" s="206"/>
    </row>
    <row r="2890" spans="1:20">
      <c r="A2890" s="366">
        <v>2886</v>
      </c>
      <c r="B2890" s="366"/>
      <c r="C2890" s="105"/>
      <c r="D2890" s="366"/>
      <c r="E2890" s="277"/>
      <c r="F2890" s="105"/>
      <c r="G2890" s="105"/>
      <c r="H2890" s="366"/>
      <c r="I2890" s="206"/>
      <c r="J2890" s="206"/>
      <c r="K2890" s="206"/>
      <c r="L2890" s="206"/>
      <c r="M2890" s="206"/>
      <c r="N2890" s="206"/>
      <c r="O2890" s="206"/>
      <c r="P2890" s="206"/>
      <c r="Q2890" s="206"/>
      <c r="R2890" s="206"/>
      <c r="S2890" s="206"/>
      <c r="T2890" s="206"/>
    </row>
    <row r="2891" spans="1:20">
      <c r="A2891" s="366">
        <v>2887</v>
      </c>
      <c r="B2891" s="366"/>
      <c r="C2891" s="105"/>
      <c r="D2891" s="366"/>
      <c r="E2891" s="277"/>
      <c r="F2891" s="105"/>
      <c r="G2891" s="105"/>
      <c r="H2891" s="366"/>
      <c r="I2891" s="206"/>
      <c r="J2891" s="206"/>
      <c r="K2891" s="206"/>
      <c r="L2891" s="206"/>
      <c r="M2891" s="206"/>
      <c r="N2891" s="206"/>
      <c r="O2891" s="206"/>
      <c r="P2891" s="206"/>
      <c r="Q2891" s="206"/>
      <c r="R2891" s="206"/>
      <c r="S2891" s="206"/>
      <c r="T2891" s="206"/>
    </row>
    <row r="2892" spans="1:20">
      <c r="A2892" s="366">
        <v>2888</v>
      </c>
      <c r="B2892" s="366"/>
      <c r="C2892" s="105"/>
      <c r="D2892" s="366"/>
      <c r="E2892" s="277"/>
      <c r="F2892" s="105"/>
      <c r="G2892" s="105"/>
      <c r="H2892" s="366"/>
      <c r="I2892" s="206"/>
      <c r="J2892" s="206"/>
      <c r="K2892" s="206"/>
      <c r="L2892" s="206"/>
      <c r="M2892" s="206"/>
      <c r="N2892" s="206"/>
      <c r="O2892" s="206"/>
      <c r="P2892" s="206"/>
      <c r="Q2892" s="206"/>
      <c r="R2892" s="206"/>
      <c r="S2892" s="206"/>
      <c r="T2892" s="206"/>
    </row>
    <row r="2893" spans="1:20">
      <c r="A2893" s="366">
        <v>2889</v>
      </c>
      <c r="B2893" s="366"/>
      <c r="C2893" s="105"/>
      <c r="D2893" s="366"/>
      <c r="E2893" s="277"/>
      <c r="F2893" s="105"/>
      <c r="G2893" s="105"/>
      <c r="H2893" s="366"/>
      <c r="I2893" s="206"/>
      <c r="J2893" s="206"/>
      <c r="K2893" s="206"/>
      <c r="L2893" s="206"/>
      <c r="M2893" s="206"/>
      <c r="N2893" s="206"/>
      <c r="O2893" s="206"/>
      <c r="P2893" s="206"/>
      <c r="Q2893" s="206"/>
      <c r="R2893" s="206"/>
      <c r="S2893" s="206"/>
      <c r="T2893" s="206"/>
    </row>
    <row r="2894" spans="1:20">
      <c r="A2894" s="366">
        <v>2890</v>
      </c>
      <c r="B2894" s="366"/>
      <c r="C2894" s="105"/>
      <c r="D2894" s="366"/>
      <c r="E2894" s="277"/>
      <c r="F2894" s="105"/>
      <c r="G2894" s="105"/>
      <c r="H2894" s="366"/>
      <c r="I2894" s="206"/>
      <c r="J2894" s="206"/>
      <c r="K2894" s="206"/>
      <c r="L2894" s="206"/>
      <c r="M2894" s="206"/>
      <c r="N2894" s="206"/>
      <c r="O2894" s="206"/>
      <c r="P2894" s="206"/>
      <c r="Q2894" s="206"/>
      <c r="R2894" s="206"/>
      <c r="S2894" s="206"/>
      <c r="T2894" s="206"/>
    </row>
    <row r="2895" spans="1:20">
      <c r="A2895" s="366">
        <v>2891</v>
      </c>
      <c r="B2895" s="366"/>
      <c r="C2895" s="105"/>
      <c r="D2895" s="366"/>
      <c r="E2895" s="277"/>
      <c r="F2895" s="105"/>
      <c r="G2895" s="105"/>
      <c r="H2895" s="366"/>
      <c r="I2895" s="206"/>
      <c r="J2895" s="206"/>
      <c r="K2895" s="206"/>
      <c r="L2895" s="206"/>
      <c r="M2895" s="206"/>
      <c r="N2895" s="206"/>
      <c r="O2895" s="206"/>
      <c r="P2895" s="206"/>
      <c r="Q2895" s="206"/>
      <c r="R2895" s="206"/>
      <c r="S2895" s="206"/>
      <c r="T2895" s="206"/>
    </row>
    <row r="2896" spans="1:20">
      <c r="A2896" s="366">
        <v>2892</v>
      </c>
      <c r="B2896" s="366"/>
      <c r="C2896" s="105"/>
      <c r="D2896" s="366"/>
      <c r="E2896" s="277"/>
      <c r="F2896" s="105"/>
      <c r="G2896" s="105"/>
      <c r="H2896" s="366"/>
      <c r="I2896" s="206"/>
      <c r="J2896" s="206"/>
      <c r="K2896" s="206"/>
      <c r="L2896" s="206"/>
      <c r="M2896" s="206"/>
      <c r="N2896" s="206"/>
      <c r="O2896" s="206"/>
      <c r="P2896" s="206"/>
      <c r="Q2896" s="206"/>
      <c r="R2896" s="206"/>
      <c r="S2896" s="206"/>
      <c r="T2896" s="206"/>
    </row>
    <row r="2897" spans="1:20">
      <c r="A2897" s="366">
        <v>2893</v>
      </c>
      <c r="B2897" s="366"/>
      <c r="C2897" s="105"/>
      <c r="D2897" s="366"/>
      <c r="E2897" s="277"/>
      <c r="F2897" s="105"/>
      <c r="G2897" s="105"/>
      <c r="H2897" s="366"/>
      <c r="I2897" s="206"/>
      <c r="J2897" s="206"/>
      <c r="K2897" s="206"/>
      <c r="L2897" s="206"/>
      <c r="M2897" s="206"/>
      <c r="N2897" s="206"/>
      <c r="O2897" s="206"/>
      <c r="P2897" s="206"/>
      <c r="Q2897" s="206"/>
      <c r="R2897" s="206"/>
      <c r="S2897" s="206"/>
      <c r="T2897" s="206"/>
    </row>
    <row r="2898" spans="1:20">
      <c r="A2898" s="366">
        <v>2894</v>
      </c>
      <c r="B2898" s="366"/>
      <c r="C2898" s="105"/>
      <c r="D2898" s="366"/>
      <c r="E2898" s="277"/>
      <c r="F2898" s="105"/>
      <c r="G2898" s="105"/>
      <c r="H2898" s="366"/>
      <c r="I2898" s="206"/>
      <c r="J2898" s="206"/>
      <c r="K2898" s="206"/>
      <c r="L2898" s="206"/>
      <c r="M2898" s="206"/>
      <c r="N2898" s="206"/>
      <c r="O2898" s="206"/>
      <c r="P2898" s="206"/>
      <c r="Q2898" s="206"/>
      <c r="R2898" s="206"/>
      <c r="S2898" s="206"/>
      <c r="T2898" s="206"/>
    </row>
    <row r="2899" spans="1:20">
      <c r="A2899" s="366">
        <v>2895</v>
      </c>
      <c r="B2899" s="366"/>
      <c r="C2899" s="105"/>
      <c r="D2899" s="366"/>
      <c r="E2899" s="277"/>
      <c r="F2899" s="105"/>
      <c r="G2899" s="105"/>
      <c r="H2899" s="366"/>
      <c r="I2899" s="206"/>
      <c r="J2899" s="206"/>
      <c r="K2899" s="206"/>
      <c r="L2899" s="206"/>
      <c r="M2899" s="206"/>
      <c r="N2899" s="206"/>
      <c r="O2899" s="206"/>
      <c r="P2899" s="206"/>
      <c r="Q2899" s="206"/>
      <c r="R2899" s="206"/>
      <c r="S2899" s="206"/>
      <c r="T2899" s="206"/>
    </row>
    <row r="2900" spans="1:20">
      <c r="A2900" s="366">
        <v>2896</v>
      </c>
      <c r="B2900" s="366"/>
      <c r="C2900" s="105"/>
      <c r="D2900" s="366"/>
      <c r="E2900" s="277"/>
      <c r="F2900" s="105"/>
      <c r="G2900" s="105"/>
      <c r="H2900" s="366"/>
      <c r="I2900" s="206"/>
      <c r="J2900" s="206"/>
      <c r="K2900" s="206"/>
      <c r="L2900" s="206"/>
      <c r="M2900" s="206"/>
      <c r="N2900" s="206"/>
      <c r="O2900" s="206"/>
      <c r="P2900" s="206"/>
      <c r="Q2900" s="206"/>
      <c r="R2900" s="206"/>
      <c r="S2900" s="206"/>
      <c r="T2900" s="206"/>
    </row>
    <row r="2901" spans="1:20">
      <c r="A2901" s="366">
        <v>2897</v>
      </c>
      <c r="B2901" s="366"/>
      <c r="C2901" s="105"/>
      <c r="D2901" s="366"/>
      <c r="E2901" s="277"/>
      <c r="F2901" s="105"/>
      <c r="G2901" s="105"/>
      <c r="H2901" s="366"/>
      <c r="I2901" s="206"/>
      <c r="J2901" s="206"/>
      <c r="K2901" s="206"/>
      <c r="L2901" s="206"/>
      <c r="M2901" s="206"/>
      <c r="N2901" s="206"/>
      <c r="O2901" s="206"/>
      <c r="P2901" s="206"/>
      <c r="Q2901" s="206"/>
      <c r="R2901" s="206"/>
      <c r="S2901" s="206"/>
      <c r="T2901" s="206"/>
    </row>
    <row r="2902" spans="1:20">
      <c r="A2902" s="366">
        <v>2898</v>
      </c>
      <c r="B2902" s="366"/>
      <c r="C2902" s="105"/>
      <c r="D2902" s="366"/>
      <c r="E2902" s="277"/>
      <c r="F2902" s="105"/>
      <c r="G2902" s="105"/>
      <c r="H2902" s="366"/>
      <c r="I2902" s="206"/>
      <c r="J2902" s="206"/>
      <c r="K2902" s="206"/>
      <c r="L2902" s="206"/>
      <c r="M2902" s="206"/>
      <c r="N2902" s="206"/>
      <c r="O2902" s="206"/>
      <c r="P2902" s="206"/>
      <c r="Q2902" s="206"/>
      <c r="R2902" s="206"/>
      <c r="S2902" s="206"/>
      <c r="T2902" s="206"/>
    </row>
    <row r="2903" spans="1:20">
      <c r="A2903" s="366">
        <v>2899</v>
      </c>
      <c r="B2903" s="366"/>
      <c r="C2903" s="105"/>
      <c r="D2903" s="366"/>
      <c r="E2903" s="277"/>
      <c r="F2903" s="105"/>
      <c r="G2903" s="105"/>
      <c r="H2903" s="366"/>
      <c r="I2903" s="206"/>
      <c r="J2903" s="206"/>
      <c r="K2903" s="206"/>
      <c r="L2903" s="206"/>
      <c r="M2903" s="206"/>
      <c r="N2903" s="206"/>
      <c r="O2903" s="206"/>
      <c r="P2903" s="206"/>
      <c r="Q2903" s="206"/>
      <c r="R2903" s="206"/>
      <c r="S2903" s="206"/>
      <c r="T2903" s="206"/>
    </row>
    <row r="2904" spans="1:20">
      <c r="A2904" s="366">
        <v>2900</v>
      </c>
      <c r="B2904" s="366"/>
      <c r="C2904" s="105"/>
      <c r="D2904" s="366"/>
      <c r="E2904" s="277"/>
      <c r="F2904" s="105"/>
      <c r="G2904" s="105"/>
      <c r="H2904" s="366"/>
      <c r="I2904" s="206"/>
      <c r="J2904" s="206"/>
      <c r="K2904" s="206"/>
      <c r="L2904" s="206"/>
      <c r="M2904" s="206"/>
      <c r="N2904" s="206"/>
      <c r="O2904" s="206"/>
      <c r="P2904" s="206"/>
      <c r="Q2904" s="206"/>
      <c r="R2904" s="206"/>
      <c r="S2904" s="206"/>
      <c r="T2904" s="206"/>
    </row>
    <row r="2905" spans="1:20">
      <c r="A2905" s="366">
        <v>2901</v>
      </c>
      <c r="B2905" s="366"/>
      <c r="C2905" s="105"/>
      <c r="D2905" s="366"/>
      <c r="E2905" s="277"/>
      <c r="F2905" s="105"/>
      <c r="G2905" s="105"/>
      <c r="H2905" s="366"/>
      <c r="I2905" s="206"/>
      <c r="J2905" s="206"/>
      <c r="K2905" s="206"/>
      <c r="L2905" s="206"/>
      <c r="M2905" s="206"/>
      <c r="N2905" s="206"/>
      <c r="O2905" s="206"/>
      <c r="P2905" s="206"/>
      <c r="Q2905" s="206"/>
      <c r="R2905" s="206"/>
      <c r="S2905" s="206"/>
      <c r="T2905" s="206"/>
    </row>
    <row r="2906" spans="1:20">
      <c r="A2906" s="366">
        <v>2902</v>
      </c>
      <c r="B2906" s="366"/>
      <c r="C2906" s="105"/>
      <c r="D2906" s="366"/>
      <c r="E2906" s="277"/>
      <c r="F2906" s="105"/>
      <c r="G2906" s="105"/>
      <c r="H2906" s="366"/>
      <c r="I2906" s="206"/>
      <c r="J2906" s="206"/>
      <c r="K2906" s="206"/>
      <c r="L2906" s="206"/>
      <c r="M2906" s="206"/>
      <c r="N2906" s="206"/>
      <c r="O2906" s="206"/>
      <c r="P2906" s="206"/>
      <c r="Q2906" s="206"/>
      <c r="R2906" s="206"/>
      <c r="S2906" s="206"/>
      <c r="T2906" s="206"/>
    </row>
    <row r="2907" spans="1:20">
      <c r="A2907" s="366">
        <v>2903</v>
      </c>
      <c r="B2907" s="366"/>
      <c r="C2907" s="105"/>
      <c r="D2907" s="366"/>
      <c r="E2907" s="277"/>
      <c r="F2907" s="105"/>
      <c r="G2907" s="105"/>
      <c r="H2907" s="366"/>
      <c r="I2907" s="206"/>
      <c r="J2907" s="206"/>
      <c r="K2907" s="206"/>
      <c r="L2907" s="206"/>
      <c r="M2907" s="206"/>
      <c r="N2907" s="206"/>
      <c r="O2907" s="206"/>
      <c r="P2907" s="206"/>
      <c r="Q2907" s="206"/>
      <c r="R2907" s="206"/>
      <c r="S2907" s="206"/>
      <c r="T2907" s="206"/>
    </row>
    <row r="2908" spans="1:20">
      <c r="A2908" s="366">
        <v>2904</v>
      </c>
      <c r="B2908" s="366"/>
      <c r="C2908" s="105"/>
      <c r="D2908" s="366"/>
      <c r="E2908" s="277"/>
      <c r="F2908" s="105"/>
      <c r="G2908" s="105"/>
      <c r="H2908" s="366"/>
      <c r="I2908" s="206"/>
      <c r="J2908" s="206"/>
      <c r="K2908" s="206"/>
      <c r="L2908" s="206"/>
      <c r="M2908" s="206"/>
      <c r="N2908" s="206"/>
      <c r="O2908" s="206"/>
      <c r="P2908" s="206"/>
      <c r="Q2908" s="206"/>
      <c r="R2908" s="206"/>
      <c r="S2908" s="206"/>
      <c r="T2908" s="206"/>
    </row>
    <row r="2909" spans="1:20">
      <c r="A2909" s="366">
        <v>2905</v>
      </c>
      <c r="B2909" s="366"/>
      <c r="C2909" s="105"/>
      <c r="D2909" s="366"/>
      <c r="E2909" s="277"/>
      <c r="F2909" s="105"/>
      <c r="G2909" s="105"/>
      <c r="H2909" s="366"/>
      <c r="I2909" s="206"/>
      <c r="J2909" s="206"/>
      <c r="K2909" s="206"/>
      <c r="L2909" s="206"/>
      <c r="M2909" s="206"/>
      <c r="N2909" s="206"/>
      <c r="O2909" s="206"/>
      <c r="P2909" s="206"/>
      <c r="Q2909" s="206"/>
      <c r="R2909" s="206"/>
      <c r="S2909" s="206"/>
      <c r="T2909" s="206"/>
    </row>
    <row r="2910" spans="1:20">
      <c r="A2910" s="366">
        <v>2906</v>
      </c>
      <c r="B2910" s="366"/>
      <c r="C2910" s="105"/>
      <c r="D2910" s="366"/>
      <c r="E2910" s="277"/>
      <c r="F2910" s="105"/>
      <c r="G2910" s="105"/>
      <c r="H2910" s="366"/>
      <c r="I2910" s="206"/>
      <c r="J2910" s="206"/>
      <c r="K2910" s="206"/>
      <c r="L2910" s="206"/>
      <c r="M2910" s="206"/>
      <c r="N2910" s="206"/>
      <c r="O2910" s="206"/>
      <c r="P2910" s="206"/>
      <c r="Q2910" s="206"/>
      <c r="R2910" s="206"/>
      <c r="S2910" s="206"/>
      <c r="T2910" s="206"/>
    </row>
    <row r="2911" spans="1:20">
      <c r="A2911" s="366">
        <v>2907</v>
      </c>
      <c r="B2911" s="366"/>
      <c r="C2911" s="105"/>
      <c r="D2911" s="366"/>
      <c r="E2911" s="277"/>
      <c r="F2911" s="105"/>
      <c r="G2911" s="105"/>
      <c r="H2911" s="366"/>
      <c r="I2911" s="206"/>
      <c r="J2911" s="206"/>
      <c r="K2911" s="206"/>
      <c r="L2911" s="206"/>
      <c r="M2911" s="206"/>
      <c r="N2911" s="206"/>
      <c r="O2911" s="206"/>
      <c r="P2911" s="206"/>
      <c r="Q2911" s="206"/>
      <c r="R2911" s="206"/>
      <c r="S2911" s="206"/>
      <c r="T2911" s="206"/>
    </row>
    <row r="2912" spans="1:20">
      <c r="A2912" s="366">
        <v>2908</v>
      </c>
      <c r="B2912" s="366"/>
      <c r="C2912" s="105"/>
      <c r="D2912" s="366"/>
      <c r="E2912" s="277"/>
      <c r="F2912" s="105"/>
      <c r="G2912" s="105"/>
      <c r="H2912" s="366"/>
      <c r="I2912" s="206"/>
      <c r="J2912" s="206"/>
      <c r="K2912" s="206"/>
      <c r="L2912" s="206"/>
      <c r="M2912" s="206"/>
      <c r="N2912" s="206"/>
      <c r="O2912" s="206"/>
      <c r="P2912" s="206"/>
      <c r="Q2912" s="206"/>
      <c r="R2912" s="206"/>
      <c r="S2912" s="206"/>
      <c r="T2912" s="206"/>
    </row>
    <row r="2913" spans="1:20">
      <c r="A2913" s="366">
        <v>2909</v>
      </c>
      <c r="B2913" s="366"/>
      <c r="C2913" s="105"/>
      <c r="D2913" s="366"/>
      <c r="E2913" s="277"/>
      <c r="F2913" s="105"/>
      <c r="G2913" s="105"/>
      <c r="H2913" s="366"/>
      <c r="I2913" s="206"/>
      <c r="J2913" s="206"/>
      <c r="K2913" s="206"/>
      <c r="L2913" s="206"/>
      <c r="M2913" s="206"/>
      <c r="N2913" s="206"/>
      <c r="O2913" s="206"/>
      <c r="P2913" s="206"/>
      <c r="Q2913" s="206"/>
      <c r="R2913" s="206"/>
      <c r="S2913" s="206"/>
      <c r="T2913" s="206"/>
    </row>
    <row r="2914" spans="1:20">
      <c r="A2914" s="366">
        <v>2910</v>
      </c>
      <c r="B2914" s="366"/>
      <c r="C2914" s="105"/>
      <c r="D2914" s="366"/>
      <c r="E2914" s="277"/>
      <c r="F2914" s="105"/>
      <c r="G2914" s="105"/>
      <c r="H2914" s="366"/>
      <c r="I2914" s="206"/>
      <c r="J2914" s="206"/>
      <c r="K2914" s="206"/>
      <c r="L2914" s="206"/>
      <c r="M2914" s="206"/>
      <c r="N2914" s="206"/>
      <c r="O2914" s="206"/>
      <c r="P2914" s="206"/>
      <c r="Q2914" s="206"/>
      <c r="R2914" s="206"/>
      <c r="S2914" s="206"/>
      <c r="T2914" s="206"/>
    </row>
    <row r="2915" spans="1:20">
      <c r="A2915" s="366">
        <v>2911</v>
      </c>
      <c r="B2915" s="366"/>
      <c r="C2915" s="105"/>
      <c r="D2915" s="366"/>
      <c r="E2915" s="277"/>
      <c r="F2915" s="105"/>
      <c r="G2915" s="105"/>
      <c r="H2915" s="366"/>
      <c r="I2915" s="206"/>
      <c r="J2915" s="206"/>
      <c r="K2915" s="206"/>
      <c r="L2915" s="206"/>
      <c r="M2915" s="206"/>
      <c r="N2915" s="206"/>
      <c r="O2915" s="206"/>
      <c r="P2915" s="206"/>
      <c r="Q2915" s="206"/>
      <c r="R2915" s="206"/>
      <c r="S2915" s="206"/>
      <c r="T2915" s="206"/>
    </row>
    <row r="2916" spans="1:20">
      <c r="A2916" s="366">
        <v>2912</v>
      </c>
      <c r="B2916" s="366"/>
      <c r="C2916" s="105"/>
      <c r="D2916" s="366"/>
      <c r="E2916" s="277"/>
      <c r="F2916" s="105"/>
      <c r="G2916" s="105"/>
      <c r="H2916" s="366"/>
      <c r="I2916" s="206"/>
      <c r="J2916" s="206"/>
      <c r="K2916" s="206"/>
      <c r="L2916" s="206"/>
      <c r="M2916" s="206"/>
      <c r="N2916" s="206"/>
      <c r="O2916" s="206"/>
      <c r="P2916" s="206"/>
      <c r="Q2916" s="206"/>
      <c r="R2916" s="206"/>
      <c r="S2916" s="206"/>
      <c r="T2916" s="206"/>
    </row>
    <row r="2917" spans="1:20">
      <c r="A2917" s="366">
        <v>2913</v>
      </c>
      <c r="B2917" s="366"/>
      <c r="C2917" s="105"/>
      <c r="D2917" s="366"/>
      <c r="E2917" s="277"/>
      <c r="F2917" s="105"/>
      <c r="G2917" s="105"/>
      <c r="H2917" s="366"/>
      <c r="I2917" s="206"/>
      <c r="J2917" s="206"/>
      <c r="K2917" s="206"/>
      <c r="L2917" s="206"/>
      <c r="M2917" s="206"/>
      <c r="N2917" s="206"/>
      <c r="O2917" s="206"/>
      <c r="P2917" s="206"/>
      <c r="Q2917" s="206"/>
      <c r="R2917" s="206"/>
      <c r="S2917" s="206"/>
      <c r="T2917" s="206"/>
    </row>
    <row r="2918" spans="1:20">
      <c r="A2918" s="366">
        <v>2914</v>
      </c>
      <c r="B2918" s="366"/>
      <c r="C2918" s="105"/>
      <c r="D2918" s="366"/>
      <c r="E2918" s="277"/>
      <c r="F2918" s="105"/>
      <c r="G2918" s="105"/>
      <c r="H2918" s="366"/>
      <c r="I2918" s="206"/>
      <c r="J2918" s="206"/>
      <c r="K2918" s="206"/>
      <c r="L2918" s="206"/>
      <c r="M2918" s="206"/>
      <c r="N2918" s="206"/>
      <c r="O2918" s="206"/>
      <c r="P2918" s="206"/>
      <c r="Q2918" s="206"/>
      <c r="R2918" s="206"/>
      <c r="S2918" s="206"/>
      <c r="T2918" s="206"/>
    </row>
    <row r="2919" spans="1:20">
      <c r="A2919" s="366">
        <v>2915</v>
      </c>
      <c r="B2919" s="366"/>
      <c r="C2919" s="105"/>
      <c r="D2919" s="366"/>
      <c r="E2919" s="277"/>
      <c r="F2919" s="105"/>
      <c r="G2919" s="105"/>
      <c r="H2919" s="366"/>
      <c r="I2919" s="206"/>
      <c r="J2919" s="206"/>
      <c r="K2919" s="206"/>
      <c r="L2919" s="206"/>
      <c r="M2919" s="206"/>
      <c r="N2919" s="206"/>
      <c r="O2919" s="206"/>
      <c r="P2919" s="206"/>
      <c r="Q2919" s="206"/>
      <c r="R2919" s="206"/>
      <c r="S2919" s="206"/>
      <c r="T2919" s="206"/>
    </row>
    <row r="2920" spans="1:20">
      <c r="A2920" s="366">
        <v>2916</v>
      </c>
      <c r="B2920" s="366"/>
      <c r="C2920" s="105"/>
      <c r="D2920" s="366"/>
      <c r="E2920" s="277"/>
      <c r="F2920" s="105"/>
      <c r="G2920" s="105"/>
      <c r="H2920" s="366"/>
      <c r="I2920" s="206"/>
      <c r="J2920" s="206"/>
      <c r="K2920" s="206"/>
      <c r="L2920" s="206"/>
      <c r="M2920" s="206"/>
      <c r="N2920" s="206"/>
      <c r="O2920" s="206"/>
      <c r="P2920" s="206"/>
      <c r="Q2920" s="206"/>
      <c r="R2920" s="206"/>
      <c r="S2920" s="206"/>
      <c r="T2920" s="206"/>
    </row>
    <row r="2921" spans="1:20">
      <c r="A2921" s="366">
        <v>2917</v>
      </c>
      <c r="B2921" s="366"/>
      <c r="C2921" s="105"/>
      <c r="D2921" s="366"/>
      <c r="E2921" s="277"/>
      <c r="F2921" s="105"/>
      <c r="G2921" s="105"/>
      <c r="H2921" s="366"/>
      <c r="I2921" s="206"/>
      <c r="J2921" s="206"/>
      <c r="K2921" s="206"/>
      <c r="L2921" s="206"/>
      <c r="M2921" s="206"/>
      <c r="N2921" s="206"/>
      <c r="O2921" s="206"/>
      <c r="P2921" s="206"/>
      <c r="Q2921" s="206"/>
      <c r="R2921" s="206"/>
      <c r="S2921" s="206"/>
      <c r="T2921" s="206"/>
    </row>
    <row r="2922" spans="1:20">
      <c r="A2922" s="366">
        <v>2918</v>
      </c>
      <c r="B2922" s="366"/>
      <c r="C2922" s="105"/>
      <c r="D2922" s="366"/>
      <c r="E2922" s="277"/>
      <c r="F2922" s="105"/>
      <c r="G2922" s="105"/>
      <c r="H2922" s="366"/>
      <c r="I2922" s="206"/>
      <c r="J2922" s="206"/>
      <c r="K2922" s="206"/>
      <c r="L2922" s="206"/>
      <c r="M2922" s="206"/>
      <c r="N2922" s="206"/>
      <c r="O2922" s="206"/>
      <c r="P2922" s="206"/>
      <c r="Q2922" s="206"/>
      <c r="R2922" s="206"/>
      <c r="S2922" s="206"/>
      <c r="T2922" s="206"/>
    </row>
    <row r="2923" spans="1:20">
      <c r="A2923" s="366">
        <v>2919</v>
      </c>
      <c r="B2923" s="366"/>
      <c r="C2923" s="105"/>
      <c r="D2923" s="366"/>
      <c r="E2923" s="277"/>
      <c r="F2923" s="105"/>
      <c r="G2923" s="105"/>
      <c r="H2923" s="366"/>
      <c r="I2923" s="206"/>
      <c r="J2923" s="206"/>
      <c r="K2923" s="206"/>
      <c r="L2923" s="206"/>
      <c r="M2923" s="206"/>
      <c r="N2923" s="206"/>
      <c r="O2923" s="206"/>
      <c r="P2923" s="206"/>
      <c r="Q2923" s="206"/>
      <c r="R2923" s="206"/>
      <c r="S2923" s="206"/>
      <c r="T2923" s="206"/>
    </row>
    <row r="2924" spans="1:20">
      <c r="A2924" s="366">
        <v>2920</v>
      </c>
      <c r="B2924" s="366"/>
      <c r="C2924" s="105"/>
      <c r="D2924" s="366"/>
      <c r="E2924" s="277"/>
      <c r="F2924" s="105"/>
      <c r="G2924" s="105"/>
      <c r="H2924" s="366"/>
      <c r="I2924" s="206"/>
      <c r="J2924" s="206"/>
      <c r="K2924" s="206"/>
      <c r="L2924" s="206"/>
      <c r="M2924" s="206"/>
      <c r="N2924" s="206"/>
      <c r="O2924" s="206"/>
      <c r="P2924" s="206"/>
      <c r="Q2924" s="206"/>
      <c r="R2924" s="206"/>
      <c r="S2924" s="206"/>
      <c r="T2924" s="206"/>
    </row>
    <row r="2925" spans="1:20">
      <c r="A2925" s="366">
        <v>2921</v>
      </c>
      <c r="B2925" s="366"/>
      <c r="C2925" s="105"/>
      <c r="D2925" s="366"/>
      <c r="E2925" s="277"/>
      <c r="F2925" s="105"/>
      <c r="G2925" s="105"/>
      <c r="H2925" s="366"/>
      <c r="I2925" s="206"/>
      <c r="J2925" s="206"/>
      <c r="K2925" s="206"/>
      <c r="L2925" s="206"/>
      <c r="M2925" s="206"/>
      <c r="N2925" s="206"/>
      <c r="O2925" s="206"/>
      <c r="P2925" s="206"/>
      <c r="Q2925" s="206"/>
      <c r="R2925" s="206"/>
      <c r="S2925" s="206"/>
      <c r="T2925" s="206"/>
    </row>
    <row r="2926" spans="1:20">
      <c r="A2926" s="366">
        <v>2922</v>
      </c>
      <c r="B2926" s="366"/>
      <c r="C2926" s="105"/>
      <c r="D2926" s="366"/>
      <c r="E2926" s="277"/>
      <c r="F2926" s="105"/>
      <c r="G2926" s="105"/>
      <c r="H2926" s="366"/>
      <c r="I2926" s="206"/>
      <c r="J2926" s="206"/>
      <c r="K2926" s="206"/>
      <c r="L2926" s="206"/>
      <c r="M2926" s="206"/>
      <c r="N2926" s="206"/>
      <c r="O2926" s="206"/>
      <c r="P2926" s="206"/>
      <c r="Q2926" s="206"/>
      <c r="R2926" s="206"/>
      <c r="S2926" s="206"/>
      <c r="T2926" s="206"/>
    </row>
    <row r="2927" spans="1:20">
      <c r="A2927" s="366">
        <v>2923</v>
      </c>
      <c r="B2927" s="366"/>
      <c r="C2927" s="105"/>
      <c r="D2927" s="366"/>
      <c r="E2927" s="277"/>
      <c r="F2927" s="105"/>
      <c r="G2927" s="105"/>
      <c r="H2927" s="366"/>
      <c r="I2927" s="206"/>
      <c r="J2927" s="206"/>
      <c r="K2927" s="206"/>
      <c r="L2927" s="206"/>
      <c r="M2927" s="206"/>
      <c r="N2927" s="206"/>
      <c r="O2927" s="206"/>
      <c r="P2927" s="206"/>
      <c r="Q2927" s="206"/>
      <c r="R2927" s="206"/>
      <c r="S2927" s="206"/>
      <c r="T2927" s="206"/>
    </row>
    <row r="2928" spans="1:20">
      <c r="A2928" s="366">
        <v>2924</v>
      </c>
      <c r="B2928" s="366"/>
      <c r="C2928" s="105"/>
      <c r="D2928" s="366"/>
      <c r="E2928" s="277"/>
      <c r="F2928" s="105"/>
      <c r="G2928" s="105"/>
      <c r="H2928" s="366"/>
      <c r="I2928" s="206"/>
      <c r="J2928" s="206"/>
      <c r="K2928" s="206"/>
      <c r="L2928" s="206"/>
      <c r="M2928" s="206"/>
      <c r="N2928" s="206"/>
      <c r="O2928" s="206"/>
      <c r="P2928" s="206"/>
      <c r="Q2928" s="206"/>
      <c r="R2928" s="206"/>
      <c r="S2928" s="206"/>
      <c r="T2928" s="206"/>
    </row>
    <row r="2929" spans="1:20">
      <c r="A2929" s="366">
        <v>2925</v>
      </c>
      <c r="B2929" s="366"/>
      <c r="C2929" s="105"/>
      <c r="D2929" s="366"/>
      <c r="E2929" s="277"/>
      <c r="F2929" s="105"/>
      <c r="G2929" s="105"/>
      <c r="H2929" s="366"/>
      <c r="I2929" s="206"/>
      <c r="J2929" s="206"/>
      <c r="K2929" s="206"/>
      <c r="L2929" s="206"/>
      <c r="M2929" s="206"/>
      <c r="N2929" s="206"/>
      <c r="O2929" s="206"/>
      <c r="P2929" s="206"/>
      <c r="Q2929" s="206"/>
      <c r="R2929" s="206"/>
      <c r="S2929" s="206"/>
      <c r="T2929" s="206"/>
    </row>
    <row r="2930" spans="1:20">
      <c r="A2930" s="366">
        <v>2926</v>
      </c>
      <c r="B2930" s="366"/>
      <c r="C2930" s="105"/>
      <c r="D2930" s="366"/>
      <c r="E2930" s="277"/>
      <c r="F2930" s="105"/>
      <c r="G2930" s="105"/>
      <c r="H2930" s="366"/>
      <c r="I2930" s="206"/>
      <c r="J2930" s="206"/>
      <c r="K2930" s="206"/>
      <c r="L2930" s="206"/>
      <c r="M2930" s="206"/>
      <c r="N2930" s="206"/>
      <c r="O2930" s="206"/>
      <c r="P2930" s="206"/>
      <c r="Q2930" s="206"/>
      <c r="R2930" s="206"/>
      <c r="S2930" s="206"/>
      <c r="T2930" s="206"/>
    </row>
    <row r="2931" spans="1:20">
      <c r="A2931" s="366">
        <v>2927</v>
      </c>
      <c r="B2931" s="366"/>
      <c r="C2931" s="105"/>
      <c r="D2931" s="366"/>
      <c r="E2931" s="277"/>
      <c r="F2931" s="105"/>
      <c r="G2931" s="105"/>
      <c r="H2931" s="366"/>
      <c r="I2931" s="206"/>
      <c r="J2931" s="206"/>
      <c r="K2931" s="206"/>
      <c r="L2931" s="206"/>
      <c r="M2931" s="206"/>
      <c r="N2931" s="206"/>
      <c r="O2931" s="206"/>
      <c r="P2931" s="206"/>
      <c r="Q2931" s="206"/>
      <c r="R2931" s="206"/>
      <c r="S2931" s="206"/>
      <c r="T2931" s="206"/>
    </row>
    <row r="2932" spans="1:20">
      <c r="A2932" s="366">
        <v>2928</v>
      </c>
      <c r="B2932" s="366"/>
      <c r="C2932" s="105"/>
      <c r="D2932" s="366"/>
      <c r="E2932" s="277"/>
      <c r="F2932" s="105"/>
      <c r="G2932" s="105"/>
      <c r="H2932" s="366"/>
      <c r="I2932" s="206"/>
      <c r="J2932" s="206"/>
      <c r="K2932" s="206"/>
      <c r="L2932" s="206"/>
      <c r="M2932" s="206"/>
      <c r="N2932" s="206"/>
      <c r="O2932" s="206"/>
      <c r="P2932" s="206"/>
      <c r="Q2932" s="206"/>
      <c r="R2932" s="206"/>
      <c r="S2932" s="206"/>
      <c r="T2932" s="206"/>
    </row>
    <row r="2933" spans="1:20">
      <c r="A2933" s="366">
        <v>2929</v>
      </c>
      <c r="B2933" s="366"/>
      <c r="C2933" s="105"/>
      <c r="D2933" s="366"/>
      <c r="E2933" s="277"/>
      <c r="F2933" s="105"/>
      <c r="G2933" s="105"/>
      <c r="H2933" s="366"/>
      <c r="I2933" s="206"/>
      <c r="J2933" s="206"/>
      <c r="K2933" s="206"/>
      <c r="L2933" s="206"/>
      <c r="M2933" s="206"/>
      <c r="N2933" s="206"/>
      <c r="O2933" s="206"/>
      <c r="P2933" s="206"/>
      <c r="Q2933" s="206"/>
      <c r="R2933" s="206"/>
      <c r="S2933" s="206"/>
      <c r="T2933" s="206"/>
    </row>
    <row r="2934" spans="1:20">
      <c r="A2934" s="366">
        <v>2930</v>
      </c>
      <c r="B2934" s="366"/>
      <c r="C2934" s="105"/>
      <c r="D2934" s="366"/>
      <c r="E2934" s="277"/>
      <c r="F2934" s="105"/>
      <c r="G2934" s="105"/>
      <c r="H2934" s="366"/>
      <c r="I2934" s="206"/>
      <c r="J2934" s="206"/>
      <c r="K2934" s="206"/>
      <c r="L2934" s="206"/>
      <c r="M2934" s="206"/>
      <c r="N2934" s="206"/>
      <c r="O2934" s="206"/>
      <c r="P2934" s="206"/>
      <c r="Q2934" s="206"/>
      <c r="R2934" s="206"/>
      <c r="S2934" s="206"/>
      <c r="T2934" s="206"/>
    </row>
    <row r="2935" spans="1:20">
      <c r="A2935" s="366">
        <v>2931</v>
      </c>
      <c r="B2935" s="366"/>
      <c r="C2935" s="105"/>
      <c r="D2935" s="366"/>
      <c r="E2935" s="277"/>
      <c r="F2935" s="105"/>
      <c r="G2935" s="105"/>
      <c r="H2935" s="366"/>
      <c r="I2935" s="206"/>
      <c r="J2935" s="206"/>
      <c r="K2935" s="206"/>
      <c r="L2935" s="206"/>
      <c r="M2935" s="206"/>
      <c r="N2935" s="206"/>
      <c r="O2935" s="206"/>
      <c r="P2935" s="206"/>
      <c r="Q2935" s="206"/>
      <c r="R2935" s="206"/>
      <c r="S2935" s="206"/>
      <c r="T2935" s="206"/>
    </row>
    <row r="2936" spans="1:20">
      <c r="A2936" s="366">
        <v>2932</v>
      </c>
      <c r="B2936" s="366"/>
      <c r="C2936" s="105"/>
      <c r="D2936" s="366"/>
      <c r="E2936" s="277"/>
      <c r="F2936" s="105"/>
      <c r="G2936" s="105"/>
      <c r="H2936" s="366"/>
      <c r="I2936" s="206"/>
      <c r="J2936" s="206"/>
      <c r="K2936" s="206"/>
      <c r="L2936" s="206"/>
      <c r="M2936" s="206"/>
      <c r="N2936" s="206"/>
      <c r="O2936" s="206"/>
      <c r="P2936" s="206"/>
      <c r="Q2936" s="206"/>
      <c r="R2936" s="206"/>
      <c r="S2936" s="206"/>
      <c r="T2936" s="206"/>
    </row>
    <row r="2937" spans="1:20">
      <c r="A2937" s="366">
        <v>2933</v>
      </c>
      <c r="B2937" s="366"/>
      <c r="C2937" s="105"/>
      <c r="D2937" s="366"/>
      <c r="E2937" s="277"/>
      <c r="F2937" s="105"/>
      <c r="G2937" s="105"/>
      <c r="H2937" s="366"/>
      <c r="I2937" s="206"/>
      <c r="J2937" s="206"/>
      <c r="K2937" s="206"/>
      <c r="L2937" s="206"/>
      <c r="M2937" s="206"/>
      <c r="N2937" s="206"/>
      <c r="O2937" s="206"/>
      <c r="P2937" s="206"/>
      <c r="Q2937" s="206"/>
      <c r="R2937" s="206"/>
      <c r="S2937" s="206"/>
      <c r="T2937" s="206"/>
    </row>
    <row r="2938" spans="1:20">
      <c r="A2938" s="366">
        <v>2934</v>
      </c>
      <c r="B2938" s="366"/>
      <c r="C2938" s="105"/>
      <c r="D2938" s="366"/>
      <c r="E2938" s="277"/>
      <c r="F2938" s="105"/>
      <c r="G2938" s="366"/>
      <c r="H2938" s="366"/>
      <c r="I2938" s="206"/>
      <c r="J2938" s="206"/>
      <c r="K2938" s="206"/>
      <c r="L2938" s="206"/>
      <c r="M2938" s="206"/>
      <c r="N2938" s="206"/>
      <c r="O2938" s="206"/>
      <c r="P2938" s="206"/>
      <c r="Q2938" s="206"/>
      <c r="R2938" s="206"/>
      <c r="S2938" s="206"/>
      <c r="T2938" s="206"/>
    </row>
    <row r="2939" spans="1:20">
      <c r="A2939" s="366">
        <v>2935</v>
      </c>
      <c r="B2939" s="366"/>
      <c r="C2939" s="105"/>
      <c r="D2939" s="366"/>
      <c r="E2939" s="277"/>
      <c r="F2939" s="105"/>
      <c r="G2939" s="105"/>
      <c r="H2939" s="366"/>
      <c r="I2939" s="206"/>
      <c r="J2939" s="206"/>
      <c r="K2939" s="206"/>
      <c r="L2939" s="206"/>
      <c r="M2939" s="206"/>
      <c r="N2939" s="206"/>
      <c r="O2939" s="206"/>
      <c r="P2939" s="206"/>
      <c r="Q2939" s="206"/>
      <c r="R2939" s="206"/>
      <c r="S2939" s="206"/>
      <c r="T2939" s="206"/>
    </row>
    <row r="2940" spans="1:20">
      <c r="A2940" s="366">
        <v>2936</v>
      </c>
      <c r="B2940" s="366"/>
      <c r="C2940" s="105"/>
      <c r="D2940" s="366"/>
      <c r="E2940" s="277"/>
      <c r="F2940" s="105"/>
      <c r="G2940" s="105"/>
      <c r="H2940" s="366"/>
      <c r="I2940" s="206"/>
      <c r="J2940" s="206"/>
      <c r="K2940" s="206"/>
      <c r="L2940" s="206"/>
      <c r="M2940" s="206"/>
      <c r="N2940" s="206"/>
      <c r="O2940" s="206"/>
      <c r="P2940" s="206"/>
      <c r="Q2940" s="206"/>
      <c r="R2940" s="206"/>
      <c r="S2940" s="206"/>
      <c r="T2940" s="206"/>
    </row>
    <row r="2941" spans="1:20">
      <c r="A2941" s="366">
        <v>2937</v>
      </c>
      <c r="B2941" s="366"/>
      <c r="C2941" s="105"/>
      <c r="D2941" s="366"/>
      <c r="E2941" s="277"/>
      <c r="F2941" s="105"/>
      <c r="G2941" s="105"/>
      <c r="H2941" s="366"/>
      <c r="I2941" s="206"/>
      <c r="J2941" s="206"/>
      <c r="K2941" s="206"/>
      <c r="L2941" s="206"/>
      <c r="M2941" s="206"/>
      <c r="N2941" s="206"/>
      <c r="O2941" s="206"/>
      <c r="P2941" s="206"/>
      <c r="Q2941" s="206"/>
      <c r="R2941" s="206"/>
      <c r="S2941" s="206"/>
      <c r="T2941" s="206"/>
    </row>
    <row r="2942" spans="1:20">
      <c r="A2942" s="366">
        <v>2938</v>
      </c>
      <c r="B2942" s="366"/>
      <c r="C2942" s="105"/>
      <c r="D2942" s="366"/>
      <c r="E2942" s="277"/>
      <c r="F2942" s="105"/>
      <c r="G2942" s="105"/>
      <c r="H2942" s="366"/>
      <c r="I2942" s="206"/>
      <c r="J2942" s="206"/>
      <c r="K2942" s="206"/>
      <c r="L2942" s="206"/>
      <c r="M2942" s="206"/>
      <c r="N2942" s="206"/>
      <c r="O2942" s="206"/>
      <c r="P2942" s="206"/>
      <c r="Q2942" s="206"/>
      <c r="R2942" s="206"/>
      <c r="S2942" s="206"/>
      <c r="T2942" s="206"/>
    </row>
    <row r="2943" spans="1:20">
      <c r="A2943" s="366">
        <v>2939</v>
      </c>
      <c r="B2943" s="366"/>
      <c r="C2943" s="105"/>
      <c r="D2943" s="366"/>
      <c r="E2943" s="277"/>
      <c r="F2943" s="105"/>
      <c r="G2943" s="105"/>
      <c r="H2943" s="366"/>
      <c r="I2943" s="206"/>
      <c r="J2943" s="206"/>
      <c r="K2943" s="206"/>
      <c r="L2943" s="206"/>
      <c r="M2943" s="206"/>
      <c r="N2943" s="206"/>
      <c r="O2943" s="206"/>
      <c r="P2943" s="206"/>
      <c r="Q2943" s="206"/>
      <c r="R2943" s="206"/>
      <c r="S2943" s="206"/>
      <c r="T2943" s="206"/>
    </row>
    <row r="2944" spans="1:20">
      <c r="A2944" s="366">
        <v>2940</v>
      </c>
      <c r="B2944" s="366"/>
      <c r="C2944" s="105"/>
      <c r="D2944" s="366"/>
      <c r="E2944" s="277"/>
      <c r="F2944" s="105"/>
      <c r="G2944" s="105"/>
      <c r="H2944" s="366"/>
      <c r="I2944" s="206"/>
      <c r="J2944" s="206"/>
      <c r="K2944" s="206"/>
      <c r="L2944" s="206"/>
      <c r="M2944" s="206"/>
      <c r="N2944" s="206"/>
      <c r="O2944" s="206"/>
      <c r="P2944" s="206"/>
      <c r="Q2944" s="206"/>
      <c r="R2944" s="206"/>
      <c r="S2944" s="206"/>
      <c r="T2944" s="206"/>
    </row>
    <row r="2945" spans="1:20">
      <c r="A2945" s="366">
        <v>2941</v>
      </c>
      <c r="B2945" s="366"/>
      <c r="C2945" s="105"/>
      <c r="D2945" s="366"/>
      <c r="E2945" s="277"/>
      <c r="F2945" s="105"/>
      <c r="G2945" s="366"/>
      <c r="H2945" s="366"/>
      <c r="I2945" s="206"/>
      <c r="J2945" s="206"/>
      <c r="K2945" s="206"/>
      <c r="L2945" s="206"/>
      <c r="M2945" s="206"/>
      <c r="N2945" s="206"/>
      <c r="O2945" s="206"/>
      <c r="P2945" s="206"/>
      <c r="Q2945" s="206"/>
      <c r="R2945" s="206"/>
      <c r="S2945" s="206"/>
      <c r="T2945" s="206"/>
    </row>
    <row r="2946" spans="1:20">
      <c r="A2946" s="366">
        <v>2942</v>
      </c>
      <c r="B2946" s="366"/>
      <c r="C2946" s="105"/>
      <c r="D2946" s="366"/>
      <c r="E2946" s="277"/>
      <c r="F2946" s="105"/>
      <c r="G2946" s="105"/>
      <c r="H2946" s="366"/>
      <c r="I2946" s="206"/>
      <c r="J2946" s="206"/>
      <c r="K2946" s="206"/>
      <c r="L2946" s="206"/>
      <c r="M2946" s="206"/>
      <c r="N2946" s="206"/>
      <c r="O2946" s="206"/>
      <c r="P2946" s="206"/>
      <c r="Q2946" s="206"/>
      <c r="R2946" s="206"/>
      <c r="S2946" s="206"/>
      <c r="T2946" s="206"/>
    </row>
    <row r="2947" spans="1:20">
      <c r="A2947" s="366">
        <v>2943</v>
      </c>
      <c r="B2947" s="366"/>
      <c r="C2947" s="105"/>
      <c r="D2947" s="366"/>
      <c r="E2947" s="277"/>
      <c r="F2947" s="105"/>
      <c r="G2947" s="105"/>
      <c r="H2947" s="366"/>
      <c r="I2947" s="206"/>
      <c r="J2947" s="206"/>
      <c r="K2947" s="206"/>
      <c r="L2947" s="206"/>
      <c r="M2947" s="206"/>
      <c r="N2947" s="206"/>
      <c r="O2947" s="206"/>
      <c r="P2947" s="206"/>
      <c r="Q2947" s="206"/>
      <c r="R2947" s="206"/>
      <c r="S2947" s="206"/>
      <c r="T2947" s="206"/>
    </row>
    <row r="2948" spans="1:20">
      <c r="A2948" s="366">
        <v>2944</v>
      </c>
      <c r="B2948" s="366"/>
      <c r="C2948" s="105"/>
      <c r="D2948" s="366"/>
      <c r="E2948" s="277"/>
      <c r="F2948" s="105"/>
      <c r="G2948" s="105"/>
      <c r="H2948" s="366"/>
      <c r="I2948" s="206"/>
      <c r="J2948" s="206"/>
      <c r="K2948" s="206"/>
      <c r="L2948" s="206"/>
      <c r="M2948" s="206"/>
      <c r="N2948" s="206"/>
      <c r="O2948" s="206"/>
      <c r="P2948" s="206"/>
      <c r="Q2948" s="206"/>
      <c r="R2948" s="206"/>
      <c r="S2948" s="206"/>
      <c r="T2948" s="206"/>
    </row>
    <row r="2949" spans="1:20">
      <c r="A2949" s="366">
        <v>2945</v>
      </c>
      <c r="B2949" s="366"/>
      <c r="C2949" s="105"/>
      <c r="D2949" s="366"/>
      <c r="E2949" s="277"/>
      <c r="F2949" s="105"/>
      <c r="G2949" s="105"/>
      <c r="H2949" s="366"/>
      <c r="I2949" s="206"/>
      <c r="J2949" s="206"/>
      <c r="K2949" s="206"/>
      <c r="L2949" s="206"/>
      <c r="M2949" s="206"/>
      <c r="N2949" s="206"/>
      <c r="O2949" s="206"/>
      <c r="P2949" s="206"/>
      <c r="Q2949" s="206"/>
      <c r="R2949" s="206"/>
      <c r="S2949" s="206"/>
      <c r="T2949" s="206"/>
    </row>
    <row r="2950" spans="1:20">
      <c r="A2950" s="366">
        <v>2946</v>
      </c>
      <c r="B2950" s="366"/>
      <c r="C2950" s="105"/>
      <c r="D2950" s="366"/>
      <c r="E2950" s="277"/>
      <c r="F2950" s="105"/>
      <c r="G2950" s="105"/>
      <c r="H2950" s="366"/>
      <c r="I2950" s="206"/>
      <c r="J2950" s="206"/>
      <c r="K2950" s="206"/>
      <c r="L2950" s="206"/>
      <c r="M2950" s="206"/>
      <c r="N2950" s="206"/>
      <c r="O2950" s="206"/>
      <c r="P2950" s="206"/>
      <c r="Q2950" s="206"/>
      <c r="R2950" s="206"/>
      <c r="S2950" s="206"/>
      <c r="T2950" s="206"/>
    </row>
    <row r="2951" spans="1:20">
      <c r="A2951" s="366">
        <v>2947</v>
      </c>
      <c r="B2951" s="366"/>
      <c r="C2951" s="105"/>
      <c r="D2951" s="366"/>
      <c r="E2951" s="277"/>
      <c r="F2951" s="105"/>
      <c r="G2951" s="105"/>
      <c r="H2951" s="366"/>
      <c r="I2951" s="206"/>
      <c r="J2951" s="206"/>
      <c r="K2951" s="206"/>
      <c r="L2951" s="206"/>
      <c r="M2951" s="206"/>
      <c r="N2951" s="206"/>
      <c r="O2951" s="206"/>
      <c r="P2951" s="206"/>
      <c r="Q2951" s="206"/>
      <c r="R2951" s="206"/>
      <c r="S2951" s="206"/>
      <c r="T2951" s="206"/>
    </row>
    <row r="2952" spans="1:20">
      <c r="A2952" s="366">
        <v>2948</v>
      </c>
      <c r="B2952" s="366"/>
      <c r="C2952" s="105"/>
      <c r="D2952" s="366"/>
      <c r="E2952" s="277"/>
      <c r="F2952" s="105"/>
      <c r="G2952" s="105"/>
      <c r="H2952" s="366"/>
      <c r="I2952" s="206"/>
      <c r="J2952" s="206"/>
      <c r="K2952" s="206"/>
      <c r="L2952" s="206"/>
      <c r="M2952" s="206"/>
      <c r="N2952" s="206"/>
      <c r="O2952" s="206"/>
      <c r="P2952" s="206"/>
      <c r="Q2952" s="206"/>
      <c r="R2952" s="206"/>
      <c r="S2952" s="206"/>
      <c r="T2952" s="206"/>
    </row>
    <row r="2953" spans="1:20">
      <c r="A2953" s="366">
        <v>2949</v>
      </c>
      <c r="B2953" s="366"/>
      <c r="C2953" s="105"/>
      <c r="D2953" s="366"/>
      <c r="E2953" s="277"/>
      <c r="F2953" s="105"/>
      <c r="G2953" s="105"/>
      <c r="H2953" s="366"/>
      <c r="I2953" s="206"/>
      <c r="J2953" s="206"/>
      <c r="K2953" s="206"/>
      <c r="L2953" s="206"/>
      <c r="M2953" s="206"/>
      <c r="N2953" s="206"/>
      <c r="O2953" s="206"/>
      <c r="P2953" s="206"/>
      <c r="Q2953" s="206"/>
      <c r="R2953" s="206"/>
      <c r="S2953" s="206"/>
      <c r="T2953" s="206"/>
    </row>
    <row r="2954" spans="1:20">
      <c r="A2954" s="366">
        <v>2950</v>
      </c>
      <c r="B2954" s="366"/>
      <c r="C2954" s="105"/>
      <c r="D2954" s="366"/>
      <c r="E2954" s="277"/>
      <c r="F2954" s="105"/>
      <c r="G2954" s="105"/>
      <c r="H2954" s="366"/>
      <c r="I2954" s="206"/>
      <c r="J2954" s="206"/>
      <c r="K2954" s="206"/>
      <c r="L2954" s="206"/>
      <c r="M2954" s="206"/>
      <c r="N2954" s="206"/>
      <c r="O2954" s="206"/>
      <c r="P2954" s="206"/>
      <c r="Q2954" s="206"/>
      <c r="R2954" s="206"/>
      <c r="S2954" s="206"/>
      <c r="T2954" s="206"/>
    </row>
    <row r="2955" spans="1:20">
      <c r="A2955" s="366">
        <v>2951</v>
      </c>
      <c r="B2955" s="366"/>
      <c r="C2955" s="105"/>
      <c r="D2955" s="366"/>
      <c r="E2955" s="277"/>
      <c r="F2955" s="105"/>
      <c r="G2955" s="105"/>
      <c r="H2955" s="366"/>
      <c r="I2955" s="206"/>
      <c r="J2955" s="206"/>
      <c r="K2955" s="206"/>
      <c r="L2955" s="206"/>
      <c r="M2955" s="206"/>
      <c r="N2955" s="206"/>
      <c r="O2955" s="206"/>
      <c r="P2955" s="206"/>
      <c r="Q2955" s="206"/>
      <c r="R2955" s="206"/>
      <c r="S2955" s="206"/>
      <c r="T2955" s="206"/>
    </row>
    <row r="2956" spans="1:20">
      <c r="A2956" s="366">
        <v>2952</v>
      </c>
      <c r="B2956" s="366"/>
      <c r="C2956" s="105"/>
      <c r="D2956" s="366"/>
      <c r="E2956" s="277"/>
      <c r="F2956" s="105"/>
      <c r="G2956" s="105"/>
      <c r="H2956" s="366"/>
      <c r="I2956" s="206"/>
      <c r="J2956" s="206"/>
      <c r="K2956" s="206"/>
      <c r="L2956" s="206"/>
      <c r="M2956" s="206"/>
      <c r="N2956" s="206"/>
      <c r="O2956" s="206"/>
      <c r="P2956" s="206"/>
      <c r="Q2956" s="206"/>
      <c r="R2956" s="206"/>
      <c r="S2956" s="206"/>
      <c r="T2956" s="206"/>
    </row>
    <row r="2957" spans="1:20">
      <c r="A2957" s="366">
        <v>2953</v>
      </c>
      <c r="B2957" s="366"/>
      <c r="C2957" s="105"/>
      <c r="D2957" s="366"/>
      <c r="E2957" s="277"/>
      <c r="F2957" s="105"/>
      <c r="G2957" s="105"/>
      <c r="H2957" s="366"/>
      <c r="I2957" s="206"/>
      <c r="J2957" s="206"/>
      <c r="K2957" s="206"/>
      <c r="L2957" s="206"/>
      <c r="M2957" s="206"/>
      <c r="N2957" s="206"/>
      <c r="O2957" s="206"/>
      <c r="P2957" s="206"/>
      <c r="Q2957" s="206"/>
      <c r="R2957" s="206"/>
      <c r="S2957" s="206"/>
      <c r="T2957" s="206"/>
    </row>
    <row r="2958" spans="1:20">
      <c r="A2958" s="366">
        <v>2954</v>
      </c>
      <c r="B2958" s="366"/>
      <c r="C2958" s="105"/>
      <c r="D2958" s="366"/>
      <c r="E2958" s="277"/>
      <c r="F2958" s="105"/>
      <c r="G2958" s="105"/>
      <c r="H2958" s="366"/>
      <c r="I2958" s="206"/>
      <c r="J2958" s="206"/>
      <c r="K2958" s="206"/>
      <c r="L2958" s="206"/>
      <c r="M2958" s="206"/>
      <c r="N2958" s="206"/>
      <c r="O2958" s="206"/>
      <c r="P2958" s="206"/>
      <c r="Q2958" s="206"/>
      <c r="R2958" s="206"/>
      <c r="S2958" s="206"/>
      <c r="T2958" s="206"/>
    </row>
    <row r="2959" spans="1:20">
      <c r="A2959" s="366">
        <v>2955</v>
      </c>
      <c r="B2959" s="366"/>
      <c r="C2959" s="105"/>
      <c r="D2959" s="366"/>
      <c r="E2959" s="277"/>
      <c r="F2959" s="105"/>
      <c r="G2959" s="105"/>
      <c r="H2959" s="366"/>
      <c r="I2959" s="206"/>
      <c r="J2959" s="206"/>
      <c r="K2959" s="206"/>
      <c r="L2959" s="206"/>
      <c r="M2959" s="206"/>
      <c r="N2959" s="206"/>
      <c r="O2959" s="206"/>
      <c r="P2959" s="206"/>
      <c r="Q2959" s="206"/>
      <c r="R2959" s="206"/>
      <c r="S2959" s="206"/>
      <c r="T2959" s="206"/>
    </row>
    <row r="2960" spans="1:20">
      <c r="A2960" s="366">
        <v>2956</v>
      </c>
      <c r="B2960" s="366"/>
      <c r="C2960" s="105"/>
      <c r="D2960" s="366"/>
      <c r="E2960" s="277"/>
      <c r="F2960" s="105"/>
      <c r="G2960" s="105"/>
      <c r="H2960" s="366"/>
      <c r="I2960" s="206"/>
      <c r="J2960" s="206"/>
      <c r="K2960" s="206"/>
      <c r="L2960" s="206"/>
      <c r="M2960" s="206"/>
      <c r="N2960" s="206"/>
      <c r="O2960" s="206"/>
      <c r="P2960" s="206"/>
      <c r="Q2960" s="206"/>
      <c r="R2960" s="206"/>
      <c r="S2960" s="206"/>
      <c r="T2960" s="206"/>
    </row>
    <row r="2961" spans="1:20">
      <c r="A2961" s="366">
        <v>2957</v>
      </c>
      <c r="B2961" s="366"/>
      <c r="C2961" s="105"/>
      <c r="D2961" s="366"/>
      <c r="E2961" s="277"/>
      <c r="F2961" s="105"/>
      <c r="G2961" s="105"/>
      <c r="H2961" s="366"/>
      <c r="I2961" s="206"/>
      <c r="J2961" s="206"/>
      <c r="K2961" s="206"/>
      <c r="L2961" s="206"/>
      <c r="M2961" s="206"/>
      <c r="N2961" s="206"/>
      <c r="O2961" s="206"/>
      <c r="P2961" s="206"/>
      <c r="Q2961" s="206"/>
      <c r="R2961" s="206"/>
      <c r="S2961" s="206"/>
      <c r="T2961" s="206"/>
    </row>
    <row r="2962" spans="1:20">
      <c r="A2962" s="366">
        <v>2958</v>
      </c>
      <c r="B2962" s="366"/>
      <c r="C2962" s="105"/>
      <c r="D2962" s="366"/>
      <c r="E2962" s="277"/>
      <c r="F2962" s="105"/>
      <c r="G2962" s="105"/>
      <c r="H2962" s="366"/>
      <c r="I2962" s="206"/>
      <c r="J2962" s="206"/>
      <c r="K2962" s="206"/>
      <c r="L2962" s="206"/>
      <c r="M2962" s="206"/>
      <c r="N2962" s="206"/>
      <c r="O2962" s="206"/>
      <c r="P2962" s="206"/>
      <c r="Q2962" s="206"/>
      <c r="R2962" s="206"/>
      <c r="S2962" s="206"/>
      <c r="T2962" s="206"/>
    </row>
    <row r="2963" spans="1:20">
      <c r="A2963" s="366">
        <v>2959</v>
      </c>
      <c r="B2963" s="366"/>
      <c r="C2963" s="105"/>
      <c r="D2963" s="366"/>
      <c r="E2963" s="277"/>
      <c r="F2963" s="105"/>
      <c r="G2963" s="105"/>
      <c r="H2963" s="366"/>
      <c r="I2963" s="206"/>
      <c r="J2963" s="206"/>
      <c r="K2963" s="206"/>
      <c r="L2963" s="206"/>
      <c r="M2963" s="206"/>
      <c r="N2963" s="206"/>
      <c r="O2963" s="206"/>
      <c r="P2963" s="206"/>
      <c r="Q2963" s="206"/>
      <c r="R2963" s="206"/>
      <c r="S2963" s="206"/>
      <c r="T2963" s="206"/>
    </row>
    <row r="2964" spans="1:20">
      <c r="A2964" s="366">
        <v>2960</v>
      </c>
      <c r="B2964" s="366"/>
      <c r="C2964" s="105"/>
      <c r="D2964" s="366"/>
      <c r="E2964" s="277"/>
      <c r="F2964" s="105"/>
      <c r="G2964" s="105"/>
      <c r="H2964" s="366"/>
      <c r="I2964" s="206"/>
      <c r="J2964" s="206"/>
      <c r="K2964" s="206"/>
      <c r="L2964" s="206"/>
      <c r="M2964" s="206"/>
      <c r="N2964" s="206"/>
      <c r="O2964" s="206"/>
      <c r="P2964" s="206"/>
      <c r="Q2964" s="206"/>
      <c r="R2964" s="206"/>
      <c r="S2964" s="206"/>
      <c r="T2964" s="206"/>
    </row>
    <row r="2965" spans="1:20">
      <c r="A2965" s="366">
        <v>2961</v>
      </c>
      <c r="B2965" s="366"/>
      <c r="C2965" s="105"/>
      <c r="D2965" s="366"/>
      <c r="E2965" s="277"/>
      <c r="F2965" s="105"/>
      <c r="G2965" s="105"/>
      <c r="H2965" s="366"/>
      <c r="I2965" s="206"/>
      <c r="J2965" s="206"/>
      <c r="K2965" s="206"/>
      <c r="L2965" s="206"/>
      <c r="M2965" s="206"/>
      <c r="N2965" s="206"/>
      <c r="O2965" s="206"/>
      <c r="P2965" s="206"/>
      <c r="Q2965" s="206"/>
      <c r="R2965" s="206"/>
      <c r="S2965" s="206"/>
      <c r="T2965" s="206"/>
    </row>
    <row r="2966" spans="1:20">
      <c r="A2966" s="366">
        <v>2962</v>
      </c>
      <c r="B2966" s="366"/>
      <c r="C2966" s="105"/>
      <c r="D2966" s="366"/>
      <c r="E2966" s="277"/>
      <c r="F2966" s="105"/>
      <c r="G2966" s="105"/>
      <c r="H2966" s="366"/>
      <c r="I2966" s="206"/>
      <c r="J2966" s="206"/>
      <c r="K2966" s="206"/>
      <c r="L2966" s="206"/>
      <c r="M2966" s="206"/>
      <c r="N2966" s="206"/>
      <c r="O2966" s="206"/>
      <c r="P2966" s="206"/>
      <c r="Q2966" s="206"/>
      <c r="R2966" s="206"/>
      <c r="S2966" s="206"/>
      <c r="T2966" s="206"/>
    </row>
    <row r="2967" spans="1:20">
      <c r="A2967" s="366">
        <v>2963</v>
      </c>
      <c r="B2967" s="366"/>
      <c r="C2967" s="105"/>
      <c r="D2967" s="366"/>
      <c r="E2967" s="277"/>
      <c r="F2967" s="105"/>
      <c r="G2967" s="105"/>
      <c r="H2967" s="366"/>
      <c r="I2967" s="206"/>
      <c r="J2967" s="206"/>
      <c r="K2967" s="206"/>
      <c r="L2967" s="206"/>
      <c r="M2967" s="206"/>
      <c r="N2967" s="206"/>
      <c r="O2967" s="206"/>
      <c r="P2967" s="206"/>
      <c r="Q2967" s="206"/>
      <c r="R2967" s="206"/>
      <c r="S2967" s="206"/>
      <c r="T2967" s="206"/>
    </row>
    <row r="2968" spans="1:20">
      <c r="A2968" s="366">
        <v>2964</v>
      </c>
      <c r="B2968" s="366"/>
      <c r="C2968" s="105"/>
      <c r="D2968" s="366"/>
      <c r="E2968" s="277"/>
      <c r="F2968" s="105"/>
      <c r="G2968" s="105"/>
      <c r="H2968" s="366"/>
      <c r="I2968" s="206"/>
      <c r="J2968" s="206"/>
      <c r="K2968" s="206"/>
      <c r="L2968" s="206"/>
      <c r="M2968" s="206"/>
      <c r="N2968" s="206"/>
      <c r="O2968" s="206"/>
      <c r="P2968" s="206"/>
      <c r="Q2968" s="206"/>
      <c r="R2968" s="206"/>
      <c r="S2968" s="206"/>
      <c r="T2968" s="206"/>
    </row>
    <row r="2969" spans="1:20">
      <c r="A2969" s="366">
        <v>2965</v>
      </c>
      <c r="B2969" s="366"/>
      <c r="C2969" s="105"/>
      <c r="D2969" s="366"/>
      <c r="E2969" s="277"/>
      <c r="F2969" s="105"/>
      <c r="G2969" s="105"/>
      <c r="H2969" s="366"/>
      <c r="I2969" s="206"/>
      <c r="J2969" s="206"/>
      <c r="K2969" s="206"/>
      <c r="L2969" s="206"/>
      <c r="M2969" s="206"/>
      <c r="N2969" s="206"/>
      <c r="O2969" s="206"/>
      <c r="P2969" s="206"/>
      <c r="Q2969" s="206"/>
      <c r="R2969" s="206"/>
      <c r="S2969" s="206"/>
      <c r="T2969" s="206"/>
    </row>
    <row r="2970" spans="1:20">
      <c r="A2970" s="366">
        <v>2966</v>
      </c>
      <c r="B2970" s="366"/>
      <c r="C2970" s="105"/>
      <c r="D2970" s="366"/>
      <c r="E2970" s="277"/>
      <c r="F2970" s="105"/>
      <c r="G2970" s="105"/>
      <c r="H2970" s="366"/>
      <c r="I2970" s="206"/>
      <c r="J2970" s="206"/>
      <c r="K2970" s="206"/>
      <c r="L2970" s="206"/>
      <c r="M2970" s="206"/>
      <c r="N2970" s="206"/>
      <c r="O2970" s="206"/>
      <c r="P2970" s="206"/>
      <c r="Q2970" s="206"/>
      <c r="R2970" s="206"/>
      <c r="S2970" s="206"/>
      <c r="T2970" s="206"/>
    </row>
    <row r="2971" spans="1:20">
      <c r="A2971" s="366">
        <v>2967</v>
      </c>
      <c r="B2971" s="366"/>
      <c r="C2971" s="105"/>
      <c r="D2971" s="366"/>
      <c r="E2971" s="277"/>
      <c r="F2971" s="105"/>
      <c r="G2971" s="105"/>
      <c r="H2971" s="366"/>
      <c r="I2971" s="206"/>
      <c r="J2971" s="206"/>
      <c r="K2971" s="206"/>
      <c r="L2971" s="206"/>
      <c r="M2971" s="206"/>
      <c r="N2971" s="206"/>
      <c r="O2971" s="206"/>
      <c r="P2971" s="206"/>
      <c r="Q2971" s="206"/>
      <c r="R2971" s="206"/>
      <c r="S2971" s="206"/>
      <c r="T2971" s="206"/>
    </row>
    <row r="2972" spans="1:20">
      <c r="A2972" s="366">
        <v>2968</v>
      </c>
      <c r="B2972" s="366"/>
      <c r="C2972" s="105"/>
      <c r="D2972" s="366"/>
      <c r="E2972" s="277"/>
      <c r="F2972" s="105"/>
      <c r="G2972" s="105"/>
      <c r="H2972" s="366"/>
      <c r="I2972" s="206"/>
      <c r="J2972" s="206"/>
      <c r="K2972" s="206"/>
      <c r="L2972" s="206"/>
      <c r="M2972" s="206"/>
      <c r="N2972" s="206"/>
      <c r="O2972" s="206"/>
      <c r="P2972" s="206"/>
      <c r="Q2972" s="206"/>
      <c r="R2972" s="206"/>
      <c r="S2972" s="206"/>
      <c r="T2972" s="206"/>
    </row>
    <row r="2973" spans="1:20">
      <c r="A2973" s="366">
        <v>2969</v>
      </c>
      <c r="B2973" s="366"/>
      <c r="C2973" s="105"/>
      <c r="D2973" s="366"/>
      <c r="E2973" s="277"/>
      <c r="F2973" s="105"/>
      <c r="G2973" s="105"/>
      <c r="H2973" s="366"/>
      <c r="I2973" s="206"/>
      <c r="J2973" s="206"/>
      <c r="K2973" s="206"/>
      <c r="L2973" s="206"/>
      <c r="M2973" s="206"/>
      <c r="N2973" s="206"/>
      <c r="O2973" s="206"/>
      <c r="P2973" s="206"/>
      <c r="Q2973" s="206"/>
      <c r="R2973" s="206"/>
      <c r="S2973" s="206"/>
      <c r="T2973" s="206"/>
    </row>
    <row r="2974" spans="1:20">
      <c r="A2974" s="366">
        <v>2970</v>
      </c>
      <c r="B2974" s="366"/>
      <c r="C2974" s="105"/>
      <c r="D2974" s="366"/>
      <c r="E2974" s="277"/>
      <c r="F2974" s="105"/>
      <c r="G2974" s="105"/>
      <c r="H2974" s="366"/>
      <c r="I2974" s="206"/>
      <c r="J2974" s="206"/>
      <c r="K2974" s="206"/>
      <c r="L2974" s="206"/>
      <c r="M2974" s="206"/>
      <c r="N2974" s="206"/>
      <c r="O2974" s="206"/>
      <c r="P2974" s="206"/>
      <c r="Q2974" s="206"/>
      <c r="R2974" s="206"/>
      <c r="S2974" s="206"/>
      <c r="T2974" s="206"/>
    </row>
    <row r="2975" spans="1:20">
      <c r="A2975" s="366">
        <v>2971</v>
      </c>
      <c r="B2975" s="366"/>
      <c r="C2975" s="105"/>
      <c r="D2975" s="366"/>
      <c r="E2975" s="277"/>
      <c r="F2975" s="105"/>
      <c r="G2975" s="105"/>
      <c r="H2975" s="366"/>
      <c r="I2975" s="206"/>
      <c r="J2975" s="206"/>
      <c r="K2975" s="206"/>
      <c r="L2975" s="206"/>
      <c r="M2975" s="206"/>
      <c r="N2975" s="206"/>
      <c r="O2975" s="206"/>
      <c r="P2975" s="206"/>
      <c r="Q2975" s="206"/>
      <c r="R2975" s="206"/>
      <c r="S2975" s="206"/>
      <c r="T2975" s="206"/>
    </row>
    <row r="2976" spans="1:20">
      <c r="A2976" s="366">
        <v>2972</v>
      </c>
      <c r="B2976" s="366"/>
      <c r="C2976" s="105"/>
      <c r="D2976" s="366"/>
      <c r="E2976" s="277"/>
      <c r="F2976" s="105"/>
      <c r="G2976" s="105"/>
      <c r="H2976" s="366"/>
      <c r="I2976" s="206"/>
      <c r="J2976" s="206"/>
      <c r="K2976" s="206"/>
      <c r="L2976" s="206"/>
      <c r="M2976" s="206"/>
      <c r="N2976" s="206"/>
      <c r="O2976" s="206"/>
      <c r="P2976" s="206"/>
      <c r="Q2976" s="206"/>
      <c r="R2976" s="206"/>
      <c r="S2976" s="206"/>
      <c r="T2976" s="206"/>
    </row>
    <row r="2977" spans="1:20">
      <c r="A2977" s="366">
        <v>2973</v>
      </c>
      <c r="B2977" s="366"/>
      <c r="C2977" s="105"/>
      <c r="D2977" s="366"/>
      <c r="E2977" s="277"/>
      <c r="F2977" s="105"/>
      <c r="G2977" s="105"/>
      <c r="H2977" s="366"/>
      <c r="I2977" s="206"/>
      <c r="J2977" s="206"/>
      <c r="K2977" s="206"/>
      <c r="L2977" s="206"/>
      <c r="M2977" s="206"/>
      <c r="N2977" s="206"/>
      <c r="O2977" s="206"/>
      <c r="P2977" s="206"/>
      <c r="Q2977" s="206"/>
      <c r="R2977" s="206"/>
      <c r="S2977" s="206"/>
      <c r="T2977" s="206"/>
    </row>
    <row r="2978" spans="1:20">
      <c r="A2978" s="366">
        <v>2974</v>
      </c>
      <c r="B2978" s="366"/>
      <c r="C2978" s="105"/>
      <c r="D2978" s="366"/>
      <c r="E2978" s="277"/>
      <c r="F2978" s="105"/>
      <c r="G2978" s="105"/>
      <c r="H2978" s="366"/>
      <c r="I2978" s="206"/>
      <c r="J2978" s="206"/>
      <c r="K2978" s="206"/>
      <c r="L2978" s="206"/>
      <c r="M2978" s="206"/>
      <c r="N2978" s="206"/>
      <c r="O2978" s="206"/>
      <c r="P2978" s="206"/>
      <c r="Q2978" s="206"/>
      <c r="R2978" s="206"/>
      <c r="S2978" s="206"/>
      <c r="T2978" s="206"/>
    </row>
    <row r="2979" spans="1:20">
      <c r="A2979" s="366">
        <v>2975</v>
      </c>
      <c r="B2979" s="366"/>
      <c r="C2979" s="105"/>
      <c r="D2979" s="366"/>
      <c r="E2979" s="277"/>
      <c r="F2979" s="105"/>
      <c r="G2979" s="366"/>
      <c r="H2979" s="366"/>
      <c r="I2979" s="206"/>
      <c r="J2979" s="206"/>
      <c r="K2979" s="206"/>
      <c r="L2979" s="206"/>
      <c r="M2979" s="206"/>
      <c r="N2979" s="206"/>
      <c r="O2979" s="206"/>
      <c r="P2979" s="206"/>
      <c r="Q2979" s="206"/>
      <c r="R2979" s="206"/>
      <c r="S2979" s="206"/>
      <c r="T2979" s="206"/>
    </row>
    <row r="2980" spans="1:20">
      <c r="A2980" s="366">
        <v>2976</v>
      </c>
      <c r="B2980" s="366"/>
      <c r="C2980" s="105"/>
      <c r="D2980" s="366"/>
      <c r="E2980" s="277"/>
      <c r="F2980" s="105"/>
      <c r="G2980" s="366"/>
      <c r="H2980" s="366"/>
      <c r="I2980" s="206"/>
      <c r="J2980" s="206"/>
      <c r="K2980" s="206"/>
      <c r="L2980" s="206"/>
      <c r="M2980" s="206"/>
      <c r="N2980" s="206"/>
      <c r="O2980" s="206"/>
      <c r="P2980" s="206"/>
      <c r="Q2980" s="206"/>
      <c r="R2980" s="206"/>
      <c r="S2980" s="206"/>
      <c r="T2980" s="206"/>
    </row>
    <row r="2981" spans="1:20">
      <c r="A2981" s="366">
        <v>2977</v>
      </c>
      <c r="B2981" s="366"/>
      <c r="C2981" s="105"/>
      <c r="D2981" s="366"/>
      <c r="E2981" s="277"/>
      <c r="F2981" s="105"/>
      <c r="G2981" s="105"/>
      <c r="H2981" s="366"/>
      <c r="I2981" s="206"/>
      <c r="J2981" s="206"/>
      <c r="K2981" s="206"/>
      <c r="L2981" s="206"/>
      <c r="M2981" s="206"/>
      <c r="N2981" s="206"/>
      <c r="O2981" s="206"/>
      <c r="P2981" s="206"/>
      <c r="Q2981" s="206"/>
      <c r="R2981" s="206"/>
      <c r="S2981" s="206"/>
      <c r="T2981" s="206"/>
    </row>
    <row r="2982" spans="1:20">
      <c r="A2982" s="366">
        <v>2978</v>
      </c>
      <c r="B2982" s="366"/>
      <c r="C2982" s="105"/>
      <c r="D2982" s="366"/>
      <c r="E2982" s="277"/>
      <c r="F2982" s="105"/>
      <c r="G2982" s="105"/>
      <c r="H2982" s="366"/>
      <c r="I2982" s="206"/>
      <c r="J2982" s="206"/>
      <c r="K2982" s="206"/>
      <c r="L2982" s="206"/>
      <c r="M2982" s="206"/>
      <c r="N2982" s="206"/>
      <c r="O2982" s="206"/>
      <c r="P2982" s="206"/>
      <c r="Q2982" s="206"/>
      <c r="R2982" s="206"/>
      <c r="S2982" s="206"/>
      <c r="T2982" s="206"/>
    </row>
    <row r="2983" spans="1:20">
      <c r="A2983" s="366">
        <v>2979</v>
      </c>
      <c r="B2983" s="366"/>
      <c r="C2983" s="105"/>
      <c r="D2983" s="366"/>
      <c r="E2983" s="277"/>
      <c r="F2983" s="105"/>
      <c r="G2983" s="366"/>
      <c r="H2983" s="366"/>
      <c r="I2983" s="206"/>
      <c r="J2983" s="206"/>
      <c r="K2983" s="206"/>
      <c r="L2983" s="206"/>
      <c r="M2983" s="206"/>
      <c r="N2983" s="206"/>
      <c r="O2983" s="206"/>
      <c r="P2983" s="206"/>
      <c r="Q2983" s="206"/>
      <c r="R2983" s="206"/>
      <c r="S2983" s="206"/>
      <c r="T2983" s="206"/>
    </row>
    <row r="2984" spans="1:20">
      <c r="A2984" s="366">
        <v>2980</v>
      </c>
      <c r="B2984" s="366"/>
      <c r="C2984" s="105"/>
      <c r="D2984" s="366"/>
      <c r="E2984" s="277"/>
      <c r="F2984" s="105"/>
      <c r="G2984" s="366"/>
      <c r="H2984" s="366"/>
      <c r="I2984" s="206"/>
      <c r="J2984" s="206"/>
      <c r="K2984" s="206"/>
      <c r="L2984" s="206"/>
      <c r="M2984" s="206"/>
      <c r="N2984" s="206"/>
      <c r="O2984" s="206"/>
      <c r="P2984" s="206"/>
      <c r="Q2984" s="206"/>
      <c r="R2984" s="206"/>
      <c r="S2984" s="206"/>
      <c r="T2984" s="206"/>
    </row>
    <row r="2985" spans="1:20">
      <c r="A2985" s="366">
        <v>2981</v>
      </c>
      <c r="B2985" s="366"/>
      <c r="C2985" s="105"/>
      <c r="D2985" s="366"/>
      <c r="E2985" s="277"/>
      <c r="F2985" s="105"/>
      <c r="G2985" s="366"/>
      <c r="H2985" s="366"/>
      <c r="I2985" s="206"/>
      <c r="J2985" s="206"/>
      <c r="K2985" s="206"/>
      <c r="L2985" s="206"/>
      <c r="M2985" s="206"/>
      <c r="N2985" s="206"/>
      <c r="O2985" s="206"/>
      <c r="P2985" s="206"/>
      <c r="Q2985" s="206"/>
      <c r="R2985" s="206"/>
      <c r="S2985" s="206"/>
      <c r="T2985" s="206"/>
    </row>
    <row r="2986" spans="1:20">
      <c r="A2986" s="366">
        <v>2982</v>
      </c>
      <c r="B2986" s="366"/>
      <c r="C2986" s="105"/>
      <c r="D2986" s="366"/>
      <c r="E2986" s="277"/>
      <c r="F2986" s="105"/>
      <c r="G2986" s="105"/>
      <c r="H2986" s="366"/>
      <c r="I2986" s="206"/>
      <c r="J2986" s="206"/>
      <c r="K2986" s="206"/>
      <c r="L2986" s="206"/>
      <c r="M2986" s="206"/>
      <c r="N2986" s="206"/>
      <c r="O2986" s="206"/>
      <c r="P2986" s="206"/>
      <c r="Q2986" s="230"/>
      <c r="R2986" s="206"/>
      <c r="S2986" s="206"/>
      <c r="T2986" s="206"/>
    </row>
    <row r="2987" spans="1:20">
      <c r="A2987" s="366">
        <v>2983</v>
      </c>
      <c r="B2987" s="366"/>
      <c r="C2987" s="105"/>
      <c r="D2987" s="366"/>
      <c r="E2987" s="277"/>
      <c r="F2987" s="105"/>
      <c r="G2987" s="105"/>
      <c r="H2987" s="366"/>
      <c r="I2987" s="206"/>
      <c r="J2987" s="206"/>
      <c r="K2987" s="206"/>
      <c r="L2987" s="206"/>
      <c r="M2987" s="206"/>
      <c r="N2987" s="206"/>
      <c r="O2987" s="206"/>
      <c r="P2987" s="206"/>
      <c r="Q2987" s="206"/>
      <c r="R2987" s="206"/>
      <c r="S2987" s="206"/>
      <c r="T2987" s="206"/>
    </row>
    <row r="2988" spans="1:20">
      <c r="A2988" s="366">
        <v>2984</v>
      </c>
      <c r="B2988" s="366"/>
      <c r="C2988" s="105"/>
      <c r="D2988" s="366"/>
      <c r="E2988" s="277"/>
      <c r="F2988" s="105"/>
      <c r="G2988" s="105"/>
      <c r="H2988" s="366"/>
      <c r="I2988" s="206"/>
      <c r="J2988" s="206"/>
      <c r="K2988" s="206"/>
      <c r="L2988" s="206"/>
      <c r="M2988" s="206"/>
      <c r="N2988" s="206"/>
      <c r="O2988" s="206"/>
      <c r="P2988" s="206"/>
      <c r="Q2988" s="206"/>
      <c r="R2988" s="206"/>
      <c r="S2988" s="206"/>
      <c r="T2988" s="206"/>
    </row>
    <row r="2989" spans="1:20">
      <c r="A2989" s="366">
        <v>2985</v>
      </c>
      <c r="B2989" s="366"/>
      <c r="C2989" s="105"/>
      <c r="D2989" s="366"/>
      <c r="E2989" s="277"/>
      <c r="F2989" s="105"/>
      <c r="G2989" s="105"/>
      <c r="H2989" s="366"/>
      <c r="I2989" s="206"/>
      <c r="J2989" s="206"/>
      <c r="K2989" s="206"/>
      <c r="L2989" s="206"/>
      <c r="M2989" s="206"/>
      <c r="N2989" s="206"/>
      <c r="O2989" s="206"/>
      <c r="P2989" s="206"/>
      <c r="Q2989" s="206"/>
      <c r="R2989" s="206"/>
      <c r="S2989" s="206"/>
      <c r="T2989" s="206"/>
    </row>
    <row r="2990" spans="1:20">
      <c r="A2990" s="366">
        <v>2986</v>
      </c>
      <c r="B2990" s="366"/>
      <c r="C2990" s="105"/>
      <c r="D2990" s="366"/>
      <c r="E2990" s="277"/>
      <c r="F2990" s="105"/>
      <c r="G2990" s="105"/>
      <c r="H2990" s="366"/>
      <c r="I2990" s="206"/>
      <c r="J2990" s="206"/>
      <c r="K2990" s="206"/>
      <c r="L2990" s="206"/>
      <c r="M2990" s="206"/>
      <c r="N2990" s="206"/>
      <c r="O2990" s="206"/>
      <c r="P2990" s="206"/>
      <c r="Q2990" s="206"/>
      <c r="R2990" s="206"/>
      <c r="S2990" s="206"/>
      <c r="T2990" s="206"/>
    </row>
    <row r="2991" spans="1:20">
      <c r="A2991" s="366">
        <v>2987</v>
      </c>
      <c r="B2991" s="366"/>
      <c r="C2991" s="105"/>
      <c r="D2991" s="366"/>
      <c r="E2991" s="277"/>
      <c r="F2991" s="366"/>
      <c r="G2991" s="366"/>
      <c r="H2991" s="366"/>
      <c r="I2991" s="206"/>
      <c r="J2991" s="206"/>
      <c r="K2991" s="206"/>
      <c r="L2991" s="206"/>
      <c r="M2991" s="206"/>
      <c r="N2991" s="206"/>
      <c r="O2991" s="206"/>
      <c r="P2991" s="206"/>
      <c r="Q2991" s="206"/>
      <c r="R2991" s="206"/>
      <c r="S2991" s="206"/>
      <c r="T2991" s="206"/>
    </row>
    <row r="2992" spans="1:20">
      <c r="A2992" s="366">
        <v>2988</v>
      </c>
      <c r="B2992" s="366"/>
      <c r="C2992" s="105"/>
      <c r="D2992" s="366"/>
      <c r="E2992" s="277"/>
      <c r="F2992" s="105"/>
      <c r="G2992" s="366"/>
      <c r="H2992" s="366"/>
      <c r="I2992" s="206"/>
      <c r="J2992" s="206"/>
      <c r="K2992" s="206"/>
      <c r="L2992" s="206"/>
      <c r="M2992" s="206"/>
      <c r="N2992" s="206"/>
      <c r="O2992" s="206"/>
      <c r="P2992" s="206"/>
      <c r="Q2992" s="206"/>
      <c r="R2992" s="206"/>
      <c r="S2992" s="206"/>
      <c r="T2992" s="206"/>
    </row>
    <row r="2993" spans="1:20">
      <c r="A2993" s="366">
        <v>2989</v>
      </c>
      <c r="B2993" s="366"/>
      <c r="C2993" s="105"/>
      <c r="D2993" s="366"/>
      <c r="E2993" s="277"/>
      <c r="F2993" s="105"/>
      <c r="G2993" s="366"/>
      <c r="H2993" s="366"/>
      <c r="I2993" s="206"/>
      <c r="J2993" s="206"/>
      <c r="K2993" s="206"/>
      <c r="L2993" s="206"/>
      <c r="M2993" s="206"/>
      <c r="N2993" s="206"/>
      <c r="O2993" s="206"/>
      <c r="P2993" s="206"/>
      <c r="Q2993" s="206"/>
      <c r="R2993" s="206"/>
      <c r="S2993" s="206"/>
      <c r="T2993" s="206"/>
    </row>
    <row r="2994" spans="1:20">
      <c r="A2994" s="366">
        <v>2990</v>
      </c>
      <c r="B2994" s="366"/>
      <c r="C2994" s="105"/>
      <c r="D2994" s="366"/>
      <c r="E2994" s="277"/>
      <c r="F2994" s="105"/>
      <c r="G2994" s="366"/>
      <c r="H2994" s="366"/>
      <c r="I2994" s="206"/>
      <c r="J2994" s="206"/>
      <c r="K2994" s="206"/>
      <c r="L2994" s="206"/>
      <c r="M2994" s="206"/>
      <c r="N2994" s="206"/>
      <c r="O2994" s="206"/>
      <c r="P2994" s="206"/>
      <c r="Q2994" s="206"/>
      <c r="R2994" s="206"/>
      <c r="S2994" s="206"/>
      <c r="T2994" s="206"/>
    </row>
    <row r="2995" spans="1:20">
      <c r="A2995" s="366">
        <v>2991</v>
      </c>
      <c r="B2995" s="366"/>
      <c r="C2995" s="105"/>
      <c r="D2995" s="366"/>
      <c r="E2995" s="277"/>
      <c r="F2995" s="105"/>
      <c r="G2995" s="105"/>
      <c r="H2995" s="366"/>
      <c r="I2995" s="206"/>
      <c r="J2995" s="206"/>
      <c r="K2995" s="206"/>
      <c r="L2995" s="206"/>
      <c r="M2995" s="206"/>
      <c r="N2995" s="206"/>
      <c r="O2995" s="206"/>
      <c r="P2995" s="206"/>
      <c r="Q2995" s="206"/>
      <c r="R2995" s="206"/>
      <c r="S2995" s="206"/>
      <c r="T2995" s="206"/>
    </row>
    <row r="2996" spans="1:20">
      <c r="A2996" s="366">
        <v>2992</v>
      </c>
      <c r="B2996" s="366"/>
      <c r="C2996" s="105"/>
      <c r="D2996" s="366"/>
      <c r="E2996" s="277"/>
      <c r="F2996" s="105"/>
      <c r="G2996" s="105"/>
      <c r="H2996" s="366"/>
      <c r="I2996" s="206"/>
      <c r="J2996" s="206"/>
      <c r="K2996" s="206"/>
      <c r="L2996" s="206"/>
      <c r="M2996" s="206"/>
      <c r="N2996" s="206"/>
      <c r="O2996" s="206"/>
      <c r="P2996" s="206"/>
      <c r="Q2996" s="206"/>
      <c r="R2996" s="206"/>
      <c r="S2996" s="231"/>
      <c r="T2996" s="206"/>
    </row>
    <row r="2997" spans="1:20">
      <c r="A2997" s="366">
        <v>2993</v>
      </c>
      <c r="B2997" s="366"/>
      <c r="C2997" s="105"/>
      <c r="D2997" s="366"/>
      <c r="E2997" s="277"/>
      <c r="F2997" s="105"/>
      <c r="G2997" s="105"/>
      <c r="H2997" s="366"/>
      <c r="I2997" s="206"/>
      <c r="J2997" s="206"/>
      <c r="K2997" s="206"/>
      <c r="L2997" s="206"/>
      <c r="M2997" s="206"/>
      <c r="N2997" s="206"/>
      <c r="O2997" s="206"/>
      <c r="P2997" s="206"/>
      <c r="Q2997" s="206"/>
      <c r="R2997" s="206"/>
      <c r="S2997" s="206"/>
      <c r="T2997" s="206"/>
    </row>
    <row r="2998" spans="1:20">
      <c r="A2998" s="366">
        <v>2994</v>
      </c>
      <c r="B2998" s="366"/>
      <c r="C2998" s="105"/>
      <c r="D2998" s="366"/>
      <c r="E2998" s="277"/>
      <c r="F2998" s="105"/>
      <c r="G2998" s="366"/>
      <c r="H2998" s="366"/>
      <c r="I2998" s="206"/>
      <c r="J2998" s="206"/>
      <c r="K2998" s="206"/>
      <c r="L2998" s="206"/>
      <c r="M2998" s="206"/>
      <c r="N2998" s="206"/>
      <c r="O2998" s="206"/>
      <c r="P2998" s="206"/>
      <c r="Q2998" s="206"/>
      <c r="R2998" s="206"/>
      <c r="S2998" s="206"/>
      <c r="T2998" s="206"/>
    </row>
    <row r="2999" spans="1:20">
      <c r="A2999" s="366">
        <v>2995</v>
      </c>
      <c r="B2999" s="366"/>
      <c r="C2999" s="105"/>
      <c r="D2999" s="366"/>
      <c r="E2999" s="277"/>
      <c r="F2999" s="105"/>
      <c r="G2999" s="105"/>
      <c r="H2999" s="366"/>
      <c r="I2999" s="206"/>
      <c r="J2999" s="206"/>
      <c r="K2999" s="206"/>
      <c r="L2999" s="206"/>
      <c r="M2999" s="206"/>
      <c r="N2999" s="206"/>
      <c r="O2999" s="206"/>
      <c r="P2999" s="206"/>
      <c r="Q2999" s="206"/>
      <c r="R2999" s="206"/>
      <c r="S2999" s="206"/>
      <c r="T2999" s="206"/>
    </row>
    <row r="3000" spans="1:20">
      <c r="A3000" s="366">
        <v>2996</v>
      </c>
      <c r="B3000" s="366"/>
      <c r="C3000" s="105"/>
      <c r="D3000" s="366"/>
      <c r="E3000" s="277"/>
      <c r="F3000" s="105"/>
      <c r="G3000" s="105"/>
      <c r="H3000" s="366"/>
      <c r="I3000" s="206"/>
      <c r="J3000" s="206"/>
      <c r="K3000" s="206"/>
      <c r="L3000" s="206"/>
      <c r="M3000" s="206"/>
      <c r="N3000" s="206"/>
      <c r="O3000" s="206"/>
      <c r="P3000" s="206"/>
      <c r="Q3000" s="206"/>
      <c r="R3000" s="206"/>
      <c r="S3000" s="206"/>
      <c r="T3000" s="206"/>
    </row>
    <row r="3001" spans="1:20">
      <c r="A3001" s="366">
        <v>2997</v>
      </c>
      <c r="B3001" s="366"/>
      <c r="C3001" s="105"/>
      <c r="D3001" s="366"/>
      <c r="E3001" s="277"/>
      <c r="F3001" s="105"/>
      <c r="G3001" s="366"/>
      <c r="H3001" s="366"/>
      <c r="I3001" s="206"/>
      <c r="J3001" s="206"/>
      <c r="K3001" s="206"/>
      <c r="L3001" s="206"/>
      <c r="M3001" s="206"/>
      <c r="N3001" s="206"/>
      <c r="O3001" s="206"/>
      <c r="P3001" s="206"/>
      <c r="Q3001" s="206"/>
      <c r="R3001" s="206"/>
      <c r="S3001" s="206"/>
      <c r="T3001" s="206"/>
    </row>
    <row r="3002" spans="1:20">
      <c r="A3002" s="366">
        <v>2998</v>
      </c>
      <c r="B3002" s="366"/>
      <c r="C3002" s="105"/>
      <c r="D3002" s="366"/>
      <c r="E3002" s="277"/>
      <c r="F3002" s="105"/>
      <c r="G3002" s="366"/>
      <c r="H3002" s="366"/>
      <c r="I3002" s="206"/>
      <c r="J3002" s="206"/>
      <c r="K3002" s="206"/>
      <c r="L3002" s="206"/>
      <c r="M3002" s="206"/>
      <c r="N3002" s="206"/>
      <c r="O3002" s="206"/>
      <c r="P3002" s="206"/>
      <c r="Q3002" s="206"/>
      <c r="R3002" s="206"/>
      <c r="S3002" s="206"/>
      <c r="T3002" s="206"/>
    </row>
    <row r="3003" spans="1:20">
      <c r="A3003" s="366">
        <v>2999</v>
      </c>
      <c r="B3003" s="366"/>
      <c r="C3003" s="105"/>
      <c r="D3003" s="366"/>
      <c r="E3003" s="277"/>
      <c r="F3003" s="105"/>
      <c r="G3003" s="366"/>
      <c r="H3003" s="366"/>
      <c r="I3003" s="206"/>
      <c r="J3003" s="206"/>
      <c r="K3003" s="206"/>
      <c r="L3003" s="206"/>
      <c r="M3003" s="206"/>
      <c r="N3003" s="206"/>
      <c r="O3003" s="206"/>
      <c r="P3003" s="206"/>
      <c r="Q3003" s="206"/>
      <c r="R3003" s="206"/>
      <c r="S3003" s="206"/>
      <c r="T3003" s="206"/>
    </row>
    <row r="3004" spans="1:20">
      <c r="A3004" s="366">
        <v>3000</v>
      </c>
      <c r="B3004" s="366"/>
      <c r="C3004" s="105"/>
      <c r="D3004" s="366"/>
      <c r="E3004" s="277"/>
      <c r="F3004" s="105"/>
      <c r="G3004" s="105"/>
      <c r="H3004" s="366"/>
      <c r="I3004" s="206"/>
      <c r="J3004" s="206"/>
      <c r="K3004" s="206"/>
      <c r="L3004" s="206"/>
      <c r="M3004" s="206"/>
      <c r="N3004" s="206"/>
      <c r="O3004" s="206"/>
      <c r="P3004" s="206"/>
      <c r="Q3004" s="206"/>
      <c r="R3004" s="206"/>
      <c r="S3004" s="206"/>
      <c r="T3004" s="206"/>
    </row>
    <row r="3005" spans="1:20">
      <c r="A3005" s="366">
        <v>3001</v>
      </c>
      <c r="B3005" s="366"/>
      <c r="C3005" s="105"/>
      <c r="D3005" s="366"/>
      <c r="E3005" s="277"/>
      <c r="F3005" s="105"/>
      <c r="G3005" s="366"/>
      <c r="H3005" s="366"/>
      <c r="I3005" s="206"/>
      <c r="J3005" s="206"/>
      <c r="K3005" s="206"/>
      <c r="L3005" s="206"/>
      <c r="M3005" s="206"/>
      <c r="N3005" s="206"/>
      <c r="O3005" s="206"/>
      <c r="P3005" s="206"/>
      <c r="Q3005" s="206"/>
      <c r="R3005" s="206"/>
      <c r="S3005" s="206"/>
      <c r="T3005" s="206"/>
    </row>
    <row r="3006" spans="1:20">
      <c r="A3006" s="366">
        <v>3002</v>
      </c>
      <c r="B3006" s="366"/>
      <c r="C3006" s="105"/>
      <c r="D3006" s="366"/>
      <c r="E3006" s="277"/>
      <c r="F3006" s="105"/>
      <c r="G3006" s="105"/>
      <c r="H3006" s="366"/>
      <c r="I3006" s="206"/>
      <c r="J3006" s="206"/>
      <c r="K3006" s="206"/>
      <c r="L3006" s="206"/>
      <c r="M3006" s="206"/>
      <c r="N3006" s="206"/>
      <c r="O3006" s="206"/>
      <c r="P3006" s="206"/>
      <c r="Q3006" s="206"/>
      <c r="R3006" s="206"/>
      <c r="S3006" s="206"/>
      <c r="T3006" s="206"/>
    </row>
    <row r="3007" spans="1:20">
      <c r="A3007" s="366">
        <v>3003</v>
      </c>
      <c r="B3007" s="366"/>
      <c r="C3007" s="105"/>
      <c r="D3007" s="366"/>
      <c r="E3007" s="277"/>
      <c r="F3007" s="105"/>
      <c r="G3007" s="105"/>
      <c r="H3007" s="366"/>
      <c r="I3007" s="206"/>
      <c r="J3007" s="206"/>
      <c r="K3007" s="206"/>
      <c r="L3007" s="206"/>
      <c r="M3007" s="206"/>
      <c r="N3007" s="206"/>
      <c r="O3007" s="206"/>
      <c r="P3007" s="206"/>
      <c r="Q3007" s="206"/>
      <c r="R3007" s="206"/>
      <c r="S3007" s="206"/>
      <c r="T3007" s="206"/>
    </row>
    <row r="3008" spans="1:20">
      <c r="A3008" s="366">
        <v>3004</v>
      </c>
      <c r="B3008" s="366"/>
      <c r="C3008" s="105"/>
      <c r="D3008" s="366"/>
      <c r="E3008" s="277"/>
      <c r="F3008" s="105"/>
      <c r="G3008" s="366"/>
      <c r="H3008" s="366"/>
      <c r="I3008" s="206"/>
      <c r="J3008" s="206"/>
      <c r="K3008" s="206"/>
      <c r="L3008" s="206"/>
      <c r="M3008" s="206"/>
      <c r="N3008" s="206"/>
      <c r="O3008" s="206"/>
      <c r="P3008" s="206"/>
      <c r="Q3008" s="206"/>
      <c r="R3008" s="206"/>
      <c r="S3008" s="206"/>
      <c r="T3008" s="206"/>
    </row>
    <row r="3009" spans="1:20">
      <c r="A3009" s="366">
        <v>3005</v>
      </c>
      <c r="B3009" s="366"/>
      <c r="C3009" s="105"/>
      <c r="D3009" s="366"/>
      <c r="E3009" s="277"/>
      <c r="F3009" s="105"/>
      <c r="G3009" s="366"/>
      <c r="H3009" s="366"/>
      <c r="I3009" s="206"/>
      <c r="J3009" s="206"/>
      <c r="K3009" s="206"/>
      <c r="L3009" s="206"/>
      <c r="M3009" s="206"/>
      <c r="N3009" s="206"/>
      <c r="O3009" s="206"/>
      <c r="P3009" s="206"/>
      <c r="Q3009" s="206"/>
      <c r="R3009" s="206"/>
      <c r="S3009" s="206"/>
      <c r="T3009" s="206"/>
    </row>
    <row r="3010" spans="1:20">
      <c r="A3010" s="366">
        <v>3006</v>
      </c>
      <c r="B3010" s="366"/>
      <c r="C3010" s="105"/>
      <c r="D3010" s="366"/>
      <c r="E3010" s="277"/>
      <c r="F3010" s="105"/>
      <c r="G3010" s="105"/>
      <c r="H3010" s="366"/>
      <c r="I3010" s="206"/>
      <c r="J3010" s="206"/>
      <c r="K3010" s="206"/>
      <c r="L3010" s="206"/>
      <c r="M3010" s="206"/>
      <c r="N3010" s="206"/>
      <c r="O3010" s="206"/>
      <c r="P3010" s="206"/>
      <c r="Q3010" s="206"/>
      <c r="R3010" s="206"/>
      <c r="S3010" s="206"/>
      <c r="T3010" s="206"/>
    </row>
    <row r="3011" spans="1:20">
      <c r="A3011" s="366">
        <v>3007</v>
      </c>
      <c r="B3011" s="366"/>
      <c r="C3011" s="105"/>
      <c r="D3011" s="366"/>
      <c r="E3011" s="277"/>
      <c r="F3011" s="105"/>
      <c r="G3011" s="366"/>
      <c r="H3011" s="366"/>
      <c r="I3011" s="206"/>
      <c r="J3011" s="206"/>
      <c r="K3011" s="206"/>
      <c r="L3011" s="206"/>
      <c r="M3011" s="206"/>
      <c r="N3011" s="206"/>
      <c r="O3011" s="206"/>
      <c r="P3011" s="206"/>
      <c r="Q3011" s="206"/>
      <c r="R3011" s="206"/>
      <c r="S3011" s="206"/>
      <c r="T3011" s="206"/>
    </row>
    <row r="3012" spans="1:20">
      <c r="A3012" s="366">
        <v>3008</v>
      </c>
      <c r="B3012" s="366"/>
      <c r="C3012" s="105"/>
      <c r="D3012" s="366"/>
      <c r="E3012" s="277"/>
      <c r="F3012" s="105"/>
      <c r="G3012" s="105"/>
      <c r="H3012" s="366"/>
      <c r="I3012" s="206"/>
      <c r="J3012" s="206"/>
      <c r="K3012" s="206"/>
      <c r="L3012" s="206"/>
      <c r="M3012" s="206"/>
      <c r="N3012" s="206"/>
      <c r="O3012" s="206"/>
      <c r="P3012" s="206"/>
      <c r="Q3012" s="206"/>
      <c r="R3012" s="206"/>
      <c r="S3012" s="206"/>
      <c r="T3012" s="206"/>
    </row>
    <row r="3013" spans="1:20">
      <c r="A3013" s="366">
        <v>3009</v>
      </c>
      <c r="B3013" s="366"/>
      <c r="C3013" s="105"/>
      <c r="D3013" s="366"/>
      <c r="E3013" s="277"/>
      <c r="F3013" s="105"/>
      <c r="G3013" s="105"/>
      <c r="H3013" s="366"/>
      <c r="I3013" s="206"/>
      <c r="J3013" s="206"/>
      <c r="K3013" s="206"/>
      <c r="L3013" s="206"/>
      <c r="M3013" s="206"/>
      <c r="N3013" s="206"/>
      <c r="O3013" s="206"/>
      <c r="P3013" s="206"/>
      <c r="Q3013" s="206"/>
      <c r="R3013" s="206"/>
      <c r="S3013" s="206"/>
      <c r="T3013" s="206"/>
    </row>
    <row r="3014" spans="1:20">
      <c r="A3014" s="366">
        <v>3010</v>
      </c>
      <c r="B3014" s="366"/>
      <c r="C3014" s="105"/>
      <c r="D3014" s="366"/>
      <c r="E3014" s="277"/>
      <c r="F3014" s="105"/>
      <c r="G3014" s="105"/>
      <c r="H3014" s="366"/>
      <c r="I3014" s="206"/>
      <c r="J3014" s="206"/>
      <c r="K3014" s="206"/>
      <c r="L3014" s="206"/>
      <c r="M3014" s="206"/>
      <c r="N3014" s="206"/>
      <c r="O3014" s="206"/>
      <c r="P3014" s="206"/>
      <c r="Q3014" s="206"/>
      <c r="R3014" s="206"/>
      <c r="S3014" s="206"/>
      <c r="T3014" s="206"/>
    </row>
    <row r="3015" spans="1:20">
      <c r="A3015" s="366">
        <v>3011</v>
      </c>
      <c r="B3015" s="366"/>
      <c r="C3015" s="105"/>
      <c r="D3015" s="366"/>
      <c r="E3015" s="277"/>
      <c r="F3015" s="105"/>
      <c r="G3015" s="366"/>
      <c r="H3015" s="366"/>
      <c r="I3015" s="206"/>
      <c r="J3015" s="206"/>
      <c r="K3015" s="206"/>
      <c r="L3015" s="206"/>
      <c r="M3015" s="206"/>
      <c r="N3015" s="206"/>
      <c r="O3015" s="206"/>
      <c r="P3015" s="206"/>
      <c r="Q3015" s="206"/>
      <c r="R3015" s="206"/>
      <c r="S3015" s="206"/>
      <c r="T3015" s="206"/>
    </row>
    <row r="3016" spans="1:20">
      <c r="A3016" s="366">
        <v>3012</v>
      </c>
      <c r="B3016" s="366"/>
      <c r="C3016" s="105"/>
      <c r="D3016" s="366"/>
      <c r="E3016" s="277"/>
      <c r="F3016" s="105"/>
      <c r="G3016" s="105"/>
      <c r="H3016" s="366"/>
      <c r="I3016" s="206"/>
      <c r="J3016" s="206"/>
      <c r="K3016" s="206"/>
      <c r="L3016" s="206"/>
      <c r="M3016" s="206"/>
      <c r="N3016" s="206"/>
      <c r="O3016" s="206"/>
      <c r="P3016" s="206"/>
      <c r="Q3016" s="206"/>
      <c r="R3016" s="206"/>
      <c r="S3016" s="206"/>
      <c r="T3016" s="206"/>
    </row>
    <row r="3017" spans="1:20">
      <c r="A3017" s="366">
        <v>3013</v>
      </c>
      <c r="B3017" s="366"/>
      <c r="C3017" s="105"/>
      <c r="D3017" s="366"/>
      <c r="E3017" s="277"/>
      <c r="F3017" s="105"/>
      <c r="G3017" s="366"/>
      <c r="H3017" s="366"/>
      <c r="I3017" s="206"/>
      <c r="J3017" s="206"/>
      <c r="K3017" s="206"/>
      <c r="L3017" s="206"/>
      <c r="M3017" s="206"/>
      <c r="N3017" s="206"/>
      <c r="O3017" s="206"/>
      <c r="P3017" s="206"/>
      <c r="Q3017" s="206"/>
      <c r="R3017" s="206"/>
      <c r="S3017" s="206"/>
      <c r="T3017" s="206"/>
    </row>
    <row r="3018" spans="1:20">
      <c r="A3018" s="366">
        <v>3014</v>
      </c>
      <c r="B3018" s="366"/>
      <c r="C3018" s="105"/>
      <c r="D3018" s="366"/>
      <c r="E3018" s="277"/>
      <c r="F3018" s="105"/>
      <c r="G3018" s="105"/>
      <c r="H3018" s="366"/>
      <c r="I3018" s="206"/>
      <c r="J3018" s="206"/>
      <c r="K3018" s="206"/>
      <c r="L3018" s="206"/>
      <c r="M3018" s="206"/>
      <c r="N3018" s="206"/>
      <c r="O3018" s="206"/>
      <c r="P3018" s="206"/>
      <c r="Q3018" s="206"/>
      <c r="R3018" s="206"/>
      <c r="S3018" s="206"/>
      <c r="T3018" s="206"/>
    </row>
    <row r="3019" spans="1:20">
      <c r="A3019" s="366">
        <v>3015</v>
      </c>
      <c r="B3019" s="366"/>
      <c r="C3019" s="105"/>
      <c r="D3019" s="366"/>
      <c r="E3019" s="277"/>
      <c r="F3019" s="105"/>
      <c r="G3019" s="366"/>
      <c r="H3019" s="366"/>
      <c r="I3019" s="206"/>
      <c r="J3019" s="206"/>
      <c r="K3019" s="206"/>
      <c r="L3019" s="206"/>
      <c r="M3019" s="206"/>
      <c r="N3019" s="206"/>
      <c r="O3019" s="206"/>
      <c r="P3019" s="206"/>
      <c r="Q3019" s="206"/>
      <c r="R3019" s="206"/>
      <c r="S3019" s="206"/>
      <c r="T3019" s="206"/>
    </row>
    <row r="3020" spans="1:20">
      <c r="A3020" s="366">
        <v>3016</v>
      </c>
      <c r="B3020" s="366"/>
      <c r="C3020" s="105"/>
      <c r="D3020" s="366"/>
      <c r="E3020" s="277"/>
      <c r="F3020" s="105"/>
      <c r="G3020" s="105"/>
      <c r="H3020" s="366"/>
      <c r="I3020" s="206"/>
      <c r="J3020" s="206"/>
      <c r="K3020" s="206"/>
      <c r="L3020" s="206"/>
      <c r="M3020" s="206"/>
      <c r="N3020" s="206"/>
      <c r="O3020" s="206"/>
      <c r="P3020" s="206"/>
      <c r="Q3020" s="206"/>
      <c r="R3020" s="206"/>
      <c r="S3020" s="206"/>
      <c r="T3020" s="206"/>
    </row>
    <row r="3021" spans="1:20">
      <c r="A3021" s="366">
        <v>3017</v>
      </c>
      <c r="B3021" s="366"/>
      <c r="C3021" s="105"/>
      <c r="D3021" s="366"/>
      <c r="E3021" s="277"/>
      <c r="F3021" s="105"/>
      <c r="G3021" s="366"/>
      <c r="H3021" s="366"/>
      <c r="I3021" s="206"/>
      <c r="J3021" s="206"/>
      <c r="K3021" s="206"/>
      <c r="L3021" s="206"/>
      <c r="M3021" s="206"/>
      <c r="N3021" s="206"/>
      <c r="O3021" s="206"/>
      <c r="P3021" s="206"/>
      <c r="Q3021" s="230"/>
      <c r="R3021" s="206"/>
      <c r="S3021" s="206"/>
      <c r="T3021" s="206"/>
    </row>
    <row r="3022" spans="1:20">
      <c r="A3022" s="366">
        <v>3018</v>
      </c>
      <c r="B3022" s="366"/>
      <c r="C3022" s="105"/>
      <c r="D3022" s="366"/>
      <c r="E3022" s="277"/>
      <c r="F3022" s="105"/>
      <c r="G3022" s="105"/>
      <c r="H3022" s="366"/>
      <c r="I3022" s="206"/>
      <c r="J3022" s="206"/>
      <c r="K3022" s="206"/>
      <c r="L3022" s="206"/>
      <c r="M3022" s="206"/>
      <c r="N3022" s="206"/>
      <c r="O3022" s="206"/>
      <c r="P3022" s="206"/>
      <c r="Q3022" s="206"/>
      <c r="R3022" s="206"/>
      <c r="S3022" s="206"/>
      <c r="T3022" s="206"/>
    </row>
    <row r="3023" spans="1:20">
      <c r="A3023" s="366">
        <v>3019</v>
      </c>
      <c r="B3023" s="366"/>
      <c r="C3023" s="105"/>
      <c r="D3023" s="366"/>
      <c r="E3023" s="277"/>
      <c r="F3023" s="105"/>
      <c r="G3023" s="105"/>
      <c r="H3023" s="366"/>
      <c r="I3023" s="206"/>
      <c r="J3023" s="206"/>
      <c r="K3023" s="206"/>
      <c r="L3023" s="206"/>
      <c r="M3023" s="206"/>
      <c r="N3023" s="206"/>
      <c r="O3023" s="206"/>
      <c r="P3023" s="206"/>
      <c r="Q3023" s="206"/>
      <c r="R3023" s="206"/>
      <c r="S3023" s="206"/>
      <c r="T3023" s="206"/>
    </row>
    <row r="3024" spans="1:20">
      <c r="A3024" s="366">
        <v>3020</v>
      </c>
      <c r="B3024" s="366"/>
      <c r="C3024" s="105"/>
      <c r="D3024" s="366"/>
      <c r="E3024" s="277"/>
      <c r="F3024" s="105"/>
      <c r="G3024" s="366"/>
      <c r="H3024" s="366"/>
      <c r="I3024" s="206"/>
      <c r="J3024" s="206"/>
      <c r="K3024" s="206"/>
      <c r="L3024" s="206"/>
      <c r="M3024" s="206"/>
      <c r="N3024" s="206"/>
      <c r="O3024" s="206"/>
      <c r="P3024" s="206"/>
      <c r="Q3024" s="206"/>
      <c r="R3024" s="206"/>
      <c r="S3024" s="206"/>
      <c r="T3024" s="206"/>
    </row>
    <row r="3025" spans="1:20">
      <c r="A3025" s="366">
        <v>3021</v>
      </c>
      <c r="B3025" s="366"/>
      <c r="C3025" s="105"/>
      <c r="D3025" s="366"/>
      <c r="E3025" s="277"/>
      <c r="F3025" s="105"/>
      <c r="G3025" s="105"/>
      <c r="H3025" s="366"/>
      <c r="I3025" s="206"/>
      <c r="J3025" s="206"/>
      <c r="K3025" s="206"/>
      <c r="L3025" s="206"/>
      <c r="M3025" s="206"/>
      <c r="N3025" s="206"/>
      <c r="O3025" s="206"/>
      <c r="P3025" s="206"/>
      <c r="Q3025" s="206"/>
      <c r="R3025" s="206"/>
      <c r="S3025" s="206"/>
      <c r="T3025" s="206"/>
    </row>
    <row r="3026" spans="1:20">
      <c r="A3026" s="366">
        <v>3022</v>
      </c>
      <c r="B3026" s="366"/>
      <c r="C3026" s="105"/>
      <c r="D3026" s="366"/>
      <c r="E3026" s="277"/>
      <c r="F3026" s="105"/>
      <c r="G3026" s="105"/>
      <c r="H3026" s="366"/>
      <c r="I3026" s="206"/>
      <c r="J3026" s="206"/>
      <c r="K3026" s="206"/>
      <c r="L3026" s="206"/>
      <c r="M3026" s="206"/>
      <c r="N3026" s="206"/>
      <c r="O3026" s="206"/>
      <c r="P3026" s="206"/>
      <c r="Q3026" s="206"/>
      <c r="R3026" s="206"/>
      <c r="S3026" s="206"/>
      <c r="T3026" s="206"/>
    </row>
    <row r="3027" spans="1:20">
      <c r="A3027" s="366">
        <v>3023</v>
      </c>
      <c r="B3027" s="366"/>
      <c r="C3027" s="105"/>
      <c r="D3027" s="366"/>
      <c r="E3027" s="277"/>
      <c r="F3027" s="105"/>
      <c r="G3027" s="105"/>
      <c r="H3027" s="366"/>
      <c r="I3027" s="206"/>
      <c r="J3027" s="206"/>
      <c r="K3027" s="206"/>
      <c r="L3027" s="206"/>
      <c r="M3027" s="206"/>
      <c r="N3027" s="206"/>
      <c r="O3027" s="206"/>
      <c r="P3027" s="206"/>
      <c r="Q3027" s="206"/>
      <c r="R3027" s="206"/>
      <c r="S3027" s="206"/>
      <c r="T3027" s="206"/>
    </row>
    <row r="3028" spans="1:20">
      <c r="A3028" s="366">
        <v>3024</v>
      </c>
      <c r="B3028" s="366"/>
      <c r="C3028" s="105"/>
      <c r="D3028" s="366"/>
      <c r="E3028" s="277"/>
      <c r="F3028" s="105"/>
      <c r="G3028" s="105"/>
      <c r="H3028" s="366"/>
      <c r="I3028" s="206"/>
      <c r="J3028" s="206"/>
      <c r="K3028" s="206"/>
      <c r="L3028" s="206"/>
      <c r="M3028" s="206"/>
      <c r="N3028" s="206"/>
      <c r="O3028" s="206"/>
      <c r="P3028" s="206"/>
      <c r="Q3028" s="206"/>
      <c r="R3028" s="206"/>
      <c r="S3028" s="206"/>
      <c r="T3028" s="206"/>
    </row>
    <row r="3029" spans="1:20">
      <c r="A3029" s="366">
        <v>3025</v>
      </c>
      <c r="B3029" s="366"/>
      <c r="C3029" s="105"/>
      <c r="D3029" s="366"/>
      <c r="E3029" s="277"/>
      <c r="F3029" s="105"/>
      <c r="G3029" s="105"/>
      <c r="H3029" s="366"/>
      <c r="I3029" s="206"/>
      <c r="J3029" s="206"/>
      <c r="K3029" s="206"/>
      <c r="L3029" s="206"/>
      <c r="M3029" s="206"/>
      <c r="N3029" s="206"/>
      <c r="O3029" s="206"/>
      <c r="P3029" s="206"/>
      <c r="Q3029" s="206"/>
      <c r="R3029" s="206"/>
      <c r="S3029" s="206"/>
      <c r="T3029" s="206"/>
    </row>
    <row r="3030" spans="1:20">
      <c r="A3030" s="366">
        <v>3026</v>
      </c>
      <c r="B3030" s="366"/>
      <c r="C3030" s="105"/>
      <c r="D3030" s="366"/>
      <c r="E3030" s="277"/>
      <c r="F3030" s="105"/>
      <c r="G3030" s="105"/>
      <c r="H3030" s="366"/>
      <c r="I3030" s="206"/>
      <c r="J3030" s="206"/>
      <c r="K3030" s="206"/>
      <c r="L3030" s="206"/>
      <c r="M3030" s="206"/>
      <c r="N3030" s="206"/>
      <c r="O3030" s="206"/>
      <c r="P3030" s="206"/>
      <c r="Q3030" s="206"/>
      <c r="R3030" s="206"/>
      <c r="S3030" s="206"/>
      <c r="T3030" s="206"/>
    </row>
    <row r="3031" spans="1:20">
      <c r="A3031" s="366">
        <v>3027</v>
      </c>
      <c r="B3031" s="366"/>
      <c r="C3031" s="105"/>
      <c r="D3031" s="366"/>
      <c r="E3031" s="277"/>
      <c r="F3031" s="105"/>
      <c r="G3031" s="105"/>
      <c r="H3031" s="366"/>
      <c r="I3031" s="206"/>
      <c r="J3031" s="206"/>
      <c r="K3031" s="206"/>
      <c r="L3031" s="206"/>
      <c r="M3031" s="206"/>
      <c r="N3031" s="206"/>
      <c r="O3031" s="206"/>
      <c r="P3031" s="206"/>
      <c r="Q3031" s="206"/>
      <c r="R3031" s="206"/>
      <c r="S3031" s="206"/>
      <c r="T3031" s="206"/>
    </row>
    <row r="3032" spans="1:20">
      <c r="A3032" s="366">
        <v>3028</v>
      </c>
      <c r="B3032" s="366"/>
      <c r="C3032" s="105"/>
      <c r="D3032" s="366"/>
      <c r="E3032" s="277"/>
      <c r="F3032" s="105"/>
      <c r="G3032" s="105"/>
      <c r="H3032" s="366"/>
      <c r="I3032" s="206"/>
      <c r="J3032" s="206"/>
      <c r="K3032" s="206"/>
      <c r="L3032" s="206"/>
      <c r="M3032" s="206"/>
      <c r="N3032" s="206"/>
      <c r="O3032" s="206"/>
      <c r="P3032" s="206"/>
      <c r="Q3032" s="206"/>
      <c r="R3032" s="206"/>
      <c r="S3032" s="206"/>
      <c r="T3032" s="206"/>
    </row>
    <row r="3033" spans="1:20">
      <c r="A3033" s="366">
        <v>3029</v>
      </c>
      <c r="B3033" s="366"/>
      <c r="C3033" s="105"/>
      <c r="D3033" s="366"/>
      <c r="E3033" s="277"/>
      <c r="F3033" s="105"/>
      <c r="G3033" s="105"/>
      <c r="H3033" s="366"/>
      <c r="I3033" s="206"/>
      <c r="J3033" s="206"/>
      <c r="K3033" s="206"/>
      <c r="L3033" s="206"/>
      <c r="M3033" s="206"/>
      <c r="N3033" s="206"/>
      <c r="O3033" s="206"/>
      <c r="P3033" s="206"/>
      <c r="Q3033" s="206"/>
      <c r="R3033" s="206"/>
      <c r="S3033" s="206"/>
      <c r="T3033" s="206"/>
    </row>
    <row r="3034" spans="1:20">
      <c r="A3034" s="366">
        <v>3030</v>
      </c>
      <c r="B3034" s="366"/>
      <c r="C3034" s="105"/>
      <c r="D3034" s="366"/>
      <c r="E3034" s="277"/>
      <c r="F3034" s="105"/>
      <c r="G3034" s="105"/>
      <c r="H3034" s="366"/>
      <c r="I3034" s="206"/>
      <c r="J3034" s="206"/>
      <c r="K3034" s="206"/>
      <c r="L3034" s="206"/>
      <c r="M3034" s="206"/>
      <c r="N3034" s="206"/>
      <c r="O3034" s="206"/>
      <c r="P3034" s="206"/>
      <c r="Q3034" s="206"/>
      <c r="R3034" s="206"/>
      <c r="S3034" s="206"/>
      <c r="T3034" s="206"/>
    </row>
    <row r="3035" spans="1:20">
      <c r="A3035" s="366">
        <v>3031</v>
      </c>
      <c r="B3035" s="366"/>
      <c r="C3035" s="105"/>
      <c r="D3035" s="366"/>
      <c r="E3035" s="277"/>
      <c r="F3035" s="105"/>
      <c r="G3035" s="105"/>
      <c r="H3035" s="366"/>
      <c r="I3035" s="206"/>
      <c r="J3035" s="206"/>
      <c r="K3035" s="206"/>
      <c r="L3035" s="206"/>
      <c r="M3035" s="206"/>
      <c r="N3035" s="206"/>
      <c r="O3035" s="206"/>
      <c r="P3035" s="206"/>
      <c r="Q3035" s="206"/>
      <c r="R3035" s="206"/>
      <c r="S3035" s="206"/>
      <c r="T3035" s="206"/>
    </row>
    <row r="3036" spans="1:20">
      <c r="A3036" s="366">
        <v>3032</v>
      </c>
      <c r="B3036" s="366"/>
      <c r="C3036" s="105"/>
      <c r="D3036" s="366"/>
      <c r="E3036" s="277"/>
      <c r="F3036" s="105"/>
      <c r="G3036" s="105"/>
      <c r="H3036" s="366"/>
      <c r="I3036" s="206"/>
      <c r="J3036" s="206"/>
      <c r="K3036" s="206"/>
      <c r="L3036" s="206"/>
      <c r="M3036" s="206"/>
      <c r="N3036" s="206"/>
      <c r="O3036" s="206"/>
      <c r="P3036" s="206"/>
      <c r="Q3036" s="206"/>
      <c r="R3036" s="206"/>
      <c r="S3036" s="206"/>
      <c r="T3036" s="206"/>
    </row>
    <row r="3037" spans="1:20">
      <c r="A3037" s="366">
        <v>3033</v>
      </c>
      <c r="B3037" s="366"/>
      <c r="C3037" s="105"/>
      <c r="D3037" s="366"/>
      <c r="E3037" s="277"/>
      <c r="F3037" s="105"/>
      <c r="G3037" s="105"/>
      <c r="H3037" s="366"/>
      <c r="I3037" s="206"/>
      <c r="J3037" s="206"/>
      <c r="K3037" s="206"/>
      <c r="L3037" s="206"/>
      <c r="M3037" s="206"/>
      <c r="N3037" s="206"/>
      <c r="O3037" s="206"/>
      <c r="P3037" s="206"/>
      <c r="Q3037" s="206"/>
      <c r="R3037" s="206"/>
      <c r="S3037" s="206"/>
      <c r="T3037" s="206"/>
    </row>
    <row r="3038" spans="1:20">
      <c r="A3038" s="366">
        <v>3034</v>
      </c>
      <c r="B3038" s="366"/>
      <c r="C3038" s="105"/>
      <c r="D3038" s="366"/>
      <c r="E3038" s="277"/>
      <c r="F3038" s="105"/>
      <c r="G3038" s="105"/>
      <c r="H3038" s="366"/>
      <c r="I3038" s="206"/>
      <c r="J3038" s="206"/>
      <c r="K3038" s="206"/>
      <c r="L3038" s="206"/>
      <c r="M3038" s="206"/>
      <c r="N3038" s="206"/>
      <c r="O3038" s="206"/>
      <c r="P3038" s="206"/>
      <c r="Q3038" s="206"/>
      <c r="R3038" s="206"/>
      <c r="S3038" s="206"/>
      <c r="T3038" s="206"/>
    </row>
    <row r="3039" spans="1:20">
      <c r="A3039" s="366">
        <v>3035</v>
      </c>
      <c r="B3039" s="366"/>
      <c r="C3039" s="105"/>
      <c r="D3039" s="366"/>
      <c r="E3039" s="277"/>
      <c r="F3039" s="105"/>
      <c r="G3039" s="105"/>
      <c r="H3039" s="366"/>
      <c r="I3039" s="206"/>
      <c r="J3039" s="206"/>
      <c r="K3039" s="206"/>
      <c r="L3039" s="206"/>
      <c r="M3039" s="206"/>
      <c r="N3039" s="206"/>
      <c r="O3039" s="206"/>
      <c r="P3039" s="206"/>
      <c r="Q3039" s="206"/>
      <c r="R3039" s="206"/>
      <c r="S3039" s="206"/>
      <c r="T3039" s="206"/>
    </row>
    <row r="3040" spans="1:20">
      <c r="A3040" s="366">
        <v>3036</v>
      </c>
      <c r="B3040" s="366"/>
      <c r="C3040" s="105"/>
      <c r="D3040" s="366"/>
      <c r="E3040" s="277"/>
      <c r="F3040" s="105"/>
      <c r="G3040" s="105"/>
      <c r="H3040" s="366"/>
      <c r="I3040" s="206"/>
      <c r="J3040" s="206"/>
      <c r="K3040" s="206"/>
      <c r="L3040" s="206"/>
      <c r="M3040" s="206"/>
      <c r="N3040" s="206"/>
      <c r="O3040" s="206"/>
      <c r="P3040" s="206"/>
      <c r="Q3040" s="206"/>
      <c r="R3040" s="206"/>
      <c r="S3040" s="206"/>
      <c r="T3040" s="206"/>
    </row>
    <row r="3041" spans="1:20">
      <c r="A3041" s="366">
        <v>3037</v>
      </c>
      <c r="B3041" s="366"/>
      <c r="C3041" s="105"/>
      <c r="D3041" s="366"/>
      <c r="E3041" s="277"/>
      <c r="F3041" s="105"/>
      <c r="G3041" s="105"/>
      <c r="H3041" s="366"/>
      <c r="I3041" s="206"/>
      <c r="J3041" s="206"/>
      <c r="K3041" s="206"/>
      <c r="L3041" s="206"/>
      <c r="M3041" s="206"/>
      <c r="N3041" s="206"/>
      <c r="O3041" s="206"/>
      <c r="P3041" s="206"/>
      <c r="Q3041" s="206"/>
      <c r="R3041" s="206"/>
      <c r="S3041" s="206"/>
      <c r="T3041" s="206"/>
    </row>
    <row r="3042" spans="1:20">
      <c r="A3042" s="366">
        <v>3038</v>
      </c>
      <c r="B3042" s="366"/>
      <c r="C3042" s="105"/>
      <c r="D3042" s="366"/>
      <c r="E3042" s="277"/>
      <c r="F3042" s="105"/>
      <c r="G3042" s="105"/>
      <c r="H3042" s="366"/>
      <c r="I3042" s="206"/>
      <c r="J3042" s="206"/>
      <c r="K3042" s="206"/>
      <c r="L3042" s="206"/>
      <c r="M3042" s="206"/>
      <c r="N3042" s="206"/>
      <c r="O3042" s="206"/>
      <c r="P3042" s="206"/>
      <c r="Q3042" s="206"/>
      <c r="R3042" s="206"/>
      <c r="S3042" s="206"/>
      <c r="T3042" s="206"/>
    </row>
    <row r="3043" spans="1:20">
      <c r="A3043" s="366">
        <v>3039</v>
      </c>
      <c r="B3043" s="366"/>
      <c r="C3043" s="105"/>
      <c r="D3043" s="366"/>
      <c r="E3043" s="277"/>
      <c r="F3043" s="105"/>
      <c r="G3043" s="105"/>
      <c r="H3043" s="366"/>
      <c r="I3043" s="206"/>
      <c r="J3043" s="206"/>
      <c r="K3043" s="206"/>
      <c r="L3043" s="206"/>
      <c r="M3043" s="206"/>
      <c r="N3043" s="206"/>
      <c r="O3043" s="206"/>
      <c r="P3043" s="206"/>
      <c r="Q3043" s="206"/>
      <c r="R3043" s="206"/>
      <c r="S3043" s="206"/>
      <c r="T3043" s="206"/>
    </row>
    <row r="3044" spans="1:20">
      <c r="A3044" s="366">
        <v>3040</v>
      </c>
      <c r="B3044" s="366"/>
      <c r="C3044" s="105"/>
      <c r="D3044" s="366"/>
      <c r="E3044" s="277"/>
      <c r="F3044" s="105"/>
      <c r="G3044" s="105"/>
      <c r="H3044" s="366"/>
      <c r="I3044" s="206"/>
      <c r="J3044" s="206"/>
      <c r="K3044" s="206"/>
      <c r="L3044" s="206"/>
      <c r="M3044" s="206"/>
      <c r="N3044" s="206"/>
      <c r="O3044" s="206"/>
      <c r="P3044" s="206"/>
      <c r="Q3044" s="206"/>
      <c r="R3044" s="206"/>
      <c r="S3044" s="206"/>
      <c r="T3044" s="206"/>
    </row>
    <row r="3045" spans="1:20">
      <c r="A3045" s="366">
        <v>3041</v>
      </c>
      <c r="B3045" s="366"/>
      <c r="C3045" s="105"/>
      <c r="D3045" s="366"/>
      <c r="E3045" s="277"/>
      <c r="F3045" s="105"/>
      <c r="G3045" s="105"/>
      <c r="H3045" s="366"/>
      <c r="I3045" s="206"/>
      <c r="J3045" s="206"/>
      <c r="K3045" s="206"/>
      <c r="L3045" s="206"/>
      <c r="M3045" s="206"/>
      <c r="N3045" s="206"/>
      <c r="O3045" s="206"/>
      <c r="P3045" s="206"/>
      <c r="Q3045" s="206"/>
      <c r="R3045" s="206"/>
      <c r="S3045" s="206"/>
      <c r="T3045" s="206"/>
    </row>
    <row r="3046" spans="1:20">
      <c r="A3046" s="366">
        <v>3042</v>
      </c>
      <c r="B3046" s="366"/>
      <c r="C3046" s="105"/>
      <c r="D3046" s="366"/>
      <c r="E3046" s="277"/>
      <c r="F3046" s="105"/>
      <c r="G3046" s="105"/>
      <c r="H3046" s="366"/>
      <c r="I3046" s="206"/>
      <c r="J3046" s="206"/>
      <c r="K3046" s="206"/>
      <c r="L3046" s="206"/>
      <c r="M3046" s="206"/>
      <c r="N3046" s="206"/>
      <c r="O3046" s="206"/>
      <c r="P3046" s="206"/>
      <c r="Q3046" s="206"/>
      <c r="R3046" s="206"/>
      <c r="S3046" s="206"/>
      <c r="T3046" s="206"/>
    </row>
    <row r="3047" spans="1:20">
      <c r="A3047" s="366">
        <v>3043</v>
      </c>
      <c r="B3047" s="366"/>
      <c r="C3047" s="105"/>
      <c r="D3047" s="366"/>
      <c r="E3047" s="277"/>
      <c r="F3047" s="105"/>
      <c r="G3047" s="105"/>
      <c r="H3047" s="366"/>
      <c r="I3047" s="206"/>
      <c r="J3047" s="206"/>
      <c r="K3047" s="206"/>
      <c r="L3047" s="206"/>
      <c r="M3047" s="206"/>
      <c r="N3047" s="206"/>
      <c r="O3047" s="206"/>
      <c r="P3047" s="206"/>
      <c r="Q3047" s="206"/>
      <c r="R3047" s="206"/>
      <c r="S3047" s="206"/>
      <c r="T3047" s="206"/>
    </row>
    <row r="3048" spans="1:20">
      <c r="A3048" s="366">
        <v>3044</v>
      </c>
      <c r="B3048" s="366"/>
      <c r="C3048" s="105"/>
      <c r="D3048" s="366"/>
      <c r="E3048" s="277"/>
      <c r="F3048" s="105"/>
      <c r="G3048" s="105"/>
      <c r="H3048" s="366"/>
      <c r="I3048" s="206"/>
      <c r="J3048" s="206"/>
      <c r="K3048" s="206"/>
      <c r="L3048" s="206"/>
      <c r="M3048" s="206"/>
      <c r="N3048" s="206"/>
      <c r="O3048" s="206"/>
      <c r="P3048" s="206"/>
      <c r="Q3048" s="206"/>
      <c r="R3048" s="206"/>
      <c r="S3048" s="206"/>
      <c r="T3048" s="206"/>
    </row>
    <row r="3049" spans="1:20">
      <c r="A3049" s="366">
        <v>3045</v>
      </c>
      <c r="B3049" s="366"/>
      <c r="C3049" s="105"/>
      <c r="D3049" s="366"/>
      <c r="E3049" s="277"/>
      <c r="F3049" s="105"/>
      <c r="G3049" s="105"/>
      <c r="H3049" s="366"/>
      <c r="I3049" s="206"/>
      <c r="J3049" s="206"/>
      <c r="K3049" s="206"/>
      <c r="L3049" s="206"/>
      <c r="M3049" s="206"/>
      <c r="N3049" s="206"/>
      <c r="O3049" s="206"/>
      <c r="P3049" s="206"/>
      <c r="Q3049" s="206"/>
      <c r="R3049" s="206"/>
      <c r="S3049" s="206"/>
      <c r="T3049" s="206"/>
    </row>
    <row r="3050" spans="1:20">
      <c r="A3050" s="366">
        <v>3046</v>
      </c>
      <c r="B3050" s="366"/>
      <c r="C3050" s="105"/>
      <c r="D3050" s="366"/>
      <c r="E3050" s="277"/>
      <c r="F3050" s="105"/>
      <c r="G3050" s="105"/>
      <c r="H3050" s="366"/>
      <c r="I3050" s="206"/>
      <c r="J3050" s="206"/>
      <c r="K3050" s="206"/>
      <c r="L3050" s="206"/>
      <c r="M3050" s="206"/>
      <c r="N3050" s="206"/>
      <c r="O3050" s="206"/>
      <c r="P3050" s="206"/>
      <c r="Q3050" s="206"/>
      <c r="R3050" s="206"/>
      <c r="S3050" s="206"/>
      <c r="T3050" s="206"/>
    </row>
    <row r="3051" spans="1:20">
      <c r="A3051" s="366">
        <v>3047</v>
      </c>
      <c r="B3051" s="366"/>
      <c r="C3051" s="105"/>
      <c r="D3051" s="366"/>
      <c r="E3051" s="277"/>
      <c r="F3051" s="105"/>
      <c r="G3051" s="105"/>
      <c r="H3051" s="366"/>
      <c r="I3051" s="206"/>
      <c r="J3051" s="206"/>
      <c r="K3051" s="206"/>
      <c r="L3051" s="206"/>
      <c r="M3051" s="206"/>
      <c r="N3051" s="206"/>
      <c r="O3051" s="206"/>
      <c r="P3051" s="206"/>
      <c r="Q3051" s="206"/>
      <c r="R3051" s="206"/>
      <c r="S3051" s="206"/>
      <c r="T3051" s="206"/>
    </row>
    <row r="3052" spans="1:20">
      <c r="A3052" s="366">
        <v>3048</v>
      </c>
      <c r="B3052" s="366"/>
      <c r="C3052" s="105"/>
      <c r="D3052" s="366"/>
      <c r="E3052" s="277"/>
      <c r="F3052" s="105"/>
      <c r="G3052" s="105"/>
      <c r="H3052" s="366"/>
      <c r="I3052" s="206"/>
      <c r="J3052" s="206"/>
      <c r="K3052" s="206"/>
      <c r="L3052" s="206"/>
      <c r="M3052" s="206"/>
      <c r="N3052" s="206"/>
      <c r="O3052" s="206"/>
      <c r="P3052" s="206"/>
      <c r="Q3052" s="206"/>
      <c r="R3052" s="206"/>
      <c r="S3052" s="206"/>
      <c r="T3052" s="206"/>
    </row>
    <row r="3053" spans="1:20">
      <c r="A3053" s="366">
        <v>3049</v>
      </c>
      <c r="B3053" s="366"/>
      <c r="C3053" s="105"/>
      <c r="D3053" s="366"/>
      <c r="E3053" s="277"/>
      <c r="F3053" s="105"/>
      <c r="G3053" s="105"/>
      <c r="H3053" s="366"/>
      <c r="I3053" s="206"/>
      <c r="J3053" s="206"/>
      <c r="K3053" s="206"/>
      <c r="L3053" s="206"/>
      <c r="M3053" s="206"/>
      <c r="N3053" s="206"/>
      <c r="O3053" s="206"/>
      <c r="P3053" s="206"/>
      <c r="Q3053" s="206"/>
      <c r="R3053" s="206"/>
      <c r="S3053" s="206"/>
      <c r="T3053" s="206"/>
    </row>
    <row r="3054" spans="1:20">
      <c r="A3054" s="366">
        <v>3050</v>
      </c>
      <c r="B3054" s="366"/>
      <c r="C3054" s="105"/>
      <c r="D3054" s="366"/>
      <c r="E3054" s="277"/>
      <c r="F3054" s="105"/>
      <c r="G3054" s="105"/>
      <c r="H3054" s="366"/>
      <c r="I3054" s="206"/>
      <c r="J3054" s="206"/>
      <c r="K3054" s="206"/>
      <c r="L3054" s="206"/>
      <c r="M3054" s="206"/>
      <c r="N3054" s="206"/>
      <c r="O3054" s="206"/>
      <c r="P3054" s="206"/>
      <c r="Q3054" s="206"/>
      <c r="R3054" s="206"/>
      <c r="S3054" s="206"/>
      <c r="T3054" s="206"/>
    </row>
    <row r="3055" spans="1:20">
      <c r="A3055" s="366">
        <v>3051</v>
      </c>
      <c r="B3055" s="366"/>
      <c r="C3055" s="105"/>
      <c r="D3055" s="366"/>
      <c r="E3055" s="277"/>
      <c r="F3055" s="105"/>
      <c r="G3055" s="105"/>
      <c r="H3055" s="366"/>
      <c r="I3055" s="206"/>
      <c r="J3055" s="206"/>
      <c r="K3055" s="206"/>
      <c r="L3055" s="206"/>
      <c r="M3055" s="206"/>
      <c r="N3055" s="206"/>
      <c r="O3055" s="206"/>
      <c r="P3055" s="206"/>
      <c r="Q3055" s="206"/>
      <c r="R3055" s="206"/>
      <c r="S3055" s="206"/>
      <c r="T3055" s="206"/>
    </row>
    <row r="3056" spans="1:20">
      <c r="A3056" s="366">
        <v>3052</v>
      </c>
      <c r="B3056" s="366"/>
      <c r="C3056" s="105"/>
      <c r="D3056" s="366"/>
      <c r="E3056" s="277"/>
      <c r="F3056" s="105"/>
      <c r="G3056" s="105"/>
      <c r="H3056" s="366"/>
      <c r="I3056" s="206"/>
      <c r="J3056" s="206"/>
      <c r="K3056" s="206"/>
      <c r="L3056" s="206"/>
      <c r="M3056" s="206"/>
      <c r="N3056" s="206"/>
      <c r="O3056" s="206"/>
      <c r="P3056" s="206"/>
      <c r="Q3056" s="206"/>
      <c r="R3056" s="206"/>
      <c r="S3056" s="206"/>
      <c r="T3056" s="206"/>
    </row>
    <row r="3057" spans="1:20">
      <c r="A3057" s="366">
        <v>3053</v>
      </c>
      <c r="B3057" s="366"/>
      <c r="C3057" s="105"/>
      <c r="D3057" s="366"/>
      <c r="E3057" s="277"/>
      <c r="F3057" s="105"/>
      <c r="G3057" s="105"/>
      <c r="H3057" s="366"/>
      <c r="I3057" s="206"/>
      <c r="J3057" s="206"/>
      <c r="K3057" s="206"/>
      <c r="L3057" s="206"/>
      <c r="M3057" s="206"/>
      <c r="N3057" s="206"/>
      <c r="O3057" s="206"/>
      <c r="P3057" s="206"/>
      <c r="Q3057" s="206"/>
      <c r="R3057" s="206"/>
      <c r="S3057" s="206"/>
      <c r="T3057" s="206"/>
    </row>
    <row r="3058" spans="1:20">
      <c r="A3058" s="366">
        <v>3054</v>
      </c>
      <c r="B3058" s="366"/>
      <c r="C3058" s="105"/>
      <c r="D3058" s="366"/>
      <c r="E3058" s="277"/>
      <c r="F3058" s="105"/>
      <c r="G3058" s="105"/>
      <c r="H3058" s="366"/>
      <c r="I3058" s="206"/>
      <c r="J3058" s="206"/>
      <c r="K3058" s="206"/>
      <c r="L3058" s="206"/>
      <c r="M3058" s="206"/>
      <c r="N3058" s="206"/>
      <c r="O3058" s="206"/>
      <c r="P3058" s="206"/>
      <c r="Q3058" s="206"/>
      <c r="R3058" s="206"/>
      <c r="S3058" s="206"/>
      <c r="T3058" s="206"/>
    </row>
    <row r="3059" spans="1:20">
      <c r="A3059" s="366">
        <v>3055</v>
      </c>
      <c r="B3059" s="366"/>
      <c r="C3059" s="105"/>
      <c r="D3059" s="366"/>
      <c r="E3059" s="277"/>
      <c r="F3059" s="105"/>
      <c r="G3059" s="105"/>
      <c r="H3059" s="366"/>
      <c r="I3059" s="206"/>
      <c r="J3059" s="206"/>
      <c r="K3059" s="206"/>
      <c r="L3059" s="206"/>
      <c r="M3059" s="206"/>
      <c r="N3059" s="206"/>
      <c r="O3059" s="206"/>
      <c r="P3059" s="206"/>
      <c r="Q3059" s="206"/>
      <c r="R3059" s="206"/>
      <c r="S3059" s="206"/>
      <c r="T3059" s="206"/>
    </row>
    <row r="3060" spans="1:20">
      <c r="A3060" s="366">
        <v>3056</v>
      </c>
      <c r="B3060" s="366"/>
      <c r="C3060" s="105"/>
      <c r="D3060" s="366"/>
      <c r="E3060" s="277"/>
      <c r="F3060" s="105"/>
      <c r="G3060" s="105"/>
      <c r="H3060" s="366"/>
      <c r="I3060" s="206"/>
      <c r="J3060" s="206"/>
      <c r="K3060" s="206"/>
      <c r="L3060" s="206"/>
      <c r="M3060" s="206"/>
      <c r="N3060" s="206"/>
      <c r="O3060" s="206"/>
      <c r="P3060" s="206"/>
      <c r="Q3060" s="206"/>
      <c r="R3060" s="206"/>
      <c r="S3060" s="206"/>
      <c r="T3060" s="206"/>
    </row>
    <row r="3061" spans="1:20">
      <c r="A3061" s="366">
        <v>3057</v>
      </c>
      <c r="B3061" s="366"/>
      <c r="C3061" s="105"/>
      <c r="D3061" s="366"/>
      <c r="E3061" s="277"/>
      <c r="F3061" s="105"/>
      <c r="G3061" s="105"/>
      <c r="H3061" s="366"/>
      <c r="I3061" s="206"/>
      <c r="J3061" s="206"/>
      <c r="K3061" s="206"/>
      <c r="L3061" s="206"/>
      <c r="M3061" s="206"/>
      <c r="N3061" s="206"/>
      <c r="O3061" s="206"/>
      <c r="P3061" s="206"/>
      <c r="Q3061" s="206"/>
      <c r="R3061" s="206"/>
      <c r="S3061" s="206"/>
      <c r="T3061" s="206"/>
    </row>
    <row r="3062" spans="1:20">
      <c r="A3062" s="366">
        <v>3058</v>
      </c>
      <c r="B3062" s="366"/>
      <c r="C3062" s="105"/>
      <c r="D3062" s="366"/>
      <c r="E3062" s="277"/>
      <c r="F3062" s="105"/>
      <c r="G3062" s="105"/>
      <c r="H3062" s="366"/>
      <c r="I3062" s="206"/>
      <c r="J3062" s="206"/>
      <c r="K3062" s="206"/>
      <c r="L3062" s="206"/>
      <c r="M3062" s="206"/>
      <c r="N3062" s="206"/>
      <c r="O3062" s="206"/>
      <c r="P3062" s="206"/>
      <c r="Q3062" s="206"/>
      <c r="R3062" s="206"/>
      <c r="S3062" s="206"/>
      <c r="T3062" s="206"/>
    </row>
    <row r="3063" spans="1:20">
      <c r="A3063" s="366">
        <v>3059</v>
      </c>
      <c r="B3063" s="366"/>
      <c r="C3063" s="105"/>
      <c r="D3063" s="366"/>
      <c r="E3063" s="277"/>
      <c r="F3063" s="105"/>
      <c r="G3063" s="105"/>
      <c r="H3063" s="366"/>
      <c r="I3063" s="206"/>
      <c r="J3063" s="206"/>
      <c r="K3063" s="206"/>
      <c r="L3063" s="206"/>
      <c r="M3063" s="206"/>
      <c r="N3063" s="206"/>
      <c r="O3063" s="206"/>
      <c r="P3063" s="206"/>
      <c r="Q3063" s="206"/>
      <c r="R3063" s="206"/>
      <c r="S3063" s="206"/>
      <c r="T3063" s="206"/>
    </row>
    <row r="3064" spans="1:20">
      <c r="A3064" s="366">
        <v>3060</v>
      </c>
      <c r="B3064" s="366"/>
      <c r="C3064" s="105"/>
      <c r="D3064" s="366"/>
      <c r="E3064" s="277"/>
      <c r="F3064" s="105"/>
      <c r="G3064" s="105"/>
      <c r="H3064" s="366"/>
      <c r="I3064" s="206"/>
      <c r="J3064" s="206"/>
      <c r="K3064" s="206"/>
      <c r="L3064" s="206"/>
      <c r="M3064" s="206"/>
      <c r="N3064" s="206"/>
      <c r="O3064" s="206"/>
      <c r="P3064" s="206"/>
      <c r="Q3064" s="206"/>
      <c r="R3064" s="206"/>
      <c r="S3064" s="206"/>
      <c r="T3064" s="206"/>
    </row>
    <row r="3065" spans="1:20">
      <c r="A3065" s="366">
        <v>3061</v>
      </c>
      <c r="B3065" s="366"/>
      <c r="C3065" s="105"/>
      <c r="D3065" s="366"/>
      <c r="E3065" s="277"/>
      <c r="F3065" s="105"/>
      <c r="G3065" s="105"/>
      <c r="H3065" s="366"/>
      <c r="I3065" s="206"/>
      <c r="J3065" s="206"/>
      <c r="K3065" s="206"/>
      <c r="L3065" s="206"/>
      <c r="M3065" s="206"/>
      <c r="N3065" s="206"/>
      <c r="O3065" s="206"/>
      <c r="P3065" s="206"/>
      <c r="Q3065" s="206"/>
      <c r="R3065" s="206"/>
      <c r="S3065" s="206"/>
      <c r="T3065" s="206"/>
    </row>
    <row r="3066" spans="1:20">
      <c r="A3066" s="366">
        <v>3062</v>
      </c>
      <c r="B3066" s="366"/>
      <c r="C3066" s="105"/>
      <c r="D3066" s="366"/>
      <c r="E3066" s="277"/>
      <c r="F3066" s="105"/>
      <c r="G3066" s="105"/>
      <c r="H3066" s="366"/>
      <c r="I3066" s="206"/>
      <c r="J3066" s="206"/>
      <c r="K3066" s="206"/>
      <c r="L3066" s="206"/>
      <c r="M3066" s="206"/>
      <c r="N3066" s="206"/>
      <c r="O3066" s="206"/>
      <c r="P3066" s="206"/>
      <c r="Q3066" s="206"/>
      <c r="R3066" s="206"/>
      <c r="S3066" s="206"/>
      <c r="T3066" s="206"/>
    </row>
    <row r="3067" spans="1:20">
      <c r="A3067" s="366">
        <v>3063</v>
      </c>
      <c r="B3067" s="366"/>
      <c r="C3067" s="105"/>
      <c r="D3067" s="366"/>
      <c r="E3067" s="277"/>
      <c r="F3067" s="105"/>
      <c r="G3067" s="105"/>
      <c r="H3067" s="366"/>
      <c r="I3067" s="206"/>
      <c r="J3067" s="206"/>
      <c r="K3067" s="206"/>
      <c r="L3067" s="206"/>
      <c r="M3067" s="206"/>
      <c r="N3067" s="206"/>
      <c r="O3067" s="206"/>
      <c r="P3067" s="206"/>
      <c r="Q3067" s="206"/>
      <c r="R3067" s="206"/>
      <c r="S3067" s="206"/>
      <c r="T3067" s="206"/>
    </row>
    <row r="3068" spans="1:20">
      <c r="A3068" s="366">
        <v>3064</v>
      </c>
      <c r="B3068" s="366"/>
      <c r="C3068" s="105"/>
      <c r="D3068" s="366"/>
      <c r="E3068" s="277"/>
      <c r="F3068" s="105"/>
      <c r="G3068" s="105"/>
      <c r="H3068" s="366"/>
      <c r="I3068" s="206"/>
      <c r="J3068" s="206"/>
      <c r="K3068" s="206"/>
      <c r="L3068" s="206"/>
      <c r="M3068" s="206"/>
      <c r="N3068" s="206"/>
      <c r="O3068" s="206"/>
      <c r="P3068" s="206"/>
      <c r="Q3068" s="206"/>
      <c r="R3068" s="206"/>
      <c r="S3068" s="206"/>
      <c r="T3068" s="206"/>
    </row>
    <row r="3069" spans="1:20">
      <c r="A3069" s="366">
        <v>3065</v>
      </c>
      <c r="B3069" s="366"/>
      <c r="C3069" s="105"/>
      <c r="D3069" s="366"/>
      <c r="E3069" s="277"/>
      <c r="F3069" s="105"/>
      <c r="G3069" s="105"/>
      <c r="H3069" s="366"/>
      <c r="I3069" s="206"/>
      <c r="J3069" s="206"/>
      <c r="K3069" s="206"/>
      <c r="L3069" s="206"/>
      <c r="M3069" s="206"/>
      <c r="N3069" s="206"/>
      <c r="O3069" s="206"/>
      <c r="P3069" s="206"/>
      <c r="Q3069" s="206"/>
      <c r="R3069" s="206"/>
      <c r="S3069" s="206"/>
      <c r="T3069" s="206"/>
    </row>
    <row r="3070" spans="1:20">
      <c r="A3070" s="366">
        <v>3066</v>
      </c>
      <c r="B3070" s="366"/>
      <c r="C3070" s="105"/>
      <c r="D3070" s="366"/>
      <c r="E3070" s="277"/>
      <c r="F3070" s="105"/>
      <c r="G3070" s="105"/>
      <c r="H3070" s="366"/>
      <c r="I3070" s="206"/>
      <c r="J3070" s="206"/>
      <c r="K3070" s="206"/>
      <c r="L3070" s="206"/>
      <c r="M3070" s="206"/>
      <c r="N3070" s="206"/>
      <c r="O3070" s="206"/>
      <c r="P3070" s="206"/>
      <c r="Q3070" s="206"/>
      <c r="R3070" s="206"/>
      <c r="S3070" s="206"/>
      <c r="T3070" s="206"/>
    </row>
    <row r="3071" spans="1:20">
      <c r="A3071" s="366">
        <v>3067</v>
      </c>
      <c r="B3071" s="366"/>
      <c r="C3071" s="105"/>
      <c r="D3071" s="366"/>
      <c r="E3071" s="277"/>
      <c r="F3071" s="105"/>
      <c r="G3071" s="105"/>
      <c r="H3071" s="366"/>
      <c r="I3071" s="206"/>
      <c r="J3071" s="206"/>
      <c r="K3071" s="206"/>
      <c r="L3071" s="206"/>
      <c r="M3071" s="206"/>
      <c r="N3071" s="206"/>
      <c r="O3071" s="206"/>
      <c r="P3071" s="206"/>
      <c r="Q3071" s="206"/>
      <c r="R3071" s="206"/>
      <c r="S3071" s="206"/>
      <c r="T3071" s="206"/>
    </row>
    <row r="3072" spans="1:20">
      <c r="A3072" s="366">
        <v>3068</v>
      </c>
      <c r="B3072" s="366"/>
      <c r="C3072" s="105"/>
      <c r="D3072" s="366"/>
      <c r="E3072" s="277"/>
      <c r="F3072" s="105"/>
      <c r="G3072" s="105"/>
      <c r="H3072" s="366"/>
      <c r="I3072" s="206"/>
      <c r="J3072" s="206"/>
      <c r="K3072" s="206"/>
      <c r="L3072" s="206"/>
      <c r="M3072" s="206"/>
      <c r="N3072" s="206"/>
      <c r="O3072" s="206"/>
      <c r="P3072" s="206"/>
      <c r="Q3072" s="206"/>
      <c r="R3072" s="206"/>
      <c r="S3072" s="206"/>
      <c r="T3072" s="206"/>
    </row>
    <row r="3073" spans="1:20">
      <c r="A3073" s="366">
        <v>3069</v>
      </c>
      <c r="B3073" s="366"/>
      <c r="C3073" s="105"/>
      <c r="D3073" s="366"/>
      <c r="E3073" s="277"/>
      <c r="F3073" s="105"/>
      <c r="G3073" s="105"/>
      <c r="H3073" s="366"/>
      <c r="I3073" s="206"/>
      <c r="J3073" s="206"/>
      <c r="K3073" s="206"/>
      <c r="L3073" s="206"/>
      <c r="M3073" s="206"/>
      <c r="N3073" s="206"/>
      <c r="O3073" s="206"/>
      <c r="P3073" s="206"/>
      <c r="Q3073" s="206"/>
      <c r="R3073" s="206"/>
      <c r="S3073" s="206"/>
      <c r="T3073" s="206"/>
    </row>
    <row r="3074" spans="1:20">
      <c r="A3074" s="366">
        <v>3070</v>
      </c>
      <c r="B3074" s="366"/>
      <c r="C3074" s="105"/>
      <c r="D3074" s="366"/>
      <c r="E3074" s="277"/>
      <c r="F3074" s="105"/>
      <c r="G3074" s="105"/>
      <c r="H3074" s="366"/>
      <c r="I3074" s="206"/>
      <c r="J3074" s="206"/>
      <c r="K3074" s="206"/>
      <c r="L3074" s="206"/>
      <c r="M3074" s="206"/>
      <c r="N3074" s="206"/>
      <c r="O3074" s="206"/>
      <c r="P3074" s="206"/>
      <c r="Q3074" s="206"/>
      <c r="R3074" s="206"/>
      <c r="S3074" s="206"/>
      <c r="T3074" s="206"/>
    </row>
    <row r="3075" spans="1:20">
      <c r="A3075" s="366">
        <v>3071</v>
      </c>
      <c r="B3075" s="366"/>
      <c r="C3075" s="105"/>
      <c r="D3075" s="366"/>
      <c r="E3075" s="277"/>
      <c r="F3075" s="105"/>
      <c r="G3075" s="105"/>
      <c r="H3075" s="366"/>
      <c r="I3075" s="206"/>
      <c r="J3075" s="206"/>
      <c r="K3075" s="206"/>
      <c r="L3075" s="206"/>
      <c r="M3075" s="206"/>
      <c r="N3075" s="206"/>
      <c r="O3075" s="206"/>
      <c r="P3075" s="206"/>
      <c r="Q3075" s="206"/>
      <c r="R3075" s="206"/>
      <c r="S3075" s="206"/>
      <c r="T3075" s="206"/>
    </row>
    <row r="3076" spans="1:20">
      <c r="A3076" s="366">
        <v>3072</v>
      </c>
      <c r="B3076" s="366"/>
      <c r="C3076" s="105"/>
      <c r="D3076" s="366"/>
      <c r="E3076" s="277"/>
      <c r="F3076" s="105"/>
      <c r="G3076" s="105"/>
      <c r="H3076" s="366"/>
      <c r="I3076" s="206"/>
      <c r="J3076" s="206"/>
      <c r="K3076" s="206"/>
      <c r="L3076" s="206"/>
      <c r="M3076" s="206"/>
      <c r="N3076" s="206"/>
      <c r="O3076" s="206"/>
      <c r="P3076" s="206"/>
      <c r="Q3076" s="206"/>
      <c r="R3076" s="206"/>
      <c r="S3076" s="206"/>
      <c r="T3076" s="206"/>
    </row>
    <row r="3077" spans="1:20">
      <c r="A3077" s="366">
        <v>3073</v>
      </c>
      <c r="B3077" s="366"/>
      <c r="C3077" s="105"/>
      <c r="D3077" s="366"/>
      <c r="E3077" s="277"/>
      <c r="F3077" s="105"/>
      <c r="G3077" s="105"/>
      <c r="H3077" s="366"/>
      <c r="I3077" s="206"/>
      <c r="J3077" s="206"/>
      <c r="K3077" s="206"/>
      <c r="L3077" s="206"/>
      <c r="M3077" s="206"/>
      <c r="N3077" s="206"/>
      <c r="O3077" s="206"/>
      <c r="P3077" s="206"/>
      <c r="Q3077" s="206"/>
      <c r="R3077" s="206"/>
      <c r="S3077" s="206"/>
      <c r="T3077" s="206"/>
    </row>
    <row r="3078" spans="1:20">
      <c r="A3078" s="366">
        <v>3074</v>
      </c>
      <c r="B3078" s="366"/>
      <c r="C3078" s="105"/>
      <c r="D3078" s="366"/>
      <c r="E3078" s="277"/>
      <c r="F3078" s="105"/>
      <c r="G3078" s="105"/>
      <c r="H3078" s="366"/>
      <c r="I3078" s="206"/>
      <c r="J3078" s="206"/>
      <c r="K3078" s="206"/>
      <c r="L3078" s="206"/>
      <c r="M3078" s="206"/>
      <c r="N3078" s="206"/>
      <c r="O3078" s="206"/>
      <c r="P3078" s="206"/>
      <c r="Q3078" s="206"/>
      <c r="R3078" s="206"/>
      <c r="S3078" s="206"/>
      <c r="T3078" s="206"/>
    </row>
    <row r="3079" spans="1:20">
      <c r="A3079" s="366">
        <v>3075</v>
      </c>
      <c r="B3079" s="366"/>
      <c r="C3079" s="105"/>
      <c r="D3079" s="366"/>
      <c r="E3079" s="277"/>
      <c r="F3079" s="105"/>
      <c r="G3079" s="105"/>
      <c r="H3079" s="366"/>
      <c r="I3079" s="206"/>
      <c r="J3079" s="206"/>
      <c r="K3079" s="206"/>
      <c r="L3079" s="206"/>
      <c r="M3079" s="206"/>
      <c r="N3079" s="206"/>
      <c r="O3079" s="206"/>
      <c r="P3079" s="206"/>
      <c r="Q3079" s="206"/>
      <c r="R3079" s="206"/>
      <c r="S3079" s="206"/>
      <c r="T3079" s="206"/>
    </row>
    <row r="3080" spans="1:20">
      <c r="A3080" s="366">
        <v>3076</v>
      </c>
      <c r="B3080" s="366"/>
      <c r="C3080" s="105"/>
      <c r="D3080" s="366"/>
      <c r="E3080" s="277"/>
      <c r="F3080" s="105"/>
      <c r="G3080" s="105"/>
      <c r="H3080" s="366"/>
      <c r="I3080" s="206"/>
      <c r="J3080" s="206"/>
      <c r="K3080" s="206"/>
      <c r="L3080" s="206"/>
      <c r="M3080" s="206"/>
      <c r="N3080" s="206"/>
      <c r="O3080" s="206"/>
      <c r="P3080" s="206"/>
      <c r="Q3080" s="206"/>
      <c r="R3080" s="206"/>
      <c r="S3080" s="206"/>
      <c r="T3080" s="206"/>
    </row>
    <row r="3081" spans="1:20">
      <c r="A3081" s="366">
        <v>3077</v>
      </c>
      <c r="B3081" s="366"/>
      <c r="C3081" s="105"/>
      <c r="D3081" s="366"/>
      <c r="E3081" s="277"/>
      <c r="F3081" s="105"/>
      <c r="G3081" s="105"/>
      <c r="H3081" s="366"/>
      <c r="I3081" s="206"/>
      <c r="J3081" s="206"/>
      <c r="K3081" s="206"/>
      <c r="L3081" s="206"/>
      <c r="M3081" s="206"/>
      <c r="N3081" s="206"/>
      <c r="O3081" s="206"/>
      <c r="P3081" s="206"/>
      <c r="Q3081" s="206"/>
      <c r="R3081" s="206"/>
      <c r="S3081" s="206"/>
      <c r="T3081" s="206"/>
    </row>
    <row r="3082" spans="1:20">
      <c r="A3082" s="366">
        <v>3078</v>
      </c>
      <c r="B3082" s="366"/>
      <c r="C3082" s="105"/>
      <c r="D3082" s="366"/>
      <c r="E3082" s="277"/>
      <c r="F3082" s="366"/>
      <c r="G3082" s="105"/>
      <c r="H3082" s="366"/>
      <c r="I3082" s="206"/>
      <c r="J3082" s="206"/>
      <c r="K3082" s="206"/>
      <c r="L3082" s="206"/>
      <c r="M3082" s="206"/>
      <c r="N3082" s="206"/>
      <c r="O3082" s="206"/>
      <c r="P3082" s="206"/>
      <c r="Q3082" s="206"/>
      <c r="R3082" s="206"/>
      <c r="S3082" s="206"/>
      <c r="T3082" s="206"/>
    </row>
    <row r="3083" spans="1:20">
      <c r="A3083" s="366">
        <v>3079</v>
      </c>
      <c r="B3083" s="366"/>
      <c r="C3083" s="105"/>
      <c r="D3083" s="366"/>
      <c r="E3083" s="277"/>
      <c r="F3083" s="105"/>
      <c r="G3083" s="105"/>
      <c r="H3083" s="366"/>
      <c r="I3083" s="206"/>
      <c r="J3083" s="206"/>
      <c r="K3083" s="206"/>
      <c r="L3083" s="206"/>
      <c r="M3083" s="206"/>
      <c r="N3083" s="206"/>
      <c r="O3083" s="206"/>
      <c r="P3083" s="206"/>
      <c r="Q3083" s="206"/>
      <c r="R3083" s="206"/>
      <c r="S3083" s="206"/>
      <c r="T3083" s="206"/>
    </row>
    <row r="3084" spans="1:20">
      <c r="A3084" s="366">
        <v>3080</v>
      </c>
      <c r="B3084" s="366"/>
      <c r="C3084" s="105"/>
      <c r="D3084" s="366"/>
      <c r="E3084" s="277"/>
      <c r="F3084" s="105"/>
      <c r="G3084" s="105"/>
      <c r="H3084" s="366"/>
      <c r="I3084" s="206"/>
      <c r="J3084" s="206"/>
      <c r="K3084" s="206"/>
      <c r="L3084" s="206"/>
      <c r="M3084" s="206"/>
      <c r="N3084" s="206"/>
      <c r="O3084" s="206"/>
      <c r="P3084" s="206"/>
      <c r="Q3084" s="206"/>
      <c r="R3084" s="206"/>
      <c r="S3084" s="206"/>
      <c r="T3084" s="206"/>
    </row>
    <row r="3085" spans="1:20">
      <c r="A3085" s="366">
        <v>3081</v>
      </c>
      <c r="B3085" s="366"/>
      <c r="C3085" s="105"/>
      <c r="D3085" s="366"/>
      <c r="E3085" s="277"/>
      <c r="F3085" s="105"/>
      <c r="G3085" s="105"/>
      <c r="H3085" s="366"/>
      <c r="I3085" s="206"/>
      <c r="J3085" s="206"/>
      <c r="K3085" s="206"/>
      <c r="L3085" s="206"/>
      <c r="M3085" s="206"/>
      <c r="N3085" s="206"/>
      <c r="O3085" s="206"/>
      <c r="P3085" s="206"/>
      <c r="Q3085" s="206"/>
      <c r="R3085" s="206"/>
      <c r="S3085" s="206"/>
      <c r="T3085" s="206"/>
    </row>
    <row r="3086" spans="1:20">
      <c r="A3086" s="366">
        <v>3082</v>
      </c>
      <c r="B3086" s="366"/>
      <c r="C3086" s="105"/>
      <c r="D3086" s="366"/>
      <c r="E3086" s="277"/>
      <c r="F3086" s="105"/>
      <c r="G3086" s="105"/>
      <c r="H3086" s="366"/>
      <c r="I3086" s="206"/>
      <c r="J3086" s="206"/>
      <c r="K3086" s="206"/>
      <c r="L3086" s="206"/>
      <c r="M3086" s="206"/>
      <c r="N3086" s="206"/>
      <c r="O3086" s="206"/>
      <c r="P3086" s="206"/>
      <c r="Q3086" s="206"/>
      <c r="R3086" s="206"/>
      <c r="S3086" s="206"/>
      <c r="T3086" s="206"/>
    </row>
    <row r="3087" spans="1:20">
      <c r="A3087" s="366">
        <v>3083</v>
      </c>
      <c r="B3087" s="366"/>
      <c r="C3087" s="105"/>
      <c r="D3087" s="366"/>
      <c r="E3087" s="277"/>
      <c r="F3087" s="105"/>
      <c r="G3087" s="105"/>
      <c r="H3087" s="366"/>
      <c r="I3087" s="206"/>
      <c r="J3087" s="206"/>
      <c r="K3087" s="206"/>
      <c r="L3087" s="206"/>
      <c r="M3087" s="206"/>
      <c r="N3087" s="206"/>
      <c r="O3087" s="206"/>
      <c r="P3087" s="206"/>
      <c r="Q3087" s="206"/>
      <c r="R3087" s="206"/>
      <c r="S3087" s="206"/>
      <c r="T3087" s="206"/>
    </row>
    <row r="3088" spans="1:20">
      <c r="A3088" s="366">
        <v>3084</v>
      </c>
      <c r="B3088" s="366"/>
      <c r="C3088" s="105"/>
      <c r="D3088" s="366"/>
      <c r="E3088" s="277"/>
      <c r="F3088" s="105"/>
      <c r="G3088" s="366"/>
      <c r="H3088" s="366"/>
      <c r="I3088" s="206"/>
      <c r="J3088" s="206"/>
      <c r="K3088" s="206"/>
      <c r="L3088" s="206"/>
      <c r="M3088" s="206"/>
      <c r="N3088" s="206"/>
      <c r="O3088" s="206"/>
      <c r="P3088" s="206"/>
      <c r="Q3088" s="206"/>
      <c r="R3088" s="206"/>
      <c r="S3088" s="206"/>
      <c r="T3088" s="206"/>
    </row>
    <row r="3089" spans="1:20">
      <c r="A3089" s="366">
        <v>3085</v>
      </c>
      <c r="B3089" s="366"/>
      <c r="C3089" s="105"/>
      <c r="D3089" s="366"/>
      <c r="E3089" s="277"/>
      <c r="F3089" s="105"/>
      <c r="G3089" s="105"/>
      <c r="H3089" s="366"/>
      <c r="I3089" s="206"/>
      <c r="J3089" s="206"/>
      <c r="K3089" s="206"/>
      <c r="L3089" s="206"/>
      <c r="M3089" s="206"/>
      <c r="N3089" s="206"/>
      <c r="O3089" s="206"/>
      <c r="P3089" s="206"/>
      <c r="Q3089" s="206"/>
      <c r="R3089" s="206"/>
      <c r="S3089" s="206"/>
      <c r="T3089" s="206"/>
    </row>
    <row r="3090" spans="1:20">
      <c r="A3090" s="366">
        <v>3086</v>
      </c>
      <c r="B3090" s="366"/>
      <c r="C3090" s="105"/>
      <c r="D3090" s="366"/>
      <c r="E3090" s="277"/>
      <c r="F3090" s="105"/>
      <c r="G3090" s="105"/>
      <c r="H3090" s="366"/>
      <c r="I3090" s="206"/>
      <c r="J3090" s="206"/>
      <c r="K3090" s="206"/>
      <c r="L3090" s="206"/>
      <c r="M3090" s="206"/>
      <c r="N3090" s="206"/>
      <c r="O3090" s="206"/>
      <c r="P3090" s="206"/>
      <c r="Q3090" s="206"/>
      <c r="R3090" s="206"/>
      <c r="S3090" s="206"/>
      <c r="T3090" s="206"/>
    </row>
    <row r="3091" spans="1:20">
      <c r="A3091" s="366">
        <v>3087</v>
      </c>
      <c r="B3091" s="366"/>
      <c r="C3091" s="105"/>
      <c r="D3091" s="366"/>
      <c r="E3091" s="277"/>
      <c r="F3091" s="105"/>
      <c r="G3091" s="366"/>
      <c r="H3091" s="366"/>
      <c r="I3091" s="206"/>
      <c r="J3091" s="206"/>
      <c r="K3091" s="206"/>
      <c r="L3091" s="206"/>
      <c r="M3091" s="206"/>
      <c r="N3091" s="206"/>
      <c r="O3091" s="206"/>
      <c r="P3091" s="206"/>
      <c r="Q3091" s="206"/>
      <c r="R3091" s="206"/>
      <c r="S3091" s="206"/>
      <c r="T3091" s="206"/>
    </row>
    <row r="3092" spans="1:20">
      <c r="A3092" s="366">
        <v>3088</v>
      </c>
      <c r="B3092" s="366"/>
      <c r="C3092" s="105"/>
      <c r="D3092" s="366"/>
      <c r="E3092" s="277"/>
      <c r="F3092" s="105"/>
      <c r="G3092" s="105"/>
      <c r="H3092" s="366"/>
      <c r="I3092" s="206"/>
      <c r="J3092" s="206"/>
      <c r="K3092" s="206"/>
      <c r="L3092" s="206"/>
      <c r="M3092" s="206"/>
      <c r="N3092" s="206"/>
      <c r="O3092" s="206"/>
      <c r="P3092" s="206"/>
      <c r="Q3092" s="206"/>
      <c r="R3092" s="206"/>
      <c r="S3092" s="206"/>
      <c r="T3092" s="206"/>
    </row>
    <row r="3093" spans="1:20">
      <c r="A3093" s="366">
        <v>3089</v>
      </c>
      <c r="B3093" s="366"/>
      <c r="C3093" s="105"/>
      <c r="D3093" s="366"/>
      <c r="E3093" s="277"/>
      <c r="F3093" s="105"/>
      <c r="G3093" s="366"/>
      <c r="H3093" s="366"/>
      <c r="I3093" s="206"/>
      <c r="J3093" s="206"/>
      <c r="K3093" s="206"/>
      <c r="L3093" s="206"/>
      <c r="M3093" s="206"/>
      <c r="N3093" s="206"/>
      <c r="O3093" s="206"/>
      <c r="P3093" s="206"/>
      <c r="Q3093" s="206"/>
      <c r="R3093" s="206"/>
      <c r="S3093" s="206"/>
      <c r="T3093" s="206"/>
    </row>
    <row r="3094" spans="1:20">
      <c r="A3094" s="366">
        <v>3090</v>
      </c>
      <c r="B3094" s="366"/>
      <c r="C3094" s="105"/>
      <c r="D3094" s="366"/>
      <c r="E3094" s="277"/>
      <c r="F3094" s="105"/>
      <c r="G3094" s="366"/>
      <c r="H3094" s="366"/>
      <c r="I3094" s="206"/>
      <c r="J3094" s="206"/>
      <c r="K3094" s="206"/>
      <c r="L3094" s="206"/>
      <c r="M3094" s="206"/>
      <c r="N3094" s="206"/>
      <c r="O3094" s="206"/>
      <c r="P3094" s="206"/>
      <c r="Q3094" s="206"/>
      <c r="R3094" s="206"/>
      <c r="S3094" s="206"/>
      <c r="T3094" s="206"/>
    </row>
    <row r="3095" spans="1:20">
      <c r="A3095" s="366">
        <v>3091</v>
      </c>
      <c r="B3095" s="366"/>
      <c r="C3095" s="105"/>
      <c r="D3095" s="366"/>
      <c r="E3095" s="277"/>
      <c r="F3095" s="105"/>
      <c r="G3095" s="366"/>
      <c r="H3095" s="366"/>
      <c r="I3095" s="206"/>
      <c r="J3095" s="206"/>
      <c r="K3095" s="206"/>
      <c r="L3095" s="206"/>
      <c r="M3095" s="206"/>
      <c r="N3095" s="206"/>
      <c r="O3095" s="206"/>
      <c r="P3095" s="206"/>
      <c r="Q3095" s="206"/>
      <c r="R3095" s="206"/>
      <c r="S3095" s="206"/>
      <c r="T3095" s="206"/>
    </row>
    <row r="3096" spans="1:20">
      <c r="A3096" s="366">
        <v>3092</v>
      </c>
      <c r="B3096" s="366"/>
      <c r="C3096" s="105"/>
      <c r="D3096" s="366"/>
      <c r="E3096" s="277"/>
      <c r="F3096" s="105"/>
      <c r="G3096" s="105"/>
      <c r="H3096" s="366"/>
      <c r="I3096" s="206"/>
      <c r="J3096" s="206"/>
      <c r="K3096" s="206"/>
      <c r="L3096" s="206"/>
      <c r="M3096" s="206"/>
      <c r="N3096" s="206"/>
      <c r="O3096" s="206"/>
      <c r="P3096" s="206"/>
      <c r="Q3096" s="206"/>
      <c r="R3096" s="206"/>
      <c r="S3096" s="206"/>
      <c r="T3096" s="206"/>
    </row>
    <row r="3097" spans="1:20">
      <c r="A3097" s="366">
        <v>3093</v>
      </c>
      <c r="B3097" s="366"/>
      <c r="C3097" s="105"/>
      <c r="D3097" s="366"/>
      <c r="E3097" s="277"/>
      <c r="F3097" s="366"/>
      <c r="G3097" s="105"/>
      <c r="H3097" s="366"/>
      <c r="I3097" s="206"/>
      <c r="J3097" s="206"/>
      <c r="K3097" s="206"/>
      <c r="L3097" s="206"/>
      <c r="M3097" s="206"/>
      <c r="N3097" s="206"/>
      <c r="O3097" s="206"/>
      <c r="P3097" s="206"/>
      <c r="Q3097" s="206"/>
      <c r="R3097" s="206"/>
      <c r="S3097" s="206"/>
      <c r="T3097" s="206"/>
    </row>
    <row r="3098" spans="1:20">
      <c r="A3098" s="366">
        <v>3094</v>
      </c>
      <c r="B3098" s="366"/>
      <c r="C3098" s="105"/>
      <c r="D3098" s="366"/>
      <c r="E3098" s="277"/>
      <c r="F3098" s="105"/>
      <c r="G3098" s="105"/>
      <c r="H3098" s="366"/>
      <c r="I3098" s="206"/>
      <c r="J3098" s="206"/>
      <c r="K3098" s="206"/>
      <c r="L3098" s="206"/>
      <c r="M3098" s="206"/>
      <c r="N3098" s="206"/>
      <c r="O3098" s="206"/>
      <c r="P3098" s="206"/>
      <c r="Q3098" s="206"/>
      <c r="R3098" s="206"/>
      <c r="S3098" s="206"/>
      <c r="T3098" s="206"/>
    </row>
    <row r="3099" spans="1:20">
      <c r="A3099" s="366">
        <v>3095</v>
      </c>
      <c r="B3099" s="366"/>
      <c r="C3099" s="105"/>
      <c r="D3099" s="366"/>
      <c r="E3099" s="277"/>
      <c r="F3099" s="105"/>
      <c r="G3099" s="366"/>
      <c r="H3099" s="366"/>
      <c r="I3099" s="206"/>
      <c r="J3099" s="206"/>
      <c r="K3099" s="206"/>
      <c r="L3099" s="206"/>
      <c r="M3099" s="206"/>
      <c r="N3099" s="206"/>
      <c r="O3099" s="206"/>
      <c r="P3099" s="206"/>
      <c r="Q3099" s="206"/>
      <c r="R3099" s="206"/>
      <c r="S3099" s="206"/>
      <c r="T3099" s="206"/>
    </row>
    <row r="3100" spans="1:20">
      <c r="A3100" s="366">
        <v>3096</v>
      </c>
      <c r="B3100" s="366"/>
      <c r="C3100" s="105"/>
      <c r="D3100" s="366"/>
      <c r="E3100" s="277"/>
      <c r="F3100" s="105"/>
      <c r="G3100" s="366"/>
      <c r="H3100" s="366"/>
      <c r="I3100" s="206"/>
      <c r="J3100" s="206"/>
      <c r="K3100" s="206"/>
      <c r="L3100" s="206"/>
      <c r="M3100" s="206"/>
      <c r="N3100" s="206"/>
      <c r="O3100" s="206"/>
      <c r="P3100" s="206"/>
      <c r="Q3100" s="206"/>
      <c r="R3100" s="206"/>
      <c r="S3100" s="206"/>
      <c r="T3100" s="206"/>
    </row>
    <row r="3101" spans="1:20">
      <c r="A3101" s="366">
        <v>3097</v>
      </c>
      <c r="B3101" s="366"/>
      <c r="C3101" s="105"/>
      <c r="D3101" s="366"/>
      <c r="E3101" s="277"/>
      <c r="F3101" s="105"/>
      <c r="G3101" s="366"/>
      <c r="H3101" s="366"/>
      <c r="I3101" s="206"/>
      <c r="J3101" s="206"/>
      <c r="K3101" s="206"/>
      <c r="L3101" s="206"/>
      <c r="M3101" s="206"/>
      <c r="N3101" s="206"/>
      <c r="O3101" s="206"/>
      <c r="P3101" s="206"/>
      <c r="Q3101" s="206"/>
      <c r="R3101" s="206"/>
      <c r="S3101" s="206"/>
      <c r="T3101" s="206"/>
    </row>
    <row r="3102" spans="1:20">
      <c r="A3102" s="366">
        <v>3098</v>
      </c>
      <c r="B3102" s="366"/>
      <c r="C3102" s="105"/>
      <c r="D3102" s="366"/>
      <c r="E3102" s="277"/>
      <c r="F3102" s="105"/>
      <c r="G3102" s="366"/>
      <c r="H3102" s="366"/>
      <c r="I3102" s="206"/>
      <c r="J3102" s="206"/>
      <c r="K3102" s="206"/>
      <c r="L3102" s="206"/>
      <c r="M3102" s="206"/>
      <c r="N3102" s="206"/>
      <c r="O3102" s="206"/>
      <c r="P3102" s="206"/>
      <c r="Q3102" s="206"/>
      <c r="R3102" s="206"/>
      <c r="S3102" s="206"/>
      <c r="T3102" s="206"/>
    </row>
    <row r="3103" spans="1:20">
      <c r="A3103" s="366">
        <v>3099</v>
      </c>
      <c r="B3103" s="366"/>
      <c r="C3103" s="105"/>
      <c r="D3103" s="366"/>
      <c r="E3103" s="277"/>
      <c r="F3103" s="105"/>
      <c r="G3103" s="105"/>
      <c r="H3103" s="366"/>
      <c r="I3103" s="206"/>
      <c r="J3103" s="206"/>
      <c r="K3103" s="206"/>
      <c r="L3103" s="206"/>
      <c r="M3103" s="206"/>
      <c r="N3103" s="206"/>
      <c r="O3103" s="206"/>
      <c r="P3103" s="206"/>
      <c r="Q3103" s="206"/>
      <c r="R3103" s="206"/>
      <c r="S3103" s="206"/>
      <c r="T3103" s="206"/>
    </row>
    <row r="3104" spans="1:20">
      <c r="A3104" s="366">
        <v>3100</v>
      </c>
      <c r="B3104" s="366"/>
      <c r="C3104" s="105"/>
      <c r="D3104" s="366"/>
      <c r="E3104" s="277"/>
      <c r="F3104" s="105"/>
      <c r="G3104" s="366"/>
      <c r="H3104" s="366"/>
      <c r="I3104" s="206"/>
      <c r="J3104" s="206"/>
      <c r="K3104" s="206"/>
      <c r="L3104" s="206"/>
      <c r="M3104" s="206"/>
      <c r="N3104" s="206"/>
      <c r="O3104" s="206"/>
      <c r="P3104" s="206"/>
      <c r="Q3104" s="206"/>
      <c r="R3104" s="206"/>
      <c r="S3104" s="206"/>
      <c r="T3104" s="206"/>
    </row>
    <row r="3105" spans="1:20">
      <c r="A3105" s="366">
        <v>3101</v>
      </c>
      <c r="B3105" s="366"/>
      <c r="C3105" s="105"/>
      <c r="D3105" s="366"/>
      <c r="E3105" s="277"/>
      <c r="F3105" s="105"/>
      <c r="G3105" s="366"/>
      <c r="H3105" s="366"/>
      <c r="I3105" s="206"/>
      <c r="J3105" s="206"/>
      <c r="K3105" s="206"/>
      <c r="L3105" s="206"/>
      <c r="M3105" s="206"/>
      <c r="N3105" s="206"/>
      <c r="O3105" s="206"/>
      <c r="P3105" s="206"/>
      <c r="Q3105" s="206"/>
      <c r="R3105" s="206"/>
      <c r="S3105" s="206"/>
      <c r="T3105" s="206"/>
    </row>
    <row r="3106" spans="1:20">
      <c r="A3106" s="366">
        <v>3102</v>
      </c>
      <c r="B3106" s="366"/>
      <c r="C3106" s="105"/>
      <c r="D3106" s="366"/>
      <c r="E3106" s="277"/>
      <c r="F3106" s="105"/>
      <c r="G3106" s="366"/>
      <c r="H3106" s="366"/>
      <c r="I3106" s="206"/>
      <c r="J3106" s="206"/>
      <c r="K3106" s="206"/>
      <c r="L3106" s="206"/>
      <c r="M3106" s="206"/>
      <c r="N3106" s="206"/>
      <c r="O3106" s="206"/>
      <c r="P3106" s="206"/>
      <c r="Q3106" s="206"/>
      <c r="R3106" s="206"/>
      <c r="S3106" s="206"/>
      <c r="T3106" s="206"/>
    </row>
    <row r="3107" spans="1:20">
      <c r="A3107" s="366">
        <v>3103</v>
      </c>
      <c r="B3107" s="366"/>
      <c r="C3107" s="105"/>
      <c r="D3107" s="366"/>
      <c r="E3107" s="277"/>
      <c r="F3107" s="105"/>
      <c r="G3107" s="366"/>
      <c r="H3107" s="366"/>
      <c r="I3107" s="206"/>
      <c r="J3107" s="206"/>
      <c r="K3107" s="206"/>
      <c r="L3107" s="206"/>
      <c r="M3107" s="206"/>
      <c r="N3107" s="206"/>
      <c r="O3107" s="206"/>
      <c r="P3107" s="206"/>
      <c r="Q3107" s="206"/>
      <c r="R3107" s="206"/>
      <c r="S3107" s="206"/>
      <c r="T3107" s="206"/>
    </row>
    <row r="3108" spans="1:20">
      <c r="A3108" s="366">
        <v>3104</v>
      </c>
      <c r="B3108" s="366"/>
      <c r="C3108" s="105"/>
      <c r="D3108" s="366"/>
      <c r="E3108" s="277"/>
      <c r="F3108" s="105"/>
      <c r="G3108" s="366"/>
      <c r="H3108" s="366"/>
      <c r="I3108" s="206"/>
      <c r="J3108" s="206"/>
      <c r="K3108" s="206"/>
      <c r="L3108" s="206"/>
      <c r="M3108" s="206"/>
      <c r="N3108" s="206"/>
      <c r="O3108" s="206"/>
      <c r="P3108" s="206"/>
      <c r="Q3108" s="206"/>
      <c r="R3108" s="206"/>
      <c r="S3108" s="206"/>
      <c r="T3108" s="206"/>
    </row>
    <row r="3109" spans="1:20">
      <c r="A3109" s="366">
        <v>3105</v>
      </c>
      <c r="B3109" s="366"/>
      <c r="C3109" s="105"/>
      <c r="D3109" s="366"/>
      <c r="E3109" s="277"/>
      <c r="F3109" s="105"/>
      <c r="G3109" s="366"/>
      <c r="H3109" s="366"/>
      <c r="I3109" s="206"/>
      <c r="J3109" s="206"/>
      <c r="K3109" s="206"/>
      <c r="L3109" s="206"/>
      <c r="M3109" s="206"/>
      <c r="N3109" s="206"/>
      <c r="O3109" s="206"/>
      <c r="P3109" s="206"/>
      <c r="Q3109" s="206"/>
      <c r="R3109" s="206"/>
      <c r="S3109" s="206"/>
      <c r="T3109" s="206"/>
    </row>
    <row r="3110" spans="1:20">
      <c r="A3110" s="366">
        <v>3106</v>
      </c>
      <c r="B3110" s="366"/>
      <c r="C3110" s="105"/>
      <c r="D3110" s="366"/>
      <c r="E3110" s="277"/>
      <c r="F3110" s="105"/>
      <c r="G3110" s="366"/>
      <c r="H3110" s="366"/>
      <c r="I3110" s="206"/>
      <c r="J3110" s="206"/>
      <c r="K3110" s="206"/>
      <c r="L3110" s="206"/>
      <c r="M3110" s="206"/>
      <c r="N3110" s="206"/>
      <c r="O3110" s="206"/>
      <c r="P3110" s="206"/>
      <c r="Q3110" s="206"/>
      <c r="R3110" s="206"/>
      <c r="S3110" s="206"/>
      <c r="T3110" s="206"/>
    </row>
    <row r="3111" spans="1:20">
      <c r="A3111" s="366">
        <v>3107</v>
      </c>
      <c r="B3111" s="366"/>
      <c r="C3111" s="105"/>
      <c r="D3111" s="366"/>
      <c r="E3111" s="277"/>
      <c r="F3111" s="105"/>
      <c r="G3111" s="366"/>
      <c r="H3111" s="366"/>
      <c r="I3111" s="206"/>
      <c r="J3111" s="206"/>
      <c r="K3111" s="206"/>
      <c r="L3111" s="206"/>
      <c r="M3111" s="206"/>
      <c r="N3111" s="206"/>
      <c r="O3111" s="206"/>
      <c r="P3111" s="206"/>
      <c r="Q3111" s="206"/>
      <c r="R3111" s="206"/>
      <c r="S3111" s="206"/>
      <c r="T3111" s="206"/>
    </row>
    <row r="3112" spans="1:20">
      <c r="A3112" s="366">
        <v>3108</v>
      </c>
      <c r="B3112" s="366"/>
      <c r="C3112" s="105"/>
      <c r="D3112" s="366"/>
      <c r="E3112" s="277"/>
      <c r="F3112" s="105"/>
      <c r="G3112" s="366"/>
      <c r="H3112" s="366"/>
      <c r="I3112" s="206"/>
      <c r="J3112" s="206"/>
      <c r="K3112" s="206"/>
      <c r="L3112" s="206"/>
      <c r="M3112" s="206"/>
      <c r="N3112" s="206"/>
      <c r="O3112" s="206"/>
      <c r="P3112" s="206"/>
      <c r="Q3112" s="206"/>
      <c r="R3112" s="206"/>
      <c r="S3112" s="206"/>
      <c r="T3112" s="206"/>
    </row>
    <row r="3113" spans="1:20">
      <c r="A3113" s="366">
        <v>3109</v>
      </c>
      <c r="B3113" s="366"/>
      <c r="C3113" s="105"/>
      <c r="D3113" s="366"/>
      <c r="E3113" s="277"/>
      <c r="F3113" s="105"/>
      <c r="G3113" s="366"/>
      <c r="H3113" s="366"/>
      <c r="I3113" s="206"/>
      <c r="J3113" s="206"/>
      <c r="K3113" s="206"/>
      <c r="L3113" s="206"/>
      <c r="M3113" s="206"/>
      <c r="N3113" s="206"/>
      <c r="O3113" s="206"/>
      <c r="P3113" s="206"/>
      <c r="Q3113" s="206"/>
      <c r="R3113" s="206"/>
      <c r="S3113" s="206"/>
      <c r="T3113" s="206"/>
    </row>
    <row r="3114" spans="1:20">
      <c r="A3114" s="366">
        <v>3110</v>
      </c>
      <c r="B3114" s="366"/>
      <c r="C3114" s="105"/>
      <c r="D3114" s="366"/>
      <c r="E3114" s="277"/>
      <c r="F3114" s="105"/>
      <c r="G3114" s="366"/>
      <c r="H3114" s="366"/>
      <c r="I3114" s="206"/>
      <c r="J3114" s="206"/>
      <c r="K3114" s="206"/>
      <c r="L3114" s="206"/>
      <c r="M3114" s="206"/>
      <c r="N3114" s="206"/>
      <c r="O3114" s="206"/>
      <c r="P3114" s="206"/>
      <c r="Q3114" s="206"/>
      <c r="R3114" s="206"/>
      <c r="S3114" s="206"/>
      <c r="T3114" s="206"/>
    </row>
    <row r="3115" spans="1:20">
      <c r="A3115" s="366">
        <v>3111</v>
      </c>
      <c r="B3115" s="366"/>
      <c r="C3115" s="105"/>
      <c r="D3115" s="366"/>
      <c r="E3115" s="277"/>
      <c r="F3115" s="105"/>
      <c r="G3115" s="366"/>
      <c r="H3115" s="366"/>
      <c r="I3115" s="206"/>
      <c r="J3115" s="206"/>
      <c r="K3115" s="206"/>
      <c r="L3115" s="206"/>
      <c r="M3115" s="206"/>
      <c r="N3115" s="206"/>
      <c r="O3115" s="206"/>
      <c r="P3115" s="206"/>
      <c r="Q3115" s="206"/>
      <c r="R3115" s="206"/>
      <c r="S3115" s="206"/>
      <c r="T3115" s="206"/>
    </row>
    <row r="3116" spans="1:20">
      <c r="A3116" s="366">
        <v>3112</v>
      </c>
      <c r="B3116" s="366"/>
      <c r="C3116" s="105"/>
      <c r="D3116" s="366"/>
      <c r="E3116" s="277"/>
      <c r="F3116" s="105"/>
      <c r="G3116" s="366"/>
      <c r="H3116" s="366"/>
      <c r="I3116" s="206"/>
      <c r="J3116" s="206"/>
      <c r="K3116" s="206"/>
      <c r="L3116" s="206"/>
      <c r="M3116" s="206"/>
      <c r="N3116" s="206"/>
      <c r="O3116" s="206"/>
      <c r="P3116" s="206"/>
      <c r="Q3116" s="206"/>
      <c r="R3116" s="206"/>
      <c r="S3116" s="206"/>
      <c r="T3116" s="206"/>
    </row>
    <row r="3117" spans="1:20">
      <c r="A3117" s="366">
        <v>3113</v>
      </c>
      <c r="B3117" s="366"/>
      <c r="C3117" s="105"/>
      <c r="D3117" s="366"/>
      <c r="E3117" s="277"/>
      <c r="F3117" s="105"/>
      <c r="G3117" s="366"/>
      <c r="H3117" s="366"/>
      <c r="I3117" s="206"/>
      <c r="J3117" s="206"/>
      <c r="K3117" s="206"/>
      <c r="L3117" s="206"/>
      <c r="M3117" s="206"/>
      <c r="N3117" s="206"/>
      <c r="O3117" s="206"/>
      <c r="P3117" s="206"/>
      <c r="Q3117" s="206"/>
      <c r="R3117" s="206"/>
      <c r="S3117" s="206"/>
      <c r="T3117" s="206"/>
    </row>
    <row r="3118" spans="1:20">
      <c r="A3118" s="366">
        <v>3114</v>
      </c>
      <c r="B3118" s="366"/>
      <c r="C3118" s="105"/>
      <c r="D3118" s="366"/>
      <c r="E3118" s="277"/>
      <c r="F3118" s="105"/>
      <c r="G3118" s="105"/>
      <c r="H3118" s="366"/>
      <c r="I3118" s="206"/>
      <c r="J3118" s="206"/>
      <c r="K3118" s="206"/>
      <c r="L3118" s="206"/>
      <c r="M3118" s="206"/>
      <c r="N3118" s="206"/>
      <c r="O3118" s="206"/>
      <c r="P3118" s="206"/>
      <c r="Q3118" s="206"/>
      <c r="R3118" s="206"/>
      <c r="S3118" s="206"/>
      <c r="T3118" s="206"/>
    </row>
    <row r="3119" spans="1:20">
      <c r="A3119" s="366">
        <v>3115</v>
      </c>
      <c r="B3119" s="366"/>
      <c r="C3119" s="105"/>
      <c r="D3119" s="366"/>
      <c r="E3119" s="277"/>
      <c r="F3119" s="105"/>
      <c r="G3119" s="366"/>
      <c r="H3119" s="366"/>
      <c r="I3119" s="206"/>
      <c r="J3119" s="206"/>
      <c r="K3119" s="206"/>
      <c r="L3119" s="206"/>
      <c r="M3119" s="206"/>
      <c r="N3119" s="206"/>
      <c r="O3119" s="206"/>
      <c r="P3119" s="206"/>
      <c r="Q3119" s="206"/>
      <c r="R3119" s="206"/>
      <c r="S3119" s="206"/>
      <c r="T3119" s="206"/>
    </row>
    <row r="3120" spans="1:20">
      <c r="A3120" s="366">
        <v>3116</v>
      </c>
      <c r="B3120" s="366"/>
      <c r="C3120" s="105"/>
      <c r="D3120" s="366"/>
      <c r="E3120" s="277"/>
      <c r="F3120" s="105"/>
      <c r="G3120" s="366"/>
      <c r="H3120" s="366"/>
      <c r="I3120" s="206"/>
      <c r="J3120" s="206"/>
      <c r="K3120" s="206"/>
      <c r="L3120" s="206"/>
      <c r="M3120" s="206"/>
      <c r="N3120" s="206"/>
      <c r="O3120" s="206"/>
      <c r="P3120" s="206"/>
      <c r="Q3120" s="206"/>
      <c r="R3120" s="206"/>
      <c r="S3120" s="206"/>
      <c r="T3120" s="206"/>
    </row>
    <row r="3121" spans="1:20">
      <c r="A3121" s="366">
        <v>3117</v>
      </c>
      <c r="B3121" s="366"/>
      <c r="C3121" s="105"/>
      <c r="D3121" s="366"/>
      <c r="E3121" s="277"/>
      <c r="F3121" s="105"/>
      <c r="G3121" s="366"/>
      <c r="H3121" s="366"/>
      <c r="I3121" s="206"/>
      <c r="J3121" s="206"/>
      <c r="K3121" s="206"/>
      <c r="L3121" s="206"/>
      <c r="M3121" s="206"/>
      <c r="N3121" s="206"/>
      <c r="O3121" s="206"/>
      <c r="P3121" s="206"/>
      <c r="Q3121" s="206"/>
      <c r="R3121" s="206"/>
      <c r="S3121" s="206"/>
      <c r="T3121" s="206"/>
    </row>
    <row r="3122" spans="1:20">
      <c r="A3122" s="366">
        <v>3118</v>
      </c>
      <c r="B3122" s="366"/>
      <c r="C3122" s="105"/>
      <c r="D3122" s="366"/>
      <c r="E3122" s="277"/>
      <c r="F3122" s="105"/>
      <c r="G3122" s="366"/>
      <c r="H3122" s="366"/>
      <c r="I3122" s="206"/>
      <c r="J3122" s="206"/>
      <c r="K3122" s="206"/>
      <c r="L3122" s="206"/>
      <c r="M3122" s="206"/>
      <c r="N3122" s="206"/>
      <c r="O3122" s="206"/>
      <c r="P3122" s="206"/>
      <c r="Q3122" s="206"/>
      <c r="R3122" s="206"/>
      <c r="S3122" s="206"/>
      <c r="T3122" s="206"/>
    </row>
    <row r="3123" spans="1:20">
      <c r="A3123" s="366">
        <v>3119</v>
      </c>
      <c r="B3123" s="366"/>
      <c r="C3123" s="105"/>
      <c r="D3123" s="366"/>
      <c r="E3123" s="277"/>
      <c r="F3123" s="105"/>
      <c r="G3123" s="366"/>
      <c r="H3123" s="366"/>
      <c r="I3123" s="206"/>
      <c r="J3123" s="206"/>
      <c r="K3123" s="206"/>
      <c r="L3123" s="206"/>
      <c r="M3123" s="206"/>
      <c r="N3123" s="206"/>
      <c r="O3123" s="206"/>
      <c r="P3123" s="206"/>
      <c r="Q3123" s="206"/>
      <c r="R3123" s="206"/>
      <c r="S3123" s="206"/>
      <c r="T3123" s="206"/>
    </row>
    <row r="3124" spans="1:20">
      <c r="A3124" s="366">
        <v>3120</v>
      </c>
      <c r="B3124" s="366"/>
      <c r="C3124" s="105"/>
      <c r="D3124" s="366"/>
      <c r="E3124" s="277"/>
      <c r="F3124" s="105"/>
      <c r="G3124" s="105"/>
      <c r="H3124" s="366"/>
      <c r="I3124" s="206"/>
      <c r="J3124" s="206"/>
      <c r="K3124" s="206"/>
      <c r="L3124" s="206"/>
      <c r="M3124" s="206"/>
      <c r="N3124" s="206"/>
      <c r="O3124" s="206"/>
      <c r="P3124" s="206"/>
      <c r="Q3124" s="206"/>
      <c r="R3124" s="206"/>
      <c r="S3124" s="206"/>
      <c r="T3124" s="206"/>
    </row>
    <row r="3125" spans="1:20">
      <c r="A3125" s="366">
        <v>3121</v>
      </c>
      <c r="B3125" s="366"/>
      <c r="C3125" s="105"/>
      <c r="D3125" s="366"/>
      <c r="E3125" s="277"/>
      <c r="F3125" s="105"/>
      <c r="G3125" s="366"/>
      <c r="H3125" s="366"/>
      <c r="I3125" s="206"/>
      <c r="J3125" s="206"/>
      <c r="K3125" s="206"/>
      <c r="L3125" s="206"/>
      <c r="M3125" s="206"/>
      <c r="N3125" s="206"/>
      <c r="O3125" s="206"/>
      <c r="P3125" s="206"/>
      <c r="Q3125" s="206"/>
      <c r="R3125" s="206"/>
      <c r="S3125" s="206"/>
      <c r="T3125" s="206"/>
    </row>
    <row r="3126" spans="1:20">
      <c r="A3126" s="366">
        <v>3122</v>
      </c>
      <c r="B3126" s="366"/>
      <c r="C3126" s="105"/>
      <c r="D3126" s="366"/>
      <c r="E3126" s="277"/>
      <c r="F3126" s="105"/>
      <c r="G3126" s="105"/>
      <c r="H3126" s="366"/>
      <c r="I3126" s="206"/>
      <c r="J3126" s="206"/>
      <c r="K3126" s="206"/>
      <c r="L3126" s="206"/>
      <c r="M3126" s="206"/>
      <c r="N3126" s="206"/>
      <c r="O3126" s="206"/>
      <c r="P3126" s="206"/>
      <c r="Q3126" s="206"/>
      <c r="R3126" s="206"/>
      <c r="S3126" s="206"/>
      <c r="T3126" s="206"/>
    </row>
    <row r="3127" spans="1:20">
      <c r="A3127" s="366">
        <v>3123</v>
      </c>
      <c r="B3127" s="366"/>
      <c r="C3127" s="105"/>
      <c r="D3127" s="366"/>
      <c r="E3127" s="277"/>
      <c r="F3127" s="105"/>
      <c r="G3127" s="366"/>
      <c r="H3127" s="366"/>
      <c r="I3127" s="206"/>
      <c r="J3127" s="206"/>
      <c r="K3127" s="206"/>
      <c r="L3127" s="206"/>
      <c r="M3127" s="206"/>
      <c r="N3127" s="206"/>
      <c r="O3127" s="206"/>
      <c r="P3127" s="206"/>
      <c r="Q3127" s="206"/>
      <c r="R3127" s="206"/>
      <c r="S3127" s="206"/>
      <c r="T3127" s="206"/>
    </row>
    <row r="3128" spans="1:20">
      <c r="A3128" s="366">
        <v>3124</v>
      </c>
      <c r="B3128" s="366"/>
      <c r="C3128" s="105"/>
      <c r="D3128" s="366"/>
      <c r="E3128" s="277"/>
      <c r="F3128" s="105"/>
      <c r="G3128" s="366"/>
      <c r="H3128" s="366"/>
      <c r="I3128" s="206"/>
      <c r="J3128" s="206"/>
      <c r="K3128" s="206"/>
      <c r="L3128" s="206"/>
      <c r="M3128" s="206"/>
      <c r="N3128" s="206"/>
      <c r="O3128" s="206"/>
      <c r="P3128" s="206"/>
      <c r="Q3128" s="206"/>
      <c r="R3128" s="206"/>
      <c r="S3128" s="206"/>
      <c r="T3128" s="206"/>
    </row>
    <row r="3129" spans="1:20">
      <c r="A3129" s="366">
        <v>3125</v>
      </c>
      <c r="B3129" s="366"/>
      <c r="C3129" s="105"/>
      <c r="D3129" s="366"/>
      <c r="E3129" s="277"/>
      <c r="F3129" s="105"/>
      <c r="G3129" s="366"/>
      <c r="H3129" s="366"/>
      <c r="I3129" s="206"/>
      <c r="J3129" s="206"/>
      <c r="K3129" s="206"/>
      <c r="L3129" s="206"/>
      <c r="M3129" s="206"/>
      <c r="N3129" s="206"/>
      <c r="O3129" s="206"/>
      <c r="P3129" s="206"/>
      <c r="Q3129" s="206"/>
      <c r="R3129" s="206"/>
      <c r="S3129" s="206"/>
      <c r="T3129" s="206"/>
    </row>
    <row r="3130" spans="1:20">
      <c r="A3130" s="366">
        <v>3126</v>
      </c>
      <c r="B3130" s="366"/>
      <c r="C3130" s="105"/>
      <c r="D3130" s="366"/>
      <c r="E3130" s="277"/>
      <c r="F3130" s="105"/>
      <c r="G3130" s="105"/>
      <c r="H3130" s="366"/>
      <c r="I3130" s="206"/>
      <c r="J3130" s="206"/>
      <c r="K3130" s="206"/>
      <c r="L3130" s="206"/>
      <c r="M3130" s="206"/>
      <c r="N3130" s="206"/>
      <c r="O3130" s="206"/>
      <c r="P3130" s="206"/>
      <c r="Q3130" s="206"/>
      <c r="R3130" s="206"/>
      <c r="S3130" s="206"/>
      <c r="T3130" s="206"/>
    </row>
    <row r="3131" spans="1:20">
      <c r="A3131" s="366">
        <v>3127</v>
      </c>
      <c r="B3131" s="366"/>
      <c r="C3131" s="105"/>
      <c r="D3131" s="366"/>
      <c r="E3131" s="277"/>
      <c r="F3131" s="105"/>
      <c r="G3131" s="366"/>
      <c r="H3131" s="366"/>
      <c r="I3131" s="206"/>
      <c r="J3131" s="206"/>
      <c r="K3131" s="206"/>
      <c r="L3131" s="206"/>
      <c r="M3131" s="206"/>
      <c r="N3131" s="206"/>
      <c r="O3131" s="206"/>
      <c r="P3131" s="206"/>
      <c r="Q3131" s="206"/>
      <c r="R3131" s="206"/>
      <c r="S3131" s="206"/>
      <c r="T3131" s="206"/>
    </row>
    <row r="3132" spans="1:20">
      <c r="A3132" s="366">
        <v>3128</v>
      </c>
      <c r="B3132" s="366"/>
      <c r="C3132" s="105"/>
      <c r="D3132" s="366"/>
      <c r="E3132" s="277"/>
      <c r="F3132" s="105"/>
      <c r="G3132" s="105"/>
      <c r="H3132" s="366"/>
      <c r="I3132" s="206"/>
      <c r="J3132" s="206"/>
      <c r="K3132" s="206"/>
      <c r="L3132" s="206"/>
      <c r="M3132" s="206"/>
      <c r="N3132" s="206"/>
      <c r="O3132" s="206"/>
      <c r="P3132" s="206"/>
      <c r="Q3132" s="206"/>
      <c r="R3132" s="206"/>
      <c r="S3132" s="206"/>
      <c r="T3132" s="206"/>
    </row>
    <row r="3133" spans="1:20">
      <c r="A3133" s="366">
        <v>3129</v>
      </c>
      <c r="B3133" s="366"/>
      <c r="C3133" s="105"/>
      <c r="D3133" s="366"/>
      <c r="E3133" s="277"/>
      <c r="F3133" s="105"/>
      <c r="G3133" s="366"/>
      <c r="H3133" s="366"/>
      <c r="I3133" s="206"/>
      <c r="J3133" s="206"/>
      <c r="K3133" s="206"/>
      <c r="L3133" s="206"/>
      <c r="M3133" s="206"/>
      <c r="N3133" s="206"/>
      <c r="O3133" s="206"/>
      <c r="P3133" s="206"/>
      <c r="Q3133" s="206"/>
      <c r="R3133" s="206"/>
      <c r="S3133" s="206"/>
      <c r="T3133" s="206"/>
    </row>
    <row r="3134" spans="1:20">
      <c r="A3134" s="366">
        <v>3130</v>
      </c>
      <c r="B3134" s="366"/>
      <c r="C3134" s="105"/>
      <c r="D3134" s="366"/>
      <c r="E3134" s="277"/>
      <c r="F3134" s="105"/>
      <c r="G3134" s="105"/>
      <c r="H3134" s="366"/>
      <c r="I3134" s="206"/>
      <c r="J3134" s="206"/>
      <c r="K3134" s="206"/>
      <c r="L3134" s="206"/>
      <c r="M3134" s="206"/>
      <c r="N3134" s="206"/>
      <c r="O3134" s="206"/>
      <c r="P3134" s="206"/>
      <c r="Q3134" s="206"/>
      <c r="R3134" s="206"/>
      <c r="S3134" s="206"/>
      <c r="T3134" s="206"/>
    </row>
    <row r="3135" spans="1:20">
      <c r="A3135" s="366">
        <v>3131</v>
      </c>
      <c r="B3135" s="366"/>
      <c r="C3135" s="105"/>
      <c r="D3135" s="366"/>
      <c r="E3135" s="277"/>
      <c r="F3135" s="105"/>
      <c r="G3135" s="366"/>
      <c r="H3135" s="366"/>
      <c r="I3135" s="206"/>
      <c r="J3135" s="206"/>
      <c r="K3135" s="206"/>
      <c r="L3135" s="206"/>
      <c r="M3135" s="206"/>
      <c r="N3135" s="206"/>
      <c r="O3135" s="206"/>
      <c r="P3135" s="206"/>
      <c r="Q3135" s="206"/>
      <c r="R3135" s="206"/>
      <c r="S3135" s="206"/>
      <c r="T3135" s="206"/>
    </row>
    <row r="3136" spans="1:20">
      <c r="A3136" s="366">
        <v>3132</v>
      </c>
      <c r="B3136" s="366"/>
      <c r="C3136" s="105"/>
      <c r="D3136" s="366"/>
      <c r="E3136" s="277"/>
      <c r="F3136" s="105"/>
      <c r="G3136" s="105"/>
      <c r="H3136" s="366"/>
      <c r="I3136" s="206"/>
      <c r="J3136" s="206"/>
      <c r="K3136" s="206"/>
      <c r="L3136" s="206"/>
      <c r="M3136" s="206"/>
      <c r="N3136" s="206"/>
      <c r="O3136" s="206"/>
      <c r="P3136" s="206"/>
      <c r="Q3136" s="206"/>
      <c r="R3136" s="206"/>
      <c r="S3136" s="206"/>
      <c r="T3136" s="206"/>
    </row>
    <row r="3137" spans="1:20">
      <c r="A3137" s="366">
        <v>3133</v>
      </c>
      <c r="B3137" s="366"/>
      <c r="C3137" s="105"/>
      <c r="D3137" s="366"/>
      <c r="E3137" s="277"/>
      <c r="F3137" s="105"/>
      <c r="G3137" s="105"/>
      <c r="H3137" s="366"/>
      <c r="I3137" s="206"/>
      <c r="J3137" s="206"/>
      <c r="K3137" s="206"/>
      <c r="L3137" s="206"/>
      <c r="M3137" s="206"/>
      <c r="N3137" s="206"/>
      <c r="O3137" s="206"/>
      <c r="P3137" s="206"/>
      <c r="Q3137" s="206"/>
      <c r="R3137" s="206"/>
      <c r="S3137" s="206"/>
      <c r="T3137" s="206"/>
    </row>
    <row r="3138" spans="1:20">
      <c r="A3138" s="366">
        <v>3134</v>
      </c>
      <c r="B3138" s="366"/>
      <c r="C3138" s="105"/>
      <c r="D3138" s="366"/>
      <c r="E3138" s="277"/>
      <c r="F3138" s="105"/>
      <c r="G3138" s="366"/>
      <c r="H3138" s="366"/>
      <c r="I3138" s="206"/>
      <c r="J3138" s="206"/>
      <c r="K3138" s="206"/>
      <c r="L3138" s="206"/>
      <c r="M3138" s="206"/>
      <c r="N3138" s="206"/>
      <c r="O3138" s="206"/>
      <c r="P3138" s="206"/>
      <c r="Q3138" s="206"/>
      <c r="R3138" s="206"/>
      <c r="S3138" s="206"/>
      <c r="T3138" s="206"/>
    </row>
    <row r="3139" spans="1:20">
      <c r="A3139" s="366">
        <v>3135</v>
      </c>
      <c r="B3139" s="366"/>
      <c r="C3139" s="105"/>
      <c r="D3139" s="366"/>
      <c r="E3139" s="277"/>
      <c r="F3139" s="105"/>
      <c r="G3139" s="105"/>
      <c r="H3139" s="366"/>
      <c r="I3139" s="206"/>
      <c r="J3139" s="206"/>
      <c r="K3139" s="206"/>
      <c r="L3139" s="206"/>
      <c r="M3139" s="206"/>
      <c r="N3139" s="206"/>
      <c r="O3139" s="206"/>
      <c r="P3139" s="206"/>
      <c r="Q3139" s="206"/>
      <c r="R3139" s="206"/>
      <c r="S3139" s="206"/>
      <c r="T3139" s="206"/>
    </row>
    <row r="3140" spans="1:20">
      <c r="A3140" s="366">
        <v>3136</v>
      </c>
      <c r="B3140" s="366"/>
      <c r="C3140" s="105"/>
      <c r="D3140" s="366"/>
      <c r="E3140" s="277"/>
      <c r="F3140" s="105"/>
      <c r="G3140" s="105"/>
      <c r="H3140" s="366"/>
      <c r="I3140" s="206"/>
      <c r="J3140" s="206"/>
      <c r="K3140" s="206"/>
      <c r="L3140" s="206"/>
      <c r="M3140" s="206"/>
      <c r="N3140" s="206"/>
      <c r="O3140" s="206"/>
      <c r="P3140" s="206"/>
      <c r="Q3140" s="206"/>
      <c r="R3140" s="206"/>
      <c r="S3140" s="206"/>
      <c r="T3140" s="206"/>
    </row>
    <row r="3141" spans="1:20">
      <c r="A3141" s="366">
        <v>3137</v>
      </c>
      <c r="B3141" s="366"/>
      <c r="C3141" s="105"/>
      <c r="D3141" s="366"/>
      <c r="E3141" s="277"/>
      <c r="F3141" s="105"/>
      <c r="G3141" s="105"/>
      <c r="H3141" s="366"/>
      <c r="I3141" s="206"/>
      <c r="J3141" s="206"/>
      <c r="K3141" s="206"/>
      <c r="L3141" s="206"/>
      <c r="M3141" s="206"/>
      <c r="N3141" s="206"/>
      <c r="O3141" s="206"/>
      <c r="P3141" s="206"/>
      <c r="Q3141" s="206"/>
      <c r="R3141" s="206"/>
      <c r="S3141" s="206"/>
      <c r="T3141" s="206"/>
    </row>
    <row r="3142" spans="1:20">
      <c r="A3142" s="366">
        <v>3138</v>
      </c>
      <c r="B3142" s="366"/>
      <c r="C3142" s="105"/>
      <c r="D3142" s="366"/>
      <c r="E3142" s="277"/>
      <c r="F3142" s="105"/>
      <c r="G3142" s="105"/>
      <c r="H3142" s="366"/>
      <c r="I3142" s="206"/>
      <c r="J3142" s="206"/>
      <c r="K3142" s="206"/>
      <c r="L3142" s="206"/>
      <c r="M3142" s="206"/>
      <c r="N3142" s="206"/>
      <c r="O3142" s="206"/>
      <c r="P3142" s="206"/>
      <c r="Q3142" s="206"/>
      <c r="R3142" s="206"/>
      <c r="S3142" s="206"/>
      <c r="T3142" s="206"/>
    </row>
    <row r="3143" spans="1:20">
      <c r="A3143" s="366">
        <v>3139</v>
      </c>
      <c r="B3143" s="366"/>
      <c r="C3143" s="105"/>
      <c r="D3143" s="366"/>
      <c r="E3143" s="277"/>
      <c r="F3143" s="105"/>
      <c r="G3143" s="366"/>
      <c r="H3143" s="366"/>
      <c r="I3143" s="206"/>
      <c r="J3143" s="206"/>
      <c r="K3143" s="206"/>
      <c r="L3143" s="206"/>
      <c r="M3143" s="206"/>
      <c r="N3143" s="206"/>
      <c r="O3143" s="206"/>
      <c r="P3143" s="206"/>
      <c r="Q3143" s="206"/>
      <c r="R3143" s="206"/>
      <c r="S3143" s="206"/>
      <c r="T3143" s="206"/>
    </row>
    <row r="3144" spans="1:20">
      <c r="A3144" s="366">
        <v>3140</v>
      </c>
      <c r="B3144" s="366"/>
      <c r="C3144" s="105"/>
      <c r="D3144" s="366"/>
      <c r="E3144" s="277"/>
      <c r="F3144" s="105"/>
      <c r="G3144" s="366"/>
      <c r="H3144" s="366"/>
      <c r="I3144" s="206"/>
      <c r="J3144" s="206"/>
      <c r="K3144" s="206"/>
      <c r="L3144" s="206"/>
      <c r="M3144" s="206"/>
      <c r="N3144" s="206"/>
      <c r="O3144" s="206"/>
      <c r="P3144" s="206"/>
      <c r="Q3144" s="206"/>
      <c r="R3144" s="206"/>
      <c r="S3144" s="206"/>
      <c r="T3144" s="206"/>
    </row>
    <row r="3145" spans="1:20">
      <c r="A3145" s="366">
        <v>3141</v>
      </c>
      <c r="B3145" s="366"/>
      <c r="C3145" s="105"/>
      <c r="D3145" s="366"/>
      <c r="E3145" s="277"/>
      <c r="F3145" s="105"/>
      <c r="G3145" s="366"/>
      <c r="H3145" s="366"/>
      <c r="I3145" s="206"/>
      <c r="J3145" s="206"/>
      <c r="K3145" s="206"/>
      <c r="L3145" s="206"/>
      <c r="M3145" s="206"/>
      <c r="N3145" s="206"/>
      <c r="O3145" s="206"/>
      <c r="P3145" s="206"/>
      <c r="Q3145" s="206"/>
      <c r="R3145" s="206"/>
      <c r="S3145" s="206"/>
      <c r="T3145" s="206"/>
    </row>
    <row r="3146" spans="1:20">
      <c r="A3146" s="366">
        <v>3142</v>
      </c>
      <c r="B3146" s="366"/>
      <c r="C3146" s="105"/>
      <c r="D3146" s="366"/>
      <c r="E3146" s="277"/>
      <c r="F3146" s="105"/>
      <c r="G3146" s="366"/>
      <c r="H3146" s="366"/>
      <c r="I3146" s="206"/>
      <c r="J3146" s="206"/>
      <c r="K3146" s="206"/>
      <c r="L3146" s="206"/>
      <c r="M3146" s="206"/>
      <c r="N3146" s="206"/>
      <c r="O3146" s="206"/>
      <c r="P3146" s="206"/>
      <c r="Q3146" s="206"/>
      <c r="R3146" s="206"/>
      <c r="S3146" s="206"/>
      <c r="T3146" s="206"/>
    </row>
    <row r="3147" spans="1:20">
      <c r="A3147" s="366">
        <v>3143</v>
      </c>
      <c r="B3147" s="366"/>
      <c r="C3147" s="105"/>
      <c r="D3147" s="366"/>
      <c r="E3147" s="277"/>
      <c r="F3147" s="105"/>
      <c r="G3147" s="366"/>
      <c r="H3147" s="366"/>
      <c r="I3147" s="206"/>
      <c r="J3147" s="206"/>
      <c r="K3147" s="206"/>
      <c r="L3147" s="206"/>
      <c r="M3147" s="206"/>
      <c r="N3147" s="206"/>
      <c r="O3147" s="206"/>
      <c r="P3147" s="206"/>
      <c r="Q3147" s="206"/>
      <c r="R3147" s="206"/>
      <c r="S3147" s="206"/>
      <c r="T3147" s="206"/>
    </row>
    <row r="3148" spans="1:20">
      <c r="A3148" s="366">
        <v>3144</v>
      </c>
      <c r="B3148" s="366"/>
      <c r="C3148" s="105"/>
      <c r="D3148" s="366"/>
      <c r="E3148" s="277"/>
      <c r="F3148" s="105"/>
      <c r="G3148" s="105"/>
      <c r="H3148" s="366"/>
      <c r="I3148" s="206"/>
      <c r="J3148" s="206"/>
      <c r="K3148" s="206"/>
      <c r="L3148" s="206"/>
      <c r="M3148" s="206"/>
      <c r="N3148" s="206"/>
      <c r="O3148" s="206"/>
      <c r="P3148" s="206"/>
      <c r="Q3148" s="206"/>
      <c r="R3148" s="206"/>
      <c r="S3148" s="206"/>
      <c r="T3148" s="206"/>
    </row>
    <row r="3149" spans="1:20">
      <c r="A3149" s="366">
        <v>3145</v>
      </c>
      <c r="B3149" s="366"/>
      <c r="C3149" s="105"/>
      <c r="D3149" s="366"/>
      <c r="E3149" s="277"/>
      <c r="F3149" s="105"/>
      <c r="G3149" s="366"/>
      <c r="H3149" s="366"/>
      <c r="I3149" s="206"/>
      <c r="J3149" s="206"/>
      <c r="K3149" s="206"/>
      <c r="L3149" s="206"/>
      <c r="M3149" s="206"/>
      <c r="N3149" s="206"/>
      <c r="O3149" s="206"/>
      <c r="P3149" s="206"/>
      <c r="Q3149" s="206"/>
      <c r="R3149" s="206"/>
      <c r="S3149" s="206"/>
      <c r="T3149" s="206"/>
    </row>
    <row r="3150" spans="1:20">
      <c r="A3150" s="366">
        <v>3146</v>
      </c>
      <c r="B3150" s="366"/>
      <c r="C3150" s="105"/>
      <c r="D3150" s="366"/>
      <c r="E3150" s="277"/>
      <c r="F3150" s="105"/>
      <c r="G3150" s="366"/>
      <c r="H3150" s="366"/>
      <c r="I3150" s="206"/>
      <c r="J3150" s="206"/>
      <c r="K3150" s="206"/>
      <c r="L3150" s="206"/>
      <c r="M3150" s="206"/>
      <c r="N3150" s="206"/>
      <c r="O3150" s="206"/>
      <c r="P3150" s="206"/>
      <c r="Q3150" s="206"/>
      <c r="R3150" s="206"/>
      <c r="S3150" s="206"/>
      <c r="T3150" s="206"/>
    </row>
    <row r="3151" spans="1:20">
      <c r="A3151" s="366">
        <v>3147</v>
      </c>
      <c r="B3151" s="366"/>
      <c r="C3151" s="105"/>
      <c r="D3151" s="366"/>
      <c r="E3151" s="277"/>
      <c r="F3151" s="105"/>
      <c r="G3151" s="366"/>
      <c r="H3151" s="366"/>
      <c r="I3151" s="206"/>
      <c r="J3151" s="206"/>
      <c r="K3151" s="206"/>
      <c r="L3151" s="206"/>
      <c r="M3151" s="206"/>
      <c r="N3151" s="206"/>
      <c r="O3151" s="206"/>
      <c r="P3151" s="206"/>
      <c r="Q3151" s="206"/>
      <c r="R3151" s="206"/>
      <c r="S3151" s="206"/>
      <c r="T3151" s="206"/>
    </row>
    <row r="3152" spans="1:20">
      <c r="A3152" s="366">
        <v>3148</v>
      </c>
      <c r="B3152" s="366"/>
      <c r="C3152" s="105"/>
      <c r="D3152" s="366"/>
      <c r="E3152" s="277"/>
      <c r="F3152" s="105"/>
      <c r="G3152" s="105"/>
      <c r="H3152" s="366"/>
      <c r="I3152" s="206"/>
      <c r="J3152" s="206"/>
      <c r="K3152" s="206"/>
      <c r="L3152" s="206"/>
      <c r="M3152" s="206"/>
      <c r="N3152" s="206"/>
      <c r="O3152" s="206"/>
      <c r="P3152" s="206"/>
      <c r="Q3152" s="206"/>
      <c r="R3152" s="206"/>
      <c r="S3152" s="206"/>
      <c r="T3152" s="206"/>
    </row>
    <row r="3153" spans="1:20">
      <c r="A3153" s="366">
        <v>3149</v>
      </c>
      <c r="B3153" s="366"/>
      <c r="C3153" s="105"/>
      <c r="D3153" s="366"/>
      <c r="E3153" s="277"/>
      <c r="F3153" s="105"/>
      <c r="G3153" s="366"/>
      <c r="H3153" s="366"/>
      <c r="I3153" s="206"/>
      <c r="J3153" s="206"/>
      <c r="K3153" s="206"/>
      <c r="L3153" s="206"/>
      <c r="M3153" s="206"/>
      <c r="N3153" s="206"/>
      <c r="O3153" s="206"/>
      <c r="P3153" s="206"/>
      <c r="Q3153" s="206"/>
      <c r="R3153" s="206"/>
      <c r="S3153" s="206"/>
      <c r="T3153" s="206"/>
    </row>
    <row r="3154" spans="1:20">
      <c r="A3154" s="366">
        <v>3150</v>
      </c>
      <c r="B3154" s="366"/>
      <c r="C3154" s="105"/>
      <c r="D3154" s="366"/>
      <c r="E3154" s="277"/>
      <c r="F3154" s="105"/>
      <c r="G3154" s="105"/>
      <c r="H3154" s="366"/>
      <c r="I3154" s="206"/>
      <c r="J3154" s="206"/>
      <c r="K3154" s="206"/>
      <c r="L3154" s="206"/>
      <c r="M3154" s="206"/>
      <c r="N3154" s="206"/>
      <c r="O3154" s="206"/>
      <c r="P3154" s="206"/>
      <c r="Q3154" s="206"/>
      <c r="R3154" s="206"/>
      <c r="S3154" s="206"/>
      <c r="T3154" s="206"/>
    </row>
    <row r="3155" spans="1:20">
      <c r="A3155" s="366">
        <v>3151</v>
      </c>
      <c r="B3155" s="366"/>
      <c r="C3155" s="105"/>
      <c r="D3155" s="366"/>
      <c r="E3155" s="277"/>
      <c r="F3155" s="105"/>
      <c r="G3155" s="366"/>
      <c r="H3155" s="366"/>
      <c r="I3155" s="206"/>
      <c r="J3155" s="206"/>
      <c r="K3155" s="206"/>
      <c r="L3155" s="206"/>
      <c r="M3155" s="206"/>
      <c r="N3155" s="206"/>
      <c r="O3155" s="206"/>
      <c r="P3155" s="206"/>
      <c r="Q3155" s="206"/>
      <c r="R3155" s="206"/>
      <c r="S3155" s="206"/>
      <c r="T3155" s="206"/>
    </row>
    <row r="3156" spans="1:20">
      <c r="A3156" s="366">
        <v>3152</v>
      </c>
      <c r="B3156" s="366"/>
      <c r="C3156" s="105"/>
      <c r="D3156" s="366"/>
      <c r="E3156" s="277"/>
      <c r="F3156" s="105"/>
      <c r="G3156" s="366"/>
      <c r="H3156" s="366"/>
      <c r="I3156" s="206"/>
      <c r="J3156" s="206"/>
      <c r="K3156" s="206"/>
      <c r="L3156" s="206"/>
      <c r="M3156" s="206"/>
      <c r="N3156" s="206"/>
      <c r="O3156" s="206"/>
      <c r="P3156" s="206"/>
      <c r="Q3156" s="206"/>
      <c r="R3156" s="206"/>
      <c r="S3156" s="206"/>
      <c r="T3156" s="206"/>
    </row>
    <row r="3157" spans="1:20">
      <c r="A3157" s="366">
        <v>3153</v>
      </c>
      <c r="B3157" s="366"/>
      <c r="C3157" s="105"/>
      <c r="D3157" s="366"/>
      <c r="E3157" s="277"/>
      <c r="F3157" s="105"/>
      <c r="G3157" s="366"/>
      <c r="H3157" s="366"/>
      <c r="I3157" s="206"/>
      <c r="J3157" s="206"/>
      <c r="K3157" s="206"/>
      <c r="L3157" s="206"/>
      <c r="M3157" s="206"/>
      <c r="N3157" s="206"/>
      <c r="O3157" s="206"/>
      <c r="P3157" s="206"/>
      <c r="Q3157" s="206"/>
      <c r="R3157" s="206"/>
      <c r="S3157" s="206"/>
      <c r="T3157" s="206"/>
    </row>
    <row r="3158" spans="1:20">
      <c r="A3158" s="366">
        <v>3154</v>
      </c>
      <c r="B3158" s="366"/>
      <c r="C3158" s="105"/>
      <c r="D3158" s="366"/>
      <c r="E3158" s="277"/>
      <c r="F3158" s="105"/>
      <c r="G3158" s="105"/>
      <c r="H3158" s="366"/>
      <c r="I3158" s="206"/>
      <c r="J3158" s="206"/>
      <c r="K3158" s="206"/>
      <c r="L3158" s="206"/>
      <c r="M3158" s="206"/>
      <c r="N3158" s="206"/>
      <c r="O3158" s="206"/>
      <c r="P3158" s="206"/>
      <c r="Q3158" s="206"/>
      <c r="R3158" s="206"/>
      <c r="S3158" s="206"/>
      <c r="T3158" s="206"/>
    </row>
    <row r="3159" spans="1:20">
      <c r="A3159" s="366">
        <v>3155</v>
      </c>
      <c r="B3159" s="366"/>
      <c r="C3159" s="105"/>
      <c r="D3159" s="366"/>
      <c r="E3159" s="277"/>
      <c r="F3159" s="105"/>
      <c r="G3159" s="366"/>
      <c r="H3159" s="366"/>
      <c r="I3159" s="206"/>
      <c r="J3159" s="206"/>
      <c r="K3159" s="206"/>
      <c r="L3159" s="206"/>
      <c r="M3159" s="206"/>
      <c r="N3159" s="206"/>
      <c r="O3159" s="206"/>
      <c r="P3159" s="206"/>
      <c r="Q3159" s="206"/>
      <c r="R3159" s="206"/>
      <c r="S3159" s="206"/>
      <c r="T3159" s="206"/>
    </row>
    <row r="3160" spans="1:20">
      <c r="A3160" s="366">
        <v>3156</v>
      </c>
      <c r="B3160" s="366"/>
      <c r="C3160" s="105"/>
      <c r="D3160" s="366"/>
      <c r="E3160" s="277"/>
      <c r="F3160" s="105"/>
      <c r="G3160" s="105"/>
      <c r="H3160" s="366"/>
      <c r="I3160" s="206"/>
      <c r="J3160" s="206"/>
      <c r="K3160" s="206"/>
      <c r="L3160" s="206"/>
      <c r="M3160" s="206"/>
      <c r="N3160" s="206"/>
      <c r="O3160" s="206"/>
      <c r="P3160" s="206"/>
      <c r="Q3160" s="206"/>
      <c r="R3160" s="206"/>
      <c r="S3160" s="206"/>
      <c r="T3160" s="206"/>
    </row>
    <row r="3161" spans="1:20">
      <c r="A3161" s="366">
        <v>3157</v>
      </c>
      <c r="B3161" s="366"/>
      <c r="C3161" s="105"/>
      <c r="D3161" s="366"/>
      <c r="E3161" s="277"/>
      <c r="F3161" s="105"/>
      <c r="G3161" s="366"/>
      <c r="H3161" s="366"/>
      <c r="I3161" s="206"/>
      <c r="J3161" s="206"/>
      <c r="K3161" s="206"/>
      <c r="L3161" s="206"/>
      <c r="M3161" s="206"/>
      <c r="N3161" s="206"/>
      <c r="O3161" s="206"/>
      <c r="P3161" s="206"/>
      <c r="Q3161" s="206"/>
      <c r="R3161" s="206"/>
      <c r="S3161" s="206"/>
      <c r="T3161" s="206"/>
    </row>
    <row r="3162" spans="1:20">
      <c r="A3162" s="366">
        <v>3158</v>
      </c>
      <c r="B3162" s="366"/>
      <c r="C3162" s="105"/>
      <c r="D3162" s="366"/>
      <c r="E3162" s="277"/>
      <c r="F3162" s="105"/>
      <c r="G3162" s="366"/>
      <c r="H3162" s="366"/>
      <c r="I3162" s="206"/>
      <c r="J3162" s="206"/>
      <c r="K3162" s="206"/>
      <c r="L3162" s="206"/>
      <c r="M3162" s="206"/>
      <c r="N3162" s="206"/>
      <c r="O3162" s="206"/>
      <c r="P3162" s="206"/>
      <c r="Q3162" s="206"/>
      <c r="R3162" s="206"/>
      <c r="S3162" s="206"/>
      <c r="T3162" s="206"/>
    </row>
    <row r="3163" spans="1:20">
      <c r="A3163" s="366">
        <v>3159</v>
      </c>
      <c r="B3163" s="366"/>
      <c r="C3163" s="105"/>
      <c r="D3163" s="366"/>
      <c r="E3163" s="277"/>
      <c r="F3163" s="105"/>
      <c r="G3163" s="366"/>
      <c r="H3163" s="366"/>
      <c r="I3163" s="206"/>
      <c r="J3163" s="206"/>
      <c r="K3163" s="206"/>
      <c r="L3163" s="206"/>
      <c r="M3163" s="206"/>
      <c r="N3163" s="206"/>
      <c r="O3163" s="206"/>
      <c r="P3163" s="206"/>
      <c r="Q3163" s="206"/>
      <c r="R3163" s="206"/>
      <c r="S3163" s="206"/>
      <c r="T3163" s="206"/>
    </row>
    <row r="3164" spans="1:20">
      <c r="A3164" s="366">
        <v>3160</v>
      </c>
      <c r="B3164" s="366"/>
      <c r="C3164" s="105"/>
      <c r="D3164" s="366"/>
      <c r="E3164" s="277"/>
      <c r="F3164" s="105"/>
      <c r="G3164" s="366"/>
      <c r="H3164" s="366"/>
      <c r="I3164" s="206"/>
      <c r="J3164" s="206"/>
      <c r="K3164" s="206"/>
      <c r="L3164" s="206"/>
      <c r="M3164" s="206"/>
      <c r="N3164" s="206"/>
      <c r="O3164" s="206"/>
      <c r="P3164" s="206"/>
      <c r="Q3164" s="206"/>
      <c r="R3164" s="206"/>
      <c r="S3164" s="206"/>
      <c r="T3164" s="206"/>
    </row>
    <row r="3165" spans="1:20">
      <c r="A3165" s="366">
        <v>3161</v>
      </c>
      <c r="B3165" s="366"/>
      <c r="C3165" s="105"/>
      <c r="D3165" s="366"/>
      <c r="E3165" s="277"/>
      <c r="F3165" s="105"/>
      <c r="G3165" s="366"/>
      <c r="H3165" s="366"/>
      <c r="I3165" s="206"/>
      <c r="J3165" s="206"/>
      <c r="K3165" s="206"/>
      <c r="L3165" s="206"/>
      <c r="M3165" s="206"/>
      <c r="N3165" s="206"/>
      <c r="O3165" s="206"/>
      <c r="P3165" s="206"/>
      <c r="Q3165" s="206"/>
      <c r="R3165" s="206"/>
      <c r="S3165" s="206"/>
      <c r="T3165" s="206"/>
    </row>
    <row r="3166" spans="1:20">
      <c r="A3166" s="366">
        <v>3162</v>
      </c>
      <c r="B3166" s="366"/>
      <c r="C3166" s="105"/>
      <c r="D3166" s="366"/>
      <c r="E3166" s="277"/>
      <c r="F3166" s="105"/>
      <c r="G3166" s="366"/>
      <c r="H3166" s="366"/>
      <c r="I3166" s="206"/>
      <c r="J3166" s="206"/>
      <c r="K3166" s="206"/>
      <c r="L3166" s="206"/>
      <c r="M3166" s="206"/>
      <c r="N3166" s="206"/>
      <c r="O3166" s="206"/>
      <c r="P3166" s="206"/>
      <c r="Q3166" s="206"/>
      <c r="R3166" s="206"/>
      <c r="S3166" s="206"/>
      <c r="T3166" s="206"/>
    </row>
    <row r="3167" spans="1:20">
      <c r="A3167" s="366">
        <v>3163</v>
      </c>
      <c r="B3167" s="366"/>
      <c r="C3167" s="105"/>
      <c r="D3167" s="366"/>
      <c r="E3167" s="277"/>
      <c r="F3167" s="105"/>
      <c r="G3167" s="366"/>
      <c r="H3167" s="366"/>
      <c r="I3167" s="206"/>
      <c r="J3167" s="206"/>
      <c r="K3167" s="206"/>
      <c r="L3167" s="206"/>
      <c r="M3167" s="206"/>
      <c r="N3167" s="206"/>
      <c r="O3167" s="206"/>
      <c r="P3167" s="206"/>
      <c r="Q3167" s="206"/>
      <c r="R3167" s="206"/>
      <c r="S3167" s="206"/>
      <c r="T3167" s="206"/>
    </row>
    <row r="3168" spans="1:20">
      <c r="A3168" s="366">
        <v>3164</v>
      </c>
      <c r="B3168" s="366"/>
      <c r="C3168" s="105"/>
      <c r="D3168" s="366"/>
      <c r="E3168" s="277"/>
      <c r="F3168" s="105"/>
      <c r="G3168" s="366"/>
      <c r="H3168" s="366"/>
      <c r="I3168" s="206"/>
      <c r="J3168" s="206"/>
      <c r="K3168" s="206"/>
      <c r="L3168" s="206"/>
      <c r="M3168" s="206"/>
      <c r="N3168" s="206"/>
      <c r="O3168" s="206"/>
      <c r="P3168" s="206"/>
      <c r="Q3168" s="206"/>
      <c r="R3168" s="206"/>
      <c r="S3168" s="206"/>
      <c r="T3168" s="206"/>
    </row>
    <row r="3169" spans="1:20">
      <c r="A3169" s="366">
        <v>3165</v>
      </c>
      <c r="B3169" s="366"/>
      <c r="C3169" s="105"/>
      <c r="D3169" s="366"/>
      <c r="E3169" s="277"/>
      <c r="F3169" s="105"/>
      <c r="G3169" s="366"/>
      <c r="H3169" s="366"/>
      <c r="I3169" s="206"/>
      <c r="J3169" s="206"/>
      <c r="K3169" s="206"/>
      <c r="L3169" s="206"/>
      <c r="M3169" s="206"/>
      <c r="N3169" s="206"/>
      <c r="O3169" s="206"/>
      <c r="P3169" s="206"/>
      <c r="Q3169" s="206"/>
      <c r="R3169" s="206"/>
      <c r="S3169" s="206"/>
      <c r="T3169" s="206"/>
    </row>
    <row r="3170" spans="1:20">
      <c r="A3170" s="366">
        <v>3166</v>
      </c>
      <c r="B3170" s="366"/>
      <c r="C3170" s="105"/>
      <c r="D3170" s="366"/>
      <c r="E3170" s="277"/>
      <c r="F3170" s="105"/>
      <c r="G3170" s="105"/>
      <c r="H3170" s="366"/>
      <c r="I3170" s="206"/>
      <c r="J3170" s="206"/>
      <c r="K3170" s="206"/>
      <c r="L3170" s="206"/>
      <c r="M3170" s="206"/>
      <c r="N3170" s="206"/>
      <c r="O3170" s="206"/>
      <c r="P3170" s="206"/>
      <c r="Q3170" s="206"/>
      <c r="R3170" s="206"/>
      <c r="S3170" s="206"/>
      <c r="T3170" s="206"/>
    </row>
    <row r="3171" spans="1:20">
      <c r="A3171" s="366">
        <v>3167</v>
      </c>
      <c r="B3171" s="366"/>
      <c r="C3171" s="105"/>
      <c r="D3171" s="366"/>
      <c r="E3171" s="277"/>
      <c r="F3171" s="105"/>
      <c r="G3171" s="105"/>
      <c r="H3171" s="366"/>
      <c r="I3171" s="206"/>
      <c r="J3171" s="206"/>
      <c r="K3171" s="206"/>
      <c r="L3171" s="206"/>
      <c r="M3171" s="206"/>
      <c r="N3171" s="206"/>
      <c r="O3171" s="206"/>
      <c r="P3171" s="206"/>
      <c r="Q3171" s="206"/>
      <c r="R3171" s="206"/>
      <c r="S3171" s="206"/>
      <c r="T3171" s="206"/>
    </row>
    <row r="3172" spans="1:20">
      <c r="A3172" s="366">
        <v>3168</v>
      </c>
      <c r="B3172" s="366"/>
      <c r="C3172" s="105"/>
      <c r="D3172" s="366"/>
      <c r="E3172" s="277"/>
      <c r="F3172" s="105"/>
      <c r="G3172" s="105"/>
      <c r="H3172" s="366"/>
      <c r="I3172" s="206"/>
      <c r="J3172" s="206"/>
      <c r="K3172" s="206"/>
      <c r="L3172" s="206"/>
      <c r="M3172" s="206"/>
      <c r="N3172" s="206"/>
      <c r="O3172" s="206"/>
      <c r="P3172" s="206"/>
      <c r="Q3172" s="206"/>
      <c r="R3172" s="206"/>
      <c r="S3172" s="206"/>
      <c r="T3172" s="206"/>
    </row>
    <row r="3173" spans="1:20">
      <c r="A3173" s="366">
        <v>3169</v>
      </c>
      <c r="B3173" s="366"/>
      <c r="C3173" s="105"/>
      <c r="D3173" s="366"/>
      <c r="E3173" s="277"/>
      <c r="F3173" s="105"/>
      <c r="G3173" s="105"/>
      <c r="H3173" s="366"/>
      <c r="I3173" s="206"/>
      <c r="J3173" s="206"/>
      <c r="K3173" s="206"/>
      <c r="L3173" s="206"/>
      <c r="M3173" s="206"/>
      <c r="N3173" s="206"/>
      <c r="O3173" s="206"/>
      <c r="P3173" s="206"/>
      <c r="Q3173" s="206"/>
      <c r="R3173" s="206"/>
      <c r="S3173" s="206"/>
      <c r="T3173" s="206"/>
    </row>
    <row r="3174" spans="1:20">
      <c r="A3174" s="366">
        <v>3170</v>
      </c>
      <c r="B3174" s="366"/>
      <c r="C3174" s="105"/>
      <c r="D3174" s="366"/>
      <c r="E3174" s="277"/>
      <c r="F3174" s="105"/>
      <c r="G3174" s="366"/>
      <c r="H3174" s="366"/>
      <c r="I3174" s="206"/>
      <c r="J3174" s="206"/>
      <c r="K3174" s="206"/>
      <c r="L3174" s="206"/>
      <c r="M3174" s="206"/>
      <c r="N3174" s="206"/>
      <c r="O3174" s="206"/>
      <c r="P3174" s="206"/>
      <c r="Q3174" s="206"/>
      <c r="R3174" s="206"/>
      <c r="S3174" s="206"/>
      <c r="T3174" s="206"/>
    </row>
    <row r="3175" spans="1:20">
      <c r="A3175" s="366">
        <v>3171</v>
      </c>
      <c r="B3175" s="366"/>
      <c r="C3175" s="105"/>
      <c r="D3175" s="366"/>
      <c r="E3175" s="277"/>
      <c r="F3175" s="105"/>
      <c r="G3175" s="366"/>
      <c r="H3175" s="366"/>
      <c r="I3175" s="206"/>
      <c r="J3175" s="206"/>
      <c r="K3175" s="206"/>
      <c r="L3175" s="206"/>
      <c r="M3175" s="206"/>
      <c r="N3175" s="206"/>
      <c r="O3175" s="206"/>
      <c r="P3175" s="206"/>
      <c r="Q3175" s="206"/>
      <c r="R3175" s="206"/>
      <c r="S3175" s="206"/>
      <c r="T3175" s="206"/>
    </row>
    <row r="3176" spans="1:20">
      <c r="A3176" s="366">
        <v>3172</v>
      </c>
      <c r="B3176" s="366"/>
      <c r="C3176" s="105"/>
      <c r="D3176" s="366"/>
      <c r="E3176" s="277"/>
      <c r="F3176" s="105"/>
      <c r="G3176" s="105"/>
      <c r="H3176" s="366"/>
      <c r="I3176" s="206"/>
      <c r="J3176" s="206"/>
      <c r="K3176" s="206"/>
      <c r="L3176" s="206"/>
      <c r="M3176" s="206"/>
      <c r="N3176" s="206"/>
      <c r="O3176" s="206"/>
      <c r="P3176" s="206"/>
      <c r="Q3176" s="206"/>
      <c r="R3176" s="206"/>
      <c r="S3176" s="206"/>
      <c r="T3176" s="206"/>
    </row>
    <row r="3177" spans="1:20">
      <c r="A3177" s="366">
        <v>3173</v>
      </c>
      <c r="B3177" s="366"/>
      <c r="C3177" s="105"/>
      <c r="D3177" s="366"/>
      <c r="E3177" s="277"/>
      <c r="F3177" s="105"/>
      <c r="G3177" s="105"/>
      <c r="H3177" s="366"/>
      <c r="I3177" s="206"/>
      <c r="J3177" s="206"/>
      <c r="K3177" s="206"/>
      <c r="L3177" s="206"/>
      <c r="M3177" s="206"/>
      <c r="N3177" s="206"/>
      <c r="O3177" s="206"/>
      <c r="P3177" s="206"/>
      <c r="Q3177" s="206"/>
      <c r="R3177" s="206"/>
      <c r="S3177" s="206"/>
      <c r="T3177" s="206"/>
    </row>
    <row r="3178" spans="1:20">
      <c r="A3178" s="366">
        <v>3174</v>
      </c>
      <c r="B3178" s="366"/>
      <c r="C3178" s="105"/>
      <c r="D3178" s="366"/>
      <c r="E3178" s="277"/>
      <c r="F3178" s="105"/>
      <c r="G3178" s="105"/>
      <c r="H3178" s="366"/>
      <c r="I3178" s="206"/>
      <c r="J3178" s="206"/>
      <c r="K3178" s="206"/>
      <c r="L3178" s="206"/>
      <c r="M3178" s="206"/>
      <c r="N3178" s="206"/>
      <c r="O3178" s="206"/>
      <c r="P3178" s="206"/>
      <c r="Q3178" s="206"/>
      <c r="R3178" s="206"/>
      <c r="S3178" s="206"/>
      <c r="T3178" s="206"/>
    </row>
    <row r="3179" spans="1:20">
      <c r="A3179" s="366">
        <v>3175</v>
      </c>
      <c r="B3179" s="366"/>
      <c r="C3179" s="105"/>
      <c r="D3179" s="366"/>
      <c r="E3179" s="277"/>
      <c r="F3179" s="105"/>
      <c r="G3179" s="105"/>
      <c r="H3179" s="366"/>
      <c r="I3179" s="206"/>
      <c r="J3179" s="206"/>
      <c r="K3179" s="206"/>
      <c r="L3179" s="206"/>
      <c r="M3179" s="206"/>
      <c r="N3179" s="206"/>
      <c r="O3179" s="206"/>
      <c r="P3179" s="206"/>
      <c r="Q3179" s="206"/>
      <c r="R3179" s="206"/>
      <c r="S3179" s="206"/>
      <c r="T3179" s="206"/>
    </row>
    <row r="3180" spans="1:20">
      <c r="A3180" s="366">
        <v>3176</v>
      </c>
      <c r="B3180" s="366"/>
      <c r="C3180" s="105"/>
      <c r="D3180" s="366"/>
      <c r="E3180" s="277"/>
      <c r="F3180" s="105"/>
      <c r="G3180" s="105"/>
      <c r="H3180" s="366"/>
      <c r="I3180" s="206"/>
      <c r="J3180" s="206"/>
      <c r="K3180" s="206"/>
      <c r="L3180" s="206"/>
      <c r="M3180" s="206"/>
      <c r="N3180" s="206"/>
      <c r="O3180" s="206"/>
      <c r="P3180" s="206"/>
      <c r="Q3180" s="206"/>
      <c r="R3180" s="206"/>
      <c r="S3180" s="206"/>
      <c r="T3180" s="206"/>
    </row>
    <row r="3181" spans="1:20">
      <c r="A3181" s="366">
        <v>3177</v>
      </c>
      <c r="B3181" s="366"/>
      <c r="C3181" s="105"/>
      <c r="D3181" s="366"/>
      <c r="E3181" s="277"/>
      <c r="F3181" s="105"/>
      <c r="G3181" s="105"/>
      <c r="H3181" s="366"/>
      <c r="I3181" s="206"/>
      <c r="J3181" s="206"/>
      <c r="K3181" s="206"/>
      <c r="L3181" s="206"/>
      <c r="M3181" s="206"/>
      <c r="N3181" s="206"/>
      <c r="O3181" s="206"/>
      <c r="P3181" s="206"/>
      <c r="Q3181" s="206"/>
      <c r="R3181" s="206"/>
      <c r="S3181" s="206"/>
      <c r="T3181" s="206"/>
    </row>
    <row r="3182" spans="1:20">
      <c r="A3182" s="366">
        <v>3178</v>
      </c>
      <c r="B3182" s="366"/>
      <c r="C3182" s="105"/>
      <c r="D3182" s="366"/>
      <c r="E3182" s="277"/>
      <c r="F3182" s="105"/>
      <c r="G3182" s="366"/>
      <c r="H3182" s="366"/>
      <c r="I3182" s="206"/>
      <c r="J3182" s="206"/>
      <c r="K3182" s="206"/>
      <c r="L3182" s="206"/>
      <c r="M3182" s="206"/>
      <c r="N3182" s="206"/>
      <c r="O3182" s="206"/>
      <c r="P3182" s="206"/>
      <c r="Q3182" s="206"/>
      <c r="R3182" s="206"/>
      <c r="S3182" s="206"/>
      <c r="T3182" s="206"/>
    </row>
    <row r="3183" spans="1:20">
      <c r="A3183" s="366">
        <v>3179</v>
      </c>
      <c r="B3183" s="366"/>
      <c r="C3183" s="105"/>
      <c r="D3183" s="366"/>
      <c r="E3183" s="277"/>
      <c r="F3183" s="105"/>
      <c r="G3183" s="105"/>
      <c r="H3183" s="366"/>
      <c r="I3183" s="206"/>
      <c r="J3183" s="206"/>
      <c r="K3183" s="206"/>
      <c r="L3183" s="206"/>
      <c r="M3183" s="206"/>
      <c r="N3183" s="206"/>
      <c r="O3183" s="206"/>
      <c r="P3183" s="206"/>
      <c r="Q3183" s="206"/>
      <c r="R3183" s="206"/>
      <c r="S3183" s="206"/>
      <c r="T3183" s="206"/>
    </row>
    <row r="3184" spans="1:20">
      <c r="A3184" s="366">
        <v>3180</v>
      </c>
      <c r="B3184" s="366"/>
      <c r="C3184" s="105"/>
      <c r="D3184" s="366"/>
      <c r="E3184" s="277"/>
      <c r="F3184" s="105"/>
      <c r="G3184" s="105"/>
      <c r="H3184" s="366"/>
      <c r="I3184" s="206"/>
      <c r="J3184" s="206"/>
      <c r="K3184" s="206"/>
      <c r="L3184" s="206"/>
      <c r="M3184" s="206"/>
      <c r="N3184" s="206"/>
      <c r="O3184" s="206"/>
      <c r="P3184" s="206"/>
      <c r="Q3184" s="206"/>
      <c r="R3184" s="206"/>
      <c r="S3184" s="206"/>
      <c r="T3184" s="206"/>
    </row>
    <row r="3185" spans="1:20">
      <c r="A3185" s="366">
        <v>3181</v>
      </c>
      <c r="B3185" s="366"/>
      <c r="C3185" s="105"/>
      <c r="D3185" s="366"/>
      <c r="E3185" s="277"/>
      <c r="F3185" s="105"/>
      <c r="G3185" s="366"/>
      <c r="H3185" s="366"/>
      <c r="I3185" s="206"/>
      <c r="J3185" s="206"/>
      <c r="K3185" s="206"/>
      <c r="L3185" s="206"/>
      <c r="M3185" s="206"/>
      <c r="N3185" s="206"/>
      <c r="O3185" s="206"/>
      <c r="P3185" s="206"/>
      <c r="Q3185" s="206"/>
      <c r="R3185" s="206"/>
      <c r="S3185" s="206"/>
      <c r="T3185" s="206"/>
    </row>
    <row r="3186" spans="1:20">
      <c r="A3186" s="366">
        <v>3182</v>
      </c>
      <c r="B3186" s="366"/>
      <c r="C3186" s="105"/>
      <c r="D3186" s="366"/>
      <c r="E3186" s="277"/>
      <c r="F3186" s="105"/>
      <c r="G3186" s="105"/>
      <c r="H3186" s="366"/>
      <c r="I3186" s="206"/>
      <c r="J3186" s="206"/>
      <c r="K3186" s="206"/>
      <c r="L3186" s="206"/>
      <c r="M3186" s="206"/>
      <c r="N3186" s="206"/>
      <c r="O3186" s="206"/>
      <c r="P3186" s="206"/>
      <c r="Q3186" s="206"/>
      <c r="R3186" s="206"/>
      <c r="S3186" s="206"/>
      <c r="T3186" s="206"/>
    </row>
    <row r="3187" spans="1:20">
      <c r="A3187" s="366">
        <v>3183</v>
      </c>
      <c r="B3187" s="366"/>
      <c r="C3187" s="105"/>
      <c r="D3187" s="366"/>
      <c r="E3187" s="277"/>
      <c r="F3187" s="105"/>
      <c r="G3187" s="105"/>
      <c r="H3187" s="366"/>
      <c r="I3187" s="206"/>
      <c r="J3187" s="206"/>
      <c r="K3187" s="206"/>
      <c r="L3187" s="206"/>
      <c r="M3187" s="206"/>
      <c r="N3187" s="206"/>
      <c r="O3187" s="206"/>
      <c r="P3187" s="206"/>
      <c r="Q3187" s="206"/>
      <c r="R3187" s="206"/>
      <c r="S3187" s="206"/>
      <c r="T3187" s="206"/>
    </row>
    <row r="3188" spans="1:20">
      <c r="A3188" s="366">
        <v>3184</v>
      </c>
      <c r="B3188" s="366"/>
      <c r="C3188" s="105"/>
      <c r="D3188" s="366"/>
      <c r="E3188" s="277"/>
      <c r="F3188" s="105"/>
      <c r="G3188" s="366"/>
      <c r="H3188" s="366"/>
      <c r="I3188" s="206"/>
      <c r="J3188" s="206"/>
      <c r="K3188" s="206"/>
      <c r="L3188" s="206"/>
      <c r="M3188" s="206"/>
      <c r="N3188" s="206"/>
      <c r="O3188" s="206"/>
      <c r="P3188" s="206"/>
      <c r="Q3188" s="206"/>
      <c r="R3188" s="206"/>
      <c r="S3188" s="206"/>
      <c r="T3188" s="206"/>
    </row>
    <row r="3189" spans="1:20">
      <c r="A3189" s="366">
        <v>3185</v>
      </c>
      <c r="B3189" s="366"/>
      <c r="C3189" s="105"/>
      <c r="D3189" s="366"/>
      <c r="E3189" s="277"/>
      <c r="F3189" s="105"/>
      <c r="G3189" s="105"/>
      <c r="H3189" s="366"/>
      <c r="I3189" s="206"/>
      <c r="J3189" s="206"/>
      <c r="K3189" s="206"/>
      <c r="L3189" s="206"/>
      <c r="M3189" s="206"/>
      <c r="N3189" s="206"/>
      <c r="O3189" s="206"/>
      <c r="P3189" s="206"/>
      <c r="Q3189" s="206"/>
      <c r="R3189" s="206"/>
      <c r="S3189" s="206"/>
      <c r="T3189" s="206"/>
    </row>
    <row r="3190" spans="1:20">
      <c r="A3190" s="366">
        <v>3186</v>
      </c>
      <c r="B3190" s="366"/>
      <c r="C3190" s="105"/>
      <c r="D3190" s="366"/>
      <c r="E3190" s="277"/>
      <c r="F3190" s="105"/>
      <c r="G3190" s="366"/>
      <c r="H3190" s="366"/>
      <c r="I3190" s="206"/>
      <c r="J3190" s="206"/>
      <c r="K3190" s="206"/>
      <c r="L3190" s="206"/>
      <c r="M3190" s="206"/>
      <c r="N3190" s="206"/>
      <c r="O3190" s="206"/>
      <c r="P3190" s="206"/>
      <c r="Q3190" s="206"/>
      <c r="R3190" s="206"/>
      <c r="S3190" s="206"/>
      <c r="T3190" s="206"/>
    </row>
    <row r="3191" spans="1:20">
      <c r="A3191" s="366">
        <v>3187</v>
      </c>
      <c r="B3191" s="366"/>
      <c r="C3191" s="105"/>
      <c r="D3191" s="366"/>
      <c r="E3191" s="277"/>
      <c r="F3191" s="105"/>
      <c r="G3191" s="105"/>
      <c r="H3191" s="366"/>
      <c r="I3191" s="206"/>
      <c r="J3191" s="206"/>
      <c r="K3191" s="206"/>
      <c r="L3191" s="206"/>
      <c r="M3191" s="206"/>
      <c r="N3191" s="206"/>
      <c r="O3191" s="206"/>
      <c r="P3191" s="206"/>
      <c r="Q3191" s="206"/>
      <c r="R3191" s="206"/>
      <c r="S3191" s="206"/>
      <c r="T3191" s="206"/>
    </row>
    <row r="3192" spans="1:20">
      <c r="A3192" s="366">
        <v>3188</v>
      </c>
      <c r="B3192" s="366"/>
      <c r="C3192" s="105"/>
      <c r="D3192" s="366"/>
      <c r="E3192" s="277"/>
      <c r="F3192" s="105"/>
      <c r="G3192" s="366"/>
      <c r="H3192" s="366"/>
      <c r="I3192" s="206"/>
      <c r="J3192" s="206"/>
      <c r="K3192" s="206"/>
      <c r="L3192" s="206"/>
      <c r="M3192" s="206"/>
      <c r="N3192" s="206"/>
      <c r="O3192" s="206"/>
      <c r="P3192" s="206"/>
      <c r="Q3192" s="206"/>
      <c r="R3192" s="206"/>
      <c r="S3192" s="206"/>
      <c r="T3192" s="206"/>
    </row>
    <row r="3193" spans="1:20">
      <c r="A3193" s="366">
        <v>3189</v>
      </c>
      <c r="B3193" s="366"/>
      <c r="C3193" s="105"/>
      <c r="D3193" s="366"/>
      <c r="E3193" s="277"/>
      <c r="F3193" s="105"/>
      <c r="G3193" s="105"/>
      <c r="H3193" s="366"/>
      <c r="I3193" s="206"/>
      <c r="J3193" s="206"/>
      <c r="K3193" s="206"/>
      <c r="L3193" s="206"/>
      <c r="M3193" s="206"/>
      <c r="N3193" s="206"/>
      <c r="O3193" s="206"/>
      <c r="P3193" s="206"/>
      <c r="Q3193" s="206"/>
      <c r="R3193" s="206"/>
      <c r="S3193" s="206"/>
      <c r="T3193" s="206"/>
    </row>
    <row r="3194" spans="1:20">
      <c r="A3194" s="366">
        <v>3190</v>
      </c>
      <c r="B3194" s="366"/>
      <c r="C3194" s="105"/>
      <c r="D3194" s="366"/>
      <c r="E3194" s="277"/>
      <c r="F3194" s="105"/>
      <c r="G3194" s="105"/>
      <c r="H3194" s="366"/>
      <c r="I3194" s="206"/>
      <c r="J3194" s="206"/>
      <c r="K3194" s="206"/>
      <c r="L3194" s="206"/>
      <c r="M3194" s="206"/>
      <c r="N3194" s="206"/>
      <c r="O3194" s="206"/>
      <c r="P3194" s="206"/>
      <c r="Q3194" s="206"/>
      <c r="R3194" s="206"/>
      <c r="S3194" s="206"/>
      <c r="T3194" s="206"/>
    </row>
    <row r="3195" spans="1:20">
      <c r="A3195" s="366">
        <v>3191</v>
      </c>
      <c r="B3195" s="366"/>
      <c r="C3195" s="105"/>
      <c r="D3195" s="366"/>
      <c r="E3195" s="277"/>
      <c r="F3195" s="105"/>
      <c r="G3195" s="105"/>
      <c r="H3195" s="366"/>
      <c r="I3195" s="206"/>
      <c r="J3195" s="206"/>
      <c r="K3195" s="206"/>
      <c r="L3195" s="206"/>
      <c r="M3195" s="206"/>
      <c r="N3195" s="206"/>
      <c r="O3195" s="206"/>
      <c r="P3195" s="206"/>
      <c r="Q3195" s="206"/>
      <c r="R3195" s="206"/>
      <c r="S3195" s="206"/>
      <c r="T3195" s="206"/>
    </row>
    <row r="3196" spans="1:20">
      <c r="A3196" s="366">
        <v>3192</v>
      </c>
      <c r="B3196" s="366"/>
      <c r="C3196" s="105"/>
      <c r="D3196" s="366"/>
      <c r="E3196" s="277"/>
      <c r="F3196" s="105"/>
      <c r="G3196" s="105"/>
      <c r="H3196" s="366"/>
      <c r="I3196" s="206"/>
      <c r="J3196" s="206"/>
      <c r="K3196" s="206"/>
      <c r="L3196" s="206"/>
      <c r="M3196" s="206"/>
      <c r="N3196" s="206"/>
      <c r="O3196" s="206"/>
      <c r="P3196" s="206"/>
      <c r="Q3196" s="206"/>
      <c r="R3196" s="206"/>
      <c r="S3196" s="206"/>
      <c r="T3196" s="206"/>
    </row>
    <row r="3197" spans="1:20">
      <c r="A3197" s="366">
        <v>3193</v>
      </c>
      <c r="B3197" s="366"/>
      <c r="C3197" s="105"/>
      <c r="D3197" s="366"/>
      <c r="E3197" s="277"/>
      <c r="F3197" s="105"/>
      <c r="G3197" s="105"/>
      <c r="H3197" s="366"/>
      <c r="I3197" s="206"/>
      <c r="J3197" s="206"/>
      <c r="K3197" s="206"/>
      <c r="L3197" s="206"/>
      <c r="M3197" s="206"/>
      <c r="N3197" s="206"/>
      <c r="O3197" s="206"/>
      <c r="P3197" s="206"/>
      <c r="Q3197" s="206"/>
      <c r="R3197" s="206"/>
      <c r="S3197" s="206"/>
      <c r="T3197" s="206"/>
    </row>
    <row r="3198" spans="1:20">
      <c r="A3198" s="366">
        <v>3194</v>
      </c>
      <c r="B3198" s="366"/>
      <c r="C3198" s="105"/>
      <c r="D3198" s="366"/>
      <c r="E3198" s="277"/>
      <c r="F3198" s="105"/>
      <c r="G3198" s="105"/>
      <c r="H3198" s="366"/>
      <c r="I3198" s="206"/>
      <c r="J3198" s="206"/>
      <c r="K3198" s="206"/>
      <c r="L3198" s="206"/>
      <c r="M3198" s="206"/>
      <c r="N3198" s="206"/>
      <c r="O3198" s="206"/>
      <c r="P3198" s="206"/>
      <c r="Q3198" s="206"/>
      <c r="R3198" s="206"/>
      <c r="S3198" s="206"/>
      <c r="T3198" s="206"/>
    </row>
    <row r="3199" spans="1:20">
      <c r="A3199" s="366">
        <v>3195</v>
      </c>
      <c r="B3199" s="366"/>
      <c r="C3199" s="105"/>
      <c r="D3199" s="366"/>
      <c r="E3199" s="277"/>
      <c r="F3199" s="105"/>
      <c r="G3199" s="105"/>
      <c r="H3199" s="366"/>
      <c r="I3199" s="206"/>
      <c r="J3199" s="206"/>
      <c r="K3199" s="206"/>
      <c r="L3199" s="206"/>
      <c r="M3199" s="206"/>
      <c r="N3199" s="206"/>
      <c r="O3199" s="206"/>
      <c r="P3199" s="206"/>
      <c r="Q3199" s="206"/>
      <c r="R3199" s="206"/>
      <c r="S3199" s="206"/>
      <c r="T3199" s="206"/>
    </row>
    <row r="3200" spans="1:20">
      <c r="A3200" s="366">
        <v>3196</v>
      </c>
      <c r="B3200" s="366"/>
      <c r="C3200" s="105"/>
      <c r="D3200" s="366"/>
      <c r="E3200" s="277"/>
      <c r="F3200" s="105"/>
      <c r="G3200" s="105"/>
      <c r="H3200" s="366"/>
      <c r="I3200" s="206"/>
      <c r="J3200" s="206"/>
      <c r="K3200" s="206"/>
      <c r="L3200" s="206"/>
      <c r="M3200" s="206"/>
      <c r="N3200" s="206"/>
      <c r="O3200" s="206"/>
      <c r="P3200" s="206"/>
      <c r="Q3200" s="206"/>
      <c r="R3200" s="206"/>
      <c r="S3200" s="206"/>
      <c r="T3200" s="206"/>
    </row>
    <row r="3201" spans="1:20">
      <c r="A3201" s="366">
        <v>3197</v>
      </c>
      <c r="B3201" s="366"/>
      <c r="C3201" s="105"/>
      <c r="D3201" s="366"/>
      <c r="E3201" s="277"/>
      <c r="F3201" s="105"/>
      <c r="G3201" s="105"/>
      <c r="H3201" s="366"/>
      <c r="I3201" s="206"/>
      <c r="J3201" s="206"/>
      <c r="K3201" s="206"/>
      <c r="L3201" s="206"/>
      <c r="M3201" s="206"/>
      <c r="N3201" s="206"/>
      <c r="O3201" s="206"/>
      <c r="P3201" s="206"/>
      <c r="Q3201" s="206"/>
      <c r="R3201" s="206"/>
      <c r="S3201" s="206"/>
      <c r="T3201" s="206"/>
    </row>
    <row r="3202" spans="1:20">
      <c r="A3202" s="366">
        <v>3198</v>
      </c>
      <c r="B3202" s="366"/>
      <c r="C3202" s="105"/>
      <c r="D3202" s="366"/>
      <c r="E3202" s="277"/>
      <c r="F3202" s="105"/>
      <c r="G3202" s="366"/>
      <c r="H3202" s="366"/>
      <c r="I3202" s="206"/>
      <c r="J3202" s="206"/>
      <c r="K3202" s="206"/>
      <c r="L3202" s="206"/>
      <c r="M3202" s="206"/>
      <c r="N3202" s="206"/>
      <c r="O3202" s="206"/>
      <c r="P3202" s="206"/>
      <c r="Q3202" s="206"/>
      <c r="R3202" s="206"/>
      <c r="S3202" s="206"/>
      <c r="T3202" s="206"/>
    </row>
    <row r="3203" spans="1:20">
      <c r="A3203" s="366">
        <v>3199</v>
      </c>
      <c r="B3203" s="366"/>
      <c r="C3203" s="105"/>
      <c r="D3203" s="366"/>
      <c r="E3203" s="277"/>
      <c r="F3203" s="105"/>
      <c r="G3203" s="105"/>
      <c r="H3203" s="366"/>
      <c r="I3203" s="206"/>
      <c r="J3203" s="206"/>
      <c r="K3203" s="206"/>
      <c r="L3203" s="206"/>
      <c r="M3203" s="206"/>
      <c r="N3203" s="206"/>
      <c r="O3203" s="206"/>
      <c r="P3203" s="206"/>
      <c r="Q3203" s="206"/>
      <c r="R3203" s="206"/>
      <c r="S3203" s="206"/>
      <c r="T3203" s="206"/>
    </row>
    <row r="3204" spans="1:20">
      <c r="A3204" s="366">
        <v>3200</v>
      </c>
      <c r="B3204" s="366"/>
      <c r="C3204" s="105"/>
      <c r="D3204" s="366"/>
      <c r="E3204" s="277"/>
      <c r="F3204" s="105"/>
      <c r="G3204" s="366"/>
      <c r="H3204" s="366"/>
      <c r="I3204" s="206"/>
      <c r="J3204" s="206"/>
      <c r="K3204" s="206"/>
      <c r="L3204" s="206"/>
      <c r="M3204" s="206"/>
      <c r="N3204" s="206"/>
      <c r="O3204" s="206"/>
      <c r="P3204" s="206"/>
      <c r="Q3204" s="206"/>
      <c r="R3204" s="206"/>
      <c r="S3204" s="206"/>
      <c r="T3204" s="206"/>
    </row>
    <row r="3205" spans="1:20">
      <c r="A3205" s="366">
        <v>3201</v>
      </c>
      <c r="B3205" s="366"/>
      <c r="C3205" s="105"/>
      <c r="D3205" s="366"/>
      <c r="E3205" s="277"/>
      <c r="F3205" s="105"/>
      <c r="G3205" s="366"/>
      <c r="H3205" s="366"/>
      <c r="I3205" s="206"/>
      <c r="J3205" s="206"/>
      <c r="K3205" s="206"/>
      <c r="L3205" s="206"/>
      <c r="M3205" s="206"/>
      <c r="N3205" s="206"/>
      <c r="O3205" s="206"/>
      <c r="P3205" s="206"/>
      <c r="Q3205" s="206"/>
      <c r="R3205" s="206"/>
      <c r="S3205" s="206"/>
      <c r="T3205" s="206"/>
    </row>
    <row r="3206" spans="1:20">
      <c r="A3206" s="366">
        <v>3202</v>
      </c>
      <c r="B3206" s="366"/>
      <c r="C3206" s="105"/>
      <c r="D3206" s="366"/>
      <c r="E3206" s="277"/>
      <c r="F3206" s="105"/>
      <c r="G3206" s="366"/>
      <c r="H3206" s="366"/>
      <c r="I3206" s="206"/>
      <c r="J3206" s="206"/>
      <c r="K3206" s="206"/>
      <c r="L3206" s="206"/>
      <c r="M3206" s="206"/>
      <c r="N3206" s="206"/>
      <c r="O3206" s="206"/>
      <c r="P3206" s="206"/>
      <c r="Q3206" s="206"/>
      <c r="R3206" s="206"/>
      <c r="S3206" s="206"/>
      <c r="T3206" s="206"/>
    </row>
    <row r="3207" spans="1:20">
      <c r="A3207" s="366">
        <v>3203</v>
      </c>
      <c r="B3207" s="366"/>
      <c r="C3207" s="105"/>
      <c r="D3207" s="366"/>
      <c r="E3207" s="277"/>
      <c r="F3207" s="105"/>
      <c r="G3207" s="105"/>
      <c r="H3207" s="366"/>
      <c r="I3207" s="206"/>
      <c r="J3207" s="206"/>
      <c r="K3207" s="206"/>
      <c r="L3207" s="206"/>
      <c r="M3207" s="206"/>
      <c r="N3207" s="206"/>
      <c r="O3207" s="206"/>
      <c r="P3207" s="206"/>
      <c r="Q3207" s="206"/>
      <c r="R3207" s="206"/>
      <c r="S3207" s="206"/>
      <c r="T3207" s="206"/>
    </row>
    <row r="3208" spans="1:20">
      <c r="A3208" s="366">
        <v>3204</v>
      </c>
      <c r="B3208" s="366"/>
      <c r="C3208" s="105"/>
      <c r="D3208" s="366"/>
      <c r="E3208" s="277"/>
      <c r="F3208" s="105"/>
      <c r="G3208" s="105"/>
      <c r="H3208" s="366"/>
      <c r="I3208" s="206"/>
      <c r="J3208" s="206"/>
      <c r="K3208" s="206"/>
      <c r="L3208" s="206"/>
      <c r="M3208" s="206"/>
      <c r="N3208" s="206"/>
      <c r="O3208" s="206"/>
      <c r="P3208" s="206"/>
      <c r="Q3208" s="206"/>
      <c r="R3208" s="206"/>
      <c r="S3208" s="206"/>
      <c r="T3208" s="206"/>
    </row>
    <row r="3209" spans="1:20">
      <c r="A3209" s="366">
        <v>3205</v>
      </c>
      <c r="B3209" s="366"/>
      <c r="C3209" s="105"/>
      <c r="D3209" s="366"/>
      <c r="E3209" s="277"/>
      <c r="F3209" s="105"/>
      <c r="G3209" s="105"/>
      <c r="H3209" s="366"/>
      <c r="I3209" s="206"/>
      <c r="J3209" s="206"/>
      <c r="K3209" s="206"/>
      <c r="L3209" s="206"/>
      <c r="M3209" s="206"/>
      <c r="N3209" s="206"/>
      <c r="O3209" s="206"/>
      <c r="P3209" s="206"/>
      <c r="Q3209" s="206"/>
      <c r="R3209" s="206"/>
      <c r="S3209" s="206"/>
      <c r="T3209" s="206"/>
    </row>
    <row r="3210" spans="1:20">
      <c r="A3210" s="366">
        <v>3206</v>
      </c>
      <c r="B3210" s="366"/>
      <c r="C3210" s="105"/>
      <c r="D3210" s="366"/>
      <c r="E3210" s="277"/>
      <c r="F3210" s="105"/>
      <c r="G3210" s="105"/>
      <c r="H3210" s="366"/>
      <c r="I3210" s="206"/>
      <c r="J3210" s="206"/>
      <c r="K3210" s="206"/>
      <c r="L3210" s="206"/>
      <c r="M3210" s="206"/>
      <c r="N3210" s="206"/>
      <c r="O3210" s="206"/>
      <c r="P3210" s="206"/>
      <c r="Q3210" s="206"/>
      <c r="R3210" s="206"/>
      <c r="S3210" s="206"/>
      <c r="T3210" s="206"/>
    </row>
    <row r="3211" spans="1:20">
      <c r="A3211" s="366">
        <v>3207</v>
      </c>
      <c r="B3211" s="366"/>
      <c r="C3211" s="105"/>
      <c r="D3211" s="366"/>
      <c r="E3211" s="277"/>
      <c r="F3211" s="105"/>
      <c r="G3211" s="366"/>
      <c r="H3211" s="366"/>
      <c r="I3211" s="206"/>
      <c r="J3211" s="206"/>
      <c r="K3211" s="206"/>
      <c r="L3211" s="206"/>
      <c r="M3211" s="206"/>
      <c r="N3211" s="206"/>
      <c r="O3211" s="206"/>
      <c r="P3211" s="206"/>
      <c r="Q3211" s="206"/>
      <c r="R3211" s="206"/>
      <c r="S3211" s="206"/>
      <c r="T3211" s="206"/>
    </row>
    <row r="3212" spans="1:20">
      <c r="A3212" s="366">
        <v>3208</v>
      </c>
      <c r="B3212" s="366"/>
      <c r="C3212" s="105"/>
      <c r="D3212" s="366"/>
      <c r="E3212" s="277"/>
      <c r="F3212" s="105"/>
      <c r="G3212" s="366"/>
      <c r="H3212" s="366"/>
      <c r="I3212" s="206"/>
      <c r="J3212" s="206"/>
      <c r="K3212" s="206"/>
      <c r="L3212" s="206"/>
      <c r="M3212" s="206"/>
      <c r="N3212" s="206"/>
      <c r="O3212" s="206"/>
      <c r="P3212" s="206"/>
      <c r="Q3212" s="206"/>
      <c r="R3212" s="206"/>
      <c r="S3212" s="206"/>
      <c r="T3212" s="206"/>
    </row>
    <row r="3213" spans="1:20">
      <c r="A3213" s="366">
        <v>3209</v>
      </c>
      <c r="B3213" s="366"/>
      <c r="C3213" s="105"/>
      <c r="D3213" s="366"/>
      <c r="E3213" s="277"/>
      <c r="F3213" s="105"/>
      <c r="G3213" s="105"/>
      <c r="H3213" s="366"/>
      <c r="I3213" s="206"/>
      <c r="J3213" s="206"/>
      <c r="K3213" s="206"/>
      <c r="L3213" s="206"/>
      <c r="M3213" s="206"/>
      <c r="N3213" s="206"/>
      <c r="O3213" s="206"/>
      <c r="P3213" s="206"/>
      <c r="Q3213" s="206"/>
      <c r="R3213" s="206"/>
      <c r="S3213" s="206"/>
      <c r="T3213" s="206"/>
    </row>
    <row r="3214" spans="1:20">
      <c r="A3214" s="366">
        <v>3210</v>
      </c>
      <c r="B3214" s="366"/>
      <c r="C3214" s="105"/>
      <c r="D3214" s="366"/>
      <c r="E3214" s="277"/>
      <c r="F3214" s="105"/>
      <c r="G3214" s="366"/>
      <c r="H3214" s="366"/>
      <c r="I3214" s="206"/>
      <c r="J3214" s="206"/>
      <c r="K3214" s="206"/>
      <c r="L3214" s="206"/>
      <c r="M3214" s="206"/>
      <c r="N3214" s="206"/>
      <c r="O3214" s="206"/>
      <c r="P3214" s="206"/>
      <c r="Q3214" s="206"/>
      <c r="R3214" s="206"/>
      <c r="S3214" s="206"/>
      <c r="T3214" s="206"/>
    </row>
    <row r="3215" spans="1:20">
      <c r="A3215" s="366">
        <v>3211</v>
      </c>
      <c r="B3215" s="366"/>
      <c r="C3215" s="105"/>
      <c r="D3215" s="366"/>
      <c r="E3215" s="277"/>
      <c r="F3215" s="105"/>
      <c r="G3215" s="366"/>
      <c r="H3215" s="366"/>
      <c r="I3215" s="206"/>
      <c r="J3215" s="206"/>
      <c r="K3215" s="206"/>
      <c r="L3215" s="206"/>
      <c r="M3215" s="206"/>
      <c r="N3215" s="206"/>
      <c r="O3215" s="206"/>
      <c r="P3215" s="206"/>
      <c r="Q3215" s="206"/>
      <c r="R3215" s="206"/>
      <c r="S3215" s="206"/>
      <c r="T3215" s="206"/>
    </row>
    <row r="3216" spans="1:20">
      <c r="A3216" s="366">
        <v>3212</v>
      </c>
      <c r="B3216" s="366"/>
      <c r="C3216" s="105"/>
      <c r="D3216" s="366"/>
      <c r="E3216" s="277"/>
      <c r="F3216" s="105"/>
      <c r="G3216" s="366"/>
      <c r="H3216" s="366"/>
      <c r="I3216" s="206"/>
      <c r="J3216" s="206"/>
      <c r="K3216" s="206"/>
      <c r="L3216" s="206"/>
      <c r="M3216" s="206"/>
      <c r="N3216" s="206"/>
      <c r="O3216" s="206"/>
      <c r="P3216" s="206"/>
      <c r="Q3216" s="206"/>
      <c r="R3216" s="206"/>
      <c r="S3216" s="206"/>
      <c r="T3216" s="206"/>
    </row>
    <row r="3217" spans="1:20">
      <c r="A3217" s="366">
        <v>3213</v>
      </c>
      <c r="B3217" s="366"/>
      <c r="C3217" s="105"/>
      <c r="D3217" s="366"/>
      <c r="E3217" s="277"/>
      <c r="F3217" s="105"/>
      <c r="G3217" s="105"/>
      <c r="H3217" s="366"/>
      <c r="I3217" s="206"/>
      <c r="J3217" s="206"/>
      <c r="K3217" s="206"/>
      <c r="L3217" s="206"/>
      <c r="M3217" s="206"/>
      <c r="N3217" s="206"/>
      <c r="O3217" s="206"/>
      <c r="P3217" s="206"/>
      <c r="Q3217" s="206"/>
      <c r="R3217" s="206"/>
      <c r="S3217" s="206"/>
      <c r="T3217" s="206"/>
    </row>
    <row r="3218" spans="1:20">
      <c r="A3218" s="366">
        <v>3214</v>
      </c>
      <c r="B3218" s="366"/>
      <c r="C3218" s="105"/>
      <c r="D3218" s="366"/>
      <c r="E3218" s="277"/>
      <c r="F3218" s="105"/>
      <c r="G3218" s="366"/>
      <c r="H3218" s="366"/>
      <c r="I3218" s="206"/>
      <c r="J3218" s="206"/>
      <c r="K3218" s="206"/>
      <c r="L3218" s="206"/>
      <c r="M3218" s="206"/>
      <c r="N3218" s="206"/>
      <c r="O3218" s="206"/>
      <c r="P3218" s="206"/>
      <c r="Q3218" s="206"/>
      <c r="R3218" s="206"/>
      <c r="S3218" s="206"/>
      <c r="T3218" s="206"/>
    </row>
    <row r="3219" spans="1:20">
      <c r="A3219" s="366">
        <v>3215</v>
      </c>
      <c r="B3219" s="366"/>
      <c r="C3219" s="105"/>
      <c r="D3219" s="366"/>
      <c r="E3219" s="277"/>
      <c r="F3219" s="105"/>
      <c r="G3219" s="366"/>
      <c r="H3219" s="366"/>
      <c r="I3219" s="206"/>
      <c r="J3219" s="206"/>
      <c r="K3219" s="206"/>
      <c r="L3219" s="206"/>
      <c r="M3219" s="206"/>
      <c r="N3219" s="206"/>
      <c r="O3219" s="206"/>
      <c r="P3219" s="206"/>
      <c r="Q3219" s="206"/>
      <c r="R3219" s="206"/>
      <c r="S3219" s="206"/>
      <c r="T3219" s="206"/>
    </row>
    <row r="3220" spans="1:20">
      <c r="A3220" s="366">
        <v>3216</v>
      </c>
      <c r="B3220" s="366"/>
      <c r="C3220" s="105"/>
      <c r="D3220" s="366"/>
      <c r="E3220" s="277"/>
      <c r="F3220" s="105"/>
      <c r="G3220" s="366"/>
      <c r="H3220" s="366"/>
      <c r="I3220" s="206"/>
      <c r="J3220" s="206"/>
      <c r="K3220" s="206"/>
      <c r="L3220" s="206"/>
      <c r="M3220" s="206"/>
      <c r="N3220" s="206"/>
      <c r="O3220" s="206"/>
      <c r="P3220" s="206"/>
      <c r="Q3220" s="206"/>
      <c r="R3220" s="206"/>
      <c r="S3220" s="206"/>
      <c r="T3220" s="206"/>
    </row>
    <row r="3221" spans="1:20">
      <c r="A3221" s="366">
        <v>3217</v>
      </c>
      <c r="B3221" s="366"/>
      <c r="C3221" s="105"/>
      <c r="D3221" s="366"/>
      <c r="E3221" s="277"/>
      <c r="F3221" s="105"/>
      <c r="G3221" s="366"/>
      <c r="H3221" s="366"/>
      <c r="I3221" s="206"/>
      <c r="J3221" s="206"/>
      <c r="K3221" s="206"/>
      <c r="L3221" s="206"/>
      <c r="M3221" s="206"/>
      <c r="N3221" s="206"/>
      <c r="O3221" s="206"/>
      <c r="P3221" s="206"/>
      <c r="Q3221" s="206"/>
      <c r="R3221" s="206"/>
      <c r="S3221" s="206"/>
      <c r="T3221" s="206"/>
    </row>
    <row r="3222" spans="1:20">
      <c r="A3222" s="366">
        <v>3218</v>
      </c>
      <c r="B3222" s="366"/>
      <c r="C3222" s="105"/>
      <c r="D3222" s="366"/>
      <c r="E3222" s="277"/>
      <c r="F3222" s="105"/>
      <c r="G3222" s="366"/>
      <c r="H3222" s="366"/>
      <c r="I3222" s="206"/>
      <c r="J3222" s="206"/>
      <c r="K3222" s="206"/>
      <c r="L3222" s="206"/>
      <c r="M3222" s="206"/>
      <c r="N3222" s="206"/>
      <c r="O3222" s="206"/>
      <c r="P3222" s="206"/>
      <c r="Q3222" s="206"/>
      <c r="R3222" s="206"/>
      <c r="S3222" s="206"/>
      <c r="T3222" s="206"/>
    </row>
    <row r="3223" spans="1:20">
      <c r="A3223" s="366">
        <v>3219</v>
      </c>
      <c r="B3223" s="366"/>
      <c r="C3223" s="105"/>
      <c r="D3223" s="366"/>
      <c r="E3223" s="277"/>
      <c r="F3223" s="105"/>
      <c r="G3223" s="366"/>
      <c r="H3223" s="366"/>
      <c r="I3223" s="206"/>
      <c r="J3223" s="206"/>
      <c r="K3223" s="206"/>
      <c r="L3223" s="206"/>
      <c r="M3223" s="206"/>
      <c r="N3223" s="206"/>
      <c r="O3223" s="206"/>
      <c r="P3223" s="206"/>
      <c r="Q3223" s="206"/>
      <c r="R3223" s="206"/>
      <c r="S3223" s="206"/>
      <c r="T3223" s="206"/>
    </row>
    <row r="3224" spans="1:20">
      <c r="A3224" s="366">
        <v>3220</v>
      </c>
      <c r="B3224" s="366"/>
      <c r="C3224" s="105"/>
      <c r="D3224" s="366"/>
      <c r="E3224" s="277"/>
      <c r="F3224" s="105"/>
      <c r="G3224" s="366"/>
      <c r="H3224" s="366"/>
      <c r="I3224" s="206"/>
      <c r="J3224" s="206"/>
      <c r="K3224" s="206"/>
      <c r="L3224" s="206"/>
      <c r="M3224" s="206"/>
      <c r="N3224" s="206"/>
      <c r="O3224" s="206"/>
      <c r="P3224" s="206"/>
      <c r="Q3224" s="206"/>
      <c r="R3224" s="206"/>
      <c r="S3224" s="206"/>
      <c r="T3224" s="206"/>
    </row>
    <row r="3225" spans="1:20">
      <c r="A3225" s="366">
        <v>3221</v>
      </c>
      <c r="B3225" s="366"/>
      <c r="C3225" s="105"/>
      <c r="D3225" s="366"/>
      <c r="E3225" s="277"/>
      <c r="F3225" s="105"/>
      <c r="G3225" s="366"/>
      <c r="H3225" s="366"/>
      <c r="I3225" s="206"/>
      <c r="J3225" s="206"/>
      <c r="K3225" s="206"/>
      <c r="L3225" s="206"/>
      <c r="M3225" s="206"/>
      <c r="N3225" s="206"/>
      <c r="O3225" s="206"/>
      <c r="P3225" s="206"/>
      <c r="Q3225" s="206"/>
      <c r="R3225" s="206"/>
      <c r="S3225" s="206"/>
      <c r="T3225" s="206"/>
    </row>
    <row r="3226" spans="1:20">
      <c r="A3226" s="366">
        <v>3222</v>
      </c>
      <c r="B3226" s="366"/>
      <c r="C3226" s="105"/>
      <c r="D3226" s="366"/>
      <c r="E3226" s="277"/>
      <c r="F3226" s="105"/>
      <c r="G3226" s="366"/>
      <c r="H3226" s="366"/>
      <c r="I3226" s="206"/>
      <c r="J3226" s="206"/>
      <c r="K3226" s="206"/>
      <c r="L3226" s="206"/>
      <c r="M3226" s="206"/>
      <c r="N3226" s="206"/>
      <c r="O3226" s="206"/>
      <c r="P3226" s="206"/>
      <c r="Q3226" s="206"/>
      <c r="R3226" s="206"/>
      <c r="S3226" s="206"/>
      <c r="T3226" s="206"/>
    </row>
    <row r="3227" spans="1:20">
      <c r="A3227" s="366">
        <v>3223</v>
      </c>
      <c r="B3227" s="366"/>
      <c r="C3227" s="105"/>
      <c r="D3227" s="366"/>
      <c r="E3227" s="277"/>
      <c r="F3227" s="105"/>
      <c r="G3227" s="366"/>
      <c r="H3227" s="366"/>
      <c r="I3227" s="206"/>
      <c r="J3227" s="206"/>
      <c r="K3227" s="206"/>
      <c r="L3227" s="206"/>
      <c r="M3227" s="206"/>
      <c r="N3227" s="206"/>
      <c r="O3227" s="206"/>
      <c r="P3227" s="206"/>
      <c r="Q3227" s="206"/>
      <c r="R3227" s="206"/>
      <c r="S3227" s="206"/>
      <c r="T3227" s="206"/>
    </row>
    <row r="3228" spans="1:20">
      <c r="A3228" s="366">
        <v>3224</v>
      </c>
      <c r="B3228" s="366"/>
      <c r="C3228" s="105"/>
      <c r="D3228" s="366"/>
      <c r="E3228" s="277"/>
      <c r="F3228" s="105"/>
      <c r="G3228" s="366"/>
      <c r="H3228" s="366"/>
      <c r="I3228" s="206"/>
      <c r="J3228" s="206"/>
      <c r="K3228" s="206"/>
      <c r="L3228" s="206"/>
      <c r="M3228" s="206"/>
      <c r="N3228" s="206"/>
      <c r="O3228" s="206"/>
      <c r="P3228" s="206"/>
      <c r="Q3228" s="206"/>
      <c r="R3228" s="206"/>
      <c r="S3228" s="206"/>
      <c r="T3228" s="206"/>
    </row>
    <row r="3229" spans="1:20">
      <c r="A3229" s="366">
        <v>3225</v>
      </c>
      <c r="B3229" s="366"/>
      <c r="C3229" s="105"/>
      <c r="D3229" s="366"/>
      <c r="E3229" s="277"/>
      <c r="F3229" s="105"/>
      <c r="G3229" s="366"/>
      <c r="H3229" s="366"/>
      <c r="I3229" s="206"/>
      <c r="J3229" s="206"/>
      <c r="K3229" s="206"/>
      <c r="L3229" s="206"/>
      <c r="M3229" s="206"/>
      <c r="N3229" s="206"/>
      <c r="O3229" s="206"/>
      <c r="P3229" s="206"/>
      <c r="Q3229" s="206"/>
      <c r="R3229" s="206"/>
      <c r="S3229" s="206"/>
      <c r="T3229" s="206"/>
    </row>
    <row r="3230" spans="1:20">
      <c r="A3230" s="366">
        <v>3226</v>
      </c>
      <c r="B3230" s="366"/>
      <c r="C3230" s="105"/>
      <c r="D3230" s="366"/>
      <c r="E3230" s="277"/>
      <c r="F3230" s="105"/>
      <c r="G3230" s="366"/>
      <c r="H3230" s="366"/>
      <c r="I3230" s="206"/>
      <c r="J3230" s="206"/>
      <c r="K3230" s="206"/>
      <c r="L3230" s="206"/>
      <c r="M3230" s="206"/>
      <c r="N3230" s="206"/>
      <c r="O3230" s="206"/>
      <c r="P3230" s="206"/>
      <c r="Q3230" s="206"/>
      <c r="R3230" s="206"/>
      <c r="S3230" s="206"/>
      <c r="T3230" s="206"/>
    </row>
    <row r="3231" spans="1:20">
      <c r="A3231" s="366">
        <v>3227</v>
      </c>
      <c r="B3231" s="366"/>
      <c r="C3231" s="105"/>
      <c r="D3231" s="366"/>
      <c r="E3231" s="277"/>
      <c r="F3231" s="105"/>
      <c r="G3231" s="366"/>
      <c r="H3231" s="366"/>
      <c r="I3231" s="206"/>
      <c r="J3231" s="206"/>
      <c r="K3231" s="206"/>
      <c r="L3231" s="206"/>
      <c r="M3231" s="206"/>
      <c r="N3231" s="206"/>
      <c r="O3231" s="206"/>
      <c r="P3231" s="206"/>
      <c r="Q3231" s="206"/>
      <c r="R3231" s="206"/>
      <c r="S3231" s="206"/>
      <c r="T3231" s="206"/>
    </row>
    <row r="3232" spans="1:20">
      <c r="A3232" s="366">
        <v>3228</v>
      </c>
      <c r="B3232" s="366"/>
      <c r="C3232" s="105"/>
      <c r="D3232" s="366"/>
      <c r="E3232" s="277"/>
      <c r="F3232" s="105"/>
      <c r="G3232" s="366"/>
      <c r="H3232" s="366"/>
      <c r="I3232" s="206"/>
      <c r="J3232" s="206"/>
      <c r="K3232" s="206"/>
      <c r="L3232" s="206"/>
      <c r="M3232" s="206"/>
      <c r="N3232" s="206"/>
      <c r="O3232" s="206"/>
      <c r="P3232" s="206"/>
      <c r="Q3232" s="206"/>
      <c r="R3232" s="206"/>
      <c r="S3232" s="206"/>
      <c r="T3232" s="206"/>
    </row>
    <row r="3233" spans="1:20">
      <c r="A3233" s="366">
        <v>3229</v>
      </c>
      <c r="B3233" s="366"/>
      <c r="C3233" s="105"/>
      <c r="D3233" s="366"/>
      <c r="E3233" s="277"/>
      <c r="F3233" s="105"/>
      <c r="G3233" s="366"/>
      <c r="H3233" s="366"/>
      <c r="I3233" s="206"/>
      <c r="J3233" s="206"/>
      <c r="K3233" s="206"/>
      <c r="L3233" s="206"/>
      <c r="M3233" s="206"/>
      <c r="N3233" s="206"/>
      <c r="O3233" s="206"/>
      <c r="P3233" s="206"/>
      <c r="Q3233" s="206"/>
      <c r="R3233" s="206"/>
      <c r="S3233" s="206"/>
      <c r="T3233" s="206"/>
    </row>
    <row r="3234" spans="1:20">
      <c r="A3234" s="366">
        <v>3230</v>
      </c>
      <c r="B3234" s="366"/>
      <c r="C3234" s="105"/>
      <c r="D3234" s="366"/>
      <c r="E3234" s="277"/>
      <c r="F3234" s="105"/>
      <c r="G3234" s="366"/>
      <c r="H3234" s="366"/>
      <c r="I3234" s="206"/>
      <c r="J3234" s="206"/>
      <c r="K3234" s="206"/>
      <c r="L3234" s="206"/>
      <c r="M3234" s="206"/>
      <c r="N3234" s="206"/>
      <c r="O3234" s="206"/>
      <c r="P3234" s="206"/>
      <c r="Q3234" s="206"/>
      <c r="R3234" s="206"/>
      <c r="S3234" s="206"/>
      <c r="T3234" s="206"/>
    </row>
    <row r="3235" spans="1:20">
      <c r="A3235" s="366">
        <v>3231</v>
      </c>
      <c r="B3235" s="366"/>
      <c r="C3235" s="105"/>
      <c r="D3235" s="366"/>
      <c r="E3235" s="277"/>
      <c r="F3235" s="105"/>
      <c r="G3235" s="366"/>
      <c r="H3235" s="366"/>
      <c r="I3235" s="206"/>
      <c r="J3235" s="206"/>
      <c r="K3235" s="206"/>
      <c r="L3235" s="206"/>
      <c r="M3235" s="206"/>
      <c r="N3235" s="206"/>
      <c r="O3235" s="206"/>
      <c r="P3235" s="206"/>
      <c r="Q3235" s="206"/>
      <c r="R3235" s="206"/>
      <c r="S3235" s="206"/>
      <c r="T3235" s="206"/>
    </row>
    <row r="3236" spans="1:20">
      <c r="A3236" s="366">
        <v>3232</v>
      </c>
      <c r="B3236" s="366"/>
      <c r="C3236" s="105"/>
      <c r="D3236" s="366"/>
      <c r="E3236" s="277"/>
      <c r="F3236" s="105"/>
      <c r="G3236" s="366"/>
      <c r="H3236" s="366"/>
      <c r="I3236" s="206"/>
      <c r="J3236" s="206"/>
      <c r="K3236" s="206"/>
      <c r="L3236" s="206"/>
      <c r="M3236" s="206"/>
      <c r="N3236" s="206"/>
      <c r="O3236" s="206"/>
      <c r="P3236" s="206"/>
      <c r="Q3236" s="206"/>
      <c r="R3236" s="206"/>
      <c r="S3236" s="206"/>
      <c r="T3236" s="206"/>
    </row>
    <row r="3237" spans="1:20">
      <c r="A3237" s="366">
        <v>3233</v>
      </c>
      <c r="B3237" s="366"/>
      <c r="C3237" s="105"/>
      <c r="D3237" s="366"/>
      <c r="E3237" s="277"/>
      <c r="F3237" s="105"/>
      <c r="G3237" s="366"/>
      <c r="H3237" s="366"/>
      <c r="I3237" s="206"/>
      <c r="J3237" s="206"/>
      <c r="K3237" s="206"/>
      <c r="L3237" s="206"/>
      <c r="M3237" s="206"/>
      <c r="N3237" s="206"/>
      <c r="O3237" s="206"/>
      <c r="P3237" s="206"/>
      <c r="Q3237" s="206"/>
      <c r="R3237" s="206"/>
      <c r="S3237" s="206"/>
      <c r="T3237" s="206"/>
    </row>
    <row r="3238" spans="1:20">
      <c r="A3238" s="366">
        <v>3234</v>
      </c>
      <c r="B3238" s="366"/>
      <c r="C3238" s="105"/>
      <c r="D3238" s="366"/>
      <c r="E3238" s="277"/>
      <c r="F3238" s="105"/>
      <c r="G3238" s="366"/>
      <c r="H3238" s="366"/>
      <c r="I3238" s="206"/>
      <c r="J3238" s="206"/>
      <c r="K3238" s="206"/>
      <c r="L3238" s="206"/>
      <c r="M3238" s="206"/>
      <c r="N3238" s="206"/>
      <c r="O3238" s="206"/>
      <c r="P3238" s="206"/>
      <c r="Q3238" s="206"/>
      <c r="R3238" s="206"/>
      <c r="S3238" s="206"/>
      <c r="T3238" s="206"/>
    </row>
    <row r="3239" spans="1:20">
      <c r="A3239" s="366">
        <v>3235</v>
      </c>
      <c r="B3239" s="366"/>
      <c r="C3239" s="105"/>
      <c r="D3239" s="366"/>
      <c r="E3239" s="277"/>
      <c r="F3239" s="105"/>
      <c r="G3239" s="366"/>
      <c r="H3239" s="366"/>
      <c r="I3239" s="206"/>
      <c r="J3239" s="206"/>
      <c r="K3239" s="206"/>
      <c r="L3239" s="206"/>
      <c r="M3239" s="206"/>
      <c r="N3239" s="206"/>
      <c r="O3239" s="206"/>
      <c r="P3239" s="206"/>
      <c r="Q3239" s="206"/>
      <c r="R3239" s="206"/>
      <c r="S3239" s="206"/>
      <c r="T3239" s="206"/>
    </row>
    <row r="3240" spans="1:20">
      <c r="A3240" s="366">
        <v>3236</v>
      </c>
      <c r="B3240" s="366"/>
      <c r="C3240" s="105"/>
      <c r="D3240" s="366"/>
      <c r="E3240" s="277"/>
      <c r="F3240" s="105"/>
      <c r="G3240" s="366"/>
      <c r="H3240" s="366"/>
      <c r="I3240" s="206"/>
      <c r="J3240" s="206"/>
      <c r="K3240" s="206"/>
      <c r="L3240" s="206"/>
      <c r="M3240" s="206"/>
      <c r="N3240" s="206"/>
      <c r="O3240" s="206"/>
      <c r="P3240" s="206"/>
      <c r="Q3240" s="206"/>
      <c r="R3240" s="206"/>
      <c r="S3240" s="206"/>
      <c r="T3240" s="206"/>
    </row>
    <row r="3241" spans="1:20">
      <c r="A3241" s="366">
        <v>3237</v>
      </c>
      <c r="B3241" s="366"/>
      <c r="C3241" s="105"/>
      <c r="D3241" s="366"/>
      <c r="E3241" s="277"/>
      <c r="F3241" s="105"/>
      <c r="G3241" s="366"/>
      <c r="H3241" s="366"/>
      <c r="I3241" s="206"/>
      <c r="J3241" s="206"/>
      <c r="K3241" s="206"/>
      <c r="L3241" s="206"/>
      <c r="M3241" s="206"/>
      <c r="N3241" s="206"/>
      <c r="O3241" s="206"/>
      <c r="P3241" s="206"/>
      <c r="Q3241" s="206"/>
      <c r="R3241" s="206"/>
      <c r="S3241" s="206"/>
      <c r="T3241" s="206"/>
    </row>
    <row r="3242" spans="1:20">
      <c r="A3242" s="366">
        <v>3238</v>
      </c>
      <c r="B3242" s="366"/>
      <c r="C3242" s="105"/>
      <c r="D3242" s="366"/>
      <c r="E3242" s="277"/>
      <c r="F3242" s="105"/>
      <c r="G3242" s="366"/>
      <c r="H3242" s="366"/>
      <c r="I3242" s="206"/>
      <c r="J3242" s="206"/>
      <c r="K3242" s="206"/>
      <c r="L3242" s="206"/>
      <c r="M3242" s="206"/>
      <c r="N3242" s="206"/>
      <c r="O3242" s="206"/>
      <c r="P3242" s="206"/>
      <c r="Q3242" s="206"/>
      <c r="R3242" s="206"/>
      <c r="S3242" s="206"/>
      <c r="T3242" s="206"/>
    </row>
    <row r="3243" spans="1:20">
      <c r="A3243" s="366">
        <v>3239</v>
      </c>
      <c r="B3243" s="366"/>
      <c r="C3243" s="105"/>
      <c r="D3243" s="366"/>
      <c r="E3243" s="277"/>
      <c r="F3243" s="105"/>
      <c r="G3243" s="366"/>
      <c r="H3243" s="366"/>
      <c r="I3243" s="206"/>
      <c r="J3243" s="206"/>
      <c r="K3243" s="206"/>
      <c r="L3243" s="206"/>
      <c r="M3243" s="206"/>
      <c r="N3243" s="206"/>
      <c r="O3243" s="206"/>
      <c r="P3243" s="206"/>
      <c r="Q3243" s="206"/>
      <c r="R3243" s="206"/>
      <c r="S3243" s="206"/>
      <c r="T3243" s="206"/>
    </row>
    <row r="3244" spans="1:20">
      <c r="A3244" s="366">
        <v>3240</v>
      </c>
      <c r="B3244" s="366"/>
      <c r="C3244" s="105"/>
      <c r="D3244" s="366"/>
      <c r="E3244" s="277"/>
      <c r="F3244" s="105"/>
      <c r="G3244" s="366"/>
      <c r="H3244" s="366"/>
      <c r="I3244" s="206"/>
      <c r="J3244" s="206"/>
      <c r="K3244" s="206"/>
      <c r="L3244" s="206"/>
      <c r="M3244" s="206"/>
      <c r="N3244" s="206"/>
      <c r="O3244" s="206"/>
      <c r="P3244" s="206"/>
      <c r="Q3244" s="206"/>
      <c r="R3244" s="206"/>
      <c r="S3244" s="206"/>
      <c r="T3244" s="206"/>
    </row>
    <row r="3245" spans="1:20">
      <c r="A3245" s="366">
        <v>3241</v>
      </c>
      <c r="B3245" s="366"/>
      <c r="C3245" s="105"/>
      <c r="D3245" s="366"/>
      <c r="E3245" s="277"/>
      <c r="F3245" s="105"/>
      <c r="G3245" s="366"/>
      <c r="H3245" s="366"/>
      <c r="I3245" s="206"/>
      <c r="J3245" s="206"/>
      <c r="K3245" s="206"/>
      <c r="L3245" s="206"/>
      <c r="M3245" s="206"/>
      <c r="N3245" s="206"/>
      <c r="O3245" s="206"/>
      <c r="P3245" s="206"/>
      <c r="Q3245" s="206"/>
      <c r="R3245" s="206"/>
      <c r="S3245" s="206"/>
      <c r="T3245" s="206"/>
    </row>
    <row r="3246" spans="1:20">
      <c r="A3246" s="366">
        <v>3242</v>
      </c>
      <c r="B3246" s="366"/>
      <c r="C3246" s="105"/>
      <c r="D3246" s="366"/>
      <c r="E3246" s="277"/>
      <c r="F3246" s="105"/>
      <c r="G3246" s="366"/>
      <c r="H3246" s="366"/>
      <c r="I3246" s="206"/>
      <c r="J3246" s="206"/>
      <c r="K3246" s="206"/>
      <c r="L3246" s="206"/>
      <c r="M3246" s="206"/>
      <c r="N3246" s="206"/>
      <c r="O3246" s="206"/>
      <c r="P3246" s="206"/>
      <c r="Q3246" s="206"/>
      <c r="R3246" s="206"/>
      <c r="S3246" s="206"/>
      <c r="T3246" s="206"/>
    </row>
    <row r="3247" spans="1:20">
      <c r="A3247" s="366">
        <v>3243</v>
      </c>
      <c r="B3247" s="366"/>
      <c r="C3247" s="105"/>
      <c r="D3247" s="366"/>
      <c r="E3247" s="277"/>
      <c r="F3247" s="105"/>
      <c r="G3247" s="366"/>
      <c r="H3247" s="366"/>
      <c r="I3247" s="206"/>
      <c r="J3247" s="206"/>
      <c r="K3247" s="206"/>
      <c r="L3247" s="206"/>
      <c r="M3247" s="206"/>
      <c r="N3247" s="206"/>
      <c r="O3247" s="206"/>
      <c r="P3247" s="206"/>
      <c r="Q3247" s="206"/>
      <c r="R3247" s="206"/>
      <c r="S3247" s="206"/>
      <c r="T3247" s="206"/>
    </row>
    <row r="3248" spans="1:20">
      <c r="A3248" s="366">
        <v>3244</v>
      </c>
      <c r="B3248" s="366"/>
      <c r="C3248" s="105"/>
      <c r="D3248" s="366"/>
      <c r="E3248" s="277"/>
      <c r="F3248" s="105"/>
      <c r="G3248" s="366"/>
      <c r="H3248" s="366"/>
      <c r="I3248" s="206"/>
      <c r="J3248" s="206"/>
      <c r="K3248" s="206"/>
      <c r="L3248" s="206"/>
      <c r="M3248" s="206"/>
      <c r="N3248" s="206"/>
      <c r="O3248" s="206"/>
      <c r="P3248" s="206"/>
      <c r="Q3248" s="206"/>
      <c r="R3248" s="206"/>
      <c r="S3248" s="206"/>
      <c r="T3248" s="206"/>
    </row>
    <row r="3249" spans="1:20">
      <c r="A3249" s="366">
        <v>3245</v>
      </c>
      <c r="B3249" s="366"/>
      <c r="C3249" s="105"/>
      <c r="D3249" s="366"/>
      <c r="E3249" s="277"/>
      <c r="F3249" s="105"/>
      <c r="G3249" s="366"/>
      <c r="H3249" s="366"/>
      <c r="I3249" s="206"/>
      <c r="J3249" s="206"/>
      <c r="K3249" s="206"/>
      <c r="L3249" s="206"/>
      <c r="M3249" s="206"/>
      <c r="N3249" s="206"/>
      <c r="O3249" s="206"/>
      <c r="P3249" s="206"/>
      <c r="Q3249" s="206"/>
      <c r="R3249" s="206"/>
      <c r="S3249" s="206"/>
      <c r="T3249" s="206"/>
    </row>
    <row r="3250" spans="1:20">
      <c r="A3250" s="366">
        <v>3246</v>
      </c>
      <c r="B3250" s="366"/>
      <c r="C3250" s="105"/>
      <c r="D3250" s="366"/>
      <c r="E3250" s="277"/>
      <c r="F3250" s="105"/>
      <c r="G3250" s="366"/>
      <c r="H3250" s="366"/>
      <c r="I3250" s="206"/>
      <c r="J3250" s="206"/>
      <c r="K3250" s="206"/>
      <c r="L3250" s="206"/>
      <c r="M3250" s="206"/>
      <c r="N3250" s="206"/>
      <c r="O3250" s="206"/>
      <c r="P3250" s="206"/>
      <c r="Q3250" s="206"/>
      <c r="R3250" s="206"/>
      <c r="S3250" s="206"/>
      <c r="T3250" s="206"/>
    </row>
    <row r="3251" spans="1:20">
      <c r="A3251" s="366">
        <v>3247</v>
      </c>
      <c r="B3251" s="366"/>
      <c r="C3251" s="105"/>
      <c r="D3251" s="366"/>
      <c r="E3251" s="277"/>
      <c r="F3251" s="105"/>
      <c r="G3251" s="366"/>
      <c r="H3251" s="366"/>
      <c r="I3251" s="206"/>
      <c r="J3251" s="206"/>
      <c r="K3251" s="206"/>
      <c r="L3251" s="206"/>
      <c r="M3251" s="206"/>
      <c r="N3251" s="206"/>
      <c r="O3251" s="206"/>
      <c r="P3251" s="206"/>
      <c r="Q3251" s="206"/>
      <c r="R3251" s="206"/>
      <c r="S3251" s="206"/>
      <c r="T3251" s="206"/>
    </row>
    <row r="3252" spans="1:20">
      <c r="A3252" s="366">
        <v>3248</v>
      </c>
      <c r="B3252" s="366"/>
      <c r="C3252" s="105"/>
      <c r="D3252" s="366"/>
      <c r="E3252" s="277"/>
      <c r="F3252" s="105"/>
      <c r="G3252" s="366"/>
      <c r="H3252" s="366"/>
      <c r="I3252" s="206"/>
      <c r="J3252" s="206"/>
      <c r="K3252" s="206"/>
      <c r="L3252" s="206"/>
      <c r="M3252" s="206"/>
      <c r="N3252" s="206"/>
      <c r="O3252" s="206"/>
      <c r="P3252" s="206"/>
      <c r="Q3252" s="206"/>
      <c r="R3252" s="206"/>
      <c r="S3252" s="206"/>
      <c r="T3252" s="206"/>
    </row>
    <row r="3253" spans="1:20">
      <c r="A3253" s="366">
        <v>3249</v>
      </c>
      <c r="B3253" s="366"/>
      <c r="C3253" s="105"/>
      <c r="D3253" s="366"/>
      <c r="E3253" s="277"/>
      <c r="F3253" s="105"/>
      <c r="G3253" s="366"/>
      <c r="H3253" s="366"/>
      <c r="I3253" s="206"/>
      <c r="J3253" s="206"/>
      <c r="K3253" s="206"/>
      <c r="L3253" s="206"/>
      <c r="M3253" s="206"/>
      <c r="N3253" s="206"/>
      <c r="O3253" s="206"/>
      <c r="P3253" s="206"/>
      <c r="Q3253" s="206"/>
      <c r="R3253" s="206"/>
      <c r="S3253" s="206"/>
      <c r="T3253" s="206"/>
    </row>
    <row r="3254" spans="1:20">
      <c r="A3254" s="366">
        <v>3250</v>
      </c>
      <c r="B3254" s="366"/>
      <c r="C3254" s="105"/>
      <c r="D3254" s="366"/>
      <c r="E3254" s="277"/>
      <c r="F3254" s="105"/>
      <c r="G3254" s="366"/>
      <c r="H3254" s="366"/>
      <c r="I3254" s="206"/>
      <c r="J3254" s="206"/>
      <c r="K3254" s="206"/>
      <c r="L3254" s="206"/>
      <c r="M3254" s="206"/>
      <c r="N3254" s="206"/>
      <c r="O3254" s="206"/>
      <c r="P3254" s="206"/>
      <c r="Q3254" s="206"/>
      <c r="R3254" s="206"/>
      <c r="S3254" s="206"/>
      <c r="T3254" s="206"/>
    </row>
    <row r="3255" spans="1:20">
      <c r="A3255" s="366">
        <v>3251</v>
      </c>
      <c r="B3255" s="366"/>
      <c r="C3255" s="105"/>
      <c r="D3255" s="366"/>
      <c r="E3255" s="277"/>
      <c r="F3255" s="105"/>
      <c r="G3255" s="366"/>
      <c r="H3255" s="366"/>
      <c r="I3255" s="206"/>
      <c r="J3255" s="206"/>
      <c r="K3255" s="206"/>
      <c r="L3255" s="206"/>
      <c r="M3255" s="206"/>
      <c r="N3255" s="206"/>
      <c r="O3255" s="206"/>
      <c r="P3255" s="206"/>
      <c r="Q3255" s="206"/>
      <c r="R3255" s="206"/>
      <c r="S3255" s="206"/>
      <c r="T3255" s="206"/>
    </row>
    <row r="3256" spans="1:20">
      <c r="A3256" s="366">
        <v>3252</v>
      </c>
      <c r="B3256" s="366"/>
      <c r="C3256" s="105"/>
      <c r="D3256" s="366"/>
      <c r="E3256" s="277"/>
      <c r="F3256" s="105"/>
      <c r="G3256" s="366"/>
      <c r="H3256" s="366"/>
      <c r="I3256" s="206"/>
      <c r="J3256" s="206"/>
      <c r="K3256" s="206"/>
      <c r="L3256" s="206"/>
      <c r="M3256" s="206"/>
      <c r="N3256" s="206"/>
      <c r="O3256" s="206"/>
      <c r="P3256" s="206"/>
      <c r="Q3256" s="206"/>
      <c r="R3256" s="206"/>
      <c r="S3256" s="206"/>
      <c r="T3256" s="206"/>
    </row>
    <row r="3257" spans="1:20">
      <c r="A3257" s="366">
        <v>3253</v>
      </c>
      <c r="B3257" s="366"/>
      <c r="C3257" s="105"/>
      <c r="D3257" s="366"/>
      <c r="E3257" s="277"/>
      <c r="F3257" s="105"/>
      <c r="G3257" s="366"/>
      <c r="H3257" s="366"/>
      <c r="I3257" s="206"/>
      <c r="J3257" s="206"/>
      <c r="K3257" s="206"/>
      <c r="L3257" s="206"/>
      <c r="M3257" s="206"/>
      <c r="N3257" s="206"/>
      <c r="O3257" s="206"/>
      <c r="P3257" s="206"/>
      <c r="Q3257" s="206"/>
      <c r="R3257" s="206"/>
      <c r="S3257" s="206"/>
      <c r="T3257" s="206"/>
    </row>
    <row r="3258" spans="1:20">
      <c r="A3258" s="366">
        <v>3254</v>
      </c>
      <c r="B3258" s="366"/>
      <c r="C3258" s="105"/>
      <c r="D3258" s="366"/>
      <c r="E3258" s="277"/>
      <c r="F3258" s="105"/>
      <c r="G3258" s="105"/>
      <c r="H3258" s="366"/>
      <c r="I3258" s="206"/>
      <c r="J3258" s="206"/>
      <c r="K3258" s="206"/>
      <c r="L3258" s="206"/>
      <c r="M3258" s="206"/>
      <c r="N3258" s="206"/>
      <c r="O3258" s="206"/>
      <c r="P3258" s="206"/>
      <c r="Q3258" s="206"/>
      <c r="R3258" s="206"/>
      <c r="S3258" s="206"/>
      <c r="T3258" s="206"/>
    </row>
    <row r="3259" spans="1:20">
      <c r="A3259" s="366">
        <v>3255</v>
      </c>
      <c r="B3259" s="366"/>
      <c r="C3259" s="105"/>
      <c r="D3259" s="366"/>
      <c r="E3259" s="277"/>
      <c r="F3259" s="105"/>
      <c r="G3259" s="366"/>
      <c r="H3259" s="366"/>
      <c r="I3259" s="206"/>
      <c r="J3259" s="206"/>
      <c r="K3259" s="206"/>
      <c r="L3259" s="206"/>
      <c r="M3259" s="206"/>
      <c r="N3259" s="206"/>
      <c r="O3259" s="206"/>
      <c r="P3259" s="206"/>
      <c r="Q3259" s="206"/>
      <c r="R3259" s="206"/>
      <c r="S3259" s="206"/>
      <c r="T3259" s="206"/>
    </row>
    <row r="3260" spans="1:20">
      <c r="A3260" s="366">
        <v>3256</v>
      </c>
      <c r="B3260" s="366"/>
      <c r="C3260" s="105"/>
      <c r="D3260" s="366"/>
      <c r="E3260" s="277"/>
      <c r="F3260" s="105"/>
      <c r="G3260" s="366"/>
      <c r="H3260" s="366"/>
      <c r="I3260" s="206"/>
      <c r="J3260" s="206"/>
      <c r="K3260" s="206"/>
      <c r="L3260" s="206"/>
      <c r="M3260" s="206"/>
      <c r="N3260" s="206"/>
      <c r="O3260" s="206"/>
      <c r="P3260" s="206"/>
      <c r="Q3260" s="206"/>
      <c r="R3260" s="206"/>
      <c r="S3260" s="206"/>
      <c r="T3260" s="206"/>
    </row>
    <row r="3261" spans="1:20">
      <c r="A3261" s="366">
        <v>3257</v>
      </c>
      <c r="B3261" s="366"/>
      <c r="C3261" s="105"/>
      <c r="D3261" s="366"/>
      <c r="E3261" s="277"/>
      <c r="F3261" s="105"/>
      <c r="G3261" s="366"/>
      <c r="H3261" s="366"/>
      <c r="I3261" s="206"/>
      <c r="J3261" s="206"/>
      <c r="K3261" s="206"/>
      <c r="L3261" s="206"/>
      <c r="M3261" s="206"/>
      <c r="N3261" s="206"/>
      <c r="O3261" s="206"/>
      <c r="P3261" s="206"/>
      <c r="Q3261" s="206"/>
      <c r="R3261" s="206"/>
      <c r="S3261" s="206"/>
      <c r="T3261" s="206"/>
    </row>
    <row r="3262" spans="1:20">
      <c r="A3262" s="366">
        <v>3258</v>
      </c>
      <c r="B3262" s="366"/>
      <c r="C3262" s="105"/>
      <c r="D3262" s="366"/>
      <c r="E3262" s="277"/>
      <c r="F3262" s="105"/>
      <c r="G3262" s="366"/>
      <c r="H3262" s="366"/>
      <c r="I3262" s="206"/>
      <c r="J3262" s="206"/>
      <c r="K3262" s="206"/>
      <c r="L3262" s="206"/>
      <c r="M3262" s="206"/>
      <c r="N3262" s="206"/>
      <c r="O3262" s="206"/>
      <c r="P3262" s="206"/>
      <c r="Q3262" s="206"/>
      <c r="R3262" s="206"/>
      <c r="S3262" s="206"/>
      <c r="T3262" s="206"/>
    </row>
    <row r="3263" spans="1:20">
      <c r="A3263" s="366">
        <v>3259</v>
      </c>
      <c r="B3263" s="366"/>
      <c r="C3263" s="105"/>
      <c r="D3263" s="366"/>
      <c r="E3263" s="277"/>
      <c r="F3263" s="105"/>
      <c r="G3263" s="366"/>
      <c r="H3263" s="366"/>
      <c r="I3263" s="206"/>
      <c r="J3263" s="206"/>
      <c r="K3263" s="206"/>
      <c r="L3263" s="206"/>
      <c r="M3263" s="206"/>
      <c r="N3263" s="206"/>
      <c r="O3263" s="206"/>
      <c r="P3263" s="206"/>
      <c r="Q3263" s="206"/>
      <c r="R3263" s="206"/>
      <c r="S3263" s="206"/>
      <c r="T3263" s="206"/>
    </row>
    <row r="3264" spans="1:20">
      <c r="A3264" s="366">
        <v>3260</v>
      </c>
      <c r="B3264" s="366"/>
      <c r="C3264" s="105"/>
      <c r="D3264" s="366"/>
      <c r="E3264" s="277"/>
      <c r="F3264" s="105"/>
      <c r="G3264" s="366"/>
      <c r="H3264" s="366"/>
      <c r="I3264" s="206"/>
      <c r="J3264" s="206"/>
      <c r="K3264" s="206"/>
      <c r="L3264" s="206"/>
      <c r="M3264" s="206"/>
      <c r="N3264" s="206"/>
      <c r="O3264" s="206"/>
      <c r="P3264" s="206"/>
      <c r="Q3264" s="206"/>
      <c r="R3264" s="206"/>
      <c r="S3264" s="206"/>
      <c r="T3264" s="206"/>
    </row>
    <row r="3265" spans="1:20">
      <c r="A3265" s="366">
        <v>3261</v>
      </c>
      <c r="B3265" s="366"/>
      <c r="C3265" s="105"/>
      <c r="D3265" s="366"/>
      <c r="E3265" s="277"/>
      <c r="F3265" s="105"/>
      <c r="G3265" s="366"/>
      <c r="H3265" s="366"/>
      <c r="I3265" s="206"/>
      <c r="J3265" s="206"/>
      <c r="K3265" s="206"/>
      <c r="L3265" s="206"/>
      <c r="M3265" s="206"/>
      <c r="N3265" s="206"/>
      <c r="O3265" s="206"/>
      <c r="P3265" s="206"/>
      <c r="Q3265" s="206"/>
      <c r="R3265" s="206"/>
      <c r="S3265" s="206"/>
      <c r="T3265" s="206"/>
    </row>
    <row r="3266" spans="1:20">
      <c r="A3266" s="366">
        <v>3262</v>
      </c>
      <c r="B3266" s="366"/>
      <c r="C3266" s="105"/>
      <c r="D3266" s="366"/>
      <c r="E3266" s="277"/>
      <c r="F3266" s="105"/>
      <c r="G3266" s="366"/>
      <c r="H3266" s="366"/>
      <c r="I3266" s="206"/>
      <c r="J3266" s="206"/>
      <c r="K3266" s="206"/>
      <c r="L3266" s="206"/>
      <c r="M3266" s="206"/>
      <c r="N3266" s="206"/>
      <c r="O3266" s="206"/>
      <c r="P3266" s="206"/>
      <c r="Q3266" s="206"/>
      <c r="R3266" s="206"/>
      <c r="S3266" s="206"/>
      <c r="T3266" s="206"/>
    </row>
    <row r="3267" spans="1:20">
      <c r="A3267" s="366">
        <v>3263</v>
      </c>
      <c r="B3267" s="366"/>
      <c r="C3267" s="105"/>
      <c r="D3267" s="366"/>
      <c r="E3267" s="277"/>
      <c r="F3267" s="105"/>
      <c r="G3267" s="366"/>
      <c r="H3267" s="366"/>
      <c r="I3267" s="206"/>
      <c r="J3267" s="206"/>
      <c r="K3267" s="206"/>
      <c r="L3267" s="206"/>
      <c r="M3267" s="206"/>
      <c r="N3267" s="206"/>
      <c r="O3267" s="206"/>
      <c r="P3267" s="206"/>
      <c r="Q3267" s="206"/>
      <c r="R3267" s="206"/>
      <c r="S3267" s="206"/>
      <c r="T3267" s="206"/>
    </row>
    <row r="3268" spans="1:20">
      <c r="A3268" s="366">
        <v>3264</v>
      </c>
      <c r="B3268" s="366"/>
      <c r="C3268" s="105"/>
      <c r="D3268" s="366"/>
      <c r="E3268" s="277"/>
      <c r="F3268" s="105"/>
      <c r="G3268" s="105"/>
      <c r="H3268" s="366"/>
      <c r="I3268" s="206"/>
      <c r="J3268" s="206"/>
      <c r="K3268" s="206"/>
      <c r="L3268" s="206"/>
      <c r="M3268" s="206"/>
      <c r="N3268" s="206"/>
      <c r="O3268" s="206"/>
      <c r="P3268" s="206"/>
      <c r="Q3268" s="206"/>
      <c r="R3268" s="206"/>
      <c r="S3268" s="206"/>
      <c r="T3268" s="206"/>
    </row>
    <row r="3269" spans="1:20">
      <c r="A3269" s="366">
        <v>3265</v>
      </c>
      <c r="B3269" s="366"/>
      <c r="C3269" s="105"/>
      <c r="D3269" s="366"/>
      <c r="E3269" s="277"/>
      <c r="F3269" s="105"/>
      <c r="G3269" s="105"/>
      <c r="H3269" s="366"/>
      <c r="I3269" s="206"/>
      <c r="J3269" s="206"/>
      <c r="K3269" s="206"/>
      <c r="L3269" s="206"/>
      <c r="M3269" s="206"/>
      <c r="N3269" s="206"/>
      <c r="O3269" s="206"/>
      <c r="P3269" s="206"/>
      <c r="Q3269" s="206"/>
      <c r="R3269" s="206"/>
      <c r="S3269" s="206"/>
      <c r="T3269" s="206"/>
    </row>
    <row r="3270" spans="1:20">
      <c r="A3270" s="366">
        <v>3266</v>
      </c>
      <c r="B3270" s="366"/>
      <c r="C3270" s="105"/>
      <c r="D3270" s="366"/>
      <c r="E3270" s="277"/>
      <c r="F3270" s="105"/>
      <c r="G3270" s="366"/>
      <c r="H3270" s="366"/>
      <c r="I3270" s="206"/>
      <c r="J3270" s="206"/>
      <c r="K3270" s="206"/>
      <c r="L3270" s="206"/>
      <c r="M3270" s="206"/>
      <c r="N3270" s="206"/>
      <c r="O3270" s="206"/>
      <c r="P3270" s="206"/>
      <c r="Q3270" s="206"/>
      <c r="R3270" s="206"/>
      <c r="S3270" s="206"/>
      <c r="T3270" s="206"/>
    </row>
    <row r="3271" spans="1:20">
      <c r="A3271" s="366">
        <v>3267</v>
      </c>
      <c r="B3271" s="366"/>
      <c r="C3271" s="105"/>
      <c r="D3271" s="366"/>
      <c r="E3271" s="277"/>
      <c r="F3271" s="105"/>
      <c r="G3271" s="105"/>
      <c r="H3271" s="366"/>
      <c r="I3271" s="206"/>
      <c r="J3271" s="206"/>
      <c r="K3271" s="206"/>
      <c r="L3271" s="206"/>
      <c r="M3271" s="206"/>
      <c r="N3271" s="206"/>
      <c r="O3271" s="206"/>
      <c r="P3271" s="206"/>
      <c r="Q3271" s="206"/>
      <c r="R3271" s="206"/>
      <c r="S3271" s="206"/>
      <c r="T3271" s="206"/>
    </row>
    <row r="3272" spans="1:20">
      <c r="A3272" s="366">
        <v>3268</v>
      </c>
      <c r="B3272" s="366"/>
      <c r="C3272" s="105"/>
      <c r="D3272" s="366"/>
      <c r="E3272" s="277"/>
      <c r="F3272" s="105"/>
      <c r="G3272" s="366"/>
      <c r="H3272" s="366"/>
      <c r="I3272" s="206"/>
      <c r="J3272" s="206"/>
      <c r="K3272" s="206"/>
      <c r="L3272" s="206"/>
      <c r="M3272" s="206"/>
      <c r="N3272" s="206"/>
      <c r="O3272" s="206"/>
      <c r="P3272" s="206"/>
      <c r="Q3272" s="206"/>
      <c r="R3272" s="206"/>
      <c r="S3272" s="206"/>
      <c r="T3272" s="206"/>
    </row>
    <row r="3273" spans="1:20">
      <c r="A3273" s="366">
        <v>3269</v>
      </c>
      <c r="B3273" s="366"/>
      <c r="C3273" s="105"/>
      <c r="D3273" s="366"/>
      <c r="E3273" s="277"/>
      <c r="F3273" s="105"/>
      <c r="G3273" s="366"/>
      <c r="H3273" s="366"/>
      <c r="I3273" s="206"/>
      <c r="J3273" s="206"/>
      <c r="K3273" s="206"/>
      <c r="L3273" s="206"/>
      <c r="M3273" s="206"/>
      <c r="N3273" s="206"/>
      <c r="O3273" s="206"/>
      <c r="P3273" s="206"/>
      <c r="Q3273" s="206"/>
      <c r="R3273" s="206"/>
      <c r="S3273" s="206"/>
      <c r="T3273" s="206"/>
    </row>
    <row r="3274" spans="1:20">
      <c r="A3274" s="366">
        <v>3270</v>
      </c>
      <c r="B3274" s="366"/>
      <c r="C3274" s="105"/>
      <c r="D3274" s="366"/>
      <c r="E3274" s="277"/>
      <c r="F3274" s="105"/>
      <c r="G3274" s="366"/>
      <c r="H3274" s="366"/>
      <c r="I3274" s="206"/>
      <c r="J3274" s="206"/>
      <c r="K3274" s="206"/>
      <c r="L3274" s="206"/>
      <c r="M3274" s="206"/>
      <c r="N3274" s="206"/>
      <c r="O3274" s="206"/>
      <c r="P3274" s="206"/>
      <c r="Q3274" s="206"/>
      <c r="R3274" s="206"/>
      <c r="S3274" s="206"/>
      <c r="T3274" s="206"/>
    </row>
    <row r="3275" spans="1:20">
      <c r="A3275" s="366">
        <v>3271</v>
      </c>
      <c r="B3275" s="366"/>
      <c r="C3275" s="105"/>
      <c r="D3275" s="366"/>
      <c r="E3275" s="277"/>
      <c r="F3275" s="105"/>
      <c r="G3275" s="366"/>
      <c r="H3275" s="366"/>
      <c r="I3275" s="206"/>
      <c r="J3275" s="206"/>
      <c r="K3275" s="206"/>
      <c r="L3275" s="206"/>
      <c r="M3275" s="206"/>
      <c r="N3275" s="206"/>
      <c r="O3275" s="206"/>
      <c r="P3275" s="206"/>
      <c r="Q3275" s="206"/>
      <c r="R3275" s="206"/>
      <c r="S3275" s="206"/>
      <c r="T3275" s="206"/>
    </row>
    <row r="3276" spans="1:20">
      <c r="A3276" s="366">
        <v>3272</v>
      </c>
      <c r="B3276" s="366"/>
      <c r="C3276" s="105"/>
      <c r="D3276" s="366"/>
      <c r="E3276" s="277"/>
      <c r="F3276" s="105"/>
      <c r="G3276" s="366"/>
      <c r="H3276" s="366"/>
      <c r="I3276" s="206"/>
      <c r="J3276" s="206"/>
      <c r="K3276" s="206"/>
      <c r="L3276" s="206"/>
      <c r="M3276" s="206"/>
      <c r="N3276" s="206"/>
      <c r="O3276" s="206"/>
      <c r="P3276" s="206"/>
      <c r="Q3276" s="206"/>
      <c r="R3276" s="206"/>
      <c r="S3276" s="206"/>
      <c r="T3276" s="206"/>
    </row>
    <row r="3277" spans="1:20">
      <c r="A3277" s="366">
        <v>3273</v>
      </c>
      <c r="B3277" s="366"/>
      <c r="C3277" s="105"/>
      <c r="D3277" s="366"/>
      <c r="E3277" s="277"/>
      <c r="F3277" s="105"/>
      <c r="G3277" s="366"/>
      <c r="H3277" s="366"/>
      <c r="I3277" s="206"/>
      <c r="J3277" s="206"/>
      <c r="K3277" s="206"/>
      <c r="L3277" s="206"/>
      <c r="M3277" s="206"/>
      <c r="N3277" s="206"/>
      <c r="O3277" s="206"/>
      <c r="P3277" s="206"/>
      <c r="Q3277" s="206"/>
      <c r="R3277" s="206"/>
      <c r="S3277" s="206"/>
      <c r="T3277" s="206"/>
    </row>
    <row r="3278" spans="1:20">
      <c r="A3278" s="366">
        <v>3274</v>
      </c>
      <c r="B3278" s="366"/>
      <c r="C3278" s="105"/>
      <c r="D3278" s="366"/>
      <c r="E3278" s="277"/>
      <c r="F3278" s="105"/>
      <c r="G3278" s="366"/>
      <c r="H3278" s="366"/>
      <c r="I3278" s="206"/>
      <c r="J3278" s="206"/>
      <c r="K3278" s="206"/>
      <c r="L3278" s="206"/>
      <c r="M3278" s="206"/>
      <c r="N3278" s="206"/>
      <c r="O3278" s="206"/>
      <c r="P3278" s="206"/>
      <c r="Q3278" s="206"/>
      <c r="R3278" s="206"/>
      <c r="S3278" s="206"/>
      <c r="T3278" s="206"/>
    </row>
    <row r="3279" spans="1:20">
      <c r="A3279" s="366">
        <v>3275</v>
      </c>
      <c r="B3279" s="366"/>
      <c r="C3279" s="105"/>
      <c r="D3279" s="366"/>
      <c r="E3279" s="277"/>
      <c r="F3279" s="105"/>
      <c r="G3279" s="366"/>
      <c r="H3279" s="366"/>
      <c r="I3279" s="206"/>
      <c r="J3279" s="206"/>
      <c r="K3279" s="206"/>
      <c r="L3279" s="206"/>
      <c r="M3279" s="206"/>
      <c r="N3279" s="206"/>
      <c r="O3279" s="206"/>
      <c r="P3279" s="206"/>
      <c r="Q3279" s="206"/>
      <c r="R3279" s="206"/>
      <c r="S3279" s="206"/>
      <c r="T3279" s="206"/>
    </row>
    <row r="3280" spans="1:20">
      <c r="A3280" s="366">
        <v>3276</v>
      </c>
      <c r="B3280" s="366"/>
      <c r="C3280" s="105"/>
      <c r="D3280" s="366"/>
      <c r="E3280" s="277"/>
      <c r="F3280" s="105"/>
      <c r="G3280" s="366"/>
      <c r="H3280" s="366"/>
      <c r="I3280" s="206"/>
      <c r="J3280" s="206"/>
      <c r="K3280" s="206"/>
      <c r="L3280" s="206"/>
      <c r="M3280" s="206"/>
      <c r="N3280" s="206"/>
      <c r="O3280" s="206"/>
      <c r="P3280" s="206"/>
      <c r="Q3280" s="206"/>
      <c r="R3280" s="206"/>
      <c r="S3280" s="206"/>
      <c r="T3280" s="206"/>
    </row>
    <row r="3281" spans="1:20">
      <c r="A3281" s="366">
        <v>3277</v>
      </c>
      <c r="B3281" s="366"/>
      <c r="C3281" s="105"/>
      <c r="D3281" s="366"/>
      <c r="E3281" s="277"/>
      <c r="F3281" s="105"/>
      <c r="G3281" s="366"/>
      <c r="H3281" s="366"/>
      <c r="I3281" s="206"/>
      <c r="J3281" s="206"/>
      <c r="K3281" s="206"/>
      <c r="L3281" s="206"/>
      <c r="M3281" s="206"/>
      <c r="N3281" s="206"/>
      <c r="O3281" s="206"/>
      <c r="P3281" s="206"/>
      <c r="Q3281" s="206"/>
      <c r="R3281" s="206"/>
      <c r="S3281" s="206"/>
      <c r="T3281" s="206"/>
    </row>
    <row r="3282" spans="1:20">
      <c r="A3282" s="366">
        <v>3278</v>
      </c>
      <c r="B3282" s="366"/>
      <c r="C3282" s="105"/>
      <c r="D3282" s="366"/>
      <c r="E3282" s="277"/>
      <c r="F3282" s="105"/>
      <c r="G3282" s="366"/>
      <c r="H3282" s="366"/>
      <c r="I3282" s="206"/>
      <c r="J3282" s="206"/>
      <c r="K3282" s="206"/>
      <c r="L3282" s="206"/>
      <c r="M3282" s="206"/>
      <c r="N3282" s="206"/>
      <c r="O3282" s="206"/>
      <c r="P3282" s="206"/>
      <c r="Q3282" s="206"/>
      <c r="R3282" s="206"/>
      <c r="S3282" s="206"/>
      <c r="T3282" s="206"/>
    </row>
    <row r="3283" spans="1:20">
      <c r="A3283" s="366">
        <v>3279</v>
      </c>
      <c r="B3283" s="366"/>
      <c r="C3283" s="105"/>
      <c r="D3283" s="366"/>
      <c r="E3283" s="277"/>
      <c r="F3283" s="105"/>
      <c r="G3283" s="366"/>
      <c r="H3283" s="366"/>
      <c r="I3283" s="206"/>
      <c r="J3283" s="206"/>
      <c r="K3283" s="206"/>
      <c r="L3283" s="206"/>
      <c r="M3283" s="206"/>
      <c r="N3283" s="206"/>
      <c r="O3283" s="206"/>
      <c r="P3283" s="206"/>
      <c r="Q3283" s="206"/>
      <c r="R3283" s="206"/>
      <c r="S3283" s="206"/>
      <c r="T3283" s="206"/>
    </row>
    <row r="3284" spans="1:20">
      <c r="A3284" s="366">
        <v>3280</v>
      </c>
      <c r="B3284" s="366"/>
      <c r="C3284" s="105"/>
      <c r="D3284" s="366"/>
      <c r="E3284" s="277"/>
      <c r="F3284" s="105"/>
      <c r="G3284" s="366"/>
      <c r="H3284" s="366"/>
      <c r="I3284" s="206"/>
      <c r="J3284" s="206"/>
      <c r="K3284" s="206"/>
      <c r="L3284" s="206"/>
      <c r="M3284" s="206"/>
      <c r="N3284" s="206"/>
      <c r="O3284" s="206"/>
      <c r="P3284" s="206"/>
      <c r="Q3284" s="206"/>
      <c r="R3284" s="206"/>
      <c r="S3284" s="206"/>
      <c r="T3284" s="206"/>
    </row>
    <row r="3285" spans="1:20">
      <c r="A3285" s="366">
        <v>3281</v>
      </c>
      <c r="B3285" s="366"/>
      <c r="C3285" s="105"/>
      <c r="D3285" s="366"/>
      <c r="E3285" s="277"/>
      <c r="F3285" s="105"/>
      <c r="G3285" s="366"/>
      <c r="H3285" s="366"/>
      <c r="I3285" s="206"/>
      <c r="J3285" s="206"/>
      <c r="K3285" s="206"/>
      <c r="L3285" s="206"/>
      <c r="M3285" s="206"/>
      <c r="N3285" s="206"/>
      <c r="O3285" s="206"/>
      <c r="P3285" s="206"/>
      <c r="Q3285" s="206"/>
      <c r="R3285" s="206"/>
      <c r="S3285" s="206"/>
      <c r="T3285" s="206"/>
    </row>
    <row r="3286" spans="1:20">
      <c r="A3286" s="366">
        <v>3282</v>
      </c>
      <c r="B3286" s="366"/>
      <c r="C3286" s="105"/>
      <c r="D3286" s="366"/>
      <c r="E3286" s="277"/>
      <c r="F3286" s="105"/>
      <c r="G3286" s="366"/>
      <c r="H3286" s="366"/>
      <c r="I3286" s="206"/>
      <c r="J3286" s="206"/>
      <c r="K3286" s="206"/>
      <c r="L3286" s="206"/>
      <c r="M3286" s="206"/>
      <c r="N3286" s="206"/>
      <c r="O3286" s="206"/>
      <c r="P3286" s="206"/>
      <c r="Q3286" s="206"/>
      <c r="R3286" s="206"/>
      <c r="S3286" s="206"/>
      <c r="T3286" s="206"/>
    </row>
    <row r="3287" spans="1:20">
      <c r="A3287" s="366">
        <v>3283</v>
      </c>
      <c r="B3287" s="366"/>
      <c r="C3287" s="105"/>
      <c r="D3287" s="366"/>
      <c r="E3287" s="277"/>
      <c r="F3287" s="105"/>
      <c r="G3287" s="366"/>
      <c r="H3287" s="366"/>
      <c r="I3287" s="206"/>
      <c r="J3287" s="206"/>
      <c r="K3287" s="206"/>
      <c r="L3287" s="206"/>
      <c r="M3287" s="206"/>
      <c r="N3287" s="206"/>
      <c r="O3287" s="206"/>
      <c r="P3287" s="206"/>
      <c r="Q3287" s="206"/>
      <c r="R3287" s="206"/>
      <c r="S3287" s="206"/>
      <c r="T3287" s="206"/>
    </row>
    <row r="3288" spans="1:20">
      <c r="A3288" s="366">
        <v>3284</v>
      </c>
      <c r="B3288" s="366"/>
      <c r="C3288" s="105"/>
      <c r="D3288" s="366"/>
      <c r="E3288" s="277"/>
      <c r="F3288" s="105"/>
      <c r="G3288" s="366"/>
      <c r="H3288" s="366"/>
      <c r="I3288" s="206"/>
      <c r="J3288" s="206"/>
      <c r="K3288" s="206"/>
      <c r="L3288" s="206"/>
      <c r="M3288" s="206"/>
      <c r="N3288" s="206"/>
      <c r="O3288" s="206"/>
      <c r="P3288" s="206"/>
      <c r="Q3288" s="206"/>
      <c r="R3288" s="206"/>
      <c r="S3288" s="206"/>
      <c r="T3288" s="206"/>
    </row>
    <row r="3289" spans="1:20">
      <c r="A3289" s="366">
        <v>3285</v>
      </c>
      <c r="B3289" s="366"/>
      <c r="C3289" s="105"/>
      <c r="D3289" s="366"/>
      <c r="E3289" s="277"/>
      <c r="F3289" s="105"/>
      <c r="G3289" s="366"/>
      <c r="H3289" s="366"/>
      <c r="I3289" s="206"/>
      <c r="J3289" s="206"/>
      <c r="K3289" s="206"/>
      <c r="L3289" s="206"/>
      <c r="M3289" s="206"/>
      <c r="N3289" s="206"/>
      <c r="O3289" s="206"/>
      <c r="P3289" s="206"/>
      <c r="Q3289" s="206"/>
      <c r="R3289" s="206"/>
      <c r="S3289" s="206"/>
      <c r="T3289" s="206"/>
    </row>
    <row r="3290" spans="1:20">
      <c r="A3290" s="366">
        <v>3286</v>
      </c>
      <c r="B3290" s="366"/>
      <c r="C3290" s="105"/>
      <c r="D3290" s="366"/>
      <c r="E3290" s="277"/>
      <c r="F3290" s="105"/>
      <c r="G3290" s="366"/>
      <c r="H3290" s="366"/>
      <c r="I3290" s="206"/>
      <c r="J3290" s="206"/>
      <c r="K3290" s="206"/>
      <c r="L3290" s="206"/>
      <c r="M3290" s="206"/>
      <c r="N3290" s="206"/>
      <c r="O3290" s="206"/>
      <c r="P3290" s="206"/>
      <c r="Q3290" s="206"/>
      <c r="R3290" s="206"/>
      <c r="S3290" s="206"/>
      <c r="T3290" s="206"/>
    </row>
    <row r="3291" spans="1:20">
      <c r="A3291" s="366">
        <v>3287</v>
      </c>
      <c r="B3291" s="366"/>
      <c r="C3291" s="105"/>
      <c r="D3291" s="366"/>
      <c r="E3291" s="277"/>
      <c r="F3291" s="105"/>
      <c r="G3291" s="366"/>
      <c r="H3291" s="366"/>
      <c r="I3291" s="206"/>
      <c r="J3291" s="206"/>
      <c r="K3291" s="206"/>
      <c r="L3291" s="206"/>
      <c r="M3291" s="206"/>
      <c r="N3291" s="206"/>
      <c r="O3291" s="206"/>
      <c r="P3291" s="206"/>
      <c r="Q3291" s="206"/>
      <c r="R3291" s="206"/>
      <c r="S3291" s="206"/>
      <c r="T3291" s="206"/>
    </row>
    <row r="3292" spans="1:20">
      <c r="A3292" s="366">
        <v>3288</v>
      </c>
      <c r="B3292" s="366"/>
      <c r="C3292" s="105"/>
      <c r="D3292" s="366"/>
      <c r="E3292" s="277"/>
      <c r="F3292" s="105"/>
      <c r="G3292" s="366"/>
      <c r="H3292" s="366"/>
      <c r="I3292" s="206"/>
      <c r="J3292" s="206"/>
      <c r="K3292" s="206"/>
      <c r="L3292" s="206"/>
      <c r="M3292" s="206"/>
      <c r="N3292" s="206"/>
      <c r="O3292" s="206"/>
      <c r="P3292" s="206"/>
      <c r="Q3292" s="206"/>
      <c r="R3292" s="206"/>
      <c r="S3292" s="206"/>
      <c r="T3292" s="206"/>
    </row>
    <row r="3293" spans="1:20">
      <c r="A3293" s="366">
        <v>3289</v>
      </c>
      <c r="B3293" s="366"/>
      <c r="C3293" s="105"/>
      <c r="D3293" s="366"/>
      <c r="E3293" s="277"/>
      <c r="F3293" s="105"/>
      <c r="G3293" s="366"/>
      <c r="H3293" s="366"/>
      <c r="I3293" s="206"/>
      <c r="J3293" s="206"/>
      <c r="K3293" s="206"/>
      <c r="L3293" s="206"/>
      <c r="M3293" s="206"/>
      <c r="N3293" s="206"/>
      <c r="O3293" s="206"/>
      <c r="P3293" s="206"/>
      <c r="Q3293" s="206"/>
      <c r="R3293" s="206"/>
      <c r="S3293" s="206"/>
      <c r="T3293" s="206"/>
    </row>
    <row r="3294" spans="1:20">
      <c r="A3294" s="366">
        <v>3290</v>
      </c>
      <c r="B3294" s="366"/>
      <c r="C3294" s="105"/>
      <c r="D3294" s="366"/>
      <c r="E3294" s="277"/>
      <c r="F3294" s="105"/>
      <c r="G3294" s="366"/>
      <c r="H3294" s="366"/>
      <c r="I3294" s="206"/>
      <c r="J3294" s="206"/>
      <c r="K3294" s="206"/>
      <c r="L3294" s="206"/>
      <c r="M3294" s="206"/>
      <c r="N3294" s="206"/>
      <c r="O3294" s="206"/>
      <c r="P3294" s="206"/>
      <c r="Q3294" s="206"/>
      <c r="R3294" s="206"/>
      <c r="S3294" s="206"/>
      <c r="T3294" s="206"/>
    </row>
    <row r="3295" spans="1:20">
      <c r="A3295" s="366">
        <v>3291</v>
      </c>
      <c r="B3295" s="366"/>
      <c r="C3295" s="105"/>
      <c r="D3295" s="366"/>
      <c r="E3295" s="277"/>
      <c r="F3295" s="105"/>
      <c r="G3295" s="366"/>
      <c r="H3295" s="366"/>
      <c r="I3295" s="206"/>
      <c r="J3295" s="206"/>
      <c r="K3295" s="206"/>
      <c r="L3295" s="206"/>
      <c r="M3295" s="206"/>
      <c r="N3295" s="206"/>
      <c r="O3295" s="206"/>
      <c r="P3295" s="206"/>
      <c r="Q3295" s="206"/>
      <c r="R3295" s="206"/>
      <c r="S3295" s="206"/>
      <c r="T3295" s="206"/>
    </row>
    <row r="3296" spans="1:20">
      <c r="A3296" s="366">
        <v>3292</v>
      </c>
      <c r="B3296" s="366"/>
      <c r="C3296" s="105"/>
      <c r="D3296" s="366"/>
      <c r="E3296" s="277"/>
      <c r="F3296" s="105"/>
      <c r="G3296" s="366"/>
      <c r="H3296" s="366"/>
      <c r="I3296" s="206"/>
      <c r="J3296" s="206"/>
      <c r="K3296" s="206"/>
      <c r="L3296" s="206"/>
      <c r="M3296" s="206"/>
      <c r="N3296" s="206"/>
      <c r="O3296" s="206"/>
      <c r="P3296" s="206"/>
      <c r="Q3296" s="206"/>
      <c r="R3296" s="206"/>
      <c r="S3296" s="206"/>
      <c r="T3296" s="206"/>
    </row>
    <row r="3297" spans="1:20">
      <c r="A3297" s="366">
        <v>3293</v>
      </c>
      <c r="B3297" s="366"/>
      <c r="C3297" s="105"/>
      <c r="D3297" s="366"/>
      <c r="E3297" s="277"/>
      <c r="F3297" s="105"/>
      <c r="G3297" s="366"/>
      <c r="H3297" s="366"/>
      <c r="I3297" s="206"/>
      <c r="J3297" s="206"/>
      <c r="K3297" s="206"/>
      <c r="L3297" s="206"/>
      <c r="M3297" s="206"/>
      <c r="N3297" s="206"/>
      <c r="O3297" s="206"/>
      <c r="P3297" s="206"/>
      <c r="Q3297" s="206"/>
      <c r="R3297" s="206"/>
      <c r="S3297" s="206"/>
      <c r="T3297" s="206"/>
    </row>
    <row r="3298" spans="1:20">
      <c r="A3298" s="366">
        <v>3294</v>
      </c>
      <c r="B3298" s="366"/>
      <c r="C3298" s="105"/>
      <c r="D3298" s="366"/>
      <c r="E3298" s="277"/>
      <c r="F3298" s="105"/>
      <c r="G3298" s="366"/>
      <c r="H3298" s="366"/>
      <c r="I3298" s="206"/>
      <c r="J3298" s="206"/>
      <c r="K3298" s="206"/>
      <c r="L3298" s="206"/>
      <c r="M3298" s="206"/>
      <c r="N3298" s="206"/>
      <c r="O3298" s="206"/>
      <c r="P3298" s="206"/>
      <c r="Q3298" s="206"/>
      <c r="R3298" s="206"/>
      <c r="S3298" s="206"/>
      <c r="T3298" s="206"/>
    </row>
    <row r="3299" spans="1:20">
      <c r="A3299" s="366">
        <v>3295</v>
      </c>
      <c r="B3299" s="366"/>
      <c r="C3299" s="105"/>
      <c r="D3299" s="366"/>
      <c r="E3299" s="277"/>
      <c r="F3299" s="105"/>
      <c r="G3299" s="366"/>
      <c r="H3299" s="366"/>
      <c r="I3299" s="206"/>
      <c r="J3299" s="206"/>
      <c r="K3299" s="206"/>
      <c r="L3299" s="206"/>
      <c r="M3299" s="206"/>
      <c r="N3299" s="206"/>
      <c r="O3299" s="206"/>
      <c r="P3299" s="206"/>
      <c r="Q3299" s="206"/>
      <c r="R3299" s="206"/>
      <c r="S3299" s="206"/>
      <c r="T3299" s="206"/>
    </row>
    <row r="3300" spans="1:20">
      <c r="A3300" s="366">
        <v>3296</v>
      </c>
      <c r="B3300" s="366"/>
      <c r="C3300" s="105"/>
      <c r="D3300" s="366"/>
      <c r="E3300" s="277"/>
      <c r="F3300" s="105"/>
      <c r="G3300" s="366"/>
      <c r="H3300" s="366"/>
      <c r="I3300" s="206"/>
      <c r="J3300" s="206"/>
      <c r="K3300" s="206"/>
      <c r="L3300" s="206"/>
      <c r="M3300" s="206"/>
      <c r="N3300" s="206"/>
      <c r="O3300" s="206"/>
      <c r="P3300" s="206"/>
      <c r="Q3300" s="206"/>
      <c r="R3300" s="206"/>
      <c r="S3300" s="206"/>
      <c r="T3300" s="206"/>
    </row>
    <row r="3301" spans="1:20">
      <c r="A3301" s="366">
        <v>3297</v>
      </c>
      <c r="B3301" s="366"/>
      <c r="C3301" s="105"/>
      <c r="D3301" s="366"/>
      <c r="E3301" s="277"/>
      <c r="F3301" s="105"/>
      <c r="G3301" s="366"/>
      <c r="H3301" s="366"/>
      <c r="I3301" s="206"/>
      <c r="J3301" s="206"/>
      <c r="K3301" s="206"/>
      <c r="L3301" s="206"/>
      <c r="M3301" s="206"/>
      <c r="N3301" s="206"/>
      <c r="O3301" s="206"/>
      <c r="P3301" s="206"/>
      <c r="Q3301" s="206"/>
      <c r="R3301" s="206"/>
      <c r="S3301" s="206"/>
      <c r="T3301" s="206"/>
    </row>
    <row r="3302" spans="1:20">
      <c r="A3302" s="366">
        <v>3298</v>
      </c>
      <c r="B3302" s="366"/>
      <c r="C3302" s="105"/>
      <c r="D3302" s="366"/>
      <c r="E3302" s="277"/>
      <c r="F3302" s="105"/>
      <c r="G3302" s="366"/>
      <c r="H3302" s="366"/>
      <c r="I3302" s="206"/>
      <c r="J3302" s="206"/>
      <c r="K3302" s="206"/>
      <c r="L3302" s="206"/>
      <c r="M3302" s="206"/>
      <c r="N3302" s="206"/>
      <c r="O3302" s="206"/>
      <c r="P3302" s="206"/>
      <c r="Q3302" s="206"/>
      <c r="R3302" s="206"/>
      <c r="S3302" s="206"/>
      <c r="T3302" s="206"/>
    </row>
    <row r="3303" spans="1:20">
      <c r="A3303" s="366">
        <v>3299</v>
      </c>
      <c r="B3303" s="366"/>
      <c r="C3303" s="105"/>
      <c r="D3303" s="366"/>
      <c r="E3303" s="277"/>
      <c r="F3303" s="105"/>
      <c r="G3303" s="366"/>
      <c r="H3303" s="366"/>
      <c r="I3303" s="206"/>
      <c r="J3303" s="206"/>
      <c r="K3303" s="206"/>
      <c r="L3303" s="206"/>
      <c r="M3303" s="206"/>
      <c r="N3303" s="206"/>
      <c r="O3303" s="206"/>
      <c r="P3303" s="206"/>
      <c r="Q3303" s="206"/>
      <c r="R3303" s="206"/>
      <c r="S3303" s="206"/>
      <c r="T3303" s="206"/>
    </row>
    <row r="3304" spans="1:20">
      <c r="A3304" s="366">
        <v>3300</v>
      </c>
      <c r="B3304" s="366"/>
      <c r="C3304" s="105"/>
      <c r="D3304" s="366"/>
      <c r="E3304" s="277"/>
      <c r="F3304" s="105"/>
      <c r="G3304" s="366"/>
      <c r="H3304" s="366"/>
      <c r="I3304" s="206"/>
      <c r="J3304" s="206"/>
      <c r="K3304" s="206"/>
      <c r="L3304" s="206"/>
      <c r="M3304" s="206"/>
      <c r="N3304" s="206"/>
      <c r="O3304" s="206"/>
      <c r="P3304" s="206"/>
      <c r="Q3304" s="206"/>
      <c r="R3304" s="206"/>
      <c r="S3304" s="206"/>
      <c r="T3304" s="206"/>
    </row>
    <row r="3305" spans="1:20">
      <c r="A3305" s="366">
        <v>3301</v>
      </c>
      <c r="B3305" s="366"/>
      <c r="C3305" s="105"/>
      <c r="D3305" s="366"/>
      <c r="E3305" s="277"/>
      <c r="F3305" s="105"/>
      <c r="G3305" s="366"/>
      <c r="H3305" s="366"/>
      <c r="I3305" s="206"/>
      <c r="J3305" s="206"/>
      <c r="K3305" s="206"/>
      <c r="L3305" s="206"/>
      <c r="M3305" s="206"/>
      <c r="N3305" s="206"/>
      <c r="O3305" s="206"/>
      <c r="P3305" s="206"/>
      <c r="Q3305" s="206"/>
      <c r="R3305" s="206"/>
      <c r="S3305" s="206"/>
      <c r="T3305" s="206"/>
    </row>
    <row r="3306" spans="1:20">
      <c r="A3306" s="366">
        <v>3302</v>
      </c>
      <c r="B3306" s="366"/>
      <c r="C3306" s="105"/>
      <c r="D3306" s="366"/>
      <c r="E3306" s="277"/>
      <c r="F3306" s="105"/>
      <c r="G3306" s="366"/>
      <c r="H3306" s="366"/>
      <c r="I3306" s="206"/>
      <c r="J3306" s="206"/>
      <c r="K3306" s="206"/>
      <c r="L3306" s="206"/>
      <c r="M3306" s="206"/>
      <c r="N3306" s="206"/>
      <c r="O3306" s="206"/>
      <c r="P3306" s="206"/>
      <c r="Q3306" s="206"/>
      <c r="R3306" s="206"/>
      <c r="S3306" s="206"/>
      <c r="T3306" s="206"/>
    </row>
    <row r="3307" spans="1:20">
      <c r="A3307" s="366">
        <v>3303</v>
      </c>
      <c r="B3307" s="366"/>
      <c r="C3307" s="105"/>
      <c r="D3307" s="366"/>
      <c r="E3307" s="277"/>
      <c r="F3307" s="105"/>
      <c r="G3307" s="366"/>
      <c r="H3307" s="366"/>
      <c r="I3307" s="206"/>
      <c r="J3307" s="206"/>
      <c r="K3307" s="206"/>
      <c r="L3307" s="206"/>
      <c r="M3307" s="206"/>
      <c r="N3307" s="206"/>
      <c r="O3307" s="206"/>
      <c r="P3307" s="206"/>
      <c r="Q3307" s="206"/>
      <c r="R3307" s="206"/>
      <c r="S3307" s="206"/>
      <c r="T3307" s="206"/>
    </row>
    <row r="3308" spans="1:20">
      <c r="A3308" s="366">
        <v>3304</v>
      </c>
      <c r="B3308" s="366"/>
      <c r="C3308" s="105"/>
      <c r="D3308" s="366"/>
      <c r="E3308" s="277"/>
      <c r="F3308" s="105"/>
      <c r="G3308" s="366"/>
      <c r="H3308" s="366"/>
      <c r="I3308" s="206"/>
      <c r="J3308" s="206"/>
      <c r="K3308" s="206"/>
      <c r="L3308" s="206"/>
      <c r="M3308" s="206"/>
      <c r="N3308" s="206"/>
      <c r="O3308" s="206"/>
      <c r="P3308" s="206"/>
      <c r="Q3308" s="206"/>
      <c r="R3308" s="206"/>
      <c r="S3308" s="206"/>
      <c r="T3308" s="206"/>
    </row>
    <row r="3309" spans="1:20">
      <c r="A3309" s="366">
        <v>3305</v>
      </c>
      <c r="B3309" s="366"/>
      <c r="C3309" s="105"/>
      <c r="D3309" s="366"/>
      <c r="E3309" s="277"/>
      <c r="F3309" s="105"/>
      <c r="G3309" s="366"/>
      <c r="H3309" s="366"/>
      <c r="I3309" s="206"/>
      <c r="J3309" s="206"/>
      <c r="K3309" s="206"/>
      <c r="L3309" s="206"/>
      <c r="M3309" s="206"/>
      <c r="N3309" s="206"/>
      <c r="O3309" s="206"/>
      <c r="P3309" s="206"/>
      <c r="Q3309" s="206"/>
      <c r="R3309" s="206"/>
      <c r="S3309" s="206"/>
      <c r="T3309" s="206"/>
    </row>
    <row r="3310" spans="1:20">
      <c r="A3310" s="366">
        <v>3306</v>
      </c>
      <c r="B3310" s="366"/>
      <c r="C3310" s="105"/>
      <c r="D3310" s="366"/>
      <c r="E3310" s="277"/>
      <c r="F3310" s="105"/>
      <c r="G3310" s="366"/>
      <c r="H3310" s="366"/>
      <c r="I3310" s="206"/>
      <c r="J3310" s="206"/>
      <c r="K3310" s="206"/>
      <c r="L3310" s="206"/>
      <c r="M3310" s="206"/>
      <c r="N3310" s="206"/>
      <c r="O3310" s="206"/>
      <c r="P3310" s="206"/>
      <c r="Q3310" s="206"/>
      <c r="R3310" s="206"/>
      <c r="S3310" s="206"/>
      <c r="T3310" s="206"/>
    </row>
    <row r="3311" spans="1:20">
      <c r="A3311" s="366">
        <v>3307</v>
      </c>
      <c r="B3311" s="366"/>
      <c r="C3311" s="105"/>
      <c r="D3311" s="366"/>
      <c r="E3311" s="277"/>
      <c r="F3311" s="105"/>
      <c r="G3311" s="366"/>
      <c r="H3311" s="366"/>
      <c r="I3311" s="206"/>
      <c r="J3311" s="206"/>
      <c r="K3311" s="206"/>
      <c r="L3311" s="206"/>
      <c r="M3311" s="206"/>
      <c r="N3311" s="206"/>
      <c r="O3311" s="206"/>
      <c r="P3311" s="206"/>
      <c r="Q3311" s="206"/>
      <c r="R3311" s="206"/>
      <c r="S3311" s="206"/>
      <c r="T3311" s="206"/>
    </row>
    <row r="3312" spans="1:20">
      <c r="A3312" s="366">
        <v>3308</v>
      </c>
      <c r="B3312" s="366"/>
      <c r="C3312" s="105"/>
      <c r="D3312" s="366"/>
      <c r="E3312" s="277"/>
      <c r="F3312" s="105"/>
      <c r="G3312" s="366"/>
      <c r="H3312" s="366"/>
      <c r="I3312" s="206"/>
      <c r="J3312" s="206"/>
      <c r="K3312" s="206"/>
      <c r="L3312" s="206"/>
      <c r="M3312" s="206"/>
      <c r="N3312" s="206"/>
      <c r="O3312" s="206"/>
      <c r="P3312" s="206"/>
      <c r="Q3312" s="206"/>
      <c r="R3312" s="206"/>
      <c r="S3312" s="206"/>
      <c r="T3312" s="206"/>
    </row>
    <row r="3313" spans="1:20">
      <c r="A3313" s="366">
        <v>3309</v>
      </c>
      <c r="B3313" s="366"/>
      <c r="C3313" s="105"/>
      <c r="D3313" s="366"/>
      <c r="E3313" s="277"/>
      <c r="F3313" s="105"/>
      <c r="G3313" s="366"/>
      <c r="H3313" s="366"/>
      <c r="I3313" s="206"/>
      <c r="J3313" s="206"/>
      <c r="K3313" s="206"/>
      <c r="L3313" s="206"/>
      <c r="M3313" s="206"/>
      <c r="N3313" s="206"/>
      <c r="O3313" s="206"/>
      <c r="P3313" s="206"/>
      <c r="Q3313" s="206"/>
      <c r="R3313" s="206"/>
      <c r="S3313" s="206"/>
      <c r="T3313" s="206"/>
    </row>
    <row r="3314" spans="1:20">
      <c r="A3314" s="366">
        <v>3310</v>
      </c>
      <c r="B3314" s="366"/>
      <c r="C3314" s="105"/>
      <c r="D3314" s="366"/>
      <c r="E3314" s="277"/>
      <c r="F3314" s="105"/>
      <c r="G3314" s="366"/>
      <c r="H3314" s="366"/>
      <c r="I3314" s="206"/>
      <c r="J3314" s="206"/>
      <c r="K3314" s="206"/>
      <c r="L3314" s="206"/>
      <c r="M3314" s="206"/>
      <c r="N3314" s="206"/>
      <c r="O3314" s="206"/>
      <c r="P3314" s="206"/>
      <c r="Q3314" s="206"/>
      <c r="R3314" s="206"/>
      <c r="S3314" s="206"/>
      <c r="T3314" s="206"/>
    </row>
    <row r="3315" spans="1:20">
      <c r="A3315" s="366">
        <v>3311</v>
      </c>
      <c r="B3315" s="366"/>
      <c r="C3315" s="105"/>
      <c r="D3315" s="366"/>
      <c r="E3315" s="277"/>
      <c r="F3315" s="105"/>
      <c r="G3315" s="366"/>
      <c r="H3315" s="366"/>
      <c r="I3315" s="206"/>
      <c r="J3315" s="206"/>
      <c r="K3315" s="206"/>
      <c r="L3315" s="206"/>
      <c r="M3315" s="206"/>
      <c r="N3315" s="206"/>
      <c r="O3315" s="206"/>
      <c r="P3315" s="206"/>
      <c r="Q3315" s="206"/>
      <c r="R3315" s="206"/>
      <c r="S3315" s="206"/>
      <c r="T3315" s="206"/>
    </row>
    <row r="3316" spans="1:20">
      <c r="A3316" s="366">
        <v>3312</v>
      </c>
      <c r="B3316" s="366"/>
      <c r="C3316" s="105"/>
      <c r="D3316" s="366"/>
      <c r="E3316" s="277"/>
      <c r="F3316" s="105"/>
      <c r="G3316" s="366"/>
      <c r="H3316" s="366"/>
      <c r="I3316" s="206"/>
      <c r="J3316" s="206"/>
      <c r="K3316" s="206"/>
      <c r="L3316" s="206"/>
      <c r="M3316" s="206"/>
      <c r="N3316" s="206"/>
      <c r="O3316" s="206"/>
      <c r="P3316" s="206"/>
      <c r="Q3316" s="206"/>
      <c r="R3316" s="206"/>
      <c r="S3316" s="206"/>
      <c r="T3316" s="206"/>
    </row>
    <row r="3317" spans="1:20">
      <c r="A3317" s="366">
        <v>3313</v>
      </c>
      <c r="B3317" s="366"/>
      <c r="C3317" s="105"/>
      <c r="D3317" s="366"/>
      <c r="E3317" s="277"/>
      <c r="F3317" s="105"/>
      <c r="G3317" s="366"/>
      <c r="H3317" s="366"/>
      <c r="I3317" s="206"/>
      <c r="J3317" s="206"/>
      <c r="K3317" s="206"/>
      <c r="L3317" s="206"/>
      <c r="M3317" s="206"/>
      <c r="N3317" s="206"/>
      <c r="O3317" s="206"/>
      <c r="P3317" s="206"/>
      <c r="Q3317" s="206"/>
      <c r="R3317" s="206"/>
      <c r="S3317" s="206"/>
      <c r="T3317" s="206"/>
    </row>
    <row r="3318" spans="1:20">
      <c r="A3318" s="366">
        <v>3314</v>
      </c>
      <c r="B3318" s="366"/>
      <c r="C3318" s="105"/>
      <c r="D3318" s="366"/>
      <c r="E3318" s="277"/>
      <c r="F3318" s="105"/>
      <c r="G3318" s="366"/>
      <c r="H3318" s="366"/>
      <c r="I3318" s="206"/>
      <c r="J3318" s="206"/>
      <c r="K3318" s="206"/>
      <c r="L3318" s="206"/>
      <c r="M3318" s="206"/>
      <c r="N3318" s="206"/>
      <c r="O3318" s="206"/>
      <c r="P3318" s="206"/>
      <c r="Q3318" s="206"/>
      <c r="R3318" s="206"/>
      <c r="S3318" s="206"/>
      <c r="T3318" s="206"/>
    </row>
    <row r="3319" spans="1:20">
      <c r="A3319" s="366">
        <v>3315</v>
      </c>
      <c r="B3319" s="366"/>
      <c r="C3319" s="105"/>
      <c r="D3319" s="366"/>
      <c r="E3319" s="277"/>
      <c r="F3319" s="105"/>
      <c r="G3319" s="366"/>
      <c r="H3319" s="366"/>
      <c r="I3319" s="206"/>
      <c r="J3319" s="206"/>
      <c r="K3319" s="206"/>
      <c r="L3319" s="206"/>
      <c r="M3319" s="206"/>
      <c r="N3319" s="206"/>
      <c r="O3319" s="206"/>
      <c r="P3319" s="206"/>
      <c r="Q3319" s="206"/>
      <c r="R3319" s="206"/>
      <c r="S3319" s="206"/>
      <c r="T3319" s="206"/>
    </row>
    <row r="3320" spans="1:20">
      <c r="A3320" s="366">
        <v>3316</v>
      </c>
      <c r="B3320" s="366"/>
      <c r="C3320" s="105"/>
      <c r="D3320" s="366"/>
      <c r="E3320" s="277"/>
      <c r="F3320" s="105"/>
      <c r="G3320" s="366"/>
      <c r="H3320" s="366"/>
      <c r="I3320" s="206"/>
      <c r="J3320" s="206"/>
      <c r="K3320" s="206"/>
      <c r="L3320" s="206"/>
      <c r="M3320" s="206"/>
      <c r="N3320" s="206"/>
      <c r="O3320" s="206"/>
      <c r="P3320" s="206"/>
      <c r="Q3320" s="206"/>
      <c r="R3320" s="206"/>
      <c r="S3320" s="206"/>
      <c r="T3320" s="206"/>
    </row>
    <row r="3321" spans="1:20">
      <c r="A3321" s="366">
        <v>3317</v>
      </c>
      <c r="B3321" s="366"/>
      <c r="C3321" s="105"/>
      <c r="D3321" s="366"/>
      <c r="E3321" s="277"/>
      <c r="F3321" s="105"/>
      <c r="G3321" s="366"/>
      <c r="H3321" s="366"/>
      <c r="I3321" s="206"/>
      <c r="J3321" s="206"/>
      <c r="K3321" s="206"/>
      <c r="L3321" s="206"/>
      <c r="M3321" s="206"/>
      <c r="N3321" s="206"/>
      <c r="O3321" s="206"/>
      <c r="P3321" s="206"/>
      <c r="Q3321" s="206"/>
      <c r="R3321" s="206"/>
      <c r="S3321" s="206"/>
      <c r="T3321" s="206"/>
    </row>
    <row r="3322" spans="1:20">
      <c r="A3322" s="366">
        <v>3318</v>
      </c>
      <c r="B3322" s="366"/>
      <c r="C3322" s="105"/>
      <c r="D3322" s="366"/>
      <c r="E3322" s="277"/>
      <c r="F3322" s="105"/>
      <c r="G3322" s="366"/>
      <c r="H3322" s="366"/>
      <c r="I3322" s="206"/>
      <c r="J3322" s="206"/>
      <c r="K3322" s="206"/>
      <c r="L3322" s="206"/>
      <c r="M3322" s="206"/>
      <c r="N3322" s="206"/>
      <c r="O3322" s="206"/>
      <c r="P3322" s="206"/>
      <c r="Q3322" s="206"/>
      <c r="R3322" s="206"/>
      <c r="S3322" s="206"/>
      <c r="T3322" s="206"/>
    </row>
    <row r="3323" spans="1:20">
      <c r="A3323" s="366">
        <v>3319</v>
      </c>
      <c r="B3323" s="366"/>
      <c r="C3323" s="105"/>
      <c r="D3323" s="366"/>
      <c r="E3323" s="277"/>
      <c r="F3323" s="105"/>
      <c r="G3323" s="366"/>
      <c r="H3323" s="366"/>
      <c r="I3323" s="206"/>
      <c r="J3323" s="206"/>
      <c r="K3323" s="206"/>
      <c r="L3323" s="206"/>
      <c r="M3323" s="206"/>
      <c r="N3323" s="206"/>
      <c r="O3323" s="206"/>
      <c r="P3323" s="206"/>
      <c r="Q3323" s="206"/>
      <c r="R3323" s="206"/>
      <c r="S3323" s="206"/>
      <c r="T3323" s="206"/>
    </row>
    <row r="3324" spans="1:20">
      <c r="A3324" s="366">
        <v>3320</v>
      </c>
      <c r="B3324" s="366"/>
      <c r="C3324" s="105"/>
      <c r="D3324" s="366"/>
      <c r="E3324" s="277"/>
      <c r="F3324" s="105"/>
      <c r="G3324" s="366"/>
      <c r="H3324" s="366"/>
      <c r="I3324" s="206"/>
      <c r="J3324" s="206"/>
      <c r="K3324" s="206"/>
      <c r="L3324" s="206"/>
      <c r="M3324" s="206"/>
      <c r="N3324" s="206"/>
      <c r="O3324" s="206"/>
      <c r="P3324" s="206"/>
      <c r="Q3324" s="206"/>
      <c r="R3324" s="206"/>
      <c r="S3324" s="206"/>
      <c r="T3324" s="206"/>
    </row>
    <row r="3325" spans="1:20">
      <c r="A3325" s="366">
        <v>3321</v>
      </c>
      <c r="B3325" s="366"/>
      <c r="C3325" s="105"/>
      <c r="D3325" s="366"/>
      <c r="E3325" s="277"/>
      <c r="F3325" s="105"/>
      <c r="G3325" s="366"/>
      <c r="H3325" s="366"/>
      <c r="I3325" s="206"/>
      <c r="J3325" s="206"/>
      <c r="K3325" s="206"/>
      <c r="L3325" s="206"/>
      <c r="M3325" s="206"/>
      <c r="N3325" s="206"/>
      <c r="O3325" s="206"/>
      <c r="P3325" s="206"/>
      <c r="Q3325" s="206"/>
      <c r="R3325" s="206"/>
      <c r="S3325" s="206"/>
      <c r="T3325" s="206"/>
    </row>
    <row r="3326" spans="1:20">
      <c r="A3326" s="366">
        <v>3322</v>
      </c>
      <c r="B3326" s="366"/>
      <c r="C3326" s="105"/>
      <c r="D3326" s="366"/>
      <c r="E3326" s="277"/>
      <c r="F3326" s="105"/>
      <c r="G3326" s="366"/>
      <c r="H3326" s="366"/>
      <c r="I3326" s="206"/>
      <c r="J3326" s="206"/>
      <c r="K3326" s="206"/>
      <c r="L3326" s="206"/>
      <c r="M3326" s="206"/>
      <c r="N3326" s="206"/>
      <c r="O3326" s="206"/>
      <c r="P3326" s="206"/>
      <c r="Q3326" s="206"/>
      <c r="R3326" s="206"/>
      <c r="S3326" s="206"/>
      <c r="T3326" s="206"/>
    </row>
    <row r="3327" spans="1:20">
      <c r="A3327" s="366">
        <v>3323</v>
      </c>
      <c r="B3327" s="366"/>
      <c r="C3327" s="105"/>
      <c r="D3327" s="366"/>
      <c r="E3327" s="277"/>
      <c r="F3327" s="105"/>
      <c r="G3327" s="366"/>
      <c r="H3327" s="366"/>
      <c r="I3327" s="206"/>
      <c r="J3327" s="206"/>
      <c r="K3327" s="206"/>
      <c r="L3327" s="206"/>
      <c r="M3327" s="206"/>
      <c r="N3327" s="206"/>
      <c r="O3327" s="206"/>
      <c r="P3327" s="206"/>
      <c r="Q3327" s="206"/>
      <c r="R3327" s="206"/>
      <c r="S3327" s="206"/>
      <c r="T3327" s="206"/>
    </row>
    <row r="3328" spans="1:20">
      <c r="A3328" s="366">
        <v>3324</v>
      </c>
      <c r="B3328" s="366"/>
      <c r="C3328" s="105"/>
      <c r="D3328" s="366"/>
      <c r="E3328" s="277"/>
      <c r="F3328" s="105"/>
      <c r="G3328" s="366"/>
      <c r="H3328" s="366"/>
      <c r="I3328" s="206"/>
      <c r="J3328" s="206"/>
      <c r="K3328" s="206"/>
      <c r="L3328" s="206"/>
      <c r="M3328" s="206"/>
      <c r="N3328" s="206"/>
      <c r="O3328" s="206"/>
      <c r="P3328" s="206"/>
      <c r="Q3328" s="206"/>
      <c r="R3328" s="206"/>
      <c r="S3328" s="206"/>
      <c r="T3328" s="206"/>
    </row>
    <row r="3329" spans="1:20">
      <c r="A3329" s="366">
        <v>3325</v>
      </c>
      <c r="B3329" s="366"/>
      <c r="C3329" s="105"/>
      <c r="D3329" s="366"/>
      <c r="E3329" s="277"/>
      <c r="F3329" s="105"/>
      <c r="G3329" s="366"/>
      <c r="H3329" s="366"/>
      <c r="I3329" s="206"/>
      <c r="J3329" s="206"/>
      <c r="K3329" s="206"/>
      <c r="L3329" s="206"/>
      <c r="M3329" s="206"/>
      <c r="N3329" s="206"/>
      <c r="O3329" s="206"/>
      <c r="P3329" s="206"/>
      <c r="Q3329" s="206"/>
      <c r="R3329" s="206"/>
      <c r="S3329" s="206"/>
      <c r="T3329" s="206"/>
    </row>
    <row r="3330" spans="1:20">
      <c r="A3330" s="366">
        <v>3326</v>
      </c>
      <c r="B3330" s="366"/>
      <c r="C3330" s="105"/>
      <c r="D3330" s="366"/>
      <c r="E3330" s="277"/>
      <c r="F3330" s="105"/>
      <c r="G3330" s="366"/>
      <c r="H3330" s="366"/>
      <c r="I3330" s="206"/>
      <c r="J3330" s="206"/>
      <c r="K3330" s="206"/>
      <c r="L3330" s="206"/>
      <c r="M3330" s="206"/>
      <c r="N3330" s="206"/>
      <c r="O3330" s="206"/>
      <c r="P3330" s="206"/>
      <c r="Q3330" s="206"/>
      <c r="R3330" s="206"/>
      <c r="S3330" s="206"/>
      <c r="T3330" s="206"/>
    </row>
    <row r="3331" spans="1:20">
      <c r="A3331" s="366">
        <v>3327</v>
      </c>
      <c r="B3331" s="366"/>
      <c r="C3331" s="105"/>
      <c r="D3331" s="366"/>
      <c r="E3331" s="277"/>
      <c r="F3331" s="105"/>
      <c r="G3331" s="366"/>
      <c r="H3331" s="366"/>
      <c r="I3331" s="206"/>
      <c r="J3331" s="206"/>
      <c r="K3331" s="206"/>
      <c r="L3331" s="206"/>
      <c r="M3331" s="206"/>
      <c r="N3331" s="206"/>
      <c r="O3331" s="206"/>
      <c r="P3331" s="206"/>
      <c r="Q3331" s="206"/>
      <c r="R3331" s="206"/>
      <c r="S3331" s="206"/>
      <c r="T3331" s="206"/>
    </row>
    <row r="3332" spans="1:20">
      <c r="A3332" s="366">
        <v>3328</v>
      </c>
      <c r="B3332" s="366"/>
      <c r="C3332" s="105"/>
      <c r="D3332" s="366"/>
      <c r="E3332" s="277"/>
      <c r="F3332" s="105"/>
      <c r="G3332" s="366"/>
      <c r="H3332" s="366"/>
      <c r="I3332" s="206"/>
      <c r="J3332" s="206"/>
      <c r="K3332" s="206"/>
      <c r="L3332" s="206"/>
      <c r="M3332" s="206"/>
      <c r="N3332" s="206"/>
      <c r="O3332" s="206"/>
      <c r="P3332" s="206"/>
      <c r="Q3332" s="206"/>
      <c r="R3332" s="206"/>
      <c r="S3332" s="206"/>
      <c r="T3332" s="206"/>
    </row>
    <row r="3333" spans="1:20">
      <c r="A3333" s="366">
        <v>3329</v>
      </c>
      <c r="B3333" s="366"/>
      <c r="C3333" s="105"/>
      <c r="D3333" s="366"/>
      <c r="E3333" s="277"/>
      <c r="F3333" s="105"/>
      <c r="G3333" s="366"/>
      <c r="H3333" s="366"/>
      <c r="I3333" s="206"/>
      <c r="J3333" s="206"/>
      <c r="K3333" s="206"/>
      <c r="L3333" s="206"/>
      <c r="M3333" s="206"/>
      <c r="N3333" s="206"/>
      <c r="O3333" s="206"/>
      <c r="P3333" s="206"/>
      <c r="Q3333" s="206"/>
      <c r="R3333" s="206"/>
      <c r="S3333" s="206"/>
      <c r="T3333" s="206"/>
    </row>
    <row r="3334" spans="1:20">
      <c r="A3334" s="366">
        <v>3330</v>
      </c>
      <c r="B3334" s="366"/>
      <c r="C3334" s="105"/>
      <c r="D3334" s="366"/>
      <c r="E3334" s="277"/>
      <c r="F3334" s="105"/>
      <c r="G3334" s="366"/>
      <c r="H3334" s="366"/>
      <c r="I3334" s="206"/>
      <c r="J3334" s="206"/>
      <c r="K3334" s="206"/>
      <c r="L3334" s="206"/>
      <c r="M3334" s="206"/>
      <c r="N3334" s="206"/>
      <c r="O3334" s="206"/>
      <c r="P3334" s="206"/>
      <c r="Q3334" s="206"/>
      <c r="R3334" s="206"/>
      <c r="S3334" s="206"/>
      <c r="T3334" s="206"/>
    </row>
    <row r="3335" spans="1:20">
      <c r="A3335" s="366">
        <v>3331</v>
      </c>
      <c r="B3335" s="366"/>
      <c r="C3335" s="105"/>
      <c r="D3335" s="366"/>
      <c r="E3335" s="277"/>
      <c r="F3335" s="105"/>
      <c r="G3335" s="366"/>
      <c r="H3335" s="366"/>
      <c r="I3335" s="206"/>
      <c r="J3335" s="206"/>
      <c r="K3335" s="206"/>
      <c r="L3335" s="206"/>
      <c r="M3335" s="206"/>
      <c r="N3335" s="206"/>
      <c r="O3335" s="206"/>
      <c r="P3335" s="206"/>
      <c r="Q3335" s="206"/>
      <c r="R3335" s="206"/>
      <c r="S3335" s="206"/>
      <c r="T3335" s="206"/>
    </row>
    <row r="3336" spans="1:20">
      <c r="A3336" s="366">
        <v>3332</v>
      </c>
      <c r="B3336" s="366"/>
      <c r="C3336" s="105"/>
      <c r="D3336" s="366"/>
      <c r="E3336" s="277"/>
      <c r="F3336" s="105"/>
      <c r="G3336" s="366"/>
      <c r="H3336" s="366"/>
      <c r="I3336" s="206"/>
      <c r="J3336" s="206"/>
      <c r="K3336" s="206"/>
      <c r="L3336" s="206"/>
      <c r="M3336" s="206"/>
      <c r="N3336" s="206"/>
      <c r="O3336" s="206"/>
      <c r="P3336" s="206"/>
      <c r="Q3336" s="206"/>
      <c r="R3336" s="206"/>
      <c r="S3336" s="206"/>
      <c r="T3336" s="206"/>
    </row>
    <row r="3337" spans="1:20">
      <c r="A3337" s="366">
        <v>3333</v>
      </c>
      <c r="B3337" s="366"/>
      <c r="C3337" s="105"/>
      <c r="D3337" s="366"/>
      <c r="E3337" s="277"/>
      <c r="F3337" s="105"/>
      <c r="G3337" s="366"/>
      <c r="H3337" s="366"/>
      <c r="I3337" s="206"/>
      <c r="J3337" s="206"/>
      <c r="K3337" s="206"/>
      <c r="L3337" s="206"/>
      <c r="M3337" s="206"/>
      <c r="N3337" s="206"/>
      <c r="O3337" s="206"/>
      <c r="P3337" s="206"/>
      <c r="Q3337" s="206"/>
      <c r="R3337" s="206"/>
      <c r="S3337" s="206"/>
      <c r="T3337" s="206"/>
    </row>
    <row r="3338" spans="1:20">
      <c r="A3338" s="366">
        <v>3334</v>
      </c>
      <c r="B3338" s="366"/>
      <c r="C3338" s="105"/>
      <c r="D3338" s="366"/>
      <c r="E3338" s="277"/>
      <c r="F3338" s="105"/>
      <c r="G3338" s="366"/>
      <c r="H3338" s="366"/>
      <c r="I3338" s="206"/>
      <c r="J3338" s="206"/>
      <c r="K3338" s="206"/>
      <c r="L3338" s="206"/>
      <c r="M3338" s="206"/>
      <c r="N3338" s="206"/>
      <c r="O3338" s="206"/>
      <c r="P3338" s="206"/>
      <c r="Q3338" s="206"/>
      <c r="R3338" s="206"/>
      <c r="S3338" s="206"/>
      <c r="T3338" s="206"/>
    </row>
    <row r="3339" spans="1:20">
      <c r="A3339" s="366">
        <v>3335</v>
      </c>
      <c r="B3339" s="366"/>
      <c r="C3339" s="105"/>
      <c r="D3339" s="366"/>
      <c r="E3339" s="277"/>
      <c r="F3339" s="105"/>
      <c r="G3339" s="366"/>
      <c r="H3339" s="366"/>
      <c r="I3339" s="206"/>
      <c r="J3339" s="206"/>
      <c r="K3339" s="206"/>
      <c r="L3339" s="206"/>
      <c r="M3339" s="206"/>
      <c r="N3339" s="206"/>
      <c r="O3339" s="206"/>
      <c r="P3339" s="206"/>
      <c r="Q3339" s="206"/>
      <c r="R3339" s="206"/>
      <c r="S3339" s="206"/>
      <c r="T3339" s="206"/>
    </row>
    <row r="3340" spans="1:20">
      <c r="A3340" s="366">
        <v>3336</v>
      </c>
      <c r="B3340" s="366"/>
      <c r="C3340" s="105"/>
      <c r="D3340" s="366"/>
      <c r="E3340" s="277"/>
      <c r="F3340" s="105"/>
      <c r="G3340" s="366"/>
      <c r="H3340" s="366"/>
      <c r="I3340" s="206"/>
      <c r="J3340" s="206"/>
      <c r="K3340" s="206"/>
      <c r="L3340" s="206"/>
      <c r="M3340" s="206"/>
      <c r="N3340" s="206"/>
      <c r="O3340" s="206"/>
      <c r="P3340" s="206"/>
      <c r="Q3340" s="206"/>
      <c r="R3340" s="206"/>
      <c r="S3340" s="206"/>
      <c r="T3340" s="206"/>
    </row>
    <row r="3341" spans="1:20">
      <c r="A3341" s="366">
        <v>3337</v>
      </c>
      <c r="B3341" s="366"/>
      <c r="C3341" s="105"/>
      <c r="D3341" s="366"/>
      <c r="E3341" s="277"/>
      <c r="F3341" s="366"/>
      <c r="G3341" s="366"/>
      <c r="H3341" s="366"/>
      <c r="I3341" s="206"/>
      <c r="J3341" s="206"/>
      <c r="K3341" s="206"/>
      <c r="L3341" s="206"/>
      <c r="M3341" s="206"/>
      <c r="N3341" s="206"/>
      <c r="O3341" s="206"/>
      <c r="P3341" s="206"/>
      <c r="Q3341" s="206"/>
      <c r="R3341" s="206"/>
      <c r="S3341" s="206"/>
      <c r="T3341" s="206"/>
    </row>
    <row r="3342" spans="1:20">
      <c r="A3342" s="366">
        <v>3338</v>
      </c>
      <c r="B3342" s="366"/>
      <c r="C3342" s="105"/>
      <c r="D3342" s="366"/>
      <c r="E3342" s="277"/>
      <c r="F3342" s="105"/>
      <c r="G3342" s="366"/>
      <c r="H3342" s="366"/>
      <c r="I3342" s="206"/>
      <c r="J3342" s="206"/>
      <c r="K3342" s="206"/>
      <c r="L3342" s="206"/>
      <c r="M3342" s="206"/>
      <c r="N3342" s="206"/>
      <c r="O3342" s="206"/>
      <c r="P3342" s="206"/>
      <c r="Q3342" s="206"/>
      <c r="R3342" s="206"/>
      <c r="S3342" s="206"/>
      <c r="T3342" s="206"/>
    </row>
    <row r="3343" spans="1:20">
      <c r="A3343" s="366">
        <v>3339</v>
      </c>
      <c r="B3343" s="366"/>
      <c r="C3343" s="105"/>
      <c r="D3343" s="366"/>
      <c r="E3343" s="277"/>
      <c r="F3343" s="105"/>
      <c r="G3343" s="366"/>
      <c r="H3343" s="366"/>
      <c r="I3343" s="206"/>
      <c r="J3343" s="206"/>
      <c r="K3343" s="206"/>
      <c r="L3343" s="206"/>
      <c r="M3343" s="206"/>
      <c r="N3343" s="206"/>
      <c r="O3343" s="206"/>
      <c r="P3343" s="206"/>
      <c r="Q3343" s="206"/>
      <c r="R3343" s="206"/>
      <c r="S3343" s="206"/>
      <c r="T3343" s="206"/>
    </row>
    <row r="3344" spans="1:20">
      <c r="A3344" s="366">
        <v>3340</v>
      </c>
      <c r="B3344" s="366"/>
      <c r="C3344" s="105"/>
      <c r="D3344" s="366"/>
      <c r="E3344" s="277"/>
      <c r="F3344" s="105"/>
      <c r="G3344" s="366"/>
      <c r="H3344" s="366"/>
      <c r="I3344" s="206"/>
      <c r="J3344" s="206"/>
      <c r="K3344" s="206"/>
      <c r="L3344" s="206"/>
      <c r="M3344" s="206"/>
      <c r="N3344" s="206"/>
      <c r="O3344" s="206"/>
      <c r="P3344" s="206"/>
      <c r="Q3344" s="206"/>
      <c r="R3344" s="206"/>
      <c r="S3344" s="206"/>
      <c r="T3344" s="206"/>
    </row>
    <row r="3345" spans="1:20">
      <c r="A3345" s="366">
        <v>3341</v>
      </c>
      <c r="B3345" s="366"/>
      <c r="C3345" s="105"/>
      <c r="D3345" s="366"/>
      <c r="E3345" s="277"/>
      <c r="F3345" s="105"/>
      <c r="G3345" s="366"/>
      <c r="H3345" s="366"/>
      <c r="I3345" s="206"/>
      <c r="J3345" s="206"/>
      <c r="K3345" s="206"/>
      <c r="L3345" s="206"/>
      <c r="M3345" s="206"/>
      <c r="N3345" s="206"/>
      <c r="O3345" s="206"/>
      <c r="P3345" s="206"/>
      <c r="Q3345" s="206"/>
      <c r="R3345" s="206"/>
      <c r="S3345" s="206"/>
      <c r="T3345" s="206"/>
    </row>
    <row r="3346" spans="1:20">
      <c r="A3346" s="366">
        <v>3342</v>
      </c>
      <c r="B3346" s="366"/>
      <c r="C3346" s="105"/>
      <c r="D3346" s="366"/>
      <c r="E3346" s="277"/>
      <c r="F3346" s="105"/>
      <c r="G3346" s="366"/>
      <c r="H3346" s="366"/>
      <c r="I3346" s="206"/>
      <c r="J3346" s="206"/>
      <c r="K3346" s="206"/>
      <c r="L3346" s="206"/>
      <c r="M3346" s="206"/>
      <c r="N3346" s="206"/>
      <c r="O3346" s="206"/>
      <c r="P3346" s="206"/>
      <c r="Q3346" s="206"/>
      <c r="R3346" s="206"/>
      <c r="S3346" s="206"/>
      <c r="T3346" s="206"/>
    </row>
    <row r="3347" spans="1:20">
      <c r="A3347" s="366">
        <v>3343</v>
      </c>
      <c r="B3347" s="366"/>
      <c r="C3347" s="105"/>
      <c r="D3347" s="366"/>
      <c r="E3347" s="277"/>
      <c r="F3347" s="105"/>
      <c r="G3347" s="366"/>
      <c r="H3347" s="366"/>
      <c r="I3347" s="206"/>
      <c r="J3347" s="206"/>
      <c r="K3347" s="206"/>
      <c r="L3347" s="206"/>
      <c r="M3347" s="206"/>
      <c r="N3347" s="206"/>
      <c r="O3347" s="206"/>
      <c r="P3347" s="206"/>
      <c r="Q3347" s="206"/>
      <c r="R3347" s="206"/>
      <c r="S3347" s="206"/>
      <c r="T3347" s="206"/>
    </row>
    <row r="3348" spans="1:20">
      <c r="A3348" s="366">
        <v>3344</v>
      </c>
      <c r="B3348" s="366"/>
      <c r="C3348" s="105"/>
      <c r="D3348" s="366"/>
      <c r="E3348" s="277"/>
      <c r="F3348" s="105"/>
      <c r="G3348" s="366"/>
      <c r="H3348" s="366"/>
      <c r="I3348" s="206"/>
      <c r="J3348" s="206"/>
      <c r="K3348" s="206"/>
      <c r="L3348" s="206"/>
      <c r="M3348" s="206"/>
      <c r="N3348" s="206"/>
      <c r="O3348" s="206"/>
      <c r="P3348" s="206"/>
      <c r="Q3348" s="206"/>
      <c r="R3348" s="206"/>
      <c r="S3348" s="206"/>
      <c r="T3348" s="206"/>
    </row>
    <row r="3349" spans="1:20">
      <c r="A3349" s="366">
        <v>3345</v>
      </c>
      <c r="B3349" s="366"/>
      <c r="C3349" s="105"/>
      <c r="D3349" s="366"/>
      <c r="E3349" s="277"/>
      <c r="F3349" s="105"/>
      <c r="G3349" s="366"/>
      <c r="H3349" s="366"/>
      <c r="I3349" s="206"/>
      <c r="J3349" s="206"/>
      <c r="K3349" s="206"/>
      <c r="L3349" s="206"/>
      <c r="M3349" s="206"/>
      <c r="N3349" s="206"/>
      <c r="O3349" s="206"/>
      <c r="P3349" s="206"/>
      <c r="Q3349" s="206"/>
      <c r="R3349" s="206"/>
      <c r="S3349" s="206"/>
      <c r="T3349" s="206"/>
    </row>
    <row r="3350" spans="1:20">
      <c r="A3350" s="366">
        <v>3346</v>
      </c>
      <c r="B3350" s="366"/>
      <c r="C3350" s="105"/>
      <c r="D3350" s="366"/>
      <c r="E3350" s="277"/>
      <c r="F3350" s="105"/>
      <c r="G3350" s="366"/>
      <c r="H3350" s="366"/>
      <c r="I3350" s="206"/>
      <c r="J3350" s="206"/>
      <c r="K3350" s="206"/>
      <c r="L3350" s="206"/>
      <c r="M3350" s="206"/>
      <c r="N3350" s="206"/>
      <c r="O3350" s="206"/>
      <c r="P3350" s="206"/>
      <c r="Q3350" s="206"/>
      <c r="R3350" s="206"/>
      <c r="S3350" s="206"/>
      <c r="T3350" s="206"/>
    </row>
    <row r="3351" spans="1:20">
      <c r="A3351" s="366">
        <v>3347</v>
      </c>
      <c r="B3351" s="366"/>
      <c r="C3351" s="105"/>
      <c r="D3351" s="366"/>
      <c r="E3351" s="277"/>
      <c r="F3351" s="105"/>
      <c r="G3351" s="366"/>
      <c r="H3351" s="366"/>
      <c r="I3351" s="206"/>
      <c r="J3351" s="206"/>
      <c r="K3351" s="206"/>
      <c r="L3351" s="206"/>
      <c r="M3351" s="206"/>
      <c r="N3351" s="206"/>
      <c r="O3351" s="206"/>
      <c r="P3351" s="206"/>
      <c r="Q3351" s="206"/>
      <c r="R3351" s="206"/>
      <c r="S3351" s="206"/>
      <c r="T3351" s="206"/>
    </row>
    <row r="3352" spans="1:20">
      <c r="A3352" s="366">
        <v>3348</v>
      </c>
      <c r="B3352" s="366"/>
      <c r="C3352" s="105"/>
      <c r="D3352" s="366"/>
      <c r="E3352" s="277"/>
      <c r="F3352" s="105"/>
      <c r="G3352" s="366"/>
      <c r="H3352" s="366"/>
      <c r="I3352" s="206"/>
      <c r="J3352" s="206"/>
      <c r="K3352" s="206"/>
      <c r="L3352" s="206"/>
      <c r="M3352" s="206"/>
      <c r="N3352" s="206"/>
      <c r="O3352" s="206"/>
      <c r="P3352" s="206"/>
      <c r="Q3352" s="206"/>
      <c r="R3352" s="206"/>
      <c r="S3352" s="206"/>
      <c r="T3352" s="206"/>
    </row>
    <row r="3353" spans="1:20">
      <c r="A3353" s="366">
        <v>3349</v>
      </c>
      <c r="B3353" s="366"/>
      <c r="C3353" s="105"/>
      <c r="D3353" s="366"/>
      <c r="E3353" s="277"/>
      <c r="F3353" s="105"/>
      <c r="G3353" s="366"/>
      <c r="H3353" s="366"/>
      <c r="I3353" s="206"/>
      <c r="J3353" s="206"/>
      <c r="K3353" s="206"/>
      <c r="L3353" s="206"/>
      <c r="M3353" s="206"/>
      <c r="N3353" s="206"/>
      <c r="O3353" s="206"/>
      <c r="P3353" s="206"/>
      <c r="Q3353" s="206"/>
      <c r="R3353" s="206"/>
      <c r="S3353" s="206"/>
      <c r="T3353" s="206"/>
    </row>
    <row r="3354" spans="1:20">
      <c r="A3354" s="366">
        <v>3350</v>
      </c>
      <c r="B3354" s="366"/>
      <c r="C3354" s="105"/>
      <c r="D3354" s="366"/>
      <c r="E3354" s="277"/>
      <c r="F3354" s="105"/>
      <c r="G3354" s="366"/>
      <c r="H3354" s="366"/>
      <c r="I3354" s="206"/>
      <c r="J3354" s="206"/>
      <c r="K3354" s="206"/>
      <c r="L3354" s="206"/>
      <c r="M3354" s="206"/>
      <c r="N3354" s="206"/>
      <c r="O3354" s="206"/>
      <c r="P3354" s="206"/>
      <c r="Q3354" s="206"/>
      <c r="R3354" s="206"/>
      <c r="S3354" s="206"/>
      <c r="T3354" s="206"/>
    </row>
    <row r="3355" spans="1:20">
      <c r="A3355" s="366">
        <v>3351</v>
      </c>
      <c r="B3355" s="366"/>
      <c r="C3355" s="105"/>
      <c r="D3355" s="366"/>
      <c r="E3355" s="277"/>
      <c r="F3355" s="105"/>
      <c r="G3355" s="366"/>
      <c r="H3355" s="366"/>
      <c r="I3355" s="206"/>
      <c r="J3355" s="206"/>
      <c r="K3355" s="206"/>
      <c r="L3355" s="206"/>
      <c r="M3355" s="206"/>
      <c r="N3355" s="206"/>
      <c r="O3355" s="206"/>
      <c r="P3355" s="206"/>
      <c r="Q3355" s="206"/>
      <c r="R3355" s="206"/>
      <c r="S3355" s="206"/>
      <c r="T3355" s="206"/>
    </row>
    <row r="3356" spans="1:20">
      <c r="A3356" s="366">
        <v>3352</v>
      </c>
      <c r="B3356" s="366"/>
      <c r="C3356" s="105"/>
      <c r="D3356" s="366"/>
      <c r="E3356" s="277"/>
      <c r="F3356" s="105"/>
      <c r="G3356" s="366"/>
      <c r="H3356" s="366"/>
      <c r="I3356" s="206"/>
      <c r="J3356" s="206"/>
      <c r="K3356" s="206"/>
      <c r="L3356" s="206"/>
      <c r="M3356" s="206"/>
      <c r="N3356" s="206"/>
      <c r="O3356" s="206"/>
      <c r="P3356" s="206"/>
      <c r="Q3356" s="206"/>
      <c r="R3356" s="206"/>
      <c r="S3356" s="206"/>
      <c r="T3356" s="206"/>
    </row>
    <row r="3357" spans="1:20">
      <c r="A3357" s="366">
        <v>3353</v>
      </c>
      <c r="B3357" s="366"/>
      <c r="C3357" s="105"/>
      <c r="D3357" s="366"/>
      <c r="E3357" s="277"/>
      <c r="F3357" s="105"/>
      <c r="G3357" s="366"/>
      <c r="H3357" s="366"/>
      <c r="I3357" s="206"/>
      <c r="J3357" s="206"/>
      <c r="K3357" s="206"/>
      <c r="L3357" s="206"/>
      <c r="M3357" s="206"/>
      <c r="N3357" s="206"/>
      <c r="O3357" s="206"/>
      <c r="P3357" s="206"/>
      <c r="Q3357" s="206"/>
      <c r="R3357" s="206"/>
      <c r="S3357" s="206"/>
      <c r="T3357" s="206"/>
    </row>
    <row r="3358" spans="1:20">
      <c r="A3358" s="366">
        <v>3354</v>
      </c>
      <c r="B3358" s="366"/>
      <c r="C3358" s="105"/>
      <c r="D3358" s="366"/>
      <c r="E3358" s="277"/>
      <c r="F3358" s="105"/>
      <c r="G3358" s="366"/>
      <c r="H3358" s="366"/>
      <c r="I3358" s="206"/>
      <c r="J3358" s="206"/>
      <c r="K3358" s="206"/>
      <c r="L3358" s="206"/>
      <c r="M3358" s="206"/>
      <c r="N3358" s="206"/>
      <c r="O3358" s="206"/>
      <c r="P3358" s="206"/>
      <c r="Q3358" s="206"/>
      <c r="R3358" s="206"/>
      <c r="S3358" s="206"/>
      <c r="T3358" s="206"/>
    </row>
    <row r="3359" spans="1:20">
      <c r="A3359" s="366">
        <v>3355</v>
      </c>
      <c r="B3359" s="366"/>
      <c r="C3359" s="105"/>
      <c r="D3359" s="366"/>
      <c r="E3359" s="277"/>
      <c r="F3359" s="105"/>
      <c r="G3359" s="366"/>
      <c r="H3359" s="366"/>
      <c r="I3359" s="206"/>
      <c r="J3359" s="206"/>
      <c r="K3359" s="206"/>
      <c r="L3359" s="206"/>
      <c r="M3359" s="206"/>
      <c r="N3359" s="206"/>
      <c r="O3359" s="206"/>
      <c r="P3359" s="206"/>
      <c r="Q3359" s="206"/>
      <c r="R3359" s="206"/>
      <c r="S3359" s="206"/>
      <c r="T3359" s="206"/>
    </row>
    <row r="3360" spans="1:20">
      <c r="A3360" s="366">
        <v>3356</v>
      </c>
      <c r="B3360" s="366"/>
      <c r="C3360" s="105"/>
      <c r="D3360" s="366"/>
      <c r="E3360" s="277"/>
      <c r="F3360" s="105"/>
      <c r="G3360" s="366"/>
      <c r="H3360" s="366"/>
      <c r="I3360" s="206"/>
      <c r="J3360" s="206"/>
      <c r="K3360" s="206"/>
      <c r="L3360" s="206"/>
      <c r="M3360" s="206"/>
      <c r="N3360" s="206"/>
      <c r="O3360" s="206"/>
      <c r="P3360" s="206"/>
      <c r="Q3360" s="206"/>
      <c r="R3360" s="206"/>
      <c r="S3360" s="206"/>
      <c r="T3360" s="206"/>
    </row>
    <row r="3361" spans="1:20">
      <c r="A3361" s="366">
        <v>3357</v>
      </c>
      <c r="B3361" s="366"/>
      <c r="C3361" s="105"/>
      <c r="D3361" s="366"/>
      <c r="E3361" s="277"/>
      <c r="F3361" s="105"/>
      <c r="G3361" s="366"/>
      <c r="H3361" s="366"/>
      <c r="I3361" s="206"/>
      <c r="J3361" s="206"/>
      <c r="K3361" s="206"/>
      <c r="L3361" s="206"/>
      <c r="M3361" s="206"/>
      <c r="N3361" s="206"/>
      <c r="O3361" s="206"/>
      <c r="P3361" s="206"/>
      <c r="Q3361" s="206"/>
      <c r="R3361" s="206"/>
      <c r="S3361" s="206"/>
      <c r="T3361" s="206"/>
    </row>
    <row r="3362" spans="1:20">
      <c r="A3362" s="366">
        <v>3358</v>
      </c>
      <c r="B3362" s="366"/>
      <c r="C3362" s="105"/>
      <c r="D3362" s="366"/>
      <c r="E3362" s="277"/>
      <c r="F3362" s="105"/>
      <c r="G3362" s="366"/>
      <c r="H3362" s="366"/>
      <c r="I3362" s="206"/>
      <c r="J3362" s="206"/>
      <c r="K3362" s="206"/>
      <c r="L3362" s="206"/>
      <c r="M3362" s="206"/>
      <c r="N3362" s="206"/>
      <c r="O3362" s="206"/>
      <c r="P3362" s="206"/>
      <c r="Q3362" s="206"/>
      <c r="R3362" s="206"/>
      <c r="S3362" s="206"/>
      <c r="T3362" s="206"/>
    </row>
    <row r="3363" spans="1:20">
      <c r="A3363" s="366">
        <v>3359</v>
      </c>
      <c r="B3363" s="366"/>
      <c r="C3363" s="105"/>
      <c r="D3363" s="366"/>
      <c r="E3363" s="277"/>
      <c r="F3363" s="105"/>
      <c r="G3363" s="366"/>
      <c r="H3363" s="366"/>
      <c r="I3363" s="206"/>
      <c r="J3363" s="206"/>
      <c r="K3363" s="206"/>
      <c r="L3363" s="206"/>
      <c r="M3363" s="206"/>
      <c r="N3363" s="206"/>
      <c r="O3363" s="206"/>
      <c r="P3363" s="206"/>
      <c r="Q3363" s="206"/>
      <c r="R3363" s="206"/>
      <c r="S3363" s="206"/>
      <c r="T3363" s="206"/>
    </row>
    <row r="3364" spans="1:20">
      <c r="A3364" s="366">
        <v>3360</v>
      </c>
      <c r="B3364" s="366"/>
      <c r="C3364" s="105"/>
      <c r="D3364" s="366"/>
      <c r="E3364" s="277"/>
      <c r="F3364" s="105"/>
      <c r="G3364" s="366"/>
      <c r="H3364" s="366"/>
      <c r="I3364" s="206"/>
      <c r="J3364" s="206"/>
      <c r="K3364" s="206"/>
      <c r="L3364" s="206"/>
      <c r="M3364" s="206"/>
      <c r="N3364" s="206"/>
      <c r="O3364" s="206"/>
      <c r="P3364" s="206"/>
      <c r="Q3364" s="206"/>
      <c r="R3364" s="206"/>
      <c r="S3364" s="206"/>
      <c r="T3364" s="206"/>
    </row>
    <row r="3365" spans="1:20">
      <c r="A3365" s="366">
        <v>3361</v>
      </c>
      <c r="B3365" s="366"/>
      <c r="C3365" s="105"/>
      <c r="D3365" s="366"/>
      <c r="E3365" s="277"/>
      <c r="F3365" s="105"/>
      <c r="G3365" s="366"/>
      <c r="H3365" s="366"/>
      <c r="I3365" s="206"/>
      <c r="J3365" s="206"/>
      <c r="K3365" s="206"/>
      <c r="L3365" s="206"/>
      <c r="M3365" s="206"/>
      <c r="N3365" s="206"/>
      <c r="O3365" s="206"/>
      <c r="P3365" s="206"/>
      <c r="Q3365" s="206"/>
      <c r="R3365" s="206"/>
      <c r="S3365" s="206"/>
      <c r="T3365" s="206"/>
    </row>
    <row r="3366" spans="1:20">
      <c r="A3366" s="366">
        <v>3362</v>
      </c>
      <c r="B3366" s="366"/>
      <c r="C3366" s="105"/>
      <c r="D3366" s="366"/>
      <c r="E3366" s="277"/>
      <c r="F3366" s="105"/>
      <c r="G3366" s="366"/>
      <c r="H3366" s="366"/>
      <c r="I3366" s="206"/>
      <c r="J3366" s="206"/>
      <c r="K3366" s="206"/>
      <c r="L3366" s="206"/>
      <c r="M3366" s="206"/>
      <c r="N3366" s="206"/>
      <c r="O3366" s="206"/>
      <c r="P3366" s="206"/>
      <c r="Q3366" s="206"/>
      <c r="R3366" s="206"/>
      <c r="S3366" s="206"/>
      <c r="T3366" s="206"/>
    </row>
    <row r="3367" spans="1:20">
      <c r="A3367" s="366">
        <v>3363</v>
      </c>
      <c r="B3367" s="366"/>
      <c r="C3367" s="105"/>
      <c r="D3367" s="366"/>
      <c r="E3367" s="277"/>
      <c r="F3367" s="105"/>
      <c r="G3367" s="366"/>
      <c r="H3367" s="366"/>
      <c r="I3367" s="206"/>
      <c r="J3367" s="206"/>
      <c r="K3367" s="206"/>
      <c r="L3367" s="206"/>
      <c r="M3367" s="206"/>
      <c r="N3367" s="206"/>
      <c r="O3367" s="206"/>
      <c r="P3367" s="206"/>
      <c r="Q3367" s="206"/>
      <c r="R3367" s="206"/>
      <c r="S3367" s="206"/>
      <c r="T3367" s="206"/>
    </row>
    <row r="3368" spans="1:20">
      <c r="A3368" s="366">
        <v>3364</v>
      </c>
      <c r="B3368" s="366"/>
      <c r="C3368" s="105"/>
      <c r="D3368" s="366"/>
      <c r="E3368" s="277"/>
      <c r="F3368" s="105"/>
      <c r="G3368" s="366"/>
      <c r="H3368" s="366"/>
      <c r="I3368" s="206"/>
      <c r="J3368" s="206"/>
      <c r="K3368" s="206"/>
      <c r="L3368" s="206"/>
      <c r="M3368" s="206"/>
      <c r="N3368" s="206"/>
      <c r="O3368" s="206"/>
      <c r="P3368" s="206"/>
      <c r="Q3368" s="206"/>
      <c r="R3368" s="206"/>
      <c r="S3368" s="206"/>
      <c r="T3368" s="206"/>
    </row>
    <row r="3369" spans="1:20">
      <c r="A3369" s="366">
        <v>3365</v>
      </c>
      <c r="B3369" s="366"/>
      <c r="C3369" s="105"/>
      <c r="D3369" s="366"/>
      <c r="E3369" s="277"/>
      <c r="F3369" s="105"/>
      <c r="G3369" s="366"/>
      <c r="H3369" s="366"/>
      <c r="I3369" s="206"/>
      <c r="J3369" s="206"/>
      <c r="K3369" s="206"/>
      <c r="L3369" s="206"/>
      <c r="M3369" s="206"/>
      <c r="N3369" s="206"/>
      <c r="O3369" s="206"/>
      <c r="P3369" s="206"/>
      <c r="Q3369" s="206"/>
      <c r="R3369" s="206"/>
      <c r="S3369" s="206"/>
      <c r="T3369" s="206"/>
    </row>
    <row r="3370" spans="1:20">
      <c r="A3370" s="366">
        <v>3366</v>
      </c>
      <c r="B3370" s="366"/>
      <c r="C3370" s="105"/>
      <c r="D3370" s="366"/>
      <c r="E3370" s="277"/>
      <c r="F3370" s="105"/>
      <c r="G3370" s="366"/>
      <c r="H3370" s="366"/>
      <c r="I3370" s="206"/>
      <c r="J3370" s="206"/>
      <c r="K3370" s="206"/>
      <c r="L3370" s="206"/>
      <c r="M3370" s="206"/>
      <c r="N3370" s="206"/>
      <c r="O3370" s="206"/>
      <c r="P3370" s="206"/>
      <c r="Q3370" s="206"/>
      <c r="R3370" s="206"/>
      <c r="S3370" s="206"/>
      <c r="T3370" s="206"/>
    </row>
    <row r="3371" spans="1:20">
      <c r="A3371" s="366">
        <v>3367</v>
      </c>
      <c r="B3371" s="366"/>
      <c r="C3371" s="105"/>
      <c r="D3371" s="366"/>
      <c r="E3371" s="277"/>
      <c r="F3371" s="105"/>
      <c r="G3371" s="366"/>
      <c r="H3371" s="366"/>
      <c r="I3371" s="206"/>
      <c r="J3371" s="206"/>
      <c r="K3371" s="206"/>
      <c r="L3371" s="206"/>
      <c r="M3371" s="206"/>
      <c r="N3371" s="206"/>
      <c r="O3371" s="206"/>
      <c r="P3371" s="206"/>
      <c r="Q3371" s="206"/>
      <c r="R3371" s="206"/>
      <c r="S3371" s="206"/>
      <c r="T3371" s="206"/>
    </row>
    <row r="3372" spans="1:20">
      <c r="A3372" s="366">
        <v>3368</v>
      </c>
      <c r="B3372" s="366"/>
      <c r="C3372" s="105"/>
      <c r="D3372" s="366"/>
      <c r="E3372" s="277"/>
      <c r="F3372" s="105"/>
      <c r="G3372" s="366"/>
      <c r="H3372" s="366"/>
      <c r="I3372" s="206"/>
      <c r="J3372" s="206"/>
      <c r="K3372" s="206"/>
      <c r="L3372" s="206"/>
      <c r="M3372" s="206"/>
      <c r="N3372" s="206"/>
      <c r="O3372" s="206"/>
      <c r="P3372" s="206"/>
      <c r="Q3372" s="206"/>
      <c r="R3372" s="206"/>
      <c r="S3372" s="206"/>
      <c r="T3372" s="206"/>
    </row>
    <row r="3373" spans="1:20">
      <c r="A3373" s="366">
        <v>3369</v>
      </c>
      <c r="B3373" s="366"/>
      <c r="C3373" s="105"/>
      <c r="D3373" s="366"/>
      <c r="E3373" s="277"/>
      <c r="F3373" s="105"/>
      <c r="G3373" s="366"/>
      <c r="H3373" s="366"/>
      <c r="I3373" s="206"/>
      <c r="J3373" s="206"/>
      <c r="K3373" s="206"/>
      <c r="L3373" s="206"/>
      <c r="M3373" s="206"/>
      <c r="N3373" s="206"/>
      <c r="O3373" s="206"/>
      <c r="P3373" s="206"/>
      <c r="Q3373" s="206"/>
      <c r="R3373" s="206"/>
      <c r="S3373" s="206"/>
      <c r="T3373" s="206"/>
    </row>
    <row r="3374" spans="1:20">
      <c r="A3374" s="366">
        <v>3370</v>
      </c>
      <c r="B3374" s="366"/>
      <c r="C3374" s="105"/>
      <c r="D3374" s="366"/>
      <c r="E3374" s="277"/>
      <c r="F3374" s="105"/>
      <c r="G3374" s="366"/>
      <c r="H3374" s="366"/>
      <c r="I3374" s="206"/>
      <c r="J3374" s="206"/>
      <c r="K3374" s="206"/>
      <c r="L3374" s="206"/>
      <c r="M3374" s="206"/>
      <c r="N3374" s="206"/>
      <c r="O3374" s="206"/>
      <c r="P3374" s="206"/>
      <c r="Q3374" s="206"/>
      <c r="R3374" s="206"/>
      <c r="S3374" s="206"/>
      <c r="T3374" s="206"/>
    </row>
    <row r="3375" spans="1:20">
      <c r="A3375" s="366">
        <v>3371</v>
      </c>
      <c r="B3375" s="366"/>
      <c r="C3375" s="105"/>
      <c r="D3375" s="366"/>
      <c r="E3375" s="277"/>
      <c r="F3375" s="105"/>
      <c r="G3375" s="366"/>
      <c r="H3375" s="366"/>
      <c r="I3375" s="206"/>
      <c r="J3375" s="206"/>
      <c r="K3375" s="206"/>
      <c r="L3375" s="206"/>
      <c r="M3375" s="206"/>
      <c r="N3375" s="206"/>
      <c r="O3375" s="206"/>
      <c r="P3375" s="206"/>
      <c r="Q3375" s="206"/>
      <c r="R3375" s="206"/>
      <c r="S3375" s="206"/>
      <c r="T3375" s="206"/>
    </row>
    <row r="3376" spans="1:20">
      <c r="A3376" s="366">
        <v>3372</v>
      </c>
      <c r="B3376" s="366"/>
      <c r="C3376" s="105"/>
      <c r="D3376" s="366"/>
      <c r="E3376" s="277"/>
      <c r="F3376" s="105"/>
      <c r="G3376" s="366"/>
      <c r="H3376" s="366"/>
      <c r="I3376" s="206"/>
      <c r="J3376" s="206"/>
      <c r="K3376" s="206"/>
      <c r="L3376" s="206"/>
      <c r="M3376" s="206"/>
      <c r="N3376" s="206"/>
      <c r="O3376" s="206"/>
      <c r="P3376" s="206"/>
      <c r="Q3376" s="206"/>
      <c r="R3376" s="206"/>
      <c r="S3376" s="206"/>
      <c r="T3376" s="206"/>
    </row>
    <row r="3377" spans="1:20">
      <c r="A3377" s="366">
        <v>3373</v>
      </c>
      <c r="B3377" s="366"/>
      <c r="C3377" s="105"/>
      <c r="D3377" s="366"/>
      <c r="E3377" s="277"/>
      <c r="F3377" s="105"/>
      <c r="G3377" s="366"/>
      <c r="H3377" s="366"/>
      <c r="I3377" s="206"/>
      <c r="J3377" s="206"/>
      <c r="K3377" s="206"/>
      <c r="L3377" s="206"/>
      <c r="M3377" s="206"/>
      <c r="N3377" s="206"/>
      <c r="O3377" s="206"/>
      <c r="P3377" s="206"/>
      <c r="Q3377" s="206"/>
      <c r="R3377" s="206"/>
      <c r="S3377" s="206"/>
      <c r="T3377" s="206"/>
    </row>
    <row r="3378" spans="1:20">
      <c r="A3378" s="366">
        <v>3374</v>
      </c>
      <c r="B3378" s="366"/>
      <c r="C3378" s="105"/>
      <c r="D3378" s="366"/>
      <c r="E3378" s="277"/>
      <c r="F3378" s="105"/>
      <c r="G3378" s="366"/>
      <c r="H3378" s="366"/>
      <c r="I3378" s="206"/>
      <c r="J3378" s="206"/>
      <c r="K3378" s="206"/>
      <c r="L3378" s="206"/>
      <c r="M3378" s="206"/>
      <c r="N3378" s="206"/>
      <c r="O3378" s="206"/>
      <c r="P3378" s="206"/>
      <c r="Q3378" s="206"/>
      <c r="R3378" s="206"/>
      <c r="S3378" s="206"/>
      <c r="T3378" s="206"/>
    </row>
    <row r="3379" spans="1:20">
      <c r="A3379" s="366">
        <v>3375</v>
      </c>
      <c r="B3379" s="366"/>
      <c r="C3379" s="105"/>
      <c r="D3379" s="366"/>
      <c r="E3379" s="277"/>
      <c r="F3379" s="105"/>
      <c r="G3379" s="366"/>
      <c r="H3379" s="366"/>
      <c r="I3379" s="206"/>
      <c r="J3379" s="206"/>
      <c r="K3379" s="206"/>
      <c r="L3379" s="206"/>
      <c r="M3379" s="206"/>
      <c r="N3379" s="206"/>
      <c r="O3379" s="206"/>
      <c r="P3379" s="206"/>
      <c r="Q3379" s="206"/>
      <c r="R3379" s="206"/>
      <c r="S3379" s="206"/>
      <c r="T3379" s="206"/>
    </row>
    <row r="3380" spans="1:20">
      <c r="A3380" s="366">
        <v>3376</v>
      </c>
      <c r="B3380" s="366"/>
      <c r="C3380" s="105"/>
      <c r="D3380" s="366"/>
      <c r="E3380" s="277"/>
      <c r="F3380" s="105"/>
      <c r="G3380" s="366"/>
      <c r="H3380" s="366"/>
      <c r="I3380" s="206"/>
      <c r="J3380" s="206"/>
      <c r="K3380" s="206"/>
      <c r="L3380" s="206"/>
      <c r="M3380" s="206"/>
      <c r="N3380" s="206"/>
      <c r="O3380" s="206"/>
      <c r="P3380" s="206"/>
      <c r="Q3380" s="206"/>
      <c r="R3380" s="206"/>
      <c r="S3380" s="206"/>
      <c r="T3380" s="206"/>
    </row>
    <row r="3381" spans="1:20">
      <c r="A3381" s="366">
        <v>3377</v>
      </c>
      <c r="B3381" s="366"/>
      <c r="C3381" s="105"/>
      <c r="D3381" s="366"/>
      <c r="E3381" s="277"/>
      <c r="F3381" s="105"/>
      <c r="G3381" s="366"/>
      <c r="H3381" s="366"/>
      <c r="I3381" s="206"/>
      <c r="J3381" s="206"/>
      <c r="K3381" s="206"/>
      <c r="L3381" s="206"/>
      <c r="M3381" s="206"/>
      <c r="N3381" s="206"/>
      <c r="O3381" s="206"/>
      <c r="P3381" s="206"/>
      <c r="Q3381" s="206"/>
      <c r="R3381" s="206"/>
      <c r="S3381" s="206"/>
      <c r="T3381" s="206"/>
    </row>
    <row r="3382" spans="1:20">
      <c r="A3382" s="366">
        <v>3378</v>
      </c>
      <c r="B3382" s="366"/>
      <c r="C3382" s="105"/>
      <c r="D3382" s="366"/>
      <c r="E3382" s="277"/>
      <c r="F3382" s="105"/>
      <c r="G3382" s="366"/>
      <c r="H3382" s="366"/>
      <c r="I3382" s="206"/>
      <c r="J3382" s="206"/>
      <c r="K3382" s="206"/>
      <c r="L3382" s="206"/>
      <c r="M3382" s="206"/>
      <c r="N3382" s="206"/>
      <c r="O3382" s="206"/>
      <c r="P3382" s="206"/>
      <c r="Q3382" s="206"/>
      <c r="R3382" s="206"/>
      <c r="S3382" s="206"/>
      <c r="T3382" s="206"/>
    </row>
    <row r="3383" spans="1:20">
      <c r="A3383" s="366">
        <v>3379</v>
      </c>
      <c r="B3383" s="366"/>
      <c r="C3383" s="105"/>
      <c r="D3383" s="366"/>
      <c r="E3383" s="277"/>
      <c r="F3383" s="105"/>
      <c r="G3383" s="366"/>
      <c r="H3383" s="366"/>
      <c r="I3383" s="206"/>
      <c r="J3383" s="206"/>
      <c r="K3383" s="206"/>
      <c r="L3383" s="206"/>
      <c r="M3383" s="206"/>
      <c r="N3383" s="206"/>
      <c r="O3383" s="206"/>
      <c r="P3383" s="206"/>
      <c r="Q3383" s="206"/>
      <c r="R3383" s="206"/>
      <c r="S3383" s="206"/>
      <c r="T3383" s="206"/>
    </row>
    <row r="3384" spans="1:20">
      <c r="A3384" s="366">
        <v>3380</v>
      </c>
      <c r="B3384" s="366"/>
      <c r="C3384" s="105"/>
      <c r="D3384" s="366"/>
      <c r="E3384" s="277"/>
      <c r="F3384" s="105"/>
      <c r="G3384" s="366"/>
      <c r="H3384" s="366"/>
      <c r="I3384" s="206"/>
      <c r="J3384" s="206"/>
      <c r="K3384" s="206"/>
      <c r="L3384" s="206"/>
      <c r="M3384" s="206"/>
      <c r="N3384" s="206"/>
      <c r="O3384" s="206"/>
      <c r="P3384" s="206"/>
      <c r="Q3384" s="206"/>
      <c r="R3384" s="206"/>
      <c r="S3384" s="206"/>
      <c r="T3384" s="206"/>
    </row>
    <row r="3385" spans="1:20">
      <c r="A3385" s="366">
        <v>3381</v>
      </c>
      <c r="B3385" s="366"/>
      <c r="C3385" s="105"/>
      <c r="D3385" s="366"/>
      <c r="E3385" s="277"/>
      <c r="F3385" s="105"/>
      <c r="G3385" s="366"/>
      <c r="H3385" s="366"/>
      <c r="I3385" s="206"/>
      <c r="J3385" s="206"/>
      <c r="K3385" s="206"/>
      <c r="L3385" s="206"/>
      <c r="M3385" s="206"/>
      <c r="N3385" s="206"/>
      <c r="O3385" s="206"/>
      <c r="P3385" s="206"/>
      <c r="Q3385" s="206"/>
      <c r="R3385" s="206"/>
      <c r="S3385" s="206"/>
      <c r="T3385" s="206"/>
    </row>
    <row r="3386" spans="1:20">
      <c r="A3386" s="366">
        <v>3382</v>
      </c>
      <c r="B3386" s="366"/>
      <c r="C3386" s="105"/>
      <c r="D3386" s="366"/>
      <c r="E3386" s="277"/>
      <c r="F3386" s="105"/>
      <c r="G3386" s="366"/>
      <c r="H3386" s="366"/>
      <c r="I3386" s="206"/>
      <c r="J3386" s="206"/>
      <c r="K3386" s="206"/>
      <c r="L3386" s="206"/>
      <c r="M3386" s="206"/>
      <c r="N3386" s="206"/>
      <c r="O3386" s="206"/>
      <c r="P3386" s="206"/>
      <c r="Q3386" s="206"/>
      <c r="R3386" s="206"/>
      <c r="S3386" s="206"/>
      <c r="T3386" s="206"/>
    </row>
    <row r="3387" spans="1:20">
      <c r="A3387" s="366">
        <v>3383</v>
      </c>
      <c r="B3387" s="366"/>
      <c r="C3387" s="105"/>
      <c r="D3387" s="366"/>
      <c r="E3387" s="277"/>
      <c r="F3387" s="105"/>
      <c r="G3387" s="366"/>
      <c r="H3387" s="366"/>
      <c r="I3387" s="206"/>
      <c r="J3387" s="206"/>
      <c r="K3387" s="206"/>
      <c r="L3387" s="206"/>
      <c r="M3387" s="206"/>
      <c r="N3387" s="206"/>
      <c r="O3387" s="206"/>
      <c r="P3387" s="206"/>
      <c r="Q3387" s="206"/>
      <c r="R3387" s="206"/>
      <c r="S3387" s="206"/>
      <c r="T3387" s="206"/>
    </row>
    <row r="3388" spans="1:20">
      <c r="A3388" s="366">
        <v>3384</v>
      </c>
      <c r="B3388" s="366"/>
      <c r="C3388" s="105"/>
      <c r="D3388" s="366"/>
      <c r="E3388" s="277"/>
      <c r="F3388" s="105"/>
      <c r="G3388" s="366"/>
      <c r="H3388" s="366"/>
      <c r="I3388" s="206"/>
      <c r="J3388" s="206"/>
      <c r="K3388" s="206"/>
      <c r="L3388" s="206"/>
      <c r="M3388" s="206"/>
      <c r="N3388" s="206"/>
      <c r="O3388" s="206"/>
      <c r="P3388" s="206"/>
      <c r="Q3388" s="206"/>
      <c r="R3388" s="206"/>
      <c r="S3388" s="206"/>
      <c r="T3388" s="206"/>
    </row>
    <row r="3389" spans="1:20">
      <c r="A3389" s="366">
        <v>3385</v>
      </c>
      <c r="B3389" s="366"/>
      <c r="C3389" s="105"/>
      <c r="D3389" s="366"/>
      <c r="E3389" s="277"/>
      <c r="F3389" s="105"/>
      <c r="G3389" s="366"/>
      <c r="H3389" s="366"/>
      <c r="I3389" s="206"/>
      <c r="J3389" s="206"/>
      <c r="K3389" s="206"/>
      <c r="L3389" s="206"/>
      <c r="M3389" s="206"/>
      <c r="N3389" s="206"/>
      <c r="O3389" s="206"/>
      <c r="P3389" s="206"/>
      <c r="Q3389" s="206"/>
      <c r="R3389" s="206"/>
      <c r="S3389" s="206"/>
      <c r="T3389" s="206"/>
    </row>
    <row r="3390" spans="1:20">
      <c r="A3390" s="366">
        <v>3386</v>
      </c>
      <c r="B3390" s="366"/>
      <c r="C3390" s="105"/>
      <c r="D3390" s="366"/>
      <c r="E3390" s="277"/>
      <c r="F3390" s="105"/>
      <c r="G3390" s="366"/>
      <c r="H3390" s="366"/>
      <c r="I3390" s="206"/>
      <c r="J3390" s="206"/>
      <c r="K3390" s="206"/>
      <c r="L3390" s="206"/>
      <c r="M3390" s="206"/>
      <c r="N3390" s="206"/>
      <c r="O3390" s="206"/>
      <c r="P3390" s="206"/>
      <c r="Q3390" s="206"/>
      <c r="R3390" s="206"/>
      <c r="S3390" s="206"/>
      <c r="T3390" s="206"/>
    </row>
    <row r="3391" spans="1:20">
      <c r="A3391" s="366">
        <v>3387</v>
      </c>
      <c r="B3391" s="366"/>
      <c r="C3391" s="105"/>
      <c r="D3391" s="366"/>
      <c r="E3391" s="277"/>
      <c r="F3391" s="105"/>
      <c r="G3391" s="366"/>
      <c r="H3391" s="366"/>
      <c r="I3391" s="206"/>
      <c r="J3391" s="206"/>
      <c r="K3391" s="206"/>
      <c r="L3391" s="206"/>
      <c r="M3391" s="206"/>
      <c r="N3391" s="206"/>
      <c r="O3391" s="206"/>
      <c r="P3391" s="206"/>
      <c r="Q3391" s="206"/>
      <c r="R3391" s="206"/>
      <c r="S3391" s="206"/>
      <c r="T3391" s="206"/>
    </row>
    <row r="3392" spans="1:20">
      <c r="A3392" s="366">
        <v>3388</v>
      </c>
      <c r="B3392" s="366"/>
      <c r="C3392" s="105"/>
      <c r="D3392" s="366"/>
      <c r="E3392" s="277"/>
      <c r="F3392" s="105"/>
      <c r="G3392" s="366"/>
      <c r="H3392" s="366"/>
      <c r="I3392" s="206"/>
      <c r="J3392" s="206"/>
      <c r="K3392" s="206"/>
      <c r="L3392" s="206"/>
      <c r="M3392" s="206"/>
      <c r="N3392" s="206"/>
      <c r="O3392" s="206"/>
      <c r="P3392" s="206"/>
      <c r="Q3392" s="206"/>
      <c r="R3392" s="206"/>
      <c r="S3392" s="206"/>
      <c r="T3392" s="206"/>
    </row>
    <row r="3393" spans="1:20">
      <c r="A3393" s="366">
        <v>3389</v>
      </c>
      <c r="B3393" s="366"/>
      <c r="C3393" s="105"/>
      <c r="D3393" s="366"/>
      <c r="E3393" s="277"/>
      <c r="F3393" s="105"/>
      <c r="G3393" s="366"/>
      <c r="H3393" s="366"/>
      <c r="I3393" s="206"/>
      <c r="J3393" s="206"/>
      <c r="K3393" s="206"/>
      <c r="L3393" s="206"/>
      <c r="M3393" s="206"/>
      <c r="N3393" s="206"/>
      <c r="O3393" s="206"/>
      <c r="P3393" s="206"/>
      <c r="Q3393" s="206"/>
      <c r="R3393" s="206"/>
      <c r="S3393" s="206"/>
      <c r="T3393" s="206"/>
    </row>
    <row r="3394" spans="1:20">
      <c r="A3394" s="366">
        <v>3390</v>
      </c>
      <c r="B3394" s="366"/>
      <c r="C3394" s="105"/>
      <c r="D3394" s="366"/>
      <c r="E3394" s="277"/>
      <c r="F3394" s="105"/>
      <c r="G3394" s="366"/>
      <c r="H3394" s="366"/>
      <c r="I3394" s="206"/>
      <c r="J3394" s="206"/>
      <c r="K3394" s="206"/>
      <c r="L3394" s="206"/>
      <c r="M3394" s="206"/>
      <c r="N3394" s="206"/>
      <c r="O3394" s="206"/>
      <c r="P3394" s="206"/>
      <c r="Q3394" s="206"/>
      <c r="R3394" s="206"/>
      <c r="S3394" s="206"/>
      <c r="T3394" s="206"/>
    </row>
    <row r="3395" spans="1:20">
      <c r="A3395" s="366">
        <v>3391</v>
      </c>
      <c r="B3395" s="366"/>
      <c r="C3395" s="105"/>
      <c r="D3395" s="366"/>
      <c r="E3395" s="277"/>
      <c r="F3395" s="105"/>
      <c r="G3395" s="366"/>
      <c r="H3395" s="366"/>
      <c r="I3395" s="206"/>
      <c r="J3395" s="206"/>
      <c r="K3395" s="206"/>
      <c r="L3395" s="206"/>
      <c r="M3395" s="206"/>
      <c r="N3395" s="206"/>
      <c r="O3395" s="206"/>
      <c r="P3395" s="206"/>
      <c r="Q3395" s="206"/>
      <c r="R3395" s="206"/>
      <c r="S3395" s="206"/>
      <c r="T3395" s="206"/>
    </row>
    <row r="3396" spans="1:20">
      <c r="A3396" s="366">
        <v>3392</v>
      </c>
      <c r="B3396" s="366"/>
      <c r="C3396" s="105"/>
      <c r="D3396" s="366"/>
      <c r="E3396" s="277"/>
      <c r="F3396" s="105"/>
      <c r="G3396" s="366"/>
      <c r="H3396" s="366"/>
      <c r="I3396" s="206"/>
      <c r="J3396" s="206"/>
      <c r="K3396" s="206"/>
      <c r="L3396" s="206"/>
      <c r="M3396" s="206"/>
      <c r="N3396" s="206"/>
      <c r="O3396" s="206"/>
      <c r="P3396" s="206"/>
      <c r="Q3396" s="206"/>
      <c r="R3396" s="206"/>
      <c r="S3396" s="206"/>
      <c r="T3396" s="206"/>
    </row>
    <row r="3397" spans="1:20">
      <c r="A3397" s="366">
        <v>3393</v>
      </c>
      <c r="B3397" s="366"/>
      <c r="C3397" s="105"/>
      <c r="D3397" s="366"/>
      <c r="E3397" s="277"/>
      <c r="F3397" s="105"/>
      <c r="G3397" s="366"/>
      <c r="H3397" s="366"/>
      <c r="I3397" s="206"/>
      <c r="J3397" s="206"/>
      <c r="K3397" s="206"/>
      <c r="L3397" s="206"/>
      <c r="M3397" s="206"/>
      <c r="N3397" s="206"/>
      <c r="O3397" s="206"/>
      <c r="P3397" s="206"/>
      <c r="Q3397" s="206"/>
      <c r="R3397" s="206"/>
      <c r="S3397" s="206"/>
      <c r="T3397" s="206"/>
    </row>
    <row r="3398" spans="1:20">
      <c r="A3398" s="366">
        <v>3394</v>
      </c>
      <c r="B3398" s="366"/>
      <c r="C3398" s="105"/>
      <c r="D3398" s="366"/>
      <c r="E3398" s="277"/>
      <c r="F3398" s="105"/>
      <c r="G3398" s="366"/>
      <c r="H3398" s="366"/>
      <c r="I3398" s="206"/>
      <c r="J3398" s="206"/>
      <c r="K3398" s="206"/>
      <c r="L3398" s="206"/>
      <c r="M3398" s="206"/>
      <c r="N3398" s="206"/>
      <c r="O3398" s="206"/>
      <c r="P3398" s="206"/>
      <c r="Q3398" s="206"/>
      <c r="R3398" s="206"/>
      <c r="S3398" s="206"/>
      <c r="T3398" s="206"/>
    </row>
    <row r="3399" spans="1:20">
      <c r="A3399" s="366">
        <v>3395</v>
      </c>
      <c r="B3399" s="366"/>
      <c r="C3399" s="105"/>
      <c r="D3399" s="366"/>
      <c r="E3399" s="277"/>
      <c r="F3399" s="105"/>
      <c r="G3399" s="366"/>
      <c r="H3399" s="366"/>
      <c r="I3399" s="206"/>
      <c r="J3399" s="206"/>
      <c r="K3399" s="206"/>
      <c r="L3399" s="206"/>
      <c r="M3399" s="206"/>
      <c r="N3399" s="206"/>
      <c r="O3399" s="206"/>
      <c r="P3399" s="206"/>
      <c r="Q3399" s="206"/>
      <c r="R3399" s="206"/>
      <c r="S3399" s="206"/>
      <c r="T3399" s="206"/>
    </row>
    <row r="3400" spans="1:20">
      <c r="A3400" s="366">
        <v>3396</v>
      </c>
      <c r="B3400" s="366"/>
      <c r="C3400" s="105"/>
      <c r="D3400" s="366"/>
      <c r="E3400" s="277"/>
      <c r="F3400" s="105"/>
      <c r="G3400" s="366"/>
      <c r="H3400" s="366"/>
      <c r="I3400" s="206"/>
      <c r="J3400" s="206"/>
      <c r="K3400" s="206"/>
      <c r="L3400" s="206"/>
      <c r="M3400" s="206"/>
      <c r="N3400" s="206"/>
      <c r="O3400" s="206"/>
      <c r="P3400" s="206"/>
      <c r="Q3400" s="206"/>
      <c r="R3400" s="206"/>
      <c r="S3400" s="206"/>
      <c r="T3400" s="206"/>
    </row>
    <row r="3401" spans="1:20">
      <c r="A3401" s="366">
        <v>3397</v>
      </c>
      <c r="B3401" s="366"/>
      <c r="C3401" s="105"/>
      <c r="D3401" s="366"/>
      <c r="E3401" s="277"/>
      <c r="F3401" s="105"/>
      <c r="G3401" s="366"/>
      <c r="H3401" s="366"/>
      <c r="I3401" s="206"/>
      <c r="J3401" s="206"/>
      <c r="K3401" s="206"/>
      <c r="L3401" s="206"/>
      <c r="M3401" s="206"/>
      <c r="N3401" s="206"/>
      <c r="O3401" s="206"/>
      <c r="P3401" s="206"/>
      <c r="Q3401" s="206"/>
      <c r="R3401" s="206"/>
      <c r="S3401" s="206"/>
      <c r="T3401" s="206"/>
    </row>
    <row r="3402" spans="1:20">
      <c r="A3402" s="366">
        <v>3398</v>
      </c>
      <c r="B3402" s="366"/>
      <c r="C3402" s="105"/>
      <c r="D3402" s="366"/>
      <c r="E3402" s="277"/>
      <c r="F3402" s="105"/>
      <c r="G3402" s="366"/>
      <c r="H3402" s="366"/>
      <c r="I3402" s="206"/>
      <c r="J3402" s="206"/>
      <c r="K3402" s="206"/>
      <c r="L3402" s="206"/>
      <c r="M3402" s="206"/>
      <c r="N3402" s="206"/>
      <c r="O3402" s="206"/>
      <c r="P3402" s="206"/>
      <c r="Q3402" s="206"/>
      <c r="R3402" s="206"/>
      <c r="S3402" s="206"/>
      <c r="T3402" s="206"/>
    </row>
    <row r="3403" spans="1:20">
      <c r="A3403" s="366">
        <v>3399</v>
      </c>
      <c r="B3403" s="366"/>
      <c r="C3403" s="105"/>
      <c r="D3403" s="366"/>
      <c r="E3403" s="277"/>
      <c r="F3403" s="105"/>
      <c r="G3403" s="366"/>
      <c r="H3403" s="366"/>
      <c r="I3403" s="206"/>
      <c r="J3403" s="206"/>
      <c r="K3403" s="206"/>
      <c r="L3403" s="206"/>
      <c r="M3403" s="206"/>
      <c r="N3403" s="206"/>
      <c r="O3403" s="206"/>
      <c r="P3403" s="206"/>
      <c r="Q3403" s="206"/>
      <c r="R3403" s="206"/>
      <c r="S3403" s="206"/>
      <c r="T3403" s="206"/>
    </row>
    <row r="3404" spans="1:20">
      <c r="A3404" s="366">
        <v>3400</v>
      </c>
      <c r="B3404" s="366"/>
      <c r="C3404" s="105"/>
      <c r="D3404" s="366"/>
      <c r="E3404" s="277"/>
      <c r="F3404" s="105"/>
      <c r="G3404" s="366"/>
      <c r="H3404" s="366"/>
      <c r="I3404" s="206"/>
      <c r="J3404" s="206"/>
      <c r="K3404" s="206"/>
      <c r="L3404" s="206"/>
      <c r="M3404" s="206"/>
      <c r="N3404" s="206"/>
      <c r="O3404" s="206"/>
      <c r="P3404" s="206"/>
      <c r="Q3404" s="206"/>
      <c r="R3404" s="206"/>
      <c r="S3404" s="206"/>
      <c r="T3404" s="206"/>
    </row>
    <row r="3405" spans="1:20">
      <c r="A3405" s="366">
        <v>3401</v>
      </c>
      <c r="B3405" s="366"/>
      <c r="C3405" s="105"/>
      <c r="D3405" s="366"/>
      <c r="E3405" s="277"/>
      <c r="F3405" s="105"/>
      <c r="G3405" s="366"/>
      <c r="H3405" s="366"/>
      <c r="I3405" s="206"/>
      <c r="J3405" s="206"/>
      <c r="K3405" s="206"/>
      <c r="L3405" s="206"/>
      <c r="M3405" s="206"/>
      <c r="N3405" s="206"/>
      <c r="O3405" s="206"/>
      <c r="P3405" s="206"/>
      <c r="Q3405" s="206"/>
      <c r="R3405" s="206"/>
      <c r="S3405" s="206"/>
      <c r="T3405" s="206"/>
    </row>
    <row r="3406" spans="1:20">
      <c r="A3406" s="366">
        <v>3402</v>
      </c>
      <c r="B3406" s="366"/>
      <c r="C3406" s="105"/>
      <c r="D3406" s="366"/>
      <c r="E3406" s="277"/>
      <c r="F3406" s="105"/>
      <c r="G3406" s="366"/>
      <c r="H3406" s="366"/>
      <c r="I3406" s="206"/>
      <c r="J3406" s="206"/>
      <c r="K3406" s="206"/>
      <c r="L3406" s="206"/>
      <c r="M3406" s="206"/>
      <c r="N3406" s="206"/>
      <c r="O3406" s="206"/>
      <c r="P3406" s="206"/>
      <c r="Q3406" s="206"/>
      <c r="R3406" s="206"/>
      <c r="S3406" s="206"/>
      <c r="T3406" s="206"/>
    </row>
    <row r="3407" spans="1:20">
      <c r="A3407" s="366">
        <v>3403</v>
      </c>
      <c r="B3407" s="366"/>
      <c r="C3407" s="105"/>
      <c r="D3407" s="366"/>
      <c r="E3407" s="277"/>
      <c r="F3407" s="366"/>
      <c r="G3407" s="366"/>
      <c r="H3407" s="366"/>
      <c r="I3407" s="206"/>
      <c r="J3407" s="206"/>
      <c r="K3407" s="206"/>
      <c r="L3407" s="206"/>
      <c r="M3407" s="206"/>
      <c r="N3407" s="206"/>
      <c r="O3407" s="206"/>
      <c r="P3407" s="206"/>
      <c r="Q3407" s="206"/>
      <c r="R3407" s="206"/>
      <c r="S3407" s="206"/>
      <c r="T3407" s="206"/>
    </row>
    <row r="3408" spans="1:20">
      <c r="A3408" s="366">
        <v>3404</v>
      </c>
      <c r="B3408" s="366"/>
      <c r="C3408" s="105"/>
      <c r="D3408" s="366"/>
      <c r="E3408" s="277"/>
      <c r="F3408" s="105"/>
      <c r="G3408" s="366"/>
      <c r="H3408" s="366"/>
      <c r="I3408" s="206"/>
      <c r="J3408" s="206"/>
      <c r="K3408" s="206"/>
      <c r="L3408" s="206"/>
      <c r="M3408" s="206"/>
      <c r="N3408" s="206"/>
      <c r="O3408" s="206"/>
      <c r="P3408" s="206"/>
      <c r="Q3408" s="206"/>
      <c r="R3408" s="206"/>
      <c r="S3408" s="206"/>
      <c r="T3408" s="206"/>
    </row>
    <row r="3409" spans="1:20">
      <c r="A3409" s="366">
        <v>3405</v>
      </c>
      <c r="B3409" s="366"/>
      <c r="C3409" s="105"/>
      <c r="D3409" s="366"/>
      <c r="E3409" s="277"/>
      <c r="F3409" s="105"/>
      <c r="G3409" s="366"/>
      <c r="H3409" s="366"/>
      <c r="I3409" s="206"/>
      <c r="J3409" s="206"/>
      <c r="K3409" s="206"/>
      <c r="L3409" s="206"/>
      <c r="M3409" s="206"/>
      <c r="N3409" s="206"/>
      <c r="O3409" s="206"/>
      <c r="P3409" s="206"/>
      <c r="Q3409" s="206"/>
      <c r="R3409" s="206"/>
      <c r="S3409" s="206"/>
      <c r="T3409" s="206"/>
    </row>
    <row r="3410" spans="1:20">
      <c r="A3410" s="366">
        <v>3406</v>
      </c>
      <c r="B3410" s="366"/>
      <c r="C3410" s="105"/>
      <c r="D3410" s="366"/>
      <c r="E3410" s="277"/>
      <c r="F3410" s="105"/>
      <c r="G3410" s="366"/>
      <c r="H3410" s="366"/>
      <c r="I3410" s="206"/>
      <c r="J3410" s="206"/>
      <c r="K3410" s="206"/>
      <c r="L3410" s="206"/>
      <c r="M3410" s="206"/>
      <c r="N3410" s="206"/>
      <c r="O3410" s="206"/>
      <c r="P3410" s="206"/>
      <c r="Q3410" s="206"/>
      <c r="R3410" s="206"/>
      <c r="S3410" s="206"/>
      <c r="T3410" s="206"/>
    </row>
    <row r="3411" spans="1:20">
      <c r="A3411" s="366">
        <v>3407</v>
      </c>
      <c r="B3411" s="366"/>
      <c r="C3411" s="105"/>
      <c r="D3411" s="366"/>
      <c r="E3411" s="277"/>
      <c r="F3411" s="366"/>
      <c r="G3411" s="366"/>
      <c r="H3411" s="366"/>
      <c r="I3411" s="206"/>
      <c r="J3411" s="206"/>
      <c r="K3411" s="206"/>
      <c r="L3411" s="206"/>
      <c r="M3411" s="206"/>
      <c r="N3411" s="206"/>
      <c r="O3411" s="206"/>
      <c r="P3411" s="206"/>
      <c r="Q3411" s="206"/>
      <c r="R3411" s="206"/>
      <c r="S3411" s="206"/>
      <c r="T3411" s="206"/>
    </row>
    <row r="3412" spans="1:20">
      <c r="A3412" s="366">
        <v>3408</v>
      </c>
      <c r="B3412" s="366"/>
      <c r="C3412" s="105"/>
      <c r="D3412" s="366"/>
      <c r="E3412" s="277"/>
      <c r="F3412" s="105"/>
      <c r="G3412" s="366"/>
      <c r="H3412" s="366"/>
      <c r="I3412" s="206"/>
      <c r="J3412" s="206"/>
      <c r="K3412" s="206"/>
      <c r="L3412" s="206"/>
      <c r="M3412" s="206"/>
      <c r="N3412" s="206"/>
      <c r="O3412" s="206"/>
      <c r="P3412" s="206"/>
      <c r="Q3412" s="206"/>
      <c r="R3412" s="206"/>
      <c r="S3412" s="206"/>
      <c r="T3412" s="206"/>
    </row>
    <row r="3413" spans="1:20">
      <c r="A3413" s="366">
        <v>3409</v>
      </c>
      <c r="B3413" s="366"/>
      <c r="C3413" s="105"/>
      <c r="D3413" s="366"/>
      <c r="E3413" s="277"/>
      <c r="F3413" s="105"/>
      <c r="G3413" s="366"/>
      <c r="H3413" s="366"/>
      <c r="I3413" s="206"/>
      <c r="J3413" s="206"/>
      <c r="K3413" s="206"/>
      <c r="L3413" s="206"/>
      <c r="M3413" s="206"/>
      <c r="N3413" s="206"/>
      <c r="O3413" s="206"/>
      <c r="P3413" s="206"/>
      <c r="Q3413" s="206"/>
      <c r="R3413" s="206"/>
      <c r="S3413" s="206"/>
      <c r="T3413" s="206"/>
    </row>
    <row r="3414" spans="1:20">
      <c r="A3414" s="366">
        <v>3410</v>
      </c>
      <c r="B3414" s="366"/>
      <c r="C3414" s="105"/>
      <c r="D3414" s="366"/>
      <c r="E3414" s="277"/>
      <c r="F3414" s="105"/>
      <c r="G3414" s="366"/>
      <c r="H3414" s="366"/>
      <c r="I3414" s="206"/>
      <c r="J3414" s="206"/>
      <c r="K3414" s="206"/>
      <c r="L3414" s="206"/>
      <c r="M3414" s="206"/>
      <c r="N3414" s="206"/>
      <c r="O3414" s="206"/>
      <c r="P3414" s="206"/>
      <c r="Q3414" s="206"/>
      <c r="R3414" s="206"/>
      <c r="S3414" s="206"/>
      <c r="T3414" s="206"/>
    </row>
    <row r="3415" spans="1:20">
      <c r="A3415" s="366">
        <v>3411</v>
      </c>
      <c r="B3415" s="366"/>
      <c r="C3415" s="105"/>
      <c r="D3415" s="366"/>
      <c r="E3415" s="277"/>
      <c r="F3415" s="105"/>
      <c r="G3415" s="366"/>
      <c r="H3415" s="366"/>
      <c r="I3415" s="206"/>
      <c r="J3415" s="206"/>
      <c r="K3415" s="206"/>
      <c r="L3415" s="206"/>
      <c r="M3415" s="206"/>
      <c r="N3415" s="206"/>
      <c r="O3415" s="206"/>
      <c r="P3415" s="206"/>
      <c r="Q3415" s="206"/>
      <c r="R3415" s="206"/>
      <c r="S3415" s="206"/>
      <c r="T3415" s="206"/>
    </row>
    <row r="3416" spans="1:20">
      <c r="A3416" s="366">
        <v>3412</v>
      </c>
      <c r="B3416" s="366"/>
      <c r="C3416" s="105"/>
      <c r="D3416" s="366"/>
      <c r="E3416" s="277"/>
      <c r="F3416" s="105"/>
      <c r="G3416" s="366"/>
      <c r="H3416" s="366"/>
      <c r="I3416" s="206"/>
      <c r="J3416" s="206"/>
      <c r="K3416" s="206"/>
      <c r="L3416" s="206"/>
      <c r="M3416" s="206"/>
      <c r="N3416" s="206"/>
      <c r="O3416" s="206"/>
      <c r="P3416" s="206"/>
      <c r="Q3416" s="206"/>
      <c r="R3416" s="206"/>
      <c r="S3416" s="206"/>
      <c r="T3416" s="206"/>
    </row>
    <row r="3417" spans="1:20">
      <c r="A3417" s="366">
        <v>3413</v>
      </c>
      <c r="B3417" s="366"/>
      <c r="C3417" s="105"/>
      <c r="D3417" s="366"/>
      <c r="E3417" s="277"/>
      <c r="F3417" s="105"/>
      <c r="G3417" s="366"/>
      <c r="H3417" s="366"/>
      <c r="I3417" s="206"/>
      <c r="J3417" s="206"/>
      <c r="K3417" s="206"/>
      <c r="L3417" s="206"/>
      <c r="M3417" s="206"/>
      <c r="N3417" s="206"/>
      <c r="O3417" s="206"/>
      <c r="P3417" s="206"/>
      <c r="Q3417" s="206"/>
      <c r="R3417" s="206"/>
      <c r="S3417" s="206"/>
      <c r="T3417" s="206"/>
    </row>
    <row r="3418" spans="1:20">
      <c r="A3418" s="366">
        <v>3414</v>
      </c>
      <c r="B3418" s="366"/>
      <c r="C3418" s="105"/>
      <c r="D3418" s="366"/>
      <c r="E3418" s="277"/>
      <c r="F3418" s="105"/>
      <c r="G3418" s="366"/>
      <c r="H3418" s="366"/>
      <c r="I3418" s="206"/>
      <c r="J3418" s="206"/>
      <c r="K3418" s="206"/>
      <c r="L3418" s="206"/>
      <c r="M3418" s="206"/>
      <c r="N3418" s="206"/>
      <c r="O3418" s="206"/>
      <c r="P3418" s="206"/>
      <c r="Q3418" s="206"/>
      <c r="R3418" s="206"/>
      <c r="S3418" s="206"/>
      <c r="T3418" s="206"/>
    </row>
    <row r="3419" spans="1:20">
      <c r="A3419" s="366">
        <v>3415</v>
      </c>
      <c r="B3419" s="366"/>
      <c r="C3419" s="105"/>
      <c r="D3419" s="366"/>
      <c r="E3419" s="277"/>
      <c r="F3419" s="105"/>
      <c r="G3419" s="366"/>
      <c r="H3419" s="366"/>
      <c r="I3419" s="206"/>
      <c r="J3419" s="206"/>
      <c r="K3419" s="206"/>
      <c r="L3419" s="206"/>
      <c r="M3419" s="206"/>
      <c r="N3419" s="206"/>
      <c r="O3419" s="206"/>
      <c r="P3419" s="206"/>
      <c r="Q3419" s="206"/>
      <c r="R3419" s="206"/>
      <c r="S3419" s="206"/>
      <c r="T3419" s="206"/>
    </row>
    <row r="3420" spans="1:20">
      <c r="A3420" s="366">
        <v>3416</v>
      </c>
      <c r="B3420" s="366"/>
      <c r="C3420" s="105"/>
      <c r="D3420" s="366"/>
      <c r="E3420" s="277"/>
      <c r="F3420" s="366"/>
      <c r="G3420" s="366"/>
      <c r="H3420" s="366"/>
      <c r="I3420" s="206"/>
      <c r="J3420" s="206"/>
      <c r="K3420" s="206"/>
      <c r="L3420" s="206"/>
      <c r="M3420" s="206"/>
      <c r="N3420" s="206"/>
      <c r="O3420" s="206"/>
      <c r="P3420" s="206"/>
      <c r="Q3420" s="206"/>
      <c r="R3420" s="206"/>
      <c r="S3420" s="206"/>
      <c r="T3420" s="206"/>
    </row>
    <row r="3421" spans="1:20">
      <c r="A3421" s="366">
        <v>3417</v>
      </c>
      <c r="B3421" s="366"/>
      <c r="C3421" s="105"/>
      <c r="D3421" s="366"/>
      <c r="E3421" s="277"/>
      <c r="F3421" s="105"/>
      <c r="G3421" s="366"/>
      <c r="H3421" s="366"/>
      <c r="I3421" s="206"/>
      <c r="J3421" s="206"/>
      <c r="K3421" s="206"/>
      <c r="L3421" s="206"/>
      <c r="M3421" s="206"/>
      <c r="N3421" s="206"/>
      <c r="O3421" s="206"/>
      <c r="P3421" s="206"/>
      <c r="Q3421" s="206"/>
      <c r="R3421" s="206"/>
      <c r="S3421" s="206"/>
      <c r="T3421" s="206"/>
    </row>
    <row r="3422" spans="1:20">
      <c r="A3422" s="366">
        <v>3418</v>
      </c>
      <c r="B3422" s="366"/>
      <c r="C3422" s="105"/>
      <c r="D3422" s="366"/>
      <c r="E3422" s="277"/>
      <c r="F3422" s="366"/>
      <c r="G3422" s="366"/>
      <c r="H3422" s="366"/>
      <c r="I3422" s="206"/>
      <c r="J3422" s="206"/>
      <c r="K3422" s="206"/>
      <c r="L3422" s="206"/>
      <c r="M3422" s="206"/>
      <c r="N3422" s="206"/>
      <c r="O3422" s="206"/>
      <c r="P3422" s="206"/>
      <c r="Q3422" s="206"/>
      <c r="R3422" s="206"/>
      <c r="S3422" s="206"/>
      <c r="T3422" s="206"/>
    </row>
    <row r="3423" spans="1:20">
      <c r="A3423" s="366">
        <v>3419</v>
      </c>
      <c r="B3423" s="366"/>
      <c r="C3423" s="105"/>
      <c r="D3423" s="366"/>
      <c r="E3423" s="277"/>
      <c r="F3423" s="105"/>
      <c r="G3423" s="366"/>
      <c r="H3423" s="366"/>
      <c r="I3423" s="206"/>
      <c r="J3423" s="206"/>
      <c r="K3423" s="206"/>
      <c r="L3423" s="206"/>
      <c r="M3423" s="206"/>
      <c r="N3423" s="206"/>
      <c r="O3423" s="206"/>
      <c r="P3423" s="206"/>
      <c r="Q3423" s="206"/>
      <c r="R3423" s="206"/>
      <c r="S3423" s="206"/>
      <c r="T3423" s="206"/>
    </row>
    <row r="3424" spans="1:20">
      <c r="A3424" s="366">
        <v>3420</v>
      </c>
      <c r="B3424" s="366"/>
      <c r="C3424" s="105"/>
      <c r="D3424" s="366"/>
      <c r="E3424" s="277"/>
      <c r="F3424" s="105"/>
      <c r="G3424" s="366"/>
      <c r="H3424" s="366"/>
      <c r="I3424" s="206"/>
      <c r="J3424" s="206"/>
      <c r="K3424" s="206"/>
      <c r="L3424" s="206"/>
      <c r="M3424" s="206"/>
      <c r="N3424" s="206"/>
      <c r="O3424" s="206"/>
      <c r="P3424" s="206"/>
      <c r="Q3424" s="206"/>
      <c r="R3424" s="206"/>
      <c r="S3424" s="206"/>
      <c r="T3424" s="206"/>
    </row>
    <row r="3425" spans="1:20">
      <c r="A3425" s="366">
        <v>3421</v>
      </c>
      <c r="B3425" s="366"/>
      <c r="C3425" s="105"/>
      <c r="D3425" s="366"/>
      <c r="E3425" s="277"/>
      <c r="F3425" s="105"/>
      <c r="G3425" s="366"/>
      <c r="H3425" s="366"/>
      <c r="I3425" s="206"/>
      <c r="J3425" s="206"/>
      <c r="K3425" s="206"/>
      <c r="L3425" s="206"/>
      <c r="M3425" s="206"/>
      <c r="N3425" s="206"/>
      <c r="O3425" s="206"/>
      <c r="P3425" s="206"/>
      <c r="Q3425" s="206"/>
      <c r="R3425" s="206"/>
      <c r="S3425" s="206"/>
      <c r="T3425" s="206"/>
    </row>
    <row r="3426" spans="1:20">
      <c r="A3426" s="366">
        <v>3422</v>
      </c>
      <c r="B3426" s="366"/>
      <c r="C3426" s="105"/>
      <c r="D3426" s="366"/>
      <c r="E3426" s="277"/>
      <c r="F3426" s="366"/>
      <c r="G3426" s="366"/>
      <c r="H3426" s="366"/>
      <c r="I3426" s="206"/>
      <c r="J3426" s="206"/>
      <c r="K3426" s="206"/>
      <c r="L3426" s="206"/>
      <c r="M3426" s="206"/>
      <c r="N3426" s="206"/>
      <c r="O3426" s="206"/>
      <c r="P3426" s="206"/>
      <c r="Q3426" s="206"/>
      <c r="R3426" s="206"/>
      <c r="S3426" s="206"/>
      <c r="T3426" s="206"/>
    </row>
    <row r="3427" spans="1:20">
      <c r="A3427" s="366">
        <v>3423</v>
      </c>
      <c r="B3427" s="366"/>
      <c r="C3427" s="105"/>
      <c r="D3427" s="366"/>
      <c r="E3427" s="277"/>
      <c r="F3427" s="105"/>
      <c r="G3427" s="366"/>
      <c r="H3427" s="366"/>
      <c r="I3427" s="206"/>
      <c r="J3427" s="206"/>
      <c r="K3427" s="206"/>
      <c r="L3427" s="206"/>
      <c r="M3427" s="206"/>
      <c r="N3427" s="206"/>
      <c r="O3427" s="206"/>
      <c r="P3427" s="206"/>
      <c r="Q3427" s="206"/>
      <c r="R3427" s="206"/>
      <c r="S3427" s="206"/>
      <c r="T3427" s="206"/>
    </row>
    <row r="3428" spans="1:20">
      <c r="A3428" s="366">
        <v>3424</v>
      </c>
      <c r="B3428" s="366"/>
      <c r="C3428" s="105"/>
      <c r="D3428" s="366"/>
      <c r="E3428" s="277"/>
      <c r="F3428" s="366"/>
      <c r="G3428" s="366"/>
      <c r="H3428" s="366"/>
      <c r="I3428" s="206"/>
      <c r="J3428" s="206"/>
      <c r="K3428" s="206"/>
      <c r="L3428" s="206"/>
      <c r="M3428" s="206"/>
      <c r="N3428" s="206"/>
      <c r="O3428" s="206"/>
      <c r="P3428" s="206"/>
      <c r="Q3428" s="206"/>
      <c r="R3428" s="206"/>
      <c r="S3428" s="206"/>
      <c r="T3428" s="206"/>
    </row>
    <row r="3429" spans="1:20">
      <c r="A3429" s="366">
        <v>3425</v>
      </c>
      <c r="B3429" s="366"/>
      <c r="C3429" s="105"/>
      <c r="D3429" s="366"/>
      <c r="E3429" s="277"/>
      <c r="F3429" s="366"/>
      <c r="G3429" s="366"/>
      <c r="H3429" s="366"/>
      <c r="I3429" s="206"/>
      <c r="J3429" s="206"/>
      <c r="K3429" s="206"/>
      <c r="L3429" s="206"/>
      <c r="M3429" s="206"/>
      <c r="N3429" s="206"/>
      <c r="O3429" s="206"/>
      <c r="P3429" s="206"/>
      <c r="Q3429" s="206"/>
      <c r="R3429" s="206"/>
      <c r="S3429" s="206"/>
      <c r="T3429" s="206"/>
    </row>
    <row r="3430" spans="1:20">
      <c r="A3430" s="366">
        <v>3426</v>
      </c>
      <c r="B3430" s="366"/>
      <c r="C3430" s="105"/>
      <c r="D3430" s="366"/>
      <c r="E3430" s="277"/>
      <c r="F3430" s="366"/>
      <c r="G3430" s="366"/>
      <c r="H3430" s="366"/>
      <c r="I3430" s="206"/>
      <c r="J3430" s="206"/>
      <c r="K3430" s="206"/>
      <c r="L3430" s="206"/>
      <c r="M3430" s="206"/>
      <c r="N3430" s="206"/>
      <c r="O3430" s="206"/>
      <c r="P3430" s="206"/>
      <c r="Q3430" s="206"/>
      <c r="R3430" s="206"/>
      <c r="S3430" s="206"/>
      <c r="T3430" s="206"/>
    </row>
    <row r="3431" spans="1:20">
      <c r="A3431" s="366">
        <v>3427</v>
      </c>
      <c r="B3431" s="366"/>
      <c r="C3431" s="105"/>
      <c r="D3431" s="366"/>
      <c r="E3431" s="277"/>
      <c r="F3431" s="366"/>
      <c r="G3431" s="366"/>
      <c r="H3431" s="366"/>
      <c r="I3431" s="206"/>
      <c r="J3431" s="206"/>
      <c r="K3431" s="206"/>
      <c r="L3431" s="206"/>
      <c r="M3431" s="206"/>
      <c r="N3431" s="206"/>
      <c r="O3431" s="206"/>
      <c r="P3431" s="206"/>
      <c r="Q3431" s="206"/>
      <c r="R3431" s="206"/>
      <c r="S3431" s="206"/>
      <c r="T3431" s="206"/>
    </row>
    <row r="3432" spans="1:20">
      <c r="A3432" s="366">
        <v>3428</v>
      </c>
      <c r="B3432" s="366"/>
      <c r="C3432" s="105"/>
      <c r="D3432" s="366"/>
      <c r="E3432" s="277"/>
      <c r="F3432" s="366"/>
      <c r="G3432" s="366"/>
      <c r="H3432" s="366"/>
      <c r="I3432" s="206"/>
      <c r="J3432" s="206"/>
      <c r="K3432" s="206"/>
      <c r="L3432" s="206"/>
      <c r="M3432" s="206"/>
      <c r="N3432" s="206"/>
      <c r="O3432" s="206"/>
      <c r="P3432" s="206"/>
      <c r="Q3432" s="206"/>
      <c r="R3432" s="206"/>
      <c r="S3432" s="206"/>
      <c r="T3432" s="206"/>
    </row>
    <row r="3433" spans="1:20">
      <c r="A3433" s="366">
        <v>3429</v>
      </c>
      <c r="B3433" s="366"/>
      <c r="C3433" s="105"/>
      <c r="D3433" s="366"/>
      <c r="E3433" s="277"/>
      <c r="F3433" s="105"/>
      <c r="G3433" s="366"/>
      <c r="H3433" s="366"/>
      <c r="I3433" s="206"/>
      <c r="J3433" s="206"/>
      <c r="K3433" s="206"/>
      <c r="L3433" s="206"/>
      <c r="M3433" s="206"/>
      <c r="N3433" s="206"/>
      <c r="O3433" s="206"/>
      <c r="P3433" s="206"/>
      <c r="Q3433" s="206"/>
      <c r="R3433" s="206"/>
      <c r="S3433" s="206"/>
      <c r="T3433" s="206"/>
    </row>
    <row r="3434" spans="1:20">
      <c r="A3434" s="366">
        <v>3430</v>
      </c>
      <c r="B3434" s="366"/>
      <c r="C3434" s="105"/>
      <c r="D3434" s="366"/>
      <c r="E3434" s="277"/>
      <c r="F3434" s="366"/>
      <c r="G3434" s="366"/>
      <c r="H3434" s="366"/>
      <c r="I3434" s="206"/>
      <c r="J3434" s="206"/>
      <c r="K3434" s="206"/>
      <c r="L3434" s="206"/>
      <c r="M3434" s="206"/>
      <c r="N3434" s="206"/>
      <c r="O3434" s="206"/>
      <c r="P3434" s="206"/>
      <c r="Q3434" s="206"/>
      <c r="R3434" s="206"/>
      <c r="S3434" s="206"/>
      <c r="T3434" s="206"/>
    </row>
    <row r="3435" spans="1:20">
      <c r="A3435" s="366">
        <v>3431</v>
      </c>
      <c r="B3435" s="366"/>
      <c r="C3435" s="105"/>
      <c r="D3435" s="366"/>
      <c r="E3435" s="277"/>
      <c r="F3435" s="366"/>
      <c r="G3435" s="366"/>
      <c r="H3435" s="366"/>
      <c r="I3435" s="206"/>
      <c r="J3435" s="206"/>
      <c r="K3435" s="206"/>
      <c r="L3435" s="206"/>
      <c r="M3435" s="206"/>
      <c r="N3435" s="206"/>
      <c r="O3435" s="206"/>
      <c r="P3435" s="206"/>
      <c r="Q3435" s="206"/>
      <c r="R3435" s="206"/>
      <c r="S3435" s="206"/>
      <c r="T3435" s="206"/>
    </row>
    <row r="3436" spans="1:20">
      <c r="A3436" s="366">
        <v>3432</v>
      </c>
      <c r="B3436" s="366"/>
      <c r="C3436" s="105"/>
      <c r="D3436" s="366"/>
      <c r="E3436" s="277"/>
      <c r="F3436" s="105"/>
      <c r="G3436" s="366"/>
      <c r="H3436" s="366"/>
      <c r="I3436" s="206"/>
      <c r="J3436" s="206"/>
      <c r="K3436" s="206"/>
      <c r="L3436" s="206"/>
      <c r="M3436" s="206"/>
      <c r="N3436" s="206"/>
      <c r="O3436" s="206"/>
      <c r="P3436" s="206"/>
      <c r="Q3436" s="206"/>
      <c r="R3436" s="206"/>
      <c r="S3436" s="206"/>
      <c r="T3436" s="206"/>
    </row>
    <row r="3437" spans="1:20">
      <c r="A3437" s="366">
        <v>3433</v>
      </c>
      <c r="B3437" s="366"/>
      <c r="C3437" s="105"/>
      <c r="D3437" s="366"/>
      <c r="E3437" s="277"/>
      <c r="F3437" s="105"/>
      <c r="G3437" s="366"/>
      <c r="H3437" s="366"/>
      <c r="I3437" s="206"/>
      <c r="J3437" s="206"/>
      <c r="K3437" s="206"/>
      <c r="L3437" s="206"/>
      <c r="M3437" s="206"/>
      <c r="N3437" s="206"/>
      <c r="O3437" s="206"/>
      <c r="P3437" s="206"/>
      <c r="Q3437" s="206"/>
      <c r="R3437" s="206"/>
      <c r="S3437" s="206"/>
      <c r="T3437" s="206"/>
    </row>
    <row r="3438" spans="1:20">
      <c r="A3438" s="366">
        <v>3434</v>
      </c>
      <c r="B3438" s="366"/>
      <c r="C3438" s="105"/>
      <c r="D3438" s="366"/>
      <c r="E3438" s="277"/>
      <c r="F3438" s="366"/>
      <c r="G3438" s="366"/>
      <c r="H3438" s="366"/>
      <c r="I3438" s="206"/>
      <c r="J3438" s="206"/>
      <c r="K3438" s="206"/>
      <c r="L3438" s="206"/>
      <c r="M3438" s="206"/>
      <c r="N3438" s="206"/>
      <c r="O3438" s="206"/>
      <c r="P3438" s="206"/>
      <c r="Q3438" s="206"/>
      <c r="R3438" s="206"/>
      <c r="S3438" s="206"/>
      <c r="T3438" s="206"/>
    </row>
    <row r="3439" spans="1:20">
      <c r="A3439" s="366">
        <v>3435</v>
      </c>
      <c r="B3439" s="366"/>
      <c r="C3439" s="105"/>
      <c r="D3439" s="366"/>
      <c r="E3439" s="277"/>
      <c r="F3439" s="105"/>
      <c r="G3439" s="366"/>
      <c r="H3439" s="366"/>
      <c r="I3439" s="206"/>
      <c r="J3439" s="206"/>
      <c r="K3439" s="206"/>
      <c r="L3439" s="206"/>
      <c r="M3439" s="206"/>
      <c r="N3439" s="206"/>
      <c r="O3439" s="206"/>
      <c r="P3439" s="206"/>
      <c r="Q3439" s="206"/>
      <c r="R3439" s="206"/>
      <c r="S3439" s="206"/>
      <c r="T3439" s="206"/>
    </row>
    <row r="3440" spans="1:20">
      <c r="A3440" s="366">
        <v>3436</v>
      </c>
      <c r="B3440" s="366"/>
      <c r="C3440" s="105"/>
      <c r="D3440" s="366"/>
      <c r="E3440" s="277"/>
      <c r="F3440" s="366"/>
      <c r="G3440" s="366"/>
      <c r="H3440" s="366"/>
      <c r="I3440" s="206"/>
      <c r="J3440" s="206"/>
      <c r="K3440" s="206"/>
      <c r="L3440" s="206"/>
      <c r="M3440" s="206"/>
      <c r="N3440" s="206"/>
      <c r="O3440" s="206"/>
      <c r="P3440" s="206"/>
      <c r="Q3440" s="206"/>
      <c r="R3440" s="206"/>
      <c r="S3440" s="206"/>
      <c r="T3440" s="206"/>
    </row>
    <row r="3441" spans="1:20">
      <c r="A3441" s="366">
        <v>3437</v>
      </c>
      <c r="B3441" s="366"/>
      <c r="C3441" s="105"/>
      <c r="D3441" s="366"/>
      <c r="E3441" s="277"/>
      <c r="F3441" s="105"/>
      <c r="G3441" s="366"/>
      <c r="H3441" s="366"/>
      <c r="I3441" s="206"/>
      <c r="J3441" s="206"/>
      <c r="K3441" s="206"/>
      <c r="L3441" s="206"/>
      <c r="M3441" s="206"/>
      <c r="N3441" s="206"/>
      <c r="O3441" s="206"/>
      <c r="P3441" s="206"/>
      <c r="Q3441" s="206"/>
      <c r="R3441" s="206"/>
      <c r="S3441" s="206"/>
      <c r="T3441" s="206"/>
    </row>
    <row r="3442" spans="1:20">
      <c r="A3442" s="366">
        <v>3438</v>
      </c>
      <c r="B3442" s="366"/>
      <c r="C3442" s="105"/>
      <c r="D3442" s="366"/>
      <c r="E3442" s="277"/>
      <c r="F3442" s="366"/>
      <c r="G3442" s="366"/>
      <c r="H3442" s="366"/>
      <c r="I3442" s="206"/>
      <c r="J3442" s="206"/>
      <c r="K3442" s="206"/>
      <c r="L3442" s="206"/>
      <c r="M3442" s="206"/>
      <c r="N3442" s="206"/>
      <c r="O3442" s="206"/>
      <c r="P3442" s="206"/>
      <c r="Q3442" s="206"/>
      <c r="R3442" s="206"/>
      <c r="S3442" s="206"/>
      <c r="T3442" s="206"/>
    </row>
    <row r="3443" spans="1:20">
      <c r="A3443" s="366">
        <v>3439</v>
      </c>
      <c r="B3443" s="366"/>
      <c r="C3443" s="105"/>
      <c r="D3443" s="366"/>
      <c r="E3443" s="277"/>
      <c r="F3443" s="366"/>
      <c r="G3443" s="366"/>
      <c r="H3443" s="366"/>
      <c r="I3443" s="206"/>
      <c r="J3443" s="206"/>
      <c r="K3443" s="206"/>
      <c r="L3443" s="206"/>
      <c r="M3443" s="206"/>
      <c r="N3443" s="206"/>
      <c r="O3443" s="206"/>
      <c r="P3443" s="206"/>
      <c r="Q3443" s="206"/>
      <c r="R3443" s="206"/>
      <c r="S3443" s="206"/>
      <c r="T3443" s="206"/>
    </row>
    <row r="3444" spans="1:20">
      <c r="A3444" s="366">
        <v>3440</v>
      </c>
      <c r="B3444" s="366"/>
      <c r="C3444" s="105"/>
      <c r="D3444" s="366"/>
      <c r="E3444" s="277"/>
      <c r="F3444" s="366"/>
      <c r="G3444" s="366"/>
      <c r="H3444" s="366"/>
      <c r="I3444" s="206"/>
      <c r="J3444" s="206"/>
      <c r="K3444" s="206"/>
      <c r="L3444" s="206"/>
      <c r="M3444" s="206"/>
      <c r="N3444" s="206"/>
      <c r="O3444" s="206"/>
      <c r="P3444" s="206"/>
      <c r="Q3444" s="206"/>
      <c r="R3444" s="206"/>
      <c r="S3444" s="206"/>
      <c r="T3444" s="206"/>
    </row>
    <row r="3445" spans="1:20">
      <c r="A3445" s="366">
        <v>3441</v>
      </c>
      <c r="B3445" s="366"/>
      <c r="C3445" s="105"/>
      <c r="D3445" s="366"/>
      <c r="E3445" s="277"/>
      <c r="F3445" s="366"/>
      <c r="G3445" s="366"/>
      <c r="H3445" s="366"/>
      <c r="I3445" s="206"/>
      <c r="J3445" s="206"/>
      <c r="K3445" s="206"/>
      <c r="L3445" s="206"/>
      <c r="M3445" s="206"/>
      <c r="N3445" s="206"/>
      <c r="O3445" s="206"/>
      <c r="P3445" s="206"/>
      <c r="Q3445" s="206"/>
      <c r="R3445" s="206"/>
      <c r="S3445" s="206"/>
      <c r="T3445" s="206"/>
    </row>
    <row r="3446" spans="1:20">
      <c r="A3446" s="366">
        <v>3442</v>
      </c>
      <c r="B3446" s="366"/>
      <c r="C3446" s="105"/>
      <c r="D3446" s="366"/>
      <c r="E3446" s="277"/>
      <c r="F3446" s="366"/>
      <c r="G3446" s="366"/>
      <c r="H3446" s="366"/>
      <c r="I3446" s="206"/>
      <c r="J3446" s="206"/>
      <c r="K3446" s="206"/>
      <c r="L3446" s="206"/>
      <c r="M3446" s="206"/>
      <c r="N3446" s="206"/>
      <c r="O3446" s="206"/>
      <c r="P3446" s="206"/>
      <c r="Q3446" s="206"/>
      <c r="R3446" s="206"/>
      <c r="S3446" s="206"/>
      <c r="T3446" s="206"/>
    </row>
    <row r="3447" spans="1:20">
      <c r="A3447" s="366">
        <v>3443</v>
      </c>
      <c r="B3447" s="366"/>
      <c r="C3447" s="105"/>
      <c r="D3447" s="366"/>
      <c r="E3447" s="277"/>
      <c r="F3447" s="366"/>
      <c r="G3447" s="366"/>
      <c r="H3447" s="366"/>
      <c r="I3447" s="206"/>
      <c r="J3447" s="206"/>
      <c r="K3447" s="206"/>
      <c r="L3447" s="206"/>
      <c r="M3447" s="206"/>
      <c r="N3447" s="206"/>
      <c r="O3447" s="206"/>
      <c r="P3447" s="206"/>
      <c r="Q3447" s="206"/>
      <c r="R3447" s="206"/>
      <c r="S3447" s="206"/>
      <c r="T3447" s="206"/>
    </row>
    <row r="3448" spans="1:20">
      <c r="A3448" s="366">
        <v>3444</v>
      </c>
      <c r="B3448" s="366"/>
      <c r="C3448" s="105"/>
      <c r="D3448" s="366"/>
      <c r="E3448" s="277"/>
      <c r="F3448" s="366"/>
      <c r="G3448" s="366"/>
      <c r="H3448" s="366"/>
      <c r="I3448" s="206"/>
      <c r="J3448" s="206"/>
      <c r="K3448" s="206"/>
      <c r="L3448" s="206"/>
      <c r="M3448" s="206"/>
      <c r="N3448" s="206"/>
      <c r="O3448" s="206"/>
      <c r="P3448" s="206"/>
      <c r="Q3448" s="206"/>
      <c r="R3448" s="206"/>
      <c r="S3448" s="206"/>
      <c r="T3448" s="206"/>
    </row>
    <row r="3449" spans="1:20">
      <c r="A3449" s="366">
        <v>3445</v>
      </c>
      <c r="B3449" s="366"/>
      <c r="C3449" s="105"/>
      <c r="D3449" s="366"/>
      <c r="E3449" s="277"/>
      <c r="F3449" s="366"/>
      <c r="G3449" s="366"/>
      <c r="H3449" s="366"/>
      <c r="I3449" s="206"/>
      <c r="J3449" s="206"/>
      <c r="K3449" s="206"/>
      <c r="L3449" s="206"/>
      <c r="M3449" s="206"/>
      <c r="N3449" s="206"/>
      <c r="O3449" s="206"/>
      <c r="P3449" s="206"/>
      <c r="Q3449" s="206"/>
      <c r="R3449" s="206"/>
      <c r="S3449" s="206"/>
      <c r="T3449" s="206"/>
    </row>
    <row r="3450" spans="1:20">
      <c r="A3450" s="366">
        <v>3446</v>
      </c>
      <c r="B3450" s="366"/>
      <c r="C3450" s="105"/>
      <c r="D3450" s="366"/>
      <c r="E3450" s="277"/>
      <c r="F3450" s="105"/>
      <c r="G3450" s="366"/>
      <c r="H3450" s="366"/>
      <c r="I3450" s="206"/>
      <c r="J3450" s="206"/>
      <c r="K3450" s="206"/>
      <c r="L3450" s="206"/>
      <c r="M3450" s="206"/>
      <c r="N3450" s="206"/>
      <c r="O3450" s="206"/>
      <c r="P3450" s="206"/>
      <c r="Q3450" s="206"/>
      <c r="R3450" s="206"/>
      <c r="S3450" s="206"/>
      <c r="T3450" s="206"/>
    </row>
    <row r="3451" spans="1:20">
      <c r="A3451" s="366">
        <v>3447</v>
      </c>
      <c r="B3451" s="366"/>
      <c r="C3451" s="105"/>
      <c r="D3451" s="366"/>
      <c r="E3451" s="277"/>
      <c r="F3451" s="366"/>
      <c r="G3451" s="366"/>
      <c r="H3451" s="366"/>
      <c r="I3451" s="206"/>
      <c r="J3451" s="206"/>
      <c r="K3451" s="206"/>
      <c r="L3451" s="206"/>
      <c r="M3451" s="206"/>
      <c r="N3451" s="206"/>
      <c r="O3451" s="206"/>
      <c r="P3451" s="206"/>
      <c r="Q3451" s="206"/>
      <c r="R3451" s="206"/>
      <c r="S3451" s="206"/>
      <c r="T3451" s="206"/>
    </row>
    <row r="3452" spans="1:20">
      <c r="A3452" s="366">
        <v>3448</v>
      </c>
      <c r="B3452" s="366"/>
      <c r="C3452" s="105"/>
      <c r="D3452" s="366"/>
      <c r="E3452" s="277"/>
      <c r="F3452" s="366"/>
      <c r="G3452" s="366"/>
      <c r="H3452" s="366"/>
      <c r="I3452" s="206"/>
      <c r="J3452" s="206"/>
      <c r="K3452" s="206"/>
      <c r="L3452" s="206"/>
      <c r="M3452" s="206"/>
      <c r="N3452" s="206"/>
      <c r="O3452" s="206"/>
      <c r="P3452" s="206"/>
      <c r="Q3452" s="206"/>
      <c r="R3452" s="206"/>
      <c r="S3452" s="206"/>
      <c r="T3452" s="206"/>
    </row>
    <row r="3453" spans="1:20">
      <c r="A3453" s="366">
        <v>3449</v>
      </c>
      <c r="B3453" s="366"/>
      <c r="C3453" s="105"/>
      <c r="D3453" s="366"/>
      <c r="E3453" s="277"/>
      <c r="F3453" s="366"/>
      <c r="G3453" s="366"/>
      <c r="H3453" s="366"/>
      <c r="I3453" s="206"/>
      <c r="J3453" s="206"/>
      <c r="K3453" s="206"/>
      <c r="L3453" s="206"/>
      <c r="M3453" s="206"/>
      <c r="N3453" s="206"/>
      <c r="O3453" s="206"/>
      <c r="P3453" s="206"/>
      <c r="Q3453" s="206"/>
      <c r="R3453" s="206"/>
      <c r="S3453" s="206"/>
      <c r="T3453" s="206"/>
    </row>
    <row r="3454" spans="1:20">
      <c r="A3454" s="366">
        <v>3450</v>
      </c>
      <c r="B3454" s="366"/>
      <c r="C3454" s="105"/>
      <c r="D3454" s="366"/>
      <c r="E3454" s="277"/>
      <c r="F3454" s="366"/>
      <c r="G3454" s="366"/>
      <c r="H3454" s="366"/>
      <c r="I3454" s="206"/>
      <c r="J3454" s="206"/>
      <c r="K3454" s="206"/>
      <c r="L3454" s="206"/>
      <c r="M3454" s="206"/>
      <c r="N3454" s="206"/>
      <c r="O3454" s="206"/>
      <c r="P3454" s="206"/>
      <c r="Q3454" s="206"/>
      <c r="R3454" s="206"/>
      <c r="S3454" s="206"/>
      <c r="T3454" s="206"/>
    </row>
    <row r="3455" spans="1:20">
      <c r="A3455" s="366">
        <v>3451</v>
      </c>
      <c r="B3455" s="366"/>
      <c r="C3455" s="105"/>
      <c r="D3455" s="366"/>
      <c r="E3455" s="277"/>
      <c r="F3455" s="366"/>
      <c r="G3455" s="366"/>
      <c r="H3455" s="366"/>
      <c r="I3455" s="206"/>
      <c r="J3455" s="206"/>
      <c r="K3455" s="206"/>
      <c r="L3455" s="206"/>
      <c r="M3455" s="206"/>
      <c r="N3455" s="206"/>
      <c r="O3455" s="206"/>
      <c r="P3455" s="206"/>
      <c r="Q3455" s="206"/>
      <c r="R3455" s="206"/>
      <c r="S3455" s="206"/>
      <c r="T3455" s="206"/>
    </row>
    <row r="3456" spans="1:20">
      <c r="A3456" s="366">
        <v>3452</v>
      </c>
      <c r="B3456" s="366"/>
      <c r="C3456" s="105"/>
      <c r="D3456" s="366"/>
      <c r="E3456" s="277"/>
      <c r="F3456" s="366"/>
      <c r="G3456" s="366"/>
      <c r="H3456" s="366"/>
      <c r="I3456" s="206"/>
      <c r="J3456" s="206"/>
      <c r="K3456" s="206"/>
      <c r="L3456" s="206"/>
      <c r="M3456" s="206"/>
      <c r="N3456" s="206"/>
      <c r="O3456" s="206"/>
      <c r="P3456" s="206"/>
      <c r="Q3456" s="206"/>
      <c r="R3456" s="206"/>
      <c r="S3456" s="206"/>
      <c r="T3456" s="206"/>
    </row>
    <row r="3457" spans="1:20">
      <c r="A3457" s="366">
        <v>3453</v>
      </c>
      <c r="B3457" s="366"/>
      <c r="C3457" s="105"/>
      <c r="D3457" s="366"/>
      <c r="E3457" s="366"/>
      <c r="F3457" s="366"/>
      <c r="G3457" s="366"/>
      <c r="H3457" s="366"/>
      <c r="I3457" s="206"/>
      <c r="J3457" s="206"/>
      <c r="K3457" s="206"/>
      <c r="L3457" s="206"/>
      <c r="M3457" s="206"/>
      <c r="N3457" s="206"/>
      <c r="O3457" s="206"/>
      <c r="P3457" s="206"/>
      <c r="Q3457" s="206"/>
      <c r="R3457" s="206"/>
      <c r="S3457" s="206"/>
      <c r="T3457" s="206"/>
    </row>
    <row r="3458" spans="1:20">
      <c r="A3458" s="366">
        <v>3454</v>
      </c>
      <c r="B3458" s="366"/>
      <c r="C3458" s="105"/>
      <c r="D3458" s="366"/>
      <c r="E3458" s="277"/>
      <c r="F3458" s="105"/>
      <c r="G3458" s="366"/>
      <c r="H3458" s="366"/>
      <c r="I3458" s="206"/>
      <c r="J3458" s="206"/>
      <c r="K3458" s="206"/>
      <c r="L3458" s="206"/>
      <c r="M3458" s="206"/>
      <c r="N3458" s="206"/>
      <c r="O3458" s="206"/>
      <c r="P3458" s="206"/>
      <c r="Q3458" s="206"/>
      <c r="R3458" s="206"/>
      <c r="S3458" s="206"/>
      <c r="T3458" s="206"/>
    </row>
    <row r="3459" spans="1:20">
      <c r="A3459" s="366">
        <v>3455</v>
      </c>
      <c r="B3459" s="366"/>
      <c r="C3459" s="105"/>
      <c r="D3459" s="366"/>
      <c r="E3459" s="277"/>
      <c r="F3459" s="366"/>
      <c r="G3459" s="366"/>
      <c r="H3459" s="366"/>
      <c r="I3459" s="206"/>
      <c r="J3459" s="206"/>
      <c r="K3459" s="206"/>
      <c r="L3459" s="206"/>
      <c r="M3459" s="206"/>
      <c r="N3459" s="206"/>
      <c r="O3459" s="206"/>
      <c r="P3459" s="206"/>
      <c r="Q3459" s="206"/>
      <c r="R3459" s="206"/>
      <c r="S3459" s="206"/>
      <c r="T3459" s="206"/>
    </row>
    <row r="3460" spans="1:20">
      <c r="A3460" s="366">
        <v>3456</v>
      </c>
      <c r="B3460" s="366"/>
      <c r="C3460" s="105"/>
      <c r="D3460" s="366"/>
      <c r="E3460" s="277"/>
      <c r="F3460" s="105"/>
      <c r="G3460" s="366"/>
      <c r="H3460" s="366"/>
      <c r="I3460" s="206"/>
      <c r="J3460" s="206"/>
      <c r="K3460" s="206"/>
      <c r="L3460" s="206"/>
      <c r="M3460" s="206"/>
      <c r="N3460" s="206"/>
      <c r="O3460" s="206"/>
      <c r="P3460" s="206"/>
      <c r="Q3460" s="206"/>
      <c r="R3460" s="206"/>
      <c r="S3460" s="206"/>
      <c r="T3460" s="206"/>
    </row>
    <row r="3461" spans="1:20">
      <c r="A3461" s="366">
        <v>3457</v>
      </c>
      <c r="B3461" s="366"/>
      <c r="C3461" s="105"/>
      <c r="D3461" s="366"/>
      <c r="E3461" s="366"/>
      <c r="F3461" s="366"/>
      <c r="G3461" s="366"/>
      <c r="H3461" s="366"/>
      <c r="I3461" s="206"/>
      <c r="J3461" s="206"/>
      <c r="K3461" s="206"/>
      <c r="L3461" s="206"/>
      <c r="M3461" s="206"/>
      <c r="N3461" s="206"/>
      <c r="O3461" s="206"/>
      <c r="P3461" s="206"/>
      <c r="Q3461" s="206"/>
      <c r="R3461" s="206"/>
      <c r="S3461" s="206"/>
      <c r="T3461" s="206"/>
    </row>
    <row r="3462" spans="1:20">
      <c r="A3462" s="366">
        <v>3458</v>
      </c>
      <c r="B3462" s="366"/>
      <c r="C3462" s="105"/>
      <c r="D3462" s="366"/>
      <c r="E3462" s="277"/>
      <c r="F3462" s="105"/>
      <c r="G3462" s="366"/>
      <c r="H3462" s="366"/>
      <c r="I3462" s="206"/>
      <c r="J3462" s="206"/>
      <c r="K3462" s="206"/>
      <c r="L3462" s="206"/>
      <c r="M3462" s="206"/>
      <c r="N3462" s="206"/>
      <c r="O3462" s="206"/>
      <c r="P3462" s="206"/>
      <c r="Q3462" s="206"/>
      <c r="R3462" s="206"/>
      <c r="S3462" s="206"/>
      <c r="T3462" s="206"/>
    </row>
    <row r="3463" spans="1:20">
      <c r="A3463" s="366">
        <v>3459</v>
      </c>
      <c r="B3463" s="366"/>
      <c r="C3463" s="105"/>
      <c r="D3463" s="366"/>
      <c r="E3463" s="277"/>
      <c r="F3463" s="105"/>
      <c r="G3463" s="366"/>
      <c r="H3463" s="366"/>
      <c r="I3463" s="206"/>
      <c r="J3463" s="206"/>
      <c r="K3463" s="206"/>
      <c r="L3463" s="206"/>
      <c r="M3463" s="206"/>
      <c r="N3463" s="206"/>
      <c r="O3463" s="206"/>
      <c r="P3463" s="206"/>
      <c r="Q3463" s="206"/>
      <c r="R3463" s="206"/>
      <c r="S3463" s="206"/>
      <c r="T3463" s="206"/>
    </row>
    <row r="3464" spans="1:20">
      <c r="A3464" s="366">
        <v>3460</v>
      </c>
      <c r="B3464" s="366"/>
      <c r="C3464" s="105"/>
      <c r="D3464" s="366"/>
      <c r="E3464" s="277"/>
      <c r="F3464" s="105"/>
      <c r="G3464" s="366"/>
      <c r="H3464" s="366"/>
      <c r="I3464" s="206"/>
      <c r="J3464" s="206"/>
      <c r="K3464" s="206"/>
      <c r="L3464" s="206"/>
      <c r="M3464" s="206"/>
      <c r="N3464" s="206"/>
      <c r="O3464" s="206"/>
      <c r="P3464" s="206"/>
      <c r="Q3464" s="206"/>
      <c r="R3464" s="206"/>
      <c r="S3464" s="206"/>
      <c r="T3464" s="206"/>
    </row>
    <row r="3465" spans="1:20">
      <c r="A3465" s="366">
        <v>3461</v>
      </c>
      <c r="B3465" s="366"/>
      <c r="C3465" s="105"/>
      <c r="D3465" s="366"/>
      <c r="E3465" s="277"/>
      <c r="F3465" s="105"/>
      <c r="G3465" s="366"/>
      <c r="H3465" s="366"/>
      <c r="I3465" s="206"/>
      <c r="J3465" s="206"/>
      <c r="K3465" s="206"/>
      <c r="L3465" s="206"/>
      <c r="M3465" s="206"/>
      <c r="N3465" s="206"/>
      <c r="O3465" s="206"/>
      <c r="P3465" s="206"/>
      <c r="Q3465" s="206"/>
      <c r="R3465" s="206"/>
      <c r="S3465" s="206"/>
      <c r="T3465" s="206"/>
    </row>
    <row r="3466" spans="1:20">
      <c r="A3466" s="366">
        <v>3462</v>
      </c>
      <c r="B3466" s="366"/>
      <c r="C3466" s="105"/>
      <c r="D3466" s="366"/>
      <c r="E3466" s="277"/>
      <c r="F3466" s="105"/>
      <c r="G3466" s="366"/>
      <c r="H3466" s="366"/>
      <c r="I3466" s="206"/>
      <c r="J3466" s="206"/>
      <c r="K3466" s="206"/>
      <c r="L3466" s="206"/>
      <c r="M3466" s="206"/>
      <c r="N3466" s="206"/>
      <c r="O3466" s="206"/>
      <c r="P3466" s="206"/>
      <c r="Q3466" s="206"/>
      <c r="R3466" s="206"/>
      <c r="S3466" s="206"/>
      <c r="T3466" s="206"/>
    </row>
    <row r="3467" spans="1:20">
      <c r="A3467" s="366">
        <v>3463</v>
      </c>
      <c r="B3467" s="366"/>
      <c r="C3467" s="105"/>
      <c r="D3467" s="366"/>
      <c r="E3467" s="277"/>
      <c r="F3467" s="105"/>
      <c r="G3467" s="366"/>
      <c r="H3467" s="366"/>
      <c r="I3467" s="206"/>
      <c r="J3467" s="206"/>
      <c r="K3467" s="206"/>
      <c r="L3467" s="206"/>
      <c r="M3467" s="206"/>
      <c r="N3467" s="206"/>
      <c r="O3467" s="206"/>
      <c r="P3467" s="206"/>
      <c r="Q3467" s="206"/>
      <c r="R3467" s="206"/>
      <c r="S3467" s="206"/>
      <c r="T3467" s="206"/>
    </row>
    <row r="3468" spans="1:20">
      <c r="A3468" s="366">
        <v>3464</v>
      </c>
      <c r="B3468" s="366"/>
      <c r="C3468" s="105"/>
      <c r="D3468" s="366"/>
      <c r="E3468" s="277"/>
      <c r="F3468" s="105"/>
      <c r="G3468" s="366"/>
      <c r="H3468" s="366"/>
      <c r="I3468" s="206"/>
      <c r="J3468" s="206"/>
      <c r="K3468" s="206"/>
      <c r="L3468" s="206"/>
      <c r="M3468" s="206"/>
      <c r="N3468" s="206"/>
      <c r="O3468" s="206"/>
      <c r="P3468" s="206"/>
      <c r="Q3468" s="206"/>
      <c r="R3468" s="206"/>
      <c r="S3468" s="206"/>
      <c r="T3468" s="206"/>
    </row>
    <row r="3469" spans="1:20">
      <c r="A3469" s="366">
        <v>3465</v>
      </c>
      <c r="B3469" s="366"/>
      <c r="C3469" s="105"/>
      <c r="D3469" s="366"/>
      <c r="E3469" s="277"/>
      <c r="F3469" s="105"/>
      <c r="G3469" s="366"/>
      <c r="H3469" s="366"/>
      <c r="I3469" s="206"/>
      <c r="J3469" s="206"/>
      <c r="K3469" s="206"/>
      <c r="L3469" s="206"/>
      <c r="M3469" s="206"/>
      <c r="N3469" s="206"/>
      <c r="O3469" s="206"/>
      <c r="P3469" s="206"/>
      <c r="Q3469" s="206"/>
      <c r="R3469" s="206"/>
      <c r="S3469" s="206"/>
      <c r="T3469" s="206"/>
    </row>
    <row r="3470" spans="1:20">
      <c r="A3470" s="366">
        <v>3466</v>
      </c>
      <c r="B3470" s="366"/>
      <c r="C3470" s="105"/>
      <c r="D3470" s="366"/>
      <c r="E3470" s="277"/>
      <c r="F3470" s="105"/>
      <c r="G3470" s="366"/>
      <c r="H3470" s="366"/>
      <c r="I3470" s="206"/>
      <c r="J3470" s="206"/>
      <c r="K3470" s="206"/>
      <c r="L3470" s="206"/>
      <c r="M3470" s="206"/>
      <c r="N3470" s="206"/>
      <c r="O3470" s="206"/>
      <c r="P3470" s="206"/>
      <c r="Q3470" s="206"/>
      <c r="R3470" s="206"/>
      <c r="S3470" s="206"/>
      <c r="T3470" s="206"/>
    </row>
    <row r="3471" spans="1:20">
      <c r="A3471" s="366">
        <v>3467</v>
      </c>
      <c r="B3471" s="366"/>
      <c r="C3471" s="105"/>
      <c r="D3471" s="366"/>
      <c r="E3471" s="277"/>
      <c r="F3471" s="105"/>
      <c r="G3471" s="366"/>
      <c r="H3471" s="366"/>
      <c r="I3471" s="206"/>
      <c r="J3471" s="206"/>
      <c r="K3471" s="206"/>
      <c r="L3471" s="206"/>
      <c r="M3471" s="206"/>
      <c r="N3471" s="206"/>
      <c r="O3471" s="206"/>
      <c r="P3471" s="206"/>
      <c r="Q3471" s="206"/>
      <c r="R3471" s="206"/>
      <c r="S3471" s="206"/>
      <c r="T3471" s="206"/>
    </row>
    <row r="3472" spans="1:20">
      <c r="A3472" s="366">
        <v>3468</v>
      </c>
      <c r="B3472" s="366"/>
      <c r="C3472" s="105"/>
      <c r="D3472" s="366"/>
      <c r="E3472" s="277"/>
      <c r="F3472" s="105"/>
      <c r="G3472" s="366"/>
      <c r="H3472" s="366"/>
      <c r="I3472" s="206"/>
      <c r="J3472" s="206"/>
      <c r="K3472" s="206"/>
      <c r="L3472" s="206"/>
      <c r="M3472" s="206"/>
      <c r="N3472" s="206"/>
      <c r="O3472" s="206"/>
      <c r="P3472" s="206"/>
      <c r="Q3472" s="206"/>
      <c r="R3472" s="206"/>
      <c r="S3472" s="206"/>
      <c r="T3472" s="206"/>
    </row>
    <row r="3473" spans="1:20">
      <c r="A3473" s="366">
        <v>3469</v>
      </c>
      <c r="B3473" s="366"/>
      <c r="C3473" s="105"/>
      <c r="D3473" s="366"/>
      <c r="E3473" s="277"/>
      <c r="F3473" s="105"/>
      <c r="G3473" s="366"/>
      <c r="H3473" s="366"/>
      <c r="I3473" s="206"/>
      <c r="J3473" s="206"/>
      <c r="K3473" s="206"/>
      <c r="L3473" s="206"/>
      <c r="M3473" s="206"/>
      <c r="N3473" s="206"/>
      <c r="O3473" s="206"/>
      <c r="P3473" s="206"/>
      <c r="Q3473" s="206"/>
      <c r="R3473" s="206"/>
      <c r="S3473" s="206"/>
      <c r="T3473" s="206"/>
    </row>
    <row r="3474" spans="1:20">
      <c r="A3474" s="366">
        <v>3470</v>
      </c>
      <c r="B3474" s="366"/>
      <c r="C3474" s="105"/>
      <c r="D3474" s="366"/>
      <c r="E3474" s="277"/>
      <c r="F3474" s="105"/>
      <c r="G3474" s="366"/>
      <c r="H3474" s="366"/>
      <c r="I3474" s="206"/>
      <c r="J3474" s="206"/>
      <c r="K3474" s="206"/>
      <c r="L3474" s="206"/>
      <c r="M3474" s="206"/>
      <c r="N3474" s="206"/>
      <c r="O3474" s="206"/>
      <c r="P3474" s="206"/>
      <c r="Q3474" s="206"/>
      <c r="R3474" s="206"/>
      <c r="S3474" s="206"/>
      <c r="T3474" s="206"/>
    </row>
    <row r="3475" spans="1:20">
      <c r="A3475" s="366">
        <v>3471</v>
      </c>
      <c r="B3475" s="366"/>
      <c r="C3475" s="105"/>
      <c r="D3475" s="366"/>
      <c r="E3475" s="277"/>
      <c r="F3475" s="366"/>
      <c r="G3475" s="366"/>
      <c r="H3475" s="366"/>
      <c r="I3475" s="206"/>
      <c r="J3475" s="206"/>
      <c r="K3475" s="206"/>
      <c r="L3475" s="206"/>
      <c r="M3475" s="206"/>
      <c r="N3475" s="206"/>
      <c r="O3475" s="206"/>
      <c r="P3475" s="206"/>
      <c r="Q3475" s="206"/>
      <c r="R3475" s="206"/>
      <c r="S3475" s="206"/>
      <c r="T3475" s="206"/>
    </row>
    <row r="3476" spans="1:20">
      <c r="A3476" s="366">
        <v>3472</v>
      </c>
      <c r="B3476" s="366"/>
      <c r="C3476" s="105"/>
      <c r="D3476" s="366"/>
      <c r="E3476" s="277"/>
      <c r="F3476" s="105"/>
      <c r="G3476" s="366"/>
      <c r="H3476" s="366"/>
      <c r="I3476" s="206"/>
      <c r="J3476" s="206"/>
      <c r="K3476" s="206"/>
      <c r="L3476" s="206"/>
      <c r="M3476" s="206"/>
      <c r="N3476" s="206"/>
      <c r="O3476" s="206"/>
      <c r="P3476" s="206"/>
      <c r="Q3476" s="206"/>
      <c r="R3476" s="206"/>
      <c r="S3476" s="206"/>
      <c r="T3476" s="206"/>
    </row>
    <row r="3477" spans="1:20">
      <c r="A3477" s="366">
        <v>3473</v>
      </c>
      <c r="B3477" s="366"/>
      <c r="C3477" s="105"/>
      <c r="D3477" s="366"/>
      <c r="E3477" s="277"/>
      <c r="F3477" s="105"/>
      <c r="G3477" s="366"/>
      <c r="H3477" s="366"/>
      <c r="I3477" s="206"/>
      <c r="J3477" s="206"/>
      <c r="K3477" s="206"/>
      <c r="L3477" s="206"/>
      <c r="M3477" s="206"/>
      <c r="N3477" s="206"/>
      <c r="O3477" s="206"/>
      <c r="P3477" s="206"/>
      <c r="Q3477" s="206"/>
      <c r="R3477" s="206"/>
      <c r="S3477" s="206"/>
      <c r="T3477" s="206"/>
    </row>
    <row r="3478" spans="1:20">
      <c r="A3478" s="366">
        <v>3474</v>
      </c>
      <c r="B3478" s="366"/>
      <c r="C3478" s="105"/>
      <c r="D3478" s="366"/>
      <c r="E3478" s="277"/>
      <c r="F3478" s="105"/>
      <c r="G3478" s="366"/>
      <c r="H3478" s="366"/>
      <c r="I3478" s="206"/>
      <c r="J3478" s="206"/>
      <c r="K3478" s="206"/>
      <c r="L3478" s="206"/>
      <c r="M3478" s="206"/>
      <c r="N3478" s="206"/>
      <c r="O3478" s="206"/>
      <c r="P3478" s="206"/>
      <c r="Q3478" s="206"/>
      <c r="R3478" s="206"/>
      <c r="S3478" s="206"/>
      <c r="T3478" s="206"/>
    </row>
    <row r="3479" spans="1:20">
      <c r="A3479" s="366">
        <v>3475</v>
      </c>
      <c r="B3479" s="366"/>
      <c r="C3479" s="105"/>
      <c r="D3479" s="366"/>
      <c r="E3479" s="366"/>
      <c r="F3479" s="366"/>
      <c r="G3479" s="366"/>
      <c r="H3479" s="366"/>
      <c r="I3479" s="206"/>
      <c r="J3479" s="206"/>
      <c r="K3479" s="206"/>
      <c r="L3479" s="206"/>
      <c r="M3479" s="206"/>
      <c r="N3479" s="206"/>
      <c r="O3479" s="206"/>
      <c r="P3479" s="206"/>
      <c r="Q3479" s="206"/>
      <c r="R3479" s="206"/>
      <c r="S3479" s="206"/>
      <c r="T3479" s="206"/>
    </row>
    <row r="3480" spans="1:20">
      <c r="A3480" s="366">
        <v>3476</v>
      </c>
      <c r="B3480" s="366"/>
      <c r="C3480" s="105"/>
      <c r="D3480" s="366"/>
      <c r="E3480" s="277"/>
      <c r="F3480" s="366"/>
      <c r="G3480" s="366"/>
      <c r="H3480" s="366"/>
      <c r="I3480" s="206"/>
      <c r="J3480" s="206"/>
      <c r="K3480" s="206"/>
      <c r="L3480" s="206"/>
      <c r="M3480" s="206"/>
      <c r="N3480" s="206"/>
      <c r="O3480" s="206"/>
      <c r="P3480" s="206"/>
      <c r="Q3480" s="206"/>
      <c r="R3480" s="206"/>
      <c r="S3480" s="206"/>
      <c r="T3480" s="206"/>
    </row>
    <row r="3481" spans="1:20">
      <c r="A3481" s="366">
        <v>3477</v>
      </c>
      <c r="B3481" s="366"/>
      <c r="C3481" s="105"/>
      <c r="D3481" s="366"/>
      <c r="E3481" s="277"/>
      <c r="F3481" s="366"/>
      <c r="G3481" s="366"/>
      <c r="H3481" s="366"/>
      <c r="I3481" s="206"/>
      <c r="J3481" s="206"/>
      <c r="K3481" s="206"/>
      <c r="L3481" s="206"/>
      <c r="M3481" s="206"/>
      <c r="N3481" s="206"/>
      <c r="O3481" s="206"/>
      <c r="P3481" s="206"/>
      <c r="Q3481" s="206"/>
      <c r="R3481" s="206"/>
      <c r="S3481" s="206"/>
      <c r="T3481" s="206"/>
    </row>
    <row r="3482" spans="1:20">
      <c r="A3482" s="366">
        <v>3478</v>
      </c>
      <c r="B3482" s="366"/>
      <c r="C3482" s="105"/>
      <c r="D3482" s="366"/>
      <c r="E3482" s="277"/>
      <c r="F3482" s="366"/>
      <c r="G3482" s="366"/>
      <c r="H3482" s="366"/>
      <c r="I3482" s="206"/>
      <c r="J3482" s="206"/>
      <c r="K3482" s="206"/>
      <c r="L3482" s="206"/>
      <c r="M3482" s="206"/>
      <c r="N3482" s="206"/>
      <c r="O3482" s="206"/>
      <c r="P3482" s="206"/>
      <c r="Q3482" s="206"/>
      <c r="R3482" s="206"/>
      <c r="S3482" s="206"/>
      <c r="T3482" s="206"/>
    </row>
    <row r="3483" spans="1:20">
      <c r="A3483" s="366">
        <v>3479</v>
      </c>
      <c r="B3483" s="366"/>
      <c r="C3483" s="105"/>
      <c r="D3483" s="366"/>
      <c r="E3483" s="277"/>
      <c r="F3483" s="366"/>
      <c r="G3483" s="366"/>
      <c r="H3483" s="366"/>
      <c r="I3483" s="206"/>
      <c r="J3483" s="206"/>
      <c r="K3483" s="206"/>
      <c r="L3483" s="206"/>
      <c r="M3483" s="206"/>
      <c r="N3483" s="206"/>
      <c r="O3483" s="206"/>
      <c r="P3483" s="206"/>
      <c r="Q3483" s="206"/>
      <c r="R3483" s="206"/>
      <c r="S3483" s="206"/>
      <c r="T3483" s="206"/>
    </row>
    <row r="3484" spans="1:20">
      <c r="A3484" s="366">
        <v>3480</v>
      </c>
      <c r="B3484" s="366"/>
      <c r="C3484" s="105"/>
      <c r="D3484" s="366"/>
      <c r="E3484" s="277"/>
      <c r="F3484" s="366"/>
      <c r="G3484" s="366"/>
      <c r="H3484" s="366"/>
      <c r="I3484" s="206"/>
      <c r="J3484" s="206"/>
      <c r="K3484" s="206"/>
      <c r="L3484" s="206"/>
      <c r="M3484" s="206"/>
      <c r="N3484" s="206"/>
      <c r="O3484" s="206"/>
      <c r="P3484" s="206"/>
      <c r="Q3484" s="206"/>
      <c r="R3484" s="206"/>
      <c r="S3484" s="206"/>
      <c r="T3484" s="206"/>
    </row>
    <row r="3485" spans="1:20">
      <c r="A3485" s="366">
        <v>3481</v>
      </c>
      <c r="B3485" s="366"/>
      <c r="C3485" s="105"/>
      <c r="D3485" s="366"/>
      <c r="E3485" s="277"/>
      <c r="F3485" s="366"/>
      <c r="G3485" s="366"/>
      <c r="H3485" s="366"/>
      <c r="I3485" s="206"/>
      <c r="J3485" s="206"/>
      <c r="K3485" s="206"/>
      <c r="L3485" s="206"/>
      <c r="M3485" s="206"/>
      <c r="N3485" s="206"/>
      <c r="O3485" s="206"/>
      <c r="P3485" s="206"/>
      <c r="Q3485" s="206"/>
      <c r="R3485" s="206"/>
      <c r="S3485" s="206"/>
      <c r="T3485" s="206"/>
    </row>
    <row r="3486" spans="1:20">
      <c r="A3486" s="366">
        <v>3482</v>
      </c>
      <c r="B3486" s="366"/>
      <c r="C3486" s="105"/>
      <c r="D3486" s="366"/>
      <c r="E3486" s="277"/>
      <c r="F3486" s="366"/>
      <c r="G3486" s="366"/>
      <c r="H3486" s="366"/>
      <c r="I3486" s="206"/>
      <c r="J3486" s="206"/>
      <c r="K3486" s="206"/>
      <c r="L3486" s="206"/>
      <c r="M3486" s="206"/>
      <c r="N3486" s="206"/>
      <c r="O3486" s="206"/>
      <c r="P3486" s="206"/>
      <c r="Q3486" s="206"/>
      <c r="R3486" s="206"/>
      <c r="S3486" s="206"/>
      <c r="T3486" s="206"/>
    </row>
    <row r="3487" spans="1:20">
      <c r="A3487" s="366">
        <v>3483</v>
      </c>
      <c r="B3487" s="366"/>
      <c r="C3487" s="105"/>
      <c r="D3487" s="366"/>
      <c r="E3487" s="277"/>
      <c r="F3487" s="366"/>
      <c r="G3487" s="366"/>
      <c r="H3487" s="366"/>
      <c r="I3487" s="206"/>
      <c r="J3487" s="206"/>
      <c r="K3487" s="206"/>
      <c r="L3487" s="206"/>
      <c r="M3487" s="206"/>
      <c r="N3487" s="206"/>
      <c r="O3487" s="206"/>
      <c r="P3487" s="206"/>
      <c r="Q3487" s="206"/>
      <c r="R3487" s="206"/>
      <c r="S3487" s="206"/>
      <c r="T3487" s="206"/>
    </row>
    <row r="3488" spans="1:20">
      <c r="A3488" s="366">
        <v>3484</v>
      </c>
      <c r="B3488" s="366"/>
      <c r="C3488" s="105"/>
      <c r="D3488" s="366"/>
      <c r="E3488" s="277"/>
      <c r="F3488" s="366"/>
      <c r="G3488" s="366"/>
      <c r="H3488" s="366"/>
      <c r="I3488" s="206"/>
      <c r="J3488" s="206"/>
      <c r="K3488" s="206"/>
      <c r="L3488" s="206"/>
      <c r="M3488" s="206"/>
      <c r="N3488" s="206"/>
      <c r="O3488" s="206"/>
      <c r="P3488" s="206"/>
      <c r="Q3488" s="206"/>
      <c r="R3488" s="206"/>
      <c r="S3488" s="206"/>
      <c r="T3488" s="206"/>
    </row>
    <row r="3489" spans="1:20">
      <c r="A3489" s="366">
        <v>3485</v>
      </c>
      <c r="B3489" s="366"/>
      <c r="C3489" s="105"/>
      <c r="D3489" s="366"/>
      <c r="E3489" s="277"/>
      <c r="F3489" s="366"/>
      <c r="G3489" s="366"/>
      <c r="H3489" s="366"/>
      <c r="I3489" s="206"/>
      <c r="J3489" s="206"/>
      <c r="K3489" s="206"/>
      <c r="L3489" s="206"/>
      <c r="M3489" s="206"/>
      <c r="N3489" s="206"/>
      <c r="O3489" s="206"/>
      <c r="P3489" s="206"/>
      <c r="Q3489" s="206"/>
      <c r="R3489" s="206"/>
      <c r="S3489" s="206"/>
      <c r="T3489" s="206"/>
    </row>
    <row r="3490" spans="1:20">
      <c r="A3490" s="366">
        <v>3486</v>
      </c>
      <c r="B3490" s="366"/>
      <c r="C3490" s="105"/>
      <c r="D3490" s="366"/>
      <c r="E3490" s="277"/>
      <c r="F3490" s="366"/>
      <c r="G3490" s="366"/>
      <c r="H3490" s="366"/>
      <c r="I3490" s="206"/>
      <c r="J3490" s="206"/>
      <c r="K3490" s="206"/>
      <c r="L3490" s="206"/>
      <c r="M3490" s="206"/>
      <c r="N3490" s="206"/>
      <c r="O3490" s="206"/>
      <c r="P3490" s="206"/>
      <c r="Q3490" s="206"/>
      <c r="R3490" s="206"/>
      <c r="S3490" s="206"/>
      <c r="T3490" s="206"/>
    </row>
    <row r="3491" spans="1:20">
      <c r="A3491" s="366">
        <v>3487</v>
      </c>
      <c r="B3491" s="366"/>
      <c r="C3491" s="105"/>
      <c r="D3491" s="366"/>
      <c r="E3491" s="277"/>
      <c r="F3491" s="366"/>
      <c r="G3491" s="366"/>
      <c r="H3491" s="366"/>
      <c r="I3491" s="206"/>
      <c r="J3491" s="206"/>
      <c r="K3491" s="206"/>
      <c r="L3491" s="206"/>
      <c r="M3491" s="206"/>
      <c r="N3491" s="206"/>
      <c r="O3491" s="206"/>
      <c r="P3491" s="206"/>
      <c r="Q3491" s="206"/>
      <c r="R3491" s="206"/>
      <c r="S3491" s="206"/>
      <c r="T3491" s="206"/>
    </row>
    <row r="3492" spans="1:20">
      <c r="A3492" s="366">
        <v>3488</v>
      </c>
      <c r="B3492" s="366"/>
      <c r="C3492" s="105"/>
      <c r="D3492" s="366"/>
      <c r="E3492" s="277"/>
      <c r="F3492" s="366"/>
      <c r="G3492" s="366"/>
      <c r="H3492" s="366"/>
      <c r="I3492" s="206"/>
      <c r="J3492" s="206"/>
      <c r="K3492" s="206"/>
      <c r="L3492" s="206"/>
      <c r="M3492" s="206"/>
      <c r="N3492" s="206"/>
      <c r="O3492" s="206"/>
      <c r="P3492" s="206"/>
      <c r="Q3492" s="206"/>
      <c r="R3492" s="206"/>
      <c r="S3492" s="206"/>
      <c r="T3492" s="206"/>
    </row>
    <row r="3493" spans="1:20">
      <c r="A3493" s="366">
        <v>3489</v>
      </c>
      <c r="B3493" s="366"/>
      <c r="C3493" s="105"/>
      <c r="D3493" s="366"/>
      <c r="E3493" s="277"/>
      <c r="F3493" s="366"/>
      <c r="G3493" s="366"/>
      <c r="H3493" s="366"/>
      <c r="I3493" s="206"/>
      <c r="J3493" s="206"/>
      <c r="K3493" s="206"/>
      <c r="L3493" s="206"/>
      <c r="M3493" s="206"/>
      <c r="N3493" s="206"/>
      <c r="O3493" s="206"/>
      <c r="P3493" s="206"/>
      <c r="Q3493" s="206"/>
      <c r="R3493" s="206"/>
      <c r="S3493" s="206"/>
      <c r="T3493" s="206"/>
    </row>
    <row r="3494" spans="1:20">
      <c r="A3494" s="366">
        <v>3490</v>
      </c>
      <c r="B3494" s="366"/>
      <c r="C3494" s="105"/>
      <c r="D3494" s="366"/>
      <c r="E3494" s="277"/>
      <c r="F3494" s="366"/>
      <c r="G3494" s="366"/>
      <c r="H3494" s="366"/>
      <c r="I3494" s="206"/>
      <c r="J3494" s="206"/>
      <c r="K3494" s="206"/>
      <c r="L3494" s="206"/>
      <c r="M3494" s="206"/>
      <c r="N3494" s="206"/>
      <c r="O3494" s="206"/>
      <c r="P3494" s="206"/>
      <c r="Q3494" s="206"/>
      <c r="R3494" s="206"/>
      <c r="S3494" s="206"/>
      <c r="T3494" s="206"/>
    </row>
    <row r="3495" spans="1:20">
      <c r="A3495" s="366">
        <v>3491</v>
      </c>
      <c r="B3495" s="366"/>
      <c r="C3495" s="105"/>
      <c r="D3495" s="366"/>
      <c r="E3495" s="277"/>
      <c r="F3495" s="366"/>
      <c r="G3495" s="366"/>
      <c r="H3495" s="366"/>
      <c r="I3495" s="206"/>
      <c r="J3495" s="206"/>
      <c r="K3495" s="206"/>
      <c r="L3495" s="206"/>
      <c r="M3495" s="206"/>
      <c r="N3495" s="206"/>
      <c r="O3495" s="206"/>
      <c r="P3495" s="206"/>
      <c r="Q3495" s="206"/>
      <c r="R3495" s="206"/>
      <c r="S3495" s="206"/>
      <c r="T3495" s="206"/>
    </row>
    <row r="3496" spans="1:20">
      <c r="A3496" s="366">
        <v>3492</v>
      </c>
      <c r="B3496" s="366"/>
      <c r="C3496" s="105"/>
      <c r="D3496" s="366"/>
      <c r="E3496" s="277"/>
      <c r="F3496" s="366"/>
      <c r="G3496" s="366"/>
      <c r="H3496" s="366"/>
      <c r="I3496" s="206"/>
      <c r="J3496" s="206"/>
      <c r="K3496" s="206"/>
      <c r="L3496" s="206"/>
      <c r="M3496" s="206"/>
      <c r="N3496" s="206"/>
      <c r="O3496" s="206"/>
      <c r="P3496" s="206"/>
      <c r="Q3496" s="206"/>
      <c r="R3496" s="206"/>
      <c r="S3496" s="206"/>
      <c r="T3496" s="206"/>
    </row>
    <row r="3497" spans="1:20">
      <c r="A3497" s="366">
        <v>3493</v>
      </c>
      <c r="B3497" s="366"/>
      <c r="C3497" s="105"/>
      <c r="D3497" s="366"/>
      <c r="E3497" s="277"/>
      <c r="F3497" s="366"/>
      <c r="G3497" s="366"/>
      <c r="H3497" s="366"/>
      <c r="I3497" s="206"/>
      <c r="J3497" s="206"/>
      <c r="K3497" s="206"/>
      <c r="L3497" s="206"/>
      <c r="M3497" s="206"/>
      <c r="N3497" s="206"/>
      <c r="O3497" s="206"/>
      <c r="P3497" s="206"/>
      <c r="Q3497" s="206"/>
      <c r="R3497" s="206"/>
      <c r="S3497" s="206"/>
      <c r="T3497" s="206"/>
    </row>
    <row r="3498" spans="1:20">
      <c r="A3498" s="366">
        <v>3494</v>
      </c>
      <c r="B3498" s="366"/>
      <c r="C3498" s="105"/>
      <c r="D3498" s="366"/>
      <c r="E3498" s="277"/>
      <c r="F3498" s="366"/>
      <c r="G3498" s="366"/>
      <c r="H3498" s="366"/>
      <c r="I3498" s="206"/>
      <c r="J3498" s="206"/>
      <c r="K3498" s="206"/>
      <c r="L3498" s="206"/>
      <c r="M3498" s="206"/>
      <c r="N3498" s="206"/>
      <c r="O3498" s="206"/>
      <c r="P3498" s="206"/>
      <c r="Q3498" s="206"/>
      <c r="R3498" s="206"/>
      <c r="S3498" s="206"/>
      <c r="T3498" s="206"/>
    </row>
    <row r="3499" spans="1:20">
      <c r="A3499" s="366">
        <v>3495</v>
      </c>
      <c r="B3499" s="366"/>
      <c r="C3499" s="105"/>
      <c r="D3499" s="366"/>
      <c r="E3499" s="277"/>
      <c r="F3499" s="366"/>
      <c r="G3499" s="366"/>
      <c r="H3499" s="366"/>
      <c r="I3499" s="206"/>
      <c r="J3499" s="206"/>
      <c r="K3499" s="206"/>
      <c r="L3499" s="206"/>
      <c r="M3499" s="206"/>
      <c r="N3499" s="206"/>
      <c r="O3499" s="206"/>
      <c r="P3499" s="206"/>
      <c r="Q3499" s="206"/>
      <c r="R3499" s="206"/>
      <c r="S3499" s="206"/>
      <c r="T3499" s="206"/>
    </row>
    <row r="3500" spans="1:20">
      <c r="A3500" s="366">
        <v>3496</v>
      </c>
      <c r="B3500" s="366"/>
      <c r="C3500" s="105"/>
      <c r="D3500" s="366"/>
      <c r="E3500" s="277"/>
      <c r="F3500" s="105"/>
      <c r="G3500" s="366"/>
      <c r="H3500" s="366"/>
      <c r="I3500" s="206"/>
      <c r="J3500" s="206"/>
      <c r="K3500" s="206"/>
      <c r="L3500" s="206"/>
      <c r="M3500" s="206"/>
      <c r="N3500" s="206"/>
      <c r="O3500" s="206"/>
      <c r="P3500" s="206"/>
      <c r="Q3500" s="206"/>
      <c r="R3500" s="206"/>
      <c r="S3500" s="206"/>
      <c r="T3500" s="206"/>
    </row>
    <row r="3501" spans="1:20">
      <c r="A3501" s="366">
        <v>3497</v>
      </c>
      <c r="B3501" s="366"/>
      <c r="C3501" s="105"/>
      <c r="D3501" s="366"/>
      <c r="E3501" s="277"/>
      <c r="F3501" s="366"/>
      <c r="G3501" s="366"/>
      <c r="H3501" s="366"/>
      <c r="I3501" s="206"/>
      <c r="J3501" s="206"/>
      <c r="K3501" s="206"/>
      <c r="L3501" s="206"/>
      <c r="M3501" s="206"/>
      <c r="N3501" s="206"/>
      <c r="O3501" s="206"/>
      <c r="P3501" s="206"/>
      <c r="Q3501" s="206"/>
      <c r="R3501" s="206"/>
      <c r="S3501" s="206"/>
      <c r="T3501" s="206"/>
    </row>
    <row r="3502" spans="1:20">
      <c r="A3502" s="366">
        <v>3498</v>
      </c>
      <c r="B3502" s="366"/>
      <c r="C3502" s="105"/>
      <c r="D3502" s="366"/>
      <c r="E3502" s="277"/>
      <c r="F3502" s="366"/>
      <c r="G3502" s="366"/>
      <c r="H3502" s="366"/>
      <c r="I3502" s="206"/>
      <c r="J3502" s="206"/>
      <c r="K3502" s="206"/>
      <c r="L3502" s="206"/>
      <c r="M3502" s="206"/>
      <c r="N3502" s="206"/>
      <c r="O3502" s="206"/>
      <c r="P3502" s="206"/>
      <c r="Q3502" s="206"/>
      <c r="R3502" s="206"/>
      <c r="S3502" s="206"/>
      <c r="T3502" s="206"/>
    </row>
    <row r="3503" spans="1:20">
      <c r="A3503" s="366">
        <v>3499</v>
      </c>
      <c r="B3503" s="366"/>
      <c r="C3503" s="105"/>
      <c r="D3503" s="366"/>
      <c r="E3503" s="277"/>
      <c r="F3503" s="366"/>
      <c r="G3503" s="366"/>
      <c r="H3503" s="366"/>
      <c r="I3503" s="206"/>
      <c r="J3503" s="206"/>
      <c r="K3503" s="206"/>
      <c r="L3503" s="206"/>
      <c r="M3503" s="206"/>
      <c r="N3503" s="206"/>
      <c r="O3503" s="206"/>
      <c r="P3503" s="206"/>
      <c r="Q3503" s="206"/>
      <c r="R3503" s="206"/>
      <c r="S3503" s="206"/>
      <c r="T3503" s="206"/>
    </row>
    <row r="3504" spans="1:20">
      <c r="A3504" s="366">
        <v>3500</v>
      </c>
      <c r="B3504" s="366"/>
      <c r="C3504" s="105"/>
      <c r="D3504" s="366"/>
      <c r="E3504" s="277"/>
      <c r="F3504" s="366"/>
      <c r="G3504" s="366"/>
      <c r="H3504" s="366"/>
      <c r="I3504" s="206"/>
      <c r="J3504" s="206"/>
      <c r="K3504" s="206"/>
      <c r="L3504" s="206"/>
      <c r="M3504" s="206"/>
      <c r="N3504" s="206"/>
      <c r="O3504" s="206"/>
      <c r="P3504" s="206"/>
      <c r="Q3504" s="206"/>
      <c r="R3504" s="206"/>
      <c r="S3504" s="206"/>
      <c r="T3504" s="206"/>
    </row>
    <row r="3505" spans="1:20">
      <c r="A3505" s="366">
        <v>3501</v>
      </c>
      <c r="B3505" s="366"/>
      <c r="C3505" s="105"/>
      <c r="D3505" s="366"/>
      <c r="E3505" s="277"/>
      <c r="F3505" s="366"/>
      <c r="G3505" s="366"/>
      <c r="H3505" s="366"/>
      <c r="I3505" s="206"/>
      <c r="J3505" s="206"/>
      <c r="K3505" s="206"/>
      <c r="L3505" s="206"/>
      <c r="M3505" s="206"/>
      <c r="N3505" s="206"/>
      <c r="O3505" s="206"/>
      <c r="P3505" s="206"/>
      <c r="Q3505" s="206"/>
      <c r="R3505" s="206"/>
      <c r="S3505" s="206"/>
      <c r="T3505" s="206"/>
    </row>
    <row r="3506" spans="1:20">
      <c r="A3506" s="366">
        <v>3502</v>
      </c>
      <c r="B3506" s="366"/>
      <c r="C3506" s="105"/>
      <c r="D3506" s="366"/>
      <c r="E3506" s="277"/>
      <c r="F3506" s="366"/>
      <c r="G3506" s="366"/>
      <c r="H3506" s="366"/>
      <c r="I3506" s="206"/>
      <c r="J3506" s="206"/>
      <c r="K3506" s="206"/>
      <c r="L3506" s="206"/>
      <c r="M3506" s="206"/>
      <c r="N3506" s="206"/>
      <c r="O3506" s="206"/>
      <c r="P3506" s="206"/>
      <c r="Q3506" s="206"/>
      <c r="R3506" s="206"/>
      <c r="S3506" s="206"/>
      <c r="T3506" s="206"/>
    </row>
    <row r="3507" spans="1:20">
      <c r="A3507" s="366">
        <v>3503</v>
      </c>
      <c r="B3507" s="366"/>
      <c r="C3507" s="105"/>
      <c r="D3507" s="366"/>
      <c r="E3507" s="277"/>
      <c r="F3507" s="366"/>
      <c r="G3507" s="366"/>
      <c r="H3507" s="366"/>
      <c r="I3507" s="206"/>
      <c r="J3507" s="206"/>
      <c r="K3507" s="206"/>
      <c r="L3507" s="206"/>
      <c r="M3507" s="206"/>
      <c r="N3507" s="206"/>
      <c r="O3507" s="206"/>
      <c r="P3507" s="206"/>
      <c r="Q3507" s="206"/>
      <c r="R3507" s="206"/>
      <c r="S3507" s="206"/>
      <c r="T3507" s="206"/>
    </row>
    <row r="3508" spans="1:20">
      <c r="A3508" s="366">
        <v>3504</v>
      </c>
      <c r="B3508" s="366"/>
      <c r="C3508" s="105"/>
      <c r="D3508" s="366"/>
      <c r="E3508" s="277"/>
      <c r="F3508" s="366"/>
      <c r="G3508" s="366"/>
      <c r="H3508" s="366"/>
      <c r="I3508" s="206"/>
      <c r="J3508" s="206"/>
      <c r="K3508" s="206"/>
      <c r="L3508" s="206"/>
      <c r="M3508" s="206"/>
      <c r="N3508" s="206"/>
      <c r="O3508" s="206"/>
      <c r="P3508" s="206"/>
      <c r="Q3508" s="206"/>
      <c r="R3508" s="206"/>
      <c r="S3508" s="206"/>
      <c r="T3508" s="206"/>
    </row>
    <row r="3509" spans="1:20">
      <c r="A3509" s="366">
        <v>3505</v>
      </c>
      <c r="B3509" s="366"/>
      <c r="C3509" s="105"/>
      <c r="D3509" s="366"/>
      <c r="E3509" s="366"/>
      <c r="F3509" s="366"/>
      <c r="G3509" s="366"/>
      <c r="H3509" s="366"/>
      <c r="I3509" s="206"/>
      <c r="J3509" s="206"/>
      <c r="K3509" s="206"/>
      <c r="L3509" s="206"/>
      <c r="M3509" s="206"/>
      <c r="N3509" s="206"/>
      <c r="O3509" s="206"/>
      <c r="P3509" s="206"/>
      <c r="Q3509" s="206"/>
      <c r="R3509" s="206"/>
      <c r="S3509" s="206"/>
      <c r="T3509" s="206"/>
    </row>
    <row r="3510" spans="1:20">
      <c r="A3510" s="366">
        <v>3506</v>
      </c>
      <c r="B3510" s="366"/>
      <c r="C3510" s="105"/>
      <c r="D3510" s="366"/>
      <c r="E3510" s="277"/>
      <c r="F3510" s="366"/>
      <c r="G3510" s="366"/>
      <c r="H3510" s="366"/>
      <c r="I3510" s="206"/>
      <c r="J3510" s="206"/>
      <c r="K3510" s="206"/>
      <c r="L3510" s="206"/>
      <c r="M3510" s="206"/>
      <c r="N3510" s="206"/>
      <c r="O3510" s="206"/>
      <c r="P3510" s="206"/>
      <c r="Q3510" s="206"/>
      <c r="R3510" s="206"/>
      <c r="S3510" s="206"/>
      <c r="T3510" s="206"/>
    </row>
    <row r="3511" spans="1:20">
      <c r="A3511" s="366">
        <v>3507</v>
      </c>
      <c r="B3511" s="366"/>
      <c r="C3511" s="105"/>
      <c r="D3511" s="366"/>
      <c r="E3511" s="277"/>
      <c r="F3511" s="366"/>
      <c r="G3511" s="366"/>
      <c r="H3511" s="366"/>
      <c r="I3511" s="206"/>
      <c r="J3511" s="206"/>
      <c r="K3511" s="206"/>
      <c r="L3511" s="206"/>
      <c r="M3511" s="206"/>
      <c r="N3511" s="206"/>
      <c r="O3511" s="206"/>
      <c r="P3511" s="206"/>
      <c r="Q3511" s="206"/>
      <c r="R3511" s="206"/>
      <c r="S3511" s="206"/>
      <c r="T3511" s="206"/>
    </row>
    <row r="3512" spans="1:20">
      <c r="A3512" s="366">
        <v>3508</v>
      </c>
      <c r="B3512" s="366"/>
      <c r="C3512" s="105"/>
      <c r="D3512" s="366"/>
      <c r="E3512" s="277"/>
      <c r="F3512" s="366"/>
      <c r="G3512" s="366"/>
      <c r="H3512" s="366"/>
      <c r="I3512" s="206"/>
      <c r="J3512" s="206"/>
      <c r="K3512" s="206"/>
      <c r="L3512" s="206"/>
      <c r="M3512" s="206"/>
      <c r="N3512" s="206"/>
      <c r="O3512" s="206"/>
      <c r="P3512" s="206"/>
      <c r="Q3512" s="206"/>
      <c r="R3512" s="206"/>
      <c r="S3512" s="206"/>
      <c r="T3512" s="206"/>
    </row>
    <row r="3513" spans="1:20">
      <c r="A3513" s="366">
        <v>3509</v>
      </c>
      <c r="B3513" s="366"/>
      <c r="C3513" s="105"/>
      <c r="D3513" s="366"/>
      <c r="E3513" s="277"/>
      <c r="F3513" s="366"/>
      <c r="G3513" s="366"/>
      <c r="H3513" s="366"/>
      <c r="I3513" s="206"/>
      <c r="J3513" s="206"/>
      <c r="K3513" s="206"/>
      <c r="L3513" s="206"/>
      <c r="M3513" s="206"/>
      <c r="N3513" s="206"/>
      <c r="O3513" s="206"/>
      <c r="P3513" s="206"/>
      <c r="Q3513" s="206"/>
      <c r="R3513" s="206"/>
      <c r="S3513" s="206"/>
      <c r="T3513" s="206"/>
    </row>
    <row r="3514" spans="1:20">
      <c r="A3514" s="366">
        <v>3510</v>
      </c>
      <c r="B3514" s="366"/>
      <c r="C3514" s="105"/>
      <c r="D3514" s="366"/>
      <c r="E3514" s="277"/>
      <c r="F3514" s="366"/>
      <c r="G3514" s="366"/>
      <c r="H3514" s="366"/>
      <c r="I3514" s="206"/>
      <c r="J3514" s="206"/>
      <c r="K3514" s="206"/>
      <c r="L3514" s="206"/>
      <c r="M3514" s="206"/>
      <c r="N3514" s="206"/>
      <c r="O3514" s="206"/>
      <c r="P3514" s="206"/>
      <c r="Q3514" s="206"/>
      <c r="R3514" s="206"/>
      <c r="S3514" s="206"/>
      <c r="T3514" s="206"/>
    </row>
    <row r="3515" spans="1:20">
      <c r="A3515" s="366">
        <v>3511</v>
      </c>
      <c r="B3515" s="366"/>
      <c r="C3515" s="105"/>
      <c r="D3515" s="366"/>
      <c r="E3515" s="277"/>
      <c r="F3515" s="366"/>
      <c r="G3515" s="366"/>
      <c r="H3515" s="366"/>
      <c r="I3515" s="206"/>
      <c r="J3515" s="206"/>
      <c r="K3515" s="206"/>
      <c r="L3515" s="206"/>
      <c r="M3515" s="206"/>
      <c r="N3515" s="206"/>
      <c r="O3515" s="206"/>
      <c r="P3515" s="206"/>
      <c r="Q3515" s="206"/>
      <c r="R3515" s="206"/>
      <c r="S3515" s="206"/>
      <c r="T3515" s="206"/>
    </row>
    <row r="3516" spans="1:20">
      <c r="A3516" s="366">
        <v>3512</v>
      </c>
      <c r="B3516" s="366"/>
      <c r="C3516" s="105"/>
      <c r="D3516" s="366"/>
      <c r="E3516" s="277"/>
      <c r="F3516" s="105"/>
      <c r="G3516" s="366"/>
      <c r="H3516" s="366"/>
      <c r="I3516" s="206"/>
      <c r="J3516" s="206"/>
      <c r="K3516" s="206"/>
      <c r="L3516" s="206"/>
      <c r="M3516" s="206"/>
      <c r="N3516" s="206"/>
      <c r="O3516" s="206"/>
      <c r="P3516" s="206"/>
      <c r="Q3516" s="206"/>
      <c r="R3516" s="206"/>
      <c r="S3516" s="206"/>
      <c r="T3516" s="206"/>
    </row>
    <row r="3517" spans="1:20">
      <c r="A3517" s="366">
        <v>3513</v>
      </c>
      <c r="B3517" s="366"/>
      <c r="C3517" s="105"/>
      <c r="D3517" s="366"/>
      <c r="E3517" s="277"/>
      <c r="F3517" s="366"/>
      <c r="G3517" s="366"/>
      <c r="H3517" s="366"/>
      <c r="I3517" s="206"/>
      <c r="J3517" s="206"/>
      <c r="K3517" s="206"/>
      <c r="L3517" s="206"/>
      <c r="M3517" s="206"/>
      <c r="N3517" s="206"/>
      <c r="O3517" s="206"/>
      <c r="P3517" s="206"/>
      <c r="Q3517" s="206"/>
      <c r="R3517" s="206"/>
      <c r="S3517" s="206"/>
      <c r="T3517" s="206"/>
    </row>
    <row r="3518" spans="1:20">
      <c r="A3518" s="366">
        <v>3514</v>
      </c>
      <c r="B3518" s="366"/>
      <c r="C3518" s="105"/>
      <c r="D3518" s="366"/>
      <c r="E3518" s="277"/>
      <c r="F3518" s="366"/>
      <c r="G3518" s="366"/>
      <c r="H3518" s="366"/>
      <c r="I3518" s="206"/>
      <c r="J3518" s="206"/>
      <c r="K3518" s="206"/>
      <c r="L3518" s="206"/>
      <c r="M3518" s="206"/>
      <c r="N3518" s="206"/>
      <c r="O3518" s="206"/>
      <c r="P3518" s="206"/>
      <c r="Q3518" s="206"/>
      <c r="R3518" s="206"/>
      <c r="S3518" s="206"/>
      <c r="T3518" s="206"/>
    </row>
    <row r="3519" spans="1:20">
      <c r="A3519" s="366">
        <v>3515</v>
      </c>
      <c r="B3519" s="366"/>
      <c r="C3519" s="105"/>
      <c r="D3519" s="366"/>
      <c r="E3519" s="277"/>
      <c r="F3519" s="366"/>
      <c r="G3519" s="366"/>
      <c r="H3519" s="366"/>
      <c r="I3519" s="206"/>
      <c r="J3519" s="206"/>
      <c r="K3519" s="206"/>
      <c r="L3519" s="206"/>
      <c r="M3519" s="206"/>
      <c r="N3519" s="206"/>
      <c r="O3519" s="206"/>
      <c r="P3519" s="206"/>
      <c r="Q3519" s="206"/>
      <c r="R3519" s="206"/>
      <c r="S3519" s="206"/>
      <c r="T3519" s="206"/>
    </row>
    <row r="3520" spans="1:20">
      <c r="A3520" s="366">
        <v>3516</v>
      </c>
      <c r="B3520" s="366"/>
      <c r="C3520" s="105"/>
      <c r="D3520" s="366"/>
      <c r="E3520" s="277"/>
      <c r="F3520" s="366"/>
      <c r="G3520" s="366"/>
      <c r="H3520" s="366"/>
      <c r="I3520" s="206"/>
      <c r="J3520" s="206"/>
      <c r="K3520" s="206"/>
      <c r="L3520" s="206"/>
      <c r="M3520" s="206"/>
      <c r="N3520" s="206"/>
      <c r="O3520" s="206"/>
      <c r="P3520" s="206"/>
      <c r="Q3520" s="206"/>
      <c r="R3520" s="206"/>
      <c r="S3520" s="206"/>
      <c r="T3520" s="206"/>
    </row>
    <row r="3521" spans="1:20">
      <c r="A3521" s="366">
        <v>3517</v>
      </c>
      <c r="B3521" s="366"/>
      <c r="C3521" s="105"/>
      <c r="D3521" s="366"/>
      <c r="E3521" s="277"/>
      <c r="F3521" s="366"/>
      <c r="G3521" s="366"/>
      <c r="H3521" s="366"/>
      <c r="I3521" s="206"/>
      <c r="J3521" s="206"/>
      <c r="K3521" s="206"/>
      <c r="L3521" s="206"/>
      <c r="M3521" s="206"/>
      <c r="N3521" s="206"/>
      <c r="O3521" s="206"/>
      <c r="P3521" s="206"/>
      <c r="Q3521" s="206"/>
      <c r="R3521" s="206"/>
      <c r="S3521" s="206"/>
      <c r="T3521" s="206"/>
    </row>
    <row r="3522" spans="1:20">
      <c r="A3522" s="366">
        <v>3518</v>
      </c>
      <c r="B3522" s="366"/>
      <c r="C3522" s="105"/>
      <c r="D3522" s="366"/>
      <c r="E3522" s="277"/>
      <c r="F3522" s="366"/>
      <c r="G3522" s="366"/>
      <c r="H3522" s="366"/>
      <c r="I3522" s="206"/>
      <c r="J3522" s="206"/>
      <c r="K3522" s="206"/>
      <c r="L3522" s="206"/>
      <c r="M3522" s="206"/>
      <c r="N3522" s="206"/>
      <c r="O3522" s="206"/>
      <c r="P3522" s="206"/>
      <c r="Q3522" s="206"/>
      <c r="R3522" s="206"/>
      <c r="S3522" s="206"/>
      <c r="T3522" s="206"/>
    </row>
    <row r="3523" spans="1:20">
      <c r="A3523" s="366">
        <v>3519</v>
      </c>
      <c r="B3523" s="366"/>
      <c r="C3523" s="105"/>
      <c r="D3523" s="366"/>
      <c r="E3523" s="277"/>
      <c r="F3523" s="366"/>
      <c r="G3523" s="366"/>
      <c r="H3523" s="366"/>
      <c r="I3523" s="206"/>
      <c r="J3523" s="206"/>
      <c r="K3523" s="206"/>
      <c r="L3523" s="206"/>
      <c r="M3523" s="206"/>
      <c r="N3523" s="206"/>
      <c r="O3523" s="206"/>
      <c r="P3523" s="206"/>
      <c r="Q3523" s="206"/>
      <c r="R3523" s="206"/>
      <c r="S3523" s="206"/>
      <c r="T3523" s="206"/>
    </row>
    <row r="3524" spans="1:20">
      <c r="A3524" s="366">
        <v>3520</v>
      </c>
      <c r="B3524" s="366"/>
      <c r="C3524" s="105"/>
      <c r="D3524" s="366"/>
      <c r="E3524" s="277"/>
      <c r="F3524" s="366"/>
      <c r="G3524" s="366"/>
      <c r="H3524" s="366"/>
      <c r="I3524" s="206"/>
      <c r="J3524" s="206"/>
      <c r="K3524" s="206"/>
      <c r="L3524" s="206"/>
      <c r="M3524" s="206"/>
      <c r="N3524" s="206"/>
      <c r="O3524" s="206"/>
      <c r="P3524" s="206"/>
      <c r="Q3524" s="206"/>
      <c r="R3524" s="206"/>
      <c r="S3524" s="206"/>
      <c r="T3524" s="206"/>
    </row>
    <row r="3525" spans="1:20">
      <c r="A3525" s="366">
        <v>3521</v>
      </c>
      <c r="B3525" s="366"/>
      <c r="C3525" s="105"/>
      <c r="D3525" s="366"/>
      <c r="E3525" s="277"/>
      <c r="F3525" s="366"/>
      <c r="G3525" s="366"/>
      <c r="H3525" s="366"/>
      <c r="I3525" s="206"/>
      <c r="J3525" s="206"/>
      <c r="K3525" s="206"/>
      <c r="L3525" s="206"/>
      <c r="M3525" s="206"/>
      <c r="N3525" s="206"/>
      <c r="O3525" s="206"/>
      <c r="P3525" s="206"/>
      <c r="Q3525" s="206"/>
      <c r="R3525" s="206"/>
      <c r="S3525" s="206"/>
      <c r="T3525" s="206"/>
    </row>
    <row r="3526" spans="1:20">
      <c r="A3526" s="366">
        <v>3522</v>
      </c>
      <c r="B3526" s="366"/>
      <c r="C3526" s="105"/>
      <c r="D3526" s="366"/>
      <c r="E3526" s="277"/>
      <c r="F3526" s="366"/>
      <c r="G3526" s="366"/>
      <c r="H3526" s="366"/>
      <c r="I3526" s="206"/>
      <c r="J3526" s="206"/>
      <c r="K3526" s="206"/>
      <c r="L3526" s="206"/>
      <c r="M3526" s="206"/>
      <c r="N3526" s="206"/>
      <c r="O3526" s="206"/>
      <c r="P3526" s="206"/>
      <c r="Q3526" s="206"/>
      <c r="R3526" s="206"/>
      <c r="S3526" s="206"/>
      <c r="T3526" s="206"/>
    </row>
    <row r="3527" spans="1:20">
      <c r="A3527" s="366">
        <v>3523</v>
      </c>
      <c r="B3527" s="366"/>
      <c r="C3527" s="105"/>
      <c r="D3527" s="366"/>
      <c r="E3527" s="366"/>
      <c r="F3527" s="366"/>
      <c r="G3527" s="366"/>
      <c r="H3527" s="366"/>
      <c r="I3527" s="206"/>
      <c r="J3527" s="206"/>
      <c r="K3527" s="206"/>
      <c r="L3527" s="206"/>
      <c r="M3527" s="206"/>
      <c r="N3527" s="206"/>
      <c r="O3527" s="206"/>
      <c r="P3527" s="206"/>
      <c r="Q3527" s="206"/>
      <c r="R3527" s="206"/>
      <c r="S3527" s="206"/>
      <c r="T3527" s="206"/>
    </row>
    <row r="3528" spans="1:20">
      <c r="A3528" s="366">
        <v>3524</v>
      </c>
      <c r="B3528" s="366"/>
      <c r="C3528" s="105"/>
      <c r="D3528" s="366"/>
      <c r="E3528" s="277"/>
      <c r="F3528" s="366"/>
      <c r="G3528" s="366"/>
      <c r="H3528" s="366"/>
      <c r="I3528" s="206"/>
      <c r="J3528" s="206"/>
      <c r="K3528" s="206"/>
      <c r="L3528" s="206"/>
      <c r="M3528" s="206"/>
      <c r="N3528" s="206"/>
      <c r="O3528" s="206"/>
      <c r="P3528" s="206"/>
      <c r="Q3528" s="206"/>
      <c r="R3528" s="206"/>
      <c r="S3528" s="206"/>
      <c r="T3528" s="206"/>
    </row>
    <row r="3529" spans="1:20">
      <c r="A3529" s="366">
        <v>3525</v>
      </c>
      <c r="B3529" s="366"/>
      <c r="C3529" s="105"/>
      <c r="D3529" s="366"/>
      <c r="E3529" s="277"/>
      <c r="F3529" s="366"/>
      <c r="G3529" s="366"/>
      <c r="H3529" s="366"/>
      <c r="I3529" s="206"/>
      <c r="J3529" s="206"/>
      <c r="K3529" s="206"/>
      <c r="L3529" s="206"/>
      <c r="M3529" s="206"/>
      <c r="N3529" s="206"/>
      <c r="O3529" s="206"/>
      <c r="P3529" s="206"/>
      <c r="Q3529" s="206"/>
      <c r="R3529" s="206"/>
      <c r="S3529" s="206"/>
      <c r="T3529" s="206"/>
    </row>
    <row r="3530" spans="1:20">
      <c r="A3530" s="366">
        <v>3526</v>
      </c>
      <c r="B3530" s="366"/>
      <c r="C3530" s="105"/>
      <c r="D3530" s="366"/>
      <c r="E3530" s="277"/>
      <c r="F3530" s="366"/>
      <c r="G3530" s="366"/>
      <c r="H3530" s="366"/>
      <c r="I3530" s="206"/>
      <c r="J3530" s="206"/>
      <c r="K3530" s="206"/>
      <c r="L3530" s="206"/>
      <c r="M3530" s="206"/>
      <c r="N3530" s="206"/>
      <c r="O3530" s="206"/>
      <c r="P3530" s="206"/>
      <c r="Q3530" s="206"/>
      <c r="R3530" s="206"/>
      <c r="S3530" s="206"/>
      <c r="T3530" s="206"/>
    </row>
    <row r="3531" spans="1:20">
      <c r="A3531" s="366">
        <v>3527</v>
      </c>
      <c r="B3531" s="366"/>
      <c r="C3531" s="105"/>
      <c r="D3531" s="366"/>
      <c r="E3531" s="277"/>
      <c r="F3531" s="366"/>
      <c r="G3531" s="366"/>
      <c r="H3531" s="366"/>
      <c r="I3531" s="206"/>
      <c r="J3531" s="206"/>
      <c r="K3531" s="206"/>
      <c r="L3531" s="206"/>
      <c r="M3531" s="206"/>
      <c r="N3531" s="206"/>
      <c r="O3531" s="206"/>
      <c r="P3531" s="206"/>
      <c r="Q3531" s="206"/>
      <c r="R3531" s="206"/>
      <c r="S3531" s="206"/>
      <c r="T3531" s="206"/>
    </row>
    <row r="3532" spans="1:20">
      <c r="A3532" s="366">
        <v>3528</v>
      </c>
      <c r="B3532" s="366"/>
      <c r="C3532" s="105"/>
      <c r="D3532" s="366"/>
      <c r="E3532" s="277"/>
      <c r="F3532" s="366"/>
      <c r="G3532" s="366"/>
      <c r="H3532" s="366"/>
      <c r="I3532" s="206"/>
      <c r="J3532" s="206"/>
      <c r="K3532" s="206"/>
      <c r="L3532" s="206"/>
      <c r="M3532" s="206"/>
      <c r="N3532" s="206"/>
      <c r="O3532" s="206"/>
      <c r="P3532" s="206"/>
      <c r="Q3532" s="206"/>
      <c r="R3532" s="206"/>
      <c r="S3532" s="206"/>
      <c r="T3532" s="206"/>
    </row>
    <row r="3533" spans="1:20">
      <c r="A3533" s="366">
        <v>3529</v>
      </c>
      <c r="B3533" s="366"/>
      <c r="C3533" s="105"/>
      <c r="D3533" s="366"/>
      <c r="E3533" s="277"/>
      <c r="F3533" s="366"/>
      <c r="G3533" s="366"/>
      <c r="H3533" s="366"/>
      <c r="I3533" s="206"/>
      <c r="J3533" s="206"/>
      <c r="K3533" s="206"/>
      <c r="L3533" s="206"/>
      <c r="M3533" s="206"/>
      <c r="N3533" s="206"/>
      <c r="O3533" s="206"/>
      <c r="P3533" s="206"/>
      <c r="Q3533" s="206"/>
      <c r="R3533" s="206"/>
      <c r="S3533" s="206"/>
      <c r="T3533" s="206"/>
    </row>
    <row r="3534" spans="1:20">
      <c r="A3534" s="366">
        <v>3530</v>
      </c>
      <c r="B3534" s="366"/>
      <c r="C3534" s="105"/>
      <c r="D3534" s="366"/>
      <c r="E3534" s="277"/>
      <c r="F3534" s="366"/>
      <c r="G3534" s="366"/>
      <c r="H3534" s="366"/>
      <c r="I3534" s="206"/>
      <c r="J3534" s="206"/>
      <c r="K3534" s="206"/>
      <c r="L3534" s="206"/>
      <c r="M3534" s="206"/>
      <c r="N3534" s="206"/>
      <c r="O3534" s="206"/>
      <c r="P3534" s="206"/>
      <c r="Q3534" s="206"/>
      <c r="R3534" s="206"/>
      <c r="S3534" s="206"/>
      <c r="T3534" s="206"/>
    </row>
    <row r="3535" spans="1:20">
      <c r="A3535" s="366">
        <v>3531</v>
      </c>
      <c r="B3535" s="366"/>
      <c r="C3535" s="105"/>
      <c r="D3535" s="366"/>
      <c r="E3535" s="277"/>
      <c r="F3535" s="366"/>
      <c r="G3535" s="366"/>
      <c r="H3535" s="366"/>
      <c r="I3535" s="206"/>
      <c r="J3535" s="206"/>
      <c r="K3535" s="206"/>
      <c r="L3535" s="206"/>
      <c r="M3535" s="206"/>
      <c r="N3535" s="206"/>
      <c r="O3535" s="206"/>
      <c r="P3535" s="206"/>
      <c r="Q3535" s="206"/>
      <c r="R3535" s="206"/>
      <c r="S3535" s="206"/>
      <c r="T3535" s="206"/>
    </row>
    <row r="3536" spans="1:20">
      <c r="A3536" s="366">
        <v>3532</v>
      </c>
      <c r="B3536" s="366"/>
      <c r="C3536" s="105"/>
      <c r="D3536" s="366"/>
      <c r="E3536" s="277"/>
      <c r="F3536" s="366"/>
      <c r="G3536" s="366"/>
      <c r="H3536" s="366"/>
      <c r="I3536" s="206"/>
      <c r="J3536" s="206"/>
      <c r="K3536" s="206"/>
      <c r="L3536" s="206"/>
      <c r="M3536" s="206"/>
      <c r="N3536" s="206"/>
      <c r="O3536" s="206"/>
      <c r="P3536" s="206"/>
      <c r="Q3536" s="206"/>
      <c r="R3536" s="206"/>
      <c r="S3536" s="206"/>
      <c r="T3536" s="206"/>
    </row>
    <row r="3537" spans="1:20">
      <c r="A3537" s="366">
        <v>3533</v>
      </c>
      <c r="B3537" s="366"/>
      <c r="C3537" s="105"/>
      <c r="D3537" s="366"/>
      <c r="E3537" s="277"/>
      <c r="F3537" s="366"/>
      <c r="G3537" s="366"/>
      <c r="H3537" s="366"/>
      <c r="I3537" s="206"/>
      <c r="J3537" s="206"/>
      <c r="K3537" s="206"/>
      <c r="L3537" s="206"/>
      <c r="M3537" s="206"/>
      <c r="N3537" s="206"/>
      <c r="O3537" s="206"/>
      <c r="P3537" s="206"/>
      <c r="Q3537" s="206"/>
      <c r="R3537" s="206"/>
      <c r="S3537" s="206"/>
      <c r="T3537" s="206"/>
    </row>
    <row r="3538" spans="1:20">
      <c r="A3538" s="366">
        <v>3534</v>
      </c>
      <c r="B3538" s="366"/>
      <c r="C3538" s="105"/>
      <c r="D3538" s="366"/>
      <c r="E3538" s="277"/>
      <c r="F3538" s="366"/>
      <c r="G3538" s="366"/>
      <c r="H3538" s="366"/>
      <c r="I3538" s="206"/>
      <c r="J3538" s="206"/>
      <c r="K3538" s="206"/>
      <c r="L3538" s="206"/>
      <c r="M3538" s="206"/>
      <c r="N3538" s="206"/>
      <c r="O3538" s="206"/>
      <c r="P3538" s="206"/>
      <c r="Q3538" s="206"/>
      <c r="R3538" s="206"/>
      <c r="S3538" s="206"/>
      <c r="T3538" s="206"/>
    </row>
    <row r="3539" spans="1:20">
      <c r="A3539" s="366">
        <v>3535</v>
      </c>
      <c r="B3539" s="366"/>
      <c r="C3539" s="105"/>
      <c r="D3539" s="366"/>
      <c r="E3539" s="277"/>
      <c r="F3539" s="366"/>
      <c r="G3539" s="366"/>
      <c r="H3539" s="366"/>
      <c r="I3539" s="206"/>
      <c r="J3539" s="206"/>
      <c r="K3539" s="206"/>
      <c r="L3539" s="206"/>
      <c r="M3539" s="206"/>
      <c r="N3539" s="206"/>
      <c r="O3539" s="206"/>
      <c r="P3539" s="206"/>
      <c r="Q3539" s="206"/>
      <c r="R3539" s="206"/>
      <c r="S3539" s="206"/>
      <c r="T3539" s="206"/>
    </row>
    <row r="3540" spans="1:20">
      <c r="A3540" s="366">
        <v>3536</v>
      </c>
      <c r="B3540" s="366"/>
      <c r="C3540" s="105"/>
      <c r="D3540" s="366"/>
      <c r="E3540" s="277"/>
      <c r="F3540" s="366"/>
      <c r="G3540" s="366"/>
      <c r="H3540" s="366"/>
      <c r="I3540" s="206"/>
      <c r="J3540" s="206"/>
      <c r="K3540" s="206"/>
      <c r="L3540" s="206"/>
      <c r="M3540" s="206"/>
      <c r="N3540" s="206"/>
      <c r="O3540" s="206"/>
      <c r="P3540" s="206"/>
      <c r="Q3540" s="206"/>
      <c r="R3540" s="206"/>
      <c r="S3540" s="206"/>
      <c r="T3540" s="206"/>
    </row>
    <row r="3541" spans="1:20">
      <c r="A3541" s="366">
        <v>3537</v>
      </c>
      <c r="B3541" s="366"/>
      <c r="C3541" s="105"/>
      <c r="D3541" s="366"/>
      <c r="E3541" s="277"/>
      <c r="F3541" s="105"/>
      <c r="G3541" s="366"/>
      <c r="H3541" s="366"/>
      <c r="I3541" s="206"/>
      <c r="J3541" s="206"/>
      <c r="K3541" s="206"/>
      <c r="L3541" s="206"/>
      <c r="M3541" s="206"/>
      <c r="N3541" s="206"/>
      <c r="O3541" s="206"/>
      <c r="P3541" s="206"/>
      <c r="Q3541" s="206"/>
      <c r="R3541" s="206"/>
      <c r="S3541" s="206"/>
      <c r="T3541" s="206"/>
    </row>
    <row r="3542" spans="1:20">
      <c r="A3542" s="366">
        <v>3538</v>
      </c>
      <c r="B3542" s="366"/>
      <c r="C3542" s="105"/>
      <c r="D3542" s="366"/>
      <c r="E3542" s="277"/>
      <c r="F3542" s="366"/>
      <c r="G3542" s="366"/>
      <c r="H3542" s="366"/>
      <c r="I3542" s="206"/>
      <c r="J3542" s="206"/>
      <c r="K3542" s="206"/>
      <c r="L3542" s="206"/>
      <c r="M3542" s="206"/>
      <c r="N3542" s="206"/>
      <c r="O3542" s="206"/>
      <c r="P3542" s="206"/>
      <c r="Q3542" s="206"/>
      <c r="R3542" s="206"/>
      <c r="S3542" s="206"/>
      <c r="T3542" s="206"/>
    </row>
    <row r="3543" spans="1:20">
      <c r="A3543" s="366">
        <v>3539</v>
      </c>
      <c r="B3543" s="366"/>
      <c r="C3543" s="105"/>
      <c r="D3543" s="366"/>
      <c r="E3543" s="277"/>
      <c r="F3543" s="366"/>
      <c r="G3543" s="366"/>
      <c r="H3543" s="366"/>
      <c r="I3543" s="206"/>
      <c r="J3543" s="206"/>
      <c r="K3543" s="206"/>
      <c r="L3543" s="206"/>
      <c r="M3543" s="206"/>
      <c r="N3543" s="206"/>
      <c r="O3543" s="206"/>
      <c r="P3543" s="206"/>
      <c r="Q3543" s="206"/>
      <c r="R3543" s="206"/>
      <c r="S3543" s="206"/>
      <c r="T3543" s="206"/>
    </row>
    <row r="3544" spans="1:20">
      <c r="A3544" s="366">
        <v>3540</v>
      </c>
      <c r="B3544" s="366"/>
      <c r="C3544" s="105"/>
      <c r="D3544" s="366"/>
      <c r="E3544" s="277"/>
      <c r="F3544" s="366"/>
      <c r="G3544" s="366"/>
      <c r="H3544" s="366"/>
      <c r="I3544" s="206"/>
      <c r="J3544" s="206"/>
      <c r="K3544" s="206"/>
      <c r="L3544" s="206"/>
      <c r="M3544" s="206"/>
      <c r="N3544" s="206"/>
      <c r="O3544" s="206"/>
      <c r="P3544" s="206"/>
      <c r="Q3544" s="206"/>
      <c r="R3544" s="206"/>
      <c r="S3544" s="206"/>
      <c r="T3544" s="206"/>
    </row>
    <row r="3545" spans="1:20">
      <c r="A3545" s="366">
        <v>3541</v>
      </c>
      <c r="B3545" s="366"/>
      <c r="C3545" s="105"/>
      <c r="D3545" s="366"/>
      <c r="E3545" s="277"/>
      <c r="F3545" s="366"/>
      <c r="G3545" s="366"/>
      <c r="H3545" s="366"/>
      <c r="I3545" s="206"/>
      <c r="J3545" s="206"/>
      <c r="K3545" s="206"/>
      <c r="L3545" s="206"/>
      <c r="M3545" s="206"/>
      <c r="N3545" s="206"/>
      <c r="O3545" s="206"/>
      <c r="P3545" s="206"/>
      <c r="Q3545" s="206"/>
      <c r="R3545" s="206"/>
      <c r="S3545" s="206"/>
      <c r="T3545" s="206"/>
    </row>
    <row r="3546" spans="1:20">
      <c r="A3546" s="366">
        <v>3542</v>
      </c>
      <c r="B3546" s="366"/>
      <c r="C3546" s="105"/>
      <c r="D3546" s="366"/>
      <c r="E3546" s="277"/>
      <c r="F3546" s="366"/>
      <c r="G3546" s="366"/>
      <c r="H3546" s="366"/>
      <c r="I3546" s="206"/>
      <c r="J3546" s="206"/>
      <c r="K3546" s="206"/>
      <c r="L3546" s="206"/>
      <c r="M3546" s="206"/>
      <c r="N3546" s="206"/>
      <c r="O3546" s="206"/>
      <c r="P3546" s="206"/>
      <c r="Q3546" s="206"/>
      <c r="R3546" s="206"/>
      <c r="S3546" s="206"/>
      <c r="T3546" s="206"/>
    </row>
    <row r="3547" spans="1:20">
      <c r="A3547" s="366">
        <v>3543</v>
      </c>
      <c r="B3547" s="366"/>
      <c r="C3547" s="105"/>
      <c r="D3547" s="366"/>
      <c r="E3547" s="277"/>
      <c r="F3547" s="366"/>
      <c r="G3547" s="366"/>
      <c r="H3547" s="366"/>
      <c r="I3547" s="206"/>
      <c r="J3547" s="206"/>
      <c r="K3547" s="206"/>
      <c r="L3547" s="206"/>
      <c r="M3547" s="206"/>
      <c r="N3547" s="206"/>
      <c r="O3547" s="206"/>
      <c r="P3547" s="206"/>
      <c r="Q3547" s="206"/>
      <c r="R3547" s="206"/>
      <c r="S3547" s="206"/>
      <c r="T3547" s="206"/>
    </row>
    <row r="3548" spans="1:20">
      <c r="A3548" s="366">
        <v>3544</v>
      </c>
      <c r="B3548" s="366"/>
      <c r="C3548" s="105"/>
      <c r="D3548" s="366"/>
      <c r="E3548" s="277"/>
      <c r="F3548" s="366"/>
      <c r="G3548" s="366"/>
      <c r="H3548" s="366"/>
      <c r="I3548" s="206"/>
      <c r="J3548" s="206"/>
      <c r="K3548" s="206"/>
      <c r="L3548" s="206"/>
      <c r="M3548" s="206"/>
      <c r="N3548" s="206"/>
      <c r="O3548" s="206"/>
      <c r="P3548" s="206"/>
      <c r="Q3548" s="206"/>
      <c r="R3548" s="206"/>
      <c r="S3548" s="206"/>
      <c r="T3548" s="206"/>
    </row>
    <row r="3549" spans="1:20">
      <c r="A3549" s="366">
        <v>3545</v>
      </c>
      <c r="B3549" s="366"/>
      <c r="C3549" s="105"/>
      <c r="D3549" s="366"/>
      <c r="E3549" s="277"/>
      <c r="F3549" s="366"/>
      <c r="G3549" s="366"/>
      <c r="H3549" s="366"/>
      <c r="I3549" s="206"/>
      <c r="J3549" s="206"/>
      <c r="K3549" s="206"/>
      <c r="L3549" s="206"/>
      <c r="M3549" s="206"/>
      <c r="N3549" s="206"/>
      <c r="O3549" s="206"/>
      <c r="P3549" s="206"/>
      <c r="Q3549" s="206"/>
      <c r="R3549" s="206"/>
      <c r="S3549" s="206"/>
      <c r="T3549" s="206"/>
    </row>
    <row r="3550" spans="1:20">
      <c r="A3550" s="366">
        <v>3546</v>
      </c>
      <c r="B3550" s="366"/>
      <c r="C3550" s="105"/>
      <c r="D3550" s="366"/>
      <c r="E3550" s="277"/>
      <c r="F3550" s="366"/>
      <c r="G3550" s="366"/>
      <c r="H3550" s="366"/>
      <c r="I3550" s="206"/>
      <c r="J3550" s="206"/>
      <c r="K3550" s="206"/>
      <c r="L3550" s="206"/>
      <c r="M3550" s="206"/>
      <c r="N3550" s="206"/>
      <c r="O3550" s="206"/>
      <c r="P3550" s="206"/>
      <c r="Q3550" s="206"/>
      <c r="R3550" s="206"/>
      <c r="S3550" s="206"/>
      <c r="T3550" s="206"/>
    </row>
    <row r="3551" spans="1:20">
      <c r="A3551" s="366">
        <v>3547</v>
      </c>
      <c r="B3551" s="366"/>
      <c r="C3551" s="105"/>
      <c r="D3551" s="366"/>
      <c r="E3551" s="277"/>
      <c r="F3551" s="366"/>
      <c r="G3551" s="366"/>
      <c r="H3551" s="366"/>
      <c r="I3551" s="206"/>
      <c r="J3551" s="206"/>
      <c r="K3551" s="206"/>
      <c r="L3551" s="206"/>
      <c r="M3551" s="206"/>
      <c r="N3551" s="206"/>
      <c r="O3551" s="206"/>
      <c r="P3551" s="206"/>
      <c r="Q3551" s="206"/>
      <c r="R3551" s="206"/>
      <c r="S3551" s="206"/>
      <c r="T3551" s="206"/>
    </row>
    <row r="3552" spans="1:20">
      <c r="A3552" s="366">
        <v>3548</v>
      </c>
      <c r="B3552" s="366"/>
      <c r="C3552" s="105"/>
      <c r="D3552" s="366"/>
      <c r="E3552" s="277"/>
      <c r="F3552" s="366"/>
      <c r="G3552" s="366"/>
      <c r="H3552" s="366"/>
      <c r="I3552" s="206"/>
      <c r="J3552" s="206"/>
      <c r="K3552" s="206"/>
      <c r="L3552" s="206"/>
      <c r="M3552" s="206"/>
      <c r="N3552" s="206"/>
      <c r="O3552" s="206"/>
      <c r="P3552" s="206"/>
      <c r="Q3552" s="206"/>
      <c r="R3552" s="206"/>
      <c r="S3552" s="206"/>
      <c r="T3552" s="206"/>
    </row>
    <row r="3553" spans="1:20">
      <c r="A3553" s="366">
        <v>3549</v>
      </c>
      <c r="B3553" s="366"/>
      <c r="C3553" s="105"/>
      <c r="D3553" s="366"/>
      <c r="E3553" s="277"/>
      <c r="F3553" s="366"/>
      <c r="G3553" s="366"/>
      <c r="H3553" s="366"/>
      <c r="I3553" s="206"/>
      <c r="J3553" s="206"/>
      <c r="K3553" s="206"/>
      <c r="L3553" s="206"/>
      <c r="M3553" s="206"/>
      <c r="N3553" s="206"/>
      <c r="O3553" s="206"/>
      <c r="P3553" s="206"/>
      <c r="Q3553" s="206"/>
      <c r="R3553" s="206"/>
      <c r="S3553" s="206"/>
      <c r="T3553" s="206"/>
    </row>
    <row r="3554" spans="1:20">
      <c r="A3554" s="366">
        <v>3550</v>
      </c>
      <c r="B3554" s="366"/>
      <c r="C3554" s="105"/>
      <c r="D3554" s="366"/>
      <c r="E3554" s="277"/>
      <c r="F3554" s="366"/>
      <c r="G3554" s="366"/>
      <c r="H3554" s="366"/>
      <c r="I3554" s="206"/>
      <c r="J3554" s="206"/>
      <c r="K3554" s="206"/>
      <c r="L3554" s="206"/>
      <c r="M3554" s="206"/>
      <c r="N3554" s="206"/>
      <c r="O3554" s="206"/>
      <c r="P3554" s="206"/>
      <c r="Q3554" s="206"/>
      <c r="R3554" s="206"/>
      <c r="S3554" s="206"/>
      <c r="T3554" s="206"/>
    </row>
    <row r="3555" spans="1:20">
      <c r="A3555" s="366">
        <v>3551</v>
      </c>
      <c r="B3555" s="366"/>
      <c r="C3555" s="105"/>
      <c r="D3555" s="366"/>
      <c r="E3555" s="366"/>
      <c r="F3555" s="366"/>
      <c r="G3555" s="366"/>
      <c r="H3555" s="366"/>
      <c r="I3555" s="206"/>
      <c r="J3555" s="206"/>
      <c r="K3555" s="206"/>
      <c r="L3555" s="206"/>
      <c r="M3555" s="206"/>
      <c r="N3555" s="206"/>
      <c r="O3555" s="206"/>
      <c r="P3555" s="206"/>
      <c r="Q3555" s="206"/>
      <c r="R3555" s="206"/>
      <c r="S3555" s="206"/>
      <c r="T3555" s="206"/>
    </row>
    <row r="3556" spans="1:20">
      <c r="A3556" s="366">
        <v>3552</v>
      </c>
      <c r="B3556" s="366"/>
      <c r="C3556" s="105"/>
      <c r="D3556" s="366"/>
      <c r="E3556" s="277"/>
      <c r="F3556" s="366"/>
      <c r="G3556" s="366"/>
      <c r="H3556" s="366"/>
      <c r="I3556" s="206"/>
      <c r="J3556" s="206"/>
      <c r="K3556" s="206"/>
      <c r="L3556" s="206"/>
      <c r="M3556" s="206"/>
      <c r="N3556" s="206"/>
      <c r="O3556" s="206"/>
      <c r="P3556" s="206"/>
      <c r="Q3556" s="206"/>
      <c r="R3556" s="206"/>
      <c r="S3556" s="206"/>
      <c r="T3556" s="206"/>
    </row>
    <row r="3557" spans="1:20">
      <c r="A3557" s="366">
        <v>3553</v>
      </c>
      <c r="B3557" s="366"/>
      <c r="C3557" s="105"/>
      <c r="D3557" s="366"/>
      <c r="E3557" s="277"/>
      <c r="F3557" s="366"/>
      <c r="G3557" s="366"/>
      <c r="H3557" s="366"/>
      <c r="I3557" s="206"/>
      <c r="J3557" s="206"/>
      <c r="K3557" s="206"/>
      <c r="L3557" s="206"/>
      <c r="M3557" s="206"/>
      <c r="N3557" s="206"/>
      <c r="O3557" s="206"/>
      <c r="P3557" s="206"/>
      <c r="Q3557" s="206"/>
      <c r="R3557" s="206"/>
      <c r="S3557" s="206"/>
      <c r="T3557" s="206"/>
    </row>
    <row r="3558" spans="1:20">
      <c r="A3558" s="366">
        <v>3554</v>
      </c>
      <c r="B3558" s="366"/>
      <c r="C3558" s="105"/>
      <c r="D3558" s="366"/>
      <c r="E3558" s="277"/>
      <c r="F3558" s="366"/>
      <c r="G3558" s="366"/>
      <c r="H3558" s="366"/>
      <c r="I3558" s="206"/>
      <c r="J3558" s="206"/>
      <c r="K3558" s="206"/>
      <c r="L3558" s="206"/>
      <c r="M3558" s="206"/>
      <c r="N3558" s="206"/>
      <c r="O3558" s="206"/>
      <c r="P3558" s="206"/>
      <c r="Q3558" s="206"/>
      <c r="R3558" s="206"/>
      <c r="S3558" s="206"/>
      <c r="T3558" s="206"/>
    </row>
    <row r="3559" spans="1:20">
      <c r="A3559" s="366">
        <v>3555</v>
      </c>
      <c r="B3559" s="366"/>
      <c r="C3559" s="105"/>
      <c r="D3559" s="366"/>
      <c r="E3559" s="277"/>
      <c r="F3559" s="366"/>
      <c r="G3559" s="366"/>
      <c r="H3559" s="366"/>
      <c r="I3559" s="206"/>
      <c r="J3559" s="206"/>
      <c r="K3559" s="206"/>
      <c r="L3559" s="206"/>
      <c r="M3559" s="206"/>
      <c r="N3559" s="206"/>
      <c r="O3559" s="206"/>
      <c r="P3559" s="206"/>
      <c r="Q3559" s="206"/>
      <c r="R3559" s="206"/>
      <c r="S3559" s="206"/>
      <c r="T3559" s="206"/>
    </row>
    <row r="3560" spans="1:20">
      <c r="A3560" s="366">
        <v>3556</v>
      </c>
      <c r="B3560" s="366"/>
      <c r="C3560" s="105"/>
      <c r="D3560" s="366"/>
      <c r="E3560" s="277"/>
      <c r="F3560" s="366"/>
      <c r="G3560" s="366"/>
      <c r="H3560" s="366"/>
      <c r="I3560" s="206"/>
      <c r="J3560" s="206"/>
      <c r="K3560" s="206"/>
      <c r="L3560" s="206"/>
      <c r="M3560" s="206"/>
      <c r="N3560" s="206"/>
      <c r="O3560" s="206"/>
      <c r="P3560" s="206"/>
      <c r="Q3560" s="206"/>
      <c r="R3560" s="206"/>
      <c r="S3560" s="206"/>
      <c r="T3560" s="206"/>
    </row>
    <row r="3561" spans="1:20">
      <c r="A3561" s="366">
        <v>3557</v>
      </c>
      <c r="B3561" s="366"/>
      <c r="C3561" s="105"/>
      <c r="D3561" s="366"/>
      <c r="E3561" s="277"/>
      <c r="F3561" s="366"/>
      <c r="G3561" s="366"/>
      <c r="H3561" s="366"/>
      <c r="I3561" s="206"/>
      <c r="J3561" s="206"/>
      <c r="K3561" s="206"/>
      <c r="L3561" s="206"/>
      <c r="M3561" s="206"/>
      <c r="N3561" s="206"/>
      <c r="O3561" s="206"/>
      <c r="P3561" s="206"/>
      <c r="Q3561" s="206"/>
      <c r="R3561" s="206"/>
      <c r="S3561" s="206"/>
      <c r="T3561" s="206"/>
    </row>
    <row r="3562" spans="1:20">
      <c r="A3562" s="366">
        <v>3558</v>
      </c>
      <c r="B3562" s="366"/>
      <c r="C3562" s="105"/>
      <c r="D3562" s="366"/>
      <c r="E3562" s="277"/>
      <c r="F3562" s="366"/>
      <c r="G3562" s="366"/>
      <c r="H3562" s="366"/>
      <c r="I3562" s="206"/>
      <c r="J3562" s="206"/>
      <c r="K3562" s="206"/>
      <c r="L3562" s="206"/>
      <c r="M3562" s="206"/>
      <c r="N3562" s="206"/>
      <c r="O3562" s="206"/>
      <c r="P3562" s="206"/>
      <c r="Q3562" s="206"/>
      <c r="R3562" s="206"/>
      <c r="S3562" s="206"/>
      <c r="T3562" s="206"/>
    </row>
    <row r="3563" spans="1:20">
      <c r="A3563" s="366">
        <v>3559</v>
      </c>
      <c r="B3563" s="366"/>
      <c r="C3563" s="105"/>
      <c r="D3563" s="366"/>
      <c r="E3563" s="277"/>
      <c r="F3563" s="366"/>
      <c r="G3563" s="366"/>
      <c r="H3563" s="366"/>
      <c r="I3563" s="206"/>
      <c r="J3563" s="206"/>
      <c r="K3563" s="206"/>
      <c r="L3563" s="206"/>
      <c r="M3563" s="206"/>
      <c r="N3563" s="206"/>
      <c r="O3563" s="206"/>
      <c r="P3563" s="206"/>
      <c r="Q3563" s="206"/>
      <c r="R3563" s="206"/>
      <c r="S3563" s="206"/>
      <c r="T3563" s="206"/>
    </row>
    <row r="3564" spans="1:20">
      <c r="A3564" s="366">
        <v>3560</v>
      </c>
      <c r="B3564" s="366"/>
      <c r="C3564" s="105"/>
      <c r="D3564" s="366"/>
      <c r="E3564" s="277"/>
      <c r="F3564" s="366"/>
      <c r="G3564" s="366"/>
      <c r="H3564" s="366"/>
      <c r="I3564" s="206"/>
      <c r="J3564" s="206"/>
      <c r="K3564" s="206"/>
      <c r="L3564" s="206"/>
      <c r="M3564" s="206"/>
      <c r="N3564" s="206"/>
      <c r="O3564" s="206"/>
      <c r="P3564" s="206"/>
      <c r="Q3564" s="206"/>
      <c r="R3564" s="206"/>
      <c r="S3564" s="206"/>
      <c r="T3564" s="206"/>
    </row>
    <row r="3565" spans="1:20">
      <c r="A3565" s="366">
        <v>3561</v>
      </c>
      <c r="B3565" s="366"/>
      <c r="C3565" s="105"/>
      <c r="D3565" s="366"/>
      <c r="E3565" s="277"/>
      <c r="F3565" s="366"/>
      <c r="G3565" s="366"/>
      <c r="H3565" s="366"/>
      <c r="I3565" s="206"/>
      <c r="J3565" s="206"/>
      <c r="K3565" s="206"/>
      <c r="L3565" s="206"/>
      <c r="M3565" s="206"/>
      <c r="N3565" s="206"/>
      <c r="O3565" s="206"/>
      <c r="P3565" s="206"/>
      <c r="Q3565" s="206"/>
      <c r="R3565" s="206"/>
      <c r="S3565" s="206"/>
      <c r="T3565" s="206"/>
    </row>
    <row r="3566" spans="1:20">
      <c r="A3566" s="366">
        <v>3562</v>
      </c>
      <c r="B3566" s="366"/>
      <c r="C3566" s="105"/>
      <c r="D3566" s="366"/>
      <c r="E3566" s="277"/>
      <c r="F3566" s="366"/>
      <c r="G3566" s="366"/>
      <c r="H3566" s="366"/>
      <c r="I3566" s="206"/>
      <c r="J3566" s="206"/>
      <c r="K3566" s="206"/>
      <c r="L3566" s="206"/>
      <c r="M3566" s="206"/>
      <c r="N3566" s="206"/>
      <c r="O3566" s="206"/>
      <c r="P3566" s="206"/>
      <c r="Q3566" s="206"/>
      <c r="R3566" s="206"/>
      <c r="S3566" s="206"/>
      <c r="T3566" s="206"/>
    </row>
    <row r="3567" spans="1:20">
      <c r="A3567" s="366">
        <v>3563</v>
      </c>
      <c r="B3567" s="366"/>
      <c r="C3567" s="105"/>
      <c r="D3567" s="366"/>
      <c r="E3567" s="277"/>
      <c r="F3567" s="366"/>
      <c r="G3567" s="366"/>
      <c r="H3567" s="366"/>
      <c r="I3567" s="206"/>
      <c r="J3567" s="206"/>
      <c r="K3567" s="206"/>
      <c r="L3567" s="206"/>
      <c r="M3567" s="206"/>
      <c r="N3567" s="206"/>
      <c r="O3567" s="206"/>
      <c r="P3567" s="206"/>
      <c r="Q3567" s="206"/>
      <c r="R3567" s="206"/>
      <c r="S3567" s="206"/>
      <c r="T3567" s="206"/>
    </row>
    <row r="3568" spans="1:20">
      <c r="A3568" s="366">
        <v>3564</v>
      </c>
      <c r="B3568" s="366"/>
      <c r="C3568" s="105"/>
      <c r="D3568" s="366"/>
      <c r="E3568" s="277"/>
      <c r="F3568" s="366"/>
      <c r="G3568" s="366"/>
      <c r="H3568" s="366"/>
      <c r="I3568" s="206"/>
      <c r="J3568" s="206"/>
      <c r="K3568" s="206"/>
      <c r="L3568" s="206"/>
      <c r="M3568" s="206"/>
      <c r="N3568" s="206"/>
      <c r="O3568" s="206"/>
      <c r="P3568" s="206"/>
      <c r="Q3568" s="206"/>
      <c r="R3568" s="206"/>
      <c r="S3568" s="206"/>
      <c r="T3568" s="206"/>
    </row>
    <row r="3569" spans="1:20">
      <c r="A3569" s="366">
        <v>3565</v>
      </c>
      <c r="B3569" s="366"/>
      <c r="C3569" s="105"/>
      <c r="D3569" s="366"/>
      <c r="E3569" s="277"/>
      <c r="F3569" s="366"/>
      <c r="G3569" s="366"/>
      <c r="H3569" s="366"/>
      <c r="I3569" s="206"/>
      <c r="J3569" s="206"/>
      <c r="K3569" s="206"/>
      <c r="L3569" s="206"/>
      <c r="M3569" s="206"/>
      <c r="N3569" s="206"/>
      <c r="O3569" s="206"/>
      <c r="P3569" s="206"/>
      <c r="Q3569" s="206"/>
      <c r="R3569" s="206"/>
      <c r="S3569" s="206"/>
      <c r="T3569" s="206"/>
    </row>
    <row r="3570" spans="1:20">
      <c r="A3570" s="366">
        <v>3566</v>
      </c>
      <c r="B3570" s="366"/>
      <c r="C3570" s="105"/>
      <c r="D3570" s="366"/>
      <c r="E3570" s="277"/>
      <c r="F3570" s="366"/>
      <c r="G3570" s="366"/>
      <c r="H3570" s="366"/>
      <c r="I3570" s="206"/>
      <c r="J3570" s="206"/>
      <c r="K3570" s="206"/>
      <c r="L3570" s="206"/>
      <c r="M3570" s="206"/>
      <c r="N3570" s="206"/>
      <c r="O3570" s="206"/>
      <c r="P3570" s="206"/>
      <c r="Q3570" s="206"/>
      <c r="R3570" s="206"/>
      <c r="S3570" s="206"/>
      <c r="T3570" s="206"/>
    </row>
    <row r="3571" spans="1:20">
      <c r="A3571" s="366">
        <v>3567</v>
      </c>
      <c r="B3571" s="366"/>
      <c r="C3571" s="105"/>
      <c r="D3571" s="366"/>
      <c r="E3571" s="277"/>
      <c r="F3571" s="366"/>
      <c r="G3571" s="366"/>
      <c r="H3571" s="366"/>
      <c r="I3571" s="206"/>
      <c r="J3571" s="206"/>
      <c r="K3571" s="206"/>
      <c r="L3571" s="206"/>
      <c r="M3571" s="206"/>
      <c r="N3571" s="206"/>
      <c r="O3571" s="206"/>
      <c r="P3571" s="206"/>
      <c r="Q3571" s="206"/>
      <c r="R3571" s="206"/>
      <c r="S3571" s="206"/>
      <c r="T3571" s="206"/>
    </row>
    <row r="3572" spans="1:20">
      <c r="A3572" s="366">
        <v>3568</v>
      </c>
      <c r="B3572" s="366"/>
      <c r="C3572" s="105"/>
      <c r="D3572" s="366"/>
      <c r="E3572" s="277"/>
      <c r="F3572" s="366"/>
      <c r="G3572" s="366"/>
      <c r="H3572" s="366"/>
      <c r="I3572" s="206"/>
      <c r="J3572" s="206"/>
      <c r="K3572" s="206"/>
      <c r="L3572" s="206"/>
      <c r="M3572" s="206"/>
      <c r="N3572" s="206"/>
      <c r="O3572" s="206"/>
      <c r="P3572" s="206"/>
      <c r="Q3572" s="206"/>
      <c r="R3572" s="206"/>
      <c r="S3572" s="206"/>
      <c r="T3572" s="206"/>
    </row>
    <row r="3573" spans="1:20">
      <c r="A3573" s="366">
        <v>3569</v>
      </c>
      <c r="B3573" s="366"/>
      <c r="C3573" s="105"/>
      <c r="D3573" s="366"/>
      <c r="E3573" s="277"/>
      <c r="F3573" s="366"/>
      <c r="G3573" s="366"/>
      <c r="H3573" s="366"/>
      <c r="I3573" s="206"/>
      <c r="J3573" s="206"/>
      <c r="K3573" s="206"/>
      <c r="L3573" s="206"/>
      <c r="M3573" s="206"/>
      <c r="N3573" s="206"/>
      <c r="O3573" s="206"/>
      <c r="P3573" s="206"/>
      <c r="Q3573" s="206"/>
      <c r="R3573" s="206"/>
      <c r="S3573" s="206"/>
      <c r="T3573" s="206"/>
    </row>
    <row r="3574" spans="1:20">
      <c r="A3574" s="366">
        <v>3570</v>
      </c>
      <c r="B3574" s="366"/>
      <c r="C3574" s="105"/>
      <c r="D3574" s="366"/>
      <c r="E3574" s="277"/>
      <c r="F3574" s="366"/>
      <c r="G3574" s="366"/>
      <c r="H3574" s="366"/>
      <c r="I3574" s="206"/>
      <c r="J3574" s="206"/>
      <c r="K3574" s="206"/>
      <c r="L3574" s="206"/>
      <c r="M3574" s="206"/>
      <c r="N3574" s="206"/>
      <c r="O3574" s="206"/>
      <c r="P3574" s="206"/>
      <c r="Q3574" s="206"/>
      <c r="R3574" s="206"/>
      <c r="S3574" s="206"/>
      <c r="T3574" s="206"/>
    </row>
    <row r="3575" spans="1:20">
      <c r="A3575" s="366">
        <v>3571</v>
      </c>
      <c r="B3575" s="366"/>
      <c r="C3575" s="105"/>
      <c r="D3575" s="366"/>
      <c r="E3575" s="277"/>
      <c r="F3575" s="366"/>
      <c r="G3575" s="366"/>
      <c r="H3575" s="366"/>
      <c r="I3575" s="206"/>
      <c r="J3575" s="206"/>
      <c r="K3575" s="206"/>
      <c r="L3575" s="206"/>
      <c r="M3575" s="206"/>
      <c r="N3575" s="206"/>
      <c r="O3575" s="206"/>
      <c r="P3575" s="206"/>
      <c r="Q3575" s="206"/>
      <c r="R3575" s="206"/>
      <c r="S3575" s="206"/>
      <c r="T3575" s="206"/>
    </row>
    <row r="3576" spans="1:20">
      <c r="A3576" s="366">
        <v>3572</v>
      </c>
      <c r="B3576" s="366"/>
      <c r="C3576" s="105"/>
      <c r="D3576" s="366"/>
      <c r="E3576" s="277"/>
      <c r="F3576" s="366"/>
      <c r="G3576" s="366"/>
      <c r="H3576" s="366"/>
      <c r="I3576" s="206"/>
      <c r="J3576" s="206"/>
      <c r="K3576" s="206"/>
      <c r="L3576" s="206"/>
      <c r="M3576" s="206"/>
      <c r="N3576" s="206"/>
      <c r="O3576" s="206"/>
      <c r="P3576" s="206"/>
      <c r="Q3576" s="206"/>
      <c r="R3576" s="206"/>
      <c r="S3576" s="206"/>
      <c r="T3576" s="206"/>
    </row>
    <row r="3577" spans="1:20">
      <c r="A3577" s="366">
        <v>3573</v>
      </c>
      <c r="B3577" s="366"/>
      <c r="C3577" s="105"/>
      <c r="D3577" s="366"/>
      <c r="E3577" s="277"/>
      <c r="F3577" s="366"/>
      <c r="G3577" s="366"/>
      <c r="H3577" s="366"/>
      <c r="I3577" s="206"/>
      <c r="J3577" s="206"/>
      <c r="K3577" s="206"/>
      <c r="L3577" s="206"/>
      <c r="M3577" s="206"/>
      <c r="N3577" s="206"/>
      <c r="O3577" s="206"/>
      <c r="P3577" s="206"/>
      <c r="Q3577" s="206"/>
      <c r="R3577" s="206"/>
      <c r="S3577" s="206"/>
      <c r="T3577" s="206"/>
    </row>
    <row r="3578" spans="1:20">
      <c r="A3578" s="366">
        <v>3574</v>
      </c>
      <c r="B3578" s="366"/>
      <c r="C3578" s="105"/>
      <c r="D3578" s="366"/>
      <c r="E3578" s="366"/>
      <c r="F3578" s="366"/>
      <c r="G3578" s="366"/>
      <c r="H3578" s="366"/>
      <c r="I3578" s="206"/>
      <c r="J3578" s="206"/>
      <c r="K3578" s="206"/>
      <c r="L3578" s="206"/>
      <c r="M3578" s="206"/>
      <c r="N3578" s="206"/>
      <c r="O3578" s="206"/>
      <c r="P3578" s="206"/>
      <c r="Q3578" s="206"/>
      <c r="R3578" s="206"/>
      <c r="S3578" s="206"/>
      <c r="T3578" s="206"/>
    </row>
    <row r="3579" spans="1:20">
      <c r="A3579" s="366">
        <v>3575</v>
      </c>
      <c r="B3579" s="366"/>
      <c r="C3579" s="105"/>
      <c r="D3579" s="366"/>
      <c r="E3579" s="277"/>
      <c r="F3579" s="366"/>
      <c r="G3579" s="366"/>
      <c r="H3579" s="366"/>
      <c r="I3579" s="206"/>
      <c r="J3579" s="206"/>
      <c r="K3579" s="206"/>
      <c r="L3579" s="206"/>
      <c r="M3579" s="206"/>
      <c r="N3579" s="206"/>
      <c r="O3579" s="206"/>
      <c r="P3579" s="206"/>
      <c r="Q3579" s="206"/>
      <c r="R3579" s="206"/>
      <c r="S3579" s="206"/>
      <c r="T3579" s="206"/>
    </row>
    <row r="3580" spans="1:20">
      <c r="A3580" s="366">
        <v>3576</v>
      </c>
      <c r="B3580" s="366"/>
      <c r="C3580" s="105"/>
      <c r="D3580" s="366"/>
      <c r="E3580" s="277"/>
      <c r="F3580" s="366"/>
      <c r="G3580" s="366"/>
      <c r="H3580" s="366"/>
      <c r="I3580" s="206"/>
      <c r="J3580" s="206"/>
      <c r="K3580" s="206"/>
      <c r="L3580" s="206"/>
      <c r="M3580" s="206"/>
      <c r="N3580" s="206"/>
      <c r="O3580" s="206"/>
      <c r="P3580" s="206"/>
      <c r="Q3580" s="206"/>
      <c r="R3580" s="206"/>
      <c r="S3580" s="206"/>
      <c r="T3580" s="206"/>
    </row>
    <row r="3581" spans="1:20">
      <c r="A3581" s="366">
        <v>3577</v>
      </c>
      <c r="B3581" s="366"/>
      <c r="C3581" s="105"/>
      <c r="D3581" s="366"/>
      <c r="E3581" s="277"/>
      <c r="F3581" s="366"/>
      <c r="G3581" s="366"/>
      <c r="H3581" s="366"/>
      <c r="I3581" s="206"/>
      <c r="J3581" s="206"/>
      <c r="K3581" s="206"/>
      <c r="L3581" s="206"/>
      <c r="M3581" s="206"/>
      <c r="N3581" s="206"/>
      <c r="O3581" s="206"/>
      <c r="P3581" s="206"/>
      <c r="Q3581" s="206"/>
      <c r="R3581" s="206"/>
      <c r="S3581" s="206"/>
      <c r="T3581" s="206"/>
    </row>
    <row r="3582" spans="1:20">
      <c r="A3582" s="366">
        <v>3578</v>
      </c>
      <c r="B3582" s="366"/>
      <c r="C3582" s="105"/>
      <c r="D3582" s="366"/>
      <c r="E3582" s="277"/>
      <c r="F3582" s="366"/>
      <c r="G3582" s="366"/>
      <c r="H3582" s="366"/>
      <c r="I3582" s="206"/>
      <c r="J3582" s="206"/>
      <c r="K3582" s="206"/>
      <c r="L3582" s="206"/>
      <c r="M3582" s="206"/>
      <c r="N3582" s="206"/>
      <c r="O3582" s="206"/>
      <c r="P3582" s="206"/>
      <c r="Q3582" s="206"/>
      <c r="R3582" s="206"/>
      <c r="S3582" s="206"/>
      <c r="T3582" s="206"/>
    </row>
    <row r="3583" spans="1:20">
      <c r="A3583" s="366">
        <v>3579</v>
      </c>
      <c r="B3583" s="366"/>
      <c r="C3583" s="105"/>
      <c r="D3583" s="366"/>
      <c r="E3583" s="366"/>
      <c r="F3583" s="366"/>
      <c r="G3583" s="366"/>
      <c r="H3583" s="366"/>
      <c r="I3583" s="206"/>
      <c r="J3583" s="206"/>
      <c r="K3583" s="206"/>
      <c r="L3583" s="206"/>
      <c r="M3583" s="206"/>
      <c r="N3583" s="206"/>
      <c r="O3583" s="206"/>
      <c r="P3583" s="206"/>
      <c r="Q3583" s="206"/>
      <c r="R3583" s="206"/>
      <c r="S3583" s="206"/>
      <c r="T3583" s="206"/>
    </row>
    <row r="3584" spans="1:20">
      <c r="A3584" s="366">
        <v>3580</v>
      </c>
      <c r="B3584" s="366"/>
      <c r="C3584" s="105"/>
      <c r="D3584" s="366"/>
      <c r="E3584" s="277"/>
      <c r="F3584" s="366"/>
      <c r="G3584" s="366"/>
      <c r="H3584" s="366"/>
      <c r="I3584" s="206"/>
      <c r="J3584" s="206"/>
      <c r="K3584" s="206"/>
      <c r="L3584" s="206"/>
      <c r="M3584" s="206"/>
      <c r="N3584" s="206"/>
      <c r="O3584" s="206"/>
      <c r="P3584" s="206"/>
      <c r="Q3584" s="206"/>
      <c r="R3584" s="206"/>
      <c r="S3584" s="206"/>
      <c r="T3584" s="206"/>
    </row>
    <row r="3585" spans="1:20">
      <c r="A3585" s="366">
        <v>3581</v>
      </c>
      <c r="B3585" s="366"/>
      <c r="C3585" s="105"/>
      <c r="D3585" s="366"/>
      <c r="E3585" s="366"/>
      <c r="F3585" s="366"/>
      <c r="G3585" s="366"/>
      <c r="H3585" s="366"/>
      <c r="I3585" s="206"/>
      <c r="J3585" s="206"/>
      <c r="K3585" s="206"/>
      <c r="L3585" s="206"/>
      <c r="M3585" s="206"/>
      <c r="N3585" s="206"/>
      <c r="O3585" s="206"/>
      <c r="P3585" s="206"/>
      <c r="Q3585" s="206"/>
      <c r="R3585" s="206"/>
      <c r="S3585" s="206"/>
      <c r="T3585" s="206"/>
    </row>
    <row r="3586" spans="1:20">
      <c r="A3586" s="366">
        <v>3582</v>
      </c>
      <c r="B3586" s="366"/>
      <c r="C3586" s="105"/>
      <c r="D3586" s="366"/>
      <c r="E3586" s="366"/>
      <c r="F3586" s="366"/>
      <c r="G3586" s="366"/>
      <c r="H3586" s="366"/>
      <c r="I3586" s="206"/>
      <c r="J3586" s="206"/>
      <c r="K3586" s="206"/>
      <c r="L3586" s="206"/>
      <c r="M3586" s="206"/>
      <c r="N3586" s="206"/>
      <c r="O3586" s="206"/>
      <c r="P3586" s="206"/>
      <c r="Q3586" s="206"/>
      <c r="R3586" s="206"/>
      <c r="S3586" s="206"/>
      <c r="T3586" s="206"/>
    </row>
    <row r="3587" spans="1:20">
      <c r="A3587" s="366">
        <v>3583</v>
      </c>
      <c r="B3587" s="366"/>
      <c r="C3587" s="105"/>
      <c r="D3587" s="366"/>
      <c r="E3587" s="277"/>
      <c r="F3587" s="366"/>
      <c r="G3587" s="366"/>
      <c r="H3587" s="366"/>
      <c r="I3587" s="206"/>
      <c r="J3587" s="206"/>
      <c r="K3587" s="206"/>
      <c r="L3587" s="206"/>
      <c r="M3587" s="206"/>
      <c r="N3587" s="206"/>
      <c r="O3587" s="206"/>
      <c r="P3587" s="206"/>
      <c r="Q3587" s="206"/>
      <c r="R3587" s="206"/>
      <c r="S3587" s="206"/>
      <c r="T3587" s="206"/>
    </row>
    <row r="3588" spans="1:20">
      <c r="A3588" s="366">
        <v>3584</v>
      </c>
      <c r="B3588" s="366"/>
      <c r="C3588" s="105"/>
      <c r="D3588" s="366"/>
      <c r="E3588" s="277"/>
      <c r="F3588" s="366"/>
      <c r="G3588" s="366"/>
      <c r="H3588" s="366"/>
      <c r="I3588" s="206"/>
      <c r="J3588" s="206"/>
      <c r="K3588" s="206"/>
      <c r="L3588" s="206"/>
      <c r="M3588" s="206"/>
      <c r="N3588" s="206"/>
      <c r="O3588" s="206"/>
      <c r="P3588" s="206"/>
      <c r="Q3588" s="206"/>
      <c r="R3588" s="206"/>
      <c r="S3588" s="206"/>
      <c r="T3588" s="206"/>
    </row>
    <row r="3589" spans="1:20">
      <c r="A3589" s="366">
        <v>3585</v>
      </c>
      <c r="B3589" s="366"/>
      <c r="C3589" s="105"/>
      <c r="D3589" s="366"/>
      <c r="E3589" s="277"/>
      <c r="F3589" s="366"/>
      <c r="G3589" s="366"/>
      <c r="H3589" s="366"/>
      <c r="I3589" s="206"/>
      <c r="J3589" s="206"/>
      <c r="K3589" s="206"/>
      <c r="L3589" s="206"/>
      <c r="M3589" s="206"/>
      <c r="N3589" s="206"/>
      <c r="O3589" s="206"/>
      <c r="P3589" s="206"/>
      <c r="Q3589" s="206"/>
      <c r="R3589" s="206"/>
      <c r="S3589" s="206"/>
      <c r="T3589" s="206"/>
    </row>
    <row r="3590" spans="1:20">
      <c r="A3590" s="366">
        <v>3586</v>
      </c>
      <c r="B3590" s="366"/>
      <c r="C3590" s="105"/>
      <c r="D3590" s="366"/>
      <c r="E3590" s="277"/>
      <c r="F3590" s="366"/>
      <c r="G3590" s="366"/>
      <c r="H3590" s="366"/>
      <c r="I3590" s="206"/>
      <c r="J3590" s="206"/>
      <c r="K3590" s="206"/>
      <c r="L3590" s="206"/>
      <c r="M3590" s="206"/>
      <c r="N3590" s="206"/>
      <c r="O3590" s="206"/>
      <c r="P3590" s="206"/>
      <c r="Q3590" s="206"/>
      <c r="R3590" s="206"/>
      <c r="S3590" s="206"/>
      <c r="T3590" s="206"/>
    </row>
    <row r="3591" spans="1:20">
      <c r="A3591" s="366">
        <v>3587</v>
      </c>
      <c r="B3591" s="366"/>
      <c r="C3591" s="105"/>
      <c r="D3591" s="366"/>
      <c r="E3591" s="277"/>
      <c r="F3591" s="366"/>
      <c r="G3591" s="366"/>
      <c r="H3591" s="366"/>
      <c r="I3591" s="206"/>
      <c r="J3591" s="206"/>
      <c r="K3591" s="206"/>
      <c r="L3591" s="206"/>
      <c r="M3591" s="206"/>
      <c r="N3591" s="206"/>
      <c r="O3591" s="206"/>
      <c r="P3591" s="206"/>
      <c r="Q3591" s="206"/>
      <c r="R3591" s="206"/>
      <c r="S3591" s="206"/>
      <c r="T3591" s="206"/>
    </row>
    <row r="3592" spans="1:20">
      <c r="A3592" s="366">
        <v>3588</v>
      </c>
      <c r="B3592" s="366"/>
      <c r="C3592" s="105"/>
      <c r="D3592" s="366"/>
      <c r="E3592" s="366"/>
      <c r="F3592" s="366"/>
      <c r="G3592" s="366"/>
      <c r="H3592" s="366"/>
      <c r="I3592" s="206"/>
      <c r="J3592" s="206"/>
      <c r="K3592" s="206"/>
      <c r="L3592" s="206"/>
      <c r="M3592" s="206"/>
      <c r="N3592" s="206"/>
      <c r="O3592" s="206"/>
      <c r="P3592" s="206"/>
      <c r="Q3592" s="206"/>
      <c r="R3592" s="206"/>
      <c r="S3592" s="206"/>
      <c r="T3592" s="206"/>
    </row>
    <row r="3593" spans="1:20">
      <c r="A3593" s="366">
        <v>3589</v>
      </c>
      <c r="B3593" s="366"/>
      <c r="C3593" s="105"/>
      <c r="D3593" s="366"/>
      <c r="E3593" s="277"/>
      <c r="F3593" s="366"/>
      <c r="G3593" s="366"/>
      <c r="H3593" s="366"/>
      <c r="I3593" s="206"/>
      <c r="J3593" s="206"/>
      <c r="K3593" s="206"/>
      <c r="L3593" s="206"/>
      <c r="M3593" s="206"/>
      <c r="N3593" s="206"/>
      <c r="O3593" s="206"/>
      <c r="P3593" s="206"/>
      <c r="Q3593" s="206"/>
      <c r="R3593" s="206"/>
      <c r="S3593" s="206"/>
      <c r="T3593" s="206"/>
    </row>
    <row r="3594" spans="1:20">
      <c r="A3594" s="366">
        <v>3590</v>
      </c>
      <c r="B3594" s="366"/>
      <c r="C3594" s="105"/>
      <c r="D3594" s="366"/>
      <c r="E3594" s="277"/>
      <c r="F3594" s="366"/>
      <c r="G3594" s="366"/>
      <c r="H3594" s="366"/>
      <c r="I3594" s="206"/>
      <c r="J3594" s="206"/>
      <c r="K3594" s="206"/>
      <c r="L3594" s="206"/>
      <c r="M3594" s="206"/>
      <c r="N3594" s="206"/>
      <c r="O3594" s="206"/>
      <c r="P3594" s="206"/>
      <c r="Q3594" s="206"/>
      <c r="R3594" s="206"/>
      <c r="S3594" s="206"/>
      <c r="T3594" s="206"/>
    </row>
    <row r="3595" spans="1:20">
      <c r="A3595" s="366">
        <v>3591</v>
      </c>
      <c r="B3595" s="366"/>
      <c r="C3595" s="105"/>
      <c r="D3595" s="366"/>
      <c r="E3595" s="277"/>
      <c r="F3595" s="366"/>
      <c r="G3595" s="366"/>
      <c r="H3595" s="366"/>
      <c r="I3595" s="206"/>
      <c r="J3595" s="206"/>
      <c r="K3595" s="206"/>
      <c r="L3595" s="206"/>
      <c r="M3595" s="206"/>
      <c r="N3595" s="206"/>
      <c r="O3595" s="206"/>
      <c r="P3595" s="206"/>
      <c r="Q3595" s="206"/>
      <c r="R3595" s="206"/>
      <c r="S3595" s="206"/>
      <c r="T3595" s="206"/>
    </row>
    <row r="3596" spans="1:20">
      <c r="A3596" s="366">
        <v>3592</v>
      </c>
      <c r="B3596" s="366"/>
      <c r="C3596" s="105"/>
      <c r="D3596" s="366"/>
      <c r="E3596" s="277"/>
      <c r="F3596" s="366"/>
      <c r="G3596" s="366"/>
      <c r="H3596" s="366"/>
      <c r="I3596" s="206"/>
      <c r="J3596" s="206"/>
      <c r="K3596" s="206"/>
      <c r="L3596" s="206"/>
      <c r="M3596" s="206"/>
      <c r="N3596" s="206"/>
      <c r="O3596" s="206"/>
      <c r="P3596" s="206"/>
      <c r="Q3596" s="206"/>
      <c r="R3596" s="206"/>
      <c r="S3596" s="206"/>
      <c r="T3596" s="206"/>
    </row>
    <row r="3597" spans="1:20">
      <c r="A3597" s="366">
        <v>3593</v>
      </c>
      <c r="B3597" s="366"/>
      <c r="C3597" s="105"/>
      <c r="D3597" s="366"/>
      <c r="E3597" s="277"/>
      <c r="F3597" s="366"/>
      <c r="G3597" s="366"/>
      <c r="H3597" s="366"/>
      <c r="I3597" s="206"/>
      <c r="J3597" s="206"/>
      <c r="K3597" s="206"/>
      <c r="L3597" s="206"/>
      <c r="M3597" s="206"/>
      <c r="N3597" s="206"/>
      <c r="O3597" s="206"/>
      <c r="P3597" s="206"/>
      <c r="Q3597" s="206"/>
      <c r="R3597" s="206"/>
      <c r="S3597" s="206"/>
      <c r="T3597" s="206"/>
    </row>
    <row r="3598" spans="1:20">
      <c r="A3598" s="366">
        <v>3594</v>
      </c>
      <c r="B3598" s="366"/>
      <c r="C3598" s="105"/>
      <c r="D3598" s="366"/>
      <c r="E3598" s="277"/>
      <c r="F3598" s="366"/>
      <c r="G3598" s="366"/>
      <c r="H3598" s="366"/>
      <c r="I3598" s="206"/>
      <c r="J3598" s="206"/>
      <c r="K3598" s="206"/>
      <c r="L3598" s="206"/>
      <c r="M3598" s="206"/>
      <c r="N3598" s="206"/>
      <c r="O3598" s="206"/>
      <c r="P3598" s="206"/>
      <c r="Q3598" s="206"/>
      <c r="R3598" s="206"/>
      <c r="S3598" s="206"/>
      <c r="T3598" s="206"/>
    </row>
    <row r="3599" spans="1:20">
      <c r="A3599" s="366">
        <v>3595</v>
      </c>
      <c r="B3599" s="366"/>
      <c r="C3599" s="105"/>
      <c r="D3599" s="366"/>
      <c r="E3599" s="277"/>
      <c r="F3599" s="366"/>
      <c r="G3599" s="366"/>
      <c r="H3599" s="366"/>
      <c r="I3599" s="206"/>
      <c r="J3599" s="206"/>
      <c r="K3599" s="206"/>
      <c r="L3599" s="206"/>
      <c r="M3599" s="206"/>
      <c r="N3599" s="206"/>
      <c r="O3599" s="206"/>
      <c r="P3599" s="206"/>
      <c r="Q3599" s="206"/>
      <c r="R3599" s="206"/>
      <c r="S3599" s="206"/>
      <c r="T3599" s="206"/>
    </row>
    <row r="3600" spans="1:20">
      <c r="A3600" s="366">
        <v>3596</v>
      </c>
      <c r="B3600" s="366"/>
      <c r="C3600" s="105"/>
      <c r="D3600" s="366"/>
      <c r="E3600" s="366"/>
      <c r="F3600" s="366"/>
      <c r="G3600" s="366"/>
      <c r="H3600" s="366"/>
      <c r="I3600" s="206"/>
      <c r="J3600" s="206"/>
      <c r="K3600" s="206"/>
      <c r="L3600" s="206"/>
      <c r="M3600" s="206"/>
      <c r="N3600" s="206"/>
      <c r="O3600" s="206"/>
      <c r="P3600" s="206"/>
      <c r="Q3600" s="206"/>
      <c r="R3600" s="206"/>
      <c r="S3600" s="206"/>
      <c r="T3600" s="206"/>
    </row>
    <row r="3601" spans="1:20">
      <c r="A3601" s="366">
        <v>3597</v>
      </c>
      <c r="B3601" s="366"/>
      <c r="C3601" s="105"/>
      <c r="D3601" s="366"/>
      <c r="E3601" s="277"/>
      <c r="F3601" s="366"/>
      <c r="G3601" s="366"/>
      <c r="H3601" s="366"/>
      <c r="I3601" s="206"/>
      <c r="J3601" s="206"/>
      <c r="K3601" s="206"/>
      <c r="L3601" s="206"/>
      <c r="M3601" s="206"/>
      <c r="N3601" s="206"/>
      <c r="O3601" s="206"/>
      <c r="P3601" s="206"/>
      <c r="Q3601" s="206"/>
      <c r="R3601" s="206"/>
      <c r="S3601" s="206"/>
      <c r="T3601" s="206"/>
    </row>
    <row r="3602" spans="1:20">
      <c r="A3602" s="366">
        <v>3598</v>
      </c>
      <c r="B3602" s="366"/>
      <c r="C3602" s="105"/>
      <c r="D3602" s="366"/>
      <c r="E3602" s="277"/>
      <c r="F3602" s="366"/>
      <c r="G3602" s="366"/>
      <c r="H3602" s="366"/>
      <c r="I3602" s="206"/>
      <c r="J3602" s="206"/>
      <c r="K3602" s="206"/>
      <c r="L3602" s="206"/>
      <c r="M3602" s="206"/>
      <c r="N3602" s="206"/>
      <c r="O3602" s="206"/>
      <c r="P3602" s="206"/>
      <c r="Q3602" s="206"/>
      <c r="R3602" s="206"/>
      <c r="S3602" s="206"/>
      <c r="T3602" s="206"/>
    </row>
    <row r="3603" spans="1:20">
      <c r="A3603" s="366">
        <v>3599</v>
      </c>
      <c r="B3603" s="366"/>
      <c r="C3603" s="105"/>
      <c r="D3603" s="366"/>
      <c r="E3603" s="277"/>
      <c r="F3603" s="366"/>
      <c r="G3603" s="366"/>
      <c r="H3603" s="366"/>
      <c r="I3603" s="206"/>
      <c r="J3603" s="206"/>
      <c r="K3603" s="206"/>
      <c r="L3603" s="206"/>
      <c r="M3603" s="206"/>
      <c r="N3603" s="206"/>
      <c r="O3603" s="206"/>
      <c r="P3603" s="206"/>
      <c r="Q3603" s="206"/>
      <c r="R3603" s="206"/>
      <c r="S3603" s="206"/>
      <c r="T3603" s="206"/>
    </row>
    <row r="3604" spans="1:20">
      <c r="A3604" s="366">
        <v>3600</v>
      </c>
      <c r="B3604" s="366"/>
      <c r="C3604" s="105"/>
      <c r="D3604" s="366"/>
      <c r="E3604" s="277"/>
      <c r="F3604" s="366"/>
      <c r="G3604" s="366"/>
      <c r="H3604" s="366"/>
      <c r="I3604" s="206"/>
      <c r="J3604" s="206"/>
      <c r="K3604" s="206"/>
      <c r="L3604" s="206"/>
      <c r="M3604" s="206"/>
      <c r="N3604" s="206"/>
      <c r="O3604" s="206"/>
      <c r="P3604" s="206"/>
      <c r="Q3604" s="206"/>
      <c r="R3604" s="206"/>
      <c r="S3604" s="206"/>
      <c r="T3604" s="206"/>
    </row>
    <row r="3605" spans="1:20">
      <c r="A3605" s="366">
        <v>3601</v>
      </c>
      <c r="B3605" s="366"/>
      <c r="C3605" s="105"/>
      <c r="D3605" s="366"/>
      <c r="E3605" s="277"/>
      <c r="F3605" s="366"/>
      <c r="G3605" s="366"/>
      <c r="H3605" s="366"/>
      <c r="I3605" s="206"/>
      <c r="J3605" s="206"/>
      <c r="K3605" s="206"/>
      <c r="L3605" s="206"/>
      <c r="M3605" s="206"/>
      <c r="N3605" s="206"/>
      <c r="O3605" s="206"/>
      <c r="P3605" s="206"/>
      <c r="Q3605" s="206"/>
      <c r="R3605" s="206"/>
      <c r="S3605" s="206"/>
      <c r="T3605" s="206"/>
    </row>
    <row r="3606" spans="1:20">
      <c r="A3606" s="366">
        <v>3602</v>
      </c>
      <c r="B3606" s="366"/>
      <c r="C3606" s="105"/>
      <c r="D3606" s="366"/>
      <c r="E3606" s="277"/>
      <c r="F3606" s="366"/>
      <c r="G3606" s="366"/>
      <c r="H3606" s="366"/>
      <c r="I3606" s="206"/>
      <c r="J3606" s="206"/>
      <c r="K3606" s="206"/>
      <c r="L3606" s="206"/>
      <c r="M3606" s="206"/>
      <c r="N3606" s="206"/>
      <c r="O3606" s="206"/>
      <c r="P3606" s="206"/>
      <c r="Q3606" s="206"/>
      <c r="R3606" s="206"/>
      <c r="S3606" s="206"/>
      <c r="T3606" s="206"/>
    </row>
    <row r="3607" spans="1:20">
      <c r="A3607" s="366">
        <v>3603</v>
      </c>
      <c r="B3607" s="366"/>
      <c r="C3607" s="105"/>
      <c r="D3607" s="366"/>
      <c r="E3607" s="277"/>
      <c r="F3607" s="366"/>
      <c r="G3607" s="366"/>
      <c r="H3607" s="366"/>
      <c r="I3607" s="206"/>
      <c r="J3607" s="206"/>
      <c r="K3607" s="206"/>
      <c r="L3607" s="206"/>
      <c r="M3607" s="206"/>
      <c r="N3607" s="206"/>
      <c r="O3607" s="206"/>
      <c r="P3607" s="206"/>
      <c r="Q3607" s="206"/>
      <c r="R3607" s="206"/>
      <c r="S3607" s="206"/>
      <c r="T3607" s="206"/>
    </row>
    <row r="3608" spans="1:20">
      <c r="A3608" s="366">
        <v>3604</v>
      </c>
      <c r="B3608" s="366"/>
      <c r="C3608" s="105"/>
      <c r="D3608" s="366"/>
      <c r="E3608" s="277"/>
      <c r="F3608" s="366"/>
      <c r="G3608" s="366"/>
      <c r="H3608" s="366"/>
      <c r="I3608" s="206"/>
      <c r="J3608" s="206"/>
      <c r="K3608" s="206"/>
      <c r="L3608" s="206"/>
      <c r="M3608" s="206"/>
      <c r="N3608" s="206"/>
      <c r="O3608" s="206"/>
      <c r="P3608" s="206"/>
      <c r="Q3608" s="206"/>
      <c r="R3608" s="206"/>
      <c r="S3608" s="206"/>
      <c r="T3608" s="206"/>
    </row>
    <row r="3609" spans="1:20">
      <c r="A3609" s="366">
        <v>3605</v>
      </c>
      <c r="B3609" s="366"/>
      <c r="C3609" s="105"/>
      <c r="D3609" s="366"/>
      <c r="E3609" s="366"/>
      <c r="F3609" s="366"/>
      <c r="G3609" s="366"/>
      <c r="H3609" s="366"/>
      <c r="I3609" s="206"/>
      <c r="J3609" s="206"/>
      <c r="K3609" s="206"/>
      <c r="L3609" s="206"/>
      <c r="M3609" s="206"/>
      <c r="N3609" s="206"/>
      <c r="O3609" s="206"/>
      <c r="P3609" s="206"/>
      <c r="Q3609" s="206"/>
      <c r="R3609" s="206"/>
      <c r="S3609" s="206"/>
      <c r="T3609" s="206"/>
    </row>
    <row r="3610" spans="1:20">
      <c r="A3610" s="366">
        <v>3606</v>
      </c>
      <c r="B3610" s="366"/>
      <c r="C3610" s="105"/>
      <c r="D3610" s="366"/>
      <c r="E3610" s="277"/>
      <c r="F3610" s="366"/>
      <c r="G3610" s="366"/>
      <c r="H3610" s="366"/>
      <c r="I3610" s="206"/>
      <c r="J3610" s="206"/>
      <c r="K3610" s="206"/>
      <c r="L3610" s="206"/>
      <c r="M3610" s="206"/>
      <c r="N3610" s="206"/>
      <c r="O3610" s="206"/>
      <c r="P3610" s="206"/>
      <c r="Q3610" s="206"/>
      <c r="R3610" s="206"/>
      <c r="S3610" s="206"/>
      <c r="T3610" s="206"/>
    </row>
    <row r="3611" spans="1:20">
      <c r="A3611" s="366">
        <v>3607</v>
      </c>
      <c r="B3611" s="366"/>
      <c r="C3611" s="105"/>
      <c r="D3611" s="366"/>
      <c r="E3611" s="277"/>
      <c r="F3611" s="366"/>
      <c r="G3611" s="366"/>
      <c r="H3611" s="366"/>
      <c r="I3611" s="206"/>
      <c r="J3611" s="206"/>
      <c r="K3611" s="206"/>
      <c r="L3611" s="206"/>
      <c r="M3611" s="206"/>
      <c r="N3611" s="206"/>
      <c r="O3611" s="206"/>
      <c r="P3611" s="206"/>
      <c r="Q3611" s="206"/>
      <c r="R3611" s="206"/>
      <c r="S3611" s="206"/>
      <c r="T3611" s="206"/>
    </row>
    <row r="3612" spans="1:20">
      <c r="A3612" s="366">
        <v>3608</v>
      </c>
      <c r="B3612" s="366"/>
      <c r="C3612" s="105"/>
      <c r="D3612" s="366"/>
      <c r="E3612" s="277"/>
      <c r="F3612" s="366"/>
      <c r="G3612" s="366"/>
      <c r="H3612" s="366"/>
      <c r="I3612" s="206"/>
      <c r="J3612" s="206"/>
      <c r="K3612" s="206"/>
      <c r="L3612" s="206"/>
      <c r="M3612" s="206"/>
      <c r="N3612" s="206"/>
      <c r="O3612" s="206"/>
      <c r="P3612" s="206"/>
      <c r="Q3612" s="206"/>
      <c r="R3612" s="206"/>
      <c r="S3612" s="206"/>
      <c r="T3612" s="206"/>
    </row>
    <row r="3613" spans="1:20">
      <c r="A3613" s="366">
        <v>3609</v>
      </c>
      <c r="B3613" s="366"/>
      <c r="C3613" s="105"/>
      <c r="D3613" s="366"/>
      <c r="E3613" s="277"/>
      <c r="F3613" s="366"/>
      <c r="G3613" s="366"/>
      <c r="H3613" s="366"/>
      <c r="I3613" s="206"/>
      <c r="J3613" s="206"/>
      <c r="K3613" s="206"/>
      <c r="L3613" s="206"/>
      <c r="M3613" s="206"/>
      <c r="N3613" s="206"/>
      <c r="O3613" s="206"/>
      <c r="P3613" s="206"/>
      <c r="Q3613" s="206"/>
      <c r="R3613" s="206"/>
      <c r="S3613" s="206"/>
      <c r="T3613" s="206"/>
    </row>
    <row r="3614" spans="1:20">
      <c r="A3614" s="366">
        <v>3610</v>
      </c>
      <c r="B3614" s="366"/>
      <c r="C3614" s="105"/>
      <c r="D3614" s="366"/>
      <c r="E3614" s="277"/>
      <c r="F3614" s="366"/>
      <c r="G3614" s="366"/>
      <c r="H3614" s="366"/>
      <c r="I3614" s="206"/>
      <c r="J3614" s="206"/>
      <c r="K3614" s="206"/>
      <c r="L3614" s="206"/>
      <c r="M3614" s="206"/>
      <c r="N3614" s="206"/>
      <c r="O3614" s="206"/>
      <c r="P3614" s="206"/>
      <c r="Q3614" s="206"/>
      <c r="R3614" s="206"/>
      <c r="S3614" s="206"/>
      <c r="T3614" s="206"/>
    </row>
    <row r="3615" spans="1:20">
      <c r="A3615" s="366">
        <v>3611</v>
      </c>
      <c r="B3615" s="366"/>
      <c r="C3615" s="105"/>
      <c r="D3615" s="366"/>
      <c r="E3615" s="366"/>
      <c r="F3615" s="366"/>
      <c r="G3615" s="366"/>
      <c r="H3615" s="366"/>
      <c r="I3615" s="206"/>
      <c r="J3615" s="206"/>
      <c r="K3615" s="206"/>
      <c r="L3615" s="206"/>
      <c r="M3615" s="206"/>
      <c r="N3615" s="206"/>
      <c r="O3615" s="206"/>
      <c r="P3615" s="206"/>
      <c r="Q3615" s="206"/>
      <c r="R3615" s="206"/>
      <c r="S3615" s="206"/>
      <c r="T3615" s="206"/>
    </row>
    <row r="3616" spans="1:20">
      <c r="A3616" s="366">
        <v>3612</v>
      </c>
      <c r="B3616" s="366"/>
      <c r="C3616" s="105"/>
      <c r="D3616" s="366"/>
      <c r="E3616" s="366"/>
      <c r="F3616" s="366"/>
      <c r="G3616" s="366"/>
      <c r="H3616" s="366"/>
      <c r="I3616" s="206"/>
      <c r="J3616" s="206"/>
      <c r="K3616" s="206"/>
      <c r="L3616" s="206"/>
      <c r="M3616" s="206"/>
      <c r="N3616" s="206"/>
      <c r="O3616" s="206"/>
      <c r="P3616" s="206"/>
      <c r="Q3616" s="206"/>
      <c r="R3616" s="206"/>
      <c r="S3616" s="206"/>
      <c r="T3616" s="206"/>
    </row>
    <row r="3617" spans="1:20">
      <c r="A3617" s="366">
        <v>3613</v>
      </c>
      <c r="B3617" s="366"/>
      <c r="C3617" s="105"/>
      <c r="D3617" s="366"/>
      <c r="E3617" s="277"/>
      <c r="F3617" s="366"/>
      <c r="G3617" s="366"/>
      <c r="H3617" s="366"/>
      <c r="I3617" s="206"/>
      <c r="J3617" s="206"/>
      <c r="K3617" s="206"/>
      <c r="L3617" s="206"/>
      <c r="M3617" s="206"/>
      <c r="N3617" s="206"/>
      <c r="O3617" s="206"/>
      <c r="P3617" s="206"/>
      <c r="Q3617" s="206"/>
      <c r="R3617" s="206"/>
      <c r="S3617" s="206"/>
      <c r="T3617" s="206"/>
    </row>
    <row r="3618" spans="1:20">
      <c r="A3618" s="366">
        <v>3614</v>
      </c>
      <c r="B3618" s="366"/>
      <c r="C3618" s="105"/>
      <c r="D3618" s="366"/>
      <c r="E3618" s="277"/>
      <c r="F3618" s="366"/>
      <c r="G3618" s="366"/>
      <c r="H3618" s="366"/>
      <c r="I3618" s="206"/>
      <c r="J3618" s="206"/>
      <c r="K3618" s="206"/>
      <c r="L3618" s="206"/>
      <c r="M3618" s="206"/>
      <c r="N3618" s="206"/>
      <c r="O3618" s="206"/>
      <c r="P3618" s="206"/>
      <c r="Q3618" s="206"/>
      <c r="R3618" s="206"/>
      <c r="S3618" s="206"/>
      <c r="T3618" s="206"/>
    </row>
    <row r="3619" spans="1:20">
      <c r="A3619" s="366">
        <v>3615</v>
      </c>
      <c r="B3619" s="366"/>
      <c r="C3619" s="105"/>
      <c r="D3619" s="366"/>
      <c r="E3619" s="277"/>
      <c r="F3619" s="366"/>
      <c r="G3619" s="366"/>
      <c r="H3619" s="366"/>
      <c r="I3619" s="206"/>
      <c r="J3619" s="206"/>
      <c r="K3619" s="206"/>
      <c r="L3619" s="206"/>
      <c r="M3619" s="206"/>
      <c r="N3619" s="206"/>
      <c r="O3619" s="206"/>
      <c r="P3619" s="206"/>
      <c r="Q3619" s="206"/>
      <c r="R3619" s="206"/>
      <c r="S3619" s="206"/>
      <c r="T3619" s="206"/>
    </row>
    <row r="3620" spans="1:20">
      <c r="A3620" s="366">
        <v>3616</v>
      </c>
      <c r="B3620" s="366"/>
      <c r="C3620" s="105"/>
      <c r="D3620" s="366"/>
      <c r="E3620" s="366"/>
      <c r="F3620" s="366"/>
      <c r="G3620" s="366"/>
      <c r="H3620" s="366"/>
      <c r="I3620" s="206"/>
      <c r="J3620" s="206"/>
      <c r="K3620" s="206"/>
      <c r="L3620" s="206"/>
      <c r="M3620" s="206"/>
      <c r="N3620" s="206"/>
      <c r="O3620" s="206"/>
      <c r="P3620" s="206"/>
      <c r="Q3620" s="206"/>
      <c r="R3620" s="206"/>
      <c r="S3620" s="206"/>
      <c r="T3620" s="206"/>
    </row>
    <row r="3621" spans="1:20">
      <c r="A3621" s="366">
        <v>3617</v>
      </c>
      <c r="B3621" s="366"/>
      <c r="C3621" s="105"/>
      <c r="D3621" s="366"/>
      <c r="E3621" s="277"/>
      <c r="F3621" s="366"/>
      <c r="G3621" s="366"/>
      <c r="H3621" s="366"/>
      <c r="I3621" s="206"/>
      <c r="J3621" s="206"/>
      <c r="K3621" s="206"/>
      <c r="L3621" s="206"/>
      <c r="M3621" s="206"/>
      <c r="N3621" s="206"/>
      <c r="O3621" s="206"/>
      <c r="P3621" s="206"/>
      <c r="Q3621" s="206"/>
      <c r="R3621" s="206"/>
      <c r="S3621" s="206"/>
      <c r="T3621" s="206"/>
    </row>
    <row r="3622" spans="1:20">
      <c r="A3622" s="366">
        <v>3618</v>
      </c>
      <c r="B3622" s="366"/>
      <c r="C3622" s="105"/>
      <c r="D3622" s="366"/>
      <c r="E3622" s="277"/>
      <c r="F3622" s="366"/>
      <c r="G3622" s="366"/>
      <c r="H3622" s="366"/>
      <c r="I3622" s="206"/>
      <c r="J3622" s="206"/>
      <c r="K3622" s="206"/>
      <c r="L3622" s="206"/>
      <c r="M3622" s="206"/>
      <c r="N3622" s="206"/>
      <c r="O3622" s="206"/>
      <c r="P3622" s="206"/>
      <c r="Q3622" s="206"/>
      <c r="R3622" s="206"/>
      <c r="S3622" s="206"/>
      <c r="T3622" s="206"/>
    </row>
    <row r="3623" spans="1:20">
      <c r="A3623" s="366">
        <v>3619</v>
      </c>
      <c r="B3623" s="366"/>
      <c r="C3623" s="105"/>
      <c r="D3623" s="366"/>
      <c r="E3623" s="366"/>
      <c r="F3623" s="366"/>
      <c r="G3623" s="366"/>
      <c r="H3623" s="366"/>
      <c r="I3623" s="206"/>
      <c r="J3623" s="206"/>
      <c r="K3623" s="206"/>
      <c r="L3623" s="206"/>
      <c r="M3623" s="206"/>
      <c r="N3623" s="206"/>
      <c r="O3623" s="206"/>
      <c r="P3623" s="206"/>
      <c r="Q3623" s="206"/>
      <c r="R3623" s="206"/>
      <c r="S3623" s="206"/>
      <c r="T3623" s="206"/>
    </row>
    <row r="3624" spans="1:20">
      <c r="A3624" s="366">
        <v>3620</v>
      </c>
      <c r="B3624" s="366"/>
      <c r="C3624" s="105"/>
      <c r="D3624" s="366"/>
      <c r="E3624" s="277"/>
      <c r="F3624" s="366"/>
      <c r="G3624" s="366"/>
      <c r="H3624" s="366"/>
      <c r="I3624" s="206"/>
      <c r="J3624" s="206"/>
      <c r="K3624" s="206"/>
      <c r="L3624" s="206"/>
      <c r="M3624" s="206"/>
      <c r="N3624" s="206"/>
      <c r="O3624" s="206"/>
      <c r="P3624" s="206"/>
      <c r="Q3624" s="206"/>
      <c r="R3624" s="206"/>
      <c r="S3624" s="206"/>
      <c r="T3624" s="206"/>
    </row>
    <row r="3625" spans="1:20">
      <c r="A3625" s="366">
        <v>3621</v>
      </c>
      <c r="B3625" s="366"/>
      <c r="C3625" s="105"/>
      <c r="D3625" s="366"/>
      <c r="E3625" s="277"/>
      <c r="F3625" s="366"/>
      <c r="G3625" s="366"/>
      <c r="H3625" s="366"/>
      <c r="I3625" s="206"/>
      <c r="J3625" s="206"/>
      <c r="K3625" s="206"/>
      <c r="L3625" s="206"/>
      <c r="M3625" s="206"/>
      <c r="N3625" s="206"/>
      <c r="O3625" s="206"/>
      <c r="P3625" s="206"/>
      <c r="Q3625" s="206"/>
      <c r="R3625" s="206"/>
      <c r="S3625" s="206"/>
      <c r="T3625" s="206"/>
    </row>
    <row r="3626" spans="1:20">
      <c r="A3626" s="366">
        <v>3622</v>
      </c>
      <c r="B3626" s="366"/>
      <c r="C3626" s="105"/>
      <c r="D3626" s="366"/>
      <c r="E3626" s="366"/>
      <c r="F3626" s="366"/>
      <c r="G3626" s="366"/>
      <c r="H3626" s="366"/>
      <c r="I3626" s="206"/>
      <c r="J3626" s="206"/>
      <c r="K3626" s="206"/>
      <c r="L3626" s="206"/>
      <c r="M3626" s="206"/>
      <c r="N3626" s="206"/>
      <c r="O3626" s="206"/>
      <c r="P3626" s="206"/>
      <c r="Q3626" s="206"/>
      <c r="R3626" s="206"/>
      <c r="S3626" s="206"/>
      <c r="T3626" s="206"/>
    </row>
    <row r="3627" spans="1:20">
      <c r="A3627" s="366">
        <v>3623</v>
      </c>
      <c r="B3627" s="366"/>
      <c r="C3627" s="105"/>
      <c r="D3627" s="366"/>
      <c r="E3627" s="277"/>
      <c r="F3627" s="366"/>
      <c r="G3627" s="366"/>
      <c r="H3627" s="366"/>
      <c r="I3627" s="206"/>
      <c r="J3627" s="206"/>
      <c r="K3627" s="206"/>
      <c r="L3627" s="206"/>
      <c r="M3627" s="206"/>
      <c r="N3627" s="206"/>
      <c r="O3627" s="206"/>
      <c r="P3627" s="206"/>
      <c r="Q3627" s="206"/>
      <c r="R3627" s="206"/>
      <c r="S3627" s="206"/>
      <c r="T3627" s="206"/>
    </row>
    <row r="3628" spans="1:20">
      <c r="A3628" s="366">
        <v>3624</v>
      </c>
      <c r="B3628" s="366"/>
      <c r="C3628" s="105"/>
      <c r="D3628" s="366"/>
      <c r="E3628" s="277"/>
      <c r="F3628" s="366"/>
      <c r="G3628" s="366"/>
      <c r="H3628" s="366"/>
      <c r="I3628" s="206"/>
      <c r="J3628" s="206"/>
      <c r="K3628" s="206"/>
      <c r="L3628" s="206"/>
      <c r="M3628" s="206"/>
      <c r="N3628" s="206"/>
      <c r="O3628" s="206"/>
      <c r="P3628" s="206"/>
      <c r="Q3628" s="206"/>
      <c r="R3628" s="206"/>
      <c r="S3628" s="206"/>
      <c r="T3628" s="206"/>
    </row>
    <row r="3629" spans="1:20">
      <c r="A3629" s="366">
        <v>3625</v>
      </c>
      <c r="B3629" s="366"/>
      <c r="C3629" s="105"/>
      <c r="D3629" s="366"/>
      <c r="E3629" s="366"/>
      <c r="F3629" s="366"/>
      <c r="G3629" s="366"/>
      <c r="H3629" s="366"/>
      <c r="I3629" s="206"/>
      <c r="J3629" s="206"/>
      <c r="K3629" s="206"/>
      <c r="L3629" s="206"/>
      <c r="M3629" s="206"/>
      <c r="N3629" s="206"/>
      <c r="O3629" s="206"/>
      <c r="P3629" s="206"/>
      <c r="Q3629" s="206"/>
      <c r="R3629" s="206"/>
      <c r="S3629" s="206"/>
      <c r="T3629" s="206"/>
    </row>
    <row r="3630" spans="1:20">
      <c r="A3630" s="366">
        <v>3626</v>
      </c>
      <c r="B3630" s="366"/>
      <c r="C3630" s="105"/>
      <c r="D3630" s="366"/>
      <c r="E3630" s="277"/>
      <c r="F3630" s="366"/>
      <c r="G3630" s="366"/>
      <c r="H3630" s="366"/>
      <c r="I3630" s="206"/>
      <c r="J3630" s="206"/>
      <c r="K3630" s="206"/>
      <c r="L3630" s="206"/>
      <c r="M3630" s="206"/>
      <c r="N3630" s="206"/>
      <c r="O3630" s="206"/>
      <c r="P3630" s="206"/>
      <c r="Q3630" s="206"/>
      <c r="R3630" s="206"/>
      <c r="S3630" s="206"/>
      <c r="T3630" s="206"/>
    </row>
    <row r="3631" spans="1:20">
      <c r="A3631" s="366">
        <v>3627</v>
      </c>
      <c r="B3631" s="366"/>
      <c r="C3631" s="105"/>
      <c r="D3631" s="366"/>
      <c r="E3631" s="277"/>
      <c r="F3631" s="366"/>
      <c r="G3631" s="366"/>
      <c r="H3631" s="366"/>
      <c r="I3631" s="206"/>
      <c r="J3631" s="206"/>
      <c r="K3631" s="206"/>
      <c r="L3631" s="206"/>
      <c r="M3631" s="206"/>
      <c r="N3631" s="206"/>
      <c r="O3631" s="206"/>
      <c r="P3631" s="206"/>
      <c r="Q3631" s="206"/>
      <c r="R3631" s="206"/>
      <c r="S3631" s="206"/>
      <c r="T3631" s="206"/>
    </row>
    <row r="3632" spans="1:20">
      <c r="A3632" s="366">
        <v>3628</v>
      </c>
      <c r="B3632" s="366"/>
      <c r="C3632" s="105"/>
      <c r="D3632" s="366"/>
      <c r="E3632" s="366"/>
      <c r="F3632" s="366"/>
      <c r="G3632" s="366"/>
      <c r="H3632" s="366"/>
      <c r="I3632" s="206"/>
      <c r="J3632" s="206"/>
      <c r="K3632" s="206"/>
      <c r="L3632" s="206"/>
      <c r="M3632" s="206"/>
      <c r="N3632" s="206"/>
      <c r="O3632" s="206"/>
      <c r="P3632" s="206"/>
      <c r="Q3632" s="206"/>
      <c r="R3632" s="206"/>
      <c r="S3632" s="206"/>
      <c r="T3632" s="206"/>
    </row>
    <row r="3633" spans="1:20">
      <c r="A3633" s="366">
        <v>3629</v>
      </c>
      <c r="B3633" s="366"/>
      <c r="C3633" s="105"/>
      <c r="D3633" s="366"/>
      <c r="E3633" s="366"/>
      <c r="F3633" s="366"/>
      <c r="G3633" s="366"/>
      <c r="H3633" s="366"/>
      <c r="I3633" s="206"/>
      <c r="J3633" s="206"/>
      <c r="K3633" s="206"/>
      <c r="L3633" s="206"/>
      <c r="M3633" s="206"/>
      <c r="N3633" s="206"/>
      <c r="O3633" s="206"/>
      <c r="P3633" s="206"/>
      <c r="Q3633" s="206"/>
      <c r="R3633" s="206"/>
      <c r="S3633" s="206"/>
      <c r="T3633" s="206"/>
    </row>
    <row r="3634" spans="1:20">
      <c r="A3634" s="366">
        <v>3630</v>
      </c>
      <c r="B3634" s="366"/>
      <c r="C3634" s="105"/>
      <c r="D3634" s="366"/>
      <c r="E3634" s="277"/>
      <c r="F3634" s="366"/>
      <c r="G3634" s="366"/>
      <c r="H3634" s="366"/>
      <c r="I3634" s="206"/>
      <c r="J3634" s="206"/>
      <c r="K3634" s="206"/>
      <c r="L3634" s="206"/>
      <c r="M3634" s="206"/>
      <c r="N3634" s="206"/>
      <c r="O3634" s="206"/>
      <c r="P3634" s="206"/>
      <c r="Q3634" s="206"/>
      <c r="R3634" s="206"/>
      <c r="S3634" s="206"/>
      <c r="T3634" s="206"/>
    </row>
    <row r="3635" spans="1:20">
      <c r="A3635" s="366">
        <v>3631</v>
      </c>
      <c r="B3635" s="366"/>
      <c r="C3635" s="105"/>
      <c r="D3635" s="366"/>
      <c r="E3635" s="277"/>
      <c r="F3635" s="366"/>
      <c r="G3635" s="366"/>
      <c r="H3635" s="366"/>
      <c r="I3635" s="206"/>
      <c r="J3635" s="206"/>
      <c r="K3635" s="206"/>
      <c r="L3635" s="206"/>
      <c r="M3635" s="206"/>
      <c r="N3635" s="206"/>
      <c r="O3635" s="206"/>
      <c r="P3635" s="206"/>
      <c r="Q3635" s="206"/>
      <c r="R3635" s="206"/>
      <c r="S3635" s="206"/>
      <c r="T3635" s="206"/>
    </row>
    <row r="3636" spans="1:20">
      <c r="A3636" s="366">
        <v>3632</v>
      </c>
      <c r="B3636" s="366"/>
      <c r="C3636" s="105"/>
      <c r="D3636" s="366"/>
      <c r="E3636" s="277"/>
      <c r="F3636" s="366"/>
      <c r="G3636" s="366"/>
      <c r="H3636" s="366"/>
      <c r="I3636" s="206"/>
      <c r="J3636" s="206"/>
      <c r="K3636" s="206"/>
      <c r="L3636" s="206"/>
      <c r="M3636" s="206"/>
      <c r="N3636" s="206"/>
      <c r="O3636" s="206"/>
      <c r="P3636" s="206"/>
      <c r="Q3636" s="206"/>
      <c r="R3636" s="206"/>
      <c r="S3636" s="206"/>
      <c r="T3636" s="206"/>
    </row>
    <row r="3637" spans="1:20">
      <c r="A3637" s="366">
        <v>3633</v>
      </c>
      <c r="B3637" s="366"/>
      <c r="C3637" s="105"/>
      <c r="D3637" s="366"/>
      <c r="E3637" s="277"/>
      <c r="F3637" s="366"/>
      <c r="G3637" s="366"/>
      <c r="H3637" s="366"/>
      <c r="I3637" s="206"/>
      <c r="J3637" s="206"/>
      <c r="K3637" s="206"/>
      <c r="L3637" s="206"/>
      <c r="M3637" s="206"/>
      <c r="N3637" s="206"/>
      <c r="O3637" s="206"/>
      <c r="P3637" s="206"/>
      <c r="Q3637" s="206"/>
      <c r="R3637" s="206"/>
      <c r="S3637" s="206"/>
      <c r="T3637" s="206"/>
    </row>
    <row r="3638" spans="1:20">
      <c r="A3638" s="366">
        <v>3634</v>
      </c>
      <c r="B3638" s="366"/>
      <c r="C3638" s="105"/>
      <c r="D3638" s="366"/>
      <c r="E3638" s="277"/>
      <c r="F3638" s="366"/>
      <c r="G3638" s="366"/>
      <c r="H3638" s="366"/>
      <c r="I3638" s="206"/>
      <c r="J3638" s="206"/>
      <c r="K3638" s="206"/>
      <c r="L3638" s="206"/>
      <c r="M3638" s="206"/>
      <c r="N3638" s="206"/>
      <c r="O3638" s="206"/>
      <c r="P3638" s="206"/>
      <c r="Q3638" s="206"/>
      <c r="R3638" s="206"/>
      <c r="S3638" s="206"/>
      <c r="T3638" s="206"/>
    </row>
    <row r="3639" spans="1:20">
      <c r="A3639" s="366">
        <v>3635</v>
      </c>
      <c r="B3639" s="366"/>
      <c r="C3639" s="105"/>
      <c r="D3639" s="366"/>
      <c r="E3639" s="277"/>
      <c r="F3639" s="366"/>
      <c r="G3639" s="366"/>
      <c r="H3639" s="366"/>
      <c r="I3639" s="206"/>
      <c r="J3639" s="206"/>
      <c r="K3639" s="206"/>
      <c r="L3639" s="206"/>
      <c r="M3639" s="206"/>
      <c r="N3639" s="206"/>
      <c r="O3639" s="206"/>
      <c r="P3639" s="206"/>
      <c r="Q3639" s="206"/>
      <c r="R3639" s="206"/>
      <c r="S3639" s="206"/>
      <c r="T3639" s="206"/>
    </row>
    <row r="3640" spans="1:20">
      <c r="A3640" s="366">
        <v>3636</v>
      </c>
      <c r="B3640" s="366"/>
      <c r="C3640" s="105"/>
      <c r="D3640" s="366"/>
      <c r="E3640" s="277"/>
      <c r="F3640" s="366"/>
      <c r="G3640" s="366"/>
      <c r="H3640" s="366"/>
      <c r="I3640" s="206"/>
      <c r="J3640" s="206"/>
      <c r="K3640" s="206"/>
      <c r="L3640" s="206"/>
      <c r="M3640" s="206"/>
      <c r="N3640" s="206"/>
      <c r="O3640" s="206"/>
      <c r="P3640" s="206"/>
      <c r="Q3640" s="206"/>
      <c r="R3640" s="206"/>
      <c r="S3640" s="206"/>
      <c r="T3640" s="206"/>
    </row>
    <row r="3641" spans="1:20">
      <c r="A3641" s="366">
        <v>3637</v>
      </c>
      <c r="B3641" s="366"/>
      <c r="C3641" s="105"/>
      <c r="D3641" s="366"/>
      <c r="E3641" s="105"/>
      <c r="F3641" s="366"/>
      <c r="G3641" s="366"/>
      <c r="H3641" s="366"/>
      <c r="I3641" s="206"/>
      <c r="J3641" s="206"/>
      <c r="K3641" s="206"/>
      <c r="L3641" s="206"/>
      <c r="M3641" s="206"/>
      <c r="N3641" s="206"/>
      <c r="O3641" s="206"/>
      <c r="P3641" s="206"/>
      <c r="Q3641" s="206"/>
      <c r="R3641" s="206"/>
      <c r="S3641" s="206"/>
      <c r="T3641" s="206"/>
    </row>
    <row r="3642" spans="1:20">
      <c r="A3642" s="366">
        <v>3638</v>
      </c>
      <c r="B3642" s="366"/>
      <c r="C3642" s="105"/>
      <c r="D3642" s="366"/>
      <c r="E3642" s="277"/>
      <c r="F3642" s="366"/>
      <c r="G3642" s="366"/>
      <c r="H3642" s="366"/>
      <c r="I3642" s="206"/>
      <c r="J3642" s="206"/>
      <c r="K3642" s="206"/>
      <c r="L3642" s="206"/>
      <c r="M3642" s="206"/>
      <c r="N3642" s="206"/>
      <c r="O3642" s="206"/>
      <c r="P3642" s="206"/>
      <c r="Q3642" s="206"/>
      <c r="R3642" s="206"/>
      <c r="S3642" s="206"/>
      <c r="T3642" s="206"/>
    </row>
    <row r="3643" spans="1:20">
      <c r="A3643" s="366">
        <v>3639</v>
      </c>
      <c r="B3643" s="366"/>
      <c r="C3643" s="105"/>
      <c r="D3643" s="366"/>
      <c r="E3643" s="277"/>
      <c r="F3643" s="366"/>
      <c r="G3643" s="366"/>
      <c r="H3643" s="366"/>
      <c r="I3643" s="206"/>
      <c r="J3643" s="206"/>
      <c r="K3643" s="206"/>
      <c r="L3643" s="206"/>
      <c r="M3643" s="206"/>
      <c r="N3643" s="206"/>
      <c r="O3643" s="206"/>
      <c r="P3643" s="206"/>
      <c r="Q3643" s="206"/>
      <c r="R3643" s="206"/>
      <c r="S3643" s="206"/>
      <c r="T3643" s="206"/>
    </row>
    <row r="3644" spans="1:20">
      <c r="A3644" s="366">
        <v>3640</v>
      </c>
      <c r="B3644" s="366"/>
      <c r="C3644" s="105"/>
      <c r="D3644" s="366"/>
      <c r="E3644" s="277"/>
      <c r="F3644" s="366"/>
      <c r="G3644" s="366"/>
      <c r="H3644" s="366"/>
      <c r="I3644" s="206"/>
      <c r="J3644" s="206"/>
      <c r="K3644" s="206"/>
      <c r="L3644" s="206"/>
      <c r="M3644" s="206"/>
      <c r="N3644" s="206"/>
      <c r="O3644" s="206"/>
      <c r="P3644" s="206"/>
      <c r="Q3644" s="206"/>
      <c r="R3644" s="206"/>
      <c r="S3644" s="206"/>
      <c r="T3644" s="206"/>
    </row>
    <row r="3645" spans="1:20">
      <c r="A3645" s="366">
        <v>3641</v>
      </c>
      <c r="B3645" s="366"/>
      <c r="C3645" s="105"/>
      <c r="D3645" s="366"/>
      <c r="E3645" s="366"/>
      <c r="F3645" s="366"/>
      <c r="G3645" s="366"/>
      <c r="H3645" s="366"/>
      <c r="I3645" s="206"/>
      <c r="J3645" s="206"/>
      <c r="K3645" s="206"/>
      <c r="L3645" s="206"/>
      <c r="M3645" s="206"/>
      <c r="N3645" s="206"/>
      <c r="O3645" s="206"/>
      <c r="P3645" s="206"/>
      <c r="Q3645" s="206"/>
      <c r="R3645" s="206"/>
      <c r="S3645" s="206"/>
      <c r="T3645" s="206"/>
    </row>
    <row r="3646" spans="1:20">
      <c r="A3646" s="366">
        <v>3642</v>
      </c>
      <c r="B3646" s="366"/>
      <c r="C3646" s="105"/>
      <c r="D3646" s="366"/>
      <c r="E3646" s="277"/>
      <c r="F3646" s="366"/>
      <c r="G3646" s="366"/>
      <c r="H3646" s="366"/>
      <c r="I3646" s="206"/>
      <c r="J3646" s="206"/>
      <c r="K3646" s="206"/>
      <c r="L3646" s="206"/>
      <c r="M3646" s="206"/>
      <c r="N3646" s="206"/>
      <c r="O3646" s="206"/>
      <c r="P3646" s="206"/>
      <c r="Q3646" s="206"/>
      <c r="R3646" s="206"/>
      <c r="S3646" s="206"/>
      <c r="T3646" s="206"/>
    </row>
    <row r="3647" spans="1:20">
      <c r="A3647" s="366">
        <v>3643</v>
      </c>
      <c r="B3647" s="366"/>
      <c r="C3647" s="105"/>
      <c r="D3647" s="366"/>
      <c r="E3647" s="366"/>
      <c r="F3647" s="366"/>
      <c r="G3647" s="366"/>
      <c r="H3647" s="366"/>
      <c r="I3647" s="206"/>
      <c r="J3647" s="206"/>
      <c r="K3647" s="206"/>
      <c r="L3647" s="206"/>
      <c r="M3647" s="206"/>
      <c r="N3647" s="206"/>
      <c r="O3647" s="206"/>
      <c r="P3647" s="206"/>
      <c r="Q3647" s="206"/>
      <c r="R3647" s="206"/>
      <c r="S3647" s="206"/>
      <c r="T3647" s="206"/>
    </row>
    <row r="3648" spans="1:20">
      <c r="A3648" s="366">
        <v>3644</v>
      </c>
      <c r="B3648" s="366"/>
      <c r="C3648" s="105"/>
      <c r="D3648" s="366"/>
      <c r="E3648" s="277"/>
      <c r="F3648" s="366"/>
      <c r="G3648" s="366"/>
      <c r="H3648" s="366"/>
      <c r="I3648" s="206"/>
      <c r="J3648" s="206"/>
      <c r="K3648" s="206"/>
      <c r="L3648" s="206"/>
      <c r="M3648" s="206"/>
      <c r="N3648" s="206"/>
      <c r="O3648" s="206"/>
      <c r="P3648" s="206"/>
      <c r="Q3648" s="206"/>
      <c r="R3648" s="206"/>
      <c r="S3648" s="206"/>
      <c r="T3648" s="206"/>
    </row>
    <row r="3649" spans="1:20">
      <c r="A3649" s="366">
        <v>3645</v>
      </c>
      <c r="B3649" s="366"/>
      <c r="C3649" s="105"/>
      <c r="D3649" s="366"/>
      <c r="E3649" s="366"/>
      <c r="F3649" s="366"/>
      <c r="G3649" s="366"/>
      <c r="H3649" s="366"/>
      <c r="I3649" s="206"/>
      <c r="J3649" s="206"/>
      <c r="K3649" s="206"/>
      <c r="L3649" s="206"/>
      <c r="M3649" s="206"/>
      <c r="N3649" s="206"/>
      <c r="O3649" s="206"/>
      <c r="P3649" s="206"/>
      <c r="Q3649" s="206"/>
      <c r="R3649" s="206"/>
      <c r="S3649" s="206"/>
      <c r="T3649" s="206"/>
    </row>
    <row r="3650" spans="1:20">
      <c r="A3650" s="366">
        <v>3646</v>
      </c>
      <c r="B3650" s="366"/>
      <c r="C3650" s="105"/>
      <c r="D3650" s="366"/>
      <c r="E3650" s="277"/>
      <c r="F3650" s="366"/>
      <c r="G3650" s="366"/>
      <c r="H3650" s="366"/>
      <c r="I3650" s="206"/>
      <c r="J3650" s="206"/>
      <c r="K3650" s="206"/>
      <c r="L3650" s="206"/>
      <c r="M3650" s="206"/>
      <c r="N3650" s="206"/>
      <c r="O3650" s="206"/>
      <c r="P3650" s="206"/>
      <c r="Q3650" s="206"/>
      <c r="R3650" s="206"/>
      <c r="S3650" s="206"/>
      <c r="T3650" s="206"/>
    </row>
    <row r="3651" spans="1:20">
      <c r="A3651" s="366">
        <v>3647</v>
      </c>
      <c r="B3651" s="366"/>
      <c r="C3651" s="105"/>
      <c r="D3651" s="366"/>
      <c r="E3651" s="105"/>
      <c r="F3651" s="366"/>
      <c r="G3651" s="366"/>
      <c r="H3651" s="366"/>
      <c r="I3651" s="206"/>
      <c r="J3651" s="206"/>
      <c r="K3651" s="206"/>
      <c r="L3651" s="206"/>
      <c r="M3651" s="206"/>
      <c r="N3651" s="206"/>
      <c r="O3651" s="206"/>
      <c r="P3651" s="206"/>
      <c r="Q3651" s="206"/>
      <c r="R3651" s="206"/>
      <c r="S3651" s="206"/>
      <c r="T3651" s="206"/>
    </row>
    <row r="3652" spans="1:20">
      <c r="A3652" s="366">
        <v>3648</v>
      </c>
      <c r="B3652" s="366"/>
      <c r="C3652" s="105"/>
      <c r="D3652" s="366"/>
      <c r="E3652" s="105"/>
      <c r="F3652" s="366"/>
      <c r="G3652" s="366"/>
      <c r="H3652" s="366"/>
      <c r="I3652" s="206"/>
      <c r="J3652" s="206"/>
      <c r="K3652" s="206"/>
      <c r="L3652" s="206"/>
      <c r="M3652" s="206"/>
      <c r="N3652" s="206"/>
      <c r="O3652" s="206"/>
      <c r="P3652" s="206"/>
      <c r="Q3652" s="206"/>
      <c r="R3652" s="206"/>
      <c r="S3652" s="206"/>
      <c r="T3652" s="206"/>
    </row>
    <row r="3653" spans="1:20">
      <c r="A3653" s="366">
        <v>3649</v>
      </c>
      <c r="B3653" s="366"/>
      <c r="C3653" s="105"/>
      <c r="D3653" s="366"/>
      <c r="E3653" s="277"/>
      <c r="F3653" s="366"/>
      <c r="G3653" s="366"/>
      <c r="H3653" s="366"/>
      <c r="I3653" s="206"/>
      <c r="J3653" s="206"/>
      <c r="K3653" s="206"/>
      <c r="L3653" s="206"/>
      <c r="M3653" s="206"/>
      <c r="N3653" s="206"/>
      <c r="O3653" s="206"/>
      <c r="P3653" s="206"/>
      <c r="Q3653" s="206"/>
      <c r="R3653" s="206"/>
      <c r="S3653" s="206"/>
      <c r="T3653" s="206"/>
    </row>
    <row r="3654" spans="1:20">
      <c r="A3654" s="366">
        <v>3650</v>
      </c>
      <c r="B3654" s="366"/>
      <c r="C3654" s="105"/>
      <c r="D3654" s="366"/>
      <c r="E3654" s="277"/>
      <c r="F3654" s="366"/>
      <c r="G3654" s="366"/>
      <c r="H3654" s="366"/>
      <c r="I3654" s="206"/>
      <c r="J3654" s="206"/>
      <c r="K3654" s="206"/>
      <c r="L3654" s="206"/>
      <c r="M3654" s="206"/>
      <c r="N3654" s="206"/>
      <c r="O3654" s="206"/>
      <c r="P3654" s="206"/>
      <c r="Q3654" s="206"/>
      <c r="R3654" s="206"/>
      <c r="S3654" s="206"/>
      <c r="T3654" s="206"/>
    </row>
    <row r="3655" spans="1:20">
      <c r="A3655" s="366">
        <v>3651</v>
      </c>
      <c r="B3655" s="366"/>
      <c r="C3655" s="105"/>
      <c r="D3655" s="366"/>
      <c r="E3655" s="277"/>
      <c r="F3655" s="366"/>
      <c r="G3655" s="366"/>
      <c r="H3655" s="366"/>
      <c r="I3655" s="206"/>
      <c r="J3655" s="206"/>
      <c r="K3655" s="206"/>
      <c r="L3655" s="206"/>
      <c r="M3655" s="206"/>
      <c r="N3655" s="206"/>
      <c r="O3655" s="206"/>
      <c r="P3655" s="206"/>
      <c r="Q3655" s="206"/>
      <c r="R3655" s="206"/>
      <c r="S3655" s="206"/>
      <c r="T3655" s="206"/>
    </row>
    <row r="3656" spans="1:20">
      <c r="A3656" s="366">
        <v>3652</v>
      </c>
      <c r="B3656" s="366"/>
      <c r="C3656" s="105"/>
      <c r="D3656" s="366"/>
      <c r="E3656" s="277"/>
      <c r="F3656" s="366"/>
      <c r="G3656" s="366"/>
      <c r="H3656" s="366"/>
      <c r="I3656" s="206"/>
      <c r="J3656" s="206"/>
      <c r="K3656" s="206"/>
      <c r="L3656" s="206"/>
      <c r="M3656" s="206"/>
      <c r="N3656" s="206"/>
      <c r="O3656" s="206"/>
      <c r="P3656" s="206"/>
      <c r="Q3656" s="206"/>
      <c r="R3656" s="206"/>
      <c r="S3656" s="206"/>
      <c r="T3656" s="206"/>
    </row>
    <row r="3657" spans="1:20">
      <c r="A3657" s="366">
        <v>3653</v>
      </c>
      <c r="B3657" s="366"/>
      <c r="C3657" s="105"/>
      <c r="D3657" s="366"/>
      <c r="E3657" s="277"/>
      <c r="F3657" s="366"/>
      <c r="G3657" s="366"/>
      <c r="H3657" s="366"/>
      <c r="I3657" s="206"/>
      <c r="J3657" s="206"/>
      <c r="K3657" s="206"/>
      <c r="L3657" s="206"/>
      <c r="M3657" s="206"/>
      <c r="N3657" s="206"/>
      <c r="O3657" s="206"/>
      <c r="P3657" s="206"/>
      <c r="Q3657" s="206"/>
      <c r="R3657" s="206"/>
      <c r="S3657" s="206"/>
      <c r="T3657" s="206"/>
    </row>
    <row r="3658" spans="1:20">
      <c r="A3658" s="366">
        <v>3654</v>
      </c>
      <c r="B3658" s="366"/>
      <c r="C3658" s="105"/>
      <c r="D3658" s="366"/>
      <c r="E3658" s="277"/>
      <c r="F3658" s="366"/>
      <c r="G3658" s="366"/>
      <c r="H3658" s="366"/>
      <c r="I3658" s="206"/>
      <c r="J3658" s="206"/>
      <c r="K3658" s="206"/>
      <c r="L3658" s="206"/>
      <c r="M3658" s="206"/>
      <c r="N3658" s="206"/>
      <c r="O3658" s="206"/>
      <c r="P3658" s="206"/>
      <c r="Q3658" s="206"/>
      <c r="R3658" s="206"/>
      <c r="S3658" s="206"/>
      <c r="T3658" s="206"/>
    </row>
    <row r="3659" spans="1:20">
      <c r="A3659" s="366">
        <v>3655</v>
      </c>
      <c r="B3659" s="366"/>
      <c r="C3659" s="105"/>
      <c r="D3659" s="366"/>
      <c r="E3659" s="277"/>
      <c r="F3659" s="366"/>
      <c r="G3659" s="366"/>
      <c r="H3659" s="366"/>
      <c r="I3659" s="206"/>
      <c r="J3659" s="206"/>
      <c r="K3659" s="206"/>
      <c r="L3659" s="206"/>
      <c r="M3659" s="206"/>
      <c r="N3659" s="206"/>
      <c r="O3659" s="206"/>
      <c r="P3659" s="206"/>
      <c r="Q3659" s="206"/>
      <c r="R3659" s="206"/>
      <c r="S3659" s="206"/>
      <c r="T3659" s="206"/>
    </row>
    <row r="3660" spans="1:20">
      <c r="A3660" s="366">
        <v>3656</v>
      </c>
      <c r="B3660" s="366"/>
      <c r="C3660" s="105"/>
      <c r="D3660" s="366"/>
      <c r="E3660" s="277"/>
      <c r="F3660" s="366"/>
      <c r="G3660" s="366"/>
      <c r="H3660" s="366"/>
      <c r="I3660" s="206"/>
      <c r="J3660" s="206"/>
      <c r="K3660" s="206"/>
      <c r="L3660" s="206"/>
      <c r="M3660" s="206"/>
      <c r="N3660" s="206"/>
      <c r="O3660" s="206"/>
      <c r="P3660" s="206"/>
      <c r="Q3660" s="206"/>
      <c r="R3660" s="206"/>
      <c r="S3660" s="206"/>
      <c r="T3660" s="206"/>
    </row>
    <row r="3661" spans="1:20">
      <c r="A3661" s="366">
        <v>3657</v>
      </c>
      <c r="B3661" s="366"/>
      <c r="C3661" s="105"/>
      <c r="D3661" s="366"/>
      <c r="E3661" s="277"/>
      <c r="F3661" s="366"/>
      <c r="G3661" s="366"/>
      <c r="H3661" s="366"/>
      <c r="I3661" s="206"/>
      <c r="J3661" s="206"/>
      <c r="K3661" s="206"/>
      <c r="L3661" s="206"/>
      <c r="M3661" s="206"/>
      <c r="N3661" s="206"/>
      <c r="O3661" s="206"/>
      <c r="P3661" s="206"/>
      <c r="Q3661" s="206"/>
      <c r="R3661" s="206"/>
      <c r="S3661" s="206"/>
      <c r="T3661" s="206"/>
    </row>
    <row r="3662" spans="1:20">
      <c r="A3662" s="366">
        <v>3658</v>
      </c>
      <c r="B3662" s="366"/>
      <c r="C3662" s="105"/>
      <c r="D3662" s="366"/>
      <c r="E3662" s="277"/>
      <c r="F3662" s="366"/>
      <c r="G3662" s="366"/>
      <c r="H3662" s="366"/>
      <c r="I3662" s="206"/>
      <c r="J3662" s="206"/>
      <c r="K3662" s="206"/>
      <c r="L3662" s="206"/>
      <c r="M3662" s="206"/>
      <c r="N3662" s="206"/>
      <c r="O3662" s="206"/>
      <c r="P3662" s="206"/>
      <c r="Q3662" s="206"/>
      <c r="R3662" s="206"/>
      <c r="S3662" s="206"/>
      <c r="T3662" s="206"/>
    </row>
    <row r="3663" spans="1:20">
      <c r="A3663" s="366">
        <v>3659</v>
      </c>
      <c r="B3663" s="366"/>
      <c r="C3663" s="105"/>
      <c r="D3663" s="366"/>
      <c r="E3663" s="277"/>
      <c r="F3663" s="366"/>
      <c r="G3663" s="366"/>
      <c r="H3663" s="366"/>
      <c r="I3663" s="206"/>
      <c r="J3663" s="206"/>
      <c r="K3663" s="206"/>
      <c r="L3663" s="206"/>
      <c r="M3663" s="206"/>
      <c r="N3663" s="206"/>
      <c r="O3663" s="206"/>
      <c r="P3663" s="206"/>
      <c r="Q3663" s="206"/>
      <c r="R3663" s="206"/>
      <c r="S3663" s="206"/>
      <c r="T3663" s="206"/>
    </row>
    <row r="3664" spans="1:20">
      <c r="A3664" s="366">
        <v>3660</v>
      </c>
      <c r="B3664" s="366"/>
      <c r="C3664" s="105"/>
      <c r="D3664" s="366"/>
      <c r="E3664" s="277"/>
      <c r="F3664" s="366"/>
      <c r="G3664" s="366"/>
      <c r="H3664" s="366"/>
      <c r="I3664" s="206"/>
      <c r="J3664" s="206"/>
      <c r="K3664" s="206"/>
      <c r="L3664" s="206"/>
      <c r="M3664" s="206"/>
      <c r="N3664" s="206"/>
      <c r="O3664" s="206"/>
      <c r="P3664" s="206"/>
      <c r="Q3664" s="206"/>
      <c r="R3664" s="206"/>
      <c r="S3664" s="206"/>
      <c r="T3664" s="206"/>
    </row>
    <row r="3665" spans="1:20">
      <c r="A3665" s="366">
        <v>3661</v>
      </c>
      <c r="B3665" s="366"/>
      <c r="C3665" s="105"/>
      <c r="D3665" s="366"/>
      <c r="E3665" s="277"/>
      <c r="F3665" s="366"/>
      <c r="G3665" s="366"/>
      <c r="H3665" s="366"/>
      <c r="I3665" s="206"/>
      <c r="J3665" s="206"/>
      <c r="K3665" s="206"/>
      <c r="L3665" s="206"/>
      <c r="M3665" s="206"/>
      <c r="N3665" s="206"/>
      <c r="O3665" s="206"/>
      <c r="P3665" s="206"/>
      <c r="Q3665" s="206"/>
      <c r="R3665" s="206"/>
      <c r="S3665" s="206"/>
      <c r="T3665" s="206"/>
    </row>
    <row r="3666" spans="1:20">
      <c r="A3666" s="366">
        <v>3662</v>
      </c>
      <c r="B3666" s="366"/>
      <c r="C3666" s="105"/>
      <c r="D3666" s="366"/>
      <c r="E3666" s="277"/>
      <c r="F3666" s="366"/>
      <c r="G3666" s="366"/>
      <c r="H3666" s="366"/>
      <c r="I3666" s="206"/>
      <c r="J3666" s="206"/>
      <c r="K3666" s="206"/>
      <c r="L3666" s="206"/>
      <c r="M3666" s="206"/>
      <c r="N3666" s="206"/>
      <c r="O3666" s="206"/>
      <c r="P3666" s="206"/>
      <c r="Q3666" s="206"/>
      <c r="R3666" s="206"/>
      <c r="S3666" s="206"/>
      <c r="T3666" s="206"/>
    </row>
    <row r="3667" spans="1:20">
      <c r="A3667" s="366">
        <v>3663</v>
      </c>
      <c r="B3667" s="366"/>
      <c r="C3667" s="105"/>
      <c r="D3667" s="366"/>
      <c r="E3667" s="277"/>
      <c r="F3667" s="366"/>
      <c r="G3667" s="366"/>
      <c r="H3667" s="366"/>
      <c r="I3667" s="206"/>
      <c r="J3667" s="206"/>
      <c r="K3667" s="206"/>
      <c r="L3667" s="206"/>
      <c r="M3667" s="206"/>
      <c r="N3667" s="206"/>
      <c r="O3667" s="206"/>
      <c r="P3667" s="206"/>
      <c r="Q3667" s="206"/>
      <c r="R3667" s="206"/>
      <c r="S3667" s="206"/>
      <c r="T3667" s="206"/>
    </row>
    <row r="3668" spans="1:20">
      <c r="A3668" s="366">
        <v>3664</v>
      </c>
      <c r="B3668" s="366"/>
      <c r="C3668" s="105"/>
      <c r="D3668" s="366"/>
      <c r="E3668" s="277"/>
      <c r="F3668" s="366"/>
      <c r="G3668" s="366"/>
      <c r="H3668" s="366"/>
      <c r="I3668" s="206"/>
      <c r="J3668" s="206"/>
      <c r="K3668" s="206"/>
      <c r="L3668" s="206"/>
      <c r="M3668" s="206"/>
      <c r="N3668" s="206"/>
      <c r="O3668" s="206"/>
      <c r="P3668" s="206"/>
      <c r="Q3668" s="206"/>
      <c r="R3668" s="206"/>
      <c r="S3668" s="206"/>
      <c r="T3668" s="206"/>
    </row>
    <row r="3669" spans="1:20">
      <c r="A3669" s="366">
        <v>3665</v>
      </c>
      <c r="B3669" s="366"/>
      <c r="C3669" s="105"/>
      <c r="D3669" s="366"/>
      <c r="E3669" s="277"/>
      <c r="F3669" s="366"/>
      <c r="G3669" s="366"/>
      <c r="H3669" s="366"/>
      <c r="I3669" s="206"/>
      <c r="J3669" s="206"/>
      <c r="K3669" s="206"/>
      <c r="L3669" s="206"/>
      <c r="M3669" s="206"/>
      <c r="N3669" s="206"/>
      <c r="O3669" s="206"/>
      <c r="P3669" s="206"/>
      <c r="Q3669" s="206"/>
      <c r="R3669" s="206"/>
      <c r="S3669" s="206"/>
      <c r="T3669" s="206"/>
    </row>
    <row r="3670" spans="1:20">
      <c r="A3670" s="366">
        <v>3666</v>
      </c>
      <c r="B3670" s="366"/>
      <c r="C3670" s="105"/>
      <c r="D3670" s="366"/>
      <c r="E3670" s="277"/>
      <c r="F3670" s="366"/>
      <c r="G3670" s="366"/>
      <c r="H3670" s="366"/>
      <c r="I3670" s="206"/>
      <c r="J3670" s="206"/>
      <c r="K3670" s="206"/>
      <c r="L3670" s="206"/>
      <c r="M3670" s="206"/>
      <c r="N3670" s="206"/>
      <c r="O3670" s="206"/>
      <c r="P3670" s="206"/>
      <c r="Q3670" s="206"/>
      <c r="R3670" s="206"/>
      <c r="S3670" s="206"/>
      <c r="T3670" s="206"/>
    </row>
    <row r="3671" spans="1:20">
      <c r="A3671" s="366">
        <v>3667</v>
      </c>
      <c r="B3671" s="366"/>
      <c r="C3671" s="105"/>
      <c r="D3671" s="366"/>
      <c r="E3671" s="277"/>
      <c r="F3671" s="366"/>
      <c r="G3671" s="366"/>
      <c r="H3671" s="366"/>
      <c r="I3671" s="206"/>
      <c r="J3671" s="206"/>
      <c r="K3671" s="206"/>
      <c r="L3671" s="206"/>
      <c r="M3671" s="206"/>
      <c r="N3671" s="206"/>
      <c r="O3671" s="206"/>
      <c r="P3671" s="206"/>
      <c r="Q3671" s="206"/>
      <c r="R3671" s="206"/>
      <c r="S3671" s="206"/>
      <c r="T3671" s="206"/>
    </row>
    <row r="3672" spans="1:20">
      <c r="A3672" s="366">
        <v>3668</v>
      </c>
      <c r="B3672" s="366"/>
      <c r="C3672" s="105"/>
      <c r="D3672" s="366"/>
      <c r="E3672" s="277"/>
      <c r="F3672" s="366"/>
      <c r="G3672" s="366"/>
      <c r="H3672" s="366"/>
      <c r="I3672" s="206"/>
      <c r="J3672" s="206"/>
      <c r="K3672" s="206"/>
      <c r="L3672" s="206"/>
      <c r="M3672" s="206"/>
      <c r="N3672" s="206"/>
      <c r="O3672" s="206"/>
      <c r="P3672" s="206"/>
      <c r="Q3672" s="206"/>
      <c r="R3672" s="206"/>
      <c r="S3672" s="206"/>
      <c r="T3672" s="206"/>
    </row>
    <row r="3673" spans="1:20">
      <c r="A3673" s="366">
        <v>3669</v>
      </c>
      <c r="B3673" s="366"/>
      <c r="C3673" s="105"/>
      <c r="D3673" s="366"/>
      <c r="E3673" s="277"/>
      <c r="F3673" s="366"/>
      <c r="G3673" s="366"/>
      <c r="H3673" s="366"/>
      <c r="I3673" s="206"/>
      <c r="J3673" s="206"/>
      <c r="K3673" s="206"/>
      <c r="L3673" s="206"/>
      <c r="M3673" s="206"/>
      <c r="N3673" s="206"/>
      <c r="O3673" s="206"/>
      <c r="P3673" s="206"/>
      <c r="Q3673" s="206"/>
      <c r="R3673" s="206"/>
      <c r="S3673" s="206"/>
      <c r="T3673" s="206"/>
    </row>
    <row r="3674" spans="1:20">
      <c r="A3674" s="366">
        <v>3670</v>
      </c>
      <c r="B3674" s="366"/>
      <c r="C3674" s="105"/>
      <c r="D3674" s="366"/>
      <c r="E3674" s="277"/>
      <c r="F3674" s="366"/>
      <c r="G3674" s="366"/>
      <c r="H3674" s="366"/>
      <c r="I3674" s="206"/>
      <c r="J3674" s="206"/>
      <c r="K3674" s="206"/>
      <c r="L3674" s="206"/>
      <c r="M3674" s="206"/>
      <c r="N3674" s="206"/>
      <c r="O3674" s="206"/>
      <c r="P3674" s="206"/>
      <c r="Q3674" s="206"/>
      <c r="R3674" s="206"/>
      <c r="S3674" s="206"/>
      <c r="T3674" s="206"/>
    </row>
    <row r="3675" spans="1:20">
      <c r="A3675" s="366">
        <v>3671</v>
      </c>
      <c r="B3675" s="366"/>
      <c r="C3675" s="105"/>
      <c r="D3675" s="366"/>
      <c r="E3675" s="277"/>
      <c r="F3675" s="366"/>
      <c r="G3675" s="366"/>
      <c r="H3675" s="366"/>
      <c r="I3675" s="206"/>
      <c r="J3675" s="206"/>
      <c r="K3675" s="206"/>
      <c r="L3675" s="206"/>
      <c r="M3675" s="206"/>
      <c r="N3675" s="206"/>
      <c r="O3675" s="206"/>
      <c r="P3675" s="206"/>
      <c r="Q3675" s="206"/>
      <c r="R3675" s="206"/>
      <c r="S3675" s="206"/>
      <c r="T3675" s="206"/>
    </row>
    <row r="3676" spans="1:20">
      <c r="A3676" s="366">
        <v>3672</v>
      </c>
      <c r="B3676" s="366"/>
      <c r="C3676" s="105"/>
      <c r="D3676" s="366"/>
      <c r="E3676" s="277"/>
      <c r="F3676" s="366"/>
      <c r="G3676" s="366"/>
      <c r="H3676" s="366"/>
      <c r="I3676" s="206"/>
      <c r="J3676" s="206"/>
      <c r="K3676" s="206"/>
      <c r="L3676" s="206"/>
      <c r="M3676" s="206"/>
      <c r="N3676" s="206"/>
      <c r="O3676" s="206"/>
      <c r="P3676" s="206"/>
      <c r="Q3676" s="206"/>
      <c r="R3676" s="206"/>
      <c r="S3676" s="206"/>
      <c r="T3676" s="206"/>
    </row>
    <row r="3677" spans="1:20">
      <c r="A3677" s="366">
        <v>3673</v>
      </c>
      <c r="B3677" s="366"/>
      <c r="C3677" s="105"/>
      <c r="D3677" s="366"/>
      <c r="E3677" s="105"/>
      <c r="F3677" s="366"/>
      <c r="G3677" s="366"/>
      <c r="H3677" s="366"/>
      <c r="I3677" s="206"/>
      <c r="J3677" s="206"/>
      <c r="K3677" s="206"/>
      <c r="L3677" s="206"/>
      <c r="M3677" s="206"/>
      <c r="N3677" s="206"/>
      <c r="O3677" s="206"/>
      <c r="P3677" s="206"/>
      <c r="Q3677" s="206"/>
      <c r="R3677" s="206"/>
      <c r="S3677" s="206"/>
      <c r="T3677" s="206"/>
    </row>
    <row r="3678" spans="1:20">
      <c r="A3678" s="366">
        <v>3674</v>
      </c>
      <c r="B3678" s="366"/>
      <c r="C3678" s="105"/>
      <c r="D3678" s="366"/>
      <c r="E3678" s="366"/>
      <c r="F3678" s="366"/>
      <c r="G3678" s="366"/>
      <c r="H3678" s="366"/>
      <c r="I3678" s="206"/>
      <c r="J3678" s="206"/>
      <c r="K3678" s="206"/>
      <c r="L3678" s="206"/>
      <c r="M3678" s="206"/>
      <c r="N3678" s="206"/>
      <c r="O3678" s="206"/>
      <c r="P3678" s="206"/>
      <c r="Q3678" s="206"/>
      <c r="R3678" s="206"/>
      <c r="S3678" s="206"/>
      <c r="T3678" s="206"/>
    </row>
    <row r="3679" spans="1:20">
      <c r="A3679" s="366">
        <v>3675</v>
      </c>
      <c r="B3679" s="366"/>
      <c r="C3679" s="105"/>
      <c r="D3679" s="366"/>
      <c r="E3679" s="105"/>
      <c r="F3679" s="366"/>
      <c r="G3679" s="366"/>
      <c r="H3679" s="366"/>
      <c r="I3679" s="206"/>
      <c r="J3679" s="206"/>
      <c r="K3679" s="206"/>
      <c r="L3679" s="206"/>
      <c r="M3679" s="206"/>
      <c r="N3679" s="206"/>
      <c r="O3679" s="206"/>
      <c r="P3679" s="206"/>
      <c r="Q3679" s="206"/>
      <c r="R3679" s="206"/>
      <c r="S3679" s="206"/>
      <c r="T3679" s="206"/>
    </row>
    <row r="3680" spans="1:20">
      <c r="A3680" s="366">
        <v>3676</v>
      </c>
      <c r="B3680" s="366"/>
      <c r="C3680" s="105"/>
      <c r="D3680" s="366"/>
      <c r="E3680" s="105"/>
      <c r="F3680" s="366"/>
      <c r="G3680" s="366"/>
      <c r="H3680" s="366"/>
      <c r="I3680" s="206"/>
      <c r="J3680" s="206"/>
      <c r="K3680" s="206"/>
      <c r="L3680" s="206"/>
      <c r="M3680" s="206"/>
      <c r="N3680" s="206"/>
      <c r="O3680" s="206"/>
      <c r="P3680" s="206"/>
      <c r="Q3680" s="206"/>
      <c r="R3680" s="206"/>
      <c r="S3680" s="206"/>
      <c r="T3680" s="206"/>
    </row>
    <row r="3681" spans="1:20">
      <c r="A3681" s="366">
        <v>3677</v>
      </c>
      <c r="B3681" s="366"/>
      <c r="C3681" s="105"/>
      <c r="D3681" s="366"/>
      <c r="E3681" s="105"/>
      <c r="F3681" s="366"/>
      <c r="G3681" s="366"/>
      <c r="H3681" s="366"/>
      <c r="I3681" s="206"/>
      <c r="J3681" s="206"/>
      <c r="K3681" s="206"/>
      <c r="L3681" s="206"/>
      <c r="M3681" s="206"/>
      <c r="N3681" s="206"/>
      <c r="O3681" s="206"/>
      <c r="P3681" s="206"/>
      <c r="Q3681" s="206"/>
      <c r="R3681" s="206"/>
      <c r="S3681" s="206"/>
      <c r="T3681" s="206"/>
    </row>
    <row r="3682" spans="1:20">
      <c r="A3682" s="366">
        <v>3678</v>
      </c>
      <c r="B3682" s="366"/>
      <c r="C3682" s="105"/>
      <c r="D3682" s="366"/>
      <c r="E3682" s="105"/>
      <c r="F3682" s="366"/>
      <c r="G3682" s="366"/>
      <c r="H3682" s="366"/>
      <c r="I3682" s="206"/>
      <c r="J3682" s="206"/>
      <c r="K3682" s="206"/>
      <c r="L3682" s="206"/>
      <c r="M3682" s="206"/>
      <c r="N3682" s="206"/>
      <c r="O3682" s="206"/>
      <c r="P3682" s="206"/>
      <c r="Q3682" s="206"/>
      <c r="R3682" s="206"/>
      <c r="S3682" s="206"/>
      <c r="T3682" s="206"/>
    </row>
    <row r="3683" spans="1:20">
      <c r="A3683" s="366">
        <v>3679</v>
      </c>
      <c r="B3683" s="366"/>
      <c r="C3683" s="105"/>
      <c r="D3683" s="366"/>
      <c r="E3683" s="105"/>
      <c r="F3683" s="366"/>
      <c r="G3683" s="366"/>
      <c r="H3683" s="366"/>
      <c r="I3683" s="206"/>
      <c r="J3683" s="206"/>
      <c r="K3683" s="206"/>
      <c r="L3683" s="206"/>
      <c r="M3683" s="206"/>
      <c r="N3683" s="206"/>
      <c r="O3683" s="206"/>
      <c r="P3683" s="206"/>
      <c r="Q3683" s="206"/>
      <c r="R3683" s="206"/>
      <c r="S3683" s="206"/>
      <c r="T3683" s="206"/>
    </row>
    <row r="3684" spans="1:20">
      <c r="A3684" s="366">
        <v>3680</v>
      </c>
      <c r="B3684" s="366"/>
      <c r="C3684" s="105"/>
      <c r="D3684" s="366"/>
      <c r="E3684" s="366"/>
      <c r="F3684" s="366"/>
      <c r="G3684" s="366"/>
      <c r="H3684" s="366"/>
      <c r="I3684" s="206"/>
      <c r="J3684" s="206"/>
      <c r="K3684" s="206"/>
      <c r="L3684" s="206"/>
      <c r="M3684" s="206"/>
      <c r="N3684" s="206"/>
      <c r="O3684" s="206"/>
      <c r="P3684" s="206"/>
      <c r="Q3684" s="206"/>
      <c r="R3684" s="206"/>
      <c r="S3684" s="206"/>
      <c r="T3684" s="206"/>
    </row>
    <row r="3685" spans="1:20">
      <c r="A3685" s="366">
        <v>3681</v>
      </c>
      <c r="B3685" s="366"/>
      <c r="C3685" s="105"/>
      <c r="D3685" s="366"/>
      <c r="E3685" s="105"/>
      <c r="F3685" s="366"/>
      <c r="G3685" s="366"/>
      <c r="H3685" s="366"/>
      <c r="I3685" s="206"/>
      <c r="J3685" s="206"/>
      <c r="K3685" s="206"/>
      <c r="L3685" s="206"/>
      <c r="M3685" s="206"/>
      <c r="N3685" s="206"/>
      <c r="O3685" s="206"/>
      <c r="P3685" s="206"/>
      <c r="Q3685" s="206"/>
      <c r="R3685" s="206"/>
      <c r="S3685" s="206"/>
      <c r="T3685" s="206"/>
    </row>
    <row r="3686" spans="1:20">
      <c r="A3686" s="366">
        <v>3682</v>
      </c>
      <c r="B3686" s="366"/>
      <c r="C3686" s="105"/>
      <c r="D3686" s="366"/>
      <c r="E3686" s="105"/>
      <c r="F3686" s="366"/>
      <c r="G3686" s="366"/>
      <c r="H3686" s="366"/>
      <c r="I3686" s="206"/>
      <c r="J3686" s="206"/>
      <c r="K3686" s="206"/>
      <c r="L3686" s="206"/>
      <c r="M3686" s="206"/>
      <c r="N3686" s="206"/>
      <c r="O3686" s="206"/>
      <c r="P3686" s="206"/>
      <c r="Q3686" s="206"/>
      <c r="R3686" s="206"/>
      <c r="S3686" s="206"/>
      <c r="T3686" s="206"/>
    </row>
    <row r="3687" spans="1:20">
      <c r="A3687" s="366">
        <v>3683</v>
      </c>
      <c r="B3687" s="366"/>
      <c r="C3687" s="105"/>
      <c r="D3687" s="366"/>
      <c r="E3687" s="105"/>
      <c r="F3687" s="366"/>
      <c r="G3687" s="366"/>
      <c r="H3687" s="366"/>
      <c r="I3687" s="206"/>
      <c r="J3687" s="206"/>
      <c r="K3687" s="206"/>
      <c r="L3687" s="206"/>
      <c r="M3687" s="206"/>
      <c r="N3687" s="206"/>
      <c r="O3687" s="206"/>
      <c r="P3687" s="206"/>
      <c r="Q3687" s="206"/>
      <c r="R3687" s="206"/>
      <c r="S3687" s="206"/>
      <c r="T3687" s="206"/>
    </row>
    <row r="3688" spans="1:20">
      <c r="A3688" s="366">
        <v>3684</v>
      </c>
      <c r="B3688" s="366"/>
      <c r="C3688" s="105"/>
      <c r="D3688" s="366"/>
      <c r="E3688" s="105"/>
      <c r="F3688" s="366"/>
      <c r="G3688" s="366"/>
      <c r="H3688" s="366"/>
      <c r="I3688" s="206"/>
      <c r="J3688" s="206"/>
      <c r="K3688" s="206"/>
      <c r="L3688" s="206"/>
      <c r="M3688" s="206"/>
      <c r="N3688" s="206"/>
      <c r="O3688" s="206"/>
      <c r="P3688" s="206"/>
      <c r="Q3688" s="206"/>
      <c r="R3688" s="206"/>
      <c r="S3688" s="206"/>
      <c r="T3688" s="206"/>
    </row>
    <row r="3689" spans="1:20">
      <c r="A3689" s="366">
        <v>3685</v>
      </c>
      <c r="B3689" s="366"/>
      <c r="C3689" s="105"/>
      <c r="D3689" s="366"/>
      <c r="E3689" s="105"/>
      <c r="F3689" s="366"/>
      <c r="G3689" s="366"/>
      <c r="H3689" s="366"/>
      <c r="I3689" s="206"/>
      <c r="J3689" s="206"/>
      <c r="K3689" s="206"/>
      <c r="L3689" s="206"/>
      <c r="M3689" s="206"/>
      <c r="N3689" s="206"/>
      <c r="O3689" s="206"/>
      <c r="P3689" s="206"/>
      <c r="Q3689" s="206"/>
      <c r="R3689" s="206"/>
      <c r="S3689" s="206"/>
      <c r="T3689" s="206"/>
    </row>
    <row r="3690" spans="1:20">
      <c r="A3690" s="366">
        <v>3686</v>
      </c>
      <c r="B3690" s="366"/>
      <c r="C3690" s="105"/>
      <c r="D3690" s="366"/>
      <c r="E3690" s="366"/>
      <c r="F3690" s="366"/>
      <c r="G3690" s="366"/>
      <c r="H3690" s="366"/>
      <c r="I3690" s="206"/>
      <c r="J3690" s="206"/>
      <c r="K3690" s="206"/>
      <c r="L3690" s="206"/>
      <c r="M3690" s="206"/>
      <c r="N3690" s="206"/>
      <c r="O3690" s="206"/>
      <c r="P3690" s="206"/>
      <c r="Q3690" s="206"/>
      <c r="R3690" s="206"/>
      <c r="S3690" s="206"/>
      <c r="T3690" s="206"/>
    </row>
    <row r="3691" spans="1:20">
      <c r="A3691" s="366">
        <v>3687</v>
      </c>
      <c r="B3691" s="366"/>
      <c r="C3691" s="105"/>
      <c r="D3691" s="366"/>
      <c r="E3691" s="105"/>
      <c r="F3691" s="366"/>
      <c r="G3691" s="366"/>
      <c r="H3691" s="366"/>
      <c r="I3691" s="206"/>
      <c r="J3691" s="206"/>
      <c r="K3691" s="206"/>
      <c r="L3691" s="206"/>
      <c r="M3691" s="206"/>
      <c r="N3691" s="206"/>
      <c r="O3691" s="206"/>
      <c r="P3691" s="206"/>
      <c r="Q3691" s="206"/>
      <c r="R3691" s="206"/>
      <c r="S3691" s="206"/>
      <c r="T3691" s="206"/>
    </row>
    <row r="3692" spans="1:20">
      <c r="A3692" s="366">
        <v>3688</v>
      </c>
      <c r="B3692" s="366"/>
      <c r="C3692" s="105"/>
      <c r="D3692" s="366"/>
      <c r="E3692" s="105"/>
      <c r="F3692" s="366"/>
      <c r="G3692" s="366"/>
      <c r="H3692" s="366"/>
      <c r="I3692" s="206"/>
      <c r="J3692" s="206"/>
      <c r="K3692" s="206"/>
      <c r="L3692" s="206"/>
      <c r="M3692" s="206"/>
      <c r="N3692" s="206"/>
      <c r="O3692" s="206"/>
      <c r="P3692" s="206"/>
      <c r="Q3692" s="206"/>
      <c r="R3692" s="206"/>
      <c r="S3692" s="206"/>
      <c r="T3692" s="206"/>
    </row>
    <row r="3693" spans="1:20">
      <c r="A3693" s="366">
        <v>3689</v>
      </c>
      <c r="B3693" s="366"/>
      <c r="C3693" s="105"/>
      <c r="D3693" s="366"/>
      <c r="E3693" s="366"/>
      <c r="F3693" s="366"/>
      <c r="G3693" s="366"/>
      <c r="H3693" s="366"/>
      <c r="I3693" s="206"/>
      <c r="J3693" s="206"/>
      <c r="K3693" s="206"/>
      <c r="L3693" s="206"/>
      <c r="M3693" s="206"/>
      <c r="N3693" s="206"/>
      <c r="O3693" s="206"/>
      <c r="P3693" s="206"/>
      <c r="Q3693" s="206"/>
      <c r="R3693" s="206"/>
      <c r="S3693" s="206"/>
      <c r="T3693" s="206"/>
    </row>
    <row r="3694" spans="1:20">
      <c r="A3694" s="366">
        <v>3690</v>
      </c>
      <c r="B3694" s="366"/>
      <c r="C3694" s="105"/>
      <c r="D3694" s="366"/>
      <c r="E3694" s="105"/>
      <c r="F3694" s="366"/>
      <c r="G3694" s="366"/>
      <c r="H3694" s="366"/>
      <c r="I3694" s="206"/>
      <c r="J3694" s="206"/>
      <c r="K3694" s="206"/>
      <c r="L3694" s="206"/>
      <c r="M3694" s="206"/>
      <c r="N3694" s="206"/>
      <c r="O3694" s="206"/>
      <c r="P3694" s="206"/>
      <c r="Q3694" s="206"/>
      <c r="R3694" s="206"/>
      <c r="S3694" s="206"/>
      <c r="T3694" s="206"/>
    </row>
    <row r="3695" spans="1:20">
      <c r="A3695" s="366">
        <v>3691</v>
      </c>
      <c r="B3695" s="366"/>
      <c r="C3695" s="105"/>
      <c r="D3695" s="366"/>
      <c r="E3695" s="105"/>
      <c r="F3695" s="366"/>
      <c r="G3695" s="366"/>
      <c r="H3695" s="366"/>
      <c r="I3695" s="206"/>
      <c r="J3695" s="206"/>
      <c r="K3695" s="206"/>
      <c r="L3695" s="206"/>
      <c r="M3695" s="206"/>
      <c r="N3695" s="206"/>
      <c r="O3695" s="206"/>
      <c r="P3695" s="206"/>
      <c r="Q3695" s="206"/>
      <c r="R3695" s="206"/>
      <c r="S3695" s="206"/>
      <c r="T3695" s="206"/>
    </row>
    <row r="3696" spans="1:20">
      <c r="A3696" s="366">
        <v>3692</v>
      </c>
      <c r="B3696" s="366"/>
      <c r="C3696" s="105"/>
      <c r="D3696" s="366"/>
      <c r="E3696" s="105"/>
      <c r="F3696" s="366"/>
      <c r="G3696" s="366"/>
      <c r="H3696" s="366"/>
      <c r="I3696" s="206"/>
      <c r="J3696" s="206"/>
      <c r="K3696" s="206"/>
      <c r="L3696" s="206"/>
      <c r="M3696" s="206"/>
      <c r="N3696" s="206"/>
      <c r="O3696" s="206"/>
      <c r="P3696" s="206"/>
      <c r="Q3696" s="206"/>
      <c r="R3696" s="206"/>
      <c r="S3696" s="206"/>
      <c r="T3696" s="206"/>
    </row>
    <row r="3697" spans="1:20">
      <c r="A3697" s="366">
        <v>3693</v>
      </c>
      <c r="B3697" s="366"/>
      <c r="C3697" s="105"/>
      <c r="D3697" s="366"/>
      <c r="E3697" s="105"/>
      <c r="F3697" s="366"/>
      <c r="G3697" s="366"/>
      <c r="H3697" s="366"/>
      <c r="I3697" s="206"/>
      <c r="J3697" s="206"/>
      <c r="K3697" s="206"/>
      <c r="L3697" s="206"/>
      <c r="M3697" s="206"/>
      <c r="N3697" s="206"/>
      <c r="O3697" s="206"/>
      <c r="P3697" s="206"/>
      <c r="Q3697" s="206"/>
      <c r="R3697" s="206"/>
      <c r="S3697" s="206"/>
      <c r="T3697" s="206"/>
    </row>
    <row r="3698" spans="1:20">
      <c r="A3698" s="366">
        <v>3694</v>
      </c>
      <c r="B3698" s="366"/>
      <c r="C3698" s="105"/>
      <c r="D3698" s="366"/>
      <c r="E3698" s="105"/>
      <c r="F3698" s="366"/>
      <c r="G3698" s="366"/>
      <c r="H3698" s="366"/>
      <c r="I3698" s="206"/>
      <c r="J3698" s="206"/>
      <c r="K3698" s="206"/>
      <c r="L3698" s="206"/>
      <c r="M3698" s="206"/>
      <c r="N3698" s="206"/>
      <c r="O3698" s="206"/>
      <c r="P3698" s="206"/>
      <c r="Q3698" s="206"/>
      <c r="R3698" s="206"/>
      <c r="S3698" s="206"/>
      <c r="T3698" s="206"/>
    </row>
    <row r="3699" spans="1:20">
      <c r="A3699" s="366">
        <v>3695</v>
      </c>
      <c r="B3699" s="366"/>
      <c r="C3699" s="105"/>
      <c r="D3699" s="366"/>
      <c r="E3699" s="105"/>
      <c r="F3699" s="366"/>
      <c r="G3699" s="366"/>
      <c r="H3699" s="366"/>
      <c r="I3699" s="206"/>
      <c r="J3699" s="206"/>
      <c r="K3699" s="206"/>
      <c r="L3699" s="206"/>
      <c r="M3699" s="206"/>
      <c r="N3699" s="206"/>
      <c r="O3699" s="206"/>
      <c r="P3699" s="206"/>
      <c r="Q3699" s="206"/>
      <c r="R3699" s="206"/>
      <c r="S3699" s="206"/>
      <c r="T3699" s="206"/>
    </row>
    <row r="3700" spans="1:20">
      <c r="A3700" s="366">
        <v>3696</v>
      </c>
      <c r="B3700" s="366"/>
      <c r="C3700" s="105"/>
      <c r="D3700" s="366"/>
      <c r="E3700" s="105"/>
      <c r="F3700" s="366"/>
      <c r="G3700" s="366"/>
      <c r="H3700" s="366"/>
      <c r="I3700" s="206"/>
      <c r="J3700" s="206"/>
      <c r="K3700" s="206"/>
      <c r="L3700" s="206"/>
      <c r="M3700" s="206"/>
      <c r="N3700" s="206"/>
      <c r="O3700" s="206"/>
      <c r="P3700" s="206"/>
      <c r="Q3700" s="206"/>
      <c r="R3700" s="206"/>
      <c r="S3700" s="206"/>
      <c r="T3700" s="206"/>
    </row>
    <row r="3701" spans="1:20">
      <c r="A3701" s="366">
        <v>3697</v>
      </c>
      <c r="B3701" s="366"/>
      <c r="C3701" s="105"/>
      <c r="D3701" s="366"/>
      <c r="E3701" s="105"/>
      <c r="F3701" s="366"/>
      <c r="G3701" s="366"/>
      <c r="H3701" s="366"/>
      <c r="I3701" s="206"/>
      <c r="J3701" s="206"/>
      <c r="K3701" s="206"/>
      <c r="L3701" s="206"/>
      <c r="M3701" s="206"/>
      <c r="N3701" s="206"/>
      <c r="O3701" s="206"/>
      <c r="P3701" s="206"/>
      <c r="Q3701" s="206"/>
      <c r="R3701" s="206"/>
      <c r="S3701" s="206"/>
      <c r="T3701" s="206"/>
    </row>
    <row r="3702" spans="1:20">
      <c r="A3702" s="366">
        <v>3698</v>
      </c>
      <c r="B3702" s="366"/>
      <c r="C3702" s="105"/>
      <c r="D3702" s="366"/>
      <c r="E3702" s="366"/>
      <c r="F3702" s="366"/>
      <c r="G3702" s="366"/>
      <c r="H3702" s="366"/>
      <c r="I3702" s="206"/>
      <c r="J3702" s="206"/>
      <c r="K3702" s="206"/>
      <c r="L3702" s="206"/>
      <c r="M3702" s="206"/>
      <c r="N3702" s="206"/>
      <c r="O3702" s="206"/>
      <c r="P3702" s="206"/>
      <c r="Q3702" s="206"/>
      <c r="R3702" s="206"/>
      <c r="S3702" s="206"/>
      <c r="T3702" s="206"/>
    </row>
    <row r="3703" spans="1:20">
      <c r="A3703" s="366">
        <v>3699</v>
      </c>
      <c r="B3703" s="366"/>
      <c r="C3703" s="105"/>
      <c r="D3703" s="366"/>
      <c r="E3703" s="105"/>
      <c r="F3703" s="366"/>
      <c r="G3703" s="366"/>
      <c r="H3703" s="366"/>
      <c r="I3703" s="206"/>
      <c r="J3703" s="206"/>
      <c r="K3703" s="206"/>
      <c r="L3703" s="206"/>
      <c r="M3703" s="206"/>
      <c r="N3703" s="206"/>
      <c r="O3703" s="206"/>
      <c r="P3703" s="206"/>
      <c r="Q3703" s="206"/>
      <c r="R3703" s="206"/>
      <c r="S3703" s="206"/>
      <c r="T3703" s="206"/>
    </row>
    <row r="3704" spans="1:20">
      <c r="A3704" s="366">
        <v>3700</v>
      </c>
      <c r="B3704" s="366"/>
      <c r="C3704" s="105"/>
      <c r="D3704" s="366"/>
      <c r="E3704" s="105"/>
      <c r="F3704" s="366"/>
      <c r="G3704" s="366"/>
      <c r="H3704" s="366"/>
      <c r="I3704" s="206"/>
      <c r="J3704" s="206"/>
      <c r="K3704" s="206"/>
      <c r="L3704" s="206"/>
      <c r="M3704" s="206"/>
      <c r="N3704" s="206"/>
      <c r="O3704" s="206"/>
      <c r="P3704" s="206"/>
      <c r="Q3704" s="206"/>
      <c r="R3704" s="206"/>
      <c r="S3704" s="206"/>
      <c r="T3704" s="206"/>
    </row>
    <row r="3705" spans="1:20">
      <c r="A3705" s="366">
        <v>3701</v>
      </c>
      <c r="B3705" s="366"/>
      <c r="C3705" s="105"/>
      <c r="D3705" s="366"/>
      <c r="E3705" s="105"/>
      <c r="F3705" s="366"/>
      <c r="G3705" s="366"/>
      <c r="H3705" s="366"/>
      <c r="I3705" s="206"/>
      <c r="J3705" s="206"/>
      <c r="K3705" s="206"/>
      <c r="L3705" s="206"/>
      <c r="M3705" s="206"/>
      <c r="N3705" s="206"/>
      <c r="O3705" s="206"/>
      <c r="P3705" s="206"/>
      <c r="Q3705" s="206"/>
      <c r="R3705" s="206"/>
      <c r="S3705" s="206"/>
      <c r="T3705" s="206"/>
    </row>
    <row r="3706" spans="1:20">
      <c r="A3706" s="366">
        <v>3702</v>
      </c>
      <c r="B3706" s="366"/>
      <c r="C3706" s="105"/>
      <c r="D3706" s="366"/>
      <c r="E3706" s="366"/>
      <c r="F3706" s="366"/>
      <c r="G3706" s="366"/>
      <c r="H3706" s="366"/>
      <c r="I3706" s="206"/>
      <c r="J3706" s="206"/>
      <c r="K3706" s="206"/>
      <c r="L3706" s="206"/>
      <c r="M3706" s="206"/>
      <c r="N3706" s="206"/>
      <c r="O3706" s="206"/>
      <c r="P3706" s="206"/>
      <c r="Q3706" s="206"/>
      <c r="R3706" s="206"/>
      <c r="S3706" s="206"/>
      <c r="T3706" s="206"/>
    </row>
    <row r="3707" spans="1:20">
      <c r="A3707" s="366">
        <v>3703</v>
      </c>
      <c r="B3707" s="366"/>
      <c r="C3707" s="105"/>
      <c r="D3707" s="366"/>
      <c r="E3707" s="105"/>
      <c r="F3707" s="366"/>
      <c r="G3707" s="366"/>
      <c r="H3707" s="366"/>
      <c r="I3707" s="206"/>
      <c r="J3707" s="206"/>
      <c r="K3707" s="206"/>
      <c r="L3707" s="206"/>
      <c r="M3707" s="206"/>
      <c r="N3707" s="206"/>
      <c r="O3707" s="206"/>
      <c r="P3707" s="206"/>
      <c r="Q3707" s="206"/>
      <c r="R3707" s="206"/>
      <c r="S3707" s="206"/>
      <c r="T3707" s="206"/>
    </row>
    <row r="3708" spans="1:20">
      <c r="A3708" s="366">
        <v>3704</v>
      </c>
      <c r="B3708" s="366"/>
      <c r="C3708" s="105"/>
      <c r="D3708" s="366"/>
      <c r="E3708" s="105"/>
      <c r="F3708" s="366"/>
      <c r="G3708" s="366"/>
      <c r="H3708" s="366"/>
      <c r="I3708" s="206"/>
      <c r="J3708" s="206"/>
      <c r="K3708" s="206"/>
      <c r="L3708" s="206"/>
      <c r="M3708" s="206"/>
      <c r="N3708" s="206"/>
      <c r="O3708" s="206"/>
      <c r="P3708" s="206"/>
      <c r="Q3708" s="206"/>
      <c r="R3708" s="206"/>
      <c r="S3708" s="206"/>
      <c r="T3708" s="206"/>
    </row>
    <row r="3709" spans="1:20">
      <c r="A3709" s="366">
        <v>3705</v>
      </c>
      <c r="B3709" s="366"/>
      <c r="C3709" s="105"/>
      <c r="D3709" s="366"/>
      <c r="E3709" s="105"/>
      <c r="F3709" s="366"/>
      <c r="G3709" s="366"/>
      <c r="H3709" s="366"/>
      <c r="I3709" s="206"/>
      <c r="J3709" s="206"/>
      <c r="K3709" s="206"/>
      <c r="L3709" s="206"/>
      <c r="M3709" s="206"/>
      <c r="N3709" s="206"/>
      <c r="O3709" s="206"/>
      <c r="P3709" s="206"/>
      <c r="Q3709" s="206"/>
      <c r="R3709" s="206"/>
      <c r="S3709" s="206"/>
      <c r="T3709" s="206"/>
    </row>
    <row r="3710" spans="1:20">
      <c r="A3710" s="366">
        <v>3706</v>
      </c>
      <c r="B3710" s="366"/>
      <c r="C3710" s="105"/>
      <c r="D3710" s="366"/>
      <c r="E3710" s="366"/>
      <c r="F3710" s="366"/>
      <c r="G3710" s="366"/>
      <c r="H3710" s="366"/>
      <c r="I3710" s="206"/>
      <c r="J3710" s="206"/>
      <c r="K3710" s="206"/>
      <c r="L3710" s="206"/>
      <c r="M3710" s="206"/>
      <c r="N3710" s="206"/>
      <c r="O3710" s="206"/>
      <c r="P3710" s="206"/>
      <c r="Q3710" s="206"/>
      <c r="R3710" s="206"/>
      <c r="S3710" s="206"/>
      <c r="T3710" s="206"/>
    </row>
    <row r="3711" spans="1:20">
      <c r="A3711" s="366">
        <v>3707</v>
      </c>
      <c r="B3711" s="366"/>
      <c r="C3711" s="105"/>
      <c r="D3711" s="366"/>
      <c r="E3711" s="105"/>
      <c r="F3711" s="366"/>
      <c r="G3711" s="366"/>
      <c r="H3711" s="366"/>
      <c r="I3711" s="206"/>
      <c r="J3711" s="206"/>
      <c r="K3711" s="206"/>
      <c r="L3711" s="206"/>
      <c r="M3711" s="206"/>
      <c r="N3711" s="206"/>
      <c r="O3711" s="206"/>
      <c r="P3711" s="206"/>
      <c r="Q3711" s="206"/>
      <c r="R3711" s="206"/>
      <c r="S3711" s="206"/>
      <c r="T3711" s="206"/>
    </row>
    <row r="3712" spans="1:20">
      <c r="A3712" s="366">
        <v>3708</v>
      </c>
      <c r="B3712" s="366"/>
      <c r="C3712" s="105"/>
      <c r="D3712" s="366"/>
      <c r="E3712" s="105"/>
      <c r="F3712" s="366"/>
      <c r="G3712" s="366"/>
      <c r="H3712" s="366"/>
      <c r="I3712" s="206"/>
      <c r="J3712" s="206"/>
      <c r="K3712" s="206"/>
      <c r="L3712" s="206"/>
      <c r="M3712" s="206"/>
      <c r="N3712" s="206"/>
      <c r="O3712" s="206"/>
      <c r="P3712" s="206"/>
      <c r="Q3712" s="206"/>
      <c r="R3712" s="206"/>
      <c r="S3712" s="206"/>
      <c r="T3712" s="206"/>
    </row>
    <row r="3713" spans="1:20">
      <c r="A3713" s="366">
        <v>3709</v>
      </c>
      <c r="B3713" s="366"/>
      <c r="C3713" s="105"/>
      <c r="D3713" s="366"/>
      <c r="E3713" s="105"/>
      <c r="F3713" s="366"/>
      <c r="G3713" s="366"/>
      <c r="H3713" s="366"/>
      <c r="I3713" s="206"/>
      <c r="J3713" s="206"/>
      <c r="K3713" s="206"/>
      <c r="L3713" s="206"/>
      <c r="M3713" s="206"/>
      <c r="N3713" s="206"/>
      <c r="O3713" s="206"/>
      <c r="P3713" s="206"/>
      <c r="Q3713" s="206"/>
      <c r="R3713" s="206"/>
      <c r="S3713" s="206"/>
      <c r="T3713" s="206"/>
    </row>
    <row r="3714" spans="1:20">
      <c r="A3714" s="366">
        <v>3710</v>
      </c>
      <c r="B3714" s="366"/>
      <c r="C3714" s="105"/>
      <c r="D3714" s="366"/>
      <c r="E3714" s="105"/>
      <c r="F3714" s="366"/>
      <c r="G3714" s="366"/>
      <c r="H3714" s="366"/>
      <c r="I3714" s="206"/>
      <c r="J3714" s="206"/>
      <c r="K3714" s="206"/>
      <c r="L3714" s="206"/>
      <c r="M3714" s="206"/>
      <c r="N3714" s="206"/>
      <c r="O3714" s="206"/>
      <c r="P3714" s="206"/>
      <c r="Q3714" s="206"/>
      <c r="R3714" s="206"/>
      <c r="S3714" s="206"/>
      <c r="T3714" s="206"/>
    </row>
    <row r="3715" spans="1:20">
      <c r="A3715" s="366">
        <v>3711</v>
      </c>
      <c r="B3715" s="366"/>
      <c r="C3715" s="105"/>
      <c r="D3715" s="366"/>
      <c r="E3715" s="366"/>
      <c r="F3715" s="366"/>
      <c r="G3715" s="366"/>
      <c r="H3715" s="366"/>
      <c r="I3715" s="206"/>
      <c r="J3715" s="206"/>
      <c r="K3715" s="206"/>
      <c r="L3715" s="206"/>
      <c r="M3715" s="206"/>
      <c r="N3715" s="206"/>
      <c r="O3715" s="206"/>
      <c r="P3715" s="206"/>
      <c r="Q3715" s="206"/>
      <c r="R3715" s="206"/>
      <c r="S3715" s="206"/>
      <c r="T3715" s="206"/>
    </row>
    <row r="3716" spans="1:20">
      <c r="A3716" s="366">
        <v>3712</v>
      </c>
      <c r="B3716" s="366"/>
      <c r="C3716" s="105"/>
      <c r="D3716" s="366"/>
      <c r="E3716" s="366"/>
      <c r="F3716" s="366"/>
      <c r="G3716" s="366"/>
      <c r="H3716" s="366"/>
      <c r="I3716" s="206"/>
      <c r="J3716" s="206"/>
      <c r="K3716" s="206"/>
      <c r="L3716" s="206"/>
      <c r="M3716" s="206"/>
      <c r="N3716" s="206"/>
      <c r="O3716" s="206"/>
      <c r="P3716" s="206"/>
      <c r="Q3716" s="206"/>
      <c r="R3716" s="206"/>
      <c r="S3716" s="206"/>
      <c r="T3716" s="206"/>
    </row>
    <row r="3717" spans="1:20">
      <c r="A3717" s="366">
        <v>3713</v>
      </c>
      <c r="B3717" s="366"/>
      <c r="C3717" s="105"/>
      <c r="D3717" s="366"/>
      <c r="E3717" s="105"/>
      <c r="F3717" s="366"/>
      <c r="G3717" s="366"/>
      <c r="H3717" s="366"/>
      <c r="I3717" s="206"/>
      <c r="J3717" s="206"/>
      <c r="K3717" s="206"/>
      <c r="L3717" s="206"/>
      <c r="M3717" s="206"/>
      <c r="N3717" s="206"/>
      <c r="O3717" s="206"/>
      <c r="P3717" s="206"/>
      <c r="Q3717" s="206"/>
      <c r="R3717" s="206"/>
      <c r="S3717" s="206"/>
      <c r="T3717" s="206"/>
    </row>
    <row r="3718" spans="1:20">
      <c r="A3718" s="366">
        <v>3714</v>
      </c>
      <c r="B3718" s="366"/>
      <c r="C3718" s="105"/>
      <c r="D3718" s="366"/>
      <c r="E3718" s="105"/>
      <c r="F3718" s="366"/>
      <c r="G3718" s="366"/>
      <c r="H3718" s="366"/>
      <c r="I3718" s="206"/>
      <c r="J3718" s="206"/>
      <c r="K3718" s="206"/>
      <c r="L3718" s="206"/>
      <c r="M3718" s="206"/>
      <c r="N3718" s="206"/>
      <c r="O3718" s="206"/>
      <c r="P3718" s="206"/>
      <c r="Q3718" s="206"/>
      <c r="R3718" s="206"/>
      <c r="S3718" s="206"/>
      <c r="T3718" s="206"/>
    </row>
    <row r="3719" spans="1:20">
      <c r="A3719" s="366">
        <v>3715</v>
      </c>
      <c r="B3719" s="366"/>
      <c r="C3719" s="105"/>
      <c r="D3719" s="366"/>
      <c r="E3719" s="105"/>
      <c r="F3719" s="366"/>
      <c r="G3719" s="366"/>
      <c r="H3719" s="366"/>
      <c r="I3719" s="206"/>
      <c r="J3719" s="206"/>
      <c r="K3719" s="206"/>
      <c r="L3719" s="206"/>
      <c r="M3719" s="206"/>
      <c r="N3719" s="206"/>
      <c r="O3719" s="206"/>
      <c r="P3719" s="206"/>
      <c r="Q3719" s="206"/>
      <c r="R3719" s="206"/>
      <c r="S3719" s="206"/>
      <c r="T3719" s="206"/>
    </row>
    <row r="3720" spans="1:20">
      <c r="A3720" s="366">
        <v>3716</v>
      </c>
      <c r="B3720" s="366"/>
      <c r="C3720" s="105"/>
      <c r="D3720" s="366"/>
      <c r="E3720" s="105"/>
      <c r="F3720" s="366"/>
      <c r="G3720" s="366"/>
      <c r="H3720" s="366"/>
      <c r="I3720" s="206"/>
      <c r="J3720" s="206"/>
      <c r="K3720" s="206"/>
      <c r="L3720" s="206"/>
      <c r="M3720" s="206"/>
      <c r="N3720" s="206"/>
      <c r="O3720" s="206"/>
      <c r="P3720" s="206"/>
      <c r="Q3720" s="206"/>
      <c r="R3720" s="206"/>
      <c r="S3720" s="206"/>
      <c r="T3720" s="206"/>
    </row>
    <row r="3721" spans="1:20">
      <c r="A3721" s="366">
        <v>3717</v>
      </c>
      <c r="B3721" s="366"/>
      <c r="C3721" s="105"/>
      <c r="D3721" s="366"/>
      <c r="E3721" s="105"/>
      <c r="F3721" s="366"/>
      <c r="G3721" s="366"/>
      <c r="H3721" s="366"/>
      <c r="I3721" s="206"/>
      <c r="J3721" s="206"/>
      <c r="K3721" s="206"/>
      <c r="L3721" s="206"/>
      <c r="M3721" s="206"/>
      <c r="N3721" s="206"/>
      <c r="O3721" s="206"/>
      <c r="P3721" s="206"/>
      <c r="Q3721" s="206"/>
      <c r="R3721" s="206"/>
      <c r="S3721" s="206"/>
      <c r="T3721" s="206"/>
    </row>
    <row r="3722" spans="1:20">
      <c r="A3722" s="366">
        <v>3718</v>
      </c>
      <c r="B3722" s="366"/>
      <c r="C3722" s="105"/>
      <c r="D3722" s="366"/>
      <c r="E3722" s="366"/>
      <c r="F3722" s="366"/>
      <c r="G3722" s="366"/>
      <c r="H3722" s="366"/>
      <c r="I3722" s="206"/>
      <c r="J3722" s="206"/>
      <c r="K3722" s="206"/>
      <c r="L3722" s="206"/>
      <c r="M3722" s="206"/>
      <c r="N3722" s="206"/>
      <c r="O3722" s="206"/>
      <c r="P3722" s="206"/>
      <c r="Q3722" s="206"/>
      <c r="R3722" s="206"/>
      <c r="S3722" s="206"/>
      <c r="T3722" s="206"/>
    </row>
    <row r="3723" spans="1:20">
      <c r="A3723" s="366">
        <v>3719</v>
      </c>
      <c r="B3723" s="366"/>
      <c r="C3723" s="105"/>
      <c r="D3723" s="366"/>
      <c r="E3723" s="105"/>
      <c r="F3723" s="366"/>
      <c r="G3723" s="366"/>
      <c r="H3723" s="366"/>
      <c r="I3723" s="206"/>
      <c r="J3723" s="206"/>
      <c r="K3723" s="206"/>
      <c r="L3723" s="206"/>
      <c r="M3723" s="206"/>
      <c r="N3723" s="206"/>
      <c r="O3723" s="206"/>
      <c r="P3723" s="206"/>
      <c r="Q3723" s="206"/>
      <c r="R3723" s="206"/>
      <c r="S3723" s="206"/>
      <c r="T3723" s="206"/>
    </row>
    <row r="3724" spans="1:20">
      <c r="A3724" s="366">
        <v>3720</v>
      </c>
      <c r="B3724" s="366"/>
      <c r="C3724" s="105"/>
      <c r="D3724" s="366"/>
      <c r="E3724" s="366"/>
      <c r="F3724" s="366"/>
      <c r="G3724" s="366"/>
      <c r="H3724" s="366"/>
      <c r="I3724" s="206"/>
      <c r="J3724" s="206"/>
      <c r="K3724" s="206"/>
      <c r="L3724" s="206"/>
      <c r="M3724" s="206"/>
      <c r="N3724" s="206"/>
      <c r="O3724" s="206"/>
      <c r="P3724" s="206"/>
      <c r="Q3724" s="206"/>
      <c r="R3724" s="206"/>
      <c r="S3724" s="206"/>
      <c r="T3724" s="206"/>
    </row>
    <row r="3725" spans="1:20">
      <c r="A3725" s="366">
        <v>3721</v>
      </c>
      <c r="B3725" s="366"/>
      <c r="C3725" s="105"/>
      <c r="D3725" s="366"/>
      <c r="E3725" s="105"/>
      <c r="F3725" s="366"/>
      <c r="G3725" s="366"/>
      <c r="H3725" s="366"/>
      <c r="I3725" s="206"/>
      <c r="J3725" s="206"/>
      <c r="K3725" s="206"/>
      <c r="L3725" s="206"/>
      <c r="M3725" s="206"/>
      <c r="N3725" s="206"/>
      <c r="O3725" s="206"/>
      <c r="P3725" s="206"/>
      <c r="Q3725" s="206"/>
      <c r="R3725" s="206"/>
      <c r="S3725" s="206"/>
      <c r="T3725" s="206"/>
    </row>
    <row r="3726" spans="1:20">
      <c r="A3726" s="366">
        <v>3722</v>
      </c>
      <c r="B3726" s="366"/>
      <c r="C3726" s="105"/>
      <c r="D3726" s="366"/>
      <c r="E3726" s="105"/>
      <c r="F3726" s="366"/>
      <c r="G3726" s="366"/>
      <c r="H3726" s="366"/>
      <c r="I3726" s="206"/>
      <c r="J3726" s="206"/>
      <c r="K3726" s="206"/>
      <c r="L3726" s="206"/>
      <c r="M3726" s="206"/>
      <c r="N3726" s="206"/>
      <c r="O3726" s="206"/>
      <c r="P3726" s="206"/>
      <c r="Q3726" s="206"/>
      <c r="R3726" s="206"/>
      <c r="S3726" s="206"/>
      <c r="T3726" s="206"/>
    </row>
    <row r="3727" spans="1:20">
      <c r="A3727" s="366">
        <v>3723</v>
      </c>
      <c r="B3727" s="366"/>
      <c r="C3727" s="105"/>
      <c r="D3727" s="366"/>
      <c r="E3727" s="105"/>
      <c r="F3727" s="366"/>
      <c r="G3727" s="366"/>
      <c r="H3727" s="366"/>
      <c r="I3727" s="206"/>
      <c r="J3727" s="206"/>
      <c r="K3727" s="206"/>
      <c r="L3727" s="206"/>
      <c r="M3727" s="206"/>
      <c r="N3727" s="206"/>
      <c r="O3727" s="206"/>
      <c r="P3727" s="206"/>
      <c r="Q3727" s="206"/>
      <c r="R3727" s="206"/>
      <c r="S3727" s="206"/>
      <c r="T3727" s="206"/>
    </row>
    <row r="3728" spans="1:20">
      <c r="A3728" s="366">
        <v>3724</v>
      </c>
      <c r="B3728" s="366"/>
      <c r="C3728" s="105"/>
      <c r="D3728" s="366"/>
      <c r="E3728" s="366"/>
      <c r="F3728" s="366"/>
      <c r="G3728" s="366"/>
      <c r="H3728" s="366"/>
      <c r="I3728" s="206"/>
      <c r="J3728" s="206"/>
      <c r="K3728" s="206"/>
      <c r="L3728" s="206"/>
      <c r="M3728" s="206"/>
      <c r="N3728" s="206"/>
      <c r="O3728" s="206"/>
      <c r="P3728" s="206"/>
      <c r="Q3728" s="206"/>
      <c r="R3728" s="206"/>
      <c r="S3728" s="206"/>
      <c r="T3728" s="206"/>
    </row>
    <row r="3729" spans="1:20">
      <c r="A3729" s="366">
        <v>3725</v>
      </c>
      <c r="B3729" s="366"/>
      <c r="C3729" s="105"/>
      <c r="D3729" s="366"/>
      <c r="E3729" s="105"/>
      <c r="F3729" s="366"/>
      <c r="G3729" s="366"/>
      <c r="H3729" s="366"/>
      <c r="I3729" s="206"/>
      <c r="J3729" s="206"/>
      <c r="K3729" s="206"/>
      <c r="L3729" s="206"/>
      <c r="M3729" s="206"/>
      <c r="N3729" s="206"/>
      <c r="O3729" s="206"/>
      <c r="P3729" s="206"/>
      <c r="Q3729" s="206"/>
      <c r="R3729" s="206"/>
      <c r="S3729" s="206"/>
      <c r="T3729" s="206"/>
    </row>
    <row r="3730" spans="1:20">
      <c r="A3730" s="366">
        <v>3726</v>
      </c>
      <c r="B3730" s="366"/>
      <c r="C3730" s="105"/>
      <c r="D3730" s="366"/>
      <c r="E3730" s="105"/>
      <c r="F3730" s="366"/>
      <c r="G3730" s="366"/>
      <c r="H3730" s="366"/>
      <c r="I3730" s="206"/>
      <c r="J3730" s="206"/>
      <c r="K3730" s="206"/>
      <c r="L3730" s="206"/>
      <c r="M3730" s="206"/>
      <c r="N3730" s="206"/>
      <c r="O3730" s="206"/>
      <c r="P3730" s="206"/>
      <c r="Q3730" s="206"/>
      <c r="R3730" s="206"/>
      <c r="S3730" s="206"/>
      <c r="T3730" s="206"/>
    </row>
    <row r="3731" spans="1:20">
      <c r="A3731" s="366">
        <v>3727</v>
      </c>
      <c r="B3731" s="366"/>
      <c r="C3731" s="105"/>
      <c r="D3731" s="366"/>
      <c r="E3731" s="105"/>
      <c r="F3731" s="366"/>
      <c r="G3731" s="366"/>
      <c r="H3731" s="366"/>
      <c r="I3731" s="206"/>
      <c r="J3731" s="206"/>
      <c r="K3731" s="206"/>
      <c r="L3731" s="206"/>
      <c r="M3731" s="206"/>
      <c r="N3731" s="206"/>
      <c r="O3731" s="206"/>
      <c r="P3731" s="206"/>
      <c r="Q3731" s="206"/>
      <c r="R3731" s="206"/>
      <c r="S3731" s="206"/>
      <c r="T3731" s="206"/>
    </row>
    <row r="3732" spans="1:20">
      <c r="A3732" s="366">
        <v>3728</v>
      </c>
      <c r="B3732" s="366"/>
      <c r="C3732" s="105"/>
      <c r="D3732" s="366"/>
      <c r="E3732" s="105"/>
      <c r="F3732" s="366"/>
      <c r="G3732" s="366"/>
      <c r="H3732" s="366"/>
      <c r="I3732" s="206"/>
      <c r="J3732" s="206"/>
      <c r="K3732" s="206"/>
      <c r="L3732" s="206"/>
      <c r="M3732" s="206"/>
      <c r="N3732" s="206"/>
      <c r="O3732" s="206"/>
      <c r="P3732" s="206"/>
      <c r="Q3732" s="206"/>
      <c r="R3732" s="206"/>
      <c r="S3732" s="206"/>
      <c r="T3732" s="206"/>
    </row>
    <row r="3733" spans="1:20">
      <c r="A3733" s="366">
        <v>3729</v>
      </c>
      <c r="B3733" s="366"/>
      <c r="C3733" s="105"/>
      <c r="D3733" s="366"/>
      <c r="E3733" s="105"/>
      <c r="F3733" s="366"/>
      <c r="G3733" s="366"/>
      <c r="H3733" s="366"/>
      <c r="I3733" s="206"/>
      <c r="J3733" s="206"/>
      <c r="K3733" s="206"/>
      <c r="L3733" s="206"/>
      <c r="M3733" s="206"/>
      <c r="N3733" s="206"/>
      <c r="O3733" s="206"/>
      <c r="P3733" s="206"/>
      <c r="Q3733" s="206"/>
      <c r="R3733" s="206"/>
      <c r="S3733" s="206"/>
      <c r="T3733" s="206"/>
    </row>
    <row r="3734" spans="1:20">
      <c r="A3734" s="366">
        <v>3730</v>
      </c>
      <c r="B3734" s="366"/>
      <c r="C3734" s="105"/>
      <c r="D3734" s="366"/>
      <c r="E3734" s="105"/>
      <c r="F3734" s="366"/>
      <c r="G3734" s="366"/>
      <c r="H3734" s="366"/>
      <c r="I3734" s="206"/>
      <c r="J3734" s="206"/>
      <c r="K3734" s="206"/>
      <c r="L3734" s="206"/>
      <c r="M3734" s="206"/>
      <c r="N3734" s="206"/>
      <c r="O3734" s="206"/>
      <c r="P3734" s="206"/>
      <c r="Q3734" s="206"/>
      <c r="R3734" s="206"/>
      <c r="S3734" s="206"/>
      <c r="T3734" s="206"/>
    </row>
    <row r="3735" spans="1:20">
      <c r="A3735" s="366">
        <v>3731</v>
      </c>
      <c r="B3735" s="366"/>
      <c r="C3735" s="105"/>
      <c r="D3735" s="366"/>
      <c r="E3735" s="105"/>
      <c r="F3735" s="366"/>
      <c r="G3735" s="366"/>
      <c r="H3735" s="366"/>
      <c r="I3735" s="206"/>
      <c r="J3735" s="206"/>
      <c r="K3735" s="206"/>
      <c r="L3735" s="206"/>
      <c r="M3735" s="206"/>
      <c r="N3735" s="206"/>
      <c r="O3735" s="206"/>
      <c r="P3735" s="206"/>
      <c r="Q3735" s="206"/>
      <c r="R3735" s="206"/>
      <c r="S3735" s="206"/>
      <c r="T3735" s="206"/>
    </row>
    <row r="3736" spans="1:20">
      <c r="A3736" s="366">
        <v>3732</v>
      </c>
      <c r="B3736" s="366"/>
      <c r="C3736" s="105"/>
      <c r="D3736" s="366"/>
      <c r="E3736" s="105"/>
      <c r="F3736" s="366"/>
      <c r="G3736" s="366"/>
      <c r="H3736" s="366"/>
      <c r="I3736" s="206"/>
      <c r="J3736" s="206"/>
      <c r="K3736" s="206"/>
      <c r="L3736" s="206"/>
      <c r="M3736" s="206"/>
      <c r="N3736" s="206"/>
      <c r="O3736" s="206"/>
      <c r="P3736" s="206"/>
      <c r="Q3736" s="206"/>
      <c r="R3736" s="206"/>
      <c r="S3736" s="206"/>
      <c r="T3736" s="206"/>
    </row>
    <row r="3737" spans="1:20">
      <c r="A3737" s="366">
        <v>3733</v>
      </c>
      <c r="B3737" s="366"/>
      <c r="C3737" s="105"/>
      <c r="D3737" s="366"/>
      <c r="E3737" s="105"/>
      <c r="F3737" s="366"/>
      <c r="G3737" s="366"/>
      <c r="H3737" s="366"/>
      <c r="I3737" s="206"/>
      <c r="J3737" s="206"/>
      <c r="K3737" s="206"/>
      <c r="L3737" s="206"/>
      <c r="M3737" s="206"/>
      <c r="N3737" s="206"/>
      <c r="O3737" s="206"/>
      <c r="P3737" s="206"/>
      <c r="Q3737" s="206"/>
      <c r="R3737" s="206"/>
      <c r="S3737" s="206"/>
      <c r="T3737" s="206"/>
    </row>
    <row r="3738" spans="1:20">
      <c r="A3738" s="366">
        <v>3734</v>
      </c>
      <c r="B3738" s="366"/>
      <c r="C3738" s="105"/>
      <c r="D3738" s="366"/>
      <c r="E3738" s="105"/>
      <c r="F3738" s="366"/>
      <c r="G3738" s="366"/>
      <c r="H3738" s="366"/>
      <c r="I3738" s="206"/>
      <c r="J3738" s="206"/>
      <c r="K3738" s="206"/>
      <c r="L3738" s="206"/>
      <c r="M3738" s="206"/>
      <c r="N3738" s="206"/>
      <c r="O3738" s="206"/>
      <c r="P3738" s="206"/>
      <c r="Q3738" s="206"/>
      <c r="R3738" s="206"/>
      <c r="S3738" s="206"/>
      <c r="T3738" s="206"/>
    </row>
    <row r="3739" spans="1:20">
      <c r="A3739" s="366">
        <v>3735</v>
      </c>
      <c r="B3739" s="366"/>
      <c r="C3739" s="105"/>
      <c r="D3739" s="366"/>
      <c r="E3739" s="366"/>
      <c r="F3739" s="366"/>
      <c r="G3739" s="366"/>
      <c r="H3739" s="366"/>
      <c r="I3739" s="206"/>
      <c r="J3739" s="206"/>
      <c r="K3739" s="206"/>
      <c r="L3739" s="206"/>
      <c r="M3739" s="206"/>
      <c r="N3739" s="206"/>
      <c r="O3739" s="206"/>
      <c r="P3739" s="206"/>
      <c r="Q3739" s="206"/>
      <c r="R3739" s="206"/>
      <c r="S3739" s="206"/>
      <c r="T3739" s="206"/>
    </row>
    <row r="3740" spans="1:20">
      <c r="A3740" s="366">
        <v>3736</v>
      </c>
      <c r="B3740" s="366"/>
      <c r="C3740" s="105"/>
      <c r="D3740" s="366"/>
      <c r="E3740" s="105"/>
      <c r="F3740" s="366"/>
      <c r="G3740" s="366"/>
      <c r="H3740" s="366"/>
      <c r="I3740" s="206"/>
      <c r="J3740" s="206"/>
      <c r="K3740" s="206"/>
      <c r="L3740" s="206"/>
      <c r="M3740" s="206"/>
      <c r="N3740" s="206"/>
      <c r="O3740" s="206"/>
      <c r="P3740" s="206"/>
      <c r="Q3740" s="206"/>
      <c r="R3740" s="206"/>
      <c r="S3740" s="206"/>
      <c r="T3740" s="206"/>
    </row>
    <row r="3741" spans="1:20">
      <c r="A3741" s="366">
        <v>3737</v>
      </c>
      <c r="B3741" s="366"/>
      <c r="C3741" s="105"/>
      <c r="D3741" s="366"/>
      <c r="E3741" s="105"/>
      <c r="F3741" s="366"/>
      <c r="G3741" s="366"/>
      <c r="H3741" s="366"/>
      <c r="I3741" s="206"/>
      <c r="J3741" s="206"/>
      <c r="K3741" s="206"/>
      <c r="L3741" s="206"/>
      <c r="M3741" s="206"/>
      <c r="N3741" s="206"/>
      <c r="O3741" s="206"/>
      <c r="P3741" s="206"/>
      <c r="Q3741" s="206"/>
      <c r="R3741" s="206"/>
      <c r="S3741" s="206"/>
      <c r="T3741" s="206"/>
    </row>
    <row r="3742" spans="1:20">
      <c r="A3742" s="366">
        <v>3738</v>
      </c>
      <c r="B3742" s="366"/>
      <c r="C3742" s="105"/>
      <c r="D3742" s="366"/>
      <c r="E3742" s="366"/>
      <c r="F3742" s="366"/>
      <c r="G3742" s="366"/>
      <c r="H3742" s="366"/>
      <c r="I3742" s="206"/>
      <c r="J3742" s="206"/>
      <c r="K3742" s="206"/>
      <c r="L3742" s="206"/>
      <c r="M3742" s="206"/>
      <c r="N3742" s="206"/>
      <c r="O3742" s="206"/>
      <c r="P3742" s="206"/>
      <c r="Q3742" s="206"/>
      <c r="R3742" s="206"/>
      <c r="S3742" s="206"/>
      <c r="T3742" s="206"/>
    </row>
    <row r="3743" spans="1:20">
      <c r="A3743" s="366">
        <v>3739</v>
      </c>
      <c r="B3743" s="366"/>
      <c r="C3743" s="105"/>
      <c r="D3743" s="366"/>
      <c r="E3743" s="366"/>
      <c r="F3743" s="366"/>
      <c r="G3743" s="366"/>
      <c r="H3743" s="366"/>
      <c r="I3743" s="206"/>
      <c r="J3743" s="206"/>
      <c r="K3743" s="206"/>
      <c r="L3743" s="206"/>
      <c r="M3743" s="206"/>
      <c r="N3743" s="206"/>
      <c r="O3743" s="206"/>
      <c r="P3743" s="206"/>
      <c r="Q3743" s="206"/>
      <c r="R3743" s="206"/>
      <c r="S3743" s="206"/>
      <c r="T3743" s="206"/>
    </row>
    <row r="3744" spans="1:20">
      <c r="A3744" s="366">
        <v>3740</v>
      </c>
      <c r="B3744" s="366"/>
      <c r="C3744" s="105"/>
      <c r="D3744" s="366"/>
      <c r="E3744" s="105"/>
      <c r="F3744" s="366"/>
      <c r="G3744" s="366"/>
      <c r="H3744" s="366"/>
      <c r="I3744" s="206"/>
      <c r="J3744" s="206"/>
      <c r="K3744" s="206"/>
      <c r="L3744" s="206"/>
      <c r="M3744" s="206"/>
      <c r="N3744" s="206"/>
      <c r="O3744" s="206"/>
      <c r="P3744" s="206"/>
      <c r="Q3744" s="206"/>
      <c r="R3744" s="206"/>
      <c r="S3744" s="206"/>
      <c r="T3744" s="206"/>
    </row>
    <row r="3745" spans="1:20">
      <c r="A3745" s="366">
        <v>3741</v>
      </c>
      <c r="B3745" s="366"/>
      <c r="C3745" s="105"/>
      <c r="D3745" s="366"/>
      <c r="E3745" s="105"/>
      <c r="F3745" s="366"/>
      <c r="G3745" s="366"/>
      <c r="H3745" s="366"/>
      <c r="I3745" s="206"/>
      <c r="J3745" s="206"/>
      <c r="K3745" s="206"/>
      <c r="L3745" s="206"/>
      <c r="M3745" s="206"/>
      <c r="N3745" s="206"/>
      <c r="O3745" s="206"/>
      <c r="P3745" s="206"/>
      <c r="Q3745" s="206"/>
      <c r="R3745" s="206"/>
      <c r="S3745" s="206"/>
      <c r="T3745" s="206"/>
    </row>
    <row r="3746" spans="1:20">
      <c r="A3746" s="366">
        <v>3742</v>
      </c>
      <c r="B3746" s="366"/>
      <c r="C3746" s="105"/>
      <c r="D3746" s="366"/>
      <c r="E3746" s="366"/>
      <c r="F3746" s="366"/>
      <c r="G3746" s="366"/>
      <c r="H3746" s="366"/>
      <c r="I3746" s="206"/>
      <c r="J3746" s="206"/>
      <c r="K3746" s="206"/>
      <c r="L3746" s="206"/>
      <c r="M3746" s="206"/>
      <c r="N3746" s="206"/>
      <c r="O3746" s="206"/>
      <c r="P3746" s="206"/>
      <c r="Q3746" s="206"/>
      <c r="R3746" s="206"/>
      <c r="S3746" s="206"/>
      <c r="T3746" s="206"/>
    </row>
    <row r="3747" spans="1:20">
      <c r="A3747" s="366">
        <v>3743</v>
      </c>
      <c r="B3747" s="366"/>
      <c r="C3747" s="105"/>
      <c r="D3747" s="366"/>
      <c r="E3747" s="105"/>
      <c r="F3747" s="366"/>
      <c r="G3747" s="366"/>
      <c r="H3747" s="366"/>
      <c r="I3747" s="206"/>
      <c r="J3747" s="206"/>
      <c r="K3747" s="206"/>
      <c r="L3747" s="206"/>
      <c r="M3747" s="206"/>
      <c r="N3747" s="206"/>
      <c r="O3747" s="206"/>
      <c r="P3747" s="206"/>
      <c r="Q3747" s="206"/>
      <c r="R3747" s="206"/>
      <c r="S3747" s="206"/>
      <c r="T3747" s="206"/>
    </row>
    <row r="3748" spans="1:20">
      <c r="A3748" s="366">
        <v>3744</v>
      </c>
      <c r="B3748" s="366"/>
      <c r="C3748" s="105"/>
      <c r="D3748" s="366"/>
      <c r="E3748" s="366"/>
      <c r="F3748" s="366"/>
      <c r="G3748" s="366"/>
      <c r="H3748" s="366"/>
      <c r="I3748" s="206"/>
      <c r="J3748" s="206"/>
      <c r="K3748" s="206"/>
      <c r="L3748" s="206"/>
      <c r="M3748" s="206"/>
      <c r="N3748" s="206"/>
      <c r="O3748" s="206"/>
      <c r="P3748" s="206"/>
      <c r="Q3748" s="206"/>
      <c r="R3748" s="206"/>
      <c r="S3748" s="206"/>
      <c r="T3748" s="206"/>
    </row>
    <row r="3749" spans="1:20">
      <c r="A3749" s="366">
        <v>3745</v>
      </c>
      <c r="B3749" s="366"/>
      <c r="C3749" s="105"/>
      <c r="D3749" s="366"/>
      <c r="E3749" s="105"/>
      <c r="F3749" s="366"/>
      <c r="G3749" s="366"/>
      <c r="H3749" s="366"/>
      <c r="I3749" s="206"/>
      <c r="J3749" s="206"/>
      <c r="K3749" s="206"/>
      <c r="L3749" s="206"/>
      <c r="M3749" s="206"/>
      <c r="N3749" s="206"/>
      <c r="O3749" s="206"/>
      <c r="P3749" s="206"/>
      <c r="Q3749" s="206"/>
      <c r="R3749" s="206"/>
      <c r="S3749" s="206"/>
      <c r="T3749" s="206"/>
    </row>
    <row r="3750" spans="1:20">
      <c r="A3750" s="366">
        <v>3746</v>
      </c>
      <c r="B3750" s="366"/>
      <c r="C3750" s="105"/>
      <c r="D3750" s="366"/>
      <c r="E3750" s="105"/>
      <c r="F3750" s="366"/>
      <c r="G3750" s="366"/>
      <c r="H3750" s="366"/>
      <c r="I3750" s="206"/>
      <c r="J3750" s="206"/>
      <c r="K3750" s="206"/>
      <c r="L3750" s="206"/>
      <c r="M3750" s="206"/>
      <c r="N3750" s="206"/>
      <c r="O3750" s="206"/>
      <c r="P3750" s="206"/>
      <c r="Q3750" s="206"/>
      <c r="R3750" s="206"/>
      <c r="S3750" s="206"/>
      <c r="T3750" s="206"/>
    </row>
    <row r="3751" spans="1:20">
      <c r="A3751" s="366">
        <v>3747</v>
      </c>
      <c r="B3751" s="366"/>
      <c r="C3751" s="105"/>
      <c r="D3751" s="366"/>
      <c r="E3751" s="366"/>
      <c r="F3751" s="366"/>
      <c r="G3751" s="366"/>
      <c r="H3751" s="366"/>
      <c r="I3751" s="206"/>
      <c r="J3751" s="206"/>
      <c r="K3751" s="206"/>
      <c r="L3751" s="206"/>
      <c r="M3751" s="206"/>
      <c r="N3751" s="206"/>
      <c r="O3751" s="206"/>
      <c r="P3751" s="206"/>
      <c r="Q3751" s="206"/>
      <c r="R3751" s="206"/>
      <c r="S3751" s="206"/>
      <c r="T3751" s="206"/>
    </row>
    <row r="3752" spans="1:20">
      <c r="A3752" s="366">
        <v>3748</v>
      </c>
      <c r="B3752" s="366"/>
      <c r="C3752" s="105"/>
      <c r="D3752" s="366"/>
      <c r="E3752" s="105"/>
      <c r="F3752" s="366"/>
      <c r="G3752" s="366"/>
      <c r="H3752" s="366"/>
      <c r="I3752" s="206"/>
      <c r="J3752" s="206"/>
      <c r="K3752" s="206"/>
      <c r="L3752" s="206"/>
      <c r="M3752" s="206"/>
      <c r="N3752" s="206"/>
      <c r="O3752" s="206"/>
      <c r="P3752" s="206"/>
      <c r="Q3752" s="206"/>
      <c r="R3752" s="206"/>
      <c r="S3752" s="206"/>
      <c r="T3752" s="206"/>
    </row>
    <row r="3753" spans="1:20">
      <c r="A3753" s="366">
        <v>3749</v>
      </c>
      <c r="B3753" s="366"/>
      <c r="C3753" s="105"/>
      <c r="D3753" s="366"/>
      <c r="E3753" s="105"/>
      <c r="F3753" s="366"/>
      <c r="G3753" s="366"/>
      <c r="H3753" s="366"/>
      <c r="I3753" s="206"/>
      <c r="J3753" s="206"/>
      <c r="K3753" s="206"/>
      <c r="L3753" s="206"/>
      <c r="M3753" s="206"/>
      <c r="N3753" s="206"/>
      <c r="O3753" s="206"/>
      <c r="P3753" s="206"/>
      <c r="Q3753" s="206"/>
      <c r="R3753" s="206"/>
      <c r="S3753" s="206"/>
      <c r="T3753" s="206"/>
    </row>
    <row r="3754" spans="1:20">
      <c r="A3754" s="366">
        <v>3750</v>
      </c>
      <c r="B3754" s="366"/>
      <c r="C3754" s="105"/>
      <c r="D3754" s="366"/>
      <c r="E3754" s="366"/>
      <c r="F3754" s="366"/>
      <c r="G3754" s="366"/>
      <c r="H3754" s="366"/>
      <c r="I3754" s="206"/>
      <c r="J3754" s="206"/>
      <c r="K3754" s="206"/>
      <c r="L3754" s="206"/>
      <c r="M3754" s="206"/>
      <c r="N3754" s="206"/>
      <c r="O3754" s="206"/>
      <c r="P3754" s="206"/>
      <c r="Q3754" s="206"/>
      <c r="R3754" s="206"/>
      <c r="S3754" s="206"/>
      <c r="T3754" s="206"/>
    </row>
    <row r="3755" spans="1:20">
      <c r="A3755" s="366">
        <v>3751</v>
      </c>
      <c r="B3755" s="366"/>
      <c r="C3755" s="105"/>
      <c r="D3755" s="366"/>
      <c r="E3755" s="105"/>
      <c r="F3755" s="366"/>
      <c r="G3755" s="366"/>
      <c r="H3755" s="366"/>
      <c r="I3755" s="206"/>
      <c r="J3755" s="206"/>
      <c r="K3755" s="206"/>
      <c r="L3755" s="206"/>
      <c r="M3755" s="206"/>
      <c r="N3755" s="206"/>
      <c r="O3755" s="206"/>
      <c r="P3755" s="206"/>
      <c r="Q3755" s="206"/>
      <c r="R3755" s="206"/>
      <c r="S3755" s="206"/>
      <c r="T3755" s="206"/>
    </row>
    <row r="3756" spans="1:20">
      <c r="A3756" s="366">
        <v>3752</v>
      </c>
      <c r="B3756" s="366"/>
      <c r="C3756" s="105"/>
      <c r="D3756" s="366"/>
      <c r="E3756" s="105"/>
      <c r="F3756" s="366"/>
      <c r="G3756" s="366"/>
      <c r="H3756" s="366"/>
      <c r="I3756" s="206"/>
      <c r="J3756" s="206"/>
      <c r="K3756" s="206"/>
      <c r="L3756" s="206"/>
      <c r="M3756" s="206"/>
      <c r="N3756" s="206"/>
      <c r="O3756" s="206"/>
      <c r="P3756" s="206"/>
      <c r="Q3756" s="206"/>
      <c r="R3756" s="206"/>
      <c r="S3756" s="206"/>
      <c r="T3756" s="206"/>
    </row>
    <row r="3757" spans="1:20">
      <c r="A3757" s="366">
        <v>3753</v>
      </c>
      <c r="B3757" s="366"/>
      <c r="C3757" s="105"/>
      <c r="D3757" s="366"/>
      <c r="E3757" s="105"/>
      <c r="F3757" s="366"/>
      <c r="G3757" s="366"/>
      <c r="H3757" s="366"/>
      <c r="I3757" s="206"/>
      <c r="J3757" s="206"/>
      <c r="K3757" s="206"/>
      <c r="L3757" s="206"/>
      <c r="M3757" s="206"/>
      <c r="N3757" s="206"/>
      <c r="O3757" s="206"/>
      <c r="P3757" s="206"/>
      <c r="Q3757" s="206"/>
      <c r="R3757" s="206"/>
      <c r="S3757" s="206"/>
      <c r="T3757" s="206"/>
    </row>
    <row r="3758" spans="1:20">
      <c r="A3758" s="366">
        <v>3754</v>
      </c>
      <c r="B3758" s="366"/>
      <c r="C3758" s="105"/>
      <c r="D3758" s="366"/>
      <c r="E3758" s="105"/>
      <c r="F3758" s="366"/>
      <c r="G3758" s="366"/>
      <c r="H3758" s="366"/>
      <c r="I3758" s="206"/>
      <c r="J3758" s="206"/>
      <c r="K3758" s="206"/>
      <c r="L3758" s="206"/>
      <c r="M3758" s="206"/>
      <c r="N3758" s="206"/>
      <c r="O3758" s="206"/>
      <c r="P3758" s="206"/>
      <c r="Q3758" s="206"/>
      <c r="R3758" s="206"/>
      <c r="S3758" s="206"/>
      <c r="T3758" s="206"/>
    </row>
    <row r="3759" spans="1:20">
      <c r="A3759" s="366">
        <v>3755</v>
      </c>
      <c r="B3759" s="366"/>
      <c r="C3759" s="105"/>
      <c r="D3759" s="366"/>
      <c r="E3759" s="366"/>
      <c r="F3759" s="366"/>
      <c r="G3759" s="366"/>
      <c r="H3759" s="366"/>
      <c r="I3759" s="206"/>
      <c r="J3759" s="206"/>
      <c r="K3759" s="206"/>
      <c r="L3759" s="206"/>
      <c r="M3759" s="206"/>
      <c r="N3759" s="206"/>
      <c r="O3759" s="206"/>
      <c r="P3759" s="206"/>
      <c r="Q3759" s="206"/>
      <c r="R3759" s="206"/>
      <c r="S3759" s="206"/>
      <c r="T3759" s="206"/>
    </row>
    <row r="3760" spans="1:20">
      <c r="A3760" s="366">
        <v>3756</v>
      </c>
      <c r="B3760" s="366"/>
      <c r="C3760" s="105"/>
      <c r="D3760" s="366"/>
      <c r="E3760" s="105"/>
      <c r="F3760" s="366"/>
      <c r="G3760" s="366"/>
      <c r="H3760" s="366"/>
      <c r="I3760" s="206"/>
      <c r="J3760" s="206"/>
      <c r="K3760" s="206"/>
      <c r="L3760" s="206"/>
      <c r="M3760" s="206"/>
      <c r="N3760" s="206"/>
      <c r="O3760" s="206"/>
      <c r="P3760" s="206"/>
      <c r="Q3760" s="206"/>
      <c r="R3760" s="206"/>
      <c r="S3760" s="206"/>
      <c r="T3760" s="206"/>
    </row>
    <row r="3761" spans="1:20">
      <c r="A3761" s="366">
        <v>3757</v>
      </c>
      <c r="B3761" s="366"/>
      <c r="C3761" s="105"/>
      <c r="D3761" s="366"/>
      <c r="E3761" s="105"/>
      <c r="F3761" s="366"/>
      <c r="G3761" s="366"/>
      <c r="H3761" s="366"/>
      <c r="I3761" s="206"/>
      <c r="J3761" s="206"/>
      <c r="K3761" s="206"/>
      <c r="L3761" s="206"/>
      <c r="M3761" s="206"/>
      <c r="N3761" s="206"/>
      <c r="O3761" s="206"/>
      <c r="P3761" s="206"/>
      <c r="Q3761" s="206"/>
      <c r="R3761" s="206"/>
      <c r="S3761" s="206"/>
      <c r="T3761" s="206"/>
    </row>
    <row r="3762" spans="1:20">
      <c r="A3762" s="366">
        <v>3758</v>
      </c>
      <c r="B3762" s="366"/>
      <c r="C3762" s="105"/>
      <c r="D3762" s="366"/>
      <c r="E3762" s="366"/>
      <c r="F3762" s="366"/>
      <c r="G3762" s="366"/>
      <c r="H3762" s="366"/>
      <c r="I3762" s="206"/>
      <c r="J3762" s="206"/>
      <c r="K3762" s="206"/>
      <c r="L3762" s="206"/>
      <c r="M3762" s="206"/>
      <c r="N3762" s="206"/>
      <c r="O3762" s="206"/>
      <c r="P3762" s="206"/>
      <c r="Q3762" s="206"/>
      <c r="R3762" s="206"/>
      <c r="S3762" s="206"/>
      <c r="T3762" s="206"/>
    </row>
    <row r="3763" spans="1:20">
      <c r="A3763" s="366">
        <v>3759</v>
      </c>
      <c r="B3763" s="366"/>
      <c r="C3763" s="105"/>
      <c r="D3763" s="366"/>
      <c r="E3763" s="366"/>
      <c r="F3763" s="366"/>
      <c r="G3763" s="366"/>
      <c r="H3763" s="366"/>
      <c r="I3763" s="206"/>
      <c r="J3763" s="206"/>
      <c r="K3763" s="206"/>
      <c r="L3763" s="206"/>
      <c r="M3763" s="206"/>
      <c r="N3763" s="206"/>
      <c r="O3763" s="206"/>
      <c r="P3763" s="206"/>
      <c r="Q3763" s="206"/>
      <c r="R3763" s="206"/>
      <c r="S3763" s="206"/>
      <c r="T3763" s="206"/>
    </row>
    <row r="3764" spans="1:20">
      <c r="A3764" s="366">
        <v>3760</v>
      </c>
      <c r="B3764" s="366"/>
      <c r="C3764" s="105"/>
      <c r="D3764" s="366"/>
      <c r="E3764" s="105"/>
      <c r="F3764" s="366"/>
      <c r="G3764" s="366"/>
      <c r="H3764" s="366"/>
      <c r="I3764" s="206"/>
      <c r="J3764" s="206"/>
      <c r="K3764" s="206"/>
      <c r="L3764" s="206"/>
      <c r="M3764" s="206"/>
      <c r="N3764" s="206"/>
      <c r="O3764" s="206"/>
      <c r="P3764" s="206"/>
      <c r="Q3764" s="206"/>
      <c r="R3764" s="206"/>
      <c r="S3764" s="206"/>
      <c r="T3764" s="206"/>
    </row>
    <row r="3765" spans="1:20">
      <c r="A3765" s="366">
        <v>3761</v>
      </c>
      <c r="B3765" s="366"/>
      <c r="C3765" s="105"/>
      <c r="D3765" s="366"/>
      <c r="E3765" s="105"/>
      <c r="F3765" s="366"/>
      <c r="G3765" s="366"/>
      <c r="H3765" s="366"/>
      <c r="I3765" s="206"/>
      <c r="J3765" s="206"/>
      <c r="K3765" s="206"/>
      <c r="L3765" s="206"/>
      <c r="M3765" s="206"/>
      <c r="N3765" s="206"/>
      <c r="O3765" s="206"/>
      <c r="P3765" s="206"/>
      <c r="Q3765" s="206"/>
      <c r="R3765" s="206"/>
      <c r="S3765" s="206"/>
      <c r="T3765" s="206"/>
    </row>
    <row r="3766" spans="1:20">
      <c r="A3766" s="366">
        <v>3762</v>
      </c>
      <c r="B3766" s="366"/>
      <c r="C3766" s="105"/>
      <c r="D3766" s="366"/>
      <c r="E3766" s="105"/>
      <c r="F3766" s="366"/>
      <c r="G3766" s="366"/>
      <c r="H3766" s="366"/>
      <c r="I3766" s="206"/>
      <c r="J3766" s="206"/>
      <c r="K3766" s="206"/>
      <c r="L3766" s="206"/>
      <c r="M3766" s="206"/>
      <c r="N3766" s="206"/>
      <c r="O3766" s="206"/>
      <c r="P3766" s="206"/>
      <c r="Q3766" s="206"/>
      <c r="R3766" s="206"/>
      <c r="S3766" s="206"/>
      <c r="T3766" s="206"/>
    </row>
    <row r="3767" spans="1:20">
      <c r="A3767" s="366">
        <v>3763</v>
      </c>
      <c r="B3767" s="366"/>
      <c r="C3767" s="105"/>
      <c r="D3767" s="366"/>
      <c r="E3767" s="105"/>
      <c r="F3767" s="366"/>
      <c r="G3767" s="366"/>
      <c r="H3767" s="366"/>
      <c r="I3767" s="206"/>
      <c r="J3767" s="206"/>
      <c r="K3767" s="206"/>
      <c r="L3767" s="206"/>
      <c r="M3767" s="206"/>
      <c r="N3767" s="206"/>
      <c r="O3767" s="206"/>
      <c r="P3767" s="206"/>
      <c r="Q3767" s="206"/>
      <c r="R3767" s="206"/>
      <c r="S3767" s="206"/>
      <c r="T3767" s="206"/>
    </row>
    <row r="3768" spans="1:20">
      <c r="A3768" s="366">
        <v>3764</v>
      </c>
      <c r="B3768" s="366"/>
      <c r="C3768" s="105"/>
      <c r="D3768" s="366"/>
      <c r="E3768" s="105"/>
      <c r="F3768" s="366"/>
      <c r="G3768" s="366"/>
      <c r="H3768" s="366"/>
      <c r="I3768" s="206"/>
      <c r="J3768" s="206"/>
      <c r="K3768" s="206"/>
      <c r="L3768" s="206"/>
      <c r="M3768" s="206"/>
      <c r="N3768" s="206"/>
      <c r="O3768" s="206"/>
      <c r="P3768" s="206"/>
      <c r="Q3768" s="206"/>
      <c r="R3768" s="206"/>
      <c r="S3768" s="206"/>
      <c r="T3768" s="206"/>
    </row>
    <row r="3769" spans="1:20">
      <c r="A3769" s="366">
        <v>3765</v>
      </c>
      <c r="B3769" s="366"/>
      <c r="C3769" s="105"/>
      <c r="D3769" s="366"/>
      <c r="E3769" s="366"/>
      <c r="F3769" s="366"/>
      <c r="G3769" s="366"/>
      <c r="H3769" s="366"/>
      <c r="I3769" s="206"/>
      <c r="J3769" s="206"/>
      <c r="K3769" s="206"/>
      <c r="L3769" s="206"/>
      <c r="M3769" s="206"/>
      <c r="N3769" s="206"/>
      <c r="O3769" s="206"/>
      <c r="P3769" s="206"/>
      <c r="Q3769" s="206"/>
      <c r="R3769" s="206"/>
      <c r="S3769" s="206"/>
      <c r="T3769" s="206"/>
    </row>
    <row r="3770" spans="1:20">
      <c r="A3770" s="366">
        <v>3766</v>
      </c>
      <c r="B3770" s="366"/>
      <c r="C3770" s="105"/>
      <c r="D3770" s="366"/>
      <c r="E3770" s="366"/>
      <c r="F3770" s="366"/>
      <c r="G3770" s="366"/>
      <c r="H3770" s="366"/>
      <c r="I3770" s="206"/>
      <c r="J3770" s="206"/>
      <c r="K3770" s="206"/>
      <c r="L3770" s="206"/>
      <c r="M3770" s="206"/>
      <c r="N3770" s="206"/>
      <c r="O3770" s="206"/>
      <c r="P3770" s="206"/>
      <c r="Q3770" s="206"/>
      <c r="R3770" s="206"/>
      <c r="S3770" s="206"/>
      <c r="T3770" s="206"/>
    </row>
    <row r="3771" spans="1:20">
      <c r="A3771" s="366">
        <v>3767</v>
      </c>
      <c r="B3771" s="366"/>
      <c r="C3771" s="105"/>
      <c r="D3771" s="366"/>
      <c r="E3771" s="366"/>
      <c r="F3771" s="366"/>
      <c r="G3771" s="366"/>
      <c r="H3771" s="366"/>
      <c r="I3771" s="206"/>
      <c r="J3771" s="206"/>
      <c r="K3771" s="206"/>
      <c r="L3771" s="206"/>
      <c r="M3771" s="206"/>
      <c r="N3771" s="206"/>
      <c r="O3771" s="206"/>
      <c r="P3771" s="206"/>
      <c r="Q3771" s="206"/>
      <c r="R3771" s="206"/>
      <c r="S3771" s="206"/>
      <c r="T3771" s="206"/>
    </row>
    <row r="3772" spans="1:20">
      <c r="A3772" s="366">
        <v>3768</v>
      </c>
      <c r="B3772" s="366"/>
      <c r="C3772" s="105"/>
      <c r="D3772" s="366"/>
      <c r="E3772" s="105"/>
      <c r="F3772" s="366"/>
      <c r="G3772" s="366"/>
      <c r="H3772" s="366"/>
      <c r="I3772" s="206"/>
      <c r="J3772" s="206"/>
      <c r="K3772" s="206"/>
      <c r="L3772" s="206"/>
      <c r="M3772" s="206"/>
      <c r="N3772" s="206"/>
      <c r="O3772" s="206"/>
      <c r="P3772" s="206"/>
      <c r="Q3772" s="206"/>
      <c r="R3772" s="206"/>
      <c r="S3772" s="206"/>
      <c r="T3772" s="206"/>
    </row>
    <row r="3773" spans="1:20">
      <c r="A3773" s="366">
        <v>3769</v>
      </c>
      <c r="B3773" s="366"/>
      <c r="C3773" s="105"/>
      <c r="D3773" s="366"/>
      <c r="E3773" s="105"/>
      <c r="F3773" s="366"/>
      <c r="G3773" s="366"/>
      <c r="H3773" s="366"/>
      <c r="I3773" s="206"/>
      <c r="J3773" s="206"/>
      <c r="K3773" s="206"/>
      <c r="L3773" s="206"/>
      <c r="M3773" s="206"/>
      <c r="N3773" s="206"/>
      <c r="O3773" s="206"/>
      <c r="P3773" s="206"/>
      <c r="Q3773" s="206"/>
      <c r="R3773" s="206"/>
      <c r="S3773" s="206"/>
      <c r="T3773" s="206"/>
    </row>
    <row r="3774" spans="1:20">
      <c r="A3774" s="366">
        <v>3770</v>
      </c>
      <c r="B3774" s="366"/>
      <c r="C3774" s="105"/>
      <c r="D3774" s="366"/>
      <c r="E3774" s="105"/>
      <c r="F3774" s="366"/>
      <c r="G3774" s="366"/>
      <c r="H3774" s="366"/>
      <c r="I3774" s="206"/>
      <c r="J3774" s="206"/>
      <c r="K3774" s="206"/>
      <c r="L3774" s="206"/>
      <c r="M3774" s="206"/>
      <c r="N3774" s="206"/>
      <c r="O3774" s="206"/>
      <c r="P3774" s="206"/>
      <c r="Q3774" s="206"/>
      <c r="R3774" s="206"/>
      <c r="S3774" s="206"/>
      <c r="T3774" s="206"/>
    </row>
    <row r="3775" spans="1:20">
      <c r="A3775" s="366">
        <v>3771</v>
      </c>
      <c r="B3775" s="366"/>
      <c r="C3775" s="105"/>
      <c r="D3775" s="366"/>
      <c r="E3775" s="366"/>
      <c r="F3775" s="366"/>
      <c r="G3775" s="366"/>
      <c r="H3775" s="366"/>
      <c r="I3775" s="206"/>
      <c r="J3775" s="206"/>
      <c r="K3775" s="206"/>
      <c r="L3775" s="206"/>
      <c r="M3775" s="206"/>
      <c r="N3775" s="206"/>
      <c r="O3775" s="206"/>
      <c r="P3775" s="206"/>
      <c r="Q3775" s="206"/>
      <c r="R3775" s="206"/>
      <c r="S3775" s="206"/>
      <c r="T3775" s="206"/>
    </row>
    <row r="3776" spans="1:20">
      <c r="A3776" s="366">
        <v>3772</v>
      </c>
      <c r="B3776" s="366"/>
      <c r="C3776" s="105"/>
      <c r="D3776" s="366"/>
      <c r="E3776" s="105"/>
      <c r="F3776" s="366"/>
      <c r="G3776" s="366"/>
      <c r="H3776" s="366"/>
      <c r="I3776" s="206"/>
      <c r="J3776" s="206"/>
      <c r="K3776" s="206"/>
      <c r="L3776" s="206"/>
      <c r="M3776" s="206"/>
      <c r="N3776" s="206"/>
      <c r="O3776" s="206"/>
      <c r="P3776" s="206"/>
      <c r="Q3776" s="206"/>
      <c r="R3776" s="206"/>
      <c r="S3776" s="206"/>
      <c r="T3776" s="206"/>
    </row>
    <row r="3777" spans="1:20">
      <c r="A3777" s="366">
        <v>3773</v>
      </c>
      <c r="B3777" s="366"/>
      <c r="C3777" s="105"/>
      <c r="D3777" s="366"/>
      <c r="E3777" s="366"/>
      <c r="F3777" s="366"/>
      <c r="G3777" s="366"/>
      <c r="H3777" s="366"/>
      <c r="I3777" s="206"/>
      <c r="J3777" s="206"/>
      <c r="K3777" s="206"/>
      <c r="L3777" s="206"/>
      <c r="M3777" s="206"/>
      <c r="N3777" s="206"/>
      <c r="O3777" s="206"/>
      <c r="P3777" s="206"/>
      <c r="Q3777" s="206"/>
      <c r="R3777" s="206"/>
      <c r="S3777" s="206"/>
      <c r="T3777" s="206"/>
    </row>
    <row r="3778" spans="1:20">
      <c r="A3778" s="366">
        <v>3774</v>
      </c>
      <c r="B3778" s="366"/>
      <c r="C3778" s="105"/>
      <c r="D3778" s="366"/>
      <c r="E3778" s="105"/>
      <c r="F3778" s="366"/>
      <c r="G3778" s="366"/>
      <c r="H3778" s="366"/>
      <c r="I3778" s="206"/>
      <c r="J3778" s="206"/>
      <c r="K3778" s="206"/>
      <c r="L3778" s="206"/>
      <c r="M3778" s="206"/>
      <c r="N3778" s="206"/>
      <c r="O3778" s="206"/>
      <c r="P3778" s="206"/>
      <c r="Q3778" s="206"/>
      <c r="R3778" s="206"/>
      <c r="S3778" s="206"/>
      <c r="T3778" s="206"/>
    </row>
    <row r="3779" spans="1:20">
      <c r="A3779" s="366">
        <v>3775</v>
      </c>
      <c r="B3779" s="366"/>
      <c r="C3779" s="105"/>
      <c r="D3779" s="366"/>
      <c r="E3779" s="366"/>
      <c r="F3779" s="366"/>
      <c r="G3779" s="366"/>
      <c r="H3779" s="366"/>
      <c r="I3779" s="206"/>
      <c r="J3779" s="206"/>
      <c r="K3779" s="206"/>
      <c r="L3779" s="206"/>
      <c r="M3779" s="206"/>
      <c r="N3779" s="206"/>
      <c r="O3779" s="206"/>
      <c r="P3779" s="206"/>
      <c r="Q3779" s="206"/>
      <c r="R3779" s="206"/>
      <c r="S3779" s="206"/>
      <c r="T3779" s="206"/>
    </row>
    <row r="3780" spans="1:20">
      <c r="A3780" s="366">
        <v>3776</v>
      </c>
      <c r="B3780" s="366"/>
      <c r="C3780" s="105"/>
      <c r="D3780" s="366"/>
      <c r="E3780" s="105"/>
      <c r="F3780" s="366"/>
      <c r="G3780" s="366"/>
      <c r="H3780" s="366"/>
      <c r="I3780" s="206"/>
      <c r="J3780" s="206"/>
      <c r="K3780" s="206"/>
      <c r="L3780" s="206"/>
      <c r="M3780" s="206"/>
      <c r="N3780" s="206"/>
      <c r="O3780" s="206"/>
      <c r="P3780" s="206"/>
      <c r="Q3780" s="206"/>
      <c r="R3780" s="206"/>
      <c r="S3780" s="206"/>
      <c r="T3780" s="206"/>
    </row>
    <row r="3781" spans="1:20">
      <c r="A3781" s="366">
        <v>3777</v>
      </c>
      <c r="B3781" s="366"/>
      <c r="C3781" s="105"/>
      <c r="D3781" s="366"/>
      <c r="E3781" s="105"/>
      <c r="F3781" s="366"/>
      <c r="G3781" s="366"/>
      <c r="H3781" s="366"/>
      <c r="I3781" s="206"/>
      <c r="J3781" s="206"/>
      <c r="K3781" s="206"/>
      <c r="L3781" s="206"/>
      <c r="M3781" s="206"/>
      <c r="N3781" s="206"/>
      <c r="O3781" s="206"/>
      <c r="P3781" s="206"/>
      <c r="Q3781" s="206"/>
      <c r="R3781" s="206"/>
      <c r="S3781" s="206"/>
      <c r="T3781" s="206"/>
    </row>
    <row r="3782" spans="1:20">
      <c r="A3782" s="366">
        <v>3778</v>
      </c>
      <c r="B3782" s="366"/>
      <c r="C3782" s="105"/>
      <c r="D3782" s="366"/>
      <c r="E3782" s="105"/>
      <c r="F3782" s="366"/>
      <c r="G3782" s="366"/>
      <c r="H3782" s="366"/>
      <c r="I3782" s="206"/>
      <c r="J3782" s="206"/>
      <c r="K3782" s="206"/>
      <c r="L3782" s="206"/>
      <c r="M3782" s="206"/>
      <c r="N3782" s="206"/>
      <c r="O3782" s="206"/>
      <c r="P3782" s="206"/>
      <c r="Q3782" s="206"/>
      <c r="R3782" s="206"/>
      <c r="S3782" s="206"/>
      <c r="T3782" s="206"/>
    </row>
    <row r="3783" spans="1:20">
      <c r="A3783" s="366">
        <v>3779</v>
      </c>
      <c r="B3783" s="366"/>
      <c r="C3783" s="105"/>
      <c r="D3783" s="366"/>
      <c r="E3783" s="105"/>
      <c r="F3783" s="366"/>
      <c r="G3783" s="366"/>
      <c r="H3783" s="366"/>
      <c r="I3783" s="206"/>
      <c r="J3783" s="206"/>
      <c r="K3783" s="206"/>
      <c r="L3783" s="206"/>
      <c r="M3783" s="206"/>
      <c r="N3783" s="206"/>
      <c r="O3783" s="206"/>
      <c r="P3783" s="206"/>
      <c r="Q3783" s="206"/>
      <c r="R3783" s="206"/>
      <c r="S3783" s="206"/>
      <c r="T3783" s="206"/>
    </row>
    <row r="3784" spans="1:20">
      <c r="A3784" s="366">
        <v>3780</v>
      </c>
      <c r="B3784" s="366"/>
      <c r="C3784" s="105"/>
      <c r="D3784" s="366"/>
      <c r="E3784" s="105"/>
      <c r="F3784" s="366"/>
      <c r="G3784" s="366"/>
      <c r="H3784" s="366"/>
      <c r="I3784" s="206"/>
      <c r="J3784" s="206"/>
      <c r="K3784" s="206"/>
      <c r="L3784" s="206"/>
      <c r="M3784" s="206"/>
      <c r="N3784" s="206"/>
      <c r="O3784" s="206"/>
      <c r="P3784" s="206"/>
      <c r="Q3784" s="206"/>
      <c r="R3784" s="206"/>
      <c r="S3784" s="206"/>
      <c r="T3784" s="206"/>
    </row>
    <row r="3785" spans="1:20">
      <c r="A3785" s="366">
        <v>3781</v>
      </c>
      <c r="B3785" s="366"/>
      <c r="C3785" s="105"/>
      <c r="D3785" s="366"/>
      <c r="E3785" s="366"/>
      <c r="F3785" s="366"/>
      <c r="G3785" s="366"/>
      <c r="H3785" s="366"/>
      <c r="I3785" s="206"/>
      <c r="J3785" s="206"/>
      <c r="K3785" s="206"/>
      <c r="L3785" s="206"/>
      <c r="M3785" s="206"/>
      <c r="N3785" s="206"/>
      <c r="O3785" s="206"/>
      <c r="P3785" s="206"/>
      <c r="Q3785" s="206"/>
      <c r="R3785" s="206"/>
      <c r="S3785" s="206"/>
      <c r="T3785" s="206"/>
    </row>
    <row r="3786" spans="1:20">
      <c r="A3786" s="366">
        <v>3782</v>
      </c>
      <c r="B3786" s="366"/>
      <c r="C3786" s="105"/>
      <c r="D3786" s="366"/>
      <c r="E3786" s="366"/>
      <c r="F3786" s="366"/>
      <c r="G3786" s="366"/>
      <c r="H3786" s="366"/>
      <c r="I3786" s="206"/>
      <c r="J3786" s="206"/>
      <c r="K3786" s="206"/>
      <c r="L3786" s="206"/>
      <c r="M3786" s="206"/>
      <c r="N3786" s="206"/>
      <c r="O3786" s="206"/>
      <c r="P3786" s="206"/>
      <c r="Q3786" s="206"/>
      <c r="R3786" s="206"/>
      <c r="S3786" s="206"/>
      <c r="T3786" s="206"/>
    </row>
    <row r="3787" spans="1:20">
      <c r="A3787" s="366">
        <v>3783</v>
      </c>
      <c r="B3787" s="366"/>
      <c r="C3787" s="105"/>
      <c r="D3787" s="366"/>
      <c r="E3787" s="105"/>
      <c r="F3787" s="366"/>
      <c r="G3787" s="366"/>
      <c r="H3787" s="366"/>
      <c r="I3787" s="206"/>
      <c r="J3787" s="206"/>
      <c r="K3787" s="206"/>
      <c r="L3787" s="206"/>
      <c r="M3787" s="206"/>
      <c r="N3787" s="206"/>
      <c r="O3787" s="206"/>
      <c r="P3787" s="206"/>
      <c r="Q3787" s="206"/>
      <c r="R3787" s="206"/>
      <c r="S3787" s="206"/>
      <c r="T3787" s="206"/>
    </row>
    <row r="3788" spans="1:20">
      <c r="A3788" s="366">
        <v>3784</v>
      </c>
      <c r="B3788" s="366"/>
      <c r="C3788" s="105"/>
      <c r="D3788" s="366"/>
      <c r="E3788" s="105"/>
      <c r="F3788" s="366"/>
      <c r="G3788" s="366"/>
      <c r="H3788" s="366"/>
      <c r="I3788" s="206"/>
      <c r="J3788" s="206"/>
      <c r="K3788" s="206"/>
      <c r="L3788" s="206"/>
      <c r="M3788" s="206"/>
      <c r="N3788" s="206"/>
      <c r="O3788" s="206"/>
      <c r="P3788" s="206"/>
      <c r="Q3788" s="206"/>
      <c r="R3788" s="206"/>
      <c r="S3788" s="206"/>
      <c r="T3788" s="206"/>
    </row>
    <row r="3789" spans="1:20">
      <c r="A3789" s="366">
        <v>3785</v>
      </c>
      <c r="B3789" s="366"/>
      <c r="C3789" s="105"/>
      <c r="D3789" s="366"/>
      <c r="E3789" s="366"/>
      <c r="F3789" s="366"/>
      <c r="G3789" s="366"/>
      <c r="H3789" s="366"/>
      <c r="I3789" s="206"/>
      <c r="J3789" s="206"/>
      <c r="K3789" s="206"/>
      <c r="L3789" s="206"/>
      <c r="M3789" s="206"/>
      <c r="N3789" s="206"/>
      <c r="O3789" s="206"/>
      <c r="P3789" s="206"/>
      <c r="Q3789" s="206"/>
      <c r="R3789" s="206"/>
      <c r="S3789" s="206"/>
      <c r="T3789" s="206"/>
    </row>
    <row r="3790" spans="1:20">
      <c r="A3790" s="366">
        <v>3786</v>
      </c>
      <c r="B3790" s="366"/>
      <c r="C3790" s="105"/>
      <c r="D3790" s="366"/>
      <c r="E3790" s="105"/>
      <c r="F3790" s="366"/>
      <c r="G3790" s="366"/>
      <c r="H3790" s="366"/>
      <c r="I3790" s="206"/>
      <c r="J3790" s="206"/>
      <c r="K3790" s="206"/>
      <c r="L3790" s="206"/>
      <c r="M3790" s="206"/>
      <c r="N3790" s="206"/>
      <c r="O3790" s="206"/>
      <c r="P3790" s="206"/>
      <c r="Q3790" s="206"/>
      <c r="R3790" s="206"/>
      <c r="S3790" s="206"/>
      <c r="T3790" s="206"/>
    </row>
    <row r="3791" spans="1:20">
      <c r="A3791" s="366">
        <v>3787</v>
      </c>
      <c r="B3791" s="366"/>
      <c r="C3791" s="105"/>
      <c r="D3791" s="366"/>
      <c r="E3791" s="105"/>
      <c r="F3791" s="366"/>
      <c r="G3791" s="366"/>
      <c r="H3791" s="366"/>
      <c r="I3791" s="206"/>
      <c r="J3791" s="206"/>
      <c r="K3791" s="206"/>
      <c r="L3791" s="206"/>
      <c r="M3791" s="206"/>
      <c r="N3791" s="206"/>
      <c r="O3791" s="206"/>
      <c r="P3791" s="206"/>
      <c r="Q3791" s="206"/>
      <c r="R3791" s="206"/>
      <c r="S3791" s="206"/>
      <c r="T3791" s="206"/>
    </row>
    <row r="3792" spans="1:20">
      <c r="A3792" s="366">
        <v>3788</v>
      </c>
      <c r="B3792" s="366"/>
      <c r="C3792" s="105"/>
      <c r="D3792" s="366"/>
      <c r="E3792" s="105"/>
      <c r="F3792" s="366"/>
      <c r="G3792" s="366"/>
      <c r="H3792" s="366"/>
      <c r="I3792" s="206"/>
      <c r="J3792" s="206"/>
      <c r="K3792" s="206"/>
      <c r="L3792" s="206"/>
      <c r="M3792" s="206"/>
      <c r="N3792" s="206"/>
      <c r="O3792" s="206"/>
      <c r="P3792" s="206"/>
      <c r="Q3792" s="206"/>
      <c r="R3792" s="206"/>
      <c r="S3792" s="206"/>
      <c r="T3792" s="206"/>
    </row>
    <row r="3793" spans="1:20">
      <c r="A3793" s="366">
        <v>3789</v>
      </c>
      <c r="B3793" s="366"/>
      <c r="C3793" s="105"/>
      <c r="D3793" s="366"/>
      <c r="E3793" s="105"/>
      <c r="F3793" s="366"/>
      <c r="G3793" s="366"/>
      <c r="H3793" s="366"/>
      <c r="I3793" s="206"/>
      <c r="J3793" s="206"/>
      <c r="K3793" s="206"/>
      <c r="L3793" s="206"/>
      <c r="M3793" s="206"/>
      <c r="N3793" s="206"/>
      <c r="O3793" s="206"/>
      <c r="P3793" s="206"/>
      <c r="Q3793" s="206"/>
      <c r="R3793" s="206"/>
      <c r="S3793" s="206"/>
      <c r="T3793" s="206"/>
    </row>
    <row r="3794" spans="1:20">
      <c r="A3794" s="366">
        <v>3790</v>
      </c>
      <c r="B3794" s="366"/>
      <c r="C3794" s="105"/>
      <c r="D3794" s="366"/>
      <c r="E3794" s="105"/>
      <c r="F3794" s="366"/>
      <c r="G3794" s="366"/>
      <c r="H3794" s="366"/>
      <c r="I3794" s="206"/>
      <c r="J3794" s="206"/>
      <c r="K3794" s="206"/>
      <c r="L3794" s="206"/>
      <c r="M3794" s="206"/>
      <c r="N3794" s="206"/>
      <c r="O3794" s="206"/>
      <c r="P3794" s="206"/>
      <c r="Q3794" s="206"/>
      <c r="R3794" s="206"/>
      <c r="S3794" s="206"/>
      <c r="T3794" s="206"/>
    </row>
    <row r="3795" spans="1:20">
      <c r="A3795" s="366">
        <v>3791</v>
      </c>
      <c r="B3795" s="366"/>
      <c r="C3795" s="105"/>
      <c r="D3795" s="366"/>
      <c r="E3795" s="105"/>
      <c r="F3795" s="366"/>
      <c r="G3795" s="366"/>
      <c r="H3795" s="366"/>
      <c r="I3795" s="206"/>
      <c r="J3795" s="206"/>
      <c r="K3795" s="206"/>
      <c r="L3795" s="206"/>
      <c r="M3795" s="206"/>
      <c r="N3795" s="206"/>
      <c r="O3795" s="206"/>
      <c r="P3795" s="206"/>
      <c r="Q3795" s="206"/>
      <c r="R3795" s="206"/>
      <c r="S3795" s="206"/>
      <c r="T3795" s="206"/>
    </row>
    <row r="3796" spans="1:20">
      <c r="A3796" s="366">
        <v>3792</v>
      </c>
      <c r="B3796" s="366"/>
      <c r="C3796" s="105"/>
      <c r="D3796" s="366"/>
      <c r="E3796" s="105"/>
      <c r="F3796" s="366"/>
      <c r="G3796" s="366"/>
      <c r="H3796" s="366"/>
      <c r="I3796" s="206"/>
      <c r="J3796" s="206"/>
      <c r="K3796" s="206"/>
      <c r="L3796" s="206"/>
      <c r="M3796" s="206"/>
      <c r="N3796" s="206"/>
      <c r="O3796" s="206"/>
      <c r="P3796" s="206"/>
      <c r="Q3796" s="206"/>
      <c r="R3796" s="206"/>
      <c r="S3796" s="206"/>
      <c r="T3796" s="206"/>
    </row>
    <row r="3797" spans="1:20">
      <c r="A3797" s="366">
        <v>3793</v>
      </c>
      <c r="B3797" s="366"/>
      <c r="C3797" s="105"/>
      <c r="D3797" s="366"/>
      <c r="E3797" s="105"/>
      <c r="F3797" s="366"/>
      <c r="G3797" s="366"/>
      <c r="H3797" s="366"/>
      <c r="I3797" s="206"/>
      <c r="J3797" s="206"/>
      <c r="K3797" s="206"/>
      <c r="L3797" s="206"/>
      <c r="M3797" s="206"/>
      <c r="N3797" s="206"/>
      <c r="O3797" s="206"/>
      <c r="P3797" s="206"/>
      <c r="Q3797" s="206"/>
      <c r="R3797" s="206"/>
      <c r="S3797" s="206"/>
      <c r="T3797" s="206"/>
    </row>
    <row r="3798" spans="1:20">
      <c r="A3798" s="366">
        <v>3794</v>
      </c>
      <c r="B3798" s="366"/>
      <c r="C3798" s="105"/>
      <c r="D3798" s="366"/>
      <c r="E3798" s="105"/>
      <c r="F3798" s="366"/>
      <c r="G3798" s="366"/>
      <c r="H3798" s="366"/>
      <c r="I3798" s="206"/>
      <c r="J3798" s="206"/>
      <c r="K3798" s="206"/>
      <c r="L3798" s="206"/>
      <c r="M3798" s="206"/>
      <c r="N3798" s="206"/>
      <c r="O3798" s="206"/>
      <c r="P3798" s="206"/>
      <c r="Q3798" s="206"/>
      <c r="R3798" s="206"/>
      <c r="S3798" s="206"/>
      <c r="T3798" s="206"/>
    </row>
    <row r="3799" spans="1:20">
      <c r="A3799" s="366">
        <v>3795</v>
      </c>
      <c r="B3799" s="366"/>
      <c r="C3799" s="105"/>
      <c r="D3799" s="366"/>
      <c r="E3799" s="105"/>
      <c r="F3799" s="366"/>
      <c r="G3799" s="366"/>
      <c r="H3799" s="366"/>
      <c r="I3799" s="206"/>
      <c r="J3799" s="206"/>
      <c r="K3799" s="206"/>
      <c r="L3799" s="206"/>
      <c r="M3799" s="206"/>
      <c r="N3799" s="206"/>
      <c r="O3799" s="206"/>
      <c r="P3799" s="206"/>
      <c r="Q3799" s="206"/>
      <c r="R3799" s="206"/>
      <c r="S3799" s="206"/>
      <c r="T3799" s="206"/>
    </row>
    <row r="3800" spans="1:20">
      <c r="A3800" s="366">
        <v>3796</v>
      </c>
      <c r="B3800" s="366"/>
      <c r="C3800" s="105"/>
      <c r="D3800" s="366"/>
      <c r="E3800" s="105"/>
      <c r="F3800" s="366"/>
      <c r="G3800" s="366"/>
      <c r="H3800" s="366"/>
      <c r="I3800" s="206"/>
      <c r="J3800" s="206"/>
      <c r="K3800" s="206"/>
      <c r="L3800" s="206"/>
      <c r="M3800" s="206"/>
      <c r="N3800" s="206"/>
      <c r="O3800" s="206"/>
      <c r="P3800" s="206"/>
      <c r="Q3800" s="206"/>
      <c r="R3800" s="206"/>
      <c r="S3800" s="206"/>
      <c r="T3800" s="206"/>
    </row>
    <row r="3801" spans="1:20">
      <c r="A3801" s="366">
        <v>3797</v>
      </c>
      <c r="B3801" s="366"/>
      <c r="C3801" s="105"/>
      <c r="D3801" s="366"/>
      <c r="E3801" s="366"/>
      <c r="F3801" s="366"/>
      <c r="G3801" s="366"/>
      <c r="H3801" s="366"/>
      <c r="I3801" s="206"/>
      <c r="J3801" s="206"/>
      <c r="K3801" s="206"/>
      <c r="L3801" s="206"/>
      <c r="M3801" s="206"/>
      <c r="N3801" s="206"/>
      <c r="O3801" s="206"/>
      <c r="P3801" s="206"/>
      <c r="Q3801" s="206"/>
      <c r="R3801" s="206"/>
      <c r="S3801" s="206"/>
      <c r="T3801" s="206"/>
    </row>
    <row r="3802" spans="1:20">
      <c r="A3802" s="366">
        <v>3798</v>
      </c>
      <c r="B3802" s="366"/>
      <c r="C3802" s="105"/>
      <c r="D3802" s="366"/>
      <c r="E3802" s="366"/>
      <c r="F3802" s="366"/>
      <c r="G3802" s="366"/>
      <c r="H3802" s="366"/>
      <c r="I3802" s="206"/>
      <c r="J3802" s="206"/>
      <c r="K3802" s="206"/>
      <c r="L3802" s="206"/>
      <c r="M3802" s="206"/>
      <c r="N3802" s="206"/>
      <c r="O3802" s="206"/>
      <c r="P3802" s="206"/>
      <c r="Q3802" s="206"/>
      <c r="R3802" s="206"/>
      <c r="S3802" s="206"/>
      <c r="T3802" s="206"/>
    </row>
    <row r="3803" spans="1:20">
      <c r="A3803" s="366">
        <v>3799</v>
      </c>
      <c r="B3803" s="366"/>
      <c r="C3803" s="105"/>
      <c r="D3803" s="366"/>
      <c r="E3803" s="366"/>
      <c r="F3803" s="366"/>
      <c r="G3803" s="366"/>
      <c r="H3803" s="366"/>
      <c r="I3803" s="206"/>
      <c r="J3803" s="206"/>
      <c r="K3803" s="206"/>
      <c r="L3803" s="206"/>
      <c r="M3803" s="206"/>
      <c r="N3803" s="206"/>
      <c r="O3803" s="206"/>
      <c r="P3803" s="206"/>
      <c r="Q3803" s="206"/>
      <c r="R3803" s="206"/>
      <c r="S3803" s="206"/>
      <c r="T3803" s="206"/>
    </row>
    <row r="3804" spans="1:20">
      <c r="A3804" s="366">
        <v>3800</v>
      </c>
      <c r="B3804" s="366"/>
      <c r="C3804" s="105"/>
      <c r="D3804" s="366"/>
      <c r="E3804" s="105"/>
      <c r="F3804" s="366"/>
      <c r="G3804" s="366"/>
      <c r="H3804" s="366"/>
      <c r="I3804" s="206"/>
      <c r="J3804" s="206"/>
      <c r="K3804" s="206"/>
      <c r="L3804" s="206"/>
      <c r="M3804" s="206"/>
      <c r="N3804" s="206"/>
      <c r="O3804" s="206"/>
      <c r="P3804" s="206"/>
      <c r="Q3804" s="206"/>
      <c r="R3804" s="206"/>
      <c r="S3804" s="206"/>
      <c r="T3804" s="206"/>
    </row>
    <row r="3805" spans="1:20">
      <c r="A3805" s="366">
        <v>3801</v>
      </c>
      <c r="B3805" s="366"/>
      <c r="C3805" s="105"/>
      <c r="D3805" s="366"/>
      <c r="E3805" s="105"/>
      <c r="F3805" s="366"/>
      <c r="G3805" s="366"/>
      <c r="H3805" s="366"/>
      <c r="I3805" s="206"/>
      <c r="J3805" s="206"/>
      <c r="K3805" s="206"/>
      <c r="L3805" s="206"/>
      <c r="M3805" s="206"/>
      <c r="N3805" s="206"/>
      <c r="O3805" s="206"/>
      <c r="P3805" s="206"/>
      <c r="Q3805" s="206"/>
      <c r="R3805" s="206"/>
      <c r="S3805" s="206"/>
      <c r="T3805" s="206"/>
    </row>
    <row r="3806" spans="1:20">
      <c r="A3806" s="366">
        <v>3802</v>
      </c>
      <c r="B3806" s="366"/>
      <c r="C3806" s="105"/>
      <c r="D3806" s="366"/>
      <c r="E3806" s="105"/>
      <c r="F3806" s="366"/>
      <c r="G3806" s="366"/>
      <c r="H3806" s="366"/>
      <c r="I3806" s="206"/>
      <c r="J3806" s="206"/>
      <c r="K3806" s="206"/>
      <c r="L3806" s="206"/>
      <c r="M3806" s="206"/>
      <c r="N3806" s="206"/>
      <c r="O3806" s="206"/>
      <c r="P3806" s="206"/>
      <c r="Q3806" s="206"/>
      <c r="R3806" s="206"/>
      <c r="S3806" s="206"/>
      <c r="T3806" s="206"/>
    </row>
    <row r="3807" spans="1:20">
      <c r="A3807" s="366">
        <v>3803</v>
      </c>
      <c r="B3807" s="366"/>
      <c r="C3807" s="105"/>
      <c r="D3807" s="366"/>
      <c r="E3807" s="105"/>
      <c r="F3807" s="366"/>
      <c r="G3807" s="366"/>
      <c r="H3807" s="366"/>
      <c r="I3807" s="206"/>
      <c r="J3807" s="206"/>
      <c r="K3807" s="206"/>
      <c r="L3807" s="206"/>
      <c r="M3807" s="206"/>
      <c r="N3807" s="206"/>
      <c r="O3807" s="206"/>
      <c r="P3807" s="206"/>
      <c r="Q3807" s="206"/>
      <c r="R3807" s="206"/>
      <c r="S3807" s="206"/>
      <c r="T3807" s="206"/>
    </row>
    <row r="3808" spans="1:20">
      <c r="A3808" s="366">
        <v>3804</v>
      </c>
      <c r="B3808" s="366"/>
      <c r="C3808" s="105"/>
      <c r="D3808" s="366"/>
      <c r="E3808" s="366"/>
      <c r="F3808" s="366"/>
      <c r="G3808" s="366"/>
      <c r="H3808" s="366"/>
      <c r="I3808" s="206"/>
      <c r="J3808" s="206"/>
      <c r="K3808" s="206"/>
      <c r="L3808" s="206"/>
      <c r="M3808" s="206"/>
      <c r="N3808" s="206"/>
      <c r="O3808" s="206"/>
      <c r="P3808" s="206"/>
      <c r="Q3808" s="206"/>
      <c r="R3808" s="206"/>
      <c r="S3808" s="206"/>
      <c r="T3808" s="206"/>
    </row>
    <row r="3809" spans="1:20">
      <c r="A3809" s="366">
        <v>3805</v>
      </c>
      <c r="B3809" s="366"/>
      <c r="C3809" s="105"/>
      <c r="D3809" s="366"/>
      <c r="E3809" s="105"/>
      <c r="F3809" s="366"/>
      <c r="G3809" s="366"/>
      <c r="H3809" s="366"/>
      <c r="I3809" s="206"/>
      <c r="J3809" s="206"/>
      <c r="K3809" s="206"/>
      <c r="L3809" s="206"/>
      <c r="M3809" s="206"/>
      <c r="N3809" s="206"/>
      <c r="O3809" s="206"/>
      <c r="P3809" s="206"/>
      <c r="Q3809" s="206"/>
      <c r="R3809" s="206"/>
      <c r="S3809" s="206"/>
      <c r="T3809" s="206"/>
    </row>
    <row r="3810" spans="1:20">
      <c r="A3810" s="366">
        <v>3806</v>
      </c>
      <c r="B3810" s="366"/>
      <c r="C3810" s="105"/>
      <c r="D3810" s="366"/>
      <c r="E3810" s="105"/>
      <c r="F3810" s="366"/>
      <c r="G3810" s="366"/>
      <c r="H3810" s="366"/>
      <c r="I3810" s="206"/>
      <c r="J3810" s="206"/>
      <c r="K3810" s="206"/>
      <c r="L3810" s="206"/>
      <c r="M3810" s="206"/>
      <c r="N3810" s="206"/>
      <c r="O3810" s="206"/>
      <c r="P3810" s="206"/>
      <c r="Q3810" s="206"/>
      <c r="R3810" s="206"/>
      <c r="S3810" s="206"/>
      <c r="T3810" s="206"/>
    </row>
    <row r="3811" spans="1:20">
      <c r="A3811" s="366">
        <v>3807</v>
      </c>
      <c r="B3811" s="366"/>
      <c r="C3811" s="105"/>
      <c r="D3811" s="366"/>
      <c r="E3811" s="366"/>
      <c r="F3811" s="366"/>
      <c r="G3811" s="366"/>
      <c r="H3811" s="366"/>
      <c r="I3811" s="206"/>
      <c r="J3811" s="206"/>
      <c r="K3811" s="206"/>
      <c r="L3811" s="206"/>
      <c r="M3811" s="206"/>
      <c r="N3811" s="206"/>
      <c r="O3811" s="206"/>
      <c r="P3811" s="206"/>
      <c r="Q3811" s="206"/>
      <c r="R3811" s="206"/>
      <c r="S3811" s="206"/>
      <c r="T3811" s="206"/>
    </row>
    <row r="3812" spans="1:20">
      <c r="A3812" s="366">
        <v>3808</v>
      </c>
      <c r="B3812" s="366"/>
      <c r="C3812" s="105"/>
      <c r="D3812" s="366"/>
      <c r="E3812" s="366"/>
      <c r="F3812" s="366"/>
      <c r="G3812" s="366"/>
      <c r="H3812" s="366"/>
      <c r="I3812" s="206"/>
      <c r="J3812" s="206"/>
      <c r="K3812" s="206"/>
      <c r="L3812" s="206"/>
      <c r="M3812" s="206"/>
      <c r="N3812" s="206"/>
      <c r="O3812" s="206"/>
      <c r="P3812" s="206"/>
      <c r="Q3812" s="206"/>
      <c r="R3812" s="206"/>
      <c r="S3812" s="206"/>
      <c r="T3812" s="206"/>
    </row>
    <row r="3813" spans="1:20">
      <c r="A3813" s="366">
        <v>3809</v>
      </c>
      <c r="B3813" s="366"/>
      <c r="C3813" s="105"/>
      <c r="D3813" s="366"/>
      <c r="E3813" s="105"/>
      <c r="F3813" s="366"/>
      <c r="G3813" s="366"/>
      <c r="H3813" s="366"/>
      <c r="I3813" s="206"/>
      <c r="J3813" s="206"/>
      <c r="K3813" s="206"/>
      <c r="L3813" s="206"/>
      <c r="M3813" s="206"/>
      <c r="N3813" s="206"/>
      <c r="O3813" s="206"/>
      <c r="P3813" s="206"/>
      <c r="Q3813" s="206"/>
      <c r="R3813" s="206"/>
      <c r="S3813" s="206"/>
      <c r="T3813" s="206"/>
    </row>
    <row r="3814" spans="1:20">
      <c r="A3814" s="366">
        <v>3810</v>
      </c>
      <c r="B3814" s="366"/>
      <c r="C3814" s="105"/>
      <c r="D3814" s="366"/>
      <c r="E3814" s="366"/>
      <c r="F3814" s="366"/>
      <c r="G3814" s="366"/>
      <c r="H3814" s="366"/>
      <c r="I3814" s="206"/>
      <c r="J3814" s="206"/>
      <c r="K3814" s="206"/>
      <c r="L3814" s="206"/>
      <c r="M3814" s="206"/>
      <c r="N3814" s="206"/>
      <c r="O3814" s="206"/>
      <c r="P3814" s="206"/>
      <c r="Q3814" s="206"/>
      <c r="R3814" s="206"/>
      <c r="S3814" s="206"/>
      <c r="T3814" s="206"/>
    </row>
    <row r="3815" spans="1:20">
      <c r="A3815" s="366">
        <v>3811</v>
      </c>
      <c r="B3815" s="366"/>
      <c r="C3815" s="105"/>
      <c r="D3815" s="366"/>
      <c r="E3815" s="105"/>
      <c r="F3815" s="366"/>
      <c r="G3815" s="366"/>
      <c r="H3815" s="366"/>
      <c r="I3815" s="206"/>
      <c r="J3815" s="206"/>
      <c r="K3815" s="206"/>
      <c r="L3815" s="206"/>
      <c r="M3815" s="206"/>
      <c r="N3815" s="206"/>
      <c r="O3815" s="206"/>
      <c r="P3815" s="206"/>
      <c r="Q3815" s="206"/>
      <c r="R3815" s="206"/>
      <c r="S3815" s="206"/>
      <c r="T3815" s="206"/>
    </row>
    <row r="3816" spans="1:20">
      <c r="A3816" s="366">
        <v>3812</v>
      </c>
      <c r="B3816" s="366"/>
      <c r="C3816" s="105"/>
      <c r="D3816" s="366"/>
      <c r="E3816" s="366"/>
      <c r="F3816" s="366"/>
      <c r="G3816" s="366"/>
      <c r="H3816" s="366"/>
      <c r="I3816" s="206"/>
      <c r="J3816" s="206"/>
      <c r="K3816" s="206"/>
      <c r="L3816" s="206"/>
      <c r="M3816" s="206"/>
      <c r="N3816" s="206"/>
      <c r="O3816" s="206"/>
      <c r="P3816" s="206"/>
      <c r="Q3816" s="206"/>
      <c r="R3816" s="206"/>
      <c r="S3816" s="206"/>
      <c r="T3816" s="206"/>
    </row>
    <row r="3817" spans="1:20">
      <c r="A3817" s="366">
        <v>3813</v>
      </c>
      <c r="B3817" s="366"/>
      <c r="C3817" s="105"/>
      <c r="D3817" s="366"/>
      <c r="E3817" s="366"/>
      <c r="F3817" s="366"/>
      <c r="G3817" s="366"/>
      <c r="H3817" s="366"/>
      <c r="I3817" s="206"/>
      <c r="J3817" s="206"/>
      <c r="K3817" s="206"/>
      <c r="L3817" s="206"/>
      <c r="M3817" s="206"/>
      <c r="N3817" s="206"/>
      <c r="O3817" s="206"/>
      <c r="P3817" s="206"/>
      <c r="Q3817" s="206"/>
      <c r="R3817" s="206"/>
      <c r="S3817" s="206"/>
      <c r="T3817" s="206"/>
    </row>
    <row r="3818" spans="1:20">
      <c r="A3818" s="366">
        <v>3814</v>
      </c>
      <c r="B3818" s="366"/>
      <c r="C3818" s="105"/>
      <c r="D3818" s="366"/>
      <c r="E3818" s="366"/>
      <c r="F3818" s="366"/>
      <c r="G3818" s="366"/>
      <c r="H3818" s="366"/>
      <c r="I3818" s="206"/>
      <c r="J3818" s="206"/>
      <c r="K3818" s="206"/>
      <c r="L3818" s="206"/>
      <c r="M3818" s="206"/>
      <c r="N3818" s="206"/>
      <c r="O3818" s="206"/>
      <c r="P3818" s="206"/>
      <c r="Q3818" s="206"/>
      <c r="R3818" s="206"/>
      <c r="S3818" s="206"/>
      <c r="T3818" s="206"/>
    </row>
    <row r="3819" spans="1:20">
      <c r="A3819" s="366">
        <v>3815</v>
      </c>
      <c r="B3819" s="366"/>
      <c r="C3819" s="105"/>
      <c r="D3819" s="366"/>
      <c r="E3819" s="366"/>
      <c r="F3819" s="366"/>
      <c r="G3819" s="366"/>
      <c r="H3819" s="366"/>
      <c r="I3819" s="206"/>
      <c r="J3819" s="206"/>
      <c r="K3819" s="206"/>
      <c r="L3819" s="206"/>
      <c r="M3819" s="206"/>
      <c r="N3819" s="206"/>
      <c r="O3819" s="206"/>
      <c r="P3819" s="206"/>
      <c r="Q3819" s="206"/>
      <c r="R3819" s="206"/>
      <c r="S3819" s="206"/>
      <c r="T3819" s="206"/>
    </row>
    <row r="3820" spans="1:20">
      <c r="A3820" s="366">
        <v>3816</v>
      </c>
      <c r="B3820" s="366"/>
      <c r="C3820" s="105"/>
      <c r="D3820" s="366"/>
      <c r="E3820" s="366"/>
      <c r="F3820" s="366"/>
      <c r="G3820" s="366"/>
      <c r="H3820" s="366"/>
      <c r="I3820" s="206"/>
      <c r="J3820" s="206"/>
      <c r="K3820" s="206"/>
      <c r="L3820" s="206"/>
      <c r="M3820" s="206"/>
      <c r="N3820" s="206"/>
      <c r="O3820" s="206"/>
      <c r="P3820" s="206"/>
      <c r="Q3820" s="206"/>
      <c r="R3820" s="206"/>
      <c r="S3820" s="206"/>
      <c r="T3820" s="206"/>
    </row>
    <row r="3821" spans="1:20">
      <c r="A3821" s="366">
        <v>3817</v>
      </c>
      <c r="B3821" s="366"/>
      <c r="C3821" s="105"/>
      <c r="D3821" s="366"/>
      <c r="E3821" s="105"/>
      <c r="F3821" s="366"/>
      <c r="G3821" s="366"/>
      <c r="H3821" s="366"/>
      <c r="I3821" s="206"/>
      <c r="J3821" s="206"/>
      <c r="K3821" s="206"/>
      <c r="L3821" s="206"/>
      <c r="M3821" s="206"/>
      <c r="N3821" s="206"/>
      <c r="O3821" s="206"/>
      <c r="P3821" s="206"/>
      <c r="Q3821" s="206"/>
      <c r="R3821" s="206"/>
      <c r="S3821" s="206"/>
      <c r="T3821" s="206"/>
    </row>
    <row r="3822" spans="1:20">
      <c r="A3822" s="366">
        <v>3818</v>
      </c>
      <c r="B3822" s="366"/>
      <c r="C3822" s="105"/>
      <c r="D3822" s="366"/>
      <c r="E3822" s="105"/>
      <c r="F3822" s="366"/>
      <c r="G3822" s="366"/>
      <c r="H3822" s="366"/>
      <c r="I3822" s="206"/>
      <c r="J3822" s="206"/>
      <c r="K3822" s="206"/>
      <c r="L3822" s="206"/>
      <c r="M3822" s="206"/>
      <c r="N3822" s="206"/>
      <c r="O3822" s="206"/>
      <c r="P3822" s="206"/>
      <c r="Q3822" s="206"/>
      <c r="R3822" s="206"/>
      <c r="S3822" s="206"/>
      <c r="T3822" s="206"/>
    </row>
    <row r="3823" spans="1:20">
      <c r="A3823" s="366">
        <v>3819</v>
      </c>
      <c r="B3823" s="366"/>
      <c r="C3823" s="105"/>
      <c r="D3823" s="366"/>
      <c r="E3823" s="105"/>
      <c r="F3823" s="366"/>
      <c r="G3823" s="366"/>
      <c r="H3823" s="366"/>
      <c r="I3823" s="206"/>
      <c r="J3823" s="206"/>
      <c r="K3823" s="206"/>
      <c r="L3823" s="206"/>
      <c r="M3823" s="206"/>
      <c r="N3823" s="206"/>
      <c r="O3823" s="206"/>
      <c r="P3823" s="206"/>
      <c r="Q3823" s="206"/>
      <c r="R3823" s="206"/>
      <c r="S3823" s="206"/>
      <c r="T3823" s="206"/>
    </row>
    <row r="3824" spans="1:20">
      <c r="A3824" s="366">
        <v>3820</v>
      </c>
      <c r="B3824" s="366"/>
      <c r="C3824" s="105"/>
      <c r="D3824" s="366"/>
      <c r="E3824" s="105"/>
      <c r="F3824" s="366"/>
      <c r="G3824" s="366"/>
      <c r="H3824" s="366"/>
      <c r="I3824" s="206"/>
      <c r="J3824" s="206"/>
      <c r="K3824" s="206"/>
      <c r="L3824" s="206"/>
      <c r="M3824" s="206"/>
      <c r="N3824" s="206"/>
      <c r="O3824" s="206"/>
      <c r="P3824" s="206"/>
      <c r="Q3824" s="206"/>
      <c r="R3824" s="206"/>
      <c r="S3824" s="206"/>
      <c r="T3824" s="206"/>
    </row>
    <row r="3825" spans="1:20">
      <c r="A3825" s="366">
        <v>3821</v>
      </c>
      <c r="B3825" s="366"/>
      <c r="C3825" s="105"/>
      <c r="D3825" s="366"/>
      <c r="E3825" s="366"/>
      <c r="F3825" s="366"/>
      <c r="G3825" s="366"/>
      <c r="H3825" s="366"/>
      <c r="I3825" s="206"/>
      <c r="J3825" s="206"/>
      <c r="K3825" s="206"/>
      <c r="L3825" s="206"/>
      <c r="M3825" s="206"/>
      <c r="N3825" s="206"/>
      <c r="O3825" s="206"/>
      <c r="P3825" s="206"/>
      <c r="Q3825" s="206"/>
      <c r="R3825" s="206"/>
      <c r="S3825" s="206"/>
      <c r="T3825" s="206"/>
    </row>
    <row r="3826" spans="1:20">
      <c r="A3826" s="366">
        <v>3822</v>
      </c>
      <c r="B3826" s="366"/>
      <c r="C3826" s="105"/>
      <c r="D3826" s="366"/>
      <c r="E3826" s="366"/>
      <c r="F3826" s="366"/>
      <c r="G3826" s="366"/>
      <c r="H3826" s="366"/>
      <c r="I3826" s="206"/>
      <c r="J3826" s="206"/>
      <c r="K3826" s="206"/>
      <c r="L3826" s="206"/>
      <c r="M3826" s="206"/>
      <c r="N3826" s="206"/>
      <c r="O3826" s="206"/>
      <c r="P3826" s="206"/>
      <c r="Q3826" s="206"/>
      <c r="R3826" s="206"/>
      <c r="S3826" s="206"/>
      <c r="T3826" s="206"/>
    </row>
    <row r="3827" spans="1:20">
      <c r="A3827" s="366">
        <v>3823</v>
      </c>
      <c r="B3827" s="366"/>
      <c r="C3827" s="105"/>
      <c r="D3827" s="366"/>
      <c r="E3827" s="105"/>
      <c r="F3827" s="366"/>
      <c r="G3827" s="366"/>
      <c r="H3827" s="366"/>
      <c r="I3827" s="206"/>
      <c r="J3827" s="206"/>
      <c r="K3827" s="206"/>
      <c r="L3827" s="206"/>
      <c r="M3827" s="206"/>
      <c r="N3827" s="206"/>
      <c r="O3827" s="206"/>
      <c r="P3827" s="206"/>
      <c r="Q3827" s="206"/>
      <c r="R3827" s="206"/>
      <c r="S3827" s="206"/>
      <c r="T3827" s="206"/>
    </row>
    <row r="3828" spans="1:20">
      <c r="A3828" s="366">
        <v>3824</v>
      </c>
      <c r="B3828" s="366"/>
      <c r="C3828" s="105"/>
      <c r="D3828" s="366"/>
      <c r="E3828" s="105"/>
      <c r="F3828" s="366"/>
      <c r="G3828" s="366"/>
      <c r="H3828" s="366"/>
      <c r="I3828" s="206"/>
      <c r="J3828" s="206"/>
      <c r="K3828" s="206"/>
      <c r="L3828" s="206"/>
      <c r="M3828" s="206"/>
      <c r="N3828" s="206"/>
      <c r="O3828" s="206"/>
      <c r="P3828" s="206"/>
      <c r="Q3828" s="206"/>
      <c r="R3828" s="206"/>
      <c r="S3828" s="206"/>
      <c r="T3828" s="206"/>
    </row>
    <row r="3829" spans="1:20">
      <c r="A3829" s="366">
        <v>3825</v>
      </c>
      <c r="B3829" s="366"/>
      <c r="C3829" s="105"/>
      <c r="D3829" s="366"/>
      <c r="E3829" s="366"/>
      <c r="F3829" s="366"/>
      <c r="G3829" s="366"/>
      <c r="H3829" s="366"/>
      <c r="I3829" s="206"/>
      <c r="J3829" s="206"/>
      <c r="K3829" s="206"/>
      <c r="L3829" s="206"/>
      <c r="M3829" s="206"/>
      <c r="N3829" s="206"/>
      <c r="O3829" s="206"/>
      <c r="P3829" s="206"/>
      <c r="Q3829" s="206"/>
      <c r="R3829" s="206"/>
      <c r="S3829" s="206"/>
      <c r="T3829" s="206"/>
    </row>
    <row r="3830" spans="1:20">
      <c r="A3830" s="366">
        <v>3826</v>
      </c>
      <c r="B3830" s="366"/>
      <c r="C3830" s="105"/>
      <c r="D3830" s="366"/>
      <c r="E3830" s="366"/>
      <c r="F3830" s="366"/>
      <c r="G3830" s="366"/>
      <c r="H3830" s="366"/>
      <c r="I3830" s="206"/>
      <c r="J3830" s="206"/>
      <c r="K3830" s="206"/>
      <c r="L3830" s="206"/>
      <c r="M3830" s="206"/>
      <c r="N3830" s="206"/>
      <c r="O3830" s="206"/>
      <c r="P3830" s="206"/>
      <c r="Q3830" s="206"/>
      <c r="R3830" s="206"/>
      <c r="S3830" s="206"/>
      <c r="T3830" s="206"/>
    </row>
    <row r="3831" spans="1:20">
      <c r="A3831" s="366">
        <v>3827</v>
      </c>
      <c r="B3831" s="366"/>
      <c r="C3831" s="105"/>
      <c r="D3831" s="366"/>
      <c r="E3831" s="366"/>
      <c r="F3831" s="366"/>
      <c r="G3831" s="366"/>
      <c r="H3831" s="366"/>
      <c r="I3831" s="206"/>
      <c r="J3831" s="206"/>
      <c r="K3831" s="206"/>
      <c r="L3831" s="206"/>
      <c r="M3831" s="206"/>
      <c r="N3831" s="206"/>
      <c r="O3831" s="206"/>
      <c r="P3831" s="206"/>
      <c r="Q3831" s="206"/>
      <c r="R3831" s="206"/>
      <c r="S3831" s="206"/>
      <c r="T3831" s="206"/>
    </row>
    <row r="3832" spans="1:20">
      <c r="A3832" s="366">
        <v>3828</v>
      </c>
      <c r="B3832" s="366"/>
      <c r="C3832" s="105"/>
      <c r="D3832" s="366"/>
      <c r="E3832" s="105"/>
      <c r="F3832" s="366"/>
      <c r="G3832" s="366"/>
      <c r="H3832" s="366"/>
      <c r="I3832" s="206"/>
      <c r="J3832" s="206"/>
      <c r="K3832" s="206"/>
      <c r="L3832" s="206"/>
      <c r="M3832" s="206"/>
      <c r="N3832" s="206"/>
      <c r="O3832" s="206"/>
      <c r="P3832" s="206"/>
      <c r="Q3832" s="206"/>
      <c r="R3832" s="206"/>
      <c r="S3832" s="206"/>
      <c r="T3832" s="206"/>
    </row>
    <row r="3833" spans="1:20">
      <c r="A3833" s="366">
        <v>3829</v>
      </c>
      <c r="B3833" s="366"/>
      <c r="C3833" s="105"/>
      <c r="D3833" s="366"/>
      <c r="E3833" s="366"/>
      <c r="F3833" s="366"/>
      <c r="G3833" s="366"/>
      <c r="H3833" s="366"/>
      <c r="I3833" s="206"/>
      <c r="J3833" s="206"/>
      <c r="K3833" s="206"/>
      <c r="L3833" s="206"/>
      <c r="M3833" s="206"/>
      <c r="N3833" s="206"/>
      <c r="O3833" s="206"/>
      <c r="P3833" s="206"/>
      <c r="Q3833" s="206"/>
      <c r="R3833" s="206"/>
      <c r="S3833" s="206"/>
      <c r="T3833" s="206"/>
    </row>
    <row r="3834" spans="1:20">
      <c r="A3834" s="366">
        <v>3830</v>
      </c>
      <c r="B3834" s="366"/>
      <c r="C3834" s="105"/>
      <c r="D3834" s="366"/>
      <c r="E3834" s="366"/>
      <c r="F3834" s="366"/>
      <c r="G3834" s="366"/>
      <c r="H3834" s="366"/>
      <c r="I3834" s="206"/>
      <c r="J3834" s="206"/>
      <c r="K3834" s="206"/>
      <c r="L3834" s="206"/>
      <c r="M3834" s="206"/>
      <c r="N3834" s="206"/>
      <c r="O3834" s="206"/>
      <c r="P3834" s="206"/>
      <c r="Q3834" s="206"/>
      <c r="R3834" s="206"/>
      <c r="S3834" s="206"/>
      <c r="T3834" s="206"/>
    </row>
    <row r="3835" spans="1:20">
      <c r="A3835" s="366">
        <v>3831</v>
      </c>
      <c r="B3835" s="366"/>
      <c r="C3835" s="105"/>
      <c r="D3835" s="366"/>
      <c r="E3835" s="366"/>
      <c r="F3835" s="366"/>
      <c r="G3835" s="366"/>
      <c r="H3835" s="366"/>
      <c r="I3835" s="206"/>
      <c r="J3835" s="206"/>
      <c r="K3835" s="206"/>
      <c r="L3835" s="206"/>
      <c r="M3835" s="206"/>
      <c r="N3835" s="206"/>
      <c r="O3835" s="206"/>
      <c r="P3835" s="206"/>
      <c r="Q3835" s="206"/>
      <c r="R3835" s="206"/>
      <c r="S3835" s="206"/>
      <c r="T3835" s="206"/>
    </row>
    <row r="3836" spans="1:20">
      <c r="A3836" s="366">
        <v>3832</v>
      </c>
      <c r="B3836" s="366"/>
      <c r="C3836" s="105"/>
      <c r="D3836" s="366"/>
      <c r="E3836" s="105"/>
      <c r="F3836" s="366"/>
      <c r="G3836" s="366"/>
      <c r="H3836" s="366"/>
      <c r="I3836" s="206"/>
      <c r="J3836" s="206"/>
      <c r="K3836" s="206"/>
      <c r="L3836" s="206"/>
      <c r="M3836" s="206"/>
      <c r="N3836" s="206"/>
      <c r="O3836" s="206"/>
      <c r="P3836" s="206"/>
      <c r="Q3836" s="206"/>
      <c r="R3836" s="206"/>
      <c r="S3836" s="206"/>
      <c r="T3836" s="206"/>
    </row>
    <row r="3837" spans="1:20">
      <c r="A3837" s="366">
        <v>3833</v>
      </c>
      <c r="B3837" s="366"/>
      <c r="C3837" s="105"/>
      <c r="D3837" s="366"/>
      <c r="E3837" s="105"/>
      <c r="F3837" s="366"/>
      <c r="G3837" s="366"/>
      <c r="H3837" s="366"/>
      <c r="I3837" s="206"/>
      <c r="J3837" s="206"/>
      <c r="K3837" s="206"/>
      <c r="L3837" s="206"/>
      <c r="M3837" s="206"/>
      <c r="N3837" s="206"/>
      <c r="O3837" s="206"/>
      <c r="P3837" s="206"/>
      <c r="Q3837" s="206"/>
      <c r="R3837" s="206"/>
      <c r="S3837" s="206"/>
      <c r="T3837" s="206"/>
    </row>
    <row r="3838" spans="1:20">
      <c r="A3838" s="366">
        <v>3834</v>
      </c>
      <c r="B3838" s="366"/>
      <c r="C3838" s="105"/>
      <c r="D3838" s="366"/>
      <c r="E3838" s="366"/>
      <c r="F3838" s="366"/>
      <c r="G3838" s="366"/>
      <c r="H3838" s="366"/>
      <c r="I3838" s="206"/>
      <c r="J3838" s="206"/>
      <c r="K3838" s="206"/>
      <c r="L3838" s="206"/>
      <c r="M3838" s="206"/>
      <c r="N3838" s="206"/>
      <c r="O3838" s="206"/>
      <c r="P3838" s="206"/>
      <c r="Q3838" s="206"/>
      <c r="R3838" s="206"/>
      <c r="S3838" s="206"/>
      <c r="T3838" s="206"/>
    </row>
    <row r="3839" spans="1:20">
      <c r="A3839" s="366">
        <v>3835</v>
      </c>
      <c r="B3839" s="366"/>
      <c r="C3839" s="105"/>
      <c r="D3839" s="366"/>
      <c r="E3839" s="105"/>
      <c r="F3839" s="366"/>
      <c r="G3839" s="366"/>
      <c r="H3839" s="366"/>
      <c r="I3839" s="206"/>
      <c r="J3839" s="206"/>
      <c r="K3839" s="206"/>
      <c r="L3839" s="206"/>
      <c r="M3839" s="206"/>
      <c r="N3839" s="206"/>
      <c r="O3839" s="206"/>
      <c r="P3839" s="206"/>
      <c r="Q3839" s="206"/>
      <c r="R3839" s="206"/>
      <c r="S3839" s="206"/>
      <c r="T3839" s="206"/>
    </row>
    <row r="3840" spans="1:20">
      <c r="A3840" s="366">
        <v>3836</v>
      </c>
      <c r="B3840" s="366"/>
      <c r="C3840" s="105"/>
      <c r="D3840" s="366"/>
      <c r="E3840" s="366"/>
      <c r="F3840" s="366"/>
      <c r="G3840" s="366"/>
      <c r="H3840" s="366"/>
      <c r="I3840" s="206"/>
      <c r="J3840" s="206"/>
      <c r="K3840" s="206"/>
      <c r="L3840" s="206"/>
      <c r="M3840" s="206"/>
      <c r="N3840" s="206"/>
      <c r="O3840" s="206"/>
      <c r="P3840" s="206"/>
      <c r="Q3840" s="206"/>
      <c r="R3840" s="206"/>
      <c r="S3840" s="206"/>
      <c r="T3840" s="206"/>
    </row>
    <row r="3841" spans="1:20">
      <c r="A3841" s="366">
        <v>3837</v>
      </c>
      <c r="B3841" s="366"/>
      <c r="C3841" s="105"/>
      <c r="D3841" s="366"/>
      <c r="E3841" s="366"/>
      <c r="F3841" s="366"/>
      <c r="G3841" s="366"/>
      <c r="H3841" s="366"/>
      <c r="I3841" s="206"/>
      <c r="J3841" s="206"/>
      <c r="K3841" s="206"/>
      <c r="L3841" s="206"/>
      <c r="M3841" s="206"/>
      <c r="N3841" s="206"/>
      <c r="O3841" s="206"/>
      <c r="P3841" s="206"/>
      <c r="Q3841" s="206"/>
      <c r="R3841" s="206"/>
      <c r="S3841" s="206"/>
      <c r="T3841" s="206"/>
    </row>
    <row r="3842" spans="1:20">
      <c r="A3842" s="366">
        <v>3838</v>
      </c>
      <c r="B3842" s="366"/>
      <c r="C3842" s="105"/>
      <c r="D3842" s="366"/>
      <c r="E3842" s="105"/>
      <c r="F3842" s="366"/>
      <c r="G3842" s="366"/>
      <c r="H3842" s="366"/>
      <c r="I3842" s="206"/>
      <c r="J3842" s="206"/>
      <c r="K3842" s="206"/>
      <c r="L3842" s="206"/>
      <c r="M3842" s="206"/>
      <c r="N3842" s="206"/>
      <c r="O3842" s="206"/>
      <c r="P3842" s="206"/>
      <c r="Q3842" s="206"/>
      <c r="R3842" s="206"/>
      <c r="S3842" s="206"/>
      <c r="T3842" s="206"/>
    </row>
    <row r="3843" spans="1:20">
      <c r="A3843" s="366">
        <v>3839</v>
      </c>
      <c r="B3843" s="366"/>
      <c r="C3843" s="105"/>
      <c r="D3843" s="366"/>
      <c r="E3843" s="366"/>
      <c r="F3843" s="366"/>
      <c r="G3843" s="366"/>
      <c r="H3843" s="366"/>
      <c r="I3843" s="206"/>
      <c r="J3843" s="206"/>
      <c r="K3843" s="206"/>
      <c r="L3843" s="206"/>
      <c r="M3843" s="206"/>
      <c r="N3843" s="206"/>
      <c r="O3843" s="206"/>
      <c r="P3843" s="206"/>
      <c r="Q3843" s="206"/>
      <c r="R3843" s="206"/>
      <c r="S3843" s="206"/>
      <c r="T3843" s="206"/>
    </row>
    <row r="3844" spans="1:20">
      <c r="A3844" s="366">
        <v>3840</v>
      </c>
      <c r="B3844" s="366"/>
      <c r="C3844" s="105"/>
      <c r="D3844" s="366"/>
      <c r="E3844" s="366"/>
      <c r="F3844" s="366"/>
      <c r="G3844" s="366"/>
      <c r="H3844" s="366"/>
      <c r="I3844" s="206"/>
      <c r="J3844" s="206"/>
      <c r="K3844" s="206"/>
      <c r="L3844" s="206"/>
      <c r="M3844" s="206"/>
      <c r="N3844" s="206"/>
      <c r="O3844" s="206"/>
      <c r="P3844" s="206"/>
      <c r="Q3844" s="206"/>
      <c r="R3844" s="206"/>
      <c r="S3844" s="206"/>
      <c r="T3844" s="206"/>
    </row>
    <row r="3845" spans="1:20">
      <c r="A3845" s="366">
        <v>3841</v>
      </c>
      <c r="B3845" s="366"/>
      <c r="C3845" s="105"/>
      <c r="D3845" s="366"/>
      <c r="E3845" s="105"/>
      <c r="F3845" s="366"/>
      <c r="G3845" s="366"/>
      <c r="H3845" s="366"/>
      <c r="I3845" s="206"/>
      <c r="J3845" s="206"/>
      <c r="K3845" s="206"/>
      <c r="L3845" s="206"/>
      <c r="M3845" s="206"/>
      <c r="N3845" s="206"/>
      <c r="O3845" s="206"/>
      <c r="P3845" s="206"/>
      <c r="Q3845" s="206"/>
      <c r="R3845" s="206"/>
      <c r="S3845" s="206"/>
      <c r="T3845" s="206"/>
    </row>
    <row r="3846" spans="1:20">
      <c r="A3846" s="366">
        <v>3842</v>
      </c>
      <c r="B3846" s="366"/>
      <c r="C3846" s="105"/>
      <c r="D3846" s="366"/>
      <c r="E3846" s="105"/>
      <c r="F3846" s="366"/>
      <c r="G3846" s="366"/>
      <c r="H3846" s="366"/>
      <c r="I3846" s="206"/>
      <c r="J3846" s="206"/>
      <c r="K3846" s="206"/>
      <c r="L3846" s="206"/>
      <c r="M3846" s="206"/>
      <c r="N3846" s="206"/>
      <c r="O3846" s="206"/>
      <c r="P3846" s="206"/>
      <c r="Q3846" s="206"/>
      <c r="R3846" s="206"/>
      <c r="S3846" s="206"/>
      <c r="T3846" s="206"/>
    </row>
    <row r="3847" spans="1:20">
      <c r="A3847" s="366">
        <v>3843</v>
      </c>
      <c r="B3847" s="366"/>
      <c r="C3847" s="105"/>
      <c r="D3847" s="366"/>
      <c r="E3847" s="366"/>
      <c r="F3847" s="366"/>
      <c r="G3847" s="366"/>
      <c r="H3847" s="366"/>
      <c r="I3847" s="206"/>
      <c r="J3847" s="206"/>
      <c r="K3847" s="206"/>
      <c r="L3847" s="206"/>
      <c r="M3847" s="206"/>
      <c r="N3847" s="206"/>
      <c r="O3847" s="206"/>
      <c r="P3847" s="206"/>
      <c r="Q3847" s="206"/>
      <c r="R3847" s="206"/>
      <c r="S3847" s="206"/>
      <c r="T3847" s="206"/>
    </row>
    <row r="3848" spans="1:20">
      <c r="A3848" s="366">
        <v>3844</v>
      </c>
      <c r="B3848" s="366"/>
      <c r="C3848" s="105"/>
      <c r="D3848" s="366"/>
      <c r="E3848" s="105"/>
      <c r="F3848" s="366"/>
      <c r="G3848" s="366"/>
      <c r="H3848" s="366"/>
      <c r="I3848" s="206"/>
      <c r="J3848" s="206"/>
      <c r="K3848" s="206"/>
      <c r="L3848" s="206"/>
      <c r="M3848" s="206"/>
      <c r="N3848" s="206"/>
      <c r="O3848" s="206"/>
      <c r="P3848" s="206"/>
      <c r="Q3848" s="206"/>
      <c r="R3848" s="206"/>
      <c r="S3848" s="206"/>
      <c r="T3848" s="206"/>
    </row>
    <row r="3849" spans="1:20">
      <c r="A3849" s="366">
        <v>3845</v>
      </c>
      <c r="B3849" s="366"/>
      <c r="C3849" s="105"/>
      <c r="D3849" s="366"/>
      <c r="E3849" s="366"/>
      <c r="F3849" s="366"/>
      <c r="G3849" s="366"/>
      <c r="H3849" s="366"/>
      <c r="I3849" s="206"/>
      <c r="J3849" s="206"/>
      <c r="K3849" s="206"/>
      <c r="L3849" s="206"/>
      <c r="M3849" s="206"/>
      <c r="N3849" s="206"/>
      <c r="O3849" s="206"/>
      <c r="P3849" s="206"/>
      <c r="Q3849" s="206"/>
      <c r="R3849" s="206"/>
      <c r="S3849" s="206"/>
      <c r="T3849" s="206"/>
    </row>
    <row r="3850" spans="1:20">
      <c r="A3850" s="366">
        <v>3846</v>
      </c>
      <c r="B3850" s="366"/>
      <c r="C3850" s="105"/>
      <c r="D3850" s="366"/>
      <c r="E3850" s="105"/>
      <c r="F3850" s="366"/>
      <c r="G3850" s="366"/>
      <c r="H3850" s="366"/>
      <c r="I3850" s="206"/>
      <c r="J3850" s="206"/>
      <c r="K3850" s="206"/>
      <c r="L3850" s="206"/>
      <c r="M3850" s="206"/>
      <c r="N3850" s="206"/>
      <c r="O3850" s="206"/>
      <c r="P3850" s="206"/>
      <c r="Q3850" s="206"/>
      <c r="R3850" s="206"/>
      <c r="S3850" s="206"/>
      <c r="T3850" s="206"/>
    </row>
    <row r="3851" spans="1:20">
      <c r="A3851" s="366">
        <v>3847</v>
      </c>
      <c r="B3851" s="366"/>
      <c r="C3851" s="105"/>
      <c r="D3851" s="366"/>
      <c r="E3851" s="366"/>
      <c r="F3851" s="366"/>
      <c r="G3851" s="366"/>
      <c r="H3851" s="366"/>
      <c r="I3851" s="206"/>
      <c r="J3851" s="206"/>
      <c r="K3851" s="206"/>
      <c r="L3851" s="206"/>
      <c r="M3851" s="206"/>
      <c r="N3851" s="206"/>
      <c r="O3851" s="206"/>
      <c r="P3851" s="206"/>
      <c r="Q3851" s="206"/>
      <c r="R3851" s="206"/>
      <c r="S3851" s="206"/>
      <c r="T3851" s="206"/>
    </row>
    <row r="3852" spans="1:20">
      <c r="A3852" s="366">
        <v>3848</v>
      </c>
      <c r="B3852" s="366"/>
      <c r="C3852" s="105"/>
      <c r="D3852" s="366"/>
      <c r="E3852" s="105"/>
      <c r="F3852" s="366"/>
      <c r="G3852" s="366"/>
      <c r="H3852" s="366"/>
      <c r="I3852" s="206"/>
      <c r="J3852" s="206"/>
      <c r="K3852" s="206"/>
      <c r="L3852" s="206"/>
      <c r="M3852" s="206"/>
      <c r="N3852" s="206"/>
      <c r="O3852" s="206"/>
      <c r="P3852" s="206"/>
      <c r="Q3852" s="206"/>
      <c r="R3852" s="206"/>
      <c r="S3852" s="206"/>
      <c r="T3852" s="206"/>
    </row>
    <row r="3853" spans="1:20">
      <c r="A3853" s="366">
        <v>3849</v>
      </c>
      <c r="B3853" s="366"/>
      <c r="C3853" s="105"/>
      <c r="D3853" s="366"/>
      <c r="E3853" s="105"/>
      <c r="F3853" s="366"/>
      <c r="G3853" s="366"/>
      <c r="H3853" s="366"/>
      <c r="I3853" s="206"/>
      <c r="J3853" s="206"/>
      <c r="K3853" s="206"/>
      <c r="L3853" s="206"/>
      <c r="M3853" s="206"/>
      <c r="N3853" s="206"/>
      <c r="O3853" s="206"/>
      <c r="P3853" s="206"/>
      <c r="Q3853" s="206"/>
      <c r="R3853" s="206"/>
      <c r="S3853" s="206"/>
      <c r="T3853" s="206"/>
    </row>
    <row r="3854" spans="1:20">
      <c r="A3854" s="366">
        <v>3850</v>
      </c>
      <c r="B3854" s="366"/>
      <c r="C3854" s="105"/>
      <c r="D3854" s="366"/>
      <c r="E3854" s="366"/>
      <c r="F3854" s="366"/>
      <c r="G3854" s="366"/>
      <c r="H3854" s="366"/>
      <c r="I3854" s="206"/>
      <c r="J3854" s="206"/>
      <c r="K3854" s="206"/>
      <c r="L3854" s="206"/>
      <c r="M3854" s="206"/>
      <c r="N3854" s="206"/>
      <c r="O3854" s="206"/>
      <c r="P3854" s="206"/>
      <c r="Q3854" s="206"/>
      <c r="R3854" s="206"/>
      <c r="S3854" s="206"/>
      <c r="T3854" s="206"/>
    </row>
    <row r="3855" spans="1:20">
      <c r="A3855" s="366">
        <v>3851</v>
      </c>
      <c r="B3855" s="366"/>
      <c r="C3855" s="105"/>
      <c r="D3855" s="366"/>
      <c r="E3855" s="105"/>
      <c r="F3855" s="366"/>
      <c r="G3855" s="366"/>
      <c r="H3855" s="366"/>
      <c r="I3855" s="206"/>
      <c r="J3855" s="206"/>
      <c r="K3855" s="206"/>
      <c r="L3855" s="206"/>
      <c r="M3855" s="206"/>
      <c r="N3855" s="206"/>
      <c r="O3855" s="206"/>
      <c r="P3855" s="206"/>
      <c r="Q3855" s="206"/>
      <c r="R3855" s="206"/>
      <c r="S3855" s="206"/>
      <c r="T3855" s="206"/>
    </row>
    <row r="3856" spans="1:20">
      <c r="A3856" s="366">
        <v>3852</v>
      </c>
      <c r="B3856" s="366"/>
      <c r="C3856" s="105"/>
      <c r="D3856" s="366"/>
      <c r="E3856" s="105"/>
      <c r="F3856" s="366"/>
      <c r="G3856" s="366"/>
      <c r="H3856" s="366"/>
      <c r="I3856" s="206"/>
      <c r="J3856" s="206"/>
      <c r="K3856" s="206"/>
      <c r="L3856" s="206"/>
      <c r="M3856" s="206"/>
      <c r="N3856" s="206"/>
      <c r="O3856" s="206"/>
      <c r="P3856" s="206"/>
      <c r="Q3856" s="206"/>
      <c r="R3856" s="206"/>
      <c r="S3856" s="206"/>
      <c r="T3856" s="206"/>
    </row>
    <row r="3857" spans="1:20">
      <c r="A3857" s="366">
        <v>3853</v>
      </c>
      <c r="B3857" s="366"/>
      <c r="C3857" s="105"/>
      <c r="D3857" s="366"/>
      <c r="E3857" s="105"/>
      <c r="F3857" s="366"/>
      <c r="G3857" s="366"/>
      <c r="H3857" s="366"/>
      <c r="I3857" s="206"/>
      <c r="J3857" s="206"/>
      <c r="K3857" s="206"/>
      <c r="L3857" s="206"/>
      <c r="M3857" s="206"/>
      <c r="N3857" s="206"/>
      <c r="O3857" s="206"/>
      <c r="P3857" s="206"/>
      <c r="Q3857" s="206"/>
      <c r="R3857" s="206"/>
      <c r="S3857" s="206"/>
      <c r="T3857" s="206"/>
    </row>
    <row r="3858" spans="1:20">
      <c r="A3858" s="366">
        <v>3854</v>
      </c>
      <c r="B3858" s="366"/>
      <c r="C3858" s="105"/>
      <c r="D3858" s="366"/>
      <c r="E3858" s="105"/>
      <c r="F3858" s="366"/>
      <c r="G3858" s="366"/>
      <c r="H3858" s="366"/>
      <c r="I3858" s="206"/>
      <c r="J3858" s="206"/>
      <c r="K3858" s="206"/>
      <c r="L3858" s="206"/>
      <c r="M3858" s="206"/>
      <c r="N3858" s="206"/>
      <c r="O3858" s="206"/>
      <c r="P3858" s="206"/>
      <c r="Q3858" s="206"/>
      <c r="R3858" s="206"/>
      <c r="S3858" s="206"/>
      <c r="T3858" s="206"/>
    </row>
    <row r="3859" spans="1:20">
      <c r="A3859" s="366">
        <v>3855</v>
      </c>
      <c r="B3859" s="366"/>
      <c r="C3859" s="105"/>
      <c r="D3859" s="366"/>
      <c r="E3859" s="105"/>
      <c r="F3859" s="366"/>
      <c r="G3859" s="366"/>
      <c r="H3859" s="366"/>
      <c r="I3859" s="206"/>
      <c r="J3859" s="206"/>
      <c r="K3859" s="206"/>
      <c r="L3859" s="206"/>
      <c r="M3859" s="206"/>
      <c r="N3859" s="206"/>
      <c r="O3859" s="206"/>
      <c r="P3859" s="206"/>
      <c r="Q3859" s="206"/>
      <c r="R3859" s="206"/>
      <c r="S3859" s="206"/>
      <c r="T3859" s="206"/>
    </row>
    <row r="3860" spans="1:20">
      <c r="A3860" s="366">
        <v>3856</v>
      </c>
      <c r="B3860" s="366"/>
      <c r="C3860" s="105"/>
      <c r="D3860" s="366"/>
      <c r="E3860" s="105"/>
      <c r="F3860" s="366"/>
      <c r="G3860" s="366"/>
      <c r="H3860" s="366"/>
      <c r="I3860" s="206"/>
      <c r="J3860" s="206"/>
      <c r="K3860" s="206"/>
      <c r="L3860" s="206"/>
      <c r="M3860" s="206"/>
      <c r="N3860" s="206"/>
      <c r="O3860" s="206"/>
      <c r="P3860" s="206"/>
      <c r="Q3860" s="206"/>
      <c r="R3860" s="206"/>
      <c r="S3860" s="206"/>
      <c r="T3860" s="206"/>
    </row>
    <row r="3861" spans="1:20">
      <c r="A3861" s="366">
        <v>3857</v>
      </c>
      <c r="B3861" s="366"/>
      <c r="C3861" s="105"/>
      <c r="D3861" s="366"/>
      <c r="E3861" s="105"/>
      <c r="F3861" s="366"/>
      <c r="G3861" s="366"/>
      <c r="H3861" s="366"/>
      <c r="I3861" s="206"/>
      <c r="J3861" s="206"/>
      <c r="K3861" s="206"/>
      <c r="L3861" s="206"/>
      <c r="M3861" s="206"/>
      <c r="N3861" s="206"/>
      <c r="O3861" s="206"/>
      <c r="P3861" s="206"/>
      <c r="Q3861" s="206"/>
      <c r="R3861" s="206"/>
      <c r="S3861" s="206"/>
      <c r="T3861" s="206"/>
    </row>
    <row r="3862" spans="1:20">
      <c r="A3862" s="366">
        <v>3858</v>
      </c>
      <c r="B3862" s="366"/>
      <c r="C3862" s="105"/>
      <c r="D3862" s="366"/>
      <c r="E3862" s="105"/>
      <c r="F3862" s="366"/>
      <c r="G3862" s="366"/>
      <c r="H3862" s="366"/>
      <c r="I3862" s="206"/>
      <c r="J3862" s="206"/>
      <c r="K3862" s="206"/>
      <c r="L3862" s="206"/>
      <c r="M3862" s="206"/>
      <c r="N3862" s="206"/>
      <c r="O3862" s="206"/>
      <c r="P3862" s="206"/>
      <c r="Q3862" s="206"/>
      <c r="R3862" s="206"/>
      <c r="S3862" s="206"/>
      <c r="T3862" s="206"/>
    </row>
    <row r="3863" spans="1:20">
      <c r="A3863" s="366">
        <v>3859</v>
      </c>
      <c r="B3863" s="366"/>
      <c r="C3863" s="105"/>
      <c r="D3863" s="366"/>
      <c r="E3863" s="366"/>
      <c r="F3863" s="366"/>
      <c r="G3863" s="366"/>
      <c r="H3863" s="366"/>
      <c r="I3863" s="206"/>
      <c r="J3863" s="206"/>
      <c r="K3863" s="206"/>
      <c r="L3863" s="206"/>
      <c r="M3863" s="206"/>
      <c r="N3863" s="206"/>
      <c r="O3863" s="206"/>
      <c r="P3863" s="206"/>
      <c r="Q3863" s="206"/>
      <c r="R3863" s="206"/>
      <c r="S3863" s="206"/>
      <c r="T3863" s="206"/>
    </row>
    <row r="3864" spans="1:20">
      <c r="A3864" s="366">
        <v>3860</v>
      </c>
      <c r="B3864" s="366"/>
      <c r="C3864" s="105"/>
      <c r="D3864" s="366"/>
      <c r="E3864" s="105"/>
      <c r="F3864" s="366"/>
      <c r="G3864" s="366"/>
      <c r="H3864" s="366"/>
      <c r="I3864" s="206"/>
      <c r="J3864" s="206"/>
      <c r="K3864" s="206"/>
      <c r="L3864" s="206"/>
      <c r="M3864" s="206"/>
      <c r="N3864" s="206"/>
      <c r="O3864" s="206"/>
      <c r="P3864" s="206"/>
      <c r="Q3864" s="206"/>
      <c r="R3864" s="206"/>
      <c r="S3864" s="206"/>
      <c r="T3864" s="206"/>
    </row>
    <row r="3865" spans="1:20">
      <c r="A3865" s="366">
        <v>3861</v>
      </c>
      <c r="B3865" s="366"/>
      <c r="C3865" s="105"/>
      <c r="D3865" s="366"/>
      <c r="E3865" s="366"/>
      <c r="F3865" s="366"/>
      <c r="G3865" s="366"/>
      <c r="H3865" s="366"/>
      <c r="I3865" s="206"/>
      <c r="J3865" s="206"/>
      <c r="K3865" s="206"/>
      <c r="L3865" s="206"/>
      <c r="M3865" s="206"/>
      <c r="N3865" s="206"/>
      <c r="O3865" s="206"/>
      <c r="P3865" s="206"/>
      <c r="Q3865" s="206"/>
      <c r="R3865" s="206"/>
      <c r="S3865" s="206"/>
      <c r="T3865" s="206"/>
    </row>
    <row r="3866" spans="1:20">
      <c r="A3866" s="366">
        <v>3862</v>
      </c>
      <c r="B3866" s="366"/>
      <c r="C3866" s="105"/>
      <c r="D3866" s="366"/>
      <c r="E3866" s="366"/>
      <c r="F3866" s="366"/>
      <c r="G3866" s="366"/>
      <c r="H3866" s="366"/>
      <c r="I3866" s="206"/>
      <c r="J3866" s="206"/>
      <c r="K3866" s="206"/>
      <c r="L3866" s="206"/>
      <c r="M3866" s="206"/>
      <c r="N3866" s="206"/>
      <c r="O3866" s="206"/>
      <c r="P3866" s="206"/>
      <c r="Q3866" s="206"/>
      <c r="R3866" s="206"/>
      <c r="S3866" s="206"/>
      <c r="T3866" s="206"/>
    </row>
    <row r="3867" spans="1:20">
      <c r="A3867" s="366">
        <v>3863</v>
      </c>
      <c r="B3867" s="366"/>
      <c r="C3867" s="105"/>
      <c r="D3867" s="366"/>
      <c r="E3867" s="105"/>
      <c r="F3867" s="366"/>
      <c r="G3867" s="366"/>
      <c r="H3867" s="366"/>
      <c r="I3867" s="206"/>
      <c r="J3867" s="206"/>
      <c r="K3867" s="206"/>
      <c r="L3867" s="206"/>
      <c r="M3867" s="206"/>
      <c r="N3867" s="206"/>
      <c r="O3867" s="206"/>
      <c r="P3867" s="206"/>
      <c r="Q3867" s="206"/>
      <c r="R3867" s="206"/>
      <c r="S3867" s="206"/>
      <c r="T3867" s="206"/>
    </row>
    <row r="3868" spans="1:20">
      <c r="A3868" s="366">
        <v>3864</v>
      </c>
      <c r="B3868" s="366"/>
      <c r="C3868" s="105"/>
      <c r="D3868" s="366"/>
      <c r="E3868" s="366"/>
      <c r="F3868" s="366"/>
      <c r="G3868" s="366"/>
      <c r="H3868" s="366"/>
      <c r="I3868" s="206"/>
      <c r="J3868" s="206"/>
      <c r="K3868" s="206"/>
      <c r="L3868" s="206"/>
      <c r="M3868" s="206"/>
      <c r="N3868" s="206"/>
      <c r="O3868" s="206"/>
      <c r="P3868" s="206"/>
      <c r="Q3868" s="206"/>
      <c r="R3868" s="206"/>
      <c r="S3868" s="206"/>
      <c r="T3868" s="206"/>
    </row>
    <row r="3869" spans="1:20">
      <c r="A3869" s="366">
        <v>3865</v>
      </c>
      <c r="B3869" s="366"/>
      <c r="C3869" s="105"/>
      <c r="D3869" s="366"/>
      <c r="E3869" s="105"/>
      <c r="F3869" s="366"/>
      <c r="G3869" s="366"/>
      <c r="H3869" s="366"/>
      <c r="I3869" s="206"/>
      <c r="J3869" s="206"/>
      <c r="K3869" s="206"/>
      <c r="L3869" s="206"/>
      <c r="M3869" s="206"/>
      <c r="N3869" s="206"/>
      <c r="O3869" s="206"/>
      <c r="P3869" s="206"/>
      <c r="Q3869" s="206"/>
      <c r="R3869" s="206"/>
      <c r="S3869" s="206"/>
      <c r="T3869" s="206"/>
    </row>
    <row r="3870" spans="1:20">
      <c r="A3870" s="366">
        <v>3866</v>
      </c>
      <c r="B3870" s="366"/>
      <c r="C3870" s="105"/>
      <c r="D3870" s="366"/>
      <c r="E3870" s="105"/>
      <c r="F3870" s="366"/>
      <c r="G3870" s="366"/>
      <c r="H3870" s="366"/>
      <c r="I3870" s="206"/>
      <c r="J3870" s="206"/>
      <c r="K3870" s="206"/>
      <c r="L3870" s="206"/>
      <c r="M3870" s="206"/>
      <c r="N3870" s="206"/>
      <c r="O3870" s="206"/>
      <c r="P3870" s="206"/>
      <c r="Q3870" s="206"/>
      <c r="R3870" s="206"/>
      <c r="S3870" s="206"/>
      <c r="T3870" s="206"/>
    </row>
    <row r="3871" spans="1:20">
      <c r="A3871" s="366">
        <v>3867</v>
      </c>
      <c r="B3871" s="366"/>
      <c r="C3871" s="105"/>
      <c r="D3871" s="366"/>
      <c r="E3871" s="366"/>
      <c r="F3871" s="366"/>
      <c r="G3871" s="366"/>
      <c r="H3871" s="366"/>
      <c r="I3871" s="206"/>
      <c r="J3871" s="206"/>
      <c r="K3871" s="206"/>
      <c r="L3871" s="206"/>
      <c r="M3871" s="206"/>
      <c r="N3871" s="206"/>
      <c r="O3871" s="206"/>
      <c r="P3871" s="206"/>
      <c r="Q3871" s="206"/>
      <c r="R3871" s="206"/>
      <c r="S3871" s="206"/>
      <c r="T3871" s="206"/>
    </row>
    <row r="3872" spans="1:20">
      <c r="A3872" s="366">
        <v>3868</v>
      </c>
      <c r="B3872" s="366"/>
      <c r="C3872" s="105"/>
      <c r="D3872" s="366"/>
      <c r="E3872" s="105"/>
      <c r="F3872" s="366"/>
      <c r="G3872" s="366"/>
      <c r="H3872" s="366"/>
      <c r="I3872" s="206"/>
      <c r="J3872" s="206"/>
      <c r="K3872" s="206"/>
      <c r="L3872" s="206"/>
      <c r="M3872" s="206"/>
      <c r="N3872" s="206"/>
      <c r="O3872" s="206"/>
      <c r="P3872" s="206"/>
      <c r="Q3872" s="206"/>
      <c r="R3872" s="206"/>
      <c r="S3872" s="206"/>
      <c r="T3872" s="206"/>
    </row>
    <row r="3873" spans="1:20">
      <c r="A3873" s="366">
        <v>3869</v>
      </c>
      <c r="B3873" s="366"/>
      <c r="C3873" s="105"/>
      <c r="D3873" s="366"/>
      <c r="E3873" s="366"/>
      <c r="F3873" s="366"/>
      <c r="G3873" s="366"/>
      <c r="H3873" s="366"/>
      <c r="I3873" s="206"/>
      <c r="J3873" s="206"/>
      <c r="K3873" s="206"/>
      <c r="L3873" s="206"/>
      <c r="M3873" s="206"/>
      <c r="N3873" s="206"/>
      <c r="O3873" s="206"/>
      <c r="P3873" s="206"/>
      <c r="Q3873" s="206"/>
      <c r="R3873" s="206"/>
      <c r="S3873" s="206"/>
      <c r="T3873" s="206"/>
    </row>
    <row r="3874" spans="1:20">
      <c r="A3874" s="366">
        <v>3870</v>
      </c>
      <c r="B3874" s="366"/>
      <c r="C3874" s="105"/>
      <c r="D3874" s="366"/>
      <c r="E3874" s="105"/>
      <c r="F3874" s="366"/>
      <c r="G3874" s="366"/>
      <c r="H3874" s="366"/>
      <c r="I3874" s="206"/>
      <c r="J3874" s="206"/>
      <c r="K3874" s="206"/>
      <c r="L3874" s="206"/>
      <c r="M3874" s="206"/>
      <c r="N3874" s="206"/>
      <c r="O3874" s="206"/>
      <c r="P3874" s="206"/>
      <c r="Q3874" s="206"/>
      <c r="R3874" s="206"/>
      <c r="S3874" s="206"/>
      <c r="T3874" s="206"/>
    </row>
    <row r="3875" spans="1:20">
      <c r="A3875" s="366">
        <v>3871</v>
      </c>
      <c r="B3875" s="366"/>
      <c r="C3875" s="105"/>
      <c r="D3875" s="366"/>
      <c r="E3875" s="366"/>
      <c r="F3875" s="366"/>
      <c r="G3875" s="366"/>
      <c r="H3875" s="366"/>
      <c r="I3875" s="206"/>
      <c r="J3875" s="206"/>
      <c r="K3875" s="206"/>
      <c r="L3875" s="206"/>
      <c r="M3875" s="206"/>
      <c r="N3875" s="206"/>
      <c r="O3875" s="206"/>
      <c r="P3875" s="206"/>
      <c r="Q3875" s="206"/>
      <c r="R3875" s="206"/>
      <c r="S3875" s="206"/>
      <c r="T3875" s="206"/>
    </row>
    <row r="3876" spans="1:20">
      <c r="A3876" s="366">
        <v>3872</v>
      </c>
      <c r="B3876" s="366"/>
      <c r="C3876" s="105"/>
      <c r="D3876" s="366"/>
      <c r="E3876" s="105"/>
      <c r="F3876" s="366"/>
      <c r="G3876" s="366"/>
      <c r="H3876" s="366"/>
      <c r="I3876" s="206"/>
      <c r="J3876" s="206"/>
      <c r="K3876" s="206"/>
      <c r="L3876" s="206"/>
      <c r="M3876" s="206"/>
      <c r="N3876" s="206"/>
      <c r="O3876" s="206"/>
      <c r="P3876" s="206"/>
      <c r="Q3876" s="206"/>
      <c r="R3876" s="206"/>
      <c r="S3876" s="206"/>
      <c r="T3876" s="206"/>
    </row>
    <row r="3877" spans="1:20">
      <c r="A3877" s="366">
        <v>3873</v>
      </c>
      <c r="B3877" s="366"/>
      <c r="C3877" s="105"/>
      <c r="D3877" s="366"/>
      <c r="E3877" s="366"/>
      <c r="F3877" s="366"/>
      <c r="G3877" s="366"/>
      <c r="H3877" s="366"/>
      <c r="I3877" s="206"/>
      <c r="J3877" s="206"/>
      <c r="K3877" s="206"/>
      <c r="L3877" s="206"/>
      <c r="M3877" s="206"/>
      <c r="N3877" s="206"/>
      <c r="O3877" s="206"/>
      <c r="P3877" s="206"/>
      <c r="Q3877" s="206"/>
      <c r="R3877" s="206"/>
      <c r="S3877" s="206"/>
      <c r="T3877" s="206"/>
    </row>
    <row r="3878" spans="1:20">
      <c r="A3878" s="366">
        <v>3874</v>
      </c>
      <c r="B3878" s="366"/>
      <c r="C3878" s="105"/>
      <c r="D3878" s="366"/>
      <c r="E3878" s="105"/>
      <c r="F3878" s="366"/>
      <c r="G3878" s="366"/>
      <c r="H3878" s="366"/>
      <c r="I3878" s="206"/>
      <c r="J3878" s="206"/>
      <c r="K3878" s="206"/>
      <c r="L3878" s="206"/>
      <c r="M3878" s="206"/>
      <c r="N3878" s="206"/>
      <c r="O3878" s="206"/>
      <c r="P3878" s="206"/>
      <c r="Q3878" s="206"/>
      <c r="R3878" s="206"/>
      <c r="S3878" s="206"/>
      <c r="T3878" s="206"/>
    </row>
    <row r="3879" spans="1:20">
      <c r="A3879" s="366">
        <v>3875</v>
      </c>
      <c r="B3879" s="366"/>
      <c r="C3879" s="105"/>
      <c r="D3879" s="366"/>
      <c r="E3879" s="366"/>
      <c r="F3879" s="366"/>
      <c r="G3879" s="366"/>
      <c r="H3879" s="366"/>
      <c r="I3879" s="206"/>
      <c r="J3879" s="206"/>
      <c r="K3879" s="206"/>
      <c r="L3879" s="206"/>
      <c r="M3879" s="206"/>
      <c r="N3879" s="206"/>
      <c r="O3879" s="206"/>
      <c r="P3879" s="206"/>
      <c r="Q3879" s="206"/>
      <c r="R3879" s="206"/>
      <c r="S3879" s="206"/>
      <c r="T3879" s="206"/>
    </row>
    <row r="3880" spans="1:20">
      <c r="A3880" s="366">
        <v>3876</v>
      </c>
      <c r="B3880" s="366"/>
      <c r="C3880" s="105"/>
      <c r="D3880" s="366"/>
      <c r="E3880" s="105"/>
      <c r="F3880" s="366"/>
      <c r="G3880" s="366"/>
      <c r="H3880" s="366"/>
      <c r="I3880" s="206"/>
      <c r="J3880" s="206"/>
      <c r="K3880" s="206"/>
      <c r="L3880" s="206"/>
      <c r="M3880" s="206"/>
      <c r="N3880" s="206"/>
      <c r="O3880" s="206"/>
      <c r="P3880" s="206"/>
      <c r="Q3880" s="206"/>
      <c r="R3880" s="206"/>
      <c r="S3880" s="206"/>
      <c r="T3880" s="206"/>
    </row>
    <row r="3881" spans="1:20">
      <c r="A3881" s="366">
        <v>3877</v>
      </c>
      <c r="B3881" s="366"/>
      <c r="C3881" s="105"/>
      <c r="D3881" s="366"/>
      <c r="E3881" s="105"/>
      <c r="F3881" s="366"/>
      <c r="G3881" s="366"/>
      <c r="H3881" s="366"/>
      <c r="I3881" s="206"/>
      <c r="J3881" s="206"/>
      <c r="K3881" s="206"/>
      <c r="L3881" s="206"/>
      <c r="M3881" s="206"/>
      <c r="N3881" s="206"/>
      <c r="O3881" s="206"/>
      <c r="P3881" s="206"/>
      <c r="Q3881" s="206"/>
      <c r="R3881" s="206"/>
      <c r="S3881" s="206"/>
      <c r="T3881" s="206"/>
    </row>
    <row r="3882" spans="1:20">
      <c r="A3882" s="366">
        <v>3878</v>
      </c>
      <c r="B3882" s="366"/>
      <c r="C3882" s="105"/>
      <c r="D3882" s="366"/>
      <c r="E3882" s="366"/>
      <c r="F3882" s="366"/>
      <c r="G3882" s="366"/>
      <c r="H3882" s="366"/>
      <c r="I3882" s="206"/>
      <c r="J3882" s="206"/>
      <c r="K3882" s="206"/>
      <c r="L3882" s="206"/>
      <c r="M3882" s="206"/>
      <c r="N3882" s="206"/>
      <c r="O3882" s="206"/>
      <c r="P3882" s="206"/>
      <c r="Q3882" s="206"/>
      <c r="R3882" s="206"/>
      <c r="S3882" s="206"/>
      <c r="T3882" s="206"/>
    </row>
    <row r="3883" spans="1:20">
      <c r="A3883" s="366">
        <v>3879</v>
      </c>
      <c r="B3883" s="366"/>
      <c r="C3883" s="105"/>
      <c r="D3883" s="366"/>
      <c r="E3883" s="366"/>
      <c r="F3883" s="366"/>
      <c r="G3883" s="366"/>
      <c r="H3883" s="366"/>
      <c r="I3883" s="206"/>
      <c r="J3883" s="206"/>
      <c r="K3883" s="206"/>
      <c r="L3883" s="206"/>
      <c r="M3883" s="206"/>
      <c r="N3883" s="206"/>
      <c r="O3883" s="206"/>
      <c r="P3883" s="206"/>
      <c r="Q3883" s="206"/>
      <c r="R3883" s="206"/>
      <c r="S3883" s="206"/>
      <c r="T3883" s="206"/>
    </row>
    <row r="3884" spans="1:20">
      <c r="A3884" s="366">
        <v>3880</v>
      </c>
      <c r="B3884" s="366"/>
      <c r="C3884" s="105"/>
      <c r="D3884" s="366"/>
      <c r="E3884" s="366"/>
      <c r="F3884" s="366"/>
      <c r="G3884" s="366"/>
      <c r="H3884" s="366"/>
      <c r="I3884" s="206"/>
      <c r="J3884" s="206"/>
      <c r="K3884" s="206"/>
      <c r="L3884" s="206"/>
      <c r="M3884" s="206"/>
      <c r="N3884" s="206"/>
      <c r="O3884" s="206"/>
      <c r="P3884" s="206"/>
      <c r="Q3884" s="206"/>
      <c r="R3884" s="206"/>
      <c r="S3884" s="206"/>
      <c r="T3884" s="206"/>
    </row>
    <row r="3885" spans="1:20">
      <c r="A3885" s="366">
        <v>3881</v>
      </c>
      <c r="B3885" s="366"/>
      <c r="C3885" s="105"/>
      <c r="D3885" s="366"/>
      <c r="E3885" s="366"/>
      <c r="F3885" s="366"/>
      <c r="G3885" s="366"/>
      <c r="H3885" s="366"/>
      <c r="I3885" s="206"/>
      <c r="J3885" s="206"/>
      <c r="K3885" s="206"/>
      <c r="L3885" s="206"/>
      <c r="M3885" s="206"/>
      <c r="N3885" s="206"/>
      <c r="O3885" s="206"/>
      <c r="P3885" s="206"/>
      <c r="Q3885" s="206"/>
      <c r="R3885" s="206"/>
      <c r="S3885" s="206"/>
      <c r="T3885" s="206"/>
    </row>
    <row r="3886" spans="1:20">
      <c r="A3886" s="366">
        <v>3882</v>
      </c>
      <c r="B3886" s="366"/>
      <c r="C3886" s="105"/>
      <c r="D3886" s="366"/>
      <c r="E3886" s="366"/>
      <c r="F3886" s="366"/>
      <c r="G3886" s="366"/>
      <c r="H3886" s="366"/>
      <c r="I3886" s="206"/>
      <c r="J3886" s="206"/>
      <c r="K3886" s="206"/>
      <c r="L3886" s="206"/>
      <c r="M3886" s="206"/>
      <c r="N3886" s="206"/>
      <c r="O3886" s="206"/>
      <c r="P3886" s="206"/>
      <c r="Q3886" s="206"/>
      <c r="R3886" s="206"/>
      <c r="S3886" s="206"/>
      <c r="T3886" s="206"/>
    </row>
    <row r="3887" spans="1:20">
      <c r="A3887" s="366">
        <v>3883</v>
      </c>
      <c r="B3887" s="366"/>
      <c r="C3887" s="105"/>
      <c r="D3887" s="366"/>
      <c r="E3887" s="366"/>
      <c r="F3887" s="366"/>
      <c r="G3887" s="366"/>
      <c r="H3887" s="366"/>
      <c r="I3887" s="206"/>
      <c r="J3887" s="206"/>
      <c r="K3887" s="206"/>
      <c r="L3887" s="206"/>
      <c r="M3887" s="206"/>
      <c r="N3887" s="206"/>
      <c r="O3887" s="206"/>
      <c r="P3887" s="206"/>
      <c r="Q3887" s="206"/>
      <c r="R3887" s="206"/>
      <c r="S3887" s="206"/>
      <c r="T3887" s="206"/>
    </row>
    <row r="3888" spans="1:20">
      <c r="A3888" s="366">
        <v>3884</v>
      </c>
      <c r="B3888" s="366"/>
      <c r="C3888" s="105"/>
      <c r="D3888" s="366"/>
      <c r="E3888" s="366"/>
      <c r="F3888" s="366"/>
      <c r="G3888" s="366"/>
      <c r="H3888" s="366"/>
      <c r="I3888" s="206"/>
      <c r="J3888" s="206"/>
      <c r="K3888" s="206"/>
      <c r="L3888" s="206"/>
      <c r="M3888" s="206"/>
      <c r="N3888" s="206"/>
      <c r="O3888" s="206"/>
      <c r="P3888" s="206"/>
      <c r="Q3888" s="206"/>
      <c r="R3888" s="206"/>
      <c r="S3888" s="206"/>
      <c r="T3888" s="206"/>
    </row>
    <row r="3889" spans="1:20">
      <c r="A3889" s="366">
        <v>3885</v>
      </c>
      <c r="B3889" s="366"/>
      <c r="C3889" s="105"/>
      <c r="D3889" s="366"/>
      <c r="E3889" s="366"/>
      <c r="F3889" s="366"/>
      <c r="G3889" s="366"/>
      <c r="H3889" s="366"/>
      <c r="I3889" s="206"/>
      <c r="J3889" s="206"/>
      <c r="K3889" s="206"/>
      <c r="L3889" s="206"/>
      <c r="M3889" s="206"/>
      <c r="N3889" s="206"/>
      <c r="O3889" s="206"/>
      <c r="P3889" s="206"/>
      <c r="Q3889" s="206"/>
      <c r="R3889" s="206"/>
      <c r="S3889" s="206"/>
      <c r="T3889" s="206"/>
    </row>
    <row r="3890" spans="1:20">
      <c r="A3890" s="366">
        <v>3886</v>
      </c>
      <c r="B3890" s="366"/>
      <c r="C3890" s="105"/>
      <c r="D3890" s="366"/>
      <c r="E3890" s="366"/>
      <c r="F3890" s="366"/>
      <c r="G3890" s="366"/>
      <c r="H3890" s="366"/>
      <c r="I3890" s="206"/>
      <c r="J3890" s="206"/>
      <c r="K3890" s="206"/>
      <c r="L3890" s="206"/>
      <c r="M3890" s="206"/>
      <c r="N3890" s="206"/>
      <c r="O3890" s="206"/>
      <c r="P3890" s="206"/>
      <c r="Q3890" s="206"/>
      <c r="R3890" s="206"/>
      <c r="S3890" s="206"/>
      <c r="T3890" s="206"/>
    </row>
    <row r="3891" spans="1:20">
      <c r="A3891" s="366">
        <v>3887</v>
      </c>
      <c r="B3891" s="366"/>
      <c r="C3891" s="105"/>
      <c r="D3891" s="366"/>
      <c r="E3891" s="366"/>
      <c r="F3891" s="366"/>
      <c r="G3891" s="366"/>
      <c r="H3891" s="366"/>
      <c r="I3891" s="206"/>
      <c r="J3891" s="206"/>
      <c r="K3891" s="206"/>
      <c r="L3891" s="206"/>
      <c r="M3891" s="206"/>
      <c r="N3891" s="206"/>
      <c r="O3891" s="206"/>
      <c r="P3891" s="206"/>
      <c r="Q3891" s="206"/>
      <c r="R3891" s="206"/>
      <c r="S3891" s="206"/>
      <c r="T3891" s="206"/>
    </row>
    <row r="3892" spans="1:20">
      <c r="A3892" s="366">
        <v>3888</v>
      </c>
      <c r="B3892" s="366"/>
      <c r="C3892" s="105"/>
      <c r="D3892" s="366"/>
      <c r="E3892" s="366"/>
      <c r="F3892" s="366"/>
      <c r="G3892" s="366"/>
      <c r="H3892" s="366"/>
      <c r="I3892" s="206"/>
      <c r="J3892" s="206"/>
      <c r="K3892" s="206"/>
      <c r="L3892" s="206"/>
      <c r="M3892" s="206"/>
      <c r="N3892" s="206"/>
      <c r="O3892" s="206"/>
      <c r="P3892" s="206"/>
      <c r="Q3892" s="206"/>
      <c r="R3892" s="206"/>
      <c r="S3892" s="206"/>
      <c r="T3892" s="206"/>
    </row>
    <row r="3893" spans="1:20">
      <c r="A3893" s="366">
        <v>3889</v>
      </c>
      <c r="B3893" s="366"/>
      <c r="C3893" s="105"/>
      <c r="D3893" s="366"/>
      <c r="E3893" s="105"/>
      <c r="F3893" s="366"/>
      <c r="G3893" s="366"/>
      <c r="H3893" s="366"/>
      <c r="I3893" s="206"/>
      <c r="J3893" s="206"/>
      <c r="K3893" s="206"/>
      <c r="L3893" s="206"/>
      <c r="M3893" s="206"/>
      <c r="N3893" s="206"/>
      <c r="O3893" s="206"/>
      <c r="P3893" s="206"/>
      <c r="Q3893" s="206"/>
      <c r="R3893" s="206"/>
      <c r="S3893" s="206"/>
      <c r="T3893" s="206"/>
    </row>
    <row r="3894" spans="1:20">
      <c r="A3894" s="366">
        <v>3890</v>
      </c>
      <c r="B3894" s="366"/>
      <c r="C3894" s="105"/>
      <c r="D3894" s="366"/>
      <c r="E3894" s="366"/>
      <c r="F3894" s="366"/>
      <c r="G3894" s="366"/>
      <c r="H3894" s="366"/>
      <c r="I3894" s="206"/>
      <c r="J3894" s="206"/>
      <c r="K3894" s="206"/>
      <c r="L3894" s="206"/>
      <c r="M3894" s="206"/>
      <c r="N3894" s="206"/>
      <c r="O3894" s="206"/>
      <c r="P3894" s="206"/>
      <c r="Q3894" s="206"/>
      <c r="R3894" s="206"/>
      <c r="S3894" s="206"/>
      <c r="T3894" s="206"/>
    </row>
    <row r="3895" spans="1:20">
      <c r="A3895" s="366">
        <v>3891</v>
      </c>
      <c r="B3895" s="366"/>
      <c r="C3895" s="105"/>
      <c r="D3895" s="366"/>
      <c r="E3895" s="366"/>
      <c r="F3895" s="366"/>
      <c r="G3895" s="366"/>
      <c r="H3895" s="366"/>
      <c r="I3895" s="206"/>
      <c r="J3895" s="206"/>
      <c r="K3895" s="206"/>
      <c r="L3895" s="206"/>
      <c r="M3895" s="206"/>
      <c r="N3895" s="206"/>
      <c r="O3895" s="206"/>
      <c r="P3895" s="206"/>
      <c r="Q3895" s="206"/>
      <c r="R3895" s="206"/>
      <c r="S3895" s="206"/>
      <c r="T3895" s="206"/>
    </row>
    <row r="3896" spans="1:20">
      <c r="A3896" s="366">
        <v>3892</v>
      </c>
      <c r="B3896" s="366"/>
      <c r="C3896" s="105"/>
      <c r="D3896" s="366"/>
      <c r="E3896" s="366"/>
      <c r="F3896" s="366"/>
      <c r="G3896" s="366"/>
      <c r="H3896" s="366"/>
      <c r="I3896" s="206"/>
      <c r="J3896" s="206"/>
      <c r="K3896" s="206"/>
      <c r="L3896" s="206"/>
      <c r="M3896" s="206"/>
      <c r="N3896" s="206"/>
      <c r="O3896" s="206"/>
      <c r="P3896" s="206"/>
      <c r="Q3896" s="206"/>
      <c r="R3896" s="206"/>
      <c r="S3896" s="206"/>
      <c r="T3896" s="206"/>
    </row>
    <row r="3897" spans="1:20">
      <c r="A3897" s="366">
        <v>3893</v>
      </c>
      <c r="B3897" s="366"/>
      <c r="C3897" s="105"/>
      <c r="D3897" s="366"/>
      <c r="E3897" s="366"/>
      <c r="F3897" s="366"/>
      <c r="G3897" s="366"/>
      <c r="H3897" s="366"/>
      <c r="I3897" s="206"/>
      <c r="J3897" s="206"/>
      <c r="K3897" s="206"/>
      <c r="L3897" s="206"/>
      <c r="M3897" s="206"/>
      <c r="N3897" s="206"/>
      <c r="O3897" s="206"/>
      <c r="P3897" s="206"/>
      <c r="Q3897" s="206"/>
      <c r="R3897" s="206"/>
      <c r="S3897" s="206"/>
      <c r="T3897" s="206"/>
    </row>
    <row r="3898" spans="1:20">
      <c r="A3898" s="366">
        <v>3894</v>
      </c>
      <c r="B3898" s="366"/>
      <c r="C3898" s="105"/>
      <c r="D3898" s="366"/>
      <c r="E3898" s="366"/>
      <c r="F3898" s="366"/>
      <c r="G3898" s="366"/>
      <c r="H3898" s="366"/>
      <c r="I3898" s="206"/>
      <c r="J3898" s="206"/>
      <c r="K3898" s="206"/>
      <c r="L3898" s="206"/>
      <c r="M3898" s="206"/>
      <c r="N3898" s="206"/>
      <c r="O3898" s="206"/>
      <c r="P3898" s="206"/>
      <c r="Q3898" s="206"/>
      <c r="R3898" s="206"/>
      <c r="S3898" s="206"/>
      <c r="T3898" s="206"/>
    </row>
    <row r="3899" spans="1:20">
      <c r="A3899" s="366">
        <v>3895</v>
      </c>
      <c r="B3899" s="366"/>
      <c r="C3899" s="105"/>
      <c r="D3899" s="366"/>
      <c r="E3899" s="366"/>
      <c r="F3899" s="366"/>
      <c r="G3899" s="366"/>
      <c r="H3899" s="366"/>
      <c r="I3899" s="206"/>
      <c r="J3899" s="206"/>
      <c r="K3899" s="206"/>
      <c r="L3899" s="206"/>
      <c r="M3899" s="206"/>
      <c r="N3899" s="206"/>
      <c r="O3899" s="206"/>
      <c r="P3899" s="206"/>
      <c r="Q3899" s="206"/>
      <c r="R3899" s="206"/>
      <c r="S3899" s="206"/>
      <c r="T3899" s="206"/>
    </row>
    <row r="3900" spans="1:20">
      <c r="A3900" s="366">
        <v>3896</v>
      </c>
      <c r="B3900" s="366"/>
      <c r="C3900" s="105"/>
      <c r="D3900" s="366"/>
      <c r="E3900" s="366"/>
      <c r="F3900" s="366"/>
      <c r="G3900" s="366"/>
      <c r="H3900" s="366"/>
      <c r="I3900" s="206"/>
      <c r="J3900" s="206"/>
      <c r="K3900" s="206"/>
      <c r="L3900" s="206"/>
      <c r="M3900" s="206"/>
      <c r="N3900" s="206"/>
      <c r="O3900" s="206"/>
      <c r="P3900" s="206"/>
      <c r="Q3900" s="206"/>
      <c r="R3900" s="206"/>
      <c r="S3900" s="206"/>
      <c r="T3900" s="206"/>
    </row>
    <row r="3901" spans="1:20">
      <c r="A3901" s="366">
        <v>3897</v>
      </c>
      <c r="B3901" s="366"/>
      <c r="C3901" s="105"/>
      <c r="D3901" s="366"/>
      <c r="E3901" s="366"/>
      <c r="F3901" s="366"/>
      <c r="G3901" s="366"/>
      <c r="H3901" s="366"/>
      <c r="I3901" s="206"/>
      <c r="J3901" s="206"/>
      <c r="K3901" s="206"/>
      <c r="L3901" s="206"/>
      <c r="M3901" s="206"/>
      <c r="N3901" s="206"/>
      <c r="O3901" s="206"/>
      <c r="P3901" s="206"/>
      <c r="Q3901" s="206"/>
      <c r="R3901" s="206"/>
      <c r="S3901" s="206"/>
      <c r="T3901" s="206"/>
    </row>
    <row r="3902" spans="1:20">
      <c r="A3902" s="366">
        <v>3898</v>
      </c>
      <c r="B3902" s="366"/>
      <c r="C3902" s="105"/>
      <c r="D3902" s="366"/>
      <c r="E3902" s="366"/>
      <c r="F3902" s="366"/>
      <c r="G3902" s="366"/>
      <c r="H3902" s="366"/>
      <c r="I3902" s="206"/>
      <c r="J3902" s="206"/>
      <c r="K3902" s="206"/>
      <c r="L3902" s="206"/>
      <c r="M3902" s="206"/>
      <c r="N3902" s="206"/>
      <c r="O3902" s="206"/>
      <c r="P3902" s="206"/>
      <c r="Q3902" s="206"/>
      <c r="R3902" s="206"/>
      <c r="S3902" s="206"/>
      <c r="T3902" s="206"/>
    </row>
    <row r="3903" spans="1:20">
      <c r="A3903" s="366">
        <v>3899</v>
      </c>
      <c r="B3903" s="366"/>
      <c r="C3903" s="105"/>
      <c r="D3903" s="366"/>
      <c r="E3903" s="366"/>
      <c r="F3903" s="366"/>
      <c r="G3903" s="366"/>
      <c r="H3903" s="366"/>
      <c r="I3903" s="206"/>
      <c r="J3903" s="206"/>
      <c r="K3903" s="206"/>
      <c r="L3903" s="206"/>
      <c r="M3903" s="206"/>
      <c r="N3903" s="206"/>
      <c r="O3903" s="206"/>
      <c r="P3903" s="206"/>
      <c r="Q3903" s="206"/>
      <c r="R3903" s="206"/>
      <c r="S3903" s="206"/>
      <c r="T3903" s="206"/>
    </row>
    <row r="3904" spans="1:20">
      <c r="A3904" s="366">
        <v>3900</v>
      </c>
      <c r="B3904" s="366"/>
      <c r="C3904" s="366"/>
      <c r="D3904" s="366"/>
      <c r="E3904" s="366"/>
      <c r="F3904" s="366"/>
      <c r="G3904" s="366"/>
      <c r="H3904" s="366"/>
      <c r="I3904" s="206"/>
      <c r="J3904" s="206"/>
      <c r="K3904" s="206"/>
      <c r="L3904" s="206"/>
      <c r="M3904" s="206"/>
      <c r="N3904" s="206"/>
      <c r="O3904" s="206"/>
      <c r="P3904" s="206"/>
      <c r="Q3904" s="206"/>
      <c r="R3904" s="206"/>
      <c r="S3904" s="206"/>
      <c r="T3904" s="206"/>
    </row>
    <row r="3905" spans="1:20">
      <c r="A3905" s="366">
        <v>3901</v>
      </c>
      <c r="B3905" s="366"/>
      <c r="C3905" s="366"/>
      <c r="D3905" s="366"/>
      <c r="E3905" s="366"/>
      <c r="F3905" s="366"/>
      <c r="G3905" s="366"/>
      <c r="H3905" s="366"/>
      <c r="I3905" s="206"/>
      <c r="J3905" s="206"/>
      <c r="K3905" s="206"/>
      <c r="L3905" s="206"/>
      <c r="M3905" s="206"/>
      <c r="N3905" s="206"/>
      <c r="O3905" s="206"/>
      <c r="P3905" s="206"/>
      <c r="Q3905" s="206"/>
      <c r="R3905" s="206"/>
      <c r="S3905" s="206"/>
      <c r="T3905" s="206"/>
    </row>
    <row r="3906" spans="1:20">
      <c r="A3906" s="366">
        <v>3902</v>
      </c>
      <c r="B3906" s="366"/>
      <c r="C3906" s="366"/>
      <c r="D3906" s="366"/>
      <c r="E3906" s="366"/>
      <c r="F3906" s="366"/>
      <c r="G3906" s="366"/>
      <c r="H3906" s="366"/>
      <c r="I3906" s="206"/>
      <c r="J3906" s="206"/>
      <c r="K3906" s="206"/>
      <c r="L3906" s="206"/>
      <c r="M3906" s="206"/>
      <c r="N3906" s="206"/>
      <c r="O3906" s="206"/>
      <c r="P3906" s="206"/>
      <c r="Q3906" s="206"/>
      <c r="R3906" s="206"/>
      <c r="S3906" s="206"/>
      <c r="T3906" s="206"/>
    </row>
    <row r="3907" spans="1:20">
      <c r="A3907" s="366">
        <v>3903</v>
      </c>
      <c r="B3907" s="366"/>
      <c r="C3907" s="366"/>
      <c r="D3907" s="366"/>
      <c r="E3907" s="366"/>
      <c r="F3907" s="366"/>
      <c r="G3907" s="366"/>
      <c r="H3907" s="366"/>
      <c r="I3907" s="206"/>
      <c r="J3907" s="206"/>
      <c r="K3907" s="206"/>
      <c r="L3907" s="206"/>
      <c r="M3907" s="206"/>
      <c r="N3907" s="206"/>
      <c r="O3907" s="206"/>
      <c r="P3907" s="206"/>
      <c r="Q3907" s="206"/>
      <c r="R3907" s="206"/>
      <c r="S3907" s="206"/>
      <c r="T3907" s="206"/>
    </row>
    <row r="3908" spans="1:20">
      <c r="A3908" s="366">
        <v>3904</v>
      </c>
      <c r="B3908" s="366"/>
      <c r="C3908" s="366"/>
      <c r="D3908" s="366"/>
      <c r="E3908" s="366"/>
      <c r="F3908" s="366"/>
      <c r="G3908" s="366"/>
      <c r="H3908" s="366"/>
      <c r="I3908" s="206"/>
      <c r="J3908" s="206"/>
      <c r="K3908" s="206"/>
      <c r="L3908" s="206"/>
      <c r="M3908" s="206"/>
      <c r="N3908" s="206"/>
      <c r="O3908" s="206"/>
      <c r="P3908" s="206"/>
      <c r="Q3908" s="206"/>
      <c r="R3908" s="206"/>
      <c r="S3908" s="206"/>
      <c r="T3908" s="206"/>
    </row>
    <row r="3909" spans="1:20">
      <c r="A3909" s="366">
        <v>3905</v>
      </c>
      <c r="B3909" s="366"/>
      <c r="C3909" s="366"/>
      <c r="D3909" s="366"/>
      <c r="E3909" s="366"/>
      <c r="F3909" s="366"/>
      <c r="G3909" s="366"/>
      <c r="H3909" s="366"/>
      <c r="I3909" s="206"/>
      <c r="J3909" s="206"/>
      <c r="K3909" s="206"/>
      <c r="L3909" s="206"/>
      <c r="M3909" s="206"/>
      <c r="N3909" s="206"/>
      <c r="O3909" s="206"/>
      <c r="P3909" s="206"/>
      <c r="Q3909" s="206"/>
      <c r="R3909" s="206"/>
      <c r="S3909" s="206"/>
      <c r="T3909" s="206"/>
    </row>
    <row r="3910" spans="1:20">
      <c r="A3910" s="366">
        <v>3906</v>
      </c>
      <c r="B3910" s="366"/>
      <c r="C3910" s="366"/>
      <c r="D3910" s="366"/>
      <c r="E3910" s="366"/>
      <c r="F3910" s="366"/>
      <c r="G3910" s="366"/>
      <c r="H3910" s="366"/>
      <c r="I3910" s="206"/>
      <c r="J3910" s="206"/>
      <c r="K3910" s="206"/>
      <c r="L3910" s="206"/>
      <c r="M3910" s="206"/>
      <c r="N3910" s="206"/>
      <c r="O3910" s="206"/>
      <c r="P3910" s="206"/>
      <c r="Q3910" s="206"/>
      <c r="R3910" s="206"/>
      <c r="S3910" s="206"/>
      <c r="T3910" s="206"/>
    </row>
    <row r="3911" spans="1:20">
      <c r="A3911" s="366">
        <v>3907</v>
      </c>
      <c r="B3911" s="366"/>
      <c r="C3911" s="366"/>
      <c r="D3911" s="366"/>
      <c r="E3911" s="366"/>
      <c r="F3911" s="366"/>
      <c r="G3911" s="366"/>
      <c r="H3911" s="366"/>
      <c r="I3911" s="206"/>
      <c r="J3911" s="206"/>
      <c r="K3911" s="206"/>
      <c r="L3911" s="206"/>
      <c r="M3911" s="206"/>
      <c r="N3911" s="206"/>
      <c r="O3911" s="206"/>
      <c r="P3911" s="206"/>
      <c r="Q3911" s="206"/>
      <c r="R3911" s="206"/>
      <c r="S3911" s="206"/>
      <c r="T3911" s="206"/>
    </row>
    <row r="3912" spans="1:20">
      <c r="A3912" s="366">
        <v>3908</v>
      </c>
      <c r="B3912" s="366"/>
      <c r="C3912" s="366"/>
      <c r="D3912" s="366"/>
      <c r="E3912" s="366"/>
      <c r="F3912" s="366"/>
      <c r="G3912" s="366"/>
      <c r="H3912" s="366"/>
      <c r="I3912" s="206"/>
      <c r="J3912" s="206"/>
      <c r="K3912" s="206"/>
      <c r="L3912" s="206"/>
      <c r="M3912" s="206"/>
      <c r="N3912" s="206"/>
      <c r="O3912" s="206"/>
      <c r="P3912" s="206"/>
      <c r="Q3912" s="206"/>
      <c r="R3912" s="206"/>
      <c r="S3912" s="206"/>
      <c r="T3912" s="206"/>
    </row>
    <row r="3913" spans="1:20">
      <c r="A3913" s="366">
        <v>3909</v>
      </c>
      <c r="B3913" s="366"/>
      <c r="C3913" s="366"/>
      <c r="D3913" s="366"/>
      <c r="E3913" s="366"/>
      <c r="F3913" s="366"/>
      <c r="G3913" s="366"/>
      <c r="H3913" s="366"/>
      <c r="I3913" s="206"/>
      <c r="J3913" s="206"/>
      <c r="K3913" s="206"/>
      <c r="L3913" s="206"/>
      <c r="M3913" s="206"/>
      <c r="N3913" s="206"/>
      <c r="O3913" s="206"/>
      <c r="P3913" s="206"/>
      <c r="Q3913" s="206"/>
      <c r="R3913" s="206"/>
      <c r="S3913" s="206"/>
      <c r="T3913" s="206"/>
    </row>
    <row r="3914" spans="1:20">
      <c r="A3914" s="366">
        <v>3910</v>
      </c>
      <c r="B3914" s="366"/>
      <c r="C3914" s="366"/>
      <c r="D3914" s="366"/>
      <c r="E3914" s="366"/>
      <c r="F3914" s="366"/>
      <c r="G3914" s="366"/>
      <c r="H3914" s="366"/>
      <c r="I3914" s="206"/>
      <c r="J3914" s="206"/>
      <c r="K3914" s="206"/>
      <c r="L3914" s="206"/>
      <c r="M3914" s="206"/>
      <c r="N3914" s="206"/>
      <c r="O3914" s="206"/>
      <c r="P3914" s="206"/>
      <c r="Q3914" s="206"/>
      <c r="R3914" s="206"/>
      <c r="S3914" s="206"/>
      <c r="T3914" s="206"/>
    </row>
    <row r="3915" spans="1:20">
      <c r="A3915" s="366">
        <v>3911</v>
      </c>
      <c r="B3915" s="366"/>
      <c r="C3915" s="366"/>
      <c r="D3915" s="366"/>
      <c r="E3915" s="366"/>
      <c r="F3915" s="366"/>
      <c r="G3915" s="366"/>
      <c r="H3915" s="366"/>
      <c r="I3915" s="206"/>
      <c r="J3915" s="206"/>
      <c r="K3915" s="206"/>
      <c r="L3915" s="206"/>
      <c r="M3915" s="206"/>
      <c r="N3915" s="206"/>
      <c r="O3915" s="206"/>
      <c r="P3915" s="206"/>
      <c r="Q3915" s="206"/>
      <c r="R3915" s="206"/>
      <c r="S3915" s="206"/>
      <c r="T3915" s="206"/>
    </row>
    <row r="3916" spans="1:20">
      <c r="A3916" s="366">
        <v>3912</v>
      </c>
      <c r="B3916" s="366"/>
      <c r="C3916" s="366"/>
      <c r="D3916" s="366"/>
      <c r="E3916" s="366"/>
      <c r="F3916" s="366"/>
      <c r="G3916" s="366"/>
      <c r="H3916" s="366"/>
      <c r="I3916" s="206"/>
      <c r="J3916" s="206"/>
      <c r="K3916" s="206"/>
      <c r="L3916" s="206"/>
      <c r="M3916" s="206"/>
      <c r="N3916" s="206"/>
      <c r="O3916" s="206"/>
      <c r="P3916" s="206"/>
      <c r="Q3916" s="206"/>
      <c r="R3916" s="206"/>
      <c r="S3916" s="206"/>
      <c r="T3916" s="206"/>
    </row>
    <row r="3917" spans="1:20">
      <c r="A3917" s="366">
        <v>3913</v>
      </c>
      <c r="B3917" s="366"/>
      <c r="C3917" s="366"/>
      <c r="D3917" s="366"/>
      <c r="E3917" s="366"/>
      <c r="F3917" s="366"/>
      <c r="G3917" s="366"/>
      <c r="H3917" s="366"/>
      <c r="I3917" s="206"/>
      <c r="J3917" s="206"/>
      <c r="K3917" s="206"/>
      <c r="L3917" s="206"/>
      <c r="M3917" s="206"/>
      <c r="N3917" s="206"/>
      <c r="O3917" s="206"/>
      <c r="P3917" s="206"/>
      <c r="Q3917" s="206"/>
      <c r="R3917" s="206"/>
      <c r="S3917" s="206"/>
      <c r="T3917" s="206"/>
    </row>
    <row r="3918" spans="1:20">
      <c r="A3918" s="366">
        <v>3914</v>
      </c>
      <c r="B3918" s="366"/>
      <c r="C3918" s="366"/>
      <c r="D3918" s="366"/>
      <c r="E3918" s="366"/>
      <c r="F3918" s="366"/>
      <c r="G3918" s="366"/>
      <c r="H3918" s="366"/>
      <c r="I3918" s="206"/>
      <c r="J3918" s="206"/>
      <c r="K3918" s="206"/>
      <c r="L3918" s="206"/>
      <c r="M3918" s="206"/>
      <c r="N3918" s="206"/>
      <c r="O3918" s="206"/>
      <c r="P3918" s="206"/>
      <c r="Q3918" s="206"/>
      <c r="R3918" s="206"/>
      <c r="S3918" s="206"/>
      <c r="T3918" s="206"/>
    </row>
    <row r="3919" spans="1:20">
      <c r="A3919" s="366">
        <v>3915</v>
      </c>
      <c r="B3919" s="366"/>
      <c r="C3919" s="366"/>
      <c r="D3919" s="366"/>
      <c r="E3919" s="366"/>
      <c r="F3919" s="366"/>
      <c r="G3919" s="366"/>
      <c r="H3919" s="366"/>
      <c r="I3919" s="206"/>
      <c r="J3919" s="206"/>
      <c r="K3919" s="206"/>
      <c r="L3919" s="206"/>
      <c r="M3919" s="206"/>
      <c r="N3919" s="206"/>
      <c r="O3919" s="206"/>
      <c r="P3919" s="206"/>
      <c r="Q3919" s="206"/>
      <c r="R3919" s="206"/>
      <c r="S3919" s="206"/>
      <c r="T3919" s="206"/>
    </row>
    <row r="3920" spans="1:20">
      <c r="A3920" s="366">
        <v>3916</v>
      </c>
      <c r="B3920" s="366"/>
      <c r="C3920" s="366"/>
      <c r="D3920" s="366"/>
      <c r="E3920" s="366"/>
      <c r="F3920" s="366"/>
      <c r="G3920" s="366"/>
      <c r="H3920" s="366"/>
      <c r="I3920" s="206"/>
      <c r="J3920" s="206"/>
      <c r="K3920" s="206"/>
      <c r="L3920" s="206"/>
      <c r="M3920" s="206"/>
      <c r="N3920" s="206"/>
      <c r="O3920" s="206"/>
      <c r="P3920" s="206"/>
      <c r="Q3920" s="206"/>
      <c r="R3920" s="206"/>
      <c r="S3920" s="206"/>
      <c r="T3920" s="206"/>
    </row>
    <row r="3921" spans="1:20">
      <c r="A3921" s="366">
        <v>3917</v>
      </c>
      <c r="B3921" s="366"/>
      <c r="C3921" s="366"/>
      <c r="D3921" s="366"/>
      <c r="E3921" s="366"/>
      <c r="F3921" s="366"/>
      <c r="G3921" s="366"/>
      <c r="H3921" s="366"/>
      <c r="I3921" s="206"/>
      <c r="J3921" s="206"/>
      <c r="K3921" s="206"/>
      <c r="L3921" s="206"/>
      <c r="M3921" s="206"/>
      <c r="N3921" s="206"/>
      <c r="O3921" s="206"/>
      <c r="P3921" s="206"/>
      <c r="Q3921" s="206"/>
      <c r="R3921" s="206"/>
      <c r="S3921" s="206"/>
      <c r="T3921" s="206"/>
    </row>
    <row r="3922" spans="1:20">
      <c r="A3922" s="366">
        <v>3918</v>
      </c>
      <c r="B3922" s="366"/>
      <c r="C3922" s="366"/>
      <c r="D3922" s="366"/>
      <c r="E3922" s="366"/>
      <c r="F3922" s="366"/>
      <c r="G3922" s="366"/>
      <c r="H3922" s="366"/>
      <c r="I3922" s="206"/>
      <c r="J3922" s="206"/>
      <c r="K3922" s="206"/>
      <c r="L3922" s="206"/>
      <c r="M3922" s="206"/>
      <c r="N3922" s="206"/>
      <c r="O3922" s="206"/>
      <c r="P3922" s="206"/>
      <c r="Q3922" s="206"/>
      <c r="R3922" s="206"/>
      <c r="S3922" s="206"/>
      <c r="T3922" s="206"/>
    </row>
    <row r="3923" spans="1:20">
      <c r="A3923" s="366">
        <v>3919</v>
      </c>
      <c r="B3923" s="366"/>
      <c r="C3923" s="366"/>
      <c r="D3923" s="366"/>
      <c r="E3923" s="366"/>
      <c r="F3923" s="366"/>
      <c r="G3923" s="366"/>
      <c r="H3923" s="366"/>
      <c r="I3923" s="206"/>
      <c r="J3923" s="206"/>
      <c r="K3923" s="206"/>
      <c r="L3923" s="206"/>
      <c r="M3923" s="206"/>
      <c r="N3923" s="206"/>
      <c r="O3923" s="206"/>
      <c r="P3923" s="206"/>
      <c r="Q3923" s="206"/>
      <c r="R3923" s="206"/>
      <c r="S3923" s="206"/>
      <c r="T3923" s="206"/>
    </row>
    <row r="3924" spans="1:20">
      <c r="A3924" s="366">
        <v>3920</v>
      </c>
      <c r="B3924" s="366"/>
      <c r="C3924" s="366"/>
      <c r="D3924" s="366"/>
      <c r="E3924" s="366"/>
      <c r="F3924" s="366"/>
      <c r="G3924" s="366"/>
      <c r="H3924" s="366"/>
      <c r="I3924" s="206"/>
      <c r="J3924" s="206"/>
      <c r="K3924" s="206"/>
      <c r="L3924" s="206"/>
      <c r="M3924" s="206"/>
      <c r="N3924" s="206"/>
      <c r="O3924" s="206"/>
      <c r="P3924" s="206"/>
      <c r="Q3924" s="206"/>
      <c r="R3924" s="206"/>
      <c r="S3924" s="206"/>
      <c r="T3924" s="206"/>
    </row>
    <row r="3925" spans="1:20">
      <c r="A3925" s="366">
        <v>3921</v>
      </c>
      <c r="B3925" s="366"/>
      <c r="C3925" s="366"/>
      <c r="D3925" s="366"/>
      <c r="E3925" s="366"/>
      <c r="F3925" s="366"/>
      <c r="G3925" s="366"/>
      <c r="H3925" s="366"/>
      <c r="I3925" s="206"/>
      <c r="J3925" s="206"/>
      <c r="K3925" s="206"/>
      <c r="L3925" s="206"/>
      <c r="M3925" s="206"/>
      <c r="N3925" s="206"/>
      <c r="O3925" s="206"/>
      <c r="P3925" s="206"/>
      <c r="Q3925" s="206"/>
      <c r="R3925" s="206"/>
      <c r="S3925" s="206"/>
      <c r="T3925" s="206"/>
    </row>
    <row r="3926" spans="1:20">
      <c r="A3926" s="366">
        <v>3922</v>
      </c>
      <c r="B3926" s="366"/>
      <c r="C3926" s="366"/>
      <c r="D3926" s="366"/>
      <c r="E3926" s="366"/>
      <c r="F3926" s="366"/>
      <c r="G3926" s="366"/>
      <c r="H3926" s="366"/>
      <c r="I3926" s="206"/>
      <c r="J3926" s="206"/>
      <c r="K3926" s="206"/>
      <c r="L3926" s="206"/>
      <c r="M3926" s="206"/>
      <c r="N3926" s="206"/>
      <c r="O3926" s="206"/>
      <c r="P3926" s="206"/>
      <c r="Q3926" s="206"/>
      <c r="R3926" s="206"/>
      <c r="S3926" s="206"/>
      <c r="T3926" s="206"/>
    </row>
    <row r="3927" spans="1:20">
      <c r="A3927" s="366">
        <v>3923</v>
      </c>
      <c r="B3927" s="366"/>
      <c r="C3927" s="366"/>
      <c r="D3927" s="366"/>
      <c r="E3927" s="366"/>
      <c r="F3927" s="366"/>
      <c r="G3927" s="366"/>
      <c r="H3927" s="366"/>
      <c r="I3927" s="206"/>
      <c r="J3927" s="206"/>
      <c r="K3927" s="206"/>
      <c r="L3927" s="206"/>
      <c r="M3927" s="206"/>
      <c r="N3927" s="206"/>
      <c r="O3927" s="206"/>
      <c r="P3927" s="206"/>
      <c r="Q3927" s="206"/>
      <c r="R3927" s="206"/>
      <c r="S3927" s="206"/>
      <c r="T3927" s="206"/>
    </row>
    <row r="3928" spans="1:20">
      <c r="A3928" s="366">
        <v>3924</v>
      </c>
      <c r="B3928" s="366"/>
      <c r="C3928" s="366"/>
      <c r="D3928" s="366"/>
      <c r="E3928" s="366"/>
      <c r="F3928" s="366"/>
      <c r="G3928" s="366"/>
      <c r="H3928" s="366"/>
      <c r="I3928" s="206"/>
      <c r="J3928" s="206"/>
      <c r="K3928" s="206"/>
      <c r="L3928" s="206"/>
      <c r="M3928" s="206"/>
      <c r="N3928" s="206"/>
      <c r="O3928" s="206"/>
      <c r="P3928" s="206"/>
      <c r="Q3928" s="206"/>
      <c r="R3928" s="206"/>
      <c r="S3928" s="206"/>
      <c r="T3928" s="206"/>
    </row>
    <row r="3929" spans="1:20">
      <c r="A3929" s="366">
        <v>3925</v>
      </c>
      <c r="B3929" s="366"/>
      <c r="C3929" s="366"/>
      <c r="D3929" s="366"/>
      <c r="E3929" s="366"/>
      <c r="F3929" s="366"/>
      <c r="G3929" s="366"/>
      <c r="H3929" s="366"/>
      <c r="I3929" s="206"/>
      <c r="J3929" s="206"/>
      <c r="K3929" s="206"/>
      <c r="L3929" s="206"/>
      <c r="M3929" s="206"/>
      <c r="N3929" s="206"/>
      <c r="O3929" s="206"/>
      <c r="P3929" s="206"/>
      <c r="Q3929" s="206"/>
      <c r="R3929" s="206"/>
      <c r="S3929" s="206"/>
      <c r="T3929" s="206"/>
    </row>
    <row r="3930" spans="1:20">
      <c r="A3930" s="366">
        <v>3926</v>
      </c>
      <c r="B3930" s="366"/>
      <c r="C3930" s="366"/>
      <c r="D3930" s="366"/>
      <c r="E3930" s="366"/>
      <c r="F3930" s="366"/>
      <c r="G3930" s="366"/>
      <c r="H3930" s="366"/>
      <c r="I3930" s="206"/>
      <c r="J3930" s="206"/>
      <c r="K3930" s="206"/>
      <c r="L3930" s="206"/>
      <c r="M3930" s="206"/>
      <c r="N3930" s="206"/>
      <c r="O3930" s="206"/>
      <c r="P3930" s="206"/>
      <c r="Q3930" s="206"/>
      <c r="R3930" s="206"/>
      <c r="S3930" s="206"/>
      <c r="T3930" s="206"/>
    </row>
    <row r="3931" spans="1:20">
      <c r="A3931" s="366">
        <v>3927</v>
      </c>
      <c r="B3931" s="366"/>
      <c r="C3931" s="366"/>
      <c r="D3931" s="366"/>
      <c r="E3931" s="366"/>
      <c r="F3931" s="366"/>
      <c r="G3931" s="366"/>
      <c r="H3931" s="366"/>
      <c r="I3931" s="206"/>
      <c r="J3931" s="206"/>
      <c r="K3931" s="206"/>
      <c r="L3931" s="206"/>
      <c r="M3931" s="206"/>
      <c r="N3931" s="206"/>
      <c r="O3931" s="206"/>
      <c r="P3931" s="206"/>
      <c r="Q3931" s="206"/>
      <c r="R3931" s="206"/>
      <c r="S3931" s="206"/>
      <c r="T3931" s="206"/>
    </row>
    <row r="3932" spans="1:20">
      <c r="A3932" s="366">
        <v>3928</v>
      </c>
      <c r="B3932" s="366"/>
      <c r="C3932" s="366"/>
      <c r="D3932" s="366"/>
      <c r="E3932" s="366"/>
      <c r="F3932" s="366"/>
      <c r="G3932" s="366"/>
      <c r="H3932" s="366"/>
      <c r="I3932" s="206"/>
      <c r="J3932" s="206"/>
      <c r="K3932" s="206"/>
      <c r="L3932" s="206"/>
      <c r="M3932" s="206"/>
      <c r="N3932" s="206"/>
      <c r="O3932" s="206"/>
      <c r="P3932" s="206"/>
      <c r="Q3932" s="206"/>
      <c r="R3932" s="206"/>
      <c r="S3932" s="206"/>
      <c r="T3932" s="206"/>
    </row>
    <row r="3933" spans="1:20">
      <c r="A3933" s="366">
        <v>3929</v>
      </c>
      <c r="B3933" s="366"/>
      <c r="C3933" s="366"/>
      <c r="D3933" s="366"/>
      <c r="E3933" s="366"/>
      <c r="F3933" s="366"/>
      <c r="G3933" s="366"/>
      <c r="H3933" s="366"/>
      <c r="I3933" s="206"/>
      <c r="J3933" s="206"/>
      <c r="K3933" s="206"/>
      <c r="L3933" s="206"/>
      <c r="M3933" s="206"/>
      <c r="N3933" s="206"/>
      <c r="O3933" s="206"/>
      <c r="P3933" s="206"/>
      <c r="Q3933" s="206"/>
      <c r="R3933" s="206"/>
      <c r="S3933" s="206"/>
      <c r="T3933" s="206"/>
    </row>
    <row r="3934" spans="1:20">
      <c r="A3934" s="366">
        <v>3930</v>
      </c>
      <c r="B3934" s="366"/>
      <c r="C3934" s="366"/>
      <c r="D3934" s="366"/>
      <c r="E3934" s="366"/>
      <c r="F3934" s="366"/>
      <c r="G3934" s="366"/>
      <c r="H3934" s="366"/>
      <c r="I3934" s="206"/>
      <c r="J3934" s="206"/>
      <c r="K3934" s="206"/>
      <c r="L3934" s="206"/>
      <c r="M3934" s="206"/>
      <c r="N3934" s="206"/>
      <c r="O3934" s="206"/>
      <c r="P3934" s="206"/>
      <c r="Q3934" s="206"/>
      <c r="R3934" s="206"/>
      <c r="S3934" s="206"/>
      <c r="T3934" s="206"/>
    </row>
    <row r="3935" spans="1:20">
      <c r="A3935" s="366"/>
      <c r="B3935" s="366"/>
      <c r="C3935" s="366"/>
      <c r="D3935" s="366"/>
      <c r="E3935" s="366"/>
      <c r="F3935" s="366"/>
      <c r="G3935" s="366"/>
      <c r="H3935" s="366"/>
      <c r="I3935" s="206"/>
      <c r="J3935" s="206"/>
      <c r="K3935" s="206"/>
      <c r="L3935" s="206"/>
      <c r="M3935" s="206"/>
      <c r="N3935" s="206"/>
      <c r="O3935" s="206"/>
      <c r="P3935" s="206"/>
      <c r="Q3935" s="206"/>
      <c r="R3935" s="206"/>
      <c r="S3935" s="206"/>
      <c r="T3935" s="206"/>
    </row>
    <row r="3936" spans="1:20">
      <c r="A3936" s="366"/>
      <c r="B3936" s="366"/>
      <c r="C3936" s="366"/>
      <c r="D3936" s="366"/>
      <c r="E3936" s="366"/>
      <c r="F3936" s="366"/>
      <c r="G3936" s="366"/>
      <c r="H3936" s="366"/>
      <c r="I3936" s="206"/>
      <c r="J3936" s="206"/>
      <c r="K3936" s="206"/>
      <c r="L3936" s="206"/>
      <c r="M3936" s="206"/>
      <c r="N3936" s="206"/>
      <c r="O3936" s="206"/>
      <c r="P3936" s="206"/>
      <c r="Q3936" s="206"/>
      <c r="R3936" s="206"/>
      <c r="S3936" s="206"/>
      <c r="T3936" s="206"/>
    </row>
    <row r="3937" spans="1:20">
      <c r="A3937" s="366"/>
      <c r="B3937" s="366"/>
      <c r="C3937" s="366"/>
      <c r="D3937" s="366"/>
      <c r="E3937" s="366"/>
      <c r="F3937" s="366"/>
      <c r="G3937" s="366"/>
      <c r="H3937" s="366"/>
      <c r="I3937" s="206"/>
      <c r="J3937" s="206"/>
      <c r="K3937" s="206"/>
      <c r="L3937" s="206"/>
      <c r="M3937" s="206"/>
      <c r="N3937" s="206"/>
      <c r="O3937" s="206"/>
      <c r="P3937" s="206"/>
      <c r="Q3937" s="206"/>
      <c r="R3937" s="206"/>
      <c r="S3937" s="206"/>
      <c r="T3937" s="206"/>
    </row>
    <row r="3938" spans="1:20">
      <c r="A3938" s="366"/>
      <c r="B3938" s="366"/>
      <c r="C3938" s="366"/>
      <c r="D3938" s="366"/>
      <c r="E3938" s="366"/>
      <c r="F3938" s="366"/>
      <c r="G3938" s="366"/>
      <c r="H3938" s="366"/>
      <c r="I3938" s="206"/>
      <c r="J3938" s="206"/>
      <c r="K3938" s="206"/>
      <c r="L3938" s="206"/>
      <c r="M3938" s="206"/>
      <c r="N3938" s="206"/>
      <c r="O3938" s="206"/>
      <c r="P3938" s="206"/>
      <c r="Q3938" s="206"/>
      <c r="R3938" s="206"/>
      <c r="S3938" s="206"/>
      <c r="T3938" s="206"/>
    </row>
    <row r="3939" spans="1:20">
      <c r="A3939" s="366"/>
      <c r="B3939" s="366"/>
      <c r="C3939" s="366"/>
      <c r="D3939" s="366"/>
      <c r="E3939" s="366"/>
      <c r="F3939" s="366"/>
      <c r="G3939" s="366"/>
      <c r="H3939" s="366"/>
      <c r="I3939" s="206"/>
      <c r="J3939" s="206"/>
      <c r="K3939" s="206"/>
      <c r="L3939" s="206"/>
      <c r="M3939" s="206"/>
      <c r="N3939" s="206"/>
      <c r="O3939" s="206"/>
      <c r="P3939" s="206"/>
      <c r="Q3939" s="206"/>
      <c r="R3939" s="206"/>
      <c r="S3939" s="206"/>
      <c r="T3939" s="206"/>
    </row>
    <row r="3940" spans="1:20">
      <c r="A3940" s="366"/>
      <c r="B3940" s="366"/>
      <c r="C3940" s="366"/>
      <c r="D3940" s="366"/>
      <c r="E3940" s="366"/>
      <c r="F3940" s="366"/>
      <c r="G3940" s="366"/>
      <c r="H3940" s="366"/>
      <c r="I3940" s="206"/>
      <c r="J3940" s="206"/>
      <c r="K3940" s="206"/>
      <c r="L3940" s="206"/>
      <c r="M3940" s="206"/>
      <c r="N3940" s="206"/>
      <c r="O3940" s="206"/>
      <c r="P3940" s="206"/>
      <c r="Q3940" s="206"/>
      <c r="R3940" s="206"/>
      <c r="S3940" s="206"/>
      <c r="T3940" s="206"/>
    </row>
    <row r="3941" spans="1:20">
      <c r="A3941" s="366"/>
      <c r="B3941" s="366"/>
      <c r="C3941" s="366"/>
      <c r="D3941" s="366"/>
      <c r="E3941" s="366"/>
      <c r="F3941" s="366"/>
      <c r="G3941" s="366"/>
      <c r="H3941" s="366"/>
      <c r="I3941" s="206"/>
      <c r="J3941" s="206"/>
      <c r="K3941" s="206"/>
      <c r="L3941" s="206"/>
      <c r="M3941" s="206"/>
      <c r="N3941" s="206"/>
      <c r="O3941" s="206"/>
      <c r="P3941" s="206"/>
      <c r="Q3941" s="206"/>
      <c r="R3941" s="206"/>
      <c r="S3941" s="206"/>
      <c r="T3941" s="206"/>
    </row>
    <row r="3942" spans="1:20">
      <c r="A3942" s="366"/>
      <c r="B3942" s="366"/>
      <c r="C3942" s="366"/>
      <c r="D3942" s="366"/>
      <c r="E3942" s="366"/>
      <c r="F3942" s="366"/>
      <c r="G3942" s="366"/>
      <c r="H3942" s="366"/>
      <c r="I3942" s="206"/>
      <c r="J3942" s="206"/>
      <c r="K3942" s="206"/>
      <c r="L3942" s="206"/>
      <c r="M3942" s="206"/>
      <c r="N3942" s="206"/>
      <c r="O3942" s="206"/>
      <c r="P3942" s="206"/>
      <c r="Q3942" s="206"/>
      <c r="R3942" s="206"/>
      <c r="S3942" s="206"/>
      <c r="T3942" s="206"/>
    </row>
    <row r="3943" spans="1:20">
      <c r="A3943" s="366"/>
      <c r="B3943" s="366"/>
      <c r="C3943" s="366"/>
      <c r="D3943" s="366"/>
      <c r="E3943" s="366"/>
      <c r="F3943" s="366"/>
      <c r="G3943" s="366"/>
      <c r="H3943" s="366"/>
      <c r="I3943" s="206"/>
      <c r="J3943" s="206"/>
      <c r="K3943" s="206"/>
      <c r="L3943" s="206"/>
      <c r="M3943" s="206"/>
      <c r="N3943" s="206"/>
      <c r="O3943" s="206"/>
      <c r="P3943" s="206"/>
      <c r="Q3943" s="206"/>
      <c r="R3943" s="206"/>
      <c r="S3943" s="206"/>
      <c r="T3943" s="206"/>
    </row>
    <row r="3944" spans="1:20">
      <c r="A3944" s="366"/>
      <c r="B3944" s="366"/>
      <c r="C3944" s="366"/>
      <c r="D3944" s="366"/>
      <c r="E3944" s="366"/>
      <c r="F3944" s="366"/>
      <c r="G3944" s="366"/>
      <c r="H3944" s="366"/>
      <c r="I3944" s="206"/>
      <c r="J3944" s="206"/>
      <c r="K3944" s="206"/>
      <c r="L3944" s="206"/>
      <c r="M3944" s="206"/>
      <c r="N3944" s="206"/>
      <c r="O3944" s="206"/>
      <c r="P3944" s="206"/>
      <c r="Q3944" s="206"/>
      <c r="R3944" s="206"/>
      <c r="S3944" s="206"/>
      <c r="T3944" s="206"/>
    </row>
    <row r="3945" spans="1:20">
      <c r="A3945" s="366"/>
      <c r="B3945" s="366"/>
      <c r="C3945" s="366"/>
      <c r="D3945" s="366"/>
      <c r="E3945" s="366"/>
      <c r="F3945" s="366"/>
      <c r="G3945" s="366"/>
      <c r="H3945" s="366"/>
      <c r="I3945" s="206"/>
      <c r="J3945" s="206"/>
      <c r="K3945" s="206"/>
      <c r="L3945" s="206"/>
      <c r="M3945" s="206"/>
      <c r="N3945" s="206"/>
      <c r="O3945" s="206"/>
      <c r="P3945" s="206"/>
      <c r="Q3945" s="206"/>
      <c r="R3945" s="206"/>
      <c r="S3945" s="206"/>
      <c r="T3945" s="206"/>
    </row>
    <row r="3946" spans="1:20">
      <c r="A3946" s="366"/>
      <c r="B3946" s="366"/>
      <c r="C3946" s="366"/>
      <c r="D3946" s="366"/>
      <c r="E3946" s="366"/>
      <c r="F3946" s="366"/>
      <c r="G3946" s="366"/>
      <c r="H3946" s="366"/>
      <c r="I3946" s="206"/>
      <c r="J3946" s="206"/>
      <c r="K3946" s="206"/>
      <c r="L3946" s="206"/>
      <c r="M3946" s="206"/>
      <c r="N3946" s="206"/>
      <c r="O3946" s="206"/>
      <c r="P3946" s="206"/>
      <c r="Q3946" s="206"/>
      <c r="R3946" s="206"/>
      <c r="S3946" s="206"/>
      <c r="T3946" s="206"/>
    </row>
    <row r="3947" spans="1:20">
      <c r="A3947" s="366"/>
      <c r="B3947" s="366"/>
      <c r="C3947" s="366"/>
      <c r="D3947" s="366"/>
      <c r="E3947" s="366"/>
      <c r="F3947" s="366"/>
      <c r="G3947" s="366"/>
      <c r="H3947" s="366"/>
      <c r="I3947" s="206"/>
      <c r="J3947" s="206"/>
      <c r="K3947" s="206"/>
      <c r="L3947" s="206"/>
      <c r="M3947" s="206"/>
      <c r="N3947" s="206"/>
      <c r="O3947" s="206"/>
      <c r="P3947" s="206"/>
      <c r="Q3947" s="206"/>
      <c r="R3947" s="206"/>
      <c r="S3947" s="206"/>
      <c r="T3947" s="206"/>
    </row>
    <row r="3948" spans="1:20">
      <c r="A3948" s="366"/>
      <c r="B3948" s="366"/>
      <c r="C3948" s="366"/>
      <c r="D3948" s="366"/>
      <c r="E3948" s="366"/>
      <c r="F3948" s="366"/>
      <c r="G3948" s="366"/>
      <c r="H3948" s="366"/>
      <c r="I3948" s="206"/>
      <c r="J3948" s="206"/>
      <c r="K3948" s="206"/>
      <c r="L3948" s="206"/>
      <c r="M3948" s="206"/>
      <c r="N3948" s="206"/>
      <c r="O3948" s="206"/>
      <c r="P3948" s="206"/>
      <c r="Q3948" s="206"/>
      <c r="R3948" s="206"/>
      <c r="S3948" s="206"/>
      <c r="T3948" s="206"/>
    </row>
    <row r="3949" spans="1:20">
      <c r="A3949" s="366"/>
      <c r="B3949" s="366"/>
      <c r="C3949" s="366"/>
      <c r="D3949" s="366"/>
      <c r="E3949" s="366"/>
      <c r="F3949" s="366"/>
      <c r="G3949" s="366"/>
      <c r="H3949" s="366"/>
      <c r="I3949" s="206"/>
      <c r="J3949" s="206"/>
      <c r="K3949" s="206"/>
      <c r="L3949" s="206"/>
      <c r="M3949" s="206"/>
      <c r="N3949" s="206"/>
      <c r="O3949" s="206"/>
      <c r="P3949" s="206"/>
      <c r="Q3949" s="206"/>
      <c r="R3949" s="206"/>
      <c r="S3949" s="206"/>
      <c r="T3949" s="206"/>
    </row>
    <row r="3950" spans="1:20">
      <c r="A3950" s="366"/>
      <c r="B3950" s="366"/>
      <c r="C3950" s="366"/>
      <c r="D3950" s="366"/>
      <c r="E3950" s="366"/>
      <c r="F3950" s="366"/>
      <c r="G3950" s="366"/>
      <c r="H3950" s="366"/>
      <c r="I3950" s="206"/>
      <c r="J3950" s="206"/>
      <c r="K3950" s="206"/>
      <c r="L3950" s="206"/>
      <c r="M3950" s="206"/>
      <c r="N3950" s="206"/>
      <c r="O3950" s="206"/>
      <c r="P3950" s="206"/>
      <c r="Q3950" s="206"/>
      <c r="R3950" s="206"/>
      <c r="S3950" s="206"/>
      <c r="T3950" s="206"/>
    </row>
    <row r="3951" spans="1:20">
      <c r="A3951" s="366"/>
      <c r="B3951" s="366"/>
      <c r="C3951" s="366"/>
      <c r="D3951" s="366"/>
      <c r="E3951" s="366"/>
      <c r="F3951" s="366"/>
      <c r="G3951" s="366"/>
      <c r="H3951" s="366"/>
      <c r="I3951" s="206"/>
      <c r="J3951" s="206"/>
      <c r="K3951" s="206"/>
      <c r="L3951" s="206"/>
      <c r="M3951" s="206"/>
      <c r="N3951" s="206"/>
      <c r="O3951" s="206"/>
      <c r="P3951" s="206"/>
      <c r="Q3951" s="206"/>
      <c r="R3951" s="206"/>
      <c r="S3951" s="206"/>
      <c r="T3951" s="206"/>
    </row>
    <row r="3952" spans="1:20">
      <c r="A3952" s="366"/>
      <c r="B3952" s="366"/>
      <c r="C3952" s="366"/>
      <c r="D3952" s="366"/>
      <c r="E3952" s="366"/>
      <c r="F3952" s="366"/>
      <c r="G3952" s="366"/>
      <c r="H3952" s="366"/>
      <c r="I3952" s="206"/>
      <c r="J3952" s="206"/>
      <c r="K3952" s="206"/>
      <c r="L3952" s="206"/>
      <c r="M3952" s="206"/>
      <c r="N3952" s="206"/>
      <c r="O3952" s="206"/>
      <c r="P3952" s="206"/>
      <c r="Q3952" s="206"/>
      <c r="R3952" s="206"/>
      <c r="S3952" s="206"/>
      <c r="T3952" s="206"/>
    </row>
    <row r="3953" spans="1:20">
      <c r="A3953" s="366"/>
      <c r="B3953" s="366"/>
      <c r="C3953" s="366"/>
      <c r="D3953" s="366"/>
      <c r="E3953" s="366"/>
      <c r="F3953" s="366"/>
      <c r="G3953" s="366"/>
      <c r="H3953" s="366"/>
      <c r="I3953" s="206"/>
      <c r="J3953" s="206"/>
      <c r="K3953" s="206"/>
      <c r="L3953" s="206"/>
      <c r="M3953" s="206"/>
      <c r="N3953" s="206"/>
      <c r="O3953" s="206"/>
      <c r="P3953" s="206"/>
      <c r="Q3953" s="206"/>
      <c r="R3953" s="206"/>
      <c r="S3953" s="206"/>
      <c r="T3953" s="206"/>
    </row>
    <row r="3954" spans="1:20">
      <c r="A3954" s="366"/>
      <c r="B3954" s="366"/>
      <c r="C3954" s="366"/>
      <c r="D3954" s="366"/>
      <c r="E3954" s="366"/>
      <c r="F3954" s="366"/>
      <c r="G3954" s="366"/>
      <c r="H3954" s="366"/>
      <c r="I3954" s="206"/>
      <c r="J3954" s="206"/>
      <c r="K3954" s="206"/>
      <c r="L3954" s="206"/>
      <c r="M3954" s="206"/>
      <c r="N3954" s="206"/>
      <c r="O3954" s="206"/>
      <c r="P3954" s="206"/>
      <c r="Q3954" s="206"/>
      <c r="R3954" s="206"/>
      <c r="S3954" s="206"/>
      <c r="T3954" s="206"/>
    </row>
    <row r="3955" spans="1:20">
      <c r="A3955" s="366"/>
      <c r="B3955" s="366"/>
      <c r="C3955" s="366"/>
      <c r="D3955" s="366"/>
      <c r="E3955" s="366"/>
      <c r="F3955" s="366"/>
      <c r="G3955" s="366"/>
      <c r="H3955" s="366"/>
      <c r="I3955" s="206"/>
      <c r="J3955" s="206"/>
      <c r="K3955" s="206"/>
      <c r="L3955" s="206"/>
      <c r="M3955" s="206"/>
      <c r="N3955" s="206"/>
      <c r="O3955" s="206"/>
      <c r="P3955" s="206"/>
      <c r="Q3955" s="206"/>
      <c r="R3955" s="206"/>
      <c r="S3955" s="206"/>
      <c r="T3955" s="206"/>
    </row>
    <row r="3956" spans="1:20">
      <c r="A3956" s="366"/>
      <c r="B3956" s="366"/>
      <c r="C3956" s="366"/>
      <c r="D3956" s="366"/>
      <c r="E3956" s="366"/>
      <c r="F3956" s="366"/>
      <c r="G3956" s="366"/>
      <c r="H3956" s="366"/>
      <c r="I3956" s="206"/>
      <c r="J3956" s="206"/>
      <c r="K3956" s="206"/>
      <c r="L3956" s="206"/>
      <c r="M3956" s="206"/>
      <c r="N3956" s="206"/>
      <c r="O3956" s="206"/>
      <c r="P3956" s="206"/>
      <c r="Q3956" s="206"/>
      <c r="R3956" s="206"/>
      <c r="S3956" s="206"/>
      <c r="T3956" s="206"/>
    </row>
    <row r="3957" spans="1:20">
      <c r="A3957" s="366"/>
      <c r="B3957" s="366"/>
      <c r="C3957" s="366"/>
      <c r="D3957" s="366"/>
      <c r="E3957" s="366"/>
      <c r="F3957" s="366"/>
      <c r="G3957" s="366"/>
      <c r="H3957" s="366"/>
      <c r="I3957" s="206"/>
      <c r="J3957" s="206"/>
      <c r="K3957" s="206"/>
      <c r="L3957" s="206"/>
      <c r="M3957" s="206"/>
      <c r="N3957" s="206"/>
      <c r="O3957" s="206"/>
      <c r="P3957" s="206"/>
      <c r="Q3957" s="206"/>
      <c r="R3957" s="206"/>
      <c r="S3957" s="206"/>
      <c r="T3957" s="206"/>
    </row>
    <row r="3958" spans="1:20">
      <c r="A3958" s="366"/>
      <c r="B3958" s="366"/>
      <c r="C3958" s="366"/>
      <c r="D3958" s="366"/>
      <c r="E3958" s="366"/>
      <c r="F3958" s="366"/>
      <c r="G3958" s="366"/>
      <c r="H3958" s="366"/>
      <c r="I3958" s="206"/>
      <c r="J3958" s="206"/>
      <c r="K3958" s="206"/>
      <c r="L3958" s="206"/>
      <c r="M3958" s="206"/>
      <c r="N3958" s="206"/>
      <c r="O3958" s="206"/>
      <c r="P3958" s="206"/>
      <c r="Q3958" s="206"/>
      <c r="R3958" s="206"/>
      <c r="S3958" s="206"/>
      <c r="T3958" s="206"/>
    </row>
    <row r="3959" spans="1:20">
      <c r="A3959" s="366"/>
      <c r="B3959" s="366"/>
      <c r="C3959" s="366"/>
      <c r="D3959" s="366"/>
      <c r="E3959" s="366"/>
      <c r="F3959" s="366"/>
      <c r="G3959" s="366"/>
      <c r="H3959" s="366"/>
      <c r="I3959" s="206"/>
      <c r="J3959" s="206"/>
      <c r="K3959" s="206"/>
      <c r="L3959" s="206"/>
      <c r="M3959" s="206"/>
      <c r="N3959" s="206"/>
      <c r="O3959" s="206"/>
      <c r="P3959" s="206"/>
      <c r="Q3959" s="206"/>
      <c r="R3959" s="206"/>
      <c r="S3959" s="206"/>
      <c r="T3959" s="206"/>
    </row>
    <row r="3960" spans="1:20">
      <c r="A3960" s="366"/>
      <c r="B3960" s="366"/>
      <c r="C3960" s="366"/>
      <c r="D3960" s="366"/>
      <c r="E3960" s="366"/>
      <c r="F3960" s="366"/>
      <c r="G3960" s="366"/>
      <c r="H3960" s="366"/>
      <c r="I3960" s="206"/>
      <c r="J3960" s="206"/>
      <c r="K3960" s="206"/>
      <c r="L3960" s="206"/>
      <c r="M3960" s="206"/>
      <c r="N3960" s="206"/>
      <c r="O3960" s="206"/>
      <c r="P3960" s="206"/>
      <c r="Q3960" s="206"/>
      <c r="R3960" s="206"/>
      <c r="S3960" s="206"/>
      <c r="T3960" s="206"/>
    </row>
    <row r="3961" spans="1:20">
      <c r="A3961" s="366"/>
      <c r="B3961" s="366"/>
      <c r="C3961" s="366"/>
      <c r="D3961" s="366"/>
      <c r="E3961" s="366"/>
      <c r="F3961" s="366"/>
      <c r="G3961" s="366"/>
      <c r="H3961" s="366"/>
      <c r="I3961" s="206"/>
      <c r="J3961" s="206"/>
      <c r="K3961" s="206"/>
      <c r="L3961" s="206"/>
      <c r="M3961" s="206"/>
      <c r="N3961" s="206"/>
      <c r="O3961" s="206"/>
      <c r="P3961" s="206"/>
      <c r="Q3961" s="206"/>
      <c r="R3961" s="206"/>
      <c r="S3961" s="206"/>
      <c r="T3961" s="206"/>
    </row>
    <row r="3962" spans="1:20">
      <c r="A3962" s="366"/>
      <c r="B3962" s="366"/>
      <c r="C3962" s="366"/>
      <c r="D3962" s="366"/>
      <c r="E3962" s="366"/>
      <c r="F3962" s="366"/>
      <c r="G3962" s="366"/>
      <c r="H3962" s="366"/>
      <c r="I3962" s="206"/>
      <c r="J3962" s="206"/>
      <c r="K3962" s="206"/>
      <c r="L3962" s="206"/>
      <c r="M3962" s="206"/>
      <c r="N3962" s="206"/>
      <c r="O3962" s="206"/>
      <c r="P3962" s="206"/>
      <c r="Q3962" s="206"/>
      <c r="R3962" s="206"/>
      <c r="S3962" s="206"/>
      <c r="T3962" s="206"/>
    </row>
    <row r="3963" spans="1:20">
      <c r="A3963" s="366"/>
      <c r="B3963" s="366"/>
      <c r="C3963" s="366"/>
      <c r="D3963" s="366"/>
      <c r="E3963" s="366"/>
      <c r="F3963" s="366"/>
      <c r="G3963" s="366"/>
      <c r="H3963" s="366"/>
      <c r="I3963" s="206"/>
      <c r="J3963" s="206"/>
      <c r="K3963" s="206"/>
      <c r="L3963" s="206"/>
      <c r="M3963" s="206"/>
      <c r="N3963" s="206"/>
      <c r="O3963" s="206"/>
      <c r="P3963" s="206"/>
      <c r="Q3963" s="206"/>
      <c r="R3963" s="206"/>
      <c r="S3963" s="206"/>
      <c r="T3963" s="206"/>
    </row>
    <row r="3964" spans="1:20">
      <c r="A3964" s="366"/>
      <c r="B3964" s="366"/>
      <c r="C3964" s="366"/>
      <c r="D3964" s="366"/>
      <c r="E3964" s="366"/>
      <c r="F3964" s="366"/>
      <c r="G3964" s="366"/>
      <c r="H3964" s="366"/>
      <c r="I3964" s="206"/>
      <c r="J3964" s="206"/>
      <c r="K3964" s="206"/>
      <c r="L3964" s="206"/>
      <c r="M3964" s="206"/>
      <c r="N3964" s="206"/>
      <c r="O3964" s="206"/>
      <c r="P3964" s="206"/>
      <c r="Q3964" s="206"/>
      <c r="R3964" s="206"/>
      <c r="S3964" s="206"/>
      <c r="T3964" s="206"/>
    </row>
    <row r="3965" spans="1:20">
      <c r="A3965" s="366"/>
      <c r="B3965" s="366"/>
      <c r="C3965" s="366"/>
      <c r="D3965" s="366"/>
      <c r="E3965" s="366"/>
      <c r="F3965" s="366"/>
      <c r="G3965" s="366"/>
      <c r="H3965" s="366"/>
      <c r="I3965" s="206"/>
      <c r="J3965" s="206"/>
      <c r="K3965" s="206"/>
      <c r="L3965" s="206"/>
      <c r="M3965" s="206"/>
      <c r="N3965" s="206"/>
      <c r="O3965" s="206"/>
      <c r="P3965" s="206"/>
      <c r="Q3965" s="206"/>
      <c r="R3965" s="206"/>
      <c r="S3965" s="206"/>
      <c r="T3965" s="206"/>
    </row>
    <row r="3966" spans="1:20">
      <c r="A3966" s="366"/>
      <c r="B3966" s="366"/>
      <c r="C3966" s="366"/>
      <c r="D3966" s="366"/>
      <c r="E3966" s="366"/>
      <c r="F3966" s="366"/>
      <c r="G3966" s="366"/>
      <c r="H3966" s="366"/>
      <c r="I3966" s="206"/>
      <c r="J3966" s="206"/>
      <c r="K3966" s="206"/>
      <c r="L3966" s="206"/>
      <c r="M3966" s="206"/>
      <c r="N3966" s="206"/>
      <c r="O3966" s="206"/>
      <c r="P3966" s="206"/>
      <c r="Q3966" s="206"/>
      <c r="R3966" s="206"/>
      <c r="S3966" s="206"/>
      <c r="T3966" s="206"/>
    </row>
    <row r="3967" spans="1:20">
      <c r="A3967" s="366"/>
      <c r="B3967" s="366"/>
      <c r="C3967" s="366"/>
      <c r="D3967" s="366"/>
      <c r="E3967" s="366"/>
      <c r="F3967" s="366"/>
      <c r="G3967" s="366"/>
      <c r="H3967" s="366"/>
      <c r="I3967" s="206"/>
      <c r="J3967" s="206"/>
      <c r="K3967" s="206"/>
      <c r="L3967" s="206"/>
      <c r="M3967" s="206"/>
      <c r="N3967" s="206"/>
      <c r="O3967" s="206"/>
      <c r="P3967" s="206"/>
      <c r="Q3967" s="206"/>
      <c r="R3967" s="206"/>
      <c r="S3967" s="206"/>
      <c r="T3967" s="206"/>
    </row>
    <row r="3968" spans="1:20">
      <c r="A3968" s="366"/>
      <c r="B3968" s="366"/>
      <c r="C3968" s="366"/>
      <c r="D3968" s="366"/>
      <c r="E3968" s="366"/>
      <c r="F3968" s="366"/>
      <c r="G3968" s="366"/>
      <c r="H3968" s="366"/>
      <c r="I3968" s="206"/>
      <c r="J3968" s="206"/>
      <c r="K3968" s="206"/>
      <c r="L3968" s="206"/>
      <c r="M3968" s="206"/>
      <c r="N3968" s="206"/>
      <c r="O3968" s="206"/>
      <c r="P3968" s="206"/>
      <c r="Q3968" s="206"/>
      <c r="R3968" s="206"/>
      <c r="S3968" s="206"/>
      <c r="T3968" s="206"/>
    </row>
    <row r="3969" spans="1:20">
      <c r="A3969" s="366"/>
      <c r="B3969" s="366"/>
      <c r="C3969" s="366"/>
      <c r="D3969" s="366"/>
      <c r="E3969" s="366"/>
      <c r="F3969" s="366"/>
      <c r="G3969" s="366"/>
      <c r="H3969" s="366"/>
      <c r="I3969" s="206"/>
      <c r="J3969" s="206"/>
      <c r="K3969" s="206"/>
      <c r="L3969" s="206"/>
      <c r="M3969" s="206"/>
      <c r="N3969" s="206"/>
      <c r="O3969" s="206"/>
      <c r="P3969" s="206"/>
      <c r="Q3969" s="206"/>
      <c r="R3969" s="206"/>
      <c r="S3969" s="206"/>
      <c r="T3969" s="206"/>
    </row>
    <row r="3970" spans="1:20">
      <c r="A3970" s="366"/>
      <c r="B3970" s="366"/>
      <c r="C3970" s="366"/>
      <c r="D3970" s="366"/>
      <c r="E3970" s="366"/>
      <c r="F3970" s="366"/>
      <c r="G3970" s="366"/>
      <c r="H3970" s="366"/>
      <c r="I3970" s="206"/>
      <c r="J3970" s="206"/>
      <c r="K3970" s="206"/>
      <c r="L3970" s="206"/>
      <c r="M3970" s="206"/>
      <c r="N3970" s="206"/>
      <c r="O3970" s="206"/>
      <c r="P3970" s="206"/>
      <c r="Q3970" s="206"/>
      <c r="R3970" s="206"/>
      <c r="S3970" s="206"/>
      <c r="T3970" s="206"/>
    </row>
    <row r="3971" spans="1:20">
      <c r="A3971" s="366"/>
      <c r="B3971" s="366"/>
      <c r="C3971" s="366"/>
      <c r="D3971" s="366"/>
      <c r="E3971" s="366"/>
      <c r="F3971" s="366"/>
      <c r="G3971" s="366"/>
      <c r="H3971" s="366"/>
      <c r="I3971" s="206"/>
      <c r="J3971" s="206"/>
      <c r="K3971" s="206"/>
      <c r="L3971" s="206"/>
      <c r="M3971" s="206"/>
      <c r="N3971" s="206"/>
      <c r="O3971" s="206"/>
      <c r="P3971" s="206"/>
      <c r="Q3971" s="206"/>
      <c r="R3971" s="206"/>
      <c r="S3971" s="206"/>
      <c r="T3971" s="206"/>
    </row>
    <row r="3972" spans="1:20">
      <c r="A3972" s="366"/>
      <c r="B3972" s="366"/>
      <c r="C3972" s="366"/>
      <c r="D3972" s="366"/>
      <c r="E3972" s="366"/>
      <c r="F3972" s="366"/>
      <c r="G3972" s="366"/>
      <c r="H3972" s="366"/>
      <c r="I3972" s="206"/>
      <c r="J3972" s="206"/>
      <c r="K3972" s="206"/>
      <c r="L3972" s="206"/>
      <c r="M3972" s="206"/>
      <c r="N3972" s="206"/>
      <c r="O3972" s="206"/>
      <c r="P3972" s="206"/>
      <c r="Q3972" s="206"/>
      <c r="R3972" s="206"/>
      <c r="S3972" s="206"/>
      <c r="T3972" s="206"/>
    </row>
    <row r="3973" spans="1:20">
      <c r="A3973" s="366"/>
      <c r="B3973" s="366"/>
      <c r="C3973" s="366"/>
      <c r="D3973" s="366"/>
      <c r="E3973" s="366"/>
      <c r="F3973" s="366"/>
      <c r="G3973" s="366"/>
      <c r="H3973" s="366"/>
      <c r="I3973" s="206"/>
      <c r="J3973" s="206"/>
      <c r="K3973" s="206"/>
      <c r="L3973" s="206"/>
      <c r="M3973" s="206"/>
      <c r="N3973" s="206"/>
      <c r="O3973" s="206"/>
      <c r="P3973" s="206"/>
      <c r="Q3973" s="206"/>
      <c r="R3973" s="206"/>
      <c r="S3973" s="206"/>
      <c r="T3973" s="206"/>
    </row>
    <row r="3974" spans="1:20">
      <c r="A3974" s="366"/>
      <c r="B3974" s="366"/>
      <c r="C3974" s="366"/>
      <c r="D3974" s="366"/>
      <c r="E3974" s="366"/>
      <c r="F3974" s="366"/>
      <c r="G3974" s="366"/>
      <c r="H3974" s="366"/>
      <c r="I3974" s="206"/>
      <c r="J3974" s="206"/>
      <c r="K3974" s="206"/>
      <c r="L3974" s="206"/>
      <c r="M3974" s="206"/>
      <c r="N3974" s="206"/>
      <c r="O3974" s="206"/>
      <c r="P3974" s="206"/>
      <c r="Q3974" s="206"/>
      <c r="R3974" s="206"/>
      <c r="S3974" s="206"/>
      <c r="T3974" s="206"/>
    </row>
    <row r="3975" spans="1:20">
      <c r="A3975" s="366"/>
      <c r="B3975" s="366"/>
      <c r="C3975" s="366"/>
      <c r="D3975" s="366"/>
      <c r="E3975" s="366"/>
      <c r="F3975" s="366"/>
      <c r="G3975" s="366"/>
      <c r="H3975" s="366"/>
      <c r="I3975" s="206"/>
      <c r="J3975" s="206"/>
      <c r="K3975" s="206"/>
      <c r="L3975" s="206"/>
      <c r="M3975" s="206"/>
      <c r="N3975" s="206"/>
      <c r="O3975" s="206"/>
      <c r="P3975" s="206"/>
      <c r="Q3975" s="206"/>
      <c r="R3975" s="206"/>
      <c r="S3975" s="206"/>
      <c r="T3975" s="206"/>
    </row>
    <row r="3976" spans="1:20">
      <c r="A3976" s="366"/>
      <c r="B3976" s="366"/>
      <c r="C3976" s="366"/>
      <c r="D3976" s="366"/>
      <c r="E3976" s="366"/>
      <c r="F3976" s="366"/>
      <c r="G3976" s="366"/>
      <c r="H3976" s="366"/>
      <c r="I3976" s="206"/>
      <c r="J3976" s="206"/>
      <c r="K3976" s="206"/>
      <c r="L3976" s="206"/>
      <c r="M3976" s="206"/>
      <c r="N3976" s="206"/>
      <c r="O3976" s="206"/>
      <c r="P3976" s="206"/>
      <c r="Q3976" s="206"/>
      <c r="R3976" s="206"/>
      <c r="S3976" s="206"/>
      <c r="T3976" s="206"/>
    </row>
    <row r="3977" spans="1:20">
      <c r="A3977" s="366"/>
      <c r="B3977" s="366"/>
      <c r="C3977" s="366"/>
      <c r="D3977" s="366"/>
      <c r="E3977" s="366"/>
      <c r="F3977" s="366"/>
      <c r="G3977" s="366"/>
      <c r="H3977" s="366"/>
      <c r="I3977" s="206"/>
      <c r="J3977" s="206"/>
      <c r="K3977" s="206"/>
      <c r="L3977" s="206"/>
      <c r="M3977" s="206"/>
      <c r="N3977" s="206"/>
      <c r="O3977" s="206"/>
      <c r="P3977" s="206"/>
      <c r="Q3977" s="206"/>
      <c r="R3977" s="206"/>
      <c r="S3977" s="206"/>
      <c r="T3977" s="206"/>
    </row>
    <row r="3978" spans="1:20">
      <c r="A3978" s="366"/>
      <c r="B3978" s="366"/>
      <c r="C3978" s="366"/>
      <c r="D3978" s="366"/>
      <c r="E3978" s="366"/>
      <c r="F3978" s="366"/>
      <c r="G3978" s="366"/>
      <c r="H3978" s="366"/>
      <c r="I3978" s="206"/>
      <c r="J3978" s="206"/>
      <c r="K3978" s="206"/>
      <c r="L3978" s="206"/>
      <c r="M3978" s="206"/>
      <c r="N3978" s="206"/>
      <c r="O3978" s="206"/>
      <c r="P3978" s="206"/>
      <c r="Q3978" s="206"/>
      <c r="R3978" s="206"/>
      <c r="S3978" s="206"/>
      <c r="T3978" s="206"/>
    </row>
    <row r="3979" spans="1:20">
      <c r="A3979" s="366"/>
      <c r="B3979" s="366"/>
      <c r="C3979" s="366"/>
      <c r="D3979" s="366"/>
      <c r="E3979" s="366"/>
      <c r="F3979" s="366"/>
      <c r="G3979" s="366"/>
      <c r="H3979" s="366"/>
      <c r="I3979" s="206"/>
      <c r="J3979" s="206"/>
      <c r="K3979" s="206"/>
      <c r="L3979" s="206"/>
      <c r="M3979" s="206"/>
      <c r="N3979" s="206"/>
      <c r="O3979" s="206"/>
      <c r="P3979" s="206"/>
      <c r="Q3979" s="206"/>
      <c r="R3979" s="206"/>
      <c r="S3979" s="206"/>
      <c r="T3979" s="206"/>
    </row>
    <row r="3980" spans="1:20">
      <c r="A3980" s="366"/>
      <c r="B3980" s="366"/>
      <c r="C3980" s="366"/>
      <c r="D3980" s="366"/>
      <c r="E3980" s="366"/>
      <c r="F3980" s="366"/>
      <c r="G3980" s="366"/>
      <c r="H3980" s="366"/>
      <c r="I3980" s="206"/>
      <c r="J3980" s="206"/>
      <c r="K3980" s="206"/>
      <c r="L3980" s="206"/>
      <c r="M3980" s="206"/>
      <c r="N3980" s="206"/>
      <c r="O3980" s="206"/>
      <c r="P3980" s="206"/>
      <c r="Q3980" s="206"/>
      <c r="R3980" s="206"/>
      <c r="S3980" s="206"/>
      <c r="T3980" s="206"/>
    </row>
    <row r="3981" spans="1:20">
      <c r="A3981" s="366"/>
      <c r="B3981" s="366"/>
      <c r="C3981" s="366"/>
      <c r="D3981" s="366"/>
      <c r="E3981" s="366"/>
      <c r="F3981" s="366"/>
      <c r="G3981" s="366"/>
      <c r="H3981" s="366"/>
      <c r="I3981" s="206"/>
      <c r="J3981" s="206"/>
      <c r="K3981" s="206"/>
      <c r="L3981" s="206"/>
      <c r="M3981" s="206"/>
      <c r="N3981" s="206"/>
      <c r="O3981" s="206"/>
      <c r="P3981" s="206"/>
      <c r="Q3981" s="206"/>
      <c r="R3981" s="206"/>
      <c r="S3981" s="206"/>
      <c r="T3981" s="206"/>
    </row>
    <row r="3982" spans="1:20">
      <c r="A3982" s="366"/>
      <c r="B3982" s="366"/>
      <c r="C3982" s="366"/>
      <c r="D3982" s="366"/>
      <c r="E3982" s="366"/>
      <c r="F3982" s="366"/>
      <c r="G3982" s="366"/>
      <c r="H3982" s="366"/>
      <c r="I3982" s="206"/>
      <c r="J3982" s="206"/>
      <c r="K3982" s="206"/>
      <c r="L3982" s="206"/>
      <c r="M3982" s="206"/>
      <c r="N3982" s="206"/>
      <c r="O3982" s="206"/>
      <c r="P3982" s="206"/>
      <c r="Q3982" s="206"/>
      <c r="R3982" s="206"/>
      <c r="S3982" s="206"/>
      <c r="T3982" s="206"/>
    </row>
    <row r="3983" spans="1:20">
      <c r="A3983" s="366"/>
      <c r="B3983" s="366"/>
      <c r="C3983" s="366"/>
      <c r="D3983" s="366"/>
      <c r="E3983" s="366"/>
      <c r="F3983" s="366"/>
      <c r="G3983" s="366"/>
      <c r="H3983" s="366"/>
      <c r="I3983" s="206"/>
      <c r="J3983" s="206"/>
      <c r="K3983" s="206"/>
      <c r="L3983" s="206"/>
      <c r="M3983" s="206"/>
      <c r="N3983" s="206"/>
      <c r="O3983" s="206"/>
      <c r="P3983" s="206"/>
      <c r="Q3983" s="206"/>
      <c r="R3983" s="206"/>
      <c r="S3983" s="206"/>
      <c r="T3983" s="206"/>
    </row>
    <row r="3984" spans="1:20">
      <c r="A3984" s="366"/>
      <c r="B3984" s="366"/>
      <c r="C3984" s="366"/>
      <c r="D3984" s="366"/>
      <c r="E3984" s="366"/>
      <c r="F3984" s="366"/>
      <c r="G3984" s="366"/>
      <c r="H3984" s="366"/>
      <c r="I3984" s="206"/>
      <c r="J3984" s="206"/>
      <c r="K3984" s="206"/>
      <c r="L3984" s="206"/>
      <c r="M3984" s="206"/>
      <c r="N3984" s="206"/>
      <c r="O3984" s="206"/>
      <c r="P3984" s="206"/>
      <c r="Q3984" s="206"/>
      <c r="R3984" s="206"/>
      <c r="S3984" s="206"/>
      <c r="T3984" s="206"/>
    </row>
    <row r="3985" spans="1:20">
      <c r="A3985" s="366"/>
      <c r="B3985" s="366"/>
      <c r="C3985" s="366"/>
      <c r="D3985" s="366"/>
      <c r="E3985" s="366"/>
      <c r="F3985" s="366"/>
      <c r="G3985" s="366"/>
      <c r="H3985" s="366"/>
      <c r="I3985" s="206"/>
      <c r="J3985" s="206"/>
      <c r="K3985" s="206"/>
      <c r="L3985" s="206"/>
      <c r="M3985" s="206"/>
      <c r="N3985" s="206"/>
      <c r="O3985" s="206"/>
      <c r="P3985" s="206"/>
      <c r="Q3985" s="206"/>
      <c r="R3985" s="206"/>
      <c r="S3985" s="206"/>
      <c r="T3985" s="206"/>
    </row>
    <row r="3986" spans="1:20">
      <c r="A3986" s="366"/>
      <c r="B3986" s="366"/>
      <c r="C3986" s="366"/>
      <c r="D3986" s="366"/>
      <c r="E3986" s="366"/>
      <c r="F3986" s="366"/>
      <c r="G3986" s="366"/>
      <c r="H3986" s="366"/>
      <c r="I3986" s="206"/>
      <c r="J3986" s="206"/>
      <c r="K3986" s="206"/>
      <c r="L3986" s="206"/>
      <c r="M3986" s="206"/>
      <c r="N3986" s="206"/>
      <c r="O3986" s="206"/>
      <c r="P3986" s="206"/>
      <c r="Q3986" s="206"/>
      <c r="R3986" s="206"/>
      <c r="S3986" s="206"/>
      <c r="T3986" s="206"/>
    </row>
    <row r="3987" spans="1:20">
      <c r="A3987" s="366"/>
      <c r="B3987" s="366"/>
      <c r="C3987" s="366"/>
      <c r="D3987" s="366"/>
      <c r="E3987" s="366"/>
      <c r="F3987" s="366"/>
      <c r="G3987" s="366"/>
      <c r="H3987" s="366"/>
      <c r="I3987" s="206"/>
      <c r="J3987" s="206"/>
      <c r="K3987" s="206"/>
      <c r="L3987" s="206"/>
      <c r="M3987" s="206"/>
      <c r="N3987" s="206"/>
      <c r="O3987" s="206"/>
      <c r="P3987" s="206"/>
      <c r="Q3987" s="206"/>
      <c r="R3987" s="206"/>
      <c r="S3987" s="206"/>
      <c r="T3987" s="206"/>
    </row>
    <row r="3988" spans="1:20">
      <c r="A3988" s="366"/>
      <c r="B3988" s="366"/>
      <c r="C3988" s="366"/>
      <c r="D3988" s="366"/>
      <c r="E3988" s="366"/>
      <c r="F3988" s="366"/>
      <c r="G3988" s="366"/>
      <c r="H3988" s="366"/>
      <c r="I3988" s="206"/>
      <c r="J3988" s="206"/>
      <c r="K3988" s="206"/>
      <c r="L3988" s="206"/>
      <c r="M3988" s="206"/>
      <c r="N3988" s="206"/>
      <c r="O3988" s="206"/>
      <c r="P3988" s="206"/>
      <c r="Q3988" s="206"/>
      <c r="R3988" s="206"/>
      <c r="S3988" s="206"/>
      <c r="T3988" s="206"/>
    </row>
    <row r="3989" spans="1:20">
      <c r="A3989" s="366"/>
      <c r="B3989" s="366"/>
      <c r="C3989" s="366"/>
      <c r="D3989" s="366"/>
      <c r="E3989" s="366"/>
      <c r="F3989" s="366"/>
      <c r="G3989" s="366"/>
      <c r="H3989" s="366"/>
      <c r="I3989" s="206"/>
      <c r="J3989" s="206"/>
      <c r="K3989" s="206"/>
      <c r="L3989" s="206"/>
      <c r="M3989" s="206"/>
      <c r="N3989" s="206"/>
      <c r="O3989" s="206"/>
      <c r="P3989" s="206"/>
      <c r="Q3989" s="206"/>
      <c r="R3989" s="206"/>
      <c r="S3989" s="206"/>
      <c r="T3989" s="206"/>
    </row>
    <row r="3990" spans="1:20">
      <c r="A3990" s="366"/>
      <c r="B3990" s="366"/>
      <c r="C3990" s="366"/>
      <c r="D3990" s="366"/>
      <c r="E3990" s="366"/>
      <c r="F3990" s="366"/>
      <c r="G3990" s="366"/>
      <c r="H3990" s="366"/>
      <c r="I3990" s="206"/>
      <c r="J3990" s="206"/>
      <c r="K3990" s="206"/>
      <c r="L3990" s="206"/>
      <c r="M3990" s="206"/>
      <c r="N3990" s="206"/>
      <c r="O3990" s="206"/>
      <c r="P3990" s="206"/>
      <c r="Q3990" s="206"/>
      <c r="R3990" s="206"/>
      <c r="S3990" s="206"/>
      <c r="T3990" s="206"/>
    </row>
    <row r="3991" spans="1:20">
      <c r="A3991" s="366"/>
      <c r="B3991" s="366"/>
      <c r="C3991" s="366"/>
      <c r="D3991" s="366"/>
      <c r="E3991" s="366"/>
      <c r="F3991" s="366"/>
      <c r="G3991" s="366"/>
      <c r="H3991" s="366"/>
      <c r="I3991" s="206"/>
      <c r="J3991" s="206"/>
      <c r="K3991" s="206"/>
      <c r="L3991" s="206"/>
      <c r="M3991" s="206"/>
      <c r="N3991" s="206"/>
      <c r="O3991" s="206"/>
      <c r="P3991" s="206"/>
      <c r="Q3991" s="206"/>
      <c r="R3991" s="206"/>
      <c r="S3991" s="206"/>
      <c r="T3991" s="206"/>
    </row>
    <row r="3992" spans="1:20">
      <c r="A3992" s="366"/>
      <c r="B3992" s="366"/>
      <c r="C3992" s="366"/>
      <c r="D3992" s="366"/>
      <c r="E3992" s="366"/>
      <c r="F3992" s="366"/>
      <c r="G3992" s="366"/>
      <c r="H3992" s="366"/>
      <c r="I3992" s="206"/>
      <c r="J3992" s="206"/>
      <c r="K3992" s="206"/>
      <c r="L3992" s="206"/>
      <c r="M3992" s="206"/>
      <c r="N3992" s="206"/>
      <c r="O3992" s="206"/>
      <c r="P3992" s="206"/>
      <c r="Q3992" s="206"/>
      <c r="R3992" s="206"/>
      <c r="S3992" s="206"/>
      <c r="T3992" s="206"/>
    </row>
    <row r="3993" spans="1:20">
      <c r="A3993" s="366"/>
      <c r="B3993" s="366"/>
      <c r="C3993" s="366"/>
      <c r="D3993" s="366"/>
      <c r="E3993" s="366"/>
      <c r="F3993" s="366"/>
      <c r="G3993" s="366"/>
      <c r="H3993" s="366"/>
      <c r="I3993" s="206"/>
      <c r="J3993" s="206"/>
      <c r="K3993" s="206"/>
      <c r="L3993" s="206"/>
      <c r="M3993" s="206"/>
      <c r="N3993" s="206"/>
      <c r="O3993" s="206"/>
      <c r="P3993" s="206"/>
      <c r="Q3993" s="206"/>
      <c r="R3993" s="206"/>
      <c r="S3993" s="206"/>
      <c r="T3993" s="206"/>
    </row>
    <row r="3994" spans="1:20">
      <c r="A3994" s="366"/>
      <c r="B3994" s="366"/>
      <c r="C3994" s="366"/>
      <c r="D3994" s="366"/>
      <c r="E3994" s="366"/>
      <c r="F3994" s="366"/>
      <c r="G3994" s="366"/>
      <c r="H3994" s="366"/>
      <c r="I3994" s="206"/>
      <c r="J3994" s="206"/>
      <c r="K3994" s="206"/>
      <c r="L3994" s="206"/>
      <c r="M3994" s="206"/>
      <c r="N3994" s="206"/>
      <c r="O3994" s="206"/>
      <c r="P3994" s="206"/>
      <c r="Q3994" s="206"/>
      <c r="R3994" s="206"/>
      <c r="S3994" s="206"/>
      <c r="T3994" s="206"/>
    </row>
    <row r="3995" spans="1:20">
      <c r="A3995" s="366"/>
      <c r="B3995" s="366"/>
      <c r="C3995" s="366"/>
      <c r="D3995" s="366"/>
      <c r="E3995" s="366"/>
      <c r="F3995" s="366"/>
      <c r="G3995" s="366"/>
      <c r="H3995" s="366"/>
      <c r="I3995" s="206"/>
      <c r="J3995" s="206"/>
      <c r="K3995" s="206"/>
      <c r="L3995" s="206"/>
      <c r="M3995" s="206"/>
      <c r="N3995" s="206"/>
      <c r="O3995" s="206"/>
      <c r="P3995" s="206"/>
      <c r="Q3995" s="206"/>
      <c r="R3995" s="206"/>
      <c r="S3995" s="206"/>
      <c r="T3995" s="206"/>
    </row>
    <row r="3996" spans="1:20">
      <c r="A3996" s="366"/>
      <c r="B3996" s="366"/>
      <c r="C3996" s="366"/>
      <c r="D3996" s="366"/>
      <c r="E3996" s="366"/>
      <c r="F3996" s="366"/>
      <c r="G3996" s="366"/>
      <c r="H3996" s="366"/>
      <c r="I3996" s="206"/>
      <c r="J3996" s="206"/>
      <c r="K3996" s="206"/>
      <c r="L3996" s="206"/>
      <c r="M3996" s="206"/>
      <c r="N3996" s="206"/>
      <c r="O3996" s="206"/>
      <c r="P3996" s="206"/>
      <c r="Q3996" s="206"/>
      <c r="R3996" s="206"/>
      <c r="S3996" s="206"/>
      <c r="T3996" s="206"/>
    </row>
    <row r="3997" spans="1:20">
      <c r="A3997" s="366"/>
      <c r="B3997" s="366"/>
      <c r="C3997" s="366"/>
      <c r="D3997" s="366"/>
      <c r="E3997" s="366"/>
      <c r="F3997" s="366"/>
      <c r="G3997" s="366"/>
      <c r="H3997" s="366"/>
      <c r="I3997" s="206"/>
      <c r="J3997" s="206"/>
      <c r="K3997" s="206"/>
      <c r="L3997" s="206"/>
      <c r="M3997" s="206"/>
      <c r="N3997" s="206"/>
      <c r="O3997" s="206"/>
      <c r="P3997" s="206"/>
      <c r="Q3997" s="206"/>
      <c r="R3997" s="206"/>
      <c r="S3997" s="206"/>
      <c r="T3997" s="206"/>
    </row>
    <row r="3998" spans="1:20">
      <c r="A3998" s="366"/>
      <c r="B3998" s="366"/>
      <c r="C3998" s="366"/>
      <c r="D3998" s="366"/>
      <c r="E3998" s="366"/>
      <c r="F3998" s="366"/>
      <c r="G3998" s="366"/>
      <c r="H3998" s="366"/>
      <c r="I3998" s="206"/>
      <c r="J3998" s="206"/>
      <c r="K3998" s="206"/>
      <c r="L3998" s="206"/>
      <c r="M3998" s="206"/>
      <c r="N3998" s="206"/>
      <c r="O3998" s="206"/>
      <c r="P3998" s="206"/>
      <c r="Q3998" s="206"/>
      <c r="R3998" s="206"/>
      <c r="S3998" s="206"/>
      <c r="T3998" s="206"/>
    </row>
    <row r="3999" spans="1:20">
      <c r="A3999" s="366"/>
      <c r="B3999" s="366"/>
      <c r="C3999" s="366"/>
      <c r="D3999" s="366"/>
      <c r="E3999" s="366"/>
      <c r="F3999" s="366"/>
      <c r="G3999" s="366"/>
      <c r="H3999" s="366"/>
      <c r="I3999" s="206"/>
      <c r="J3999" s="206"/>
      <c r="K3999" s="206"/>
      <c r="L3999" s="206"/>
      <c r="M3999" s="206"/>
      <c r="N3999" s="206"/>
      <c r="O3999" s="206"/>
      <c r="P3999" s="206"/>
      <c r="Q3999" s="206"/>
      <c r="R3999" s="206"/>
      <c r="S3999" s="206"/>
      <c r="T3999" s="206"/>
    </row>
    <row r="4000" spans="1:20">
      <c r="A4000" s="366"/>
      <c r="B4000" s="366"/>
      <c r="C4000" s="366"/>
      <c r="D4000" s="366"/>
      <c r="E4000" s="366"/>
      <c r="F4000" s="366"/>
      <c r="G4000" s="366"/>
      <c r="H4000" s="366"/>
      <c r="I4000" s="206"/>
      <c r="J4000" s="206"/>
      <c r="K4000" s="206"/>
      <c r="L4000" s="206"/>
      <c r="M4000" s="206"/>
      <c r="N4000" s="206"/>
      <c r="O4000" s="206"/>
      <c r="P4000" s="206"/>
      <c r="Q4000" s="206"/>
      <c r="R4000" s="206"/>
      <c r="S4000" s="206"/>
      <c r="T4000" s="206"/>
    </row>
    <row r="4001" spans="1:20">
      <c r="A4001" s="366"/>
      <c r="B4001" s="366"/>
      <c r="C4001" s="366"/>
      <c r="D4001" s="366"/>
      <c r="E4001" s="366"/>
      <c r="F4001" s="366"/>
      <c r="G4001" s="366"/>
      <c r="H4001" s="366"/>
      <c r="I4001" s="206"/>
      <c r="J4001" s="206"/>
      <c r="K4001" s="206"/>
      <c r="L4001" s="206"/>
      <c r="M4001" s="206"/>
      <c r="N4001" s="206"/>
      <c r="O4001" s="206"/>
      <c r="P4001" s="206"/>
      <c r="Q4001" s="206"/>
      <c r="R4001" s="206"/>
      <c r="S4001" s="206"/>
      <c r="T4001" s="206"/>
    </row>
    <row r="4002" spans="1:20">
      <c r="A4002" s="366"/>
      <c r="B4002" s="366"/>
      <c r="C4002" s="366"/>
      <c r="D4002" s="366"/>
      <c r="E4002" s="366"/>
      <c r="F4002" s="366"/>
      <c r="G4002" s="366"/>
      <c r="H4002" s="366"/>
      <c r="I4002" s="206"/>
      <c r="J4002" s="206"/>
      <c r="K4002" s="206"/>
      <c r="L4002" s="206"/>
      <c r="M4002" s="206"/>
      <c r="N4002" s="206"/>
      <c r="O4002" s="206"/>
      <c r="P4002" s="206"/>
      <c r="Q4002" s="206"/>
      <c r="R4002" s="206"/>
      <c r="S4002" s="206"/>
      <c r="T4002" s="206"/>
    </row>
    <row r="4003" spans="1:20">
      <c r="A4003" s="366"/>
      <c r="B4003" s="366"/>
      <c r="C4003" s="366"/>
      <c r="D4003" s="366"/>
      <c r="E4003" s="366"/>
      <c r="F4003" s="366"/>
      <c r="G4003" s="366"/>
      <c r="H4003" s="366"/>
      <c r="I4003" s="206"/>
      <c r="J4003" s="206"/>
      <c r="K4003" s="206"/>
      <c r="L4003" s="206"/>
      <c r="M4003" s="206"/>
      <c r="N4003" s="206"/>
      <c r="O4003" s="206"/>
      <c r="P4003" s="206"/>
      <c r="Q4003" s="206"/>
      <c r="R4003" s="206"/>
      <c r="S4003" s="206"/>
      <c r="T4003" s="206"/>
    </row>
    <row r="4004" spans="1:20">
      <c r="A4004" s="366"/>
      <c r="B4004" s="366"/>
      <c r="C4004" s="366"/>
      <c r="D4004" s="366"/>
      <c r="E4004" s="366"/>
      <c r="F4004" s="366"/>
      <c r="G4004" s="366"/>
      <c r="H4004" s="366"/>
      <c r="I4004" s="206"/>
      <c r="J4004" s="206"/>
      <c r="K4004" s="206"/>
      <c r="L4004" s="206"/>
      <c r="M4004" s="206"/>
      <c r="N4004" s="206"/>
      <c r="O4004" s="206"/>
      <c r="P4004" s="206"/>
      <c r="Q4004" s="206"/>
      <c r="R4004" s="206"/>
      <c r="S4004" s="206"/>
      <c r="T4004" s="206"/>
    </row>
    <row r="4005" spans="1:20">
      <c r="A4005" s="366"/>
      <c r="B4005" s="366"/>
      <c r="C4005" s="366"/>
      <c r="D4005" s="366"/>
      <c r="E4005" s="366"/>
      <c r="F4005" s="366"/>
      <c r="G4005" s="366"/>
      <c r="H4005" s="366"/>
      <c r="I4005" s="206"/>
      <c r="J4005" s="206"/>
      <c r="K4005" s="206"/>
      <c r="L4005" s="206"/>
      <c r="M4005" s="206"/>
      <c r="N4005" s="206"/>
      <c r="O4005" s="206"/>
      <c r="P4005" s="206"/>
      <c r="Q4005" s="206"/>
      <c r="R4005" s="206"/>
      <c r="S4005" s="206"/>
      <c r="T4005" s="206"/>
    </row>
    <row r="4006" spans="1:20">
      <c r="A4006" s="366"/>
      <c r="B4006" s="366"/>
      <c r="C4006" s="366"/>
      <c r="D4006" s="366"/>
      <c r="E4006" s="366"/>
      <c r="F4006" s="366"/>
      <c r="G4006" s="366"/>
      <c r="H4006" s="366"/>
      <c r="I4006" s="206"/>
      <c r="J4006" s="206"/>
      <c r="K4006" s="206"/>
      <c r="L4006" s="206"/>
      <c r="M4006" s="206"/>
      <c r="N4006" s="206"/>
      <c r="O4006" s="206"/>
      <c r="P4006" s="206"/>
      <c r="Q4006" s="206"/>
      <c r="R4006" s="206"/>
      <c r="S4006" s="206"/>
      <c r="T4006" s="206"/>
    </row>
    <row r="4007" spans="1:20">
      <c r="A4007" s="366"/>
      <c r="B4007" s="366"/>
      <c r="C4007" s="366"/>
      <c r="D4007" s="366"/>
      <c r="E4007" s="366"/>
      <c r="F4007" s="366"/>
      <c r="G4007" s="366"/>
      <c r="H4007" s="366"/>
      <c r="I4007" s="206"/>
      <c r="J4007" s="206"/>
      <c r="K4007" s="206"/>
      <c r="L4007" s="206"/>
      <c r="M4007" s="206"/>
      <c r="N4007" s="206"/>
      <c r="O4007" s="206"/>
      <c r="P4007" s="206"/>
      <c r="Q4007" s="206"/>
      <c r="R4007" s="206"/>
      <c r="S4007" s="206"/>
      <c r="T4007" s="206"/>
    </row>
    <row r="4008" spans="1:20">
      <c r="A4008" s="366"/>
      <c r="B4008" s="366"/>
      <c r="C4008" s="366"/>
      <c r="D4008" s="366"/>
      <c r="E4008" s="366"/>
      <c r="F4008" s="366"/>
      <c r="G4008" s="366"/>
      <c r="H4008" s="366"/>
      <c r="I4008" s="206"/>
      <c r="J4008" s="206"/>
      <c r="K4008" s="206"/>
      <c r="L4008" s="206"/>
      <c r="M4008" s="206"/>
      <c r="N4008" s="206"/>
      <c r="O4008" s="206"/>
      <c r="P4008" s="206"/>
      <c r="Q4008" s="206"/>
      <c r="R4008" s="206"/>
      <c r="S4008" s="206"/>
      <c r="T4008" s="206"/>
    </row>
    <row r="4009" spans="1:20">
      <c r="A4009" s="366"/>
      <c r="B4009" s="366"/>
      <c r="C4009" s="366"/>
      <c r="D4009" s="366"/>
      <c r="E4009" s="366"/>
      <c r="F4009" s="366"/>
      <c r="G4009" s="366"/>
      <c r="H4009" s="366"/>
      <c r="I4009" s="206"/>
      <c r="J4009" s="206"/>
      <c r="K4009" s="206"/>
      <c r="L4009" s="206"/>
      <c r="M4009" s="206"/>
      <c r="N4009" s="206"/>
      <c r="O4009" s="206"/>
      <c r="P4009" s="206"/>
      <c r="Q4009" s="206"/>
      <c r="R4009" s="206"/>
      <c r="S4009" s="206"/>
      <c r="T4009" s="206"/>
    </row>
    <row r="4010" spans="1:20">
      <c r="A4010" s="366"/>
      <c r="B4010" s="366"/>
      <c r="C4010" s="366"/>
      <c r="D4010" s="366"/>
      <c r="E4010" s="366"/>
      <c r="F4010" s="366"/>
      <c r="G4010" s="366"/>
      <c r="H4010" s="366"/>
      <c r="I4010" s="206"/>
      <c r="J4010" s="206"/>
      <c r="K4010" s="206"/>
      <c r="L4010" s="206"/>
      <c r="M4010" s="206"/>
      <c r="N4010" s="206"/>
      <c r="O4010" s="206"/>
      <c r="P4010" s="206"/>
      <c r="Q4010" s="206"/>
      <c r="R4010" s="206"/>
      <c r="S4010" s="206"/>
      <c r="T4010" s="206"/>
    </row>
    <row r="4011" spans="1:20">
      <c r="A4011" s="366"/>
      <c r="B4011" s="366"/>
      <c r="C4011" s="366"/>
      <c r="D4011" s="366"/>
      <c r="E4011" s="366"/>
      <c r="F4011" s="366"/>
      <c r="G4011" s="366"/>
      <c r="H4011" s="366"/>
      <c r="I4011" s="206"/>
      <c r="J4011" s="206"/>
      <c r="K4011" s="206"/>
      <c r="L4011" s="206"/>
      <c r="M4011" s="206"/>
      <c r="N4011" s="206"/>
      <c r="O4011" s="206"/>
      <c r="P4011" s="206"/>
      <c r="Q4011" s="206"/>
      <c r="R4011" s="206"/>
      <c r="S4011" s="206"/>
      <c r="T4011" s="206"/>
    </row>
    <row r="4012" spans="1:20">
      <c r="A4012" s="366"/>
      <c r="B4012" s="366"/>
      <c r="C4012" s="366"/>
      <c r="D4012" s="366"/>
      <c r="E4012" s="366"/>
      <c r="F4012" s="366"/>
      <c r="G4012" s="366"/>
      <c r="H4012" s="366"/>
      <c r="I4012" s="206"/>
      <c r="J4012" s="206"/>
      <c r="K4012" s="206"/>
      <c r="L4012" s="206"/>
      <c r="M4012" s="206"/>
      <c r="N4012" s="206"/>
      <c r="O4012" s="206"/>
      <c r="P4012" s="206"/>
      <c r="Q4012" s="206"/>
      <c r="R4012" s="206"/>
      <c r="S4012" s="206"/>
      <c r="T4012" s="206"/>
    </row>
    <row r="4013" spans="1:20">
      <c r="A4013" s="366"/>
      <c r="B4013" s="366"/>
      <c r="C4013" s="366"/>
      <c r="D4013" s="366"/>
      <c r="E4013" s="366"/>
      <c r="F4013" s="366"/>
      <c r="G4013" s="366"/>
      <c r="H4013" s="366"/>
      <c r="I4013" s="206"/>
      <c r="J4013" s="206"/>
      <c r="K4013" s="206"/>
      <c r="L4013" s="206"/>
      <c r="M4013" s="206"/>
      <c r="N4013" s="206"/>
      <c r="O4013" s="206"/>
      <c r="P4013" s="206"/>
      <c r="Q4013" s="206"/>
      <c r="R4013" s="206"/>
      <c r="S4013" s="206"/>
      <c r="T4013" s="206"/>
    </row>
    <row r="4014" spans="1:20">
      <c r="A4014" s="366"/>
      <c r="B4014" s="366"/>
      <c r="C4014" s="366"/>
      <c r="D4014" s="366"/>
      <c r="E4014" s="366"/>
      <c r="F4014" s="366"/>
      <c r="G4014" s="366"/>
      <c r="H4014" s="366"/>
      <c r="I4014" s="206"/>
      <c r="J4014" s="206"/>
      <c r="K4014" s="206"/>
      <c r="L4014" s="206"/>
      <c r="M4014" s="206"/>
      <c r="N4014" s="206"/>
      <c r="O4014" s="206"/>
      <c r="P4014" s="206"/>
      <c r="Q4014" s="206"/>
      <c r="R4014" s="206"/>
      <c r="S4014" s="206"/>
      <c r="T4014" s="206"/>
    </row>
    <row r="4015" spans="1:20">
      <c r="A4015" s="366"/>
      <c r="B4015" s="366"/>
      <c r="C4015" s="366"/>
      <c r="D4015" s="366"/>
      <c r="E4015" s="366"/>
      <c r="F4015" s="366"/>
      <c r="G4015" s="366"/>
      <c r="H4015" s="366"/>
      <c r="I4015" s="206"/>
      <c r="J4015" s="206"/>
      <c r="K4015" s="206"/>
      <c r="L4015" s="206"/>
      <c r="M4015" s="206"/>
      <c r="N4015" s="206"/>
      <c r="O4015" s="206"/>
      <c r="P4015" s="206"/>
      <c r="Q4015" s="206"/>
      <c r="R4015" s="206"/>
      <c r="S4015" s="206"/>
      <c r="T4015" s="206"/>
    </row>
    <row r="4016" spans="1:20">
      <c r="A4016" s="366"/>
      <c r="B4016" s="366"/>
      <c r="C4016" s="366"/>
      <c r="D4016" s="366"/>
      <c r="E4016" s="366"/>
      <c r="F4016" s="366"/>
      <c r="G4016" s="366"/>
      <c r="H4016" s="366"/>
      <c r="I4016" s="206"/>
      <c r="J4016" s="206"/>
      <c r="K4016" s="206"/>
      <c r="L4016" s="206"/>
      <c r="M4016" s="206"/>
      <c r="N4016" s="206"/>
      <c r="O4016" s="206"/>
      <c r="P4016" s="206"/>
      <c r="Q4016" s="206"/>
      <c r="R4016" s="206"/>
      <c r="S4016" s="206"/>
      <c r="T4016" s="206"/>
    </row>
    <row r="4017" spans="1:20">
      <c r="A4017" s="366"/>
      <c r="B4017" s="366"/>
      <c r="C4017" s="366"/>
      <c r="D4017" s="366"/>
      <c r="E4017" s="366"/>
      <c r="F4017" s="366"/>
      <c r="G4017" s="366"/>
      <c r="H4017" s="366"/>
      <c r="I4017" s="206"/>
      <c r="J4017" s="206"/>
      <c r="K4017" s="206"/>
      <c r="L4017" s="206"/>
      <c r="M4017" s="206"/>
      <c r="N4017" s="206"/>
      <c r="O4017" s="206"/>
      <c r="P4017" s="206"/>
      <c r="Q4017" s="206"/>
      <c r="R4017" s="206"/>
      <c r="S4017" s="206"/>
      <c r="T4017" s="206"/>
    </row>
    <row r="4018" spans="1:20">
      <c r="A4018" s="366"/>
      <c r="B4018" s="366"/>
      <c r="C4018" s="366"/>
      <c r="D4018" s="366"/>
      <c r="E4018" s="366"/>
      <c r="F4018" s="366"/>
      <c r="G4018" s="366"/>
      <c r="H4018" s="366"/>
      <c r="I4018" s="206"/>
      <c r="J4018" s="206"/>
      <c r="K4018" s="206"/>
      <c r="L4018" s="206"/>
      <c r="M4018" s="206"/>
      <c r="N4018" s="206"/>
      <c r="O4018" s="206"/>
      <c r="P4018" s="206"/>
      <c r="Q4018" s="206"/>
      <c r="R4018" s="206"/>
      <c r="S4018" s="206"/>
      <c r="T4018" s="206"/>
    </row>
    <row r="4019" spans="1:20">
      <c r="A4019" s="366"/>
      <c r="B4019" s="366"/>
      <c r="C4019" s="366"/>
      <c r="D4019" s="366"/>
      <c r="E4019" s="366"/>
      <c r="F4019" s="366"/>
      <c r="G4019" s="366"/>
      <c r="H4019" s="366"/>
      <c r="I4019" s="206"/>
      <c r="J4019" s="206"/>
      <c r="K4019" s="206"/>
      <c r="L4019" s="206"/>
      <c r="M4019" s="206"/>
      <c r="N4019" s="206"/>
      <c r="O4019" s="206"/>
      <c r="P4019" s="206"/>
      <c r="Q4019" s="206"/>
      <c r="R4019" s="206"/>
      <c r="S4019" s="206"/>
      <c r="T4019" s="206"/>
    </row>
    <row r="4020" spans="1:20">
      <c r="A4020" s="366"/>
      <c r="B4020" s="366"/>
      <c r="C4020" s="366"/>
      <c r="D4020" s="366"/>
      <c r="E4020" s="366"/>
      <c r="F4020" s="366"/>
      <c r="G4020" s="366"/>
      <c r="H4020" s="366"/>
      <c r="I4020" s="206"/>
      <c r="J4020" s="206"/>
      <c r="K4020" s="206"/>
      <c r="L4020" s="206"/>
      <c r="M4020" s="206"/>
      <c r="N4020" s="206"/>
      <c r="O4020" s="206"/>
      <c r="P4020" s="206"/>
      <c r="Q4020" s="206"/>
      <c r="R4020" s="206"/>
      <c r="S4020" s="206"/>
      <c r="T4020" s="206"/>
    </row>
    <row r="4021" spans="1:20">
      <c r="A4021" s="366"/>
      <c r="B4021" s="366"/>
      <c r="C4021" s="366"/>
      <c r="D4021" s="366"/>
      <c r="E4021" s="366"/>
      <c r="F4021" s="366"/>
      <c r="G4021" s="366"/>
      <c r="H4021" s="366"/>
      <c r="I4021" s="206"/>
      <c r="J4021" s="206"/>
      <c r="K4021" s="206"/>
      <c r="L4021" s="206"/>
      <c r="M4021" s="206"/>
      <c r="N4021" s="206"/>
      <c r="O4021" s="206"/>
      <c r="P4021" s="206"/>
      <c r="Q4021" s="206"/>
      <c r="R4021" s="206"/>
      <c r="S4021" s="206"/>
      <c r="T4021" s="206"/>
    </row>
    <row r="4022" spans="1:20">
      <c r="A4022" s="366"/>
      <c r="B4022" s="366"/>
      <c r="C4022" s="366"/>
      <c r="D4022" s="366"/>
      <c r="E4022" s="366"/>
      <c r="F4022" s="366"/>
      <c r="G4022" s="366"/>
      <c r="H4022" s="366"/>
      <c r="I4022" s="206"/>
      <c r="J4022" s="206"/>
      <c r="K4022" s="206"/>
      <c r="L4022" s="206"/>
      <c r="M4022" s="206"/>
      <c r="N4022" s="206"/>
      <c r="O4022" s="206"/>
      <c r="P4022" s="206"/>
      <c r="Q4022" s="206"/>
      <c r="R4022" s="206"/>
      <c r="S4022" s="206"/>
      <c r="T4022" s="206"/>
    </row>
    <row r="4023" spans="1:20">
      <c r="A4023" s="366"/>
      <c r="B4023" s="366"/>
      <c r="C4023" s="366"/>
      <c r="D4023" s="366"/>
      <c r="E4023" s="366"/>
      <c r="F4023" s="366"/>
      <c r="G4023" s="366"/>
      <c r="H4023" s="366"/>
      <c r="I4023" s="206"/>
      <c r="J4023" s="206"/>
      <c r="K4023" s="206"/>
      <c r="L4023" s="206"/>
      <c r="M4023" s="206"/>
      <c r="N4023" s="206"/>
      <c r="O4023" s="206"/>
      <c r="P4023" s="206"/>
      <c r="Q4023" s="206"/>
      <c r="R4023" s="206"/>
      <c r="S4023" s="206"/>
      <c r="T4023" s="206"/>
    </row>
    <row r="4024" spans="1:20">
      <c r="A4024" s="366"/>
      <c r="B4024" s="366"/>
      <c r="C4024" s="366"/>
      <c r="D4024" s="366"/>
      <c r="E4024" s="366"/>
      <c r="F4024" s="366"/>
      <c r="G4024" s="366"/>
      <c r="H4024" s="366"/>
      <c r="I4024" s="206"/>
      <c r="J4024" s="206"/>
      <c r="K4024" s="206"/>
      <c r="L4024" s="206"/>
      <c r="M4024" s="206"/>
      <c r="N4024" s="206"/>
      <c r="O4024" s="206"/>
      <c r="P4024" s="206"/>
      <c r="Q4024" s="206"/>
      <c r="R4024" s="206"/>
      <c r="S4024" s="206"/>
      <c r="T4024" s="206"/>
    </row>
    <row r="4025" spans="1:20">
      <c r="A4025" s="366"/>
      <c r="B4025" s="366"/>
      <c r="C4025" s="366"/>
      <c r="D4025" s="366"/>
      <c r="E4025" s="366"/>
      <c r="F4025" s="366"/>
      <c r="G4025" s="366"/>
      <c r="H4025" s="366"/>
      <c r="I4025" s="206"/>
      <c r="J4025" s="206"/>
      <c r="K4025" s="206"/>
      <c r="L4025" s="206"/>
      <c r="M4025" s="206"/>
      <c r="N4025" s="206"/>
      <c r="O4025" s="206"/>
      <c r="P4025" s="206"/>
      <c r="Q4025" s="206"/>
      <c r="R4025" s="206"/>
      <c r="S4025" s="206"/>
      <c r="T4025" s="206"/>
    </row>
    <row r="4026" spans="1:20">
      <c r="A4026" s="366"/>
      <c r="B4026" s="366"/>
      <c r="C4026" s="366"/>
      <c r="D4026" s="366"/>
      <c r="E4026" s="366"/>
      <c r="F4026" s="366"/>
      <c r="G4026" s="366"/>
      <c r="H4026" s="366"/>
      <c r="I4026" s="206"/>
      <c r="J4026" s="206"/>
      <c r="K4026" s="206"/>
      <c r="L4026" s="206"/>
      <c r="M4026" s="206"/>
      <c r="N4026" s="206"/>
      <c r="O4026" s="206"/>
      <c r="P4026" s="206"/>
      <c r="Q4026" s="206"/>
      <c r="R4026" s="206"/>
      <c r="S4026" s="206"/>
      <c r="T4026" s="206"/>
    </row>
    <row r="4027" spans="1:20">
      <c r="A4027" s="366"/>
      <c r="B4027" s="366"/>
      <c r="C4027" s="366"/>
      <c r="D4027" s="366"/>
      <c r="E4027" s="366"/>
      <c r="F4027" s="366"/>
      <c r="G4027" s="366"/>
      <c r="H4027" s="366"/>
      <c r="I4027" s="206"/>
      <c r="J4027" s="206"/>
      <c r="K4027" s="206"/>
      <c r="L4027" s="206"/>
      <c r="M4027" s="206"/>
      <c r="N4027" s="206"/>
      <c r="O4027" s="206"/>
      <c r="P4027" s="206"/>
      <c r="Q4027" s="206"/>
      <c r="R4027" s="206"/>
      <c r="S4027" s="206"/>
      <c r="T4027" s="206"/>
    </row>
    <row r="4028" spans="1:20">
      <c r="A4028" s="366"/>
      <c r="B4028" s="366"/>
      <c r="C4028" s="366"/>
      <c r="D4028" s="366"/>
      <c r="E4028" s="366"/>
      <c r="F4028" s="366"/>
      <c r="G4028" s="366"/>
      <c r="H4028" s="366"/>
      <c r="I4028" s="206"/>
      <c r="J4028" s="206"/>
      <c r="K4028" s="206"/>
      <c r="L4028" s="206"/>
      <c r="M4028" s="206"/>
      <c r="N4028" s="206"/>
      <c r="O4028" s="206"/>
      <c r="P4028" s="206"/>
      <c r="Q4028" s="206"/>
      <c r="R4028" s="206"/>
      <c r="S4028" s="206"/>
      <c r="T4028" s="206"/>
    </row>
    <row r="4029" spans="1:20">
      <c r="A4029" s="366"/>
      <c r="B4029" s="366"/>
      <c r="C4029" s="366"/>
      <c r="D4029" s="366"/>
      <c r="E4029" s="366"/>
      <c r="F4029" s="366"/>
      <c r="G4029" s="366"/>
      <c r="H4029" s="366"/>
      <c r="I4029" s="206"/>
      <c r="J4029" s="206"/>
      <c r="K4029" s="206"/>
      <c r="L4029" s="206"/>
      <c r="M4029" s="206"/>
      <c r="N4029" s="206"/>
      <c r="O4029" s="206"/>
      <c r="P4029" s="206"/>
      <c r="Q4029" s="206"/>
      <c r="R4029" s="206"/>
      <c r="S4029" s="206"/>
      <c r="T4029" s="206"/>
    </row>
    <row r="4030" spans="1:20">
      <c r="A4030" s="366"/>
      <c r="B4030" s="366"/>
      <c r="C4030" s="366"/>
      <c r="D4030" s="366"/>
      <c r="E4030" s="366"/>
      <c r="F4030" s="366"/>
      <c r="G4030" s="366"/>
      <c r="H4030" s="366"/>
      <c r="I4030" s="206"/>
      <c r="J4030" s="206"/>
      <c r="K4030" s="206"/>
      <c r="L4030" s="206"/>
      <c r="M4030" s="206"/>
      <c r="N4030" s="206"/>
      <c r="O4030" s="206"/>
      <c r="P4030" s="206"/>
      <c r="Q4030" s="206"/>
      <c r="R4030" s="206"/>
      <c r="S4030" s="206"/>
      <c r="T4030" s="206"/>
    </row>
    <row r="4031" spans="1:20">
      <c r="A4031" s="366"/>
      <c r="B4031" s="366"/>
      <c r="C4031" s="366"/>
      <c r="D4031" s="366"/>
      <c r="E4031" s="366"/>
      <c r="F4031" s="366"/>
      <c r="G4031" s="366"/>
      <c r="H4031" s="366"/>
      <c r="I4031" s="206"/>
      <c r="J4031" s="206"/>
      <c r="K4031" s="206"/>
      <c r="L4031" s="206"/>
      <c r="M4031" s="206"/>
      <c r="N4031" s="206"/>
      <c r="O4031" s="206"/>
      <c r="P4031" s="206"/>
      <c r="Q4031" s="206"/>
      <c r="R4031" s="206"/>
      <c r="S4031" s="206"/>
      <c r="T4031" s="206"/>
    </row>
    <row r="4032" spans="1:20">
      <c r="A4032" s="366"/>
      <c r="B4032" s="366"/>
      <c r="C4032" s="366"/>
      <c r="D4032" s="366"/>
      <c r="E4032" s="366"/>
      <c r="F4032" s="366"/>
      <c r="G4032" s="366"/>
      <c r="H4032" s="366"/>
      <c r="I4032" s="206"/>
      <c r="J4032" s="206"/>
      <c r="K4032" s="206"/>
      <c r="L4032" s="206"/>
      <c r="M4032" s="206"/>
      <c r="N4032" s="206"/>
      <c r="O4032" s="206"/>
      <c r="P4032" s="206"/>
      <c r="Q4032" s="206"/>
      <c r="R4032" s="206"/>
      <c r="S4032" s="206"/>
      <c r="T4032" s="206"/>
    </row>
    <row r="4033" spans="1:20">
      <c r="A4033" s="366"/>
      <c r="B4033" s="366"/>
      <c r="C4033" s="366"/>
      <c r="D4033" s="366"/>
      <c r="E4033" s="366"/>
      <c r="F4033" s="366"/>
      <c r="G4033" s="366"/>
      <c r="H4033" s="366"/>
      <c r="I4033" s="206"/>
      <c r="J4033" s="206"/>
      <c r="K4033" s="206"/>
      <c r="L4033" s="206"/>
      <c r="M4033" s="206"/>
      <c r="N4033" s="206"/>
      <c r="O4033" s="206"/>
      <c r="P4033" s="206"/>
      <c r="Q4033" s="206"/>
      <c r="R4033" s="206"/>
      <c r="S4033" s="206"/>
      <c r="T4033" s="206"/>
    </row>
    <row r="4034" spans="1:20">
      <c r="A4034" s="366"/>
      <c r="B4034" s="366"/>
      <c r="C4034" s="366"/>
      <c r="D4034" s="366"/>
      <c r="E4034" s="366"/>
      <c r="F4034" s="366"/>
      <c r="G4034" s="366"/>
      <c r="H4034" s="366"/>
      <c r="I4034" s="206"/>
      <c r="J4034" s="206"/>
      <c r="K4034" s="206"/>
      <c r="L4034" s="206"/>
      <c r="M4034" s="206"/>
      <c r="N4034" s="206"/>
      <c r="O4034" s="206"/>
      <c r="P4034" s="206"/>
      <c r="Q4034" s="206"/>
      <c r="R4034" s="206"/>
      <c r="S4034" s="206"/>
      <c r="T4034" s="206"/>
    </row>
    <row r="4035" spans="1:20">
      <c r="A4035" s="366"/>
      <c r="B4035" s="366"/>
      <c r="C4035" s="366"/>
      <c r="D4035" s="366"/>
      <c r="E4035" s="366"/>
      <c r="F4035" s="366"/>
      <c r="G4035" s="366"/>
      <c r="H4035" s="366"/>
      <c r="I4035" s="206"/>
      <c r="J4035" s="206"/>
      <c r="K4035" s="206"/>
      <c r="L4035" s="206"/>
      <c r="M4035" s="206"/>
      <c r="N4035" s="206"/>
      <c r="O4035" s="206"/>
      <c r="P4035" s="206"/>
      <c r="Q4035" s="206"/>
      <c r="R4035" s="206"/>
      <c r="S4035" s="206"/>
      <c r="T4035" s="206"/>
    </row>
    <row r="4036" spans="1:20">
      <c r="A4036" s="366"/>
      <c r="B4036" s="366"/>
      <c r="C4036" s="366"/>
      <c r="D4036" s="366"/>
      <c r="E4036" s="366"/>
      <c r="F4036" s="366"/>
      <c r="G4036" s="366"/>
      <c r="H4036" s="366"/>
      <c r="I4036" s="206"/>
      <c r="J4036" s="206"/>
      <c r="K4036" s="206"/>
      <c r="L4036" s="206"/>
      <c r="M4036" s="206"/>
      <c r="N4036" s="206"/>
      <c r="O4036" s="206"/>
      <c r="P4036" s="206"/>
      <c r="Q4036" s="206"/>
      <c r="R4036" s="206"/>
      <c r="S4036" s="206"/>
      <c r="T4036" s="206"/>
    </row>
    <row r="4037" spans="1:20">
      <c r="A4037" s="366"/>
      <c r="B4037" s="366"/>
      <c r="C4037" s="366"/>
      <c r="D4037" s="366"/>
      <c r="E4037" s="366"/>
      <c r="F4037" s="366"/>
      <c r="G4037" s="366"/>
      <c r="H4037" s="366"/>
      <c r="I4037" s="206"/>
      <c r="J4037" s="206"/>
      <c r="K4037" s="206"/>
      <c r="L4037" s="206"/>
      <c r="M4037" s="206"/>
      <c r="N4037" s="206"/>
      <c r="O4037" s="206"/>
      <c r="P4037" s="206"/>
      <c r="Q4037" s="206"/>
      <c r="R4037" s="206"/>
      <c r="S4037" s="206"/>
      <c r="T4037" s="206"/>
    </row>
    <row r="4038" spans="1:20">
      <c r="A4038" s="366"/>
      <c r="B4038" s="366"/>
      <c r="C4038" s="366"/>
      <c r="D4038" s="366"/>
      <c r="E4038" s="366"/>
      <c r="F4038" s="366"/>
      <c r="G4038" s="366"/>
      <c r="H4038" s="366"/>
      <c r="I4038" s="206"/>
      <c r="J4038" s="206"/>
      <c r="K4038" s="206"/>
      <c r="L4038" s="206"/>
      <c r="M4038" s="206"/>
      <c r="N4038" s="206"/>
      <c r="O4038" s="206"/>
      <c r="P4038" s="206"/>
      <c r="Q4038" s="206"/>
      <c r="R4038" s="206"/>
      <c r="S4038" s="206"/>
      <c r="T4038" s="206"/>
    </row>
    <row r="4039" spans="1:20">
      <c r="A4039" s="366"/>
      <c r="B4039" s="366"/>
      <c r="C4039" s="366"/>
      <c r="D4039" s="366"/>
      <c r="E4039" s="366"/>
      <c r="F4039" s="366"/>
      <c r="G4039" s="366"/>
      <c r="H4039" s="366"/>
      <c r="I4039" s="206"/>
      <c r="J4039" s="206"/>
      <c r="K4039" s="206"/>
      <c r="L4039" s="206"/>
      <c r="M4039" s="206"/>
      <c r="N4039" s="206"/>
      <c r="O4039" s="206"/>
      <c r="P4039" s="206"/>
      <c r="Q4039" s="206"/>
      <c r="R4039" s="206"/>
      <c r="S4039" s="206"/>
      <c r="T4039" s="206"/>
    </row>
    <row r="4040" spans="1:20">
      <c r="A4040" s="366"/>
      <c r="B4040" s="366"/>
      <c r="C4040" s="366"/>
      <c r="D4040" s="366"/>
      <c r="E4040" s="366"/>
      <c r="F4040" s="366"/>
      <c r="G4040" s="366"/>
      <c r="H4040" s="366"/>
      <c r="I4040" s="206"/>
      <c r="J4040" s="206"/>
      <c r="K4040" s="206"/>
      <c r="L4040" s="206"/>
      <c r="M4040" s="206"/>
      <c r="N4040" s="206"/>
      <c r="O4040" s="206"/>
      <c r="P4040" s="206"/>
      <c r="Q4040" s="206"/>
      <c r="R4040" s="206"/>
      <c r="S4040" s="206"/>
      <c r="T4040" s="206"/>
    </row>
    <row r="4041" spans="1:20">
      <c r="A4041" s="366"/>
      <c r="B4041" s="366"/>
      <c r="C4041" s="366"/>
      <c r="D4041" s="366"/>
      <c r="E4041" s="366"/>
      <c r="F4041" s="366"/>
      <c r="G4041" s="366"/>
      <c r="H4041" s="366"/>
      <c r="I4041" s="206"/>
      <c r="J4041" s="206"/>
      <c r="K4041" s="206"/>
      <c r="L4041" s="206"/>
      <c r="M4041" s="206"/>
      <c r="N4041" s="206"/>
      <c r="O4041" s="206"/>
      <c r="P4041" s="206"/>
      <c r="Q4041" s="206"/>
      <c r="R4041" s="206"/>
      <c r="S4041" s="206"/>
      <c r="T4041" s="206"/>
    </row>
    <row r="4042" spans="1:20">
      <c r="A4042" s="366"/>
      <c r="B4042" s="366"/>
      <c r="C4042" s="366"/>
      <c r="D4042" s="366"/>
      <c r="E4042" s="366"/>
      <c r="F4042" s="366"/>
      <c r="G4042" s="366"/>
      <c r="H4042" s="366"/>
      <c r="I4042" s="206"/>
      <c r="J4042" s="206"/>
      <c r="K4042" s="206"/>
      <c r="L4042" s="206"/>
      <c r="M4042" s="206"/>
      <c r="N4042" s="206"/>
      <c r="O4042" s="206"/>
      <c r="P4042" s="206"/>
      <c r="Q4042" s="206"/>
      <c r="R4042" s="206"/>
      <c r="S4042" s="206"/>
      <c r="T4042" s="206"/>
    </row>
    <row r="4043" spans="1:20">
      <c r="A4043" s="366"/>
      <c r="B4043" s="366"/>
      <c r="C4043" s="366"/>
      <c r="D4043" s="366"/>
      <c r="E4043" s="366"/>
      <c r="F4043" s="366"/>
      <c r="G4043" s="366"/>
      <c r="H4043" s="366"/>
      <c r="I4043" s="206"/>
      <c r="J4043" s="206"/>
      <c r="K4043" s="206"/>
      <c r="L4043" s="206"/>
      <c r="M4043" s="206"/>
      <c r="N4043" s="206"/>
      <c r="O4043" s="206"/>
      <c r="P4043" s="206"/>
      <c r="Q4043" s="206"/>
      <c r="R4043" s="206"/>
      <c r="S4043" s="206"/>
      <c r="T4043" s="206"/>
    </row>
    <row r="4044" spans="1:20">
      <c r="A4044" s="366"/>
      <c r="B4044" s="366"/>
      <c r="C4044" s="366"/>
      <c r="D4044" s="366"/>
      <c r="E4044" s="366"/>
      <c r="F4044" s="366"/>
      <c r="G4044" s="366"/>
      <c r="H4044" s="366"/>
      <c r="I4044" s="206"/>
      <c r="J4044" s="206"/>
      <c r="K4044" s="206"/>
      <c r="L4044" s="206"/>
      <c r="M4044" s="206"/>
      <c r="N4044" s="206"/>
      <c r="O4044" s="206"/>
      <c r="P4044" s="206"/>
      <c r="Q4044" s="206"/>
      <c r="R4044" s="206"/>
      <c r="S4044" s="206"/>
      <c r="T4044" s="206"/>
    </row>
    <row r="4045" spans="1:20">
      <c r="A4045" s="366"/>
      <c r="B4045" s="366"/>
      <c r="C4045" s="366"/>
      <c r="D4045" s="366"/>
      <c r="E4045" s="366"/>
      <c r="F4045" s="366"/>
      <c r="G4045" s="366"/>
      <c r="H4045" s="366"/>
      <c r="I4045" s="206"/>
      <c r="J4045" s="206"/>
      <c r="K4045" s="206"/>
      <c r="L4045" s="206"/>
      <c r="M4045" s="206"/>
      <c r="N4045" s="206"/>
      <c r="O4045" s="206"/>
      <c r="P4045" s="206"/>
      <c r="Q4045" s="206"/>
      <c r="R4045" s="206"/>
      <c r="S4045" s="206"/>
      <c r="T4045" s="206"/>
    </row>
    <row r="4046" spans="1:20">
      <c r="A4046" s="366"/>
      <c r="B4046" s="366"/>
      <c r="C4046" s="366"/>
      <c r="D4046" s="366"/>
      <c r="E4046" s="366"/>
      <c r="F4046" s="366"/>
      <c r="G4046" s="366"/>
      <c r="H4046" s="366"/>
      <c r="I4046" s="206"/>
      <c r="J4046" s="206"/>
      <c r="K4046" s="206"/>
      <c r="L4046" s="206"/>
      <c r="M4046" s="206"/>
      <c r="N4046" s="206"/>
      <c r="O4046" s="206"/>
      <c r="P4046" s="206"/>
      <c r="Q4046" s="206"/>
      <c r="R4046" s="206"/>
      <c r="S4046" s="206"/>
      <c r="T4046" s="206"/>
    </row>
    <row r="4047" spans="1:20">
      <c r="A4047" s="366"/>
      <c r="B4047" s="366"/>
      <c r="C4047" s="366"/>
      <c r="D4047" s="366"/>
      <c r="E4047" s="366"/>
      <c r="F4047" s="366"/>
      <c r="G4047" s="366"/>
      <c r="H4047" s="366"/>
      <c r="I4047" s="206"/>
      <c r="J4047" s="206"/>
      <c r="K4047" s="206"/>
      <c r="L4047" s="206"/>
      <c r="M4047" s="206"/>
      <c r="N4047" s="206"/>
      <c r="O4047" s="206"/>
      <c r="P4047" s="206"/>
      <c r="Q4047" s="206"/>
      <c r="R4047" s="206"/>
      <c r="S4047" s="206"/>
      <c r="T4047" s="206"/>
    </row>
    <row r="4048" spans="1:20">
      <c r="A4048" s="366"/>
      <c r="B4048" s="366"/>
      <c r="C4048" s="366"/>
      <c r="D4048" s="366"/>
      <c r="E4048" s="366"/>
      <c r="F4048" s="366"/>
      <c r="G4048" s="366"/>
      <c r="H4048" s="366"/>
      <c r="I4048" s="206"/>
      <c r="J4048" s="206"/>
      <c r="K4048" s="206"/>
      <c r="L4048" s="206"/>
      <c r="M4048" s="206"/>
      <c r="N4048" s="206"/>
      <c r="O4048" s="206"/>
      <c r="P4048" s="206"/>
      <c r="Q4048" s="206"/>
      <c r="R4048" s="206"/>
      <c r="S4048" s="206"/>
      <c r="T4048" s="206"/>
    </row>
    <row r="4049" spans="1:20">
      <c r="A4049" s="366"/>
      <c r="B4049" s="366"/>
      <c r="C4049" s="366"/>
      <c r="D4049" s="366"/>
      <c r="E4049" s="366"/>
      <c r="F4049" s="366"/>
      <c r="G4049" s="366"/>
      <c r="H4049" s="366"/>
      <c r="I4049" s="206"/>
      <c r="J4049" s="206"/>
      <c r="K4049" s="206"/>
      <c r="L4049" s="206"/>
      <c r="M4049" s="206"/>
      <c r="N4049" s="206"/>
      <c r="O4049" s="206"/>
      <c r="P4049" s="206"/>
      <c r="Q4049" s="206"/>
      <c r="R4049" s="206"/>
      <c r="S4049" s="206"/>
      <c r="T4049" s="206"/>
    </row>
    <row r="4050" spans="1:20">
      <c r="A4050" s="366"/>
      <c r="B4050" s="366"/>
      <c r="C4050" s="366"/>
      <c r="D4050" s="366"/>
      <c r="E4050" s="366"/>
      <c r="F4050" s="366"/>
      <c r="G4050" s="366"/>
      <c r="H4050" s="366"/>
      <c r="I4050" s="206"/>
      <c r="J4050" s="206"/>
      <c r="K4050" s="206"/>
      <c r="L4050" s="206"/>
      <c r="M4050" s="206"/>
      <c r="N4050" s="206"/>
      <c r="O4050" s="206"/>
      <c r="P4050" s="206"/>
      <c r="Q4050" s="206"/>
      <c r="R4050" s="206"/>
      <c r="S4050" s="206"/>
      <c r="T4050" s="206"/>
    </row>
    <row r="4051" spans="1:20">
      <c r="A4051" s="366"/>
      <c r="B4051" s="366"/>
      <c r="C4051" s="366"/>
      <c r="D4051" s="366"/>
      <c r="E4051" s="366"/>
      <c r="F4051" s="366"/>
      <c r="G4051" s="366"/>
      <c r="H4051" s="366"/>
      <c r="I4051" s="206"/>
      <c r="J4051" s="206"/>
      <c r="K4051" s="206"/>
      <c r="L4051" s="206"/>
      <c r="M4051" s="206"/>
      <c r="N4051" s="206"/>
      <c r="O4051" s="206"/>
      <c r="P4051" s="206"/>
      <c r="Q4051" s="206"/>
      <c r="R4051" s="206"/>
      <c r="S4051" s="206"/>
      <c r="T4051" s="206"/>
    </row>
    <row r="4052" spans="1:20">
      <c r="A4052" s="366"/>
      <c r="B4052" s="366"/>
      <c r="C4052" s="366"/>
      <c r="D4052" s="366"/>
      <c r="E4052" s="366"/>
      <c r="F4052" s="366"/>
      <c r="G4052" s="366"/>
      <c r="H4052" s="366"/>
      <c r="I4052" s="206"/>
      <c r="J4052" s="206"/>
      <c r="K4052" s="206"/>
      <c r="L4052" s="206"/>
      <c r="M4052" s="206"/>
      <c r="N4052" s="206"/>
      <c r="O4052" s="206"/>
      <c r="P4052" s="206"/>
      <c r="Q4052" s="206"/>
      <c r="R4052" s="206"/>
      <c r="S4052" s="206"/>
      <c r="T4052" s="206"/>
    </row>
    <row r="4053" spans="1:20">
      <c r="A4053" s="366"/>
      <c r="B4053" s="366"/>
      <c r="C4053" s="366"/>
      <c r="D4053" s="366"/>
      <c r="E4053" s="366"/>
      <c r="F4053" s="366"/>
      <c r="G4053" s="366"/>
      <c r="H4053" s="366"/>
      <c r="I4053" s="206"/>
      <c r="J4053" s="206"/>
      <c r="K4053" s="206"/>
      <c r="L4053" s="206"/>
      <c r="M4053" s="206"/>
      <c r="N4053" s="206"/>
      <c r="O4053" s="206"/>
      <c r="P4053" s="206"/>
      <c r="Q4053" s="206"/>
      <c r="R4053" s="206"/>
      <c r="S4053" s="206"/>
      <c r="T4053" s="206"/>
    </row>
    <row r="4054" spans="1:20">
      <c r="A4054" s="366"/>
      <c r="B4054" s="366"/>
      <c r="C4054" s="366"/>
      <c r="D4054" s="366"/>
      <c r="E4054" s="366"/>
      <c r="F4054" s="366"/>
      <c r="G4054" s="366"/>
      <c r="H4054" s="366"/>
      <c r="I4054" s="206"/>
      <c r="J4054" s="206"/>
      <c r="K4054" s="206"/>
      <c r="L4054" s="206"/>
      <c r="M4054" s="206"/>
      <c r="N4054" s="206"/>
      <c r="O4054" s="206"/>
      <c r="P4054" s="206"/>
      <c r="Q4054" s="206"/>
      <c r="R4054" s="206"/>
      <c r="S4054" s="206"/>
      <c r="T4054" s="206"/>
    </row>
    <row r="4055" spans="1:20">
      <c r="A4055" s="366"/>
      <c r="B4055" s="366"/>
      <c r="C4055" s="366"/>
      <c r="D4055" s="366"/>
      <c r="E4055" s="366"/>
      <c r="F4055" s="366"/>
      <c r="G4055" s="366"/>
      <c r="H4055" s="366"/>
      <c r="I4055" s="206"/>
      <c r="J4055" s="206"/>
      <c r="K4055" s="206"/>
      <c r="L4055" s="206"/>
      <c r="M4055" s="206"/>
      <c r="N4055" s="206"/>
      <c r="O4055" s="206"/>
      <c r="P4055" s="206"/>
      <c r="Q4055" s="206"/>
      <c r="R4055" s="206"/>
      <c r="S4055" s="206"/>
      <c r="T4055" s="206"/>
    </row>
    <row r="4056" spans="1:20">
      <c r="A4056" s="366"/>
      <c r="B4056" s="366"/>
      <c r="C4056" s="366"/>
      <c r="D4056" s="366"/>
      <c r="E4056" s="366"/>
      <c r="F4056" s="366"/>
      <c r="G4056" s="366"/>
      <c r="H4056" s="366"/>
      <c r="I4056" s="206"/>
      <c r="J4056" s="206"/>
      <c r="K4056" s="206"/>
      <c r="L4056" s="206"/>
      <c r="M4056" s="206"/>
      <c r="N4056" s="206"/>
      <c r="O4056" s="206"/>
      <c r="P4056" s="206"/>
      <c r="Q4056" s="206"/>
      <c r="R4056" s="206"/>
      <c r="S4056" s="206"/>
      <c r="T4056" s="206"/>
    </row>
    <row r="4057" spans="1:20">
      <c r="A4057" s="366"/>
      <c r="B4057" s="366"/>
      <c r="C4057" s="366"/>
      <c r="D4057" s="366"/>
      <c r="E4057" s="366"/>
      <c r="F4057" s="366"/>
      <c r="G4057" s="366"/>
      <c r="H4057" s="366"/>
      <c r="I4057" s="206"/>
      <c r="J4057" s="206"/>
      <c r="K4057" s="206"/>
      <c r="L4057" s="206"/>
      <c r="M4057" s="206"/>
      <c r="N4057" s="206"/>
      <c r="O4057" s="206"/>
      <c r="P4057" s="206"/>
      <c r="Q4057" s="206"/>
      <c r="R4057" s="206"/>
      <c r="S4057" s="206"/>
      <c r="T4057" s="206"/>
    </row>
    <row r="4058" spans="1:20">
      <c r="A4058" s="366"/>
      <c r="B4058" s="366"/>
      <c r="C4058" s="366"/>
      <c r="D4058" s="366"/>
      <c r="E4058" s="366"/>
      <c r="F4058" s="366"/>
      <c r="G4058" s="366"/>
      <c r="H4058" s="366"/>
      <c r="I4058" s="206"/>
      <c r="J4058" s="206"/>
      <c r="K4058" s="206"/>
      <c r="L4058" s="206"/>
      <c r="M4058" s="206"/>
      <c r="N4058" s="206"/>
      <c r="O4058" s="206"/>
      <c r="P4058" s="206"/>
      <c r="Q4058" s="206"/>
      <c r="R4058" s="206"/>
      <c r="S4058" s="206"/>
      <c r="T4058" s="206"/>
    </row>
    <row r="4059" spans="1:20">
      <c r="A4059" s="366"/>
      <c r="B4059" s="366"/>
      <c r="C4059" s="366"/>
      <c r="D4059" s="366"/>
      <c r="E4059" s="366"/>
      <c r="F4059" s="366"/>
      <c r="G4059" s="366"/>
      <c r="H4059" s="366"/>
      <c r="I4059" s="206"/>
      <c r="J4059" s="206"/>
      <c r="K4059" s="206"/>
      <c r="L4059" s="206"/>
      <c r="M4059" s="206"/>
      <c r="N4059" s="206"/>
      <c r="O4059" s="206"/>
      <c r="P4059" s="206"/>
      <c r="Q4059" s="206"/>
      <c r="R4059" s="206"/>
      <c r="S4059" s="206"/>
      <c r="T4059" s="206"/>
    </row>
    <row r="4060" spans="1:20">
      <c r="A4060" s="366"/>
      <c r="B4060" s="366"/>
      <c r="C4060" s="366"/>
      <c r="D4060" s="366"/>
      <c r="E4060" s="366"/>
      <c r="F4060" s="366"/>
      <c r="G4060" s="366"/>
      <c r="H4060" s="366"/>
      <c r="I4060" s="206"/>
      <c r="J4060" s="206"/>
      <c r="K4060" s="206"/>
      <c r="L4060" s="206"/>
      <c r="M4060" s="206"/>
      <c r="N4060" s="206"/>
      <c r="O4060" s="206"/>
      <c r="P4060" s="206"/>
      <c r="Q4060" s="206"/>
      <c r="R4060" s="206"/>
      <c r="S4060" s="206"/>
      <c r="T4060" s="206"/>
    </row>
    <row r="4061" spans="1:20">
      <c r="A4061" s="366"/>
      <c r="B4061" s="366"/>
      <c r="C4061" s="366"/>
      <c r="D4061" s="366"/>
      <c r="E4061" s="366"/>
      <c r="F4061" s="366"/>
      <c r="G4061" s="366"/>
      <c r="H4061" s="366"/>
      <c r="I4061" s="206"/>
      <c r="J4061" s="206"/>
      <c r="K4061" s="206"/>
      <c r="L4061" s="206"/>
      <c r="M4061" s="206"/>
      <c r="N4061" s="206"/>
      <c r="O4061" s="206"/>
      <c r="P4061" s="206"/>
      <c r="Q4061" s="206"/>
      <c r="R4061" s="206"/>
      <c r="S4061" s="206"/>
      <c r="T4061" s="206"/>
    </row>
    <row r="4062" spans="1:20">
      <c r="A4062" s="366"/>
      <c r="B4062" s="366"/>
      <c r="C4062" s="366"/>
      <c r="D4062" s="366"/>
      <c r="E4062" s="366"/>
      <c r="F4062" s="366"/>
      <c r="G4062" s="366"/>
      <c r="H4062" s="366"/>
      <c r="I4062" s="206"/>
      <c r="J4062" s="206"/>
      <c r="K4062" s="206"/>
      <c r="L4062" s="206"/>
      <c r="M4062" s="206"/>
      <c r="N4062" s="206"/>
      <c r="O4062" s="206"/>
      <c r="P4062" s="206"/>
      <c r="Q4062" s="206"/>
      <c r="R4062" s="206"/>
      <c r="S4062" s="206"/>
      <c r="T4062" s="206"/>
    </row>
    <row r="4063" spans="1:20">
      <c r="A4063" s="366"/>
      <c r="B4063" s="366"/>
      <c r="C4063" s="366"/>
      <c r="D4063" s="366"/>
      <c r="E4063" s="366"/>
      <c r="F4063" s="366"/>
      <c r="G4063" s="366"/>
      <c r="H4063" s="366"/>
      <c r="I4063" s="206"/>
      <c r="J4063" s="206"/>
      <c r="K4063" s="206"/>
      <c r="L4063" s="206"/>
      <c r="M4063" s="206"/>
      <c r="N4063" s="206"/>
      <c r="O4063" s="206"/>
      <c r="P4063" s="206"/>
      <c r="Q4063" s="206"/>
      <c r="R4063" s="206"/>
      <c r="S4063" s="206"/>
      <c r="T4063" s="206"/>
    </row>
    <row r="4064" spans="1:20">
      <c r="A4064" s="366"/>
      <c r="B4064" s="366"/>
      <c r="C4064" s="366"/>
      <c r="D4064" s="366"/>
      <c r="E4064" s="366"/>
      <c r="F4064" s="366"/>
      <c r="G4064" s="366"/>
      <c r="H4064" s="366"/>
      <c r="I4064" s="206"/>
      <c r="J4064" s="206"/>
      <c r="K4064" s="206"/>
      <c r="L4064" s="206"/>
      <c r="M4064" s="206"/>
      <c r="N4064" s="206"/>
      <c r="O4064" s="206"/>
      <c r="P4064" s="206"/>
      <c r="Q4064" s="206"/>
      <c r="R4064" s="206"/>
      <c r="S4064" s="206"/>
      <c r="T4064" s="206"/>
    </row>
    <row r="4065" spans="1:20">
      <c r="A4065" s="366"/>
      <c r="B4065" s="366"/>
      <c r="C4065" s="366"/>
      <c r="D4065" s="366"/>
      <c r="E4065" s="366"/>
      <c r="F4065" s="366"/>
      <c r="G4065" s="366"/>
      <c r="H4065" s="366"/>
      <c r="I4065" s="206"/>
      <c r="J4065" s="206"/>
      <c r="K4065" s="206"/>
      <c r="L4065" s="206"/>
      <c r="M4065" s="206"/>
      <c r="N4065" s="206"/>
      <c r="O4065" s="206"/>
      <c r="P4065" s="206"/>
      <c r="Q4065" s="206"/>
      <c r="R4065" s="206"/>
      <c r="S4065" s="206"/>
      <c r="T4065" s="206"/>
    </row>
    <row r="4066" spans="1:20">
      <c r="A4066" s="366"/>
      <c r="B4066" s="366"/>
      <c r="C4066" s="366"/>
      <c r="D4066" s="366"/>
      <c r="E4066" s="366"/>
      <c r="F4066" s="366"/>
      <c r="G4066" s="366"/>
      <c r="H4066" s="366"/>
      <c r="I4066" s="206"/>
      <c r="J4066" s="206"/>
      <c r="K4066" s="206"/>
      <c r="L4066" s="206"/>
      <c r="M4066" s="206"/>
      <c r="N4066" s="206"/>
      <c r="O4066" s="206"/>
      <c r="P4066" s="206"/>
      <c r="Q4066" s="206"/>
      <c r="R4066" s="206"/>
      <c r="S4066" s="206"/>
      <c r="T4066" s="206"/>
    </row>
    <row r="4067" spans="1:20">
      <c r="A4067" s="366"/>
      <c r="B4067" s="366"/>
      <c r="C4067" s="366"/>
      <c r="D4067" s="366"/>
      <c r="E4067" s="366"/>
      <c r="F4067" s="366"/>
      <c r="G4067" s="366"/>
      <c r="H4067" s="366"/>
      <c r="I4067" s="206"/>
      <c r="J4067" s="206"/>
      <c r="K4067" s="206"/>
      <c r="L4067" s="206"/>
      <c r="M4067" s="206"/>
      <c r="N4067" s="206"/>
      <c r="O4067" s="206"/>
      <c r="P4067" s="206"/>
      <c r="Q4067" s="206"/>
      <c r="R4067" s="206"/>
      <c r="S4067" s="206"/>
      <c r="T4067" s="206"/>
    </row>
    <row r="4068" spans="1:20">
      <c r="A4068" s="366"/>
      <c r="B4068" s="366"/>
      <c r="C4068" s="366"/>
      <c r="D4068" s="366"/>
      <c r="E4068" s="366"/>
      <c r="F4068" s="366"/>
      <c r="G4068" s="366"/>
      <c r="H4068" s="366"/>
      <c r="I4068" s="206"/>
      <c r="J4068" s="206"/>
      <c r="K4068" s="206"/>
      <c r="L4068" s="206"/>
      <c r="M4068" s="206"/>
      <c r="N4068" s="206"/>
      <c r="O4068" s="206"/>
      <c r="P4068" s="206"/>
      <c r="Q4068" s="206"/>
      <c r="R4068" s="206"/>
      <c r="S4068" s="206"/>
      <c r="T4068" s="206"/>
    </row>
    <row r="4069" spans="1:20">
      <c r="A4069" s="366"/>
      <c r="B4069" s="366"/>
      <c r="C4069" s="366"/>
      <c r="D4069" s="366"/>
      <c r="E4069" s="366"/>
      <c r="F4069" s="366"/>
      <c r="G4069" s="366"/>
      <c r="H4069" s="366"/>
      <c r="I4069" s="206"/>
      <c r="J4069" s="206"/>
      <c r="K4069" s="206"/>
      <c r="L4069" s="206"/>
      <c r="M4069" s="206"/>
      <c r="N4069" s="206"/>
      <c r="O4069" s="206"/>
      <c r="P4069" s="206"/>
      <c r="Q4069" s="206"/>
      <c r="R4069" s="206"/>
      <c r="S4069" s="206"/>
      <c r="T4069" s="206"/>
    </row>
    <row r="4070" spans="1:20">
      <c r="A4070" s="366"/>
      <c r="B4070" s="366"/>
      <c r="C4070" s="366"/>
      <c r="D4070" s="366"/>
      <c r="E4070" s="366"/>
      <c r="F4070" s="366"/>
      <c r="G4070" s="366"/>
      <c r="H4070" s="366"/>
      <c r="I4070" s="206"/>
      <c r="J4070" s="206"/>
      <c r="K4070" s="206"/>
      <c r="L4070" s="206"/>
      <c r="M4070" s="206"/>
      <c r="N4070" s="206"/>
      <c r="O4070" s="206"/>
      <c r="P4070" s="206"/>
      <c r="Q4070" s="206"/>
      <c r="R4070" s="206"/>
      <c r="S4070" s="206"/>
      <c r="T4070" s="206"/>
    </row>
    <row r="4071" spans="1:20">
      <c r="A4071" s="366"/>
      <c r="B4071" s="366"/>
      <c r="C4071" s="366"/>
      <c r="D4071" s="366"/>
      <c r="E4071" s="366"/>
      <c r="F4071" s="366"/>
      <c r="G4071" s="366"/>
      <c r="H4071" s="366"/>
      <c r="I4071" s="206"/>
      <c r="J4071" s="206"/>
      <c r="K4071" s="206"/>
      <c r="L4071" s="206"/>
      <c r="M4071" s="206"/>
      <c r="N4071" s="206"/>
      <c r="O4071" s="206"/>
      <c r="P4071" s="206"/>
      <c r="Q4071" s="206"/>
      <c r="R4071" s="206"/>
      <c r="S4071" s="206"/>
      <c r="T4071" s="206"/>
    </row>
    <row r="4072" spans="1:20">
      <c r="A4072" s="366"/>
      <c r="B4072" s="366"/>
      <c r="C4072" s="366"/>
      <c r="D4072" s="366"/>
      <c r="E4072" s="366"/>
      <c r="F4072" s="366"/>
      <c r="G4072" s="366"/>
      <c r="H4072" s="366"/>
      <c r="I4072" s="206"/>
      <c r="J4072" s="206"/>
      <c r="K4072" s="206"/>
      <c r="L4072" s="206"/>
      <c r="M4072" s="206"/>
      <c r="N4072" s="206"/>
      <c r="O4072" s="206"/>
      <c r="P4072" s="206"/>
      <c r="Q4072" s="206"/>
      <c r="R4072" s="206"/>
      <c r="S4072" s="206"/>
      <c r="T4072" s="206"/>
    </row>
    <row r="4073" spans="1:20">
      <c r="A4073" s="366"/>
      <c r="B4073" s="366"/>
      <c r="C4073" s="366"/>
      <c r="D4073" s="366"/>
      <c r="E4073" s="366"/>
      <c r="F4073" s="366"/>
      <c r="G4073" s="366"/>
      <c r="H4073" s="366"/>
      <c r="I4073" s="206"/>
      <c r="J4073" s="206"/>
      <c r="K4073" s="206"/>
      <c r="L4073" s="206"/>
      <c r="M4073" s="206"/>
      <c r="N4073" s="206"/>
      <c r="O4073" s="206"/>
      <c r="P4073" s="206"/>
      <c r="Q4073" s="206"/>
      <c r="R4073" s="206"/>
      <c r="S4073" s="206"/>
      <c r="T4073" s="206"/>
    </row>
    <row r="4074" spans="1:20">
      <c r="A4074" s="366"/>
      <c r="B4074" s="366"/>
      <c r="C4074" s="366"/>
      <c r="D4074" s="366"/>
      <c r="E4074" s="366"/>
      <c r="F4074" s="366"/>
      <c r="G4074" s="366"/>
      <c r="H4074" s="366"/>
      <c r="I4074" s="206"/>
      <c r="J4074" s="206"/>
      <c r="K4074" s="206"/>
      <c r="L4074" s="206"/>
      <c r="M4074" s="206"/>
      <c r="N4074" s="206"/>
      <c r="O4074" s="206"/>
      <c r="P4074" s="206"/>
      <c r="Q4074" s="206"/>
      <c r="R4074" s="206"/>
      <c r="S4074" s="206"/>
      <c r="T4074" s="206"/>
    </row>
    <row r="4075" spans="1:20">
      <c r="A4075" s="366"/>
      <c r="B4075" s="366"/>
      <c r="C4075" s="366"/>
      <c r="D4075" s="366"/>
      <c r="E4075" s="366"/>
      <c r="F4075" s="366"/>
      <c r="G4075" s="366"/>
      <c r="H4075" s="366"/>
      <c r="I4075" s="206"/>
      <c r="J4075" s="206"/>
      <c r="K4075" s="206"/>
      <c r="L4075" s="206"/>
      <c r="M4075" s="206"/>
      <c r="N4075" s="206"/>
      <c r="O4075" s="206"/>
      <c r="P4075" s="206"/>
      <c r="Q4075" s="206"/>
      <c r="R4075" s="206"/>
      <c r="S4075" s="206"/>
      <c r="T4075" s="206"/>
    </row>
    <row r="4076" spans="1:20">
      <c r="A4076" s="366"/>
      <c r="B4076" s="366"/>
      <c r="C4076" s="366"/>
      <c r="D4076" s="366"/>
      <c r="E4076" s="366"/>
      <c r="F4076" s="366"/>
      <c r="G4076" s="366"/>
      <c r="H4076" s="366"/>
      <c r="I4076" s="206"/>
      <c r="J4076" s="206"/>
      <c r="K4076" s="206"/>
      <c r="L4076" s="206"/>
      <c r="M4076" s="206"/>
      <c r="N4076" s="206"/>
      <c r="O4076" s="206"/>
      <c r="P4076" s="206"/>
      <c r="Q4076" s="206"/>
      <c r="R4076" s="206"/>
      <c r="S4076" s="206"/>
      <c r="T4076" s="206"/>
    </row>
    <row r="4077" spans="1:20">
      <c r="A4077" s="366"/>
      <c r="B4077" s="366"/>
      <c r="C4077" s="366"/>
      <c r="D4077" s="366"/>
      <c r="E4077" s="366"/>
      <c r="F4077" s="366"/>
      <c r="G4077" s="366"/>
      <c r="H4077" s="366"/>
      <c r="I4077" s="206"/>
      <c r="J4077" s="206"/>
      <c r="K4077" s="206"/>
      <c r="L4077" s="206"/>
      <c r="M4077" s="206"/>
      <c r="N4077" s="206"/>
      <c r="O4077" s="206"/>
      <c r="P4077" s="206"/>
      <c r="Q4077" s="206"/>
      <c r="R4077" s="206"/>
      <c r="S4077" s="206"/>
      <c r="T4077" s="206"/>
    </row>
    <row r="4078" spans="1:20">
      <c r="A4078" s="366"/>
      <c r="B4078" s="366"/>
      <c r="C4078" s="366"/>
      <c r="D4078" s="366"/>
      <c r="E4078" s="366"/>
      <c r="F4078" s="366"/>
      <c r="G4078" s="366"/>
      <c r="H4078" s="366"/>
      <c r="I4078" s="206"/>
      <c r="J4078" s="206"/>
      <c r="K4078" s="206"/>
      <c r="L4078" s="206"/>
      <c r="M4078" s="206"/>
      <c r="N4078" s="206"/>
      <c r="O4078" s="206"/>
      <c r="P4078" s="206"/>
      <c r="Q4078" s="206"/>
      <c r="R4078" s="206"/>
      <c r="S4078" s="206"/>
      <c r="T4078" s="206"/>
    </row>
    <row r="4079" spans="1:20">
      <c r="A4079" s="366"/>
      <c r="B4079" s="366"/>
      <c r="C4079" s="366"/>
      <c r="D4079" s="366"/>
      <c r="E4079" s="366"/>
      <c r="F4079" s="366"/>
      <c r="G4079" s="366"/>
      <c r="H4079" s="366"/>
      <c r="I4079" s="206"/>
      <c r="J4079" s="206"/>
      <c r="K4079" s="206"/>
      <c r="L4079" s="206"/>
      <c r="M4079" s="206"/>
      <c r="N4079" s="206"/>
      <c r="O4079" s="206"/>
      <c r="P4079" s="206"/>
      <c r="Q4079" s="206"/>
      <c r="R4079" s="206"/>
      <c r="S4079" s="206"/>
      <c r="T4079" s="206"/>
    </row>
    <row r="4080" spans="1:20">
      <c r="A4080" s="366"/>
      <c r="B4080" s="366"/>
      <c r="C4080" s="366"/>
      <c r="D4080" s="366"/>
      <c r="E4080" s="366"/>
      <c r="F4080" s="366"/>
      <c r="G4080" s="366"/>
      <c r="H4080" s="366"/>
      <c r="I4080" s="206"/>
      <c r="J4080" s="206"/>
      <c r="K4080" s="206"/>
      <c r="L4080" s="206"/>
      <c r="M4080" s="206"/>
      <c r="N4080" s="206"/>
      <c r="O4080" s="206"/>
      <c r="P4080" s="206"/>
      <c r="Q4080" s="206"/>
      <c r="R4080" s="206"/>
      <c r="S4080" s="206"/>
      <c r="T4080" s="206"/>
    </row>
    <row r="4081" spans="1:20">
      <c r="A4081" s="366"/>
      <c r="B4081" s="366"/>
      <c r="C4081" s="366"/>
      <c r="D4081" s="366"/>
      <c r="E4081" s="366"/>
      <c r="F4081" s="366"/>
      <c r="G4081" s="366"/>
      <c r="H4081" s="366"/>
      <c r="I4081" s="206"/>
      <c r="J4081" s="206"/>
      <c r="K4081" s="206"/>
      <c r="L4081" s="206"/>
      <c r="M4081" s="206"/>
      <c r="N4081" s="206"/>
      <c r="O4081" s="206"/>
      <c r="P4081" s="206"/>
      <c r="Q4081" s="206"/>
      <c r="R4081" s="206"/>
      <c r="S4081" s="206"/>
      <c r="T4081" s="206"/>
    </row>
    <row r="4082" spans="1:20">
      <c r="A4082" s="366"/>
      <c r="B4082" s="366"/>
      <c r="C4082" s="366"/>
      <c r="D4082" s="366"/>
      <c r="E4082" s="366"/>
      <c r="F4082" s="366"/>
      <c r="G4082" s="366"/>
      <c r="H4082" s="366"/>
      <c r="I4082" s="206"/>
      <c r="J4082" s="206"/>
      <c r="K4082" s="206"/>
      <c r="L4082" s="206"/>
      <c r="M4082" s="206"/>
      <c r="N4082" s="206"/>
      <c r="O4082" s="206"/>
      <c r="P4082" s="206"/>
      <c r="Q4082" s="206"/>
      <c r="R4082" s="206"/>
      <c r="S4082" s="206"/>
      <c r="T4082" s="206"/>
    </row>
    <row r="4083" spans="1:20">
      <c r="A4083" s="366"/>
      <c r="B4083" s="366"/>
      <c r="C4083" s="366"/>
      <c r="D4083" s="366"/>
      <c r="E4083" s="366"/>
      <c r="F4083" s="366"/>
      <c r="G4083" s="366"/>
      <c r="H4083" s="366"/>
      <c r="I4083" s="206"/>
      <c r="J4083" s="206"/>
      <c r="K4083" s="206"/>
      <c r="L4083" s="206"/>
      <c r="M4083" s="206"/>
      <c r="N4083" s="206"/>
      <c r="O4083" s="206"/>
      <c r="P4083" s="206"/>
      <c r="Q4083" s="206"/>
      <c r="R4083" s="206"/>
      <c r="S4083" s="206"/>
      <c r="T4083" s="206"/>
    </row>
    <row r="4084" spans="1:20">
      <c r="A4084" s="366"/>
      <c r="B4084" s="366"/>
      <c r="C4084" s="366"/>
      <c r="D4084" s="366"/>
      <c r="E4084" s="366"/>
      <c r="F4084" s="366"/>
      <c r="G4084" s="366"/>
      <c r="H4084" s="366"/>
      <c r="I4084" s="206"/>
      <c r="J4084" s="206"/>
      <c r="K4084" s="206"/>
      <c r="L4084" s="206"/>
      <c r="M4084" s="206"/>
      <c r="N4084" s="206"/>
      <c r="O4084" s="206"/>
      <c r="P4084" s="206"/>
      <c r="Q4084" s="206"/>
      <c r="R4084" s="206"/>
      <c r="S4084" s="206"/>
      <c r="T4084" s="206"/>
    </row>
    <row r="4085" spans="1:20">
      <c r="A4085" s="366"/>
      <c r="B4085" s="366"/>
      <c r="C4085" s="366"/>
      <c r="D4085" s="366"/>
      <c r="E4085" s="366"/>
      <c r="F4085" s="366"/>
      <c r="G4085" s="366"/>
      <c r="H4085" s="366"/>
      <c r="I4085" s="206"/>
      <c r="J4085" s="206"/>
      <c r="K4085" s="206"/>
      <c r="L4085" s="206"/>
      <c r="M4085" s="206"/>
      <c r="N4085" s="206"/>
      <c r="O4085" s="206"/>
      <c r="P4085" s="206"/>
      <c r="Q4085" s="206"/>
      <c r="R4085" s="206"/>
      <c r="S4085" s="206"/>
      <c r="T4085" s="206"/>
    </row>
    <row r="4086" spans="1:20">
      <c r="A4086" s="366"/>
      <c r="B4086" s="366"/>
      <c r="C4086" s="366"/>
      <c r="D4086" s="366"/>
      <c r="E4086" s="366"/>
      <c r="F4086" s="366"/>
      <c r="G4086" s="366"/>
      <c r="H4086" s="366"/>
      <c r="I4086" s="206"/>
      <c r="J4086" s="206"/>
      <c r="K4086" s="206"/>
      <c r="L4086" s="206"/>
      <c r="M4086" s="206"/>
      <c r="N4086" s="206"/>
      <c r="O4086" s="206"/>
      <c r="P4086" s="206"/>
      <c r="Q4086" s="206"/>
      <c r="R4086" s="206"/>
      <c r="S4086" s="206"/>
      <c r="T4086" s="206"/>
    </row>
    <row r="4087" spans="1:20">
      <c r="A4087" s="366"/>
      <c r="B4087" s="366"/>
      <c r="C4087" s="366"/>
      <c r="D4087" s="366"/>
      <c r="E4087" s="366"/>
      <c r="F4087" s="366"/>
      <c r="G4087" s="366"/>
      <c r="H4087" s="366"/>
      <c r="I4087" s="206"/>
      <c r="J4087" s="206"/>
      <c r="K4087" s="206"/>
      <c r="L4087" s="206"/>
      <c r="M4087" s="206"/>
      <c r="N4087" s="206"/>
      <c r="O4087" s="206"/>
      <c r="P4087" s="206"/>
      <c r="Q4087" s="206"/>
      <c r="R4087" s="206"/>
      <c r="S4087" s="206"/>
      <c r="T4087" s="206"/>
    </row>
    <row r="4088" spans="1:20">
      <c r="A4088" s="366"/>
      <c r="B4088" s="366"/>
      <c r="C4088" s="366"/>
      <c r="D4088" s="366"/>
      <c r="E4088" s="366"/>
      <c r="F4088" s="366"/>
      <c r="G4088" s="366"/>
      <c r="H4088" s="366"/>
      <c r="I4088" s="206"/>
      <c r="J4088" s="206"/>
      <c r="K4088" s="206"/>
      <c r="L4088" s="206"/>
      <c r="M4088" s="206"/>
      <c r="N4088" s="206"/>
      <c r="O4088" s="206"/>
      <c r="P4088" s="206"/>
      <c r="Q4088" s="206"/>
      <c r="R4088" s="206"/>
      <c r="S4088" s="206"/>
      <c r="T4088" s="206"/>
    </row>
    <row r="4089" spans="1:20">
      <c r="A4089" s="366"/>
      <c r="B4089" s="366"/>
      <c r="C4089" s="366"/>
      <c r="D4089" s="366"/>
      <c r="E4089" s="366"/>
      <c r="F4089" s="366"/>
      <c r="G4089" s="366"/>
      <c r="H4089" s="366"/>
      <c r="I4089" s="206"/>
      <c r="J4089" s="206"/>
      <c r="K4089" s="206"/>
      <c r="L4089" s="206"/>
      <c r="M4089" s="206"/>
      <c r="N4089" s="206"/>
      <c r="O4089" s="206"/>
      <c r="P4089" s="206"/>
      <c r="Q4089" s="206"/>
      <c r="R4089" s="206"/>
      <c r="S4089" s="206"/>
      <c r="T4089" s="206"/>
    </row>
    <row r="4090" spans="1:20">
      <c r="A4090" s="366"/>
      <c r="B4090" s="366"/>
      <c r="C4090" s="366"/>
      <c r="D4090" s="366"/>
      <c r="E4090" s="366"/>
      <c r="F4090" s="366"/>
      <c r="G4090" s="366"/>
      <c r="H4090" s="366"/>
      <c r="I4090" s="206"/>
      <c r="J4090" s="206"/>
      <c r="K4090" s="206"/>
      <c r="L4090" s="206"/>
      <c r="M4090" s="206"/>
      <c r="N4090" s="206"/>
      <c r="O4090" s="206"/>
      <c r="P4090" s="206"/>
      <c r="Q4090" s="206"/>
      <c r="R4090" s="206"/>
      <c r="S4090" s="206"/>
      <c r="T4090" s="206"/>
    </row>
    <row r="4091" spans="1:20">
      <c r="A4091" s="366"/>
      <c r="B4091" s="366"/>
      <c r="C4091" s="366"/>
      <c r="D4091" s="366"/>
      <c r="E4091" s="366"/>
      <c r="F4091" s="366"/>
      <c r="G4091" s="366"/>
      <c r="H4091" s="366"/>
      <c r="I4091" s="206"/>
      <c r="J4091" s="206"/>
      <c r="K4091" s="206"/>
      <c r="L4091" s="206"/>
      <c r="M4091" s="206"/>
      <c r="N4091" s="206"/>
      <c r="O4091" s="206"/>
      <c r="P4091" s="206"/>
      <c r="Q4091" s="206"/>
      <c r="R4091" s="206"/>
      <c r="S4091" s="206"/>
      <c r="T4091" s="206"/>
    </row>
    <row r="4092" spans="1:20">
      <c r="A4092" s="366"/>
      <c r="B4092" s="366"/>
      <c r="C4092" s="366"/>
      <c r="D4092" s="366"/>
      <c r="E4092" s="366"/>
      <c r="F4092" s="366"/>
      <c r="G4092" s="366"/>
      <c r="H4092" s="366"/>
      <c r="I4092" s="206"/>
      <c r="J4092" s="206"/>
      <c r="K4092" s="206"/>
      <c r="L4092" s="206"/>
      <c r="M4092" s="206"/>
      <c r="N4092" s="206"/>
      <c r="O4092" s="206"/>
      <c r="P4092" s="206"/>
      <c r="Q4092" s="206"/>
      <c r="R4092" s="206"/>
      <c r="S4092" s="206"/>
      <c r="T4092" s="206"/>
    </row>
    <row r="4093" spans="1:20">
      <c r="A4093" s="366"/>
      <c r="B4093" s="366"/>
      <c r="C4093" s="366"/>
      <c r="D4093" s="366"/>
      <c r="E4093" s="366"/>
      <c r="F4093" s="366"/>
      <c r="G4093" s="366"/>
      <c r="H4093" s="366"/>
      <c r="I4093" s="206"/>
      <c r="J4093" s="206"/>
      <c r="K4093" s="206"/>
      <c r="L4093" s="206"/>
      <c r="M4093" s="206"/>
      <c r="N4093" s="206"/>
      <c r="O4093" s="206"/>
      <c r="P4093" s="206"/>
      <c r="Q4093" s="206"/>
      <c r="R4093" s="206"/>
      <c r="S4093" s="206"/>
      <c r="T4093" s="206"/>
    </row>
    <row r="4094" spans="1:20">
      <c r="A4094" s="366"/>
      <c r="B4094" s="366"/>
      <c r="C4094" s="366"/>
      <c r="D4094" s="366"/>
      <c r="E4094" s="366"/>
      <c r="F4094" s="366"/>
      <c r="G4094" s="366"/>
      <c r="H4094" s="366"/>
      <c r="I4094" s="206"/>
      <c r="J4094" s="206"/>
      <c r="K4094" s="206"/>
      <c r="L4094" s="206"/>
      <c r="M4094" s="206"/>
      <c r="N4094" s="206"/>
      <c r="O4094" s="206"/>
      <c r="P4094" s="206"/>
      <c r="Q4094" s="206"/>
      <c r="R4094" s="206"/>
      <c r="S4094" s="206"/>
      <c r="T4094" s="206"/>
    </row>
    <row r="4095" spans="1:20">
      <c r="A4095" s="366"/>
      <c r="B4095" s="366"/>
      <c r="C4095" s="366"/>
      <c r="D4095" s="366"/>
      <c r="E4095" s="366"/>
      <c r="F4095" s="366"/>
      <c r="G4095" s="366"/>
      <c r="H4095" s="366"/>
      <c r="I4095" s="206"/>
      <c r="J4095" s="206"/>
      <c r="K4095" s="206"/>
      <c r="L4095" s="206"/>
      <c r="M4095" s="206"/>
      <c r="N4095" s="206"/>
      <c r="O4095" s="206"/>
      <c r="P4095" s="206"/>
      <c r="Q4095" s="206"/>
      <c r="R4095" s="206"/>
      <c r="S4095" s="206"/>
      <c r="T4095" s="206"/>
    </row>
    <row r="4096" spans="1:20">
      <c r="A4096" s="366"/>
      <c r="B4096" s="366"/>
      <c r="C4096" s="366"/>
      <c r="D4096" s="366"/>
      <c r="E4096" s="366"/>
      <c r="F4096" s="366"/>
      <c r="G4096" s="366"/>
      <c r="H4096" s="366"/>
      <c r="I4096" s="206"/>
      <c r="J4096" s="206"/>
      <c r="K4096" s="206"/>
      <c r="L4096" s="206"/>
      <c r="M4096" s="206"/>
      <c r="N4096" s="206"/>
      <c r="O4096" s="206"/>
      <c r="P4096" s="206"/>
      <c r="Q4096" s="206"/>
      <c r="R4096" s="206"/>
      <c r="S4096" s="206"/>
      <c r="T4096" s="206"/>
    </row>
    <row r="4097" spans="1:20">
      <c r="A4097" s="366"/>
      <c r="B4097" s="366"/>
      <c r="C4097" s="366"/>
      <c r="D4097" s="366"/>
      <c r="E4097" s="366"/>
      <c r="F4097" s="366"/>
      <c r="G4097" s="366"/>
      <c r="H4097" s="366"/>
      <c r="I4097" s="206"/>
      <c r="J4097" s="206"/>
      <c r="K4097" s="206"/>
      <c r="L4097" s="206"/>
      <c r="M4097" s="206"/>
      <c r="N4097" s="206"/>
      <c r="O4097" s="206"/>
      <c r="P4097" s="206"/>
      <c r="Q4097" s="206"/>
      <c r="R4097" s="206"/>
      <c r="S4097" s="206"/>
      <c r="T4097" s="206"/>
    </row>
    <row r="4098" spans="1:20">
      <c r="A4098" s="366"/>
      <c r="B4098" s="366"/>
      <c r="C4098" s="366"/>
      <c r="D4098" s="366"/>
      <c r="E4098" s="366"/>
      <c r="F4098" s="366"/>
      <c r="G4098" s="366"/>
      <c r="H4098" s="366"/>
      <c r="I4098" s="206"/>
      <c r="J4098" s="206"/>
      <c r="K4098" s="206"/>
      <c r="L4098" s="206"/>
      <c r="M4098" s="206"/>
      <c r="N4098" s="206"/>
      <c r="O4098" s="206"/>
      <c r="P4098" s="206"/>
      <c r="Q4098" s="206"/>
      <c r="R4098" s="206"/>
      <c r="S4098" s="206"/>
      <c r="T4098" s="206"/>
    </row>
    <row r="4099" spans="1:20">
      <c r="A4099" s="366"/>
      <c r="B4099" s="366"/>
      <c r="C4099" s="366"/>
      <c r="D4099" s="366"/>
      <c r="E4099" s="366"/>
      <c r="F4099" s="366"/>
      <c r="G4099" s="366"/>
      <c r="H4099" s="366"/>
      <c r="I4099" s="206"/>
      <c r="J4099" s="206"/>
      <c r="K4099" s="206"/>
      <c r="L4099" s="206"/>
      <c r="M4099" s="206"/>
      <c r="N4099" s="206"/>
      <c r="O4099" s="206"/>
      <c r="P4099" s="206"/>
      <c r="Q4099" s="206"/>
      <c r="R4099" s="206"/>
      <c r="S4099" s="206"/>
      <c r="T4099" s="206"/>
    </row>
    <row r="4100" spans="1:20">
      <c r="A4100" s="366"/>
      <c r="B4100" s="366"/>
      <c r="C4100" s="366"/>
      <c r="D4100" s="366"/>
      <c r="E4100" s="366"/>
      <c r="F4100" s="366"/>
      <c r="G4100" s="366"/>
      <c r="H4100" s="366"/>
      <c r="I4100" s="206"/>
      <c r="J4100" s="206"/>
      <c r="K4100" s="206"/>
      <c r="L4100" s="206"/>
      <c r="M4100" s="206"/>
      <c r="N4100" s="206"/>
      <c r="O4100" s="206"/>
      <c r="P4100" s="206"/>
      <c r="Q4100" s="206"/>
      <c r="R4100" s="206"/>
      <c r="S4100" s="206"/>
      <c r="T4100" s="206"/>
    </row>
    <row r="4101" spans="1:20">
      <c r="A4101" s="366"/>
      <c r="B4101" s="366"/>
      <c r="C4101" s="366"/>
      <c r="D4101" s="366"/>
      <c r="E4101" s="366"/>
      <c r="F4101" s="366"/>
      <c r="G4101" s="366"/>
      <c r="H4101" s="366"/>
      <c r="I4101" s="206"/>
      <c r="J4101" s="206"/>
      <c r="K4101" s="206"/>
      <c r="L4101" s="206"/>
      <c r="M4101" s="206"/>
      <c r="N4101" s="206"/>
      <c r="O4101" s="206"/>
      <c r="P4101" s="206"/>
      <c r="Q4101" s="206"/>
      <c r="R4101" s="206"/>
      <c r="S4101" s="206"/>
      <c r="T4101" s="206"/>
    </row>
    <row r="4102" spans="1:20">
      <c r="A4102" s="366"/>
      <c r="B4102" s="366"/>
      <c r="C4102" s="366"/>
      <c r="D4102" s="366"/>
      <c r="E4102" s="366"/>
      <c r="F4102" s="366"/>
      <c r="G4102" s="366"/>
      <c r="H4102" s="366"/>
      <c r="I4102" s="206"/>
      <c r="J4102" s="206"/>
      <c r="K4102" s="206"/>
      <c r="L4102" s="206"/>
      <c r="M4102" s="206"/>
      <c r="N4102" s="206"/>
      <c r="O4102" s="206"/>
      <c r="P4102" s="206"/>
      <c r="Q4102" s="206"/>
      <c r="R4102" s="206"/>
      <c r="S4102" s="206"/>
      <c r="T4102" s="206"/>
    </row>
    <row r="4103" spans="1:20">
      <c r="A4103" s="366"/>
      <c r="B4103" s="366"/>
      <c r="C4103" s="366"/>
      <c r="D4103" s="366"/>
      <c r="E4103" s="366"/>
      <c r="F4103" s="366"/>
      <c r="G4103" s="366"/>
      <c r="H4103" s="366"/>
      <c r="I4103" s="206"/>
      <c r="J4103" s="206"/>
      <c r="K4103" s="206"/>
      <c r="L4103" s="206"/>
      <c r="M4103" s="206"/>
      <c r="N4103" s="206"/>
      <c r="O4103" s="206"/>
      <c r="P4103" s="206"/>
      <c r="Q4103" s="206"/>
      <c r="R4103" s="206"/>
      <c r="S4103" s="206"/>
      <c r="T4103" s="206"/>
    </row>
    <row r="4104" spans="1:20">
      <c r="A4104" s="366"/>
      <c r="B4104" s="366"/>
      <c r="C4104" s="366"/>
      <c r="D4104" s="366"/>
      <c r="E4104" s="366"/>
      <c r="F4104" s="366"/>
      <c r="G4104" s="366"/>
      <c r="H4104" s="366"/>
      <c r="I4104" s="206"/>
      <c r="J4104" s="206"/>
      <c r="K4104" s="206"/>
      <c r="L4104" s="206"/>
      <c r="M4104" s="206"/>
      <c r="N4104" s="206"/>
      <c r="O4104" s="206"/>
      <c r="P4104" s="206"/>
      <c r="Q4104" s="206"/>
      <c r="R4104" s="206"/>
      <c r="S4104" s="206"/>
      <c r="T4104" s="206"/>
    </row>
    <row r="4105" spans="1:20">
      <c r="A4105" s="366"/>
      <c r="B4105" s="366"/>
      <c r="C4105" s="366"/>
      <c r="D4105" s="366"/>
      <c r="E4105" s="366"/>
      <c r="F4105" s="366"/>
      <c r="G4105" s="366"/>
      <c r="H4105" s="366"/>
      <c r="I4105" s="206"/>
      <c r="J4105" s="206"/>
      <c r="K4105" s="206"/>
      <c r="L4105" s="206"/>
      <c r="M4105" s="206"/>
      <c r="N4105" s="206"/>
      <c r="O4105" s="206"/>
      <c r="P4105" s="206"/>
      <c r="Q4105" s="206"/>
      <c r="R4105" s="206"/>
      <c r="S4105" s="206"/>
      <c r="T4105" s="206"/>
    </row>
    <row r="4106" spans="1:20">
      <c r="A4106" s="366"/>
      <c r="B4106" s="366"/>
      <c r="C4106" s="366"/>
      <c r="D4106" s="366"/>
      <c r="E4106" s="366"/>
      <c r="F4106" s="366"/>
      <c r="G4106" s="366"/>
      <c r="H4106" s="366"/>
      <c r="I4106" s="206"/>
      <c r="J4106" s="206"/>
      <c r="K4106" s="206"/>
      <c r="L4106" s="206"/>
      <c r="M4106" s="206"/>
      <c r="N4106" s="206"/>
      <c r="O4106" s="206"/>
      <c r="P4106" s="206"/>
      <c r="Q4106" s="206"/>
      <c r="R4106" s="206"/>
      <c r="S4106" s="206"/>
      <c r="T4106" s="206"/>
    </row>
    <row r="4107" spans="1:20">
      <c r="A4107" s="366"/>
      <c r="B4107" s="366"/>
      <c r="C4107" s="366"/>
      <c r="D4107" s="366"/>
      <c r="E4107" s="366"/>
      <c r="F4107" s="366"/>
      <c r="G4107" s="366"/>
      <c r="H4107" s="366"/>
      <c r="I4107" s="206"/>
      <c r="J4107" s="206"/>
      <c r="K4107" s="206"/>
      <c r="L4107" s="206"/>
      <c r="M4107" s="206"/>
      <c r="N4107" s="206"/>
      <c r="O4107" s="206"/>
      <c r="P4107" s="206"/>
      <c r="Q4107" s="206"/>
      <c r="R4107" s="206"/>
      <c r="S4107" s="206"/>
      <c r="T4107" s="206"/>
    </row>
    <row r="4108" spans="1:20">
      <c r="A4108" s="366"/>
      <c r="B4108" s="366"/>
      <c r="C4108" s="366"/>
      <c r="D4108" s="366"/>
      <c r="E4108" s="366"/>
      <c r="F4108" s="366"/>
      <c r="G4108" s="366"/>
      <c r="H4108" s="366"/>
      <c r="I4108" s="206"/>
      <c r="J4108" s="206"/>
      <c r="K4108" s="206"/>
      <c r="L4108" s="206"/>
      <c r="M4108" s="206"/>
      <c r="N4108" s="206"/>
      <c r="O4108" s="206"/>
      <c r="P4108" s="206"/>
      <c r="Q4108" s="206"/>
      <c r="R4108" s="206"/>
      <c r="S4108" s="206"/>
      <c r="T4108" s="206"/>
    </row>
    <row r="4109" spans="1:20">
      <c r="A4109" s="366"/>
      <c r="B4109" s="366"/>
      <c r="C4109" s="366"/>
      <c r="D4109" s="366"/>
      <c r="E4109" s="366"/>
      <c r="F4109" s="366"/>
      <c r="G4109" s="366"/>
      <c r="H4109" s="366"/>
      <c r="I4109" s="206"/>
      <c r="J4109" s="206"/>
      <c r="K4109" s="206"/>
      <c r="L4109" s="206"/>
      <c r="M4109" s="206"/>
      <c r="N4109" s="206"/>
      <c r="O4109" s="206"/>
      <c r="P4109" s="206"/>
      <c r="Q4109" s="206"/>
      <c r="R4109" s="206"/>
      <c r="S4109" s="206"/>
      <c r="T4109" s="206"/>
    </row>
    <row r="4110" spans="1:20">
      <c r="A4110" s="366"/>
      <c r="B4110" s="366"/>
      <c r="C4110" s="366"/>
      <c r="D4110" s="366"/>
      <c r="E4110" s="366"/>
      <c r="F4110" s="366"/>
      <c r="G4110" s="366"/>
      <c r="H4110" s="366"/>
      <c r="I4110" s="206"/>
      <c r="J4110" s="206"/>
      <c r="K4110" s="206"/>
      <c r="L4110" s="206"/>
      <c r="M4110" s="206"/>
      <c r="N4110" s="206"/>
      <c r="O4110" s="206"/>
      <c r="P4110" s="206"/>
      <c r="Q4110" s="206"/>
      <c r="R4110" s="206"/>
      <c r="S4110" s="206"/>
      <c r="T4110" s="206"/>
    </row>
    <row r="4111" spans="1:20">
      <c r="A4111" s="366"/>
      <c r="B4111" s="366"/>
      <c r="C4111" s="366"/>
      <c r="D4111" s="366"/>
      <c r="E4111" s="366"/>
      <c r="F4111" s="366"/>
      <c r="G4111" s="366"/>
      <c r="H4111" s="366"/>
      <c r="I4111" s="206"/>
      <c r="J4111" s="206"/>
      <c r="K4111" s="206"/>
      <c r="L4111" s="206"/>
      <c r="M4111" s="206"/>
      <c r="N4111" s="206"/>
      <c r="O4111" s="206"/>
      <c r="P4111" s="206"/>
      <c r="Q4111" s="206"/>
      <c r="R4111" s="206"/>
      <c r="S4111" s="206"/>
      <c r="T4111" s="206"/>
    </row>
    <row r="4112" spans="1:20">
      <c r="A4112" s="366"/>
      <c r="B4112" s="366"/>
      <c r="C4112" s="366"/>
      <c r="D4112" s="366"/>
      <c r="E4112" s="366"/>
      <c r="F4112" s="366"/>
      <c r="G4112" s="366"/>
      <c r="H4112" s="366"/>
      <c r="I4112" s="206"/>
      <c r="J4112" s="206"/>
      <c r="K4112" s="206"/>
      <c r="L4112" s="206"/>
      <c r="M4112" s="206"/>
      <c r="N4112" s="206"/>
      <c r="O4112" s="206"/>
      <c r="P4112" s="206"/>
      <c r="Q4112" s="206"/>
      <c r="R4112" s="206"/>
      <c r="S4112" s="206"/>
      <c r="T4112" s="206"/>
    </row>
    <row r="4113" spans="1:20">
      <c r="A4113" s="366"/>
      <c r="B4113" s="366"/>
      <c r="C4113" s="366"/>
      <c r="D4113" s="366"/>
      <c r="E4113" s="366"/>
      <c r="F4113" s="366"/>
      <c r="G4113" s="366"/>
      <c r="H4113" s="366"/>
      <c r="I4113" s="206"/>
      <c r="J4113" s="206"/>
      <c r="K4113" s="206"/>
      <c r="L4113" s="206"/>
      <c r="M4113" s="206"/>
      <c r="N4113" s="206"/>
      <c r="O4113" s="206"/>
      <c r="P4113" s="206"/>
      <c r="Q4113" s="206"/>
      <c r="R4113" s="206"/>
      <c r="S4113" s="206"/>
      <c r="T4113" s="206"/>
    </row>
    <row r="4114" spans="1:20">
      <c r="A4114" s="366"/>
      <c r="B4114" s="366"/>
      <c r="C4114" s="366"/>
      <c r="D4114" s="366"/>
      <c r="E4114" s="366"/>
      <c r="F4114" s="366"/>
      <c r="G4114" s="366"/>
      <c r="H4114" s="366"/>
      <c r="I4114" s="206"/>
      <c r="J4114" s="206"/>
      <c r="K4114" s="206"/>
      <c r="L4114" s="206"/>
      <c r="M4114" s="206"/>
      <c r="N4114" s="206"/>
      <c r="O4114" s="206"/>
      <c r="P4114" s="206"/>
      <c r="Q4114" s="206"/>
      <c r="R4114" s="206"/>
      <c r="S4114" s="206"/>
      <c r="T4114" s="206"/>
    </row>
    <row r="4115" spans="1:20">
      <c r="A4115" s="366"/>
      <c r="B4115" s="366"/>
      <c r="C4115" s="366"/>
      <c r="D4115" s="366"/>
      <c r="E4115" s="366"/>
      <c r="F4115" s="366"/>
      <c r="G4115" s="366"/>
      <c r="H4115" s="366"/>
      <c r="I4115" s="206"/>
      <c r="J4115" s="206"/>
      <c r="K4115" s="206"/>
      <c r="L4115" s="206"/>
      <c r="M4115" s="206"/>
      <c r="N4115" s="206"/>
      <c r="O4115" s="206"/>
      <c r="P4115" s="206"/>
      <c r="Q4115" s="206"/>
      <c r="R4115" s="206"/>
      <c r="S4115" s="206"/>
      <c r="T4115" s="206"/>
    </row>
    <row r="4116" spans="1:20">
      <c r="A4116" s="85"/>
      <c r="B4116" s="85"/>
      <c r="C4116" s="85"/>
      <c r="D4116" s="85"/>
      <c r="E4116" s="85"/>
      <c r="F4116" s="85"/>
      <c r="G4116" s="85"/>
      <c r="H4116" s="85"/>
    </row>
    <row r="4117" spans="1:20">
      <c r="A4117" s="85"/>
      <c r="B4117" s="85"/>
      <c r="C4117" s="85"/>
      <c r="D4117" s="85"/>
      <c r="E4117" s="85"/>
      <c r="F4117" s="85"/>
      <c r="G4117" s="85"/>
      <c r="H4117" s="85"/>
    </row>
    <row r="4118" spans="1:20">
      <c r="A4118" s="85"/>
      <c r="B4118" s="85"/>
      <c r="C4118" s="85"/>
      <c r="D4118" s="85"/>
      <c r="E4118" s="85"/>
      <c r="F4118" s="85"/>
      <c r="G4118" s="85"/>
      <c r="H4118" s="85"/>
    </row>
    <row r="4119" spans="1:20">
      <c r="A4119" s="85"/>
      <c r="B4119" s="85"/>
      <c r="C4119" s="85"/>
      <c r="D4119" s="85"/>
      <c r="E4119" s="85"/>
      <c r="F4119" s="85"/>
      <c r="G4119" s="85"/>
      <c r="H4119" s="85"/>
    </row>
    <row r="4120" spans="1:20">
      <c r="A4120" s="85"/>
      <c r="B4120" s="85"/>
      <c r="C4120" s="85"/>
      <c r="D4120" s="85"/>
      <c r="E4120" s="85"/>
      <c r="F4120" s="85"/>
      <c r="G4120" s="85"/>
      <c r="H4120" s="85"/>
    </row>
    <row r="4121" spans="1:20">
      <c r="A4121" s="85"/>
      <c r="B4121" s="85"/>
      <c r="C4121" s="85"/>
      <c r="D4121" s="85"/>
      <c r="E4121" s="85"/>
      <c r="F4121" s="85"/>
      <c r="G4121" s="85"/>
      <c r="H4121" s="85"/>
    </row>
    <row r="4122" spans="1:20">
      <c r="A4122" s="85"/>
      <c r="B4122" s="85"/>
      <c r="C4122" s="85"/>
      <c r="D4122" s="85"/>
      <c r="E4122" s="85"/>
      <c r="F4122" s="85"/>
      <c r="G4122" s="85"/>
      <c r="H4122" s="85"/>
    </row>
    <row r="4123" spans="1:20">
      <c r="A4123" s="85"/>
      <c r="B4123" s="85"/>
      <c r="C4123" s="85"/>
      <c r="D4123" s="85"/>
      <c r="E4123" s="85"/>
      <c r="F4123" s="85"/>
      <c r="G4123" s="85"/>
      <c r="H4123" s="85"/>
    </row>
    <row r="4124" spans="1:20">
      <c r="A4124" s="85"/>
      <c r="B4124" s="85"/>
      <c r="C4124" s="85"/>
      <c r="D4124" s="85"/>
      <c r="E4124" s="85"/>
      <c r="F4124" s="85"/>
      <c r="G4124" s="85"/>
      <c r="H4124" s="85"/>
    </row>
    <row r="4125" spans="1:20">
      <c r="A4125" s="85"/>
      <c r="B4125" s="85"/>
      <c r="C4125" s="85"/>
      <c r="D4125" s="85"/>
      <c r="E4125" s="85"/>
      <c r="F4125" s="85"/>
      <c r="G4125" s="85"/>
      <c r="H4125" s="85"/>
    </row>
    <row r="4126" spans="1:20">
      <c r="A4126" s="85"/>
      <c r="B4126" s="85"/>
      <c r="C4126" s="85"/>
      <c r="D4126" s="85"/>
      <c r="E4126" s="85"/>
      <c r="F4126" s="85"/>
      <c r="G4126" s="85"/>
      <c r="H4126" s="85"/>
    </row>
    <row r="4127" spans="1:20">
      <c r="A4127" s="85"/>
      <c r="B4127" s="85"/>
      <c r="C4127" s="85"/>
      <c r="D4127" s="85"/>
      <c r="E4127" s="85"/>
      <c r="F4127" s="85"/>
      <c r="G4127" s="85"/>
      <c r="H4127" s="85"/>
    </row>
    <row r="4128" spans="1:20">
      <c r="A4128" s="85"/>
      <c r="B4128" s="85"/>
      <c r="C4128" s="85"/>
      <c r="D4128" s="85"/>
      <c r="E4128" s="85"/>
      <c r="F4128" s="85"/>
      <c r="G4128" s="85"/>
      <c r="H4128" s="85"/>
    </row>
    <row r="4129" spans="1:8">
      <c r="A4129" s="85"/>
      <c r="B4129" s="85"/>
      <c r="C4129" s="85"/>
      <c r="D4129" s="85"/>
      <c r="E4129" s="85"/>
      <c r="F4129" s="85"/>
      <c r="G4129" s="85"/>
      <c r="H4129" s="85"/>
    </row>
    <row r="4130" spans="1:8">
      <c r="A4130" s="85"/>
      <c r="B4130" s="85"/>
      <c r="C4130" s="85"/>
      <c r="D4130" s="85"/>
      <c r="E4130" s="85"/>
      <c r="F4130" s="85"/>
      <c r="G4130" s="85"/>
      <c r="H4130" s="85"/>
    </row>
    <row r="4131" spans="1:8">
      <c r="A4131" s="85"/>
      <c r="B4131" s="85"/>
      <c r="C4131" s="85"/>
      <c r="D4131" s="85"/>
      <c r="E4131" s="85"/>
      <c r="F4131" s="85"/>
      <c r="G4131" s="85"/>
      <c r="H4131" s="85"/>
    </row>
    <row r="4132" spans="1:8">
      <c r="A4132" s="85"/>
      <c r="B4132" s="85"/>
      <c r="C4132" s="85"/>
      <c r="D4132" s="85"/>
      <c r="E4132" s="85"/>
      <c r="F4132" s="85"/>
      <c r="G4132" s="85"/>
      <c r="H4132" s="85"/>
    </row>
    <row r="4133" spans="1:8">
      <c r="A4133" s="85"/>
      <c r="B4133" s="85"/>
      <c r="C4133" s="85"/>
      <c r="D4133" s="85"/>
      <c r="E4133" s="85"/>
      <c r="F4133" s="85"/>
      <c r="G4133" s="85"/>
      <c r="H4133" s="85"/>
    </row>
    <row r="4134" spans="1:8">
      <c r="A4134" s="85"/>
      <c r="B4134" s="85"/>
      <c r="C4134" s="85"/>
      <c r="D4134" s="85"/>
      <c r="E4134" s="85"/>
      <c r="F4134" s="85"/>
      <c r="G4134" s="85"/>
      <c r="H4134" s="85"/>
    </row>
    <row r="4135" spans="1:8">
      <c r="A4135" s="85"/>
      <c r="B4135" s="85"/>
      <c r="C4135" s="85"/>
      <c r="D4135" s="85"/>
      <c r="E4135" s="85"/>
      <c r="F4135" s="85"/>
      <c r="G4135" s="85"/>
      <c r="H4135" s="85"/>
    </row>
    <row r="4136" spans="1:8">
      <c r="A4136" s="85"/>
      <c r="B4136" s="85"/>
      <c r="C4136" s="85"/>
      <c r="D4136" s="85"/>
      <c r="E4136" s="85"/>
      <c r="F4136" s="85"/>
      <c r="G4136" s="85"/>
      <c r="H4136" s="85"/>
    </row>
    <row r="4137" spans="1:8">
      <c r="A4137" s="85"/>
      <c r="B4137" s="85"/>
      <c r="C4137" s="85"/>
      <c r="D4137" s="85"/>
      <c r="E4137" s="85"/>
      <c r="F4137" s="85"/>
      <c r="G4137" s="85"/>
      <c r="H4137" s="85"/>
    </row>
    <row r="4138" spans="1:8">
      <c r="A4138" s="85"/>
      <c r="B4138" s="85"/>
      <c r="C4138" s="85"/>
      <c r="D4138" s="85"/>
      <c r="E4138" s="85"/>
      <c r="F4138" s="85"/>
      <c r="G4138" s="85"/>
      <c r="H4138" s="85"/>
    </row>
    <row r="4139" spans="1:8">
      <c r="A4139" s="85"/>
      <c r="B4139" s="85"/>
      <c r="C4139" s="85"/>
      <c r="D4139" s="85"/>
      <c r="E4139" s="85"/>
      <c r="F4139" s="85"/>
      <c r="G4139" s="85"/>
      <c r="H4139" s="85"/>
    </row>
    <row r="4140" spans="1:8">
      <c r="A4140" s="85"/>
      <c r="B4140" s="85"/>
      <c r="C4140" s="85"/>
      <c r="D4140" s="85"/>
      <c r="E4140" s="85"/>
      <c r="F4140" s="85"/>
      <c r="G4140" s="85"/>
      <c r="H4140" s="85"/>
    </row>
    <row r="4141" spans="1:8">
      <c r="A4141" s="85"/>
      <c r="B4141" s="85"/>
      <c r="C4141" s="85"/>
      <c r="D4141" s="85"/>
      <c r="E4141" s="85"/>
      <c r="F4141" s="85"/>
      <c r="G4141" s="85"/>
      <c r="H4141" s="85"/>
    </row>
    <row r="4142" spans="1:8">
      <c r="A4142" s="85"/>
      <c r="B4142" s="85"/>
      <c r="C4142" s="85"/>
      <c r="D4142" s="85"/>
      <c r="E4142" s="85"/>
      <c r="F4142" s="85"/>
      <c r="G4142" s="85"/>
      <c r="H4142" s="85"/>
    </row>
    <row r="4143" spans="1:8">
      <c r="A4143" s="85"/>
      <c r="B4143" s="85"/>
      <c r="C4143" s="85"/>
      <c r="D4143" s="85"/>
      <c r="E4143" s="85"/>
      <c r="F4143" s="85"/>
      <c r="G4143" s="85"/>
      <c r="H4143" s="85"/>
    </row>
    <row r="4144" spans="1:8">
      <c r="A4144" s="85"/>
      <c r="B4144" s="85"/>
      <c r="C4144" s="85"/>
      <c r="D4144" s="85"/>
      <c r="E4144" s="85"/>
      <c r="F4144" s="85"/>
      <c r="G4144" s="85"/>
      <c r="H4144" s="85"/>
    </row>
    <row r="4145" spans="1:8">
      <c r="A4145" s="85"/>
      <c r="B4145" s="85"/>
      <c r="C4145" s="85"/>
      <c r="D4145" s="85"/>
      <c r="E4145" s="85"/>
      <c r="F4145" s="85"/>
      <c r="G4145" s="85"/>
      <c r="H4145" s="85"/>
    </row>
    <row r="4146" spans="1:8">
      <c r="A4146" s="85"/>
      <c r="B4146" s="85"/>
      <c r="C4146" s="85"/>
      <c r="D4146" s="85"/>
      <c r="E4146" s="85"/>
      <c r="F4146" s="85"/>
      <c r="G4146" s="85"/>
      <c r="H4146" s="85"/>
    </row>
    <row r="4147" spans="1:8">
      <c r="A4147" s="85"/>
      <c r="B4147" s="85"/>
      <c r="C4147" s="85"/>
      <c r="D4147" s="85"/>
      <c r="E4147" s="85"/>
      <c r="F4147" s="85"/>
      <c r="G4147" s="85"/>
      <c r="H4147" s="85"/>
    </row>
    <row r="4148" spans="1:8">
      <c r="A4148" s="85"/>
      <c r="B4148" s="85"/>
      <c r="C4148" s="85"/>
      <c r="D4148" s="85"/>
      <c r="E4148" s="85"/>
      <c r="F4148" s="85"/>
      <c r="G4148" s="85"/>
      <c r="H4148" s="85"/>
    </row>
    <row r="4149" spans="1:8">
      <c r="A4149" s="85"/>
      <c r="B4149" s="85"/>
      <c r="C4149" s="85"/>
      <c r="D4149" s="85"/>
      <c r="E4149" s="85"/>
      <c r="F4149" s="85"/>
      <c r="G4149" s="85"/>
      <c r="H4149" s="85"/>
    </row>
    <row r="4150" spans="1:8">
      <c r="A4150" s="85"/>
      <c r="B4150" s="85"/>
      <c r="C4150" s="85"/>
      <c r="D4150" s="85"/>
      <c r="E4150" s="85"/>
      <c r="F4150" s="85"/>
      <c r="G4150" s="85"/>
      <c r="H4150" s="85"/>
    </row>
    <row r="4151" spans="1:8">
      <c r="A4151" s="85"/>
      <c r="B4151" s="85"/>
      <c r="C4151" s="85"/>
      <c r="D4151" s="85"/>
      <c r="E4151" s="85"/>
      <c r="F4151" s="85"/>
      <c r="G4151" s="85"/>
      <c r="H4151" s="85"/>
    </row>
    <row r="4152" spans="1:8">
      <c r="A4152" s="85"/>
      <c r="B4152" s="85"/>
      <c r="C4152" s="85"/>
      <c r="D4152" s="85"/>
      <c r="E4152" s="85"/>
      <c r="F4152" s="85"/>
      <c r="G4152" s="85"/>
      <c r="H4152" s="85"/>
    </row>
    <row r="4153" spans="1:8">
      <c r="A4153" s="85"/>
      <c r="B4153" s="85"/>
      <c r="C4153" s="85"/>
      <c r="D4153" s="85"/>
      <c r="E4153" s="85"/>
      <c r="F4153" s="85"/>
      <c r="G4153" s="85"/>
      <c r="H4153" s="85"/>
    </row>
    <row r="4154" spans="1:8">
      <c r="A4154" s="85"/>
      <c r="B4154" s="85"/>
      <c r="C4154" s="85"/>
      <c r="D4154" s="85"/>
      <c r="E4154" s="85"/>
      <c r="F4154" s="85"/>
      <c r="G4154" s="85"/>
      <c r="H4154" s="85"/>
    </row>
    <row r="4155" spans="1:8">
      <c r="A4155" s="85"/>
      <c r="B4155" s="85"/>
      <c r="C4155" s="85"/>
      <c r="D4155" s="85"/>
      <c r="E4155" s="85"/>
      <c r="F4155" s="85"/>
      <c r="G4155" s="85"/>
      <c r="H4155" s="85"/>
    </row>
    <row r="4156" spans="1:8">
      <c r="A4156" s="85"/>
      <c r="B4156" s="85"/>
      <c r="C4156" s="85"/>
      <c r="D4156" s="85"/>
      <c r="E4156" s="85"/>
      <c r="F4156" s="85"/>
      <c r="G4156" s="85"/>
      <c r="H4156" s="85"/>
    </row>
    <row r="4157" spans="1:8">
      <c r="A4157" s="85"/>
      <c r="B4157" s="85"/>
      <c r="C4157" s="85"/>
      <c r="D4157" s="85"/>
      <c r="E4157" s="85"/>
      <c r="F4157" s="85"/>
      <c r="G4157" s="85"/>
      <c r="H4157" s="85"/>
    </row>
    <row r="4158" spans="1:8">
      <c r="A4158" s="85"/>
      <c r="B4158" s="85"/>
      <c r="C4158" s="85"/>
      <c r="D4158" s="85"/>
      <c r="E4158" s="85"/>
      <c r="F4158" s="85"/>
      <c r="G4158" s="85"/>
      <c r="H4158" s="85"/>
    </row>
    <row r="4159" spans="1:8">
      <c r="A4159" s="85"/>
      <c r="B4159" s="85"/>
      <c r="C4159" s="85"/>
      <c r="D4159" s="85"/>
      <c r="E4159" s="85"/>
      <c r="F4159" s="85"/>
      <c r="G4159" s="85"/>
      <c r="H4159" s="85"/>
    </row>
    <row r="4160" spans="1:8">
      <c r="A4160" s="85"/>
      <c r="B4160" s="85"/>
      <c r="C4160" s="85"/>
      <c r="D4160" s="85"/>
      <c r="E4160" s="85"/>
      <c r="F4160" s="85"/>
      <c r="G4160" s="85"/>
      <c r="H4160" s="85"/>
    </row>
    <row r="4161" spans="1:8">
      <c r="A4161" s="85"/>
      <c r="B4161" s="85"/>
      <c r="C4161" s="85"/>
      <c r="D4161" s="85"/>
      <c r="E4161" s="85"/>
      <c r="F4161" s="85"/>
      <c r="G4161" s="85"/>
      <c r="H4161" s="85"/>
    </row>
    <row r="4162" spans="1:8">
      <c r="A4162" s="85"/>
      <c r="B4162" s="85"/>
      <c r="C4162" s="85"/>
      <c r="D4162" s="85"/>
      <c r="E4162" s="85"/>
      <c r="F4162" s="85"/>
      <c r="G4162" s="85"/>
      <c r="H4162" s="85"/>
    </row>
    <row r="4163" spans="1:8">
      <c r="A4163" s="85"/>
      <c r="B4163" s="85"/>
      <c r="C4163" s="85"/>
      <c r="D4163" s="85"/>
      <c r="E4163" s="85"/>
      <c r="F4163" s="85"/>
      <c r="G4163" s="85"/>
      <c r="H4163" s="85"/>
    </row>
    <row r="4164" spans="1:8">
      <c r="A4164" s="85"/>
      <c r="B4164" s="85"/>
      <c r="C4164" s="85"/>
      <c r="D4164" s="85"/>
      <c r="E4164" s="85"/>
      <c r="F4164" s="85"/>
      <c r="G4164" s="85"/>
      <c r="H4164" s="85"/>
    </row>
    <row r="4165" spans="1:8">
      <c r="A4165" s="85"/>
      <c r="B4165" s="85"/>
      <c r="C4165" s="85"/>
      <c r="D4165" s="85"/>
      <c r="E4165" s="85"/>
      <c r="F4165" s="85"/>
      <c r="G4165" s="85"/>
      <c r="H4165" s="85"/>
    </row>
    <row r="4166" spans="1:8">
      <c r="A4166" s="85"/>
      <c r="B4166" s="85"/>
      <c r="C4166" s="85"/>
      <c r="D4166" s="85"/>
      <c r="E4166" s="85"/>
      <c r="F4166" s="85"/>
      <c r="G4166" s="85"/>
      <c r="H4166" s="85"/>
    </row>
    <row r="4167" spans="1:8">
      <c r="A4167" s="85"/>
      <c r="B4167" s="85"/>
      <c r="C4167" s="85"/>
      <c r="D4167" s="85"/>
      <c r="E4167" s="85"/>
      <c r="F4167" s="85"/>
      <c r="G4167" s="85"/>
      <c r="H4167" s="85"/>
    </row>
    <row r="4168" spans="1:8">
      <c r="A4168" s="85"/>
      <c r="B4168" s="85"/>
      <c r="C4168" s="85"/>
      <c r="D4168" s="85"/>
      <c r="E4168" s="85"/>
      <c r="F4168" s="85"/>
      <c r="G4168" s="85"/>
      <c r="H4168" s="85"/>
    </row>
    <row r="4169" spans="1:8">
      <c r="A4169" s="85"/>
      <c r="B4169" s="85"/>
      <c r="C4169" s="85"/>
      <c r="D4169" s="85"/>
      <c r="E4169" s="85"/>
      <c r="F4169" s="85"/>
      <c r="G4169" s="85"/>
      <c r="H4169" s="85"/>
    </row>
    <row r="4170" spans="1:8">
      <c r="A4170" s="85"/>
      <c r="B4170" s="85"/>
      <c r="C4170" s="85"/>
      <c r="D4170" s="85"/>
      <c r="E4170" s="85"/>
      <c r="F4170" s="85"/>
      <c r="G4170" s="85"/>
      <c r="H4170" s="85"/>
    </row>
    <row r="4171" spans="1:8">
      <c r="A4171" s="85"/>
      <c r="B4171" s="85"/>
      <c r="C4171" s="85"/>
      <c r="D4171" s="85"/>
      <c r="E4171" s="85"/>
      <c r="F4171" s="85"/>
      <c r="G4171" s="85"/>
      <c r="H4171" s="85"/>
    </row>
    <row r="4172" spans="1:8">
      <c r="A4172" s="85"/>
      <c r="B4172" s="85"/>
      <c r="C4172" s="85"/>
      <c r="D4172" s="85"/>
      <c r="E4172" s="85"/>
      <c r="F4172" s="85"/>
      <c r="G4172" s="85"/>
      <c r="H4172" s="85"/>
    </row>
    <row r="4173" spans="1:8">
      <c r="A4173" s="85"/>
      <c r="B4173" s="85"/>
      <c r="C4173" s="85"/>
      <c r="D4173" s="85"/>
      <c r="E4173" s="85"/>
      <c r="F4173" s="85"/>
      <c r="G4173" s="85"/>
      <c r="H4173" s="85"/>
    </row>
    <row r="4174" spans="1:8">
      <c r="A4174" s="85"/>
      <c r="B4174" s="85"/>
      <c r="C4174" s="85"/>
      <c r="D4174" s="85"/>
      <c r="E4174" s="85"/>
      <c r="F4174" s="85"/>
      <c r="G4174" s="85"/>
      <c r="H4174" s="85"/>
    </row>
    <row r="4175" spans="1:8">
      <c r="A4175" s="85"/>
      <c r="B4175" s="85"/>
      <c r="C4175" s="85"/>
      <c r="D4175" s="85"/>
      <c r="E4175" s="85"/>
      <c r="F4175" s="85"/>
      <c r="G4175" s="85"/>
      <c r="H4175" s="85"/>
    </row>
    <row r="4176" spans="1:8">
      <c r="A4176" s="85"/>
      <c r="B4176" s="85"/>
      <c r="C4176" s="85"/>
      <c r="D4176" s="85"/>
      <c r="E4176" s="85"/>
      <c r="F4176" s="85"/>
      <c r="G4176" s="85"/>
      <c r="H4176" s="85"/>
    </row>
    <row r="4177" spans="1:8">
      <c r="A4177" s="85"/>
      <c r="B4177" s="85"/>
      <c r="C4177" s="85"/>
      <c r="D4177" s="85"/>
      <c r="E4177" s="85"/>
      <c r="F4177" s="85"/>
      <c r="G4177" s="85"/>
      <c r="H4177" s="85"/>
    </row>
    <row r="4178" spans="1:8">
      <c r="A4178" s="85"/>
      <c r="B4178" s="85"/>
      <c r="C4178" s="85"/>
      <c r="D4178" s="85"/>
      <c r="E4178" s="85"/>
      <c r="F4178" s="85"/>
      <c r="G4178" s="85"/>
      <c r="H4178" s="85"/>
    </row>
    <row r="4179" spans="1:8">
      <c r="A4179" s="85"/>
      <c r="B4179" s="85"/>
      <c r="C4179" s="85"/>
      <c r="D4179" s="85"/>
      <c r="E4179" s="85"/>
      <c r="F4179" s="85"/>
      <c r="G4179" s="85"/>
      <c r="H4179" s="85"/>
    </row>
    <row r="4180" spans="1:8">
      <c r="A4180" s="85"/>
      <c r="B4180" s="85"/>
      <c r="C4180" s="85"/>
      <c r="D4180" s="85"/>
      <c r="E4180" s="85"/>
      <c r="F4180" s="85"/>
      <c r="G4180" s="85"/>
      <c r="H4180" s="85"/>
    </row>
    <row r="4181" spans="1:8">
      <c r="A4181" s="85"/>
      <c r="B4181" s="85"/>
      <c r="C4181" s="85"/>
      <c r="D4181" s="85"/>
      <c r="E4181" s="85"/>
      <c r="F4181" s="85"/>
      <c r="G4181" s="85"/>
      <c r="H4181" s="85"/>
    </row>
    <row r="4182" spans="1:8">
      <c r="A4182" s="85"/>
      <c r="B4182" s="85"/>
      <c r="C4182" s="85"/>
      <c r="D4182" s="85"/>
      <c r="E4182" s="85"/>
      <c r="F4182" s="85"/>
      <c r="G4182" s="85"/>
      <c r="H4182" s="85"/>
    </row>
    <row r="4183" spans="1:8">
      <c r="A4183" s="85"/>
      <c r="B4183" s="85"/>
      <c r="C4183" s="85"/>
      <c r="D4183" s="85"/>
      <c r="E4183" s="85"/>
      <c r="F4183" s="85"/>
      <c r="G4183" s="85"/>
      <c r="H4183" s="85"/>
    </row>
    <row r="4184" spans="1:8">
      <c r="A4184" s="85"/>
      <c r="B4184" s="85"/>
      <c r="C4184" s="85"/>
      <c r="D4184" s="85"/>
      <c r="E4184" s="85"/>
      <c r="F4184" s="85"/>
      <c r="G4184" s="85"/>
      <c r="H4184" s="85"/>
    </row>
    <row r="4185" spans="1:8">
      <c r="A4185" s="85"/>
      <c r="B4185" s="85"/>
      <c r="C4185" s="85"/>
      <c r="D4185" s="85"/>
      <c r="E4185" s="85"/>
      <c r="F4185" s="85"/>
      <c r="G4185" s="85"/>
      <c r="H4185" s="85"/>
    </row>
    <row r="4186" spans="1:8">
      <c r="A4186" s="85"/>
      <c r="B4186" s="85"/>
      <c r="C4186" s="85"/>
      <c r="D4186" s="85"/>
      <c r="E4186" s="85"/>
      <c r="F4186" s="85"/>
      <c r="G4186" s="85"/>
      <c r="H4186" s="85"/>
    </row>
    <row r="4187" spans="1:8">
      <c r="A4187" s="85"/>
      <c r="B4187" s="85"/>
      <c r="C4187" s="85"/>
      <c r="D4187" s="85"/>
      <c r="E4187" s="85"/>
      <c r="F4187" s="85"/>
      <c r="G4187" s="85"/>
      <c r="H4187" s="85"/>
    </row>
    <row r="4188" spans="1:8">
      <c r="A4188" s="85"/>
      <c r="B4188" s="85"/>
      <c r="C4188" s="85"/>
      <c r="D4188" s="85"/>
      <c r="E4188" s="85"/>
      <c r="F4188" s="85"/>
      <c r="G4188" s="85"/>
      <c r="H4188" s="85"/>
    </row>
    <row r="4189" spans="1:8">
      <c r="A4189" s="85"/>
      <c r="B4189" s="85"/>
      <c r="C4189" s="85"/>
      <c r="D4189" s="85"/>
      <c r="E4189" s="85"/>
      <c r="F4189" s="85"/>
      <c r="G4189" s="85"/>
      <c r="H4189" s="85"/>
    </row>
    <row r="4190" spans="1:8">
      <c r="A4190" s="85"/>
      <c r="B4190" s="85"/>
      <c r="C4190" s="85"/>
      <c r="D4190" s="85"/>
      <c r="E4190" s="85"/>
      <c r="F4190" s="85"/>
      <c r="G4190" s="85"/>
      <c r="H4190" s="85"/>
    </row>
    <row r="4191" spans="1:8">
      <c r="A4191" s="85"/>
      <c r="B4191" s="85"/>
      <c r="C4191" s="85"/>
      <c r="D4191" s="85"/>
      <c r="E4191" s="85"/>
      <c r="F4191" s="85"/>
      <c r="G4191" s="85"/>
      <c r="H4191" s="85"/>
    </row>
    <row r="4192" spans="1:8">
      <c r="A4192" s="85"/>
      <c r="B4192" s="85"/>
      <c r="C4192" s="85"/>
      <c r="D4192" s="85"/>
      <c r="E4192" s="85"/>
      <c r="F4192" s="85"/>
      <c r="G4192" s="85"/>
      <c r="H4192" s="85"/>
    </row>
    <row r="4193" spans="1:8">
      <c r="A4193" s="85"/>
      <c r="B4193" s="85"/>
      <c r="C4193" s="85"/>
      <c r="D4193" s="85"/>
      <c r="E4193" s="85"/>
      <c r="F4193" s="85"/>
      <c r="G4193" s="85"/>
      <c r="H4193" s="85"/>
    </row>
    <row r="4194" spans="1:8">
      <c r="A4194" s="85"/>
      <c r="B4194" s="85"/>
      <c r="C4194" s="85"/>
      <c r="D4194" s="85"/>
      <c r="E4194" s="85"/>
      <c r="F4194" s="85"/>
      <c r="G4194" s="85"/>
      <c r="H4194" s="85"/>
    </row>
    <row r="4195" spans="1:8">
      <c r="A4195" s="85"/>
      <c r="B4195" s="85"/>
      <c r="C4195" s="85"/>
      <c r="D4195" s="85"/>
      <c r="E4195" s="85"/>
      <c r="F4195" s="85"/>
      <c r="G4195" s="85"/>
      <c r="H4195" s="85"/>
    </row>
    <row r="4196" spans="1:8">
      <c r="A4196" s="85"/>
      <c r="B4196" s="85"/>
      <c r="C4196" s="85"/>
      <c r="D4196" s="85"/>
      <c r="E4196" s="85"/>
      <c r="F4196" s="85"/>
      <c r="G4196" s="85"/>
      <c r="H4196" s="85"/>
    </row>
    <row r="4197" spans="1:8">
      <c r="A4197" s="85"/>
      <c r="B4197" s="85"/>
      <c r="C4197" s="85"/>
      <c r="D4197" s="85"/>
      <c r="E4197" s="85"/>
      <c r="F4197" s="85"/>
      <c r="G4197" s="85"/>
      <c r="H4197" s="85"/>
    </row>
    <row r="4198" spans="1:8">
      <c r="A4198" s="85"/>
      <c r="B4198" s="85"/>
      <c r="C4198" s="85"/>
      <c r="D4198" s="85"/>
      <c r="E4198" s="85"/>
      <c r="F4198" s="85"/>
      <c r="G4198" s="85"/>
      <c r="H4198" s="85"/>
    </row>
    <row r="4199" spans="1:8">
      <c r="A4199" s="85"/>
      <c r="B4199" s="85"/>
      <c r="C4199" s="85"/>
      <c r="D4199" s="85"/>
      <c r="E4199" s="85"/>
      <c r="F4199" s="85"/>
      <c r="G4199" s="85"/>
      <c r="H4199" s="85"/>
    </row>
    <row r="4200" spans="1:8">
      <c r="A4200" s="85"/>
      <c r="B4200" s="85"/>
      <c r="C4200" s="85"/>
      <c r="D4200" s="85"/>
      <c r="E4200" s="85"/>
      <c r="F4200" s="85"/>
      <c r="G4200" s="85"/>
      <c r="H4200" s="85"/>
    </row>
    <row r="4201" spans="1:8">
      <c r="A4201" s="85"/>
      <c r="B4201" s="85"/>
      <c r="C4201" s="85"/>
      <c r="D4201" s="85"/>
      <c r="E4201" s="85"/>
      <c r="F4201" s="85"/>
      <c r="G4201" s="85"/>
      <c r="H4201" s="85"/>
    </row>
    <row r="4202" spans="1:8">
      <c r="A4202" s="85"/>
      <c r="B4202" s="85"/>
      <c r="C4202" s="85"/>
      <c r="D4202" s="85"/>
      <c r="E4202" s="85"/>
      <c r="F4202" s="85"/>
      <c r="G4202" s="85"/>
      <c r="H4202" s="85"/>
    </row>
    <row r="4203" spans="1:8">
      <c r="A4203" s="85"/>
      <c r="B4203" s="85"/>
      <c r="C4203" s="85"/>
      <c r="D4203" s="85"/>
      <c r="E4203" s="85"/>
      <c r="F4203" s="85"/>
      <c r="G4203" s="85"/>
      <c r="H4203" s="85"/>
    </row>
    <row r="4204" spans="1:8">
      <c r="A4204" s="85"/>
      <c r="B4204" s="85"/>
      <c r="C4204" s="85"/>
      <c r="D4204" s="85"/>
      <c r="E4204" s="85"/>
      <c r="F4204" s="85"/>
      <c r="G4204" s="85"/>
      <c r="H4204" s="85"/>
    </row>
    <row r="4205" spans="1:8">
      <c r="A4205" s="85"/>
      <c r="B4205" s="85"/>
      <c r="C4205" s="85"/>
      <c r="D4205" s="85"/>
      <c r="E4205" s="85"/>
      <c r="F4205" s="85"/>
      <c r="G4205" s="85"/>
      <c r="H4205" s="85"/>
    </row>
    <row r="4206" spans="1:8">
      <c r="A4206" s="85"/>
      <c r="B4206" s="85"/>
      <c r="C4206" s="85"/>
      <c r="D4206" s="85"/>
      <c r="E4206" s="85"/>
      <c r="F4206" s="85"/>
      <c r="G4206" s="85"/>
      <c r="H4206" s="85"/>
    </row>
    <row r="4207" spans="1:8">
      <c r="A4207" s="85"/>
      <c r="B4207" s="85"/>
      <c r="C4207" s="85"/>
      <c r="D4207" s="85"/>
      <c r="E4207" s="85"/>
      <c r="F4207" s="85"/>
      <c r="G4207" s="85"/>
      <c r="H4207" s="85"/>
    </row>
    <row r="4208" spans="1:8">
      <c r="A4208" s="85"/>
      <c r="B4208" s="85"/>
      <c r="C4208" s="85"/>
      <c r="D4208" s="85"/>
      <c r="E4208" s="85"/>
      <c r="F4208" s="85"/>
      <c r="G4208" s="85"/>
      <c r="H4208" s="85"/>
    </row>
    <row r="4209" spans="1:8">
      <c r="A4209" s="85"/>
      <c r="B4209" s="85"/>
      <c r="C4209" s="85"/>
      <c r="D4209" s="85"/>
      <c r="E4209" s="85"/>
      <c r="F4209" s="85"/>
      <c r="G4209" s="85"/>
      <c r="H4209" s="85"/>
    </row>
    <row r="4210" spans="1:8">
      <c r="A4210" s="85"/>
      <c r="B4210" s="85"/>
      <c r="C4210" s="85"/>
      <c r="D4210" s="85"/>
      <c r="E4210" s="85"/>
      <c r="F4210" s="85"/>
      <c r="G4210" s="85"/>
      <c r="H4210" s="85"/>
    </row>
    <row r="4211" spans="1:8">
      <c r="A4211" s="85"/>
      <c r="B4211" s="85"/>
      <c r="C4211" s="85"/>
      <c r="D4211" s="85"/>
      <c r="E4211" s="85"/>
      <c r="F4211" s="85"/>
      <c r="G4211" s="85"/>
      <c r="H4211" s="85"/>
    </row>
    <row r="4212" spans="1:8">
      <c r="A4212" s="85"/>
      <c r="B4212" s="85"/>
      <c r="C4212" s="85"/>
      <c r="D4212" s="85"/>
      <c r="E4212" s="85"/>
      <c r="F4212" s="85"/>
      <c r="G4212" s="85"/>
      <c r="H4212" s="85"/>
    </row>
    <row r="4213" spans="1:8">
      <c r="A4213" s="85"/>
      <c r="B4213" s="85"/>
      <c r="C4213" s="85"/>
      <c r="D4213" s="85"/>
      <c r="E4213" s="85"/>
      <c r="F4213" s="85"/>
      <c r="G4213" s="85"/>
      <c r="H4213" s="85"/>
    </row>
    <row r="4214" spans="1:8">
      <c r="A4214" s="85"/>
      <c r="B4214" s="85"/>
      <c r="C4214" s="85"/>
      <c r="D4214" s="85"/>
      <c r="E4214" s="85"/>
      <c r="F4214" s="85"/>
      <c r="G4214" s="85"/>
      <c r="H4214" s="85"/>
    </row>
    <row r="4215" spans="1:8">
      <c r="A4215" s="85"/>
      <c r="B4215" s="85"/>
      <c r="C4215" s="85"/>
      <c r="D4215" s="85"/>
      <c r="E4215" s="85"/>
      <c r="F4215" s="85"/>
      <c r="G4215" s="85"/>
      <c r="H4215" s="85"/>
    </row>
    <row r="4216" spans="1:8">
      <c r="A4216" s="85"/>
      <c r="B4216" s="85"/>
      <c r="C4216" s="85"/>
      <c r="D4216" s="85"/>
      <c r="E4216" s="85"/>
      <c r="F4216" s="85"/>
      <c r="G4216" s="85"/>
      <c r="H4216" s="85"/>
    </row>
    <row r="4217" spans="1:8">
      <c r="A4217" s="85"/>
      <c r="B4217" s="85"/>
      <c r="C4217" s="85"/>
      <c r="D4217" s="85"/>
      <c r="E4217" s="85"/>
      <c r="F4217" s="85"/>
      <c r="G4217" s="85"/>
      <c r="H4217" s="85"/>
    </row>
    <row r="4218" spans="1:8">
      <c r="A4218" s="85"/>
      <c r="B4218" s="85"/>
      <c r="C4218" s="85"/>
      <c r="D4218" s="85"/>
      <c r="E4218" s="85"/>
      <c r="F4218" s="85"/>
      <c r="G4218" s="85"/>
      <c r="H4218" s="85"/>
    </row>
    <row r="4219" spans="1:8">
      <c r="A4219" s="85"/>
      <c r="B4219" s="85"/>
      <c r="C4219" s="85"/>
      <c r="D4219" s="85"/>
      <c r="E4219" s="85"/>
      <c r="F4219" s="85"/>
      <c r="G4219" s="85"/>
      <c r="H4219" s="85"/>
    </row>
    <row r="4220" spans="1:8">
      <c r="A4220" s="85"/>
      <c r="B4220" s="85"/>
      <c r="C4220" s="85"/>
      <c r="D4220" s="85"/>
      <c r="E4220" s="85"/>
      <c r="F4220" s="85"/>
      <c r="G4220" s="85"/>
      <c r="H4220" s="85"/>
    </row>
    <row r="4221" spans="1:8">
      <c r="A4221" s="85"/>
      <c r="B4221" s="85"/>
      <c r="C4221" s="85"/>
      <c r="D4221" s="85"/>
      <c r="E4221" s="85"/>
      <c r="F4221" s="85"/>
      <c r="G4221" s="85"/>
      <c r="H4221" s="85"/>
    </row>
    <row r="4222" spans="1:8">
      <c r="A4222" s="85"/>
      <c r="B4222" s="85"/>
      <c r="C4222" s="85"/>
      <c r="D4222" s="85"/>
      <c r="E4222" s="85"/>
      <c r="F4222" s="85"/>
      <c r="G4222" s="85"/>
      <c r="H4222" s="85"/>
    </row>
    <row r="4223" spans="1:8">
      <c r="A4223" s="85"/>
      <c r="B4223" s="85"/>
      <c r="C4223" s="85"/>
      <c r="D4223" s="85"/>
      <c r="E4223" s="85"/>
      <c r="F4223" s="85"/>
      <c r="G4223" s="85"/>
      <c r="H4223" s="85"/>
    </row>
    <row r="4224" spans="1:8">
      <c r="A4224" s="85"/>
      <c r="B4224" s="85"/>
      <c r="C4224" s="85"/>
      <c r="D4224" s="85"/>
      <c r="E4224" s="85"/>
      <c r="F4224" s="85"/>
      <c r="G4224" s="85"/>
      <c r="H4224" s="85"/>
    </row>
    <row r="4225" spans="1:8">
      <c r="A4225" s="85"/>
      <c r="B4225" s="85"/>
      <c r="C4225" s="85"/>
      <c r="D4225" s="85"/>
      <c r="E4225" s="85"/>
      <c r="F4225" s="85"/>
      <c r="G4225" s="85"/>
      <c r="H4225" s="85"/>
    </row>
    <row r="4226" spans="1:8">
      <c r="A4226" s="85"/>
      <c r="B4226" s="85"/>
      <c r="C4226" s="85"/>
      <c r="D4226" s="85"/>
      <c r="E4226" s="85"/>
      <c r="F4226" s="85"/>
      <c r="G4226" s="85"/>
      <c r="H4226" s="85"/>
    </row>
    <row r="4227" spans="1:8">
      <c r="A4227" s="85"/>
      <c r="B4227" s="85"/>
      <c r="C4227" s="85"/>
      <c r="D4227" s="85"/>
      <c r="E4227" s="85"/>
      <c r="F4227" s="85"/>
      <c r="G4227" s="85"/>
      <c r="H4227" s="85"/>
    </row>
    <row r="4228" spans="1:8">
      <c r="A4228" s="85"/>
      <c r="B4228" s="85"/>
      <c r="C4228" s="85"/>
      <c r="D4228" s="85"/>
      <c r="E4228" s="85"/>
      <c r="F4228" s="85"/>
      <c r="G4228" s="85"/>
      <c r="H4228" s="85"/>
    </row>
    <row r="4229" spans="1:8">
      <c r="A4229" s="85"/>
      <c r="B4229" s="85"/>
      <c r="C4229" s="85"/>
      <c r="D4229" s="85"/>
      <c r="E4229" s="85"/>
      <c r="F4229" s="85"/>
      <c r="G4229" s="85"/>
      <c r="H4229" s="85"/>
    </row>
    <row r="4230" spans="1:8">
      <c r="A4230" s="85"/>
      <c r="B4230" s="85"/>
      <c r="C4230" s="85"/>
      <c r="D4230" s="85"/>
      <c r="E4230" s="85"/>
      <c r="F4230" s="85"/>
      <c r="G4230" s="85"/>
      <c r="H4230" s="85"/>
    </row>
    <row r="4231" spans="1:8">
      <c r="A4231" s="85"/>
      <c r="B4231" s="85"/>
      <c r="C4231" s="85"/>
      <c r="D4231" s="85"/>
      <c r="E4231" s="85"/>
      <c r="F4231" s="85"/>
      <c r="G4231" s="85"/>
      <c r="H4231" s="85"/>
    </row>
    <row r="4232" spans="1:8">
      <c r="A4232" s="85"/>
      <c r="B4232" s="85"/>
      <c r="C4232" s="85"/>
      <c r="D4232" s="85"/>
      <c r="E4232" s="85"/>
      <c r="F4232" s="85"/>
      <c r="G4232" s="85"/>
      <c r="H4232" s="85"/>
    </row>
    <row r="4233" spans="1:8">
      <c r="A4233" s="85"/>
      <c r="B4233" s="85"/>
      <c r="C4233" s="85"/>
      <c r="D4233" s="85"/>
      <c r="E4233" s="85"/>
      <c r="F4233" s="85"/>
      <c r="G4233" s="85"/>
      <c r="H4233" s="85"/>
    </row>
    <row r="4234" spans="1:8">
      <c r="A4234" s="85"/>
      <c r="B4234" s="85"/>
      <c r="C4234" s="85"/>
      <c r="D4234" s="85"/>
      <c r="E4234" s="85"/>
      <c r="F4234" s="85"/>
      <c r="G4234" s="85"/>
      <c r="H4234" s="85"/>
    </row>
    <row r="4235" spans="1:8">
      <c r="A4235" s="85"/>
      <c r="B4235" s="85"/>
      <c r="C4235" s="85"/>
      <c r="D4235" s="85"/>
      <c r="E4235" s="85"/>
      <c r="F4235" s="85"/>
      <c r="G4235" s="85"/>
      <c r="H4235" s="85"/>
    </row>
    <row r="4236" spans="1:8">
      <c r="A4236" s="85"/>
      <c r="B4236" s="85"/>
      <c r="C4236" s="85"/>
      <c r="D4236" s="85"/>
      <c r="E4236" s="85"/>
      <c r="F4236" s="85"/>
      <c r="G4236" s="85"/>
      <c r="H4236" s="85"/>
    </row>
    <row r="4237" spans="1:8">
      <c r="A4237" s="85"/>
      <c r="B4237" s="85"/>
      <c r="C4237" s="85"/>
      <c r="D4237" s="85"/>
      <c r="E4237" s="85"/>
      <c r="F4237" s="85"/>
      <c r="G4237" s="85"/>
      <c r="H4237" s="85"/>
    </row>
    <row r="4238" spans="1:8">
      <c r="A4238" s="85"/>
      <c r="B4238" s="85"/>
      <c r="C4238" s="85"/>
      <c r="D4238" s="85"/>
      <c r="E4238" s="85"/>
      <c r="F4238" s="85"/>
      <c r="G4238" s="85"/>
      <c r="H4238" s="85"/>
    </row>
    <row r="4239" spans="1:8">
      <c r="A4239" s="85"/>
      <c r="B4239" s="85"/>
      <c r="C4239" s="85"/>
      <c r="D4239" s="85"/>
      <c r="E4239" s="85"/>
      <c r="F4239" s="85"/>
      <c r="G4239" s="85"/>
      <c r="H4239" s="85"/>
    </row>
    <row r="4240" spans="1:8">
      <c r="A4240" s="85"/>
      <c r="B4240" s="85"/>
      <c r="C4240" s="85"/>
      <c r="D4240" s="85"/>
      <c r="E4240" s="85"/>
      <c r="F4240" s="85"/>
      <c r="G4240" s="85"/>
      <c r="H4240" s="85"/>
    </row>
    <row r="4241" spans="1:8">
      <c r="A4241" s="85"/>
      <c r="B4241" s="85"/>
      <c r="C4241" s="85"/>
      <c r="D4241" s="85"/>
      <c r="E4241" s="85"/>
      <c r="F4241" s="85"/>
      <c r="G4241" s="85"/>
      <c r="H4241" s="85"/>
    </row>
    <row r="4242" spans="1:8">
      <c r="A4242" s="85"/>
      <c r="B4242" s="85"/>
      <c r="C4242" s="85"/>
      <c r="D4242" s="85"/>
      <c r="E4242" s="85"/>
      <c r="F4242" s="85"/>
      <c r="G4242" s="85"/>
      <c r="H4242" s="85"/>
    </row>
    <row r="4243" spans="1:8">
      <c r="A4243" s="85"/>
      <c r="B4243" s="85"/>
      <c r="C4243" s="85"/>
      <c r="D4243" s="85"/>
      <c r="E4243" s="85"/>
      <c r="F4243" s="85"/>
      <c r="G4243" s="85"/>
      <c r="H4243" s="85"/>
    </row>
    <row r="4244" spans="1:8">
      <c r="A4244" s="85"/>
      <c r="B4244" s="85"/>
      <c r="C4244" s="85"/>
      <c r="D4244" s="85"/>
      <c r="E4244" s="85"/>
      <c r="F4244" s="85"/>
      <c r="G4244" s="85"/>
      <c r="H4244" s="85"/>
    </row>
    <row r="4245" spans="1:8">
      <c r="A4245" s="85"/>
      <c r="B4245" s="85"/>
      <c r="C4245" s="85"/>
      <c r="D4245" s="85"/>
      <c r="E4245" s="85"/>
      <c r="F4245" s="85"/>
      <c r="G4245" s="85"/>
      <c r="H4245" s="85"/>
    </row>
    <row r="4246" spans="1:8">
      <c r="A4246" s="85"/>
      <c r="B4246" s="85"/>
      <c r="C4246" s="85"/>
      <c r="D4246" s="85"/>
      <c r="E4246" s="85"/>
      <c r="F4246" s="85"/>
      <c r="G4246" s="85"/>
      <c r="H4246" s="85"/>
    </row>
    <row r="4247" spans="1:8">
      <c r="A4247" s="85"/>
      <c r="B4247" s="85"/>
      <c r="C4247" s="85"/>
      <c r="D4247" s="85"/>
      <c r="E4247" s="85"/>
      <c r="F4247" s="85"/>
      <c r="G4247" s="85"/>
      <c r="H4247" s="85"/>
    </row>
    <row r="4248" spans="1:8">
      <c r="A4248" s="85"/>
      <c r="B4248" s="85"/>
      <c r="C4248" s="85"/>
      <c r="D4248" s="85"/>
      <c r="E4248" s="85"/>
      <c r="F4248" s="85"/>
      <c r="G4248" s="85"/>
      <c r="H4248" s="85"/>
    </row>
    <row r="4249" spans="1:8">
      <c r="A4249" s="85"/>
      <c r="B4249" s="85"/>
      <c r="C4249" s="85"/>
      <c r="D4249" s="85"/>
      <c r="E4249" s="85"/>
      <c r="F4249" s="85"/>
      <c r="G4249" s="85"/>
      <c r="H4249" s="85"/>
    </row>
    <row r="4250" spans="1:8">
      <c r="A4250" s="85"/>
      <c r="B4250" s="85"/>
      <c r="C4250" s="85"/>
      <c r="D4250" s="85"/>
      <c r="E4250" s="85"/>
      <c r="F4250" s="85"/>
      <c r="G4250" s="85"/>
      <c r="H4250" s="85"/>
    </row>
    <row r="4251" spans="1:8">
      <c r="A4251" s="85"/>
      <c r="B4251" s="85"/>
      <c r="C4251" s="85"/>
      <c r="D4251" s="85"/>
      <c r="E4251" s="85"/>
      <c r="F4251" s="85"/>
      <c r="G4251" s="85"/>
      <c r="H4251" s="85"/>
    </row>
    <row r="4252" spans="1:8">
      <c r="A4252" s="85"/>
      <c r="B4252" s="85"/>
      <c r="C4252" s="85"/>
      <c r="D4252" s="85"/>
      <c r="E4252" s="85"/>
      <c r="F4252" s="85"/>
      <c r="G4252" s="85"/>
      <c r="H4252" s="85"/>
    </row>
    <row r="4253" spans="1:8">
      <c r="A4253" s="85"/>
      <c r="B4253" s="85"/>
      <c r="C4253" s="85"/>
      <c r="D4253" s="85"/>
      <c r="E4253" s="85"/>
      <c r="F4253" s="85"/>
      <c r="G4253" s="85"/>
      <c r="H4253" s="85"/>
    </row>
    <row r="4254" spans="1:8">
      <c r="A4254" s="85"/>
      <c r="B4254" s="85"/>
      <c r="C4254" s="85"/>
      <c r="D4254" s="85"/>
      <c r="E4254" s="85"/>
      <c r="F4254" s="85"/>
      <c r="G4254" s="85"/>
      <c r="H4254" s="85"/>
    </row>
    <row r="4255" spans="1:8">
      <c r="A4255" s="85"/>
      <c r="B4255" s="85"/>
      <c r="C4255" s="85"/>
      <c r="D4255" s="85"/>
      <c r="E4255" s="85"/>
      <c r="F4255" s="85"/>
      <c r="G4255" s="85"/>
      <c r="H4255" s="85"/>
    </row>
    <row r="4256" spans="1:8">
      <c r="A4256" s="85"/>
      <c r="B4256" s="85"/>
      <c r="C4256" s="85"/>
      <c r="D4256" s="85"/>
      <c r="E4256" s="85"/>
      <c r="F4256" s="85"/>
      <c r="G4256" s="85"/>
      <c r="H4256" s="85"/>
    </row>
    <row r="4257" spans="1:8">
      <c r="A4257" s="85"/>
      <c r="B4257" s="85"/>
      <c r="C4257" s="85"/>
      <c r="D4257" s="85"/>
      <c r="E4257" s="85"/>
      <c r="F4257" s="85"/>
      <c r="G4257" s="85"/>
      <c r="H4257" s="85"/>
    </row>
    <row r="4258" spans="1:8">
      <c r="A4258" s="85"/>
      <c r="B4258" s="85"/>
      <c r="C4258" s="85"/>
      <c r="D4258" s="85"/>
      <c r="E4258" s="85"/>
      <c r="F4258" s="85"/>
      <c r="G4258" s="85"/>
      <c r="H4258" s="85"/>
    </row>
    <row r="4259" spans="1:8">
      <c r="A4259" s="85"/>
      <c r="B4259" s="85"/>
      <c r="C4259" s="85"/>
      <c r="D4259" s="85"/>
      <c r="E4259" s="85"/>
      <c r="F4259" s="85"/>
      <c r="G4259" s="85"/>
      <c r="H4259" s="85"/>
    </row>
    <row r="4260" spans="1:8">
      <c r="A4260" s="85"/>
      <c r="B4260" s="85"/>
      <c r="C4260" s="85"/>
      <c r="D4260" s="85"/>
      <c r="E4260" s="85"/>
      <c r="F4260" s="85"/>
      <c r="G4260" s="85"/>
      <c r="H4260" s="85"/>
    </row>
    <row r="4261" spans="1:8">
      <c r="A4261" s="85"/>
      <c r="B4261" s="85"/>
      <c r="C4261" s="85"/>
      <c r="D4261" s="85"/>
      <c r="E4261" s="85"/>
      <c r="F4261" s="85"/>
      <c r="G4261" s="85"/>
      <c r="H4261" s="85"/>
    </row>
    <row r="4262" spans="1:8">
      <c r="A4262" s="85"/>
      <c r="B4262" s="85"/>
      <c r="C4262" s="85"/>
      <c r="D4262" s="85"/>
      <c r="E4262" s="85"/>
      <c r="F4262" s="85"/>
      <c r="G4262" s="85"/>
      <c r="H4262" s="85"/>
    </row>
    <row r="4263" spans="1:8">
      <c r="A4263" s="85"/>
      <c r="B4263" s="85"/>
      <c r="C4263" s="85"/>
      <c r="D4263" s="85"/>
      <c r="E4263" s="85"/>
      <c r="F4263" s="85"/>
      <c r="G4263" s="85"/>
      <c r="H4263" s="85"/>
    </row>
    <row r="4264" spans="1:8">
      <c r="A4264" s="85"/>
      <c r="B4264" s="85"/>
      <c r="C4264" s="85"/>
      <c r="D4264" s="85"/>
      <c r="E4264" s="85"/>
      <c r="F4264" s="85"/>
      <c r="G4264" s="85"/>
      <c r="H4264" s="85"/>
    </row>
    <row r="4265" spans="1:8">
      <c r="A4265" s="85"/>
      <c r="B4265" s="85"/>
      <c r="C4265" s="85"/>
      <c r="D4265" s="85"/>
      <c r="E4265" s="85"/>
      <c r="F4265" s="85"/>
      <c r="G4265" s="85"/>
      <c r="H4265" s="85"/>
    </row>
    <row r="4266" spans="1:8">
      <c r="A4266" s="85"/>
      <c r="B4266" s="85"/>
      <c r="C4266" s="85"/>
      <c r="D4266" s="85"/>
      <c r="E4266" s="85"/>
      <c r="F4266" s="85"/>
      <c r="G4266" s="85"/>
      <c r="H4266" s="85"/>
    </row>
    <row r="4267" spans="1:8">
      <c r="A4267" s="85"/>
      <c r="B4267" s="85"/>
      <c r="C4267" s="85"/>
      <c r="D4267" s="85"/>
      <c r="E4267" s="85"/>
      <c r="F4267" s="85"/>
      <c r="G4267" s="85"/>
      <c r="H4267" s="85"/>
    </row>
    <row r="4268" spans="1:8">
      <c r="A4268" s="85"/>
      <c r="B4268" s="85"/>
      <c r="C4268" s="85"/>
      <c r="D4268" s="85"/>
      <c r="E4268" s="85"/>
      <c r="F4268" s="85"/>
      <c r="G4268" s="85"/>
      <c r="H4268" s="85"/>
    </row>
    <row r="4269" spans="1:8">
      <c r="A4269" s="85"/>
      <c r="B4269" s="85"/>
      <c r="C4269" s="85"/>
      <c r="D4269" s="85"/>
      <c r="E4269" s="85"/>
      <c r="F4269" s="85"/>
      <c r="G4269" s="85"/>
      <c r="H4269" s="85"/>
    </row>
    <row r="4270" spans="1:8">
      <c r="A4270" s="85"/>
      <c r="B4270" s="85"/>
      <c r="C4270" s="85"/>
      <c r="D4270" s="85"/>
      <c r="E4270" s="85"/>
      <c r="F4270" s="85"/>
      <c r="G4270" s="85"/>
      <c r="H4270" s="85"/>
    </row>
    <row r="4271" spans="1:8">
      <c r="A4271" s="85"/>
      <c r="B4271" s="85"/>
      <c r="C4271" s="85"/>
      <c r="D4271" s="85"/>
      <c r="E4271" s="85"/>
      <c r="F4271" s="85"/>
      <c r="G4271" s="85"/>
      <c r="H4271" s="85"/>
    </row>
    <row r="4272" spans="1:8">
      <c r="A4272" s="85"/>
      <c r="B4272" s="85"/>
      <c r="C4272" s="85"/>
      <c r="D4272" s="85"/>
      <c r="E4272" s="85"/>
      <c r="F4272" s="85"/>
      <c r="G4272" s="85"/>
      <c r="H4272" s="85"/>
    </row>
    <row r="4273" spans="1:8">
      <c r="A4273" s="85"/>
      <c r="B4273" s="85"/>
      <c r="C4273" s="85"/>
      <c r="D4273" s="85"/>
      <c r="E4273" s="85"/>
      <c r="F4273" s="85"/>
      <c r="G4273" s="85"/>
      <c r="H4273" s="85"/>
    </row>
    <row r="4274" spans="1:8">
      <c r="A4274" s="85"/>
      <c r="B4274" s="85"/>
      <c r="C4274" s="85"/>
      <c r="D4274" s="85"/>
      <c r="E4274" s="85"/>
      <c r="F4274" s="85"/>
      <c r="G4274" s="85"/>
      <c r="H4274" s="85"/>
    </row>
    <row r="4275" spans="1:8">
      <c r="A4275" s="85"/>
      <c r="B4275" s="85"/>
      <c r="C4275" s="85"/>
      <c r="D4275" s="85"/>
      <c r="E4275" s="85"/>
      <c r="F4275" s="85"/>
      <c r="G4275" s="85"/>
      <c r="H4275" s="85"/>
    </row>
    <row r="4276" spans="1:8">
      <c r="A4276" s="85"/>
      <c r="B4276" s="85"/>
      <c r="C4276" s="85"/>
      <c r="D4276" s="85"/>
      <c r="E4276" s="85"/>
      <c r="F4276" s="85"/>
      <c r="G4276" s="85"/>
      <c r="H4276" s="85"/>
    </row>
    <row r="4277" spans="1:8">
      <c r="A4277" s="85"/>
      <c r="B4277" s="85"/>
      <c r="C4277" s="85"/>
      <c r="D4277" s="85"/>
      <c r="E4277" s="85"/>
      <c r="F4277" s="85"/>
      <c r="G4277" s="85"/>
      <c r="H4277" s="85"/>
    </row>
    <row r="4278" spans="1:8">
      <c r="A4278" s="85"/>
      <c r="B4278" s="85"/>
      <c r="C4278" s="85"/>
      <c r="D4278" s="85"/>
      <c r="E4278" s="85"/>
      <c r="F4278" s="85"/>
      <c r="G4278" s="85"/>
      <c r="H4278" s="85"/>
    </row>
    <row r="4279" spans="1:8">
      <c r="A4279" s="85"/>
      <c r="B4279" s="85"/>
      <c r="C4279" s="85"/>
      <c r="D4279" s="85"/>
      <c r="E4279" s="85"/>
      <c r="F4279" s="85"/>
      <c r="G4279" s="85"/>
      <c r="H4279" s="85"/>
    </row>
    <row r="4280" spans="1:8">
      <c r="A4280" s="85"/>
      <c r="B4280" s="85"/>
      <c r="C4280" s="85"/>
      <c r="D4280" s="85"/>
      <c r="E4280" s="85"/>
      <c r="F4280" s="85"/>
      <c r="G4280" s="85"/>
      <c r="H4280" s="85"/>
    </row>
    <row r="4281" spans="1:8">
      <c r="A4281" s="85"/>
      <c r="B4281" s="85"/>
      <c r="C4281" s="85"/>
      <c r="D4281" s="85"/>
      <c r="E4281" s="85"/>
      <c r="F4281" s="85"/>
      <c r="G4281" s="85"/>
      <c r="H4281" s="85"/>
    </row>
    <row r="4282" spans="1:8">
      <c r="A4282" s="85"/>
      <c r="B4282" s="85"/>
      <c r="C4282" s="85"/>
      <c r="D4282" s="85"/>
      <c r="E4282" s="85"/>
      <c r="F4282" s="85"/>
      <c r="G4282" s="85"/>
      <c r="H4282" s="85"/>
    </row>
    <row r="4283" spans="1:8">
      <c r="A4283" s="85"/>
      <c r="B4283" s="85"/>
      <c r="C4283" s="85"/>
      <c r="D4283" s="85"/>
      <c r="E4283" s="85"/>
      <c r="F4283" s="85"/>
      <c r="G4283" s="85"/>
      <c r="H4283" s="85"/>
    </row>
    <row r="4284" spans="1:8">
      <c r="A4284" s="85"/>
      <c r="B4284" s="85"/>
      <c r="C4284" s="85"/>
      <c r="D4284" s="85"/>
      <c r="E4284" s="85"/>
      <c r="F4284" s="85"/>
      <c r="G4284" s="85"/>
      <c r="H4284" s="85"/>
    </row>
    <row r="4285" spans="1:8">
      <c r="A4285" s="85"/>
      <c r="B4285" s="85"/>
      <c r="C4285" s="85"/>
      <c r="D4285" s="85"/>
      <c r="E4285" s="85"/>
      <c r="F4285" s="85"/>
      <c r="G4285" s="85"/>
      <c r="H4285" s="85"/>
    </row>
    <row r="4286" spans="1:8">
      <c r="A4286" s="85"/>
      <c r="B4286" s="85"/>
      <c r="C4286" s="85"/>
      <c r="D4286" s="85"/>
      <c r="E4286" s="85"/>
      <c r="F4286" s="85"/>
      <c r="G4286" s="85"/>
      <c r="H4286" s="85"/>
    </row>
    <row r="4287" spans="1:8">
      <c r="A4287" s="85"/>
      <c r="B4287" s="85"/>
      <c r="C4287" s="85"/>
      <c r="D4287" s="85"/>
      <c r="E4287" s="85"/>
      <c r="F4287" s="85"/>
      <c r="G4287" s="85"/>
      <c r="H4287" s="85"/>
    </row>
    <row r="4288" spans="1:8">
      <c r="A4288" s="85"/>
      <c r="B4288" s="85"/>
      <c r="C4288" s="85"/>
      <c r="D4288" s="85"/>
      <c r="E4288" s="85"/>
      <c r="F4288" s="85"/>
      <c r="G4288" s="85"/>
      <c r="H4288" s="85"/>
    </row>
    <row r="4289" spans="1:8">
      <c r="A4289" s="85"/>
      <c r="B4289" s="85"/>
      <c r="C4289" s="85"/>
      <c r="D4289" s="85"/>
      <c r="E4289" s="85"/>
      <c r="F4289" s="85"/>
      <c r="G4289" s="85"/>
      <c r="H4289" s="85"/>
    </row>
    <row r="4290" spans="1:8">
      <c r="A4290" s="85"/>
      <c r="B4290" s="85"/>
      <c r="C4290" s="85"/>
      <c r="D4290" s="85"/>
      <c r="E4290" s="85"/>
      <c r="F4290" s="85"/>
      <c r="G4290" s="85"/>
      <c r="H4290" s="85"/>
    </row>
    <row r="4291" spans="1:8">
      <c r="A4291" s="85"/>
      <c r="B4291" s="85"/>
      <c r="C4291" s="85"/>
      <c r="D4291" s="85"/>
      <c r="E4291" s="85"/>
      <c r="F4291" s="85"/>
      <c r="G4291" s="85"/>
      <c r="H4291" s="85"/>
    </row>
    <row r="4292" spans="1:8">
      <c r="A4292" s="85"/>
      <c r="B4292" s="85"/>
      <c r="C4292" s="85"/>
      <c r="D4292" s="85"/>
      <c r="E4292" s="85"/>
      <c r="F4292" s="85"/>
      <c r="G4292" s="85"/>
      <c r="H4292" s="85"/>
    </row>
    <row r="4293" spans="1:8">
      <c r="A4293" s="85"/>
      <c r="B4293" s="85"/>
      <c r="C4293" s="85"/>
      <c r="D4293" s="85"/>
      <c r="E4293" s="85"/>
      <c r="F4293" s="85"/>
      <c r="G4293" s="85"/>
      <c r="H4293" s="85"/>
    </row>
    <row r="4294" spans="1:8">
      <c r="A4294" s="85"/>
      <c r="B4294" s="85"/>
      <c r="C4294" s="85"/>
      <c r="D4294" s="85"/>
      <c r="E4294" s="85"/>
      <c r="F4294" s="85"/>
      <c r="G4294" s="85"/>
      <c r="H4294" s="85"/>
    </row>
    <row r="4295" spans="1:8">
      <c r="A4295" s="85"/>
      <c r="B4295" s="85"/>
      <c r="C4295" s="85"/>
      <c r="D4295" s="85"/>
      <c r="E4295" s="85"/>
      <c r="F4295" s="85"/>
      <c r="G4295" s="85"/>
      <c r="H4295" s="85"/>
    </row>
    <row r="4296" spans="1:8">
      <c r="A4296" s="85"/>
      <c r="B4296" s="85"/>
      <c r="C4296" s="85"/>
      <c r="D4296" s="85"/>
      <c r="E4296" s="85"/>
      <c r="F4296" s="85"/>
      <c r="G4296" s="85"/>
      <c r="H4296" s="85"/>
    </row>
    <row r="4297" spans="1:8">
      <c r="A4297" s="85"/>
      <c r="B4297" s="85"/>
      <c r="C4297" s="85"/>
      <c r="D4297" s="85"/>
      <c r="E4297" s="85"/>
      <c r="F4297" s="85"/>
      <c r="G4297" s="85"/>
      <c r="H4297" s="85"/>
    </row>
    <row r="4298" spans="1:8">
      <c r="A4298" s="85"/>
      <c r="B4298" s="85"/>
      <c r="C4298" s="85"/>
      <c r="D4298" s="85"/>
      <c r="E4298" s="85"/>
      <c r="F4298" s="85"/>
      <c r="G4298" s="85"/>
      <c r="H4298" s="85"/>
    </row>
    <row r="4299" spans="1:8">
      <c r="A4299" s="85"/>
      <c r="B4299" s="85"/>
      <c r="C4299" s="85"/>
      <c r="D4299" s="85"/>
      <c r="E4299" s="85"/>
      <c r="F4299" s="85"/>
      <c r="G4299" s="85"/>
      <c r="H4299" s="85"/>
    </row>
    <row r="4300" spans="1:8">
      <c r="A4300" s="85"/>
      <c r="B4300" s="85"/>
      <c r="C4300" s="85"/>
      <c r="D4300" s="85"/>
      <c r="E4300" s="85"/>
      <c r="F4300" s="85"/>
      <c r="G4300" s="85"/>
      <c r="H4300" s="85"/>
    </row>
    <row r="4301" spans="1:8">
      <c r="A4301" s="85"/>
      <c r="B4301" s="85"/>
      <c r="C4301" s="85"/>
      <c r="D4301" s="85"/>
      <c r="E4301" s="85"/>
      <c r="F4301" s="85"/>
      <c r="G4301" s="85"/>
      <c r="H4301" s="85"/>
    </row>
    <row r="4302" spans="1:8">
      <c r="A4302" s="85"/>
      <c r="B4302" s="85"/>
      <c r="C4302" s="85"/>
      <c r="D4302" s="85"/>
      <c r="E4302" s="85"/>
      <c r="F4302" s="85"/>
      <c r="G4302" s="85"/>
      <c r="H4302" s="85"/>
    </row>
    <row r="4303" spans="1:8">
      <c r="A4303" s="85"/>
      <c r="B4303" s="85"/>
      <c r="C4303" s="85"/>
      <c r="D4303" s="85"/>
      <c r="E4303" s="85"/>
      <c r="F4303" s="85"/>
      <c r="G4303" s="85"/>
      <c r="H4303" s="85"/>
    </row>
    <row r="4304" spans="1:8">
      <c r="A4304" s="85"/>
      <c r="B4304" s="85"/>
      <c r="C4304" s="85"/>
      <c r="D4304" s="85"/>
      <c r="E4304" s="85"/>
      <c r="F4304" s="85"/>
      <c r="G4304" s="85"/>
      <c r="H4304" s="85"/>
    </row>
    <row r="4305" spans="1:8">
      <c r="A4305" s="85"/>
      <c r="B4305" s="85"/>
      <c r="C4305" s="85"/>
      <c r="D4305" s="85"/>
      <c r="E4305" s="85"/>
      <c r="F4305" s="85"/>
      <c r="G4305" s="85"/>
      <c r="H4305" s="85"/>
    </row>
    <row r="4306" spans="1:8">
      <c r="A4306" s="85"/>
      <c r="B4306" s="85"/>
      <c r="C4306" s="85"/>
      <c r="D4306" s="85"/>
      <c r="E4306" s="85"/>
      <c r="F4306" s="85"/>
      <c r="G4306" s="85"/>
      <c r="H4306" s="85"/>
    </row>
    <row r="4307" spans="1:8">
      <c r="A4307" s="85"/>
      <c r="B4307" s="85"/>
      <c r="C4307" s="85"/>
      <c r="D4307" s="85"/>
      <c r="E4307" s="85"/>
      <c r="F4307" s="85"/>
      <c r="G4307" s="85"/>
      <c r="H4307" s="85"/>
    </row>
    <row r="4308" spans="1:8">
      <c r="A4308" s="85"/>
      <c r="B4308" s="85"/>
      <c r="C4308" s="85"/>
      <c r="D4308" s="85"/>
      <c r="E4308" s="85"/>
      <c r="F4308" s="85"/>
      <c r="G4308" s="85"/>
      <c r="H4308" s="85"/>
    </row>
    <row r="4309" spans="1:8">
      <c r="A4309" s="85"/>
      <c r="B4309" s="85"/>
      <c r="C4309" s="85"/>
      <c r="D4309" s="85"/>
      <c r="E4309" s="85"/>
      <c r="F4309" s="85"/>
      <c r="G4309" s="85"/>
      <c r="H4309" s="85"/>
    </row>
    <row r="4310" spans="1:8">
      <c r="A4310" s="85"/>
      <c r="B4310" s="85"/>
      <c r="C4310" s="85"/>
      <c r="D4310" s="85"/>
      <c r="E4310" s="85"/>
      <c r="F4310" s="85"/>
      <c r="G4310" s="85"/>
      <c r="H4310" s="85"/>
    </row>
    <row r="4311" spans="1:8">
      <c r="A4311" s="85"/>
      <c r="B4311" s="85"/>
      <c r="C4311" s="85"/>
      <c r="D4311" s="85"/>
      <c r="E4311" s="85"/>
      <c r="F4311" s="85"/>
      <c r="G4311" s="85"/>
      <c r="H4311" s="85"/>
    </row>
    <row r="4312" spans="1:8">
      <c r="A4312" s="85"/>
      <c r="B4312" s="85"/>
      <c r="C4312" s="85"/>
      <c r="D4312" s="85"/>
      <c r="E4312" s="85"/>
      <c r="F4312" s="85"/>
      <c r="G4312" s="85"/>
      <c r="H4312" s="85"/>
    </row>
    <row r="4313" spans="1:8">
      <c r="A4313" s="85"/>
      <c r="B4313" s="85"/>
      <c r="C4313" s="85"/>
      <c r="D4313" s="85"/>
      <c r="E4313" s="85"/>
      <c r="F4313" s="85"/>
      <c r="G4313" s="85"/>
      <c r="H4313" s="85"/>
    </row>
    <row r="4314" spans="1:8">
      <c r="A4314" s="85"/>
      <c r="B4314" s="85"/>
      <c r="C4314" s="85"/>
      <c r="D4314" s="85"/>
      <c r="E4314" s="85"/>
      <c r="F4314" s="85"/>
      <c r="G4314" s="85"/>
      <c r="H4314" s="85"/>
    </row>
    <row r="4315" spans="1:8">
      <c r="A4315" s="85"/>
      <c r="B4315" s="85"/>
      <c r="C4315" s="85"/>
      <c r="D4315" s="85"/>
      <c r="E4315" s="85"/>
      <c r="F4315" s="85"/>
      <c r="G4315" s="85"/>
      <c r="H4315" s="85"/>
    </row>
    <row r="4316" spans="1:8">
      <c r="A4316" s="85"/>
      <c r="B4316" s="85"/>
      <c r="C4316" s="85"/>
      <c r="D4316" s="85"/>
      <c r="E4316" s="85"/>
      <c r="F4316" s="85"/>
      <c r="G4316" s="85"/>
      <c r="H4316" s="85"/>
    </row>
    <row r="4317" spans="1:8">
      <c r="A4317" s="85"/>
      <c r="B4317" s="85"/>
      <c r="C4317" s="85"/>
      <c r="D4317" s="85"/>
      <c r="E4317" s="85"/>
      <c r="F4317" s="85"/>
      <c r="G4317" s="85"/>
      <c r="H4317" s="85"/>
    </row>
    <row r="4318" spans="1:8">
      <c r="A4318" s="85"/>
      <c r="B4318" s="85"/>
      <c r="C4318" s="85"/>
      <c r="D4318" s="85"/>
      <c r="E4318" s="85"/>
      <c r="F4318" s="85"/>
      <c r="G4318" s="85"/>
      <c r="H4318" s="85"/>
    </row>
    <row r="4319" spans="1:8">
      <c r="A4319" s="85"/>
      <c r="B4319" s="85"/>
      <c r="C4319" s="85"/>
      <c r="D4319" s="85"/>
      <c r="E4319" s="85"/>
      <c r="F4319" s="85"/>
      <c r="G4319" s="85"/>
      <c r="H4319" s="85"/>
    </row>
    <row r="4320" spans="1:8">
      <c r="A4320" s="85"/>
      <c r="B4320" s="85"/>
      <c r="C4320" s="85"/>
      <c r="D4320" s="85"/>
      <c r="E4320" s="85"/>
      <c r="F4320" s="85"/>
      <c r="G4320" s="85"/>
      <c r="H4320" s="85"/>
    </row>
    <row r="4321" spans="1:8">
      <c r="A4321" s="85"/>
      <c r="B4321" s="85"/>
      <c r="C4321" s="85"/>
      <c r="D4321" s="85"/>
      <c r="E4321" s="85"/>
      <c r="F4321" s="85"/>
      <c r="G4321" s="85"/>
      <c r="H4321" s="85"/>
    </row>
    <row r="4322" spans="1:8">
      <c r="A4322" s="85"/>
      <c r="B4322" s="85"/>
      <c r="C4322" s="85"/>
      <c r="D4322" s="85"/>
      <c r="E4322" s="85"/>
      <c r="F4322" s="85"/>
      <c r="G4322" s="85"/>
      <c r="H4322" s="85"/>
    </row>
    <row r="4323" spans="1:8">
      <c r="A4323" s="85"/>
      <c r="B4323" s="85"/>
      <c r="C4323" s="85"/>
      <c r="D4323" s="85"/>
      <c r="E4323" s="85"/>
      <c r="F4323" s="85"/>
      <c r="G4323" s="85"/>
      <c r="H4323" s="85"/>
    </row>
    <row r="4324" spans="1:8">
      <c r="A4324" s="85"/>
      <c r="B4324" s="85"/>
      <c r="C4324" s="85"/>
      <c r="D4324" s="85"/>
      <c r="E4324" s="85"/>
      <c r="F4324" s="85"/>
      <c r="G4324" s="85"/>
      <c r="H4324" s="85"/>
    </row>
    <row r="4325" spans="1:8">
      <c r="A4325" s="85"/>
      <c r="B4325" s="85"/>
      <c r="C4325" s="85"/>
      <c r="D4325" s="85"/>
      <c r="E4325" s="85"/>
      <c r="F4325" s="85"/>
      <c r="G4325" s="85"/>
      <c r="H4325" s="85"/>
    </row>
    <row r="4326" spans="1:8">
      <c r="A4326" s="85"/>
      <c r="B4326" s="85"/>
      <c r="C4326" s="85"/>
      <c r="D4326" s="85"/>
      <c r="E4326" s="85"/>
      <c r="F4326" s="85"/>
      <c r="G4326" s="85"/>
      <c r="H4326" s="85"/>
    </row>
    <row r="4327" spans="1:8">
      <c r="A4327" s="85"/>
      <c r="B4327" s="85"/>
      <c r="C4327" s="85"/>
      <c r="D4327" s="85"/>
      <c r="E4327" s="85"/>
      <c r="F4327" s="85"/>
      <c r="G4327" s="85"/>
      <c r="H4327" s="85"/>
    </row>
    <row r="4328" spans="1:8">
      <c r="A4328" s="85"/>
      <c r="B4328" s="85"/>
      <c r="C4328" s="85"/>
      <c r="D4328" s="85"/>
      <c r="E4328" s="85"/>
      <c r="F4328" s="85"/>
      <c r="G4328" s="85"/>
      <c r="H4328" s="85"/>
    </row>
    <row r="4329" spans="1:8">
      <c r="A4329" s="85"/>
      <c r="B4329" s="85"/>
      <c r="C4329" s="85"/>
      <c r="D4329" s="85"/>
      <c r="E4329" s="85"/>
      <c r="F4329" s="85"/>
      <c r="G4329" s="85"/>
      <c r="H4329" s="85"/>
    </row>
    <row r="4330" spans="1:8">
      <c r="A4330" s="85"/>
      <c r="B4330" s="85"/>
      <c r="C4330" s="85"/>
      <c r="D4330" s="85"/>
      <c r="E4330" s="85"/>
      <c r="F4330" s="85"/>
      <c r="G4330" s="85"/>
      <c r="H4330" s="85"/>
    </row>
    <row r="4331" spans="1:8">
      <c r="A4331" s="85"/>
      <c r="B4331" s="85"/>
      <c r="C4331" s="85"/>
      <c r="D4331" s="85"/>
      <c r="E4331" s="85"/>
      <c r="F4331" s="85"/>
      <c r="G4331" s="85"/>
      <c r="H4331" s="85"/>
    </row>
    <row r="4332" spans="1:8">
      <c r="A4332" s="85"/>
      <c r="B4332" s="85"/>
      <c r="C4332" s="85"/>
      <c r="D4332" s="85"/>
      <c r="E4332" s="85"/>
      <c r="F4332" s="85"/>
      <c r="G4332" s="85"/>
      <c r="H4332" s="85"/>
    </row>
    <row r="4333" spans="1:8">
      <c r="A4333" s="85"/>
      <c r="B4333" s="85"/>
      <c r="C4333" s="85"/>
      <c r="D4333" s="85"/>
      <c r="E4333" s="85"/>
      <c r="F4333" s="85"/>
      <c r="G4333" s="85"/>
      <c r="H4333" s="85"/>
    </row>
    <row r="4334" spans="1:8">
      <c r="A4334" s="85"/>
      <c r="B4334" s="85"/>
      <c r="C4334" s="85"/>
      <c r="D4334" s="85"/>
      <c r="E4334" s="85"/>
      <c r="F4334" s="85"/>
      <c r="G4334" s="85"/>
      <c r="H4334" s="85"/>
    </row>
    <row r="4335" spans="1:8">
      <c r="A4335" s="85"/>
      <c r="B4335" s="85"/>
      <c r="C4335" s="85"/>
      <c r="D4335" s="85"/>
      <c r="E4335" s="85"/>
      <c r="F4335" s="85"/>
      <c r="G4335" s="85"/>
      <c r="H4335" s="85"/>
    </row>
    <row r="4336" spans="1:8">
      <c r="A4336" s="85"/>
      <c r="B4336" s="85"/>
      <c r="C4336" s="85"/>
      <c r="D4336" s="85"/>
      <c r="E4336" s="85"/>
      <c r="F4336" s="85"/>
      <c r="G4336" s="85"/>
      <c r="H4336" s="85"/>
    </row>
    <row r="4337" spans="1:8">
      <c r="A4337" s="85"/>
      <c r="B4337" s="85"/>
      <c r="C4337" s="85"/>
      <c r="D4337" s="85"/>
      <c r="E4337" s="85"/>
      <c r="F4337" s="85"/>
      <c r="G4337" s="85"/>
      <c r="H4337" s="85"/>
    </row>
    <row r="4338" spans="1:8">
      <c r="A4338" s="85"/>
      <c r="B4338" s="85"/>
      <c r="C4338" s="85"/>
      <c r="D4338" s="85"/>
      <c r="E4338" s="85"/>
      <c r="F4338" s="85"/>
      <c r="G4338" s="85"/>
      <c r="H4338" s="85"/>
    </row>
    <row r="4339" spans="1:8">
      <c r="A4339" s="85"/>
      <c r="B4339" s="85"/>
      <c r="C4339" s="85"/>
      <c r="D4339" s="85"/>
      <c r="E4339" s="85"/>
      <c r="F4339" s="85"/>
      <c r="G4339" s="85"/>
      <c r="H4339" s="85"/>
    </row>
    <row r="4340" spans="1:8">
      <c r="A4340" s="85"/>
      <c r="B4340" s="85"/>
      <c r="C4340" s="85"/>
      <c r="D4340" s="85"/>
      <c r="E4340" s="85"/>
      <c r="F4340" s="85"/>
      <c r="G4340" s="85"/>
      <c r="H4340" s="85"/>
    </row>
    <row r="4341" spans="1:8">
      <c r="A4341" s="85"/>
      <c r="B4341" s="85"/>
      <c r="C4341" s="85"/>
      <c r="D4341" s="85"/>
      <c r="E4341" s="85"/>
      <c r="F4341" s="85"/>
      <c r="G4341" s="85"/>
      <c r="H4341" s="85"/>
    </row>
    <row r="4342" spans="1:8">
      <c r="A4342" s="85"/>
      <c r="B4342" s="85"/>
      <c r="C4342" s="85"/>
      <c r="D4342" s="85"/>
      <c r="E4342" s="85"/>
      <c r="F4342" s="85"/>
      <c r="G4342" s="85"/>
      <c r="H4342" s="85"/>
    </row>
    <row r="4343" spans="1:8">
      <c r="A4343" s="85"/>
      <c r="B4343" s="85"/>
      <c r="C4343" s="85"/>
      <c r="D4343" s="85"/>
      <c r="E4343" s="85"/>
      <c r="F4343" s="85"/>
      <c r="G4343" s="85"/>
      <c r="H4343" s="85"/>
    </row>
    <row r="4344" spans="1:8">
      <c r="A4344" s="85"/>
      <c r="B4344" s="85"/>
      <c r="C4344" s="85"/>
      <c r="D4344" s="85"/>
      <c r="E4344" s="85"/>
      <c r="F4344" s="85"/>
      <c r="G4344" s="85"/>
      <c r="H4344" s="85"/>
    </row>
    <row r="4345" spans="1:8">
      <c r="A4345" s="85"/>
      <c r="B4345" s="85"/>
      <c r="C4345" s="85"/>
      <c r="D4345" s="85"/>
      <c r="E4345" s="85"/>
      <c r="F4345" s="85"/>
      <c r="G4345" s="85"/>
      <c r="H4345" s="85"/>
    </row>
    <row r="4346" spans="1:8">
      <c r="A4346" s="85"/>
      <c r="B4346" s="85"/>
      <c r="C4346" s="85"/>
      <c r="D4346" s="85"/>
      <c r="E4346" s="85"/>
      <c r="F4346" s="85"/>
      <c r="G4346" s="85"/>
      <c r="H4346" s="85"/>
    </row>
    <row r="4347" spans="1:8">
      <c r="A4347" s="85"/>
      <c r="B4347" s="85"/>
      <c r="C4347" s="85"/>
      <c r="D4347" s="85"/>
      <c r="E4347" s="85"/>
      <c r="F4347" s="85"/>
      <c r="G4347" s="85"/>
      <c r="H4347" s="85"/>
    </row>
    <row r="4348" spans="1:8">
      <c r="A4348" s="85"/>
      <c r="B4348" s="85"/>
      <c r="C4348" s="85"/>
      <c r="D4348" s="85"/>
      <c r="E4348" s="85"/>
      <c r="F4348" s="85"/>
      <c r="G4348" s="85"/>
      <c r="H4348" s="85"/>
    </row>
    <row r="4349" spans="1:8">
      <c r="A4349" s="85"/>
      <c r="B4349" s="85"/>
      <c r="C4349" s="85"/>
      <c r="D4349" s="85"/>
      <c r="E4349" s="85"/>
      <c r="F4349" s="85"/>
      <c r="G4349" s="85"/>
      <c r="H4349" s="85"/>
    </row>
    <row r="4350" spans="1:8">
      <c r="A4350" s="85"/>
      <c r="B4350" s="85"/>
      <c r="C4350" s="85"/>
      <c r="D4350" s="85"/>
      <c r="E4350" s="85"/>
      <c r="F4350" s="85"/>
      <c r="G4350" s="85"/>
      <c r="H4350" s="85"/>
    </row>
    <row r="4351" spans="1:8">
      <c r="A4351" s="85"/>
      <c r="B4351" s="85"/>
      <c r="C4351" s="85"/>
      <c r="D4351" s="85"/>
      <c r="E4351" s="85"/>
      <c r="F4351" s="85"/>
      <c r="G4351" s="85"/>
      <c r="H4351" s="85"/>
    </row>
    <row r="4352" spans="1:8">
      <c r="A4352" s="85"/>
      <c r="B4352" s="85"/>
      <c r="C4352" s="85"/>
      <c r="D4352" s="85"/>
      <c r="E4352" s="85"/>
      <c r="F4352" s="85"/>
      <c r="G4352" s="85"/>
      <c r="H4352" s="85"/>
    </row>
    <row r="4353" spans="1:8">
      <c r="A4353" s="85"/>
      <c r="B4353" s="85"/>
      <c r="C4353" s="85"/>
      <c r="D4353" s="85"/>
      <c r="E4353" s="85"/>
      <c r="F4353" s="85"/>
      <c r="G4353" s="85"/>
      <c r="H4353" s="85"/>
    </row>
    <row r="4354" spans="1:8">
      <c r="A4354" s="85"/>
      <c r="B4354" s="85"/>
      <c r="C4354" s="85"/>
      <c r="D4354" s="85"/>
      <c r="E4354" s="85"/>
      <c r="F4354" s="85"/>
      <c r="G4354" s="85"/>
      <c r="H4354" s="85"/>
    </row>
    <row r="4355" spans="1:8">
      <c r="A4355" s="85"/>
      <c r="B4355" s="85"/>
      <c r="C4355" s="85"/>
      <c r="D4355" s="85"/>
      <c r="E4355" s="85"/>
      <c r="F4355" s="85"/>
      <c r="G4355" s="85"/>
      <c r="H4355" s="85"/>
    </row>
    <row r="4356" spans="1:8">
      <c r="A4356" s="85"/>
      <c r="B4356" s="85"/>
      <c r="C4356" s="85"/>
      <c r="D4356" s="85"/>
      <c r="E4356" s="85"/>
      <c r="F4356" s="85"/>
      <c r="G4356" s="85"/>
      <c r="H4356" s="85"/>
    </row>
    <row r="4357" spans="1:8">
      <c r="A4357" s="85"/>
      <c r="B4357" s="85"/>
      <c r="C4357" s="85"/>
      <c r="D4357" s="85"/>
      <c r="E4357" s="85"/>
      <c r="F4357" s="85"/>
      <c r="G4357" s="85"/>
      <c r="H4357" s="85"/>
    </row>
    <row r="4358" spans="1:8">
      <c r="A4358" s="85"/>
      <c r="B4358" s="85"/>
      <c r="C4358" s="85"/>
      <c r="D4358" s="85"/>
      <c r="E4358" s="85"/>
      <c r="F4358" s="85"/>
      <c r="G4358" s="85"/>
      <c r="H4358" s="85"/>
    </row>
    <row r="4359" spans="1:8">
      <c r="A4359" s="85"/>
      <c r="B4359" s="85"/>
      <c r="C4359" s="85"/>
      <c r="D4359" s="85"/>
      <c r="E4359" s="85"/>
      <c r="F4359" s="85"/>
      <c r="G4359" s="85"/>
      <c r="H4359" s="85"/>
    </row>
    <row r="4360" spans="1:8">
      <c r="A4360" s="85"/>
      <c r="B4360" s="85"/>
      <c r="C4360" s="85"/>
      <c r="D4360" s="85"/>
      <c r="E4360" s="85"/>
      <c r="F4360" s="85"/>
      <c r="G4360" s="85"/>
      <c r="H4360" s="85"/>
    </row>
    <row r="4361" spans="1:8">
      <c r="A4361" s="85"/>
      <c r="B4361" s="85"/>
      <c r="C4361" s="85"/>
      <c r="D4361" s="85"/>
      <c r="E4361" s="85"/>
      <c r="F4361" s="85"/>
      <c r="G4361" s="85"/>
      <c r="H4361" s="85"/>
    </row>
    <row r="4362" spans="1:8">
      <c r="A4362" s="85"/>
      <c r="B4362" s="85"/>
      <c r="C4362" s="85"/>
      <c r="D4362" s="85"/>
      <c r="E4362" s="85"/>
      <c r="F4362" s="85"/>
      <c r="G4362" s="85"/>
      <c r="H4362" s="85"/>
    </row>
    <row r="4363" spans="1:8">
      <c r="A4363" s="85"/>
      <c r="B4363" s="85"/>
      <c r="C4363" s="85"/>
      <c r="D4363" s="85"/>
      <c r="E4363" s="85"/>
      <c r="F4363" s="85"/>
      <c r="G4363" s="85"/>
      <c r="H4363" s="85"/>
    </row>
    <row r="4364" spans="1:8">
      <c r="A4364" s="85"/>
      <c r="B4364" s="85"/>
      <c r="C4364" s="85"/>
      <c r="D4364" s="85"/>
      <c r="E4364" s="85"/>
      <c r="F4364" s="85"/>
      <c r="G4364" s="85"/>
      <c r="H4364" s="85"/>
    </row>
    <row r="4365" spans="1:8">
      <c r="A4365" s="85"/>
      <c r="B4365" s="85"/>
      <c r="C4365" s="85"/>
      <c r="D4365" s="85"/>
      <c r="E4365" s="85"/>
      <c r="F4365" s="85"/>
      <c r="G4365" s="85"/>
      <c r="H4365" s="85"/>
    </row>
    <row r="4366" spans="1:8">
      <c r="A4366" s="85"/>
      <c r="B4366" s="85"/>
      <c r="C4366" s="85"/>
      <c r="D4366" s="85"/>
      <c r="E4366" s="85"/>
      <c r="F4366" s="85"/>
      <c r="G4366" s="85"/>
      <c r="H4366" s="85"/>
    </row>
    <row r="4367" spans="1:8">
      <c r="A4367" s="85"/>
      <c r="B4367" s="85"/>
      <c r="C4367" s="85"/>
      <c r="D4367" s="85"/>
      <c r="E4367" s="85"/>
      <c r="F4367" s="85"/>
      <c r="G4367" s="85"/>
      <c r="H4367" s="85"/>
    </row>
    <row r="4368" spans="1:8">
      <c r="A4368" s="85"/>
      <c r="B4368" s="85"/>
      <c r="C4368" s="85"/>
      <c r="D4368" s="85"/>
      <c r="E4368" s="85"/>
      <c r="F4368" s="85"/>
      <c r="G4368" s="85"/>
      <c r="H4368" s="85"/>
    </row>
    <row r="4369" spans="1:8">
      <c r="A4369" s="85"/>
      <c r="B4369" s="85"/>
      <c r="C4369" s="85"/>
      <c r="D4369" s="85"/>
      <c r="E4369" s="85"/>
      <c r="F4369" s="85"/>
      <c r="G4369" s="85"/>
      <c r="H4369" s="85"/>
    </row>
    <row r="4370" spans="1:8">
      <c r="A4370" s="85"/>
      <c r="B4370" s="85"/>
      <c r="C4370" s="85"/>
      <c r="D4370" s="85"/>
      <c r="E4370" s="85"/>
      <c r="F4370" s="85"/>
      <c r="G4370" s="85"/>
      <c r="H4370" s="85"/>
    </row>
    <row r="4371" spans="1:8">
      <c r="A4371" s="85"/>
      <c r="B4371" s="85"/>
      <c r="C4371" s="85"/>
      <c r="D4371" s="85"/>
      <c r="E4371" s="85"/>
      <c r="F4371" s="85"/>
      <c r="G4371" s="85"/>
      <c r="H4371" s="85"/>
    </row>
    <row r="4372" spans="1:8">
      <c r="A4372" s="85"/>
      <c r="B4372" s="85"/>
      <c r="C4372" s="85"/>
      <c r="D4372" s="85"/>
      <c r="E4372" s="85"/>
      <c r="F4372" s="85"/>
      <c r="G4372" s="85"/>
      <c r="H4372" s="85"/>
    </row>
    <row r="4373" spans="1:8">
      <c r="A4373" s="85"/>
      <c r="B4373" s="85"/>
      <c r="C4373" s="85"/>
      <c r="D4373" s="85"/>
      <c r="E4373" s="85"/>
      <c r="F4373" s="85"/>
      <c r="G4373" s="85"/>
      <c r="H4373" s="85"/>
    </row>
    <row r="4374" spans="1:8">
      <c r="A4374" s="85"/>
      <c r="B4374" s="85"/>
      <c r="C4374" s="85"/>
      <c r="D4374" s="85"/>
      <c r="E4374" s="85"/>
      <c r="F4374" s="85"/>
      <c r="G4374" s="85"/>
      <c r="H4374" s="85"/>
    </row>
    <row r="4375" spans="1:8">
      <c r="A4375" s="85"/>
      <c r="B4375" s="85"/>
      <c r="C4375" s="85"/>
      <c r="D4375" s="85"/>
      <c r="E4375" s="85"/>
      <c r="F4375" s="85"/>
      <c r="G4375" s="85"/>
      <c r="H4375" s="85"/>
    </row>
    <row r="4376" spans="1:8">
      <c r="A4376" s="85"/>
      <c r="B4376" s="85"/>
      <c r="C4376" s="85"/>
      <c r="D4376" s="85"/>
      <c r="E4376" s="85"/>
      <c r="F4376" s="85"/>
      <c r="G4376" s="85"/>
      <c r="H4376" s="85"/>
    </row>
    <row r="4377" spans="1:8">
      <c r="A4377" s="85"/>
      <c r="B4377" s="85"/>
      <c r="C4377" s="85"/>
      <c r="D4377" s="85"/>
      <c r="E4377" s="85"/>
      <c r="F4377" s="85"/>
      <c r="G4377" s="85"/>
      <c r="H4377" s="85"/>
    </row>
    <row r="4378" spans="1:8">
      <c r="A4378" s="85"/>
      <c r="B4378" s="85"/>
      <c r="C4378" s="85"/>
      <c r="D4378" s="85"/>
      <c r="E4378" s="85"/>
      <c r="F4378" s="85"/>
      <c r="G4378" s="85"/>
      <c r="H4378" s="85"/>
    </row>
    <row r="4379" spans="1:8">
      <c r="A4379" s="85"/>
      <c r="B4379" s="85"/>
      <c r="C4379" s="85"/>
      <c r="D4379" s="85"/>
      <c r="E4379" s="85"/>
      <c r="F4379" s="85"/>
      <c r="G4379" s="85"/>
      <c r="H4379" s="85"/>
    </row>
    <row r="4380" spans="1:8">
      <c r="A4380" s="85"/>
      <c r="B4380" s="85"/>
      <c r="C4380" s="85"/>
      <c r="D4380" s="85"/>
      <c r="E4380" s="85"/>
      <c r="F4380" s="85"/>
      <c r="G4380" s="85"/>
      <c r="H4380" s="85"/>
    </row>
    <row r="4381" spans="1:8">
      <c r="A4381" s="85"/>
      <c r="B4381" s="85"/>
      <c r="C4381" s="85"/>
      <c r="D4381" s="85"/>
      <c r="E4381" s="85"/>
      <c r="F4381" s="85"/>
      <c r="G4381" s="85"/>
      <c r="H4381" s="85"/>
    </row>
    <row r="4382" spans="1:8">
      <c r="A4382" s="85"/>
      <c r="B4382" s="85"/>
      <c r="C4382" s="85"/>
      <c r="D4382" s="85"/>
      <c r="E4382" s="85"/>
      <c r="F4382" s="85"/>
      <c r="G4382" s="85"/>
      <c r="H4382" s="85"/>
    </row>
    <row r="4383" spans="1:8">
      <c r="A4383" s="85"/>
      <c r="B4383" s="85"/>
      <c r="C4383" s="85"/>
      <c r="D4383" s="85"/>
      <c r="E4383" s="85"/>
      <c r="F4383" s="85"/>
      <c r="G4383" s="85"/>
      <c r="H4383" s="85"/>
    </row>
    <row r="4384" spans="1:8">
      <c r="A4384" s="85"/>
      <c r="B4384" s="85"/>
      <c r="C4384" s="85"/>
      <c r="D4384" s="85"/>
      <c r="E4384" s="85"/>
      <c r="F4384" s="85"/>
      <c r="G4384" s="85"/>
      <c r="H4384" s="85"/>
    </row>
    <row r="4385" spans="1:8">
      <c r="A4385" s="85"/>
      <c r="B4385" s="85"/>
      <c r="C4385" s="85"/>
      <c r="D4385" s="85"/>
      <c r="E4385" s="85"/>
      <c r="F4385" s="85"/>
      <c r="G4385" s="85"/>
      <c r="H4385" s="85"/>
    </row>
    <row r="4386" spans="1:8">
      <c r="A4386" s="85"/>
      <c r="B4386" s="85"/>
      <c r="C4386" s="85"/>
      <c r="D4386" s="85"/>
      <c r="E4386" s="85"/>
      <c r="F4386" s="85"/>
      <c r="G4386" s="85"/>
      <c r="H4386" s="85"/>
    </row>
    <row r="4387" spans="1:8">
      <c r="A4387" s="85"/>
      <c r="B4387" s="85"/>
      <c r="C4387" s="85"/>
      <c r="D4387" s="85"/>
      <c r="E4387" s="85"/>
      <c r="F4387" s="85"/>
      <c r="G4387" s="85"/>
      <c r="H4387" s="85"/>
    </row>
    <row r="4388" spans="1:8">
      <c r="A4388" s="85"/>
      <c r="B4388" s="85"/>
      <c r="C4388" s="85"/>
      <c r="D4388" s="85"/>
      <c r="E4388" s="85"/>
      <c r="F4388" s="85"/>
      <c r="G4388" s="85"/>
      <c r="H4388" s="85"/>
    </row>
    <row r="4389" spans="1:8">
      <c r="A4389" s="85"/>
      <c r="B4389" s="85"/>
      <c r="C4389" s="85"/>
      <c r="D4389" s="85"/>
      <c r="E4389" s="85"/>
      <c r="F4389" s="85"/>
      <c r="G4389" s="85"/>
      <c r="H4389" s="85"/>
    </row>
    <row r="4390" spans="1:8">
      <c r="A4390" s="85"/>
      <c r="B4390" s="85"/>
      <c r="C4390" s="85"/>
      <c r="D4390" s="85"/>
      <c r="E4390" s="85"/>
      <c r="F4390" s="85"/>
      <c r="G4390" s="85"/>
      <c r="H4390" s="85"/>
    </row>
    <row r="4391" spans="1:8">
      <c r="A4391" s="85"/>
      <c r="B4391" s="85"/>
      <c r="C4391" s="85"/>
      <c r="D4391" s="85"/>
      <c r="E4391" s="85"/>
      <c r="F4391" s="85"/>
      <c r="G4391" s="85"/>
      <c r="H4391" s="85"/>
    </row>
    <row r="4392" spans="1:8">
      <c r="A4392" s="85"/>
      <c r="B4392" s="85"/>
      <c r="C4392" s="85"/>
      <c r="D4392" s="85"/>
      <c r="E4392" s="85"/>
      <c r="F4392" s="85"/>
      <c r="G4392" s="85"/>
      <c r="H4392" s="85"/>
    </row>
    <row r="4393" spans="1:8">
      <c r="A4393" s="85"/>
      <c r="B4393" s="85"/>
      <c r="C4393" s="85"/>
      <c r="D4393" s="85"/>
      <c r="E4393" s="85"/>
      <c r="F4393" s="85"/>
      <c r="G4393" s="85"/>
      <c r="H4393" s="85"/>
    </row>
    <row r="4394" spans="1:8">
      <c r="A4394" s="85"/>
      <c r="B4394" s="85"/>
      <c r="C4394" s="85"/>
      <c r="D4394" s="85"/>
      <c r="E4394" s="85"/>
      <c r="F4394" s="85"/>
      <c r="G4394" s="85"/>
      <c r="H4394" s="85"/>
    </row>
    <row r="4395" spans="1:8">
      <c r="A4395" s="85"/>
      <c r="B4395" s="85"/>
      <c r="C4395" s="85"/>
      <c r="D4395" s="85"/>
      <c r="E4395" s="85"/>
      <c r="F4395" s="85"/>
      <c r="G4395" s="85"/>
      <c r="H4395" s="85"/>
    </row>
    <row r="4396" spans="1:8">
      <c r="A4396" s="85"/>
      <c r="B4396" s="85"/>
      <c r="C4396" s="85"/>
      <c r="D4396" s="85"/>
      <c r="E4396" s="85"/>
      <c r="F4396" s="85"/>
      <c r="G4396" s="85"/>
      <c r="H4396" s="85"/>
    </row>
    <row r="4397" spans="1:8">
      <c r="A4397" s="85"/>
      <c r="B4397" s="85"/>
      <c r="C4397" s="85"/>
      <c r="D4397" s="85"/>
      <c r="E4397" s="85"/>
      <c r="F4397" s="85"/>
      <c r="G4397" s="85"/>
      <c r="H4397" s="85"/>
    </row>
    <row r="4398" spans="1:8">
      <c r="A4398" s="85"/>
      <c r="B4398" s="85"/>
      <c r="C4398" s="85"/>
      <c r="D4398" s="85"/>
      <c r="E4398" s="85"/>
      <c r="F4398" s="85"/>
      <c r="G4398" s="85"/>
      <c r="H4398" s="85"/>
    </row>
    <row r="4399" spans="1:8">
      <c r="A4399" s="85"/>
      <c r="B4399" s="85"/>
      <c r="C4399" s="85"/>
      <c r="D4399" s="85"/>
      <c r="E4399" s="85"/>
      <c r="F4399" s="85"/>
      <c r="G4399" s="85"/>
      <c r="H4399" s="85"/>
    </row>
    <row r="4400" spans="1:8">
      <c r="A4400" s="85"/>
      <c r="B4400" s="85"/>
      <c r="C4400" s="85"/>
      <c r="D4400" s="85"/>
      <c r="E4400" s="85"/>
      <c r="F4400" s="85"/>
      <c r="G4400" s="85"/>
      <c r="H4400" s="85"/>
    </row>
    <row r="4401" spans="1:8">
      <c r="A4401" s="85"/>
      <c r="B4401" s="85"/>
      <c r="C4401" s="85"/>
      <c r="D4401" s="85"/>
      <c r="E4401" s="85"/>
      <c r="F4401" s="85"/>
      <c r="G4401" s="85"/>
      <c r="H4401" s="85"/>
    </row>
    <row r="4402" spans="1:8">
      <c r="A4402" s="85"/>
      <c r="B4402" s="85"/>
      <c r="C4402" s="85"/>
      <c r="D4402" s="85"/>
      <c r="E4402" s="85"/>
      <c r="F4402" s="85"/>
      <c r="G4402" s="85"/>
      <c r="H4402" s="85"/>
    </row>
    <row r="4403" spans="1:8">
      <c r="A4403" s="85"/>
      <c r="B4403" s="85"/>
      <c r="C4403" s="85"/>
      <c r="D4403" s="85"/>
      <c r="E4403" s="85"/>
      <c r="F4403" s="85"/>
      <c r="G4403" s="85"/>
      <c r="H4403" s="85"/>
    </row>
    <row r="4404" spans="1:8">
      <c r="A4404" s="85"/>
      <c r="B4404" s="85"/>
      <c r="C4404" s="85"/>
      <c r="D4404" s="85"/>
      <c r="E4404" s="85"/>
      <c r="F4404" s="85"/>
      <c r="G4404" s="85"/>
      <c r="H4404" s="85"/>
    </row>
    <row r="4405" spans="1:8">
      <c r="A4405" s="85"/>
      <c r="B4405" s="85"/>
      <c r="C4405" s="85"/>
      <c r="D4405" s="85"/>
      <c r="E4405" s="85"/>
      <c r="F4405" s="85"/>
      <c r="G4405" s="85"/>
      <c r="H4405" s="85"/>
    </row>
    <row r="4406" spans="1:8">
      <c r="A4406" s="85"/>
      <c r="B4406" s="85"/>
      <c r="C4406" s="85"/>
      <c r="D4406" s="85"/>
      <c r="E4406" s="85"/>
      <c r="F4406" s="85"/>
      <c r="G4406" s="85"/>
      <c r="H4406" s="85"/>
    </row>
    <row r="4407" spans="1:8">
      <c r="A4407" s="85"/>
      <c r="B4407" s="85"/>
      <c r="C4407" s="85"/>
      <c r="D4407" s="85"/>
      <c r="E4407" s="85"/>
      <c r="F4407" s="85"/>
      <c r="G4407" s="85"/>
      <c r="H4407" s="85"/>
    </row>
    <row r="4408" spans="1:8">
      <c r="A4408" s="85"/>
      <c r="B4408" s="85"/>
      <c r="C4408" s="85"/>
      <c r="D4408" s="85"/>
      <c r="E4408" s="85"/>
      <c r="F4408" s="85"/>
      <c r="G4408" s="85"/>
      <c r="H4408" s="85"/>
    </row>
    <row r="4409" spans="1:8">
      <c r="A4409" s="85"/>
      <c r="B4409" s="85"/>
      <c r="C4409" s="85"/>
      <c r="D4409" s="85"/>
      <c r="E4409" s="85"/>
      <c r="F4409" s="85"/>
      <c r="G4409" s="85"/>
      <c r="H4409" s="85"/>
    </row>
    <row r="4410" spans="1:8">
      <c r="A4410" s="85"/>
      <c r="B4410" s="85"/>
      <c r="C4410" s="85"/>
      <c r="D4410" s="85"/>
      <c r="E4410" s="85"/>
      <c r="F4410" s="85"/>
      <c r="G4410" s="85"/>
      <c r="H4410" s="85"/>
    </row>
    <row r="4411" spans="1:8">
      <c r="A4411" s="85"/>
      <c r="B4411" s="85"/>
      <c r="C4411" s="85"/>
      <c r="D4411" s="85"/>
      <c r="E4411" s="85"/>
      <c r="F4411" s="85"/>
      <c r="G4411" s="85"/>
      <c r="H4411" s="85"/>
    </row>
    <row r="4412" spans="1:8">
      <c r="A4412" s="85"/>
      <c r="B4412" s="85"/>
      <c r="C4412" s="85"/>
      <c r="D4412" s="85"/>
      <c r="E4412" s="85"/>
      <c r="F4412" s="85"/>
      <c r="G4412" s="85"/>
      <c r="H4412" s="85"/>
    </row>
    <row r="4413" spans="1:8">
      <c r="A4413" s="85"/>
      <c r="B4413" s="85"/>
      <c r="C4413" s="85"/>
      <c r="D4413" s="85"/>
      <c r="E4413" s="85"/>
      <c r="F4413" s="85"/>
      <c r="G4413" s="85"/>
      <c r="H4413" s="85"/>
    </row>
    <row r="4414" spans="1:8">
      <c r="A4414" s="85"/>
      <c r="B4414" s="85"/>
      <c r="C4414" s="85"/>
      <c r="D4414" s="85"/>
      <c r="E4414" s="85"/>
      <c r="F4414" s="85"/>
      <c r="G4414" s="85"/>
      <c r="H4414" s="85"/>
    </row>
    <row r="4415" spans="1:8">
      <c r="A4415" s="85"/>
      <c r="B4415" s="85"/>
      <c r="C4415" s="85"/>
      <c r="D4415" s="85"/>
      <c r="E4415" s="85"/>
      <c r="F4415" s="85"/>
      <c r="G4415" s="85"/>
      <c r="H4415" s="85"/>
    </row>
    <row r="4416" spans="1:8">
      <c r="A4416" s="85"/>
      <c r="B4416" s="85"/>
      <c r="C4416" s="85"/>
      <c r="D4416" s="85"/>
      <c r="E4416" s="85"/>
      <c r="F4416" s="85"/>
      <c r="G4416" s="85"/>
      <c r="H4416" s="85"/>
    </row>
    <row r="4417" spans="1:8">
      <c r="A4417" s="85"/>
      <c r="B4417" s="85"/>
      <c r="C4417" s="85"/>
      <c r="D4417" s="85"/>
      <c r="E4417" s="85"/>
      <c r="F4417" s="85"/>
      <c r="G4417" s="85"/>
      <c r="H4417" s="85"/>
    </row>
    <row r="4418" spans="1:8">
      <c r="A4418" s="85"/>
      <c r="B4418" s="85"/>
      <c r="C4418" s="85"/>
      <c r="D4418" s="85"/>
      <c r="E4418" s="85"/>
      <c r="F4418" s="85"/>
      <c r="G4418" s="85"/>
      <c r="H4418" s="85"/>
    </row>
    <row r="4419" spans="1:8">
      <c r="A4419" s="85"/>
      <c r="B4419" s="85"/>
      <c r="C4419" s="85"/>
      <c r="D4419" s="85"/>
      <c r="E4419" s="85"/>
      <c r="F4419" s="85"/>
      <c r="G4419" s="85"/>
      <c r="H4419" s="85"/>
    </row>
    <row r="4420" spans="1:8">
      <c r="A4420" s="85"/>
      <c r="B4420" s="85"/>
      <c r="C4420" s="85"/>
      <c r="D4420" s="85"/>
      <c r="E4420" s="85"/>
      <c r="F4420" s="85"/>
      <c r="G4420" s="85"/>
      <c r="H4420" s="85"/>
    </row>
    <row r="4421" spans="1:8">
      <c r="A4421" s="85"/>
      <c r="B4421" s="85"/>
      <c r="C4421" s="85"/>
      <c r="D4421" s="85"/>
      <c r="E4421" s="85"/>
      <c r="F4421" s="85"/>
      <c r="G4421" s="85"/>
      <c r="H4421" s="85"/>
    </row>
    <row r="4422" spans="1:8">
      <c r="A4422" s="85"/>
      <c r="B4422" s="85"/>
      <c r="C4422" s="85"/>
      <c r="D4422" s="85"/>
      <c r="E4422" s="85"/>
      <c r="F4422" s="85"/>
      <c r="G4422" s="85"/>
      <c r="H4422" s="85"/>
    </row>
    <row r="4423" spans="1:8">
      <c r="A4423" s="85"/>
      <c r="B4423" s="85"/>
      <c r="C4423" s="85"/>
      <c r="D4423" s="85"/>
      <c r="E4423" s="85"/>
      <c r="F4423" s="85"/>
      <c r="G4423" s="85"/>
      <c r="H4423" s="85"/>
    </row>
    <row r="4424" spans="1:8">
      <c r="A4424" s="85"/>
      <c r="B4424" s="85"/>
      <c r="C4424" s="85"/>
      <c r="D4424" s="85"/>
      <c r="E4424" s="85"/>
      <c r="F4424" s="85"/>
      <c r="G4424" s="85"/>
      <c r="H4424" s="85"/>
    </row>
    <row r="4425" spans="1:8">
      <c r="A4425" s="85"/>
      <c r="B4425" s="85"/>
      <c r="C4425" s="85"/>
      <c r="D4425" s="85"/>
      <c r="E4425" s="85"/>
      <c r="F4425" s="85"/>
      <c r="G4425" s="85"/>
      <c r="H4425" s="85"/>
    </row>
    <row r="4426" spans="1:8">
      <c r="A4426" s="85"/>
      <c r="B4426" s="85"/>
      <c r="C4426" s="85"/>
      <c r="D4426" s="85"/>
      <c r="E4426" s="85"/>
      <c r="F4426" s="85"/>
      <c r="G4426" s="85"/>
      <c r="H4426" s="85"/>
    </row>
    <row r="4427" spans="1:8">
      <c r="A4427" s="85"/>
      <c r="B4427" s="85"/>
      <c r="C4427" s="85"/>
      <c r="D4427" s="85"/>
      <c r="E4427" s="85"/>
      <c r="F4427" s="85"/>
      <c r="G4427" s="85"/>
      <c r="H4427" s="85"/>
    </row>
    <row r="4428" spans="1:8">
      <c r="A4428" s="85"/>
      <c r="B4428" s="85"/>
      <c r="C4428" s="85"/>
      <c r="D4428" s="85"/>
      <c r="E4428" s="85"/>
      <c r="F4428" s="85"/>
      <c r="G4428" s="85"/>
      <c r="H4428" s="85"/>
    </row>
    <row r="4429" spans="1:8">
      <c r="A4429" s="85"/>
      <c r="B4429" s="85"/>
      <c r="C4429" s="85"/>
      <c r="D4429" s="85"/>
      <c r="E4429" s="85"/>
      <c r="F4429" s="85"/>
      <c r="G4429" s="85"/>
      <c r="H4429" s="85"/>
    </row>
    <row r="4430" spans="1:8">
      <c r="A4430" s="85"/>
      <c r="B4430" s="85"/>
      <c r="C4430" s="85"/>
      <c r="D4430" s="85"/>
      <c r="E4430" s="85"/>
      <c r="F4430" s="85"/>
      <c r="G4430" s="85"/>
      <c r="H4430" s="85"/>
    </row>
    <row r="4431" spans="1:8">
      <c r="A4431" s="85"/>
      <c r="B4431" s="85"/>
      <c r="C4431" s="85"/>
      <c r="D4431" s="85"/>
      <c r="E4431" s="85"/>
      <c r="F4431" s="85"/>
      <c r="G4431" s="85"/>
      <c r="H4431" s="85"/>
    </row>
    <row r="4432" spans="1:8">
      <c r="A4432" s="85"/>
      <c r="B4432" s="85"/>
      <c r="C4432" s="85"/>
      <c r="D4432" s="85"/>
      <c r="E4432" s="85"/>
      <c r="F4432" s="85"/>
      <c r="G4432" s="85"/>
      <c r="H4432" s="85"/>
    </row>
    <row r="4433" spans="1:8">
      <c r="A4433" s="85"/>
      <c r="B4433" s="85"/>
      <c r="C4433" s="85"/>
      <c r="D4433" s="85"/>
      <c r="E4433" s="85"/>
      <c r="F4433" s="85"/>
      <c r="G4433" s="85"/>
      <c r="H4433" s="85"/>
    </row>
    <row r="4434" spans="1:8">
      <c r="A4434" s="85"/>
      <c r="B4434" s="85"/>
      <c r="C4434" s="85"/>
      <c r="D4434" s="85"/>
      <c r="E4434" s="85"/>
      <c r="F4434" s="85"/>
      <c r="G4434" s="85"/>
      <c r="H4434" s="85"/>
    </row>
    <row r="4435" spans="1:8">
      <c r="A4435" s="85"/>
      <c r="B4435" s="85"/>
      <c r="C4435" s="85"/>
      <c r="D4435" s="85"/>
      <c r="E4435" s="85"/>
      <c r="F4435" s="85"/>
      <c r="G4435" s="85"/>
      <c r="H4435" s="85"/>
    </row>
    <row r="4436" spans="1:8">
      <c r="A4436" s="85"/>
      <c r="B4436" s="85"/>
      <c r="C4436" s="85"/>
      <c r="D4436" s="85"/>
      <c r="E4436" s="85"/>
      <c r="F4436" s="85"/>
      <c r="G4436" s="85"/>
      <c r="H4436" s="85"/>
    </row>
    <row r="4437" spans="1:8">
      <c r="A4437" s="85"/>
      <c r="B4437" s="85"/>
      <c r="C4437" s="85"/>
      <c r="D4437" s="85"/>
      <c r="E4437" s="85"/>
      <c r="F4437" s="85"/>
      <c r="G4437" s="85"/>
      <c r="H4437" s="85"/>
    </row>
    <row r="4438" spans="1:8">
      <c r="A4438" s="85"/>
      <c r="B4438" s="85"/>
      <c r="C4438" s="85"/>
      <c r="D4438" s="85"/>
      <c r="E4438" s="85"/>
      <c r="F4438" s="85"/>
      <c r="G4438" s="85"/>
      <c r="H4438" s="85"/>
    </row>
    <row r="4439" spans="1:8">
      <c r="A4439" s="85"/>
      <c r="B4439" s="85"/>
      <c r="C4439" s="85"/>
      <c r="D4439" s="85"/>
      <c r="E4439" s="85"/>
      <c r="F4439" s="85"/>
      <c r="G4439" s="85"/>
      <c r="H4439" s="85"/>
    </row>
    <row r="4440" spans="1:8">
      <c r="A4440" s="85"/>
      <c r="B4440" s="85"/>
      <c r="C4440" s="85"/>
      <c r="D4440" s="85"/>
      <c r="E4440" s="85"/>
      <c r="F4440" s="85"/>
      <c r="G4440" s="85"/>
      <c r="H4440" s="85"/>
    </row>
    <row r="4441" spans="1:8">
      <c r="A4441" s="85"/>
      <c r="B4441" s="85"/>
      <c r="C4441" s="85"/>
      <c r="D4441" s="85"/>
      <c r="E4441" s="85"/>
      <c r="F4441" s="85"/>
      <c r="G4441" s="85"/>
      <c r="H4441" s="85"/>
    </row>
    <row r="4442" spans="1:8">
      <c r="A4442" s="85"/>
      <c r="B4442" s="85"/>
      <c r="C4442" s="85"/>
      <c r="D4442" s="85"/>
      <c r="E4442" s="85"/>
      <c r="F4442" s="85"/>
      <c r="G4442" s="85"/>
      <c r="H4442" s="85"/>
    </row>
    <row r="4443" spans="1:8">
      <c r="A4443" s="85"/>
      <c r="B4443" s="85"/>
      <c r="C4443" s="85"/>
      <c r="D4443" s="85"/>
      <c r="E4443" s="85"/>
      <c r="F4443" s="85"/>
      <c r="G4443" s="85"/>
      <c r="H4443" s="85"/>
    </row>
    <row r="4444" spans="1:8">
      <c r="A4444" s="85"/>
      <c r="B4444" s="85"/>
      <c r="C4444" s="85"/>
      <c r="D4444" s="85"/>
      <c r="E4444" s="85"/>
      <c r="F4444" s="85"/>
      <c r="G4444" s="85"/>
      <c r="H4444" s="85"/>
    </row>
    <row r="4445" spans="1:8">
      <c r="A4445" s="85"/>
      <c r="B4445" s="85"/>
      <c r="C4445" s="85"/>
      <c r="D4445" s="85"/>
      <c r="E4445" s="85"/>
      <c r="F4445" s="85"/>
      <c r="G4445" s="85"/>
      <c r="H4445" s="85"/>
    </row>
    <row r="4446" spans="1:8">
      <c r="A4446" s="85"/>
      <c r="B4446" s="85"/>
      <c r="C4446" s="85"/>
      <c r="D4446" s="85"/>
      <c r="E4446" s="85"/>
      <c r="F4446" s="85"/>
      <c r="G4446" s="85"/>
      <c r="H4446" s="85"/>
    </row>
    <row r="4447" spans="1:8">
      <c r="A4447" s="85"/>
      <c r="B4447" s="85"/>
      <c r="C4447" s="85"/>
      <c r="D4447" s="85"/>
      <c r="E4447" s="85"/>
      <c r="F4447" s="85"/>
      <c r="G4447" s="85"/>
      <c r="H4447" s="85"/>
    </row>
    <row r="4448" spans="1:8">
      <c r="A4448" s="85"/>
      <c r="B4448" s="85"/>
      <c r="C4448" s="85"/>
      <c r="D4448" s="85"/>
      <c r="E4448" s="85"/>
      <c r="F4448" s="85"/>
      <c r="G4448" s="85"/>
      <c r="H4448" s="85"/>
    </row>
    <row r="4449" spans="1:8">
      <c r="A4449" s="85"/>
      <c r="B4449" s="85"/>
      <c r="C4449" s="85"/>
      <c r="D4449" s="85"/>
      <c r="E4449" s="85"/>
      <c r="F4449" s="85"/>
      <c r="G4449" s="85"/>
      <c r="H4449" s="85"/>
    </row>
    <row r="4450" spans="1:8">
      <c r="A4450" s="85"/>
      <c r="B4450" s="85"/>
      <c r="C4450" s="85"/>
      <c r="D4450" s="85"/>
      <c r="E4450" s="85"/>
      <c r="F4450" s="85"/>
      <c r="G4450" s="85"/>
      <c r="H4450" s="85"/>
    </row>
    <row r="4451" spans="1:8">
      <c r="A4451" s="85"/>
      <c r="B4451" s="85"/>
      <c r="C4451" s="85"/>
      <c r="D4451" s="85"/>
      <c r="E4451" s="85"/>
      <c r="F4451" s="85"/>
      <c r="G4451" s="85"/>
      <c r="H4451" s="85"/>
    </row>
    <row r="4452" spans="1:8">
      <c r="A4452" s="85"/>
      <c r="B4452" s="85"/>
      <c r="C4452" s="85"/>
      <c r="D4452" s="85"/>
      <c r="E4452" s="85"/>
      <c r="F4452" s="85"/>
      <c r="G4452" s="85"/>
      <c r="H4452" s="85"/>
    </row>
    <row r="4453" spans="1:8">
      <c r="A4453" s="85"/>
      <c r="B4453" s="85"/>
      <c r="C4453" s="85"/>
      <c r="D4453" s="85"/>
      <c r="E4453" s="85"/>
      <c r="F4453" s="85"/>
      <c r="G4453" s="85"/>
      <c r="H4453" s="85"/>
    </row>
    <row r="4454" spans="1:8">
      <c r="A4454" s="85"/>
      <c r="B4454" s="85"/>
      <c r="C4454" s="85"/>
      <c r="D4454" s="85"/>
      <c r="E4454" s="85"/>
      <c r="F4454" s="85"/>
      <c r="G4454" s="85"/>
      <c r="H4454" s="85"/>
    </row>
    <row r="4455" spans="1:8">
      <c r="A4455" s="85"/>
      <c r="B4455" s="85"/>
      <c r="C4455" s="85"/>
      <c r="D4455" s="85"/>
      <c r="E4455" s="85"/>
      <c r="F4455" s="85"/>
      <c r="G4455" s="85"/>
      <c r="H4455" s="85"/>
    </row>
    <row r="4456" spans="1:8">
      <c r="A4456" s="85"/>
      <c r="B4456" s="85"/>
      <c r="C4456" s="85"/>
      <c r="D4456" s="85"/>
      <c r="E4456" s="85"/>
      <c r="F4456" s="85"/>
      <c r="G4456" s="85"/>
      <c r="H4456" s="85"/>
    </row>
    <row r="4457" spans="1:8">
      <c r="A4457" s="85"/>
      <c r="B4457" s="85"/>
      <c r="C4457" s="85"/>
      <c r="D4457" s="85"/>
      <c r="E4457" s="85"/>
      <c r="F4457" s="85"/>
      <c r="G4457" s="85"/>
      <c r="H4457" s="85"/>
    </row>
    <row r="4458" spans="1:8">
      <c r="A4458" s="85"/>
      <c r="B4458" s="85"/>
      <c r="C4458" s="85"/>
      <c r="D4458" s="85"/>
      <c r="E4458" s="85"/>
      <c r="F4458" s="85"/>
      <c r="G4458" s="85"/>
      <c r="H4458" s="85"/>
    </row>
    <row r="4459" spans="1:8">
      <c r="A4459" s="85"/>
      <c r="B4459" s="85"/>
      <c r="C4459" s="85"/>
      <c r="D4459" s="85"/>
      <c r="E4459" s="85"/>
      <c r="F4459" s="85"/>
      <c r="G4459" s="85"/>
      <c r="H4459" s="85"/>
    </row>
    <row r="4460" spans="1:8">
      <c r="A4460" s="85"/>
      <c r="B4460" s="85"/>
      <c r="C4460" s="85"/>
      <c r="D4460" s="85"/>
      <c r="E4460" s="85"/>
      <c r="F4460" s="85"/>
      <c r="G4460" s="85"/>
      <c r="H4460" s="85"/>
    </row>
    <row r="4461" spans="1:8">
      <c r="A4461" s="85"/>
      <c r="B4461" s="85"/>
      <c r="C4461" s="85"/>
      <c r="D4461" s="85"/>
      <c r="E4461" s="85"/>
      <c r="F4461" s="85"/>
      <c r="G4461" s="85"/>
      <c r="H4461" s="85"/>
    </row>
    <row r="4462" spans="1:8">
      <c r="A4462" s="85"/>
      <c r="B4462" s="85"/>
      <c r="C4462" s="85"/>
      <c r="D4462" s="85"/>
      <c r="E4462" s="85"/>
      <c r="F4462" s="85"/>
      <c r="G4462" s="85"/>
      <c r="H4462" s="85"/>
    </row>
    <row r="4463" spans="1:8">
      <c r="A4463" s="85"/>
      <c r="B4463" s="85"/>
      <c r="C4463" s="85"/>
      <c r="D4463" s="85"/>
      <c r="E4463" s="85"/>
      <c r="F4463" s="85"/>
      <c r="G4463" s="85"/>
      <c r="H4463" s="85"/>
    </row>
    <row r="4464" spans="1:8">
      <c r="A4464" s="85"/>
      <c r="B4464" s="85"/>
      <c r="C4464" s="85"/>
      <c r="D4464" s="85"/>
      <c r="E4464" s="85"/>
      <c r="F4464" s="85"/>
      <c r="G4464" s="85"/>
      <c r="H4464" s="85"/>
    </row>
    <row r="4465" spans="1:8">
      <c r="A4465" s="85"/>
      <c r="B4465" s="85"/>
      <c r="C4465" s="85"/>
      <c r="D4465" s="85"/>
      <c r="E4465" s="85"/>
      <c r="F4465" s="85"/>
      <c r="G4465" s="85"/>
      <c r="H4465" s="85"/>
    </row>
    <row r="4466" spans="1:8">
      <c r="A4466" s="85"/>
      <c r="B4466" s="85"/>
      <c r="C4466" s="85"/>
      <c r="D4466" s="85"/>
      <c r="E4466" s="85"/>
      <c r="F4466" s="85"/>
      <c r="G4466" s="85"/>
      <c r="H4466" s="85"/>
    </row>
    <row r="4467" spans="1:8">
      <c r="A4467" s="85"/>
      <c r="B4467" s="85"/>
      <c r="C4467" s="85"/>
      <c r="D4467" s="85"/>
      <c r="E4467" s="85"/>
      <c r="F4467" s="85"/>
      <c r="G4467" s="85"/>
      <c r="H4467" s="85"/>
    </row>
    <row r="4468" spans="1:8">
      <c r="A4468" s="85"/>
      <c r="B4468" s="85"/>
      <c r="C4468" s="85"/>
      <c r="D4468" s="85"/>
      <c r="E4468" s="85"/>
      <c r="F4468" s="85"/>
      <c r="G4468" s="85"/>
      <c r="H4468" s="85"/>
    </row>
    <row r="4469" spans="1:8">
      <c r="A4469" s="85"/>
      <c r="B4469" s="85"/>
      <c r="C4469" s="85"/>
      <c r="D4469" s="85"/>
      <c r="E4469" s="85"/>
      <c r="F4469" s="85"/>
      <c r="G4469" s="85"/>
      <c r="H4469" s="85"/>
    </row>
    <row r="4470" spans="1:8">
      <c r="A4470" s="85"/>
      <c r="B4470" s="85"/>
      <c r="C4470" s="85"/>
      <c r="D4470" s="85"/>
      <c r="E4470" s="85"/>
      <c r="F4470" s="85"/>
      <c r="G4470" s="85"/>
      <c r="H4470" s="85"/>
    </row>
    <row r="4471" spans="1:8">
      <c r="A4471" s="85"/>
      <c r="B4471" s="85"/>
      <c r="C4471" s="85"/>
      <c r="D4471" s="85"/>
      <c r="E4471" s="85"/>
      <c r="F4471" s="85"/>
      <c r="G4471" s="85"/>
      <c r="H4471" s="85"/>
    </row>
    <row r="4472" spans="1:8">
      <c r="A4472" s="85"/>
      <c r="B4472" s="85"/>
      <c r="C4472" s="85"/>
      <c r="D4472" s="85"/>
      <c r="E4472" s="85"/>
      <c r="F4472" s="85"/>
      <c r="G4472" s="85"/>
      <c r="H4472" s="85"/>
    </row>
    <row r="4473" spans="1:8">
      <c r="A4473" s="85"/>
      <c r="B4473" s="85"/>
      <c r="C4473" s="85"/>
      <c r="D4473" s="85"/>
      <c r="E4473" s="85"/>
      <c r="F4473" s="85"/>
      <c r="G4473" s="85"/>
      <c r="H4473" s="85"/>
    </row>
    <row r="4474" spans="1:8">
      <c r="A4474" s="85"/>
      <c r="B4474" s="85"/>
      <c r="C4474" s="85"/>
      <c r="D4474" s="85"/>
      <c r="E4474" s="85"/>
      <c r="F4474" s="85"/>
      <c r="G4474" s="85"/>
      <c r="H4474" s="85"/>
    </row>
    <row r="4475" spans="1:8">
      <c r="A4475" s="85"/>
      <c r="B4475" s="85"/>
      <c r="C4475" s="85"/>
      <c r="D4475" s="85"/>
      <c r="E4475" s="85"/>
      <c r="F4475" s="85"/>
      <c r="G4475" s="85"/>
      <c r="H4475" s="85"/>
    </row>
    <row r="4476" spans="1:8">
      <c r="A4476" s="85"/>
      <c r="B4476" s="85"/>
      <c r="C4476" s="85"/>
      <c r="D4476" s="85"/>
      <c r="E4476" s="85"/>
      <c r="F4476" s="85"/>
      <c r="G4476" s="85"/>
      <c r="H4476" s="85"/>
    </row>
    <row r="4477" spans="1:8">
      <c r="A4477" s="85"/>
      <c r="B4477" s="85"/>
      <c r="C4477" s="85"/>
      <c r="D4477" s="85"/>
      <c r="E4477" s="85"/>
      <c r="F4477" s="85"/>
      <c r="G4477" s="85"/>
      <c r="H4477" s="85"/>
    </row>
    <row r="4478" spans="1:8">
      <c r="A4478" s="85"/>
      <c r="B4478" s="85"/>
      <c r="C4478" s="85"/>
      <c r="D4478" s="85"/>
      <c r="E4478" s="85"/>
      <c r="F4478" s="85"/>
      <c r="G4478" s="85"/>
      <c r="H4478" s="85"/>
    </row>
    <row r="4479" spans="1:8">
      <c r="A4479" s="85"/>
      <c r="B4479" s="85"/>
      <c r="C4479" s="85"/>
      <c r="D4479" s="85"/>
      <c r="E4479" s="85"/>
      <c r="F4479" s="85"/>
      <c r="G4479" s="85"/>
      <c r="H4479" s="85"/>
    </row>
    <row r="4480" spans="1:8">
      <c r="A4480" s="85"/>
      <c r="B4480" s="85"/>
      <c r="C4480" s="85"/>
      <c r="D4480" s="85"/>
      <c r="E4480" s="85"/>
      <c r="F4480" s="85"/>
      <c r="G4480" s="85"/>
      <c r="H4480" s="85"/>
    </row>
    <row r="4481" spans="1:8">
      <c r="A4481" s="85"/>
      <c r="B4481" s="85"/>
      <c r="C4481" s="85"/>
      <c r="D4481" s="85"/>
      <c r="E4481" s="85"/>
      <c r="F4481" s="85"/>
      <c r="G4481" s="85"/>
      <c r="H4481" s="85"/>
    </row>
    <row r="4482" spans="1:8">
      <c r="A4482" s="85"/>
      <c r="B4482" s="85"/>
      <c r="C4482" s="85"/>
      <c r="D4482" s="85"/>
      <c r="E4482" s="85"/>
      <c r="F4482" s="85"/>
      <c r="G4482" s="85"/>
      <c r="H4482" s="85"/>
    </row>
    <row r="4483" spans="1:8">
      <c r="A4483" s="85"/>
      <c r="B4483" s="85"/>
      <c r="C4483" s="85"/>
      <c r="D4483" s="85"/>
      <c r="E4483" s="85"/>
      <c r="F4483" s="85"/>
      <c r="G4483" s="85"/>
      <c r="H4483" s="85"/>
    </row>
    <row r="4484" spans="1:8">
      <c r="A4484" s="85"/>
      <c r="B4484" s="85"/>
      <c r="C4484" s="85"/>
      <c r="D4484" s="85"/>
      <c r="E4484" s="85"/>
      <c r="F4484" s="85"/>
      <c r="G4484" s="85"/>
      <c r="H4484" s="85"/>
    </row>
    <row r="4485" spans="1:8">
      <c r="A4485" s="85"/>
      <c r="B4485" s="85"/>
      <c r="C4485" s="85"/>
      <c r="D4485" s="85"/>
      <c r="E4485" s="85"/>
      <c r="F4485" s="85"/>
      <c r="G4485" s="85"/>
      <c r="H4485" s="85"/>
    </row>
    <row r="4486" spans="1:8">
      <c r="A4486" s="85"/>
      <c r="B4486" s="85"/>
      <c r="C4486" s="85"/>
      <c r="D4486" s="85"/>
      <c r="E4486" s="85"/>
      <c r="F4486" s="85"/>
      <c r="G4486" s="85"/>
      <c r="H4486" s="85"/>
    </row>
    <row r="4487" spans="1:8">
      <c r="A4487" s="85"/>
      <c r="B4487" s="85"/>
      <c r="C4487" s="85"/>
      <c r="D4487" s="85"/>
      <c r="E4487" s="85"/>
      <c r="F4487" s="85"/>
      <c r="G4487" s="85"/>
      <c r="H4487" s="85"/>
    </row>
    <row r="4488" spans="1:8">
      <c r="A4488" s="85"/>
      <c r="B4488" s="85"/>
      <c r="C4488" s="85"/>
      <c r="D4488" s="85"/>
      <c r="E4488" s="85"/>
      <c r="F4488" s="85"/>
      <c r="G4488" s="85"/>
      <c r="H4488" s="85"/>
    </row>
    <row r="4489" spans="1:8">
      <c r="A4489" s="85"/>
      <c r="B4489" s="85"/>
      <c r="C4489" s="85"/>
      <c r="D4489" s="85"/>
      <c r="E4489" s="85"/>
      <c r="F4489" s="85"/>
      <c r="G4489" s="85"/>
      <c r="H4489" s="85"/>
    </row>
    <row r="4490" spans="1:8">
      <c r="A4490" s="85"/>
      <c r="B4490" s="85"/>
      <c r="C4490" s="85"/>
      <c r="D4490" s="85"/>
      <c r="E4490" s="85"/>
      <c r="F4490" s="85"/>
      <c r="G4490" s="85"/>
      <c r="H4490" s="85"/>
    </row>
    <row r="4491" spans="1:8">
      <c r="A4491" s="85"/>
      <c r="B4491" s="85"/>
      <c r="C4491" s="85"/>
      <c r="D4491" s="85"/>
      <c r="E4491" s="85"/>
      <c r="F4491" s="85"/>
      <c r="G4491" s="85"/>
      <c r="H4491" s="85"/>
    </row>
    <row r="4492" spans="1:8">
      <c r="A4492" s="85"/>
      <c r="B4492" s="85"/>
      <c r="C4492" s="85"/>
      <c r="D4492" s="85"/>
      <c r="E4492" s="85"/>
      <c r="F4492" s="85"/>
      <c r="G4492" s="85"/>
      <c r="H4492" s="85"/>
    </row>
    <row r="4493" spans="1:8">
      <c r="A4493" s="85"/>
      <c r="B4493" s="85"/>
      <c r="C4493" s="85"/>
      <c r="D4493" s="85"/>
      <c r="E4493" s="85"/>
      <c r="F4493" s="85"/>
      <c r="G4493" s="85"/>
      <c r="H4493" s="85"/>
    </row>
    <row r="4494" spans="1:8">
      <c r="A4494" s="85"/>
      <c r="B4494" s="85"/>
      <c r="C4494" s="85"/>
      <c r="D4494" s="85"/>
      <c r="E4494" s="85"/>
      <c r="F4494" s="85"/>
      <c r="G4494" s="85"/>
      <c r="H4494" s="85"/>
    </row>
    <row r="4495" spans="1:8">
      <c r="A4495" s="85"/>
      <c r="B4495" s="85"/>
      <c r="C4495" s="85"/>
      <c r="D4495" s="85"/>
      <c r="E4495" s="85"/>
      <c r="F4495" s="85"/>
      <c r="G4495" s="85"/>
      <c r="H4495" s="85"/>
    </row>
    <row r="4496" spans="1:8">
      <c r="A4496" s="85"/>
      <c r="B4496" s="85"/>
      <c r="C4496" s="85"/>
      <c r="D4496" s="85"/>
      <c r="E4496" s="85"/>
      <c r="F4496" s="85"/>
      <c r="G4496" s="85"/>
      <c r="H4496" s="85"/>
    </row>
    <row r="4497" spans="1:8">
      <c r="A4497" s="85"/>
      <c r="B4497" s="85"/>
      <c r="C4497" s="85"/>
      <c r="D4497" s="85"/>
      <c r="E4497" s="85"/>
      <c r="F4497" s="85"/>
      <c r="G4497" s="85"/>
      <c r="H4497" s="85"/>
    </row>
    <row r="4498" spans="1:8">
      <c r="A4498" s="85"/>
      <c r="B4498" s="85"/>
      <c r="C4498" s="85"/>
      <c r="D4498" s="85"/>
      <c r="E4498" s="85"/>
      <c r="F4498" s="85"/>
      <c r="G4498" s="85"/>
      <c r="H4498" s="85"/>
    </row>
    <row r="4499" spans="1:8">
      <c r="A4499" s="85"/>
      <c r="B4499" s="85"/>
      <c r="C4499" s="85"/>
      <c r="D4499" s="85"/>
      <c r="E4499" s="85"/>
      <c r="F4499" s="85"/>
      <c r="G4499" s="85"/>
      <c r="H4499" s="85"/>
    </row>
    <row r="4500" spans="1:8">
      <c r="A4500" s="85"/>
      <c r="B4500" s="85"/>
      <c r="C4500" s="85"/>
      <c r="D4500" s="85"/>
      <c r="E4500" s="85"/>
      <c r="F4500" s="85"/>
      <c r="G4500" s="85"/>
      <c r="H4500" s="85"/>
    </row>
    <row r="4501" spans="1:8">
      <c r="A4501" s="85"/>
      <c r="B4501" s="85"/>
      <c r="C4501" s="85"/>
      <c r="D4501" s="85"/>
      <c r="E4501" s="85"/>
      <c r="F4501" s="85"/>
      <c r="G4501" s="85"/>
      <c r="H4501" s="85"/>
    </row>
    <row r="4502" spans="1:8">
      <c r="A4502" s="85"/>
      <c r="B4502" s="85"/>
      <c r="C4502" s="85"/>
      <c r="D4502" s="85"/>
      <c r="E4502" s="85"/>
      <c r="F4502" s="85"/>
      <c r="G4502" s="85"/>
      <c r="H4502" s="85"/>
    </row>
    <row r="4503" spans="1:8">
      <c r="A4503" s="85"/>
      <c r="B4503" s="85"/>
      <c r="C4503" s="85"/>
      <c r="D4503" s="85"/>
      <c r="E4503" s="85"/>
      <c r="F4503" s="85"/>
      <c r="G4503" s="85"/>
      <c r="H4503" s="85"/>
    </row>
    <row r="4504" spans="1:8">
      <c r="A4504" s="85"/>
      <c r="B4504" s="85"/>
      <c r="C4504" s="85"/>
      <c r="D4504" s="85"/>
      <c r="E4504" s="85"/>
      <c r="F4504" s="85"/>
      <c r="G4504" s="85"/>
      <c r="H4504" s="85"/>
    </row>
    <row r="4505" spans="1:8">
      <c r="A4505" s="85"/>
      <c r="B4505" s="85"/>
      <c r="C4505" s="85"/>
      <c r="D4505" s="85"/>
      <c r="E4505" s="85"/>
      <c r="F4505" s="85"/>
      <c r="G4505" s="85"/>
      <c r="H4505" s="85"/>
    </row>
    <row r="4506" spans="1:8">
      <c r="A4506" s="85"/>
      <c r="B4506" s="85"/>
      <c r="C4506" s="85"/>
      <c r="D4506" s="85"/>
      <c r="E4506" s="85"/>
      <c r="F4506" s="85"/>
      <c r="G4506" s="85"/>
      <c r="H4506" s="85"/>
    </row>
    <row r="4507" spans="1:8">
      <c r="A4507" s="85"/>
      <c r="B4507" s="85"/>
      <c r="C4507" s="85"/>
      <c r="D4507" s="85"/>
      <c r="E4507" s="85"/>
      <c r="F4507" s="85"/>
      <c r="G4507" s="85"/>
      <c r="H4507" s="85"/>
    </row>
    <row r="4508" spans="1:8">
      <c r="A4508" s="85"/>
      <c r="B4508" s="85"/>
      <c r="C4508" s="85"/>
      <c r="D4508" s="85"/>
      <c r="E4508" s="85"/>
      <c r="F4508" s="85"/>
      <c r="G4508" s="85"/>
      <c r="H4508" s="85"/>
    </row>
    <row r="4509" spans="1:8">
      <c r="A4509" s="85"/>
      <c r="B4509" s="85"/>
      <c r="C4509" s="85"/>
      <c r="D4509" s="85"/>
      <c r="E4509" s="85"/>
      <c r="F4509" s="85"/>
      <c r="G4509" s="85"/>
      <c r="H4509" s="85"/>
    </row>
    <row r="4510" spans="1:8">
      <c r="A4510" s="85"/>
      <c r="B4510" s="85"/>
      <c r="C4510" s="85"/>
      <c r="D4510" s="85"/>
      <c r="E4510" s="85"/>
      <c r="F4510" s="85"/>
      <c r="G4510" s="85"/>
      <c r="H4510" s="85"/>
    </row>
    <row r="4511" spans="1:8">
      <c r="A4511" s="85"/>
      <c r="B4511" s="85"/>
      <c r="C4511" s="85"/>
      <c r="D4511" s="85"/>
      <c r="E4511" s="85"/>
      <c r="F4511" s="85"/>
      <c r="G4511" s="85"/>
      <c r="H4511" s="85"/>
    </row>
    <row r="4512" spans="1:8">
      <c r="A4512" s="85"/>
      <c r="B4512" s="85"/>
      <c r="C4512" s="85"/>
      <c r="D4512" s="85"/>
      <c r="E4512" s="85"/>
      <c r="F4512" s="85"/>
      <c r="G4512" s="85"/>
      <c r="H4512" s="85"/>
    </row>
    <row r="4513" spans="1:8">
      <c r="A4513" s="85"/>
      <c r="B4513" s="85"/>
      <c r="C4513" s="85"/>
      <c r="D4513" s="85"/>
      <c r="E4513" s="85"/>
      <c r="F4513" s="85"/>
      <c r="G4513" s="85"/>
      <c r="H4513" s="85"/>
    </row>
    <row r="4514" spans="1:8">
      <c r="A4514" s="85"/>
      <c r="B4514" s="85"/>
      <c r="C4514" s="85"/>
      <c r="D4514" s="85"/>
      <c r="E4514" s="85"/>
      <c r="F4514" s="85"/>
      <c r="G4514" s="85"/>
      <c r="H4514" s="85"/>
    </row>
    <row r="4515" spans="1:8">
      <c r="A4515" s="85"/>
      <c r="B4515" s="85"/>
      <c r="C4515" s="85"/>
      <c r="D4515" s="85"/>
      <c r="E4515" s="85"/>
      <c r="F4515" s="85"/>
      <c r="G4515" s="85"/>
      <c r="H4515" s="85"/>
    </row>
    <row r="4516" spans="1:8">
      <c r="A4516" s="85"/>
      <c r="B4516" s="85"/>
      <c r="C4516" s="85"/>
      <c r="D4516" s="85"/>
      <c r="E4516" s="85"/>
      <c r="F4516" s="85"/>
      <c r="G4516" s="85"/>
      <c r="H4516" s="85"/>
    </row>
    <row r="4517" spans="1:8">
      <c r="A4517" s="85"/>
      <c r="B4517" s="85"/>
      <c r="C4517" s="85"/>
      <c r="D4517" s="85"/>
      <c r="E4517" s="85"/>
      <c r="F4517" s="85"/>
      <c r="G4517" s="85"/>
      <c r="H4517" s="85"/>
    </row>
    <row r="4518" spans="1:8">
      <c r="A4518" s="85"/>
      <c r="B4518" s="85"/>
      <c r="C4518" s="85"/>
      <c r="D4518" s="85"/>
      <c r="E4518" s="85"/>
      <c r="F4518" s="85"/>
      <c r="G4518" s="85"/>
      <c r="H4518" s="85"/>
    </row>
    <row r="4519" spans="1:8">
      <c r="A4519" s="85"/>
      <c r="B4519" s="85"/>
      <c r="C4519" s="85"/>
      <c r="D4519" s="85"/>
      <c r="E4519" s="85"/>
      <c r="F4519" s="85"/>
      <c r="G4519" s="85"/>
      <c r="H4519" s="85"/>
    </row>
    <row r="4520" spans="1:8">
      <c r="A4520" s="85"/>
      <c r="B4520" s="85"/>
      <c r="C4520" s="85"/>
      <c r="D4520" s="85"/>
      <c r="E4520" s="85"/>
      <c r="F4520" s="85"/>
      <c r="G4520" s="85"/>
      <c r="H4520" s="85"/>
    </row>
    <row r="4521" spans="1:8">
      <c r="A4521" s="85"/>
      <c r="B4521" s="85"/>
      <c r="C4521" s="85"/>
      <c r="D4521" s="85"/>
      <c r="E4521" s="85"/>
      <c r="F4521" s="85"/>
      <c r="G4521" s="85"/>
      <c r="H4521" s="85"/>
    </row>
    <row r="4522" spans="1:8">
      <c r="A4522" s="85"/>
      <c r="B4522" s="85"/>
      <c r="C4522" s="85"/>
      <c r="D4522" s="85"/>
      <c r="E4522" s="85"/>
      <c r="F4522" s="85"/>
      <c r="G4522" s="85"/>
      <c r="H4522" s="85"/>
    </row>
    <row r="4523" spans="1:8">
      <c r="A4523" s="85"/>
      <c r="B4523" s="85"/>
      <c r="C4523" s="85"/>
      <c r="D4523" s="85"/>
      <c r="E4523" s="85"/>
      <c r="F4523" s="85"/>
      <c r="G4523" s="85"/>
      <c r="H4523" s="85"/>
    </row>
    <row r="4524" spans="1:8">
      <c r="A4524" s="85"/>
      <c r="B4524" s="85"/>
      <c r="C4524" s="85"/>
      <c r="D4524" s="85"/>
      <c r="E4524" s="85"/>
      <c r="F4524" s="85"/>
      <c r="G4524" s="85"/>
      <c r="H4524" s="85"/>
    </row>
    <row r="4525" spans="1:8">
      <c r="A4525" s="85"/>
      <c r="B4525" s="85"/>
      <c r="C4525" s="85"/>
      <c r="D4525" s="85"/>
      <c r="E4525" s="85"/>
      <c r="F4525" s="85"/>
      <c r="G4525" s="85"/>
      <c r="H4525" s="85"/>
    </row>
    <row r="4526" spans="1:8">
      <c r="A4526" s="85"/>
      <c r="B4526" s="85"/>
      <c r="C4526" s="85"/>
      <c r="D4526" s="85"/>
      <c r="E4526" s="85"/>
      <c r="F4526" s="85"/>
      <c r="G4526" s="85"/>
      <c r="H4526" s="85"/>
    </row>
    <row r="4527" spans="1:8">
      <c r="A4527" s="85"/>
      <c r="B4527" s="85"/>
      <c r="C4527" s="85"/>
      <c r="D4527" s="85"/>
      <c r="E4527" s="85"/>
      <c r="F4527" s="85"/>
      <c r="G4527" s="85"/>
      <c r="H4527" s="85"/>
    </row>
    <row r="4528" spans="1:8">
      <c r="A4528" s="85"/>
      <c r="B4528" s="85"/>
      <c r="C4528" s="85"/>
      <c r="D4528" s="85"/>
      <c r="E4528" s="85"/>
      <c r="F4528" s="85"/>
      <c r="G4528" s="85"/>
      <c r="H4528" s="85"/>
    </row>
    <row r="4529" spans="1:8">
      <c r="A4529" s="85"/>
      <c r="B4529" s="85"/>
      <c r="C4529" s="85"/>
      <c r="D4529" s="85"/>
      <c r="E4529" s="85"/>
      <c r="F4529" s="85"/>
      <c r="G4529" s="85"/>
      <c r="H4529" s="85"/>
    </row>
    <row r="4530" spans="1:8">
      <c r="A4530" s="85"/>
      <c r="B4530" s="85"/>
      <c r="C4530" s="85"/>
      <c r="D4530" s="85"/>
      <c r="E4530" s="85"/>
      <c r="F4530" s="85"/>
      <c r="G4530" s="85"/>
      <c r="H4530" s="85"/>
    </row>
    <row r="4531" spans="1:8">
      <c r="A4531" s="85"/>
      <c r="B4531" s="85"/>
      <c r="C4531" s="85"/>
      <c r="D4531" s="85"/>
      <c r="E4531" s="85"/>
      <c r="F4531" s="85"/>
      <c r="G4531" s="85"/>
      <c r="H4531" s="85"/>
    </row>
    <row r="4532" spans="1:8">
      <c r="A4532" s="85"/>
      <c r="B4532" s="85"/>
      <c r="C4532" s="85"/>
      <c r="D4532" s="85"/>
      <c r="E4532" s="85"/>
      <c r="F4532" s="85"/>
      <c r="G4532" s="85"/>
      <c r="H4532" s="85"/>
    </row>
    <row r="4533" spans="1:8">
      <c r="A4533" s="85"/>
      <c r="B4533" s="85"/>
      <c r="C4533" s="85"/>
      <c r="D4533" s="85"/>
      <c r="E4533" s="85"/>
      <c r="F4533" s="85"/>
      <c r="G4533" s="85"/>
      <c r="H4533" s="85"/>
    </row>
    <row r="4534" spans="1:8">
      <c r="A4534" s="85"/>
      <c r="B4534" s="85"/>
      <c r="C4534" s="85"/>
      <c r="D4534" s="85"/>
      <c r="E4534" s="85"/>
      <c r="F4534" s="85"/>
      <c r="G4534" s="85"/>
      <c r="H4534" s="85"/>
    </row>
    <row r="4535" spans="1:8">
      <c r="A4535" s="85"/>
      <c r="B4535" s="85"/>
      <c r="C4535" s="85"/>
      <c r="D4535" s="85"/>
      <c r="E4535" s="85"/>
      <c r="F4535" s="85"/>
      <c r="G4535" s="85"/>
      <c r="H4535" s="85"/>
    </row>
    <row r="4536" spans="1:8">
      <c r="A4536" s="85"/>
      <c r="B4536" s="85"/>
      <c r="C4536" s="85"/>
      <c r="D4536" s="85"/>
      <c r="E4536" s="85"/>
      <c r="F4536" s="85"/>
      <c r="G4536" s="85"/>
      <c r="H4536" s="85"/>
    </row>
    <row r="4537" spans="1:8">
      <c r="A4537" s="85"/>
      <c r="B4537" s="85"/>
      <c r="C4537" s="85"/>
      <c r="D4537" s="85"/>
      <c r="E4537" s="85"/>
      <c r="F4537" s="85"/>
      <c r="G4537" s="85"/>
      <c r="H4537" s="85"/>
    </row>
    <row r="4538" spans="1:8">
      <c r="A4538" s="85"/>
      <c r="B4538" s="85"/>
      <c r="C4538" s="85"/>
      <c r="D4538" s="85"/>
      <c r="E4538" s="85"/>
      <c r="F4538" s="85"/>
      <c r="G4538" s="85"/>
      <c r="H4538" s="85"/>
    </row>
    <row r="4539" spans="1:8">
      <c r="A4539" s="85"/>
      <c r="B4539" s="85"/>
      <c r="C4539" s="85"/>
      <c r="D4539" s="85"/>
      <c r="E4539" s="85"/>
      <c r="F4539" s="85"/>
      <c r="G4539" s="85"/>
      <c r="H4539" s="85"/>
    </row>
    <row r="4540" spans="1:8">
      <c r="A4540" s="85"/>
      <c r="B4540" s="85"/>
      <c r="C4540" s="85"/>
      <c r="D4540" s="85"/>
      <c r="E4540" s="85"/>
      <c r="F4540" s="85"/>
      <c r="G4540" s="85"/>
      <c r="H4540" s="85"/>
    </row>
    <row r="4541" spans="1:8">
      <c r="A4541" s="85"/>
      <c r="B4541" s="85"/>
      <c r="C4541" s="85"/>
      <c r="D4541" s="85"/>
      <c r="E4541" s="85"/>
      <c r="F4541" s="85"/>
      <c r="G4541" s="85"/>
      <c r="H4541" s="85"/>
    </row>
    <row r="4542" spans="1:8">
      <c r="A4542" s="85"/>
      <c r="B4542" s="85"/>
      <c r="C4542" s="85"/>
      <c r="D4542" s="85"/>
      <c r="E4542" s="85"/>
      <c r="F4542" s="85"/>
      <c r="G4542" s="85"/>
      <c r="H4542" s="85"/>
    </row>
    <row r="4543" spans="1:8">
      <c r="A4543" s="85"/>
      <c r="B4543" s="85"/>
      <c r="C4543" s="85"/>
      <c r="D4543" s="85"/>
      <c r="E4543" s="85"/>
      <c r="F4543" s="85"/>
      <c r="G4543" s="85"/>
      <c r="H4543" s="85"/>
    </row>
    <row r="4544" spans="1:8">
      <c r="A4544" s="85"/>
      <c r="B4544" s="85"/>
      <c r="C4544" s="85"/>
      <c r="D4544" s="85"/>
      <c r="E4544" s="85"/>
      <c r="F4544" s="85"/>
      <c r="G4544" s="85"/>
      <c r="H4544" s="85"/>
    </row>
    <row r="4545" spans="1:8">
      <c r="A4545" s="85"/>
      <c r="B4545" s="85"/>
      <c r="C4545" s="85"/>
      <c r="D4545" s="85"/>
      <c r="E4545" s="85"/>
      <c r="F4545" s="85"/>
      <c r="G4545" s="85"/>
      <c r="H4545" s="85"/>
    </row>
    <row r="4546" spans="1:8">
      <c r="A4546" s="85"/>
      <c r="B4546" s="85"/>
      <c r="C4546" s="85"/>
      <c r="D4546" s="85"/>
      <c r="E4546" s="85"/>
      <c r="F4546" s="85"/>
      <c r="G4546" s="85"/>
      <c r="H4546" s="85"/>
    </row>
    <row r="4547" spans="1:8">
      <c r="A4547" s="85"/>
      <c r="B4547" s="85"/>
      <c r="C4547" s="85"/>
      <c r="D4547" s="85"/>
      <c r="E4547" s="85"/>
      <c r="F4547" s="85"/>
      <c r="G4547" s="85"/>
      <c r="H4547" s="85"/>
    </row>
    <row r="4548" spans="1:8">
      <c r="A4548" s="85"/>
      <c r="B4548" s="85"/>
      <c r="C4548" s="85"/>
      <c r="D4548" s="85"/>
      <c r="E4548" s="85"/>
      <c r="F4548" s="85"/>
      <c r="G4548" s="85"/>
      <c r="H4548" s="85"/>
    </row>
    <row r="4549" spans="1:8">
      <c r="A4549" s="85"/>
      <c r="B4549" s="85"/>
      <c r="C4549" s="85"/>
      <c r="D4549" s="85"/>
      <c r="E4549" s="85"/>
      <c r="F4549" s="85"/>
      <c r="G4549" s="85"/>
      <c r="H4549" s="85"/>
    </row>
    <row r="4550" spans="1:8">
      <c r="A4550" s="85"/>
      <c r="B4550" s="85"/>
      <c r="C4550" s="85"/>
      <c r="D4550" s="85"/>
      <c r="E4550" s="85"/>
      <c r="F4550" s="85"/>
      <c r="G4550" s="85"/>
      <c r="H4550" s="85"/>
    </row>
    <row r="4551" spans="1:8">
      <c r="A4551" s="85"/>
      <c r="B4551" s="85"/>
      <c r="C4551" s="85"/>
      <c r="D4551" s="85"/>
      <c r="E4551" s="85"/>
      <c r="F4551" s="85"/>
      <c r="G4551" s="85"/>
      <c r="H4551" s="85"/>
    </row>
    <row r="4552" spans="1:8">
      <c r="A4552" s="85"/>
      <c r="B4552" s="85"/>
      <c r="C4552" s="85"/>
      <c r="D4552" s="85"/>
      <c r="E4552" s="85"/>
      <c r="F4552" s="85"/>
      <c r="G4552" s="85"/>
      <c r="H4552" s="85"/>
    </row>
    <row r="4553" spans="1:8">
      <c r="A4553" s="85"/>
      <c r="B4553" s="85"/>
      <c r="C4553" s="85"/>
      <c r="D4553" s="85"/>
      <c r="E4553" s="85"/>
      <c r="F4553" s="85"/>
      <c r="G4553" s="85"/>
      <c r="H4553" s="85"/>
    </row>
    <row r="4554" spans="1:8">
      <c r="A4554" s="85"/>
      <c r="B4554" s="85"/>
      <c r="C4554" s="85"/>
      <c r="D4554" s="85"/>
      <c r="E4554" s="85"/>
      <c r="F4554" s="85"/>
      <c r="G4554" s="85"/>
      <c r="H4554" s="85"/>
    </row>
    <row r="4555" spans="1:8">
      <c r="A4555" s="85"/>
      <c r="B4555" s="85"/>
      <c r="C4555" s="85"/>
      <c r="D4555" s="85"/>
      <c r="E4555" s="85"/>
      <c r="F4555" s="85"/>
      <c r="G4555" s="85"/>
      <c r="H4555" s="85"/>
    </row>
    <row r="4556" spans="1:8">
      <c r="A4556" s="85"/>
      <c r="B4556" s="85"/>
      <c r="C4556" s="85"/>
      <c r="D4556" s="85"/>
      <c r="E4556" s="85"/>
      <c r="F4556" s="85"/>
      <c r="G4556" s="85"/>
      <c r="H4556" s="85"/>
    </row>
    <row r="4557" spans="1:8">
      <c r="A4557" s="85"/>
      <c r="B4557" s="85"/>
      <c r="C4557" s="85"/>
      <c r="D4557" s="85"/>
      <c r="E4557" s="85"/>
      <c r="F4557" s="85"/>
      <c r="G4557" s="85"/>
      <c r="H4557" s="85"/>
    </row>
    <row r="4558" spans="1:8">
      <c r="A4558" s="85"/>
      <c r="B4558" s="85"/>
      <c r="C4558" s="85"/>
      <c r="D4558" s="85"/>
      <c r="E4558" s="85"/>
      <c r="F4558" s="85"/>
      <c r="G4558" s="85"/>
      <c r="H4558" s="85"/>
    </row>
    <row r="4559" spans="1:8">
      <c r="A4559" s="85"/>
      <c r="B4559" s="85"/>
      <c r="C4559" s="85"/>
      <c r="D4559" s="85"/>
      <c r="E4559" s="85"/>
      <c r="F4559" s="85"/>
      <c r="G4559" s="85"/>
      <c r="H4559" s="85"/>
    </row>
    <row r="4560" spans="1:8">
      <c r="A4560" s="85"/>
      <c r="B4560" s="85"/>
      <c r="C4560" s="85"/>
      <c r="D4560" s="85"/>
      <c r="E4560" s="85"/>
      <c r="F4560" s="85"/>
      <c r="G4560" s="85"/>
      <c r="H4560" s="85"/>
    </row>
    <row r="4561" spans="1:8">
      <c r="A4561" s="85"/>
      <c r="B4561" s="85"/>
      <c r="C4561" s="85"/>
      <c r="D4561" s="85"/>
      <c r="E4561" s="85"/>
      <c r="F4561" s="85"/>
      <c r="G4561" s="85"/>
      <c r="H4561" s="85"/>
    </row>
    <row r="4562" spans="1:8">
      <c r="A4562" s="85"/>
      <c r="B4562" s="85"/>
      <c r="C4562" s="85"/>
      <c r="D4562" s="85"/>
      <c r="E4562" s="85"/>
      <c r="F4562" s="85"/>
      <c r="G4562" s="85"/>
      <c r="H4562" s="85"/>
    </row>
    <row r="4563" spans="1:8">
      <c r="A4563" s="85"/>
      <c r="B4563" s="85"/>
      <c r="C4563" s="85"/>
      <c r="D4563" s="85"/>
      <c r="E4563" s="85"/>
      <c r="F4563" s="85"/>
      <c r="G4563" s="85"/>
      <c r="H4563" s="85"/>
    </row>
    <row r="4564" spans="1:8">
      <c r="A4564" s="85"/>
      <c r="B4564" s="85"/>
      <c r="C4564" s="85"/>
      <c r="D4564" s="85"/>
      <c r="E4564" s="85"/>
      <c r="F4564" s="85"/>
      <c r="G4564" s="85"/>
      <c r="H4564" s="85"/>
    </row>
    <row r="4565" spans="1:8">
      <c r="A4565" s="85"/>
      <c r="B4565" s="85"/>
      <c r="C4565" s="85"/>
      <c r="D4565" s="85"/>
      <c r="E4565" s="85"/>
      <c r="F4565" s="85"/>
      <c r="G4565" s="85"/>
      <c r="H4565" s="85"/>
    </row>
    <row r="4566" spans="1:8">
      <c r="A4566" s="85"/>
      <c r="B4566" s="85"/>
      <c r="C4566" s="85"/>
      <c r="D4566" s="85"/>
      <c r="E4566" s="85"/>
      <c r="F4566" s="85"/>
      <c r="G4566" s="85"/>
      <c r="H4566" s="85"/>
    </row>
    <row r="4567" spans="1:8">
      <c r="A4567" s="85"/>
      <c r="B4567" s="85"/>
      <c r="C4567" s="85"/>
      <c r="D4567" s="85"/>
      <c r="E4567" s="85"/>
      <c r="F4567" s="85"/>
      <c r="G4567" s="85"/>
      <c r="H4567" s="85"/>
    </row>
    <row r="4568" spans="1:8">
      <c r="A4568" s="85"/>
      <c r="B4568" s="85"/>
      <c r="C4568" s="85"/>
      <c r="D4568" s="85"/>
      <c r="E4568" s="85"/>
      <c r="F4568" s="85"/>
      <c r="G4568" s="85"/>
      <c r="H4568" s="85"/>
    </row>
    <row r="4569" spans="1:8">
      <c r="A4569" s="85"/>
      <c r="B4569" s="85"/>
      <c r="C4569" s="85"/>
      <c r="D4569" s="85"/>
      <c r="E4569" s="85"/>
      <c r="F4569" s="85"/>
      <c r="G4569" s="85"/>
      <c r="H4569" s="85"/>
    </row>
    <row r="4570" spans="1:8">
      <c r="A4570" s="85"/>
      <c r="B4570" s="85"/>
      <c r="C4570" s="85"/>
      <c r="D4570" s="85"/>
      <c r="E4570" s="85"/>
      <c r="F4570" s="85"/>
      <c r="G4570" s="85"/>
      <c r="H4570" s="85"/>
    </row>
    <row r="4571" spans="1:8">
      <c r="A4571" s="85"/>
      <c r="B4571" s="85"/>
      <c r="C4571" s="85"/>
      <c r="D4571" s="85"/>
      <c r="E4571" s="85"/>
      <c r="F4571" s="85"/>
      <c r="G4571" s="85"/>
      <c r="H4571" s="85"/>
    </row>
    <row r="4572" spans="1:8">
      <c r="A4572" s="85"/>
      <c r="B4572" s="85"/>
      <c r="C4572" s="85"/>
      <c r="D4572" s="85"/>
      <c r="E4572" s="85"/>
      <c r="F4572" s="85"/>
      <c r="G4572" s="85"/>
      <c r="H4572" s="85"/>
    </row>
    <row r="4573" spans="1:8">
      <c r="A4573" s="85"/>
      <c r="B4573" s="85"/>
      <c r="C4573" s="85"/>
      <c r="D4573" s="85"/>
      <c r="E4573" s="85"/>
      <c r="F4573" s="85"/>
      <c r="G4573" s="85"/>
      <c r="H4573" s="85"/>
    </row>
    <row r="4574" spans="1:8">
      <c r="A4574" s="85"/>
      <c r="B4574" s="85"/>
      <c r="C4574" s="85"/>
      <c r="D4574" s="85"/>
      <c r="E4574" s="85"/>
      <c r="F4574" s="85"/>
      <c r="G4574" s="85"/>
      <c r="H4574" s="85"/>
    </row>
    <row r="4575" spans="1:8">
      <c r="A4575" s="85"/>
      <c r="B4575" s="85"/>
      <c r="C4575" s="85"/>
      <c r="D4575" s="85"/>
      <c r="E4575" s="85"/>
      <c r="F4575" s="85"/>
      <c r="G4575" s="85"/>
      <c r="H4575" s="85"/>
    </row>
    <row r="4576" spans="1:8">
      <c r="A4576" s="85"/>
      <c r="B4576" s="85"/>
      <c r="C4576" s="85"/>
      <c r="D4576" s="85"/>
      <c r="E4576" s="85"/>
      <c r="F4576" s="85"/>
      <c r="G4576" s="85"/>
      <c r="H4576" s="85"/>
    </row>
    <row r="4577" spans="1:8">
      <c r="A4577" s="85"/>
      <c r="B4577" s="85"/>
      <c r="C4577" s="85"/>
      <c r="D4577" s="85"/>
      <c r="E4577" s="85"/>
      <c r="F4577" s="85"/>
      <c r="G4577" s="85"/>
      <c r="H4577" s="85"/>
    </row>
    <row r="4578" spans="1:8">
      <c r="A4578" s="85"/>
      <c r="B4578" s="85"/>
      <c r="C4578" s="85"/>
      <c r="D4578" s="85"/>
      <c r="E4578" s="85"/>
      <c r="F4578" s="85"/>
      <c r="G4578" s="85"/>
      <c r="H4578" s="85"/>
    </row>
    <row r="4579" spans="1:8">
      <c r="A4579" s="85"/>
      <c r="B4579" s="85"/>
      <c r="C4579" s="85"/>
      <c r="D4579" s="85"/>
      <c r="E4579" s="85"/>
      <c r="F4579" s="85"/>
      <c r="G4579" s="85"/>
      <c r="H4579" s="85"/>
    </row>
    <row r="4580" spans="1:8">
      <c r="A4580" s="85"/>
      <c r="B4580" s="85"/>
      <c r="C4580" s="85"/>
      <c r="D4580" s="85"/>
      <c r="E4580" s="85"/>
      <c r="F4580" s="85"/>
      <c r="G4580" s="85"/>
      <c r="H4580" s="85"/>
    </row>
    <row r="4581" spans="1:8">
      <c r="A4581" s="85"/>
      <c r="B4581" s="85"/>
      <c r="C4581" s="85"/>
      <c r="D4581" s="85"/>
      <c r="E4581" s="85"/>
      <c r="F4581" s="85"/>
      <c r="G4581" s="85"/>
      <c r="H4581" s="85"/>
    </row>
    <row r="4582" spans="1:8">
      <c r="A4582" s="85"/>
      <c r="B4582" s="85"/>
      <c r="C4582" s="85"/>
      <c r="D4582" s="85"/>
      <c r="E4582" s="85"/>
      <c r="F4582" s="85"/>
      <c r="G4582" s="85"/>
      <c r="H4582" s="85"/>
    </row>
    <row r="4583" spans="1:8">
      <c r="A4583" s="85"/>
      <c r="B4583" s="85"/>
      <c r="C4583" s="85"/>
      <c r="D4583" s="85"/>
      <c r="E4583" s="85"/>
      <c r="F4583" s="85"/>
      <c r="G4583" s="85"/>
      <c r="H4583" s="85"/>
    </row>
    <row r="4584" spans="1:8">
      <c r="A4584" s="85"/>
      <c r="B4584" s="85"/>
      <c r="C4584" s="85"/>
      <c r="D4584" s="85"/>
      <c r="E4584" s="85"/>
      <c r="F4584" s="85"/>
      <c r="G4584" s="85"/>
      <c r="H4584" s="85"/>
    </row>
    <row r="4585" spans="1:8">
      <c r="A4585" s="85"/>
      <c r="B4585" s="85"/>
      <c r="C4585" s="85"/>
      <c r="D4585" s="85"/>
      <c r="E4585" s="85"/>
      <c r="F4585" s="85"/>
      <c r="G4585" s="85"/>
      <c r="H4585" s="85"/>
    </row>
    <row r="4586" spans="1:8">
      <c r="A4586" s="85"/>
      <c r="B4586" s="85"/>
      <c r="C4586" s="85"/>
      <c r="D4586" s="85"/>
      <c r="E4586" s="85"/>
      <c r="F4586" s="85"/>
      <c r="G4586" s="85"/>
      <c r="H4586" s="85"/>
    </row>
    <row r="4587" spans="1:8">
      <c r="A4587" s="85"/>
      <c r="B4587" s="85"/>
      <c r="C4587" s="85"/>
      <c r="D4587" s="85"/>
      <c r="E4587" s="85"/>
      <c r="F4587" s="85"/>
      <c r="G4587" s="85"/>
      <c r="H4587" s="85"/>
    </row>
    <row r="4588" spans="1:8">
      <c r="A4588" s="85"/>
      <c r="B4588" s="85"/>
      <c r="C4588" s="85"/>
      <c r="D4588" s="85"/>
      <c r="E4588" s="85"/>
      <c r="F4588" s="85"/>
      <c r="G4588" s="85"/>
      <c r="H4588" s="85"/>
    </row>
    <row r="4589" spans="1:8">
      <c r="A4589" s="85"/>
      <c r="B4589" s="85"/>
      <c r="C4589" s="85"/>
      <c r="D4589" s="85"/>
      <c r="E4589" s="85"/>
      <c r="F4589" s="85"/>
      <c r="G4589" s="85"/>
      <c r="H4589" s="85"/>
    </row>
    <row r="4590" spans="1:8">
      <c r="A4590" s="85"/>
      <c r="B4590" s="85"/>
      <c r="C4590" s="85"/>
      <c r="D4590" s="85"/>
      <c r="E4590" s="85"/>
      <c r="F4590" s="85"/>
      <c r="G4590" s="85"/>
      <c r="H4590" s="85"/>
    </row>
    <row r="4591" spans="1:8">
      <c r="A4591" s="85"/>
      <c r="B4591" s="85"/>
      <c r="C4591" s="85"/>
      <c r="D4591" s="85"/>
      <c r="E4591" s="85"/>
      <c r="F4591" s="85"/>
      <c r="G4591" s="85"/>
      <c r="H4591" s="85"/>
    </row>
    <row r="4592" spans="1:8">
      <c r="A4592" s="85"/>
      <c r="B4592" s="85"/>
      <c r="C4592" s="85"/>
      <c r="D4592" s="85"/>
      <c r="E4592" s="85"/>
      <c r="F4592" s="85"/>
      <c r="G4592" s="85"/>
      <c r="H4592" s="85"/>
    </row>
    <row r="4593" spans="1:8">
      <c r="A4593" s="85"/>
      <c r="B4593" s="85"/>
      <c r="C4593" s="85"/>
      <c r="D4593" s="85"/>
      <c r="E4593" s="85"/>
      <c r="F4593" s="85"/>
      <c r="G4593" s="85"/>
      <c r="H4593" s="85"/>
    </row>
    <row r="4594" spans="1:8">
      <c r="A4594" s="85"/>
      <c r="B4594" s="85"/>
      <c r="C4594" s="85"/>
      <c r="D4594" s="85"/>
      <c r="E4594" s="85"/>
      <c r="F4594" s="85"/>
      <c r="G4594" s="85"/>
      <c r="H4594" s="85"/>
    </row>
    <row r="4595" spans="1:8">
      <c r="A4595" s="85"/>
      <c r="B4595" s="85"/>
      <c r="C4595" s="85"/>
      <c r="D4595" s="85"/>
      <c r="E4595" s="85"/>
      <c r="F4595" s="85"/>
      <c r="G4595" s="85"/>
      <c r="H4595" s="85"/>
    </row>
    <row r="4596" spans="1:8">
      <c r="A4596" s="85"/>
      <c r="B4596" s="85"/>
      <c r="C4596" s="85"/>
      <c r="D4596" s="85"/>
      <c r="E4596" s="85"/>
      <c r="F4596" s="85"/>
      <c r="G4596" s="85"/>
      <c r="H4596" s="85"/>
    </row>
    <row r="4597" spans="1:8">
      <c r="A4597" s="85"/>
      <c r="B4597" s="85"/>
      <c r="C4597" s="85"/>
      <c r="D4597" s="85"/>
      <c r="E4597" s="85"/>
      <c r="F4597" s="85"/>
      <c r="G4597" s="85"/>
      <c r="H4597" s="85"/>
    </row>
    <row r="4598" spans="1:8">
      <c r="A4598" s="85"/>
      <c r="B4598" s="85"/>
      <c r="C4598" s="85"/>
      <c r="D4598" s="85"/>
      <c r="E4598" s="85"/>
      <c r="F4598" s="85"/>
      <c r="G4598" s="85"/>
      <c r="H4598" s="85"/>
    </row>
    <row r="4599" spans="1:8">
      <c r="A4599" s="85"/>
      <c r="B4599" s="85"/>
      <c r="C4599" s="85"/>
      <c r="D4599" s="85"/>
      <c r="E4599" s="85"/>
      <c r="F4599" s="85"/>
      <c r="G4599" s="85"/>
      <c r="H4599" s="85"/>
    </row>
    <row r="4600" spans="1:8">
      <c r="A4600" s="85"/>
      <c r="B4600" s="85"/>
      <c r="C4600" s="85"/>
      <c r="D4600" s="85"/>
      <c r="E4600" s="85"/>
      <c r="F4600" s="85"/>
      <c r="G4600" s="85"/>
      <c r="H4600" s="85"/>
    </row>
    <row r="4601" spans="1:8">
      <c r="A4601" s="85"/>
      <c r="B4601" s="85"/>
      <c r="C4601" s="85"/>
      <c r="D4601" s="85"/>
      <c r="E4601" s="85"/>
      <c r="F4601" s="85"/>
      <c r="G4601" s="85"/>
      <c r="H4601" s="85"/>
    </row>
    <row r="4602" spans="1:8">
      <c r="A4602" s="85"/>
      <c r="B4602" s="85"/>
      <c r="C4602" s="85"/>
      <c r="D4602" s="85"/>
      <c r="E4602" s="85"/>
      <c r="F4602" s="85"/>
      <c r="G4602" s="85"/>
      <c r="H4602" s="85"/>
    </row>
    <row r="4603" spans="1:8">
      <c r="A4603" s="85"/>
      <c r="B4603" s="85"/>
      <c r="C4603" s="85"/>
      <c r="D4603" s="85"/>
      <c r="E4603" s="85"/>
      <c r="F4603" s="85"/>
      <c r="G4603" s="85"/>
      <c r="H4603" s="85"/>
    </row>
    <row r="4604" spans="1:8">
      <c r="A4604" s="85"/>
      <c r="B4604" s="85"/>
      <c r="C4604" s="85"/>
      <c r="D4604" s="85"/>
      <c r="E4604" s="85"/>
      <c r="F4604" s="85"/>
      <c r="G4604" s="85"/>
      <c r="H4604" s="85"/>
    </row>
    <row r="4605" spans="1:8">
      <c r="A4605" s="85"/>
      <c r="B4605" s="85"/>
      <c r="C4605" s="85"/>
      <c r="D4605" s="85"/>
      <c r="E4605" s="85"/>
      <c r="F4605" s="85"/>
      <c r="G4605" s="85"/>
      <c r="H4605" s="85"/>
    </row>
    <row r="4606" spans="1:8">
      <c r="A4606" s="85"/>
      <c r="B4606" s="85"/>
      <c r="C4606" s="85"/>
      <c r="D4606" s="85"/>
      <c r="E4606" s="85"/>
      <c r="F4606" s="85"/>
      <c r="G4606" s="85"/>
      <c r="H4606" s="85"/>
    </row>
    <row r="4607" spans="1:8">
      <c r="A4607" s="85"/>
      <c r="B4607" s="85"/>
      <c r="C4607" s="85"/>
      <c r="D4607" s="85"/>
      <c r="E4607" s="85"/>
      <c r="F4607" s="85"/>
      <c r="G4607" s="85"/>
      <c r="H4607" s="85"/>
    </row>
    <row r="4608" spans="1:8">
      <c r="A4608" s="85"/>
      <c r="B4608" s="85"/>
      <c r="C4608" s="85"/>
      <c r="D4608" s="85"/>
      <c r="E4608" s="85"/>
      <c r="F4608" s="85"/>
      <c r="G4608" s="85"/>
      <c r="H4608" s="85"/>
    </row>
    <row r="4609" spans="1:8">
      <c r="A4609" s="85"/>
      <c r="B4609" s="85"/>
      <c r="C4609" s="85"/>
      <c r="D4609" s="85"/>
      <c r="E4609" s="85"/>
      <c r="F4609" s="85"/>
      <c r="G4609" s="85"/>
      <c r="H4609" s="85"/>
    </row>
    <row r="4610" spans="1:8">
      <c r="A4610" s="85"/>
      <c r="B4610" s="85"/>
      <c r="C4610" s="85"/>
      <c r="D4610" s="85"/>
      <c r="E4610" s="85"/>
      <c r="F4610" s="85"/>
      <c r="G4610" s="85"/>
      <c r="H4610" s="85"/>
    </row>
    <row r="4611" spans="1:8">
      <c r="A4611" s="85"/>
      <c r="B4611" s="85"/>
      <c r="C4611" s="85"/>
      <c r="D4611" s="85"/>
      <c r="E4611" s="85"/>
      <c r="F4611" s="85"/>
      <c r="G4611" s="85"/>
      <c r="H4611" s="85"/>
    </row>
    <row r="4612" spans="1:8">
      <c r="A4612" s="85"/>
      <c r="B4612" s="85"/>
      <c r="C4612" s="85"/>
      <c r="D4612" s="85"/>
      <c r="E4612" s="85"/>
      <c r="F4612" s="85"/>
      <c r="G4612" s="85"/>
      <c r="H4612" s="85"/>
    </row>
    <row r="4613" spans="1:8">
      <c r="A4613" s="85"/>
      <c r="B4613" s="85"/>
      <c r="C4613" s="85"/>
      <c r="D4613" s="85"/>
      <c r="E4613" s="85"/>
      <c r="F4613" s="85"/>
      <c r="G4613" s="85"/>
      <c r="H4613" s="85"/>
    </row>
    <row r="4614" spans="1:8">
      <c r="A4614" s="85"/>
      <c r="B4614" s="85"/>
      <c r="C4614" s="85"/>
      <c r="D4614" s="85"/>
      <c r="E4614" s="85"/>
      <c r="F4614" s="85"/>
      <c r="G4614" s="85"/>
      <c r="H4614" s="85"/>
    </row>
    <row r="4615" spans="1:8">
      <c r="A4615" s="85"/>
      <c r="B4615" s="85"/>
      <c r="C4615" s="85"/>
      <c r="D4615" s="85"/>
      <c r="E4615" s="85"/>
      <c r="F4615" s="85"/>
      <c r="G4615" s="85"/>
      <c r="H4615" s="85"/>
    </row>
    <row r="4616" spans="1:8">
      <c r="A4616" s="85"/>
      <c r="B4616" s="85"/>
      <c r="C4616" s="85"/>
      <c r="D4616" s="85"/>
      <c r="E4616" s="85"/>
      <c r="F4616" s="85"/>
      <c r="G4616" s="85"/>
      <c r="H4616" s="85"/>
    </row>
    <row r="4617" spans="1:8">
      <c r="A4617" s="85"/>
      <c r="B4617" s="85"/>
      <c r="C4617" s="85"/>
      <c r="D4617" s="85"/>
      <c r="E4617" s="85"/>
      <c r="F4617" s="85"/>
      <c r="G4617" s="85"/>
      <c r="H4617" s="85"/>
    </row>
    <row r="4618" spans="1:8">
      <c r="A4618" s="85"/>
      <c r="B4618" s="85"/>
      <c r="C4618" s="85"/>
      <c r="D4618" s="85"/>
      <c r="E4618" s="85"/>
      <c r="F4618" s="85"/>
      <c r="G4618" s="85"/>
      <c r="H4618" s="85"/>
    </row>
    <row r="4619" spans="1:8">
      <c r="A4619" s="85"/>
      <c r="B4619" s="85"/>
      <c r="C4619" s="85"/>
      <c r="D4619" s="85"/>
      <c r="E4619" s="85"/>
      <c r="F4619" s="85"/>
      <c r="G4619" s="85"/>
      <c r="H4619" s="85"/>
    </row>
    <row r="4620" spans="1:8">
      <c r="A4620" s="85"/>
      <c r="B4620" s="85"/>
      <c r="C4620" s="85"/>
      <c r="D4620" s="85"/>
      <c r="E4620" s="85"/>
      <c r="F4620" s="85"/>
      <c r="G4620" s="85"/>
      <c r="H4620" s="85"/>
    </row>
    <row r="4621" spans="1:8">
      <c r="A4621" s="85"/>
      <c r="B4621" s="85"/>
      <c r="C4621" s="85"/>
      <c r="D4621" s="85"/>
      <c r="E4621" s="85"/>
      <c r="F4621" s="85"/>
      <c r="G4621" s="85"/>
      <c r="H4621" s="85"/>
    </row>
    <row r="4622" spans="1:8">
      <c r="A4622" s="85"/>
      <c r="B4622" s="85"/>
      <c r="C4622" s="85"/>
      <c r="D4622" s="85"/>
      <c r="E4622" s="85"/>
      <c r="F4622" s="85"/>
      <c r="G4622" s="85"/>
      <c r="H4622" s="85"/>
    </row>
    <row r="4623" spans="1:8">
      <c r="A4623" s="85"/>
      <c r="B4623" s="85"/>
      <c r="C4623" s="85"/>
      <c r="D4623" s="85"/>
      <c r="E4623" s="85"/>
      <c r="F4623" s="85"/>
      <c r="G4623" s="85"/>
      <c r="H4623" s="85"/>
    </row>
    <row r="4624" spans="1:8">
      <c r="A4624" s="85"/>
      <c r="B4624" s="85"/>
      <c r="C4624" s="85"/>
      <c r="D4624" s="85"/>
      <c r="E4624" s="85"/>
      <c r="F4624" s="85"/>
      <c r="G4624" s="85"/>
      <c r="H4624" s="85"/>
    </row>
    <row r="4625" spans="1:8">
      <c r="A4625" s="85"/>
      <c r="B4625" s="85"/>
      <c r="C4625" s="85"/>
      <c r="D4625" s="85"/>
      <c r="E4625" s="85"/>
      <c r="F4625" s="85"/>
      <c r="G4625" s="85"/>
      <c r="H4625" s="85"/>
    </row>
    <row r="4626" spans="1:8">
      <c r="A4626" s="85"/>
      <c r="B4626" s="85"/>
      <c r="C4626" s="85"/>
      <c r="D4626" s="85"/>
      <c r="E4626" s="85"/>
      <c r="F4626" s="85"/>
      <c r="G4626" s="85"/>
      <c r="H4626" s="85"/>
    </row>
    <row r="4627" spans="1:8">
      <c r="A4627" s="85"/>
      <c r="B4627" s="85"/>
      <c r="C4627" s="85"/>
      <c r="D4627" s="85"/>
      <c r="E4627" s="85"/>
      <c r="F4627" s="85"/>
      <c r="G4627" s="85"/>
      <c r="H4627" s="85"/>
    </row>
    <row r="4628" spans="1:8">
      <c r="A4628" s="85"/>
      <c r="B4628" s="85"/>
      <c r="C4628" s="85"/>
      <c r="D4628" s="85"/>
      <c r="E4628" s="85"/>
      <c r="F4628" s="85"/>
      <c r="G4628" s="85"/>
      <c r="H4628" s="85"/>
    </row>
    <row r="4629" spans="1:8">
      <c r="A4629" s="85"/>
      <c r="B4629" s="85"/>
      <c r="C4629" s="85"/>
      <c r="D4629" s="85"/>
      <c r="E4629" s="85"/>
      <c r="F4629" s="85"/>
      <c r="G4629" s="85"/>
      <c r="H4629" s="85"/>
    </row>
    <row r="4630" spans="1:8">
      <c r="A4630" s="85"/>
      <c r="B4630" s="85"/>
      <c r="C4630" s="85"/>
      <c r="D4630" s="85"/>
      <c r="E4630" s="85"/>
      <c r="F4630" s="85"/>
      <c r="G4630" s="85"/>
      <c r="H4630" s="85"/>
    </row>
    <row r="4631" spans="1:8">
      <c r="A4631" s="85"/>
      <c r="B4631" s="85"/>
      <c r="C4631" s="85"/>
      <c r="D4631" s="85"/>
      <c r="E4631" s="85"/>
      <c r="F4631" s="85"/>
      <c r="G4631" s="85"/>
      <c r="H4631" s="85"/>
    </row>
    <row r="4632" spans="1:8">
      <c r="A4632" s="85"/>
      <c r="B4632" s="85"/>
      <c r="C4632" s="85"/>
      <c r="D4632" s="85"/>
      <c r="E4632" s="85"/>
      <c r="F4632" s="85"/>
      <c r="G4632" s="85"/>
      <c r="H4632" s="85"/>
    </row>
    <row r="4633" spans="1:8">
      <c r="A4633" s="85"/>
      <c r="B4633" s="85"/>
      <c r="C4633" s="85"/>
      <c r="D4633" s="85"/>
      <c r="E4633" s="85"/>
      <c r="F4633" s="85"/>
      <c r="G4633" s="85"/>
      <c r="H4633" s="85"/>
    </row>
    <row r="4634" spans="1:8">
      <c r="A4634" s="85"/>
      <c r="B4634" s="85"/>
      <c r="C4634" s="85"/>
      <c r="D4634" s="85"/>
      <c r="E4634" s="85"/>
      <c r="F4634" s="85"/>
      <c r="G4634" s="85"/>
      <c r="H4634" s="85"/>
    </row>
    <row r="4635" spans="1:8">
      <c r="A4635" s="85"/>
      <c r="B4635" s="85"/>
      <c r="C4635" s="85"/>
      <c r="D4635" s="85"/>
      <c r="E4635" s="85"/>
      <c r="F4635" s="85"/>
      <c r="G4635" s="85"/>
      <c r="H4635" s="85"/>
    </row>
    <row r="4636" spans="1:8">
      <c r="A4636" s="85"/>
      <c r="B4636" s="85"/>
      <c r="C4636" s="85"/>
      <c r="D4636" s="85"/>
      <c r="E4636" s="85"/>
      <c r="F4636" s="85"/>
      <c r="G4636" s="85"/>
      <c r="H4636" s="85"/>
    </row>
    <row r="4637" spans="1:8">
      <c r="A4637" s="85"/>
      <c r="B4637" s="85"/>
      <c r="C4637" s="85"/>
      <c r="D4637" s="85"/>
      <c r="E4637" s="85"/>
      <c r="F4637" s="85"/>
      <c r="G4637" s="85"/>
      <c r="H4637" s="85"/>
    </row>
    <row r="4638" spans="1:8">
      <c r="A4638" s="85"/>
      <c r="B4638" s="85"/>
      <c r="C4638" s="85"/>
      <c r="D4638" s="85"/>
      <c r="E4638" s="85"/>
      <c r="F4638" s="85"/>
      <c r="G4638" s="85"/>
      <c r="H4638" s="85"/>
    </row>
    <row r="4639" spans="1:8">
      <c r="A4639" s="85"/>
      <c r="B4639" s="85"/>
      <c r="C4639" s="85"/>
      <c r="D4639" s="85"/>
      <c r="E4639" s="85"/>
      <c r="F4639" s="85"/>
      <c r="G4639" s="85"/>
      <c r="H4639" s="85"/>
    </row>
    <row r="4640" spans="1:8">
      <c r="A4640" s="85"/>
      <c r="B4640" s="85"/>
      <c r="C4640" s="85"/>
      <c r="D4640" s="85"/>
      <c r="E4640" s="85"/>
      <c r="F4640" s="85"/>
      <c r="G4640" s="85"/>
      <c r="H4640" s="85"/>
    </row>
    <row r="4641" spans="1:8">
      <c r="A4641" s="85"/>
      <c r="B4641" s="85"/>
      <c r="C4641" s="85"/>
      <c r="D4641" s="85"/>
      <c r="E4641" s="85"/>
      <c r="F4641" s="85"/>
      <c r="G4641" s="85"/>
      <c r="H4641" s="85"/>
    </row>
    <row r="4642" spans="1:8">
      <c r="A4642" s="85"/>
      <c r="B4642" s="85"/>
      <c r="C4642" s="85"/>
      <c r="D4642" s="85"/>
      <c r="E4642" s="85"/>
      <c r="F4642" s="85"/>
      <c r="G4642" s="85"/>
      <c r="H4642" s="85"/>
    </row>
    <row r="4643" spans="1:8">
      <c r="A4643" s="85"/>
      <c r="B4643" s="85"/>
      <c r="C4643" s="85"/>
      <c r="D4643" s="85"/>
      <c r="E4643" s="85"/>
      <c r="F4643" s="85"/>
      <c r="G4643" s="85"/>
      <c r="H4643" s="85"/>
    </row>
    <row r="4644" spans="1:8">
      <c r="A4644" s="85"/>
      <c r="B4644" s="85"/>
      <c r="C4644" s="85"/>
      <c r="D4644" s="85"/>
      <c r="E4644" s="85"/>
      <c r="F4644" s="85"/>
      <c r="G4644" s="85"/>
      <c r="H4644" s="85"/>
    </row>
    <row r="4645" spans="1:8">
      <c r="A4645" s="85"/>
      <c r="B4645" s="85"/>
      <c r="C4645" s="85"/>
      <c r="D4645" s="85"/>
      <c r="E4645" s="85"/>
      <c r="F4645" s="85"/>
      <c r="G4645" s="85"/>
      <c r="H4645" s="85"/>
    </row>
    <row r="4646" spans="1:8">
      <c r="A4646" s="85"/>
      <c r="B4646" s="85"/>
      <c r="C4646" s="85"/>
      <c r="D4646" s="85"/>
      <c r="E4646" s="85"/>
      <c r="F4646" s="85"/>
      <c r="G4646" s="85"/>
      <c r="H4646" s="85"/>
    </row>
    <row r="4647" spans="1:8">
      <c r="A4647" s="85"/>
      <c r="B4647" s="85"/>
      <c r="C4647" s="85"/>
      <c r="D4647" s="85"/>
      <c r="E4647" s="85"/>
      <c r="F4647" s="85"/>
      <c r="G4647" s="85"/>
      <c r="H4647" s="85"/>
    </row>
    <row r="4648" spans="1:8">
      <c r="A4648" s="85"/>
      <c r="B4648" s="85"/>
      <c r="C4648" s="85"/>
      <c r="D4648" s="85"/>
      <c r="E4648" s="85"/>
      <c r="F4648" s="85"/>
      <c r="G4648" s="85"/>
      <c r="H4648" s="85"/>
    </row>
    <row r="4649" spans="1:8">
      <c r="A4649" s="85"/>
      <c r="B4649" s="85"/>
      <c r="C4649" s="85"/>
      <c r="D4649" s="85"/>
      <c r="E4649" s="85"/>
      <c r="F4649" s="85"/>
      <c r="G4649" s="85"/>
      <c r="H4649" s="85"/>
    </row>
    <row r="4650" spans="1:8">
      <c r="A4650" s="85"/>
      <c r="B4650" s="85"/>
      <c r="C4650" s="85"/>
      <c r="D4650" s="85"/>
      <c r="E4650" s="85"/>
      <c r="F4650" s="85"/>
      <c r="G4650" s="85"/>
      <c r="H4650" s="85"/>
    </row>
    <row r="4651" spans="1:8">
      <c r="A4651" s="85"/>
      <c r="B4651" s="85"/>
      <c r="C4651" s="85"/>
      <c r="D4651" s="85"/>
      <c r="E4651" s="85"/>
      <c r="F4651" s="85"/>
      <c r="G4651" s="85"/>
      <c r="H4651" s="85"/>
    </row>
    <row r="4652" spans="1:8">
      <c r="A4652" s="85"/>
      <c r="B4652" s="85"/>
      <c r="C4652" s="85"/>
      <c r="D4652" s="85"/>
      <c r="E4652" s="85"/>
      <c r="F4652" s="85"/>
      <c r="G4652" s="85"/>
      <c r="H4652" s="85"/>
    </row>
    <row r="4653" spans="1:8">
      <c r="A4653" s="85"/>
      <c r="B4653" s="85"/>
      <c r="C4653" s="85"/>
      <c r="D4653" s="85"/>
      <c r="E4653" s="85"/>
      <c r="F4653" s="85"/>
      <c r="G4653" s="85"/>
      <c r="H4653" s="85"/>
    </row>
    <row r="4654" spans="1:8">
      <c r="A4654" s="85"/>
      <c r="B4654" s="85"/>
      <c r="C4654" s="85"/>
      <c r="D4654" s="85"/>
      <c r="E4654" s="85"/>
      <c r="F4654" s="85"/>
      <c r="G4654" s="85"/>
      <c r="H4654" s="85"/>
    </row>
    <row r="4655" spans="1:8">
      <c r="A4655" s="85"/>
      <c r="B4655" s="85"/>
      <c r="C4655" s="85"/>
      <c r="D4655" s="85"/>
      <c r="E4655" s="85"/>
      <c r="F4655" s="85"/>
      <c r="G4655" s="85"/>
      <c r="H4655" s="85"/>
    </row>
    <row r="4656" spans="1:8">
      <c r="A4656" s="85"/>
      <c r="B4656" s="85"/>
      <c r="C4656" s="85"/>
      <c r="D4656" s="85"/>
      <c r="E4656" s="85"/>
      <c r="F4656" s="85"/>
      <c r="G4656" s="85"/>
      <c r="H4656" s="85"/>
    </row>
    <row r="4657" spans="1:8">
      <c r="A4657" s="85"/>
      <c r="B4657" s="85"/>
      <c r="C4657" s="85"/>
      <c r="D4657" s="85"/>
      <c r="E4657" s="85"/>
      <c r="F4657" s="85"/>
      <c r="G4657" s="85"/>
      <c r="H4657" s="85"/>
    </row>
    <row r="4658" spans="1:8">
      <c r="A4658" s="85"/>
      <c r="B4658" s="85"/>
      <c r="C4658" s="85"/>
      <c r="D4658" s="85"/>
      <c r="E4658" s="85"/>
      <c r="F4658" s="85"/>
      <c r="G4658" s="85"/>
      <c r="H4658" s="85"/>
    </row>
    <row r="4659" spans="1:8">
      <c r="A4659" s="85"/>
      <c r="B4659" s="85"/>
      <c r="C4659" s="85"/>
      <c r="D4659" s="85"/>
      <c r="E4659" s="85"/>
      <c r="F4659" s="85"/>
      <c r="G4659" s="85"/>
      <c r="H4659" s="85"/>
    </row>
    <row r="4660" spans="1:8">
      <c r="A4660" s="85"/>
      <c r="B4660" s="85"/>
      <c r="C4660" s="85"/>
      <c r="D4660" s="85"/>
      <c r="E4660" s="85"/>
      <c r="F4660" s="85"/>
      <c r="G4660" s="85"/>
      <c r="H4660" s="85"/>
    </row>
    <row r="4661" spans="1:8">
      <c r="A4661" s="85"/>
      <c r="B4661" s="85"/>
      <c r="C4661" s="85"/>
      <c r="D4661" s="85"/>
      <c r="E4661" s="85"/>
      <c r="F4661" s="85"/>
      <c r="G4661" s="85"/>
      <c r="H4661" s="85"/>
    </row>
    <row r="4662" spans="1:8">
      <c r="A4662" s="85"/>
      <c r="B4662" s="85"/>
      <c r="C4662" s="85"/>
      <c r="D4662" s="85"/>
      <c r="E4662" s="85"/>
      <c r="F4662" s="85"/>
      <c r="G4662" s="85"/>
      <c r="H4662" s="85"/>
    </row>
    <row r="4663" spans="1:8">
      <c r="A4663" s="85"/>
      <c r="B4663" s="85"/>
      <c r="C4663" s="85"/>
      <c r="D4663" s="85"/>
      <c r="E4663" s="85"/>
      <c r="F4663" s="85"/>
      <c r="G4663" s="85"/>
      <c r="H4663" s="85"/>
    </row>
    <row r="4664" spans="1:8">
      <c r="A4664" s="85"/>
      <c r="B4664" s="85"/>
      <c r="C4664" s="85"/>
      <c r="D4664" s="85"/>
      <c r="E4664" s="85"/>
      <c r="F4664" s="85"/>
      <c r="G4664" s="85"/>
      <c r="H4664" s="85"/>
    </row>
    <row r="4665" spans="1:8">
      <c r="A4665" s="85"/>
      <c r="B4665" s="85"/>
      <c r="C4665" s="85"/>
      <c r="D4665" s="85"/>
      <c r="E4665" s="85"/>
      <c r="F4665" s="85"/>
      <c r="G4665" s="85"/>
      <c r="H4665" s="85"/>
    </row>
    <row r="4666" spans="1:8">
      <c r="A4666" s="85"/>
      <c r="B4666" s="85"/>
      <c r="C4666" s="85"/>
      <c r="D4666" s="85"/>
      <c r="E4666" s="85"/>
      <c r="F4666" s="85"/>
      <c r="G4666" s="85"/>
      <c r="H4666" s="85"/>
    </row>
    <row r="4667" spans="1:8">
      <c r="A4667" s="85"/>
      <c r="B4667" s="85"/>
      <c r="C4667" s="85"/>
      <c r="D4667" s="85"/>
      <c r="E4667" s="85"/>
      <c r="F4667" s="85"/>
      <c r="G4667" s="85"/>
      <c r="H4667" s="85"/>
    </row>
    <row r="4668" spans="1:8">
      <c r="A4668" s="85"/>
      <c r="B4668" s="85"/>
      <c r="C4668" s="85"/>
      <c r="D4668" s="85"/>
      <c r="E4668" s="85"/>
      <c r="F4668" s="85"/>
      <c r="G4668" s="85"/>
      <c r="H4668" s="85"/>
    </row>
    <row r="4669" spans="1:8">
      <c r="A4669" s="85"/>
      <c r="B4669" s="85"/>
      <c r="C4669" s="85"/>
      <c r="D4669" s="85"/>
      <c r="E4669" s="85"/>
      <c r="F4669" s="85"/>
      <c r="G4669" s="85"/>
      <c r="H4669" s="85"/>
    </row>
    <row r="4670" spans="1:8">
      <c r="A4670" s="85"/>
      <c r="B4670" s="85"/>
      <c r="C4670" s="85"/>
      <c r="D4670" s="85"/>
      <c r="E4670" s="85"/>
      <c r="F4670" s="85"/>
      <c r="G4670" s="85"/>
      <c r="H4670" s="85"/>
    </row>
    <row r="4671" spans="1:8">
      <c r="A4671" s="85"/>
      <c r="B4671" s="85"/>
      <c r="C4671" s="85"/>
      <c r="D4671" s="85"/>
      <c r="E4671" s="85"/>
      <c r="F4671" s="85"/>
      <c r="G4671" s="85"/>
      <c r="H4671" s="85"/>
    </row>
    <row r="4672" spans="1:8">
      <c r="A4672" s="85"/>
      <c r="B4672" s="85"/>
      <c r="C4672" s="85"/>
      <c r="D4672" s="85"/>
      <c r="E4672" s="85"/>
      <c r="F4672" s="85"/>
      <c r="G4672" s="85"/>
      <c r="H4672" s="85"/>
    </row>
    <row r="4673" spans="1:8">
      <c r="A4673" s="85"/>
      <c r="B4673" s="85"/>
      <c r="C4673" s="85"/>
      <c r="D4673" s="85"/>
      <c r="E4673" s="85"/>
      <c r="F4673" s="85"/>
      <c r="G4673" s="85"/>
      <c r="H4673" s="85"/>
    </row>
    <row r="4674" spans="1:8">
      <c r="A4674" s="85"/>
      <c r="B4674" s="85"/>
      <c r="C4674" s="85"/>
      <c r="D4674" s="85"/>
      <c r="E4674" s="85"/>
      <c r="F4674" s="85"/>
      <c r="G4674" s="85"/>
      <c r="H4674" s="85"/>
    </row>
    <row r="4675" spans="1:8">
      <c r="A4675" s="85"/>
      <c r="B4675" s="85"/>
      <c r="C4675" s="85"/>
      <c r="D4675" s="85"/>
      <c r="E4675" s="85"/>
      <c r="F4675" s="85"/>
      <c r="G4675" s="85"/>
      <c r="H4675" s="85"/>
    </row>
    <row r="4676" spans="1:8">
      <c r="A4676" s="85"/>
      <c r="B4676" s="85"/>
      <c r="C4676" s="85"/>
      <c r="D4676" s="85"/>
      <c r="E4676" s="85"/>
      <c r="F4676" s="85"/>
      <c r="G4676" s="85"/>
      <c r="H4676" s="85"/>
    </row>
    <row r="4677" spans="1:8">
      <c r="A4677" s="85"/>
      <c r="B4677" s="85"/>
      <c r="C4677" s="85"/>
      <c r="D4677" s="85"/>
      <c r="E4677" s="85"/>
      <c r="F4677" s="85"/>
      <c r="G4677" s="85"/>
      <c r="H4677" s="85"/>
    </row>
    <row r="4678" spans="1:8">
      <c r="A4678" s="85"/>
      <c r="B4678" s="85"/>
      <c r="C4678" s="85"/>
      <c r="D4678" s="85"/>
      <c r="E4678" s="85"/>
      <c r="F4678" s="85"/>
      <c r="G4678" s="85"/>
      <c r="H4678" s="85"/>
    </row>
    <row r="4679" spans="1:8">
      <c r="A4679" s="85"/>
      <c r="B4679" s="85"/>
      <c r="C4679" s="85"/>
      <c r="D4679" s="85"/>
      <c r="E4679" s="85"/>
      <c r="F4679" s="85"/>
      <c r="G4679" s="85"/>
      <c r="H4679" s="85"/>
    </row>
    <row r="4680" spans="1:8">
      <c r="A4680" s="85"/>
      <c r="B4680" s="85"/>
      <c r="C4680" s="85"/>
      <c r="D4680" s="85"/>
      <c r="E4680" s="85"/>
      <c r="F4680" s="85"/>
      <c r="G4680" s="85"/>
      <c r="H4680" s="85"/>
    </row>
    <row r="4681" spans="1:8">
      <c r="A4681" s="85"/>
      <c r="B4681" s="85"/>
      <c r="C4681" s="85"/>
      <c r="D4681" s="85"/>
      <c r="E4681" s="85"/>
      <c r="F4681" s="85"/>
      <c r="G4681" s="85"/>
      <c r="H4681" s="85"/>
    </row>
    <row r="4682" spans="1:8">
      <c r="A4682" s="85"/>
      <c r="B4682" s="85"/>
      <c r="C4682" s="85"/>
      <c r="D4682" s="85"/>
      <c r="E4682" s="85"/>
      <c r="F4682" s="85"/>
      <c r="G4682" s="85"/>
      <c r="H4682" s="85"/>
    </row>
    <row r="4683" spans="1:8">
      <c r="A4683" s="85"/>
      <c r="B4683" s="85"/>
      <c r="C4683" s="85"/>
      <c r="D4683" s="85"/>
      <c r="E4683" s="85"/>
      <c r="F4683" s="85"/>
      <c r="G4683" s="85"/>
      <c r="H4683" s="85"/>
    </row>
    <row r="4684" spans="1:8">
      <c r="A4684" s="85"/>
      <c r="B4684" s="85"/>
      <c r="C4684" s="85"/>
      <c r="D4684" s="85"/>
      <c r="E4684" s="85"/>
      <c r="F4684" s="85"/>
      <c r="G4684" s="85"/>
      <c r="H4684" s="85"/>
    </row>
    <row r="4685" spans="1:8">
      <c r="A4685" s="85"/>
      <c r="B4685" s="85"/>
      <c r="C4685" s="85"/>
      <c r="D4685" s="85"/>
      <c r="E4685" s="85"/>
      <c r="F4685" s="85"/>
      <c r="G4685" s="85"/>
      <c r="H4685" s="85"/>
    </row>
    <row r="4686" spans="1:8">
      <c r="A4686" s="85"/>
      <c r="B4686" s="85"/>
      <c r="C4686" s="85"/>
      <c r="D4686" s="85"/>
      <c r="E4686" s="85"/>
      <c r="F4686" s="85"/>
      <c r="G4686" s="85"/>
      <c r="H4686" s="85"/>
    </row>
    <row r="4687" spans="1:8">
      <c r="A4687" s="85"/>
      <c r="B4687" s="85"/>
      <c r="C4687" s="85"/>
      <c r="D4687" s="85"/>
      <c r="E4687" s="85"/>
      <c r="F4687" s="85"/>
      <c r="G4687" s="85"/>
      <c r="H4687" s="85"/>
    </row>
    <row r="4688" spans="1:8">
      <c r="A4688" s="85"/>
      <c r="B4688" s="85"/>
      <c r="C4688" s="85"/>
      <c r="D4688" s="85"/>
      <c r="E4688" s="85"/>
      <c r="F4688" s="85"/>
      <c r="G4688" s="85"/>
      <c r="H4688" s="85"/>
    </row>
    <row r="4689" spans="1:8">
      <c r="A4689" s="85"/>
      <c r="B4689" s="85"/>
      <c r="C4689" s="85"/>
      <c r="D4689" s="85"/>
      <c r="E4689" s="85"/>
      <c r="F4689" s="85"/>
      <c r="G4689" s="85"/>
      <c r="H4689" s="85"/>
    </row>
    <row r="4690" spans="1:8">
      <c r="A4690" s="85"/>
      <c r="B4690" s="85"/>
      <c r="C4690" s="85"/>
      <c r="D4690" s="85"/>
      <c r="E4690" s="85"/>
      <c r="F4690" s="85"/>
      <c r="G4690" s="85"/>
      <c r="H4690" s="85"/>
    </row>
    <row r="4691" spans="1:8">
      <c r="A4691" s="85"/>
      <c r="B4691" s="85"/>
      <c r="C4691" s="85"/>
      <c r="D4691" s="85"/>
      <c r="E4691" s="85"/>
      <c r="F4691" s="85"/>
      <c r="G4691" s="85"/>
      <c r="H4691" s="85"/>
    </row>
    <row r="4692" spans="1:8">
      <c r="A4692" s="85"/>
      <c r="B4692" s="85"/>
      <c r="C4692" s="85"/>
      <c r="D4692" s="85"/>
      <c r="E4692" s="85"/>
      <c r="F4692" s="85"/>
      <c r="G4692" s="85"/>
      <c r="H4692" s="85"/>
    </row>
    <row r="4693" spans="1:8">
      <c r="A4693" s="85"/>
      <c r="B4693" s="85"/>
      <c r="C4693" s="85"/>
      <c r="D4693" s="85"/>
      <c r="E4693" s="85"/>
      <c r="F4693" s="85"/>
      <c r="G4693" s="85"/>
      <c r="H4693" s="85"/>
    </row>
    <row r="4694" spans="1:8">
      <c r="A4694" s="85"/>
      <c r="B4694" s="85"/>
      <c r="C4694" s="85"/>
      <c r="D4694" s="85"/>
      <c r="E4694" s="85"/>
      <c r="F4694" s="85"/>
      <c r="G4694" s="85"/>
      <c r="H4694" s="85"/>
    </row>
    <row r="4695" spans="1:8">
      <c r="A4695" s="85"/>
      <c r="B4695" s="85"/>
      <c r="C4695" s="85"/>
      <c r="D4695" s="85"/>
      <c r="E4695" s="85"/>
      <c r="F4695" s="85"/>
      <c r="G4695" s="85"/>
      <c r="H4695" s="85"/>
    </row>
    <row r="4696" spans="1:8">
      <c r="A4696" s="85"/>
      <c r="B4696" s="85"/>
      <c r="C4696" s="85"/>
      <c r="D4696" s="85"/>
      <c r="E4696" s="85"/>
      <c r="F4696" s="85"/>
      <c r="G4696" s="85"/>
      <c r="H4696" s="85"/>
    </row>
    <row r="4697" spans="1:8">
      <c r="A4697" s="85"/>
      <c r="B4697" s="85"/>
      <c r="C4697" s="85"/>
      <c r="D4697" s="85"/>
      <c r="E4697" s="85"/>
      <c r="F4697" s="85"/>
      <c r="G4697" s="85"/>
      <c r="H4697" s="85"/>
    </row>
    <row r="4698" spans="1:8">
      <c r="A4698" s="85"/>
      <c r="B4698" s="85"/>
      <c r="C4698" s="85"/>
      <c r="D4698" s="85"/>
      <c r="E4698" s="85"/>
      <c r="F4698" s="85"/>
      <c r="G4698" s="85"/>
      <c r="H4698" s="85"/>
    </row>
    <row r="4699" spans="1:8">
      <c r="A4699" s="85"/>
      <c r="B4699" s="85"/>
      <c r="C4699" s="85"/>
      <c r="D4699" s="85"/>
      <c r="E4699" s="85"/>
      <c r="F4699" s="85"/>
      <c r="G4699" s="85"/>
      <c r="H4699" s="85"/>
    </row>
    <row r="4700" spans="1:8">
      <c r="A4700" s="85"/>
      <c r="B4700" s="85"/>
      <c r="C4700" s="85"/>
      <c r="D4700" s="85"/>
      <c r="E4700" s="85"/>
      <c r="F4700" s="85"/>
      <c r="G4700" s="85"/>
      <c r="H4700" s="85"/>
    </row>
    <row r="4701" spans="1:8">
      <c r="A4701" s="85"/>
      <c r="B4701" s="85"/>
      <c r="C4701" s="85"/>
      <c r="D4701" s="85"/>
      <c r="E4701" s="85"/>
      <c r="F4701" s="85"/>
      <c r="G4701" s="85"/>
      <c r="H4701" s="85"/>
    </row>
    <row r="4702" spans="1:8">
      <c r="A4702" s="85"/>
      <c r="B4702" s="85"/>
      <c r="C4702" s="85"/>
      <c r="D4702" s="85"/>
      <c r="E4702" s="85"/>
      <c r="F4702" s="85"/>
      <c r="G4702" s="85"/>
      <c r="H4702" s="85"/>
    </row>
    <row r="4703" spans="1:8">
      <c r="A4703" s="85"/>
      <c r="B4703" s="85"/>
      <c r="C4703" s="85"/>
      <c r="D4703" s="85"/>
      <c r="E4703" s="85"/>
      <c r="F4703" s="85"/>
      <c r="G4703" s="85"/>
      <c r="H4703" s="85"/>
    </row>
    <row r="4704" spans="1:8">
      <c r="A4704" s="85"/>
      <c r="B4704" s="85"/>
      <c r="C4704" s="85"/>
      <c r="D4704" s="85"/>
      <c r="E4704" s="85"/>
      <c r="F4704" s="85"/>
      <c r="G4704" s="85"/>
      <c r="H4704" s="85"/>
    </row>
    <row r="4705" spans="1:8">
      <c r="A4705" s="85"/>
      <c r="B4705" s="85"/>
      <c r="C4705" s="85"/>
      <c r="D4705" s="85"/>
      <c r="E4705" s="85"/>
      <c r="F4705" s="85"/>
      <c r="G4705" s="85"/>
      <c r="H4705" s="85"/>
    </row>
    <row r="4706" spans="1:8">
      <c r="A4706" s="85"/>
      <c r="B4706" s="85"/>
      <c r="C4706" s="85"/>
      <c r="D4706" s="85"/>
      <c r="E4706" s="85"/>
      <c r="F4706" s="85"/>
      <c r="G4706" s="85"/>
      <c r="H4706" s="85"/>
    </row>
    <row r="4707" spans="1:8">
      <c r="A4707" s="85"/>
      <c r="B4707" s="85"/>
      <c r="C4707" s="85"/>
      <c r="D4707" s="85"/>
      <c r="E4707" s="85"/>
      <c r="F4707" s="85"/>
      <c r="G4707" s="85"/>
      <c r="H4707" s="85"/>
    </row>
    <row r="4708" spans="1:8">
      <c r="A4708" s="85"/>
      <c r="B4708" s="85"/>
      <c r="C4708" s="85"/>
      <c r="D4708" s="85"/>
      <c r="E4708" s="85"/>
      <c r="F4708" s="85"/>
      <c r="G4708" s="85"/>
      <c r="H4708" s="85"/>
    </row>
    <row r="4709" spans="1:8">
      <c r="A4709" s="85"/>
      <c r="B4709" s="85"/>
      <c r="C4709" s="85"/>
      <c r="D4709" s="85"/>
      <c r="E4709" s="85"/>
      <c r="F4709" s="85"/>
      <c r="G4709" s="85"/>
      <c r="H4709" s="85"/>
    </row>
    <row r="4710" spans="1:8">
      <c r="A4710" s="85"/>
      <c r="B4710" s="85"/>
      <c r="C4710" s="85"/>
      <c r="D4710" s="85"/>
      <c r="E4710" s="85"/>
      <c r="F4710" s="85"/>
      <c r="G4710" s="85"/>
      <c r="H4710" s="85"/>
    </row>
    <row r="4711" spans="1:8">
      <c r="A4711" s="85"/>
      <c r="B4711" s="85"/>
      <c r="C4711" s="85"/>
      <c r="D4711" s="85"/>
      <c r="E4711" s="85"/>
      <c r="F4711" s="85"/>
      <c r="G4711" s="85"/>
      <c r="H4711" s="85"/>
    </row>
    <row r="4712" spans="1:8">
      <c r="A4712" s="85"/>
      <c r="B4712" s="85"/>
      <c r="C4712" s="85"/>
      <c r="D4712" s="85"/>
      <c r="E4712" s="85"/>
      <c r="F4712" s="85"/>
      <c r="G4712" s="85"/>
      <c r="H4712" s="85"/>
    </row>
    <row r="4713" spans="1:8">
      <c r="A4713" s="85"/>
      <c r="B4713" s="85"/>
      <c r="C4713" s="85"/>
      <c r="D4713" s="85"/>
      <c r="E4713" s="85"/>
      <c r="F4713" s="85"/>
      <c r="G4713" s="85"/>
      <c r="H4713" s="85"/>
    </row>
    <row r="4714" spans="1:8">
      <c r="A4714" s="85"/>
      <c r="B4714" s="85"/>
      <c r="C4714" s="85"/>
      <c r="D4714" s="85"/>
      <c r="E4714" s="85"/>
      <c r="F4714" s="85"/>
      <c r="G4714" s="85"/>
      <c r="H4714" s="85"/>
    </row>
    <row r="4715" spans="1:8">
      <c r="A4715" s="85"/>
      <c r="B4715" s="85"/>
      <c r="C4715" s="85"/>
      <c r="D4715" s="85"/>
      <c r="E4715" s="85"/>
      <c r="F4715" s="85"/>
      <c r="G4715" s="85"/>
      <c r="H4715" s="85"/>
    </row>
    <row r="4716" spans="1:8">
      <c r="A4716" s="85"/>
      <c r="B4716" s="85"/>
      <c r="C4716" s="85"/>
      <c r="D4716" s="85"/>
      <c r="E4716" s="85"/>
      <c r="F4716" s="85"/>
      <c r="G4716" s="85"/>
      <c r="H4716" s="85"/>
    </row>
    <row r="4717" spans="1:8">
      <c r="A4717" s="85"/>
      <c r="B4717" s="85"/>
      <c r="C4717" s="85"/>
      <c r="D4717" s="85"/>
      <c r="E4717" s="85"/>
      <c r="F4717" s="85"/>
      <c r="G4717" s="85"/>
      <c r="H4717" s="85"/>
    </row>
    <row r="4718" spans="1:8">
      <c r="A4718" s="85"/>
      <c r="B4718" s="85"/>
      <c r="C4718" s="85"/>
      <c r="D4718" s="85"/>
      <c r="E4718" s="85"/>
      <c r="F4718" s="85"/>
      <c r="G4718" s="85"/>
      <c r="H4718" s="85"/>
    </row>
    <row r="4719" spans="1:8">
      <c r="A4719" s="85"/>
      <c r="B4719" s="85"/>
      <c r="C4719" s="85"/>
      <c r="D4719" s="85"/>
      <c r="E4719" s="85"/>
      <c r="F4719" s="85"/>
      <c r="G4719" s="85"/>
      <c r="H4719" s="85"/>
    </row>
    <row r="4720" spans="1:8">
      <c r="A4720" s="85"/>
      <c r="B4720" s="85"/>
      <c r="C4720" s="85"/>
      <c r="D4720" s="85"/>
      <c r="E4720" s="85"/>
      <c r="F4720" s="85"/>
      <c r="G4720" s="85"/>
      <c r="H4720" s="85"/>
    </row>
    <row r="4721" spans="1:8">
      <c r="A4721" s="85"/>
      <c r="B4721" s="85"/>
      <c r="C4721" s="85"/>
      <c r="D4721" s="85"/>
      <c r="E4721" s="85"/>
      <c r="F4721" s="85"/>
      <c r="G4721" s="85"/>
      <c r="H4721" s="85"/>
    </row>
    <row r="4722" spans="1:8">
      <c r="A4722" s="85"/>
      <c r="B4722" s="85"/>
      <c r="C4722" s="85"/>
      <c r="D4722" s="85"/>
      <c r="E4722" s="85"/>
      <c r="F4722" s="85"/>
      <c r="G4722" s="85"/>
      <c r="H4722" s="85"/>
    </row>
    <row r="4723" spans="1:8">
      <c r="A4723" s="85"/>
      <c r="B4723" s="85"/>
      <c r="C4723" s="85"/>
      <c r="D4723" s="85"/>
      <c r="E4723" s="85"/>
      <c r="F4723" s="85"/>
      <c r="G4723" s="85"/>
      <c r="H4723" s="85"/>
    </row>
    <row r="4724" spans="1:8">
      <c r="A4724" s="85"/>
      <c r="B4724" s="85"/>
      <c r="C4724" s="85"/>
      <c r="D4724" s="85"/>
      <c r="E4724" s="85"/>
      <c r="F4724" s="85"/>
      <c r="G4724" s="85"/>
      <c r="H4724" s="85"/>
    </row>
    <row r="4725" spans="1:8">
      <c r="A4725" s="85"/>
      <c r="B4725" s="85"/>
      <c r="C4725" s="85"/>
      <c r="D4725" s="85"/>
      <c r="E4725" s="85"/>
      <c r="F4725" s="85"/>
      <c r="G4725" s="85"/>
      <c r="H4725" s="85"/>
    </row>
    <row r="4726" spans="1:8">
      <c r="A4726" s="85"/>
      <c r="B4726" s="85"/>
      <c r="C4726" s="85"/>
      <c r="D4726" s="85"/>
      <c r="E4726" s="85"/>
      <c r="F4726" s="85"/>
      <c r="G4726" s="85"/>
      <c r="H4726" s="85"/>
    </row>
    <row r="4727" spans="1:8">
      <c r="A4727" s="85"/>
      <c r="B4727" s="85"/>
      <c r="C4727" s="85"/>
      <c r="D4727" s="85"/>
      <c r="E4727" s="85"/>
      <c r="F4727" s="85"/>
      <c r="G4727" s="85"/>
      <c r="H4727" s="85"/>
    </row>
    <row r="4728" spans="1:8">
      <c r="A4728" s="85"/>
      <c r="B4728" s="85"/>
      <c r="C4728" s="85"/>
      <c r="D4728" s="85"/>
      <c r="E4728" s="85"/>
      <c r="F4728" s="85"/>
      <c r="G4728" s="85"/>
      <c r="H4728" s="85"/>
    </row>
    <row r="4729" spans="1:8">
      <c r="A4729" s="85"/>
      <c r="B4729" s="85"/>
      <c r="C4729" s="85"/>
      <c r="D4729" s="85"/>
      <c r="E4729" s="85"/>
      <c r="F4729" s="85"/>
      <c r="G4729" s="85"/>
      <c r="H4729" s="85"/>
    </row>
    <row r="4730" spans="1:8">
      <c r="A4730" s="85"/>
      <c r="B4730" s="85"/>
      <c r="C4730" s="85"/>
      <c r="D4730" s="85"/>
      <c r="E4730" s="85"/>
      <c r="F4730" s="85"/>
      <c r="G4730" s="85"/>
      <c r="H4730" s="85"/>
    </row>
    <row r="4731" spans="1:8">
      <c r="A4731" s="85"/>
      <c r="B4731" s="85"/>
      <c r="C4731" s="85"/>
      <c r="D4731" s="85"/>
      <c r="E4731" s="85"/>
      <c r="F4731" s="85"/>
      <c r="G4731" s="85"/>
      <c r="H4731" s="85"/>
    </row>
    <row r="4732" spans="1:8">
      <c r="A4732" s="85"/>
      <c r="B4732" s="85"/>
      <c r="C4732" s="85"/>
      <c r="D4732" s="85"/>
      <c r="E4732" s="85"/>
      <c r="F4732" s="85"/>
      <c r="G4732" s="85"/>
      <c r="H4732" s="85"/>
    </row>
    <row r="4733" spans="1:8">
      <c r="A4733" s="85"/>
      <c r="B4733" s="85"/>
      <c r="C4733" s="85"/>
      <c r="D4733" s="85"/>
      <c r="E4733" s="85"/>
      <c r="F4733" s="85"/>
      <c r="G4733" s="85"/>
      <c r="H4733" s="85"/>
    </row>
    <row r="4734" spans="1:8">
      <c r="A4734" s="85"/>
      <c r="B4734" s="85"/>
      <c r="C4734" s="85"/>
      <c r="D4734" s="85"/>
      <c r="E4734" s="85"/>
      <c r="F4734" s="85"/>
      <c r="G4734" s="85"/>
      <c r="H4734" s="85"/>
    </row>
    <row r="4735" spans="1:8">
      <c r="A4735" s="85"/>
      <c r="B4735" s="85"/>
      <c r="C4735" s="85"/>
      <c r="D4735" s="85"/>
      <c r="E4735" s="85"/>
      <c r="F4735" s="85"/>
      <c r="G4735" s="85"/>
      <c r="H4735" s="85"/>
    </row>
    <row r="4736" spans="1:8">
      <c r="A4736" s="85"/>
      <c r="B4736" s="85"/>
      <c r="C4736" s="85"/>
      <c r="D4736" s="85"/>
      <c r="E4736" s="85"/>
      <c r="F4736" s="85"/>
      <c r="G4736" s="85"/>
      <c r="H4736" s="85"/>
    </row>
    <row r="4737" spans="1:8">
      <c r="A4737" s="85"/>
      <c r="B4737" s="85"/>
      <c r="C4737" s="85"/>
      <c r="D4737" s="85"/>
      <c r="E4737" s="85"/>
      <c r="F4737" s="85"/>
      <c r="G4737" s="85"/>
      <c r="H4737" s="85"/>
    </row>
    <row r="4738" spans="1:8">
      <c r="A4738" s="85"/>
      <c r="B4738" s="85"/>
      <c r="C4738" s="85"/>
      <c r="D4738" s="85"/>
      <c r="E4738" s="85"/>
      <c r="F4738" s="85"/>
      <c r="G4738" s="85"/>
      <c r="H4738" s="85"/>
    </row>
    <row r="4739" spans="1:8">
      <c r="A4739" s="85"/>
      <c r="B4739" s="85"/>
      <c r="C4739" s="85"/>
      <c r="D4739" s="85"/>
      <c r="E4739" s="85"/>
      <c r="F4739" s="85"/>
      <c r="G4739" s="85"/>
      <c r="H4739" s="85"/>
    </row>
    <row r="4740" spans="1:8">
      <c r="A4740" s="85"/>
      <c r="B4740" s="85"/>
      <c r="C4740" s="85"/>
      <c r="D4740" s="85"/>
      <c r="E4740" s="85"/>
      <c r="F4740" s="85"/>
      <c r="G4740" s="85"/>
      <c r="H4740" s="85"/>
    </row>
    <row r="4741" spans="1:8">
      <c r="A4741" s="85"/>
      <c r="B4741" s="85"/>
      <c r="C4741" s="85"/>
      <c r="D4741" s="85"/>
      <c r="E4741" s="85"/>
      <c r="F4741" s="85"/>
      <c r="G4741" s="85"/>
      <c r="H4741" s="85"/>
    </row>
    <row r="4742" spans="1:8">
      <c r="A4742" s="85"/>
      <c r="B4742" s="85"/>
      <c r="C4742" s="85"/>
      <c r="D4742" s="85"/>
      <c r="E4742" s="85"/>
      <c r="F4742" s="85"/>
      <c r="G4742" s="85"/>
      <c r="H4742" s="85"/>
    </row>
    <row r="4743" spans="1:8">
      <c r="A4743" s="85"/>
      <c r="B4743" s="85"/>
      <c r="C4743" s="85"/>
      <c r="D4743" s="85"/>
      <c r="E4743" s="85"/>
      <c r="F4743" s="85"/>
      <c r="G4743" s="85"/>
      <c r="H4743" s="85"/>
    </row>
    <row r="4744" spans="1:8">
      <c r="A4744" s="85"/>
      <c r="B4744" s="85"/>
      <c r="C4744" s="85"/>
      <c r="D4744" s="85"/>
      <c r="E4744" s="85"/>
      <c r="F4744" s="85"/>
      <c r="G4744" s="85"/>
      <c r="H4744" s="85"/>
    </row>
    <row r="4745" spans="1:8">
      <c r="A4745" s="85"/>
      <c r="B4745" s="85"/>
      <c r="C4745" s="85"/>
      <c r="D4745" s="85"/>
      <c r="E4745" s="85"/>
      <c r="F4745" s="85"/>
      <c r="G4745" s="85"/>
      <c r="H4745" s="85"/>
    </row>
    <row r="4746" spans="1:8">
      <c r="A4746" s="85"/>
      <c r="B4746" s="85"/>
      <c r="C4746" s="85"/>
      <c r="D4746" s="85"/>
      <c r="E4746" s="85"/>
      <c r="F4746" s="85"/>
      <c r="G4746" s="85"/>
      <c r="H4746" s="85"/>
    </row>
    <row r="4747" spans="1:8">
      <c r="A4747" s="85"/>
      <c r="B4747" s="85"/>
      <c r="C4747" s="85"/>
      <c r="D4747" s="85"/>
      <c r="E4747" s="85"/>
      <c r="F4747" s="85"/>
      <c r="G4747" s="85"/>
      <c r="H4747" s="85"/>
    </row>
    <row r="4748" spans="1:8">
      <c r="A4748" s="85"/>
      <c r="B4748" s="85"/>
      <c r="C4748" s="85"/>
      <c r="D4748" s="85"/>
      <c r="E4748" s="85"/>
      <c r="F4748" s="85"/>
      <c r="G4748" s="85"/>
      <c r="H4748" s="85"/>
    </row>
    <row r="4749" spans="1:8">
      <c r="A4749" s="85"/>
      <c r="B4749" s="85"/>
      <c r="C4749" s="85"/>
      <c r="D4749" s="85"/>
      <c r="E4749" s="85"/>
      <c r="F4749" s="85"/>
      <c r="G4749" s="85"/>
      <c r="H4749" s="85"/>
    </row>
    <row r="4750" spans="1:8">
      <c r="A4750" s="85"/>
      <c r="B4750" s="85"/>
      <c r="C4750" s="85"/>
      <c r="D4750" s="85"/>
      <c r="E4750" s="85"/>
      <c r="F4750" s="85"/>
      <c r="G4750" s="85"/>
      <c r="H4750" s="85"/>
    </row>
    <row r="4751" spans="1:8">
      <c r="A4751" s="85"/>
      <c r="B4751" s="85"/>
      <c r="C4751" s="85"/>
      <c r="D4751" s="85"/>
      <c r="E4751" s="85"/>
      <c r="F4751" s="85"/>
      <c r="G4751" s="85"/>
      <c r="H4751" s="85"/>
    </row>
    <row r="4752" spans="1:8">
      <c r="A4752" s="85"/>
      <c r="B4752" s="85"/>
      <c r="C4752" s="85"/>
      <c r="D4752" s="85"/>
      <c r="E4752" s="85"/>
      <c r="F4752" s="85"/>
      <c r="G4752" s="85"/>
      <c r="H4752" s="85"/>
    </row>
    <row r="4753" spans="1:8">
      <c r="A4753" s="85"/>
      <c r="B4753" s="85"/>
      <c r="C4753" s="85"/>
      <c r="D4753" s="85"/>
      <c r="E4753" s="85"/>
      <c r="F4753" s="85"/>
      <c r="G4753" s="85"/>
      <c r="H4753" s="85"/>
    </row>
    <row r="4754" spans="1:8">
      <c r="A4754" s="85"/>
      <c r="B4754" s="85"/>
      <c r="C4754" s="85"/>
      <c r="D4754" s="85"/>
      <c r="E4754" s="85"/>
      <c r="F4754" s="85"/>
      <c r="G4754" s="85"/>
      <c r="H4754" s="85"/>
    </row>
    <row r="4755" spans="1:8">
      <c r="A4755" s="85"/>
      <c r="B4755" s="85"/>
      <c r="C4755" s="85"/>
      <c r="D4755" s="85"/>
      <c r="E4755" s="85"/>
      <c r="F4755" s="85"/>
      <c r="G4755" s="85"/>
      <c r="H4755" s="85"/>
    </row>
    <row r="4756" spans="1:8">
      <c r="A4756" s="85"/>
      <c r="B4756" s="85"/>
      <c r="C4756" s="85"/>
      <c r="D4756" s="85"/>
      <c r="E4756" s="85"/>
      <c r="F4756" s="85"/>
      <c r="G4756" s="85"/>
      <c r="H4756" s="85"/>
    </row>
    <row r="4757" spans="1:8">
      <c r="A4757" s="85"/>
      <c r="B4757" s="85"/>
      <c r="C4757" s="85"/>
      <c r="D4757" s="85"/>
      <c r="E4757" s="85"/>
      <c r="F4757" s="85"/>
      <c r="G4757" s="85"/>
      <c r="H4757" s="85"/>
    </row>
    <row r="4758" spans="1:8">
      <c r="A4758" s="85"/>
      <c r="B4758" s="85"/>
      <c r="C4758" s="85"/>
      <c r="D4758" s="85"/>
      <c r="E4758" s="85"/>
      <c r="F4758" s="85"/>
      <c r="G4758" s="85"/>
      <c r="H4758" s="85"/>
    </row>
    <row r="4759" spans="1:8">
      <c r="A4759" s="85"/>
      <c r="B4759" s="85"/>
      <c r="C4759" s="85"/>
      <c r="D4759" s="85"/>
      <c r="E4759" s="85"/>
      <c r="F4759" s="85"/>
      <c r="G4759" s="85"/>
      <c r="H4759" s="85"/>
    </row>
    <row r="4760" spans="1:8">
      <c r="A4760" s="85"/>
      <c r="B4760" s="85"/>
      <c r="C4760" s="85"/>
      <c r="D4760" s="85"/>
      <c r="E4760" s="85"/>
      <c r="F4760" s="85"/>
      <c r="G4760" s="85"/>
      <c r="H4760" s="85"/>
    </row>
    <row r="4761" spans="1:8">
      <c r="A4761" s="85"/>
      <c r="B4761" s="85"/>
      <c r="C4761" s="85"/>
      <c r="D4761" s="85"/>
      <c r="E4761" s="85"/>
      <c r="F4761" s="85"/>
      <c r="G4761" s="85"/>
      <c r="H4761" s="85"/>
    </row>
    <row r="4762" spans="1:8">
      <c r="A4762" s="85"/>
      <c r="B4762" s="85"/>
      <c r="C4762" s="85"/>
      <c r="D4762" s="85"/>
      <c r="E4762" s="85"/>
      <c r="F4762" s="85"/>
      <c r="G4762" s="85"/>
      <c r="H4762" s="85"/>
    </row>
    <row r="4763" spans="1:8">
      <c r="A4763" s="85"/>
      <c r="B4763" s="85"/>
      <c r="C4763" s="85"/>
      <c r="D4763" s="85"/>
      <c r="E4763" s="85"/>
      <c r="F4763" s="85"/>
      <c r="G4763" s="85"/>
      <c r="H4763" s="85"/>
    </row>
    <row r="4764" spans="1:8">
      <c r="A4764" s="85"/>
      <c r="B4764" s="85"/>
      <c r="C4764" s="85"/>
      <c r="D4764" s="85"/>
      <c r="E4764" s="85"/>
      <c r="F4764" s="85"/>
      <c r="G4764" s="85"/>
      <c r="H4764" s="85"/>
    </row>
    <row r="4765" spans="1:8">
      <c r="A4765" s="85"/>
      <c r="B4765" s="85"/>
      <c r="C4765" s="85"/>
      <c r="D4765" s="85"/>
      <c r="E4765" s="85"/>
      <c r="F4765" s="85"/>
      <c r="G4765" s="85"/>
      <c r="H4765" s="85"/>
    </row>
    <row r="4766" spans="1:8">
      <c r="A4766" s="85"/>
      <c r="B4766" s="85"/>
      <c r="C4766" s="85"/>
      <c r="D4766" s="85"/>
      <c r="E4766" s="85"/>
      <c r="F4766" s="85"/>
      <c r="G4766" s="85"/>
      <c r="H4766" s="85"/>
    </row>
    <row r="4767" spans="1:8">
      <c r="A4767" s="85"/>
      <c r="B4767" s="85"/>
      <c r="C4767" s="85"/>
      <c r="D4767" s="85"/>
      <c r="E4767" s="85"/>
      <c r="F4767" s="85"/>
      <c r="G4767" s="85"/>
      <c r="H4767" s="85"/>
    </row>
    <row r="4768" spans="1:8">
      <c r="A4768" s="85"/>
      <c r="B4768" s="85"/>
      <c r="C4768" s="85"/>
      <c r="D4768" s="85"/>
      <c r="E4768" s="85"/>
      <c r="F4768" s="85"/>
      <c r="G4768" s="85"/>
      <c r="H4768" s="85"/>
    </row>
    <row r="4769" spans="1:8">
      <c r="A4769" s="85"/>
      <c r="B4769" s="85"/>
      <c r="C4769" s="85"/>
      <c r="D4769" s="85"/>
      <c r="E4769" s="85"/>
      <c r="F4769" s="85"/>
      <c r="G4769" s="85"/>
      <c r="H4769" s="85"/>
    </row>
    <row r="4770" spans="1:8">
      <c r="A4770" s="85"/>
      <c r="B4770" s="85"/>
      <c r="C4770" s="85"/>
      <c r="D4770" s="85"/>
      <c r="E4770" s="85"/>
      <c r="F4770" s="85"/>
      <c r="G4770" s="85"/>
      <c r="H4770" s="85"/>
    </row>
    <row r="4771" spans="1:8">
      <c r="A4771" s="85"/>
      <c r="B4771" s="85"/>
      <c r="C4771" s="85"/>
      <c r="D4771" s="85"/>
      <c r="E4771" s="85"/>
      <c r="F4771" s="85"/>
      <c r="G4771" s="85"/>
      <c r="H4771" s="85"/>
    </row>
    <row r="4772" spans="1:8">
      <c r="A4772" s="85"/>
      <c r="B4772" s="85"/>
      <c r="C4772" s="85"/>
      <c r="D4772" s="85"/>
      <c r="E4772" s="85"/>
      <c r="F4772" s="85"/>
      <c r="G4772" s="85"/>
      <c r="H4772" s="85"/>
    </row>
    <row r="4773" spans="1:8">
      <c r="A4773" s="85"/>
      <c r="B4773" s="85"/>
      <c r="C4773" s="85"/>
      <c r="D4773" s="85"/>
      <c r="E4773" s="85"/>
      <c r="F4773" s="85"/>
      <c r="G4773" s="85"/>
      <c r="H4773" s="85"/>
    </row>
    <row r="4774" spans="1:8">
      <c r="A4774" s="85"/>
      <c r="B4774" s="85"/>
      <c r="C4774" s="85"/>
      <c r="D4774" s="85"/>
      <c r="E4774" s="85"/>
      <c r="F4774" s="85"/>
      <c r="G4774" s="85"/>
      <c r="H4774" s="85"/>
    </row>
    <row r="4775" spans="1:8">
      <c r="A4775" s="85"/>
      <c r="B4775" s="85"/>
      <c r="C4775" s="85"/>
      <c r="D4775" s="85"/>
      <c r="E4775" s="85"/>
      <c r="F4775" s="85"/>
      <c r="G4775" s="85"/>
      <c r="H4775" s="85"/>
    </row>
    <row r="4776" spans="1:8">
      <c r="A4776" s="85"/>
      <c r="B4776" s="85"/>
      <c r="C4776" s="85"/>
      <c r="D4776" s="85"/>
      <c r="E4776" s="85"/>
      <c r="F4776" s="85"/>
      <c r="G4776" s="85"/>
      <c r="H4776" s="85"/>
    </row>
    <row r="4777" spans="1:8">
      <c r="A4777" s="85"/>
      <c r="B4777" s="85"/>
      <c r="C4777" s="85"/>
      <c r="D4777" s="85"/>
      <c r="E4777" s="85"/>
      <c r="F4777" s="85"/>
      <c r="G4777" s="85"/>
      <c r="H4777" s="85"/>
    </row>
    <row r="4778" spans="1:8">
      <c r="A4778" s="85"/>
      <c r="B4778" s="85"/>
      <c r="C4778" s="85"/>
      <c r="D4778" s="85"/>
      <c r="E4778" s="85"/>
      <c r="F4778" s="85"/>
      <c r="G4778" s="85"/>
      <c r="H4778" s="85"/>
    </row>
    <row r="4779" spans="1:8">
      <c r="A4779" s="85"/>
      <c r="B4779" s="85"/>
      <c r="C4779" s="85"/>
      <c r="D4779" s="85"/>
      <c r="E4779" s="85"/>
      <c r="F4779" s="85"/>
      <c r="G4779" s="85"/>
      <c r="H4779" s="85"/>
    </row>
    <row r="4780" spans="1:8">
      <c r="A4780" s="85"/>
      <c r="B4780" s="85"/>
      <c r="C4780" s="85"/>
      <c r="D4780" s="85"/>
      <c r="E4780" s="85"/>
      <c r="F4780" s="85"/>
      <c r="G4780" s="85"/>
      <c r="H4780" s="85"/>
    </row>
    <row r="4781" spans="1:8">
      <c r="A4781" s="85"/>
      <c r="B4781" s="85"/>
      <c r="C4781" s="85"/>
      <c r="D4781" s="85"/>
      <c r="E4781" s="85"/>
      <c r="F4781" s="85"/>
      <c r="G4781" s="85"/>
      <c r="H4781" s="85"/>
    </row>
    <row r="4782" spans="1:8">
      <c r="A4782" s="85"/>
      <c r="B4782" s="85"/>
      <c r="C4782" s="85"/>
      <c r="D4782" s="85"/>
      <c r="E4782" s="85"/>
      <c r="F4782" s="85"/>
      <c r="G4782" s="85"/>
      <c r="H4782" s="85"/>
    </row>
    <row r="4783" spans="1:8">
      <c r="A4783" s="85"/>
      <c r="B4783" s="85"/>
      <c r="C4783" s="85"/>
      <c r="D4783" s="85"/>
      <c r="E4783" s="85"/>
      <c r="F4783" s="85"/>
      <c r="G4783" s="85"/>
      <c r="H4783" s="85"/>
    </row>
    <row r="4784" spans="1:8">
      <c r="A4784" s="85"/>
      <c r="B4784" s="85"/>
      <c r="C4784" s="85"/>
      <c r="D4784" s="85"/>
      <c r="E4784" s="85"/>
      <c r="F4784" s="85"/>
      <c r="G4784" s="85"/>
      <c r="H4784" s="85"/>
    </row>
    <row r="4785" spans="1:8">
      <c r="A4785" s="85"/>
      <c r="B4785" s="85"/>
      <c r="C4785" s="85"/>
      <c r="D4785" s="85"/>
      <c r="E4785" s="85"/>
      <c r="F4785" s="85"/>
      <c r="G4785" s="85"/>
      <c r="H4785" s="85"/>
    </row>
    <row r="4786" spans="1:8">
      <c r="A4786" s="85"/>
      <c r="B4786" s="85"/>
      <c r="C4786" s="85"/>
      <c r="D4786" s="85"/>
      <c r="E4786" s="85"/>
      <c r="F4786" s="85"/>
      <c r="G4786" s="85"/>
      <c r="H4786" s="85"/>
    </row>
    <row r="4787" spans="1:8">
      <c r="A4787" s="85"/>
      <c r="B4787" s="85"/>
      <c r="C4787" s="85"/>
      <c r="D4787" s="85"/>
      <c r="E4787" s="85"/>
      <c r="F4787" s="85"/>
      <c r="G4787" s="85"/>
      <c r="H4787" s="85"/>
    </row>
    <row r="4788" spans="1:8">
      <c r="A4788" s="85"/>
      <c r="B4788" s="85"/>
      <c r="C4788" s="85"/>
      <c r="D4788" s="85"/>
      <c r="E4788" s="85"/>
      <c r="F4788" s="85"/>
      <c r="G4788" s="85"/>
      <c r="H4788" s="85"/>
    </row>
    <row r="4789" spans="1:8">
      <c r="A4789" s="85"/>
      <c r="B4789" s="85"/>
      <c r="C4789" s="85"/>
      <c r="D4789" s="85"/>
      <c r="E4789" s="85"/>
      <c r="F4789" s="85"/>
      <c r="G4789" s="85"/>
      <c r="H4789" s="85"/>
    </row>
    <row r="4790" spans="1:8">
      <c r="A4790" s="85"/>
      <c r="B4790" s="85"/>
      <c r="C4790" s="85"/>
      <c r="D4790" s="85"/>
      <c r="E4790" s="85"/>
      <c r="F4790" s="85"/>
      <c r="G4790" s="85"/>
      <c r="H4790" s="85"/>
    </row>
    <row r="4791" spans="1:8">
      <c r="A4791" s="85"/>
      <c r="B4791" s="85"/>
      <c r="C4791" s="85"/>
      <c r="D4791" s="85"/>
      <c r="E4791" s="85"/>
      <c r="F4791" s="85"/>
      <c r="G4791" s="85"/>
      <c r="H4791" s="85"/>
    </row>
    <row r="4792" spans="1:8">
      <c r="A4792" s="85"/>
      <c r="B4792" s="85"/>
      <c r="C4792" s="85"/>
      <c r="D4792" s="85"/>
      <c r="E4792" s="85"/>
      <c r="F4792" s="85"/>
      <c r="G4792" s="85"/>
      <c r="H4792" s="85"/>
    </row>
    <row r="4793" spans="1:8">
      <c r="A4793" s="85"/>
      <c r="B4793" s="85"/>
      <c r="C4793" s="85"/>
      <c r="D4793" s="85"/>
      <c r="E4793" s="85"/>
      <c r="F4793" s="85"/>
      <c r="G4793" s="85"/>
      <c r="H4793" s="85"/>
    </row>
    <row r="4794" spans="1:8">
      <c r="A4794" s="85"/>
      <c r="B4794" s="85"/>
      <c r="C4794" s="85"/>
      <c r="D4794" s="85"/>
      <c r="E4794" s="85"/>
      <c r="F4794" s="85"/>
      <c r="G4794" s="85"/>
      <c r="H4794" s="85"/>
    </row>
    <row r="4795" spans="1:8">
      <c r="A4795" s="85"/>
      <c r="B4795" s="85"/>
      <c r="C4795" s="85"/>
      <c r="D4795" s="85"/>
      <c r="E4795" s="85"/>
      <c r="F4795" s="85"/>
      <c r="G4795" s="85"/>
      <c r="H4795" s="85"/>
    </row>
    <row r="4796" spans="1:8">
      <c r="A4796" s="85"/>
      <c r="B4796" s="85"/>
      <c r="C4796" s="85"/>
      <c r="D4796" s="85"/>
      <c r="E4796" s="85"/>
      <c r="F4796" s="85"/>
      <c r="G4796" s="85"/>
      <c r="H4796" s="85"/>
    </row>
    <row r="4797" spans="1:8">
      <c r="A4797" s="85"/>
      <c r="B4797" s="85"/>
      <c r="C4797" s="85"/>
      <c r="D4797" s="85"/>
      <c r="E4797" s="85"/>
      <c r="F4797" s="85"/>
      <c r="G4797" s="85"/>
      <c r="H4797" s="85"/>
    </row>
    <row r="4798" spans="1:8">
      <c r="A4798" s="85"/>
      <c r="B4798" s="85"/>
      <c r="C4798" s="85"/>
      <c r="D4798" s="85"/>
      <c r="E4798" s="85"/>
      <c r="F4798" s="85"/>
      <c r="G4798" s="85"/>
      <c r="H4798" s="85"/>
    </row>
    <row r="4799" spans="1:8">
      <c r="A4799" s="85"/>
      <c r="B4799" s="85"/>
      <c r="C4799" s="85"/>
      <c r="D4799" s="85"/>
      <c r="E4799" s="85"/>
      <c r="F4799" s="85"/>
      <c r="G4799" s="85"/>
      <c r="H4799" s="85"/>
    </row>
    <row r="4800" spans="1:8">
      <c r="A4800" s="85"/>
      <c r="B4800" s="85"/>
      <c r="C4800" s="85"/>
      <c r="D4800" s="85"/>
      <c r="E4800" s="85"/>
      <c r="F4800" s="85"/>
      <c r="G4800" s="85"/>
      <c r="H4800" s="85"/>
    </row>
    <row r="4801" spans="1:8">
      <c r="A4801" s="85"/>
      <c r="B4801" s="85"/>
      <c r="C4801" s="85"/>
      <c r="D4801" s="85"/>
      <c r="E4801" s="85"/>
      <c r="F4801" s="85"/>
      <c r="G4801" s="85"/>
      <c r="H4801" s="85"/>
    </row>
    <row r="4802" spans="1:8">
      <c r="A4802" s="85"/>
      <c r="B4802" s="85"/>
      <c r="C4802" s="85"/>
      <c r="D4802" s="85"/>
      <c r="E4802" s="85"/>
      <c r="F4802" s="85"/>
      <c r="G4802" s="85"/>
      <c r="H4802" s="85"/>
    </row>
    <row r="4803" spans="1:8">
      <c r="A4803" s="85"/>
      <c r="B4803" s="85"/>
      <c r="C4803" s="85"/>
      <c r="D4803" s="85"/>
      <c r="E4803" s="85"/>
      <c r="F4803" s="85"/>
      <c r="G4803" s="85"/>
      <c r="H4803" s="85"/>
    </row>
    <row r="4804" spans="1:8">
      <c r="A4804" s="85"/>
      <c r="B4804" s="85"/>
      <c r="C4804" s="85"/>
      <c r="D4804" s="85"/>
      <c r="E4804" s="85"/>
      <c r="F4804" s="85"/>
      <c r="G4804" s="85"/>
      <c r="H4804" s="85"/>
    </row>
    <row r="4805" spans="1:8">
      <c r="A4805" s="85"/>
      <c r="B4805" s="85"/>
      <c r="C4805" s="85"/>
      <c r="D4805" s="85"/>
      <c r="E4805" s="85"/>
      <c r="F4805" s="85"/>
      <c r="G4805" s="85"/>
      <c r="H4805" s="85"/>
    </row>
    <row r="4806" spans="1:8">
      <c r="A4806" s="85"/>
      <c r="B4806" s="85"/>
      <c r="C4806" s="85"/>
      <c r="D4806" s="85"/>
      <c r="E4806" s="85"/>
      <c r="F4806" s="85"/>
      <c r="G4806" s="85"/>
      <c r="H4806" s="85"/>
    </row>
    <row r="4807" spans="1:8">
      <c r="A4807" s="85"/>
      <c r="B4807" s="85"/>
      <c r="C4807" s="85"/>
      <c r="D4807" s="85"/>
      <c r="E4807" s="85"/>
      <c r="F4807" s="85"/>
      <c r="G4807" s="85"/>
      <c r="H4807" s="85"/>
    </row>
    <row r="4808" spans="1:8">
      <c r="A4808" s="85"/>
      <c r="B4808" s="85"/>
      <c r="C4808" s="85"/>
      <c r="D4808" s="85"/>
      <c r="E4808" s="85"/>
      <c r="F4808" s="85"/>
      <c r="G4808" s="85"/>
      <c r="H4808" s="85"/>
    </row>
    <row r="4809" spans="1:8">
      <c r="A4809" s="85"/>
      <c r="B4809" s="85"/>
      <c r="C4809" s="85"/>
      <c r="D4809" s="85"/>
      <c r="E4809" s="85"/>
      <c r="F4809" s="85"/>
      <c r="G4809" s="85"/>
      <c r="H4809" s="85"/>
    </row>
    <row r="4810" spans="1:8">
      <c r="A4810" s="85"/>
      <c r="B4810" s="85"/>
      <c r="C4810" s="85"/>
      <c r="D4810" s="85"/>
      <c r="E4810" s="85"/>
      <c r="F4810" s="85"/>
      <c r="G4810" s="85"/>
      <c r="H4810" s="85"/>
    </row>
    <row r="4811" spans="1:8">
      <c r="A4811" s="85"/>
      <c r="B4811" s="85"/>
      <c r="C4811" s="85"/>
      <c r="D4811" s="85"/>
      <c r="E4811" s="85"/>
      <c r="F4811" s="85"/>
      <c r="G4811" s="85"/>
      <c r="H4811" s="85"/>
    </row>
    <row r="4812" spans="1:8">
      <c r="A4812" s="85"/>
      <c r="B4812" s="85"/>
      <c r="C4812" s="85"/>
      <c r="D4812" s="85"/>
      <c r="E4812" s="85"/>
      <c r="F4812" s="85"/>
      <c r="G4812" s="85"/>
      <c r="H4812" s="85"/>
    </row>
    <row r="4813" spans="1:8">
      <c r="A4813" s="85"/>
      <c r="B4813" s="85"/>
      <c r="C4813" s="85"/>
      <c r="D4813" s="85"/>
      <c r="E4813" s="85"/>
      <c r="F4813" s="85"/>
      <c r="G4813" s="85"/>
      <c r="H4813" s="85"/>
    </row>
    <row r="4814" spans="1:8">
      <c r="A4814" s="85"/>
      <c r="B4814" s="85"/>
      <c r="C4814" s="85"/>
      <c r="D4814" s="85"/>
      <c r="E4814" s="85"/>
      <c r="F4814" s="85"/>
      <c r="G4814" s="85"/>
      <c r="H4814" s="85"/>
    </row>
    <row r="4815" spans="1:8">
      <c r="A4815" s="85"/>
      <c r="B4815" s="85"/>
      <c r="C4815" s="85"/>
      <c r="D4815" s="85"/>
      <c r="E4815" s="85"/>
      <c r="F4815" s="85"/>
      <c r="G4815" s="85"/>
      <c r="H4815" s="85"/>
    </row>
    <row r="4816" spans="1:8">
      <c r="A4816" s="85"/>
      <c r="B4816" s="85"/>
      <c r="C4816" s="85"/>
      <c r="D4816" s="85"/>
      <c r="E4816" s="85"/>
      <c r="F4816" s="85"/>
      <c r="G4816" s="85"/>
      <c r="H4816" s="85"/>
    </row>
    <row r="4817" spans="1:8">
      <c r="A4817" s="85"/>
      <c r="B4817" s="85"/>
      <c r="C4817" s="85"/>
      <c r="D4817" s="85"/>
      <c r="E4817" s="85"/>
      <c r="F4817" s="85"/>
      <c r="G4817" s="85"/>
      <c r="H4817" s="85"/>
    </row>
    <row r="4818" spans="1:8">
      <c r="A4818" s="85"/>
      <c r="B4818" s="85"/>
      <c r="C4818" s="85"/>
      <c r="D4818" s="85"/>
      <c r="E4818" s="85"/>
      <c r="F4818" s="85"/>
      <c r="G4818" s="85"/>
      <c r="H4818" s="85"/>
    </row>
    <row r="4819" spans="1:8">
      <c r="A4819" s="85"/>
      <c r="B4819" s="85"/>
      <c r="C4819" s="85"/>
      <c r="D4819" s="85"/>
      <c r="E4819" s="85"/>
      <c r="F4819" s="85"/>
      <c r="G4819" s="85"/>
      <c r="H4819" s="85"/>
    </row>
    <row r="4820" spans="1:8">
      <c r="A4820" s="85"/>
      <c r="B4820" s="85"/>
      <c r="C4820" s="85"/>
      <c r="D4820" s="85"/>
      <c r="E4820" s="85"/>
      <c r="F4820" s="85"/>
      <c r="G4820" s="85"/>
      <c r="H4820" s="85"/>
    </row>
    <row r="4821" spans="1:8">
      <c r="A4821" s="85"/>
      <c r="B4821" s="85"/>
      <c r="C4821" s="85"/>
      <c r="D4821" s="85"/>
      <c r="E4821" s="85"/>
      <c r="F4821" s="85"/>
      <c r="G4821" s="85"/>
      <c r="H4821" s="85"/>
    </row>
    <row r="4822" spans="1:8">
      <c r="A4822" s="85"/>
      <c r="B4822" s="85"/>
      <c r="C4822" s="85"/>
      <c r="D4822" s="85"/>
      <c r="E4822" s="85"/>
      <c r="F4822" s="85"/>
      <c r="G4822" s="85"/>
      <c r="H4822" s="85"/>
    </row>
    <row r="4823" spans="1:8">
      <c r="A4823" s="85"/>
      <c r="B4823" s="85"/>
      <c r="C4823" s="85"/>
      <c r="D4823" s="85"/>
      <c r="E4823" s="85"/>
      <c r="F4823" s="85"/>
      <c r="G4823" s="85"/>
      <c r="H4823" s="85"/>
    </row>
    <row r="4824" spans="1:8">
      <c r="A4824" s="85"/>
      <c r="B4824" s="85"/>
      <c r="C4824" s="85"/>
      <c r="D4824" s="85"/>
      <c r="E4824" s="85"/>
      <c r="F4824" s="85"/>
      <c r="G4824" s="85"/>
      <c r="H4824" s="85"/>
    </row>
    <row r="4825" spans="1:8">
      <c r="A4825" s="85"/>
      <c r="B4825" s="85"/>
      <c r="C4825" s="85"/>
      <c r="D4825" s="85"/>
      <c r="E4825" s="85"/>
      <c r="F4825" s="85"/>
      <c r="G4825" s="85"/>
      <c r="H4825" s="85"/>
    </row>
    <row r="4826" spans="1:8">
      <c r="A4826" s="85"/>
      <c r="B4826" s="85"/>
      <c r="C4826" s="85"/>
      <c r="D4826" s="85"/>
      <c r="E4826" s="85"/>
      <c r="F4826" s="85"/>
      <c r="G4826" s="85"/>
      <c r="H4826" s="85"/>
    </row>
    <row r="4827" spans="1:8">
      <c r="A4827" s="85"/>
      <c r="B4827" s="85"/>
      <c r="C4827" s="85"/>
      <c r="D4827" s="85"/>
      <c r="E4827" s="85"/>
      <c r="F4827" s="85"/>
      <c r="G4827" s="85"/>
      <c r="H4827" s="85"/>
    </row>
    <row r="4828" spans="1:8">
      <c r="A4828" s="85"/>
      <c r="B4828" s="85"/>
      <c r="C4828" s="85"/>
      <c r="D4828" s="85"/>
      <c r="E4828" s="85"/>
      <c r="F4828" s="85"/>
      <c r="G4828" s="85"/>
      <c r="H4828" s="85"/>
    </row>
    <row r="4829" spans="1:8">
      <c r="A4829" s="85"/>
      <c r="B4829" s="85"/>
      <c r="C4829" s="85"/>
      <c r="D4829" s="85"/>
      <c r="E4829" s="85"/>
      <c r="F4829" s="85"/>
      <c r="G4829" s="85"/>
      <c r="H4829" s="85"/>
    </row>
    <row r="4830" spans="1:8">
      <c r="A4830" s="85"/>
      <c r="B4830" s="85"/>
      <c r="C4830" s="85"/>
      <c r="D4830" s="85"/>
      <c r="E4830" s="85"/>
      <c r="F4830" s="85"/>
      <c r="G4830" s="85"/>
      <c r="H4830" s="85"/>
    </row>
    <row r="4831" spans="1:8">
      <c r="A4831" s="85"/>
      <c r="B4831" s="85"/>
      <c r="C4831" s="85"/>
      <c r="D4831" s="85"/>
      <c r="E4831" s="85"/>
      <c r="F4831" s="85"/>
      <c r="G4831" s="85"/>
      <c r="H4831" s="85"/>
    </row>
    <row r="4832" spans="1:8">
      <c r="A4832" s="85"/>
      <c r="B4832" s="85"/>
      <c r="C4832" s="85"/>
      <c r="D4832" s="85"/>
      <c r="E4832" s="85"/>
      <c r="F4832" s="85"/>
      <c r="G4832" s="85"/>
      <c r="H4832" s="85"/>
    </row>
    <row r="4833" spans="1:8">
      <c r="A4833" s="85"/>
      <c r="B4833" s="85"/>
      <c r="C4833" s="85"/>
      <c r="D4833" s="85"/>
      <c r="E4833" s="85"/>
      <c r="F4833" s="85"/>
      <c r="G4833" s="85"/>
      <c r="H4833" s="85"/>
    </row>
    <row r="4834" spans="1:8">
      <c r="A4834" s="85"/>
      <c r="B4834" s="85"/>
      <c r="C4834" s="85"/>
      <c r="D4834" s="85"/>
      <c r="E4834" s="85"/>
      <c r="F4834" s="85"/>
      <c r="G4834" s="85"/>
      <c r="H4834" s="85"/>
    </row>
    <row r="4835" spans="1:8">
      <c r="A4835" s="85"/>
      <c r="B4835" s="85"/>
      <c r="C4835" s="85"/>
      <c r="D4835" s="85"/>
      <c r="E4835" s="85"/>
      <c r="F4835" s="85"/>
      <c r="G4835" s="85"/>
      <c r="H4835" s="85"/>
    </row>
    <row r="4836" spans="1:8">
      <c r="A4836" s="85"/>
      <c r="B4836" s="85"/>
      <c r="C4836" s="85"/>
      <c r="D4836" s="85"/>
      <c r="E4836" s="85"/>
      <c r="F4836" s="85"/>
      <c r="G4836" s="85"/>
      <c r="H4836" s="85"/>
    </row>
    <row r="4837" spans="1:8">
      <c r="A4837" s="85"/>
      <c r="B4837" s="85"/>
      <c r="C4837" s="85"/>
      <c r="D4837" s="85"/>
      <c r="E4837" s="85"/>
      <c r="F4837" s="85"/>
      <c r="G4837" s="85"/>
      <c r="H4837" s="85"/>
    </row>
    <row r="4838" spans="1:8">
      <c r="A4838" s="85"/>
      <c r="B4838" s="85"/>
      <c r="C4838" s="85"/>
      <c r="D4838" s="85"/>
      <c r="E4838" s="85"/>
      <c r="F4838" s="85"/>
      <c r="G4838" s="85"/>
      <c r="H4838" s="85"/>
    </row>
    <row r="4839" spans="1:8">
      <c r="A4839" s="85"/>
      <c r="B4839" s="85"/>
      <c r="C4839" s="85"/>
      <c r="D4839" s="85"/>
      <c r="E4839" s="85"/>
      <c r="F4839" s="85"/>
      <c r="G4839" s="85"/>
      <c r="H4839" s="85"/>
    </row>
    <row r="4840" spans="1:8">
      <c r="A4840" s="85"/>
      <c r="B4840" s="85"/>
      <c r="C4840" s="85"/>
      <c r="D4840" s="85"/>
      <c r="E4840" s="85"/>
      <c r="F4840" s="85"/>
      <c r="G4840" s="85"/>
      <c r="H4840" s="85"/>
    </row>
    <row r="4841" spans="1:8">
      <c r="A4841" s="85"/>
      <c r="B4841" s="85"/>
      <c r="C4841" s="85"/>
      <c r="D4841" s="85"/>
      <c r="E4841" s="85"/>
      <c r="F4841" s="85"/>
      <c r="G4841" s="85"/>
      <c r="H4841" s="85"/>
    </row>
    <row r="4842" spans="1:8">
      <c r="A4842" s="85"/>
      <c r="B4842" s="85"/>
      <c r="C4842" s="85"/>
      <c r="D4842" s="85"/>
      <c r="E4842" s="85"/>
      <c r="F4842" s="85"/>
      <c r="G4842" s="85"/>
      <c r="H4842" s="85"/>
    </row>
    <row r="4843" spans="1:8">
      <c r="A4843" s="85"/>
      <c r="B4843" s="85"/>
      <c r="C4843" s="85"/>
      <c r="D4843" s="85"/>
      <c r="E4843" s="85"/>
      <c r="F4843" s="85"/>
      <c r="G4843" s="85"/>
      <c r="H4843" s="85"/>
    </row>
    <row r="4844" spans="1:8">
      <c r="A4844" s="85"/>
      <c r="B4844" s="85"/>
      <c r="C4844" s="85"/>
      <c r="D4844" s="85"/>
      <c r="E4844" s="85"/>
      <c r="F4844" s="85"/>
      <c r="G4844" s="85"/>
      <c r="H4844" s="85"/>
    </row>
    <row r="4845" spans="1:8">
      <c r="A4845" s="85"/>
      <c r="B4845" s="85"/>
      <c r="C4845" s="85"/>
      <c r="D4845" s="85"/>
      <c r="E4845" s="85"/>
      <c r="F4845" s="85"/>
      <c r="G4845" s="85"/>
      <c r="H4845" s="85"/>
    </row>
    <row r="4846" spans="1:8">
      <c r="A4846" s="85"/>
      <c r="B4846" s="85"/>
      <c r="C4846" s="85"/>
      <c r="D4846" s="85"/>
      <c r="E4846" s="85"/>
      <c r="F4846" s="85"/>
      <c r="G4846" s="85"/>
      <c r="H4846" s="85"/>
    </row>
    <row r="4847" spans="1:8">
      <c r="A4847" s="85"/>
      <c r="B4847" s="85"/>
      <c r="C4847" s="85"/>
      <c r="D4847" s="85"/>
      <c r="E4847" s="85"/>
      <c r="F4847" s="85"/>
      <c r="G4847" s="85"/>
      <c r="H4847" s="85"/>
    </row>
    <row r="4848" spans="1:8">
      <c r="A4848" s="85"/>
      <c r="B4848" s="85"/>
      <c r="C4848" s="85"/>
      <c r="D4848" s="85"/>
      <c r="E4848" s="85"/>
      <c r="F4848" s="85"/>
      <c r="G4848" s="85"/>
      <c r="H4848" s="85"/>
    </row>
    <row r="4849" spans="1:8">
      <c r="A4849" s="85"/>
      <c r="B4849" s="85"/>
      <c r="C4849" s="85"/>
      <c r="D4849" s="85"/>
      <c r="E4849" s="85"/>
      <c r="F4849" s="85"/>
      <c r="G4849" s="85"/>
      <c r="H4849" s="85"/>
    </row>
    <row r="4850" spans="1:8">
      <c r="A4850" s="85"/>
      <c r="B4850" s="85"/>
      <c r="C4850" s="85"/>
      <c r="D4850" s="85"/>
      <c r="E4850" s="85"/>
      <c r="F4850" s="85"/>
      <c r="G4850" s="85"/>
      <c r="H4850" s="85"/>
    </row>
    <row r="4851" spans="1:8">
      <c r="A4851" s="85"/>
      <c r="B4851" s="85"/>
      <c r="C4851" s="85"/>
      <c r="D4851" s="85"/>
      <c r="E4851" s="85"/>
      <c r="F4851" s="85"/>
      <c r="G4851" s="85"/>
      <c r="H4851" s="85"/>
    </row>
    <row r="4852" spans="1:8">
      <c r="A4852" s="85"/>
      <c r="B4852" s="85"/>
      <c r="C4852" s="85"/>
      <c r="D4852" s="85"/>
      <c r="E4852" s="85"/>
      <c r="F4852" s="85"/>
      <c r="G4852" s="85"/>
      <c r="H4852" s="85"/>
    </row>
    <row r="4853" spans="1:8">
      <c r="A4853" s="85"/>
      <c r="B4853" s="85"/>
      <c r="C4853" s="85"/>
      <c r="D4853" s="85"/>
      <c r="E4853" s="85"/>
      <c r="F4853" s="85"/>
      <c r="G4853" s="85"/>
      <c r="H4853" s="85"/>
    </row>
    <row r="4854" spans="1:8">
      <c r="A4854" s="85"/>
      <c r="B4854" s="85"/>
      <c r="C4854" s="85"/>
      <c r="D4854" s="85"/>
      <c r="E4854" s="85"/>
      <c r="F4854" s="85"/>
      <c r="G4854" s="85"/>
      <c r="H4854" s="85"/>
    </row>
    <row r="4855" spans="1:8">
      <c r="A4855" s="85"/>
      <c r="B4855" s="85"/>
      <c r="C4855" s="85"/>
      <c r="D4855" s="85"/>
      <c r="E4855" s="85"/>
      <c r="F4855" s="85"/>
      <c r="G4855" s="85"/>
      <c r="H4855" s="85"/>
    </row>
    <row r="4856" spans="1:8">
      <c r="A4856" s="85"/>
      <c r="B4856" s="85"/>
      <c r="C4856" s="85"/>
      <c r="D4856" s="85"/>
      <c r="E4856" s="85"/>
      <c r="F4856" s="85"/>
      <c r="G4856" s="85"/>
      <c r="H4856" s="85"/>
    </row>
    <row r="4857" spans="1:8">
      <c r="A4857" s="85"/>
      <c r="B4857" s="85"/>
      <c r="C4857" s="85"/>
      <c r="D4857" s="85"/>
      <c r="E4857" s="85"/>
      <c r="F4857" s="85"/>
      <c r="G4857" s="85"/>
      <c r="H4857" s="85"/>
    </row>
    <row r="4858" spans="1:8">
      <c r="A4858" s="85"/>
      <c r="B4858" s="85"/>
      <c r="C4858" s="85"/>
      <c r="D4858" s="85"/>
      <c r="E4858" s="85"/>
      <c r="F4858" s="85"/>
      <c r="G4858" s="85"/>
      <c r="H4858" s="85"/>
    </row>
    <row r="4859" spans="1:8">
      <c r="A4859" s="85"/>
      <c r="B4859" s="85"/>
      <c r="C4859" s="85"/>
      <c r="D4859" s="85"/>
      <c r="E4859" s="85"/>
      <c r="F4859" s="85"/>
      <c r="G4859" s="85"/>
      <c r="H4859" s="85"/>
    </row>
    <row r="4860" spans="1:8">
      <c r="A4860" s="85"/>
      <c r="B4860" s="85"/>
      <c r="C4860" s="85"/>
      <c r="D4860" s="85"/>
      <c r="E4860" s="85"/>
      <c r="F4860" s="85"/>
      <c r="G4860" s="85"/>
      <c r="H4860" s="85"/>
    </row>
    <row r="4861" spans="1:8">
      <c r="A4861" s="85"/>
      <c r="B4861" s="85"/>
      <c r="C4861" s="85"/>
      <c r="D4861" s="85"/>
      <c r="E4861" s="85"/>
      <c r="F4861" s="85"/>
      <c r="G4861" s="85"/>
      <c r="H4861" s="85"/>
    </row>
    <row r="4862" spans="1:8">
      <c r="A4862" s="85"/>
      <c r="B4862" s="85"/>
      <c r="C4862" s="85"/>
      <c r="D4862" s="85"/>
      <c r="E4862" s="85"/>
      <c r="F4862" s="85"/>
      <c r="G4862" s="85"/>
      <c r="H4862" s="85"/>
    </row>
    <row r="4863" spans="1:8">
      <c r="A4863" s="85"/>
      <c r="B4863" s="85"/>
      <c r="C4863" s="85"/>
      <c r="D4863" s="85"/>
      <c r="E4863" s="85"/>
      <c r="F4863" s="85"/>
      <c r="G4863" s="85"/>
      <c r="H4863" s="85"/>
    </row>
    <row r="4864" spans="1:8">
      <c r="A4864" s="85"/>
      <c r="B4864" s="85"/>
      <c r="C4864" s="85"/>
      <c r="D4864" s="85"/>
      <c r="E4864" s="85"/>
      <c r="F4864" s="85"/>
      <c r="G4864" s="85"/>
      <c r="H4864" s="85"/>
    </row>
    <row r="4865" spans="1:8">
      <c r="A4865" s="85"/>
      <c r="B4865" s="85"/>
      <c r="C4865" s="85"/>
      <c r="D4865" s="85"/>
      <c r="E4865" s="85"/>
      <c r="F4865" s="85"/>
      <c r="G4865" s="85"/>
      <c r="H4865" s="85"/>
    </row>
    <row r="4866" spans="1:8">
      <c r="A4866" s="85"/>
      <c r="B4866" s="85"/>
      <c r="C4866" s="85"/>
      <c r="D4866" s="85"/>
      <c r="E4866" s="85"/>
      <c r="F4866" s="85"/>
      <c r="G4866" s="85"/>
      <c r="H4866" s="85"/>
    </row>
    <row r="4867" spans="1:8">
      <c r="A4867" s="85"/>
      <c r="B4867" s="85"/>
      <c r="C4867" s="85"/>
      <c r="D4867" s="85"/>
      <c r="E4867" s="85"/>
      <c r="F4867" s="85"/>
      <c r="G4867" s="85"/>
      <c r="H4867" s="85"/>
    </row>
    <row r="4868" spans="1:8">
      <c r="A4868" s="85"/>
      <c r="B4868" s="85"/>
      <c r="C4868" s="85"/>
      <c r="D4868" s="85"/>
      <c r="E4868" s="85"/>
      <c r="F4868" s="85"/>
      <c r="G4868" s="85"/>
      <c r="H4868" s="85"/>
    </row>
    <row r="4869" spans="1:8">
      <c r="A4869" s="85"/>
      <c r="B4869" s="85"/>
      <c r="C4869" s="85"/>
      <c r="D4869" s="85"/>
      <c r="E4869" s="85"/>
      <c r="F4869" s="85"/>
      <c r="G4869" s="85"/>
      <c r="H4869" s="85"/>
    </row>
    <row r="4870" spans="1:8">
      <c r="A4870" s="85"/>
      <c r="B4870" s="85"/>
      <c r="C4870" s="85"/>
      <c r="D4870" s="85"/>
      <c r="E4870" s="85"/>
      <c r="F4870" s="85"/>
      <c r="G4870" s="85"/>
      <c r="H4870" s="85"/>
    </row>
    <row r="4871" spans="1:8">
      <c r="A4871" s="85"/>
      <c r="B4871" s="85"/>
      <c r="C4871" s="85"/>
      <c r="D4871" s="85"/>
      <c r="E4871" s="85"/>
      <c r="F4871" s="85"/>
      <c r="G4871" s="85"/>
      <c r="H4871" s="85"/>
    </row>
    <row r="4872" spans="1:8">
      <c r="A4872" s="85"/>
      <c r="B4872" s="85"/>
      <c r="C4872" s="85"/>
      <c r="D4872" s="85"/>
      <c r="E4872" s="85"/>
      <c r="F4872" s="85"/>
      <c r="G4872" s="85"/>
      <c r="H4872" s="85"/>
    </row>
    <row r="4873" spans="1:8">
      <c r="A4873" s="85"/>
      <c r="B4873" s="85"/>
      <c r="C4873" s="85"/>
      <c r="D4873" s="85"/>
      <c r="E4873" s="85"/>
      <c r="F4873" s="85"/>
      <c r="G4873" s="85"/>
      <c r="H4873" s="85"/>
    </row>
    <row r="4874" spans="1:8">
      <c r="A4874" s="85"/>
      <c r="B4874" s="85"/>
      <c r="C4874" s="85"/>
      <c r="D4874" s="85"/>
      <c r="E4874" s="85"/>
      <c r="F4874" s="85"/>
      <c r="G4874" s="85"/>
      <c r="H4874" s="85"/>
    </row>
    <row r="4875" spans="1:8">
      <c r="A4875" s="85"/>
      <c r="B4875" s="85"/>
      <c r="C4875" s="85"/>
      <c r="D4875" s="85"/>
      <c r="E4875" s="85"/>
      <c r="F4875" s="85"/>
      <c r="G4875" s="85"/>
      <c r="H4875" s="85"/>
    </row>
    <row r="4876" spans="1:8">
      <c r="A4876" s="85"/>
      <c r="B4876" s="85"/>
      <c r="C4876" s="85"/>
      <c r="D4876" s="85"/>
      <c r="E4876" s="85"/>
      <c r="F4876" s="85"/>
      <c r="G4876" s="85"/>
      <c r="H4876" s="85"/>
    </row>
    <row r="4877" spans="1:8">
      <c r="A4877" s="85"/>
      <c r="B4877" s="85"/>
      <c r="C4877" s="85"/>
      <c r="D4877" s="85"/>
      <c r="E4877" s="85"/>
      <c r="F4877" s="85"/>
      <c r="G4877" s="85"/>
      <c r="H4877" s="85"/>
    </row>
    <row r="4878" spans="1:8">
      <c r="A4878" s="85"/>
      <c r="B4878" s="85"/>
      <c r="C4878" s="85"/>
      <c r="D4878" s="85"/>
      <c r="E4878" s="85"/>
      <c r="F4878" s="85"/>
      <c r="G4878" s="85"/>
      <c r="H4878" s="85"/>
    </row>
    <row r="4879" spans="1:8">
      <c r="A4879" s="85"/>
      <c r="B4879" s="85"/>
      <c r="C4879" s="85"/>
      <c r="D4879" s="85"/>
      <c r="E4879" s="85"/>
      <c r="F4879" s="85"/>
      <c r="G4879" s="85"/>
      <c r="H4879" s="85"/>
    </row>
    <row r="4880" spans="1:8">
      <c r="A4880" s="85"/>
      <c r="B4880" s="85"/>
      <c r="C4880" s="85"/>
      <c r="D4880" s="85"/>
      <c r="E4880" s="85"/>
      <c r="F4880" s="85"/>
      <c r="G4880" s="85"/>
      <c r="H4880" s="85"/>
    </row>
    <row r="4881" spans="1:8">
      <c r="A4881" s="85"/>
      <c r="B4881" s="85"/>
      <c r="C4881" s="85"/>
      <c r="D4881" s="85"/>
      <c r="E4881" s="85"/>
      <c r="F4881" s="85"/>
      <c r="G4881" s="85"/>
      <c r="H4881" s="85"/>
    </row>
    <row r="4882" spans="1:8">
      <c r="A4882" s="85"/>
      <c r="B4882" s="85"/>
      <c r="C4882" s="85"/>
      <c r="D4882" s="85"/>
      <c r="E4882" s="85"/>
      <c r="F4882" s="85"/>
      <c r="G4882" s="85"/>
      <c r="H4882" s="85"/>
    </row>
    <row r="4883" spans="1:8">
      <c r="A4883" s="85"/>
      <c r="B4883" s="85"/>
      <c r="C4883" s="85"/>
      <c r="D4883" s="85"/>
      <c r="E4883" s="85"/>
      <c r="F4883" s="85"/>
      <c r="G4883" s="85"/>
      <c r="H4883" s="85"/>
    </row>
    <row r="4884" spans="1:8">
      <c r="A4884" s="85"/>
      <c r="B4884" s="85"/>
      <c r="C4884" s="85"/>
      <c r="D4884" s="85"/>
      <c r="E4884" s="85"/>
      <c r="F4884" s="85"/>
      <c r="G4884" s="85"/>
      <c r="H4884" s="85"/>
    </row>
    <row r="4885" spans="1:8">
      <c r="A4885" s="85"/>
      <c r="B4885" s="85"/>
      <c r="C4885" s="85"/>
      <c r="D4885" s="85"/>
      <c r="E4885" s="85"/>
      <c r="F4885" s="85"/>
      <c r="G4885" s="85"/>
      <c r="H4885" s="85"/>
    </row>
    <row r="4886" spans="1:8">
      <c r="A4886" s="85"/>
      <c r="B4886" s="85"/>
      <c r="C4886" s="85"/>
      <c r="D4886" s="85"/>
      <c r="E4886" s="85"/>
      <c r="F4886" s="85"/>
      <c r="G4886" s="85"/>
      <c r="H4886" s="85"/>
    </row>
    <row r="4887" spans="1:8">
      <c r="A4887" s="85"/>
      <c r="B4887" s="85"/>
      <c r="C4887" s="85"/>
      <c r="D4887" s="85"/>
      <c r="E4887" s="85"/>
      <c r="F4887" s="85"/>
      <c r="G4887" s="85"/>
      <c r="H4887" s="85"/>
    </row>
    <row r="4888" spans="1:8">
      <c r="A4888" s="85"/>
      <c r="B4888" s="85"/>
      <c r="C4888" s="85"/>
      <c r="D4888" s="85"/>
      <c r="E4888" s="85"/>
      <c r="F4888" s="85"/>
      <c r="G4888" s="85"/>
      <c r="H4888" s="85"/>
    </row>
    <row r="4889" spans="1:8">
      <c r="A4889" s="85"/>
      <c r="B4889" s="85"/>
      <c r="C4889" s="85"/>
      <c r="D4889" s="85"/>
      <c r="E4889" s="85"/>
      <c r="F4889" s="85"/>
      <c r="G4889" s="85"/>
      <c r="H4889" s="85"/>
    </row>
    <row r="4890" spans="1:8">
      <c r="A4890" s="85"/>
      <c r="B4890" s="85"/>
      <c r="C4890" s="85"/>
      <c r="D4890" s="85"/>
      <c r="E4890" s="85"/>
      <c r="F4890" s="85"/>
      <c r="G4890" s="85"/>
      <c r="H4890" s="85"/>
    </row>
    <row r="4891" spans="1:8">
      <c r="A4891" s="85"/>
      <c r="B4891" s="85"/>
      <c r="C4891" s="85"/>
      <c r="D4891" s="85"/>
      <c r="E4891" s="85"/>
      <c r="F4891" s="85"/>
      <c r="G4891" s="85"/>
      <c r="H4891" s="85"/>
    </row>
    <row r="4892" spans="1:8">
      <c r="A4892" s="85"/>
      <c r="B4892" s="85"/>
      <c r="C4892" s="85"/>
      <c r="D4892" s="85"/>
      <c r="E4892" s="85"/>
      <c r="F4892" s="85"/>
      <c r="G4892" s="85"/>
      <c r="H4892" s="85"/>
    </row>
    <row r="4893" spans="1:8">
      <c r="A4893" s="85"/>
      <c r="B4893" s="85"/>
      <c r="C4893" s="85"/>
      <c r="D4893" s="85"/>
      <c r="E4893" s="85"/>
      <c r="F4893" s="85"/>
      <c r="G4893" s="85"/>
      <c r="H4893" s="85"/>
    </row>
    <row r="4894" spans="1:8">
      <c r="A4894" s="85"/>
      <c r="B4894" s="85"/>
      <c r="C4894" s="85"/>
      <c r="D4894" s="85"/>
      <c r="E4894" s="85"/>
      <c r="F4894" s="85"/>
      <c r="G4894" s="85"/>
      <c r="H4894" s="85"/>
    </row>
    <row r="4895" spans="1:8">
      <c r="A4895" s="85"/>
      <c r="B4895" s="85"/>
      <c r="C4895" s="85"/>
      <c r="D4895" s="85"/>
      <c r="E4895" s="85"/>
      <c r="F4895" s="85"/>
      <c r="G4895" s="85"/>
      <c r="H4895" s="85"/>
    </row>
    <row r="4896" spans="1:8">
      <c r="A4896" s="85"/>
      <c r="B4896" s="85"/>
      <c r="C4896" s="85"/>
      <c r="D4896" s="85"/>
      <c r="E4896" s="85"/>
      <c r="F4896" s="85"/>
      <c r="G4896" s="85"/>
      <c r="H4896" s="85"/>
    </row>
    <row r="4897" spans="1:8">
      <c r="A4897" s="85"/>
      <c r="B4897" s="85"/>
      <c r="C4897" s="85"/>
      <c r="D4897" s="85"/>
      <c r="E4897" s="85"/>
      <c r="F4897" s="85"/>
      <c r="G4897" s="85"/>
      <c r="H4897" s="85"/>
    </row>
    <row r="4898" spans="1:8">
      <c r="A4898" s="85"/>
      <c r="B4898" s="85"/>
      <c r="C4898" s="85"/>
      <c r="D4898" s="85"/>
      <c r="E4898" s="85"/>
      <c r="F4898" s="85"/>
      <c r="G4898" s="85"/>
      <c r="H4898" s="85"/>
    </row>
    <row r="4899" spans="1:8">
      <c r="A4899" s="85"/>
      <c r="B4899" s="85"/>
      <c r="C4899" s="85"/>
      <c r="D4899" s="85"/>
      <c r="E4899" s="85"/>
      <c r="F4899" s="85"/>
      <c r="G4899" s="85"/>
      <c r="H4899" s="85"/>
    </row>
    <row r="4900" spans="1:8">
      <c r="A4900" s="85"/>
      <c r="B4900" s="85"/>
      <c r="C4900" s="85"/>
      <c r="D4900" s="85"/>
      <c r="E4900" s="85"/>
      <c r="F4900" s="85"/>
      <c r="G4900" s="85"/>
      <c r="H4900" s="85"/>
    </row>
    <row r="4901" spans="1:8">
      <c r="A4901" s="85"/>
      <c r="B4901" s="85"/>
      <c r="C4901" s="85"/>
      <c r="D4901" s="85"/>
      <c r="E4901" s="85"/>
      <c r="F4901" s="85"/>
      <c r="G4901" s="85"/>
      <c r="H4901" s="85"/>
    </row>
    <row r="4902" spans="1:8">
      <c r="A4902" s="85"/>
      <c r="B4902" s="85"/>
      <c r="C4902" s="85"/>
      <c r="D4902" s="85"/>
      <c r="E4902" s="85"/>
      <c r="F4902" s="85"/>
      <c r="G4902" s="85"/>
      <c r="H4902" s="85"/>
    </row>
    <row r="4903" spans="1:8">
      <c r="A4903" s="85"/>
      <c r="B4903" s="85"/>
      <c r="C4903" s="85"/>
      <c r="D4903" s="85"/>
      <c r="E4903" s="85"/>
      <c r="F4903" s="85"/>
      <c r="G4903" s="85"/>
      <c r="H4903" s="85"/>
    </row>
    <row r="4904" spans="1:8">
      <c r="A4904" s="85"/>
      <c r="B4904" s="85"/>
      <c r="C4904" s="85"/>
      <c r="D4904" s="85"/>
      <c r="E4904" s="85"/>
      <c r="F4904" s="85"/>
      <c r="G4904" s="85"/>
      <c r="H4904" s="85"/>
    </row>
    <row r="4905" spans="1:8">
      <c r="A4905" s="85"/>
      <c r="B4905" s="85"/>
      <c r="C4905" s="85"/>
      <c r="D4905" s="85"/>
      <c r="E4905" s="85"/>
      <c r="F4905" s="85"/>
      <c r="G4905" s="85"/>
      <c r="H4905" s="85"/>
    </row>
    <row r="4906" spans="1:8">
      <c r="A4906" s="85"/>
      <c r="B4906" s="85"/>
      <c r="C4906" s="85"/>
      <c r="D4906" s="85"/>
      <c r="E4906" s="85"/>
      <c r="F4906" s="85"/>
      <c r="G4906" s="85"/>
      <c r="H4906" s="85"/>
    </row>
    <row r="4907" spans="1:8">
      <c r="A4907" s="85"/>
      <c r="B4907" s="85"/>
      <c r="C4907" s="85"/>
      <c r="D4907" s="85"/>
      <c r="E4907" s="85"/>
      <c r="F4907" s="85"/>
      <c r="G4907" s="85"/>
      <c r="H4907" s="85"/>
    </row>
    <row r="4908" spans="1:8">
      <c r="A4908" s="85"/>
      <c r="B4908" s="85"/>
      <c r="C4908" s="85"/>
      <c r="D4908" s="85"/>
      <c r="E4908" s="85"/>
      <c r="F4908" s="85"/>
      <c r="G4908" s="85"/>
      <c r="H4908" s="85"/>
    </row>
    <row r="4909" spans="1:8">
      <c r="A4909" s="85"/>
      <c r="B4909" s="85"/>
      <c r="C4909" s="85"/>
      <c r="D4909" s="85"/>
      <c r="E4909" s="85"/>
      <c r="F4909" s="85"/>
      <c r="G4909" s="85"/>
      <c r="H4909" s="85"/>
    </row>
    <row r="4910" spans="1:8">
      <c r="A4910" s="85"/>
      <c r="B4910" s="85"/>
      <c r="C4910" s="85"/>
      <c r="D4910" s="85"/>
      <c r="E4910" s="85"/>
      <c r="F4910" s="85"/>
      <c r="G4910" s="85"/>
      <c r="H4910" s="85"/>
    </row>
    <row r="4911" spans="1:8">
      <c r="A4911" s="85"/>
      <c r="B4911" s="85"/>
      <c r="C4911" s="85"/>
      <c r="D4911" s="85"/>
      <c r="E4911" s="85"/>
      <c r="F4911" s="85"/>
      <c r="G4911" s="85"/>
      <c r="H4911" s="85"/>
    </row>
    <row r="4912" spans="1:8">
      <c r="A4912" s="85"/>
      <c r="B4912" s="85"/>
      <c r="C4912" s="85"/>
      <c r="D4912" s="85"/>
      <c r="E4912" s="85"/>
      <c r="F4912" s="85"/>
      <c r="G4912" s="85"/>
      <c r="H4912" s="85"/>
    </row>
    <row r="4913" spans="1:8">
      <c r="A4913" s="85"/>
      <c r="B4913" s="85"/>
      <c r="C4913" s="85"/>
      <c r="D4913" s="85"/>
      <c r="E4913" s="85"/>
      <c r="F4913" s="85"/>
      <c r="G4913" s="85"/>
      <c r="H4913" s="85"/>
    </row>
    <row r="4914" spans="1:8">
      <c r="A4914" s="85"/>
      <c r="B4914" s="85"/>
      <c r="C4914" s="85"/>
      <c r="D4914" s="85"/>
      <c r="E4914" s="85"/>
      <c r="F4914" s="85"/>
      <c r="G4914" s="85"/>
      <c r="H4914" s="85"/>
    </row>
    <row r="4915" spans="1:8">
      <c r="A4915" s="85"/>
      <c r="B4915" s="85"/>
      <c r="C4915" s="85"/>
      <c r="D4915" s="85"/>
      <c r="E4915" s="85"/>
      <c r="F4915" s="85"/>
      <c r="G4915" s="85"/>
      <c r="H4915" s="85"/>
    </row>
    <row r="4916" spans="1:8">
      <c r="A4916" s="85"/>
      <c r="B4916" s="85"/>
      <c r="C4916" s="85"/>
      <c r="D4916" s="85"/>
      <c r="E4916" s="85"/>
      <c r="F4916" s="85"/>
      <c r="G4916" s="85"/>
      <c r="H4916" s="85"/>
    </row>
    <row r="4917" spans="1:8">
      <c r="A4917" s="85"/>
      <c r="B4917" s="85"/>
      <c r="C4917" s="85"/>
      <c r="D4917" s="85"/>
      <c r="E4917" s="85"/>
      <c r="F4917" s="85"/>
      <c r="G4917" s="85"/>
      <c r="H4917" s="85"/>
    </row>
    <row r="4918" spans="1:8">
      <c r="A4918" s="85"/>
      <c r="B4918" s="85"/>
      <c r="C4918" s="85"/>
      <c r="D4918" s="85"/>
      <c r="E4918" s="85"/>
      <c r="F4918" s="85"/>
      <c r="G4918" s="85"/>
      <c r="H4918" s="85"/>
    </row>
    <row r="4919" spans="1:8">
      <c r="A4919" s="85"/>
      <c r="B4919" s="85"/>
      <c r="C4919" s="85"/>
      <c r="D4919" s="85"/>
      <c r="E4919" s="85"/>
      <c r="F4919" s="85"/>
      <c r="G4919" s="85"/>
      <c r="H4919" s="85"/>
    </row>
    <row r="4920" spans="1:8">
      <c r="A4920" s="85"/>
      <c r="B4920" s="85"/>
      <c r="C4920" s="85"/>
      <c r="D4920" s="85"/>
      <c r="E4920" s="85"/>
      <c r="F4920" s="85"/>
      <c r="G4920" s="85"/>
      <c r="H4920" s="85"/>
    </row>
    <row r="4921" spans="1:8">
      <c r="A4921" s="85"/>
      <c r="B4921" s="85"/>
      <c r="C4921" s="85"/>
      <c r="D4921" s="85"/>
      <c r="E4921" s="85"/>
      <c r="F4921" s="85"/>
      <c r="G4921" s="85"/>
      <c r="H4921" s="85"/>
    </row>
    <row r="4922" spans="1:8">
      <c r="A4922" s="85"/>
      <c r="B4922" s="85"/>
      <c r="C4922" s="85"/>
      <c r="D4922" s="85"/>
      <c r="E4922" s="85"/>
      <c r="F4922" s="85"/>
      <c r="G4922" s="85"/>
      <c r="H4922" s="85"/>
    </row>
    <row r="4923" spans="1:8">
      <c r="A4923" s="85"/>
      <c r="B4923" s="85"/>
      <c r="C4923" s="85"/>
      <c r="D4923" s="85"/>
      <c r="E4923" s="85"/>
      <c r="F4923" s="85"/>
      <c r="G4923" s="85"/>
      <c r="H4923" s="85"/>
    </row>
    <row r="4924" spans="1:8">
      <c r="A4924" s="85"/>
      <c r="B4924" s="85"/>
      <c r="C4924" s="85"/>
      <c r="D4924" s="85"/>
      <c r="E4924" s="85"/>
      <c r="F4924" s="85"/>
      <c r="G4924" s="85"/>
      <c r="H4924" s="85"/>
    </row>
    <row r="4925" spans="1:8">
      <c r="A4925" s="85"/>
      <c r="B4925" s="85"/>
      <c r="C4925" s="85"/>
      <c r="D4925" s="85"/>
      <c r="E4925" s="85"/>
      <c r="F4925" s="85"/>
      <c r="G4925" s="85"/>
      <c r="H4925" s="85"/>
    </row>
    <row r="4926" spans="1:8">
      <c r="A4926" s="85"/>
      <c r="B4926" s="85"/>
      <c r="C4926" s="85"/>
      <c r="D4926" s="85"/>
      <c r="E4926" s="85"/>
      <c r="F4926" s="85"/>
      <c r="G4926" s="85"/>
      <c r="H4926" s="85"/>
    </row>
    <row r="4927" spans="1:8">
      <c r="A4927" s="85"/>
      <c r="B4927" s="85"/>
      <c r="C4927" s="85"/>
      <c r="D4927" s="85"/>
      <c r="E4927" s="85"/>
      <c r="F4927" s="85"/>
      <c r="G4927" s="85"/>
      <c r="H4927" s="85"/>
    </row>
    <row r="4928" spans="1:8">
      <c r="A4928" s="85"/>
      <c r="B4928" s="85"/>
      <c r="C4928" s="85"/>
      <c r="D4928" s="85"/>
      <c r="E4928" s="85"/>
      <c r="F4928" s="85"/>
      <c r="G4928" s="85"/>
      <c r="H4928" s="85"/>
    </row>
    <row r="4929" spans="1:8">
      <c r="A4929" s="85"/>
      <c r="B4929" s="85"/>
      <c r="C4929" s="85"/>
      <c r="D4929" s="85"/>
      <c r="E4929" s="85"/>
      <c r="F4929" s="85"/>
      <c r="G4929" s="85"/>
      <c r="H4929" s="85"/>
    </row>
    <row r="4930" spans="1:8">
      <c r="A4930" s="85"/>
      <c r="B4930" s="85"/>
      <c r="C4930" s="85"/>
      <c r="D4930" s="85"/>
      <c r="E4930" s="85"/>
      <c r="F4930" s="85"/>
      <c r="G4930" s="85"/>
      <c r="H4930" s="85"/>
    </row>
    <row r="4931" spans="1:8">
      <c r="A4931" s="85"/>
      <c r="B4931" s="85"/>
      <c r="C4931" s="85"/>
      <c r="D4931" s="85"/>
      <c r="E4931" s="85"/>
      <c r="F4931" s="85"/>
      <c r="G4931" s="85"/>
      <c r="H4931" s="85"/>
    </row>
    <row r="4932" spans="1:8">
      <c r="A4932" s="85"/>
      <c r="B4932" s="85"/>
      <c r="C4932" s="85"/>
      <c r="D4932" s="85"/>
      <c r="E4932" s="85"/>
      <c r="F4932" s="85"/>
      <c r="G4932" s="85"/>
      <c r="H4932" s="85"/>
    </row>
    <row r="4933" spans="1:8">
      <c r="A4933" s="85"/>
      <c r="B4933" s="85"/>
      <c r="C4933" s="85"/>
      <c r="D4933" s="85"/>
      <c r="E4933" s="85"/>
      <c r="F4933" s="85"/>
      <c r="G4933" s="85"/>
      <c r="H4933" s="85"/>
    </row>
    <row r="4934" spans="1:8">
      <c r="A4934" s="85"/>
      <c r="B4934" s="85"/>
      <c r="C4934" s="85"/>
      <c r="D4934" s="85"/>
      <c r="E4934" s="85"/>
      <c r="F4934" s="85"/>
      <c r="G4934" s="85"/>
      <c r="H4934" s="85"/>
    </row>
    <row r="4935" spans="1:8">
      <c r="A4935" s="85"/>
      <c r="B4935" s="85"/>
      <c r="C4935" s="85"/>
      <c r="D4935" s="85"/>
      <c r="E4935" s="85"/>
      <c r="F4935" s="85"/>
      <c r="G4935" s="85"/>
      <c r="H4935" s="85"/>
    </row>
    <row r="4936" spans="1:8">
      <c r="A4936" s="85"/>
      <c r="B4936" s="85"/>
      <c r="C4936" s="85"/>
      <c r="D4936" s="85"/>
      <c r="E4936" s="85"/>
      <c r="F4936" s="85"/>
      <c r="G4936" s="85"/>
      <c r="H4936" s="85"/>
    </row>
    <row r="4937" spans="1:8">
      <c r="A4937" s="85"/>
      <c r="B4937" s="85"/>
      <c r="C4937" s="85"/>
      <c r="D4937" s="85"/>
      <c r="E4937" s="85"/>
      <c r="F4937" s="85"/>
      <c r="G4937" s="85"/>
      <c r="H4937" s="85"/>
    </row>
    <row r="4938" spans="1:8">
      <c r="A4938" s="85"/>
      <c r="B4938" s="85"/>
      <c r="C4938" s="85"/>
      <c r="D4938" s="85"/>
      <c r="E4938" s="85"/>
      <c r="F4938" s="85"/>
      <c r="G4938" s="85"/>
      <c r="H4938" s="85"/>
    </row>
    <row r="4939" spans="1:8">
      <c r="A4939" s="85"/>
      <c r="B4939" s="85"/>
      <c r="C4939" s="85"/>
      <c r="D4939" s="85"/>
      <c r="E4939" s="85"/>
      <c r="F4939" s="85"/>
      <c r="G4939" s="85"/>
      <c r="H4939" s="85"/>
    </row>
    <row r="4940" spans="1:8">
      <c r="A4940" s="85"/>
      <c r="B4940" s="85"/>
      <c r="C4940" s="85"/>
      <c r="D4940" s="85"/>
      <c r="E4940" s="85"/>
      <c r="F4940" s="85"/>
      <c r="G4940" s="85"/>
      <c r="H4940" s="85"/>
    </row>
    <row r="4941" spans="1:8">
      <c r="A4941" s="85"/>
      <c r="B4941" s="85"/>
      <c r="C4941" s="85"/>
      <c r="D4941" s="85"/>
      <c r="E4941" s="85"/>
      <c r="F4941" s="85"/>
      <c r="G4941" s="85"/>
      <c r="H4941" s="85"/>
    </row>
    <row r="4942" spans="1:8">
      <c r="A4942" s="85"/>
      <c r="B4942" s="85"/>
      <c r="C4942" s="85"/>
      <c r="D4942" s="85"/>
      <c r="E4942" s="85"/>
      <c r="F4942" s="85"/>
      <c r="G4942" s="85"/>
      <c r="H4942" s="85"/>
    </row>
    <row r="4943" spans="1:8">
      <c r="A4943" s="85"/>
      <c r="B4943" s="85"/>
      <c r="C4943" s="85"/>
      <c r="D4943" s="85"/>
      <c r="E4943" s="85"/>
      <c r="F4943" s="85"/>
      <c r="G4943" s="85"/>
      <c r="H4943" s="85"/>
    </row>
    <row r="4944" spans="1:8">
      <c r="A4944" s="85"/>
      <c r="B4944" s="85"/>
      <c r="C4944" s="85"/>
      <c r="D4944" s="85"/>
      <c r="E4944" s="85"/>
      <c r="F4944" s="85"/>
      <c r="G4944" s="85"/>
      <c r="H4944" s="85"/>
    </row>
    <row r="4945" spans="1:8">
      <c r="A4945" s="85"/>
      <c r="B4945" s="85"/>
      <c r="C4945" s="85"/>
      <c r="D4945" s="85"/>
      <c r="E4945" s="85"/>
      <c r="F4945" s="85"/>
      <c r="G4945" s="85"/>
      <c r="H4945" s="85"/>
    </row>
    <row r="4946" spans="1:8">
      <c r="A4946" s="85"/>
      <c r="B4946" s="85"/>
      <c r="C4946" s="85"/>
      <c r="D4946" s="85"/>
      <c r="E4946" s="85"/>
      <c r="F4946" s="85"/>
      <c r="G4946" s="85"/>
      <c r="H4946" s="85"/>
    </row>
    <row r="4947" spans="1:8">
      <c r="A4947" s="85"/>
      <c r="B4947" s="85"/>
      <c r="C4947" s="85"/>
      <c r="D4947" s="85"/>
      <c r="E4947" s="85"/>
      <c r="F4947" s="85"/>
      <c r="G4947" s="85"/>
      <c r="H4947" s="85"/>
    </row>
    <row r="4948" spans="1:8">
      <c r="A4948" s="85"/>
      <c r="B4948" s="85"/>
      <c r="C4948" s="85"/>
      <c r="D4948" s="85"/>
      <c r="E4948" s="85"/>
      <c r="F4948" s="85"/>
      <c r="G4948" s="85"/>
      <c r="H4948" s="85"/>
    </row>
    <row r="4949" spans="1:8">
      <c r="A4949" s="85"/>
      <c r="B4949" s="85"/>
      <c r="C4949" s="85"/>
      <c r="D4949" s="85"/>
      <c r="E4949" s="85"/>
      <c r="F4949" s="85"/>
      <c r="G4949" s="85"/>
      <c r="H4949" s="85"/>
    </row>
    <row r="4950" spans="1:8">
      <c r="A4950" s="85"/>
      <c r="B4950" s="85"/>
      <c r="C4950" s="85"/>
      <c r="D4950" s="85"/>
      <c r="E4950" s="85"/>
      <c r="F4950" s="85"/>
      <c r="G4950" s="85"/>
      <c r="H4950" s="85"/>
    </row>
    <row r="4951" spans="1:8">
      <c r="A4951" s="85"/>
      <c r="B4951" s="85"/>
      <c r="C4951" s="85"/>
      <c r="D4951" s="85"/>
      <c r="E4951" s="85"/>
      <c r="F4951" s="85"/>
      <c r="G4951" s="85"/>
      <c r="H4951" s="85"/>
    </row>
    <row r="4952" spans="1:8">
      <c r="A4952" s="85"/>
      <c r="B4952" s="85"/>
      <c r="C4952" s="85"/>
      <c r="D4952" s="85"/>
      <c r="E4952" s="85"/>
      <c r="F4952" s="85"/>
      <c r="G4952" s="85"/>
      <c r="H4952" s="85"/>
    </row>
    <row r="4953" spans="1:8">
      <c r="A4953" s="85"/>
      <c r="B4953" s="85"/>
      <c r="C4953" s="85"/>
      <c r="D4953" s="85"/>
      <c r="E4953" s="85"/>
      <c r="F4953" s="85"/>
      <c r="G4953" s="85"/>
      <c r="H4953" s="85"/>
    </row>
    <row r="4954" spans="1:8">
      <c r="A4954" s="85"/>
      <c r="B4954" s="85"/>
      <c r="C4954" s="85"/>
      <c r="D4954" s="85"/>
      <c r="E4954" s="85"/>
      <c r="F4954" s="85"/>
      <c r="G4954" s="85"/>
      <c r="H4954" s="85"/>
    </row>
    <row r="4955" spans="1:8">
      <c r="A4955" s="85"/>
      <c r="B4955" s="85"/>
      <c r="C4955" s="85"/>
      <c r="D4955" s="85"/>
      <c r="E4955" s="85"/>
      <c r="F4955" s="85"/>
      <c r="G4955" s="85"/>
      <c r="H4955" s="85"/>
    </row>
    <row r="4956" spans="1:8">
      <c r="A4956" s="85"/>
      <c r="B4956" s="85"/>
      <c r="C4956" s="85"/>
      <c r="D4956" s="85"/>
      <c r="E4956" s="85"/>
      <c r="F4956" s="85"/>
      <c r="G4956" s="85"/>
      <c r="H4956" s="85"/>
    </row>
    <row r="4957" spans="1:8">
      <c r="A4957" s="85"/>
      <c r="B4957" s="85"/>
      <c r="C4957" s="85"/>
      <c r="D4957" s="85"/>
      <c r="E4957" s="85"/>
      <c r="F4957" s="85"/>
      <c r="G4957" s="85"/>
      <c r="H4957" s="85"/>
    </row>
    <row r="4958" spans="1:8">
      <c r="A4958" s="85"/>
      <c r="B4958" s="85"/>
      <c r="C4958" s="85"/>
      <c r="D4958" s="85"/>
      <c r="E4958" s="85"/>
      <c r="F4958" s="85"/>
      <c r="G4958" s="85"/>
      <c r="H4958" s="85"/>
    </row>
    <row r="4959" spans="1:8">
      <c r="A4959" s="85"/>
      <c r="B4959" s="85"/>
      <c r="C4959" s="85"/>
      <c r="D4959" s="85"/>
      <c r="E4959" s="85"/>
      <c r="F4959" s="85"/>
      <c r="G4959" s="85"/>
      <c r="H4959" s="85"/>
    </row>
    <row r="4960" spans="1:8">
      <c r="A4960" s="85"/>
      <c r="B4960" s="85"/>
      <c r="C4960" s="85"/>
      <c r="D4960" s="85"/>
      <c r="E4960" s="85"/>
      <c r="F4960" s="85"/>
      <c r="G4960" s="85"/>
      <c r="H4960" s="85"/>
    </row>
    <row r="4961" spans="1:8">
      <c r="A4961" s="85"/>
      <c r="B4961" s="85"/>
      <c r="C4961" s="85"/>
      <c r="D4961" s="85"/>
      <c r="E4961" s="85"/>
      <c r="F4961" s="85"/>
      <c r="G4961" s="85"/>
      <c r="H4961" s="85"/>
    </row>
    <row r="4962" spans="1:8">
      <c r="A4962" s="85"/>
      <c r="B4962" s="85"/>
      <c r="C4962" s="85"/>
      <c r="D4962" s="85"/>
      <c r="E4962" s="85"/>
      <c r="F4962" s="85"/>
      <c r="G4962" s="85"/>
      <c r="H4962" s="85"/>
    </row>
    <row r="4963" spans="1:8">
      <c r="A4963" s="85"/>
      <c r="B4963" s="85"/>
      <c r="C4963" s="85"/>
      <c r="D4963" s="85"/>
      <c r="E4963" s="85"/>
      <c r="F4963" s="85"/>
      <c r="G4963" s="85"/>
      <c r="H4963" s="85"/>
    </row>
    <row r="4964" spans="1:8">
      <c r="A4964" s="85"/>
      <c r="B4964" s="85"/>
      <c r="C4964" s="85"/>
      <c r="D4964" s="85"/>
      <c r="E4964" s="85"/>
      <c r="F4964" s="85"/>
      <c r="G4964" s="85"/>
      <c r="H4964" s="85"/>
    </row>
    <row r="4965" spans="1:8">
      <c r="A4965" s="85"/>
      <c r="B4965" s="85"/>
      <c r="C4965" s="85"/>
      <c r="D4965" s="85"/>
      <c r="E4965" s="85"/>
      <c r="F4965" s="85"/>
      <c r="G4965" s="85"/>
      <c r="H4965" s="85"/>
    </row>
    <row r="4966" spans="1:8">
      <c r="A4966" s="85"/>
      <c r="B4966" s="85"/>
      <c r="C4966" s="85"/>
      <c r="D4966" s="85"/>
      <c r="E4966" s="85"/>
      <c r="F4966" s="85"/>
      <c r="G4966" s="85"/>
      <c r="H4966" s="85"/>
    </row>
    <row r="4967" spans="1:8">
      <c r="A4967" s="85"/>
      <c r="B4967" s="85"/>
      <c r="C4967" s="85"/>
      <c r="D4967" s="85"/>
      <c r="E4967" s="85"/>
      <c r="F4967" s="85"/>
      <c r="G4967" s="85"/>
      <c r="H4967" s="85"/>
    </row>
    <row r="4968" spans="1:8">
      <c r="A4968" s="85"/>
      <c r="B4968" s="85"/>
      <c r="C4968" s="85"/>
      <c r="D4968" s="85"/>
      <c r="E4968" s="85"/>
      <c r="F4968" s="85"/>
      <c r="G4968" s="85"/>
      <c r="H4968" s="85"/>
    </row>
    <row r="4969" spans="1:8">
      <c r="A4969" s="85"/>
      <c r="B4969" s="85"/>
      <c r="C4969" s="85"/>
      <c r="D4969" s="85"/>
      <c r="E4969" s="85"/>
      <c r="F4969" s="85"/>
      <c r="G4969" s="85"/>
      <c r="H4969" s="85"/>
    </row>
    <row r="4970" spans="1:8">
      <c r="A4970" s="85"/>
      <c r="B4970" s="85"/>
      <c r="C4970" s="85"/>
      <c r="D4970" s="85"/>
      <c r="E4970" s="85"/>
      <c r="F4970" s="85"/>
      <c r="G4970" s="85"/>
      <c r="H4970" s="85"/>
    </row>
    <row r="4971" spans="1:8">
      <c r="A4971" s="85"/>
      <c r="B4971" s="85"/>
      <c r="C4971" s="85"/>
      <c r="D4971" s="85"/>
      <c r="E4971" s="85"/>
      <c r="F4971" s="85"/>
      <c r="G4971" s="85"/>
      <c r="H4971" s="85"/>
    </row>
    <row r="4972" spans="1:8">
      <c r="A4972" s="85"/>
      <c r="B4972" s="85"/>
      <c r="C4972" s="85"/>
      <c r="D4972" s="85"/>
      <c r="E4972" s="85"/>
      <c r="F4972" s="85"/>
      <c r="G4972" s="85"/>
      <c r="H4972" s="85"/>
    </row>
    <row r="4973" spans="1:8">
      <c r="A4973" s="85"/>
      <c r="B4973" s="85"/>
      <c r="C4973" s="85"/>
      <c r="D4973" s="85"/>
      <c r="E4973" s="85"/>
      <c r="F4973" s="85"/>
      <c r="G4973" s="85"/>
      <c r="H4973" s="85"/>
    </row>
    <row r="4974" spans="1:8">
      <c r="A4974" s="85"/>
      <c r="B4974" s="85"/>
      <c r="C4974" s="85"/>
      <c r="D4974" s="85"/>
      <c r="E4974" s="85"/>
      <c r="F4974" s="85"/>
      <c r="G4974" s="85"/>
      <c r="H4974" s="85"/>
    </row>
    <row r="4975" spans="1:8">
      <c r="A4975" s="85"/>
      <c r="B4975" s="85"/>
      <c r="C4975" s="85"/>
      <c r="D4975" s="85"/>
      <c r="E4975" s="85"/>
      <c r="F4975" s="85"/>
      <c r="G4975" s="85"/>
      <c r="H4975" s="85"/>
    </row>
    <row r="4976" spans="1:8">
      <c r="A4976" s="85"/>
      <c r="B4976" s="85"/>
      <c r="C4976" s="85"/>
      <c r="D4976" s="85"/>
      <c r="E4976" s="85"/>
      <c r="F4976" s="85"/>
      <c r="G4976" s="85"/>
      <c r="H4976" s="85"/>
    </row>
    <row r="4977" spans="1:8">
      <c r="A4977" s="85"/>
      <c r="B4977" s="85"/>
      <c r="C4977" s="85"/>
      <c r="D4977" s="85"/>
      <c r="E4977" s="85"/>
      <c r="F4977" s="85"/>
      <c r="G4977" s="85"/>
      <c r="H4977" s="85"/>
    </row>
    <row r="4978" spans="1:8">
      <c r="A4978" s="85"/>
      <c r="B4978" s="85"/>
      <c r="C4978" s="85"/>
      <c r="D4978" s="85"/>
      <c r="E4978" s="85"/>
      <c r="F4978" s="85"/>
      <c r="G4978" s="85"/>
      <c r="H4978" s="85"/>
    </row>
    <row r="4979" spans="1:8">
      <c r="A4979" s="85"/>
      <c r="B4979" s="85"/>
      <c r="C4979" s="85"/>
      <c r="D4979" s="85"/>
      <c r="E4979" s="85"/>
      <c r="F4979" s="85"/>
      <c r="G4979" s="85"/>
      <c r="H4979" s="85"/>
    </row>
    <row r="4980" spans="1:8">
      <c r="A4980" s="85"/>
      <c r="B4980" s="85"/>
      <c r="C4980" s="85"/>
      <c r="D4980" s="85"/>
      <c r="E4980" s="85"/>
      <c r="F4980" s="85"/>
      <c r="G4980" s="85"/>
      <c r="H4980" s="85"/>
    </row>
    <row r="4981" spans="1:8">
      <c r="A4981" s="85"/>
      <c r="B4981" s="85"/>
      <c r="C4981" s="85"/>
      <c r="D4981" s="85"/>
      <c r="E4981" s="85"/>
      <c r="F4981" s="85"/>
      <c r="G4981" s="85"/>
      <c r="H4981" s="85"/>
    </row>
    <row r="4982" spans="1:8">
      <c r="A4982" s="85"/>
      <c r="B4982" s="85"/>
      <c r="C4982" s="85"/>
      <c r="D4982" s="85"/>
      <c r="E4982" s="85"/>
      <c r="F4982" s="85"/>
      <c r="G4982" s="85"/>
      <c r="H4982" s="85"/>
    </row>
    <row r="4983" spans="1:8">
      <c r="A4983" s="85"/>
      <c r="B4983" s="85"/>
      <c r="C4983" s="85"/>
      <c r="D4983" s="85"/>
      <c r="E4983" s="85"/>
      <c r="F4983" s="85"/>
      <c r="G4983" s="85"/>
      <c r="H4983" s="85"/>
    </row>
    <row r="4984" spans="1:8">
      <c r="A4984" s="85"/>
      <c r="B4984" s="85"/>
      <c r="C4984" s="85"/>
      <c r="D4984" s="85"/>
      <c r="E4984" s="85"/>
      <c r="F4984" s="85"/>
      <c r="G4984" s="85"/>
      <c r="H4984" s="85"/>
    </row>
    <row r="4985" spans="1:8">
      <c r="A4985" s="85"/>
      <c r="B4985" s="85"/>
      <c r="C4985" s="85"/>
      <c r="D4985" s="85"/>
      <c r="E4985" s="85"/>
      <c r="F4985" s="85"/>
      <c r="G4985" s="85"/>
      <c r="H4985" s="85"/>
    </row>
    <row r="4986" spans="1:8">
      <c r="A4986" s="85"/>
      <c r="B4986" s="85"/>
      <c r="C4986" s="85"/>
      <c r="D4986" s="85"/>
      <c r="E4986" s="85"/>
      <c r="F4986" s="85"/>
      <c r="G4986" s="85"/>
      <c r="H4986" s="85"/>
    </row>
    <row r="4987" spans="1:8">
      <c r="A4987" s="85"/>
      <c r="B4987" s="85"/>
      <c r="C4987" s="85"/>
      <c r="D4987" s="85"/>
      <c r="E4987" s="85"/>
      <c r="F4987" s="85"/>
      <c r="G4987" s="85"/>
      <c r="H4987" s="85"/>
    </row>
    <row r="4988" spans="1:8">
      <c r="A4988" s="85"/>
      <c r="B4988" s="85"/>
      <c r="C4988" s="85"/>
      <c r="D4988" s="85"/>
      <c r="E4988" s="85"/>
      <c r="F4988" s="85"/>
      <c r="G4988" s="85"/>
      <c r="H4988" s="85"/>
    </row>
    <row r="4989" spans="1:8">
      <c r="A4989" s="85"/>
      <c r="B4989" s="85"/>
      <c r="C4989" s="85"/>
      <c r="D4989" s="85"/>
      <c r="E4989" s="85"/>
      <c r="F4989" s="85"/>
      <c r="G4989" s="85"/>
      <c r="H4989" s="85"/>
    </row>
    <row r="4990" spans="1:8">
      <c r="A4990" s="85"/>
      <c r="B4990" s="85"/>
      <c r="C4990" s="85"/>
      <c r="D4990" s="85"/>
      <c r="E4990" s="85"/>
      <c r="F4990" s="85"/>
      <c r="G4990" s="85"/>
      <c r="H4990" s="85"/>
    </row>
    <row r="4991" spans="1:8">
      <c r="A4991" s="85"/>
      <c r="B4991" s="85"/>
      <c r="C4991" s="85"/>
      <c r="D4991" s="85"/>
      <c r="E4991" s="85"/>
      <c r="F4991" s="85"/>
      <c r="G4991" s="85"/>
      <c r="H4991" s="85"/>
    </row>
    <row r="4992" spans="1:8">
      <c r="A4992" s="85"/>
      <c r="B4992" s="85"/>
      <c r="C4992" s="85"/>
      <c r="D4992" s="85"/>
      <c r="E4992" s="85"/>
      <c r="F4992" s="85"/>
      <c r="G4992" s="85"/>
      <c r="H4992" s="85"/>
    </row>
    <row r="4993" spans="1:8">
      <c r="A4993" s="85"/>
      <c r="B4993" s="85"/>
      <c r="C4993" s="85"/>
      <c r="D4993" s="85"/>
      <c r="E4993" s="85"/>
      <c r="F4993" s="85"/>
      <c r="G4993" s="85"/>
      <c r="H4993" s="85"/>
    </row>
    <row r="4994" spans="1:8">
      <c r="A4994" s="85"/>
      <c r="B4994" s="85"/>
      <c r="C4994" s="85"/>
      <c r="D4994" s="85"/>
      <c r="E4994" s="85"/>
      <c r="F4994" s="85"/>
      <c r="G4994" s="85"/>
      <c r="H4994" s="85"/>
    </row>
    <row r="4995" spans="1:8">
      <c r="A4995" s="85"/>
      <c r="B4995" s="85"/>
      <c r="C4995" s="85"/>
      <c r="D4995" s="85"/>
      <c r="E4995" s="85"/>
      <c r="F4995" s="85"/>
      <c r="G4995" s="85"/>
      <c r="H4995" s="85"/>
    </row>
    <row r="4996" spans="1:8">
      <c r="A4996" s="85"/>
      <c r="B4996" s="85"/>
      <c r="C4996" s="85"/>
      <c r="D4996" s="85"/>
      <c r="E4996" s="85"/>
      <c r="F4996" s="85"/>
      <c r="G4996" s="85"/>
      <c r="H4996" s="85"/>
    </row>
    <row r="4997" spans="1:8">
      <c r="A4997" s="85"/>
      <c r="B4997" s="85"/>
      <c r="C4997" s="85"/>
      <c r="D4997" s="85"/>
      <c r="E4997" s="85"/>
      <c r="F4997" s="85"/>
      <c r="G4997" s="85"/>
      <c r="H4997" s="85"/>
    </row>
    <row r="4998" spans="1:8">
      <c r="A4998" s="85"/>
      <c r="B4998" s="85"/>
      <c r="C4998" s="85"/>
      <c r="D4998" s="85"/>
      <c r="E4998" s="85"/>
      <c r="F4998" s="85"/>
      <c r="G4998" s="85"/>
      <c r="H4998" s="85"/>
    </row>
    <row r="4999" spans="1:8">
      <c r="A4999" s="85"/>
      <c r="B4999" s="85"/>
      <c r="C4999" s="85"/>
      <c r="D4999" s="85"/>
      <c r="E4999" s="85"/>
      <c r="F4999" s="85"/>
      <c r="G4999" s="85"/>
      <c r="H4999" s="85"/>
    </row>
    <row r="5000" spans="1:8">
      <c r="A5000" s="85"/>
      <c r="B5000" s="85"/>
      <c r="C5000" s="85"/>
      <c r="D5000" s="85"/>
      <c r="E5000" s="85"/>
      <c r="F5000" s="85"/>
      <c r="G5000" s="85"/>
      <c r="H5000" s="85"/>
    </row>
    <row r="5001" spans="1:8">
      <c r="A5001" s="85"/>
      <c r="B5001" s="85"/>
      <c r="C5001" s="85"/>
      <c r="D5001" s="85"/>
      <c r="E5001" s="85"/>
      <c r="F5001" s="85"/>
      <c r="G5001" s="85"/>
      <c r="H5001" s="85"/>
    </row>
    <row r="5002" spans="1:8">
      <c r="A5002" s="85"/>
      <c r="B5002" s="85"/>
      <c r="C5002" s="85"/>
      <c r="D5002" s="85"/>
      <c r="E5002" s="85"/>
      <c r="F5002" s="85"/>
      <c r="G5002" s="85"/>
      <c r="H5002" s="85"/>
    </row>
    <row r="5003" spans="1:8">
      <c r="A5003" s="85"/>
      <c r="B5003" s="85"/>
      <c r="C5003" s="85"/>
      <c r="D5003" s="85"/>
      <c r="E5003" s="85"/>
      <c r="F5003" s="85"/>
      <c r="G5003" s="85"/>
      <c r="H5003" s="85"/>
    </row>
    <row r="5004" spans="1:8">
      <c r="A5004" s="85"/>
      <c r="B5004" s="85"/>
      <c r="C5004" s="85"/>
      <c r="D5004" s="85"/>
      <c r="E5004" s="85"/>
      <c r="F5004" s="85"/>
      <c r="G5004" s="85"/>
      <c r="H5004" s="85"/>
    </row>
    <row r="5005" spans="1:8">
      <c r="A5005" s="85"/>
      <c r="B5005" s="85"/>
      <c r="C5005" s="85"/>
      <c r="D5005" s="85"/>
      <c r="E5005" s="85"/>
      <c r="F5005" s="85"/>
      <c r="G5005" s="85"/>
      <c r="H5005" s="85"/>
    </row>
    <row r="5006" spans="1:8">
      <c r="A5006" s="85"/>
      <c r="B5006" s="85"/>
      <c r="C5006" s="85"/>
      <c r="D5006" s="85"/>
      <c r="E5006" s="85"/>
      <c r="F5006" s="85"/>
      <c r="G5006" s="85"/>
      <c r="H5006" s="85"/>
    </row>
    <row r="5007" spans="1:8">
      <c r="A5007" s="85"/>
      <c r="B5007" s="85"/>
      <c r="C5007" s="85"/>
      <c r="D5007" s="85"/>
      <c r="E5007" s="85"/>
      <c r="F5007" s="85"/>
      <c r="G5007" s="85"/>
      <c r="H5007" s="85"/>
    </row>
    <row r="5008" spans="1:8">
      <c r="A5008" s="85"/>
      <c r="B5008" s="85"/>
      <c r="C5008" s="85"/>
      <c r="D5008" s="85"/>
      <c r="E5008" s="85"/>
      <c r="F5008" s="85"/>
      <c r="G5008" s="85"/>
      <c r="H5008" s="85"/>
    </row>
    <row r="5009" spans="1:8">
      <c r="A5009" s="85"/>
      <c r="B5009" s="85"/>
      <c r="C5009" s="85"/>
      <c r="D5009" s="85"/>
      <c r="E5009" s="85"/>
      <c r="F5009" s="85"/>
      <c r="G5009" s="85"/>
      <c r="H5009" s="85"/>
    </row>
    <row r="5010" spans="1:8">
      <c r="A5010" s="85"/>
      <c r="B5010" s="85"/>
      <c r="C5010" s="85"/>
      <c r="D5010" s="85"/>
      <c r="E5010" s="85"/>
      <c r="F5010" s="85"/>
      <c r="G5010" s="85"/>
      <c r="H5010" s="85"/>
    </row>
    <row r="5011" spans="1:8">
      <c r="A5011" s="85"/>
      <c r="B5011" s="85"/>
      <c r="C5011" s="85"/>
      <c r="D5011" s="85"/>
      <c r="E5011" s="85"/>
      <c r="F5011" s="85"/>
      <c r="G5011" s="85"/>
      <c r="H5011" s="85"/>
    </row>
    <row r="5012" spans="1:8">
      <c r="A5012" s="85"/>
      <c r="B5012" s="85"/>
      <c r="C5012" s="85"/>
      <c r="D5012" s="85"/>
      <c r="E5012" s="85"/>
      <c r="F5012" s="85"/>
      <c r="G5012" s="85"/>
      <c r="H5012" s="85"/>
    </row>
    <row r="5013" spans="1:8">
      <c r="A5013" s="85"/>
      <c r="B5013" s="85"/>
      <c r="C5013" s="85"/>
      <c r="D5013" s="85"/>
      <c r="E5013" s="85"/>
      <c r="F5013" s="85"/>
      <c r="G5013" s="85"/>
      <c r="H5013" s="85"/>
    </row>
    <row r="5014" spans="1:8">
      <c r="A5014" s="85"/>
      <c r="B5014" s="85"/>
      <c r="C5014" s="85"/>
      <c r="D5014" s="85"/>
      <c r="E5014" s="85"/>
      <c r="F5014" s="85"/>
      <c r="G5014" s="85"/>
      <c r="H5014" s="85"/>
    </row>
    <row r="5015" spans="1:8">
      <c r="A5015" s="85"/>
      <c r="B5015" s="85"/>
      <c r="C5015" s="85"/>
      <c r="D5015" s="85"/>
      <c r="E5015" s="85"/>
      <c r="F5015" s="85"/>
      <c r="G5015" s="85"/>
      <c r="H5015" s="85"/>
    </row>
    <row r="5016" spans="1:8">
      <c r="A5016" s="85"/>
      <c r="B5016" s="85"/>
      <c r="C5016" s="85"/>
      <c r="D5016" s="85"/>
      <c r="E5016" s="85"/>
      <c r="F5016" s="85"/>
      <c r="G5016" s="85"/>
      <c r="H5016" s="85"/>
    </row>
    <row r="5017" spans="1:8">
      <c r="A5017" s="85"/>
      <c r="B5017" s="85"/>
      <c r="C5017" s="85"/>
      <c r="D5017" s="85"/>
      <c r="E5017" s="85"/>
      <c r="F5017" s="85"/>
      <c r="G5017" s="85"/>
      <c r="H5017" s="85"/>
    </row>
    <row r="5018" spans="1:8">
      <c r="A5018" s="85"/>
      <c r="B5018" s="85"/>
      <c r="C5018" s="85"/>
      <c r="D5018" s="85"/>
      <c r="E5018" s="85"/>
      <c r="F5018" s="85"/>
      <c r="G5018" s="85"/>
      <c r="H5018" s="85"/>
    </row>
    <row r="5019" spans="1:8">
      <c r="A5019" s="85"/>
      <c r="B5019" s="85"/>
      <c r="C5019" s="85"/>
      <c r="D5019" s="85"/>
      <c r="E5019" s="85"/>
      <c r="F5019" s="85"/>
      <c r="G5019" s="85"/>
      <c r="H5019" s="85"/>
    </row>
    <row r="5020" spans="1:8">
      <c r="A5020" s="85"/>
      <c r="B5020" s="85"/>
      <c r="C5020" s="85"/>
      <c r="D5020" s="85"/>
      <c r="E5020" s="85"/>
      <c r="F5020" s="85"/>
      <c r="G5020" s="85"/>
      <c r="H5020" s="85"/>
    </row>
    <row r="5021" spans="1:8">
      <c r="A5021" s="85"/>
      <c r="B5021" s="85"/>
      <c r="C5021" s="85"/>
      <c r="D5021" s="85"/>
      <c r="E5021" s="85"/>
      <c r="F5021" s="85"/>
      <c r="G5021" s="85"/>
      <c r="H5021" s="85"/>
    </row>
    <row r="5022" spans="1:8">
      <c r="A5022" s="85"/>
      <c r="B5022" s="85"/>
      <c r="C5022" s="85"/>
      <c r="D5022" s="85"/>
      <c r="E5022" s="85"/>
      <c r="F5022" s="85"/>
      <c r="G5022" s="85"/>
      <c r="H5022" s="85"/>
    </row>
    <row r="5023" spans="1:8">
      <c r="A5023" s="85"/>
      <c r="B5023" s="85"/>
      <c r="C5023" s="85"/>
      <c r="D5023" s="85"/>
      <c r="E5023" s="85"/>
      <c r="F5023" s="85"/>
      <c r="G5023" s="85"/>
      <c r="H5023" s="85"/>
    </row>
    <row r="5024" spans="1:8">
      <c r="A5024" s="85"/>
      <c r="B5024" s="85"/>
      <c r="C5024" s="85"/>
      <c r="D5024" s="85"/>
      <c r="E5024" s="85"/>
      <c r="F5024" s="85"/>
      <c r="G5024" s="85"/>
      <c r="H5024" s="85"/>
    </row>
    <row r="5025" spans="1:8">
      <c r="A5025" s="85"/>
      <c r="B5025" s="85"/>
      <c r="C5025" s="85"/>
      <c r="D5025" s="85"/>
      <c r="E5025" s="85"/>
      <c r="F5025" s="85"/>
      <c r="G5025" s="85"/>
      <c r="H5025" s="85"/>
    </row>
    <row r="5026" spans="1:8">
      <c r="A5026" s="85"/>
      <c r="B5026" s="85"/>
      <c r="C5026" s="85"/>
      <c r="D5026" s="85"/>
      <c r="E5026" s="85"/>
      <c r="F5026" s="85"/>
      <c r="G5026" s="85"/>
      <c r="H5026" s="85"/>
    </row>
    <row r="5027" spans="1:8">
      <c r="A5027" s="85"/>
      <c r="B5027" s="85"/>
      <c r="C5027" s="85"/>
      <c r="D5027" s="85"/>
      <c r="E5027" s="85"/>
      <c r="F5027" s="85"/>
      <c r="G5027" s="85"/>
      <c r="H5027" s="85"/>
    </row>
    <row r="5028" spans="1:8">
      <c r="A5028" s="85"/>
      <c r="B5028" s="85"/>
      <c r="C5028" s="85"/>
      <c r="D5028" s="85"/>
      <c r="E5028" s="85"/>
      <c r="F5028" s="85"/>
      <c r="G5028" s="85"/>
      <c r="H5028" s="85"/>
    </row>
    <row r="5029" spans="1:8">
      <c r="A5029" s="85"/>
      <c r="B5029" s="85"/>
      <c r="C5029" s="85"/>
      <c r="D5029" s="85"/>
      <c r="E5029" s="85"/>
      <c r="F5029" s="85"/>
      <c r="G5029" s="85"/>
      <c r="H5029" s="85"/>
    </row>
    <row r="5030" spans="1:8">
      <c r="A5030" s="85"/>
      <c r="B5030" s="85"/>
      <c r="C5030" s="85"/>
      <c r="D5030" s="85"/>
      <c r="E5030" s="85"/>
      <c r="F5030" s="85"/>
      <c r="G5030" s="85"/>
      <c r="H5030" s="85"/>
    </row>
    <row r="5031" spans="1:8">
      <c r="A5031" s="85"/>
      <c r="B5031" s="85"/>
      <c r="C5031" s="85"/>
      <c r="D5031" s="85"/>
      <c r="E5031" s="85"/>
      <c r="F5031" s="85"/>
      <c r="G5031" s="85"/>
      <c r="H5031" s="85"/>
    </row>
    <row r="5032" spans="1:8">
      <c r="A5032" s="85"/>
      <c r="B5032" s="85"/>
      <c r="C5032" s="85"/>
      <c r="D5032" s="85"/>
      <c r="E5032" s="85"/>
      <c r="F5032" s="85"/>
      <c r="G5032" s="85"/>
      <c r="H5032" s="85"/>
    </row>
    <row r="5033" spans="1:8">
      <c r="A5033" s="85"/>
      <c r="B5033" s="85"/>
      <c r="C5033" s="85"/>
      <c r="D5033" s="85"/>
      <c r="E5033" s="85"/>
      <c r="F5033" s="85"/>
      <c r="G5033" s="85"/>
      <c r="H5033" s="85"/>
    </row>
    <row r="5034" spans="1:8">
      <c r="A5034" s="85"/>
      <c r="B5034" s="85"/>
      <c r="C5034" s="85"/>
      <c r="D5034" s="85"/>
      <c r="E5034" s="85"/>
      <c r="F5034" s="85"/>
      <c r="G5034" s="85"/>
      <c r="H5034" s="85"/>
    </row>
    <row r="5035" spans="1:8">
      <c r="A5035" s="85"/>
      <c r="B5035" s="85"/>
      <c r="C5035" s="85"/>
      <c r="D5035" s="85"/>
      <c r="E5035" s="85"/>
      <c r="F5035" s="85"/>
      <c r="G5035" s="85"/>
      <c r="H5035" s="85"/>
    </row>
    <row r="5036" spans="1:8">
      <c r="A5036" s="85"/>
      <c r="B5036" s="85"/>
      <c r="C5036" s="85"/>
      <c r="D5036" s="85"/>
      <c r="E5036" s="85"/>
      <c r="F5036" s="85"/>
      <c r="G5036" s="85"/>
      <c r="H5036" s="85"/>
    </row>
    <row r="5037" spans="1:8">
      <c r="A5037" s="85"/>
      <c r="B5037" s="85"/>
      <c r="C5037" s="85"/>
      <c r="D5037" s="85"/>
      <c r="E5037" s="85"/>
      <c r="F5037" s="85"/>
      <c r="G5037" s="85"/>
      <c r="H5037" s="85"/>
    </row>
    <row r="5038" spans="1:8">
      <c r="A5038" s="85"/>
      <c r="B5038" s="85"/>
      <c r="C5038" s="85"/>
      <c r="D5038" s="85"/>
      <c r="E5038" s="85"/>
      <c r="F5038" s="85"/>
      <c r="G5038" s="85"/>
      <c r="H5038" s="85"/>
    </row>
    <row r="5039" spans="1:8">
      <c r="A5039" s="85"/>
      <c r="B5039" s="85"/>
      <c r="C5039" s="85"/>
      <c r="D5039" s="85"/>
      <c r="E5039" s="85"/>
      <c r="F5039" s="85"/>
      <c r="G5039" s="85"/>
      <c r="H5039" s="85"/>
    </row>
    <row r="5040" spans="1:8">
      <c r="A5040" s="85"/>
      <c r="B5040" s="85"/>
      <c r="C5040" s="85"/>
      <c r="D5040" s="85"/>
      <c r="E5040" s="85"/>
      <c r="F5040" s="85"/>
      <c r="G5040" s="85"/>
      <c r="H5040" s="85"/>
    </row>
    <row r="5041" spans="1:8">
      <c r="A5041" s="85"/>
      <c r="B5041" s="85"/>
      <c r="C5041" s="85"/>
      <c r="D5041" s="85"/>
      <c r="E5041" s="85"/>
      <c r="F5041" s="85"/>
      <c r="G5041" s="85"/>
      <c r="H5041" s="85"/>
    </row>
    <row r="5042" spans="1:8">
      <c r="A5042" s="85"/>
      <c r="B5042" s="85"/>
      <c r="C5042" s="85"/>
      <c r="D5042" s="85"/>
      <c r="E5042" s="85"/>
      <c r="F5042" s="85"/>
      <c r="G5042" s="85"/>
      <c r="H5042" s="85"/>
    </row>
    <row r="5043" spans="1:8">
      <c r="A5043" s="85"/>
      <c r="B5043" s="85"/>
      <c r="C5043" s="85"/>
      <c r="D5043" s="85"/>
      <c r="E5043" s="85"/>
      <c r="F5043" s="85"/>
      <c r="G5043" s="85"/>
      <c r="H5043" s="85"/>
    </row>
    <row r="5044" spans="1:8">
      <c r="A5044" s="85"/>
      <c r="B5044" s="85"/>
      <c r="C5044" s="85"/>
      <c r="D5044" s="85"/>
      <c r="E5044" s="85"/>
      <c r="F5044" s="85"/>
      <c r="G5044" s="85"/>
      <c r="H5044" s="85"/>
    </row>
    <row r="5045" spans="1:8">
      <c r="A5045" s="85"/>
      <c r="B5045" s="85"/>
      <c r="C5045" s="85"/>
      <c r="D5045" s="85"/>
      <c r="E5045" s="85"/>
      <c r="F5045" s="85"/>
      <c r="G5045" s="85"/>
      <c r="H5045" s="85"/>
    </row>
    <row r="5046" spans="1:8">
      <c r="A5046" s="85"/>
      <c r="B5046" s="85"/>
      <c r="C5046" s="85"/>
      <c r="D5046" s="85"/>
      <c r="E5046" s="85"/>
      <c r="F5046" s="85"/>
      <c r="G5046" s="85"/>
      <c r="H5046" s="85"/>
    </row>
    <row r="5047" spans="1:8">
      <c r="A5047" s="85"/>
      <c r="B5047" s="85"/>
      <c r="C5047" s="85"/>
      <c r="D5047" s="85"/>
      <c r="E5047" s="85"/>
      <c r="F5047" s="85"/>
      <c r="G5047" s="85"/>
      <c r="H5047" s="85"/>
    </row>
    <row r="5048" spans="1:8">
      <c r="A5048" s="85"/>
      <c r="B5048" s="85"/>
      <c r="C5048" s="85"/>
      <c r="D5048" s="85"/>
      <c r="E5048" s="85"/>
      <c r="F5048" s="85"/>
      <c r="G5048" s="85"/>
      <c r="H5048" s="85"/>
    </row>
    <row r="5049" spans="1:8">
      <c r="A5049" s="85"/>
      <c r="B5049" s="85"/>
      <c r="C5049" s="85"/>
      <c r="D5049" s="85"/>
      <c r="E5049" s="85"/>
      <c r="F5049" s="85"/>
      <c r="G5049" s="85"/>
      <c r="H5049" s="85"/>
    </row>
    <row r="5050" spans="1:8">
      <c r="A5050" s="85"/>
      <c r="B5050" s="85"/>
      <c r="C5050" s="85"/>
      <c r="D5050" s="85"/>
      <c r="E5050" s="85"/>
      <c r="F5050" s="85"/>
      <c r="G5050" s="85"/>
      <c r="H5050" s="85"/>
    </row>
    <row r="5051" spans="1:8">
      <c r="A5051" s="85"/>
      <c r="B5051" s="85"/>
      <c r="C5051" s="85"/>
      <c r="D5051" s="85"/>
      <c r="E5051" s="85"/>
      <c r="F5051" s="85"/>
      <c r="G5051" s="85"/>
      <c r="H5051" s="85"/>
    </row>
    <row r="5052" spans="1:8">
      <c r="A5052" s="85"/>
      <c r="B5052" s="85"/>
      <c r="C5052" s="85"/>
      <c r="D5052" s="85"/>
      <c r="E5052" s="85"/>
      <c r="F5052" s="85"/>
      <c r="G5052" s="85"/>
      <c r="H5052" s="85"/>
    </row>
    <row r="5053" spans="1:8">
      <c r="A5053" s="85"/>
      <c r="B5053" s="85"/>
      <c r="C5053" s="85"/>
      <c r="D5053" s="85"/>
      <c r="E5053" s="85"/>
      <c r="F5053" s="85"/>
      <c r="G5053" s="85"/>
      <c r="H5053" s="85"/>
    </row>
    <row r="5054" spans="1:8">
      <c r="A5054" s="85"/>
      <c r="B5054" s="85"/>
      <c r="C5054" s="85"/>
      <c r="D5054" s="85"/>
      <c r="E5054" s="85"/>
      <c r="F5054" s="85"/>
      <c r="G5054" s="85"/>
      <c r="H5054" s="85"/>
    </row>
    <row r="5055" spans="1:8">
      <c r="A5055" s="85"/>
      <c r="B5055" s="85"/>
      <c r="C5055" s="85"/>
      <c r="D5055" s="85"/>
      <c r="E5055" s="85"/>
      <c r="F5055" s="85"/>
      <c r="G5055" s="85"/>
      <c r="H5055" s="85"/>
    </row>
    <row r="5056" spans="1:8">
      <c r="A5056" s="85"/>
      <c r="B5056" s="85"/>
      <c r="C5056" s="85"/>
      <c r="D5056" s="85"/>
      <c r="E5056" s="85"/>
      <c r="F5056" s="85"/>
      <c r="G5056" s="85"/>
      <c r="H5056" s="85"/>
    </row>
    <row r="5057" spans="1:8">
      <c r="A5057" s="85"/>
      <c r="B5057" s="85"/>
      <c r="C5057" s="85"/>
      <c r="D5057" s="85"/>
      <c r="E5057" s="85"/>
      <c r="F5057" s="85"/>
      <c r="G5057" s="85"/>
      <c r="H5057" s="85"/>
    </row>
    <row r="5058" spans="1:8">
      <c r="A5058" s="85"/>
      <c r="B5058" s="85"/>
      <c r="C5058" s="85"/>
      <c r="D5058" s="85"/>
      <c r="E5058" s="85"/>
      <c r="F5058" s="85"/>
      <c r="G5058" s="85"/>
      <c r="H5058" s="85"/>
    </row>
    <row r="5059" spans="1:8">
      <c r="A5059" s="85"/>
      <c r="B5059" s="85"/>
      <c r="C5059" s="85"/>
      <c r="D5059" s="85"/>
      <c r="E5059" s="85"/>
      <c r="F5059" s="85"/>
      <c r="G5059" s="85"/>
      <c r="H5059" s="85"/>
    </row>
    <row r="5060" spans="1:8">
      <c r="A5060" s="85"/>
      <c r="B5060" s="85"/>
      <c r="C5060" s="85"/>
      <c r="D5060" s="85"/>
      <c r="E5060" s="85"/>
      <c r="F5060" s="85"/>
      <c r="G5060" s="85"/>
      <c r="H5060" s="85"/>
    </row>
    <row r="5061" spans="1:8">
      <c r="A5061" s="85"/>
      <c r="B5061" s="85"/>
      <c r="C5061" s="85"/>
      <c r="D5061" s="85"/>
      <c r="E5061" s="85"/>
      <c r="F5061" s="85"/>
      <c r="G5061" s="85"/>
      <c r="H5061" s="85"/>
    </row>
    <row r="5062" spans="1:8">
      <c r="A5062" s="85"/>
      <c r="B5062" s="85"/>
      <c r="C5062" s="85"/>
      <c r="D5062" s="85"/>
      <c r="E5062" s="85"/>
      <c r="F5062" s="85"/>
      <c r="G5062" s="85"/>
      <c r="H5062" s="85"/>
    </row>
    <row r="5063" spans="1:8">
      <c r="A5063" s="85"/>
      <c r="B5063" s="85"/>
      <c r="C5063" s="85"/>
      <c r="D5063" s="85"/>
      <c r="E5063" s="85"/>
      <c r="F5063" s="85"/>
      <c r="G5063" s="85"/>
      <c r="H5063" s="85"/>
    </row>
    <row r="5064" spans="1:8">
      <c r="A5064" s="85"/>
      <c r="B5064" s="85"/>
      <c r="C5064" s="85"/>
      <c r="D5064" s="85"/>
      <c r="E5064" s="85"/>
      <c r="F5064" s="85"/>
      <c r="G5064" s="85"/>
      <c r="H5064" s="85"/>
    </row>
    <row r="5065" spans="1:8">
      <c r="A5065" s="85"/>
      <c r="B5065" s="85"/>
      <c r="C5065" s="85"/>
      <c r="D5065" s="85"/>
      <c r="E5065" s="85"/>
      <c r="F5065" s="85"/>
      <c r="G5065" s="85"/>
      <c r="H5065" s="85"/>
    </row>
    <row r="5066" spans="1:8">
      <c r="A5066" s="85"/>
      <c r="B5066" s="85"/>
      <c r="C5066" s="85"/>
      <c r="D5066" s="85"/>
      <c r="E5066" s="85"/>
      <c r="F5066" s="85"/>
      <c r="G5066" s="85"/>
      <c r="H5066" s="85"/>
    </row>
    <row r="5067" spans="1:8">
      <c r="A5067" s="85"/>
      <c r="B5067" s="85"/>
      <c r="C5067" s="85"/>
      <c r="D5067" s="85"/>
      <c r="E5067" s="85"/>
      <c r="F5067" s="85"/>
      <c r="G5067" s="85"/>
      <c r="H5067" s="85"/>
    </row>
    <row r="5068" spans="1:8">
      <c r="A5068" s="85"/>
      <c r="B5068" s="85"/>
      <c r="C5068" s="85"/>
      <c r="D5068" s="85"/>
      <c r="E5068" s="85"/>
      <c r="F5068" s="85"/>
      <c r="G5068" s="85"/>
      <c r="H5068" s="85"/>
    </row>
    <row r="5069" spans="1:8">
      <c r="A5069" s="85"/>
      <c r="B5069" s="85"/>
      <c r="C5069" s="85"/>
      <c r="D5069" s="85"/>
      <c r="E5069" s="85"/>
      <c r="F5069" s="85"/>
      <c r="G5069" s="85"/>
      <c r="H5069" s="85"/>
    </row>
    <row r="5070" spans="1:8">
      <c r="A5070" s="85"/>
      <c r="B5070" s="85"/>
      <c r="C5070" s="85"/>
      <c r="D5070" s="85"/>
      <c r="E5070" s="85"/>
      <c r="F5070" s="85"/>
      <c r="G5070" s="85"/>
      <c r="H5070" s="85"/>
    </row>
    <row r="5071" spans="1:8">
      <c r="A5071" s="85"/>
      <c r="B5071" s="85"/>
      <c r="C5071" s="85"/>
      <c r="D5071" s="85"/>
      <c r="E5071" s="85"/>
      <c r="F5071" s="85"/>
      <c r="G5071" s="85"/>
      <c r="H5071" s="85"/>
    </row>
    <row r="5072" spans="1:8">
      <c r="A5072" s="85"/>
      <c r="B5072" s="85"/>
      <c r="C5072" s="85"/>
      <c r="D5072" s="85"/>
      <c r="E5072" s="85"/>
      <c r="F5072" s="85"/>
      <c r="G5072" s="85"/>
      <c r="H5072" s="85"/>
    </row>
    <row r="5073" spans="1:8">
      <c r="A5073" s="85"/>
      <c r="B5073" s="85"/>
      <c r="C5073" s="85"/>
      <c r="D5073" s="85"/>
      <c r="E5073" s="85"/>
      <c r="F5073" s="85"/>
      <c r="G5073" s="85"/>
      <c r="H5073" s="85"/>
    </row>
    <row r="5074" spans="1:8">
      <c r="A5074" s="85"/>
      <c r="B5074" s="85"/>
      <c r="C5074" s="85"/>
      <c r="D5074" s="85"/>
      <c r="E5074" s="85"/>
      <c r="F5074" s="85"/>
      <c r="G5074" s="85"/>
      <c r="H5074" s="85"/>
    </row>
    <row r="5075" spans="1:8">
      <c r="A5075" s="85"/>
      <c r="B5075" s="85"/>
      <c r="C5075" s="85"/>
      <c r="D5075" s="85"/>
      <c r="E5075" s="85"/>
      <c r="F5075" s="85"/>
      <c r="G5075" s="85"/>
      <c r="H5075" s="85"/>
    </row>
    <row r="5076" spans="1:8">
      <c r="A5076" s="85"/>
      <c r="B5076" s="85"/>
      <c r="C5076" s="85"/>
      <c r="D5076" s="85"/>
      <c r="E5076" s="85"/>
      <c r="F5076" s="85"/>
      <c r="G5076" s="85"/>
      <c r="H5076" s="85"/>
    </row>
    <row r="5077" spans="1:8">
      <c r="A5077" s="85"/>
      <c r="B5077" s="85"/>
      <c r="C5077" s="85"/>
      <c r="D5077" s="85"/>
      <c r="E5077" s="85"/>
      <c r="F5077" s="85"/>
      <c r="G5077" s="85"/>
      <c r="H5077" s="85"/>
    </row>
    <row r="5078" spans="1:8">
      <c r="A5078" s="85"/>
      <c r="B5078" s="85"/>
      <c r="C5078" s="85"/>
      <c r="D5078" s="85"/>
      <c r="E5078" s="85"/>
      <c r="F5078" s="85"/>
      <c r="G5078" s="85"/>
      <c r="H5078" s="85"/>
    </row>
    <row r="5079" spans="1:8">
      <c r="A5079" s="85"/>
      <c r="B5079" s="85"/>
      <c r="C5079" s="85"/>
      <c r="D5079" s="85"/>
      <c r="E5079" s="85"/>
      <c r="F5079" s="85"/>
      <c r="G5079" s="85"/>
      <c r="H5079" s="85"/>
    </row>
    <row r="5080" spans="1:8">
      <c r="A5080" s="85"/>
      <c r="B5080" s="85"/>
      <c r="C5080" s="85"/>
      <c r="D5080" s="85"/>
      <c r="E5080" s="85"/>
      <c r="F5080" s="85"/>
      <c r="G5080" s="85"/>
      <c r="H5080" s="85"/>
    </row>
    <row r="5081" spans="1:8">
      <c r="A5081" s="85"/>
      <c r="B5081" s="85"/>
      <c r="C5081" s="85"/>
      <c r="D5081" s="85"/>
      <c r="E5081" s="85"/>
      <c r="F5081" s="85"/>
      <c r="G5081" s="85"/>
      <c r="H5081" s="85"/>
    </row>
    <row r="5082" spans="1:8">
      <c r="A5082" s="85"/>
      <c r="B5082" s="85"/>
      <c r="C5082" s="85"/>
      <c r="D5082" s="85"/>
      <c r="E5082" s="85"/>
      <c r="F5082" s="85"/>
      <c r="G5082" s="85"/>
      <c r="H5082" s="85"/>
    </row>
    <row r="5083" spans="1:8">
      <c r="A5083" s="85"/>
      <c r="B5083" s="85"/>
      <c r="C5083" s="85"/>
      <c r="D5083" s="85"/>
      <c r="E5083" s="85"/>
      <c r="F5083" s="85"/>
      <c r="G5083" s="85"/>
      <c r="H5083" s="85"/>
    </row>
    <row r="5084" spans="1:8">
      <c r="A5084" s="85"/>
      <c r="B5084" s="85"/>
      <c r="C5084" s="85"/>
      <c r="D5084" s="85"/>
      <c r="E5084" s="85"/>
      <c r="F5084" s="85"/>
      <c r="G5084" s="85"/>
      <c r="H5084" s="85"/>
    </row>
    <row r="5085" spans="1:8">
      <c r="A5085" s="85"/>
      <c r="B5085" s="85"/>
      <c r="C5085" s="85"/>
      <c r="D5085" s="85"/>
      <c r="E5085" s="85"/>
      <c r="F5085" s="85"/>
      <c r="G5085" s="85"/>
      <c r="H5085" s="85"/>
    </row>
    <row r="5086" spans="1:8">
      <c r="A5086" s="85"/>
      <c r="B5086" s="85"/>
      <c r="C5086" s="85"/>
      <c r="D5086" s="85"/>
      <c r="E5086" s="85"/>
      <c r="F5086" s="85"/>
      <c r="G5086" s="85"/>
      <c r="H5086" s="85"/>
    </row>
    <row r="5087" spans="1:8">
      <c r="A5087" s="85"/>
      <c r="B5087" s="85"/>
      <c r="C5087" s="85"/>
      <c r="D5087" s="85"/>
      <c r="E5087" s="85"/>
      <c r="F5087" s="85"/>
      <c r="G5087" s="85"/>
      <c r="H5087" s="85"/>
    </row>
    <row r="5088" spans="1:8">
      <c r="A5088" s="85"/>
      <c r="B5088" s="85"/>
      <c r="C5088" s="85"/>
      <c r="D5088" s="85"/>
      <c r="E5088" s="85"/>
      <c r="F5088" s="85"/>
      <c r="G5088" s="85"/>
      <c r="H5088" s="85"/>
    </row>
    <row r="5089" spans="1:8">
      <c r="A5089" s="85"/>
      <c r="B5089" s="85"/>
      <c r="C5089" s="85"/>
      <c r="D5089" s="85"/>
      <c r="E5089" s="85"/>
      <c r="F5089" s="85"/>
      <c r="G5089" s="85"/>
      <c r="H5089" s="85"/>
    </row>
    <row r="5090" spans="1:8">
      <c r="A5090" s="85"/>
      <c r="B5090" s="85"/>
      <c r="C5090" s="85"/>
      <c r="D5090" s="85"/>
      <c r="E5090" s="85"/>
      <c r="F5090" s="85"/>
      <c r="G5090" s="85"/>
      <c r="H5090" s="85"/>
    </row>
    <row r="5091" spans="1:8">
      <c r="A5091" s="85"/>
      <c r="B5091" s="85"/>
      <c r="C5091" s="85"/>
      <c r="D5091" s="85"/>
      <c r="E5091" s="85"/>
      <c r="F5091" s="85"/>
      <c r="G5091" s="85"/>
      <c r="H5091" s="85"/>
    </row>
    <row r="5092" spans="1:8">
      <c r="A5092" s="85"/>
      <c r="B5092" s="85"/>
      <c r="C5092" s="85"/>
      <c r="D5092" s="85"/>
      <c r="E5092" s="85"/>
      <c r="F5092" s="85"/>
      <c r="G5092" s="85"/>
      <c r="H5092" s="85"/>
    </row>
    <row r="5093" spans="1:8">
      <c r="A5093" s="85"/>
      <c r="B5093" s="85"/>
      <c r="C5093" s="85"/>
      <c r="D5093" s="85"/>
      <c r="E5093" s="85"/>
      <c r="F5093" s="85"/>
      <c r="G5093" s="85"/>
      <c r="H5093" s="85"/>
    </row>
    <row r="5094" spans="1:8">
      <c r="A5094" s="85"/>
      <c r="B5094" s="85"/>
      <c r="C5094" s="85"/>
      <c r="D5094" s="85"/>
      <c r="E5094" s="85"/>
      <c r="F5094" s="85"/>
      <c r="G5094" s="85"/>
      <c r="H5094" s="85"/>
    </row>
    <row r="5095" spans="1:8">
      <c r="A5095" s="85"/>
      <c r="B5095" s="85"/>
      <c r="C5095" s="85"/>
      <c r="D5095" s="85"/>
      <c r="E5095" s="85"/>
      <c r="F5095" s="85"/>
      <c r="G5095" s="85"/>
      <c r="H5095" s="85"/>
    </row>
    <row r="5096" spans="1:8">
      <c r="A5096" s="85"/>
      <c r="B5096" s="85"/>
      <c r="C5096" s="85"/>
      <c r="D5096" s="85"/>
      <c r="E5096" s="85"/>
      <c r="F5096" s="85"/>
      <c r="G5096" s="85"/>
      <c r="H5096" s="85"/>
    </row>
    <row r="5097" spans="1:8">
      <c r="A5097" s="85"/>
      <c r="B5097" s="85"/>
      <c r="C5097" s="85"/>
      <c r="D5097" s="85"/>
      <c r="E5097" s="85"/>
      <c r="F5097" s="85"/>
      <c r="G5097" s="85"/>
      <c r="H5097" s="85"/>
    </row>
    <row r="5098" spans="1:8">
      <c r="A5098" s="85"/>
      <c r="B5098" s="85"/>
      <c r="C5098" s="85"/>
      <c r="D5098" s="85"/>
      <c r="E5098" s="85"/>
      <c r="F5098" s="85"/>
      <c r="G5098" s="85"/>
      <c r="H5098" s="85"/>
    </row>
    <row r="5099" spans="1:8">
      <c r="A5099" s="85"/>
      <c r="B5099" s="85"/>
      <c r="C5099" s="85"/>
      <c r="D5099" s="85"/>
      <c r="E5099" s="85"/>
      <c r="F5099" s="85"/>
      <c r="G5099" s="85"/>
      <c r="H5099" s="85"/>
    </row>
    <row r="5100" spans="1:8">
      <c r="A5100" s="85"/>
      <c r="B5100" s="85"/>
      <c r="C5100" s="85"/>
      <c r="D5100" s="85"/>
      <c r="E5100" s="85"/>
      <c r="F5100" s="85"/>
      <c r="G5100" s="85"/>
      <c r="H5100" s="85"/>
    </row>
    <row r="5101" spans="1:8">
      <c r="A5101" s="85"/>
      <c r="B5101" s="85"/>
      <c r="C5101" s="85"/>
      <c r="D5101" s="85"/>
      <c r="E5101" s="85"/>
      <c r="F5101" s="85"/>
      <c r="G5101" s="85"/>
      <c r="H5101" s="85"/>
    </row>
    <row r="5102" spans="1:8">
      <c r="A5102" s="85"/>
      <c r="B5102" s="85"/>
      <c r="C5102" s="85"/>
      <c r="D5102" s="85"/>
      <c r="E5102" s="85"/>
      <c r="F5102" s="85"/>
      <c r="G5102" s="85"/>
      <c r="H5102" s="85"/>
    </row>
    <row r="5103" spans="1:8">
      <c r="A5103" s="85"/>
      <c r="B5103" s="85"/>
      <c r="C5103" s="85"/>
      <c r="D5103" s="85"/>
      <c r="E5103" s="85"/>
      <c r="F5103" s="85"/>
      <c r="G5103" s="85"/>
      <c r="H5103" s="85"/>
    </row>
    <row r="5104" spans="1:8">
      <c r="A5104" s="85"/>
      <c r="B5104" s="85"/>
      <c r="C5104" s="85"/>
      <c r="D5104" s="85"/>
      <c r="E5104" s="85"/>
      <c r="F5104" s="85"/>
      <c r="G5104" s="85"/>
      <c r="H5104" s="85"/>
    </row>
    <row r="5105" spans="1:8">
      <c r="A5105" s="85"/>
      <c r="B5105" s="85"/>
      <c r="C5105" s="85"/>
      <c r="D5105" s="85"/>
      <c r="E5105" s="85"/>
      <c r="F5105" s="85"/>
      <c r="G5105" s="85"/>
      <c r="H5105" s="85"/>
    </row>
    <row r="5106" spans="1:8">
      <c r="A5106" s="85"/>
      <c r="B5106" s="85"/>
      <c r="C5106" s="85"/>
      <c r="D5106" s="85"/>
      <c r="E5106" s="85"/>
      <c r="F5106" s="85"/>
      <c r="G5106" s="85"/>
      <c r="H5106" s="85"/>
    </row>
    <row r="5107" spans="1:8">
      <c r="A5107" s="85"/>
      <c r="B5107" s="85"/>
      <c r="C5107" s="85"/>
      <c r="D5107" s="85"/>
      <c r="E5107" s="85"/>
      <c r="F5107" s="85"/>
      <c r="G5107" s="85"/>
      <c r="H5107" s="85"/>
    </row>
    <row r="5108" spans="1:8">
      <c r="A5108" s="85"/>
      <c r="B5108" s="85"/>
      <c r="C5108" s="85"/>
      <c r="D5108" s="85"/>
      <c r="E5108" s="85"/>
      <c r="F5108" s="85"/>
      <c r="G5108" s="85"/>
      <c r="H5108" s="85"/>
    </row>
    <row r="5109" spans="1:8">
      <c r="A5109" s="85"/>
      <c r="B5109" s="85"/>
      <c r="C5109" s="85"/>
      <c r="D5109" s="85"/>
      <c r="E5109" s="85"/>
      <c r="F5109" s="85"/>
      <c r="G5109" s="85"/>
      <c r="H5109" s="85"/>
    </row>
    <row r="5110" spans="1:8">
      <c r="A5110" s="85"/>
      <c r="B5110" s="85"/>
      <c r="C5110" s="85"/>
      <c r="D5110" s="85"/>
      <c r="E5110" s="85"/>
      <c r="F5110" s="85"/>
      <c r="G5110" s="85"/>
      <c r="H5110" s="85"/>
    </row>
    <row r="5111" spans="1:8">
      <c r="A5111" s="85"/>
      <c r="B5111" s="85"/>
      <c r="C5111" s="85"/>
      <c r="D5111" s="85"/>
      <c r="E5111" s="85"/>
      <c r="F5111" s="85"/>
      <c r="G5111" s="85"/>
      <c r="H5111" s="85"/>
    </row>
    <row r="5112" spans="1:8">
      <c r="A5112" s="85"/>
      <c r="B5112" s="85"/>
      <c r="C5112" s="85"/>
      <c r="D5112" s="85"/>
      <c r="E5112" s="85"/>
      <c r="F5112" s="85"/>
      <c r="G5112" s="85"/>
      <c r="H5112" s="85"/>
    </row>
    <row r="5113" spans="1:8">
      <c r="A5113" s="85"/>
      <c r="B5113" s="85"/>
      <c r="C5113" s="85"/>
      <c r="D5113" s="85"/>
      <c r="E5113" s="85"/>
      <c r="F5113" s="85"/>
      <c r="G5113" s="85"/>
      <c r="H5113" s="85"/>
    </row>
    <row r="5114" spans="1:8">
      <c r="A5114" s="85"/>
      <c r="B5114" s="85"/>
      <c r="C5114" s="85"/>
      <c r="D5114" s="85"/>
      <c r="E5114" s="85"/>
      <c r="F5114" s="85"/>
      <c r="G5114" s="85"/>
      <c r="H5114" s="85"/>
    </row>
    <row r="5115" spans="1:8">
      <c r="A5115" s="85"/>
      <c r="B5115" s="85"/>
      <c r="C5115" s="85"/>
      <c r="D5115" s="85"/>
      <c r="E5115" s="85"/>
      <c r="F5115" s="85"/>
      <c r="G5115" s="85"/>
      <c r="H5115" s="85"/>
    </row>
    <row r="5116" spans="1:8">
      <c r="A5116" s="85"/>
      <c r="B5116" s="85"/>
      <c r="C5116" s="85"/>
      <c r="D5116" s="85"/>
      <c r="E5116" s="85"/>
      <c r="F5116" s="85"/>
      <c r="G5116" s="85"/>
      <c r="H5116" s="85"/>
    </row>
    <row r="5117" spans="1:8">
      <c r="A5117" s="85"/>
      <c r="B5117" s="85"/>
      <c r="C5117" s="85"/>
      <c r="D5117" s="85"/>
      <c r="E5117" s="85"/>
      <c r="F5117" s="85"/>
      <c r="G5117" s="85"/>
      <c r="H5117" s="85"/>
    </row>
    <row r="5118" spans="1:8">
      <c r="A5118" s="85"/>
      <c r="B5118" s="85"/>
      <c r="C5118" s="85"/>
      <c r="D5118" s="85"/>
      <c r="E5118" s="85"/>
      <c r="F5118" s="85"/>
      <c r="G5118" s="85"/>
      <c r="H5118" s="85"/>
    </row>
    <row r="5119" spans="1:8">
      <c r="A5119" s="85"/>
      <c r="B5119" s="85"/>
      <c r="C5119" s="85"/>
      <c r="D5119" s="85"/>
      <c r="E5119" s="85"/>
      <c r="F5119" s="85"/>
      <c r="G5119" s="85"/>
      <c r="H5119" s="85"/>
    </row>
    <row r="5120" spans="1:8">
      <c r="A5120" s="85"/>
      <c r="B5120" s="85"/>
      <c r="C5120" s="85"/>
      <c r="D5120" s="85"/>
      <c r="E5120" s="85"/>
      <c r="F5120" s="85"/>
      <c r="G5120" s="85"/>
      <c r="H5120" s="85"/>
    </row>
    <row r="5121" spans="1:8">
      <c r="A5121" s="85"/>
      <c r="B5121" s="85"/>
      <c r="C5121" s="85"/>
      <c r="D5121" s="85"/>
      <c r="E5121" s="85"/>
      <c r="F5121" s="85"/>
      <c r="G5121" s="85"/>
      <c r="H5121" s="85"/>
    </row>
    <row r="5122" spans="1:8">
      <c r="A5122" s="85"/>
      <c r="B5122" s="85"/>
      <c r="C5122" s="85"/>
      <c r="D5122" s="85"/>
      <c r="E5122" s="85"/>
      <c r="F5122" s="85"/>
      <c r="G5122" s="85"/>
      <c r="H5122" s="85"/>
    </row>
    <row r="5123" spans="1:8">
      <c r="A5123" s="85"/>
      <c r="B5123" s="85"/>
      <c r="C5123" s="85"/>
      <c r="D5123" s="85"/>
      <c r="E5123" s="85"/>
      <c r="F5123" s="85"/>
      <c r="G5123" s="85"/>
      <c r="H5123" s="85"/>
    </row>
    <row r="5124" spans="1:8">
      <c r="A5124" s="85"/>
      <c r="B5124" s="85"/>
      <c r="C5124" s="85"/>
      <c r="D5124" s="85"/>
      <c r="E5124" s="85"/>
      <c r="F5124" s="85"/>
      <c r="G5124" s="85"/>
      <c r="H5124" s="85"/>
    </row>
    <row r="5125" spans="1:8">
      <c r="A5125" s="85"/>
      <c r="B5125" s="85"/>
      <c r="C5125" s="85"/>
      <c r="D5125" s="85"/>
      <c r="E5125" s="85"/>
      <c r="F5125" s="85"/>
      <c r="G5125" s="85"/>
      <c r="H5125" s="85"/>
    </row>
    <row r="5126" spans="1:8">
      <c r="A5126" s="85"/>
      <c r="B5126" s="85"/>
      <c r="C5126" s="85"/>
      <c r="D5126" s="85"/>
      <c r="E5126" s="85"/>
      <c r="F5126" s="85"/>
      <c r="G5126" s="85"/>
      <c r="H5126" s="85"/>
    </row>
    <row r="5127" spans="1:8">
      <c r="A5127" s="85"/>
      <c r="B5127" s="85"/>
      <c r="C5127" s="85"/>
      <c r="D5127" s="85"/>
      <c r="E5127" s="85"/>
      <c r="F5127" s="85"/>
      <c r="G5127" s="85"/>
      <c r="H5127" s="85"/>
    </row>
    <row r="5128" spans="1:8">
      <c r="A5128" s="85"/>
      <c r="B5128" s="85"/>
      <c r="C5128" s="85"/>
      <c r="D5128" s="85"/>
      <c r="E5128" s="85"/>
      <c r="F5128" s="85"/>
      <c r="G5128" s="85"/>
      <c r="H5128" s="85"/>
    </row>
    <row r="5129" spans="1:8">
      <c r="A5129" s="85"/>
      <c r="B5129" s="85"/>
      <c r="C5129" s="85"/>
      <c r="D5129" s="85"/>
      <c r="E5129" s="85"/>
      <c r="F5129" s="85"/>
      <c r="G5129" s="85"/>
      <c r="H5129" s="85"/>
    </row>
    <row r="5130" spans="1:8">
      <c r="A5130" s="85"/>
      <c r="B5130" s="85"/>
      <c r="C5130" s="85"/>
      <c r="D5130" s="85"/>
      <c r="E5130" s="85"/>
      <c r="F5130" s="85"/>
      <c r="G5130" s="85"/>
      <c r="H5130" s="85"/>
    </row>
    <row r="5131" spans="1:8">
      <c r="A5131" s="85"/>
      <c r="B5131" s="85"/>
      <c r="C5131" s="85"/>
      <c r="D5131" s="85"/>
      <c r="E5131" s="85"/>
      <c r="F5131" s="85"/>
      <c r="G5131" s="85"/>
      <c r="H5131" s="85"/>
    </row>
    <row r="5132" spans="1:8">
      <c r="A5132" s="85"/>
      <c r="B5132" s="85"/>
      <c r="C5132" s="85"/>
      <c r="D5132" s="85"/>
      <c r="E5132" s="85"/>
      <c r="F5132" s="85"/>
      <c r="G5132" s="85"/>
      <c r="H5132" s="85"/>
    </row>
    <row r="5133" spans="1:8">
      <c r="A5133" s="85"/>
      <c r="B5133" s="85"/>
      <c r="C5133" s="85"/>
      <c r="D5133" s="85"/>
      <c r="E5133" s="85"/>
      <c r="F5133" s="85"/>
      <c r="G5133" s="85"/>
      <c r="H5133" s="85"/>
    </row>
    <row r="5134" spans="1:8">
      <c r="A5134" s="85"/>
      <c r="B5134" s="85"/>
      <c r="C5134" s="85"/>
      <c r="D5134" s="85"/>
      <c r="E5134" s="85"/>
      <c r="F5134" s="85"/>
      <c r="G5134" s="85"/>
      <c r="H5134" s="85"/>
    </row>
    <row r="5135" spans="1:8">
      <c r="A5135" s="85"/>
      <c r="B5135" s="85"/>
      <c r="C5135" s="85"/>
      <c r="D5135" s="85"/>
      <c r="E5135" s="85"/>
      <c r="F5135" s="85"/>
      <c r="G5135" s="85"/>
      <c r="H5135" s="85"/>
    </row>
    <row r="5136" spans="1:8">
      <c r="A5136" s="85"/>
      <c r="B5136" s="85"/>
      <c r="C5136" s="85"/>
      <c r="D5136" s="85"/>
      <c r="E5136" s="85"/>
      <c r="F5136" s="85"/>
      <c r="G5136" s="85"/>
      <c r="H5136" s="85"/>
    </row>
    <row r="5137" spans="1:8">
      <c r="A5137" s="85"/>
      <c r="B5137" s="85"/>
      <c r="C5137" s="85"/>
      <c r="D5137" s="85"/>
      <c r="E5137" s="85"/>
      <c r="F5137" s="85"/>
      <c r="G5137" s="85"/>
      <c r="H5137" s="85"/>
    </row>
    <row r="5138" spans="1:8">
      <c r="A5138" s="85"/>
      <c r="B5138" s="85"/>
      <c r="C5138" s="85"/>
      <c r="D5138" s="85"/>
      <c r="E5138" s="85"/>
      <c r="F5138" s="85"/>
      <c r="G5138" s="85"/>
      <c r="H5138" s="85"/>
    </row>
    <row r="5139" spans="1:8">
      <c r="A5139" s="85"/>
      <c r="B5139" s="85"/>
      <c r="C5139" s="85"/>
      <c r="D5139" s="85"/>
      <c r="E5139" s="85"/>
      <c r="F5139" s="85"/>
      <c r="G5139" s="85"/>
      <c r="H5139" s="85"/>
    </row>
    <row r="5140" spans="1:8">
      <c r="A5140" s="85"/>
      <c r="B5140" s="85"/>
      <c r="C5140" s="85"/>
      <c r="D5140" s="85"/>
      <c r="E5140" s="85"/>
      <c r="F5140" s="85"/>
      <c r="G5140" s="85"/>
      <c r="H5140" s="85"/>
    </row>
    <row r="5141" spans="1:8">
      <c r="A5141" s="85"/>
      <c r="B5141" s="85"/>
      <c r="C5141" s="85"/>
      <c r="D5141" s="85"/>
      <c r="E5141" s="85"/>
      <c r="F5141" s="85"/>
      <c r="G5141" s="85"/>
      <c r="H5141" s="85"/>
    </row>
    <row r="5142" spans="1:8">
      <c r="A5142" s="85"/>
      <c r="B5142" s="85"/>
      <c r="C5142" s="85"/>
      <c r="D5142" s="85"/>
      <c r="E5142" s="85"/>
      <c r="F5142" s="85"/>
      <c r="G5142" s="85"/>
      <c r="H5142" s="85"/>
    </row>
    <row r="5143" spans="1:8">
      <c r="A5143" s="85"/>
      <c r="B5143" s="85"/>
      <c r="C5143" s="85"/>
      <c r="D5143" s="85"/>
      <c r="E5143" s="85"/>
      <c r="F5143" s="85"/>
      <c r="G5143" s="85"/>
      <c r="H5143" s="85"/>
    </row>
    <row r="5144" spans="1:8">
      <c r="A5144" s="85"/>
      <c r="B5144" s="85"/>
      <c r="C5144" s="85"/>
      <c r="D5144" s="85"/>
      <c r="E5144" s="85"/>
      <c r="F5144" s="85"/>
      <c r="G5144" s="85"/>
      <c r="H5144" s="85"/>
    </row>
    <row r="5145" spans="1:8">
      <c r="A5145" s="85"/>
      <c r="B5145" s="85"/>
      <c r="C5145" s="85"/>
      <c r="D5145" s="85"/>
      <c r="E5145" s="85"/>
      <c r="F5145" s="85"/>
      <c r="G5145" s="85"/>
      <c r="H5145" s="85"/>
    </row>
    <row r="5146" spans="1:8">
      <c r="A5146" s="85"/>
      <c r="B5146" s="85"/>
      <c r="C5146" s="85"/>
      <c r="D5146" s="85"/>
      <c r="E5146" s="85"/>
      <c r="F5146" s="85"/>
      <c r="G5146" s="85"/>
      <c r="H5146" s="85"/>
    </row>
    <row r="5147" spans="1:8">
      <c r="A5147" s="85"/>
      <c r="B5147" s="85"/>
      <c r="C5147" s="85"/>
      <c r="D5147" s="85"/>
      <c r="E5147" s="85"/>
      <c r="F5147" s="85"/>
      <c r="G5147" s="85"/>
      <c r="H5147" s="85"/>
    </row>
    <row r="5148" spans="1:8">
      <c r="A5148" s="85"/>
      <c r="B5148" s="85"/>
      <c r="C5148" s="85"/>
      <c r="D5148" s="85"/>
      <c r="E5148" s="85"/>
      <c r="F5148" s="85"/>
      <c r="G5148" s="85"/>
      <c r="H5148" s="85"/>
    </row>
    <row r="5149" spans="1:8">
      <c r="A5149" s="85"/>
      <c r="B5149" s="85"/>
      <c r="C5149" s="85"/>
      <c r="D5149" s="85"/>
      <c r="E5149" s="85"/>
      <c r="F5149" s="85"/>
      <c r="G5149" s="85"/>
      <c r="H5149" s="85"/>
    </row>
    <row r="5150" spans="1:8">
      <c r="A5150" s="85"/>
      <c r="B5150" s="85"/>
      <c r="C5150" s="85"/>
      <c r="D5150" s="85"/>
      <c r="E5150" s="85"/>
      <c r="F5150" s="85"/>
      <c r="G5150" s="85"/>
      <c r="H5150" s="85"/>
    </row>
    <row r="5151" spans="1:8">
      <c r="A5151" s="85"/>
      <c r="B5151" s="85"/>
      <c r="C5151" s="85"/>
      <c r="D5151" s="85"/>
      <c r="E5151" s="85"/>
      <c r="F5151" s="85"/>
      <c r="G5151" s="85"/>
      <c r="H5151" s="85"/>
    </row>
    <row r="5152" spans="1:8">
      <c r="A5152" s="85"/>
      <c r="B5152" s="85"/>
      <c r="C5152" s="85"/>
      <c r="D5152" s="85"/>
      <c r="E5152" s="85"/>
      <c r="F5152" s="85"/>
      <c r="G5152" s="85"/>
      <c r="H5152" s="85"/>
    </row>
    <row r="5153" spans="1:8">
      <c r="A5153" s="85"/>
      <c r="B5153" s="85"/>
      <c r="C5153" s="85"/>
      <c r="D5153" s="85"/>
      <c r="E5153" s="85"/>
      <c r="F5153" s="85"/>
      <c r="G5153" s="85"/>
      <c r="H5153" s="85"/>
    </row>
    <row r="5154" spans="1:8">
      <c r="A5154" s="85"/>
      <c r="B5154" s="85"/>
      <c r="C5154" s="85"/>
      <c r="D5154" s="85"/>
      <c r="E5154" s="85"/>
      <c r="F5154" s="85"/>
      <c r="G5154" s="85"/>
      <c r="H5154" s="85"/>
    </row>
    <row r="5155" spans="1:8">
      <c r="A5155" s="85"/>
      <c r="B5155" s="85"/>
      <c r="C5155" s="85"/>
      <c r="D5155" s="85"/>
      <c r="E5155" s="85"/>
      <c r="F5155" s="85"/>
      <c r="G5155" s="85"/>
      <c r="H5155" s="85"/>
    </row>
    <row r="5156" spans="1:8">
      <c r="A5156" s="85"/>
      <c r="B5156" s="85"/>
      <c r="C5156" s="85"/>
      <c r="D5156" s="85"/>
      <c r="E5156" s="85"/>
      <c r="F5156" s="85"/>
      <c r="G5156" s="85"/>
      <c r="H5156" s="85"/>
    </row>
    <row r="5157" spans="1:8">
      <c r="A5157" s="85"/>
      <c r="B5157" s="85"/>
      <c r="C5157" s="85"/>
      <c r="D5157" s="85"/>
      <c r="E5157" s="85"/>
      <c r="F5157" s="85"/>
      <c r="G5157" s="85"/>
      <c r="H5157" s="85"/>
    </row>
    <row r="5158" spans="1:8">
      <c r="A5158" s="85"/>
      <c r="B5158" s="85"/>
      <c r="C5158" s="85"/>
      <c r="D5158" s="85"/>
      <c r="E5158" s="85"/>
      <c r="F5158" s="85"/>
      <c r="G5158" s="85"/>
      <c r="H5158" s="85"/>
    </row>
    <row r="5159" spans="1:8">
      <c r="A5159" s="85"/>
      <c r="B5159" s="85"/>
      <c r="C5159" s="85"/>
      <c r="D5159" s="85"/>
      <c r="E5159" s="85"/>
      <c r="F5159" s="85"/>
      <c r="G5159" s="85"/>
      <c r="H5159" s="85"/>
    </row>
    <row r="5160" spans="1:8">
      <c r="A5160" s="85"/>
      <c r="B5160" s="85"/>
      <c r="C5160" s="85"/>
      <c r="D5160" s="85"/>
      <c r="E5160" s="85"/>
      <c r="F5160" s="85"/>
      <c r="G5160" s="85"/>
      <c r="H5160" s="85"/>
    </row>
    <row r="5161" spans="1:8">
      <c r="A5161" s="85"/>
      <c r="B5161" s="85"/>
      <c r="C5161" s="85"/>
      <c r="D5161" s="85"/>
      <c r="E5161" s="85"/>
      <c r="F5161" s="85"/>
      <c r="G5161" s="85"/>
      <c r="H5161" s="85"/>
    </row>
    <row r="5162" spans="1:8">
      <c r="A5162" s="85"/>
      <c r="B5162" s="85"/>
      <c r="C5162" s="85"/>
      <c r="D5162" s="85"/>
      <c r="E5162" s="85"/>
      <c r="F5162" s="85"/>
      <c r="G5162" s="85"/>
      <c r="H5162" s="85"/>
    </row>
    <row r="5163" spans="1:8">
      <c r="A5163" s="85"/>
      <c r="B5163" s="85"/>
      <c r="C5163" s="85"/>
      <c r="D5163" s="85"/>
      <c r="E5163" s="85"/>
      <c r="F5163" s="85"/>
      <c r="G5163" s="85"/>
      <c r="H5163" s="85"/>
    </row>
    <row r="5164" spans="1:8">
      <c r="A5164" s="85"/>
      <c r="B5164" s="85"/>
      <c r="C5164" s="85"/>
      <c r="D5164" s="85"/>
      <c r="E5164" s="85"/>
      <c r="F5164" s="85"/>
      <c r="G5164" s="85"/>
      <c r="H5164" s="85"/>
    </row>
    <row r="5165" spans="1:8">
      <c r="A5165" s="85"/>
      <c r="B5165" s="85"/>
      <c r="C5165" s="85"/>
      <c r="D5165" s="85"/>
      <c r="E5165" s="85"/>
      <c r="F5165" s="85"/>
      <c r="G5165" s="85"/>
      <c r="H5165" s="85"/>
    </row>
    <row r="5166" spans="1:8">
      <c r="A5166" s="85"/>
      <c r="B5166" s="85"/>
      <c r="C5166" s="85"/>
      <c r="D5166" s="85"/>
      <c r="E5166" s="85"/>
      <c r="F5166" s="85"/>
      <c r="G5166" s="85"/>
      <c r="H5166" s="85"/>
    </row>
    <row r="5167" spans="1:8">
      <c r="A5167" s="85"/>
      <c r="B5167" s="85"/>
      <c r="C5167" s="85"/>
      <c r="D5167" s="85"/>
      <c r="E5167" s="85"/>
      <c r="F5167" s="85"/>
      <c r="G5167" s="85"/>
      <c r="H5167" s="85"/>
    </row>
    <row r="5168" spans="1:8">
      <c r="A5168" s="85"/>
      <c r="B5168" s="85"/>
      <c r="C5168" s="85"/>
      <c r="D5168" s="85"/>
      <c r="E5168" s="85"/>
      <c r="F5168" s="85"/>
      <c r="G5168" s="85"/>
      <c r="H5168" s="85"/>
    </row>
    <row r="5169" spans="1:8">
      <c r="A5169" s="85"/>
      <c r="B5169" s="85"/>
      <c r="C5169" s="85"/>
      <c r="D5169" s="85"/>
      <c r="E5169" s="85"/>
      <c r="F5169" s="85"/>
      <c r="G5169" s="85"/>
      <c r="H5169" s="85"/>
    </row>
    <row r="5170" spans="1:8">
      <c r="A5170" s="85"/>
      <c r="B5170" s="85"/>
      <c r="C5170" s="85"/>
      <c r="D5170" s="85"/>
      <c r="E5170" s="85"/>
      <c r="F5170" s="85"/>
      <c r="G5170" s="85"/>
      <c r="H5170" s="85"/>
    </row>
    <row r="5171" spans="1:8">
      <c r="A5171" s="85"/>
      <c r="B5171" s="85"/>
      <c r="C5171" s="85"/>
      <c r="D5171" s="85"/>
      <c r="E5171" s="85"/>
      <c r="F5171" s="85"/>
      <c r="G5171" s="85"/>
      <c r="H5171" s="85"/>
    </row>
    <row r="5172" spans="1:8">
      <c r="A5172" s="85"/>
      <c r="B5172" s="85"/>
      <c r="C5172" s="85"/>
      <c r="D5172" s="85"/>
      <c r="E5172" s="85"/>
      <c r="F5172" s="85"/>
      <c r="G5172" s="85"/>
      <c r="H5172" s="85"/>
    </row>
    <row r="5173" spans="1:8">
      <c r="A5173" s="85"/>
      <c r="B5173" s="85"/>
      <c r="C5173" s="85"/>
      <c r="D5173" s="85"/>
      <c r="E5173" s="85"/>
      <c r="F5173" s="85"/>
      <c r="G5173" s="85"/>
      <c r="H5173" s="85"/>
    </row>
    <row r="5174" spans="1:8">
      <c r="A5174" s="85"/>
      <c r="B5174" s="85"/>
      <c r="C5174" s="85"/>
      <c r="D5174" s="85"/>
      <c r="E5174" s="85"/>
      <c r="F5174" s="85"/>
      <c r="G5174" s="85"/>
      <c r="H5174" s="85"/>
    </row>
    <row r="5175" spans="1:8">
      <c r="A5175" s="85"/>
      <c r="B5175" s="85"/>
      <c r="C5175" s="85"/>
      <c r="D5175" s="85"/>
      <c r="E5175" s="85"/>
      <c r="F5175" s="85"/>
      <c r="G5175" s="85"/>
      <c r="H5175" s="85"/>
    </row>
    <row r="5176" spans="1:8">
      <c r="A5176" s="85"/>
      <c r="B5176" s="85"/>
      <c r="C5176" s="85"/>
      <c r="D5176" s="85"/>
      <c r="E5176" s="85"/>
      <c r="F5176" s="85"/>
      <c r="G5176" s="85"/>
      <c r="H5176" s="85"/>
    </row>
    <row r="5177" spans="1:8">
      <c r="A5177" s="85"/>
      <c r="B5177" s="85"/>
      <c r="C5177" s="85"/>
      <c r="D5177" s="85"/>
      <c r="E5177" s="85"/>
      <c r="F5177" s="85"/>
      <c r="G5177" s="85"/>
      <c r="H5177" s="85"/>
    </row>
    <row r="5178" spans="1:8">
      <c r="A5178" s="85"/>
      <c r="B5178" s="85"/>
      <c r="C5178" s="85"/>
      <c r="D5178" s="85"/>
      <c r="E5178" s="85"/>
      <c r="F5178" s="85"/>
      <c r="G5178" s="85"/>
      <c r="H5178" s="85"/>
    </row>
    <row r="5179" spans="1:8">
      <c r="A5179" s="85"/>
      <c r="B5179" s="85"/>
      <c r="C5179" s="85"/>
      <c r="D5179" s="85"/>
      <c r="E5179" s="85"/>
      <c r="F5179" s="85"/>
      <c r="G5179" s="85"/>
      <c r="H5179" s="85"/>
    </row>
    <row r="5180" spans="1:8">
      <c r="A5180" s="85"/>
      <c r="B5180" s="85"/>
      <c r="C5180" s="85"/>
      <c r="D5180" s="85"/>
      <c r="E5180" s="85"/>
      <c r="F5180" s="85"/>
      <c r="G5180" s="85"/>
      <c r="H5180" s="85"/>
    </row>
    <row r="5181" spans="1:8">
      <c r="A5181" s="85"/>
      <c r="B5181" s="85"/>
      <c r="C5181" s="85"/>
      <c r="D5181" s="85"/>
      <c r="E5181" s="85"/>
      <c r="F5181" s="85"/>
      <c r="G5181" s="85"/>
      <c r="H5181" s="85"/>
    </row>
    <row r="5182" spans="1:8">
      <c r="A5182" s="85"/>
      <c r="B5182" s="85"/>
      <c r="C5182" s="85"/>
      <c r="D5182" s="85"/>
      <c r="E5182" s="85"/>
      <c r="F5182" s="85"/>
      <c r="G5182" s="85"/>
      <c r="H5182" s="85"/>
    </row>
    <row r="5183" spans="1:8">
      <c r="A5183" s="85"/>
      <c r="B5183" s="85"/>
      <c r="C5183" s="85"/>
      <c r="D5183" s="85"/>
      <c r="E5183" s="85"/>
      <c r="F5183" s="85"/>
      <c r="G5183" s="85"/>
      <c r="H5183" s="85"/>
    </row>
    <row r="5184" spans="1:8">
      <c r="A5184" s="85"/>
      <c r="B5184" s="85"/>
      <c r="C5184" s="85"/>
      <c r="D5184" s="85"/>
      <c r="E5184" s="85"/>
      <c r="F5184" s="85"/>
      <c r="G5184" s="85"/>
      <c r="H5184" s="85"/>
    </row>
    <row r="5185" spans="1:8">
      <c r="A5185" s="85"/>
      <c r="B5185" s="85"/>
      <c r="C5185" s="85"/>
      <c r="D5185" s="85"/>
      <c r="E5185" s="85"/>
      <c r="F5185" s="85"/>
      <c r="G5185" s="85"/>
      <c r="H5185" s="85"/>
    </row>
    <row r="5186" spans="1:8">
      <c r="A5186" s="85"/>
      <c r="B5186" s="85"/>
      <c r="C5186" s="85"/>
      <c r="D5186" s="85"/>
      <c r="E5186" s="85"/>
      <c r="F5186" s="85"/>
      <c r="G5186" s="85"/>
      <c r="H5186" s="85"/>
    </row>
    <row r="5187" spans="1:8">
      <c r="A5187" s="85"/>
      <c r="B5187" s="85"/>
      <c r="C5187" s="85"/>
      <c r="D5187" s="85"/>
      <c r="E5187" s="85"/>
      <c r="F5187" s="85"/>
      <c r="G5187" s="85"/>
      <c r="H5187" s="85"/>
    </row>
    <row r="5188" spans="1:8">
      <c r="A5188" s="85"/>
      <c r="B5188" s="85"/>
      <c r="C5188" s="85"/>
      <c r="D5188" s="85"/>
      <c r="E5188" s="85"/>
      <c r="F5188" s="85"/>
      <c r="G5188" s="85"/>
      <c r="H5188" s="85"/>
    </row>
    <row r="5189" spans="1:8">
      <c r="A5189" s="85"/>
      <c r="B5189" s="85"/>
      <c r="C5189" s="85"/>
      <c r="D5189" s="85"/>
      <c r="E5189" s="85"/>
      <c r="F5189" s="85"/>
      <c r="G5189" s="85"/>
      <c r="H5189" s="85"/>
    </row>
    <row r="5190" spans="1:8">
      <c r="A5190" s="85"/>
      <c r="B5190" s="85"/>
      <c r="C5190" s="85"/>
      <c r="D5190" s="85"/>
      <c r="E5190" s="85"/>
      <c r="F5190" s="85"/>
      <c r="G5190" s="85"/>
      <c r="H5190" s="85"/>
    </row>
    <row r="5191" spans="1:8">
      <c r="A5191" s="85"/>
      <c r="B5191" s="85"/>
      <c r="C5191" s="85"/>
      <c r="D5191" s="85"/>
      <c r="E5191" s="85"/>
      <c r="F5191" s="85"/>
      <c r="G5191" s="85"/>
      <c r="H5191" s="85"/>
    </row>
    <row r="5192" spans="1:8">
      <c r="A5192" s="85"/>
      <c r="B5192" s="85"/>
      <c r="C5192" s="85"/>
      <c r="D5192" s="85"/>
      <c r="E5192" s="85"/>
      <c r="F5192" s="85"/>
      <c r="G5192" s="85"/>
      <c r="H5192" s="85"/>
    </row>
    <row r="5193" spans="1:8">
      <c r="A5193" s="85"/>
      <c r="B5193" s="85"/>
      <c r="C5193" s="85"/>
      <c r="D5193" s="85"/>
      <c r="E5193" s="85"/>
      <c r="F5193" s="85"/>
      <c r="G5193" s="85"/>
      <c r="H5193" s="85"/>
    </row>
    <row r="5194" spans="1:8">
      <c r="A5194" s="85"/>
      <c r="B5194" s="85"/>
      <c r="C5194" s="85"/>
      <c r="D5194" s="85"/>
      <c r="E5194" s="85"/>
      <c r="F5194" s="85"/>
      <c r="G5194" s="85"/>
      <c r="H5194" s="85"/>
    </row>
    <row r="5195" spans="1:8">
      <c r="A5195" s="85"/>
      <c r="B5195" s="85"/>
      <c r="C5195" s="85"/>
      <c r="D5195" s="85"/>
      <c r="E5195" s="85"/>
      <c r="F5195" s="85"/>
      <c r="G5195" s="85"/>
      <c r="H5195" s="85"/>
    </row>
    <row r="5196" spans="1:8">
      <c r="A5196" s="85"/>
      <c r="B5196" s="85"/>
      <c r="C5196" s="85"/>
      <c r="D5196" s="85"/>
      <c r="E5196" s="85"/>
      <c r="F5196" s="85"/>
      <c r="G5196" s="85"/>
      <c r="H5196" s="85"/>
    </row>
    <row r="5197" spans="1:8">
      <c r="A5197" s="85"/>
      <c r="B5197" s="85"/>
      <c r="C5197" s="85"/>
      <c r="D5197" s="85"/>
      <c r="E5197" s="85"/>
      <c r="F5197" s="85"/>
      <c r="G5197" s="85"/>
      <c r="H5197" s="85"/>
    </row>
    <row r="5198" spans="1:8">
      <c r="A5198" s="85"/>
      <c r="B5198" s="85"/>
      <c r="C5198" s="85"/>
      <c r="D5198" s="85"/>
      <c r="E5198" s="85"/>
      <c r="F5198" s="85"/>
      <c r="G5198" s="85"/>
      <c r="H5198" s="85"/>
    </row>
    <row r="5199" spans="1:8">
      <c r="A5199" s="85"/>
      <c r="B5199" s="85"/>
      <c r="C5199" s="85"/>
      <c r="D5199" s="85"/>
      <c r="E5199" s="85"/>
      <c r="F5199" s="85"/>
      <c r="G5199" s="85"/>
      <c r="H5199" s="85"/>
    </row>
    <row r="5200" spans="1:8">
      <c r="A5200" s="85"/>
      <c r="B5200" s="85"/>
      <c r="C5200" s="85"/>
      <c r="D5200" s="85"/>
      <c r="E5200" s="85"/>
      <c r="F5200" s="85"/>
      <c r="G5200" s="85"/>
      <c r="H5200" s="85"/>
    </row>
    <row r="5201" spans="1:8">
      <c r="A5201" s="85"/>
      <c r="B5201" s="85"/>
      <c r="C5201" s="85"/>
      <c r="D5201" s="85"/>
      <c r="E5201" s="85"/>
      <c r="F5201" s="85"/>
      <c r="G5201" s="85"/>
      <c r="H5201" s="85"/>
    </row>
    <row r="5202" spans="1:8">
      <c r="A5202" s="85"/>
      <c r="B5202" s="85"/>
      <c r="C5202" s="85"/>
      <c r="D5202" s="85"/>
      <c r="E5202" s="85"/>
      <c r="F5202" s="85"/>
      <c r="G5202" s="85"/>
      <c r="H5202" s="85"/>
    </row>
    <row r="5203" spans="1:8">
      <c r="A5203" s="85"/>
      <c r="B5203" s="85"/>
      <c r="C5203" s="85"/>
      <c r="D5203" s="85"/>
      <c r="E5203" s="85"/>
      <c r="F5203" s="85"/>
      <c r="G5203" s="85"/>
      <c r="H5203" s="85"/>
    </row>
    <row r="5204" spans="1:8">
      <c r="A5204" s="85"/>
      <c r="B5204" s="85"/>
      <c r="C5204" s="85"/>
      <c r="D5204" s="85"/>
      <c r="E5204" s="85"/>
      <c r="F5204" s="85"/>
      <c r="G5204" s="85"/>
      <c r="H5204" s="85"/>
    </row>
    <row r="5205" spans="1:8">
      <c r="A5205" s="85"/>
      <c r="B5205" s="85"/>
      <c r="C5205" s="85"/>
      <c r="D5205" s="85"/>
      <c r="E5205" s="85"/>
      <c r="F5205" s="85"/>
      <c r="G5205" s="85"/>
      <c r="H5205" s="85"/>
    </row>
    <row r="5206" spans="1:8">
      <c r="A5206" s="85"/>
      <c r="B5206" s="85"/>
      <c r="C5206" s="85"/>
      <c r="D5206" s="85"/>
      <c r="E5206" s="85"/>
      <c r="F5206" s="85"/>
      <c r="G5206" s="85"/>
      <c r="H5206" s="85"/>
    </row>
    <row r="5207" spans="1:8">
      <c r="A5207" s="85"/>
      <c r="B5207" s="85"/>
      <c r="C5207" s="85"/>
      <c r="D5207" s="85"/>
      <c r="E5207" s="85"/>
      <c r="F5207" s="85"/>
      <c r="G5207" s="85"/>
      <c r="H5207" s="85"/>
    </row>
    <row r="5208" spans="1:8">
      <c r="A5208" s="85"/>
      <c r="B5208" s="85"/>
      <c r="C5208" s="85"/>
      <c r="D5208" s="85"/>
      <c r="E5208" s="85"/>
      <c r="F5208" s="85"/>
      <c r="G5208" s="85"/>
      <c r="H5208" s="85"/>
    </row>
    <row r="5209" spans="1:8">
      <c r="A5209" s="85"/>
      <c r="B5209" s="85"/>
      <c r="C5209" s="85"/>
      <c r="D5209" s="85"/>
      <c r="E5209" s="85"/>
      <c r="F5209" s="85"/>
      <c r="G5209" s="85"/>
      <c r="H5209" s="85"/>
    </row>
    <row r="5210" spans="1:8">
      <c r="A5210" s="85"/>
      <c r="B5210" s="85"/>
      <c r="C5210" s="85"/>
      <c r="D5210" s="85"/>
      <c r="E5210" s="85"/>
      <c r="F5210" s="85"/>
      <c r="G5210" s="85"/>
      <c r="H5210" s="85"/>
    </row>
    <row r="5211" spans="1:8">
      <c r="A5211" s="85"/>
      <c r="B5211" s="85"/>
      <c r="C5211" s="85"/>
      <c r="D5211" s="85"/>
      <c r="E5211" s="85"/>
      <c r="F5211" s="85"/>
      <c r="G5211" s="85"/>
      <c r="H5211" s="85"/>
    </row>
    <row r="5212" spans="1:8">
      <c r="A5212" s="85"/>
      <c r="B5212" s="85"/>
      <c r="C5212" s="85"/>
      <c r="D5212" s="85"/>
      <c r="E5212" s="85"/>
      <c r="F5212" s="85"/>
      <c r="G5212" s="85"/>
      <c r="H5212" s="85"/>
    </row>
    <row r="5213" spans="1:8">
      <c r="A5213" s="85"/>
      <c r="B5213" s="85"/>
      <c r="C5213" s="85"/>
      <c r="D5213" s="85"/>
      <c r="E5213" s="85"/>
      <c r="F5213" s="85"/>
      <c r="G5213" s="85"/>
      <c r="H5213" s="85"/>
    </row>
    <row r="5214" spans="1:8">
      <c r="A5214" s="85"/>
      <c r="B5214" s="85"/>
      <c r="C5214" s="85"/>
      <c r="D5214" s="85"/>
      <c r="E5214" s="85"/>
      <c r="F5214" s="85"/>
      <c r="G5214" s="85"/>
      <c r="H5214" s="85"/>
    </row>
    <row r="5215" spans="1:8">
      <c r="A5215" s="85"/>
      <c r="B5215" s="85"/>
      <c r="C5215" s="85"/>
      <c r="D5215" s="85"/>
      <c r="E5215" s="85"/>
      <c r="F5215" s="85"/>
      <c r="G5215" s="85"/>
      <c r="H5215" s="85"/>
    </row>
    <row r="5216" spans="1:8">
      <c r="A5216" s="85"/>
      <c r="B5216" s="85"/>
      <c r="C5216" s="85"/>
      <c r="D5216" s="85"/>
      <c r="E5216" s="85"/>
      <c r="F5216" s="85"/>
      <c r="G5216" s="85"/>
      <c r="H5216" s="85"/>
    </row>
    <row r="5217" spans="1:8">
      <c r="A5217" s="85"/>
      <c r="B5217" s="85"/>
      <c r="C5217" s="85"/>
      <c r="D5217" s="85"/>
      <c r="E5217" s="85"/>
      <c r="F5217" s="85"/>
      <c r="G5217" s="85"/>
      <c r="H5217" s="85"/>
    </row>
    <row r="5218" spans="1:8">
      <c r="A5218" s="85"/>
      <c r="B5218" s="85"/>
      <c r="C5218" s="85"/>
      <c r="D5218" s="85"/>
      <c r="E5218" s="85"/>
      <c r="F5218" s="85"/>
      <c r="G5218" s="85"/>
      <c r="H5218" s="85"/>
    </row>
    <row r="5219" spans="1:8">
      <c r="A5219" s="85"/>
      <c r="B5219" s="85"/>
      <c r="C5219" s="85"/>
      <c r="D5219" s="85"/>
      <c r="E5219" s="85"/>
      <c r="F5219" s="85"/>
      <c r="G5219" s="85"/>
      <c r="H5219" s="85"/>
    </row>
    <row r="5220" spans="1:8">
      <c r="A5220" s="85"/>
      <c r="B5220" s="85"/>
      <c r="C5220" s="85"/>
      <c r="D5220" s="85"/>
      <c r="E5220" s="85"/>
      <c r="F5220" s="85"/>
      <c r="G5220" s="85"/>
      <c r="H5220" s="85"/>
    </row>
    <row r="5221" spans="1:8">
      <c r="A5221" s="85"/>
      <c r="B5221" s="85"/>
      <c r="C5221" s="85"/>
      <c r="D5221" s="85"/>
      <c r="E5221" s="85"/>
      <c r="F5221" s="85"/>
      <c r="G5221" s="85"/>
      <c r="H5221" s="85"/>
    </row>
    <row r="5222" spans="1:8">
      <c r="A5222" s="85"/>
      <c r="B5222" s="85"/>
      <c r="C5222" s="85"/>
      <c r="D5222" s="85"/>
      <c r="E5222" s="85"/>
      <c r="F5222" s="85"/>
      <c r="G5222" s="85"/>
      <c r="H5222" s="85"/>
    </row>
    <row r="5223" spans="1:8">
      <c r="A5223" s="85"/>
      <c r="B5223" s="85"/>
      <c r="C5223" s="85"/>
      <c r="D5223" s="85"/>
      <c r="E5223" s="85"/>
      <c r="F5223" s="85"/>
      <c r="G5223" s="85"/>
      <c r="H5223" s="85"/>
    </row>
    <row r="5224" spans="1:8">
      <c r="A5224" s="85"/>
      <c r="B5224" s="85"/>
      <c r="C5224" s="85"/>
      <c r="D5224" s="85"/>
      <c r="E5224" s="85"/>
      <c r="F5224" s="85"/>
      <c r="G5224" s="85"/>
      <c r="H5224" s="85"/>
    </row>
    <row r="5225" spans="1:8">
      <c r="A5225" s="85"/>
      <c r="B5225" s="85"/>
      <c r="C5225" s="85"/>
      <c r="D5225" s="85"/>
      <c r="E5225" s="85"/>
      <c r="F5225" s="85"/>
      <c r="G5225" s="85"/>
      <c r="H5225" s="85"/>
    </row>
    <row r="5226" spans="1:8">
      <c r="A5226" s="85"/>
      <c r="B5226" s="85"/>
      <c r="C5226" s="85"/>
      <c r="D5226" s="85"/>
      <c r="E5226" s="85"/>
      <c r="F5226" s="85"/>
      <c r="G5226" s="85"/>
      <c r="H5226" s="85"/>
    </row>
    <row r="5227" spans="1:8">
      <c r="A5227" s="85"/>
      <c r="B5227" s="85"/>
      <c r="C5227" s="85"/>
      <c r="D5227" s="85"/>
      <c r="E5227" s="85"/>
      <c r="F5227" s="85"/>
      <c r="G5227" s="85"/>
      <c r="H5227" s="85"/>
    </row>
    <row r="5228" spans="1:8">
      <c r="A5228" s="85"/>
      <c r="B5228" s="85"/>
      <c r="C5228" s="85"/>
      <c r="D5228" s="85"/>
      <c r="E5228" s="85"/>
      <c r="F5228" s="85"/>
      <c r="G5228" s="85"/>
      <c r="H5228" s="85"/>
    </row>
    <row r="5229" spans="1:8">
      <c r="A5229" s="85"/>
      <c r="B5229" s="85"/>
      <c r="C5229" s="85"/>
      <c r="D5229" s="85"/>
      <c r="E5229" s="85"/>
      <c r="F5229" s="85"/>
      <c r="G5229" s="85"/>
      <c r="H5229" s="85"/>
    </row>
    <row r="5230" spans="1:8">
      <c r="A5230" s="85"/>
      <c r="B5230" s="85"/>
      <c r="C5230" s="85"/>
      <c r="D5230" s="85"/>
      <c r="E5230" s="85"/>
      <c r="F5230" s="85"/>
      <c r="G5230" s="85"/>
      <c r="H5230" s="85"/>
    </row>
    <row r="5231" spans="1:8">
      <c r="A5231" s="85"/>
      <c r="B5231" s="85"/>
      <c r="C5231" s="85"/>
      <c r="D5231" s="85"/>
      <c r="E5231" s="85"/>
      <c r="F5231" s="85"/>
      <c r="G5231" s="85"/>
      <c r="H5231" s="85"/>
    </row>
    <row r="5232" spans="1:8">
      <c r="A5232" s="85"/>
      <c r="B5232" s="85"/>
      <c r="C5232" s="85"/>
      <c r="D5232" s="85"/>
      <c r="E5232" s="85"/>
      <c r="F5232" s="85"/>
      <c r="G5232" s="85"/>
      <c r="H5232" s="85"/>
    </row>
    <row r="5233" spans="1:8">
      <c r="A5233" s="85"/>
      <c r="B5233" s="85"/>
      <c r="C5233" s="85"/>
      <c r="D5233" s="85"/>
      <c r="E5233" s="85"/>
      <c r="F5233" s="85"/>
      <c r="G5233" s="85"/>
      <c r="H5233" s="85"/>
    </row>
    <row r="5234" spans="1:8">
      <c r="A5234" s="85"/>
      <c r="B5234" s="85"/>
      <c r="C5234" s="85"/>
      <c r="D5234" s="85"/>
      <c r="E5234" s="85"/>
      <c r="F5234" s="85"/>
      <c r="G5234" s="85"/>
      <c r="H5234" s="85"/>
    </row>
    <row r="5235" spans="1:8">
      <c r="A5235" s="85"/>
      <c r="B5235" s="85"/>
      <c r="C5235" s="85"/>
      <c r="D5235" s="85"/>
      <c r="E5235" s="85"/>
      <c r="F5235" s="85"/>
      <c r="G5235" s="85"/>
      <c r="H5235" s="85"/>
    </row>
    <row r="5236" spans="1:8">
      <c r="A5236" s="85"/>
      <c r="B5236" s="85"/>
      <c r="C5236" s="85"/>
      <c r="D5236" s="85"/>
      <c r="E5236" s="85"/>
      <c r="F5236" s="85"/>
      <c r="G5236" s="85"/>
      <c r="H5236" s="85"/>
    </row>
    <row r="5237" spans="1:8">
      <c r="A5237" s="85"/>
      <c r="B5237" s="85"/>
      <c r="C5237" s="85"/>
      <c r="D5237" s="85"/>
      <c r="E5237" s="85"/>
      <c r="F5237" s="85"/>
      <c r="G5237" s="85"/>
      <c r="H5237" s="85"/>
    </row>
    <row r="5238" spans="1:8">
      <c r="A5238" s="85"/>
      <c r="B5238" s="85"/>
      <c r="C5238" s="85"/>
      <c r="D5238" s="85"/>
      <c r="E5238" s="85"/>
      <c r="F5238" s="85"/>
      <c r="G5238" s="85"/>
      <c r="H5238" s="85"/>
    </row>
    <row r="5239" spans="1:8">
      <c r="A5239" s="85"/>
      <c r="B5239" s="85"/>
      <c r="C5239" s="85"/>
      <c r="D5239" s="85"/>
      <c r="E5239" s="85"/>
      <c r="F5239" s="85"/>
      <c r="G5239" s="85"/>
      <c r="H5239" s="85"/>
    </row>
    <row r="5240" spans="1:8">
      <c r="A5240" s="85"/>
      <c r="B5240" s="85"/>
      <c r="C5240" s="85"/>
      <c r="D5240" s="85"/>
      <c r="E5240" s="85"/>
      <c r="F5240" s="85"/>
      <c r="G5240" s="85"/>
      <c r="H5240" s="85"/>
    </row>
    <row r="5241" spans="1:8">
      <c r="A5241" s="85"/>
      <c r="B5241" s="85"/>
      <c r="C5241" s="85"/>
      <c r="D5241" s="85"/>
      <c r="E5241" s="85"/>
      <c r="F5241" s="85"/>
      <c r="G5241" s="85"/>
      <c r="H5241" s="85"/>
    </row>
    <row r="5242" spans="1:8">
      <c r="A5242" s="85"/>
      <c r="B5242" s="85"/>
      <c r="C5242" s="85"/>
      <c r="D5242" s="85"/>
      <c r="E5242" s="85"/>
      <c r="F5242" s="85"/>
      <c r="G5242" s="85"/>
      <c r="H5242" s="85"/>
    </row>
    <row r="5243" spans="1:8">
      <c r="A5243" s="85"/>
      <c r="B5243" s="85"/>
      <c r="C5243" s="85"/>
      <c r="D5243" s="85"/>
      <c r="E5243" s="85"/>
      <c r="F5243" s="85"/>
      <c r="G5243" s="85"/>
      <c r="H5243" s="85"/>
    </row>
    <row r="5244" spans="1:8">
      <c r="A5244" s="85"/>
      <c r="B5244" s="85"/>
      <c r="C5244" s="85"/>
      <c r="D5244" s="85"/>
      <c r="E5244" s="85"/>
      <c r="F5244" s="85"/>
      <c r="G5244" s="85"/>
      <c r="H5244" s="85"/>
    </row>
    <row r="5245" spans="1:8">
      <c r="A5245" s="85"/>
      <c r="B5245" s="85"/>
      <c r="C5245" s="85"/>
      <c r="D5245" s="85"/>
      <c r="E5245" s="85"/>
      <c r="F5245" s="85"/>
      <c r="G5245" s="85"/>
      <c r="H5245" s="85"/>
    </row>
    <row r="5246" spans="1:8">
      <c r="A5246" s="85"/>
      <c r="B5246" s="85"/>
      <c r="C5246" s="85"/>
      <c r="D5246" s="85"/>
      <c r="E5246" s="85"/>
      <c r="F5246" s="85"/>
      <c r="G5246" s="85"/>
      <c r="H5246" s="85"/>
    </row>
    <row r="5247" spans="1:8">
      <c r="A5247" s="85"/>
      <c r="B5247" s="85"/>
      <c r="C5247" s="85"/>
      <c r="D5247" s="85"/>
      <c r="E5247" s="85"/>
      <c r="F5247" s="85"/>
      <c r="G5247" s="85"/>
      <c r="H5247" s="85"/>
    </row>
    <row r="5248" spans="1:8">
      <c r="A5248" s="85"/>
      <c r="B5248" s="85"/>
      <c r="C5248" s="85"/>
      <c r="D5248" s="85"/>
      <c r="E5248" s="85"/>
      <c r="F5248" s="85"/>
      <c r="G5248" s="85"/>
      <c r="H5248" s="85"/>
    </row>
    <row r="5249" spans="1:8">
      <c r="A5249" s="85"/>
      <c r="B5249" s="85"/>
      <c r="C5249" s="85"/>
      <c r="D5249" s="85"/>
      <c r="E5249" s="85"/>
      <c r="F5249" s="85"/>
      <c r="G5249" s="85"/>
      <c r="H5249" s="85"/>
    </row>
    <row r="5250" spans="1:8">
      <c r="A5250" s="85"/>
      <c r="B5250" s="85"/>
      <c r="C5250" s="85"/>
      <c r="D5250" s="85"/>
      <c r="E5250" s="85"/>
      <c r="F5250" s="85"/>
      <c r="G5250" s="85"/>
      <c r="H5250" s="85"/>
    </row>
    <row r="5251" spans="1:8">
      <c r="A5251" s="85"/>
      <c r="B5251" s="85"/>
      <c r="C5251" s="85"/>
      <c r="D5251" s="85"/>
      <c r="E5251" s="85"/>
      <c r="F5251" s="85"/>
      <c r="G5251" s="85"/>
      <c r="H5251" s="85"/>
    </row>
    <row r="5252" spans="1:8">
      <c r="A5252" s="85"/>
      <c r="B5252" s="85"/>
      <c r="C5252" s="85"/>
      <c r="D5252" s="85"/>
      <c r="E5252" s="85"/>
      <c r="F5252" s="85"/>
      <c r="G5252" s="85"/>
      <c r="H5252" s="85"/>
    </row>
    <row r="5253" spans="1:8">
      <c r="A5253" s="85"/>
      <c r="B5253" s="85"/>
      <c r="C5253" s="85"/>
      <c r="D5253" s="85"/>
      <c r="E5253" s="85"/>
      <c r="F5253" s="85"/>
      <c r="G5253" s="85"/>
      <c r="H5253" s="85"/>
    </row>
    <row r="5254" spans="1:8">
      <c r="A5254" s="85"/>
      <c r="B5254" s="85"/>
      <c r="C5254" s="85"/>
      <c r="D5254" s="85"/>
      <c r="E5254" s="85"/>
      <c r="F5254" s="85"/>
      <c r="G5254" s="85"/>
      <c r="H5254" s="85"/>
    </row>
    <row r="5255" spans="1:8">
      <c r="A5255" s="85"/>
      <c r="B5255" s="85"/>
      <c r="C5255" s="85"/>
      <c r="D5255" s="85"/>
      <c r="E5255" s="85"/>
      <c r="F5255" s="85"/>
      <c r="G5255" s="85"/>
      <c r="H5255" s="85"/>
    </row>
    <row r="5256" spans="1:8">
      <c r="A5256" s="85"/>
      <c r="B5256" s="85"/>
      <c r="C5256" s="85"/>
      <c r="D5256" s="85"/>
      <c r="E5256" s="85"/>
      <c r="F5256" s="85"/>
      <c r="G5256" s="85"/>
      <c r="H5256" s="85"/>
    </row>
    <row r="5257" spans="1:8">
      <c r="A5257" s="85"/>
      <c r="B5257" s="85"/>
      <c r="C5257" s="85"/>
      <c r="D5257" s="85"/>
      <c r="E5257" s="85"/>
      <c r="F5257" s="85"/>
      <c r="G5257" s="85"/>
      <c r="H5257" s="85"/>
    </row>
    <row r="5258" spans="1:8">
      <c r="A5258" s="85"/>
      <c r="B5258" s="85"/>
      <c r="C5258" s="85"/>
      <c r="D5258" s="85"/>
      <c r="E5258" s="85"/>
      <c r="F5258" s="85"/>
      <c r="G5258" s="85"/>
      <c r="H5258" s="85"/>
    </row>
    <row r="5259" spans="1:8">
      <c r="A5259" s="85"/>
      <c r="B5259" s="85"/>
      <c r="C5259" s="85"/>
      <c r="D5259" s="85"/>
      <c r="E5259" s="85"/>
      <c r="F5259" s="85"/>
      <c r="G5259" s="85"/>
      <c r="H5259" s="85"/>
    </row>
    <row r="5260" spans="1:8">
      <c r="A5260" s="85"/>
      <c r="B5260" s="85"/>
      <c r="C5260" s="85"/>
      <c r="D5260" s="85"/>
      <c r="E5260" s="85"/>
      <c r="F5260" s="85"/>
      <c r="G5260" s="85"/>
      <c r="H5260" s="85"/>
    </row>
    <row r="5261" spans="1:8">
      <c r="A5261" s="85"/>
      <c r="B5261" s="85"/>
      <c r="C5261" s="85"/>
      <c r="D5261" s="85"/>
      <c r="E5261" s="85"/>
      <c r="F5261" s="85"/>
      <c r="G5261" s="85"/>
      <c r="H5261" s="85"/>
    </row>
    <row r="5262" spans="1:8">
      <c r="A5262" s="85"/>
      <c r="B5262" s="85"/>
      <c r="C5262" s="85"/>
      <c r="D5262" s="85"/>
      <c r="E5262" s="85"/>
      <c r="F5262" s="85"/>
      <c r="G5262" s="85"/>
      <c r="H5262" s="85"/>
    </row>
    <row r="5263" spans="1:8">
      <c r="A5263" s="85"/>
      <c r="B5263" s="85"/>
      <c r="C5263" s="85"/>
      <c r="D5263" s="85"/>
      <c r="E5263" s="85"/>
      <c r="F5263" s="85"/>
      <c r="G5263" s="85"/>
      <c r="H5263" s="85"/>
    </row>
    <row r="5264" spans="1:8">
      <c r="A5264" s="85"/>
      <c r="B5264" s="85"/>
      <c r="C5264" s="85"/>
      <c r="D5264" s="85"/>
      <c r="E5264" s="85"/>
      <c r="F5264" s="85"/>
      <c r="G5264" s="85"/>
      <c r="H5264" s="85"/>
    </row>
    <row r="5265" spans="1:8">
      <c r="A5265" s="85"/>
      <c r="B5265" s="85"/>
      <c r="C5265" s="85"/>
      <c r="D5265" s="85"/>
      <c r="E5265" s="85"/>
      <c r="F5265" s="85"/>
      <c r="G5265" s="85"/>
      <c r="H5265" s="85"/>
    </row>
    <row r="5266" spans="1:8">
      <c r="A5266" s="85"/>
      <c r="B5266" s="85"/>
      <c r="C5266" s="85"/>
      <c r="D5266" s="85"/>
      <c r="E5266" s="85"/>
      <c r="F5266" s="85"/>
      <c r="G5266" s="85"/>
      <c r="H5266" s="85"/>
    </row>
    <row r="5267" spans="1:8">
      <c r="A5267" s="85"/>
      <c r="B5267" s="85"/>
      <c r="C5267" s="85"/>
      <c r="D5267" s="85"/>
      <c r="E5267" s="85"/>
      <c r="F5267" s="85"/>
      <c r="G5267" s="85"/>
      <c r="H5267" s="85"/>
    </row>
    <row r="5268" spans="1:8">
      <c r="A5268" s="85"/>
      <c r="B5268" s="85"/>
      <c r="C5268" s="85"/>
      <c r="D5268" s="85"/>
      <c r="E5268" s="85"/>
      <c r="F5268" s="85"/>
      <c r="G5268" s="85"/>
      <c r="H5268" s="85"/>
    </row>
    <row r="5269" spans="1:8">
      <c r="A5269" s="85"/>
      <c r="B5269" s="85"/>
      <c r="C5269" s="85"/>
      <c r="D5269" s="85"/>
      <c r="E5269" s="85"/>
      <c r="F5269" s="85"/>
      <c r="G5269" s="85"/>
      <c r="H5269" s="85"/>
    </row>
    <row r="5270" spans="1:8">
      <c r="A5270" s="85"/>
      <c r="B5270" s="85"/>
      <c r="C5270" s="85"/>
      <c r="D5270" s="85"/>
      <c r="E5270" s="85"/>
      <c r="F5270" s="85"/>
      <c r="G5270" s="85"/>
      <c r="H5270" s="85"/>
    </row>
    <row r="5271" spans="1:8">
      <c r="A5271" s="85"/>
      <c r="B5271" s="85"/>
      <c r="C5271" s="85"/>
      <c r="D5271" s="85"/>
      <c r="E5271" s="85"/>
      <c r="F5271" s="85"/>
      <c r="G5271" s="85"/>
      <c r="H5271" s="85"/>
    </row>
    <row r="5272" spans="1:8">
      <c r="A5272" s="85"/>
      <c r="B5272" s="85"/>
      <c r="C5272" s="85"/>
      <c r="D5272" s="85"/>
      <c r="E5272" s="85"/>
      <c r="F5272" s="85"/>
      <c r="G5272" s="85"/>
      <c r="H5272" s="85"/>
    </row>
    <row r="5273" spans="1:8">
      <c r="A5273" s="85"/>
      <c r="B5273" s="85"/>
      <c r="C5273" s="85"/>
      <c r="D5273" s="85"/>
      <c r="E5273" s="85"/>
      <c r="F5273" s="85"/>
      <c r="G5273" s="85"/>
      <c r="H5273" s="85"/>
    </row>
    <row r="5274" spans="1:8">
      <c r="A5274" s="85"/>
      <c r="B5274" s="85"/>
      <c r="C5274" s="85"/>
      <c r="D5274" s="85"/>
      <c r="E5274" s="85"/>
      <c r="F5274" s="85"/>
      <c r="G5274" s="85"/>
      <c r="H5274" s="85"/>
    </row>
    <row r="5275" spans="1:8">
      <c r="A5275" s="85"/>
      <c r="B5275" s="85"/>
      <c r="C5275" s="85"/>
      <c r="D5275" s="85"/>
      <c r="E5275" s="85"/>
      <c r="F5275" s="85"/>
      <c r="G5275" s="85"/>
      <c r="H5275" s="85"/>
    </row>
    <row r="5276" spans="1:8">
      <c r="A5276" s="85"/>
      <c r="B5276" s="85"/>
      <c r="C5276" s="85"/>
      <c r="D5276" s="85"/>
      <c r="E5276" s="85"/>
      <c r="F5276" s="85"/>
      <c r="G5276" s="85"/>
      <c r="H5276" s="85"/>
    </row>
    <row r="5277" spans="1:8">
      <c r="A5277" s="85"/>
      <c r="B5277" s="85"/>
      <c r="C5277" s="85"/>
      <c r="D5277" s="85"/>
      <c r="E5277" s="85"/>
      <c r="F5277" s="85"/>
      <c r="G5277" s="85"/>
      <c r="H5277" s="85"/>
    </row>
    <row r="5278" spans="1:8">
      <c r="A5278" s="85"/>
      <c r="B5278" s="85"/>
      <c r="C5278" s="85"/>
      <c r="D5278" s="85"/>
      <c r="E5278" s="85"/>
      <c r="F5278" s="85"/>
      <c r="G5278" s="85"/>
      <c r="H5278" s="85"/>
    </row>
    <row r="5279" spans="1:8">
      <c r="A5279" s="85"/>
      <c r="B5279" s="85"/>
      <c r="C5279" s="85"/>
      <c r="D5279" s="85"/>
      <c r="E5279" s="85"/>
      <c r="F5279" s="85"/>
      <c r="G5279" s="85"/>
      <c r="H5279" s="85"/>
    </row>
    <row r="5280" spans="1:8">
      <c r="A5280" s="85"/>
      <c r="B5280" s="85"/>
      <c r="C5280" s="85"/>
      <c r="D5280" s="85"/>
      <c r="E5280" s="85"/>
      <c r="F5280" s="85"/>
      <c r="G5280" s="85"/>
      <c r="H5280" s="85"/>
    </row>
    <row r="5281" spans="1:8">
      <c r="A5281" s="85"/>
      <c r="B5281" s="85"/>
      <c r="C5281" s="85"/>
      <c r="D5281" s="85"/>
      <c r="E5281" s="85"/>
      <c r="F5281" s="85"/>
      <c r="G5281" s="85"/>
      <c r="H5281" s="85"/>
    </row>
    <row r="5282" spans="1:8">
      <c r="A5282" s="85"/>
      <c r="B5282" s="85"/>
      <c r="C5282" s="85"/>
      <c r="D5282" s="85"/>
      <c r="E5282" s="85"/>
      <c r="F5282" s="85"/>
      <c r="G5282" s="85"/>
      <c r="H5282" s="85"/>
    </row>
    <row r="5283" spans="1:8">
      <c r="A5283" s="85"/>
      <c r="B5283" s="85"/>
      <c r="C5283" s="85"/>
      <c r="D5283" s="85"/>
      <c r="E5283" s="85"/>
      <c r="F5283" s="85"/>
      <c r="G5283" s="85"/>
      <c r="H5283" s="85"/>
    </row>
    <row r="5284" spans="1:8">
      <c r="A5284" s="85"/>
      <c r="B5284" s="85"/>
      <c r="C5284" s="85"/>
      <c r="D5284" s="85"/>
      <c r="E5284" s="85"/>
      <c r="F5284" s="85"/>
      <c r="G5284" s="85"/>
      <c r="H5284" s="85"/>
    </row>
    <row r="5285" spans="1:8">
      <c r="A5285" s="85"/>
      <c r="B5285" s="85"/>
      <c r="C5285" s="85"/>
      <c r="D5285" s="85"/>
      <c r="E5285" s="85"/>
      <c r="F5285" s="85"/>
      <c r="G5285" s="85"/>
      <c r="H5285" s="85"/>
    </row>
    <row r="5286" spans="1:8">
      <c r="A5286" s="85"/>
      <c r="B5286" s="85"/>
      <c r="C5286" s="85"/>
      <c r="D5286" s="85"/>
      <c r="E5286" s="85"/>
      <c r="F5286" s="85"/>
      <c r="G5286" s="85"/>
      <c r="H5286" s="85"/>
    </row>
    <row r="5287" spans="1:8">
      <c r="A5287" s="85"/>
      <c r="B5287" s="85"/>
      <c r="C5287" s="85"/>
      <c r="D5287" s="85"/>
      <c r="E5287" s="85"/>
      <c r="F5287" s="85"/>
      <c r="G5287" s="85"/>
      <c r="H5287" s="85"/>
    </row>
    <row r="5288" spans="1:8">
      <c r="A5288" s="85"/>
      <c r="B5288" s="85"/>
      <c r="C5288" s="85"/>
      <c r="D5288" s="85"/>
      <c r="E5288" s="85"/>
      <c r="F5288" s="85"/>
      <c r="G5288" s="85"/>
      <c r="H5288" s="85"/>
    </row>
    <row r="5289" spans="1:8">
      <c r="A5289" s="85"/>
      <c r="B5289" s="85"/>
      <c r="C5289" s="85"/>
      <c r="D5289" s="85"/>
      <c r="E5289" s="85"/>
      <c r="F5289" s="85"/>
      <c r="G5289" s="85"/>
      <c r="H5289" s="85"/>
    </row>
    <row r="5290" spans="1:8">
      <c r="A5290" s="85"/>
      <c r="B5290" s="85"/>
      <c r="C5290" s="85"/>
      <c r="D5290" s="85"/>
      <c r="E5290" s="85"/>
      <c r="F5290" s="85"/>
      <c r="G5290" s="85"/>
      <c r="H5290" s="85"/>
    </row>
    <row r="5291" spans="1:8">
      <c r="A5291" s="85"/>
      <c r="B5291" s="85"/>
      <c r="C5291" s="85"/>
      <c r="D5291" s="85"/>
      <c r="E5291" s="85"/>
      <c r="F5291" s="85"/>
      <c r="G5291" s="85"/>
      <c r="H5291" s="85"/>
    </row>
    <row r="5292" spans="1:8">
      <c r="A5292" s="85"/>
      <c r="B5292" s="85"/>
      <c r="C5292" s="85"/>
      <c r="D5292" s="85"/>
      <c r="E5292" s="85"/>
      <c r="F5292" s="85"/>
      <c r="G5292" s="85"/>
      <c r="H5292" s="85"/>
    </row>
    <row r="5293" spans="1:8">
      <c r="A5293" s="85"/>
      <c r="B5293" s="85"/>
      <c r="C5293" s="85"/>
      <c r="D5293" s="85"/>
      <c r="E5293" s="85"/>
      <c r="F5293" s="85"/>
      <c r="G5293" s="85"/>
      <c r="H5293" s="85"/>
    </row>
    <row r="5294" spans="1:8">
      <c r="A5294" s="85"/>
      <c r="B5294" s="85"/>
      <c r="C5294" s="85"/>
      <c r="D5294" s="85"/>
      <c r="E5294" s="85"/>
      <c r="F5294" s="85"/>
      <c r="G5294" s="85"/>
      <c r="H5294" s="85"/>
    </row>
    <row r="5295" spans="1:8">
      <c r="A5295" s="85"/>
      <c r="B5295" s="85"/>
      <c r="C5295" s="85"/>
      <c r="D5295" s="85"/>
      <c r="E5295" s="85"/>
      <c r="F5295" s="85"/>
      <c r="G5295" s="85"/>
      <c r="H5295" s="85"/>
    </row>
    <row r="5296" spans="1:8">
      <c r="A5296" s="85"/>
      <c r="B5296" s="85"/>
      <c r="C5296" s="85"/>
      <c r="D5296" s="85"/>
      <c r="E5296" s="85"/>
      <c r="F5296" s="85"/>
      <c r="G5296" s="85"/>
      <c r="H5296" s="85"/>
    </row>
    <row r="5297" spans="1:8">
      <c r="A5297" s="85"/>
      <c r="B5297" s="85"/>
      <c r="C5297" s="85"/>
      <c r="D5297" s="85"/>
      <c r="E5297" s="85"/>
      <c r="F5297" s="85"/>
      <c r="G5297" s="85"/>
      <c r="H5297" s="85"/>
    </row>
    <row r="5298" spans="1:8">
      <c r="A5298" s="85"/>
      <c r="B5298" s="85"/>
      <c r="C5298" s="85"/>
      <c r="D5298" s="85"/>
      <c r="E5298" s="85"/>
      <c r="F5298" s="85"/>
      <c r="G5298" s="85"/>
      <c r="H5298" s="85"/>
    </row>
    <row r="5299" spans="1:8">
      <c r="A5299" s="85"/>
      <c r="B5299" s="85"/>
      <c r="C5299" s="85"/>
      <c r="D5299" s="85"/>
      <c r="E5299" s="85"/>
      <c r="F5299" s="85"/>
      <c r="G5299" s="85"/>
      <c r="H5299" s="85"/>
    </row>
    <row r="5300" spans="1:8">
      <c r="A5300" s="85"/>
      <c r="B5300" s="85"/>
      <c r="C5300" s="85"/>
      <c r="D5300" s="85"/>
      <c r="E5300" s="85"/>
      <c r="F5300" s="85"/>
      <c r="G5300" s="85"/>
      <c r="H5300" s="85"/>
    </row>
    <row r="5301" spans="1:8">
      <c r="A5301" s="85"/>
      <c r="B5301" s="85"/>
      <c r="C5301" s="85"/>
      <c r="D5301" s="85"/>
      <c r="E5301" s="85"/>
      <c r="F5301" s="85"/>
      <c r="G5301" s="85"/>
      <c r="H5301" s="85"/>
    </row>
    <row r="5302" spans="1:8">
      <c r="A5302" s="85"/>
      <c r="B5302" s="85"/>
      <c r="C5302" s="85"/>
      <c r="D5302" s="85"/>
      <c r="E5302" s="85"/>
      <c r="F5302" s="85"/>
      <c r="G5302" s="85"/>
      <c r="H5302" s="85"/>
    </row>
    <row r="5303" spans="1:8">
      <c r="A5303" s="85"/>
      <c r="B5303" s="85"/>
      <c r="C5303" s="85"/>
      <c r="D5303" s="85"/>
      <c r="E5303" s="85"/>
      <c r="F5303" s="85"/>
      <c r="G5303" s="85"/>
      <c r="H5303" s="85"/>
    </row>
    <row r="5304" spans="1:8">
      <c r="A5304" s="85"/>
      <c r="B5304" s="85"/>
      <c r="C5304" s="85"/>
      <c r="D5304" s="85"/>
      <c r="E5304" s="85"/>
      <c r="F5304" s="85"/>
      <c r="G5304" s="85"/>
      <c r="H5304" s="85"/>
    </row>
    <row r="5305" spans="1:8">
      <c r="A5305" s="85"/>
      <c r="B5305" s="85"/>
      <c r="C5305" s="85"/>
      <c r="D5305" s="85"/>
      <c r="E5305" s="85"/>
      <c r="F5305" s="85"/>
      <c r="G5305" s="85"/>
      <c r="H5305" s="85"/>
    </row>
    <row r="5306" spans="1:8">
      <c r="A5306" s="85"/>
      <c r="B5306" s="85"/>
      <c r="C5306" s="85"/>
      <c r="D5306" s="85"/>
      <c r="E5306" s="85"/>
      <c r="F5306" s="85"/>
      <c r="G5306" s="85"/>
      <c r="H5306" s="85"/>
    </row>
    <row r="5307" spans="1:8">
      <c r="A5307" s="85"/>
      <c r="B5307" s="85"/>
      <c r="C5307" s="85"/>
      <c r="D5307" s="85"/>
      <c r="E5307" s="85"/>
      <c r="F5307" s="85"/>
      <c r="G5307" s="85"/>
      <c r="H5307" s="85"/>
    </row>
    <row r="5308" spans="1:8">
      <c r="A5308" s="85"/>
      <c r="B5308" s="85"/>
      <c r="C5308" s="85"/>
      <c r="D5308" s="85"/>
      <c r="E5308" s="85"/>
      <c r="F5308" s="85"/>
      <c r="G5308" s="85"/>
      <c r="H5308" s="85"/>
    </row>
    <row r="5309" spans="1:8">
      <c r="A5309" s="85"/>
      <c r="B5309" s="85"/>
      <c r="C5309" s="85"/>
      <c r="D5309" s="85"/>
      <c r="E5309" s="85"/>
      <c r="F5309" s="85"/>
      <c r="G5309" s="85"/>
      <c r="H5309" s="85"/>
    </row>
    <row r="5310" spans="1:8">
      <c r="A5310" s="85"/>
      <c r="B5310" s="85"/>
      <c r="C5310" s="85"/>
      <c r="D5310" s="85"/>
      <c r="E5310" s="85"/>
      <c r="F5310" s="85"/>
      <c r="G5310" s="85"/>
      <c r="H5310" s="85"/>
    </row>
    <row r="5311" spans="1:8">
      <c r="A5311" s="85"/>
      <c r="B5311" s="85"/>
      <c r="C5311" s="85"/>
      <c r="D5311" s="85"/>
      <c r="E5311" s="85"/>
      <c r="F5311" s="85"/>
      <c r="G5311" s="85"/>
      <c r="H5311" s="85"/>
    </row>
    <row r="5312" spans="1:8">
      <c r="A5312" s="85"/>
      <c r="B5312" s="85"/>
      <c r="C5312" s="85"/>
      <c r="D5312" s="85"/>
      <c r="E5312" s="85"/>
      <c r="F5312" s="85"/>
      <c r="G5312" s="85"/>
      <c r="H5312" s="85"/>
    </row>
    <row r="5313" spans="1:8">
      <c r="A5313" s="85"/>
      <c r="B5313" s="85"/>
      <c r="C5313" s="85"/>
      <c r="D5313" s="85"/>
      <c r="E5313" s="85"/>
      <c r="F5313" s="85"/>
      <c r="G5313" s="85"/>
      <c r="H5313" s="85"/>
    </row>
    <row r="5314" spans="1:8">
      <c r="A5314" s="85"/>
      <c r="B5314" s="85"/>
      <c r="C5314" s="85"/>
      <c r="D5314" s="85"/>
      <c r="E5314" s="85"/>
      <c r="F5314" s="85"/>
      <c r="G5314" s="85"/>
      <c r="H5314" s="85"/>
    </row>
    <row r="5315" spans="1:8">
      <c r="A5315" s="85"/>
      <c r="B5315" s="85"/>
      <c r="C5315" s="85"/>
      <c r="D5315" s="85"/>
      <c r="E5315" s="85"/>
      <c r="F5315" s="85"/>
      <c r="G5315" s="85"/>
      <c r="H5315" s="85"/>
    </row>
    <row r="5316" spans="1:8">
      <c r="A5316" s="85"/>
      <c r="B5316" s="85"/>
      <c r="C5316" s="85"/>
      <c r="D5316" s="85"/>
      <c r="E5316" s="85"/>
      <c r="F5316" s="85"/>
      <c r="G5316" s="85"/>
      <c r="H5316" s="85"/>
    </row>
    <row r="5317" spans="1:8">
      <c r="A5317" s="85"/>
      <c r="B5317" s="85"/>
      <c r="C5317" s="85"/>
      <c r="D5317" s="85"/>
      <c r="E5317" s="85"/>
      <c r="F5317" s="85"/>
      <c r="G5317" s="85"/>
      <c r="H5317" s="85"/>
    </row>
    <row r="5318" spans="1:8">
      <c r="A5318" s="85"/>
      <c r="B5318" s="85"/>
      <c r="C5318" s="85"/>
      <c r="D5318" s="85"/>
      <c r="E5318" s="85"/>
      <c r="F5318" s="85"/>
      <c r="G5318" s="85"/>
      <c r="H5318" s="85"/>
    </row>
    <row r="5319" spans="1:8">
      <c r="A5319" s="85"/>
      <c r="B5319" s="85"/>
      <c r="C5319" s="85"/>
      <c r="D5319" s="85"/>
      <c r="E5319" s="85"/>
      <c r="F5319" s="85"/>
      <c r="G5319" s="85"/>
      <c r="H5319" s="85"/>
    </row>
    <row r="5320" spans="1:8">
      <c r="A5320" s="85"/>
      <c r="B5320" s="85"/>
      <c r="C5320" s="85"/>
      <c r="D5320" s="85"/>
      <c r="E5320" s="85"/>
      <c r="F5320" s="85"/>
      <c r="G5320" s="85"/>
      <c r="H5320" s="85"/>
    </row>
    <row r="5321" spans="1:8">
      <c r="A5321" s="85"/>
      <c r="B5321" s="85"/>
      <c r="C5321" s="85"/>
      <c r="D5321" s="85"/>
      <c r="E5321" s="85"/>
      <c r="F5321" s="85"/>
      <c r="G5321" s="85"/>
      <c r="H5321" s="85"/>
    </row>
    <row r="5322" spans="1:8">
      <c r="A5322" s="85"/>
      <c r="B5322" s="85"/>
      <c r="C5322" s="85"/>
      <c r="D5322" s="85"/>
      <c r="E5322" s="85"/>
      <c r="F5322" s="85"/>
      <c r="G5322" s="85"/>
      <c r="H5322" s="85"/>
    </row>
    <row r="5323" spans="1:8">
      <c r="A5323" s="85"/>
      <c r="B5323" s="85"/>
      <c r="C5323" s="85"/>
      <c r="D5323" s="85"/>
      <c r="E5323" s="85"/>
      <c r="F5323" s="85"/>
      <c r="G5323" s="85"/>
      <c r="H5323" s="85"/>
    </row>
    <row r="5324" spans="1:8">
      <c r="A5324" s="85"/>
      <c r="B5324" s="85"/>
      <c r="C5324" s="85"/>
      <c r="D5324" s="85"/>
      <c r="E5324" s="85"/>
      <c r="F5324" s="85"/>
      <c r="G5324" s="85"/>
      <c r="H5324" s="85"/>
    </row>
    <row r="5325" spans="1:8">
      <c r="A5325" s="85"/>
      <c r="B5325" s="85"/>
      <c r="C5325" s="85"/>
      <c r="D5325" s="85"/>
      <c r="E5325" s="85"/>
      <c r="F5325" s="85"/>
      <c r="G5325" s="85"/>
      <c r="H5325" s="85"/>
    </row>
    <row r="5326" spans="1:8">
      <c r="A5326" s="85"/>
      <c r="B5326" s="85"/>
      <c r="C5326" s="85"/>
      <c r="D5326" s="85"/>
      <c r="E5326" s="85"/>
      <c r="F5326" s="85"/>
      <c r="G5326" s="85"/>
      <c r="H5326" s="85"/>
    </row>
    <row r="5327" spans="1:8">
      <c r="A5327" s="85"/>
      <c r="B5327" s="85"/>
      <c r="C5327" s="85"/>
      <c r="D5327" s="85"/>
      <c r="E5327" s="85"/>
      <c r="F5327" s="85"/>
      <c r="G5327" s="85"/>
      <c r="H5327" s="85"/>
    </row>
    <row r="5328" spans="1:8">
      <c r="A5328" s="85"/>
      <c r="B5328" s="85"/>
      <c r="C5328" s="85"/>
      <c r="D5328" s="85"/>
      <c r="E5328" s="85"/>
      <c r="F5328" s="85"/>
      <c r="G5328" s="85"/>
      <c r="H5328" s="85"/>
    </row>
    <row r="5329" spans="1:8">
      <c r="A5329" s="85"/>
      <c r="B5329" s="85"/>
      <c r="C5329" s="85"/>
      <c r="D5329" s="85"/>
      <c r="E5329" s="85"/>
      <c r="F5329" s="85"/>
      <c r="G5329" s="85"/>
      <c r="H5329" s="85"/>
    </row>
    <row r="5330" spans="1:8">
      <c r="A5330" s="85"/>
      <c r="B5330" s="85"/>
      <c r="C5330" s="85"/>
      <c r="D5330" s="85"/>
      <c r="E5330" s="85"/>
      <c r="F5330" s="85"/>
      <c r="G5330" s="85"/>
      <c r="H5330" s="85"/>
    </row>
    <row r="5331" spans="1:8">
      <c r="A5331" s="85"/>
      <c r="B5331" s="85"/>
      <c r="C5331" s="85"/>
      <c r="D5331" s="85"/>
      <c r="E5331" s="85"/>
      <c r="F5331" s="85"/>
      <c r="G5331" s="85"/>
      <c r="H5331" s="85"/>
    </row>
    <row r="5332" spans="1:8">
      <c r="A5332" s="85"/>
      <c r="B5332" s="85"/>
      <c r="C5332" s="85"/>
      <c r="D5332" s="85"/>
      <c r="E5332" s="85"/>
      <c r="F5332" s="85"/>
      <c r="G5332" s="85"/>
      <c r="H5332" s="85"/>
    </row>
    <row r="5333" spans="1:8">
      <c r="A5333" s="85"/>
      <c r="B5333" s="85"/>
      <c r="C5333" s="85"/>
      <c r="D5333" s="85"/>
      <c r="E5333" s="85"/>
      <c r="F5333" s="85"/>
      <c r="G5333" s="85"/>
      <c r="H5333" s="85"/>
    </row>
    <row r="5334" spans="1:8">
      <c r="A5334" s="85"/>
      <c r="B5334" s="85"/>
      <c r="C5334" s="85"/>
      <c r="D5334" s="85"/>
      <c r="E5334" s="85"/>
      <c r="F5334" s="85"/>
      <c r="G5334" s="85"/>
      <c r="H5334" s="85"/>
    </row>
    <row r="5335" spans="1:8">
      <c r="A5335" s="85"/>
      <c r="B5335" s="85"/>
      <c r="C5335" s="85"/>
      <c r="D5335" s="85"/>
      <c r="E5335" s="85"/>
      <c r="F5335" s="85"/>
      <c r="G5335" s="85"/>
      <c r="H5335" s="85"/>
    </row>
    <row r="5336" spans="1:8">
      <c r="A5336" s="85"/>
      <c r="B5336" s="85"/>
      <c r="C5336" s="85"/>
      <c r="D5336" s="85"/>
      <c r="E5336" s="85"/>
      <c r="F5336" s="85"/>
      <c r="G5336" s="85"/>
      <c r="H5336" s="85"/>
    </row>
    <row r="5337" spans="1:8">
      <c r="A5337" s="85"/>
      <c r="B5337" s="85"/>
      <c r="C5337" s="85"/>
      <c r="D5337" s="85"/>
      <c r="E5337" s="85"/>
      <c r="F5337" s="85"/>
      <c r="G5337" s="85"/>
      <c r="H5337" s="85"/>
    </row>
    <row r="5338" spans="1:8">
      <c r="A5338" s="85"/>
      <c r="B5338" s="85"/>
      <c r="C5338" s="85"/>
      <c r="D5338" s="85"/>
      <c r="E5338" s="85"/>
      <c r="F5338" s="85"/>
      <c r="G5338" s="85"/>
      <c r="H5338" s="85"/>
    </row>
    <row r="5339" spans="1:8">
      <c r="A5339" s="85"/>
      <c r="B5339" s="85"/>
      <c r="C5339" s="85"/>
      <c r="D5339" s="85"/>
      <c r="E5339" s="85"/>
      <c r="F5339" s="85"/>
      <c r="G5339" s="85"/>
      <c r="H5339" s="85"/>
    </row>
    <row r="5340" spans="1:8">
      <c r="A5340" s="85"/>
      <c r="B5340" s="85"/>
      <c r="C5340" s="85"/>
      <c r="D5340" s="85"/>
      <c r="E5340" s="85"/>
      <c r="F5340" s="85"/>
      <c r="G5340" s="85"/>
      <c r="H5340" s="85"/>
    </row>
    <row r="5341" spans="1:8">
      <c r="A5341" s="85"/>
      <c r="B5341" s="85"/>
      <c r="C5341" s="85"/>
      <c r="D5341" s="85"/>
      <c r="E5341" s="85"/>
      <c r="F5341" s="85"/>
      <c r="G5341" s="85"/>
      <c r="H5341" s="85"/>
    </row>
    <row r="5342" spans="1:8">
      <c r="A5342" s="85"/>
      <c r="B5342" s="85"/>
      <c r="C5342" s="85"/>
      <c r="D5342" s="85"/>
      <c r="E5342" s="85"/>
      <c r="F5342" s="85"/>
      <c r="G5342" s="85"/>
      <c r="H5342" s="85"/>
    </row>
    <row r="5343" spans="1:8">
      <c r="A5343" s="85"/>
      <c r="B5343" s="85"/>
      <c r="C5343" s="85"/>
      <c r="D5343" s="85"/>
      <c r="E5343" s="85"/>
      <c r="F5343" s="85"/>
      <c r="G5343" s="85"/>
      <c r="H5343" s="85"/>
    </row>
    <row r="5344" spans="1:8">
      <c r="A5344" s="85"/>
      <c r="B5344" s="85"/>
      <c r="C5344" s="85"/>
      <c r="D5344" s="85"/>
      <c r="E5344" s="85"/>
      <c r="F5344" s="85"/>
      <c r="G5344" s="85"/>
      <c r="H5344" s="85"/>
    </row>
    <row r="5345" spans="1:8">
      <c r="A5345" s="85"/>
      <c r="B5345" s="85"/>
      <c r="C5345" s="85"/>
      <c r="D5345" s="85"/>
      <c r="E5345" s="85"/>
      <c r="F5345" s="85"/>
      <c r="G5345" s="85"/>
      <c r="H5345" s="85"/>
    </row>
    <row r="5346" spans="1:8">
      <c r="A5346" s="85"/>
      <c r="B5346" s="85"/>
      <c r="C5346" s="85"/>
      <c r="D5346" s="85"/>
      <c r="E5346" s="85"/>
      <c r="F5346" s="85"/>
      <c r="G5346" s="85"/>
      <c r="H5346" s="85"/>
    </row>
    <row r="5347" spans="1:8">
      <c r="A5347" s="85"/>
      <c r="B5347" s="85"/>
      <c r="C5347" s="85"/>
      <c r="D5347" s="85"/>
      <c r="E5347" s="85"/>
      <c r="F5347" s="85"/>
      <c r="G5347" s="85"/>
      <c r="H5347" s="85"/>
    </row>
    <row r="5348" spans="1:8">
      <c r="A5348" s="85"/>
      <c r="B5348" s="85"/>
      <c r="C5348" s="85"/>
      <c r="D5348" s="85"/>
      <c r="E5348" s="85"/>
      <c r="F5348" s="85"/>
      <c r="G5348" s="85"/>
      <c r="H5348" s="85"/>
    </row>
    <row r="5349" spans="1:8">
      <c r="A5349" s="85"/>
      <c r="B5349" s="85"/>
      <c r="C5349" s="85"/>
      <c r="D5349" s="85"/>
      <c r="E5349" s="85"/>
      <c r="F5349" s="85"/>
      <c r="G5349" s="85"/>
      <c r="H5349" s="85"/>
    </row>
    <row r="5350" spans="1:8">
      <c r="A5350" s="85"/>
      <c r="B5350" s="85"/>
      <c r="C5350" s="85"/>
      <c r="D5350" s="85"/>
      <c r="E5350" s="85"/>
      <c r="F5350" s="85"/>
      <c r="G5350" s="85"/>
      <c r="H5350" s="85"/>
    </row>
    <row r="5351" spans="1:8">
      <c r="A5351" s="85"/>
      <c r="B5351" s="85"/>
      <c r="C5351" s="85"/>
      <c r="D5351" s="85"/>
      <c r="E5351" s="85"/>
      <c r="F5351" s="85"/>
      <c r="G5351" s="85"/>
      <c r="H5351" s="85"/>
    </row>
    <row r="5352" spans="1:8">
      <c r="A5352" s="85"/>
      <c r="B5352" s="85"/>
      <c r="C5352" s="85"/>
      <c r="D5352" s="85"/>
      <c r="E5352" s="85"/>
      <c r="F5352" s="85"/>
      <c r="G5352" s="85"/>
      <c r="H5352" s="85"/>
    </row>
    <row r="5353" spans="1:8">
      <c r="A5353" s="85"/>
      <c r="B5353" s="85"/>
      <c r="C5353" s="85"/>
      <c r="D5353" s="85"/>
      <c r="E5353" s="85"/>
      <c r="F5353" s="85"/>
      <c r="G5353" s="85"/>
      <c r="H5353" s="85"/>
    </row>
    <row r="5354" spans="1:8">
      <c r="A5354" s="85"/>
      <c r="B5354" s="85"/>
      <c r="C5354" s="85"/>
      <c r="D5354" s="85"/>
      <c r="E5354" s="85"/>
      <c r="F5354" s="85"/>
      <c r="G5354" s="85"/>
      <c r="H5354" s="85"/>
    </row>
    <row r="5355" spans="1:8">
      <c r="A5355" s="85"/>
      <c r="B5355" s="85"/>
      <c r="C5355" s="85"/>
      <c r="D5355" s="85"/>
      <c r="E5355" s="85"/>
      <c r="F5355" s="85"/>
      <c r="G5355" s="85"/>
      <c r="H5355" s="85"/>
    </row>
    <row r="5356" spans="1:8">
      <c r="A5356" s="85"/>
      <c r="B5356" s="85"/>
      <c r="C5356" s="85"/>
      <c r="D5356" s="85"/>
      <c r="E5356" s="85"/>
      <c r="F5356" s="85"/>
      <c r="G5356" s="85"/>
      <c r="H5356" s="85"/>
    </row>
    <row r="5357" spans="1:8">
      <c r="A5357" s="85"/>
      <c r="B5357" s="85"/>
      <c r="C5357" s="85"/>
      <c r="D5357" s="85"/>
      <c r="E5357" s="85"/>
      <c r="F5357" s="85"/>
      <c r="G5357" s="85"/>
      <c r="H5357" s="85"/>
    </row>
    <row r="5358" spans="1:8">
      <c r="A5358" s="85"/>
      <c r="B5358" s="85"/>
      <c r="C5358" s="85"/>
      <c r="D5358" s="85"/>
      <c r="E5358" s="85"/>
      <c r="F5358" s="85"/>
      <c r="G5358" s="85"/>
      <c r="H5358" s="85"/>
    </row>
    <row r="5359" spans="1:8">
      <c r="A5359" s="85"/>
      <c r="B5359" s="85"/>
      <c r="C5359" s="85"/>
      <c r="D5359" s="85"/>
      <c r="E5359" s="85"/>
      <c r="F5359" s="85"/>
      <c r="G5359" s="85"/>
      <c r="H5359" s="85"/>
    </row>
    <row r="5360" spans="1:8">
      <c r="A5360" s="85"/>
      <c r="B5360" s="85"/>
      <c r="C5360" s="85"/>
      <c r="D5360" s="85"/>
      <c r="E5360" s="85"/>
      <c r="F5360" s="85"/>
      <c r="G5360" s="85"/>
      <c r="H5360" s="85"/>
    </row>
    <row r="5361" spans="1:8">
      <c r="A5361" s="85"/>
      <c r="B5361" s="85"/>
      <c r="C5361" s="85"/>
      <c r="D5361" s="85"/>
      <c r="E5361" s="85"/>
      <c r="F5361" s="85"/>
      <c r="G5361" s="85"/>
      <c r="H5361" s="85"/>
    </row>
    <row r="5362" spans="1:8">
      <c r="A5362" s="85"/>
      <c r="B5362" s="85"/>
      <c r="C5362" s="85"/>
      <c r="D5362" s="85"/>
      <c r="E5362" s="85"/>
      <c r="F5362" s="85"/>
      <c r="G5362" s="85"/>
      <c r="H5362" s="85"/>
    </row>
    <row r="5363" spans="1:8">
      <c r="A5363" s="85"/>
      <c r="B5363" s="85"/>
      <c r="C5363" s="85"/>
      <c r="D5363" s="85"/>
      <c r="E5363" s="85"/>
      <c r="F5363" s="85"/>
      <c r="G5363" s="85"/>
      <c r="H5363" s="85"/>
    </row>
    <row r="5364" spans="1:8">
      <c r="A5364" s="85"/>
      <c r="B5364" s="85"/>
      <c r="C5364" s="85"/>
      <c r="D5364" s="85"/>
      <c r="E5364" s="85"/>
      <c r="F5364" s="85"/>
      <c r="G5364" s="85"/>
      <c r="H5364" s="85"/>
    </row>
    <row r="5365" spans="1:8">
      <c r="A5365" s="85"/>
      <c r="B5365" s="85"/>
      <c r="C5365" s="85"/>
      <c r="D5365" s="85"/>
      <c r="E5365" s="85"/>
      <c r="F5365" s="85"/>
      <c r="G5365" s="85"/>
      <c r="H5365" s="85"/>
    </row>
    <row r="5366" spans="1:8">
      <c r="A5366" s="85"/>
      <c r="B5366" s="85"/>
      <c r="C5366" s="85"/>
      <c r="D5366" s="85"/>
      <c r="E5366" s="85"/>
      <c r="F5366" s="85"/>
      <c r="G5366" s="85"/>
      <c r="H5366" s="85"/>
    </row>
    <row r="5367" spans="1:8">
      <c r="A5367" s="85"/>
      <c r="B5367" s="85"/>
      <c r="C5367" s="85"/>
      <c r="D5367" s="85"/>
      <c r="E5367" s="85"/>
      <c r="F5367" s="85"/>
      <c r="G5367" s="85"/>
      <c r="H5367" s="85"/>
    </row>
    <row r="5368" spans="1:8">
      <c r="A5368" s="85"/>
      <c r="B5368" s="85"/>
      <c r="C5368" s="85"/>
      <c r="D5368" s="85"/>
      <c r="E5368" s="85"/>
      <c r="F5368" s="85"/>
      <c r="G5368" s="85"/>
      <c r="H5368" s="85"/>
    </row>
    <row r="5369" spans="1:8">
      <c r="A5369" s="85"/>
      <c r="B5369" s="85"/>
      <c r="C5369" s="85"/>
      <c r="D5369" s="85"/>
      <c r="E5369" s="85"/>
      <c r="F5369" s="85"/>
      <c r="G5369" s="85"/>
      <c r="H5369" s="85"/>
    </row>
    <row r="5370" spans="1:8">
      <c r="A5370" s="85"/>
      <c r="B5370" s="85"/>
      <c r="C5370" s="85"/>
      <c r="D5370" s="85"/>
      <c r="E5370" s="85"/>
      <c r="F5370" s="85"/>
      <c r="G5370" s="85"/>
      <c r="H5370" s="85"/>
    </row>
    <row r="5371" spans="1:8">
      <c r="A5371" s="85"/>
      <c r="B5371" s="85"/>
      <c r="C5371" s="85"/>
      <c r="D5371" s="85"/>
      <c r="E5371" s="85"/>
      <c r="F5371" s="85"/>
      <c r="G5371" s="85"/>
      <c r="H5371" s="85"/>
    </row>
    <row r="5372" spans="1:8">
      <c r="A5372" s="85"/>
      <c r="B5372" s="85"/>
      <c r="C5372" s="85"/>
      <c r="D5372" s="85"/>
      <c r="E5372" s="85"/>
      <c r="F5372" s="85"/>
      <c r="G5372" s="85"/>
      <c r="H5372" s="85"/>
    </row>
    <row r="5373" spans="1:8">
      <c r="A5373" s="85"/>
      <c r="B5373" s="85"/>
      <c r="C5373" s="85"/>
      <c r="D5373" s="85"/>
      <c r="E5373" s="85"/>
      <c r="F5373" s="85"/>
      <c r="G5373" s="85"/>
      <c r="H5373" s="85"/>
    </row>
    <row r="5374" spans="1:8">
      <c r="A5374" s="85"/>
      <c r="B5374" s="85"/>
      <c r="C5374" s="85"/>
      <c r="D5374" s="85"/>
      <c r="E5374" s="85"/>
      <c r="F5374" s="85"/>
      <c r="G5374" s="85"/>
      <c r="H5374" s="85"/>
    </row>
    <row r="5375" spans="1:8">
      <c r="A5375" s="85"/>
      <c r="B5375" s="85"/>
      <c r="C5375" s="85"/>
      <c r="D5375" s="85"/>
      <c r="E5375" s="85"/>
      <c r="F5375" s="85"/>
      <c r="G5375" s="85"/>
      <c r="H5375" s="85"/>
    </row>
    <row r="5376" spans="1:8">
      <c r="A5376" s="85"/>
      <c r="B5376" s="85"/>
      <c r="C5376" s="85"/>
      <c r="D5376" s="85"/>
      <c r="E5376" s="85"/>
      <c r="F5376" s="85"/>
      <c r="G5376" s="85"/>
      <c r="H5376" s="85"/>
    </row>
    <row r="5377" spans="1:8">
      <c r="A5377" s="85"/>
      <c r="B5377" s="85"/>
      <c r="C5377" s="85"/>
      <c r="D5377" s="85"/>
      <c r="E5377" s="85"/>
      <c r="F5377" s="85"/>
      <c r="G5377" s="85"/>
      <c r="H5377" s="85"/>
    </row>
    <row r="5378" spans="1:8">
      <c r="A5378" s="85"/>
      <c r="B5378" s="85"/>
      <c r="C5378" s="85"/>
      <c r="D5378" s="85"/>
      <c r="E5378" s="85"/>
      <c r="F5378" s="85"/>
      <c r="G5378" s="85"/>
      <c r="H5378" s="85"/>
    </row>
    <row r="5379" spans="1:8">
      <c r="A5379" s="85"/>
      <c r="B5379" s="85"/>
      <c r="C5379" s="85"/>
      <c r="D5379" s="85"/>
      <c r="E5379" s="85"/>
      <c r="F5379" s="85"/>
      <c r="G5379" s="85"/>
      <c r="H5379" s="85"/>
    </row>
    <row r="5380" spans="1:8">
      <c r="A5380" s="85"/>
      <c r="B5380" s="85"/>
      <c r="C5380" s="85"/>
      <c r="D5380" s="85"/>
      <c r="E5380" s="85"/>
      <c r="F5380" s="85"/>
      <c r="G5380" s="85"/>
      <c r="H5380" s="85"/>
    </row>
    <row r="5381" spans="1:8">
      <c r="A5381" s="85"/>
      <c r="B5381" s="85"/>
      <c r="C5381" s="85"/>
      <c r="D5381" s="85"/>
      <c r="E5381" s="85"/>
      <c r="F5381" s="85"/>
      <c r="G5381" s="85"/>
      <c r="H5381" s="85"/>
    </row>
    <row r="5382" spans="1:8">
      <c r="A5382" s="85"/>
      <c r="B5382" s="85"/>
      <c r="C5382" s="85"/>
      <c r="D5382" s="85"/>
      <c r="E5382" s="85"/>
      <c r="F5382" s="85"/>
      <c r="G5382" s="85"/>
      <c r="H5382" s="85"/>
    </row>
    <row r="5383" spans="1:8">
      <c r="A5383" s="85"/>
      <c r="B5383" s="85"/>
      <c r="C5383" s="85"/>
      <c r="D5383" s="85"/>
      <c r="E5383" s="85"/>
      <c r="F5383" s="85"/>
      <c r="G5383" s="85"/>
      <c r="H5383" s="85"/>
    </row>
    <row r="5384" spans="1:8">
      <c r="A5384" s="85"/>
      <c r="B5384" s="85"/>
      <c r="C5384" s="85"/>
      <c r="D5384" s="85"/>
      <c r="E5384" s="85"/>
      <c r="F5384" s="85"/>
      <c r="G5384" s="85"/>
      <c r="H5384" s="85"/>
    </row>
    <row r="5385" spans="1:8">
      <c r="A5385" s="85"/>
      <c r="B5385" s="85"/>
      <c r="C5385" s="85"/>
      <c r="D5385" s="85"/>
      <c r="E5385" s="85"/>
      <c r="F5385" s="85"/>
      <c r="G5385" s="85"/>
      <c r="H5385" s="85"/>
    </row>
    <row r="5386" spans="1:8">
      <c r="A5386" s="85"/>
      <c r="B5386" s="85"/>
      <c r="C5386" s="85"/>
      <c r="D5386" s="85"/>
      <c r="E5386" s="85"/>
      <c r="F5386" s="85"/>
      <c r="G5386" s="85"/>
      <c r="H5386" s="85"/>
    </row>
    <row r="5387" spans="1:8">
      <c r="A5387" s="85"/>
      <c r="B5387" s="85"/>
      <c r="C5387" s="85"/>
      <c r="D5387" s="85"/>
      <c r="E5387" s="85"/>
      <c r="F5387" s="85"/>
      <c r="G5387" s="85"/>
      <c r="H5387" s="85"/>
    </row>
    <row r="5388" spans="1:8">
      <c r="A5388" s="85"/>
      <c r="B5388" s="85"/>
      <c r="C5388" s="85"/>
      <c r="D5388" s="85"/>
      <c r="E5388" s="85"/>
      <c r="F5388" s="85"/>
      <c r="G5388" s="85"/>
      <c r="H5388" s="85"/>
    </row>
    <row r="5389" spans="1:8">
      <c r="A5389" s="85"/>
      <c r="B5389" s="85"/>
      <c r="C5389" s="85"/>
      <c r="D5389" s="85"/>
      <c r="E5389" s="85"/>
      <c r="F5389" s="85"/>
      <c r="G5389" s="85"/>
      <c r="H5389" s="85"/>
    </row>
    <row r="5390" spans="1:8">
      <c r="A5390" s="85"/>
      <c r="B5390" s="85"/>
      <c r="C5390" s="85"/>
      <c r="D5390" s="85"/>
      <c r="E5390" s="85"/>
      <c r="F5390" s="85"/>
      <c r="G5390" s="85"/>
      <c r="H5390" s="85"/>
    </row>
    <row r="5391" spans="1:8">
      <c r="A5391" s="85"/>
      <c r="B5391" s="85"/>
      <c r="C5391" s="85"/>
      <c r="D5391" s="85"/>
      <c r="E5391" s="85"/>
      <c r="F5391" s="85"/>
      <c r="G5391" s="85"/>
      <c r="H5391" s="85"/>
    </row>
    <row r="5392" spans="1:8">
      <c r="A5392" s="85"/>
      <c r="B5392" s="85"/>
      <c r="C5392" s="85"/>
      <c r="D5392" s="85"/>
      <c r="E5392" s="85"/>
      <c r="F5392" s="85"/>
      <c r="G5392" s="85"/>
      <c r="H5392" s="85"/>
    </row>
    <row r="5393" spans="1:8">
      <c r="A5393" s="85"/>
      <c r="B5393" s="85"/>
      <c r="C5393" s="85"/>
      <c r="D5393" s="85"/>
      <c r="E5393" s="85"/>
      <c r="F5393" s="85"/>
      <c r="G5393" s="85"/>
      <c r="H5393" s="85"/>
    </row>
    <row r="5394" spans="1:8">
      <c r="A5394" s="85"/>
      <c r="B5394" s="85"/>
      <c r="C5394" s="85"/>
      <c r="D5394" s="85"/>
      <c r="E5394" s="85"/>
      <c r="F5394" s="85"/>
      <c r="G5394" s="85"/>
      <c r="H5394" s="85"/>
    </row>
    <row r="5395" spans="1:8">
      <c r="A5395" s="85"/>
      <c r="B5395" s="85"/>
      <c r="C5395" s="85"/>
      <c r="D5395" s="85"/>
      <c r="E5395" s="85"/>
      <c r="F5395" s="85"/>
      <c r="G5395" s="85"/>
      <c r="H5395" s="85"/>
    </row>
    <row r="5396" spans="1:8">
      <c r="A5396" s="85"/>
      <c r="B5396" s="85"/>
      <c r="C5396" s="85"/>
      <c r="D5396" s="85"/>
      <c r="E5396" s="85"/>
      <c r="F5396" s="85"/>
      <c r="G5396" s="85"/>
      <c r="H5396" s="85"/>
    </row>
    <row r="5397" spans="1:8">
      <c r="A5397" s="85"/>
      <c r="B5397" s="85"/>
      <c r="C5397" s="85"/>
      <c r="D5397" s="85"/>
      <c r="E5397" s="85"/>
      <c r="F5397" s="85"/>
      <c r="G5397" s="85"/>
      <c r="H5397" s="85"/>
    </row>
    <row r="5398" spans="1:8">
      <c r="A5398" s="85"/>
      <c r="B5398" s="85"/>
      <c r="C5398" s="85"/>
      <c r="D5398" s="85"/>
      <c r="E5398" s="85"/>
      <c r="F5398" s="85"/>
      <c r="G5398" s="85"/>
      <c r="H5398" s="85"/>
    </row>
    <row r="5399" spans="1:8">
      <c r="A5399" s="85"/>
      <c r="B5399" s="85"/>
      <c r="C5399" s="85"/>
      <c r="D5399" s="85"/>
      <c r="E5399" s="85"/>
      <c r="F5399" s="85"/>
      <c r="G5399" s="85"/>
      <c r="H5399" s="85"/>
    </row>
    <row r="5400" spans="1:8">
      <c r="A5400" s="85"/>
      <c r="B5400" s="85"/>
      <c r="C5400" s="85"/>
      <c r="D5400" s="85"/>
      <c r="E5400" s="85"/>
      <c r="F5400" s="85"/>
      <c r="G5400" s="85"/>
      <c r="H5400" s="85"/>
    </row>
    <row r="5401" spans="1:8">
      <c r="A5401" s="85"/>
      <c r="B5401" s="85"/>
      <c r="C5401" s="85"/>
      <c r="D5401" s="85"/>
      <c r="E5401" s="85"/>
      <c r="F5401" s="85"/>
      <c r="G5401" s="85"/>
      <c r="H5401" s="85"/>
    </row>
    <row r="5402" spans="1:8">
      <c r="A5402" s="85"/>
      <c r="B5402" s="85"/>
      <c r="C5402" s="85"/>
      <c r="D5402" s="85"/>
      <c r="E5402" s="85"/>
      <c r="F5402" s="85"/>
      <c r="G5402" s="85"/>
      <c r="H5402" s="85"/>
    </row>
    <row r="5403" spans="1:8">
      <c r="A5403" s="85"/>
      <c r="B5403" s="85"/>
      <c r="C5403" s="85"/>
      <c r="D5403" s="85"/>
      <c r="E5403" s="85"/>
      <c r="F5403" s="85"/>
      <c r="G5403" s="85"/>
      <c r="H5403" s="85"/>
    </row>
    <row r="5404" spans="1:8">
      <c r="A5404" s="85"/>
      <c r="B5404" s="85"/>
      <c r="C5404" s="85"/>
      <c r="D5404" s="85"/>
      <c r="E5404" s="85"/>
      <c r="F5404" s="85"/>
      <c r="G5404" s="85"/>
      <c r="H5404" s="85"/>
    </row>
    <row r="5405" spans="1:8">
      <c r="A5405" s="85"/>
      <c r="B5405" s="85"/>
      <c r="C5405" s="85"/>
      <c r="D5405" s="85"/>
      <c r="E5405" s="85"/>
      <c r="F5405" s="85"/>
      <c r="G5405" s="85"/>
      <c r="H5405" s="85"/>
    </row>
    <row r="5406" spans="1:8">
      <c r="A5406" s="85"/>
      <c r="B5406" s="85"/>
      <c r="C5406" s="85"/>
      <c r="D5406" s="85"/>
      <c r="E5406" s="85"/>
      <c r="F5406" s="85"/>
      <c r="G5406" s="85"/>
      <c r="H5406" s="85"/>
    </row>
    <row r="5407" spans="1:8">
      <c r="A5407" s="85"/>
      <c r="B5407" s="85"/>
      <c r="C5407" s="85"/>
      <c r="D5407" s="85"/>
      <c r="E5407" s="85"/>
      <c r="F5407" s="85"/>
      <c r="G5407" s="85"/>
      <c r="H5407" s="85"/>
    </row>
    <row r="5408" spans="1:8">
      <c r="A5408" s="85"/>
      <c r="B5408" s="85"/>
      <c r="C5408" s="85"/>
      <c r="D5408" s="85"/>
      <c r="E5408" s="85"/>
      <c r="F5408" s="85"/>
      <c r="G5408" s="85"/>
      <c r="H5408" s="85"/>
    </row>
    <row r="5409" spans="1:8">
      <c r="A5409" s="85"/>
      <c r="B5409" s="85"/>
      <c r="C5409" s="85"/>
      <c r="D5409" s="85"/>
      <c r="E5409" s="85"/>
      <c r="F5409" s="85"/>
      <c r="G5409" s="85"/>
      <c r="H5409" s="85"/>
    </row>
    <row r="5410" spans="1:8">
      <c r="A5410" s="85"/>
      <c r="B5410" s="85"/>
      <c r="C5410" s="85"/>
      <c r="D5410" s="85"/>
      <c r="E5410" s="85"/>
      <c r="F5410" s="85"/>
      <c r="G5410" s="85"/>
      <c r="H5410" s="85"/>
    </row>
    <row r="5411" spans="1:8">
      <c r="A5411" s="85"/>
      <c r="B5411" s="85"/>
      <c r="C5411" s="85"/>
      <c r="D5411" s="85"/>
      <c r="E5411" s="85"/>
      <c r="F5411" s="85"/>
      <c r="G5411" s="85"/>
      <c r="H5411" s="85"/>
    </row>
    <row r="5412" spans="1:8">
      <c r="A5412" s="85"/>
      <c r="B5412" s="85"/>
      <c r="C5412" s="85"/>
      <c r="D5412" s="85"/>
      <c r="E5412" s="85"/>
      <c r="F5412" s="85"/>
      <c r="G5412" s="85"/>
      <c r="H5412" s="85"/>
    </row>
    <row r="5413" spans="1:8">
      <c r="A5413" s="85"/>
      <c r="B5413" s="85"/>
      <c r="C5413" s="85"/>
      <c r="D5413" s="85"/>
      <c r="E5413" s="85"/>
      <c r="F5413" s="85"/>
      <c r="G5413" s="85"/>
      <c r="H5413" s="85"/>
    </row>
    <row r="5414" spans="1:8">
      <c r="A5414" s="85"/>
      <c r="B5414" s="85"/>
      <c r="C5414" s="85"/>
      <c r="D5414" s="85"/>
      <c r="E5414" s="85"/>
      <c r="F5414" s="85"/>
      <c r="G5414" s="85"/>
      <c r="H5414" s="85"/>
    </row>
    <row r="5415" spans="1:8">
      <c r="A5415" s="85"/>
      <c r="B5415" s="85"/>
      <c r="C5415" s="85"/>
      <c r="D5415" s="85"/>
      <c r="E5415" s="85"/>
      <c r="F5415" s="85"/>
      <c r="G5415" s="85"/>
      <c r="H5415" s="85"/>
    </row>
    <row r="5416" spans="1:8">
      <c r="A5416" s="85"/>
      <c r="B5416" s="85"/>
      <c r="C5416" s="85"/>
      <c r="D5416" s="85"/>
      <c r="E5416" s="85"/>
      <c r="F5416" s="85"/>
      <c r="G5416" s="85"/>
      <c r="H5416" s="85"/>
    </row>
    <row r="5417" spans="1:8">
      <c r="A5417" s="85"/>
      <c r="B5417" s="85"/>
      <c r="C5417" s="85"/>
      <c r="D5417" s="85"/>
      <c r="E5417" s="85"/>
      <c r="F5417" s="85"/>
      <c r="G5417" s="85"/>
      <c r="H5417" s="85"/>
    </row>
    <row r="5418" spans="1:8">
      <c r="A5418" s="85"/>
      <c r="B5418" s="85"/>
      <c r="C5418" s="85"/>
      <c r="D5418" s="85"/>
      <c r="E5418" s="85"/>
      <c r="F5418" s="85"/>
      <c r="G5418" s="85"/>
      <c r="H5418" s="85"/>
    </row>
    <row r="5419" spans="1:8">
      <c r="A5419" s="85"/>
      <c r="B5419" s="85"/>
      <c r="C5419" s="85"/>
      <c r="D5419" s="85"/>
      <c r="E5419" s="85"/>
      <c r="F5419" s="85"/>
      <c r="G5419" s="85"/>
      <c r="H5419" s="85"/>
    </row>
    <row r="5420" spans="1:8">
      <c r="A5420" s="85"/>
      <c r="B5420" s="85"/>
      <c r="C5420" s="85"/>
      <c r="D5420" s="85"/>
      <c r="E5420" s="85"/>
      <c r="F5420" s="85"/>
      <c r="G5420" s="85"/>
      <c r="H5420" s="85"/>
    </row>
    <row r="5421" spans="1:8">
      <c r="A5421" s="85"/>
      <c r="B5421" s="85"/>
      <c r="C5421" s="85"/>
      <c r="D5421" s="85"/>
      <c r="E5421" s="85"/>
      <c r="F5421" s="85"/>
      <c r="G5421" s="85"/>
      <c r="H5421" s="85"/>
    </row>
    <row r="5422" spans="1:8">
      <c r="A5422" s="85"/>
      <c r="B5422" s="85"/>
      <c r="C5422" s="85"/>
      <c r="D5422" s="85"/>
      <c r="E5422" s="85"/>
      <c r="F5422" s="85"/>
      <c r="G5422" s="85"/>
      <c r="H5422" s="85"/>
    </row>
    <row r="5423" spans="1:8">
      <c r="A5423" s="85"/>
      <c r="B5423" s="85"/>
      <c r="C5423" s="85"/>
      <c r="D5423" s="85"/>
      <c r="E5423" s="85"/>
      <c r="F5423" s="85"/>
      <c r="G5423" s="85"/>
      <c r="H5423" s="85"/>
    </row>
    <row r="5424" spans="1:8">
      <c r="A5424" s="85"/>
      <c r="B5424" s="85"/>
      <c r="C5424" s="85"/>
      <c r="D5424" s="85"/>
      <c r="E5424" s="85"/>
      <c r="F5424" s="85"/>
      <c r="G5424" s="85"/>
      <c r="H5424" s="85"/>
    </row>
    <row r="5425" spans="1:8">
      <c r="A5425" s="85"/>
      <c r="B5425" s="85"/>
      <c r="C5425" s="85"/>
      <c r="D5425" s="85"/>
      <c r="E5425" s="85"/>
      <c r="F5425" s="85"/>
      <c r="G5425" s="85"/>
      <c r="H5425" s="85"/>
    </row>
    <row r="5426" spans="1:8">
      <c r="A5426" s="85"/>
      <c r="B5426" s="85"/>
      <c r="C5426" s="85"/>
      <c r="D5426" s="85"/>
      <c r="E5426" s="85"/>
      <c r="F5426" s="85"/>
      <c r="G5426" s="85"/>
      <c r="H5426" s="85"/>
    </row>
    <row r="5427" spans="1:8">
      <c r="A5427" s="85"/>
      <c r="B5427" s="85"/>
      <c r="C5427" s="85"/>
      <c r="D5427" s="85"/>
      <c r="E5427" s="85"/>
      <c r="F5427" s="85"/>
      <c r="G5427" s="85"/>
      <c r="H5427" s="85"/>
    </row>
    <row r="5428" spans="1:8">
      <c r="A5428" s="85"/>
      <c r="B5428" s="85"/>
      <c r="C5428" s="85"/>
      <c r="D5428" s="85"/>
      <c r="E5428" s="85"/>
      <c r="F5428" s="85"/>
      <c r="G5428" s="85"/>
      <c r="H5428" s="85"/>
    </row>
    <row r="5429" spans="1:8">
      <c r="A5429" s="85"/>
      <c r="B5429" s="85"/>
      <c r="C5429" s="85"/>
      <c r="D5429" s="85"/>
      <c r="E5429" s="85"/>
      <c r="F5429" s="85"/>
      <c r="G5429" s="85"/>
      <c r="H5429" s="85"/>
    </row>
    <row r="5430" spans="1:8">
      <c r="A5430" s="85"/>
      <c r="B5430" s="85"/>
      <c r="C5430" s="85"/>
      <c r="D5430" s="85"/>
      <c r="E5430" s="85"/>
      <c r="F5430" s="85"/>
      <c r="G5430" s="85"/>
      <c r="H5430" s="85"/>
    </row>
    <row r="5431" spans="1:8">
      <c r="A5431" s="85"/>
      <c r="B5431" s="85"/>
      <c r="C5431" s="85"/>
      <c r="D5431" s="85"/>
      <c r="E5431" s="85"/>
      <c r="F5431" s="85"/>
      <c r="G5431" s="85"/>
      <c r="H5431" s="85"/>
    </row>
    <row r="5432" spans="1:8">
      <c r="A5432" s="85"/>
      <c r="B5432" s="85"/>
      <c r="C5432" s="85"/>
      <c r="D5432" s="85"/>
      <c r="E5432" s="85"/>
      <c r="F5432" s="85"/>
      <c r="G5432" s="85"/>
      <c r="H5432" s="85"/>
    </row>
    <row r="5433" spans="1:8">
      <c r="A5433" s="85"/>
      <c r="B5433" s="85"/>
      <c r="C5433" s="85"/>
      <c r="D5433" s="85"/>
      <c r="E5433" s="85"/>
      <c r="F5433" s="85"/>
      <c r="G5433" s="85"/>
      <c r="H5433" s="85"/>
    </row>
    <row r="5434" spans="1:8">
      <c r="A5434" s="85"/>
      <c r="B5434" s="85"/>
      <c r="C5434" s="85"/>
      <c r="D5434" s="85"/>
      <c r="E5434" s="85"/>
      <c r="F5434" s="85"/>
      <c r="G5434" s="85"/>
      <c r="H5434" s="85"/>
    </row>
    <row r="5435" spans="1:8">
      <c r="A5435" s="85"/>
      <c r="B5435" s="85"/>
      <c r="C5435" s="85"/>
      <c r="D5435" s="85"/>
      <c r="E5435" s="85"/>
      <c r="F5435" s="85"/>
      <c r="G5435" s="85"/>
      <c r="H5435" s="85"/>
    </row>
    <row r="5436" spans="1:8">
      <c r="A5436" s="85"/>
      <c r="B5436" s="85"/>
      <c r="C5436" s="85"/>
      <c r="D5436" s="85"/>
      <c r="E5436" s="85"/>
      <c r="F5436" s="85"/>
      <c r="G5436" s="85"/>
      <c r="H5436" s="85"/>
    </row>
    <row r="5437" spans="1:8">
      <c r="A5437" s="85"/>
      <c r="B5437" s="85"/>
      <c r="C5437" s="85"/>
      <c r="D5437" s="85"/>
      <c r="E5437" s="85"/>
      <c r="F5437" s="85"/>
      <c r="G5437" s="85"/>
      <c r="H5437" s="85"/>
    </row>
    <row r="5438" spans="1:8">
      <c r="A5438" s="85"/>
      <c r="B5438" s="85"/>
      <c r="C5438" s="85"/>
      <c r="D5438" s="85"/>
      <c r="E5438" s="85"/>
      <c r="F5438" s="85"/>
      <c r="G5438" s="85"/>
      <c r="H5438" s="85"/>
    </row>
    <row r="5439" spans="1:8">
      <c r="A5439" s="85"/>
      <c r="B5439" s="85"/>
      <c r="C5439" s="85"/>
      <c r="D5439" s="85"/>
      <c r="E5439" s="85"/>
      <c r="F5439" s="85"/>
      <c r="G5439" s="85"/>
      <c r="H5439" s="85"/>
    </row>
    <row r="5440" spans="1:8">
      <c r="A5440" s="85"/>
      <c r="B5440" s="85"/>
      <c r="C5440" s="85"/>
      <c r="D5440" s="85"/>
      <c r="E5440" s="85"/>
      <c r="F5440" s="85"/>
      <c r="G5440" s="85"/>
      <c r="H5440" s="85"/>
    </row>
    <row r="5441" spans="1:8">
      <c r="A5441" s="85"/>
      <c r="B5441" s="85"/>
      <c r="C5441" s="85"/>
      <c r="D5441" s="85"/>
      <c r="E5441" s="85"/>
      <c r="F5441" s="85"/>
      <c r="G5441" s="85"/>
      <c r="H5441" s="85"/>
    </row>
    <row r="5442" spans="1:8">
      <c r="A5442" s="85"/>
      <c r="B5442" s="85"/>
      <c r="C5442" s="85"/>
      <c r="D5442" s="85"/>
      <c r="E5442" s="85"/>
      <c r="F5442" s="85"/>
      <c r="G5442" s="85"/>
      <c r="H5442" s="85"/>
    </row>
    <row r="5443" spans="1:8">
      <c r="A5443" s="85"/>
      <c r="B5443" s="85"/>
      <c r="C5443" s="85"/>
      <c r="D5443" s="85"/>
      <c r="E5443" s="85"/>
      <c r="F5443" s="85"/>
      <c r="G5443" s="85"/>
      <c r="H5443" s="85"/>
    </row>
    <row r="5444" spans="1:8">
      <c r="A5444" s="85"/>
      <c r="B5444" s="85"/>
      <c r="C5444" s="85"/>
      <c r="D5444" s="85"/>
      <c r="E5444" s="85"/>
      <c r="F5444" s="85"/>
      <c r="G5444" s="85"/>
      <c r="H5444" s="85"/>
    </row>
    <row r="5445" spans="1:8">
      <c r="A5445" s="85"/>
      <c r="B5445" s="85"/>
      <c r="C5445" s="85"/>
      <c r="D5445" s="85"/>
      <c r="E5445" s="85"/>
      <c r="F5445" s="85"/>
      <c r="G5445" s="85"/>
      <c r="H5445" s="85"/>
    </row>
    <row r="5446" spans="1:8">
      <c r="A5446" s="85"/>
      <c r="B5446" s="85"/>
      <c r="C5446" s="85"/>
      <c r="D5446" s="85"/>
      <c r="E5446" s="85"/>
      <c r="F5446" s="85"/>
      <c r="G5446" s="85"/>
      <c r="H5446" s="85"/>
    </row>
    <row r="5447" spans="1:8">
      <c r="A5447" s="85"/>
      <c r="B5447" s="85"/>
      <c r="C5447" s="85"/>
      <c r="D5447" s="85"/>
      <c r="E5447" s="85"/>
      <c r="F5447" s="85"/>
      <c r="G5447" s="85"/>
      <c r="H5447" s="85"/>
    </row>
    <row r="5448" spans="1:8">
      <c r="A5448" s="85"/>
      <c r="B5448" s="85"/>
      <c r="C5448" s="85"/>
      <c r="D5448" s="85"/>
      <c r="E5448" s="85"/>
      <c r="F5448" s="85"/>
      <c r="G5448" s="85"/>
      <c r="H5448" s="85"/>
    </row>
    <row r="5449" spans="1:8">
      <c r="A5449" s="85"/>
      <c r="B5449" s="85"/>
      <c r="C5449" s="85"/>
      <c r="D5449" s="85"/>
      <c r="E5449" s="85"/>
      <c r="F5449" s="85"/>
      <c r="G5449" s="85"/>
      <c r="H5449" s="85"/>
    </row>
    <row r="5450" spans="1:8">
      <c r="A5450" s="85"/>
      <c r="B5450" s="85"/>
      <c r="C5450" s="85"/>
      <c r="D5450" s="85"/>
      <c r="E5450" s="85"/>
      <c r="F5450" s="85"/>
      <c r="G5450" s="85"/>
      <c r="H5450" s="85"/>
    </row>
    <row r="5451" spans="1:8">
      <c r="A5451" s="85"/>
      <c r="B5451" s="85"/>
      <c r="C5451" s="85"/>
      <c r="D5451" s="85"/>
      <c r="E5451" s="85"/>
      <c r="F5451" s="85"/>
      <c r="G5451" s="85"/>
      <c r="H5451" s="85"/>
    </row>
    <row r="5452" spans="1:8">
      <c r="A5452" s="85"/>
      <c r="B5452" s="85"/>
      <c r="C5452" s="85"/>
      <c r="D5452" s="85"/>
      <c r="E5452" s="85"/>
      <c r="F5452" s="85"/>
      <c r="G5452" s="85"/>
      <c r="H5452" s="85"/>
    </row>
    <row r="5453" spans="1:8">
      <c r="A5453" s="85"/>
      <c r="B5453" s="85"/>
      <c r="C5453" s="85"/>
      <c r="D5453" s="85"/>
      <c r="E5453" s="85"/>
      <c r="F5453" s="85"/>
      <c r="G5453" s="85"/>
      <c r="H5453" s="85"/>
    </row>
    <row r="5454" spans="1:8">
      <c r="A5454" s="85"/>
      <c r="B5454" s="85"/>
      <c r="C5454" s="85"/>
      <c r="D5454" s="85"/>
      <c r="E5454" s="85"/>
      <c r="F5454" s="85"/>
      <c r="G5454" s="85"/>
      <c r="H5454" s="85"/>
    </row>
    <row r="5455" spans="1:8">
      <c r="A5455" s="85"/>
      <c r="B5455" s="85"/>
      <c r="C5455" s="85"/>
      <c r="D5455" s="85"/>
      <c r="E5455" s="85"/>
      <c r="F5455" s="85"/>
      <c r="G5455" s="85"/>
      <c r="H5455" s="85"/>
    </row>
    <row r="5456" spans="1:8">
      <c r="A5456" s="85"/>
      <c r="B5456" s="85"/>
      <c r="C5456" s="85"/>
      <c r="D5456" s="85"/>
      <c r="E5456" s="85"/>
      <c r="F5456" s="85"/>
      <c r="G5456" s="85"/>
      <c r="H5456" s="85"/>
    </row>
    <row r="5457" spans="1:8">
      <c r="A5457" s="85"/>
      <c r="B5457" s="85"/>
      <c r="C5457" s="85"/>
      <c r="D5457" s="85"/>
      <c r="E5457" s="85"/>
      <c r="F5457" s="85"/>
      <c r="G5457" s="85"/>
      <c r="H5457" s="85"/>
    </row>
    <row r="5458" spans="1:8">
      <c r="A5458" s="85"/>
      <c r="B5458" s="85"/>
      <c r="C5458" s="85"/>
      <c r="D5458" s="85"/>
      <c r="E5458" s="85"/>
      <c r="F5458" s="85"/>
      <c r="G5458" s="85"/>
      <c r="H5458" s="85"/>
    </row>
    <row r="5459" spans="1:8">
      <c r="A5459" s="85"/>
      <c r="B5459" s="85"/>
      <c r="C5459" s="85"/>
      <c r="D5459" s="85"/>
      <c r="E5459" s="85"/>
      <c r="F5459" s="85"/>
      <c r="G5459" s="85"/>
      <c r="H5459" s="85"/>
    </row>
    <row r="5460" spans="1:8">
      <c r="A5460" s="85"/>
      <c r="B5460" s="85"/>
      <c r="C5460" s="85"/>
      <c r="D5460" s="85"/>
      <c r="E5460" s="85"/>
      <c r="F5460" s="85"/>
      <c r="G5460" s="85"/>
      <c r="H5460" s="85"/>
    </row>
    <row r="5461" spans="1:8">
      <c r="A5461" s="85"/>
      <c r="B5461" s="85"/>
      <c r="C5461" s="85"/>
      <c r="D5461" s="85"/>
      <c r="E5461" s="85"/>
      <c r="F5461" s="85"/>
      <c r="G5461" s="85"/>
      <c r="H5461" s="85"/>
    </row>
    <row r="5462" spans="1:8">
      <c r="A5462" s="85"/>
      <c r="B5462" s="85"/>
      <c r="C5462" s="85"/>
      <c r="D5462" s="85"/>
      <c r="E5462" s="85"/>
      <c r="F5462" s="85"/>
      <c r="G5462" s="85"/>
      <c r="H5462" s="85"/>
    </row>
    <row r="5463" spans="1:8">
      <c r="A5463" s="85"/>
      <c r="B5463" s="85"/>
      <c r="C5463" s="85"/>
      <c r="D5463" s="85"/>
      <c r="E5463" s="85"/>
      <c r="F5463" s="85"/>
      <c r="G5463" s="85"/>
      <c r="H5463" s="85"/>
    </row>
    <row r="5464" spans="1:8">
      <c r="A5464" s="85"/>
      <c r="B5464" s="85"/>
      <c r="C5464" s="85"/>
      <c r="D5464" s="85"/>
      <c r="E5464" s="85"/>
      <c r="F5464" s="85"/>
      <c r="G5464" s="85"/>
      <c r="H5464" s="85"/>
    </row>
    <row r="5465" spans="1:8">
      <c r="A5465" s="85"/>
      <c r="B5465" s="85"/>
      <c r="C5465" s="85"/>
      <c r="D5465" s="85"/>
      <c r="E5465" s="85"/>
      <c r="F5465" s="85"/>
      <c r="G5465" s="85"/>
      <c r="H5465" s="85"/>
    </row>
    <row r="5466" spans="1:8">
      <c r="A5466" s="85"/>
      <c r="B5466" s="85"/>
      <c r="C5466" s="85"/>
      <c r="D5466" s="85"/>
      <c r="E5466" s="85"/>
      <c r="F5466" s="85"/>
      <c r="G5466" s="85"/>
      <c r="H5466" s="85"/>
    </row>
    <row r="5467" spans="1:8">
      <c r="A5467" s="85"/>
      <c r="B5467" s="85"/>
      <c r="C5467" s="85"/>
      <c r="D5467" s="85"/>
      <c r="E5467" s="85"/>
      <c r="F5467" s="85"/>
      <c r="G5467" s="85"/>
      <c r="H5467" s="85"/>
    </row>
    <row r="5468" spans="1:8">
      <c r="A5468" s="85"/>
      <c r="B5468" s="85"/>
      <c r="C5468" s="85"/>
      <c r="D5468" s="85"/>
      <c r="E5468" s="85"/>
      <c r="F5468" s="85"/>
      <c r="G5468" s="85"/>
      <c r="H5468" s="85"/>
    </row>
    <row r="5469" spans="1:8">
      <c r="A5469" s="85"/>
      <c r="B5469" s="85"/>
      <c r="C5469" s="85"/>
      <c r="D5469" s="85"/>
      <c r="E5469" s="85"/>
      <c r="F5469" s="85"/>
      <c r="G5469" s="85"/>
      <c r="H5469" s="85"/>
    </row>
    <row r="5470" spans="1:8">
      <c r="A5470" s="85"/>
      <c r="B5470" s="85"/>
      <c r="C5470" s="85"/>
      <c r="D5470" s="85"/>
      <c r="E5470" s="85"/>
      <c r="F5470" s="85"/>
      <c r="G5470" s="85"/>
      <c r="H5470" s="85"/>
    </row>
    <row r="5471" spans="1:8">
      <c r="A5471" s="85"/>
      <c r="B5471" s="85"/>
      <c r="C5471" s="85"/>
      <c r="D5471" s="85"/>
      <c r="E5471" s="85"/>
      <c r="F5471" s="85"/>
      <c r="G5471" s="85"/>
      <c r="H5471" s="85"/>
    </row>
    <row r="5472" spans="1:8">
      <c r="A5472" s="85"/>
      <c r="B5472" s="85"/>
      <c r="C5472" s="85"/>
      <c r="D5472" s="85"/>
      <c r="E5472" s="85"/>
      <c r="F5472" s="85"/>
      <c r="G5472" s="85"/>
      <c r="H5472" s="85"/>
    </row>
    <row r="5473" spans="1:8">
      <c r="A5473" s="85"/>
      <c r="B5473" s="85"/>
      <c r="C5473" s="85"/>
      <c r="D5473" s="85"/>
      <c r="E5473" s="85"/>
      <c r="F5473" s="85"/>
      <c r="G5473" s="85"/>
      <c r="H5473" s="85"/>
    </row>
    <row r="5474" spans="1:8">
      <c r="A5474" s="85"/>
      <c r="B5474" s="85"/>
      <c r="C5474" s="85"/>
      <c r="D5474" s="85"/>
      <c r="E5474" s="85"/>
      <c r="F5474" s="85"/>
      <c r="G5474" s="85"/>
      <c r="H5474" s="85"/>
    </row>
    <row r="5475" spans="1:8">
      <c r="A5475" s="85"/>
      <c r="B5475" s="85"/>
      <c r="C5475" s="85"/>
      <c r="D5475" s="85"/>
      <c r="E5475" s="85"/>
      <c r="F5475" s="85"/>
      <c r="G5475" s="85"/>
      <c r="H5475" s="85"/>
    </row>
    <row r="5476" spans="1:8">
      <c r="A5476" s="85"/>
      <c r="B5476" s="85"/>
      <c r="C5476" s="85"/>
      <c r="D5476" s="85"/>
      <c r="E5476" s="85"/>
      <c r="F5476" s="85"/>
      <c r="G5476" s="85"/>
      <c r="H5476" s="85"/>
    </row>
    <row r="5477" spans="1:8">
      <c r="A5477" s="85"/>
      <c r="B5477" s="85"/>
      <c r="C5477" s="85"/>
      <c r="D5477" s="85"/>
      <c r="E5477" s="85"/>
      <c r="F5477" s="85"/>
      <c r="G5477" s="85"/>
      <c r="H5477" s="85"/>
    </row>
    <row r="5478" spans="1:8">
      <c r="A5478" s="85"/>
      <c r="B5478" s="85"/>
      <c r="C5478" s="85"/>
      <c r="D5478" s="85"/>
      <c r="E5478" s="85"/>
      <c r="F5478" s="85"/>
      <c r="G5478" s="85"/>
      <c r="H5478" s="85"/>
    </row>
    <row r="5479" spans="1:8">
      <c r="A5479" s="85"/>
      <c r="B5479" s="85"/>
      <c r="C5479" s="85"/>
      <c r="D5479" s="85"/>
      <c r="E5479" s="85"/>
      <c r="F5479" s="85"/>
      <c r="G5479" s="85"/>
      <c r="H5479" s="85"/>
    </row>
    <row r="5480" spans="1:8">
      <c r="A5480" s="85"/>
      <c r="B5480" s="85"/>
      <c r="C5480" s="85"/>
      <c r="D5480" s="85"/>
      <c r="E5480" s="85"/>
      <c r="F5480" s="85"/>
      <c r="G5480" s="85"/>
      <c r="H5480" s="85"/>
    </row>
    <row r="5481" spans="1:8">
      <c r="A5481" s="85"/>
      <c r="B5481" s="85"/>
      <c r="C5481" s="85"/>
      <c r="D5481" s="85"/>
      <c r="E5481" s="85"/>
      <c r="F5481" s="85"/>
      <c r="G5481" s="85"/>
      <c r="H5481" s="85"/>
    </row>
    <row r="5482" spans="1:8">
      <c r="A5482" s="85"/>
      <c r="B5482" s="85"/>
      <c r="C5482" s="85"/>
      <c r="D5482" s="85"/>
      <c r="E5482" s="85"/>
      <c r="F5482" s="85"/>
      <c r="G5482" s="85"/>
      <c r="H5482" s="85"/>
    </row>
    <row r="5483" spans="1:8">
      <c r="A5483" s="85"/>
      <c r="B5483" s="85"/>
      <c r="C5483" s="85"/>
      <c r="D5483" s="85"/>
      <c r="E5483" s="85"/>
      <c r="F5483" s="85"/>
      <c r="G5483" s="85"/>
      <c r="H5483" s="85"/>
    </row>
    <row r="5484" spans="1:8">
      <c r="A5484" s="85"/>
      <c r="B5484" s="85"/>
      <c r="C5484" s="85"/>
      <c r="D5484" s="85"/>
      <c r="E5484" s="85"/>
      <c r="F5484" s="85"/>
      <c r="G5484" s="85"/>
      <c r="H5484" s="85"/>
    </row>
    <row r="5485" spans="1:8">
      <c r="A5485" s="85"/>
      <c r="B5485" s="85"/>
      <c r="C5485" s="85"/>
      <c r="D5485" s="85"/>
      <c r="E5485" s="85"/>
      <c r="F5485" s="85"/>
      <c r="G5485" s="85"/>
      <c r="H5485" s="85"/>
    </row>
    <row r="5486" spans="1:8">
      <c r="A5486" s="85"/>
      <c r="B5486" s="85"/>
      <c r="C5486" s="85"/>
      <c r="D5486" s="85"/>
      <c r="E5486" s="85"/>
      <c r="F5486" s="85"/>
      <c r="G5486" s="85"/>
      <c r="H5486" s="85"/>
    </row>
    <row r="5487" spans="1:8">
      <c r="A5487" s="85"/>
      <c r="B5487" s="85"/>
      <c r="C5487" s="85"/>
      <c r="D5487" s="85"/>
      <c r="E5487" s="85"/>
      <c r="F5487" s="85"/>
      <c r="G5487" s="85"/>
      <c r="H5487" s="85"/>
    </row>
    <row r="5488" spans="1:8">
      <c r="A5488" s="85"/>
      <c r="B5488" s="85"/>
      <c r="C5488" s="85"/>
      <c r="D5488" s="85"/>
      <c r="E5488" s="85"/>
      <c r="F5488" s="85"/>
      <c r="G5488" s="85"/>
      <c r="H5488" s="85"/>
    </row>
    <row r="5489" spans="1:8">
      <c r="A5489" s="85"/>
      <c r="B5489" s="85"/>
      <c r="C5489" s="85"/>
      <c r="D5489" s="85"/>
      <c r="E5489" s="85"/>
      <c r="F5489" s="85"/>
      <c r="G5489" s="85"/>
      <c r="H5489" s="85"/>
    </row>
    <row r="5490" spans="1:8">
      <c r="A5490" s="85"/>
      <c r="B5490" s="85"/>
      <c r="C5490" s="85"/>
      <c r="D5490" s="85"/>
      <c r="E5490" s="85"/>
      <c r="F5490" s="85"/>
      <c r="G5490" s="85"/>
      <c r="H5490" s="85"/>
    </row>
    <row r="5491" spans="1:8">
      <c r="A5491" s="85"/>
      <c r="B5491" s="85"/>
      <c r="C5491" s="85"/>
      <c r="D5491" s="85"/>
      <c r="E5491" s="85"/>
      <c r="F5491" s="85"/>
      <c r="G5491" s="85"/>
      <c r="H5491" s="85"/>
    </row>
    <row r="5492" spans="1:8">
      <c r="A5492" s="85"/>
      <c r="B5492" s="85"/>
      <c r="C5492" s="85"/>
      <c r="D5492" s="85"/>
      <c r="E5492" s="85"/>
      <c r="F5492" s="85"/>
      <c r="G5492" s="85"/>
      <c r="H5492" s="85"/>
    </row>
    <row r="5493" spans="1:8">
      <c r="A5493" s="85"/>
      <c r="B5493" s="85"/>
      <c r="C5493" s="85"/>
      <c r="D5493" s="85"/>
      <c r="E5493" s="85"/>
      <c r="F5493" s="85"/>
      <c r="G5493" s="85"/>
      <c r="H5493" s="85"/>
    </row>
    <row r="5494" spans="1:8">
      <c r="A5494" s="85"/>
      <c r="B5494" s="85"/>
      <c r="C5494" s="85"/>
      <c r="D5494" s="85"/>
      <c r="E5494" s="85"/>
      <c r="F5494" s="85"/>
      <c r="G5494" s="85"/>
      <c r="H5494" s="85"/>
    </row>
    <row r="5495" spans="1:8">
      <c r="A5495" s="85"/>
      <c r="B5495" s="85"/>
      <c r="C5495" s="85"/>
      <c r="D5495" s="85"/>
      <c r="E5495" s="85"/>
      <c r="F5495" s="85"/>
      <c r="G5495" s="85"/>
      <c r="H5495" s="85"/>
    </row>
    <row r="5496" spans="1:8">
      <c r="A5496" s="85"/>
      <c r="B5496" s="85"/>
      <c r="C5496" s="85"/>
      <c r="D5496" s="85"/>
      <c r="E5496" s="85"/>
      <c r="F5496" s="85"/>
      <c r="G5496" s="85"/>
      <c r="H5496" s="85"/>
    </row>
    <row r="5497" spans="1:8">
      <c r="A5497" s="85"/>
      <c r="B5497" s="85"/>
      <c r="C5497" s="85"/>
      <c r="D5497" s="85"/>
      <c r="E5497" s="85"/>
      <c r="F5497" s="85"/>
      <c r="G5497" s="85"/>
      <c r="H5497" s="85"/>
    </row>
    <row r="5498" spans="1:8">
      <c r="A5498" s="85"/>
      <c r="B5498" s="85"/>
      <c r="C5498" s="85"/>
      <c r="D5498" s="85"/>
      <c r="E5498" s="85"/>
      <c r="F5498" s="85"/>
      <c r="G5498" s="85"/>
      <c r="H5498" s="85"/>
    </row>
    <row r="5499" spans="1:8">
      <c r="A5499" s="85"/>
      <c r="B5499" s="85"/>
      <c r="C5499" s="85"/>
      <c r="D5499" s="85"/>
      <c r="E5499" s="85"/>
      <c r="F5499" s="85"/>
      <c r="G5499" s="85"/>
      <c r="H5499" s="85"/>
    </row>
    <row r="5500" spans="1:8">
      <c r="A5500" s="85"/>
      <c r="B5500" s="85"/>
      <c r="C5500" s="85"/>
      <c r="D5500" s="85"/>
      <c r="E5500" s="85"/>
      <c r="F5500" s="85"/>
      <c r="G5500" s="85"/>
      <c r="H5500" s="85"/>
    </row>
    <row r="5501" spans="1:8">
      <c r="A5501" s="85"/>
      <c r="B5501" s="85"/>
      <c r="C5501" s="85"/>
      <c r="D5501" s="85"/>
      <c r="E5501" s="85"/>
      <c r="F5501" s="85"/>
      <c r="G5501" s="85"/>
      <c r="H5501" s="85"/>
    </row>
    <row r="5502" spans="1:8">
      <c r="A5502" s="85"/>
      <c r="B5502" s="85"/>
      <c r="C5502" s="85"/>
      <c r="D5502" s="85"/>
      <c r="E5502" s="85"/>
      <c r="F5502" s="85"/>
      <c r="G5502" s="85"/>
      <c r="H5502" s="85"/>
    </row>
    <row r="5503" spans="1:8">
      <c r="A5503" s="85"/>
      <c r="B5503" s="85"/>
      <c r="C5503" s="85"/>
      <c r="D5503" s="85"/>
      <c r="E5503" s="85"/>
      <c r="F5503" s="85"/>
      <c r="G5503" s="85"/>
      <c r="H5503" s="85"/>
    </row>
    <row r="5504" spans="1:8">
      <c r="A5504" s="85"/>
      <c r="B5504" s="85"/>
      <c r="C5504" s="85"/>
      <c r="D5504" s="85"/>
      <c r="E5504" s="85"/>
      <c r="F5504" s="85"/>
      <c r="G5504" s="85"/>
      <c r="H5504" s="85"/>
    </row>
    <row r="5505" spans="1:8">
      <c r="A5505" s="85"/>
      <c r="B5505" s="85"/>
      <c r="C5505" s="85"/>
      <c r="D5505" s="85"/>
      <c r="E5505" s="85"/>
      <c r="F5505" s="85"/>
      <c r="G5505" s="85"/>
      <c r="H5505" s="85"/>
    </row>
    <row r="5506" spans="1:8">
      <c r="A5506" s="85"/>
      <c r="B5506" s="85"/>
      <c r="C5506" s="85"/>
      <c r="D5506" s="85"/>
      <c r="E5506" s="85"/>
      <c r="F5506" s="85"/>
      <c r="G5506" s="85"/>
      <c r="H5506" s="85"/>
    </row>
    <row r="5507" spans="1:8">
      <c r="A5507" s="85"/>
      <c r="B5507" s="85"/>
      <c r="C5507" s="85"/>
      <c r="D5507" s="85"/>
      <c r="E5507" s="85"/>
      <c r="F5507" s="85"/>
      <c r="G5507" s="85"/>
      <c r="H5507" s="85"/>
    </row>
    <row r="5508" spans="1:8">
      <c r="A5508" s="85"/>
      <c r="B5508" s="85"/>
      <c r="C5508" s="85"/>
      <c r="D5508" s="85"/>
      <c r="E5508" s="85"/>
      <c r="F5508" s="85"/>
      <c r="G5508" s="85"/>
      <c r="H5508" s="85"/>
    </row>
    <row r="5509" spans="1:8">
      <c r="A5509" s="85"/>
      <c r="B5509" s="85"/>
      <c r="C5509" s="85"/>
      <c r="D5509" s="85"/>
      <c r="E5509" s="85"/>
      <c r="F5509" s="85"/>
      <c r="G5509" s="85"/>
      <c r="H5509" s="85"/>
    </row>
    <row r="5510" spans="1:8">
      <c r="A5510" s="85"/>
      <c r="B5510" s="85"/>
      <c r="C5510" s="85"/>
      <c r="D5510" s="85"/>
      <c r="E5510" s="85"/>
      <c r="F5510" s="85"/>
      <c r="G5510" s="85"/>
      <c r="H5510" s="85"/>
    </row>
    <row r="5511" spans="1:8">
      <c r="A5511" s="85"/>
      <c r="B5511" s="85"/>
      <c r="C5511" s="85"/>
      <c r="D5511" s="85"/>
      <c r="E5511" s="85"/>
      <c r="F5511" s="85"/>
      <c r="G5511" s="85"/>
      <c r="H5511" s="85"/>
    </row>
    <row r="5512" spans="1:8">
      <c r="A5512" s="85"/>
      <c r="B5512" s="85"/>
      <c r="C5512" s="85"/>
      <c r="D5512" s="85"/>
      <c r="E5512" s="85"/>
      <c r="F5512" s="85"/>
      <c r="G5512" s="85"/>
      <c r="H5512" s="85"/>
    </row>
    <row r="5513" spans="1:8">
      <c r="A5513" s="85"/>
      <c r="B5513" s="85"/>
      <c r="C5513" s="85"/>
      <c r="D5513" s="85"/>
      <c r="E5513" s="85"/>
      <c r="F5513" s="85"/>
      <c r="G5513" s="85"/>
      <c r="H5513" s="85"/>
    </row>
    <row r="5514" spans="1:8">
      <c r="A5514" s="85"/>
      <c r="B5514" s="85"/>
      <c r="C5514" s="85"/>
      <c r="D5514" s="85"/>
      <c r="E5514" s="85"/>
      <c r="F5514" s="85"/>
      <c r="G5514" s="85"/>
      <c r="H5514" s="85"/>
    </row>
    <row r="5515" spans="1:8">
      <c r="A5515" s="85"/>
      <c r="B5515" s="85"/>
      <c r="C5515" s="85"/>
      <c r="D5515" s="85"/>
      <c r="E5515" s="85"/>
      <c r="F5515" s="85"/>
      <c r="G5515" s="85"/>
      <c r="H5515" s="85"/>
    </row>
    <row r="5516" spans="1:8">
      <c r="A5516" s="85"/>
      <c r="B5516" s="85"/>
      <c r="C5516" s="85"/>
      <c r="D5516" s="85"/>
      <c r="E5516" s="85"/>
      <c r="F5516" s="85"/>
      <c r="G5516" s="85"/>
      <c r="H5516" s="85"/>
    </row>
    <row r="5517" spans="1:8">
      <c r="A5517" s="85"/>
      <c r="B5517" s="85"/>
      <c r="C5517" s="85"/>
      <c r="D5517" s="85"/>
      <c r="E5517" s="85"/>
      <c r="F5517" s="85"/>
      <c r="G5517" s="85"/>
      <c r="H5517" s="85"/>
    </row>
    <row r="5518" spans="1:8">
      <c r="A5518" s="85"/>
      <c r="B5518" s="85"/>
      <c r="C5518" s="85"/>
      <c r="D5518" s="85"/>
      <c r="E5518" s="85"/>
      <c r="F5518" s="85"/>
      <c r="G5518" s="85"/>
      <c r="H5518" s="85"/>
    </row>
    <row r="5519" spans="1:8">
      <c r="A5519" s="85"/>
      <c r="B5519" s="85"/>
      <c r="C5519" s="85"/>
      <c r="D5519" s="85"/>
      <c r="E5519" s="85"/>
      <c r="F5519" s="85"/>
      <c r="G5519" s="85"/>
      <c r="H5519" s="85"/>
    </row>
    <row r="5520" spans="1:8">
      <c r="A5520" s="85"/>
      <c r="B5520" s="85"/>
      <c r="C5520" s="85"/>
      <c r="D5520" s="85"/>
      <c r="E5520" s="85"/>
      <c r="F5520" s="85"/>
      <c r="G5520" s="85"/>
      <c r="H5520" s="85"/>
    </row>
    <row r="5521" spans="1:8">
      <c r="A5521" s="85"/>
      <c r="B5521" s="85"/>
      <c r="C5521" s="85"/>
      <c r="D5521" s="85"/>
      <c r="E5521" s="85"/>
      <c r="F5521" s="85"/>
      <c r="G5521" s="85"/>
      <c r="H5521" s="85"/>
    </row>
    <row r="5522" spans="1:8">
      <c r="A5522" s="85"/>
      <c r="B5522" s="85"/>
      <c r="C5522" s="85"/>
      <c r="D5522" s="85"/>
      <c r="E5522" s="85"/>
      <c r="F5522" s="85"/>
      <c r="G5522" s="85"/>
      <c r="H5522" s="85"/>
    </row>
    <row r="5523" spans="1:8">
      <c r="A5523" s="85"/>
      <c r="B5523" s="85"/>
      <c r="C5523" s="85"/>
      <c r="D5523" s="85"/>
      <c r="E5523" s="85"/>
      <c r="F5523" s="85"/>
      <c r="G5523" s="85"/>
      <c r="H5523" s="85"/>
    </row>
    <row r="5524" spans="1:8">
      <c r="A5524" s="85"/>
      <c r="B5524" s="85"/>
      <c r="C5524" s="85"/>
      <c r="D5524" s="85"/>
      <c r="E5524" s="85"/>
      <c r="F5524" s="85"/>
      <c r="G5524" s="85"/>
      <c r="H5524" s="85"/>
    </row>
    <row r="5525" spans="1:8">
      <c r="A5525" s="85"/>
      <c r="B5525" s="85"/>
      <c r="C5525" s="85"/>
      <c r="D5525" s="85"/>
      <c r="E5525" s="85"/>
      <c r="F5525" s="85"/>
      <c r="G5525" s="85"/>
      <c r="H5525" s="85"/>
    </row>
    <row r="5526" spans="1:8">
      <c r="A5526" s="85"/>
      <c r="B5526" s="85"/>
      <c r="C5526" s="85"/>
      <c r="D5526" s="85"/>
      <c r="E5526" s="85"/>
      <c r="F5526" s="85"/>
      <c r="G5526" s="85"/>
      <c r="H5526" s="85"/>
    </row>
    <row r="5527" spans="1:8">
      <c r="A5527" s="85"/>
      <c r="B5527" s="85"/>
      <c r="C5527" s="85"/>
      <c r="D5527" s="85"/>
      <c r="E5527" s="85"/>
      <c r="F5527" s="85"/>
      <c r="G5527" s="85"/>
      <c r="H5527" s="85"/>
    </row>
    <row r="5528" spans="1:8">
      <c r="A5528" s="85"/>
      <c r="B5528" s="85"/>
      <c r="C5528" s="85"/>
      <c r="D5528" s="85"/>
      <c r="E5528" s="85"/>
      <c r="F5528" s="85"/>
      <c r="G5528" s="85"/>
      <c r="H5528" s="85"/>
    </row>
    <row r="5529" spans="1:8">
      <c r="A5529" s="85"/>
      <c r="B5529" s="85"/>
      <c r="C5529" s="85"/>
      <c r="D5529" s="85"/>
      <c r="E5529" s="85"/>
      <c r="F5529" s="85"/>
      <c r="G5529" s="85"/>
      <c r="H5529" s="85"/>
    </row>
    <row r="5530" spans="1:8">
      <c r="A5530" s="85"/>
      <c r="B5530" s="85"/>
      <c r="C5530" s="85"/>
      <c r="D5530" s="85"/>
      <c r="E5530" s="85"/>
      <c r="F5530" s="85"/>
      <c r="G5530" s="85"/>
      <c r="H5530" s="85"/>
    </row>
    <row r="5531" spans="1:8">
      <c r="A5531" s="85"/>
      <c r="B5531" s="85"/>
      <c r="C5531" s="85"/>
      <c r="D5531" s="85"/>
      <c r="E5531" s="85"/>
      <c r="F5531" s="85"/>
      <c r="G5531" s="85"/>
      <c r="H5531" s="85"/>
    </row>
    <row r="5532" spans="1:8">
      <c r="A5532" s="85"/>
      <c r="B5532" s="85"/>
      <c r="C5532" s="85"/>
      <c r="D5532" s="85"/>
      <c r="E5532" s="85"/>
      <c r="F5532" s="85"/>
      <c r="G5532" s="85"/>
      <c r="H5532" s="85"/>
    </row>
    <row r="5533" spans="1:8">
      <c r="A5533" s="85"/>
      <c r="B5533" s="85"/>
      <c r="C5533" s="85"/>
      <c r="D5533" s="85"/>
      <c r="E5533" s="85"/>
      <c r="F5533" s="85"/>
      <c r="G5533" s="85"/>
      <c r="H5533" s="85"/>
    </row>
    <row r="5534" spans="1:8">
      <c r="A5534" s="85"/>
      <c r="B5534" s="85"/>
      <c r="C5534" s="85"/>
      <c r="D5534" s="85"/>
      <c r="E5534" s="85"/>
      <c r="F5534" s="85"/>
      <c r="G5534" s="85"/>
      <c r="H5534" s="85"/>
    </row>
    <row r="5535" spans="1:8">
      <c r="A5535" s="85"/>
      <c r="B5535" s="85"/>
      <c r="C5535" s="85"/>
      <c r="D5535" s="85"/>
      <c r="E5535" s="85"/>
      <c r="F5535" s="85"/>
      <c r="G5535" s="85"/>
      <c r="H5535" s="85"/>
    </row>
    <row r="5536" spans="1:8">
      <c r="A5536" s="85"/>
      <c r="B5536" s="85"/>
      <c r="C5536" s="85"/>
      <c r="D5536" s="85"/>
      <c r="E5536" s="85"/>
      <c r="F5536" s="85"/>
      <c r="G5536" s="85"/>
      <c r="H5536" s="85"/>
    </row>
    <row r="5537" spans="1:8">
      <c r="A5537" s="85"/>
      <c r="B5537" s="85"/>
      <c r="C5537" s="85"/>
      <c r="D5537" s="85"/>
      <c r="E5537" s="85"/>
      <c r="F5537" s="85"/>
      <c r="G5537" s="85"/>
      <c r="H5537" s="85"/>
    </row>
    <row r="5538" spans="1:8">
      <c r="A5538" s="85"/>
      <c r="B5538" s="85"/>
      <c r="C5538" s="85"/>
      <c r="D5538" s="85"/>
      <c r="E5538" s="85"/>
      <c r="F5538" s="85"/>
      <c r="G5538" s="85"/>
      <c r="H5538" s="85"/>
    </row>
    <row r="5539" spans="1:8">
      <c r="A5539" s="85"/>
      <c r="B5539" s="85"/>
      <c r="C5539" s="85"/>
      <c r="D5539" s="85"/>
      <c r="E5539" s="85"/>
      <c r="F5539" s="85"/>
      <c r="G5539" s="85"/>
      <c r="H5539" s="85"/>
    </row>
    <row r="5540" spans="1:8">
      <c r="A5540" s="85"/>
      <c r="B5540" s="85"/>
      <c r="C5540" s="85"/>
      <c r="D5540" s="85"/>
      <c r="E5540" s="85"/>
      <c r="F5540" s="85"/>
      <c r="G5540" s="85"/>
      <c r="H5540" s="85"/>
    </row>
    <row r="5541" spans="1:8">
      <c r="A5541" s="85"/>
      <c r="B5541" s="85"/>
      <c r="C5541" s="85"/>
      <c r="D5541" s="85"/>
      <c r="E5541" s="85"/>
      <c r="F5541" s="85"/>
      <c r="G5541" s="85"/>
      <c r="H5541" s="85"/>
    </row>
    <row r="5542" spans="1:8">
      <c r="A5542" s="85"/>
      <c r="B5542" s="85"/>
      <c r="C5542" s="85"/>
      <c r="D5542" s="85"/>
      <c r="E5542" s="85"/>
      <c r="F5542" s="85"/>
      <c r="G5542" s="85"/>
      <c r="H5542" s="85"/>
    </row>
    <row r="5543" spans="1:8">
      <c r="A5543" s="85"/>
      <c r="B5543" s="85"/>
      <c r="C5543" s="85"/>
      <c r="D5543" s="85"/>
      <c r="E5543" s="85"/>
      <c r="F5543" s="85"/>
      <c r="G5543" s="85"/>
      <c r="H5543" s="85"/>
    </row>
    <row r="5544" spans="1:8">
      <c r="A5544" s="85"/>
      <c r="B5544" s="85"/>
      <c r="C5544" s="85"/>
      <c r="D5544" s="85"/>
      <c r="E5544" s="85"/>
      <c r="F5544" s="85"/>
      <c r="G5544" s="85"/>
      <c r="H5544" s="85"/>
    </row>
    <row r="5545" spans="1:8">
      <c r="A5545" s="85"/>
      <c r="B5545" s="85"/>
      <c r="C5545" s="85"/>
      <c r="D5545" s="85"/>
      <c r="E5545" s="85"/>
      <c r="F5545" s="85"/>
      <c r="G5545" s="85"/>
      <c r="H5545" s="85"/>
    </row>
    <row r="5546" spans="1:8">
      <c r="A5546" s="85"/>
      <c r="B5546" s="85"/>
      <c r="C5546" s="85"/>
      <c r="D5546" s="85"/>
      <c r="E5546" s="85"/>
      <c r="F5546" s="85"/>
      <c r="G5546" s="85"/>
      <c r="H5546" s="85"/>
    </row>
    <row r="5547" spans="1:8">
      <c r="A5547" s="85"/>
      <c r="B5547" s="85"/>
      <c r="C5547" s="85"/>
      <c r="D5547" s="85"/>
      <c r="E5547" s="85"/>
      <c r="F5547" s="85"/>
      <c r="G5547" s="85"/>
      <c r="H5547" s="85"/>
    </row>
    <row r="5548" spans="1:8">
      <c r="A5548" s="85"/>
      <c r="B5548" s="85"/>
      <c r="C5548" s="85"/>
      <c r="D5548" s="85"/>
      <c r="E5548" s="85"/>
      <c r="F5548" s="85"/>
      <c r="G5548" s="85"/>
      <c r="H5548" s="85"/>
    </row>
    <row r="5549" spans="1:8">
      <c r="A5549" s="85"/>
      <c r="B5549" s="85"/>
      <c r="C5549" s="85"/>
      <c r="D5549" s="85"/>
      <c r="E5549" s="85"/>
      <c r="F5549" s="85"/>
      <c r="G5549" s="85"/>
      <c r="H5549" s="85"/>
    </row>
    <row r="5550" spans="1:8">
      <c r="A5550" s="85"/>
      <c r="B5550" s="85"/>
      <c r="C5550" s="85"/>
      <c r="D5550" s="85"/>
      <c r="E5550" s="85"/>
      <c r="F5550" s="85"/>
      <c r="G5550" s="85"/>
      <c r="H5550" s="85"/>
    </row>
    <row r="5551" spans="1:8">
      <c r="A5551" s="85"/>
      <c r="B5551" s="85"/>
      <c r="C5551" s="85"/>
      <c r="D5551" s="85"/>
      <c r="E5551" s="85"/>
      <c r="F5551" s="85"/>
      <c r="G5551" s="85"/>
      <c r="H5551" s="85"/>
    </row>
    <row r="5552" spans="1:8">
      <c r="A5552" s="85"/>
      <c r="B5552" s="85"/>
      <c r="C5552" s="85"/>
      <c r="D5552" s="85"/>
      <c r="E5552" s="85"/>
      <c r="F5552" s="85"/>
      <c r="G5552" s="85"/>
      <c r="H5552" s="85"/>
    </row>
    <row r="5553" spans="1:8">
      <c r="A5553" s="85"/>
      <c r="B5553" s="85"/>
      <c r="C5553" s="85"/>
      <c r="D5553" s="85"/>
      <c r="E5553" s="85"/>
      <c r="F5553" s="85"/>
      <c r="G5553" s="85"/>
      <c r="H5553" s="85"/>
    </row>
    <row r="5554" spans="1:8">
      <c r="A5554" s="85"/>
      <c r="B5554" s="85"/>
      <c r="C5554" s="85"/>
      <c r="D5554" s="85"/>
      <c r="E5554" s="85"/>
      <c r="F5554" s="85"/>
      <c r="G5554" s="85"/>
      <c r="H5554" s="85"/>
    </row>
    <row r="5555" spans="1:8">
      <c r="A5555" s="85"/>
      <c r="B5555" s="85"/>
      <c r="C5555" s="85"/>
      <c r="D5555" s="85"/>
      <c r="E5555" s="85"/>
      <c r="F5555" s="85"/>
      <c r="G5555" s="85"/>
      <c r="H5555" s="85"/>
    </row>
    <row r="5556" spans="1:8">
      <c r="A5556" s="85"/>
      <c r="B5556" s="85"/>
      <c r="C5556" s="85"/>
      <c r="D5556" s="85"/>
      <c r="E5556" s="85"/>
      <c r="F5556" s="85"/>
      <c r="G5556" s="85"/>
      <c r="H5556" s="85"/>
    </row>
    <row r="5557" spans="1:8">
      <c r="A5557" s="85"/>
      <c r="B5557" s="85"/>
      <c r="C5557" s="85"/>
      <c r="D5557" s="85"/>
      <c r="E5557" s="85"/>
      <c r="F5557" s="85"/>
      <c r="G5557" s="85"/>
      <c r="H5557" s="85"/>
    </row>
    <row r="5558" spans="1:8">
      <c r="A5558" s="85"/>
      <c r="B5558" s="85"/>
      <c r="C5558" s="85"/>
      <c r="D5558" s="85"/>
      <c r="E5558" s="85"/>
      <c r="F5558" s="85"/>
      <c r="G5558" s="85"/>
      <c r="H5558" s="85"/>
    </row>
    <row r="5559" spans="1:8">
      <c r="A5559" s="85"/>
      <c r="B5559" s="85"/>
      <c r="C5559" s="85"/>
      <c r="D5559" s="85"/>
      <c r="E5559" s="85"/>
      <c r="F5559" s="85"/>
      <c r="G5559" s="85"/>
      <c r="H5559" s="85"/>
    </row>
    <row r="5560" spans="1:8">
      <c r="A5560" s="85"/>
      <c r="B5560" s="85"/>
      <c r="C5560" s="85"/>
      <c r="D5560" s="85"/>
      <c r="E5560" s="85"/>
      <c r="F5560" s="85"/>
      <c r="G5560" s="85"/>
      <c r="H5560" s="85"/>
    </row>
    <row r="5561" spans="1:8">
      <c r="A5561" s="85"/>
      <c r="B5561" s="85"/>
      <c r="C5561" s="85"/>
      <c r="D5561" s="85"/>
      <c r="E5561" s="85"/>
      <c r="F5561" s="85"/>
      <c r="G5561" s="85"/>
      <c r="H5561" s="85"/>
    </row>
    <row r="5562" spans="1:8">
      <c r="A5562" s="85"/>
      <c r="B5562" s="85"/>
      <c r="C5562" s="85"/>
      <c r="D5562" s="85"/>
      <c r="E5562" s="85"/>
      <c r="F5562" s="85"/>
      <c r="G5562" s="85"/>
      <c r="H5562" s="85"/>
    </row>
    <row r="5563" spans="1:8">
      <c r="A5563" s="85"/>
      <c r="B5563" s="85"/>
      <c r="C5563" s="85"/>
      <c r="D5563" s="85"/>
      <c r="E5563" s="85"/>
      <c r="F5563" s="85"/>
      <c r="G5563" s="85"/>
      <c r="H5563" s="85"/>
    </row>
    <row r="5564" spans="1:8">
      <c r="A5564" s="85"/>
      <c r="B5564" s="85"/>
      <c r="C5564" s="85"/>
      <c r="D5564" s="85"/>
      <c r="E5564" s="85"/>
      <c r="F5564" s="85"/>
      <c r="G5564" s="85"/>
      <c r="H5564" s="85"/>
    </row>
    <row r="5565" spans="1:8">
      <c r="A5565" s="85"/>
      <c r="B5565" s="85"/>
      <c r="C5565" s="85"/>
      <c r="D5565" s="85"/>
      <c r="E5565" s="85"/>
      <c r="F5565" s="85"/>
      <c r="G5565" s="85"/>
      <c r="H5565" s="85"/>
    </row>
    <row r="5566" spans="1:8">
      <c r="A5566" s="85"/>
      <c r="B5566" s="85"/>
      <c r="C5566" s="85"/>
      <c r="D5566" s="85"/>
      <c r="E5566" s="85"/>
      <c r="F5566" s="85"/>
      <c r="G5566" s="85"/>
      <c r="H5566" s="85"/>
    </row>
    <row r="5567" spans="1:8">
      <c r="A5567" s="85"/>
      <c r="B5567" s="85"/>
      <c r="C5567" s="85"/>
      <c r="D5567" s="85"/>
      <c r="E5567" s="85"/>
      <c r="F5567" s="85"/>
      <c r="G5567" s="85"/>
      <c r="H5567" s="85"/>
    </row>
    <row r="5568" spans="1:8">
      <c r="A5568" s="85"/>
      <c r="B5568" s="85"/>
      <c r="C5568" s="85"/>
      <c r="D5568" s="85"/>
      <c r="E5568" s="85"/>
      <c r="F5568" s="85"/>
      <c r="G5568" s="85"/>
      <c r="H5568" s="85"/>
    </row>
    <row r="5569" spans="1:8">
      <c r="A5569" s="85"/>
      <c r="B5569" s="85"/>
      <c r="C5569" s="85"/>
      <c r="D5569" s="85"/>
      <c r="E5569" s="85"/>
      <c r="F5569" s="85"/>
      <c r="G5569" s="85"/>
      <c r="H5569" s="85"/>
    </row>
    <row r="5570" spans="1:8">
      <c r="A5570" s="85"/>
      <c r="B5570" s="85"/>
      <c r="C5570" s="85"/>
      <c r="D5570" s="85"/>
      <c r="E5570" s="85"/>
      <c r="F5570" s="85"/>
      <c r="G5570" s="85"/>
      <c r="H5570" s="85"/>
    </row>
    <row r="5571" spans="1:8">
      <c r="A5571" s="85"/>
      <c r="B5571" s="85"/>
      <c r="C5571" s="85"/>
      <c r="D5571" s="85"/>
      <c r="E5571" s="85"/>
      <c r="F5571" s="85"/>
      <c r="G5571" s="85"/>
      <c r="H5571" s="85"/>
    </row>
    <row r="5572" spans="1:8">
      <c r="A5572" s="85"/>
      <c r="B5572" s="85"/>
      <c r="C5572" s="85"/>
      <c r="D5572" s="85"/>
      <c r="E5572" s="85"/>
      <c r="F5572" s="85"/>
      <c r="G5572" s="85"/>
      <c r="H5572" s="85"/>
    </row>
    <row r="5573" spans="1:8">
      <c r="A5573" s="85"/>
      <c r="B5573" s="85"/>
      <c r="C5573" s="85"/>
      <c r="D5573" s="85"/>
      <c r="E5573" s="85"/>
      <c r="F5573" s="85"/>
      <c r="G5573" s="85"/>
      <c r="H5573" s="85"/>
    </row>
    <row r="5574" spans="1:8">
      <c r="A5574" s="85"/>
      <c r="B5574" s="85"/>
      <c r="C5574" s="85"/>
      <c r="D5574" s="85"/>
      <c r="E5574" s="85"/>
      <c r="F5574" s="85"/>
      <c r="G5574" s="85"/>
      <c r="H5574" s="85"/>
    </row>
    <row r="5575" spans="1:8">
      <c r="A5575" s="85"/>
      <c r="B5575" s="85"/>
      <c r="C5575" s="85"/>
      <c r="D5575" s="85"/>
      <c r="E5575" s="85"/>
      <c r="F5575" s="85"/>
      <c r="G5575" s="85"/>
      <c r="H5575" s="85"/>
    </row>
    <row r="5576" spans="1:8">
      <c r="A5576" s="85"/>
      <c r="B5576" s="85"/>
      <c r="C5576" s="85"/>
      <c r="D5576" s="85"/>
      <c r="E5576" s="85"/>
      <c r="F5576" s="85"/>
      <c r="G5576" s="85"/>
      <c r="H5576" s="85"/>
    </row>
    <row r="5577" spans="1:8">
      <c r="A5577" s="85"/>
      <c r="B5577" s="85"/>
      <c r="C5577" s="85"/>
      <c r="D5577" s="85"/>
      <c r="E5577" s="85"/>
      <c r="F5577" s="85"/>
      <c r="G5577" s="85"/>
      <c r="H5577" s="85"/>
    </row>
    <row r="5578" spans="1:8">
      <c r="A5578" s="85"/>
      <c r="B5578" s="85"/>
      <c r="C5578" s="85"/>
      <c r="D5578" s="85"/>
      <c r="E5578" s="85"/>
      <c r="F5578" s="85"/>
      <c r="G5578" s="85"/>
      <c r="H5578" s="85"/>
    </row>
    <row r="5579" spans="1:8">
      <c r="A5579" s="85"/>
      <c r="B5579" s="85"/>
      <c r="C5579" s="85"/>
      <c r="D5579" s="85"/>
      <c r="E5579" s="85"/>
      <c r="F5579" s="85"/>
      <c r="G5579" s="85"/>
      <c r="H5579" s="85"/>
    </row>
    <row r="5580" spans="1:8">
      <c r="A5580" s="85"/>
      <c r="B5580" s="85"/>
      <c r="C5580" s="85"/>
      <c r="D5580" s="85"/>
      <c r="E5580" s="85"/>
      <c r="F5580" s="85"/>
      <c r="G5580" s="85"/>
      <c r="H5580" s="85"/>
    </row>
    <row r="5581" spans="1:8">
      <c r="A5581" s="85"/>
      <c r="B5581" s="85"/>
      <c r="C5581" s="85"/>
      <c r="D5581" s="85"/>
      <c r="E5581" s="85"/>
      <c r="F5581" s="85"/>
      <c r="G5581" s="85"/>
      <c r="H5581" s="85"/>
    </row>
    <row r="5582" spans="1:8">
      <c r="A5582" s="85"/>
      <c r="B5582" s="85"/>
      <c r="C5582" s="85"/>
      <c r="D5582" s="85"/>
      <c r="E5582" s="85"/>
      <c r="F5582" s="85"/>
      <c r="G5582" s="85"/>
      <c r="H5582" s="85"/>
    </row>
    <row r="5583" spans="1:8">
      <c r="A5583" s="85"/>
      <c r="B5583" s="85"/>
      <c r="C5583" s="85"/>
      <c r="D5583" s="85"/>
      <c r="E5583" s="85"/>
      <c r="F5583" s="85"/>
      <c r="G5583" s="85"/>
      <c r="H5583" s="85"/>
    </row>
    <row r="5584" spans="1:8">
      <c r="A5584" s="85"/>
      <c r="B5584" s="85"/>
      <c r="C5584" s="85"/>
      <c r="D5584" s="85"/>
      <c r="E5584" s="85"/>
      <c r="F5584" s="85"/>
      <c r="G5584" s="85"/>
      <c r="H5584" s="85"/>
    </row>
    <row r="5585" spans="1:8">
      <c r="A5585" s="85"/>
      <c r="B5585" s="85"/>
      <c r="C5585" s="85"/>
      <c r="D5585" s="85"/>
      <c r="E5585" s="85"/>
      <c r="F5585" s="85"/>
      <c r="G5585" s="85"/>
      <c r="H5585" s="85"/>
    </row>
    <row r="5586" spans="1:8">
      <c r="A5586" s="85"/>
      <c r="B5586" s="85"/>
      <c r="C5586" s="85"/>
      <c r="D5586" s="85"/>
      <c r="E5586" s="85"/>
      <c r="F5586" s="85"/>
      <c r="G5586" s="85"/>
      <c r="H5586" s="85"/>
    </row>
    <row r="5587" spans="1:8">
      <c r="A5587" s="85"/>
      <c r="B5587" s="85"/>
      <c r="C5587" s="85"/>
      <c r="D5587" s="85"/>
      <c r="E5587" s="85"/>
      <c r="F5587" s="85"/>
      <c r="G5587" s="85"/>
      <c r="H5587" s="85"/>
    </row>
    <row r="5588" spans="1:8">
      <c r="A5588" s="85"/>
      <c r="B5588" s="85"/>
      <c r="C5588" s="85"/>
      <c r="D5588" s="85"/>
      <c r="E5588" s="85"/>
      <c r="F5588" s="85"/>
      <c r="G5588" s="85"/>
      <c r="H5588" s="85"/>
    </row>
    <row r="5589" spans="1:8">
      <c r="A5589" s="85"/>
      <c r="B5589" s="85"/>
      <c r="C5589" s="85"/>
      <c r="D5589" s="85"/>
      <c r="E5589" s="85"/>
      <c r="F5589" s="85"/>
      <c r="G5589" s="85"/>
      <c r="H5589" s="85"/>
    </row>
    <row r="5590" spans="1:8">
      <c r="A5590" s="85"/>
      <c r="B5590" s="85"/>
      <c r="C5590" s="85"/>
      <c r="D5590" s="85"/>
      <c r="E5590" s="85"/>
      <c r="F5590" s="85"/>
      <c r="G5590" s="85"/>
      <c r="H5590" s="85"/>
    </row>
    <row r="5591" spans="1:8">
      <c r="A5591" s="85"/>
      <c r="B5591" s="85"/>
      <c r="C5591" s="85"/>
      <c r="D5591" s="85"/>
      <c r="E5591" s="85"/>
      <c r="F5591" s="85"/>
      <c r="G5591" s="85"/>
      <c r="H5591" s="85"/>
    </row>
    <row r="5592" spans="1:8">
      <c r="A5592" s="85"/>
      <c r="B5592" s="85"/>
      <c r="C5592" s="85"/>
      <c r="D5592" s="85"/>
      <c r="E5592" s="85"/>
      <c r="F5592" s="85"/>
      <c r="G5592" s="85"/>
      <c r="H5592" s="85"/>
    </row>
    <row r="5593" spans="1:8">
      <c r="A5593" s="85"/>
      <c r="B5593" s="85"/>
      <c r="C5593" s="85"/>
      <c r="D5593" s="85"/>
      <c r="E5593" s="85"/>
      <c r="F5593" s="85"/>
      <c r="G5593" s="85"/>
      <c r="H5593" s="85"/>
    </row>
    <row r="5594" spans="1:8">
      <c r="A5594" s="85"/>
      <c r="B5594" s="85"/>
      <c r="C5594" s="85"/>
      <c r="D5594" s="85"/>
      <c r="E5594" s="85"/>
      <c r="F5594" s="85"/>
      <c r="G5594" s="85"/>
      <c r="H5594" s="85"/>
    </row>
    <row r="5595" spans="1:8">
      <c r="A5595" s="85"/>
      <c r="B5595" s="85"/>
      <c r="C5595" s="85"/>
      <c r="D5595" s="85"/>
      <c r="E5595" s="85"/>
      <c r="F5595" s="85"/>
      <c r="G5595" s="85"/>
      <c r="H5595" s="85"/>
    </row>
    <row r="5596" spans="1:8">
      <c r="A5596" s="85"/>
      <c r="B5596" s="85"/>
      <c r="C5596" s="85"/>
      <c r="D5596" s="85"/>
      <c r="E5596" s="85"/>
      <c r="F5596" s="85"/>
      <c r="G5596" s="85"/>
      <c r="H5596" s="85"/>
    </row>
    <row r="5597" spans="1:8">
      <c r="A5597" s="85"/>
      <c r="B5597" s="85"/>
      <c r="C5597" s="85"/>
      <c r="D5597" s="85"/>
      <c r="E5597" s="85"/>
      <c r="F5597" s="85"/>
      <c r="G5597" s="85"/>
      <c r="H5597" s="85"/>
    </row>
    <row r="5598" spans="1:8">
      <c r="A5598" s="85"/>
      <c r="B5598" s="85"/>
      <c r="C5598" s="85"/>
      <c r="D5598" s="85"/>
      <c r="E5598" s="85"/>
      <c r="F5598" s="85"/>
      <c r="G5598" s="85"/>
      <c r="H5598" s="85"/>
    </row>
    <row r="5599" spans="1:8">
      <c r="A5599" s="85"/>
      <c r="B5599" s="85"/>
      <c r="C5599" s="85"/>
      <c r="D5599" s="85"/>
      <c r="E5599" s="85"/>
      <c r="F5599" s="85"/>
      <c r="G5599" s="85"/>
      <c r="H5599" s="85"/>
    </row>
    <row r="5600" spans="1:8">
      <c r="A5600" s="85"/>
      <c r="B5600" s="85"/>
      <c r="C5600" s="85"/>
      <c r="D5600" s="85"/>
      <c r="E5600" s="85"/>
      <c r="F5600" s="85"/>
      <c r="G5600" s="85"/>
      <c r="H5600" s="85"/>
    </row>
    <row r="5601" spans="1:8">
      <c r="A5601" s="85"/>
      <c r="B5601" s="85"/>
      <c r="C5601" s="85"/>
      <c r="D5601" s="85"/>
      <c r="E5601" s="85"/>
      <c r="F5601" s="85"/>
      <c r="G5601" s="85"/>
      <c r="H5601" s="85"/>
    </row>
    <row r="5602" spans="1:8">
      <c r="A5602" s="85"/>
      <c r="B5602" s="85"/>
      <c r="C5602" s="85"/>
      <c r="D5602" s="85"/>
      <c r="E5602" s="85"/>
      <c r="F5602" s="85"/>
      <c r="G5602" s="85"/>
      <c r="H5602" s="85"/>
    </row>
    <row r="5603" spans="1:8">
      <c r="A5603" s="85"/>
      <c r="B5603" s="85"/>
      <c r="C5603" s="85"/>
      <c r="D5603" s="85"/>
      <c r="E5603" s="85"/>
      <c r="F5603" s="85"/>
      <c r="G5603" s="85"/>
      <c r="H5603" s="85"/>
    </row>
    <row r="5604" spans="1:8">
      <c r="A5604" s="85"/>
      <c r="B5604" s="85"/>
      <c r="C5604" s="85"/>
      <c r="D5604" s="85"/>
      <c r="E5604" s="85"/>
      <c r="F5604" s="85"/>
      <c r="G5604" s="85"/>
      <c r="H5604" s="85"/>
    </row>
    <row r="5605" spans="1:8">
      <c r="A5605" s="85"/>
      <c r="B5605" s="85"/>
      <c r="C5605" s="85"/>
      <c r="D5605" s="85"/>
      <c r="E5605" s="85"/>
      <c r="F5605" s="85"/>
      <c r="G5605" s="85"/>
      <c r="H5605" s="85"/>
    </row>
    <row r="5606" spans="1:8">
      <c r="A5606" s="85"/>
      <c r="B5606" s="85"/>
      <c r="C5606" s="85"/>
      <c r="D5606" s="85"/>
      <c r="E5606" s="85"/>
      <c r="F5606" s="85"/>
      <c r="G5606" s="85"/>
      <c r="H5606" s="85"/>
    </row>
    <row r="5607" spans="1:8">
      <c r="A5607" s="85"/>
      <c r="B5607" s="85"/>
      <c r="C5607" s="85"/>
      <c r="D5607" s="85"/>
      <c r="E5607" s="85"/>
      <c r="F5607" s="85"/>
      <c r="G5607" s="85"/>
      <c r="H5607" s="85"/>
    </row>
    <row r="5608" spans="1:8">
      <c r="A5608" s="85"/>
      <c r="B5608" s="85"/>
      <c r="C5608" s="85"/>
      <c r="D5608" s="85"/>
      <c r="E5608" s="85"/>
      <c r="F5608" s="85"/>
      <c r="G5608" s="85"/>
      <c r="H5608" s="85"/>
    </row>
    <row r="5609" spans="1:8">
      <c r="A5609" s="85"/>
      <c r="B5609" s="85"/>
      <c r="C5609" s="85"/>
      <c r="D5609" s="85"/>
      <c r="E5609" s="85"/>
      <c r="F5609" s="85"/>
      <c r="G5609" s="85"/>
      <c r="H5609" s="85"/>
    </row>
    <row r="5610" spans="1:8">
      <c r="A5610" s="85"/>
      <c r="B5610" s="85"/>
      <c r="C5610" s="85"/>
      <c r="D5610" s="85"/>
      <c r="E5610" s="85"/>
      <c r="F5610" s="85"/>
      <c r="G5610" s="85"/>
      <c r="H5610" s="85"/>
    </row>
    <row r="5611" spans="1:8">
      <c r="A5611" s="85"/>
      <c r="B5611" s="85"/>
      <c r="C5611" s="85"/>
      <c r="D5611" s="85"/>
      <c r="E5611" s="85"/>
      <c r="F5611" s="85"/>
      <c r="G5611" s="85"/>
      <c r="H5611" s="85"/>
    </row>
    <row r="5612" spans="1:8">
      <c r="A5612" s="85"/>
      <c r="B5612" s="85"/>
      <c r="C5612" s="85"/>
      <c r="D5612" s="85"/>
      <c r="E5612" s="85"/>
      <c r="F5612" s="85"/>
      <c r="G5612" s="85"/>
      <c r="H5612" s="85"/>
    </row>
    <row r="5613" spans="1:8">
      <c r="A5613" s="85"/>
      <c r="B5613" s="85"/>
      <c r="C5613" s="85"/>
      <c r="D5613" s="85"/>
      <c r="E5613" s="85"/>
      <c r="F5613" s="85"/>
      <c r="G5613" s="85"/>
      <c r="H5613" s="85"/>
    </row>
    <row r="5614" spans="1:8">
      <c r="A5614" s="85"/>
      <c r="B5614" s="85"/>
      <c r="C5614" s="85"/>
      <c r="D5614" s="85"/>
      <c r="E5614" s="85"/>
      <c r="F5614" s="85"/>
      <c r="G5614" s="85"/>
      <c r="H5614" s="85"/>
    </row>
    <row r="5615" spans="1:8">
      <c r="A5615" s="85"/>
      <c r="B5615" s="85"/>
      <c r="C5615" s="85"/>
      <c r="D5615" s="85"/>
      <c r="E5615" s="85"/>
      <c r="F5615" s="85"/>
      <c r="G5615" s="85"/>
      <c r="H5615" s="85"/>
    </row>
    <row r="5616" spans="1:8">
      <c r="A5616" s="85"/>
      <c r="B5616" s="85"/>
      <c r="C5616" s="85"/>
      <c r="D5616" s="85"/>
      <c r="E5616" s="85"/>
      <c r="F5616" s="85"/>
      <c r="G5616" s="85"/>
      <c r="H5616" s="85"/>
    </row>
    <row r="5617" spans="1:8">
      <c r="A5617" s="85"/>
      <c r="B5617" s="85"/>
      <c r="C5617" s="85"/>
      <c r="D5617" s="85"/>
      <c r="E5617" s="85"/>
      <c r="F5617" s="85"/>
      <c r="G5617" s="85"/>
      <c r="H5617" s="85"/>
    </row>
    <row r="5618" spans="1:8">
      <c r="A5618" s="85"/>
      <c r="B5618" s="85"/>
      <c r="C5618" s="85"/>
      <c r="D5618" s="85"/>
      <c r="E5618" s="85"/>
      <c r="F5618" s="85"/>
      <c r="G5618" s="85"/>
      <c r="H5618" s="85"/>
    </row>
    <row r="5619" spans="1:8">
      <c r="A5619" s="85"/>
      <c r="B5619" s="85"/>
      <c r="C5619" s="85"/>
      <c r="D5619" s="85"/>
      <c r="E5619" s="85"/>
      <c r="F5619" s="85"/>
      <c r="G5619" s="85"/>
      <c r="H5619" s="85"/>
    </row>
    <row r="5620" spans="1:8">
      <c r="A5620" s="85"/>
      <c r="B5620" s="85"/>
      <c r="C5620" s="85"/>
      <c r="D5620" s="85"/>
      <c r="E5620" s="85"/>
      <c r="F5620" s="85"/>
      <c r="G5620" s="85"/>
      <c r="H5620" s="85"/>
    </row>
    <row r="5621" spans="1:8">
      <c r="A5621" s="85"/>
      <c r="B5621" s="85"/>
      <c r="C5621" s="85"/>
      <c r="D5621" s="85"/>
      <c r="E5621" s="85"/>
      <c r="F5621" s="85"/>
      <c r="G5621" s="85"/>
      <c r="H5621" s="85"/>
    </row>
    <row r="5622" spans="1:8">
      <c r="A5622" s="85"/>
      <c r="B5622" s="85"/>
      <c r="C5622" s="85"/>
      <c r="D5622" s="85"/>
      <c r="E5622" s="85"/>
      <c r="F5622" s="85"/>
      <c r="G5622" s="85"/>
      <c r="H5622" s="85"/>
    </row>
    <row r="5623" spans="1:8">
      <c r="A5623" s="85"/>
      <c r="B5623" s="85"/>
      <c r="C5623" s="85"/>
      <c r="D5623" s="85"/>
      <c r="E5623" s="85"/>
      <c r="F5623" s="85"/>
      <c r="G5623" s="85"/>
      <c r="H5623" s="85"/>
    </row>
    <row r="5624" spans="1:8">
      <c r="A5624" s="85"/>
      <c r="B5624" s="85"/>
      <c r="C5624" s="85"/>
      <c r="D5624" s="85"/>
      <c r="E5624" s="85"/>
      <c r="F5624" s="85"/>
      <c r="G5624" s="85"/>
      <c r="H5624" s="85"/>
    </row>
    <row r="5625" spans="1:8">
      <c r="A5625" s="85"/>
      <c r="B5625" s="85"/>
      <c r="C5625" s="85"/>
      <c r="D5625" s="85"/>
      <c r="E5625" s="85"/>
      <c r="F5625" s="85"/>
      <c r="G5625" s="85"/>
      <c r="H5625" s="85"/>
    </row>
    <row r="5626" spans="1:8">
      <c r="A5626" s="85"/>
      <c r="B5626" s="85"/>
      <c r="C5626" s="85"/>
      <c r="D5626" s="85"/>
      <c r="E5626" s="85"/>
      <c r="F5626" s="85"/>
      <c r="G5626" s="85"/>
      <c r="H5626" s="85"/>
    </row>
    <row r="5627" spans="1:8">
      <c r="A5627" s="85"/>
      <c r="B5627" s="85"/>
      <c r="C5627" s="85"/>
      <c r="D5627" s="85"/>
      <c r="E5627" s="85"/>
      <c r="F5627" s="85"/>
      <c r="G5627" s="85"/>
      <c r="H5627" s="85"/>
    </row>
    <row r="5628" spans="1:8">
      <c r="A5628" s="85"/>
      <c r="B5628" s="85"/>
      <c r="C5628" s="85"/>
      <c r="D5628" s="85"/>
      <c r="E5628" s="85"/>
      <c r="F5628" s="85"/>
      <c r="G5628" s="85"/>
      <c r="H5628" s="85"/>
    </row>
    <row r="5629" spans="1:8">
      <c r="A5629" s="85"/>
      <c r="B5629" s="85"/>
      <c r="C5629" s="85"/>
      <c r="D5629" s="85"/>
      <c r="E5629" s="85"/>
      <c r="F5629" s="85"/>
      <c r="G5629" s="85"/>
      <c r="H5629" s="85"/>
    </row>
    <row r="5630" spans="1:8">
      <c r="A5630" s="85"/>
      <c r="B5630" s="85"/>
      <c r="C5630" s="85"/>
      <c r="D5630" s="85"/>
      <c r="E5630" s="85"/>
      <c r="F5630" s="85"/>
      <c r="G5630" s="85"/>
      <c r="H5630" s="85"/>
    </row>
    <row r="5631" spans="1:8">
      <c r="A5631" s="85"/>
      <c r="B5631" s="85"/>
      <c r="C5631" s="85"/>
      <c r="D5631" s="85"/>
      <c r="E5631" s="85"/>
      <c r="F5631" s="85"/>
      <c r="G5631" s="85"/>
      <c r="H5631" s="85"/>
    </row>
    <row r="5632" spans="1:8">
      <c r="A5632" s="85"/>
      <c r="B5632" s="85"/>
      <c r="C5632" s="85"/>
      <c r="D5632" s="85"/>
      <c r="E5632" s="85"/>
      <c r="F5632" s="85"/>
      <c r="G5632" s="85"/>
      <c r="H5632" s="85"/>
    </row>
    <row r="5633" spans="1:8">
      <c r="A5633" s="85"/>
      <c r="B5633" s="85"/>
      <c r="C5633" s="85"/>
      <c r="D5633" s="85"/>
      <c r="E5633" s="85"/>
      <c r="F5633" s="85"/>
      <c r="G5633" s="85"/>
      <c r="H5633" s="85"/>
    </row>
    <row r="5634" spans="1:8">
      <c r="A5634" s="85"/>
      <c r="B5634" s="85"/>
      <c r="C5634" s="85"/>
      <c r="D5634" s="85"/>
      <c r="E5634" s="85"/>
      <c r="F5634" s="85"/>
      <c r="G5634" s="85"/>
      <c r="H5634" s="85"/>
    </row>
    <row r="5635" spans="1:8">
      <c r="A5635" s="85"/>
      <c r="B5635" s="85"/>
      <c r="C5635" s="85"/>
      <c r="D5635" s="85"/>
      <c r="E5635" s="85"/>
      <c r="F5635" s="85"/>
      <c r="G5635" s="85"/>
      <c r="H5635" s="85"/>
    </row>
    <row r="5636" spans="1:8">
      <c r="A5636" s="85"/>
      <c r="B5636" s="85"/>
      <c r="C5636" s="85"/>
      <c r="D5636" s="85"/>
      <c r="E5636" s="85"/>
      <c r="F5636" s="85"/>
      <c r="G5636" s="85"/>
      <c r="H5636" s="85"/>
    </row>
    <row r="5637" spans="1:8">
      <c r="A5637" s="85"/>
      <c r="B5637" s="85"/>
      <c r="C5637" s="85"/>
      <c r="D5637" s="85"/>
      <c r="E5637" s="85"/>
      <c r="F5637" s="85"/>
      <c r="G5637" s="85"/>
      <c r="H5637" s="85"/>
    </row>
    <row r="5638" spans="1:8">
      <c r="A5638" s="85"/>
      <c r="B5638" s="85"/>
      <c r="C5638" s="85"/>
      <c r="D5638" s="85"/>
      <c r="E5638" s="85"/>
      <c r="F5638" s="85"/>
      <c r="G5638" s="85"/>
      <c r="H5638" s="85"/>
    </row>
    <row r="5639" spans="1:8">
      <c r="A5639" s="85"/>
      <c r="B5639" s="85"/>
      <c r="C5639" s="85"/>
      <c r="D5639" s="85"/>
      <c r="E5639" s="85"/>
      <c r="F5639" s="85"/>
      <c r="G5639" s="85"/>
      <c r="H5639" s="85"/>
    </row>
    <row r="5640" spans="1:8">
      <c r="A5640" s="85"/>
      <c r="B5640" s="85"/>
      <c r="C5640" s="85"/>
      <c r="D5640" s="85"/>
      <c r="E5640" s="85"/>
      <c r="F5640" s="85"/>
      <c r="G5640" s="85"/>
      <c r="H5640" s="85"/>
    </row>
    <row r="5641" spans="1:8">
      <c r="A5641" s="85"/>
      <c r="B5641" s="85"/>
      <c r="C5641" s="85"/>
      <c r="D5641" s="85"/>
      <c r="E5641" s="85"/>
      <c r="F5641" s="85"/>
      <c r="G5641" s="85"/>
      <c r="H5641" s="85"/>
    </row>
    <row r="5642" spans="1:8">
      <c r="A5642" s="85"/>
      <c r="B5642" s="85"/>
      <c r="C5642" s="85"/>
      <c r="D5642" s="85"/>
      <c r="E5642" s="85"/>
      <c r="F5642" s="85"/>
      <c r="G5642" s="85"/>
      <c r="H5642" s="85"/>
    </row>
    <row r="5643" spans="1:8">
      <c r="A5643" s="85"/>
      <c r="B5643" s="85"/>
      <c r="C5643" s="85"/>
      <c r="D5643" s="85"/>
      <c r="E5643" s="85"/>
      <c r="F5643" s="85"/>
      <c r="G5643" s="85"/>
      <c r="H5643" s="85"/>
    </row>
    <row r="5644" spans="1:8">
      <c r="A5644" s="85"/>
      <c r="B5644" s="85"/>
      <c r="C5644" s="85"/>
      <c r="D5644" s="85"/>
      <c r="E5644" s="85"/>
      <c r="F5644" s="85"/>
      <c r="G5644" s="85"/>
      <c r="H5644" s="85"/>
    </row>
    <row r="5645" spans="1:8">
      <c r="A5645" s="85"/>
      <c r="B5645" s="85"/>
      <c r="C5645" s="85"/>
      <c r="D5645" s="85"/>
      <c r="E5645" s="85"/>
      <c r="F5645" s="85"/>
      <c r="G5645" s="85"/>
      <c r="H5645" s="85"/>
    </row>
    <row r="5646" spans="1:8">
      <c r="A5646" s="85"/>
      <c r="B5646" s="85"/>
      <c r="C5646" s="85"/>
      <c r="D5646" s="85"/>
      <c r="E5646" s="85"/>
      <c r="F5646" s="85"/>
      <c r="G5646" s="85"/>
      <c r="H5646" s="85"/>
    </row>
    <row r="5647" spans="1:8">
      <c r="A5647" s="85"/>
      <c r="B5647" s="85"/>
      <c r="C5647" s="85"/>
      <c r="D5647" s="85"/>
      <c r="E5647" s="85"/>
      <c r="F5647" s="85"/>
      <c r="G5647" s="85"/>
      <c r="H5647" s="85"/>
    </row>
    <row r="5648" spans="1:8">
      <c r="A5648" s="85"/>
      <c r="B5648" s="85"/>
      <c r="C5648" s="85"/>
      <c r="D5648" s="85"/>
      <c r="E5648" s="85"/>
      <c r="F5648" s="85"/>
      <c r="G5648" s="85"/>
      <c r="H5648" s="85"/>
    </row>
    <row r="5649" spans="1:8">
      <c r="A5649" s="85"/>
      <c r="B5649" s="85"/>
      <c r="C5649" s="85"/>
      <c r="D5649" s="85"/>
      <c r="E5649" s="85"/>
      <c r="F5649" s="85"/>
      <c r="G5649" s="85"/>
      <c r="H5649" s="85"/>
    </row>
    <row r="5650" spans="1:8">
      <c r="A5650" s="85"/>
      <c r="B5650" s="85"/>
      <c r="C5650" s="85"/>
      <c r="D5650" s="85"/>
      <c r="E5650" s="85"/>
      <c r="F5650" s="85"/>
      <c r="G5650" s="85"/>
      <c r="H5650" s="85"/>
    </row>
    <row r="5651" spans="1:8">
      <c r="A5651" s="85"/>
      <c r="B5651" s="85"/>
      <c r="C5651" s="85"/>
      <c r="D5651" s="85"/>
      <c r="E5651" s="85"/>
      <c r="F5651" s="85"/>
      <c r="G5651" s="85"/>
      <c r="H5651" s="85"/>
    </row>
    <row r="5652" spans="1:8">
      <c r="A5652" s="85"/>
      <c r="B5652" s="85"/>
      <c r="C5652" s="85"/>
      <c r="D5652" s="85"/>
      <c r="E5652" s="85"/>
      <c r="F5652" s="85"/>
      <c r="G5652" s="85"/>
      <c r="H5652" s="85"/>
    </row>
    <row r="5653" spans="1:8">
      <c r="A5653" s="85"/>
      <c r="B5653" s="85"/>
      <c r="C5653" s="85"/>
      <c r="D5653" s="85"/>
      <c r="E5653" s="85"/>
      <c r="F5653" s="85"/>
      <c r="G5653" s="85"/>
      <c r="H5653" s="85"/>
    </row>
    <row r="5654" spans="1:8">
      <c r="A5654" s="85"/>
      <c r="B5654" s="85"/>
      <c r="C5654" s="85"/>
      <c r="D5654" s="85"/>
      <c r="E5654" s="85"/>
      <c r="F5654" s="85"/>
      <c r="G5654" s="85"/>
      <c r="H5654" s="85"/>
    </row>
    <row r="5655" spans="1:8">
      <c r="A5655" s="85"/>
      <c r="B5655" s="85"/>
      <c r="C5655" s="85"/>
      <c r="D5655" s="85"/>
      <c r="E5655" s="85"/>
      <c r="F5655" s="85"/>
      <c r="G5655" s="85"/>
      <c r="H5655" s="85"/>
    </row>
    <row r="5656" spans="1:8">
      <c r="A5656" s="85"/>
      <c r="B5656" s="85"/>
      <c r="C5656" s="85"/>
      <c r="D5656" s="85"/>
      <c r="E5656" s="85"/>
      <c r="F5656" s="85"/>
      <c r="G5656" s="85"/>
      <c r="H5656" s="85"/>
    </row>
    <row r="5657" spans="1:8">
      <c r="A5657" s="85"/>
      <c r="B5657" s="85"/>
      <c r="C5657" s="85"/>
      <c r="D5657" s="85"/>
      <c r="E5657" s="85"/>
      <c r="F5657" s="85"/>
      <c r="G5657" s="85"/>
      <c r="H5657" s="85"/>
    </row>
    <row r="5658" spans="1:8">
      <c r="A5658" s="85"/>
      <c r="B5658" s="85"/>
      <c r="C5658" s="85"/>
      <c r="D5658" s="85"/>
      <c r="E5658" s="85"/>
      <c r="F5658" s="85"/>
      <c r="G5658" s="85"/>
      <c r="H5658" s="85"/>
    </row>
    <row r="5659" spans="1:8">
      <c r="A5659" s="85"/>
      <c r="B5659" s="85"/>
      <c r="C5659" s="85"/>
      <c r="D5659" s="85"/>
      <c r="E5659" s="85"/>
      <c r="F5659" s="85"/>
      <c r="G5659" s="85"/>
      <c r="H5659" s="85"/>
    </row>
    <row r="5660" spans="1:8">
      <c r="A5660" s="85"/>
      <c r="B5660" s="85"/>
      <c r="C5660" s="85"/>
      <c r="D5660" s="85"/>
      <c r="E5660" s="85"/>
      <c r="F5660" s="85"/>
      <c r="G5660" s="85"/>
      <c r="H5660" s="85"/>
    </row>
    <row r="5661" spans="1:8">
      <c r="A5661" s="85"/>
      <c r="B5661" s="85"/>
      <c r="C5661" s="85"/>
      <c r="D5661" s="85"/>
      <c r="E5661" s="85"/>
      <c r="F5661" s="85"/>
      <c r="G5661" s="85"/>
      <c r="H5661" s="85"/>
    </row>
    <row r="5662" spans="1:8">
      <c r="A5662" s="85"/>
      <c r="B5662" s="85"/>
      <c r="C5662" s="85"/>
      <c r="D5662" s="85"/>
      <c r="E5662" s="85"/>
      <c r="F5662" s="85"/>
      <c r="G5662" s="85"/>
      <c r="H5662" s="85"/>
    </row>
    <row r="5663" spans="1:8">
      <c r="A5663" s="85"/>
      <c r="B5663" s="85"/>
      <c r="C5663" s="85"/>
      <c r="D5663" s="85"/>
      <c r="E5663" s="85"/>
      <c r="F5663" s="85"/>
      <c r="G5663" s="85"/>
      <c r="H5663" s="85"/>
    </row>
    <row r="5664" spans="1:8">
      <c r="A5664" s="85"/>
      <c r="B5664" s="85"/>
      <c r="C5664" s="85"/>
      <c r="D5664" s="85"/>
      <c r="E5664" s="85"/>
      <c r="F5664" s="85"/>
      <c r="G5664" s="85"/>
      <c r="H5664" s="85"/>
    </row>
    <row r="5665" spans="1:8">
      <c r="A5665" s="85"/>
      <c r="B5665" s="85"/>
      <c r="C5665" s="85"/>
      <c r="D5665" s="85"/>
      <c r="E5665" s="85"/>
      <c r="F5665" s="85"/>
      <c r="G5665" s="85"/>
      <c r="H5665" s="85"/>
    </row>
    <row r="5666" spans="1:8">
      <c r="A5666" s="85"/>
      <c r="B5666" s="85"/>
      <c r="C5666" s="85"/>
      <c r="D5666" s="85"/>
      <c r="E5666" s="85"/>
      <c r="F5666" s="85"/>
      <c r="G5666" s="85"/>
      <c r="H5666" s="85"/>
    </row>
    <row r="5667" spans="1:8">
      <c r="A5667" s="85"/>
      <c r="B5667" s="85"/>
      <c r="C5667" s="85"/>
      <c r="D5667" s="85"/>
      <c r="E5667" s="85"/>
      <c r="F5667" s="85"/>
      <c r="G5667" s="85"/>
      <c r="H5667" s="85"/>
    </row>
    <row r="5668" spans="1:8">
      <c r="A5668" s="85"/>
      <c r="B5668" s="85"/>
      <c r="C5668" s="85"/>
      <c r="D5668" s="85"/>
      <c r="E5668" s="85"/>
      <c r="F5668" s="85"/>
      <c r="G5668" s="85"/>
      <c r="H5668" s="85"/>
    </row>
    <row r="5669" spans="1:8">
      <c r="A5669" s="85"/>
      <c r="B5669" s="85"/>
      <c r="C5669" s="85"/>
      <c r="D5669" s="85"/>
      <c r="E5669" s="85"/>
      <c r="F5669" s="85"/>
      <c r="G5669" s="85"/>
      <c r="H5669" s="85"/>
    </row>
    <row r="5670" spans="1:8">
      <c r="A5670" s="85"/>
      <c r="B5670" s="85"/>
      <c r="C5670" s="85"/>
      <c r="D5670" s="85"/>
      <c r="E5670" s="85"/>
      <c r="F5670" s="85"/>
      <c r="G5670" s="85"/>
      <c r="H5670" s="85"/>
    </row>
    <row r="5671" spans="1:8">
      <c r="A5671" s="85"/>
      <c r="B5671" s="85"/>
      <c r="C5671" s="85"/>
      <c r="D5671" s="85"/>
      <c r="E5671" s="85"/>
      <c r="F5671" s="85"/>
      <c r="G5671" s="85"/>
      <c r="H5671" s="85"/>
    </row>
    <row r="5672" spans="1:8">
      <c r="A5672" s="85"/>
      <c r="B5672" s="85"/>
      <c r="C5672" s="85"/>
      <c r="D5672" s="85"/>
      <c r="E5672" s="85"/>
      <c r="F5672" s="85"/>
      <c r="G5672" s="85"/>
      <c r="H5672" s="85"/>
    </row>
    <row r="5673" spans="1:8">
      <c r="A5673" s="85"/>
      <c r="B5673" s="85"/>
      <c r="C5673" s="85"/>
      <c r="D5673" s="85"/>
      <c r="E5673" s="85"/>
      <c r="F5673" s="85"/>
      <c r="G5673" s="85"/>
      <c r="H5673" s="85"/>
    </row>
    <row r="5674" spans="1:8">
      <c r="A5674" s="85"/>
      <c r="B5674" s="85"/>
      <c r="C5674" s="85"/>
      <c r="D5674" s="85"/>
      <c r="E5674" s="85"/>
      <c r="F5674" s="85"/>
      <c r="G5674" s="85"/>
      <c r="H5674" s="85"/>
    </row>
    <row r="5675" spans="1:8">
      <c r="A5675" s="85"/>
      <c r="B5675" s="85"/>
      <c r="C5675" s="85"/>
      <c r="D5675" s="85"/>
      <c r="E5675" s="85"/>
      <c r="F5675" s="85"/>
      <c r="G5675" s="85"/>
      <c r="H5675" s="85"/>
    </row>
    <row r="5676" spans="1:8">
      <c r="A5676" s="85"/>
      <c r="B5676" s="85"/>
      <c r="C5676" s="85"/>
      <c r="D5676" s="85"/>
      <c r="E5676" s="85"/>
      <c r="F5676" s="85"/>
      <c r="G5676" s="85"/>
      <c r="H5676" s="85"/>
    </row>
    <row r="5677" spans="1:8">
      <c r="A5677" s="85"/>
      <c r="B5677" s="85"/>
      <c r="C5677" s="85"/>
      <c r="D5677" s="85"/>
      <c r="E5677" s="85"/>
      <c r="F5677" s="85"/>
      <c r="G5677" s="85"/>
      <c r="H5677" s="85"/>
    </row>
    <row r="5678" spans="1:8">
      <c r="A5678" s="85"/>
      <c r="B5678" s="85"/>
      <c r="C5678" s="85"/>
      <c r="D5678" s="85"/>
      <c r="E5678" s="85"/>
      <c r="F5678" s="85"/>
      <c r="G5678" s="85"/>
      <c r="H5678" s="85"/>
    </row>
    <row r="5679" spans="1:8">
      <c r="A5679" s="85"/>
      <c r="B5679" s="85"/>
      <c r="C5679" s="85"/>
      <c r="D5679" s="85"/>
      <c r="E5679" s="85"/>
      <c r="F5679" s="85"/>
      <c r="G5679" s="85"/>
      <c r="H5679" s="85"/>
    </row>
    <row r="5680" spans="1:8">
      <c r="A5680" s="85"/>
      <c r="B5680" s="85"/>
      <c r="C5680" s="85"/>
      <c r="D5680" s="85"/>
      <c r="E5680" s="85"/>
      <c r="F5680" s="85"/>
      <c r="G5680" s="85"/>
      <c r="H5680" s="85"/>
    </row>
    <row r="5681" spans="1:8">
      <c r="A5681" s="85"/>
      <c r="B5681" s="85"/>
      <c r="C5681" s="85"/>
      <c r="D5681" s="85"/>
      <c r="E5681" s="85"/>
      <c r="F5681" s="85"/>
      <c r="G5681" s="85"/>
      <c r="H5681" s="85"/>
    </row>
    <row r="5682" spans="1:8">
      <c r="A5682" s="85"/>
      <c r="B5682" s="85"/>
      <c r="C5682" s="85"/>
      <c r="D5682" s="85"/>
      <c r="E5682" s="85"/>
      <c r="F5682" s="85"/>
      <c r="G5682" s="85"/>
      <c r="H5682" s="85"/>
    </row>
    <row r="5683" spans="1:8">
      <c r="A5683" s="85"/>
      <c r="B5683" s="85"/>
      <c r="C5683" s="85"/>
      <c r="D5683" s="85"/>
      <c r="E5683" s="85"/>
      <c r="F5683" s="85"/>
      <c r="G5683" s="85"/>
      <c r="H5683" s="85"/>
    </row>
    <row r="5684" spans="1:8">
      <c r="A5684" s="85"/>
      <c r="B5684" s="85"/>
      <c r="C5684" s="85"/>
      <c r="D5684" s="85"/>
      <c r="E5684" s="85"/>
      <c r="F5684" s="85"/>
      <c r="G5684" s="85"/>
      <c r="H5684" s="85"/>
    </row>
    <row r="5685" spans="1:8">
      <c r="A5685" s="85"/>
      <c r="B5685" s="85"/>
      <c r="C5685" s="85"/>
      <c r="D5685" s="85"/>
      <c r="E5685" s="85"/>
      <c r="F5685" s="85"/>
      <c r="G5685" s="85"/>
      <c r="H5685" s="85"/>
    </row>
    <row r="5686" spans="1:8">
      <c r="A5686" s="85"/>
      <c r="B5686" s="85"/>
      <c r="C5686" s="85"/>
      <c r="D5686" s="85"/>
      <c r="E5686" s="85"/>
      <c r="F5686" s="85"/>
      <c r="G5686" s="85"/>
      <c r="H5686" s="85"/>
    </row>
    <row r="5687" spans="1:8">
      <c r="A5687" s="85"/>
      <c r="B5687" s="85"/>
      <c r="C5687" s="85"/>
      <c r="D5687" s="85"/>
      <c r="E5687" s="85"/>
      <c r="F5687" s="85"/>
      <c r="G5687" s="85"/>
      <c r="H5687" s="85"/>
    </row>
    <row r="5688" spans="1:8">
      <c r="A5688" s="85"/>
      <c r="B5688" s="85"/>
      <c r="C5688" s="85"/>
      <c r="D5688" s="85"/>
      <c r="E5688" s="85"/>
      <c r="F5688" s="85"/>
      <c r="G5688" s="85"/>
      <c r="H5688" s="85"/>
    </row>
    <row r="5689" spans="1:8">
      <c r="A5689" s="85"/>
      <c r="B5689" s="85"/>
      <c r="C5689" s="85"/>
      <c r="D5689" s="85"/>
      <c r="E5689" s="85"/>
      <c r="F5689" s="85"/>
      <c r="G5689" s="85"/>
      <c r="H5689" s="85"/>
    </row>
    <row r="5690" spans="1:8">
      <c r="A5690" s="85"/>
      <c r="B5690" s="85"/>
      <c r="C5690" s="85"/>
      <c r="D5690" s="85"/>
      <c r="E5690" s="85"/>
      <c r="F5690" s="85"/>
      <c r="G5690" s="85"/>
      <c r="H5690" s="85"/>
    </row>
    <row r="5691" spans="1:8">
      <c r="A5691" s="85"/>
      <c r="B5691" s="85"/>
      <c r="C5691" s="85"/>
      <c r="D5691" s="85"/>
      <c r="E5691" s="85"/>
      <c r="F5691" s="85"/>
      <c r="G5691" s="85"/>
      <c r="H5691" s="85"/>
    </row>
    <row r="5692" spans="1:8">
      <c r="A5692" s="85"/>
      <c r="B5692" s="85"/>
      <c r="C5692" s="85"/>
      <c r="D5692" s="85"/>
      <c r="E5692" s="85"/>
      <c r="F5692" s="85"/>
      <c r="G5692" s="85"/>
      <c r="H5692" s="85"/>
    </row>
    <row r="5693" spans="1:8">
      <c r="A5693" s="85"/>
      <c r="B5693" s="85"/>
      <c r="C5693" s="85"/>
      <c r="D5693" s="85"/>
      <c r="E5693" s="85"/>
      <c r="F5693" s="85"/>
      <c r="G5693" s="85"/>
      <c r="H5693" s="85"/>
    </row>
    <row r="5694" spans="1:8">
      <c r="A5694" s="85"/>
      <c r="B5694" s="85"/>
      <c r="C5694" s="85"/>
      <c r="D5694" s="85"/>
      <c r="E5694" s="85"/>
      <c r="F5694" s="85"/>
      <c r="G5694" s="85"/>
      <c r="H5694" s="85"/>
    </row>
    <row r="5695" spans="1:8">
      <c r="A5695" s="85"/>
      <c r="B5695" s="85"/>
      <c r="C5695" s="85"/>
      <c r="D5695" s="85"/>
      <c r="E5695" s="85"/>
      <c r="F5695" s="85"/>
      <c r="G5695" s="85"/>
      <c r="H5695" s="85"/>
    </row>
    <row r="5696" spans="1:8">
      <c r="A5696" s="85"/>
      <c r="B5696" s="85"/>
      <c r="C5696" s="85"/>
      <c r="D5696" s="85"/>
      <c r="E5696" s="85"/>
      <c r="F5696" s="85"/>
      <c r="G5696" s="85"/>
      <c r="H5696" s="85"/>
    </row>
    <row r="5697" spans="1:8">
      <c r="A5697" s="85"/>
      <c r="B5697" s="85"/>
      <c r="C5697" s="85"/>
      <c r="D5697" s="85"/>
      <c r="E5697" s="85"/>
      <c r="F5697" s="85"/>
      <c r="G5697" s="85"/>
      <c r="H5697" s="85"/>
    </row>
    <row r="5698" spans="1:8">
      <c r="A5698" s="85"/>
      <c r="B5698" s="85"/>
      <c r="C5698" s="85"/>
      <c r="D5698" s="85"/>
      <c r="E5698" s="85"/>
      <c r="F5698" s="85"/>
      <c r="G5698" s="85"/>
      <c r="H5698" s="85"/>
    </row>
    <row r="5699" spans="1:8">
      <c r="A5699" s="85"/>
      <c r="B5699" s="85"/>
      <c r="C5699" s="85"/>
      <c r="D5699" s="85"/>
      <c r="E5699" s="85"/>
      <c r="F5699" s="85"/>
      <c r="G5699" s="85"/>
      <c r="H5699" s="85"/>
    </row>
    <row r="5700" spans="1:8">
      <c r="A5700" s="85"/>
      <c r="B5700" s="85"/>
      <c r="C5700" s="85"/>
      <c r="D5700" s="85"/>
      <c r="E5700" s="85"/>
      <c r="F5700" s="85"/>
      <c r="G5700" s="85"/>
      <c r="H5700" s="85"/>
    </row>
    <row r="5701" spans="1:8">
      <c r="A5701" s="85"/>
      <c r="B5701" s="85"/>
      <c r="C5701" s="85"/>
      <c r="D5701" s="85"/>
      <c r="E5701" s="85"/>
      <c r="F5701" s="85"/>
      <c r="G5701" s="85"/>
      <c r="H5701" s="85"/>
    </row>
    <row r="5702" spans="1:8">
      <c r="A5702" s="85"/>
      <c r="B5702" s="85"/>
      <c r="C5702" s="85"/>
      <c r="D5702" s="85"/>
      <c r="E5702" s="85"/>
      <c r="F5702" s="85"/>
      <c r="G5702" s="85"/>
      <c r="H5702" s="85"/>
    </row>
    <row r="5703" spans="1:8">
      <c r="A5703" s="85"/>
      <c r="B5703" s="85"/>
      <c r="C5703" s="85"/>
      <c r="D5703" s="85"/>
      <c r="E5703" s="85"/>
      <c r="F5703" s="85"/>
      <c r="G5703" s="85"/>
      <c r="H5703" s="85"/>
    </row>
    <row r="5704" spans="1:8">
      <c r="A5704" s="85"/>
      <c r="B5704" s="85"/>
      <c r="C5704" s="85"/>
      <c r="D5704" s="85"/>
      <c r="E5704" s="85"/>
      <c r="F5704" s="85"/>
      <c r="G5704" s="85"/>
      <c r="H5704" s="85"/>
    </row>
    <row r="5705" spans="1:8">
      <c r="A5705" s="85"/>
      <c r="B5705" s="85"/>
      <c r="C5705" s="85"/>
      <c r="D5705" s="85"/>
      <c r="E5705" s="85"/>
      <c r="F5705" s="85"/>
      <c r="G5705" s="85"/>
      <c r="H5705" s="85"/>
    </row>
    <row r="5706" spans="1:8">
      <c r="A5706" s="85"/>
      <c r="B5706" s="85"/>
      <c r="C5706" s="85"/>
      <c r="D5706" s="85"/>
      <c r="E5706" s="85"/>
      <c r="F5706" s="85"/>
      <c r="G5706" s="85"/>
      <c r="H5706" s="85"/>
    </row>
    <row r="5707" spans="1:8">
      <c r="A5707" s="85"/>
      <c r="B5707" s="85"/>
      <c r="C5707" s="85"/>
      <c r="D5707" s="85"/>
      <c r="E5707" s="85"/>
      <c r="F5707" s="85"/>
      <c r="G5707" s="85"/>
      <c r="H5707" s="85"/>
    </row>
    <row r="5708" spans="1:8">
      <c r="A5708" s="85"/>
      <c r="B5708" s="85"/>
      <c r="C5708" s="85"/>
      <c r="D5708" s="85"/>
      <c r="E5708" s="85"/>
      <c r="F5708" s="85"/>
      <c r="G5708" s="85"/>
      <c r="H5708" s="85"/>
    </row>
    <row r="5709" spans="1:8">
      <c r="A5709" s="85"/>
      <c r="B5709" s="85"/>
      <c r="C5709" s="85"/>
      <c r="D5709" s="85"/>
      <c r="E5709" s="85"/>
      <c r="F5709" s="85"/>
      <c r="G5709" s="85"/>
      <c r="H5709" s="85"/>
    </row>
    <row r="5710" spans="1:8">
      <c r="A5710" s="85"/>
      <c r="B5710" s="85"/>
      <c r="C5710" s="85"/>
      <c r="D5710" s="85"/>
      <c r="E5710" s="85"/>
      <c r="F5710" s="85"/>
      <c r="G5710" s="85"/>
      <c r="H5710" s="85"/>
    </row>
    <row r="5711" spans="1:8">
      <c r="A5711" s="85"/>
      <c r="B5711" s="85"/>
      <c r="C5711" s="85"/>
      <c r="D5711" s="85"/>
      <c r="E5711" s="85"/>
      <c r="F5711" s="85"/>
      <c r="G5711" s="85"/>
      <c r="H5711" s="85"/>
    </row>
    <row r="5712" spans="1:8">
      <c r="A5712" s="85"/>
      <c r="B5712" s="85"/>
      <c r="C5712" s="85"/>
      <c r="D5712" s="85"/>
      <c r="E5712" s="85"/>
      <c r="F5712" s="85"/>
      <c r="G5712" s="85"/>
      <c r="H5712" s="85"/>
    </row>
    <row r="5713" spans="1:8">
      <c r="A5713" s="85"/>
      <c r="B5713" s="85"/>
      <c r="C5713" s="85"/>
      <c r="D5713" s="85"/>
      <c r="E5713" s="85"/>
      <c r="F5713" s="85"/>
      <c r="G5713" s="85"/>
      <c r="H5713" s="85"/>
    </row>
    <row r="5714" spans="1:8">
      <c r="A5714" s="85"/>
      <c r="B5714" s="85"/>
      <c r="C5714" s="85"/>
      <c r="D5714" s="85"/>
      <c r="E5714" s="85"/>
      <c r="F5714" s="85"/>
      <c r="G5714" s="85"/>
      <c r="H5714" s="85"/>
    </row>
    <row r="5715" spans="1:8">
      <c r="A5715" s="85"/>
      <c r="B5715" s="85"/>
      <c r="C5715" s="85"/>
      <c r="D5715" s="85"/>
      <c r="E5715" s="85"/>
      <c r="F5715" s="85"/>
      <c r="G5715" s="85"/>
      <c r="H5715" s="85"/>
    </row>
    <row r="5716" spans="1:8">
      <c r="A5716" s="85"/>
      <c r="B5716" s="85"/>
      <c r="C5716" s="85"/>
      <c r="D5716" s="85"/>
      <c r="E5716" s="85"/>
      <c r="F5716" s="85"/>
      <c r="G5716" s="85"/>
      <c r="H5716" s="85"/>
    </row>
    <row r="5717" spans="1:8">
      <c r="A5717" s="85"/>
      <c r="B5717" s="85"/>
      <c r="C5717" s="85"/>
      <c r="D5717" s="85"/>
      <c r="E5717" s="85"/>
      <c r="F5717" s="85"/>
      <c r="G5717" s="85"/>
      <c r="H5717" s="85"/>
    </row>
    <row r="5718" spans="1:8">
      <c r="A5718" s="85"/>
      <c r="B5718" s="85"/>
      <c r="C5718" s="85"/>
      <c r="D5718" s="85"/>
      <c r="E5718" s="85"/>
      <c r="F5718" s="85"/>
      <c r="G5718" s="85"/>
      <c r="H5718" s="85"/>
    </row>
    <row r="5719" spans="1:8">
      <c r="A5719" s="85"/>
      <c r="B5719" s="85"/>
      <c r="C5719" s="85"/>
      <c r="D5719" s="85"/>
      <c r="E5719" s="85"/>
      <c r="F5719" s="85"/>
      <c r="G5719" s="85"/>
      <c r="H5719" s="85"/>
    </row>
    <row r="5720" spans="1:8">
      <c r="A5720" s="85"/>
      <c r="B5720" s="85"/>
      <c r="C5720" s="85"/>
      <c r="D5720" s="85"/>
      <c r="E5720" s="85"/>
      <c r="F5720" s="85"/>
      <c r="G5720" s="85"/>
      <c r="H5720" s="85"/>
    </row>
    <row r="5721" spans="1:8">
      <c r="A5721" s="85"/>
      <c r="B5721" s="85"/>
      <c r="C5721" s="85"/>
      <c r="D5721" s="85"/>
      <c r="E5721" s="85"/>
      <c r="F5721" s="85"/>
      <c r="G5721" s="85"/>
      <c r="H5721" s="85"/>
    </row>
    <row r="5722" spans="1:8">
      <c r="A5722" s="85"/>
      <c r="B5722" s="85"/>
      <c r="C5722" s="85"/>
      <c r="D5722" s="85"/>
      <c r="E5722" s="85"/>
      <c r="F5722" s="85"/>
      <c r="G5722" s="85"/>
      <c r="H5722" s="85"/>
    </row>
    <row r="5723" spans="1:8">
      <c r="A5723" s="85"/>
      <c r="B5723" s="85"/>
      <c r="C5723" s="85"/>
      <c r="D5723" s="85"/>
      <c r="E5723" s="85"/>
      <c r="F5723" s="85"/>
      <c r="G5723" s="85"/>
      <c r="H5723" s="85"/>
    </row>
    <row r="5724" spans="1:8">
      <c r="A5724" s="85"/>
      <c r="B5724" s="85"/>
      <c r="C5724" s="85"/>
      <c r="D5724" s="85"/>
      <c r="E5724" s="85"/>
      <c r="F5724" s="85"/>
      <c r="G5724" s="85"/>
      <c r="H5724" s="85"/>
    </row>
    <row r="5725" spans="1:8">
      <c r="A5725" s="85"/>
      <c r="B5725" s="85"/>
      <c r="C5725" s="85"/>
      <c r="D5725" s="85"/>
      <c r="E5725" s="85"/>
      <c r="F5725" s="85"/>
      <c r="G5725" s="85"/>
      <c r="H5725" s="85"/>
    </row>
    <row r="5726" spans="1:8">
      <c r="A5726" s="85"/>
      <c r="B5726" s="85"/>
      <c r="C5726" s="85"/>
      <c r="D5726" s="85"/>
      <c r="E5726" s="85"/>
      <c r="F5726" s="85"/>
      <c r="G5726" s="85"/>
      <c r="H5726" s="85"/>
    </row>
    <row r="5727" spans="1:8">
      <c r="A5727" s="85"/>
      <c r="B5727" s="85"/>
      <c r="C5727" s="85"/>
      <c r="D5727" s="85"/>
      <c r="E5727" s="85"/>
      <c r="F5727" s="85"/>
      <c r="G5727" s="85"/>
      <c r="H5727" s="85"/>
    </row>
    <row r="5728" spans="1:8">
      <c r="A5728" s="85"/>
      <c r="B5728" s="85"/>
      <c r="C5728" s="85"/>
      <c r="D5728" s="85"/>
      <c r="E5728" s="85"/>
      <c r="F5728" s="85"/>
      <c r="G5728" s="85"/>
      <c r="H5728" s="85"/>
    </row>
    <row r="5729" spans="1:8">
      <c r="A5729" s="85"/>
      <c r="B5729" s="85"/>
      <c r="C5729" s="85"/>
      <c r="D5729" s="85"/>
      <c r="E5729" s="85"/>
      <c r="F5729" s="85"/>
      <c r="G5729" s="85"/>
      <c r="H5729" s="85"/>
    </row>
    <row r="5730" spans="1:8">
      <c r="A5730" s="85"/>
      <c r="B5730" s="85"/>
      <c r="C5730" s="85"/>
      <c r="D5730" s="85"/>
      <c r="E5730" s="85"/>
      <c r="F5730" s="85"/>
      <c r="G5730" s="85"/>
      <c r="H5730" s="85"/>
    </row>
    <row r="5731" spans="1:8">
      <c r="A5731" s="85"/>
      <c r="B5731" s="85"/>
      <c r="C5731" s="85"/>
      <c r="D5731" s="85"/>
      <c r="E5731" s="85"/>
      <c r="F5731" s="85"/>
      <c r="G5731" s="85"/>
      <c r="H5731" s="85"/>
    </row>
    <row r="5732" spans="1:8">
      <c r="A5732" s="85"/>
      <c r="B5732" s="85"/>
      <c r="C5732" s="85"/>
      <c r="D5732" s="85"/>
      <c r="E5732" s="85"/>
      <c r="F5732" s="85"/>
      <c r="G5732" s="85"/>
      <c r="H5732" s="85"/>
    </row>
    <row r="5733" spans="1:8">
      <c r="A5733" s="85"/>
      <c r="B5733" s="85"/>
      <c r="C5733" s="85"/>
      <c r="D5733" s="85"/>
      <c r="E5733" s="85"/>
      <c r="F5733" s="85"/>
      <c r="G5733" s="85"/>
      <c r="H5733" s="85"/>
    </row>
    <row r="5734" spans="1:8">
      <c r="A5734" s="85"/>
      <c r="B5734" s="85"/>
      <c r="C5734" s="85"/>
      <c r="D5734" s="85"/>
      <c r="E5734" s="85"/>
      <c r="F5734" s="85"/>
      <c r="G5734" s="85"/>
      <c r="H5734" s="85"/>
    </row>
    <row r="5735" spans="1:8">
      <c r="A5735" s="85"/>
      <c r="B5735" s="85"/>
      <c r="C5735" s="85"/>
      <c r="D5735" s="85"/>
      <c r="E5735" s="85"/>
      <c r="F5735" s="85"/>
      <c r="G5735" s="85"/>
      <c r="H5735" s="85"/>
    </row>
    <row r="5736" spans="1:8">
      <c r="A5736" s="85"/>
      <c r="B5736" s="85"/>
      <c r="C5736" s="85"/>
      <c r="D5736" s="85"/>
      <c r="E5736" s="85"/>
      <c r="F5736" s="85"/>
      <c r="G5736" s="85"/>
      <c r="H5736" s="85"/>
    </row>
    <row r="5737" spans="1:8">
      <c r="A5737" s="85"/>
      <c r="B5737" s="85"/>
      <c r="C5737" s="85"/>
      <c r="D5737" s="85"/>
      <c r="E5737" s="85"/>
      <c r="F5737" s="85"/>
      <c r="G5737" s="85"/>
      <c r="H5737" s="85"/>
    </row>
    <row r="5738" spans="1:8">
      <c r="A5738" s="85"/>
      <c r="B5738" s="85"/>
      <c r="C5738" s="85"/>
      <c r="D5738" s="85"/>
      <c r="E5738" s="85"/>
      <c r="F5738" s="85"/>
      <c r="G5738" s="85"/>
      <c r="H5738" s="85"/>
    </row>
    <row r="5739" spans="1:8">
      <c r="A5739" s="85"/>
      <c r="B5739" s="85"/>
      <c r="C5739" s="85"/>
      <c r="D5739" s="85"/>
      <c r="E5739" s="85"/>
      <c r="F5739" s="85"/>
      <c r="G5739" s="85"/>
      <c r="H5739" s="85"/>
    </row>
    <row r="5740" spans="1:8">
      <c r="A5740" s="85"/>
      <c r="B5740" s="85"/>
      <c r="C5740" s="85"/>
      <c r="D5740" s="85"/>
      <c r="E5740" s="85"/>
      <c r="F5740" s="85"/>
      <c r="G5740" s="85"/>
      <c r="H5740" s="85"/>
    </row>
    <row r="5741" spans="1:8">
      <c r="A5741" s="85"/>
      <c r="B5741" s="85"/>
      <c r="C5741" s="85"/>
      <c r="D5741" s="85"/>
      <c r="E5741" s="85"/>
      <c r="F5741" s="85"/>
      <c r="G5741" s="85"/>
      <c r="H5741" s="85"/>
    </row>
    <row r="5742" spans="1:8">
      <c r="A5742" s="85"/>
      <c r="B5742" s="85"/>
      <c r="C5742" s="85"/>
      <c r="D5742" s="85"/>
      <c r="E5742" s="85"/>
      <c r="F5742" s="85"/>
      <c r="G5742" s="85"/>
      <c r="H5742" s="85"/>
    </row>
    <row r="5743" spans="1:8">
      <c r="A5743" s="85"/>
      <c r="B5743" s="85"/>
      <c r="C5743" s="85"/>
      <c r="D5743" s="85"/>
      <c r="E5743" s="85"/>
      <c r="F5743" s="85"/>
      <c r="G5743" s="85"/>
      <c r="H5743" s="85"/>
    </row>
    <row r="5744" spans="1:8">
      <c r="A5744" s="85"/>
      <c r="B5744" s="85"/>
      <c r="C5744" s="85"/>
      <c r="D5744" s="85"/>
      <c r="E5744" s="85"/>
      <c r="F5744" s="85"/>
      <c r="G5744" s="85"/>
      <c r="H5744" s="85"/>
    </row>
    <row r="5745" spans="1:8">
      <c r="A5745" s="85"/>
      <c r="B5745" s="85"/>
      <c r="C5745" s="85"/>
      <c r="D5745" s="85"/>
      <c r="E5745" s="85"/>
      <c r="F5745" s="85"/>
      <c r="G5745" s="85"/>
      <c r="H5745" s="85"/>
    </row>
    <row r="5746" spans="1:8">
      <c r="A5746" s="85"/>
      <c r="B5746" s="85"/>
      <c r="C5746" s="85"/>
      <c r="D5746" s="85"/>
      <c r="E5746" s="85"/>
      <c r="F5746" s="85"/>
      <c r="G5746" s="85"/>
      <c r="H5746" s="85"/>
    </row>
    <row r="5747" spans="1:8">
      <c r="A5747" s="85"/>
      <c r="B5747" s="85"/>
      <c r="C5747" s="85"/>
      <c r="D5747" s="85"/>
      <c r="E5747" s="85"/>
      <c r="F5747" s="85"/>
      <c r="G5747" s="85"/>
      <c r="H5747" s="85"/>
    </row>
    <row r="5748" spans="1:8">
      <c r="A5748" s="85"/>
      <c r="B5748" s="85"/>
      <c r="C5748" s="85"/>
      <c r="D5748" s="85"/>
      <c r="E5748" s="85"/>
      <c r="F5748" s="85"/>
      <c r="G5748" s="85"/>
      <c r="H5748" s="85"/>
    </row>
    <row r="5749" spans="1:8">
      <c r="A5749" s="85"/>
      <c r="B5749" s="85"/>
      <c r="C5749" s="85"/>
      <c r="D5749" s="85"/>
      <c r="E5749" s="85"/>
      <c r="F5749" s="85"/>
      <c r="G5749" s="85"/>
      <c r="H5749" s="85"/>
    </row>
    <row r="5750" spans="1:8">
      <c r="A5750" s="85"/>
      <c r="B5750" s="85"/>
      <c r="C5750" s="85"/>
      <c r="D5750" s="85"/>
      <c r="E5750" s="85"/>
      <c r="F5750" s="85"/>
      <c r="G5750" s="85"/>
      <c r="H5750" s="85"/>
    </row>
    <row r="5751" spans="1:8">
      <c r="A5751" s="85"/>
      <c r="B5751" s="85"/>
      <c r="C5751" s="85"/>
      <c r="D5751" s="85"/>
      <c r="E5751" s="85"/>
      <c r="F5751" s="85"/>
      <c r="G5751" s="85"/>
      <c r="H5751" s="85"/>
    </row>
    <row r="5752" spans="1:8">
      <c r="A5752" s="85"/>
      <c r="B5752" s="85"/>
      <c r="C5752" s="85"/>
      <c r="D5752" s="85"/>
      <c r="E5752" s="85"/>
      <c r="F5752" s="85"/>
      <c r="G5752" s="85"/>
      <c r="H5752" s="85"/>
    </row>
    <row r="5753" spans="1:8">
      <c r="A5753" s="85"/>
      <c r="B5753" s="85"/>
      <c r="C5753" s="85"/>
      <c r="D5753" s="85"/>
      <c r="E5753" s="85"/>
      <c r="F5753" s="85"/>
      <c r="G5753" s="85"/>
      <c r="H5753" s="85"/>
    </row>
    <row r="5754" spans="1:8">
      <c r="A5754" s="85"/>
      <c r="B5754" s="85"/>
      <c r="C5754" s="85"/>
      <c r="D5754" s="85"/>
      <c r="E5754" s="85"/>
      <c r="F5754" s="85"/>
      <c r="G5754" s="85"/>
      <c r="H5754" s="85"/>
    </row>
    <row r="5755" spans="1:8">
      <c r="A5755" s="85"/>
      <c r="B5755" s="85"/>
      <c r="C5755" s="85"/>
      <c r="D5755" s="85"/>
      <c r="E5755" s="85"/>
      <c r="F5755" s="85"/>
      <c r="G5755" s="85"/>
      <c r="H5755" s="85"/>
    </row>
    <row r="5756" spans="1:8">
      <c r="A5756" s="85"/>
      <c r="B5756" s="85"/>
      <c r="C5756" s="85"/>
      <c r="D5756" s="85"/>
      <c r="E5756" s="85"/>
      <c r="F5756" s="85"/>
      <c r="G5756" s="85"/>
      <c r="H5756" s="85"/>
    </row>
    <row r="5757" spans="1:8">
      <c r="A5757" s="85"/>
      <c r="B5757" s="85"/>
      <c r="C5757" s="85"/>
      <c r="D5757" s="85"/>
      <c r="E5757" s="85"/>
      <c r="F5757" s="85"/>
      <c r="G5757" s="85"/>
      <c r="H5757" s="85"/>
    </row>
    <row r="5758" spans="1:8">
      <c r="A5758" s="85"/>
      <c r="B5758" s="85"/>
      <c r="C5758" s="85"/>
      <c r="D5758" s="85"/>
      <c r="E5758" s="85"/>
      <c r="F5758" s="85"/>
      <c r="G5758" s="85"/>
      <c r="H5758" s="85"/>
    </row>
    <row r="5759" spans="1:8">
      <c r="A5759" s="85"/>
      <c r="B5759" s="85"/>
      <c r="C5759" s="85"/>
      <c r="D5759" s="85"/>
      <c r="E5759" s="85"/>
      <c r="F5759" s="85"/>
      <c r="G5759" s="85"/>
      <c r="H5759" s="85"/>
    </row>
    <row r="5760" spans="1:8">
      <c r="A5760" s="85"/>
      <c r="B5760" s="85"/>
      <c r="C5760" s="85"/>
      <c r="D5760" s="85"/>
      <c r="E5760" s="85"/>
      <c r="F5760" s="85"/>
      <c r="G5760" s="85"/>
      <c r="H5760" s="85"/>
    </row>
    <row r="5761" spans="1:8">
      <c r="A5761" s="85"/>
      <c r="B5761" s="85"/>
      <c r="C5761" s="85"/>
      <c r="D5761" s="85"/>
      <c r="E5761" s="85"/>
      <c r="F5761" s="85"/>
      <c r="G5761" s="85"/>
      <c r="H5761" s="85"/>
    </row>
    <row r="5762" spans="1:8">
      <c r="A5762" s="85"/>
      <c r="B5762" s="85"/>
      <c r="C5762" s="85"/>
      <c r="D5762" s="85"/>
      <c r="E5762" s="85"/>
      <c r="F5762" s="85"/>
      <c r="G5762" s="85"/>
      <c r="H5762" s="85"/>
    </row>
    <row r="5763" spans="1:8">
      <c r="A5763" s="85"/>
      <c r="B5763" s="85"/>
      <c r="C5763" s="85"/>
      <c r="D5763" s="85"/>
      <c r="E5763" s="85"/>
      <c r="F5763" s="85"/>
      <c r="G5763" s="85"/>
      <c r="H5763" s="85"/>
    </row>
    <row r="5764" spans="1:8">
      <c r="A5764" s="85"/>
      <c r="B5764" s="85"/>
      <c r="C5764" s="85"/>
      <c r="D5764" s="85"/>
      <c r="E5764" s="85"/>
      <c r="F5764" s="85"/>
      <c r="G5764" s="85"/>
      <c r="H5764" s="85"/>
    </row>
    <row r="5765" spans="1:8">
      <c r="A5765" s="85"/>
      <c r="B5765" s="85"/>
      <c r="C5765" s="85"/>
      <c r="D5765" s="85"/>
      <c r="E5765" s="85"/>
      <c r="F5765" s="85"/>
      <c r="G5765" s="85"/>
      <c r="H5765" s="85"/>
    </row>
    <row r="5766" spans="1:8">
      <c r="A5766" s="85"/>
      <c r="B5766" s="85"/>
      <c r="C5766" s="85"/>
      <c r="D5766" s="85"/>
      <c r="E5766" s="85"/>
      <c r="F5766" s="85"/>
      <c r="G5766" s="85"/>
      <c r="H5766" s="85"/>
    </row>
    <row r="5767" spans="1:8">
      <c r="A5767" s="85"/>
      <c r="B5767" s="85"/>
      <c r="C5767" s="85"/>
      <c r="D5767" s="85"/>
      <c r="E5767" s="85"/>
      <c r="F5767" s="85"/>
      <c r="G5767" s="85"/>
      <c r="H5767" s="85"/>
    </row>
    <row r="5768" spans="1:8">
      <c r="A5768" s="85"/>
      <c r="B5768" s="85"/>
      <c r="C5768" s="85"/>
      <c r="D5768" s="85"/>
      <c r="E5768" s="85"/>
      <c r="F5768" s="85"/>
      <c r="G5768" s="85"/>
      <c r="H5768" s="85"/>
    </row>
    <row r="5769" spans="1:8">
      <c r="A5769" s="85"/>
      <c r="B5769" s="85"/>
      <c r="C5769" s="85"/>
      <c r="D5769" s="85"/>
      <c r="E5769" s="85"/>
      <c r="F5769" s="85"/>
      <c r="G5769" s="85"/>
      <c r="H5769" s="85"/>
    </row>
    <row r="5770" spans="1:8">
      <c r="A5770" s="85"/>
      <c r="B5770" s="85"/>
      <c r="C5770" s="85"/>
      <c r="D5770" s="85"/>
      <c r="E5770" s="85"/>
      <c r="F5770" s="85"/>
      <c r="G5770" s="85"/>
      <c r="H5770" s="85"/>
    </row>
    <row r="5771" spans="1:8">
      <c r="A5771" s="85"/>
      <c r="B5771" s="85"/>
      <c r="C5771" s="85"/>
      <c r="D5771" s="85"/>
      <c r="E5771" s="85"/>
      <c r="F5771" s="85"/>
      <c r="G5771" s="85"/>
      <c r="H5771" s="85"/>
    </row>
    <row r="5772" spans="1:8">
      <c r="A5772" s="85"/>
      <c r="B5772" s="85"/>
      <c r="C5772" s="85"/>
      <c r="D5772" s="85"/>
      <c r="E5772" s="85"/>
      <c r="F5772" s="85"/>
      <c r="G5772" s="85"/>
      <c r="H5772" s="85"/>
    </row>
    <row r="5773" spans="1:8">
      <c r="A5773" s="85"/>
      <c r="B5773" s="85"/>
      <c r="C5773" s="85"/>
      <c r="D5773" s="85"/>
      <c r="E5773" s="85"/>
      <c r="F5773" s="85"/>
      <c r="G5773" s="85"/>
      <c r="H5773" s="85"/>
    </row>
    <row r="5774" spans="1:8">
      <c r="A5774" s="85"/>
      <c r="B5774" s="85"/>
      <c r="C5774" s="85"/>
      <c r="D5774" s="85"/>
      <c r="E5774" s="85"/>
      <c r="F5774" s="85"/>
      <c r="G5774" s="85"/>
      <c r="H5774" s="85"/>
    </row>
    <row r="5775" spans="1:8">
      <c r="A5775" s="85"/>
      <c r="B5775" s="85"/>
      <c r="C5775" s="85"/>
      <c r="D5775" s="85"/>
      <c r="E5775" s="85"/>
      <c r="F5775" s="85"/>
      <c r="G5775" s="85"/>
      <c r="H5775" s="85"/>
    </row>
    <row r="5776" spans="1:8">
      <c r="A5776" s="85"/>
      <c r="B5776" s="85"/>
      <c r="C5776" s="85"/>
      <c r="D5776" s="85"/>
      <c r="E5776" s="85"/>
      <c r="F5776" s="85"/>
      <c r="G5776" s="85"/>
      <c r="H5776" s="85"/>
    </row>
    <row r="5777" spans="1:8">
      <c r="A5777" s="85"/>
      <c r="B5777" s="85"/>
      <c r="C5777" s="85"/>
      <c r="D5777" s="85"/>
      <c r="E5777" s="85"/>
      <c r="F5777" s="85"/>
      <c r="G5777" s="85"/>
      <c r="H5777" s="85"/>
    </row>
    <row r="5778" spans="1:8">
      <c r="A5778" s="85"/>
      <c r="B5778" s="85"/>
      <c r="C5778" s="85"/>
      <c r="D5778" s="85"/>
      <c r="E5778" s="85"/>
      <c r="F5778" s="85"/>
      <c r="G5778" s="85"/>
      <c r="H5778" s="85"/>
    </row>
    <row r="5779" spans="1:8">
      <c r="A5779" s="85"/>
      <c r="B5779" s="85"/>
      <c r="C5779" s="85"/>
      <c r="D5779" s="85"/>
      <c r="E5779" s="85"/>
      <c r="F5779" s="85"/>
      <c r="G5779" s="85"/>
      <c r="H5779" s="85"/>
    </row>
    <row r="5780" spans="1:8">
      <c r="A5780" s="85"/>
      <c r="B5780" s="85"/>
      <c r="C5780" s="85"/>
      <c r="D5780" s="85"/>
      <c r="E5780" s="85"/>
      <c r="F5780" s="85"/>
      <c r="G5780" s="85"/>
      <c r="H5780" s="85"/>
    </row>
    <row r="5781" spans="1:8">
      <c r="A5781" s="85"/>
      <c r="B5781" s="85"/>
      <c r="C5781" s="85"/>
      <c r="D5781" s="85"/>
      <c r="E5781" s="85"/>
      <c r="F5781" s="85"/>
      <c r="G5781" s="85"/>
      <c r="H5781" s="85"/>
    </row>
    <row r="5782" spans="1:8">
      <c r="A5782" s="85"/>
      <c r="B5782" s="85"/>
      <c r="C5782" s="85"/>
      <c r="D5782" s="85"/>
      <c r="E5782" s="85"/>
      <c r="F5782" s="85"/>
      <c r="G5782" s="85"/>
      <c r="H5782" s="85"/>
    </row>
    <row r="5783" spans="1:8">
      <c r="A5783" s="85"/>
      <c r="B5783" s="85"/>
      <c r="C5783" s="85"/>
      <c r="D5783" s="85"/>
      <c r="E5783" s="85"/>
      <c r="F5783" s="85"/>
      <c r="G5783" s="85"/>
      <c r="H5783" s="85"/>
    </row>
    <row r="5784" spans="1:8">
      <c r="A5784" s="85"/>
      <c r="B5784" s="85"/>
      <c r="C5784" s="85"/>
      <c r="D5784" s="85"/>
      <c r="E5784" s="85"/>
      <c r="F5784" s="85"/>
      <c r="G5784" s="85"/>
      <c r="H5784" s="85"/>
    </row>
    <row r="5785" spans="1:8">
      <c r="A5785" s="85"/>
      <c r="B5785" s="85"/>
      <c r="C5785" s="85"/>
      <c r="D5785" s="85"/>
      <c r="E5785" s="85"/>
      <c r="F5785" s="85"/>
      <c r="G5785" s="85"/>
      <c r="H5785" s="85"/>
    </row>
    <row r="5786" spans="1:8">
      <c r="A5786" s="85"/>
      <c r="B5786" s="85"/>
      <c r="C5786" s="85"/>
      <c r="D5786" s="85"/>
      <c r="E5786" s="85"/>
      <c r="F5786" s="85"/>
      <c r="G5786" s="85"/>
      <c r="H5786" s="85"/>
    </row>
    <row r="5787" spans="1:8">
      <c r="A5787" s="85"/>
      <c r="B5787" s="85"/>
      <c r="C5787" s="85"/>
      <c r="D5787" s="85"/>
      <c r="E5787" s="85"/>
      <c r="F5787" s="85"/>
      <c r="G5787" s="85"/>
      <c r="H5787" s="85"/>
    </row>
    <row r="5788" spans="1:8">
      <c r="A5788" s="85"/>
      <c r="B5788" s="85"/>
      <c r="C5788" s="85"/>
      <c r="D5788" s="85"/>
      <c r="E5788" s="85"/>
      <c r="F5788" s="85"/>
      <c r="G5788" s="85"/>
      <c r="H5788" s="85"/>
    </row>
    <row r="5789" spans="1:8">
      <c r="A5789" s="85"/>
      <c r="B5789" s="85"/>
      <c r="C5789" s="85"/>
      <c r="D5789" s="85"/>
      <c r="E5789" s="85"/>
      <c r="F5789" s="85"/>
      <c r="G5789" s="85"/>
      <c r="H5789" s="85"/>
    </row>
    <row r="5790" spans="1:8">
      <c r="A5790" s="85"/>
      <c r="B5790" s="85"/>
      <c r="C5790" s="85"/>
      <c r="D5790" s="85"/>
      <c r="E5790" s="85"/>
      <c r="F5790" s="85"/>
      <c r="G5790" s="85"/>
      <c r="H5790" s="85"/>
    </row>
    <row r="5791" spans="1:8">
      <c r="A5791" s="85"/>
      <c r="B5791" s="85"/>
      <c r="C5791" s="85"/>
      <c r="D5791" s="85"/>
      <c r="E5791" s="85"/>
      <c r="F5791" s="85"/>
      <c r="G5791" s="85"/>
      <c r="H5791" s="85"/>
    </row>
    <row r="5792" spans="1:8">
      <c r="A5792" s="85"/>
      <c r="B5792" s="85"/>
      <c r="C5792" s="85"/>
      <c r="D5792" s="85"/>
      <c r="E5792" s="85"/>
      <c r="F5792" s="85"/>
      <c r="G5792" s="85"/>
      <c r="H5792" s="85"/>
    </row>
    <row r="5793" spans="1:8">
      <c r="A5793" s="85"/>
      <c r="B5793" s="85"/>
      <c r="C5793" s="85"/>
      <c r="D5793" s="85"/>
      <c r="E5793" s="85"/>
      <c r="F5793" s="85"/>
      <c r="G5793" s="85"/>
      <c r="H5793" s="85"/>
    </row>
    <row r="5794" spans="1:8">
      <c r="A5794" s="85"/>
      <c r="B5794" s="85"/>
      <c r="C5794" s="85"/>
      <c r="D5794" s="85"/>
      <c r="E5794" s="85"/>
      <c r="F5794" s="85"/>
      <c r="G5794" s="85"/>
      <c r="H5794" s="85"/>
    </row>
    <row r="5795" spans="1:8">
      <c r="A5795" s="85"/>
      <c r="B5795" s="85"/>
      <c r="C5795" s="85"/>
      <c r="D5795" s="85"/>
      <c r="E5795" s="85"/>
      <c r="F5795" s="85"/>
      <c r="G5795" s="85"/>
      <c r="H5795" s="85"/>
    </row>
    <row r="5796" spans="1:8">
      <c r="A5796" s="85"/>
      <c r="B5796" s="85"/>
      <c r="C5796" s="85"/>
      <c r="D5796" s="85"/>
      <c r="E5796" s="85"/>
      <c r="F5796" s="85"/>
      <c r="G5796" s="85"/>
      <c r="H5796" s="85"/>
    </row>
    <row r="5797" spans="1:8">
      <c r="A5797" s="85"/>
      <c r="B5797" s="85"/>
      <c r="C5797" s="85"/>
      <c r="D5797" s="85"/>
      <c r="E5797" s="85"/>
      <c r="F5797" s="85"/>
      <c r="G5797" s="85"/>
      <c r="H5797" s="85"/>
    </row>
    <row r="5798" spans="1:8">
      <c r="A5798" s="85"/>
      <c r="B5798" s="85"/>
      <c r="C5798" s="85"/>
      <c r="D5798" s="85"/>
      <c r="E5798" s="85"/>
      <c r="F5798" s="85"/>
      <c r="G5798" s="85"/>
      <c r="H5798" s="85"/>
    </row>
    <row r="5799" spans="1:8">
      <c r="A5799" s="85"/>
      <c r="B5799" s="85"/>
      <c r="C5799" s="85"/>
      <c r="D5799" s="85"/>
      <c r="E5799" s="85"/>
      <c r="F5799" s="85"/>
      <c r="G5799" s="85"/>
      <c r="H5799" s="85"/>
    </row>
    <row r="5800" spans="1:8">
      <c r="A5800" s="85"/>
      <c r="B5800" s="85"/>
      <c r="C5800" s="85"/>
      <c r="D5800" s="85"/>
      <c r="E5800" s="85"/>
      <c r="F5800" s="85"/>
      <c r="G5800" s="85"/>
      <c r="H5800" s="85"/>
    </row>
    <row r="5801" spans="1:8">
      <c r="A5801" s="85"/>
      <c r="B5801" s="85"/>
      <c r="C5801" s="85"/>
      <c r="D5801" s="85"/>
      <c r="E5801" s="85"/>
      <c r="F5801" s="85"/>
      <c r="G5801" s="85"/>
      <c r="H5801" s="85"/>
    </row>
    <row r="5802" spans="1:8">
      <c r="A5802" s="85"/>
      <c r="B5802" s="85"/>
      <c r="C5802" s="85"/>
      <c r="D5802" s="85"/>
      <c r="E5802" s="85"/>
      <c r="F5802" s="85"/>
      <c r="G5802" s="85"/>
      <c r="H5802" s="85"/>
    </row>
    <row r="5803" spans="1:8">
      <c r="A5803" s="85"/>
      <c r="B5803" s="85"/>
      <c r="C5803" s="85"/>
      <c r="D5803" s="85"/>
      <c r="E5803" s="85"/>
      <c r="F5803" s="85"/>
      <c r="G5803" s="85"/>
      <c r="H5803" s="85"/>
    </row>
    <row r="5804" spans="1:8">
      <c r="A5804" s="85"/>
      <c r="B5804" s="85"/>
      <c r="C5804" s="85"/>
      <c r="D5804" s="85"/>
      <c r="E5804" s="85"/>
      <c r="F5804" s="85"/>
      <c r="G5804" s="85"/>
      <c r="H5804" s="85"/>
    </row>
    <row r="5805" spans="1:8">
      <c r="A5805" s="85"/>
      <c r="B5805" s="85"/>
      <c r="C5805" s="85"/>
      <c r="D5805" s="85"/>
      <c r="E5805" s="85"/>
      <c r="F5805" s="85"/>
      <c r="G5805" s="85"/>
      <c r="H5805" s="85"/>
    </row>
    <row r="5806" spans="1:8">
      <c r="A5806" s="85"/>
      <c r="B5806" s="85"/>
      <c r="C5806" s="85"/>
      <c r="D5806" s="85"/>
      <c r="E5806" s="85"/>
      <c r="F5806" s="85"/>
      <c r="G5806" s="85"/>
      <c r="H5806" s="85"/>
    </row>
    <row r="5807" spans="1:8">
      <c r="A5807" s="85"/>
      <c r="B5807" s="85"/>
      <c r="C5807" s="85"/>
      <c r="D5807" s="85"/>
      <c r="E5807" s="85"/>
      <c r="F5807" s="85"/>
      <c r="G5807" s="85"/>
      <c r="H5807" s="85"/>
    </row>
    <row r="5808" spans="1:8">
      <c r="A5808" s="85"/>
      <c r="B5808" s="85"/>
      <c r="C5808" s="85"/>
      <c r="D5808" s="85"/>
      <c r="E5808" s="85"/>
      <c r="F5808" s="85"/>
      <c r="G5808" s="85"/>
      <c r="H5808" s="85"/>
    </row>
    <row r="5809" spans="1:8">
      <c r="A5809" s="85"/>
      <c r="B5809" s="85"/>
      <c r="C5809" s="85"/>
      <c r="D5809" s="85"/>
      <c r="E5809" s="85"/>
      <c r="F5809" s="85"/>
      <c r="G5809" s="85"/>
      <c r="H5809" s="85"/>
    </row>
    <row r="5810" spans="1:8">
      <c r="A5810" s="85"/>
      <c r="B5810" s="85"/>
      <c r="C5810" s="85"/>
      <c r="D5810" s="85"/>
      <c r="E5810" s="85"/>
      <c r="F5810" s="85"/>
      <c r="G5810" s="85"/>
      <c r="H5810" s="85"/>
    </row>
    <row r="5811" spans="1:8">
      <c r="A5811" s="85"/>
      <c r="B5811" s="85"/>
      <c r="C5811" s="85"/>
      <c r="D5811" s="85"/>
      <c r="E5811" s="85"/>
      <c r="F5811" s="85"/>
      <c r="G5811" s="85"/>
      <c r="H5811" s="85"/>
    </row>
    <row r="5812" spans="1:8">
      <c r="A5812" s="85"/>
      <c r="B5812" s="85"/>
      <c r="C5812" s="85"/>
      <c r="D5812" s="85"/>
      <c r="E5812" s="85"/>
      <c r="F5812" s="85"/>
      <c r="G5812" s="85"/>
      <c r="H5812" s="85"/>
    </row>
    <row r="5813" spans="1:8">
      <c r="A5813" s="85"/>
      <c r="B5813" s="85"/>
      <c r="C5813" s="85"/>
      <c r="D5813" s="85"/>
      <c r="E5813" s="85"/>
      <c r="F5813" s="85"/>
      <c r="G5813" s="85"/>
      <c r="H5813" s="85"/>
    </row>
    <row r="5814" spans="1:8">
      <c r="A5814" s="85"/>
      <c r="B5814" s="85"/>
      <c r="C5814" s="85"/>
      <c r="D5814" s="85"/>
      <c r="E5814" s="85"/>
      <c r="F5814" s="85"/>
      <c r="G5814" s="85"/>
      <c r="H5814" s="85"/>
    </row>
    <row r="5815" spans="1:8">
      <c r="A5815" s="85"/>
      <c r="B5815" s="85"/>
      <c r="C5815" s="85"/>
      <c r="D5815" s="85"/>
      <c r="E5815" s="85"/>
      <c r="F5815" s="85"/>
      <c r="G5815" s="85"/>
      <c r="H5815" s="85"/>
    </row>
    <row r="5816" spans="1:8">
      <c r="A5816" s="85"/>
      <c r="B5816" s="85"/>
      <c r="C5816" s="85"/>
      <c r="D5816" s="85"/>
      <c r="E5816" s="85"/>
      <c r="F5816" s="85"/>
      <c r="G5816" s="85"/>
      <c r="H5816" s="85"/>
    </row>
    <row r="5817" spans="1:8">
      <c r="A5817" s="85"/>
      <c r="B5817" s="85"/>
      <c r="C5817" s="85"/>
      <c r="D5817" s="85"/>
      <c r="E5817" s="85"/>
      <c r="F5817" s="85"/>
      <c r="G5817" s="85"/>
      <c r="H5817" s="85"/>
    </row>
    <row r="5818" spans="1:8">
      <c r="A5818" s="85"/>
      <c r="B5818" s="85"/>
      <c r="C5818" s="85"/>
      <c r="D5818" s="85"/>
      <c r="E5818" s="85"/>
      <c r="F5818" s="85"/>
      <c r="G5818" s="85"/>
      <c r="H5818" s="85"/>
    </row>
    <row r="5819" spans="1:8">
      <c r="A5819" s="85"/>
      <c r="B5819" s="85"/>
      <c r="C5819" s="85"/>
      <c r="D5819" s="85"/>
      <c r="E5819" s="85"/>
      <c r="F5819" s="85"/>
      <c r="G5819" s="85"/>
      <c r="H5819" s="85"/>
    </row>
    <row r="5820" spans="1:8">
      <c r="A5820" s="85"/>
      <c r="B5820" s="85"/>
      <c r="C5820" s="85"/>
      <c r="D5820" s="85"/>
      <c r="E5820" s="85"/>
      <c r="F5820" s="85"/>
      <c r="G5820" s="85"/>
      <c r="H5820" s="85"/>
    </row>
    <row r="5821" spans="1:8">
      <c r="A5821" s="85"/>
      <c r="B5821" s="85"/>
      <c r="C5821" s="85"/>
      <c r="D5821" s="85"/>
      <c r="E5821" s="85"/>
      <c r="F5821" s="85"/>
      <c r="G5821" s="85"/>
      <c r="H5821" s="85"/>
    </row>
    <row r="5822" spans="1:8">
      <c r="A5822" s="85"/>
      <c r="B5822" s="85"/>
      <c r="C5822" s="85"/>
      <c r="D5822" s="85"/>
      <c r="E5822" s="85"/>
      <c r="F5822" s="85"/>
      <c r="G5822" s="85"/>
      <c r="H5822" s="85"/>
    </row>
    <row r="5823" spans="1:8">
      <c r="A5823" s="85"/>
      <c r="B5823" s="85"/>
      <c r="C5823" s="85"/>
      <c r="D5823" s="85"/>
      <c r="E5823" s="85"/>
      <c r="F5823" s="85"/>
      <c r="G5823" s="85"/>
      <c r="H5823" s="85"/>
    </row>
    <row r="5824" spans="1:8">
      <c r="A5824" s="85"/>
      <c r="B5824" s="85"/>
      <c r="C5824" s="85"/>
      <c r="D5824" s="85"/>
      <c r="E5824" s="85"/>
      <c r="F5824" s="85"/>
      <c r="G5824" s="85"/>
      <c r="H5824" s="85"/>
    </row>
    <row r="5825" spans="1:8">
      <c r="A5825" s="85"/>
      <c r="B5825" s="85"/>
      <c r="C5825" s="85"/>
      <c r="D5825" s="85"/>
      <c r="E5825" s="85"/>
      <c r="F5825" s="85"/>
      <c r="G5825" s="85"/>
      <c r="H5825" s="85"/>
    </row>
    <row r="5826" spans="1:8">
      <c r="A5826" s="85"/>
      <c r="B5826" s="85"/>
      <c r="C5826" s="85"/>
      <c r="D5826" s="85"/>
      <c r="E5826" s="85"/>
      <c r="F5826" s="85"/>
      <c r="G5826" s="85"/>
      <c r="H5826" s="85"/>
    </row>
    <row r="5827" spans="1:8">
      <c r="A5827" s="85"/>
      <c r="B5827" s="85"/>
      <c r="C5827" s="85"/>
      <c r="D5827" s="85"/>
      <c r="E5827" s="85"/>
      <c r="F5827" s="85"/>
      <c r="G5827" s="85"/>
      <c r="H5827" s="85"/>
    </row>
    <row r="5828" spans="1:8">
      <c r="A5828" s="85"/>
      <c r="B5828" s="85"/>
      <c r="C5828" s="85"/>
      <c r="D5828" s="85"/>
      <c r="E5828" s="85"/>
      <c r="F5828" s="85"/>
      <c r="G5828" s="85"/>
      <c r="H5828" s="85"/>
    </row>
    <row r="5829" spans="1:8">
      <c r="A5829" s="85"/>
      <c r="B5829" s="85"/>
      <c r="C5829" s="85"/>
      <c r="D5829" s="85"/>
      <c r="E5829" s="85"/>
      <c r="F5829" s="85"/>
      <c r="G5829" s="85"/>
      <c r="H5829" s="85"/>
    </row>
    <row r="5830" spans="1:8">
      <c r="A5830" s="85"/>
      <c r="B5830" s="85"/>
      <c r="C5830" s="85"/>
      <c r="D5830" s="85"/>
      <c r="E5830" s="85"/>
      <c r="F5830" s="85"/>
      <c r="G5830" s="85"/>
      <c r="H5830" s="85"/>
    </row>
    <row r="5831" spans="1:8">
      <c r="A5831" s="85"/>
      <c r="B5831" s="85"/>
      <c r="C5831" s="85"/>
      <c r="D5831" s="85"/>
      <c r="E5831" s="85"/>
      <c r="F5831" s="85"/>
      <c r="G5831" s="85"/>
      <c r="H5831" s="85"/>
    </row>
    <row r="5832" spans="1:8">
      <c r="A5832" s="85"/>
      <c r="B5832" s="85"/>
      <c r="C5832" s="85"/>
      <c r="D5832" s="85"/>
      <c r="E5832" s="85"/>
      <c r="F5832" s="85"/>
      <c r="G5832" s="85"/>
      <c r="H5832" s="85"/>
    </row>
    <row r="5833" spans="1:8">
      <c r="A5833" s="85"/>
      <c r="B5833" s="85"/>
      <c r="C5833" s="85"/>
      <c r="D5833" s="85"/>
      <c r="E5833" s="85"/>
      <c r="F5833" s="85"/>
      <c r="G5833" s="85"/>
      <c r="H5833" s="85"/>
    </row>
    <row r="5834" spans="1:8">
      <c r="A5834" s="85"/>
      <c r="B5834" s="85"/>
      <c r="C5834" s="85"/>
      <c r="D5834" s="85"/>
      <c r="E5834" s="85"/>
      <c r="F5834" s="85"/>
      <c r="G5834" s="85"/>
      <c r="H5834" s="85"/>
    </row>
    <row r="5835" spans="1:8">
      <c r="A5835" s="85"/>
      <c r="B5835" s="85"/>
      <c r="C5835" s="85"/>
      <c r="D5835" s="85"/>
      <c r="E5835" s="85"/>
      <c r="F5835" s="85"/>
      <c r="G5835" s="85"/>
      <c r="H5835" s="85"/>
    </row>
    <row r="5836" spans="1:8">
      <c r="A5836" s="85"/>
      <c r="B5836" s="85"/>
      <c r="C5836" s="85"/>
      <c r="D5836" s="85"/>
      <c r="E5836" s="85"/>
      <c r="F5836" s="85"/>
      <c r="G5836" s="85"/>
      <c r="H5836" s="85"/>
    </row>
    <row r="5837" spans="1:8">
      <c r="A5837" s="85"/>
      <c r="B5837" s="85"/>
      <c r="C5837" s="85"/>
      <c r="D5837" s="85"/>
      <c r="E5837" s="85"/>
      <c r="F5837" s="85"/>
      <c r="G5837" s="85"/>
      <c r="H5837" s="85"/>
    </row>
    <row r="5838" spans="1:8">
      <c r="A5838" s="85"/>
      <c r="B5838" s="85"/>
      <c r="C5838" s="85"/>
      <c r="D5838" s="85"/>
      <c r="E5838" s="85"/>
      <c r="F5838" s="85"/>
      <c r="G5838" s="85"/>
      <c r="H5838" s="85"/>
    </row>
    <row r="5839" spans="1:8">
      <c r="A5839" s="85"/>
      <c r="B5839" s="85"/>
      <c r="C5839" s="85"/>
      <c r="D5839" s="85"/>
      <c r="E5839" s="85"/>
      <c r="F5839" s="85"/>
      <c r="G5839" s="85"/>
      <c r="H5839" s="85"/>
    </row>
    <row r="5840" spans="1:8">
      <c r="A5840" s="85"/>
      <c r="B5840" s="85"/>
      <c r="C5840" s="85"/>
      <c r="D5840" s="85"/>
      <c r="E5840" s="85"/>
      <c r="F5840" s="85"/>
      <c r="G5840" s="85"/>
      <c r="H5840" s="85"/>
    </row>
    <row r="5841" spans="1:8">
      <c r="A5841" s="85"/>
      <c r="B5841" s="85"/>
      <c r="C5841" s="85"/>
      <c r="D5841" s="85"/>
      <c r="E5841" s="85"/>
      <c r="F5841" s="85"/>
      <c r="G5841" s="85"/>
      <c r="H5841" s="85"/>
    </row>
    <row r="5842" spans="1:8">
      <c r="A5842" s="85"/>
      <c r="B5842" s="85"/>
      <c r="C5842" s="85"/>
      <c r="D5842" s="85"/>
      <c r="E5842" s="85"/>
      <c r="F5842" s="85"/>
      <c r="G5842" s="85"/>
      <c r="H5842" s="85"/>
    </row>
    <row r="5843" spans="1:8">
      <c r="A5843" s="85"/>
      <c r="B5843" s="85"/>
      <c r="C5843" s="85"/>
      <c r="D5843" s="85"/>
      <c r="E5843" s="85"/>
      <c r="F5843" s="85"/>
      <c r="G5843" s="85"/>
      <c r="H5843" s="85"/>
    </row>
    <row r="5844" spans="1:8">
      <c r="A5844" s="85"/>
      <c r="B5844" s="85"/>
      <c r="C5844" s="85"/>
      <c r="D5844" s="85"/>
      <c r="E5844" s="85"/>
      <c r="F5844" s="85"/>
      <c r="G5844" s="85"/>
      <c r="H5844" s="85"/>
    </row>
    <row r="5845" spans="1:8">
      <c r="A5845" s="85"/>
      <c r="B5845" s="85"/>
      <c r="C5845" s="85"/>
      <c r="D5845" s="85"/>
      <c r="E5845" s="85"/>
      <c r="F5845" s="85"/>
      <c r="G5845" s="85"/>
      <c r="H5845" s="85"/>
    </row>
    <row r="5846" spans="1:8">
      <c r="A5846" s="85"/>
      <c r="B5846" s="85"/>
      <c r="C5846" s="85"/>
      <c r="D5846" s="85"/>
      <c r="E5846" s="85"/>
      <c r="F5846" s="85"/>
      <c r="G5846" s="85"/>
      <c r="H5846" s="85"/>
    </row>
    <row r="5847" spans="1:8">
      <c r="A5847" s="85"/>
      <c r="B5847" s="85"/>
      <c r="C5847" s="85"/>
      <c r="D5847" s="85"/>
      <c r="E5847" s="85"/>
      <c r="F5847" s="85"/>
      <c r="G5847" s="85"/>
      <c r="H5847" s="85"/>
    </row>
    <row r="5848" spans="1:8">
      <c r="A5848" s="85"/>
      <c r="B5848" s="85"/>
      <c r="C5848" s="85"/>
      <c r="D5848" s="85"/>
      <c r="E5848" s="85"/>
      <c r="F5848" s="85"/>
      <c r="G5848" s="85"/>
      <c r="H5848" s="85"/>
    </row>
    <row r="5849" spans="1:8">
      <c r="A5849" s="85"/>
      <c r="B5849" s="85"/>
      <c r="C5849" s="85"/>
      <c r="D5849" s="85"/>
      <c r="E5849" s="85"/>
      <c r="F5849" s="85"/>
      <c r="G5849" s="85"/>
      <c r="H5849" s="85"/>
    </row>
    <row r="5850" spans="1:8">
      <c r="A5850" s="85"/>
      <c r="B5850" s="85"/>
      <c r="C5850" s="85"/>
      <c r="D5850" s="85"/>
      <c r="E5850" s="85"/>
      <c r="F5850" s="85"/>
      <c r="G5850" s="85"/>
      <c r="H5850" s="85"/>
    </row>
    <row r="5851" spans="1:8">
      <c r="A5851" s="85"/>
      <c r="B5851" s="85"/>
      <c r="C5851" s="85"/>
      <c r="D5851" s="85"/>
      <c r="E5851" s="85"/>
      <c r="F5851" s="85"/>
      <c r="G5851" s="85"/>
      <c r="H5851" s="85"/>
    </row>
    <row r="5852" spans="1:8">
      <c r="A5852" s="85"/>
      <c r="B5852" s="85"/>
      <c r="C5852" s="85"/>
      <c r="D5852" s="85"/>
      <c r="E5852" s="85"/>
      <c r="F5852" s="85"/>
      <c r="G5852" s="85"/>
      <c r="H5852" s="85"/>
    </row>
    <row r="5853" spans="1:8">
      <c r="A5853" s="85"/>
      <c r="B5853" s="85"/>
      <c r="C5853" s="85"/>
      <c r="D5853" s="85"/>
      <c r="E5853" s="85"/>
      <c r="F5853" s="85"/>
      <c r="G5853" s="85"/>
      <c r="H5853" s="85"/>
    </row>
    <row r="5854" spans="1:8">
      <c r="A5854" s="85"/>
      <c r="B5854" s="85"/>
      <c r="C5854" s="85"/>
      <c r="D5854" s="85"/>
      <c r="E5854" s="85"/>
      <c r="F5854" s="85"/>
      <c r="G5854" s="85"/>
      <c r="H5854" s="85"/>
    </row>
    <row r="5855" spans="1:8">
      <c r="A5855" s="85"/>
      <c r="B5855" s="85"/>
      <c r="C5855" s="85"/>
      <c r="D5855" s="85"/>
      <c r="E5855" s="85"/>
      <c r="F5855" s="85"/>
      <c r="G5855" s="85"/>
      <c r="H5855" s="85"/>
    </row>
    <row r="5856" spans="1:8">
      <c r="A5856" s="85"/>
      <c r="B5856" s="85"/>
      <c r="C5856" s="85"/>
      <c r="D5856" s="85"/>
      <c r="E5856" s="85"/>
      <c r="F5856" s="85"/>
      <c r="G5856" s="85"/>
      <c r="H5856" s="85"/>
    </row>
    <row r="5857" spans="1:8">
      <c r="A5857" s="85"/>
      <c r="B5857" s="85"/>
      <c r="C5857" s="85"/>
      <c r="D5857" s="85"/>
      <c r="E5857" s="85"/>
      <c r="F5857" s="85"/>
      <c r="G5857" s="85"/>
      <c r="H5857" s="85"/>
    </row>
    <row r="5858" spans="1:8">
      <c r="A5858" s="85"/>
      <c r="B5858" s="85"/>
      <c r="C5858" s="85"/>
      <c r="D5858" s="85"/>
      <c r="E5858" s="85"/>
      <c r="F5858" s="85"/>
      <c r="G5858" s="85"/>
      <c r="H5858" s="85"/>
    </row>
    <row r="5859" spans="1:8">
      <c r="A5859" s="85"/>
      <c r="B5859" s="85"/>
      <c r="C5859" s="85"/>
      <c r="D5859" s="85"/>
      <c r="E5859" s="85"/>
      <c r="F5859" s="85"/>
      <c r="G5859" s="85"/>
      <c r="H5859" s="85"/>
    </row>
    <row r="5860" spans="1:8">
      <c r="A5860" s="85"/>
      <c r="B5860" s="85"/>
      <c r="C5860" s="85"/>
      <c r="D5860" s="85"/>
      <c r="E5860" s="85"/>
      <c r="F5860" s="85"/>
      <c r="G5860" s="85"/>
      <c r="H5860" s="85"/>
    </row>
    <row r="5861" spans="1:8">
      <c r="A5861" s="85"/>
      <c r="B5861" s="85"/>
      <c r="C5861" s="85"/>
      <c r="D5861" s="85"/>
      <c r="E5861" s="85"/>
      <c r="F5861" s="85"/>
      <c r="G5861" s="85"/>
      <c r="H5861" s="85"/>
    </row>
    <row r="5862" spans="1:8">
      <c r="A5862" s="85"/>
      <c r="B5862" s="85"/>
      <c r="C5862" s="85"/>
      <c r="D5862" s="85"/>
      <c r="E5862" s="85"/>
      <c r="F5862" s="85"/>
      <c r="G5862" s="85"/>
      <c r="H5862" s="85"/>
    </row>
    <row r="5863" spans="1:8">
      <c r="A5863" s="85"/>
      <c r="B5863" s="85"/>
      <c r="C5863" s="85"/>
      <c r="D5863" s="85"/>
      <c r="E5863" s="85"/>
      <c r="F5863" s="85"/>
      <c r="G5863" s="85"/>
      <c r="H5863" s="85"/>
    </row>
    <row r="5864" spans="1:8">
      <c r="A5864" s="85"/>
      <c r="B5864" s="85"/>
      <c r="C5864" s="85"/>
      <c r="D5864" s="85"/>
      <c r="E5864" s="85"/>
      <c r="F5864" s="85"/>
      <c r="G5864" s="85"/>
      <c r="H5864" s="85"/>
    </row>
    <row r="5865" spans="1:8">
      <c r="A5865" s="85"/>
      <c r="B5865" s="85"/>
      <c r="C5865" s="85"/>
      <c r="D5865" s="85"/>
      <c r="E5865" s="85"/>
      <c r="F5865" s="85"/>
      <c r="G5865" s="85"/>
      <c r="H5865" s="85"/>
    </row>
    <row r="5866" spans="1:8">
      <c r="A5866" s="85"/>
      <c r="B5866" s="85"/>
      <c r="C5866" s="85"/>
      <c r="D5866" s="85"/>
      <c r="E5866" s="85"/>
      <c r="F5866" s="85"/>
      <c r="G5866" s="85"/>
      <c r="H5866" s="85"/>
    </row>
    <row r="5867" spans="1:8">
      <c r="A5867" s="85"/>
      <c r="B5867" s="85"/>
      <c r="C5867" s="85"/>
      <c r="D5867" s="85"/>
      <c r="E5867" s="85"/>
      <c r="F5867" s="85"/>
      <c r="G5867" s="85"/>
      <c r="H5867" s="85"/>
    </row>
    <row r="5868" spans="1:8">
      <c r="A5868" s="85"/>
      <c r="B5868" s="85"/>
      <c r="C5868" s="85"/>
      <c r="D5868" s="85"/>
      <c r="E5868" s="85"/>
      <c r="F5868" s="85"/>
      <c r="G5868" s="85"/>
      <c r="H5868" s="85"/>
    </row>
    <row r="5869" spans="1:8">
      <c r="A5869" s="85"/>
      <c r="B5869" s="85"/>
      <c r="C5869" s="85"/>
      <c r="D5869" s="85"/>
      <c r="E5869" s="85"/>
      <c r="F5869" s="85"/>
      <c r="G5869" s="85"/>
      <c r="H5869" s="85"/>
    </row>
    <row r="5870" spans="1:8">
      <c r="A5870" s="85"/>
      <c r="B5870" s="85"/>
      <c r="C5870" s="85"/>
      <c r="D5870" s="85"/>
      <c r="E5870" s="85"/>
      <c r="F5870" s="85"/>
      <c r="G5870" s="85"/>
      <c r="H5870" s="85"/>
    </row>
    <row r="5871" spans="1:8">
      <c r="A5871" s="85"/>
      <c r="B5871" s="85"/>
      <c r="C5871" s="85"/>
      <c r="D5871" s="85"/>
      <c r="E5871" s="85"/>
      <c r="F5871" s="85"/>
      <c r="G5871" s="85"/>
      <c r="H5871" s="85"/>
    </row>
    <row r="5872" spans="1:8">
      <c r="A5872" s="85"/>
      <c r="B5872" s="85"/>
      <c r="C5872" s="85"/>
      <c r="D5872" s="85"/>
      <c r="E5872" s="85"/>
      <c r="F5872" s="85"/>
      <c r="G5872" s="85"/>
      <c r="H5872" s="85"/>
    </row>
    <row r="5873" spans="1:8">
      <c r="A5873" s="85"/>
      <c r="B5873" s="85"/>
      <c r="C5873" s="85"/>
      <c r="D5873" s="85"/>
      <c r="E5873" s="85"/>
      <c r="F5873" s="85"/>
      <c r="G5873" s="85"/>
      <c r="H5873" s="85"/>
    </row>
    <row r="5874" spans="1:8">
      <c r="A5874" s="85"/>
      <c r="B5874" s="85"/>
      <c r="C5874" s="85"/>
      <c r="D5874" s="85"/>
      <c r="E5874" s="85"/>
      <c r="F5874" s="85"/>
      <c r="G5874" s="85"/>
      <c r="H5874" s="85"/>
    </row>
    <row r="5875" spans="1:8">
      <c r="A5875" s="85"/>
      <c r="B5875" s="85"/>
      <c r="C5875" s="85"/>
      <c r="D5875" s="85"/>
      <c r="E5875" s="85"/>
      <c r="F5875" s="85"/>
      <c r="G5875" s="85"/>
      <c r="H5875" s="85"/>
    </row>
    <row r="5876" spans="1:8">
      <c r="A5876" s="85"/>
      <c r="B5876" s="85"/>
      <c r="C5876" s="85"/>
      <c r="D5876" s="85"/>
      <c r="E5876" s="85"/>
      <c r="F5876" s="85"/>
      <c r="G5876" s="85"/>
      <c r="H5876" s="85"/>
    </row>
    <row r="5877" spans="1:8">
      <c r="A5877" s="85"/>
      <c r="B5877" s="85"/>
      <c r="C5877" s="85"/>
      <c r="D5877" s="85"/>
      <c r="E5877" s="85"/>
      <c r="F5877" s="85"/>
      <c r="G5877" s="85"/>
      <c r="H5877" s="85"/>
    </row>
    <row r="5878" spans="1:8">
      <c r="A5878" s="85"/>
      <c r="B5878" s="85"/>
      <c r="C5878" s="85"/>
      <c r="D5878" s="85"/>
      <c r="E5878" s="85"/>
      <c r="F5878" s="85"/>
      <c r="G5878" s="85"/>
      <c r="H5878" s="85"/>
    </row>
    <row r="5879" spans="1:8">
      <c r="A5879" s="85"/>
      <c r="B5879" s="85"/>
      <c r="C5879" s="85"/>
      <c r="D5879" s="85"/>
      <c r="E5879" s="85"/>
      <c r="F5879" s="85"/>
      <c r="G5879" s="85"/>
      <c r="H5879" s="85"/>
    </row>
    <row r="5880" spans="1:8">
      <c r="A5880" s="85"/>
      <c r="B5880" s="85"/>
      <c r="C5880" s="85"/>
      <c r="D5880" s="85"/>
      <c r="E5880" s="85"/>
      <c r="F5880" s="85"/>
      <c r="G5880" s="85"/>
      <c r="H5880" s="85"/>
    </row>
    <row r="5881" spans="1:8">
      <c r="A5881" s="85"/>
      <c r="B5881" s="85"/>
      <c r="C5881" s="85"/>
      <c r="D5881" s="85"/>
      <c r="E5881" s="85"/>
      <c r="F5881" s="85"/>
      <c r="G5881" s="85"/>
      <c r="H5881" s="85"/>
    </row>
    <row r="5882" spans="1:8">
      <c r="A5882" s="85"/>
      <c r="B5882" s="85"/>
      <c r="C5882" s="85"/>
      <c r="D5882" s="85"/>
      <c r="E5882" s="85"/>
      <c r="F5882" s="85"/>
      <c r="G5882" s="85"/>
      <c r="H5882" s="85"/>
    </row>
    <row r="5883" spans="1:8">
      <c r="A5883" s="85"/>
      <c r="B5883" s="85"/>
      <c r="C5883" s="85"/>
      <c r="D5883" s="85"/>
      <c r="E5883" s="85"/>
      <c r="F5883" s="85"/>
      <c r="G5883" s="85"/>
      <c r="H5883" s="85"/>
    </row>
    <row r="5884" spans="1:8">
      <c r="A5884" s="85"/>
      <c r="B5884" s="85"/>
      <c r="C5884" s="85"/>
      <c r="D5884" s="85"/>
      <c r="E5884" s="85"/>
      <c r="F5884" s="85"/>
      <c r="G5884" s="85"/>
      <c r="H5884" s="85"/>
    </row>
    <row r="5885" spans="1:8">
      <c r="A5885" s="85"/>
      <c r="B5885" s="85"/>
      <c r="C5885" s="85"/>
      <c r="D5885" s="85"/>
      <c r="E5885" s="85"/>
      <c r="F5885" s="85"/>
      <c r="G5885" s="85"/>
      <c r="H5885" s="85"/>
    </row>
    <row r="5886" spans="1:8">
      <c r="A5886" s="85"/>
      <c r="B5886" s="85"/>
      <c r="C5886" s="85"/>
      <c r="D5886" s="85"/>
      <c r="E5886" s="85"/>
      <c r="F5886" s="85"/>
      <c r="G5886" s="85"/>
      <c r="H5886" s="85"/>
    </row>
    <row r="5887" spans="1:8">
      <c r="A5887" s="85"/>
      <c r="B5887" s="85"/>
      <c r="C5887" s="85"/>
      <c r="D5887" s="85"/>
      <c r="E5887" s="85"/>
      <c r="F5887" s="85"/>
      <c r="G5887" s="85"/>
      <c r="H5887" s="85"/>
    </row>
    <row r="5888" spans="1:8">
      <c r="A5888" s="85"/>
      <c r="B5888" s="85"/>
      <c r="C5888" s="85"/>
      <c r="D5888" s="85"/>
      <c r="E5888" s="85"/>
      <c r="F5888" s="85"/>
      <c r="G5888" s="85"/>
      <c r="H5888" s="85"/>
    </row>
    <row r="5889" spans="1:8">
      <c r="A5889" s="85"/>
      <c r="B5889" s="85"/>
      <c r="C5889" s="85"/>
      <c r="D5889" s="85"/>
      <c r="E5889" s="85"/>
      <c r="F5889" s="85"/>
      <c r="G5889" s="85"/>
      <c r="H5889" s="85"/>
    </row>
    <row r="5890" spans="1:8">
      <c r="A5890" s="85"/>
      <c r="B5890" s="85"/>
      <c r="C5890" s="85"/>
      <c r="D5890" s="85"/>
      <c r="E5890" s="85"/>
      <c r="F5890" s="85"/>
      <c r="G5890" s="85"/>
      <c r="H5890" s="85"/>
    </row>
    <row r="5891" spans="1:8">
      <c r="A5891" s="85"/>
      <c r="B5891" s="85"/>
      <c r="C5891" s="85"/>
      <c r="D5891" s="85"/>
      <c r="E5891" s="85"/>
      <c r="F5891" s="85"/>
      <c r="G5891" s="85"/>
      <c r="H5891" s="85"/>
    </row>
    <row r="5892" spans="1:8">
      <c r="A5892" s="85"/>
      <c r="B5892" s="85"/>
      <c r="C5892" s="85"/>
      <c r="D5892" s="85"/>
      <c r="E5892" s="85"/>
      <c r="F5892" s="85"/>
      <c r="G5892" s="85"/>
      <c r="H5892" s="85"/>
    </row>
    <row r="5893" spans="1:8">
      <c r="A5893" s="85"/>
      <c r="B5893" s="85"/>
      <c r="C5893" s="85"/>
      <c r="D5893" s="85"/>
      <c r="E5893" s="85"/>
      <c r="F5893" s="85"/>
      <c r="G5893" s="85"/>
      <c r="H5893" s="85"/>
    </row>
    <row r="5894" spans="1:8">
      <c r="A5894" s="85"/>
      <c r="B5894" s="85"/>
      <c r="C5894" s="85"/>
      <c r="D5894" s="85"/>
      <c r="E5894" s="85"/>
      <c r="F5894" s="85"/>
      <c r="G5894" s="85"/>
      <c r="H5894" s="85"/>
    </row>
    <row r="5895" spans="1:8">
      <c r="A5895" s="85"/>
      <c r="B5895" s="85"/>
      <c r="C5895" s="85"/>
      <c r="D5895" s="85"/>
      <c r="E5895" s="85"/>
      <c r="F5895" s="85"/>
      <c r="G5895" s="85"/>
      <c r="H5895" s="85"/>
    </row>
    <row r="5896" spans="1:8">
      <c r="A5896" s="85"/>
      <c r="B5896" s="85"/>
      <c r="C5896" s="85"/>
      <c r="D5896" s="85"/>
      <c r="E5896" s="85"/>
      <c r="F5896" s="85"/>
      <c r="G5896" s="85"/>
      <c r="H5896" s="85"/>
    </row>
    <row r="5897" spans="1:8">
      <c r="A5897" s="85"/>
      <c r="B5897" s="85"/>
      <c r="C5897" s="85"/>
      <c r="D5897" s="85"/>
      <c r="E5897" s="85"/>
      <c r="F5897" s="85"/>
      <c r="G5897" s="85"/>
      <c r="H5897" s="85"/>
    </row>
    <row r="5898" spans="1:8">
      <c r="A5898" s="85"/>
      <c r="B5898" s="85"/>
      <c r="C5898" s="85"/>
      <c r="D5898" s="85"/>
      <c r="E5898" s="85"/>
      <c r="F5898" s="85"/>
      <c r="G5898" s="85"/>
      <c r="H5898" s="85"/>
    </row>
    <row r="5899" spans="1:8">
      <c r="A5899" s="85"/>
      <c r="B5899" s="85"/>
      <c r="C5899" s="85"/>
      <c r="D5899" s="85"/>
      <c r="E5899" s="85"/>
      <c r="F5899" s="85"/>
      <c r="G5899" s="85"/>
      <c r="H5899" s="85"/>
    </row>
    <row r="5900" spans="1:8">
      <c r="A5900" s="85"/>
      <c r="B5900" s="85"/>
      <c r="C5900" s="85"/>
      <c r="D5900" s="85"/>
      <c r="E5900" s="85"/>
      <c r="F5900" s="85"/>
      <c r="G5900" s="85"/>
      <c r="H5900" s="85"/>
    </row>
    <row r="5901" spans="1:8">
      <c r="A5901" s="85"/>
      <c r="B5901" s="85"/>
      <c r="C5901" s="85"/>
      <c r="D5901" s="85"/>
      <c r="E5901" s="85"/>
      <c r="F5901" s="85"/>
      <c r="G5901" s="85"/>
      <c r="H5901" s="85"/>
    </row>
    <row r="5902" spans="1:8">
      <c r="A5902" s="85"/>
      <c r="B5902" s="85"/>
      <c r="C5902" s="85"/>
      <c r="D5902" s="85"/>
      <c r="E5902" s="85"/>
      <c r="F5902" s="85"/>
      <c r="G5902" s="85"/>
      <c r="H5902" s="85"/>
    </row>
    <row r="5903" spans="1:8">
      <c r="A5903" s="85"/>
      <c r="B5903" s="85"/>
      <c r="C5903" s="85"/>
      <c r="D5903" s="85"/>
      <c r="E5903" s="85"/>
      <c r="F5903" s="85"/>
      <c r="G5903" s="85"/>
      <c r="H5903" s="85"/>
    </row>
    <row r="5904" spans="1:8">
      <c r="A5904" s="85"/>
      <c r="B5904" s="85"/>
      <c r="C5904" s="85"/>
      <c r="D5904" s="85"/>
      <c r="E5904" s="85"/>
      <c r="F5904" s="85"/>
      <c r="G5904" s="85"/>
      <c r="H5904" s="85"/>
    </row>
    <row r="5905" spans="1:8">
      <c r="A5905" s="85"/>
      <c r="B5905" s="85"/>
      <c r="C5905" s="85"/>
      <c r="D5905" s="85"/>
      <c r="E5905" s="85"/>
      <c r="F5905" s="85"/>
      <c r="G5905" s="85"/>
      <c r="H5905" s="85"/>
    </row>
    <row r="5906" spans="1:8">
      <c r="A5906" s="85"/>
      <c r="B5906" s="85"/>
      <c r="C5906" s="85"/>
      <c r="D5906" s="85"/>
      <c r="E5906" s="85"/>
      <c r="F5906" s="85"/>
      <c r="G5906" s="85"/>
      <c r="H5906" s="85"/>
    </row>
    <row r="5907" spans="1:8">
      <c r="A5907" s="85"/>
      <c r="B5907" s="85"/>
      <c r="C5907" s="85"/>
      <c r="D5907" s="85"/>
      <c r="E5907" s="85"/>
      <c r="F5907" s="85"/>
      <c r="G5907" s="85"/>
      <c r="H5907" s="85"/>
    </row>
    <row r="5908" spans="1:8">
      <c r="A5908" s="85"/>
      <c r="B5908" s="85"/>
      <c r="C5908" s="85"/>
      <c r="D5908" s="85"/>
      <c r="E5908" s="85"/>
      <c r="F5908" s="85"/>
      <c r="G5908" s="85"/>
      <c r="H5908" s="85"/>
    </row>
    <row r="5909" spans="1:8">
      <c r="A5909" s="85"/>
      <c r="B5909" s="85"/>
      <c r="C5909" s="85"/>
      <c r="D5909" s="85"/>
      <c r="E5909" s="85"/>
      <c r="F5909" s="85"/>
      <c r="G5909" s="85"/>
      <c r="H5909" s="85"/>
    </row>
    <row r="5910" spans="1:8">
      <c r="A5910" s="85"/>
      <c r="B5910" s="85"/>
      <c r="C5910" s="85"/>
      <c r="D5910" s="85"/>
      <c r="E5910" s="85"/>
      <c r="F5910" s="85"/>
      <c r="G5910" s="85"/>
      <c r="H5910" s="85"/>
    </row>
    <row r="5911" spans="1:8">
      <c r="A5911" s="85"/>
      <c r="B5911" s="85"/>
      <c r="C5911" s="85"/>
      <c r="D5911" s="85"/>
      <c r="E5911" s="85"/>
      <c r="F5911" s="85"/>
      <c r="G5911" s="85"/>
      <c r="H5911" s="85"/>
    </row>
    <row r="5912" spans="1:8">
      <c r="A5912" s="85"/>
      <c r="B5912" s="85"/>
      <c r="C5912" s="85"/>
      <c r="D5912" s="85"/>
      <c r="E5912" s="85"/>
      <c r="F5912" s="85"/>
      <c r="G5912" s="85"/>
      <c r="H5912" s="85"/>
    </row>
    <row r="5913" spans="1:8">
      <c r="A5913" s="85"/>
      <c r="B5913" s="85"/>
      <c r="C5913" s="85"/>
      <c r="D5913" s="85"/>
      <c r="E5913" s="85"/>
      <c r="F5913" s="85"/>
      <c r="G5913" s="85"/>
      <c r="H5913" s="85"/>
    </row>
    <row r="5914" spans="1:8">
      <c r="A5914" s="85"/>
      <c r="B5914" s="85"/>
      <c r="C5914" s="85"/>
      <c r="D5914" s="85"/>
      <c r="E5914" s="85"/>
      <c r="F5914" s="85"/>
      <c r="G5914" s="85"/>
      <c r="H5914" s="85"/>
    </row>
    <row r="5915" spans="1:8">
      <c r="A5915" s="85"/>
      <c r="B5915" s="85"/>
      <c r="C5915" s="85"/>
      <c r="D5915" s="85"/>
      <c r="E5915" s="85"/>
      <c r="F5915" s="85"/>
      <c r="G5915" s="85"/>
      <c r="H5915" s="85"/>
    </row>
    <row r="5916" spans="1:8">
      <c r="A5916" s="85"/>
      <c r="B5916" s="85"/>
      <c r="C5916" s="85"/>
      <c r="D5916" s="85"/>
      <c r="E5916" s="85"/>
      <c r="F5916" s="85"/>
      <c r="G5916" s="85"/>
      <c r="H5916" s="85"/>
    </row>
    <row r="5917" spans="1:8">
      <c r="A5917" s="85"/>
      <c r="B5917" s="85"/>
      <c r="C5917" s="85"/>
      <c r="D5917" s="85"/>
      <c r="E5917" s="85"/>
      <c r="F5917" s="85"/>
      <c r="G5917" s="85"/>
      <c r="H5917" s="85"/>
    </row>
    <row r="5918" spans="1:8">
      <c r="A5918" s="85"/>
      <c r="B5918" s="85"/>
      <c r="C5918" s="85"/>
      <c r="D5918" s="85"/>
      <c r="E5918" s="85"/>
      <c r="F5918" s="85"/>
      <c r="G5918" s="85"/>
      <c r="H5918" s="85"/>
    </row>
    <row r="5919" spans="1:8">
      <c r="A5919" s="85"/>
      <c r="B5919" s="85"/>
      <c r="C5919" s="85"/>
      <c r="D5919" s="85"/>
      <c r="E5919" s="85"/>
      <c r="F5919" s="85"/>
      <c r="G5919" s="85"/>
      <c r="H5919" s="85"/>
    </row>
    <row r="5920" spans="1:8">
      <c r="A5920" s="85"/>
      <c r="B5920" s="85"/>
      <c r="C5920" s="85"/>
      <c r="D5920" s="85"/>
      <c r="E5920" s="85"/>
      <c r="F5920" s="85"/>
      <c r="G5920" s="85"/>
      <c r="H5920" s="85"/>
    </row>
    <row r="5921" spans="1:8">
      <c r="A5921" s="85"/>
      <c r="B5921" s="85"/>
      <c r="C5921" s="85"/>
      <c r="D5921" s="85"/>
      <c r="E5921" s="85"/>
      <c r="F5921" s="85"/>
      <c r="G5921" s="85"/>
      <c r="H5921" s="85"/>
    </row>
    <row r="5922" spans="1:8">
      <c r="A5922" s="85"/>
      <c r="B5922" s="85"/>
      <c r="C5922" s="85"/>
      <c r="D5922" s="85"/>
      <c r="E5922" s="85"/>
      <c r="F5922" s="85"/>
      <c r="G5922" s="85"/>
      <c r="H5922" s="85"/>
    </row>
    <row r="5923" spans="1:8">
      <c r="A5923" s="85"/>
      <c r="B5923" s="85"/>
      <c r="C5923" s="85"/>
      <c r="D5923" s="85"/>
      <c r="E5923" s="85"/>
      <c r="F5923" s="85"/>
      <c r="G5923" s="85"/>
      <c r="H5923" s="85"/>
    </row>
    <row r="5924" spans="1:8">
      <c r="A5924" s="85"/>
      <c r="B5924" s="85"/>
      <c r="C5924" s="85"/>
      <c r="D5924" s="85"/>
      <c r="E5924" s="85"/>
      <c r="F5924" s="85"/>
      <c r="G5924" s="85"/>
      <c r="H5924" s="85"/>
    </row>
    <row r="5925" spans="1:8">
      <c r="A5925" s="85"/>
      <c r="B5925" s="85"/>
      <c r="C5925" s="85"/>
      <c r="D5925" s="85"/>
      <c r="E5925" s="85"/>
      <c r="F5925" s="85"/>
      <c r="G5925" s="85"/>
      <c r="H5925" s="85"/>
    </row>
    <row r="5926" spans="1:8">
      <c r="A5926" s="85"/>
      <c r="B5926" s="85"/>
      <c r="C5926" s="85"/>
      <c r="D5926" s="85"/>
      <c r="E5926" s="85"/>
      <c r="F5926" s="85"/>
      <c r="G5926" s="85"/>
      <c r="H5926" s="85"/>
    </row>
    <row r="5927" spans="1:8">
      <c r="A5927" s="85"/>
      <c r="B5927" s="85"/>
      <c r="C5927" s="85"/>
      <c r="D5927" s="85"/>
      <c r="E5927" s="85"/>
      <c r="F5927" s="85"/>
      <c r="G5927" s="85"/>
      <c r="H5927" s="85"/>
    </row>
    <row r="5928" spans="1:8">
      <c r="A5928" s="85"/>
      <c r="B5928" s="85"/>
      <c r="C5928" s="85"/>
      <c r="D5928" s="85"/>
      <c r="E5928" s="85"/>
      <c r="F5928" s="85"/>
      <c r="G5928" s="85"/>
      <c r="H5928" s="85"/>
    </row>
    <row r="5929" spans="1:8">
      <c r="A5929" s="85"/>
      <c r="B5929" s="85"/>
      <c r="C5929" s="85"/>
      <c r="D5929" s="85"/>
      <c r="E5929" s="85"/>
      <c r="F5929" s="85"/>
      <c r="G5929" s="85"/>
      <c r="H5929" s="85"/>
    </row>
    <row r="5930" spans="1:8">
      <c r="A5930" s="85"/>
      <c r="B5930" s="85"/>
      <c r="C5930" s="85"/>
      <c r="D5930" s="85"/>
      <c r="E5930" s="85"/>
      <c r="F5930" s="85"/>
      <c r="G5930" s="85"/>
      <c r="H5930" s="85"/>
    </row>
    <row r="5931" spans="1:8">
      <c r="A5931" s="85"/>
      <c r="B5931" s="85"/>
      <c r="C5931" s="85"/>
      <c r="D5931" s="85"/>
      <c r="E5931" s="85"/>
      <c r="F5931" s="85"/>
      <c r="G5931" s="85"/>
      <c r="H5931" s="85"/>
    </row>
    <row r="5932" spans="1:8">
      <c r="A5932" s="85"/>
      <c r="B5932" s="85"/>
      <c r="C5932" s="85"/>
      <c r="D5932" s="85"/>
      <c r="E5932" s="85"/>
      <c r="F5932" s="85"/>
      <c r="G5932" s="85"/>
      <c r="H5932" s="85"/>
    </row>
    <row r="5933" spans="1:8">
      <c r="A5933" s="85"/>
      <c r="B5933" s="85"/>
      <c r="C5933" s="85"/>
      <c r="D5933" s="85"/>
      <c r="E5933" s="85"/>
      <c r="F5933" s="85"/>
      <c r="G5933" s="85"/>
      <c r="H5933" s="85"/>
    </row>
    <row r="5934" spans="1:8">
      <c r="A5934" s="85"/>
      <c r="B5934" s="85"/>
      <c r="C5934" s="85"/>
      <c r="D5934" s="85"/>
      <c r="E5934" s="85"/>
      <c r="F5934" s="85"/>
      <c r="G5934" s="85"/>
      <c r="H5934" s="85"/>
    </row>
    <row r="5935" spans="1:8">
      <c r="A5935" s="85"/>
      <c r="B5935" s="85"/>
      <c r="C5935" s="85"/>
      <c r="D5935" s="85"/>
      <c r="E5935" s="85"/>
      <c r="F5935" s="85"/>
      <c r="G5935" s="85"/>
      <c r="H5935" s="85"/>
    </row>
    <row r="5936" spans="1:8">
      <c r="A5936" s="85"/>
      <c r="B5936" s="85"/>
      <c r="C5936" s="85"/>
      <c r="D5936" s="85"/>
      <c r="E5936" s="85"/>
      <c r="F5936" s="85"/>
      <c r="G5936" s="85"/>
      <c r="H5936" s="85"/>
    </row>
    <row r="5937" spans="1:8">
      <c r="A5937" s="85"/>
      <c r="B5937" s="85"/>
      <c r="C5937" s="85"/>
      <c r="D5937" s="85"/>
      <c r="E5937" s="85"/>
      <c r="F5937" s="85"/>
      <c r="G5937" s="85"/>
      <c r="H5937" s="85"/>
    </row>
    <row r="5938" spans="1:8">
      <c r="A5938" s="85"/>
      <c r="B5938" s="85"/>
      <c r="C5938" s="85"/>
      <c r="D5938" s="85"/>
      <c r="E5938" s="85"/>
      <c r="F5938" s="85"/>
      <c r="G5938" s="85"/>
      <c r="H5938" s="85"/>
    </row>
    <row r="5939" spans="1:8">
      <c r="A5939" s="85"/>
      <c r="B5939" s="85"/>
      <c r="C5939" s="85"/>
      <c r="D5939" s="85"/>
      <c r="E5939" s="85"/>
      <c r="F5939" s="85"/>
      <c r="G5939" s="85"/>
      <c r="H5939" s="85"/>
    </row>
    <row r="5940" spans="1:8">
      <c r="A5940" s="85"/>
      <c r="B5940" s="85"/>
      <c r="C5940" s="85"/>
      <c r="D5940" s="85"/>
      <c r="E5940" s="85"/>
      <c r="F5940" s="85"/>
      <c r="G5940" s="85"/>
      <c r="H5940" s="85"/>
    </row>
    <row r="5941" spans="1:8">
      <c r="A5941" s="85"/>
      <c r="B5941" s="85"/>
      <c r="C5941" s="85"/>
      <c r="D5941" s="85"/>
      <c r="E5941" s="85"/>
      <c r="F5941" s="85"/>
      <c r="G5941" s="85"/>
      <c r="H5941" s="85"/>
    </row>
    <row r="5942" spans="1:8">
      <c r="A5942" s="85"/>
      <c r="B5942" s="85"/>
      <c r="C5942" s="85"/>
      <c r="D5942" s="85"/>
      <c r="E5942" s="85"/>
      <c r="F5942" s="85"/>
      <c r="G5942" s="85"/>
      <c r="H5942" s="85"/>
    </row>
    <row r="5943" spans="1:8">
      <c r="A5943" s="85"/>
      <c r="B5943" s="85"/>
      <c r="C5943" s="85"/>
      <c r="D5943" s="85"/>
      <c r="E5943" s="85"/>
      <c r="F5943" s="85"/>
      <c r="G5943" s="85"/>
      <c r="H5943" s="85"/>
    </row>
    <row r="5944" spans="1:8">
      <c r="A5944" s="85"/>
      <c r="B5944" s="85"/>
      <c r="C5944" s="85"/>
      <c r="D5944" s="85"/>
      <c r="E5944" s="85"/>
      <c r="F5944" s="85"/>
      <c r="G5944" s="85"/>
      <c r="H5944" s="85"/>
    </row>
    <row r="5945" spans="1:8">
      <c r="A5945" s="85"/>
      <c r="B5945" s="85"/>
      <c r="C5945" s="85"/>
      <c r="D5945" s="85"/>
      <c r="E5945" s="85"/>
      <c r="F5945" s="85"/>
      <c r="G5945" s="85"/>
      <c r="H5945" s="85"/>
    </row>
    <row r="5946" spans="1:8">
      <c r="A5946" s="85"/>
      <c r="B5946" s="85"/>
      <c r="C5946" s="85"/>
      <c r="D5946" s="85"/>
      <c r="E5946" s="85"/>
      <c r="F5946" s="85"/>
      <c r="G5946" s="85"/>
      <c r="H5946" s="85"/>
    </row>
    <row r="5947" spans="1:8">
      <c r="A5947" s="85"/>
      <c r="B5947" s="85"/>
      <c r="C5947" s="85"/>
      <c r="D5947" s="85"/>
      <c r="E5947" s="85"/>
      <c r="F5947" s="85"/>
      <c r="G5947" s="85"/>
      <c r="H5947" s="85"/>
    </row>
    <row r="5948" spans="1:8">
      <c r="A5948" s="85"/>
      <c r="B5948" s="85"/>
      <c r="C5948" s="85"/>
      <c r="D5948" s="85"/>
      <c r="E5948" s="85"/>
      <c r="F5948" s="85"/>
      <c r="G5948" s="85"/>
      <c r="H5948" s="85"/>
    </row>
    <row r="5949" spans="1:8">
      <c r="A5949" s="85"/>
      <c r="B5949" s="85"/>
      <c r="C5949" s="85"/>
      <c r="D5949" s="85"/>
      <c r="E5949" s="85"/>
      <c r="F5949" s="85"/>
      <c r="G5949" s="85"/>
      <c r="H5949" s="85"/>
    </row>
    <row r="5950" spans="1:8">
      <c r="A5950" s="85"/>
      <c r="B5950" s="85"/>
      <c r="C5950" s="85"/>
      <c r="D5950" s="85"/>
      <c r="E5950" s="85"/>
      <c r="F5950" s="85"/>
      <c r="G5950" s="85"/>
      <c r="H5950" s="85"/>
    </row>
    <row r="5951" spans="1:8">
      <c r="A5951" s="85"/>
      <c r="B5951" s="85"/>
      <c r="C5951" s="85"/>
      <c r="D5951" s="85"/>
      <c r="E5951" s="85"/>
      <c r="F5951" s="85"/>
      <c r="G5951" s="85"/>
      <c r="H5951" s="85"/>
    </row>
    <row r="5952" spans="1:8">
      <c r="A5952" s="85"/>
      <c r="B5952" s="85"/>
      <c r="C5952" s="85"/>
      <c r="D5952" s="85"/>
      <c r="E5952" s="85"/>
      <c r="F5952" s="85"/>
      <c r="G5952" s="85"/>
      <c r="H5952" s="85"/>
    </row>
    <row r="5953" spans="1:8">
      <c r="A5953" s="85"/>
      <c r="B5953" s="85"/>
      <c r="C5953" s="85"/>
      <c r="D5953" s="85"/>
      <c r="E5953" s="85"/>
      <c r="F5953" s="85"/>
      <c r="G5953" s="85"/>
      <c r="H5953" s="85"/>
    </row>
    <row r="5954" spans="1:8">
      <c r="A5954" s="85"/>
      <c r="B5954" s="85"/>
      <c r="C5954" s="85"/>
      <c r="D5954" s="85"/>
      <c r="E5954" s="85"/>
      <c r="F5954" s="85"/>
      <c r="G5954" s="85"/>
      <c r="H5954" s="85"/>
    </row>
    <row r="5955" spans="1:8">
      <c r="A5955" s="85"/>
      <c r="B5955" s="85"/>
      <c r="C5955" s="85"/>
      <c r="D5955" s="85"/>
      <c r="E5955" s="85"/>
      <c r="F5955" s="85"/>
      <c r="G5955" s="85"/>
      <c r="H5955" s="85"/>
    </row>
    <row r="5956" spans="1:8">
      <c r="A5956" s="85"/>
      <c r="B5956" s="85"/>
      <c r="C5956" s="85"/>
      <c r="D5956" s="85"/>
      <c r="E5956" s="85"/>
      <c r="F5956" s="85"/>
      <c r="G5956" s="85"/>
      <c r="H5956" s="85"/>
    </row>
    <row r="5957" spans="1:8">
      <c r="A5957" s="85"/>
      <c r="B5957" s="85"/>
      <c r="C5957" s="85"/>
      <c r="D5957" s="85"/>
      <c r="E5957" s="85"/>
      <c r="F5957" s="85"/>
      <c r="G5957" s="85"/>
      <c r="H5957" s="85"/>
    </row>
    <row r="5958" spans="1:8">
      <c r="A5958" s="85"/>
      <c r="B5958" s="85"/>
      <c r="C5958" s="85"/>
      <c r="D5958" s="85"/>
      <c r="E5958" s="85"/>
      <c r="F5958" s="85"/>
      <c r="G5958" s="85"/>
      <c r="H5958" s="85"/>
    </row>
    <row r="5959" spans="1:8">
      <c r="A5959" s="85"/>
      <c r="B5959" s="85"/>
      <c r="C5959" s="85"/>
      <c r="D5959" s="85"/>
      <c r="E5959" s="85"/>
      <c r="F5959" s="85"/>
      <c r="G5959" s="85"/>
      <c r="H5959" s="85"/>
    </row>
    <row r="5960" spans="1:8">
      <c r="A5960" s="85"/>
      <c r="B5960" s="85"/>
      <c r="C5960" s="85"/>
      <c r="D5960" s="85"/>
      <c r="E5960" s="85"/>
      <c r="F5960" s="85"/>
      <c r="G5960" s="85"/>
      <c r="H5960" s="85"/>
    </row>
    <row r="5961" spans="1:8">
      <c r="A5961" s="85"/>
      <c r="B5961" s="85"/>
      <c r="C5961" s="85"/>
      <c r="D5961" s="85"/>
      <c r="E5961" s="85"/>
      <c r="F5961" s="85"/>
      <c r="G5961" s="85"/>
      <c r="H5961" s="85"/>
    </row>
    <row r="5962" spans="1:8">
      <c r="A5962" s="85"/>
      <c r="B5962" s="85"/>
      <c r="C5962" s="85"/>
      <c r="D5962" s="85"/>
      <c r="E5962" s="85"/>
      <c r="F5962" s="85"/>
      <c r="G5962" s="85"/>
      <c r="H5962" s="85"/>
    </row>
    <row r="5963" spans="1:8">
      <c r="A5963" s="85"/>
      <c r="B5963" s="85"/>
      <c r="C5963" s="85"/>
      <c r="D5963" s="85"/>
      <c r="E5963" s="85"/>
      <c r="F5963" s="85"/>
      <c r="G5963" s="85"/>
      <c r="H5963" s="85"/>
    </row>
    <row r="5964" spans="1:8">
      <c r="A5964" s="85"/>
      <c r="B5964" s="85"/>
      <c r="C5964" s="85"/>
      <c r="D5964" s="85"/>
      <c r="E5964" s="85"/>
      <c r="F5964" s="85"/>
      <c r="G5964" s="85"/>
      <c r="H5964" s="85"/>
    </row>
    <row r="5965" spans="1:8">
      <c r="A5965" s="85"/>
      <c r="B5965" s="85"/>
      <c r="C5965" s="85"/>
      <c r="D5965" s="85"/>
      <c r="E5965" s="85"/>
      <c r="F5965" s="85"/>
      <c r="G5965" s="85"/>
      <c r="H5965" s="85"/>
    </row>
    <row r="5966" spans="1:8">
      <c r="A5966" s="85"/>
      <c r="B5966" s="85"/>
      <c r="C5966" s="85"/>
      <c r="D5966" s="85"/>
      <c r="E5966" s="85"/>
      <c r="F5966" s="85"/>
      <c r="G5966" s="85"/>
      <c r="H5966" s="85"/>
    </row>
    <row r="5967" spans="1:8">
      <c r="A5967" s="85"/>
      <c r="B5967" s="85"/>
      <c r="C5967" s="85"/>
      <c r="D5967" s="85"/>
      <c r="E5967" s="85"/>
      <c r="F5967" s="85"/>
      <c r="G5967" s="85"/>
      <c r="H5967" s="85"/>
    </row>
    <row r="5968" spans="1:8">
      <c r="A5968" s="85"/>
      <c r="B5968" s="85"/>
      <c r="C5968" s="85"/>
      <c r="D5968" s="85"/>
      <c r="E5968" s="85"/>
      <c r="F5968" s="85"/>
      <c r="G5968" s="85"/>
      <c r="H5968" s="85"/>
    </row>
    <row r="5969" spans="1:8">
      <c r="A5969" s="85"/>
      <c r="B5969" s="85"/>
      <c r="C5969" s="85"/>
      <c r="D5969" s="85"/>
      <c r="E5969" s="85"/>
      <c r="F5969" s="85"/>
      <c r="G5969" s="85"/>
      <c r="H5969" s="85"/>
    </row>
    <row r="5970" spans="1:8">
      <c r="A5970" s="85"/>
      <c r="B5970" s="85"/>
      <c r="C5970" s="85"/>
      <c r="D5970" s="85"/>
      <c r="E5970" s="85"/>
      <c r="F5970" s="85"/>
      <c r="G5970" s="85"/>
      <c r="H5970" s="85"/>
    </row>
    <row r="5971" spans="1:8">
      <c r="A5971" s="85"/>
      <c r="B5971" s="85"/>
      <c r="C5971" s="85"/>
      <c r="D5971" s="85"/>
      <c r="E5971" s="85"/>
      <c r="F5971" s="85"/>
      <c r="G5971" s="85"/>
      <c r="H5971" s="85"/>
    </row>
    <row r="5972" spans="1:8">
      <c r="A5972" s="85"/>
      <c r="B5972" s="85"/>
      <c r="C5972" s="85"/>
      <c r="D5972" s="85"/>
      <c r="E5972" s="85"/>
      <c r="F5972" s="85"/>
      <c r="G5972" s="85"/>
      <c r="H5972" s="85"/>
    </row>
    <row r="5973" spans="1:8">
      <c r="A5973" s="85"/>
      <c r="B5973" s="85"/>
      <c r="C5973" s="85"/>
      <c r="D5973" s="85"/>
      <c r="E5973" s="85"/>
      <c r="F5973" s="85"/>
      <c r="G5973" s="85"/>
      <c r="H5973" s="85"/>
    </row>
    <row r="5974" spans="1:8">
      <c r="A5974" s="85"/>
      <c r="B5974" s="85"/>
      <c r="C5974" s="85"/>
      <c r="D5974" s="85"/>
      <c r="E5974" s="85"/>
      <c r="F5974" s="85"/>
      <c r="G5974" s="85"/>
      <c r="H5974" s="85"/>
    </row>
    <row r="5975" spans="1:8">
      <c r="A5975" s="85"/>
      <c r="B5975" s="85"/>
      <c r="C5975" s="85"/>
      <c r="D5975" s="85"/>
      <c r="E5975" s="85"/>
      <c r="F5975" s="85"/>
      <c r="G5975" s="85"/>
      <c r="H5975" s="85"/>
    </row>
    <row r="5976" spans="1:8">
      <c r="A5976" s="85"/>
      <c r="B5976" s="85"/>
      <c r="C5976" s="85"/>
      <c r="D5976" s="85"/>
      <c r="E5976" s="85"/>
      <c r="F5976" s="85"/>
      <c r="G5976" s="85"/>
      <c r="H5976" s="85"/>
    </row>
    <row r="5977" spans="1:8">
      <c r="A5977" s="85"/>
      <c r="B5977" s="85"/>
      <c r="C5977" s="85"/>
      <c r="D5977" s="85"/>
      <c r="E5977" s="85"/>
      <c r="F5977" s="85"/>
      <c r="G5977" s="85"/>
      <c r="H5977" s="85"/>
    </row>
    <row r="5978" spans="1:8">
      <c r="A5978" s="85"/>
      <c r="B5978" s="85"/>
      <c r="C5978" s="85"/>
      <c r="D5978" s="85"/>
      <c r="E5978" s="85"/>
      <c r="F5978" s="85"/>
      <c r="G5978" s="85"/>
      <c r="H5978" s="85"/>
    </row>
    <row r="5979" spans="1:8">
      <c r="A5979" s="85"/>
      <c r="B5979" s="85"/>
      <c r="C5979" s="85"/>
      <c r="D5979" s="85"/>
      <c r="E5979" s="85"/>
      <c r="F5979" s="85"/>
      <c r="G5979" s="85"/>
      <c r="H5979" s="85"/>
    </row>
    <row r="5980" spans="1:8">
      <c r="A5980" s="85"/>
      <c r="B5980" s="85"/>
      <c r="C5980" s="85"/>
      <c r="D5980" s="85"/>
      <c r="E5980" s="85"/>
      <c r="F5980" s="85"/>
      <c r="G5980" s="85"/>
      <c r="H5980" s="85"/>
    </row>
    <row r="5981" spans="1:8">
      <c r="A5981" s="85"/>
      <c r="B5981" s="85"/>
      <c r="C5981" s="85"/>
      <c r="D5981" s="85"/>
      <c r="E5981" s="85"/>
      <c r="F5981" s="85"/>
      <c r="G5981" s="85"/>
      <c r="H5981" s="85"/>
    </row>
    <row r="5982" spans="1:8">
      <c r="A5982" s="85"/>
      <c r="B5982" s="85"/>
      <c r="C5982" s="85"/>
      <c r="D5982" s="85"/>
      <c r="E5982" s="85"/>
      <c r="F5982" s="85"/>
      <c r="G5982" s="85"/>
      <c r="H5982" s="85"/>
    </row>
    <row r="5983" spans="1:8">
      <c r="A5983" s="85"/>
      <c r="B5983" s="85"/>
      <c r="C5983" s="85"/>
      <c r="D5983" s="85"/>
      <c r="E5983" s="85"/>
      <c r="F5983" s="85"/>
      <c r="G5983" s="85"/>
      <c r="H5983" s="85"/>
    </row>
    <row r="5984" spans="1:8">
      <c r="A5984" s="85"/>
      <c r="B5984" s="85"/>
      <c r="C5984" s="85"/>
      <c r="D5984" s="85"/>
      <c r="E5984" s="85"/>
      <c r="F5984" s="85"/>
      <c r="G5984" s="85"/>
      <c r="H5984" s="85"/>
    </row>
    <row r="5985" spans="1:8">
      <c r="A5985" s="85"/>
      <c r="B5985" s="85"/>
      <c r="C5985" s="85"/>
      <c r="D5985" s="85"/>
      <c r="E5985" s="85"/>
      <c r="F5985" s="85"/>
      <c r="G5985" s="85"/>
      <c r="H5985" s="85"/>
    </row>
    <row r="5986" spans="1:8">
      <c r="A5986" s="85"/>
      <c r="B5986" s="85"/>
      <c r="C5986" s="85"/>
      <c r="D5986" s="85"/>
      <c r="E5986" s="85"/>
      <c r="F5986" s="85"/>
      <c r="G5986" s="85"/>
      <c r="H5986" s="85"/>
    </row>
    <row r="5987" spans="1:8">
      <c r="A5987" s="85"/>
      <c r="B5987" s="85"/>
      <c r="C5987" s="85"/>
      <c r="D5987" s="85"/>
      <c r="E5987" s="85"/>
      <c r="F5987" s="85"/>
      <c r="G5987" s="85"/>
      <c r="H5987" s="85"/>
    </row>
    <row r="5988" spans="1:8">
      <c r="A5988" s="85"/>
      <c r="B5988" s="85"/>
      <c r="C5988" s="85"/>
      <c r="D5988" s="85"/>
      <c r="E5988" s="85"/>
      <c r="F5988" s="85"/>
      <c r="G5988" s="85"/>
      <c r="H5988" s="85"/>
    </row>
    <row r="5989" spans="1:8">
      <c r="A5989" s="85"/>
      <c r="B5989" s="85"/>
      <c r="C5989" s="85"/>
      <c r="D5989" s="85"/>
      <c r="E5989" s="85"/>
      <c r="F5989" s="85"/>
      <c r="G5989" s="85"/>
      <c r="H5989" s="85"/>
    </row>
    <row r="5990" spans="1:8">
      <c r="A5990" s="85"/>
      <c r="B5990" s="85"/>
      <c r="C5990" s="85"/>
      <c r="D5990" s="85"/>
      <c r="E5990" s="85"/>
      <c r="F5990" s="85"/>
      <c r="G5990" s="85"/>
      <c r="H5990" s="85"/>
    </row>
    <row r="5991" spans="1:8">
      <c r="A5991" s="85"/>
      <c r="B5991" s="85"/>
      <c r="C5991" s="85"/>
      <c r="D5991" s="85"/>
      <c r="E5991" s="85"/>
      <c r="F5991" s="85"/>
      <c r="G5991" s="85"/>
      <c r="H5991" s="85"/>
    </row>
    <row r="5992" spans="1:8">
      <c r="A5992" s="85"/>
      <c r="B5992" s="85"/>
      <c r="C5992" s="85"/>
      <c r="D5992" s="85"/>
      <c r="E5992" s="85"/>
      <c r="F5992" s="85"/>
      <c r="G5992" s="85"/>
      <c r="H5992" s="85"/>
    </row>
    <row r="5993" spans="1:8">
      <c r="A5993" s="85"/>
      <c r="B5993" s="85"/>
      <c r="C5993" s="85"/>
      <c r="D5993" s="85"/>
      <c r="E5993" s="85"/>
      <c r="F5993" s="85"/>
      <c r="G5993" s="85"/>
      <c r="H5993" s="85"/>
    </row>
    <row r="5994" spans="1:8">
      <c r="A5994" s="85"/>
      <c r="B5994" s="85"/>
      <c r="C5994" s="85"/>
      <c r="D5994" s="85"/>
      <c r="E5994" s="85"/>
      <c r="F5994" s="85"/>
      <c r="G5994" s="85"/>
      <c r="H5994" s="85"/>
    </row>
    <row r="5995" spans="1:8">
      <c r="A5995" s="85"/>
      <c r="B5995" s="85"/>
      <c r="C5995" s="85"/>
      <c r="D5995" s="85"/>
      <c r="E5995" s="85"/>
      <c r="F5995" s="85"/>
      <c r="G5995" s="85"/>
      <c r="H5995" s="85"/>
    </row>
    <row r="5996" spans="1:8">
      <c r="A5996" s="85"/>
      <c r="B5996" s="85"/>
      <c r="C5996" s="85"/>
      <c r="D5996" s="85"/>
      <c r="E5996" s="85"/>
      <c r="F5996" s="85"/>
      <c r="G5996" s="85"/>
      <c r="H5996" s="85"/>
    </row>
    <row r="5997" spans="1:8">
      <c r="A5997" s="85"/>
      <c r="B5997" s="85"/>
      <c r="C5997" s="85"/>
      <c r="D5997" s="85"/>
      <c r="E5997" s="85"/>
      <c r="F5997" s="85"/>
      <c r="G5997" s="85"/>
      <c r="H5997" s="85"/>
    </row>
    <row r="5998" spans="1:8">
      <c r="A5998" s="85"/>
      <c r="B5998" s="85"/>
      <c r="C5998" s="85"/>
      <c r="D5998" s="85"/>
      <c r="E5998" s="85"/>
      <c r="F5998" s="85"/>
      <c r="G5998" s="85"/>
      <c r="H5998" s="85"/>
    </row>
    <row r="5999" spans="1:8">
      <c r="A5999" s="85"/>
      <c r="B5999" s="85"/>
      <c r="C5999" s="85"/>
      <c r="D5999" s="85"/>
      <c r="E5999" s="85"/>
      <c r="F5999" s="85"/>
      <c r="G5999" s="85"/>
      <c r="H5999" s="85"/>
    </row>
    <row r="6000" spans="1:8">
      <c r="A6000" s="85"/>
      <c r="B6000" s="85"/>
      <c r="C6000" s="85"/>
      <c r="D6000" s="85"/>
      <c r="E6000" s="85"/>
      <c r="F6000" s="85"/>
      <c r="G6000" s="85"/>
      <c r="H6000" s="85"/>
    </row>
    <row r="6001" spans="1:8">
      <c r="A6001" s="85"/>
      <c r="B6001" s="85"/>
      <c r="C6001" s="85"/>
      <c r="D6001" s="85"/>
      <c r="E6001" s="85"/>
      <c r="F6001" s="85"/>
      <c r="G6001" s="85"/>
      <c r="H6001" s="85"/>
    </row>
    <row r="6002" spans="1:8">
      <c r="A6002" s="85"/>
      <c r="B6002" s="85"/>
      <c r="C6002" s="85"/>
      <c r="D6002" s="85"/>
      <c r="E6002" s="85"/>
      <c r="F6002" s="85"/>
      <c r="G6002" s="85"/>
      <c r="H6002" s="85"/>
    </row>
    <row r="6003" spans="1:8">
      <c r="A6003" s="85"/>
      <c r="B6003" s="85"/>
      <c r="C6003" s="85"/>
      <c r="D6003" s="85"/>
      <c r="E6003" s="85"/>
      <c r="F6003" s="85"/>
      <c r="G6003" s="85"/>
      <c r="H6003" s="85"/>
    </row>
    <row r="6004" spans="1:8">
      <c r="A6004" s="85"/>
      <c r="B6004" s="85"/>
      <c r="C6004" s="85"/>
      <c r="D6004" s="85"/>
      <c r="E6004" s="85"/>
      <c r="F6004" s="85"/>
      <c r="G6004" s="85"/>
      <c r="H6004" s="85"/>
    </row>
    <row r="6005" spans="1:8">
      <c r="A6005" s="85"/>
      <c r="B6005" s="85"/>
      <c r="C6005" s="85"/>
      <c r="D6005" s="85"/>
      <c r="E6005" s="85"/>
      <c r="F6005" s="85"/>
      <c r="G6005" s="85"/>
      <c r="H6005" s="85"/>
    </row>
    <row r="6006" spans="1:8">
      <c r="A6006" s="85"/>
      <c r="B6006" s="85"/>
      <c r="C6006" s="85"/>
      <c r="D6006" s="85"/>
      <c r="E6006" s="85"/>
      <c r="F6006" s="85"/>
      <c r="G6006" s="85"/>
      <c r="H6006" s="85"/>
    </row>
    <row r="6007" spans="1:8">
      <c r="A6007" s="85"/>
      <c r="B6007" s="85"/>
      <c r="C6007" s="85"/>
      <c r="D6007" s="85"/>
      <c r="E6007" s="85"/>
      <c r="F6007" s="85"/>
      <c r="G6007" s="85"/>
      <c r="H6007" s="85"/>
    </row>
    <row r="6008" spans="1:8">
      <c r="A6008" s="85"/>
      <c r="B6008" s="85"/>
      <c r="C6008" s="85"/>
      <c r="D6008" s="85"/>
      <c r="E6008" s="85"/>
      <c r="F6008" s="85"/>
      <c r="G6008" s="85"/>
      <c r="H6008" s="85"/>
    </row>
    <row r="6009" spans="1:8">
      <c r="A6009" s="85"/>
      <c r="B6009" s="85"/>
      <c r="C6009" s="85"/>
      <c r="D6009" s="85"/>
      <c r="E6009" s="85"/>
      <c r="F6009" s="85"/>
      <c r="G6009" s="85"/>
      <c r="H6009" s="85"/>
    </row>
    <row r="6010" spans="1:8">
      <c r="A6010" s="85"/>
      <c r="B6010" s="85"/>
      <c r="C6010" s="85"/>
      <c r="D6010" s="85"/>
      <c r="E6010" s="85"/>
      <c r="F6010" s="85"/>
      <c r="G6010" s="85"/>
      <c r="H6010" s="85"/>
    </row>
    <row r="6011" spans="1:8">
      <c r="A6011" s="85"/>
      <c r="B6011" s="85"/>
      <c r="C6011" s="85"/>
      <c r="D6011" s="85"/>
      <c r="E6011" s="85"/>
      <c r="F6011" s="85"/>
      <c r="G6011" s="85"/>
      <c r="H6011" s="85"/>
    </row>
    <row r="6012" spans="1:8">
      <c r="A6012" s="85"/>
      <c r="B6012" s="85"/>
      <c r="C6012" s="85"/>
      <c r="D6012" s="85"/>
      <c r="E6012" s="85"/>
      <c r="F6012" s="85"/>
      <c r="G6012" s="85"/>
      <c r="H6012" s="85"/>
    </row>
    <row r="6013" spans="1:8">
      <c r="A6013" s="85"/>
      <c r="B6013" s="85"/>
      <c r="C6013" s="85"/>
      <c r="D6013" s="85"/>
      <c r="E6013" s="85"/>
      <c r="F6013" s="85"/>
      <c r="G6013" s="85"/>
      <c r="H6013" s="85"/>
    </row>
    <row r="6014" spans="1:8">
      <c r="A6014" s="85"/>
      <c r="B6014" s="85"/>
      <c r="C6014" s="85"/>
      <c r="D6014" s="85"/>
      <c r="E6014" s="85"/>
      <c r="F6014" s="85"/>
      <c r="G6014" s="85"/>
      <c r="H6014" s="85"/>
    </row>
    <row r="6015" spans="1:8">
      <c r="A6015" s="85"/>
      <c r="B6015" s="85"/>
      <c r="C6015" s="85"/>
      <c r="D6015" s="85"/>
      <c r="E6015" s="85"/>
      <c r="F6015" s="85"/>
      <c r="G6015" s="85"/>
      <c r="H6015" s="85"/>
    </row>
    <row r="6016" spans="1:8">
      <c r="A6016" s="85"/>
      <c r="B6016" s="85"/>
      <c r="C6016" s="85"/>
      <c r="D6016" s="85"/>
      <c r="E6016" s="85"/>
      <c r="F6016" s="85"/>
      <c r="G6016" s="85"/>
      <c r="H6016" s="85"/>
    </row>
    <row r="6017" spans="1:8">
      <c r="A6017" s="85"/>
      <c r="B6017" s="85"/>
      <c r="C6017" s="85"/>
      <c r="D6017" s="85"/>
      <c r="E6017" s="85"/>
      <c r="F6017" s="85"/>
      <c r="G6017" s="85"/>
      <c r="H6017" s="85"/>
    </row>
    <row r="6018" spans="1:8">
      <c r="A6018" s="85"/>
      <c r="B6018" s="85"/>
      <c r="C6018" s="85"/>
      <c r="D6018" s="85"/>
      <c r="E6018" s="85"/>
      <c r="F6018" s="85"/>
      <c r="G6018" s="85"/>
      <c r="H6018" s="85"/>
    </row>
    <row r="6019" spans="1:8">
      <c r="A6019" s="85"/>
      <c r="B6019" s="85"/>
      <c r="C6019" s="85"/>
      <c r="D6019" s="85"/>
      <c r="E6019" s="85"/>
      <c r="F6019" s="85"/>
      <c r="G6019" s="85"/>
      <c r="H6019" s="85"/>
    </row>
    <row r="6020" spans="1:8">
      <c r="A6020" s="85"/>
      <c r="B6020" s="85"/>
      <c r="C6020" s="85"/>
      <c r="D6020" s="85"/>
      <c r="E6020" s="85"/>
      <c r="F6020" s="85"/>
      <c r="G6020" s="85"/>
      <c r="H6020" s="85"/>
    </row>
    <row r="6021" spans="1:8">
      <c r="A6021" s="85"/>
      <c r="B6021" s="85"/>
      <c r="C6021" s="85"/>
      <c r="D6021" s="85"/>
      <c r="E6021" s="85"/>
      <c r="F6021" s="85"/>
      <c r="G6021" s="85"/>
      <c r="H6021" s="85"/>
    </row>
    <row r="6022" spans="1:8">
      <c r="A6022" s="85"/>
      <c r="B6022" s="85"/>
      <c r="C6022" s="85"/>
      <c r="D6022" s="85"/>
      <c r="E6022" s="85"/>
      <c r="F6022" s="85"/>
      <c r="G6022" s="85"/>
      <c r="H6022" s="85"/>
    </row>
    <row r="6023" spans="1:8">
      <c r="A6023" s="85"/>
      <c r="B6023" s="85"/>
      <c r="C6023" s="85"/>
      <c r="D6023" s="85"/>
      <c r="E6023" s="85"/>
      <c r="F6023" s="85"/>
      <c r="G6023" s="85"/>
      <c r="H6023" s="85"/>
    </row>
    <row r="6024" spans="1:8">
      <c r="A6024" s="85"/>
      <c r="B6024" s="85"/>
      <c r="C6024" s="85"/>
      <c r="D6024" s="85"/>
      <c r="E6024" s="85"/>
      <c r="F6024" s="85"/>
      <c r="G6024" s="85"/>
      <c r="H6024" s="85"/>
    </row>
    <row r="6025" spans="1:8">
      <c r="A6025" s="85"/>
      <c r="B6025" s="85"/>
      <c r="C6025" s="85"/>
      <c r="D6025" s="85"/>
      <c r="E6025" s="85"/>
      <c r="F6025" s="85"/>
      <c r="G6025" s="85"/>
      <c r="H6025" s="85"/>
    </row>
    <row r="6026" spans="1:8">
      <c r="A6026" s="85"/>
      <c r="B6026" s="85"/>
      <c r="C6026" s="85"/>
      <c r="D6026" s="85"/>
      <c r="E6026" s="85"/>
      <c r="F6026" s="85"/>
      <c r="G6026" s="85"/>
      <c r="H6026" s="85"/>
    </row>
    <row r="6027" spans="1:8">
      <c r="A6027" s="85"/>
      <c r="B6027" s="85"/>
      <c r="C6027" s="85"/>
      <c r="D6027" s="85"/>
      <c r="E6027" s="85"/>
      <c r="F6027" s="85"/>
      <c r="G6027" s="85"/>
      <c r="H6027" s="85"/>
    </row>
    <row r="6028" spans="1:8">
      <c r="A6028" s="85"/>
      <c r="B6028" s="85"/>
      <c r="C6028" s="85"/>
      <c r="D6028" s="85"/>
      <c r="E6028" s="85"/>
      <c r="F6028" s="85"/>
      <c r="G6028" s="85"/>
      <c r="H6028" s="85"/>
    </row>
    <row r="6029" spans="1:8">
      <c r="A6029" s="85"/>
      <c r="B6029" s="85"/>
      <c r="C6029" s="85"/>
      <c r="D6029" s="85"/>
      <c r="E6029" s="85"/>
      <c r="F6029" s="85"/>
      <c r="G6029" s="85"/>
      <c r="H6029" s="85"/>
    </row>
    <row r="6030" spans="1:8">
      <c r="A6030" s="85"/>
      <c r="B6030" s="85"/>
      <c r="C6030" s="85"/>
      <c r="D6030" s="85"/>
      <c r="E6030" s="85"/>
      <c r="F6030" s="85"/>
      <c r="G6030" s="85"/>
      <c r="H6030" s="85"/>
    </row>
    <row r="6031" spans="1:8">
      <c r="A6031" s="85"/>
      <c r="B6031" s="85"/>
      <c r="C6031" s="85"/>
      <c r="D6031" s="85"/>
      <c r="E6031" s="85"/>
      <c r="F6031" s="85"/>
      <c r="G6031" s="85"/>
      <c r="H6031" s="85"/>
    </row>
    <row r="6032" spans="1:8">
      <c r="A6032" s="85"/>
      <c r="B6032" s="85"/>
      <c r="C6032" s="85"/>
      <c r="D6032" s="85"/>
      <c r="E6032" s="85"/>
      <c r="F6032" s="85"/>
      <c r="G6032" s="85"/>
      <c r="H6032" s="85"/>
    </row>
    <row r="6033" spans="1:8">
      <c r="A6033" s="85"/>
      <c r="B6033" s="85"/>
      <c r="C6033" s="85"/>
      <c r="D6033" s="85"/>
      <c r="E6033" s="85"/>
      <c r="F6033" s="85"/>
      <c r="G6033" s="85"/>
      <c r="H6033" s="85"/>
    </row>
    <row r="6034" spans="1:8">
      <c r="A6034" s="85"/>
      <c r="B6034" s="85"/>
      <c r="C6034" s="85"/>
      <c r="D6034" s="85"/>
      <c r="E6034" s="85"/>
      <c r="F6034" s="85"/>
      <c r="G6034" s="85"/>
      <c r="H6034" s="85"/>
    </row>
    <row r="6035" spans="1:8">
      <c r="A6035" s="85"/>
      <c r="B6035" s="85"/>
      <c r="C6035" s="85"/>
      <c r="D6035" s="85"/>
      <c r="E6035" s="85"/>
      <c r="F6035" s="85"/>
      <c r="G6035" s="85"/>
      <c r="H6035" s="85"/>
    </row>
    <row r="6036" spans="1:8">
      <c r="A6036" s="85"/>
      <c r="B6036" s="85"/>
      <c r="C6036" s="85"/>
      <c r="D6036" s="85"/>
      <c r="E6036" s="85"/>
      <c r="F6036" s="85"/>
      <c r="G6036" s="85"/>
      <c r="H6036" s="85"/>
    </row>
    <row r="6037" spans="1:8">
      <c r="A6037" s="85"/>
      <c r="B6037" s="85"/>
      <c r="C6037" s="85"/>
      <c r="D6037" s="85"/>
      <c r="E6037" s="85"/>
      <c r="F6037" s="85"/>
      <c r="G6037" s="85"/>
      <c r="H6037" s="85"/>
    </row>
    <row r="6038" spans="1:8">
      <c r="A6038" s="85"/>
      <c r="B6038" s="85"/>
      <c r="C6038" s="85"/>
      <c r="D6038" s="85"/>
      <c r="E6038" s="85"/>
      <c r="F6038" s="85"/>
      <c r="G6038" s="85"/>
      <c r="H6038" s="85"/>
    </row>
    <row r="6039" spans="1:8">
      <c r="A6039" s="85"/>
      <c r="B6039" s="85"/>
      <c r="C6039" s="85"/>
      <c r="D6039" s="85"/>
      <c r="E6039" s="85"/>
      <c r="F6039" s="85"/>
      <c r="G6039" s="85"/>
      <c r="H6039" s="85"/>
    </row>
    <row r="6040" spans="1:8">
      <c r="A6040" s="85"/>
      <c r="B6040" s="85"/>
      <c r="C6040" s="85"/>
      <c r="D6040" s="85"/>
      <c r="E6040" s="85"/>
      <c r="F6040" s="85"/>
      <c r="G6040" s="85"/>
      <c r="H6040" s="85"/>
    </row>
    <row r="6041" spans="1:8">
      <c r="A6041" s="85"/>
      <c r="B6041" s="85"/>
      <c r="C6041" s="85"/>
      <c r="D6041" s="85"/>
      <c r="E6041" s="85"/>
      <c r="F6041" s="85"/>
      <c r="G6041" s="85"/>
      <c r="H6041" s="85"/>
    </row>
    <row r="6042" spans="1:8">
      <c r="A6042" s="85"/>
      <c r="B6042" s="85"/>
      <c r="C6042" s="85"/>
      <c r="D6042" s="85"/>
      <c r="E6042" s="85"/>
      <c r="F6042" s="85"/>
      <c r="G6042" s="85"/>
      <c r="H6042" s="85"/>
    </row>
    <row r="6043" spans="1:8">
      <c r="A6043" s="85"/>
      <c r="B6043" s="85"/>
      <c r="C6043" s="85"/>
      <c r="D6043" s="85"/>
      <c r="E6043" s="85"/>
      <c r="F6043" s="85"/>
      <c r="G6043" s="85"/>
      <c r="H6043" s="85"/>
    </row>
    <row r="6044" spans="1:8">
      <c r="A6044" s="85"/>
      <c r="B6044" s="85"/>
      <c r="C6044" s="85"/>
      <c r="D6044" s="85"/>
      <c r="E6044" s="85"/>
      <c r="F6044" s="85"/>
      <c r="G6044" s="85"/>
      <c r="H6044" s="85"/>
    </row>
    <row r="6045" spans="1:8">
      <c r="A6045" s="85"/>
      <c r="B6045" s="85"/>
      <c r="C6045" s="85"/>
      <c r="D6045" s="85"/>
      <c r="E6045" s="85"/>
      <c r="F6045" s="85"/>
      <c r="G6045" s="85"/>
      <c r="H6045" s="85"/>
    </row>
    <row r="6046" spans="1:8">
      <c r="A6046" s="85"/>
      <c r="B6046" s="85"/>
      <c r="C6046" s="85"/>
      <c r="D6046" s="85"/>
      <c r="E6046" s="85"/>
      <c r="F6046" s="85"/>
      <c r="G6046" s="85"/>
      <c r="H6046" s="85"/>
    </row>
    <row r="6047" spans="1:8">
      <c r="A6047" s="85"/>
      <c r="B6047" s="85"/>
      <c r="C6047" s="85"/>
      <c r="D6047" s="85"/>
      <c r="E6047" s="85"/>
      <c r="F6047" s="85"/>
      <c r="G6047" s="85"/>
      <c r="H6047" s="85"/>
    </row>
    <row r="6048" spans="1:8">
      <c r="A6048" s="85"/>
      <c r="B6048" s="85"/>
      <c r="C6048" s="85"/>
      <c r="D6048" s="85"/>
      <c r="E6048" s="85"/>
      <c r="F6048" s="85"/>
      <c r="G6048" s="85"/>
      <c r="H6048" s="85"/>
    </row>
    <row r="6049" spans="1:8">
      <c r="A6049" s="85"/>
      <c r="B6049" s="85"/>
      <c r="C6049" s="85"/>
      <c r="D6049" s="85"/>
      <c r="E6049" s="85"/>
      <c r="F6049" s="85"/>
      <c r="G6049" s="85"/>
      <c r="H6049" s="85"/>
    </row>
    <row r="6050" spans="1:8">
      <c r="A6050" s="85"/>
      <c r="B6050" s="85"/>
      <c r="C6050" s="85"/>
      <c r="D6050" s="85"/>
      <c r="E6050" s="85"/>
      <c r="F6050" s="85"/>
      <c r="G6050" s="85"/>
      <c r="H6050" s="85"/>
    </row>
    <row r="6051" spans="1:8">
      <c r="A6051" s="85"/>
      <c r="B6051" s="85"/>
      <c r="C6051" s="85"/>
      <c r="D6051" s="85"/>
      <c r="E6051" s="85"/>
      <c r="F6051" s="85"/>
      <c r="G6051" s="85"/>
      <c r="H6051" s="85"/>
    </row>
    <row r="6052" spans="1:8">
      <c r="A6052" s="85"/>
      <c r="B6052" s="85"/>
      <c r="C6052" s="85"/>
      <c r="D6052" s="85"/>
      <c r="E6052" s="85"/>
      <c r="F6052" s="85"/>
      <c r="G6052" s="85"/>
      <c r="H6052" s="85"/>
    </row>
    <row r="6053" spans="1:8">
      <c r="A6053" s="85"/>
      <c r="B6053" s="85"/>
      <c r="C6053" s="85"/>
      <c r="D6053" s="85"/>
      <c r="E6053" s="85"/>
      <c r="F6053" s="85"/>
      <c r="G6053" s="85"/>
      <c r="H6053" s="85"/>
    </row>
    <row r="6054" spans="1:8">
      <c r="A6054" s="85"/>
      <c r="B6054" s="85"/>
      <c r="C6054" s="85"/>
      <c r="D6054" s="85"/>
      <c r="E6054" s="85"/>
      <c r="F6054" s="85"/>
      <c r="G6054" s="85"/>
      <c r="H6054" s="85"/>
    </row>
    <row r="6055" spans="1:8">
      <c r="A6055" s="85"/>
      <c r="B6055" s="85"/>
      <c r="C6055" s="85"/>
      <c r="D6055" s="85"/>
      <c r="E6055" s="85"/>
      <c r="F6055" s="85"/>
      <c r="G6055" s="85"/>
      <c r="H6055" s="85"/>
    </row>
    <row r="6056" spans="1:8">
      <c r="A6056" s="85"/>
      <c r="B6056" s="85"/>
      <c r="C6056" s="85"/>
      <c r="D6056" s="85"/>
      <c r="E6056" s="85"/>
      <c r="F6056" s="85"/>
      <c r="G6056" s="85"/>
      <c r="H6056" s="85"/>
    </row>
    <row r="6057" spans="1:8">
      <c r="A6057" s="85"/>
      <c r="B6057" s="85"/>
      <c r="C6057" s="85"/>
      <c r="D6057" s="85"/>
      <c r="E6057" s="85"/>
      <c r="F6057" s="85"/>
      <c r="G6057" s="85"/>
      <c r="H6057" s="85"/>
    </row>
    <row r="6058" spans="1:8">
      <c r="A6058" s="85"/>
      <c r="B6058" s="85"/>
      <c r="C6058" s="85"/>
      <c r="D6058" s="85"/>
      <c r="E6058" s="85"/>
      <c r="F6058" s="85"/>
      <c r="G6058" s="85"/>
      <c r="H6058" s="85"/>
    </row>
    <row r="6059" spans="1:8">
      <c r="A6059" s="85"/>
      <c r="B6059" s="85"/>
      <c r="C6059" s="85"/>
      <c r="D6059" s="85"/>
      <c r="E6059" s="85"/>
      <c r="F6059" s="85"/>
      <c r="G6059" s="85"/>
      <c r="H6059" s="85"/>
    </row>
    <row r="6060" spans="1:8">
      <c r="A6060" s="85"/>
      <c r="B6060" s="85"/>
      <c r="C6060" s="85"/>
      <c r="D6060" s="85"/>
      <c r="E6060" s="85"/>
      <c r="F6060" s="85"/>
      <c r="G6060" s="85"/>
      <c r="H6060" s="85"/>
    </row>
    <row r="6061" spans="1:8">
      <c r="A6061" s="85"/>
      <c r="B6061" s="85"/>
      <c r="C6061" s="85"/>
      <c r="D6061" s="85"/>
      <c r="E6061" s="85"/>
      <c r="F6061" s="85"/>
      <c r="G6061" s="85"/>
      <c r="H6061" s="85"/>
    </row>
    <row r="6062" spans="1:8">
      <c r="A6062" s="85"/>
      <c r="B6062" s="85"/>
      <c r="C6062" s="85"/>
      <c r="D6062" s="85"/>
      <c r="E6062" s="85"/>
      <c r="F6062" s="85"/>
      <c r="G6062" s="85"/>
      <c r="H6062" s="85"/>
    </row>
    <row r="6063" spans="1:8">
      <c r="A6063" s="85"/>
      <c r="B6063" s="85"/>
      <c r="C6063" s="85"/>
      <c r="D6063" s="85"/>
      <c r="E6063" s="85"/>
      <c r="F6063" s="85"/>
      <c r="G6063" s="85"/>
      <c r="H6063" s="85"/>
    </row>
    <row r="6064" spans="1:8">
      <c r="A6064" s="85"/>
      <c r="B6064" s="85"/>
      <c r="C6064" s="85"/>
      <c r="D6064" s="85"/>
      <c r="E6064" s="85"/>
      <c r="F6064" s="85"/>
      <c r="G6064" s="85"/>
      <c r="H6064" s="85"/>
    </row>
    <row r="6065" spans="1:8">
      <c r="A6065" s="85"/>
      <c r="B6065" s="85"/>
      <c r="C6065" s="85"/>
      <c r="D6065" s="85"/>
      <c r="E6065" s="85"/>
      <c r="F6065" s="85"/>
      <c r="G6065" s="85"/>
      <c r="H6065" s="85"/>
    </row>
    <row r="6066" spans="1:8">
      <c r="A6066" s="85"/>
      <c r="B6066" s="85"/>
      <c r="C6066" s="85"/>
      <c r="D6066" s="85"/>
      <c r="E6066" s="85"/>
      <c r="F6066" s="85"/>
      <c r="G6066" s="85"/>
      <c r="H6066" s="85"/>
    </row>
    <row r="6067" spans="1:8">
      <c r="A6067" s="85"/>
      <c r="B6067" s="85"/>
      <c r="C6067" s="85"/>
      <c r="D6067" s="85"/>
      <c r="E6067" s="85"/>
      <c r="F6067" s="85"/>
      <c r="G6067" s="85"/>
      <c r="H6067" s="85"/>
    </row>
    <row r="6068" spans="1:8">
      <c r="A6068" s="85"/>
      <c r="B6068" s="85"/>
      <c r="C6068" s="85"/>
      <c r="D6068" s="85"/>
      <c r="E6068" s="85"/>
      <c r="F6068" s="85"/>
      <c r="G6068" s="85"/>
      <c r="H6068" s="85"/>
    </row>
    <row r="6069" spans="1:8">
      <c r="A6069" s="85"/>
      <c r="B6069" s="85"/>
      <c r="C6069" s="85"/>
      <c r="D6069" s="85"/>
      <c r="E6069" s="85"/>
      <c r="F6069" s="85"/>
      <c r="G6069" s="85"/>
      <c r="H6069" s="85"/>
    </row>
    <row r="6070" spans="1:8">
      <c r="A6070" s="85"/>
      <c r="B6070" s="85"/>
      <c r="C6070" s="85"/>
      <c r="D6070" s="85"/>
      <c r="E6070" s="85"/>
      <c r="F6070" s="85"/>
      <c r="G6070" s="85"/>
      <c r="H6070" s="85"/>
    </row>
    <row r="6071" spans="1:8">
      <c r="A6071" s="85"/>
      <c r="B6071" s="85"/>
      <c r="C6071" s="85"/>
      <c r="D6071" s="85"/>
      <c r="E6071" s="85"/>
      <c r="F6071" s="85"/>
      <c r="G6071" s="85"/>
      <c r="H6071" s="85"/>
    </row>
    <row r="6072" spans="1:8">
      <c r="A6072" s="85"/>
      <c r="B6072" s="85"/>
      <c r="C6072" s="85"/>
      <c r="D6072" s="85"/>
      <c r="E6072" s="85"/>
      <c r="F6072" s="85"/>
      <c r="G6072" s="85"/>
      <c r="H6072" s="85"/>
    </row>
    <row r="6073" spans="1:8">
      <c r="A6073" s="85"/>
      <c r="B6073" s="85"/>
      <c r="C6073" s="85"/>
      <c r="D6073" s="85"/>
      <c r="E6073" s="85"/>
      <c r="F6073" s="85"/>
      <c r="G6073" s="85"/>
      <c r="H6073" s="85"/>
    </row>
    <row r="6074" spans="1:8">
      <c r="A6074" s="85"/>
      <c r="B6074" s="85"/>
      <c r="C6074" s="85"/>
      <c r="D6074" s="85"/>
      <c r="E6074" s="85"/>
      <c r="F6074" s="85"/>
      <c r="G6074" s="85"/>
      <c r="H6074" s="85"/>
    </row>
    <row r="6075" spans="1:8">
      <c r="A6075" s="85"/>
      <c r="B6075" s="85"/>
      <c r="C6075" s="85"/>
      <c r="D6075" s="85"/>
      <c r="E6075" s="85"/>
      <c r="F6075" s="85"/>
      <c r="G6075" s="85"/>
      <c r="H6075" s="85"/>
    </row>
    <row r="6076" spans="1:8">
      <c r="A6076" s="85"/>
      <c r="B6076" s="85"/>
      <c r="C6076" s="85"/>
      <c r="D6076" s="85"/>
      <c r="E6076" s="85"/>
      <c r="F6076" s="85"/>
      <c r="G6076" s="85"/>
      <c r="H6076" s="85"/>
    </row>
    <row r="6077" spans="1:8">
      <c r="A6077" s="85"/>
      <c r="B6077" s="85"/>
      <c r="C6077" s="85"/>
      <c r="D6077" s="85"/>
      <c r="E6077" s="85"/>
      <c r="F6077" s="85"/>
      <c r="G6077" s="85"/>
      <c r="H6077" s="85"/>
    </row>
    <row r="6078" spans="1:8">
      <c r="A6078" s="85"/>
      <c r="B6078" s="85"/>
      <c r="C6078" s="85"/>
      <c r="D6078" s="85"/>
      <c r="E6078" s="85"/>
      <c r="F6078" s="85"/>
      <c r="G6078" s="85"/>
      <c r="H6078" s="85"/>
    </row>
    <row r="6079" spans="1:8">
      <c r="A6079" s="85"/>
      <c r="B6079" s="85"/>
      <c r="C6079" s="85"/>
      <c r="D6079" s="85"/>
      <c r="E6079" s="85"/>
      <c r="F6079" s="85"/>
      <c r="G6079" s="85"/>
      <c r="H6079" s="85"/>
    </row>
    <row r="6080" spans="1:8">
      <c r="A6080" s="85"/>
      <c r="B6080" s="85"/>
      <c r="C6080" s="85"/>
      <c r="D6080" s="85"/>
      <c r="E6080" s="85"/>
      <c r="F6080" s="85"/>
      <c r="G6080" s="85"/>
      <c r="H6080" s="85"/>
    </row>
    <row r="6081" spans="1:8">
      <c r="A6081" s="85"/>
      <c r="B6081" s="85"/>
      <c r="C6081" s="85"/>
      <c r="D6081" s="85"/>
      <c r="E6081" s="85"/>
      <c r="F6081" s="85"/>
      <c r="G6081" s="85"/>
      <c r="H6081" s="85"/>
    </row>
    <row r="6082" spans="1:8">
      <c r="A6082" s="85"/>
      <c r="B6082" s="85"/>
      <c r="C6082" s="85"/>
      <c r="D6082" s="85"/>
      <c r="E6082" s="85"/>
      <c r="F6082" s="85"/>
      <c r="G6082" s="85"/>
      <c r="H6082" s="85"/>
    </row>
    <row r="6083" spans="1:8">
      <c r="A6083" s="85"/>
      <c r="B6083" s="85"/>
      <c r="C6083" s="85"/>
      <c r="D6083" s="85"/>
      <c r="E6083" s="85"/>
      <c r="F6083" s="85"/>
      <c r="G6083" s="85"/>
      <c r="H6083" s="85"/>
    </row>
    <row r="6084" spans="1:8">
      <c r="A6084" s="85"/>
      <c r="B6084" s="85"/>
      <c r="C6084" s="85"/>
      <c r="D6084" s="85"/>
      <c r="E6084" s="85"/>
      <c r="F6084" s="85"/>
      <c r="G6084" s="85"/>
      <c r="H6084" s="85"/>
    </row>
    <row r="6085" spans="1:8">
      <c r="A6085" s="85"/>
      <c r="B6085" s="85"/>
      <c r="C6085" s="85"/>
      <c r="D6085" s="85"/>
      <c r="E6085" s="85"/>
      <c r="F6085" s="85"/>
      <c r="G6085" s="85"/>
      <c r="H6085" s="85"/>
    </row>
    <row r="6086" spans="1:8">
      <c r="A6086" s="85"/>
      <c r="B6086" s="85"/>
      <c r="C6086" s="85"/>
      <c r="D6086" s="85"/>
      <c r="E6086" s="85"/>
      <c r="F6086" s="85"/>
      <c r="G6086" s="85"/>
      <c r="H6086" s="85"/>
    </row>
    <row r="6087" spans="1:8">
      <c r="A6087" s="85"/>
      <c r="B6087" s="85"/>
      <c r="C6087" s="85"/>
      <c r="D6087" s="85"/>
      <c r="E6087" s="85"/>
      <c r="F6087" s="85"/>
      <c r="G6087" s="85"/>
      <c r="H6087" s="85"/>
    </row>
    <row r="6088" spans="1:8">
      <c r="A6088" s="85"/>
      <c r="B6088" s="85"/>
      <c r="C6088" s="85"/>
      <c r="D6088" s="85"/>
      <c r="E6088" s="85"/>
      <c r="F6088" s="85"/>
      <c r="G6088" s="85"/>
      <c r="H6088" s="85"/>
    </row>
    <row r="6089" spans="1:8">
      <c r="A6089" s="85"/>
      <c r="B6089" s="85"/>
      <c r="C6089" s="85"/>
      <c r="D6089" s="85"/>
      <c r="E6089" s="85"/>
      <c r="F6089" s="85"/>
      <c r="G6089" s="85"/>
      <c r="H6089" s="85"/>
    </row>
    <row r="6090" spans="1:8">
      <c r="A6090" s="85"/>
      <c r="B6090" s="85"/>
      <c r="C6090" s="85"/>
      <c r="D6090" s="85"/>
      <c r="E6090" s="85"/>
      <c r="F6090" s="85"/>
      <c r="G6090" s="85"/>
      <c r="H6090" s="85"/>
    </row>
    <row r="6091" spans="1:8">
      <c r="A6091" s="85"/>
      <c r="B6091" s="85"/>
      <c r="C6091" s="85"/>
      <c r="D6091" s="85"/>
      <c r="E6091" s="85"/>
      <c r="F6091" s="85"/>
      <c r="G6091" s="85"/>
      <c r="H6091" s="85"/>
    </row>
    <row r="6092" spans="1:8">
      <c r="A6092" s="85"/>
      <c r="B6092" s="85"/>
      <c r="C6092" s="85"/>
      <c r="D6092" s="85"/>
      <c r="E6092" s="85"/>
      <c r="F6092" s="85"/>
      <c r="G6092" s="85"/>
      <c r="H6092" s="85"/>
    </row>
    <row r="6093" spans="1:8">
      <c r="A6093" s="85"/>
      <c r="B6093" s="85"/>
      <c r="C6093" s="85"/>
      <c r="D6093" s="85"/>
      <c r="E6093" s="85"/>
      <c r="F6093" s="85"/>
      <c r="G6093" s="85"/>
      <c r="H6093" s="85"/>
    </row>
    <row r="6094" spans="1:8">
      <c r="A6094" s="85"/>
      <c r="B6094" s="85"/>
      <c r="C6094" s="85"/>
      <c r="D6094" s="85"/>
      <c r="E6094" s="85"/>
      <c r="F6094" s="85"/>
      <c r="G6094" s="85"/>
      <c r="H6094" s="85"/>
    </row>
    <row r="6095" spans="1:8">
      <c r="A6095" s="85"/>
      <c r="B6095" s="85"/>
      <c r="C6095" s="85"/>
      <c r="D6095" s="85"/>
      <c r="E6095" s="85"/>
      <c r="F6095" s="85"/>
      <c r="G6095" s="85"/>
      <c r="H6095" s="85"/>
    </row>
    <row r="6096" spans="1:8">
      <c r="A6096" s="85"/>
      <c r="B6096" s="85"/>
      <c r="C6096" s="85"/>
      <c r="D6096" s="85"/>
      <c r="E6096" s="85"/>
      <c r="F6096" s="85"/>
      <c r="G6096" s="85"/>
      <c r="H6096" s="85"/>
    </row>
    <row r="6097" spans="1:8">
      <c r="A6097" s="85"/>
      <c r="B6097" s="85"/>
      <c r="C6097" s="85"/>
      <c r="D6097" s="85"/>
      <c r="E6097" s="85"/>
      <c r="F6097" s="85"/>
      <c r="G6097" s="85"/>
      <c r="H6097" s="85"/>
    </row>
    <row r="6098" spans="1:8">
      <c r="A6098" s="85"/>
      <c r="B6098" s="85"/>
      <c r="C6098" s="85"/>
      <c r="D6098" s="85"/>
      <c r="E6098" s="85"/>
      <c r="F6098" s="85"/>
      <c r="G6098" s="85"/>
      <c r="H6098" s="85"/>
    </row>
    <row r="6099" spans="1:8">
      <c r="A6099" s="85"/>
      <c r="B6099" s="85"/>
      <c r="C6099" s="85"/>
      <c r="D6099" s="85"/>
      <c r="E6099" s="85"/>
      <c r="F6099" s="85"/>
      <c r="G6099" s="85"/>
      <c r="H6099" s="85"/>
    </row>
    <row r="6100" spans="1:8">
      <c r="A6100" s="85"/>
      <c r="B6100" s="85"/>
      <c r="C6100" s="85"/>
      <c r="D6100" s="85"/>
      <c r="E6100" s="85"/>
      <c r="F6100" s="85"/>
      <c r="G6100" s="85"/>
      <c r="H6100" s="85"/>
    </row>
    <row r="6101" spans="1:8">
      <c r="A6101" s="85"/>
      <c r="B6101" s="85"/>
      <c r="C6101" s="85"/>
      <c r="D6101" s="85"/>
      <c r="E6101" s="85"/>
      <c r="F6101" s="85"/>
      <c r="G6101" s="85"/>
      <c r="H6101" s="85"/>
    </row>
    <row r="6102" spans="1:8">
      <c r="A6102" s="85"/>
      <c r="B6102" s="85"/>
      <c r="C6102" s="85"/>
      <c r="D6102" s="85"/>
      <c r="E6102" s="85"/>
      <c r="F6102" s="85"/>
      <c r="G6102" s="85"/>
      <c r="H6102" s="85"/>
    </row>
    <row r="6103" spans="1:8">
      <c r="A6103" s="85"/>
      <c r="B6103" s="85"/>
      <c r="C6103" s="85"/>
      <c r="D6103" s="85"/>
      <c r="E6103" s="85"/>
      <c r="F6103" s="85"/>
      <c r="G6103" s="85"/>
      <c r="H6103" s="85"/>
    </row>
    <row r="6104" spans="1:8">
      <c r="A6104" s="85"/>
      <c r="B6104" s="85"/>
      <c r="C6104" s="85"/>
      <c r="D6104" s="85"/>
      <c r="E6104" s="85"/>
      <c r="F6104" s="85"/>
      <c r="G6104" s="85"/>
      <c r="H6104" s="85"/>
    </row>
    <row r="6105" spans="1:8">
      <c r="A6105" s="85"/>
      <c r="B6105" s="85"/>
      <c r="C6105" s="85"/>
      <c r="D6105" s="85"/>
      <c r="E6105" s="85"/>
      <c r="F6105" s="85"/>
      <c r="G6105" s="85"/>
      <c r="H6105" s="85"/>
    </row>
    <row r="6106" spans="1:8">
      <c r="A6106" s="85"/>
      <c r="B6106" s="85"/>
      <c r="C6106" s="85"/>
      <c r="D6106" s="85"/>
      <c r="E6106" s="85"/>
      <c r="F6106" s="85"/>
      <c r="G6106" s="85"/>
      <c r="H6106" s="85"/>
    </row>
    <row r="6107" spans="1:8">
      <c r="A6107" s="85"/>
      <c r="B6107" s="85"/>
      <c r="C6107" s="85"/>
      <c r="D6107" s="85"/>
      <c r="E6107" s="85"/>
      <c r="F6107" s="85"/>
      <c r="G6107" s="85"/>
      <c r="H6107" s="85"/>
    </row>
    <row r="6108" spans="1:8">
      <c r="A6108" s="85"/>
      <c r="B6108" s="85"/>
      <c r="C6108" s="85"/>
      <c r="D6108" s="85"/>
      <c r="E6108" s="85"/>
      <c r="F6108" s="85"/>
      <c r="G6108" s="85"/>
      <c r="H6108" s="85"/>
    </row>
    <row r="6109" spans="1:8">
      <c r="A6109" s="85"/>
      <c r="B6109" s="85"/>
      <c r="C6109" s="85"/>
      <c r="D6109" s="85"/>
      <c r="E6109" s="85"/>
      <c r="F6109" s="85"/>
      <c r="G6109" s="85"/>
      <c r="H6109" s="85"/>
    </row>
    <row r="6110" spans="1:8">
      <c r="A6110" s="85"/>
      <c r="B6110" s="85"/>
      <c r="C6110" s="85"/>
      <c r="D6110" s="85"/>
      <c r="E6110" s="85"/>
      <c r="F6110" s="85"/>
      <c r="G6110" s="85"/>
      <c r="H6110" s="85"/>
    </row>
    <row r="6111" spans="1:8">
      <c r="A6111" s="85"/>
      <c r="B6111" s="85"/>
      <c r="C6111" s="85"/>
      <c r="D6111" s="85"/>
      <c r="E6111" s="85"/>
      <c r="F6111" s="85"/>
      <c r="G6111" s="85"/>
      <c r="H6111" s="85"/>
    </row>
    <row r="6112" spans="1:8">
      <c r="A6112" s="85"/>
      <c r="B6112" s="85"/>
      <c r="C6112" s="85"/>
      <c r="D6112" s="85"/>
      <c r="E6112" s="85"/>
      <c r="F6112" s="85"/>
      <c r="G6112" s="85"/>
      <c r="H6112" s="85"/>
    </row>
    <row r="6113" spans="1:8">
      <c r="A6113" s="85"/>
      <c r="B6113" s="85"/>
      <c r="C6113" s="85"/>
      <c r="D6113" s="85"/>
      <c r="E6113" s="85"/>
      <c r="F6113" s="85"/>
      <c r="G6113" s="85"/>
      <c r="H6113" s="85"/>
    </row>
    <row r="6114" spans="1:8">
      <c r="A6114" s="85"/>
      <c r="B6114" s="85"/>
      <c r="C6114" s="85"/>
      <c r="D6114" s="85"/>
      <c r="E6114" s="85"/>
      <c r="F6114" s="85"/>
      <c r="G6114" s="85"/>
      <c r="H6114" s="85"/>
    </row>
    <row r="6115" spans="1:8">
      <c r="A6115" s="85"/>
      <c r="B6115" s="85"/>
      <c r="C6115" s="85"/>
      <c r="D6115" s="85"/>
      <c r="E6115" s="85"/>
      <c r="F6115" s="85"/>
      <c r="G6115" s="85"/>
      <c r="H6115" s="85"/>
    </row>
    <row r="6116" spans="1:8">
      <c r="A6116" s="85"/>
      <c r="B6116" s="85"/>
      <c r="C6116" s="85"/>
      <c r="D6116" s="85"/>
      <c r="E6116" s="85"/>
      <c r="F6116" s="85"/>
      <c r="G6116" s="85"/>
      <c r="H6116" s="85"/>
    </row>
    <row r="6117" spans="1:8">
      <c r="A6117" s="85"/>
      <c r="B6117" s="85"/>
      <c r="C6117" s="85"/>
      <c r="D6117" s="85"/>
      <c r="E6117" s="85"/>
      <c r="F6117" s="85"/>
      <c r="G6117" s="85"/>
      <c r="H6117" s="85"/>
    </row>
    <row r="6118" spans="1:8">
      <c r="A6118" s="85"/>
      <c r="B6118" s="85"/>
      <c r="C6118" s="85"/>
      <c r="D6118" s="85"/>
      <c r="E6118" s="85"/>
      <c r="F6118" s="85"/>
      <c r="G6118" s="85"/>
      <c r="H6118" s="85"/>
    </row>
    <row r="6119" spans="1:8">
      <c r="A6119" s="85"/>
      <c r="B6119" s="85"/>
      <c r="C6119" s="85"/>
      <c r="D6119" s="85"/>
      <c r="E6119" s="85"/>
      <c r="F6119" s="85"/>
      <c r="G6119" s="85"/>
      <c r="H6119" s="85"/>
    </row>
    <row r="6120" spans="1:8">
      <c r="A6120" s="85"/>
      <c r="B6120" s="85"/>
      <c r="C6120" s="85"/>
      <c r="D6120" s="85"/>
      <c r="E6120" s="85"/>
      <c r="F6120" s="85"/>
      <c r="G6120" s="85"/>
      <c r="H6120" s="85"/>
    </row>
    <row r="6121" spans="1:8">
      <c r="A6121" s="85"/>
      <c r="B6121" s="85"/>
      <c r="C6121" s="85"/>
      <c r="D6121" s="85"/>
      <c r="E6121" s="85"/>
      <c r="F6121" s="85"/>
      <c r="G6121" s="85"/>
      <c r="H6121" s="85"/>
    </row>
    <row r="6122" spans="1:8">
      <c r="A6122" s="85"/>
      <c r="B6122" s="85"/>
      <c r="C6122" s="85"/>
      <c r="D6122" s="85"/>
      <c r="E6122" s="85"/>
      <c r="F6122" s="85"/>
      <c r="G6122" s="85"/>
      <c r="H6122" s="85"/>
    </row>
    <row r="6123" spans="1:8">
      <c r="A6123" s="85"/>
      <c r="B6123" s="85"/>
      <c r="C6123" s="85"/>
      <c r="D6123" s="85"/>
      <c r="E6123" s="85"/>
      <c r="F6123" s="85"/>
      <c r="G6123" s="85"/>
      <c r="H6123" s="85"/>
    </row>
    <row r="6124" spans="1:8">
      <c r="A6124" s="85"/>
      <c r="B6124" s="85"/>
      <c r="C6124" s="85"/>
      <c r="D6124" s="85"/>
      <c r="E6124" s="85"/>
      <c r="F6124" s="85"/>
      <c r="G6124" s="85"/>
      <c r="H6124" s="85"/>
    </row>
    <row r="6125" spans="1:8">
      <c r="A6125" s="85"/>
      <c r="B6125" s="85"/>
      <c r="C6125" s="85"/>
      <c r="D6125" s="85"/>
      <c r="E6125" s="85"/>
      <c r="F6125" s="85"/>
      <c r="G6125" s="85"/>
      <c r="H6125" s="85"/>
    </row>
    <row r="6126" spans="1:8">
      <c r="A6126" s="85"/>
      <c r="B6126" s="85"/>
      <c r="C6126" s="85"/>
      <c r="D6126" s="85"/>
      <c r="E6126" s="85"/>
      <c r="F6126" s="85"/>
      <c r="G6126" s="85"/>
      <c r="H6126" s="85"/>
    </row>
    <row r="6127" spans="1:8">
      <c r="A6127" s="85"/>
      <c r="B6127" s="85"/>
      <c r="C6127" s="85"/>
      <c r="D6127" s="85"/>
      <c r="E6127" s="85"/>
      <c r="F6127" s="85"/>
      <c r="G6127" s="85"/>
      <c r="H6127" s="85"/>
    </row>
    <row r="6128" spans="1:8">
      <c r="A6128" s="85"/>
      <c r="B6128" s="85"/>
      <c r="C6128" s="85"/>
      <c r="D6128" s="85"/>
      <c r="E6128" s="85"/>
      <c r="F6128" s="85"/>
      <c r="G6128" s="85"/>
      <c r="H6128" s="85"/>
    </row>
    <row r="6129" spans="1:8">
      <c r="A6129" s="85"/>
      <c r="B6129" s="85"/>
      <c r="C6129" s="85"/>
      <c r="D6129" s="85"/>
      <c r="E6129" s="85"/>
      <c r="F6129" s="85"/>
      <c r="G6129" s="85"/>
      <c r="H6129" s="85"/>
    </row>
    <row r="6130" spans="1:8">
      <c r="A6130" s="85"/>
      <c r="B6130" s="85"/>
      <c r="C6130" s="85"/>
      <c r="D6130" s="85"/>
      <c r="E6130" s="85"/>
      <c r="F6130" s="85"/>
      <c r="G6130" s="85"/>
      <c r="H6130" s="85"/>
    </row>
    <row r="6131" spans="1:8">
      <c r="A6131" s="85"/>
      <c r="B6131" s="85"/>
      <c r="C6131" s="85"/>
      <c r="D6131" s="85"/>
      <c r="E6131" s="85"/>
      <c r="F6131" s="85"/>
      <c r="G6131" s="85"/>
      <c r="H6131" s="85"/>
    </row>
    <row r="6132" spans="1:8">
      <c r="A6132" s="85"/>
      <c r="B6132" s="85"/>
      <c r="C6132" s="85"/>
      <c r="D6132" s="85"/>
      <c r="E6132" s="85"/>
      <c r="F6132" s="85"/>
      <c r="G6132" s="85"/>
      <c r="H6132" s="85"/>
    </row>
    <row r="6133" spans="1:8">
      <c r="A6133" s="85"/>
      <c r="B6133" s="85"/>
      <c r="C6133" s="85"/>
      <c r="D6133" s="85"/>
      <c r="E6133" s="85"/>
      <c r="F6133" s="85"/>
      <c r="G6133" s="85"/>
      <c r="H6133" s="85"/>
    </row>
    <row r="6134" spans="1:8">
      <c r="A6134" s="85"/>
      <c r="B6134" s="85"/>
      <c r="C6134" s="85"/>
      <c r="D6134" s="85"/>
      <c r="E6134" s="85"/>
      <c r="F6134" s="85"/>
      <c r="G6134" s="85"/>
      <c r="H6134" s="85"/>
    </row>
    <row r="6135" spans="1:8">
      <c r="A6135" s="85"/>
      <c r="B6135" s="85"/>
      <c r="C6135" s="85"/>
      <c r="D6135" s="85"/>
      <c r="E6135" s="85"/>
      <c r="F6135" s="85"/>
      <c r="G6135" s="85"/>
      <c r="H6135" s="85"/>
    </row>
    <row r="6136" spans="1:8">
      <c r="A6136" s="85"/>
      <c r="B6136" s="85"/>
      <c r="C6136" s="85"/>
      <c r="D6136" s="85"/>
      <c r="E6136" s="85"/>
      <c r="F6136" s="85"/>
      <c r="G6136" s="85"/>
      <c r="H6136" s="85"/>
    </row>
    <row r="6137" spans="1:8">
      <c r="A6137" s="85"/>
      <c r="B6137" s="85"/>
      <c r="C6137" s="85"/>
      <c r="D6137" s="85"/>
      <c r="E6137" s="85"/>
      <c r="F6137" s="85"/>
      <c r="G6137" s="85"/>
      <c r="H6137" s="85"/>
    </row>
    <row r="6138" spans="1:8">
      <c r="A6138" s="85"/>
      <c r="B6138" s="85"/>
      <c r="C6138" s="85"/>
      <c r="D6138" s="85"/>
      <c r="E6138" s="85"/>
      <c r="F6138" s="85"/>
      <c r="G6138" s="85"/>
      <c r="H6138" s="85"/>
    </row>
    <row r="6139" spans="1:8">
      <c r="A6139" s="85"/>
      <c r="B6139" s="85"/>
      <c r="C6139" s="85"/>
      <c r="D6139" s="85"/>
      <c r="E6139" s="85"/>
      <c r="F6139" s="85"/>
      <c r="G6139" s="85"/>
      <c r="H6139" s="85"/>
    </row>
    <row r="6140" spans="1:8">
      <c r="A6140" s="85"/>
      <c r="B6140" s="85"/>
      <c r="C6140" s="85"/>
      <c r="D6140" s="85"/>
      <c r="E6140" s="85"/>
      <c r="F6140" s="85"/>
      <c r="G6140" s="85"/>
      <c r="H6140" s="85"/>
    </row>
    <row r="6141" spans="1:8">
      <c r="A6141" s="85"/>
      <c r="B6141" s="85"/>
      <c r="C6141" s="85"/>
      <c r="D6141" s="85"/>
      <c r="E6141" s="85"/>
      <c r="F6141" s="85"/>
      <c r="G6141" s="85"/>
      <c r="H6141" s="85"/>
    </row>
    <row r="6142" spans="1:8">
      <c r="A6142" s="85"/>
      <c r="B6142" s="85"/>
      <c r="C6142" s="85"/>
      <c r="D6142" s="85"/>
      <c r="E6142" s="85"/>
      <c r="F6142" s="85"/>
      <c r="G6142" s="85"/>
      <c r="H6142" s="85"/>
    </row>
    <row r="6143" spans="1:8">
      <c r="A6143" s="85"/>
      <c r="B6143" s="85"/>
      <c r="C6143" s="85"/>
      <c r="D6143" s="85"/>
      <c r="E6143" s="85"/>
      <c r="F6143" s="85"/>
      <c r="G6143" s="85"/>
      <c r="H6143" s="85"/>
    </row>
    <row r="6144" spans="1:8">
      <c r="A6144" s="85"/>
      <c r="B6144" s="85"/>
      <c r="C6144" s="85"/>
      <c r="D6144" s="85"/>
      <c r="E6144" s="85"/>
      <c r="F6144" s="85"/>
      <c r="G6144" s="85"/>
      <c r="H6144" s="85"/>
    </row>
    <row r="6145" spans="1:8">
      <c r="A6145" s="85"/>
      <c r="B6145" s="85"/>
      <c r="C6145" s="85"/>
      <c r="D6145" s="85"/>
      <c r="E6145" s="85"/>
      <c r="F6145" s="85"/>
      <c r="G6145" s="85"/>
      <c r="H6145" s="85"/>
    </row>
    <row r="6146" spans="1:8">
      <c r="A6146" s="85"/>
      <c r="B6146" s="85"/>
      <c r="C6146" s="85"/>
      <c r="D6146" s="85"/>
      <c r="E6146" s="85"/>
      <c r="F6146" s="85"/>
      <c r="G6146" s="85"/>
      <c r="H6146" s="85"/>
    </row>
    <row r="6147" spans="1:8">
      <c r="A6147" s="85"/>
      <c r="B6147" s="85"/>
      <c r="C6147" s="85"/>
      <c r="D6147" s="85"/>
      <c r="E6147" s="85"/>
      <c r="F6147" s="85"/>
      <c r="G6147" s="85"/>
      <c r="H6147" s="85"/>
    </row>
    <row r="6148" spans="1:8">
      <c r="A6148" s="85"/>
      <c r="B6148" s="85"/>
      <c r="C6148" s="85"/>
      <c r="D6148" s="85"/>
      <c r="E6148" s="85"/>
      <c r="F6148" s="85"/>
      <c r="G6148" s="85"/>
      <c r="H6148" s="85"/>
    </row>
    <row r="6149" spans="1:8">
      <c r="A6149" s="85"/>
      <c r="B6149" s="85"/>
      <c r="C6149" s="85"/>
      <c r="D6149" s="85"/>
      <c r="E6149" s="85"/>
      <c r="F6149" s="85"/>
      <c r="G6149" s="85"/>
      <c r="H6149" s="85"/>
    </row>
    <row r="6150" spans="1:8">
      <c r="A6150" s="85"/>
      <c r="B6150" s="85"/>
      <c r="C6150" s="85"/>
      <c r="D6150" s="85"/>
      <c r="E6150" s="85"/>
      <c r="F6150" s="85"/>
      <c r="G6150" s="85"/>
      <c r="H6150" s="85"/>
    </row>
    <row r="6151" spans="1:8">
      <c r="A6151" s="85"/>
      <c r="B6151" s="85"/>
      <c r="C6151" s="85"/>
      <c r="D6151" s="85"/>
      <c r="E6151" s="85"/>
      <c r="F6151" s="85"/>
      <c r="G6151" s="85"/>
      <c r="H6151" s="85"/>
    </row>
    <row r="6152" spans="1:8">
      <c r="A6152" s="85"/>
      <c r="B6152" s="85"/>
      <c r="C6152" s="85"/>
      <c r="D6152" s="85"/>
      <c r="E6152" s="85"/>
      <c r="F6152" s="85"/>
      <c r="G6152" s="85"/>
      <c r="H6152" s="85"/>
    </row>
    <row r="6153" spans="1:8">
      <c r="A6153" s="85"/>
      <c r="B6153" s="85"/>
      <c r="C6153" s="85"/>
      <c r="D6153" s="85"/>
      <c r="E6153" s="85"/>
      <c r="F6153" s="85"/>
      <c r="G6153" s="85"/>
      <c r="H6153" s="85"/>
    </row>
    <row r="6154" spans="1:8">
      <c r="A6154" s="85"/>
      <c r="B6154" s="85"/>
      <c r="C6154" s="85"/>
      <c r="D6154" s="85"/>
      <c r="E6154" s="85"/>
      <c r="F6154" s="85"/>
      <c r="G6154" s="85"/>
      <c r="H6154" s="85"/>
    </row>
    <row r="6155" spans="1:8">
      <c r="A6155" s="85"/>
      <c r="B6155" s="85"/>
      <c r="C6155" s="85"/>
      <c r="D6155" s="85"/>
      <c r="E6155" s="85"/>
      <c r="F6155" s="85"/>
      <c r="G6155" s="85"/>
      <c r="H6155" s="85"/>
    </row>
    <row r="6156" spans="1:8">
      <c r="A6156" s="85"/>
      <c r="B6156" s="85"/>
      <c r="C6156" s="85"/>
      <c r="D6156" s="85"/>
      <c r="E6156" s="85"/>
      <c r="F6156" s="85"/>
      <c r="G6156" s="85"/>
      <c r="H6156" s="85"/>
    </row>
    <row r="6157" spans="1:8">
      <c r="A6157" s="85"/>
      <c r="B6157" s="85"/>
      <c r="C6157" s="85"/>
      <c r="D6157" s="85"/>
      <c r="E6157" s="85"/>
      <c r="F6157" s="85"/>
      <c r="G6157" s="85"/>
      <c r="H6157" s="85"/>
    </row>
    <row r="6158" spans="1:8">
      <c r="A6158" s="85"/>
      <c r="B6158" s="85"/>
      <c r="C6158" s="85"/>
      <c r="D6158" s="85"/>
      <c r="E6158" s="85"/>
      <c r="F6158" s="85"/>
      <c r="G6158" s="85"/>
      <c r="H6158" s="85"/>
    </row>
    <row r="6159" spans="1:8">
      <c r="A6159" s="85"/>
      <c r="B6159" s="85"/>
      <c r="C6159" s="85"/>
      <c r="D6159" s="85"/>
      <c r="E6159" s="85"/>
      <c r="F6159" s="85"/>
      <c r="G6159" s="85"/>
      <c r="H6159" s="85"/>
    </row>
    <row r="6160" spans="1:8">
      <c r="A6160" s="85"/>
      <c r="B6160" s="85"/>
      <c r="C6160" s="85"/>
      <c r="D6160" s="85"/>
      <c r="E6160" s="85"/>
      <c r="F6160" s="85"/>
      <c r="G6160" s="85"/>
      <c r="H6160" s="85"/>
    </row>
    <row r="6161" spans="1:8">
      <c r="A6161" s="85"/>
      <c r="B6161" s="85"/>
      <c r="C6161" s="85"/>
      <c r="D6161" s="85"/>
      <c r="E6161" s="85"/>
      <c r="F6161" s="85"/>
      <c r="G6161" s="85"/>
      <c r="H6161" s="85"/>
    </row>
    <row r="6162" spans="1:8">
      <c r="A6162" s="85"/>
      <c r="B6162" s="85"/>
      <c r="C6162" s="85"/>
      <c r="D6162" s="85"/>
      <c r="E6162" s="85"/>
      <c r="F6162" s="85"/>
      <c r="G6162" s="85"/>
      <c r="H6162" s="85"/>
    </row>
    <row r="6163" spans="1:8">
      <c r="A6163" s="85"/>
      <c r="B6163" s="85"/>
      <c r="C6163" s="85"/>
      <c r="D6163" s="85"/>
      <c r="E6163" s="85"/>
      <c r="F6163" s="85"/>
      <c r="G6163" s="85"/>
      <c r="H6163" s="85"/>
    </row>
    <row r="6164" spans="1:8">
      <c r="A6164" s="85"/>
      <c r="B6164" s="85"/>
      <c r="C6164" s="85"/>
      <c r="D6164" s="85"/>
      <c r="E6164" s="85"/>
      <c r="F6164" s="85"/>
      <c r="G6164" s="85"/>
      <c r="H6164" s="85"/>
    </row>
    <row r="6165" spans="1:8">
      <c r="A6165" s="85"/>
      <c r="B6165" s="85"/>
      <c r="C6165" s="85"/>
      <c r="D6165" s="85"/>
      <c r="E6165" s="85"/>
      <c r="F6165" s="85"/>
      <c r="G6165" s="85"/>
      <c r="H6165" s="85"/>
    </row>
    <row r="6166" spans="1:8">
      <c r="A6166" s="85"/>
      <c r="B6166" s="85"/>
      <c r="C6166" s="85"/>
      <c r="D6166" s="85"/>
      <c r="E6166" s="85"/>
      <c r="F6166" s="85"/>
      <c r="G6166" s="85"/>
      <c r="H6166" s="85"/>
    </row>
    <row r="6167" spans="1:8">
      <c r="A6167" s="85"/>
      <c r="B6167" s="85"/>
      <c r="C6167" s="85"/>
      <c r="D6167" s="85"/>
      <c r="E6167" s="85"/>
      <c r="F6167" s="85"/>
      <c r="G6167" s="85"/>
      <c r="H6167" s="85"/>
    </row>
    <row r="6168" spans="1:8">
      <c r="A6168" s="85"/>
      <c r="B6168" s="85"/>
      <c r="C6168" s="85"/>
      <c r="D6168" s="85"/>
      <c r="E6168" s="85"/>
      <c r="F6168" s="85"/>
      <c r="G6168" s="85"/>
      <c r="H6168" s="85"/>
    </row>
    <row r="6169" spans="1:8">
      <c r="A6169" s="85"/>
      <c r="B6169" s="85"/>
      <c r="C6169" s="85"/>
      <c r="D6169" s="85"/>
      <c r="E6169" s="85"/>
      <c r="F6169" s="85"/>
      <c r="G6169" s="85"/>
      <c r="H6169" s="85"/>
    </row>
    <row r="6170" spans="1:8">
      <c r="A6170" s="85"/>
      <c r="B6170" s="85"/>
      <c r="C6170" s="85"/>
      <c r="D6170" s="85"/>
      <c r="E6170" s="85"/>
      <c r="F6170" s="85"/>
      <c r="G6170" s="85"/>
      <c r="H6170" s="85"/>
    </row>
    <row r="6171" spans="1:8">
      <c r="A6171" s="85"/>
      <c r="B6171" s="85"/>
      <c r="C6171" s="85"/>
      <c r="D6171" s="85"/>
      <c r="E6171" s="85"/>
      <c r="F6171" s="85"/>
      <c r="G6171" s="85"/>
      <c r="H6171" s="85"/>
    </row>
    <row r="6172" spans="1:8">
      <c r="A6172" s="85"/>
      <c r="B6172" s="85"/>
      <c r="C6172" s="85"/>
      <c r="D6172" s="85"/>
      <c r="E6172" s="85"/>
      <c r="F6172" s="85"/>
      <c r="G6172" s="85"/>
      <c r="H6172" s="85"/>
    </row>
    <row r="6173" spans="1:8">
      <c r="A6173" s="85"/>
      <c r="B6173" s="85"/>
      <c r="C6173" s="85"/>
      <c r="D6173" s="85"/>
      <c r="E6173" s="85"/>
      <c r="F6173" s="85"/>
      <c r="G6173" s="85"/>
      <c r="H6173" s="85"/>
    </row>
    <row r="6174" spans="1:8">
      <c r="A6174" s="85"/>
      <c r="B6174" s="85"/>
      <c r="C6174" s="85"/>
      <c r="D6174" s="85"/>
      <c r="E6174" s="85"/>
      <c r="F6174" s="85"/>
      <c r="G6174" s="85"/>
      <c r="H6174" s="85"/>
    </row>
    <row r="6175" spans="1:8">
      <c r="A6175" s="85"/>
      <c r="B6175" s="85"/>
      <c r="C6175" s="85"/>
      <c r="D6175" s="85"/>
      <c r="E6175" s="85"/>
      <c r="F6175" s="85"/>
      <c r="G6175" s="85"/>
      <c r="H6175" s="85"/>
    </row>
    <row r="6176" spans="1:8">
      <c r="A6176" s="85"/>
      <c r="B6176" s="85"/>
      <c r="C6176" s="85"/>
      <c r="D6176" s="85"/>
      <c r="E6176" s="85"/>
      <c r="F6176" s="85"/>
      <c r="G6176" s="85"/>
      <c r="H6176" s="85"/>
    </row>
    <row r="6177" spans="1:8">
      <c r="A6177" s="85"/>
      <c r="B6177" s="85"/>
      <c r="C6177" s="85"/>
      <c r="D6177" s="85"/>
      <c r="E6177" s="85"/>
      <c r="F6177" s="85"/>
      <c r="G6177" s="85"/>
      <c r="H6177" s="85"/>
    </row>
    <row r="6178" spans="1:8">
      <c r="A6178" s="85"/>
      <c r="B6178" s="85"/>
      <c r="C6178" s="85"/>
      <c r="D6178" s="85"/>
      <c r="E6178" s="85"/>
      <c r="F6178" s="85"/>
      <c r="G6178" s="85"/>
      <c r="H6178" s="85"/>
    </row>
    <row r="6179" spans="1:8">
      <c r="A6179" s="85"/>
      <c r="B6179" s="85"/>
      <c r="C6179" s="85"/>
      <c r="D6179" s="85"/>
      <c r="E6179" s="85"/>
      <c r="F6179" s="85"/>
      <c r="G6179" s="85"/>
      <c r="H6179" s="85"/>
    </row>
    <row r="6180" spans="1:8">
      <c r="A6180" s="85"/>
      <c r="B6180" s="85"/>
      <c r="C6180" s="85"/>
      <c r="D6180" s="85"/>
      <c r="E6180" s="85"/>
      <c r="F6180" s="85"/>
      <c r="G6180" s="85"/>
      <c r="H6180" s="85"/>
    </row>
    <row r="6181" spans="1:8">
      <c r="A6181" s="85"/>
      <c r="B6181" s="85"/>
      <c r="C6181" s="85"/>
      <c r="D6181" s="85"/>
      <c r="E6181" s="85"/>
      <c r="F6181" s="85"/>
      <c r="G6181" s="85"/>
      <c r="H6181" s="85"/>
    </row>
    <row r="6182" spans="1:8">
      <c r="A6182" s="85"/>
      <c r="B6182" s="85"/>
      <c r="C6182" s="85"/>
      <c r="D6182" s="85"/>
      <c r="E6182" s="85"/>
      <c r="F6182" s="85"/>
      <c r="G6182" s="85"/>
      <c r="H6182" s="85"/>
    </row>
    <row r="6183" spans="1:8">
      <c r="A6183" s="85"/>
      <c r="B6183" s="85"/>
      <c r="C6183" s="85"/>
      <c r="D6183" s="85"/>
      <c r="E6183" s="85"/>
      <c r="F6183" s="85"/>
      <c r="G6183" s="85"/>
      <c r="H6183" s="85"/>
    </row>
    <row r="6184" spans="1:8">
      <c r="A6184" s="85"/>
      <c r="B6184" s="85"/>
      <c r="C6184" s="85"/>
      <c r="D6184" s="85"/>
      <c r="E6184" s="85"/>
      <c r="F6184" s="85"/>
      <c r="G6184" s="85"/>
      <c r="H6184" s="85"/>
    </row>
    <row r="6185" spans="1:8">
      <c r="A6185" s="85"/>
      <c r="B6185" s="85"/>
      <c r="C6185" s="85"/>
      <c r="D6185" s="85"/>
      <c r="E6185" s="85"/>
      <c r="F6185" s="85"/>
      <c r="G6185" s="85"/>
      <c r="H6185" s="85"/>
    </row>
    <row r="6186" spans="1:8">
      <c r="A6186" s="85"/>
      <c r="B6186" s="85"/>
      <c r="C6186" s="85"/>
      <c r="D6186" s="85"/>
      <c r="E6186" s="85"/>
      <c r="F6186" s="85"/>
      <c r="G6186" s="85"/>
      <c r="H6186" s="85"/>
    </row>
    <row r="6187" spans="1:8">
      <c r="A6187" s="85"/>
      <c r="B6187" s="85"/>
      <c r="C6187" s="85"/>
      <c r="D6187" s="85"/>
      <c r="E6187" s="85"/>
      <c r="F6187" s="85"/>
      <c r="G6187" s="85"/>
      <c r="H6187" s="85"/>
    </row>
    <row r="6188" spans="1:8">
      <c r="A6188" s="85"/>
      <c r="B6188" s="85"/>
      <c r="C6188" s="85"/>
      <c r="D6188" s="85"/>
      <c r="E6188" s="85"/>
      <c r="F6188" s="85"/>
      <c r="G6188" s="85"/>
      <c r="H6188" s="85"/>
    </row>
    <row r="6189" spans="1:8">
      <c r="A6189" s="85"/>
      <c r="B6189" s="85"/>
      <c r="C6189" s="85"/>
      <c r="D6189" s="85"/>
      <c r="E6189" s="85"/>
      <c r="F6189" s="85"/>
      <c r="G6189" s="85"/>
      <c r="H6189" s="85"/>
    </row>
    <row r="6190" spans="1:8">
      <c r="A6190" s="85"/>
      <c r="B6190" s="85"/>
      <c r="C6190" s="85"/>
      <c r="D6190" s="85"/>
      <c r="E6190" s="85"/>
      <c r="F6190" s="85"/>
      <c r="G6190" s="85"/>
      <c r="H6190" s="85"/>
    </row>
    <row r="6191" spans="1:8">
      <c r="A6191" s="85"/>
      <c r="B6191" s="85"/>
      <c r="C6191" s="85"/>
      <c r="D6191" s="85"/>
      <c r="E6191" s="85"/>
      <c r="F6191" s="85"/>
      <c r="G6191" s="85"/>
      <c r="H6191" s="85"/>
    </row>
    <row r="6192" spans="1:8">
      <c r="A6192" s="85"/>
      <c r="B6192" s="85"/>
      <c r="C6192" s="85"/>
      <c r="D6192" s="85"/>
      <c r="E6192" s="85"/>
      <c r="F6192" s="85"/>
      <c r="G6192" s="85"/>
      <c r="H6192" s="85"/>
    </row>
    <row r="6193" spans="1:8">
      <c r="A6193" s="85"/>
      <c r="B6193" s="85"/>
      <c r="C6193" s="85"/>
      <c r="D6193" s="85"/>
      <c r="E6193" s="85"/>
      <c r="F6193" s="85"/>
      <c r="G6193" s="85"/>
      <c r="H6193" s="85"/>
    </row>
    <row r="6194" spans="1:8">
      <c r="A6194" s="85"/>
      <c r="B6194" s="85"/>
      <c r="C6194" s="85"/>
      <c r="D6194" s="85"/>
      <c r="E6194" s="85"/>
      <c r="F6194" s="85"/>
      <c r="G6194" s="85"/>
      <c r="H6194" s="85"/>
    </row>
    <row r="6195" spans="1:8">
      <c r="A6195" s="85"/>
      <c r="B6195" s="85"/>
      <c r="C6195" s="85"/>
      <c r="D6195" s="85"/>
      <c r="E6195" s="85"/>
      <c r="F6195" s="85"/>
      <c r="G6195" s="85"/>
      <c r="H6195" s="85"/>
    </row>
    <row r="6196" spans="1:8">
      <c r="A6196" s="85"/>
      <c r="B6196" s="85"/>
      <c r="C6196" s="85"/>
      <c r="D6196" s="85"/>
      <c r="E6196" s="85"/>
      <c r="F6196" s="85"/>
      <c r="G6196" s="85"/>
      <c r="H6196" s="85"/>
    </row>
    <row r="6197" spans="1:8">
      <c r="A6197" s="85"/>
      <c r="B6197" s="85"/>
      <c r="C6197" s="85"/>
      <c r="D6197" s="85"/>
      <c r="E6197" s="85"/>
      <c r="F6197" s="85"/>
      <c r="G6197" s="85"/>
      <c r="H6197" s="85"/>
    </row>
    <row r="6198" spans="1:8">
      <c r="A6198" s="85"/>
      <c r="B6198" s="85"/>
      <c r="C6198" s="85"/>
      <c r="D6198" s="85"/>
      <c r="E6198" s="85"/>
      <c r="F6198" s="85"/>
      <c r="G6198" s="85"/>
      <c r="H6198" s="85"/>
    </row>
    <row r="6199" spans="1:8">
      <c r="A6199" s="85"/>
      <c r="B6199" s="85"/>
      <c r="C6199" s="85"/>
      <c r="D6199" s="85"/>
      <c r="E6199" s="85"/>
      <c r="F6199" s="85"/>
      <c r="G6199" s="85"/>
      <c r="H6199" s="85"/>
    </row>
    <row r="6200" spans="1:8">
      <c r="A6200" s="85"/>
      <c r="B6200" s="85"/>
      <c r="C6200" s="85"/>
      <c r="D6200" s="85"/>
      <c r="E6200" s="85"/>
      <c r="F6200" s="85"/>
      <c r="G6200" s="85"/>
      <c r="H6200" s="85"/>
    </row>
    <row r="6201" spans="1:8">
      <c r="A6201" s="85"/>
      <c r="B6201" s="85"/>
      <c r="C6201" s="85"/>
      <c r="D6201" s="85"/>
      <c r="E6201" s="85"/>
      <c r="F6201" s="85"/>
      <c r="G6201" s="85"/>
      <c r="H6201" s="85"/>
    </row>
    <row r="6202" spans="1:8">
      <c r="A6202" s="85"/>
      <c r="B6202" s="85"/>
      <c r="C6202" s="85"/>
      <c r="D6202" s="85"/>
      <c r="E6202" s="85"/>
      <c r="F6202" s="85"/>
      <c r="G6202" s="85"/>
      <c r="H6202" s="85"/>
    </row>
    <row r="6203" spans="1:8">
      <c r="A6203" s="85"/>
      <c r="B6203" s="85"/>
      <c r="C6203" s="85"/>
      <c r="D6203" s="85"/>
      <c r="E6203" s="85"/>
      <c r="F6203" s="85"/>
      <c r="G6203" s="85"/>
      <c r="H6203" s="85"/>
    </row>
    <row r="6204" spans="1:8">
      <c r="A6204" s="85"/>
      <c r="B6204" s="85"/>
      <c r="C6204" s="85"/>
      <c r="D6204" s="85"/>
      <c r="E6204" s="85"/>
      <c r="F6204" s="85"/>
      <c r="G6204" s="85"/>
      <c r="H6204" s="85"/>
    </row>
    <row r="6205" spans="1:8">
      <c r="A6205" s="85"/>
      <c r="B6205" s="85"/>
      <c r="C6205" s="85"/>
      <c r="D6205" s="85"/>
      <c r="E6205" s="85"/>
      <c r="F6205" s="85"/>
      <c r="G6205" s="85"/>
      <c r="H6205" s="85"/>
    </row>
    <row r="6206" spans="1:8">
      <c r="A6206" s="85"/>
      <c r="B6206" s="85"/>
      <c r="C6206" s="85"/>
      <c r="D6206" s="85"/>
      <c r="E6206" s="85"/>
      <c r="F6206" s="85"/>
      <c r="G6206" s="85"/>
      <c r="H6206" s="85"/>
    </row>
    <row r="6207" spans="1:8">
      <c r="A6207" s="85"/>
      <c r="B6207" s="85"/>
      <c r="C6207" s="85"/>
      <c r="D6207" s="85"/>
      <c r="E6207" s="85"/>
      <c r="F6207" s="85"/>
      <c r="G6207" s="85"/>
      <c r="H6207" s="85"/>
    </row>
    <row r="6208" spans="1:8">
      <c r="A6208" s="85"/>
      <c r="B6208" s="85"/>
      <c r="C6208" s="85"/>
      <c r="D6208" s="85"/>
      <c r="E6208" s="85"/>
      <c r="F6208" s="85"/>
      <c r="G6208" s="85"/>
      <c r="H6208" s="85"/>
    </row>
    <row r="6209" spans="1:8">
      <c r="A6209" s="85"/>
      <c r="B6209" s="85"/>
      <c r="C6209" s="85"/>
      <c r="D6209" s="85"/>
      <c r="E6209" s="85"/>
      <c r="F6209" s="85"/>
      <c r="G6209" s="85"/>
      <c r="H6209" s="85"/>
    </row>
    <row r="6210" spans="1:8">
      <c r="A6210" s="85"/>
      <c r="B6210" s="85"/>
      <c r="C6210" s="85"/>
      <c r="D6210" s="85"/>
      <c r="E6210" s="85"/>
      <c r="F6210" s="85"/>
      <c r="G6210" s="85"/>
      <c r="H6210" s="85"/>
    </row>
    <row r="6211" spans="1:8">
      <c r="A6211" s="85"/>
      <c r="B6211" s="85"/>
      <c r="C6211" s="85"/>
      <c r="D6211" s="85"/>
      <c r="E6211" s="85"/>
      <c r="F6211" s="85"/>
      <c r="G6211" s="85"/>
      <c r="H6211" s="85"/>
    </row>
    <row r="6212" spans="1:8">
      <c r="A6212" s="85"/>
      <c r="B6212" s="85"/>
      <c r="C6212" s="85"/>
      <c r="D6212" s="85"/>
      <c r="E6212" s="85"/>
      <c r="F6212" s="85"/>
      <c r="G6212" s="85"/>
      <c r="H6212" s="85"/>
    </row>
    <row r="6213" spans="1:8">
      <c r="A6213" s="85"/>
      <c r="B6213" s="85"/>
      <c r="C6213" s="85"/>
      <c r="D6213" s="85"/>
      <c r="E6213" s="85"/>
      <c r="F6213" s="85"/>
      <c r="G6213" s="85"/>
      <c r="H6213" s="85"/>
    </row>
    <row r="6214" spans="1:8">
      <c r="A6214" s="85"/>
      <c r="B6214" s="85"/>
      <c r="C6214" s="85"/>
      <c r="D6214" s="85"/>
      <c r="E6214" s="85"/>
      <c r="F6214" s="85"/>
      <c r="G6214" s="85"/>
      <c r="H6214" s="85"/>
    </row>
    <row r="6215" spans="1:8">
      <c r="A6215" s="85"/>
      <c r="B6215" s="85"/>
      <c r="C6215" s="85"/>
      <c r="D6215" s="85"/>
      <c r="E6215" s="85"/>
      <c r="F6215" s="85"/>
      <c r="G6215" s="85"/>
      <c r="H6215" s="85"/>
    </row>
    <row r="6216" spans="1:8">
      <c r="A6216" s="85"/>
      <c r="B6216" s="85"/>
      <c r="C6216" s="85"/>
      <c r="D6216" s="85"/>
      <c r="E6216" s="85"/>
      <c r="F6216" s="85"/>
      <c r="G6216" s="85"/>
      <c r="H6216" s="85"/>
    </row>
    <row r="6217" spans="1:8">
      <c r="A6217" s="85"/>
      <c r="B6217" s="85"/>
      <c r="C6217" s="85"/>
      <c r="D6217" s="85"/>
      <c r="E6217" s="85"/>
      <c r="F6217" s="85"/>
      <c r="G6217" s="85"/>
      <c r="H6217" s="85"/>
    </row>
    <row r="6218" spans="1:8">
      <c r="A6218" s="85"/>
      <c r="B6218" s="85"/>
      <c r="C6218" s="85"/>
      <c r="D6218" s="85"/>
      <c r="E6218" s="85"/>
      <c r="F6218" s="85"/>
      <c r="G6218" s="85"/>
      <c r="H6218" s="85"/>
    </row>
    <row r="6219" spans="1:8">
      <c r="A6219" s="85"/>
      <c r="B6219" s="85"/>
      <c r="C6219" s="85"/>
      <c r="D6219" s="85"/>
      <c r="E6219" s="85"/>
      <c r="F6219" s="85"/>
      <c r="G6219" s="85"/>
      <c r="H6219" s="85"/>
    </row>
    <row r="6220" spans="1:8">
      <c r="A6220" s="85"/>
      <c r="B6220" s="85"/>
      <c r="C6220" s="85"/>
      <c r="D6220" s="85"/>
      <c r="E6220" s="85"/>
      <c r="F6220" s="85"/>
      <c r="G6220" s="85"/>
      <c r="H6220" s="85"/>
    </row>
    <row r="6221" spans="1:8">
      <c r="A6221" s="85"/>
      <c r="B6221" s="85"/>
      <c r="C6221" s="85"/>
      <c r="D6221" s="85"/>
      <c r="E6221" s="85"/>
      <c r="F6221" s="85"/>
      <c r="G6221" s="85"/>
      <c r="H6221" s="85"/>
    </row>
    <row r="6222" spans="1:8">
      <c r="A6222" s="85"/>
      <c r="B6222" s="85"/>
      <c r="C6222" s="85"/>
      <c r="D6222" s="85"/>
      <c r="E6222" s="85"/>
      <c r="F6222" s="85"/>
      <c r="G6222" s="85"/>
      <c r="H6222" s="85"/>
    </row>
    <row r="6223" spans="1:8">
      <c r="A6223" s="85"/>
      <c r="B6223" s="85"/>
      <c r="C6223" s="85"/>
      <c r="D6223" s="85"/>
      <c r="E6223" s="85"/>
      <c r="F6223" s="85"/>
      <c r="G6223" s="85"/>
      <c r="H6223" s="85"/>
    </row>
    <row r="6224" spans="1:8">
      <c r="A6224" s="85"/>
      <c r="B6224" s="85"/>
      <c r="C6224" s="85"/>
      <c r="D6224" s="85"/>
      <c r="E6224" s="85"/>
      <c r="F6224" s="85"/>
      <c r="G6224" s="85"/>
      <c r="H6224" s="85"/>
    </row>
    <row r="6225" spans="1:8">
      <c r="A6225" s="85"/>
      <c r="B6225" s="85"/>
      <c r="C6225" s="85"/>
      <c r="D6225" s="85"/>
      <c r="E6225" s="85"/>
      <c r="F6225" s="85"/>
      <c r="G6225" s="85"/>
      <c r="H6225" s="85"/>
    </row>
    <row r="6226" spans="1:8">
      <c r="A6226" s="85"/>
      <c r="B6226" s="85"/>
      <c r="C6226" s="85"/>
      <c r="D6226" s="85"/>
      <c r="E6226" s="85"/>
      <c r="F6226" s="85"/>
      <c r="G6226" s="85"/>
      <c r="H6226" s="85"/>
    </row>
    <row r="6227" spans="1:8">
      <c r="A6227" s="85"/>
      <c r="B6227" s="85"/>
      <c r="C6227" s="85"/>
      <c r="D6227" s="85"/>
      <c r="E6227" s="85"/>
      <c r="F6227" s="85"/>
      <c r="G6227" s="85"/>
      <c r="H6227" s="85"/>
    </row>
    <row r="6228" spans="1:8">
      <c r="A6228" s="85"/>
      <c r="B6228" s="85"/>
      <c r="C6228" s="85"/>
      <c r="D6228" s="85"/>
      <c r="E6228" s="85"/>
      <c r="F6228" s="85"/>
      <c r="G6228" s="85"/>
      <c r="H6228" s="85"/>
    </row>
    <row r="6229" spans="1:8">
      <c r="A6229" s="85"/>
      <c r="B6229" s="85"/>
      <c r="C6229" s="85"/>
      <c r="D6229" s="85"/>
      <c r="E6229" s="85"/>
      <c r="F6229" s="85"/>
      <c r="G6229" s="85"/>
      <c r="H6229" s="85"/>
    </row>
    <row r="6230" spans="1:8">
      <c r="A6230" s="85"/>
      <c r="B6230" s="85"/>
      <c r="C6230" s="85"/>
      <c r="D6230" s="85"/>
      <c r="E6230" s="85"/>
      <c r="F6230" s="85"/>
      <c r="G6230" s="85"/>
      <c r="H6230" s="85"/>
    </row>
    <row r="6231" spans="1:8">
      <c r="A6231" s="85"/>
      <c r="B6231" s="85"/>
      <c r="C6231" s="85"/>
      <c r="D6231" s="85"/>
      <c r="E6231" s="85"/>
      <c r="F6231" s="85"/>
      <c r="G6231" s="85"/>
      <c r="H6231" s="85"/>
    </row>
    <row r="6232" spans="1:8">
      <c r="A6232" s="85"/>
      <c r="B6232" s="85"/>
      <c r="C6232" s="85"/>
      <c r="D6232" s="85"/>
      <c r="E6232" s="85"/>
      <c r="F6232" s="85"/>
      <c r="G6232" s="85"/>
      <c r="H6232" s="85"/>
    </row>
    <row r="6233" spans="1:8">
      <c r="A6233" s="85"/>
      <c r="B6233" s="85"/>
      <c r="C6233" s="85"/>
      <c r="D6233" s="85"/>
      <c r="E6233" s="85"/>
      <c r="F6233" s="85"/>
      <c r="G6233" s="85"/>
      <c r="H6233" s="85"/>
    </row>
    <row r="6234" spans="1:8">
      <c r="A6234" s="85"/>
      <c r="B6234" s="85"/>
      <c r="C6234" s="85"/>
      <c r="D6234" s="85"/>
      <c r="E6234" s="85"/>
      <c r="F6234" s="85"/>
      <c r="G6234" s="85"/>
      <c r="H6234" s="85"/>
    </row>
    <row r="6235" spans="1:8">
      <c r="A6235" s="85"/>
      <c r="B6235" s="85"/>
      <c r="C6235" s="85"/>
      <c r="D6235" s="85"/>
      <c r="E6235" s="85"/>
      <c r="F6235" s="85"/>
      <c r="G6235" s="85"/>
      <c r="H6235" s="85"/>
    </row>
    <row r="6236" spans="1:8">
      <c r="A6236" s="85"/>
      <c r="B6236" s="85"/>
      <c r="C6236" s="85"/>
      <c r="D6236" s="85"/>
      <c r="E6236" s="85"/>
      <c r="F6236" s="85"/>
      <c r="G6236" s="85"/>
      <c r="H6236" s="85"/>
    </row>
    <row r="6237" spans="1:8">
      <c r="A6237" s="85"/>
      <c r="B6237" s="85"/>
      <c r="C6237" s="85"/>
      <c r="D6237" s="85"/>
      <c r="E6237" s="85"/>
      <c r="F6237" s="85"/>
      <c r="G6237" s="85"/>
      <c r="H6237" s="85"/>
    </row>
    <row r="6238" spans="1:8">
      <c r="A6238" s="85"/>
      <c r="B6238" s="85"/>
      <c r="C6238" s="85"/>
      <c r="D6238" s="85"/>
      <c r="E6238" s="85"/>
      <c r="F6238" s="85"/>
      <c r="G6238" s="85"/>
      <c r="H6238" s="85"/>
    </row>
    <row r="6239" spans="1:8">
      <c r="A6239" s="85"/>
      <c r="B6239" s="85"/>
      <c r="C6239" s="85"/>
      <c r="D6239" s="85"/>
      <c r="E6239" s="85"/>
      <c r="F6239" s="85"/>
      <c r="G6239" s="85"/>
      <c r="H6239" s="85"/>
    </row>
    <row r="6240" spans="1:8">
      <c r="A6240" s="85"/>
      <c r="B6240" s="85"/>
      <c r="C6240" s="85"/>
      <c r="D6240" s="85"/>
      <c r="E6240" s="85"/>
      <c r="F6240" s="85"/>
      <c r="G6240" s="85"/>
      <c r="H6240" s="85"/>
    </row>
    <row r="6241" spans="1:8">
      <c r="A6241" s="85"/>
      <c r="B6241" s="85"/>
      <c r="C6241" s="85"/>
      <c r="D6241" s="85"/>
      <c r="E6241" s="85"/>
      <c r="F6241" s="85"/>
      <c r="G6241" s="85"/>
      <c r="H6241" s="85"/>
    </row>
    <row r="6242" spans="1:8">
      <c r="A6242" s="85"/>
      <c r="B6242" s="85"/>
      <c r="C6242" s="85"/>
      <c r="D6242" s="85"/>
      <c r="E6242" s="85"/>
      <c r="F6242" s="85"/>
      <c r="G6242" s="85"/>
      <c r="H6242" s="85"/>
    </row>
    <row r="6243" spans="1:8">
      <c r="A6243" s="85"/>
      <c r="B6243" s="85"/>
      <c r="C6243" s="85"/>
      <c r="D6243" s="85"/>
      <c r="E6243" s="85"/>
      <c r="F6243" s="85"/>
      <c r="G6243" s="85"/>
      <c r="H6243" s="85"/>
    </row>
    <row r="6244" spans="1:8">
      <c r="A6244" s="85"/>
      <c r="B6244" s="85"/>
      <c r="C6244" s="85"/>
      <c r="D6244" s="85"/>
      <c r="E6244" s="85"/>
      <c r="F6244" s="85"/>
      <c r="G6244" s="85"/>
      <c r="H6244" s="85"/>
    </row>
    <row r="6245" spans="1:8">
      <c r="A6245" s="85"/>
      <c r="B6245" s="85"/>
      <c r="C6245" s="85"/>
      <c r="D6245" s="85"/>
      <c r="E6245" s="85"/>
      <c r="F6245" s="85"/>
      <c r="G6245" s="85"/>
      <c r="H6245" s="85"/>
    </row>
    <row r="6246" spans="1:8">
      <c r="A6246" s="85"/>
      <c r="B6246" s="85"/>
      <c r="C6246" s="85"/>
      <c r="D6246" s="85"/>
      <c r="E6246" s="85"/>
      <c r="F6246" s="85"/>
      <c r="G6246" s="85"/>
      <c r="H6246" s="85"/>
    </row>
    <row r="6247" spans="1:8">
      <c r="A6247" s="85"/>
      <c r="B6247" s="85"/>
      <c r="C6247" s="85"/>
      <c r="D6247" s="85"/>
      <c r="E6247" s="85"/>
      <c r="F6247" s="85"/>
      <c r="G6247" s="85"/>
      <c r="H6247" s="85"/>
    </row>
    <row r="6248" spans="1:8">
      <c r="A6248" s="85"/>
      <c r="B6248" s="85"/>
      <c r="C6248" s="85"/>
      <c r="D6248" s="85"/>
      <c r="E6248" s="85"/>
      <c r="F6248" s="85"/>
      <c r="G6248" s="85"/>
      <c r="H6248" s="85"/>
    </row>
    <row r="6249" spans="1:8">
      <c r="A6249" s="85"/>
      <c r="B6249" s="85"/>
      <c r="C6249" s="85"/>
      <c r="D6249" s="85"/>
      <c r="E6249" s="85"/>
      <c r="F6249" s="85"/>
      <c r="G6249" s="85"/>
      <c r="H6249" s="85"/>
    </row>
    <row r="6250" spans="1:8">
      <c r="A6250" s="85"/>
      <c r="B6250" s="85"/>
      <c r="C6250" s="85"/>
      <c r="D6250" s="85"/>
      <c r="E6250" s="85"/>
      <c r="F6250" s="85"/>
      <c r="G6250" s="85"/>
      <c r="H6250" s="85"/>
    </row>
    <row r="6251" spans="1:8">
      <c r="A6251" s="85"/>
      <c r="B6251" s="85"/>
      <c r="C6251" s="85"/>
      <c r="D6251" s="85"/>
      <c r="E6251" s="85"/>
      <c r="F6251" s="85"/>
      <c r="G6251" s="85"/>
      <c r="H6251" s="85"/>
    </row>
    <row r="6252" spans="1:8">
      <c r="A6252" s="85"/>
      <c r="B6252" s="85"/>
      <c r="C6252" s="85"/>
      <c r="D6252" s="85"/>
      <c r="E6252" s="85"/>
      <c r="F6252" s="85"/>
      <c r="G6252" s="85"/>
      <c r="H6252" s="85"/>
    </row>
    <row r="6253" spans="1:8">
      <c r="A6253" s="85"/>
      <c r="B6253" s="85"/>
      <c r="C6253" s="85"/>
      <c r="D6253" s="85"/>
      <c r="E6253" s="85"/>
      <c r="F6253" s="85"/>
      <c r="G6253" s="85"/>
      <c r="H6253" s="85"/>
    </row>
    <row r="6254" spans="1:8">
      <c r="A6254" s="85"/>
      <c r="B6254" s="85"/>
      <c r="C6254" s="85"/>
      <c r="D6254" s="85"/>
      <c r="E6254" s="85"/>
      <c r="F6254" s="85"/>
      <c r="G6254" s="85"/>
      <c r="H6254" s="85"/>
    </row>
    <row r="6255" spans="1:8">
      <c r="A6255" s="85"/>
      <c r="B6255" s="85"/>
      <c r="C6255" s="85"/>
      <c r="D6255" s="85"/>
      <c r="E6255" s="85"/>
      <c r="F6255" s="85"/>
      <c r="G6255" s="85"/>
      <c r="H6255" s="85"/>
    </row>
    <row r="6256" spans="1:8">
      <c r="A6256" s="85"/>
      <c r="B6256" s="85"/>
      <c r="C6256" s="85"/>
      <c r="D6256" s="85"/>
      <c r="E6256" s="85"/>
      <c r="F6256" s="85"/>
      <c r="G6256" s="85"/>
      <c r="H6256" s="85"/>
    </row>
    <row r="6257" spans="1:8">
      <c r="A6257" s="85"/>
      <c r="B6257" s="85"/>
      <c r="C6257" s="85"/>
      <c r="D6257" s="85"/>
      <c r="E6257" s="85"/>
      <c r="F6257" s="85"/>
      <c r="G6257" s="85"/>
      <c r="H6257" s="85"/>
    </row>
    <row r="6258" spans="1:8">
      <c r="A6258" s="85"/>
      <c r="B6258" s="85"/>
      <c r="C6258" s="85"/>
      <c r="D6258" s="85"/>
      <c r="E6258" s="85"/>
      <c r="F6258" s="85"/>
      <c r="G6258" s="85"/>
      <c r="H6258" s="85"/>
    </row>
    <row r="6259" spans="1:8">
      <c r="A6259" s="85"/>
      <c r="B6259" s="85"/>
      <c r="C6259" s="85"/>
      <c r="D6259" s="85"/>
      <c r="E6259" s="85"/>
      <c r="F6259" s="85"/>
      <c r="G6259" s="85"/>
      <c r="H6259" s="85"/>
    </row>
    <row r="6260" spans="1:8">
      <c r="A6260" s="85"/>
      <c r="B6260" s="85"/>
      <c r="C6260" s="85"/>
      <c r="D6260" s="85"/>
      <c r="E6260" s="85"/>
      <c r="F6260" s="85"/>
      <c r="G6260" s="85"/>
      <c r="H6260" s="85"/>
    </row>
    <row r="6261" spans="1:8">
      <c r="A6261" s="85"/>
      <c r="B6261" s="85"/>
      <c r="C6261" s="85"/>
      <c r="D6261" s="85"/>
      <c r="E6261" s="85"/>
      <c r="F6261" s="85"/>
      <c r="G6261" s="85"/>
      <c r="H6261" s="85"/>
    </row>
    <row r="6262" spans="1:8">
      <c r="A6262" s="85"/>
      <c r="B6262" s="85"/>
      <c r="C6262" s="85"/>
      <c r="D6262" s="85"/>
      <c r="E6262" s="85"/>
      <c r="F6262" s="85"/>
      <c r="G6262" s="85"/>
      <c r="H6262" s="85"/>
    </row>
    <row r="6263" spans="1:8">
      <c r="A6263" s="85"/>
      <c r="B6263" s="85"/>
      <c r="C6263" s="85"/>
      <c r="D6263" s="85"/>
      <c r="E6263" s="85"/>
      <c r="F6263" s="85"/>
      <c r="G6263" s="85"/>
      <c r="H6263" s="85"/>
    </row>
    <row r="6264" spans="1:8">
      <c r="A6264" s="85"/>
      <c r="B6264" s="85"/>
      <c r="C6264" s="85"/>
      <c r="D6264" s="85"/>
      <c r="E6264" s="85"/>
      <c r="F6264" s="85"/>
      <c r="G6264" s="85"/>
      <c r="H6264" s="85"/>
    </row>
    <row r="6265" spans="1:8">
      <c r="A6265" s="85"/>
      <c r="B6265" s="85"/>
      <c r="C6265" s="85"/>
      <c r="D6265" s="85"/>
      <c r="E6265" s="85"/>
      <c r="F6265" s="85"/>
      <c r="G6265" s="85"/>
      <c r="H6265" s="85"/>
    </row>
    <row r="6266" spans="1:8">
      <c r="A6266" s="85"/>
      <c r="B6266" s="85"/>
      <c r="C6266" s="85"/>
      <c r="D6266" s="85"/>
      <c r="E6266" s="85"/>
      <c r="F6266" s="85"/>
      <c r="G6266" s="85"/>
      <c r="H6266" s="85"/>
    </row>
    <row r="6267" spans="1:8">
      <c r="A6267" s="85"/>
      <c r="B6267" s="85"/>
      <c r="C6267" s="85"/>
      <c r="D6267" s="85"/>
      <c r="E6267" s="85"/>
      <c r="F6267" s="85"/>
      <c r="G6267" s="85"/>
      <c r="H6267" s="85"/>
    </row>
    <row r="6268" spans="1:8">
      <c r="A6268" s="85"/>
      <c r="B6268" s="85"/>
      <c r="C6268" s="85"/>
      <c r="D6268" s="85"/>
      <c r="E6268" s="85"/>
      <c r="F6268" s="85"/>
      <c r="G6268" s="85"/>
      <c r="H6268" s="85"/>
    </row>
    <row r="6269" spans="1:8">
      <c r="A6269" s="85"/>
      <c r="B6269" s="85"/>
      <c r="C6269" s="85"/>
      <c r="D6269" s="85"/>
      <c r="E6269" s="85"/>
      <c r="F6269" s="85"/>
      <c r="G6269" s="85"/>
      <c r="H6269" s="85"/>
    </row>
    <row r="6270" spans="1:8">
      <c r="A6270" s="85"/>
      <c r="B6270" s="85"/>
      <c r="C6270" s="85"/>
      <c r="D6270" s="85"/>
      <c r="E6270" s="85"/>
      <c r="F6270" s="85"/>
      <c r="G6270" s="85"/>
      <c r="H6270" s="85"/>
    </row>
    <row r="6271" spans="1:8">
      <c r="A6271" s="85"/>
      <c r="B6271" s="85"/>
      <c r="C6271" s="85"/>
      <c r="D6271" s="85"/>
      <c r="E6271" s="85"/>
      <c r="F6271" s="85"/>
      <c r="G6271" s="85"/>
      <c r="H6271" s="85"/>
    </row>
    <row r="6272" spans="1:8">
      <c r="A6272" s="85"/>
      <c r="B6272" s="85"/>
      <c r="C6272" s="85"/>
      <c r="D6272" s="85"/>
      <c r="E6272" s="85"/>
      <c r="F6272" s="85"/>
      <c r="G6272" s="85"/>
      <c r="H6272" s="85"/>
    </row>
    <row r="6273" spans="1:8">
      <c r="A6273" s="85"/>
      <c r="B6273" s="85"/>
      <c r="C6273" s="85"/>
      <c r="D6273" s="85"/>
      <c r="E6273" s="85"/>
      <c r="F6273" s="85"/>
      <c r="G6273" s="85"/>
      <c r="H6273" s="85"/>
    </row>
    <row r="6274" spans="1:8">
      <c r="A6274" s="85"/>
      <c r="B6274" s="85"/>
      <c r="C6274" s="85"/>
      <c r="D6274" s="85"/>
      <c r="E6274" s="85"/>
      <c r="F6274" s="85"/>
      <c r="G6274" s="85"/>
      <c r="H6274" s="85"/>
    </row>
    <row r="6275" spans="1:8">
      <c r="A6275" s="85"/>
      <c r="B6275" s="85"/>
      <c r="C6275" s="85"/>
      <c r="D6275" s="85"/>
      <c r="E6275" s="85"/>
      <c r="F6275" s="85"/>
      <c r="G6275" s="85"/>
      <c r="H6275" s="85"/>
    </row>
    <row r="6276" spans="1:8">
      <c r="A6276" s="85"/>
      <c r="B6276" s="85"/>
      <c r="C6276" s="85"/>
      <c r="D6276" s="85"/>
      <c r="E6276" s="85"/>
      <c r="F6276" s="85"/>
      <c r="G6276" s="85"/>
      <c r="H6276" s="85"/>
    </row>
    <row r="6277" spans="1:8">
      <c r="A6277" s="85"/>
      <c r="B6277" s="85"/>
      <c r="C6277" s="85"/>
      <c r="D6277" s="85"/>
      <c r="E6277" s="85"/>
      <c r="F6277" s="85"/>
      <c r="G6277" s="85"/>
      <c r="H6277" s="85"/>
    </row>
    <row r="6278" spans="1:8">
      <c r="A6278" s="85"/>
      <c r="B6278" s="85"/>
      <c r="C6278" s="85"/>
      <c r="D6278" s="85"/>
      <c r="E6278" s="85"/>
      <c r="F6278" s="85"/>
      <c r="G6278" s="85"/>
      <c r="H6278" s="85"/>
    </row>
    <row r="6279" spans="1:8">
      <c r="A6279" s="85"/>
      <c r="B6279" s="85"/>
      <c r="C6279" s="85"/>
      <c r="D6279" s="85"/>
      <c r="E6279" s="85"/>
      <c r="F6279" s="85"/>
      <c r="G6279" s="85"/>
      <c r="H6279" s="85"/>
    </row>
    <row r="6280" spans="1:8">
      <c r="A6280" s="85"/>
      <c r="B6280" s="85"/>
      <c r="C6280" s="85"/>
      <c r="D6280" s="85"/>
      <c r="E6280" s="85"/>
      <c r="F6280" s="85"/>
      <c r="G6280" s="85"/>
      <c r="H6280" s="85"/>
    </row>
    <row r="6281" spans="1:8">
      <c r="A6281" s="85"/>
      <c r="B6281" s="85"/>
      <c r="C6281" s="85"/>
      <c r="D6281" s="85"/>
      <c r="E6281" s="85"/>
      <c r="F6281" s="85"/>
      <c r="G6281" s="85"/>
      <c r="H6281" s="85"/>
    </row>
    <row r="6282" spans="1:8">
      <c r="A6282" s="85"/>
      <c r="B6282" s="85"/>
      <c r="C6282" s="85"/>
      <c r="D6282" s="85"/>
      <c r="E6282" s="85"/>
      <c r="F6282" s="85"/>
      <c r="G6282" s="85"/>
      <c r="H6282" s="85"/>
    </row>
    <row r="6283" spans="1:8">
      <c r="A6283" s="85"/>
      <c r="B6283" s="85"/>
      <c r="C6283" s="85"/>
      <c r="D6283" s="85"/>
      <c r="E6283" s="85"/>
      <c r="F6283" s="85"/>
      <c r="G6283" s="85"/>
      <c r="H6283" s="85"/>
    </row>
    <row r="6284" spans="1:8">
      <c r="A6284" s="85"/>
      <c r="B6284" s="85"/>
      <c r="C6284" s="85"/>
      <c r="D6284" s="85"/>
      <c r="E6284" s="85"/>
      <c r="F6284" s="85"/>
      <c r="G6284" s="85"/>
      <c r="H6284" s="85"/>
    </row>
    <row r="6285" spans="1:8">
      <c r="A6285" s="85"/>
      <c r="B6285" s="85"/>
      <c r="C6285" s="85"/>
      <c r="D6285" s="85"/>
      <c r="E6285" s="85"/>
      <c r="F6285" s="85"/>
      <c r="G6285" s="85"/>
      <c r="H6285" s="85"/>
    </row>
    <row r="6286" spans="1:8">
      <c r="A6286" s="85"/>
      <c r="B6286" s="85"/>
      <c r="C6286" s="85"/>
      <c r="D6286" s="85"/>
      <c r="E6286" s="85"/>
      <c r="F6286" s="85"/>
      <c r="G6286" s="85"/>
      <c r="H6286" s="85"/>
    </row>
    <row r="6287" spans="1:8">
      <c r="A6287" s="85"/>
      <c r="B6287" s="85"/>
      <c r="C6287" s="85"/>
      <c r="D6287" s="85"/>
      <c r="E6287" s="85"/>
      <c r="F6287" s="85"/>
      <c r="G6287" s="85"/>
      <c r="H6287" s="85"/>
    </row>
    <row r="6288" spans="1:8">
      <c r="A6288" s="85"/>
      <c r="B6288" s="85"/>
      <c r="C6288" s="85"/>
      <c r="D6288" s="85"/>
      <c r="E6288" s="85"/>
      <c r="F6288" s="85"/>
      <c r="G6288" s="85"/>
      <c r="H6288" s="85"/>
    </row>
    <row r="6289" spans="1:8">
      <c r="A6289" s="85"/>
      <c r="B6289" s="85"/>
      <c r="C6289" s="85"/>
      <c r="D6289" s="85"/>
      <c r="E6289" s="85"/>
      <c r="F6289" s="85"/>
      <c r="G6289" s="85"/>
      <c r="H6289" s="85"/>
    </row>
    <row r="6290" spans="1:8">
      <c r="A6290" s="85"/>
      <c r="B6290" s="85"/>
      <c r="C6290" s="85"/>
      <c r="D6290" s="85"/>
      <c r="E6290" s="85"/>
      <c r="F6290" s="85"/>
      <c r="G6290" s="85"/>
      <c r="H6290" s="85"/>
    </row>
    <row r="6291" spans="1:8">
      <c r="A6291" s="85"/>
      <c r="B6291" s="85"/>
      <c r="C6291" s="85"/>
      <c r="D6291" s="85"/>
      <c r="E6291" s="85"/>
      <c r="F6291" s="85"/>
      <c r="G6291" s="85"/>
      <c r="H6291" s="85"/>
    </row>
    <row r="6292" spans="1:8">
      <c r="A6292" s="85"/>
      <c r="B6292" s="85"/>
      <c r="C6292" s="85"/>
      <c r="D6292" s="85"/>
      <c r="E6292" s="85"/>
      <c r="F6292" s="85"/>
      <c r="G6292" s="85"/>
      <c r="H6292" s="85"/>
    </row>
    <row r="6293" spans="1:8">
      <c r="A6293" s="85"/>
      <c r="B6293" s="85"/>
      <c r="C6293" s="85"/>
      <c r="D6293" s="85"/>
      <c r="E6293" s="85"/>
      <c r="F6293" s="85"/>
      <c r="G6293" s="85"/>
      <c r="H6293" s="85"/>
    </row>
    <row r="6294" spans="1:8">
      <c r="A6294" s="85"/>
      <c r="B6294" s="85"/>
      <c r="C6294" s="85"/>
      <c r="D6294" s="85"/>
      <c r="E6294" s="85"/>
      <c r="F6294" s="85"/>
      <c r="G6294" s="85"/>
      <c r="H6294" s="85"/>
    </row>
    <row r="6295" spans="1:8">
      <c r="A6295" s="85"/>
      <c r="B6295" s="85"/>
      <c r="C6295" s="85"/>
      <c r="D6295" s="85"/>
      <c r="E6295" s="85"/>
      <c r="F6295" s="85"/>
      <c r="G6295" s="85"/>
      <c r="H6295" s="85"/>
    </row>
    <row r="6296" spans="1:8">
      <c r="A6296" s="85"/>
      <c r="B6296" s="85"/>
      <c r="C6296" s="85"/>
      <c r="D6296" s="85"/>
      <c r="E6296" s="85"/>
      <c r="F6296" s="85"/>
      <c r="G6296" s="85"/>
      <c r="H6296" s="85"/>
    </row>
    <row r="6297" spans="1:8">
      <c r="A6297" s="85"/>
      <c r="B6297" s="85"/>
      <c r="C6297" s="85"/>
      <c r="D6297" s="85"/>
      <c r="E6297" s="85"/>
      <c r="F6297" s="85"/>
      <c r="G6297" s="85"/>
      <c r="H6297" s="85"/>
    </row>
    <row r="6298" spans="1:8">
      <c r="A6298" s="85"/>
      <c r="B6298" s="85"/>
      <c r="C6298" s="85"/>
      <c r="D6298" s="85"/>
      <c r="E6298" s="85"/>
      <c r="F6298" s="85"/>
      <c r="G6298" s="85"/>
      <c r="H6298" s="85"/>
    </row>
    <row r="6299" spans="1:8">
      <c r="A6299" s="85"/>
      <c r="B6299" s="85"/>
      <c r="C6299" s="85"/>
      <c r="D6299" s="85"/>
      <c r="E6299" s="85"/>
      <c r="F6299" s="85"/>
      <c r="G6299" s="85"/>
      <c r="H6299" s="85"/>
    </row>
    <row r="6300" spans="1:8">
      <c r="A6300" s="85"/>
      <c r="B6300" s="85"/>
      <c r="C6300" s="85"/>
      <c r="D6300" s="85"/>
      <c r="E6300" s="85"/>
      <c r="F6300" s="85"/>
      <c r="G6300" s="85"/>
      <c r="H6300" s="85"/>
    </row>
    <row r="6301" spans="1:8">
      <c r="A6301" s="85"/>
      <c r="B6301" s="85"/>
      <c r="C6301" s="85"/>
      <c r="D6301" s="85"/>
      <c r="E6301" s="85"/>
      <c r="F6301" s="85"/>
      <c r="G6301" s="85"/>
      <c r="H6301" s="85"/>
    </row>
    <row r="6302" spans="1:8">
      <c r="A6302" s="85"/>
      <c r="B6302" s="85"/>
      <c r="C6302" s="85"/>
      <c r="D6302" s="85"/>
      <c r="E6302" s="85"/>
      <c r="F6302" s="85"/>
      <c r="G6302" s="85"/>
      <c r="H6302" s="85"/>
    </row>
    <row r="6303" spans="1:8">
      <c r="A6303" s="85"/>
      <c r="B6303" s="85"/>
      <c r="C6303" s="85"/>
      <c r="D6303" s="85"/>
      <c r="E6303" s="85"/>
      <c r="F6303" s="85"/>
      <c r="G6303" s="85"/>
      <c r="H6303" s="85"/>
    </row>
    <row r="6304" spans="1:8">
      <c r="A6304" s="85"/>
      <c r="B6304" s="85"/>
      <c r="C6304" s="85"/>
      <c r="D6304" s="85"/>
      <c r="E6304" s="85"/>
      <c r="F6304" s="85"/>
      <c r="G6304" s="85"/>
      <c r="H6304" s="85"/>
    </row>
    <row r="6305" spans="1:8">
      <c r="A6305" s="85"/>
      <c r="B6305" s="85"/>
      <c r="C6305" s="85"/>
      <c r="D6305" s="85"/>
      <c r="E6305" s="85"/>
      <c r="F6305" s="85"/>
      <c r="G6305" s="85"/>
      <c r="H6305" s="85"/>
    </row>
    <row r="6306" spans="1:8">
      <c r="A6306" s="85"/>
      <c r="B6306" s="85"/>
      <c r="C6306" s="85"/>
      <c r="D6306" s="85"/>
      <c r="E6306" s="85"/>
      <c r="F6306" s="85"/>
      <c r="G6306" s="85"/>
      <c r="H6306" s="85"/>
    </row>
    <row r="6307" spans="1:8">
      <c r="A6307" s="85"/>
      <c r="B6307" s="85"/>
      <c r="C6307" s="85"/>
      <c r="D6307" s="85"/>
      <c r="E6307" s="85"/>
      <c r="F6307" s="85"/>
      <c r="G6307" s="85"/>
      <c r="H6307" s="85"/>
    </row>
    <row r="6308" spans="1:8">
      <c r="A6308" s="85"/>
      <c r="B6308" s="85"/>
      <c r="C6308" s="85"/>
      <c r="D6308" s="85"/>
      <c r="E6308" s="85"/>
      <c r="F6308" s="85"/>
      <c r="G6308" s="85"/>
      <c r="H6308" s="85"/>
    </row>
    <row r="6309" spans="1:8">
      <c r="A6309" s="85"/>
      <c r="B6309" s="85"/>
      <c r="C6309" s="85"/>
      <c r="D6309" s="85"/>
      <c r="E6309" s="85"/>
      <c r="F6309" s="85"/>
      <c r="G6309" s="85"/>
      <c r="H6309" s="85"/>
    </row>
    <row r="6310" spans="1:8">
      <c r="A6310" s="85"/>
      <c r="B6310" s="85"/>
      <c r="C6310" s="85"/>
      <c r="D6310" s="85"/>
      <c r="E6310" s="85"/>
      <c r="F6310" s="85"/>
      <c r="G6310" s="85"/>
      <c r="H6310" s="85"/>
    </row>
    <row r="6311" spans="1:8">
      <c r="A6311" s="85"/>
      <c r="B6311" s="85"/>
      <c r="C6311" s="85"/>
      <c r="D6311" s="85"/>
      <c r="E6311" s="85"/>
      <c r="F6311" s="85"/>
      <c r="G6311" s="85"/>
      <c r="H6311" s="85"/>
    </row>
    <row r="6312" spans="1:8">
      <c r="A6312" s="85"/>
      <c r="B6312" s="85"/>
      <c r="C6312" s="85"/>
      <c r="D6312" s="85"/>
      <c r="E6312" s="85"/>
      <c r="F6312" s="85"/>
      <c r="G6312" s="85"/>
      <c r="H6312" s="85"/>
    </row>
    <row r="6313" spans="1:8">
      <c r="A6313" s="85"/>
      <c r="B6313" s="85"/>
      <c r="C6313" s="85"/>
      <c r="D6313" s="85"/>
      <c r="E6313" s="85"/>
      <c r="F6313" s="85"/>
      <c r="G6313" s="85"/>
      <c r="H6313" s="85"/>
    </row>
    <row r="6314" spans="1:8">
      <c r="A6314" s="85"/>
      <c r="B6314" s="85"/>
      <c r="C6314" s="85"/>
      <c r="D6314" s="85"/>
      <c r="E6314" s="85"/>
      <c r="F6314" s="85"/>
      <c r="G6314" s="85"/>
      <c r="H6314" s="85"/>
    </row>
    <row r="6315" spans="1:8">
      <c r="A6315" s="85"/>
      <c r="B6315" s="85"/>
      <c r="C6315" s="85"/>
      <c r="D6315" s="85"/>
      <c r="E6315" s="85"/>
      <c r="F6315" s="85"/>
      <c r="G6315" s="85"/>
      <c r="H6315" s="85"/>
    </row>
    <row r="6316" spans="1:8">
      <c r="A6316" s="85"/>
      <c r="B6316" s="85"/>
      <c r="C6316" s="85"/>
      <c r="D6316" s="85"/>
      <c r="E6316" s="85"/>
      <c r="F6316" s="85"/>
      <c r="G6316" s="85"/>
      <c r="H6316" s="85"/>
    </row>
    <row r="6317" spans="1:8">
      <c r="A6317" s="85"/>
      <c r="B6317" s="85"/>
      <c r="C6317" s="85"/>
      <c r="D6317" s="85"/>
      <c r="E6317" s="85"/>
      <c r="F6317" s="85"/>
      <c r="G6317" s="85"/>
      <c r="H6317" s="85"/>
    </row>
    <row r="6318" spans="1:8">
      <c r="A6318" s="85"/>
      <c r="B6318" s="85"/>
      <c r="C6318" s="85"/>
      <c r="D6318" s="85"/>
      <c r="E6318" s="85"/>
      <c r="F6318" s="85"/>
      <c r="G6318" s="85"/>
      <c r="H6318" s="85"/>
    </row>
    <row r="6319" spans="1:8">
      <c r="A6319" s="85"/>
      <c r="B6319" s="85"/>
      <c r="C6319" s="85"/>
      <c r="D6319" s="85"/>
      <c r="E6319" s="85"/>
      <c r="F6319" s="85"/>
      <c r="G6319" s="85"/>
      <c r="H6319" s="85"/>
    </row>
    <row r="6320" spans="1:8">
      <c r="A6320" s="85"/>
      <c r="B6320" s="85"/>
      <c r="C6320" s="85"/>
      <c r="D6320" s="85"/>
      <c r="E6320" s="85"/>
      <c r="F6320" s="85"/>
      <c r="G6320" s="85"/>
      <c r="H6320" s="85"/>
    </row>
    <row r="6321" spans="1:8">
      <c r="A6321" s="85"/>
      <c r="B6321" s="85"/>
      <c r="C6321" s="85"/>
      <c r="D6321" s="85"/>
      <c r="E6321" s="85"/>
      <c r="F6321" s="85"/>
      <c r="G6321" s="85"/>
      <c r="H6321" s="85"/>
    </row>
    <row r="6322" spans="1:8">
      <c r="A6322" s="85"/>
      <c r="B6322" s="85"/>
      <c r="C6322" s="85"/>
      <c r="D6322" s="85"/>
      <c r="E6322" s="85"/>
      <c r="F6322" s="85"/>
      <c r="G6322" s="85"/>
      <c r="H6322" s="85"/>
    </row>
    <row r="6323" spans="1:8">
      <c r="A6323" s="85"/>
      <c r="B6323" s="85"/>
      <c r="C6323" s="85"/>
      <c r="D6323" s="85"/>
      <c r="E6323" s="85"/>
      <c r="F6323" s="85"/>
      <c r="G6323" s="85"/>
      <c r="H6323" s="85"/>
    </row>
    <row r="6324" spans="1:8">
      <c r="A6324" s="85"/>
      <c r="B6324" s="85"/>
      <c r="C6324" s="85"/>
      <c r="D6324" s="85"/>
      <c r="E6324" s="85"/>
      <c r="F6324" s="85"/>
      <c r="G6324" s="85"/>
      <c r="H6324" s="85"/>
    </row>
    <row r="6325" spans="1:8">
      <c r="A6325" s="85"/>
      <c r="B6325" s="85"/>
      <c r="C6325" s="85"/>
      <c r="D6325" s="85"/>
      <c r="E6325" s="85"/>
      <c r="F6325" s="85"/>
      <c r="G6325" s="85"/>
      <c r="H6325" s="85"/>
    </row>
    <row r="6326" spans="1:8">
      <c r="A6326" s="85"/>
      <c r="B6326" s="85"/>
      <c r="C6326" s="85"/>
      <c r="D6326" s="85"/>
      <c r="E6326" s="85"/>
      <c r="F6326" s="85"/>
      <c r="G6326" s="85"/>
      <c r="H6326" s="85"/>
    </row>
    <row r="6327" spans="1:8">
      <c r="A6327" s="85"/>
      <c r="B6327" s="85"/>
      <c r="C6327" s="85"/>
      <c r="D6327" s="85"/>
      <c r="E6327" s="85"/>
      <c r="F6327" s="85"/>
      <c r="G6327" s="85"/>
      <c r="H6327" s="85"/>
    </row>
    <row r="6328" spans="1:8">
      <c r="A6328" s="85"/>
      <c r="B6328" s="85"/>
      <c r="C6328" s="85"/>
      <c r="D6328" s="85"/>
      <c r="E6328" s="85"/>
      <c r="F6328" s="85"/>
      <c r="G6328" s="85"/>
      <c r="H6328" s="85"/>
    </row>
    <row r="6329" spans="1:8">
      <c r="A6329" s="85"/>
      <c r="B6329" s="85"/>
      <c r="C6329" s="85"/>
      <c r="D6329" s="85"/>
      <c r="E6329" s="85"/>
      <c r="F6329" s="85"/>
      <c r="G6329" s="85"/>
      <c r="H6329" s="85"/>
    </row>
    <row r="6330" spans="1:8">
      <c r="A6330" s="85"/>
      <c r="B6330" s="85"/>
      <c r="C6330" s="85"/>
      <c r="D6330" s="85"/>
      <c r="E6330" s="85"/>
      <c r="F6330" s="85"/>
      <c r="G6330" s="85"/>
      <c r="H6330" s="85"/>
    </row>
    <row r="6331" spans="1:8">
      <c r="A6331" s="85"/>
      <c r="B6331" s="85"/>
      <c r="C6331" s="85"/>
      <c r="D6331" s="85"/>
      <c r="E6331" s="85"/>
      <c r="F6331" s="85"/>
      <c r="G6331" s="85"/>
      <c r="H6331" s="85"/>
    </row>
    <row r="6332" spans="1:8">
      <c r="A6332" s="85"/>
      <c r="B6332" s="85"/>
      <c r="C6332" s="85"/>
      <c r="D6332" s="85"/>
      <c r="E6332" s="85"/>
      <c r="F6332" s="85"/>
      <c r="G6332" s="85"/>
      <c r="H6332" s="85"/>
    </row>
    <row r="6333" spans="1:8">
      <c r="A6333" s="85"/>
      <c r="B6333" s="85"/>
      <c r="C6333" s="85"/>
      <c r="D6333" s="85"/>
      <c r="E6333" s="85"/>
      <c r="F6333" s="85"/>
      <c r="G6333" s="85"/>
      <c r="H6333" s="85"/>
    </row>
    <row r="6334" spans="1:8">
      <c r="A6334" s="85"/>
      <c r="B6334" s="85"/>
      <c r="C6334" s="85"/>
      <c r="D6334" s="85"/>
      <c r="E6334" s="85"/>
      <c r="F6334" s="85"/>
      <c r="G6334" s="85"/>
      <c r="H6334" s="85"/>
    </row>
    <row r="6335" spans="1:8">
      <c r="A6335" s="85"/>
      <c r="B6335" s="85"/>
      <c r="C6335" s="85"/>
      <c r="D6335" s="85"/>
      <c r="E6335" s="85"/>
      <c r="F6335" s="85"/>
      <c r="G6335" s="85"/>
      <c r="H6335" s="85"/>
    </row>
    <row r="6336" spans="1:8">
      <c r="A6336" s="85"/>
      <c r="B6336" s="85"/>
      <c r="C6336" s="85"/>
      <c r="D6336" s="85"/>
      <c r="E6336" s="85"/>
      <c r="F6336" s="85"/>
      <c r="G6336" s="85"/>
      <c r="H6336" s="85"/>
    </row>
    <row r="6337" spans="1:8">
      <c r="A6337" s="85"/>
      <c r="B6337" s="85"/>
      <c r="C6337" s="85"/>
      <c r="D6337" s="85"/>
      <c r="E6337" s="85"/>
      <c r="F6337" s="85"/>
      <c r="G6337" s="85"/>
      <c r="H6337" s="85"/>
    </row>
    <row r="6338" spans="1:8">
      <c r="A6338" s="85"/>
      <c r="B6338" s="85"/>
      <c r="C6338" s="85"/>
      <c r="D6338" s="85"/>
      <c r="E6338" s="85"/>
      <c r="F6338" s="85"/>
      <c r="G6338" s="85"/>
      <c r="H6338" s="85"/>
    </row>
    <row r="6339" spans="1:8">
      <c r="A6339" s="85"/>
      <c r="B6339" s="85"/>
      <c r="C6339" s="85"/>
      <c r="D6339" s="85"/>
      <c r="E6339" s="85"/>
      <c r="F6339" s="85"/>
      <c r="G6339" s="85"/>
      <c r="H6339" s="85"/>
    </row>
    <row r="6340" spans="1:8">
      <c r="A6340" s="85"/>
      <c r="B6340" s="85"/>
      <c r="C6340" s="85"/>
      <c r="D6340" s="85"/>
      <c r="E6340" s="85"/>
      <c r="F6340" s="85"/>
      <c r="G6340" s="85"/>
      <c r="H6340" s="85"/>
    </row>
    <row r="6341" spans="1:8">
      <c r="A6341" s="85"/>
      <c r="B6341" s="85"/>
      <c r="C6341" s="85"/>
      <c r="D6341" s="85"/>
      <c r="E6341" s="85"/>
      <c r="F6341" s="85"/>
      <c r="G6341" s="85"/>
      <c r="H6341" s="85"/>
    </row>
    <row r="6342" spans="1:8">
      <c r="A6342" s="85"/>
      <c r="B6342" s="85"/>
      <c r="C6342" s="85"/>
      <c r="D6342" s="85"/>
      <c r="E6342" s="85"/>
      <c r="F6342" s="85"/>
      <c r="G6342" s="85"/>
      <c r="H6342" s="85"/>
    </row>
    <row r="6343" spans="1:8">
      <c r="A6343" s="85"/>
      <c r="B6343" s="85"/>
      <c r="C6343" s="85"/>
      <c r="D6343" s="85"/>
      <c r="E6343" s="85"/>
      <c r="F6343" s="85"/>
      <c r="G6343" s="85"/>
      <c r="H6343" s="85"/>
    </row>
    <row r="6344" spans="1:8">
      <c r="A6344" s="85"/>
      <c r="B6344" s="85"/>
      <c r="C6344" s="85"/>
      <c r="D6344" s="85"/>
      <c r="E6344" s="85"/>
      <c r="F6344" s="85"/>
      <c r="G6344" s="85"/>
      <c r="H6344" s="85"/>
    </row>
    <row r="6345" spans="1:8">
      <c r="A6345" s="85"/>
      <c r="B6345" s="85"/>
      <c r="C6345" s="85"/>
      <c r="D6345" s="85"/>
      <c r="E6345" s="85"/>
      <c r="F6345" s="85"/>
      <c r="G6345" s="85"/>
      <c r="H6345" s="85"/>
    </row>
    <row r="6346" spans="1:8">
      <c r="A6346" s="85"/>
      <c r="B6346" s="85"/>
      <c r="C6346" s="85"/>
      <c r="D6346" s="85"/>
      <c r="E6346" s="85"/>
      <c r="F6346" s="85"/>
      <c r="G6346" s="85"/>
      <c r="H6346" s="85"/>
    </row>
    <row r="6347" spans="1:8">
      <c r="A6347" s="85"/>
      <c r="B6347" s="85"/>
      <c r="C6347" s="85"/>
      <c r="D6347" s="85"/>
      <c r="E6347" s="85"/>
      <c r="F6347" s="85"/>
      <c r="G6347" s="85"/>
      <c r="H6347" s="85"/>
    </row>
    <row r="6348" spans="1:8">
      <c r="A6348" s="85"/>
      <c r="B6348" s="85"/>
      <c r="C6348" s="85"/>
      <c r="D6348" s="85"/>
      <c r="E6348" s="85"/>
      <c r="F6348" s="85"/>
      <c r="G6348" s="85"/>
      <c r="H6348" s="85"/>
    </row>
    <row r="6349" spans="1:8">
      <c r="A6349" s="85"/>
      <c r="B6349" s="85"/>
      <c r="C6349" s="85"/>
      <c r="D6349" s="85"/>
      <c r="E6349" s="85"/>
      <c r="F6349" s="85"/>
      <c r="G6349" s="85"/>
      <c r="H6349" s="85"/>
    </row>
    <row r="6350" spans="1:8">
      <c r="A6350" s="85"/>
      <c r="B6350" s="85"/>
      <c r="C6350" s="85"/>
      <c r="D6350" s="85"/>
      <c r="E6350" s="85"/>
      <c r="F6350" s="85"/>
      <c r="G6350" s="85"/>
      <c r="H6350" s="85"/>
    </row>
    <row r="6351" spans="1:8">
      <c r="A6351" s="85"/>
      <c r="B6351" s="85"/>
      <c r="C6351" s="85"/>
      <c r="D6351" s="85"/>
      <c r="E6351" s="85"/>
      <c r="F6351" s="85"/>
      <c r="G6351" s="85"/>
      <c r="H6351" s="85"/>
    </row>
    <row r="6352" spans="1:8">
      <c r="A6352" s="85"/>
      <c r="B6352" s="85"/>
      <c r="C6352" s="85"/>
      <c r="D6352" s="85"/>
      <c r="E6352" s="85"/>
      <c r="F6352" s="85"/>
      <c r="G6352" s="85"/>
      <c r="H6352" s="85"/>
    </row>
    <row r="6353" spans="1:8">
      <c r="A6353" s="85"/>
      <c r="B6353" s="85"/>
      <c r="C6353" s="85"/>
      <c r="D6353" s="85"/>
      <c r="E6353" s="85"/>
      <c r="F6353" s="85"/>
      <c r="G6353" s="85"/>
      <c r="H6353" s="85"/>
    </row>
    <row r="6354" spans="1:8">
      <c r="A6354" s="85"/>
      <c r="B6354" s="85"/>
      <c r="C6354" s="85"/>
      <c r="D6354" s="85"/>
      <c r="E6354" s="85"/>
      <c r="F6354" s="85"/>
      <c r="G6354" s="85"/>
      <c r="H6354" s="85"/>
    </row>
    <row r="6355" spans="1:8">
      <c r="A6355" s="85"/>
      <c r="B6355" s="85"/>
      <c r="C6355" s="85"/>
      <c r="D6355" s="85"/>
      <c r="E6355" s="85"/>
      <c r="F6355" s="85"/>
      <c r="G6355" s="85"/>
      <c r="H6355" s="85"/>
    </row>
    <row r="6356" spans="1:8">
      <c r="A6356" s="85"/>
      <c r="B6356" s="85"/>
      <c r="C6356" s="85"/>
      <c r="D6356" s="85"/>
      <c r="E6356" s="85"/>
      <c r="F6356" s="85"/>
      <c r="G6356" s="85"/>
      <c r="H6356" s="85"/>
    </row>
    <row r="6357" spans="1:8">
      <c r="A6357" s="85"/>
      <c r="B6357" s="85"/>
      <c r="C6357" s="85"/>
      <c r="D6357" s="85"/>
      <c r="E6357" s="85"/>
      <c r="F6357" s="85"/>
      <c r="G6357" s="85"/>
      <c r="H6357" s="85"/>
    </row>
    <row r="6358" spans="1:8">
      <c r="A6358" s="85"/>
      <c r="B6358" s="85"/>
      <c r="C6358" s="85"/>
      <c r="D6358" s="85"/>
      <c r="E6358" s="85"/>
      <c r="F6358" s="85"/>
      <c r="G6358" s="85"/>
      <c r="H6358" s="85"/>
    </row>
    <row r="6359" spans="1:8">
      <c r="A6359" s="85"/>
      <c r="B6359" s="85"/>
      <c r="C6359" s="85"/>
      <c r="D6359" s="85"/>
      <c r="E6359" s="85"/>
      <c r="F6359" s="85"/>
      <c r="G6359" s="85"/>
      <c r="H6359" s="85"/>
    </row>
    <row r="6360" spans="1:8">
      <c r="A6360" s="85"/>
      <c r="B6360" s="85"/>
      <c r="C6360" s="85"/>
      <c r="D6360" s="85"/>
      <c r="E6360" s="85"/>
      <c r="F6360" s="85"/>
      <c r="G6360" s="85"/>
      <c r="H6360" s="85"/>
    </row>
    <row r="6361" spans="1:8">
      <c r="A6361" s="85"/>
      <c r="B6361" s="85"/>
      <c r="C6361" s="85"/>
      <c r="D6361" s="85"/>
      <c r="E6361" s="85"/>
      <c r="F6361" s="85"/>
      <c r="G6361" s="85"/>
      <c r="H6361" s="85"/>
    </row>
    <row r="6362" spans="1:8">
      <c r="A6362" s="85"/>
      <c r="B6362" s="85"/>
      <c r="C6362" s="85"/>
      <c r="D6362" s="85"/>
      <c r="E6362" s="85"/>
      <c r="F6362" s="85"/>
      <c r="G6362" s="85"/>
      <c r="H6362" s="85"/>
    </row>
    <row r="6363" spans="1:8">
      <c r="A6363" s="85"/>
      <c r="B6363" s="85"/>
      <c r="C6363" s="85"/>
      <c r="D6363" s="85"/>
      <c r="E6363" s="85"/>
      <c r="F6363" s="85"/>
      <c r="G6363" s="85"/>
      <c r="H6363" s="85"/>
    </row>
    <row r="6364" spans="1:8">
      <c r="A6364" s="85"/>
      <c r="B6364" s="85"/>
      <c r="C6364" s="85"/>
      <c r="D6364" s="85"/>
      <c r="E6364" s="85"/>
      <c r="F6364" s="85"/>
      <c r="G6364" s="85"/>
      <c r="H6364" s="85"/>
    </row>
    <row r="6365" spans="1:8">
      <c r="A6365" s="85"/>
      <c r="B6365" s="85"/>
      <c r="C6365" s="85"/>
      <c r="D6365" s="85"/>
      <c r="E6365" s="85"/>
      <c r="F6365" s="85"/>
      <c r="G6365" s="85"/>
      <c r="H6365" s="85"/>
    </row>
    <row r="6366" spans="1:8">
      <c r="A6366" s="85"/>
      <c r="B6366" s="85"/>
      <c r="C6366" s="85"/>
      <c r="D6366" s="85"/>
      <c r="E6366" s="85"/>
      <c r="F6366" s="85"/>
      <c r="G6366" s="85"/>
      <c r="H6366" s="85"/>
    </row>
    <row r="6367" spans="1:8">
      <c r="A6367" s="85"/>
      <c r="B6367" s="85"/>
      <c r="C6367" s="85"/>
      <c r="D6367" s="85"/>
      <c r="E6367" s="85"/>
      <c r="F6367" s="85"/>
      <c r="G6367" s="85"/>
      <c r="H6367" s="85"/>
    </row>
    <row r="6368" spans="1:8">
      <c r="A6368" s="85"/>
      <c r="B6368" s="85"/>
      <c r="C6368" s="85"/>
      <c r="D6368" s="85"/>
      <c r="E6368" s="85"/>
      <c r="F6368" s="85"/>
      <c r="G6368" s="85"/>
      <c r="H6368" s="85"/>
    </row>
    <row r="6369" spans="1:8">
      <c r="A6369" s="85"/>
      <c r="B6369" s="85"/>
      <c r="C6369" s="85"/>
      <c r="D6369" s="85"/>
      <c r="E6369" s="85"/>
      <c r="F6369" s="85"/>
      <c r="G6369" s="85"/>
      <c r="H6369" s="85"/>
    </row>
    <row r="6370" spans="1:8">
      <c r="A6370" s="85"/>
      <c r="B6370" s="85"/>
      <c r="C6370" s="85"/>
      <c r="D6370" s="85"/>
      <c r="E6370" s="85"/>
      <c r="F6370" s="85"/>
      <c r="G6370" s="85"/>
      <c r="H6370" s="85"/>
    </row>
    <row r="6371" spans="1:8">
      <c r="A6371" s="85"/>
      <c r="B6371" s="85"/>
      <c r="C6371" s="85"/>
      <c r="D6371" s="85"/>
      <c r="E6371" s="85"/>
      <c r="F6371" s="85"/>
      <c r="G6371" s="85"/>
      <c r="H6371" s="85"/>
    </row>
    <row r="6372" spans="1:8">
      <c r="A6372" s="85"/>
      <c r="B6372" s="85"/>
      <c r="C6372" s="85"/>
      <c r="D6372" s="85"/>
      <c r="E6372" s="85"/>
      <c r="F6372" s="85"/>
      <c r="G6372" s="85"/>
      <c r="H6372" s="85"/>
    </row>
    <row r="6373" spans="1:8">
      <c r="A6373" s="85"/>
      <c r="B6373" s="85"/>
      <c r="C6373" s="85"/>
      <c r="D6373" s="85"/>
      <c r="E6373" s="85"/>
      <c r="F6373" s="85"/>
      <c r="G6373" s="85"/>
      <c r="H6373" s="85"/>
    </row>
    <row r="6374" spans="1:8">
      <c r="A6374" s="85"/>
      <c r="B6374" s="85"/>
      <c r="C6374" s="85"/>
      <c r="D6374" s="85"/>
      <c r="E6374" s="85"/>
      <c r="F6374" s="85"/>
      <c r="G6374" s="85"/>
      <c r="H6374" s="85"/>
    </row>
    <row r="6375" spans="1:8">
      <c r="A6375" s="85"/>
      <c r="B6375" s="85"/>
      <c r="C6375" s="85"/>
      <c r="D6375" s="85"/>
      <c r="E6375" s="85"/>
      <c r="F6375" s="85"/>
      <c r="G6375" s="85"/>
      <c r="H6375" s="85"/>
    </row>
    <row r="6376" spans="1:8">
      <c r="A6376" s="85"/>
      <c r="B6376" s="85"/>
      <c r="C6376" s="85"/>
      <c r="D6376" s="85"/>
      <c r="E6376" s="85"/>
      <c r="F6376" s="85"/>
      <c r="G6376" s="85"/>
      <c r="H6376" s="85"/>
    </row>
    <row r="6377" spans="1:8">
      <c r="A6377" s="85"/>
      <c r="B6377" s="85"/>
      <c r="C6377" s="85"/>
      <c r="D6377" s="85"/>
      <c r="E6377" s="85"/>
      <c r="F6377" s="85"/>
      <c r="G6377" s="85"/>
      <c r="H6377" s="85"/>
    </row>
    <row r="6378" spans="1:8">
      <c r="A6378" s="85"/>
      <c r="B6378" s="85"/>
      <c r="C6378" s="85"/>
      <c r="D6378" s="85"/>
      <c r="E6378" s="85"/>
      <c r="F6378" s="85"/>
      <c r="G6378" s="85"/>
      <c r="H6378" s="85"/>
    </row>
    <row r="6379" spans="1:8">
      <c r="A6379" s="85"/>
      <c r="B6379" s="85"/>
      <c r="C6379" s="85"/>
      <c r="D6379" s="85"/>
      <c r="E6379" s="85"/>
      <c r="F6379" s="85"/>
      <c r="G6379" s="85"/>
      <c r="H6379" s="85"/>
    </row>
    <row r="6380" spans="1:8">
      <c r="A6380" s="85"/>
      <c r="B6380" s="85"/>
      <c r="C6380" s="85"/>
      <c r="D6380" s="85"/>
      <c r="E6380" s="85"/>
      <c r="F6380" s="85"/>
      <c r="G6380" s="85"/>
      <c r="H6380" s="85"/>
    </row>
    <row r="6381" spans="1:8">
      <c r="A6381" s="85"/>
      <c r="B6381" s="85"/>
      <c r="C6381" s="85"/>
      <c r="D6381" s="85"/>
      <c r="E6381" s="85"/>
      <c r="F6381" s="85"/>
      <c r="G6381" s="85"/>
      <c r="H6381" s="85"/>
    </row>
    <row r="6382" spans="1:8">
      <c r="A6382" s="85"/>
      <c r="B6382" s="85"/>
      <c r="C6382" s="85"/>
      <c r="D6382" s="85"/>
      <c r="E6382" s="85"/>
      <c r="F6382" s="85"/>
      <c r="G6382" s="85"/>
      <c r="H6382" s="85"/>
    </row>
    <row r="6383" spans="1:8">
      <c r="A6383" s="85"/>
      <c r="B6383" s="85"/>
      <c r="C6383" s="85"/>
      <c r="D6383" s="85"/>
      <c r="E6383" s="85"/>
      <c r="F6383" s="85"/>
      <c r="G6383" s="85"/>
      <c r="H6383" s="85"/>
    </row>
    <row r="6384" spans="1:8">
      <c r="A6384" s="85"/>
      <c r="B6384" s="85"/>
      <c r="C6384" s="85"/>
      <c r="D6384" s="85"/>
      <c r="E6384" s="85"/>
      <c r="F6384" s="85"/>
      <c r="G6384" s="85"/>
      <c r="H6384" s="85"/>
    </row>
    <row r="6385" spans="1:8">
      <c r="A6385" s="85"/>
      <c r="B6385" s="85"/>
      <c r="C6385" s="85"/>
      <c r="D6385" s="85"/>
      <c r="E6385" s="85"/>
      <c r="F6385" s="85"/>
      <c r="G6385" s="85"/>
      <c r="H6385" s="85"/>
    </row>
    <row r="6386" spans="1:8">
      <c r="A6386" s="85"/>
      <c r="B6386" s="85"/>
      <c r="C6386" s="85"/>
      <c r="D6386" s="85"/>
      <c r="E6386" s="85"/>
      <c r="F6386" s="85"/>
      <c r="G6386" s="85"/>
      <c r="H6386" s="85"/>
    </row>
    <row r="6387" spans="1:8">
      <c r="A6387" s="85"/>
      <c r="B6387" s="85"/>
      <c r="C6387" s="85"/>
      <c r="D6387" s="85"/>
      <c r="E6387" s="85"/>
      <c r="F6387" s="85"/>
      <c r="G6387" s="85"/>
      <c r="H6387" s="85"/>
    </row>
    <row r="6388" spans="1:8">
      <c r="A6388" s="85"/>
      <c r="B6388" s="85"/>
      <c r="C6388" s="85"/>
      <c r="D6388" s="85"/>
      <c r="E6388" s="85"/>
      <c r="F6388" s="85"/>
      <c r="G6388" s="85"/>
      <c r="H6388" s="85"/>
    </row>
    <row r="6389" spans="1:8">
      <c r="A6389" s="85"/>
      <c r="B6389" s="85"/>
      <c r="C6389" s="85"/>
      <c r="D6389" s="85"/>
      <c r="E6389" s="85"/>
      <c r="F6389" s="85"/>
      <c r="G6389" s="85"/>
      <c r="H6389" s="85"/>
    </row>
    <row r="6390" spans="1:8">
      <c r="A6390" s="85"/>
      <c r="B6390" s="85"/>
      <c r="C6390" s="85"/>
      <c r="D6390" s="85"/>
      <c r="E6390" s="85"/>
      <c r="F6390" s="85"/>
      <c r="G6390" s="85"/>
      <c r="H6390" s="85"/>
    </row>
    <row r="6391" spans="1:8">
      <c r="A6391" s="85"/>
      <c r="B6391" s="85"/>
      <c r="C6391" s="85"/>
      <c r="D6391" s="85"/>
      <c r="E6391" s="85"/>
      <c r="F6391" s="85"/>
      <c r="G6391" s="85"/>
      <c r="H6391" s="85"/>
    </row>
    <row r="6392" spans="1:8">
      <c r="A6392" s="85"/>
      <c r="B6392" s="85"/>
      <c r="C6392" s="85"/>
      <c r="D6392" s="85"/>
      <c r="E6392" s="85"/>
      <c r="F6392" s="85"/>
      <c r="G6392" s="85"/>
      <c r="H6392" s="85"/>
    </row>
    <row r="6393" spans="1:8">
      <c r="A6393" s="85"/>
      <c r="B6393" s="85"/>
      <c r="C6393" s="85"/>
      <c r="D6393" s="85"/>
      <c r="E6393" s="85"/>
      <c r="F6393" s="85"/>
      <c r="G6393" s="85"/>
      <c r="H6393" s="85"/>
    </row>
    <row r="6394" spans="1:8">
      <c r="A6394" s="85"/>
      <c r="B6394" s="85"/>
      <c r="C6394" s="85"/>
      <c r="D6394" s="85"/>
      <c r="E6394" s="85"/>
      <c r="F6394" s="85"/>
      <c r="G6394" s="85"/>
      <c r="H6394" s="85"/>
    </row>
    <row r="6395" spans="1:8">
      <c r="A6395" s="85"/>
      <c r="B6395" s="85"/>
      <c r="C6395" s="85"/>
      <c r="D6395" s="85"/>
      <c r="E6395" s="85"/>
      <c r="F6395" s="85"/>
      <c r="G6395" s="85"/>
      <c r="H6395" s="85"/>
    </row>
    <row r="6396" spans="1:8">
      <c r="A6396" s="85"/>
      <c r="B6396" s="85"/>
      <c r="C6396" s="85"/>
      <c r="D6396" s="85"/>
      <c r="E6396" s="85"/>
      <c r="F6396" s="85"/>
      <c r="G6396" s="85"/>
      <c r="H6396" s="85"/>
    </row>
    <row r="6397" spans="1:8">
      <c r="A6397" s="85"/>
      <c r="B6397" s="85"/>
      <c r="C6397" s="85"/>
      <c r="D6397" s="85"/>
      <c r="E6397" s="85"/>
      <c r="F6397" s="85"/>
      <c r="G6397" s="85"/>
      <c r="H6397" s="85"/>
    </row>
    <row r="6398" spans="1:8">
      <c r="A6398" s="85"/>
      <c r="B6398" s="85"/>
      <c r="C6398" s="85"/>
      <c r="D6398" s="85"/>
      <c r="E6398" s="85"/>
      <c r="F6398" s="85"/>
      <c r="G6398" s="85"/>
      <c r="H6398" s="85"/>
    </row>
    <row r="6399" spans="1:8">
      <c r="A6399" s="85"/>
      <c r="B6399" s="85"/>
      <c r="C6399" s="85"/>
      <c r="D6399" s="85"/>
      <c r="E6399" s="85"/>
      <c r="F6399" s="85"/>
      <c r="G6399" s="85"/>
      <c r="H6399" s="85"/>
    </row>
    <row r="6400" spans="1:8">
      <c r="A6400" s="85"/>
      <c r="B6400" s="85"/>
      <c r="C6400" s="85"/>
      <c r="D6400" s="85"/>
      <c r="E6400" s="85"/>
      <c r="F6400" s="85"/>
      <c r="G6400" s="85"/>
      <c r="H6400" s="85"/>
    </row>
    <row r="6401" spans="1:8">
      <c r="A6401" s="85"/>
      <c r="B6401" s="85"/>
      <c r="C6401" s="85"/>
      <c r="D6401" s="85"/>
      <c r="E6401" s="85"/>
      <c r="F6401" s="85"/>
      <c r="G6401" s="85"/>
      <c r="H6401" s="85"/>
    </row>
    <row r="6402" spans="1:8">
      <c r="A6402" s="85"/>
      <c r="B6402" s="85"/>
      <c r="C6402" s="85"/>
      <c r="D6402" s="85"/>
      <c r="E6402" s="85"/>
      <c r="F6402" s="85"/>
      <c r="G6402" s="85"/>
      <c r="H6402" s="85"/>
    </row>
    <row r="6403" spans="1:8">
      <c r="A6403" s="85"/>
      <c r="B6403" s="85"/>
      <c r="C6403" s="85"/>
      <c r="D6403" s="85"/>
      <c r="E6403" s="85"/>
      <c r="F6403" s="85"/>
      <c r="G6403" s="85"/>
      <c r="H6403" s="85"/>
    </row>
    <row r="6404" spans="1:8">
      <c r="A6404" s="85"/>
      <c r="B6404" s="85"/>
      <c r="C6404" s="85"/>
      <c r="D6404" s="85"/>
      <c r="E6404" s="85"/>
      <c r="F6404" s="85"/>
      <c r="G6404" s="85"/>
      <c r="H6404" s="85"/>
    </row>
    <row r="6405" spans="1:8">
      <c r="A6405" s="85"/>
      <c r="B6405" s="85"/>
      <c r="C6405" s="85"/>
      <c r="D6405" s="85"/>
      <c r="E6405" s="85"/>
      <c r="F6405" s="85"/>
      <c r="G6405" s="85"/>
      <c r="H6405" s="85"/>
    </row>
    <row r="6406" spans="1:8">
      <c r="A6406" s="85"/>
      <c r="B6406" s="85"/>
      <c r="C6406" s="85"/>
      <c r="D6406" s="85"/>
      <c r="E6406" s="85"/>
      <c r="F6406" s="85"/>
      <c r="G6406" s="85"/>
      <c r="H6406" s="85"/>
    </row>
    <row r="6407" spans="1:8">
      <c r="A6407" s="85"/>
      <c r="B6407" s="85"/>
      <c r="C6407" s="85"/>
      <c r="D6407" s="85"/>
      <c r="E6407" s="85"/>
      <c r="F6407" s="85"/>
      <c r="G6407" s="85"/>
      <c r="H6407" s="85"/>
    </row>
    <row r="6408" spans="1:8">
      <c r="A6408" s="85"/>
      <c r="B6408" s="85"/>
      <c r="C6408" s="85"/>
      <c r="D6408" s="85"/>
      <c r="E6408" s="85"/>
      <c r="F6408" s="85"/>
      <c r="G6408" s="85"/>
      <c r="H6408" s="85"/>
    </row>
    <row r="6409" spans="1:8">
      <c r="A6409" s="85"/>
      <c r="B6409" s="85"/>
      <c r="C6409" s="85"/>
      <c r="D6409" s="85"/>
      <c r="E6409" s="85"/>
      <c r="F6409" s="85"/>
      <c r="G6409" s="85"/>
      <c r="H6409" s="85"/>
    </row>
    <row r="6410" spans="1:8">
      <c r="A6410" s="85"/>
      <c r="B6410" s="85"/>
      <c r="C6410" s="85"/>
      <c r="D6410" s="85"/>
      <c r="E6410" s="85"/>
      <c r="F6410" s="85"/>
      <c r="G6410" s="85"/>
      <c r="H6410" s="85"/>
    </row>
    <row r="6411" spans="1:8">
      <c r="A6411" s="85"/>
      <c r="B6411" s="85"/>
      <c r="C6411" s="85"/>
      <c r="D6411" s="85"/>
      <c r="E6411" s="85"/>
      <c r="F6411" s="85"/>
      <c r="G6411" s="85"/>
      <c r="H6411" s="85"/>
    </row>
    <row r="6412" spans="1:8">
      <c r="A6412" s="85"/>
      <c r="B6412" s="85"/>
      <c r="C6412" s="85"/>
      <c r="D6412" s="85"/>
      <c r="E6412" s="85"/>
      <c r="F6412" s="85"/>
      <c r="G6412" s="85"/>
      <c r="H6412" s="85"/>
    </row>
    <row r="6413" spans="1:8">
      <c r="A6413" s="85"/>
      <c r="B6413" s="85"/>
      <c r="C6413" s="85"/>
      <c r="D6413" s="85"/>
      <c r="E6413" s="85"/>
      <c r="F6413" s="85"/>
      <c r="G6413" s="85"/>
      <c r="H6413" s="85"/>
    </row>
    <row r="6414" spans="1:8">
      <c r="A6414" s="85"/>
      <c r="B6414" s="85"/>
      <c r="C6414" s="85"/>
      <c r="D6414" s="85"/>
      <c r="E6414" s="85"/>
      <c r="F6414" s="85"/>
      <c r="G6414" s="85"/>
      <c r="H6414" s="85"/>
    </row>
    <row r="6415" spans="1:8">
      <c r="A6415" s="85"/>
      <c r="B6415" s="85"/>
      <c r="C6415" s="85"/>
      <c r="D6415" s="85"/>
      <c r="E6415" s="85"/>
      <c r="F6415" s="85"/>
      <c r="G6415" s="85"/>
      <c r="H6415" s="85"/>
    </row>
    <row r="6416" spans="1:8">
      <c r="A6416" s="85"/>
      <c r="B6416" s="85"/>
      <c r="C6416" s="85"/>
      <c r="D6416" s="85"/>
      <c r="E6416" s="85"/>
      <c r="F6416" s="85"/>
      <c r="G6416" s="85"/>
      <c r="H6416" s="85"/>
    </row>
    <row r="6417" spans="1:8">
      <c r="A6417" s="85"/>
      <c r="B6417" s="85"/>
      <c r="C6417" s="85"/>
      <c r="D6417" s="85"/>
      <c r="E6417" s="85"/>
      <c r="F6417" s="85"/>
      <c r="G6417" s="85"/>
      <c r="H6417" s="85"/>
    </row>
    <row r="6418" spans="1:8">
      <c r="A6418" s="85"/>
      <c r="B6418" s="85"/>
      <c r="C6418" s="85"/>
      <c r="D6418" s="85"/>
      <c r="E6418" s="85"/>
      <c r="F6418" s="85"/>
      <c r="G6418" s="85"/>
      <c r="H6418" s="85"/>
    </row>
    <row r="6419" spans="1:8">
      <c r="A6419" s="85"/>
      <c r="B6419" s="85"/>
      <c r="C6419" s="85"/>
      <c r="D6419" s="85"/>
      <c r="E6419" s="85"/>
      <c r="F6419" s="85"/>
      <c r="G6419" s="85"/>
      <c r="H6419" s="85"/>
    </row>
    <row r="6420" spans="1:8">
      <c r="A6420" s="85"/>
      <c r="B6420" s="85"/>
      <c r="C6420" s="85"/>
      <c r="D6420" s="85"/>
      <c r="E6420" s="85"/>
      <c r="F6420" s="85"/>
      <c r="G6420" s="85"/>
      <c r="H6420" s="85"/>
    </row>
    <row r="6421" spans="1:8">
      <c r="A6421" s="85"/>
      <c r="B6421" s="85"/>
      <c r="C6421" s="85"/>
      <c r="D6421" s="85"/>
      <c r="E6421" s="85"/>
      <c r="F6421" s="85"/>
      <c r="G6421" s="85"/>
      <c r="H6421" s="85"/>
    </row>
    <row r="6422" spans="1:8">
      <c r="A6422" s="85"/>
      <c r="B6422" s="85"/>
      <c r="C6422" s="85"/>
      <c r="D6422" s="85"/>
      <c r="E6422" s="85"/>
      <c r="F6422" s="85"/>
      <c r="G6422" s="85"/>
      <c r="H6422" s="85"/>
    </row>
    <row r="6423" spans="1:8">
      <c r="A6423" s="85"/>
      <c r="B6423" s="85"/>
      <c r="C6423" s="85"/>
      <c r="D6423" s="85"/>
      <c r="E6423" s="85"/>
      <c r="F6423" s="85"/>
      <c r="G6423" s="85"/>
      <c r="H6423" s="85"/>
    </row>
    <row r="6424" spans="1:8">
      <c r="A6424" s="85"/>
      <c r="B6424" s="85"/>
      <c r="C6424" s="85"/>
      <c r="D6424" s="85"/>
      <c r="E6424" s="85"/>
      <c r="F6424" s="85"/>
      <c r="G6424" s="85"/>
      <c r="H6424" s="85"/>
    </row>
    <row r="6425" spans="1:8">
      <c r="A6425" s="85"/>
      <c r="B6425" s="85"/>
      <c r="C6425" s="85"/>
      <c r="D6425" s="85"/>
      <c r="E6425" s="85"/>
      <c r="F6425" s="85"/>
      <c r="G6425" s="85"/>
      <c r="H6425" s="85"/>
    </row>
    <row r="6426" spans="1:8">
      <c r="A6426" s="85"/>
      <c r="B6426" s="85"/>
      <c r="C6426" s="85"/>
      <c r="D6426" s="85"/>
      <c r="E6426" s="85"/>
      <c r="F6426" s="85"/>
      <c r="G6426" s="85"/>
      <c r="H6426" s="85"/>
    </row>
    <row r="6427" spans="1:8">
      <c r="A6427" s="85"/>
      <c r="B6427" s="85"/>
      <c r="C6427" s="85"/>
      <c r="D6427" s="85"/>
      <c r="E6427" s="85"/>
      <c r="F6427" s="85"/>
      <c r="G6427" s="85"/>
      <c r="H6427" s="85"/>
    </row>
    <row r="6428" spans="1:8">
      <c r="A6428" s="85"/>
      <c r="B6428" s="85"/>
      <c r="C6428" s="85"/>
      <c r="D6428" s="85"/>
      <c r="E6428" s="85"/>
      <c r="F6428" s="85"/>
      <c r="G6428" s="85"/>
      <c r="H6428" s="85"/>
    </row>
    <row r="6429" spans="1:8">
      <c r="A6429" s="85"/>
      <c r="B6429" s="85"/>
      <c r="C6429" s="85"/>
      <c r="D6429" s="85"/>
      <c r="E6429" s="85"/>
      <c r="F6429" s="85"/>
      <c r="G6429" s="85"/>
      <c r="H6429" s="85"/>
    </row>
    <row r="6430" spans="1:8">
      <c r="A6430" s="85"/>
      <c r="B6430" s="85"/>
      <c r="C6430" s="85"/>
      <c r="D6430" s="85"/>
      <c r="E6430" s="85"/>
      <c r="F6430" s="85"/>
      <c r="G6430" s="85"/>
      <c r="H6430" s="85"/>
    </row>
    <row r="6431" spans="1:8">
      <c r="A6431" s="85"/>
      <c r="B6431" s="85"/>
      <c r="C6431" s="85"/>
      <c r="D6431" s="85"/>
      <c r="E6431" s="85"/>
      <c r="F6431" s="85"/>
      <c r="G6431" s="85"/>
      <c r="H6431" s="85"/>
    </row>
    <row r="6432" spans="1:8">
      <c r="A6432" s="85"/>
      <c r="B6432" s="85"/>
      <c r="C6432" s="85"/>
      <c r="D6432" s="85"/>
      <c r="E6432" s="85"/>
      <c r="F6432" s="85"/>
      <c r="G6432" s="85"/>
      <c r="H6432" s="85"/>
    </row>
    <row r="6433" spans="1:8">
      <c r="A6433" s="85"/>
      <c r="B6433" s="85"/>
      <c r="C6433" s="85"/>
      <c r="D6433" s="85"/>
      <c r="E6433" s="85"/>
      <c r="F6433" s="85"/>
      <c r="G6433" s="85"/>
      <c r="H6433" s="85"/>
    </row>
    <row r="6434" spans="1:8">
      <c r="A6434" s="85"/>
      <c r="B6434" s="85"/>
      <c r="C6434" s="85"/>
      <c r="D6434" s="85"/>
      <c r="E6434" s="85"/>
      <c r="F6434" s="85"/>
      <c r="G6434" s="85"/>
      <c r="H6434" s="85"/>
    </row>
    <row r="6435" spans="1:8">
      <c r="A6435" s="85"/>
      <c r="B6435" s="85"/>
      <c r="C6435" s="85"/>
      <c r="D6435" s="85"/>
      <c r="E6435" s="85"/>
      <c r="F6435" s="85"/>
      <c r="G6435" s="85"/>
      <c r="H6435" s="85"/>
    </row>
    <row r="6436" spans="1:8">
      <c r="A6436" s="85"/>
      <c r="B6436" s="85"/>
      <c r="C6436" s="85"/>
      <c r="D6436" s="85"/>
      <c r="E6436" s="85"/>
      <c r="F6436" s="85"/>
      <c r="G6436" s="85"/>
      <c r="H6436" s="85"/>
    </row>
    <row r="6437" spans="1:8">
      <c r="A6437" s="85"/>
      <c r="B6437" s="85"/>
      <c r="C6437" s="85"/>
      <c r="D6437" s="85"/>
      <c r="E6437" s="85"/>
      <c r="F6437" s="85"/>
      <c r="G6437" s="85"/>
      <c r="H6437" s="85"/>
    </row>
    <row r="6438" spans="1:8">
      <c r="A6438" s="85"/>
      <c r="B6438" s="85"/>
      <c r="C6438" s="85"/>
      <c r="D6438" s="85"/>
      <c r="E6438" s="85"/>
      <c r="F6438" s="85"/>
      <c r="G6438" s="85"/>
      <c r="H6438" s="85"/>
    </row>
    <row r="6439" spans="1:8">
      <c r="A6439" s="85"/>
      <c r="B6439" s="85"/>
      <c r="C6439" s="85"/>
      <c r="D6439" s="85"/>
      <c r="E6439" s="85"/>
      <c r="F6439" s="85"/>
      <c r="G6439" s="85"/>
      <c r="H6439" s="85"/>
    </row>
    <row r="6440" spans="1:8">
      <c r="A6440" s="85"/>
      <c r="B6440" s="85"/>
      <c r="C6440" s="85"/>
      <c r="D6440" s="85"/>
      <c r="E6440" s="85"/>
      <c r="F6440" s="85"/>
      <c r="G6440" s="85"/>
      <c r="H6440" s="85"/>
    </row>
    <row r="6441" spans="1:8">
      <c r="A6441" s="85"/>
      <c r="B6441" s="85"/>
      <c r="C6441" s="85"/>
      <c r="D6441" s="85"/>
      <c r="E6441" s="85"/>
      <c r="F6441" s="85"/>
      <c r="G6441" s="85"/>
      <c r="H6441" s="85"/>
    </row>
    <row r="6442" spans="1:8">
      <c r="A6442" s="85"/>
      <c r="B6442" s="85"/>
      <c r="C6442" s="85"/>
      <c r="D6442" s="85"/>
      <c r="E6442" s="85"/>
      <c r="F6442" s="85"/>
      <c r="G6442" s="85"/>
      <c r="H6442" s="85"/>
    </row>
    <row r="6443" spans="1:8">
      <c r="A6443" s="85"/>
      <c r="B6443" s="85"/>
      <c r="C6443" s="85"/>
      <c r="D6443" s="85"/>
      <c r="E6443" s="85"/>
      <c r="F6443" s="85"/>
      <c r="G6443" s="85"/>
      <c r="H6443" s="85"/>
    </row>
    <row r="6444" spans="1:8">
      <c r="A6444" s="85"/>
      <c r="B6444" s="85"/>
      <c r="C6444" s="85"/>
      <c r="D6444" s="85"/>
      <c r="E6444" s="85"/>
      <c r="F6444" s="85"/>
      <c r="G6444" s="85"/>
      <c r="H6444" s="85"/>
    </row>
    <row r="6445" spans="1:8">
      <c r="A6445" s="85"/>
      <c r="B6445" s="85"/>
      <c r="C6445" s="85"/>
      <c r="D6445" s="85"/>
      <c r="E6445" s="85"/>
      <c r="F6445" s="85"/>
      <c r="G6445" s="85"/>
      <c r="H6445" s="85"/>
    </row>
    <row r="6446" spans="1:8">
      <c r="A6446" s="85"/>
      <c r="B6446" s="85"/>
      <c r="C6446" s="85"/>
      <c r="D6446" s="85"/>
      <c r="E6446" s="85"/>
      <c r="F6446" s="85"/>
      <c r="G6446" s="85"/>
      <c r="H6446" s="85"/>
    </row>
    <row r="6447" spans="1:8">
      <c r="A6447" s="85"/>
      <c r="B6447" s="85"/>
      <c r="C6447" s="85"/>
      <c r="D6447" s="85"/>
      <c r="E6447" s="85"/>
      <c r="F6447" s="85"/>
      <c r="G6447" s="85"/>
      <c r="H6447" s="85"/>
    </row>
    <row r="6448" spans="1:8">
      <c r="A6448" s="85"/>
      <c r="B6448" s="85"/>
      <c r="C6448" s="85"/>
      <c r="D6448" s="85"/>
      <c r="E6448" s="85"/>
      <c r="F6448" s="85"/>
      <c r="G6448" s="85"/>
      <c r="H6448" s="85"/>
    </row>
    <row r="6449" spans="1:8">
      <c r="A6449" s="85"/>
      <c r="B6449" s="85"/>
      <c r="C6449" s="85"/>
      <c r="D6449" s="85"/>
      <c r="E6449" s="85"/>
      <c r="F6449" s="85"/>
      <c r="G6449" s="85"/>
      <c r="H6449" s="85"/>
    </row>
    <row r="6450" spans="1:8">
      <c r="A6450" s="85"/>
      <c r="B6450" s="85"/>
      <c r="C6450" s="85"/>
      <c r="D6450" s="85"/>
      <c r="E6450" s="85"/>
      <c r="F6450" s="85"/>
      <c r="G6450" s="85"/>
      <c r="H6450" s="85"/>
    </row>
    <row r="6451" spans="1:8">
      <c r="A6451" s="85"/>
      <c r="B6451" s="85"/>
      <c r="C6451" s="85"/>
      <c r="D6451" s="85"/>
      <c r="E6451" s="85"/>
      <c r="F6451" s="85"/>
      <c r="G6451" s="85"/>
      <c r="H6451" s="85"/>
    </row>
    <row r="6452" spans="1:8">
      <c r="A6452" s="85"/>
      <c r="B6452" s="85"/>
      <c r="C6452" s="85"/>
      <c r="D6452" s="85"/>
      <c r="E6452" s="85"/>
      <c r="F6452" s="85"/>
      <c r="G6452" s="85"/>
      <c r="H6452" s="85"/>
    </row>
    <row r="6453" spans="1:8">
      <c r="A6453" s="85"/>
      <c r="B6453" s="85"/>
      <c r="C6453" s="85"/>
      <c r="D6453" s="85"/>
      <c r="E6453" s="85"/>
      <c r="F6453" s="85"/>
      <c r="G6453" s="85"/>
      <c r="H6453" s="85"/>
    </row>
    <row r="6454" spans="1:8">
      <c r="A6454" s="85"/>
      <c r="B6454" s="85"/>
      <c r="C6454" s="85"/>
      <c r="D6454" s="85"/>
      <c r="E6454" s="85"/>
      <c r="F6454" s="85"/>
      <c r="G6454" s="85"/>
      <c r="H6454" s="85"/>
    </row>
    <row r="6455" spans="1:8">
      <c r="A6455" s="85"/>
      <c r="B6455" s="85"/>
      <c r="C6455" s="85"/>
      <c r="D6455" s="85"/>
      <c r="E6455" s="85"/>
      <c r="F6455" s="85"/>
      <c r="G6455" s="85"/>
      <c r="H6455" s="85"/>
    </row>
    <row r="6456" spans="1:8">
      <c r="A6456" s="85"/>
      <c r="B6456" s="85"/>
      <c r="C6456" s="85"/>
      <c r="D6456" s="85"/>
      <c r="E6456" s="85"/>
      <c r="F6456" s="85"/>
      <c r="G6456" s="85"/>
      <c r="H6456" s="85"/>
    </row>
    <row r="6457" spans="1:8">
      <c r="A6457" s="85"/>
      <c r="B6457" s="85"/>
      <c r="C6457" s="85"/>
      <c r="D6457" s="85"/>
      <c r="E6457" s="85"/>
      <c r="F6457" s="85"/>
      <c r="G6457" s="85"/>
      <c r="H6457" s="85"/>
    </row>
    <row r="6458" spans="1:8">
      <c r="A6458" s="85"/>
      <c r="B6458" s="85"/>
      <c r="C6458" s="85"/>
      <c r="D6458" s="85"/>
      <c r="E6458" s="85"/>
      <c r="F6458" s="85"/>
      <c r="G6458" s="85"/>
      <c r="H6458" s="85"/>
    </row>
    <row r="6459" spans="1:8">
      <c r="A6459" s="85"/>
      <c r="B6459" s="85"/>
      <c r="C6459" s="85"/>
      <c r="D6459" s="85"/>
      <c r="E6459" s="85"/>
      <c r="F6459" s="85"/>
      <c r="G6459" s="85"/>
      <c r="H6459" s="85"/>
    </row>
    <row r="6460" spans="1:8">
      <c r="A6460" s="85"/>
      <c r="B6460" s="85"/>
      <c r="C6460" s="85"/>
      <c r="D6460" s="85"/>
      <c r="E6460" s="85"/>
      <c r="F6460" s="85"/>
      <c r="G6460" s="85"/>
      <c r="H6460" s="85"/>
    </row>
    <row r="6461" spans="1:8">
      <c r="A6461" s="85"/>
      <c r="B6461" s="85"/>
      <c r="C6461" s="85"/>
      <c r="D6461" s="85"/>
      <c r="E6461" s="85"/>
      <c r="F6461" s="85"/>
      <c r="G6461" s="85"/>
      <c r="H6461" s="85"/>
    </row>
    <row r="6462" spans="1:8">
      <c r="A6462" s="85"/>
      <c r="B6462" s="85"/>
      <c r="C6462" s="85"/>
      <c r="D6462" s="85"/>
      <c r="E6462" s="85"/>
      <c r="F6462" s="85"/>
      <c r="G6462" s="85"/>
      <c r="H6462" s="85"/>
    </row>
    <row r="6463" spans="1:8">
      <c r="A6463" s="85"/>
      <c r="B6463" s="85"/>
      <c r="C6463" s="85"/>
      <c r="D6463" s="85"/>
      <c r="E6463" s="85"/>
      <c r="F6463" s="85"/>
      <c r="G6463" s="85"/>
      <c r="H6463" s="85"/>
    </row>
    <row r="6464" spans="1:8">
      <c r="A6464" s="85"/>
      <c r="B6464" s="85"/>
      <c r="C6464" s="85"/>
      <c r="D6464" s="85"/>
      <c r="E6464" s="85"/>
      <c r="F6464" s="85"/>
      <c r="G6464" s="85"/>
      <c r="H6464" s="85"/>
    </row>
    <row r="6465" spans="1:8">
      <c r="A6465" s="85"/>
      <c r="B6465" s="85"/>
      <c r="C6465" s="85"/>
      <c r="D6465" s="85"/>
      <c r="E6465" s="85"/>
      <c r="F6465" s="85"/>
      <c r="G6465" s="85"/>
      <c r="H6465" s="85"/>
    </row>
    <row r="6466" spans="1:8">
      <c r="A6466" s="85"/>
      <c r="B6466" s="85"/>
      <c r="C6466" s="85"/>
      <c r="D6466" s="85"/>
      <c r="E6466" s="85"/>
      <c r="F6466" s="85"/>
      <c r="G6466" s="85"/>
      <c r="H6466" s="85"/>
    </row>
    <row r="6467" spans="1:8">
      <c r="A6467" s="85"/>
      <c r="B6467" s="85"/>
      <c r="C6467" s="85"/>
      <c r="D6467" s="85"/>
      <c r="E6467" s="85"/>
      <c r="F6467" s="85"/>
      <c r="G6467" s="85"/>
      <c r="H6467" s="85"/>
    </row>
    <row r="6468" spans="1:8">
      <c r="A6468" s="85"/>
      <c r="B6468" s="85"/>
      <c r="C6468" s="85"/>
      <c r="D6468" s="85"/>
      <c r="E6468" s="85"/>
      <c r="F6468" s="85"/>
      <c r="G6468" s="85"/>
      <c r="H6468" s="85"/>
    </row>
    <row r="6469" spans="1:8">
      <c r="A6469" s="85"/>
      <c r="B6469" s="85"/>
      <c r="C6469" s="85"/>
      <c r="D6469" s="85"/>
      <c r="E6469" s="85"/>
      <c r="F6469" s="85"/>
      <c r="G6469" s="85"/>
      <c r="H6469" s="85"/>
    </row>
    <row r="6470" spans="1:8">
      <c r="A6470" s="85"/>
      <c r="B6470" s="85"/>
      <c r="C6470" s="85"/>
      <c r="D6470" s="85"/>
      <c r="E6470" s="85"/>
      <c r="F6470" s="85"/>
      <c r="G6470" s="85"/>
      <c r="H6470" s="85"/>
    </row>
    <row r="6471" spans="1:8">
      <c r="A6471" s="85"/>
      <c r="B6471" s="85"/>
      <c r="C6471" s="85"/>
      <c r="D6471" s="85"/>
      <c r="E6471" s="85"/>
      <c r="F6471" s="85"/>
      <c r="G6471" s="85"/>
      <c r="H6471" s="85"/>
    </row>
    <row r="6472" spans="1:8">
      <c r="A6472" s="85"/>
      <c r="B6472" s="85"/>
      <c r="C6472" s="85"/>
      <c r="D6472" s="85"/>
      <c r="E6472" s="85"/>
      <c r="F6472" s="85"/>
      <c r="G6472" s="85"/>
      <c r="H6472" s="85"/>
    </row>
    <row r="6473" spans="1:8">
      <c r="A6473" s="85"/>
      <c r="B6473" s="85"/>
      <c r="C6473" s="85"/>
      <c r="D6473" s="85"/>
      <c r="E6473" s="85"/>
      <c r="F6473" s="85"/>
      <c r="G6473" s="85"/>
      <c r="H6473" s="85"/>
    </row>
    <row r="6474" spans="1:8">
      <c r="A6474" s="85"/>
      <c r="B6474" s="85"/>
      <c r="C6474" s="85"/>
      <c r="D6474" s="85"/>
      <c r="E6474" s="85"/>
      <c r="F6474" s="85"/>
      <c r="G6474" s="85"/>
      <c r="H6474" s="85"/>
    </row>
    <row r="6475" spans="1:8">
      <c r="A6475" s="85"/>
      <c r="B6475" s="85"/>
      <c r="C6475" s="85"/>
      <c r="D6475" s="85"/>
      <c r="E6475" s="85"/>
      <c r="F6475" s="85"/>
      <c r="G6475" s="85"/>
      <c r="H6475" s="85"/>
    </row>
    <row r="6476" spans="1:8">
      <c r="A6476" s="85"/>
      <c r="B6476" s="85"/>
      <c r="C6476" s="85"/>
      <c r="D6476" s="85"/>
      <c r="E6476" s="85"/>
      <c r="F6476" s="85"/>
      <c r="G6476" s="85"/>
      <c r="H6476" s="85"/>
    </row>
    <row r="6477" spans="1:8">
      <c r="A6477" s="85"/>
      <c r="B6477" s="85"/>
      <c r="C6477" s="85"/>
      <c r="D6477" s="85"/>
      <c r="E6477" s="85"/>
      <c r="F6477" s="85"/>
      <c r="G6477" s="85"/>
      <c r="H6477" s="85"/>
    </row>
    <row r="6478" spans="1:8">
      <c r="A6478" s="85"/>
      <c r="B6478" s="85"/>
      <c r="C6478" s="85"/>
      <c r="D6478" s="85"/>
      <c r="E6478" s="85"/>
      <c r="F6478" s="85"/>
      <c r="G6478" s="85"/>
      <c r="H6478" s="85"/>
    </row>
    <row r="6479" spans="1:8">
      <c r="A6479" s="85"/>
      <c r="B6479" s="85"/>
      <c r="C6479" s="85"/>
      <c r="D6479" s="85"/>
      <c r="E6479" s="85"/>
      <c r="F6479" s="85"/>
      <c r="G6479" s="85"/>
      <c r="H6479" s="85"/>
    </row>
    <row r="6480" spans="1:8">
      <c r="A6480" s="85"/>
      <c r="B6480" s="85"/>
      <c r="C6480" s="85"/>
      <c r="D6480" s="85"/>
      <c r="E6480" s="85"/>
      <c r="F6480" s="85"/>
      <c r="G6480" s="85"/>
      <c r="H6480" s="85"/>
    </row>
    <row r="6481" spans="1:8">
      <c r="A6481" s="85"/>
      <c r="B6481" s="85"/>
      <c r="C6481" s="85"/>
      <c r="D6481" s="85"/>
      <c r="E6481" s="85"/>
      <c r="F6481" s="85"/>
      <c r="G6481" s="85"/>
      <c r="H6481" s="85"/>
    </row>
    <row r="6482" spans="1:8">
      <c r="A6482" s="85"/>
      <c r="B6482" s="85"/>
      <c r="C6482" s="85"/>
      <c r="D6482" s="85"/>
      <c r="E6482" s="85"/>
      <c r="F6482" s="85"/>
      <c r="G6482" s="85"/>
      <c r="H6482" s="85"/>
    </row>
    <row r="6483" spans="1:8">
      <c r="A6483" s="85"/>
      <c r="B6483" s="85"/>
      <c r="C6483" s="85"/>
      <c r="D6483" s="85"/>
      <c r="E6483" s="85"/>
      <c r="F6483" s="85"/>
      <c r="G6483" s="85"/>
      <c r="H6483" s="85"/>
    </row>
    <row r="6484" spans="1:8">
      <c r="A6484" s="85"/>
      <c r="B6484" s="85"/>
      <c r="C6484" s="85"/>
      <c r="D6484" s="85"/>
      <c r="E6484" s="85"/>
      <c r="F6484" s="85"/>
      <c r="G6484" s="85"/>
      <c r="H6484" s="85"/>
    </row>
    <row r="6485" spans="1:8">
      <c r="A6485" s="85"/>
      <c r="B6485" s="85"/>
      <c r="C6485" s="85"/>
      <c r="D6485" s="85"/>
      <c r="E6485" s="85"/>
      <c r="F6485" s="85"/>
      <c r="G6485" s="85"/>
      <c r="H6485" s="85"/>
    </row>
    <row r="6486" spans="1:8">
      <c r="A6486" s="85"/>
      <c r="B6486" s="85"/>
      <c r="C6486" s="85"/>
      <c r="D6486" s="85"/>
      <c r="E6486" s="85"/>
      <c r="F6486" s="85"/>
      <c r="G6486" s="85"/>
      <c r="H6486" s="85"/>
    </row>
    <row r="6487" spans="1:8">
      <c r="A6487" s="85"/>
      <c r="B6487" s="85"/>
      <c r="C6487" s="85"/>
      <c r="D6487" s="85"/>
      <c r="E6487" s="85"/>
      <c r="F6487" s="85"/>
      <c r="G6487" s="85"/>
      <c r="H6487" s="85"/>
    </row>
    <row r="6488" spans="1:8">
      <c r="A6488" s="85"/>
      <c r="B6488" s="85"/>
      <c r="C6488" s="85"/>
      <c r="D6488" s="85"/>
      <c r="E6488" s="85"/>
      <c r="F6488" s="85"/>
      <c r="G6488" s="85"/>
      <c r="H6488" s="85"/>
    </row>
    <row r="6489" spans="1:8">
      <c r="A6489" s="85"/>
      <c r="B6489" s="85"/>
      <c r="C6489" s="85"/>
      <c r="D6489" s="85"/>
      <c r="E6489" s="85"/>
      <c r="F6489" s="85"/>
      <c r="G6489" s="85"/>
      <c r="H6489" s="85"/>
    </row>
    <row r="6490" spans="1:8">
      <c r="A6490" s="85"/>
      <c r="B6490" s="85"/>
      <c r="C6490" s="85"/>
      <c r="D6490" s="85"/>
      <c r="E6490" s="85"/>
      <c r="F6490" s="85"/>
      <c r="G6490" s="85"/>
      <c r="H6490" s="85"/>
    </row>
    <row r="6491" spans="1:8">
      <c r="A6491" s="85"/>
      <c r="B6491" s="85"/>
      <c r="C6491" s="85"/>
      <c r="D6491" s="85"/>
      <c r="E6491" s="85"/>
      <c r="F6491" s="85"/>
      <c r="G6491" s="85"/>
      <c r="H6491" s="85"/>
    </row>
    <row r="6492" spans="1:8">
      <c r="A6492" s="85"/>
      <c r="B6492" s="85"/>
      <c r="C6492" s="85"/>
      <c r="D6492" s="85"/>
      <c r="E6492" s="85"/>
      <c r="F6492" s="85"/>
      <c r="G6492" s="85"/>
      <c r="H6492" s="85"/>
    </row>
    <row r="6493" spans="1:8">
      <c r="A6493" s="85"/>
      <c r="B6493" s="85"/>
      <c r="C6493" s="85"/>
      <c r="D6493" s="85"/>
      <c r="E6493" s="85"/>
      <c r="F6493" s="85"/>
      <c r="G6493" s="85"/>
      <c r="H6493" s="85"/>
    </row>
    <row r="6494" spans="1:8">
      <c r="A6494" s="85"/>
      <c r="B6494" s="85"/>
      <c r="C6494" s="85"/>
      <c r="D6494" s="85"/>
      <c r="E6494" s="85"/>
      <c r="F6494" s="85"/>
      <c r="G6494" s="85"/>
      <c r="H6494" s="85"/>
    </row>
    <row r="6495" spans="1:8">
      <c r="A6495" s="85"/>
      <c r="B6495" s="85"/>
      <c r="C6495" s="85"/>
      <c r="D6495" s="85"/>
      <c r="E6495" s="85"/>
      <c r="F6495" s="85"/>
      <c r="G6495" s="85"/>
      <c r="H6495" s="85"/>
    </row>
    <row r="6496" spans="1:8">
      <c r="A6496" s="85"/>
      <c r="B6496" s="85"/>
      <c r="C6496" s="85"/>
      <c r="D6496" s="85"/>
      <c r="E6496" s="85"/>
      <c r="F6496" s="85"/>
      <c r="G6496" s="85"/>
      <c r="H6496" s="85"/>
    </row>
    <row r="6497" spans="1:8">
      <c r="A6497" s="85"/>
      <c r="B6497" s="85"/>
      <c r="C6497" s="85"/>
      <c r="D6497" s="85"/>
      <c r="E6497" s="85"/>
      <c r="F6497" s="85"/>
      <c r="G6497" s="85"/>
      <c r="H6497" s="85"/>
    </row>
    <row r="6498" spans="1:8">
      <c r="A6498" s="85"/>
      <c r="B6498" s="85"/>
      <c r="C6498" s="85"/>
      <c r="D6498" s="85"/>
      <c r="E6498" s="85"/>
      <c r="F6498" s="85"/>
      <c r="G6498" s="85"/>
      <c r="H6498" s="85"/>
    </row>
    <row r="6499" spans="1:8">
      <c r="A6499" s="85"/>
      <c r="B6499" s="85"/>
      <c r="C6499" s="85"/>
      <c r="D6499" s="85"/>
      <c r="E6499" s="85"/>
      <c r="F6499" s="85"/>
      <c r="G6499" s="85"/>
      <c r="H6499" s="85"/>
    </row>
    <row r="6500" spans="1:8">
      <c r="A6500" s="85"/>
      <c r="B6500" s="85"/>
      <c r="C6500" s="85"/>
      <c r="D6500" s="85"/>
      <c r="E6500" s="85"/>
      <c r="F6500" s="85"/>
      <c r="G6500" s="85"/>
      <c r="H6500" s="85"/>
    </row>
    <row r="6501" spans="1:8">
      <c r="A6501" s="85"/>
      <c r="B6501" s="85"/>
      <c r="C6501" s="85"/>
      <c r="D6501" s="85"/>
      <c r="E6501" s="85"/>
      <c r="F6501" s="85"/>
      <c r="G6501" s="85"/>
      <c r="H6501" s="85"/>
    </row>
    <row r="6502" spans="1:8">
      <c r="A6502" s="85"/>
      <c r="B6502" s="85"/>
      <c r="C6502" s="85"/>
      <c r="D6502" s="85"/>
      <c r="E6502" s="85"/>
      <c r="F6502" s="85"/>
      <c r="G6502" s="85"/>
      <c r="H6502" s="85"/>
    </row>
    <row r="6503" spans="1:8">
      <c r="A6503" s="85"/>
      <c r="B6503" s="85"/>
      <c r="C6503" s="85"/>
      <c r="D6503" s="85"/>
      <c r="E6503" s="85"/>
      <c r="F6503" s="85"/>
      <c r="G6503" s="85"/>
      <c r="H6503" s="85"/>
    </row>
    <row r="6504" spans="1:8">
      <c r="A6504" s="85"/>
      <c r="B6504" s="85"/>
      <c r="C6504" s="85"/>
      <c r="D6504" s="85"/>
      <c r="E6504" s="85"/>
      <c r="F6504" s="85"/>
      <c r="G6504" s="85"/>
      <c r="H6504" s="85"/>
    </row>
    <row r="6505" spans="1:8">
      <c r="A6505" s="85"/>
      <c r="B6505" s="85"/>
      <c r="C6505" s="85"/>
      <c r="D6505" s="85"/>
      <c r="E6505" s="85"/>
      <c r="F6505" s="85"/>
      <c r="G6505" s="85"/>
      <c r="H6505" s="85"/>
    </row>
    <row r="6506" spans="1:8">
      <c r="A6506" s="85"/>
      <c r="B6506" s="85"/>
      <c r="C6506" s="85"/>
      <c r="D6506" s="85"/>
      <c r="E6506" s="85"/>
      <c r="F6506" s="85"/>
      <c r="G6506" s="85"/>
      <c r="H6506" s="85"/>
    </row>
    <row r="6507" spans="1:8">
      <c r="A6507" s="85"/>
      <c r="B6507" s="85"/>
      <c r="C6507" s="85"/>
      <c r="D6507" s="85"/>
      <c r="E6507" s="85"/>
      <c r="F6507" s="85"/>
      <c r="G6507" s="85"/>
      <c r="H6507" s="85"/>
    </row>
    <row r="6508" spans="1:8">
      <c r="A6508" s="85"/>
      <c r="B6508" s="85"/>
      <c r="C6508" s="85"/>
      <c r="D6508" s="85"/>
      <c r="E6508" s="85"/>
      <c r="F6508" s="85"/>
      <c r="G6508" s="85"/>
      <c r="H6508" s="85"/>
    </row>
    <row r="6509" spans="1:8">
      <c r="A6509" s="85"/>
      <c r="B6509" s="85"/>
      <c r="C6509" s="85"/>
      <c r="D6509" s="85"/>
      <c r="E6509" s="85"/>
      <c r="F6509" s="85"/>
      <c r="G6509" s="85"/>
      <c r="H6509" s="85"/>
    </row>
    <row r="6510" spans="1:8">
      <c r="A6510" s="85"/>
      <c r="B6510" s="85"/>
      <c r="C6510" s="85"/>
      <c r="D6510" s="85"/>
      <c r="E6510" s="85"/>
      <c r="F6510" s="85"/>
      <c r="G6510" s="85"/>
      <c r="H6510" s="85"/>
    </row>
    <row r="6511" spans="1:8">
      <c r="A6511" s="85"/>
      <c r="B6511" s="85"/>
      <c r="C6511" s="85"/>
      <c r="D6511" s="85"/>
      <c r="E6511" s="85"/>
      <c r="F6511" s="85"/>
      <c r="G6511" s="85"/>
      <c r="H6511" s="85"/>
    </row>
    <row r="6512" spans="1:8">
      <c r="A6512" s="85"/>
      <c r="B6512" s="85"/>
      <c r="C6512" s="85"/>
      <c r="D6512" s="85"/>
      <c r="E6512" s="85"/>
      <c r="F6512" s="85"/>
      <c r="G6512" s="85"/>
      <c r="H6512" s="85"/>
    </row>
    <row r="6513" spans="1:8">
      <c r="A6513" s="85"/>
      <c r="B6513" s="85"/>
      <c r="C6513" s="85"/>
      <c r="D6513" s="85"/>
      <c r="E6513" s="85"/>
      <c r="F6513" s="85"/>
      <c r="G6513" s="85"/>
      <c r="H6513" s="85"/>
    </row>
    <row r="6514" spans="1:8">
      <c r="A6514" s="85"/>
      <c r="B6514" s="85"/>
      <c r="C6514" s="85"/>
      <c r="D6514" s="85"/>
      <c r="E6514" s="85"/>
      <c r="F6514" s="85"/>
      <c r="G6514" s="85"/>
      <c r="H6514" s="85"/>
    </row>
    <row r="6515" spans="1:8">
      <c r="A6515" s="85"/>
      <c r="B6515" s="85"/>
      <c r="C6515" s="85"/>
      <c r="D6515" s="85"/>
      <c r="E6515" s="85"/>
      <c r="F6515" s="85"/>
      <c r="G6515" s="85"/>
      <c r="H6515" s="85"/>
    </row>
    <row r="6516" spans="1:8">
      <c r="A6516" s="85"/>
      <c r="B6516" s="85"/>
      <c r="C6516" s="85"/>
      <c r="D6516" s="85"/>
      <c r="E6516" s="85"/>
      <c r="F6516" s="85"/>
      <c r="G6516" s="85"/>
      <c r="H6516" s="85"/>
    </row>
    <row r="6517" spans="1:8">
      <c r="A6517" s="85"/>
      <c r="B6517" s="85"/>
      <c r="C6517" s="85"/>
      <c r="D6517" s="85"/>
      <c r="E6517" s="85"/>
      <c r="F6517" s="85"/>
      <c r="G6517" s="85"/>
      <c r="H6517" s="85"/>
    </row>
    <row r="6518" spans="1:8">
      <c r="A6518" s="85"/>
      <c r="B6518" s="85"/>
      <c r="C6518" s="85"/>
      <c r="D6518" s="85"/>
      <c r="E6518" s="85"/>
      <c r="F6518" s="85"/>
      <c r="G6518" s="85"/>
      <c r="H6518" s="85"/>
    </row>
    <row r="6519" spans="1:8">
      <c r="A6519" s="85"/>
      <c r="B6519" s="85"/>
      <c r="C6519" s="85"/>
      <c r="D6519" s="85"/>
      <c r="E6519" s="85"/>
      <c r="F6519" s="85"/>
      <c r="G6519" s="85"/>
      <c r="H6519" s="85"/>
    </row>
    <row r="6520" spans="1:8">
      <c r="A6520" s="85"/>
      <c r="B6520" s="85"/>
      <c r="C6520" s="85"/>
      <c r="D6520" s="85"/>
      <c r="E6520" s="85"/>
      <c r="F6520" s="85"/>
      <c r="G6520" s="85"/>
      <c r="H6520" s="85"/>
    </row>
    <row r="6521" spans="1:8">
      <c r="A6521" s="85"/>
      <c r="B6521" s="85"/>
      <c r="C6521" s="85"/>
      <c r="D6521" s="85"/>
      <c r="E6521" s="85"/>
      <c r="F6521" s="85"/>
      <c r="G6521" s="85"/>
      <c r="H6521" s="85"/>
    </row>
    <row r="6522" spans="1:8">
      <c r="A6522" s="85"/>
      <c r="B6522" s="85"/>
      <c r="C6522" s="85"/>
      <c r="D6522" s="85"/>
      <c r="E6522" s="85"/>
      <c r="F6522" s="85"/>
      <c r="G6522" s="85"/>
      <c r="H6522" s="85"/>
    </row>
    <row r="6523" spans="1:8">
      <c r="A6523" s="85"/>
      <c r="B6523" s="85"/>
      <c r="C6523" s="85"/>
      <c r="D6523" s="85"/>
      <c r="E6523" s="85"/>
      <c r="F6523" s="85"/>
      <c r="G6523" s="85"/>
      <c r="H6523" s="85"/>
    </row>
    <row r="6524" spans="1:8">
      <c r="A6524" s="85"/>
      <c r="B6524" s="85"/>
      <c r="C6524" s="85"/>
      <c r="D6524" s="85"/>
      <c r="E6524" s="85"/>
      <c r="F6524" s="85"/>
      <c r="G6524" s="85"/>
      <c r="H6524" s="85"/>
    </row>
    <row r="6525" spans="1:8">
      <c r="A6525" s="85"/>
      <c r="B6525" s="85"/>
      <c r="C6525" s="85"/>
      <c r="D6525" s="85"/>
      <c r="E6525" s="85"/>
      <c r="F6525" s="85"/>
      <c r="G6525" s="85"/>
      <c r="H6525" s="85"/>
    </row>
    <row r="6526" spans="1:8">
      <c r="A6526" s="85"/>
      <c r="B6526" s="85"/>
      <c r="C6526" s="85"/>
      <c r="D6526" s="85"/>
      <c r="E6526" s="85"/>
      <c r="F6526" s="85"/>
      <c r="G6526" s="85"/>
      <c r="H6526" s="85"/>
    </row>
    <row r="6527" spans="1:8">
      <c r="A6527" s="85"/>
      <c r="B6527" s="85"/>
      <c r="C6527" s="85"/>
      <c r="D6527" s="85"/>
      <c r="E6527" s="85"/>
      <c r="F6527" s="85"/>
      <c r="G6527" s="85"/>
      <c r="H6527" s="85"/>
    </row>
    <row r="6528" spans="1:8">
      <c r="A6528" s="85"/>
      <c r="B6528" s="85"/>
      <c r="C6528" s="85"/>
      <c r="D6528" s="85"/>
      <c r="E6528" s="85"/>
      <c r="F6528" s="85"/>
      <c r="G6528" s="85"/>
      <c r="H6528" s="85"/>
    </row>
    <row r="6529" spans="1:8">
      <c r="A6529" s="85"/>
      <c r="B6529" s="85"/>
      <c r="C6529" s="85"/>
      <c r="D6529" s="85"/>
      <c r="E6529" s="85"/>
      <c r="F6529" s="85"/>
      <c r="G6529" s="85"/>
      <c r="H6529" s="85"/>
    </row>
    <row r="6530" spans="1:8">
      <c r="A6530" s="85"/>
      <c r="B6530" s="85"/>
      <c r="C6530" s="85"/>
      <c r="D6530" s="85"/>
      <c r="E6530" s="85"/>
      <c r="F6530" s="85"/>
      <c r="G6530" s="85"/>
      <c r="H6530" s="85"/>
    </row>
    <row r="6531" spans="1:8">
      <c r="A6531" s="85"/>
      <c r="B6531" s="85"/>
      <c r="C6531" s="85"/>
      <c r="D6531" s="85"/>
      <c r="E6531" s="85"/>
      <c r="F6531" s="85"/>
      <c r="G6531" s="85"/>
      <c r="H6531" s="85"/>
    </row>
    <row r="6532" spans="1:8">
      <c r="A6532" s="85"/>
      <c r="B6532" s="85"/>
      <c r="C6532" s="85"/>
      <c r="D6532" s="85"/>
      <c r="E6532" s="85"/>
      <c r="F6532" s="85"/>
      <c r="G6532" s="85"/>
      <c r="H6532" s="85"/>
    </row>
    <row r="6533" spans="1:8">
      <c r="A6533" s="85"/>
      <c r="B6533" s="85"/>
      <c r="C6533" s="85"/>
      <c r="D6533" s="85"/>
      <c r="E6533" s="85"/>
      <c r="F6533" s="85"/>
      <c r="G6533" s="85"/>
      <c r="H6533" s="85"/>
    </row>
    <row r="6534" spans="1:8">
      <c r="A6534" s="85"/>
      <c r="B6534" s="85"/>
      <c r="C6534" s="85"/>
      <c r="D6534" s="85"/>
      <c r="E6534" s="85"/>
      <c r="F6534" s="85"/>
      <c r="G6534" s="85"/>
      <c r="H6534" s="85"/>
    </row>
    <row r="6535" spans="1:8">
      <c r="A6535" s="85"/>
      <c r="B6535" s="85"/>
      <c r="C6535" s="85"/>
      <c r="D6535" s="85"/>
      <c r="E6535" s="85"/>
      <c r="F6535" s="85"/>
      <c r="G6535" s="85"/>
      <c r="H6535" s="85"/>
    </row>
    <row r="6536" spans="1:8">
      <c r="A6536" s="85"/>
      <c r="B6536" s="85"/>
      <c r="C6536" s="85"/>
      <c r="D6536" s="85"/>
      <c r="E6536" s="85"/>
      <c r="F6536" s="85"/>
      <c r="G6536" s="85"/>
      <c r="H6536" s="85"/>
    </row>
    <row r="6537" spans="1:8">
      <c r="A6537" s="85"/>
      <c r="B6537" s="85"/>
      <c r="C6537" s="85"/>
      <c r="D6537" s="85"/>
      <c r="E6537" s="85"/>
      <c r="F6537" s="85"/>
      <c r="G6537" s="85"/>
      <c r="H6537" s="85"/>
    </row>
    <row r="6538" spans="1:8">
      <c r="A6538" s="85"/>
      <c r="B6538" s="85"/>
      <c r="C6538" s="85"/>
      <c r="D6538" s="85"/>
      <c r="E6538" s="85"/>
      <c r="F6538" s="85"/>
      <c r="G6538" s="85"/>
      <c r="H6538" s="85"/>
    </row>
    <row r="6539" spans="1:8">
      <c r="A6539" s="85"/>
      <c r="B6539" s="85"/>
      <c r="C6539" s="85"/>
      <c r="D6539" s="85"/>
      <c r="E6539" s="85"/>
      <c r="F6539" s="85"/>
      <c r="G6539" s="85"/>
      <c r="H6539" s="85"/>
    </row>
    <row r="6540" spans="1:8">
      <c r="A6540" s="85"/>
      <c r="B6540" s="85"/>
      <c r="C6540" s="85"/>
      <c r="D6540" s="85"/>
      <c r="E6540" s="85"/>
      <c r="F6540" s="85"/>
      <c r="G6540" s="85"/>
      <c r="H6540" s="85"/>
    </row>
    <row r="6541" spans="1:8">
      <c r="A6541" s="85"/>
      <c r="B6541" s="85"/>
      <c r="C6541" s="85"/>
      <c r="D6541" s="85"/>
      <c r="E6541" s="85"/>
      <c r="F6541" s="85"/>
      <c r="G6541" s="85"/>
      <c r="H6541" s="85"/>
    </row>
    <row r="6542" spans="1:8">
      <c r="A6542" s="85"/>
      <c r="B6542" s="85"/>
      <c r="C6542" s="85"/>
      <c r="D6542" s="85"/>
      <c r="E6542" s="85"/>
      <c r="F6542" s="85"/>
      <c r="G6542" s="85"/>
      <c r="H6542" s="85"/>
    </row>
    <row r="6543" spans="1:8">
      <c r="A6543" s="85"/>
      <c r="B6543" s="85"/>
      <c r="C6543" s="85"/>
      <c r="D6543" s="85"/>
      <c r="E6543" s="85"/>
      <c r="F6543" s="85"/>
      <c r="G6543" s="85"/>
      <c r="H6543" s="85"/>
    </row>
    <row r="6544" spans="1:8">
      <c r="A6544" s="85"/>
      <c r="B6544" s="85"/>
      <c r="C6544" s="85"/>
      <c r="D6544" s="85"/>
      <c r="E6544" s="85"/>
      <c r="F6544" s="85"/>
      <c r="G6544" s="85"/>
      <c r="H6544" s="85"/>
    </row>
    <row r="6545" spans="1:8">
      <c r="A6545" s="85"/>
      <c r="B6545" s="85"/>
      <c r="C6545" s="85"/>
      <c r="D6545" s="85"/>
      <c r="E6545" s="85"/>
      <c r="F6545" s="85"/>
      <c r="G6545" s="85"/>
      <c r="H6545" s="85"/>
    </row>
    <row r="6546" spans="1:8">
      <c r="A6546" s="85"/>
      <c r="B6546" s="85"/>
      <c r="C6546" s="85"/>
      <c r="D6546" s="85"/>
      <c r="E6546" s="85"/>
      <c r="F6546" s="85"/>
      <c r="G6546" s="85"/>
      <c r="H6546" s="85"/>
    </row>
    <row r="6547" spans="1:8">
      <c r="A6547" s="85"/>
      <c r="B6547" s="85"/>
      <c r="C6547" s="85"/>
      <c r="D6547" s="85"/>
      <c r="E6547" s="85"/>
      <c r="F6547" s="85"/>
      <c r="G6547" s="85"/>
      <c r="H6547" s="85"/>
    </row>
    <row r="6548" spans="1:8">
      <c r="A6548" s="85"/>
      <c r="B6548" s="85"/>
      <c r="C6548" s="85"/>
      <c r="D6548" s="85"/>
      <c r="E6548" s="85"/>
      <c r="F6548" s="85"/>
      <c r="G6548" s="85"/>
      <c r="H6548" s="85"/>
    </row>
    <row r="6549" spans="1:8">
      <c r="A6549" s="85"/>
      <c r="B6549" s="85"/>
      <c r="C6549" s="85"/>
      <c r="D6549" s="85"/>
      <c r="E6549" s="85"/>
      <c r="F6549" s="85"/>
      <c r="G6549" s="85"/>
      <c r="H6549" s="85"/>
    </row>
    <row r="6550" spans="1:8">
      <c r="A6550" s="85"/>
      <c r="B6550" s="85"/>
      <c r="C6550" s="85"/>
      <c r="D6550" s="85"/>
      <c r="E6550" s="85"/>
      <c r="F6550" s="85"/>
      <c r="G6550" s="85"/>
      <c r="H6550" s="85"/>
    </row>
    <row r="6551" spans="1:8">
      <c r="A6551" s="85"/>
      <c r="B6551" s="85"/>
      <c r="C6551" s="85"/>
      <c r="D6551" s="85"/>
      <c r="E6551" s="85"/>
      <c r="F6551" s="85"/>
      <c r="G6551" s="85"/>
      <c r="H6551" s="85"/>
    </row>
    <row r="6552" spans="1:8">
      <c r="A6552" s="85"/>
      <c r="B6552" s="85"/>
      <c r="C6552" s="85"/>
      <c r="D6552" s="85"/>
      <c r="E6552" s="85"/>
      <c r="F6552" s="85"/>
      <c r="G6552" s="85"/>
      <c r="H6552" s="85"/>
    </row>
    <row r="6553" spans="1:8">
      <c r="A6553" s="85"/>
      <c r="B6553" s="85"/>
      <c r="C6553" s="85"/>
      <c r="D6553" s="85"/>
      <c r="E6553" s="85"/>
      <c r="F6553" s="85"/>
      <c r="G6553" s="85"/>
      <c r="H6553" s="85"/>
    </row>
    <row r="6554" spans="1:8">
      <c r="A6554" s="85"/>
      <c r="B6554" s="85"/>
      <c r="C6554" s="85"/>
      <c r="D6554" s="85"/>
      <c r="E6554" s="85"/>
      <c r="F6554" s="85"/>
      <c r="G6554" s="85"/>
      <c r="H6554" s="85"/>
    </row>
    <row r="6555" spans="1:8">
      <c r="A6555" s="85"/>
      <c r="B6555" s="85"/>
      <c r="C6555" s="85"/>
      <c r="D6555" s="85"/>
      <c r="E6555" s="85"/>
      <c r="F6555" s="85"/>
      <c r="G6555" s="85"/>
      <c r="H6555" s="85"/>
    </row>
    <row r="6556" spans="1:8">
      <c r="A6556" s="85"/>
      <c r="B6556" s="85"/>
      <c r="C6556" s="85"/>
      <c r="D6556" s="85"/>
      <c r="E6556" s="85"/>
      <c r="F6556" s="85"/>
      <c r="G6556" s="85"/>
      <c r="H6556" s="85"/>
    </row>
    <row r="6557" spans="1:8">
      <c r="A6557" s="85"/>
      <c r="B6557" s="85"/>
      <c r="C6557" s="85"/>
      <c r="D6557" s="85"/>
      <c r="E6557" s="85"/>
      <c r="F6557" s="85"/>
      <c r="G6557" s="85"/>
      <c r="H6557" s="85"/>
    </row>
    <row r="6558" spans="1:8">
      <c r="A6558" s="85"/>
      <c r="B6558" s="85"/>
      <c r="C6558" s="85"/>
      <c r="D6558" s="85"/>
      <c r="E6558" s="85"/>
      <c r="F6558" s="85"/>
      <c r="G6558" s="85"/>
      <c r="H6558" s="85"/>
    </row>
    <row r="6559" spans="1:8">
      <c r="A6559" s="85"/>
      <c r="B6559" s="85"/>
      <c r="C6559" s="85"/>
      <c r="D6559" s="85"/>
      <c r="E6559" s="85"/>
      <c r="F6559" s="85"/>
      <c r="G6559" s="85"/>
      <c r="H6559" s="85"/>
    </row>
    <row r="6560" spans="1:8">
      <c r="A6560" s="85"/>
      <c r="B6560" s="85"/>
      <c r="C6560" s="85"/>
      <c r="D6560" s="85"/>
      <c r="E6560" s="85"/>
      <c r="F6560" s="85"/>
      <c r="G6560" s="85"/>
      <c r="H6560" s="85"/>
    </row>
    <row r="6561" spans="1:8">
      <c r="A6561" s="85"/>
      <c r="B6561" s="85"/>
      <c r="C6561" s="85"/>
      <c r="D6561" s="85"/>
      <c r="E6561" s="85"/>
      <c r="F6561" s="85"/>
      <c r="G6561" s="85"/>
      <c r="H6561" s="85"/>
    </row>
    <row r="6562" spans="1:8">
      <c r="A6562" s="85"/>
      <c r="B6562" s="85"/>
      <c r="C6562" s="85"/>
      <c r="D6562" s="85"/>
      <c r="E6562" s="85"/>
      <c r="F6562" s="85"/>
      <c r="G6562" s="85"/>
      <c r="H6562" s="85"/>
    </row>
    <row r="6563" spans="1:8">
      <c r="A6563" s="85"/>
      <c r="B6563" s="85"/>
      <c r="C6563" s="85"/>
      <c r="D6563" s="85"/>
      <c r="E6563" s="85"/>
      <c r="F6563" s="85"/>
      <c r="G6563" s="85"/>
      <c r="H6563" s="85"/>
    </row>
    <row r="6564" spans="1:8">
      <c r="A6564" s="85"/>
      <c r="B6564" s="85"/>
      <c r="C6564" s="85"/>
      <c r="D6564" s="85"/>
      <c r="E6564" s="85"/>
      <c r="F6564" s="85"/>
      <c r="G6564" s="85"/>
      <c r="H6564" s="85"/>
    </row>
    <row r="6565" spans="1:8">
      <c r="A6565" s="85"/>
      <c r="B6565" s="85"/>
      <c r="C6565" s="85"/>
      <c r="D6565" s="85"/>
      <c r="E6565" s="85"/>
      <c r="F6565" s="85"/>
      <c r="G6565" s="85"/>
      <c r="H6565" s="85"/>
    </row>
    <row r="6566" spans="1:8">
      <c r="A6566" s="85"/>
      <c r="B6566" s="85"/>
      <c r="C6566" s="85"/>
      <c r="D6566" s="85"/>
      <c r="E6566" s="85"/>
      <c r="F6566" s="85"/>
      <c r="G6566" s="85"/>
      <c r="H6566" s="85"/>
    </row>
    <row r="6567" spans="1:8">
      <c r="A6567" s="85"/>
      <c r="B6567" s="85"/>
      <c r="C6567" s="85"/>
      <c r="D6567" s="85"/>
      <c r="E6567" s="85"/>
      <c r="F6567" s="85"/>
      <c r="G6567" s="85"/>
      <c r="H6567" s="85"/>
    </row>
    <row r="6568" spans="1:8">
      <c r="A6568" s="85"/>
      <c r="B6568" s="85"/>
      <c r="C6568" s="85"/>
      <c r="D6568" s="85"/>
      <c r="E6568" s="85"/>
      <c r="F6568" s="85"/>
      <c r="G6568" s="85"/>
      <c r="H6568" s="85"/>
    </row>
    <row r="6569" spans="1:8">
      <c r="A6569" s="85"/>
      <c r="B6569" s="85"/>
      <c r="C6569" s="85"/>
      <c r="D6569" s="85"/>
      <c r="E6569" s="85"/>
      <c r="F6569" s="85"/>
      <c r="G6569" s="85"/>
      <c r="H6569" s="85"/>
    </row>
    <row r="6570" spans="1:8">
      <c r="A6570" s="85"/>
      <c r="B6570" s="85"/>
      <c r="C6570" s="85"/>
      <c r="D6570" s="85"/>
      <c r="E6570" s="85"/>
      <c r="F6570" s="85"/>
      <c r="G6570" s="85"/>
      <c r="H6570" s="85"/>
    </row>
    <row r="6571" spans="1:8">
      <c r="A6571" s="85"/>
      <c r="B6571" s="85"/>
      <c r="C6571" s="85"/>
      <c r="D6571" s="85"/>
      <c r="E6571" s="85"/>
      <c r="F6571" s="85"/>
      <c r="G6571" s="85"/>
      <c r="H6571" s="85"/>
    </row>
    <row r="6572" spans="1:8">
      <c r="A6572" s="85"/>
      <c r="B6572" s="85"/>
      <c r="C6572" s="85"/>
      <c r="D6572" s="85"/>
      <c r="E6572" s="85"/>
      <c r="F6572" s="85"/>
      <c r="G6572" s="85"/>
      <c r="H6572" s="85"/>
    </row>
    <row r="6573" spans="1:8">
      <c r="A6573" s="85"/>
      <c r="B6573" s="85"/>
      <c r="C6573" s="85"/>
      <c r="D6573" s="85"/>
      <c r="E6573" s="85"/>
      <c r="F6573" s="85"/>
      <c r="G6573" s="85"/>
      <c r="H6573" s="85"/>
    </row>
    <row r="6574" spans="1:8">
      <c r="A6574" s="85"/>
      <c r="B6574" s="85"/>
      <c r="C6574" s="85"/>
      <c r="D6574" s="85"/>
      <c r="E6574" s="85"/>
      <c r="F6574" s="85"/>
      <c r="G6574" s="85"/>
      <c r="H6574" s="85"/>
    </row>
    <row r="6575" spans="1:8">
      <c r="A6575" s="85"/>
      <c r="B6575" s="85"/>
      <c r="C6575" s="85"/>
      <c r="D6575" s="85"/>
      <c r="E6575" s="85"/>
      <c r="F6575" s="85"/>
      <c r="G6575" s="85"/>
      <c r="H6575" s="85"/>
    </row>
    <row r="6576" spans="1:8">
      <c r="A6576" s="85"/>
      <c r="B6576" s="85"/>
      <c r="C6576" s="85"/>
      <c r="D6576" s="85"/>
      <c r="E6576" s="85"/>
      <c r="F6576" s="85"/>
      <c r="G6576" s="85"/>
      <c r="H6576" s="85"/>
    </row>
    <row r="6577" spans="1:8">
      <c r="A6577" s="85"/>
      <c r="B6577" s="85"/>
      <c r="C6577" s="85"/>
      <c r="D6577" s="85"/>
      <c r="E6577" s="85"/>
      <c r="F6577" s="85"/>
      <c r="G6577" s="85"/>
      <c r="H6577" s="85"/>
    </row>
    <row r="6578" spans="1:8">
      <c r="A6578" s="85"/>
      <c r="B6578" s="85"/>
      <c r="C6578" s="85"/>
      <c r="D6578" s="85"/>
      <c r="E6578" s="85"/>
      <c r="F6578" s="85"/>
      <c r="G6578" s="85"/>
      <c r="H6578" s="85"/>
    </row>
    <row r="6579" spans="1:8">
      <c r="A6579" s="85"/>
      <c r="B6579" s="85"/>
      <c r="C6579" s="85"/>
      <c r="D6579" s="85"/>
      <c r="E6579" s="85"/>
      <c r="F6579" s="85"/>
      <c r="G6579" s="85"/>
      <c r="H6579" s="85"/>
    </row>
    <row r="6580" spans="1:8">
      <c r="A6580" s="85"/>
      <c r="B6580" s="85"/>
      <c r="C6580" s="85"/>
      <c r="D6580" s="85"/>
      <c r="E6580" s="85"/>
      <c r="F6580" s="85"/>
      <c r="G6580" s="85"/>
      <c r="H6580" s="85"/>
    </row>
    <row r="6581" spans="1:8">
      <c r="A6581" s="85"/>
      <c r="B6581" s="85"/>
      <c r="C6581" s="85"/>
      <c r="D6581" s="85"/>
      <c r="E6581" s="85"/>
      <c r="F6581" s="85"/>
      <c r="G6581" s="85"/>
      <c r="H6581" s="85"/>
    </row>
    <row r="6582" spans="1:8">
      <c r="A6582" s="85"/>
      <c r="B6582" s="85"/>
      <c r="C6582" s="85"/>
      <c r="D6582" s="85"/>
      <c r="E6582" s="85"/>
      <c r="F6582" s="85"/>
      <c r="G6582" s="85"/>
      <c r="H6582" s="85"/>
    </row>
    <row r="6583" spans="1:8">
      <c r="A6583" s="85"/>
      <c r="B6583" s="85"/>
      <c r="C6583" s="85"/>
      <c r="D6583" s="85"/>
      <c r="E6583" s="85"/>
      <c r="F6583" s="85"/>
      <c r="G6583" s="85"/>
      <c r="H6583" s="85"/>
    </row>
    <row r="6584" spans="1:8">
      <c r="A6584" s="85"/>
      <c r="B6584" s="85"/>
      <c r="C6584" s="85"/>
      <c r="D6584" s="85"/>
      <c r="E6584" s="85"/>
      <c r="F6584" s="85"/>
      <c r="G6584" s="85"/>
      <c r="H6584" s="85"/>
    </row>
    <row r="6585" spans="1:8">
      <c r="A6585" s="85"/>
      <c r="B6585" s="85"/>
      <c r="C6585" s="85"/>
      <c r="D6585" s="85"/>
      <c r="E6585" s="85"/>
      <c r="F6585" s="85"/>
      <c r="G6585" s="85"/>
      <c r="H6585" s="85"/>
    </row>
    <row r="6586" spans="1:8">
      <c r="A6586" s="85"/>
      <c r="B6586" s="85"/>
      <c r="C6586" s="85"/>
      <c r="D6586" s="85"/>
      <c r="E6586" s="85"/>
      <c r="F6586" s="85"/>
      <c r="G6586" s="85"/>
      <c r="H6586" s="85"/>
    </row>
    <row r="6587" spans="1:8">
      <c r="A6587" s="85"/>
      <c r="B6587" s="85"/>
      <c r="C6587" s="85"/>
      <c r="D6587" s="85"/>
      <c r="E6587" s="85"/>
      <c r="F6587" s="85"/>
      <c r="G6587" s="85"/>
      <c r="H6587" s="85"/>
    </row>
    <row r="6588" spans="1:8">
      <c r="A6588" s="85"/>
      <c r="B6588" s="85"/>
      <c r="C6588" s="85"/>
      <c r="D6588" s="85"/>
      <c r="E6588" s="85"/>
      <c r="F6588" s="85"/>
      <c r="G6588" s="85"/>
      <c r="H6588" s="85"/>
    </row>
    <row r="6589" spans="1:8">
      <c r="A6589" s="85"/>
      <c r="B6589" s="85"/>
      <c r="C6589" s="85"/>
      <c r="D6589" s="85"/>
      <c r="E6589" s="85"/>
      <c r="F6589" s="85"/>
      <c r="G6589" s="85"/>
      <c r="H6589" s="85"/>
    </row>
    <row r="6590" spans="1:8">
      <c r="A6590" s="85"/>
      <c r="B6590" s="85"/>
      <c r="C6590" s="85"/>
      <c r="D6590" s="85"/>
      <c r="E6590" s="85"/>
      <c r="F6590" s="85"/>
      <c r="G6590" s="85"/>
      <c r="H6590" s="85"/>
    </row>
    <row r="6591" spans="1:8">
      <c r="A6591" s="85"/>
      <c r="B6591" s="85"/>
      <c r="C6591" s="85"/>
      <c r="D6591" s="85"/>
      <c r="E6591" s="85"/>
      <c r="F6591" s="85"/>
      <c r="G6591" s="85"/>
      <c r="H6591" s="85"/>
    </row>
    <row r="6592" spans="1:8">
      <c r="A6592" s="85"/>
      <c r="B6592" s="85"/>
      <c r="C6592" s="85"/>
      <c r="D6592" s="85"/>
      <c r="E6592" s="85"/>
      <c r="F6592" s="85"/>
      <c r="G6592" s="85"/>
      <c r="H6592" s="85"/>
    </row>
    <row r="6593" spans="1:8">
      <c r="A6593" s="85"/>
      <c r="B6593" s="85"/>
      <c r="C6593" s="85"/>
      <c r="D6593" s="85"/>
      <c r="E6593" s="85"/>
      <c r="F6593" s="85"/>
      <c r="G6593" s="85"/>
      <c r="H6593" s="85"/>
    </row>
    <row r="6594" spans="1:8">
      <c r="A6594" s="85"/>
      <c r="B6594" s="85"/>
      <c r="C6594" s="85"/>
      <c r="D6594" s="85"/>
      <c r="E6594" s="85"/>
      <c r="F6594" s="85"/>
      <c r="G6594" s="85"/>
      <c r="H6594" s="85"/>
    </row>
    <row r="6595" spans="1:8">
      <c r="A6595" s="85"/>
      <c r="B6595" s="85"/>
      <c r="C6595" s="85"/>
      <c r="D6595" s="85"/>
      <c r="E6595" s="85"/>
      <c r="F6595" s="85"/>
      <c r="G6595" s="85"/>
      <c r="H6595" s="85"/>
    </row>
    <row r="6596" spans="1:8">
      <c r="A6596" s="85"/>
      <c r="B6596" s="85"/>
      <c r="C6596" s="85"/>
      <c r="D6596" s="85"/>
      <c r="E6596" s="85"/>
      <c r="F6596" s="85"/>
      <c r="G6596" s="85"/>
      <c r="H6596" s="85"/>
    </row>
    <row r="6597" spans="1:8">
      <c r="A6597" s="85"/>
      <c r="B6597" s="85"/>
      <c r="C6597" s="85"/>
      <c r="D6597" s="85"/>
      <c r="E6597" s="85"/>
      <c r="F6597" s="85"/>
      <c r="G6597" s="85"/>
      <c r="H6597" s="85"/>
    </row>
    <row r="6598" spans="1:8">
      <c r="A6598" s="85"/>
      <c r="B6598" s="85"/>
      <c r="C6598" s="85"/>
      <c r="D6598" s="85"/>
      <c r="E6598" s="85"/>
      <c r="F6598" s="85"/>
      <c r="G6598" s="85"/>
      <c r="H6598" s="85"/>
    </row>
    <row r="6599" spans="1:8">
      <c r="A6599" s="85"/>
      <c r="B6599" s="85"/>
      <c r="C6599" s="85"/>
      <c r="D6599" s="85"/>
      <c r="E6599" s="85"/>
      <c r="F6599" s="85"/>
      <c r="G6599" s="85"/>
      <c r="H6599" s="85"/>
    </row>
    <row r="6600" spans="1:8">
      <c r="A6600" s="85"/>
      <c r="B6600" s="85"/>
      <c r="C6600" s="85"/>
      <c r="D6600" s="85"/>
      <c r="E6600" s="85"/>
      <c r="F6600" s="85"/>
      <c r="G6600" s="85"/>
      <c r="H6600" s="85"/>
    </row>
    <row r="6601" spans="1:8">
      <c r="A6601" s="85"/>
      <c r="B6601" s="85"/>
      <c r="C6601" s="85"/>
      <c r="D6601" s="85"/>
      <c r="E6601" s="85"/>
      <c r="F6601" s="85"/>
      <c r="G6601" s="85"/>
      <c r="H6601" s="85"/>
    </row>
    <row r="6602" spans="1:8">
      <c r="A6602" s="85"/>
      <c r="B6602" s="85"/>
      <c r="C6602" s="85"/>
      <c r="D6602" s="85"/>
      <c r="E6602" s="85"/>
      <c r="F6602" s="85"/>
      <c r="G6602" s="85"/>
      <c r="H6602" s="85"/>
    </row>
    <row r="6603" spans="1:8">
      <c r="A6603" s="85"/>
      <c r="B6603" s="85"/>
      <c r="C6603" s="85"/>
      <c r="D6603" s="85"/>
      <c r="E6603" s="85"/>
      <c r="F6603" s="85"/>
      <c r="G6603" s="85"/>
      <c r="H6603" s="85"/>
    </row>
    <row r="6604" spans="1:8">
      <c r="A6604" s="85"/>
      <c r="B6604" s="85"/>
      <c r="C6604" s="85"/>
      <c r="D6604" s="85"/>
      <c r="E6604" s="85"/>
      <c r="F6604" s="85"/>
      <c r="G6604" s="85"/>
      <c r="H6604" s="85"/>
    </row>
    <row r="6605" spans="1:8">
      <c r="A6605" s="85"/>
      <c r="B6605" s="85"/>
      <c r="C6605" s="85"/>
      <c r="D6605" s="85"/>
      <c r="E6605" s="85"/>
      <c r="F6605" s="85"/>
      <c r="G6605" s="85"/>
      <c r="H6605" s="85"/>
    </row>
    <row r="6606" spans="1:8">
      <c r="A6606" s="85"/>
      <c r="B6606" s="85"/>
      <c r="C6606" s="85"/>
      <c r="D6606" s="85"/>
      <c r="E6606" s="85"/>
      <c r="F6606" s="85"/>
      <c r="G6606" s="85"/>
      <c r="H6606" s="85"/>
    </row>
    <row r="6607" spans="1:8">
      <c r="A6607" s="85"/>
      <c r="B6607" s="85"/>
      <c r="C6607" s="85"/>
      <c r="D6607" s="85"/>
      <c r="E6607" s="85"/>
      <c r="F6607" s="85"/>
      <c r="G6607" s="85"/>
      <c r="H6607" s="85"/>
    </row>
    <row r="6608" spans="1:8">
      <c r="A6608" s="85"/>
      <c r="B6608" s="85"/>
      <c r="C6608" s="85"/>
      <c r="D6608" s="85"/>
      <c r="E6608" s="85"/>
      <c r="F6608" s="85"/>
      <c r="G6608" s="85"/>
      <c r="H6608" s="85"/>
    </row>
    <row r="6609" spans="1:8">
      <c r="A6609" s="85"/>
      <c r="B6609" s="85"/>
      <c r="C6609" s="85"/>
      <c r="D6609" s="85"/>
      <c r="E6609" s="85"/>
      <c r="F6609" s="85"/>
      <c r="G6609" s="85"/>
      <c r="H6609" s="85"/>
    </row>
    <row r="6610" spans="1:8">
      <c r="A6610" s="85"/>
      <c r="B6610" s="85"/>
      <c r="C6610" s="85"/>
      <c r="D6610" s="85"/>
      <c r="E6610" s="85"/>
      <c r="F6610" s="85"/>
      <c r="G6610" s="85"/>
      <c r="H6610" s="85"/>
    </row>
    <row r="6611" spans="1:8">
      <c r="A6611" s="85"/>
      <c r="B6611" s="85"/>
      <c r="C6611" s="85"/>
      <c r="D6611" s="85"/>
      <c r="E6611" s="85"/>
      <c r="F6611" s="85"/>
      <c r="G6611" s="85"/>
      <c r="H6611" s="85"/>
    </row>
    <row r="6612" spans="1:8">
      <c r="A6612" s="85"/>
      <c r="B6612" s="85"/>
      <c r="C6612" s="85"/>
      <c r="D6612" s="85"/>
      <c r="E6612" s="85"/>
      <c r="F6612" s="85"/>
      <c r="G6612" s="85"/>
      <c r="H6612" s="85"/>
    </row>
    <row r="6613" spans="1:8">
      <c r="A6613" s="85"/>
      <c r="B6613" s="85"/>
      <c r="C6613" s="85"/>
      <c r="D6613" s="85"/>
      <c r="E6613" s="85"/>
      <c r="F6613" s="85"/>
      <c r="G6613" s="85"/>
      <c r="H6613" s="85"/>
    </row>
    <row r="6614" spans="1:8">
      <c r="A6614" s="85"/>
      <c r="B6614" s="85"/>
      <c r="C6614" s="85"/>
      <c r="D6614" s="85"/>
      <c r="E6614" s="85"/>
      <c r="F6614" s="85"/>
      <c r="G6614" s="85"/>
      <c r="H6614" s="85"/>
    </row>
    <row r="6615" spans="1:8">
      <c r="A6615" s="85"/>
      <c r="B6615" s="85"/>
      <c r="C6615" s="85"/>
      <c r="D6615" s="85"/>
      <c r="E6615" s="85"/>
      <c r="F6615" s="85"/>
      <c r="G6615" s="85"/>
      <c r="H6615" s="85"/>
    </row>
    <row r="6616" spans="1:8">
      <c r="A6616" s="85"/>
      <c r="B6616" s="85"/>
      <c r="C6616" s="85"/>
      <c r="D6616" s="85"/>
      <c r="E6616" s="85"/>
      <c r="F6616" s="85"/>
      <c r="G6616" s="85"/>
      <c r="H6616" s="85"/>
    </row>
    <row r="6617" spans="1:8">
      <c r="A6617" s="85"/>
      <c r="B6617" s="85"/>
      <c r="C6617" s="85"/>
      <c r="D6617" s="85"/>
      <c r="E6617" s="85"/>
      <c r="F6617" s="85"/>
      <c r="G6617" s="85"/>
      <c r="H6617" s="85"/>
    </row>
    <row r="6618" spans="1:8">
      <c r="A6618" s="85"/>
      <c r="B6618" s="85"/>
      <c r="C6618" s="85"/>
      <c r="D6618" s="85"/>
      <c r="E6618" s="85"/>
      <c r="F6618" s="85"/>
      <c r="G6618" s="85"/>
      <c r="H6618" s="85"/>
    </row>
    <row r="6619" spans="1:8">
      <c r="A6619" s="85"/>
      <c r="B6619" s="85"/>
      <c r="C6619" s="85"/>
      <c r="D6619" s="85"/>
      <c r="E6619" s="85"/>
      <c r="F6619" s="85"/>
      <c r="G6619" s="85"/>
      <c r="H6619" s="85"/>
    </row>
    <row r="6620" spans="1:8">
      <c r="A6620" s="85"/>
      <c r="B6620" s="85"/>
      <c r="C6620" s="85"/>
      <c r="D6620" s="85"/>
      <c r="E6620" s="85"/>
      <c r="F6620" s="85"/>
      <c r="G6620" s="85"/>
      <c r="H6620" s="85"/>
    </row>
    <row r="6621" spans="1:8">
      <c r="A6621" s="85"/>
      <c r="B6621" s="85"/>
      <c r="C6621" s="85"/>
      <c r="D6621" s="85"/>
      <c r="E6621" s="85"/>
      <c r="F6621" s="85"/>
      <c r="G6621" s="85"/>
      <c r="H6621" s="85"/>
    </row>
    <row r="6622" spans="1:8">
      <c r="A6622" s="85"/>
      <c r="B6622" s="85"/>
      <c r="C6622" s="85"/>
      <c r="D6622" s="85"/>
      <c r="E6622" s="85"/>
      <c r="F6622" s="85"/>
      <c r="G6622" s="85"/>
      <c r="H6622" s="85"/>
    </row>
    <row r="6623" spans="1:8">
      <c r="A6623" s="85"/>
      <c r="B6623" s="85"/>
      <c r="C6623" s="85"/>
      <c r="D6623" s="85"/>
      <c r="E6623" s="85"/>
      <c r="F6623" s="85"/>
      <c r="G6623" s="85"/>
      <c r="H6623" s="85"/>
    </row>
    <row r="6624" spans="1:8">
      <c r="A6624" s="85"/>
      <c r="B6624" s="85"/>
      <c r="C6624" s="85"/>
      <c r="D6624" s="85"/>
      <c r="E6624" s="85"/>
      <c r="F6624" s="85"/>
      <c r="G6624" s="85"/>
      <c r="H6624" s="85"/>
    </row>
    <row r="6625" spans="1:8">
      <c r="A6625" s="85"/>
      <c r="B6625" s="85"/>
      <c r="C6625" s="85"/>
      <c r="D6625" s="85"/>
      <c r="E6625" s="85"/>
      <c r="F6625" s="85"/>
      <c r="G6625" s="85"/>
      <c r="H6625" s="85"/>
    </row>
    <row r="6626" spans="1:8">
      <c r="A6626" s="85"/>
      <c r="B6626" s="85"/>
      <c r="C6626" s="85"/>
      <c r="D6626" s="85"/>
      <c r="E6626" s="85"/>
      <c r="F6626" s="85"/>
      <c r="G6626" s="85"/>
      <c r="H6626" s="85"/>
    </row>
    <row r="6627" spans="1:8">
      <c r="A6627" s="85"/>
      <c r="B6627" s="85"/>
      <c r="C6627" s="85"/>
      <c r="D6627" s="85"/>
      <c r="E6627" s="85"/>
      <c r="F6627" s="85"/>
      <c r="G6627" s="85"/>
      <c r="H6627" s="85"/>
    </row>
    <row r="6628" spans="1:8">
      <c r="A6628" s="85"/>
      <c r="B6628" s="85"/>
      <c r="C6628" s="85"/>
      <c r="D6628" s="85"/>
      <c r="E6628" s="85"/>
      <c r="F6628" s="85"/>
      <c r="G6628" s="85"/>
      <c r="H6628" s="85"/>
    </row>
    <row r="6629" spans="1:8">
      <c r="A6629" s="85"/>
      <c r="B6629" s="85"/>
      <c r="C6629" s="85"/>
      <c r="D6629" s="85"/>
      <c r="E6629" s="85"/>
      <c r="F6629" s="85"/>
      <c r="G6629" s="85"/>
      <c r="H6629" s="85"/>
    </row>
    <row r="6630" spans="1:8">
      <c r="A6630" s="85"/>
      <c r="B6630" s="85"/>
      <c r="C6630" s="85"/>
      <c r="D6630" s="85"/>
      <c r="E6630" s="85"/>
      <c r="F6630" s="85"/>
      <c r="G6630" s="85"/>
      <c r="H6630" s="85"/>
    </row>
    <row r="6631" spans="1:8">
      <c r="A6631" s="85"/>
      <c r="B6631" s="85"/>
      <c r="C6631" s="85"/>
      <c r="D6631" s="85"/>
      <c r="E6631" s="85"/>
      <c r="F6631" s="85"/>
      <c r="G6631" s="85"/>
      <c r="H6631" s="85"/>
    </row>
    <row r="6632" spans="1:8">
      <c r="A6632" s="85"/>
      <c r="B6632" s="85"/>
      <c r="C6632" s="85"/>
      <c r="D6632" s="85"/>
      <c r="E6632" s="85"/>
      <c r="F6632" s="85"/>
      <c r="G6632" s="85"/>
      <c r="H6632" s="85"/>
    </row>
    <row r="6633" spans="1:8">
      <c r="A6633" s="85"/>
      <c r="B6633" s="85"/>
      <c r="C6633" s="85"/>
      <c r="D6633" s="85"/>
      <c r="E6633" s="85"/>
      <c r="F6633" s="85"/>
      <c r="G6633" s="85"/>
      <c r="H6633" s="85"/>
    </row>
    <row r="6634" spans="1:8">
      <c r="A6634" s="85"/>
      <c r="B6634" s="85"/>
      <c r="C6634" s="85"/>
      <c r="D6634" s="85"/>
      <c r="E6634" s="85"/>
      <c r="F6634" s="85"/>
      <c r="G6634" s="85"/>
      <c r="H6634" s="85"/>
    </row>
    <row r="6635" spans="1:8">
      <c r="A6635" s="85"/>
      <c r="B6635" s="85"/>
      <c r="C6635" s="85"/>
      <c r="D6635" s="85"/>
      <c r="E6635" s="85"/>
      <c r="F6635" s="85"/>
      <c r="G6635" s="85"/>
      <c r="H6635" s="85"/>
    </row>
    <row r="6636" spans="1:8">
      <c r="A6636" s="85"/>
      <c r="B6636" s="85"/>
      <c r="C6636" s="85"/>
      <c r="D6636" s="85"/>
      <c r="E6636" s="85"/>
      <c r="F6636" s="85"/>
      <c r="G6636" s="85"/>
      <c r="H6636" s="85"/>
    </row>
    <row r="6637" spans="1:8">
      <c r="A6637" s="85"/>
      <c r="B6637" s="85"/>
      <c r="C6637" s="85"/>
      <c r="D6637" s="85"/>
      <c r="E6637" s="85"/>
      <c r="F6637" s="85"/>
      <c r="G6637" s="85"/>
      <c r="H6637" s="85"/>
    </row>
    <row r="6638" spans="1:8">
      <c r="A6638" s="85"/>
      <c r="B6638" s="85"/>
      <c r="C6638" s="85"/>
      <c r="D6638" s="85"/>
      <c r="E6638" s="85"/>
      <c r="F6638" s="85"/>
      <c r="G6638" s="85"/>
      <c r="H6638" s="85"/>
    </row>
    <row r="6639" spans="1:8">
      <c r="A6639" s="85"/>
      <c r="B6639" s="85"/>
      <c r="C6639" s="85"/>
      <c r="D6639" s="85"/>
      <c r="E6639" s="85"/>
      <c r="F6639" s="85"/>
      <c r="G6639" s="85"/>
      <c r="H6639" s="85"/>
    </row>
    <row r="6640" spans="1:8">
      <c r="A6640" s="85"/>
      <c r="B6640" s="85"/>
      <c r="C6640" s="85"/>
      <c r="D6640" s="85"/>
      <c r="E6640" s="85"/>
      <c r="F6640" s="85"/>
      <c r="G6640" s="85"/>
      <c r="H6640" s="85"/>
    </row>
    <row r="6641" spans="1:8">
      <c r="A6641" s="85"/>
      <c r="B6641" s="85"/>
      <c r="C6641" s="85"/>
      <c r="D6641" s="85"/>
      <c r="E6641" s="85"/>
      <c r="F6641" s="85"/>
      <c r="G6641" s="85"/>
      <c r="H6641" s="85"/>
    </row>
    <row r="6642" spans="1:8">
      <c r="A6642" s="85"/>
      <c r="B6642" s="85"/>
      <c r="C6642" s="85"/>
      <c r="D6642" s="85"/>
      <c r="E6642" s="85"/>
      <c r="F6642" s="85"/>
      <c r="G6642" s="85"/>
      <c r="H6642" s="85"/>
    </row>
    <row r="6643" spans="1:8">
      <c r="A6643" s="85"/>
      <c r="B6643" s="85"/>
      <c r="C6643" s="85"/>
      <c r="D6643" s="85"/>
      <c r="E6643" s="85"/>
      <c r="F6643" s="85"/>
      <c r="G6643" s="85"/>
      <c r="H6643" s="85"/>
    </row>
    <row r="6644" spans="1:8">
      <c r="A6644" s="85"/>
      <c r="B6644" s="85"/>
      <c r="C6644" s="85"/>
      <c r="D6644" s="85"/>
      <c r="E6644" s="85"/>
      <c r="F6644" s="85"/>
      <c r="G6644" s="85"/>
      <c r="H6644" s="85"/>
    </row>
    <row r="6645" spans="1:8">
      <c r="A6645" s="85"/>
      <c r="B6645" s="85"/>
      <c r="C6645" s="85"/>
      <c r="D6645" s="85"/>
      <c r="E6645" s="85"/>
      <c r="F6645" s="85"/>
      <c r="G6645" s="85"/>
      <c r="H6645" s="85"/>
    </row>
    <row r="6646" spans="1:8">
      <c r="A6646" s="85"/>
      <c r="B6646" s="85"/>
      <c r="C6646" s="85"/>
      <c r="D6646" s="85"/>
      <c r="E6646" s="85"/>
      <c r="F6646" s="85"/>
      <c r="G6646" s="85"/>
      <c r="H6646" s="85"/>
    </row>
    <row r="6647" spans="1:8">
      <c r="A6647" s="85"/>
      <c r="B6647" s="85"/>
      <c r="C6647" s="85"/>
      <c r="D6647" s="85"/>
      <c r="E6647" s="85"/>
      <c r="F6647" s="85"/>
      <c r="G6647" s="85"/>
      <c r="H6647" s="85"/>
    </row>
    <row r="6648" spans="1:8">
      <c r="A6648" s="85"/>
      <c r="B6648" s="85"/>
      <c r="C6648" s="85"/>
      <c r="D6648" s="85"/>
      <c r="E6648" s="85"/>
      <c r="F6648" s="85"/>
      <c r="G6648" s="85"/>
      <c r="H6648" s="85"/>
    </row>
    <row r="6649" spans="1:8">
      <c r="A6649" s="85"/>
      <c r="B6649" s="85"/>
      <c r="C6649" s="85"/>
      <c r="D6649" s="85"/>
      <c r="E6649" s="85"/>
      <c r="F6649" s="85"/>
      <c r="G6649" s="85"/>
      <c r="H6649" s="85"/>
    </row>
    <row r="6650" spans="1:8">
      <c r="A6650" s="85"/>
      <c r="B6650" s="85"/>
      <c r="C6650" s="85"/>
      <c r="D6650" s="85"/>
      <c r="E6650" s="85"/>
      <c r="F6650" s="85"/>
      <c r="G6650" s="85"/>
      <c r="H6650" s="85"/>
    </row>
    <row r="6651" spans="1:8">
      <c r="A6651" s="85"/>
      <c r="B6651" s="85"/>
      <c r="C6651" s="85"/>
      <c r="D6651" s="85"/>
      <c r="E6651" s="85"/>
      <c r="F6651" s="85"/>
      <c r="G6651" s="85"/>
      <c r="H6651" s="85"/>
    </row>
    <row r="6652" spans="1:8">
      <c r="A6652" s="85"/>
      <c r="B6652" s="85"/>
      <c r="C6652" s="85"/>
      <c r="D6652" s="85"/>
      <c r="E6652" s="85"/>
      <c r="F6652" s="85"/>
      <c r="G6652" s="85"/>
      <c r="H6652" s="85"/>
    </row>
    <row r="6653" spans="1:8">
      <c r="A6653" s="85"/>
      <c r="B6653" s="85"/>
      <c r="C6653" s="85"/>
      <c r="D6653" s="85"/>
      <c r="E6653" s="85"/>
      <c r="F6653" s="85"/>
      <c r="G6653" s="85"/>
      <c r="H6653" s="85"/>
    </row>
    <row r="6654" spans="1:8">
      <c r="A6654" s="85"/>
      <c r="B6654" s="85"/>
      <c r="C6654" s="85"/>
      <c r="D6654" s="85"/>
      <c r="E6654" s="85"/>
      <c r="F6654" s="85"/>
      <c r="G6654" s="85"/>
      <c r="H6654" s="85"/>
    </row>
    <row r="6655" spans="1:8">
      <c r="A6655" s="85"/>
      <c r="B6655" s="85"/>
      <c r="C6655" s="85"/>
      <c r="D6655" s="85"/>
      <c r="E6655" s="85"/>
      <c r="F6655" s="85"/>
      <c r="G6655" s="85"/>
      <c r="H6655" s="85"/>
    </row>
    <row r="6656" spans="1:8">
      <c r="A6656" s="85"/>
      <c r="B6656" s="85"/>
      <c r="C6656" s="85"/>
      <c r="D6656" s="85"/>
      <c r="E6656" s="85"/>
      <c r="F6656" s="85"/>
      <c r="G6656" s="85"/>
      <c r="H6656" s="85"/>
    </row>
    <row r="6657" spans="1:8">
      <c r="A6657" s="85"/>
      <c r="B6657" s="85"/>
      <c r="C6657" s="85"/>
      <c r="D6657" s="85"/>
      <c r="E6657" s="85"/>
      <c r="F6657" s="85"/>
      <c r="G6657" s="85"/>
      <c r="H6657" s="85"/>
    </row>
    <row r="6658" spans="1:8">
      <c r="A6658" s="85"/>
      <c r="B6658" s="85"/>
      <c r="C6658" s="85"/>
      <c r="D6658" s="85"/>
      <c r="E6658" s="85"/>
      <c r="F6658" s="85"/>
      <c r="G6658" s="85"/>
      <c r="H6658" s="85"/>
    </row>
    <row r="6659" spans="1:8">
      <c r="A6659" s="85"/>
      <c r="B6659" s="85"/>
      <c r="C6659" s="85"/>
      <c r="D6659" s="85"/>
      <c r="E6659" s="85"/>
      <c r="F6659" s="85"/>
      <c r="G6659" s="85"/>
      <c r="H6659" s="85"/>
    </row>
    <row r="6660" spans="1:8">
      <c r="A6660" s="85"/>
      <c r="B6660" s="85"/>
      <c r="C6660" s="85"/>
      <c r="D6660" s="85"/>
      <c r="E6660" s="85"/>
      <c r="F6660" s="85"/>
      <c r="G6660" s="85"/>
      <c r="H6660" s="85"/>
    </row>
    <row r="6661" spans="1:8">
      <c r="A6661" s="85"/>
      <c r="B6661" s="85"/>
      <c r="C6661" s="85"/>
      <c r="D6661" s="85"/>
      <c r="E6661" s="85"/>
      <c r="F6661" s="85"/>
      <c r="G6661" s="85"/>
      <c r="H6661" s="85"/>
    </row>
    <row r="6662" spans="1:8">
      <c r="A6662" s="85"/>
      <c r="B6662" s="85"/>
      <c r="C6662" s="85"/>
      <c r="D6662" s="85"/>
      <c r="E6662" s="85"/>
      <c r="F6662" s="85"/>
      <c r="G6662" s="85"/>
      <c r="H6662" s="85"/>
    </row>
    <row r="6663" spans="1:8">
      <c r="A6663" s="85"/>
      <c r="B6663" s="85"/>
      <c r="C6663" s="85"/>
      <c r="D6663" s="85"/>
      <c r="E6663" s="85"/>
      <c r="F6663" s="85"/>
      <c r="G6663" s="85"/>
      <c r="H6663" s="85"/>
    </row>
    <row r="6664" spans="1:8">
      <c r="A6664" s="85"/>
      <c r="B6664" s="85"/>
      <c r="C6664" s="85"/>
      <c r="D6664" s="85"/>
      <c r="E6664" s="85"/>
      <c r="F6664" s="85"/>
      <c r="G6664" s="85"/>
      <c r="H6664" s="85"/>
    </row>
    <row r="6665" spans="1:8">
      <c r="A6665" s="85"/>
      <c r="B6665" s="85"/>
      <c r="C6665" s="85"/>
      <c r="D6665" s="85"/>
      <c r="E6665" s="85"/>
      <c r="F6665" s="85"/>
      <c r="G6665" s="85"/>
      <c r="H6665" s="85"/>
    </row>
    <row r="6666" spans="1:8">
      <c r="A6666" s="85"/>
      <c r="B6666" s="85"/>
      <c r="C6666" s="85"/>
      <c r="D6666" s="85"/>
      <c r="E6666" s="85"/>
      <c r="F6666" s="85"/>
      <c r="G6666" s="85"/>
      <c r="H6666" s="85"/>
    </row>
    <row r="6667" spans="1:8">
      <c r="A6667" s="85"/>
      <c r="B6667" s="85"/>
      <c r="C6667" s="85"/>
      <c r="D6667" s="85"/>
      <c r="E6667" s="85"/>
      <c r="F6667" s="85"/>
      <c r="G6667" s="85"/>
      <c r="H6667" s="85"/>
    </row>
    <row r="6668" spans="1:8">
      <c r="A6668" s="85"/>
      <c r="B6668" s="85"/>
      <c r="C6668" s="85"/>
      <c r="D6668" s="85"/>
      <c r="E6668" s="85"/>
      <c r="F6668" s="85"/>
      <c r="G6668" s="85"/>
      <c r="H6668" s="85"/>
    </row>
    <row r="6669" spans="1:8">
      <c r="A6669" s="85"/>
      <c r="B6669" s="85"/>
      <c r="C6669" s="85"/>
      <c r="D6669" s="85"/>
      <c r="E6669" s="85"/>
      <c r="F6669" s="85"/>
      <c r="G6669" s="85"/>
      <c r="H6669" s="85"/>
    </row>
    <row r="6670" spans="1:8">
      <c r="A6670" s="85"/>
      <c r="B6670" s="85"/>
      <c r="C6670" s="85"/>
      <c r="D6670" s="85"/>
      <c r="E6670" s="85"/>
      <c r="F6670" s="85"/>
      <c r="G6670" s="85"/>
      <c r="H6670" s="85"/>
    </row>
    <row r="6671" spans="1:8">
      <c r="A6671" s="85"/>
      <c r="B6671" s="85"/>
      <c r="C6671" s="85"/>
      <c r="D6671" s="85"/>
      <c r="E6671" s="85"/>
      <c r="F6671" s="85"/>
      <c r="G6671" s="85"/>
      <c r="H6671" s="85"/>
    </row>
    <row r="6672" spans="1:8">
      <c r="A6672" s="85"/>
      <c r="B6672" s="85"/>
      <c r="C6672" s="85"/>
      <c r="D6672" s="85"/>
      <c r="E6672" s="85"/>
      <c r="F6672" s="85"/>
      <c r="G6672" s="85"/>
      <c r="H6672" s="85"/>
    </row>
    <row r="6673" spans="1:8">
      <c r="A6673" s="85"/>
      <c r="B6673" s="85"/>
      <c r="C6673" s="85"/>
      <c r="D6673" s="85"/>
      <c r="E6673" s="85"/>
      <c r="F6673" s="85"/>
      <c r="G6673" s="85"/>
      <c r="H6673" s="85"/>
    </row>
    <row r="6674" spans="1:8">
      <c r="A6674" s="85"/>
      <c r="B6674" s="85"/>
      <c r="C6674" s="85"/>
      <c r="D6674" s="85"/>
      <c r="E6674" s="85"/>
      <c r="F6674" s="85"/>
      <c r="G6674" s="85"/>
      <c r="H6674" s="85"/>
    </row>
    <row r="6675" spans="1:8">
      <c r="A6675" s="85"/>
      <c r="B6675" s="85"/>
      <c r="C6675" s="85"/>
      <c r="D6675" s="85"/>
      <c r="E6675" s="85"/>
      <c r="F6675" s="85"/>
      <c r="G6675" s="85"/>
      <c r="H6675" s="85"/>
    </row>
    <row r="6676" spans="1:8">
      <c r="A6676" s="85"/>
      <c r="B6676" s="85"/>
      <c r="C6676" s="85"/>
      <c r="D6676" s="85"/>
      <c r="E6676" s="85"/>
      <c r="F6676" s="85"/>
      <c r="G6676" s="85"/>
      <c r="H6676" s="85"/>
    </row>
    <row r="6677" spans="1:8">
      <c r="A6677" s="85"/>
      <c r="B6677" s="85"/>
      <c r="C6677" s="85"/>
      <c r="D6677" s="85"/>
      <c r="E6677" s="85"/>
      <c r="F6677" s="85"/>
      <c r="G6677" s="85"/>
      <c r="H6677" s="85"/>
    </row>
    <row r="6678" spans="1:8">
      <c r="A6678" s="85"/>
      <c r="B6678" s="85"/>
      <c r="C6678" s="85"/>
      <c r="D6678" s="85"/>
      <c r="E6678" s="85"/>
      <c r="F6678" s="85"/>
      <c r="G6678" s="85"/>
      <c r="H6678" s="85"/>
    </row>
    <row r="6679" spans="1:8">
      <c r="A6679" s="85"/>
      <c r="B6679" s="85"/>
      <c r="C6679" s="85"/>
      <c r="D6679" s="85"/>
      <c r="E6679" s="85"/>
      <c r="F6679" s="85"/>
      <c r="G6679" s="85"/>
      <c r="H6679" s="85"/>
    </row>
    <row r="6680" spans="1:8">
      <c r="A6680" s="85"/>
      <c r="B6680" s="85"/>
      <c r="C6680" s="85"/>
      <c r="D6680" s="85"/>
      <c r="E6680" s="85"/>
      <c r="F6680" s="85"/>
      <c r="G6680" s="85"/>
      <c r="H6680" s="85"/>
    </row>
    <row r="6681" spans="1:8">
      <c r="A6681" s="85"/>
      <c r="B6681" s="85"/>
      <c r="C6681" s="85"/>
      <c r="D6681" s="85"/>
      <c r="E6681" s="85"/>
      <c r="F6681" s="85"/>
      <c r="G6681" s="85"/>
      <c r="H6681" s="85"/>
    </row>
    <row r="6682" spans="1:8">
      <c r="A6682" s="85"/>
      <c r="B6682" s="85"/>
      <c r="C6682" s="85"/>
      <c r="D6682" s="85"/>
      <c r="E6682" s="85"/>
      <c r="F6682" s="85"/>
      <c r="G6682" s="85"/>
      <c r="H6682" s="85"/>
    </row>
    <row r="6683" spans="1:8">
      <c r="A6683" s="85"/>
      <c r="B6683" s="85"/>
      <c r="C6683" s="85"/>
      <c r="D6683" s="85"/>
      <c r="E6683" s="85"/>
      <c r="F6683" s="85"/>
      <c r="G6683" s="85"/>
      <c r="H6683" s="85"/>
    </row>
    <row r="6684" spans="1:8">
      <c r="A6684" s="85"/>
      <c r="B6684" s="85"/>
      <c r="C6684" s="85"/>
      <c r="D6684" s="85"/>
      <c r="E6684" s="85"/>
      <c r="F6684" s="85"/>
      <c r="G6684" s="85"/>
      <c r="H6684" s="85"/>
    </row>
    <row r="6685" spans="1:8">
      <c r="A6685" s="85"/>
      <c r="B6685" s="85"/>
      <c r="C6685" s="85"/>
      <c r="D6685" s="85"/>
      <c r="E6685" s="85"/>
      <c r="F6685" s="85"/>
      <c r="G6685" s="85"/>
      <c r="H6685" s="85"/>
    </row>
    <row r="6686" spans="1:8">
      <c r="A6686" s="85"/>
      <c r="B6686" s="85"/>
      <c r="C6686" s="85"/>
      <c r="D6686" s="85"/>
      <c r="E6686" s="85"/>
      <c r="F6686" s="85"/>
      <c r="G6686" s="85"/>
      <c r="H6686" s="85"/>
    </row>
    <row r="6687" spans="1:8">
      <c r="A6687" s="85"/>
      <c r="B6687" s="85"/>
      <c r="C6687" s="85"/>
      <c r="D6687" s="85"/>
      <c r="E6687" s="85"/>
      <c r="F6687" s="85"/>
      <c r="G6687" s="85"/>
      <c r="H6687" s="85"/>
    </row>
    <row r="6688" spans="1:8">
      <c r="A6688" s="85"/>
      <c r="B6688" s="85"/>
      <c r="C6688" s="85"/>
      <c r="D6688" s="85"/>
      <c r="E6688" s="85"/>
      <c r="F6688" s="85"/>
      <c r="G6688" s="85"/>
      <c r="H6688" s="85"/>
    </row>
    <row r="6689" spans="1:8">
      <c r="A6689" s="85"/>
      <c r="B6689" s="85"/>
      <c r="C6689" s="85"/>
      <c r="D6689" s="85"/>
      <c r="E6689" s="85"/>
      <c r="F6689" s="85"/>
      <c r="G6689" s="85"/>
      <c r="H6689" s="85"/>
    </row>
    <row r="6690" spans="1:8">
      <c r="A6690" s="85"/>
      <c r="B6690" s="85"/>
      <c r="C6690" s="85"/>
      <c r="D6690" s="85"/>
      <c r="E6690" s="85"/>
      <c r="F6690" s="85"/>
      <c r="G6690" s="85"/>
      <c r="H6690" s="85"/>
    </row>
    <row r="6691" spans="1:8">
      <c r="A6691" s="85"/>
      <c r="B6691" s="85"/>
      <c r="C6691" s="85"/>
      <c r="D6691" s="85"/>
      <c r="E6691" s="85"/>
      <c r="F6691" s="85"/>
      <c r="G6691" s="85"/>
      <c r="H6691" s="85"/>
    </row>
    <row r="6692" spans="1:8">
      <c r="A6692" s="85"/>
      <c r="B6692" s="85"/>
      <c r="C6692" s="85"/>
      <c r="D6692" s="85"/>
      <c r="E6692" s="85"/>
      <c r="F6692" s="85"/>
      <c r="G6692" s="85"/>
      <c r="H6692" s="85"/>
    </row>
    <row r="6693" spans="1:8">
      <c r="A6693" s="85"/>
      <c r="B6693" s="85"/>
      <c r="C6693" s="85"/>
      <c r="D6693" s="85"/>
      <c r="E6693" s="85"/>
      <c r="F6693" s="85"/>
      <c r="G6693" s="85"/>
      <c r="H6693" s="85"/>
    </row>
    <row r="6694" spans="1:8">
      <c r="A6694" s="85"/>
      <c r="B6694" s="85"/>
      <c r="C6694" s="85"/>
      <c r="D6694" s="85"/>
      <c r="E6694" s="85"/>
      <c r="F6694" s="85"/>
      <c r="G6694" s="85"/>
      <c r="H6694" s="85"/>
    </row>
    <row r="6695" spans="1:8">
      <c r="A6695" s="85"/>
      <c r="B6695" s="85"/>
      <c r="C6695" s="85"/>
      <c r="D6695" s="85"/>
      <c r="E6695" s="85"/>
      <c r="F6695" s="85"/>
      <c r="G6695" s="85"/>
      <c r="H6695" s="85"/>
    </row>
    <row r="6696" spans="1:8">
      <c r="A6696" s="85"/>
      <c r="B6696" s="85"/>
      <c r="C6696" s="85"/>
      <c r="D6696" s="85"/>
      <c r="E6696" s="85"/>
      <c r="F6696" s="85"/>
      <c r="G6696" s="85"/>
      <c r="H6696" s="85"/>
    </row>
    <row r="6697" spans="1:8">
      <c r="A6697" s="85"/>
      <c r="B6697" s="85"/>
      <c r="C6697" s="85"/>
      <c r="D6697" s="85"/>
      <c r="E6697" s="85"/>
      <c r="F6697" s="85"/>
      <c r="G6697" s="85"/>
      <c r="H6697" s="85"/>
    </row>
    <row r="6698" spans="1:8">
      <c r="A6698" s="85"/>
      <c r="B6698" s="85"/>
      <c r="C6698" s="85"/>
      <c r="D6698" s="85"/>
      <c r="E6698" s="85"/>
      <c r="F6698" s="85"/>
      <c r="G6698" s="85"/>
      <c r="H6698" s="85"/>
    </row>
    <row r="6699" spans="1:8">
      <c r="A6699" s="85"/>
      <c r="B6699" s="85"/>
      <c r="C6699" s="85"/>
      <c r="D6699" s="85"/>
      <c r="E6699" s="85"/>
      <c r="F6699" s="85"/>
      <c r="G6699" s="85"/>
      <c r="H6699" s="85"/>
    </row>
    <row r="6700" spans="1:8">
      <c r="A6700" s="85"/>
      <c r="B6700" s="85"/>
      <c r="C6700" s="85"/>
      <c r="D6700" s="85"/>
      <c r="E6700" s="85"/>
      <c r="F6700" s="85"/>
      <c r="G6700" s="85"/>
      <c r="H6700" s="85"/>
    </row>
    <row r="6701" spans="1:8">
      <c r="A6701" s="85"/>
      <c r="B6701" s="85"/>
      <c r="C6701" s="85"/>
      <c r="D6701" s="85"/>
      <c r="E6701" s="85"/>
      <c r="F6701" s="85"/>
      <c r="G6701" s="85"/>
      <c r="H6701" s="85"/>
    </row>
    <row r="6702" spans="1:8">
      <c r="A6702" s="85"/>
      <c r="B6702" s="85"/>
      <c r="C6702" s="85"/>
      <c r="D6702" s="85"/>
      <c r="E6702" s="85"/>
      <c r="F6702" s="85"/>
      <c r="G6702" s="85"/>
      <c r="H6702" s="85"/>
    </row>
    <row r="6703" spans="1:8">
      <c r="A6703" s="85"/>
      <c r="B6703" s="85"/>
      <c r="C6703" s="85"/>
      <c r="D6703" s="85"/>
      <c r="E6703" s="85"/>
      <c r="F6703" s="85"/>
      <c r="G6703" s="85"/>
      <c r="H6703" s="85"/>
    </row>
    <row r="6704" spans="1:8">
      <c r="A6704" s="85"/>
      <c r="B6704" s="85"/>
      <c r="C6704" s="85"/>
      <c r="D6704" s="85"/>
      <c r="E6704" s="85"/>
      <c r="F6704" s="85"/>
      <c r="G6704" s="85"/>
      <c r="H6704" s="85"/>
    </row>
    <row r="6705" spans="1:8">
      <c r="A6705" s="85"/>
      <c r="B6705" s="85"/>
      <c r="C6705" s="85"/>
      <c r="D6705" s="85"/>
      <c r="E6705" s="85"/>
      <c r="F6705" s="85"/>
      <c r="G6705" s="85"/>
      <c r="H6705" s="85"/>
    </row>
    <row r="6706" spans="1:8">
      <c r="A6706" s="85"/>
      <c r="B6706" s="85"/>
      <c r="C6706" s="85"/>
      <c r="D6706" s="85"/>
      <c r="E6706" s="85"/>
      <c r="F6706" s="85"/>
      <c r="G6706" s="85"/>
      <c r="H6706" s="85"/>
    </row>
    <row r="6707" spans="1:8">
      <c r="A6707" s="85"/>
      <c r="B6707" s="85"/>
      <c r="C6707" s="85"/>
      <c r="D6707" s="85"/>
      <c r="E6707" s="85"/>
      <c r="F6707" s="85"/>
      <c r="G6707" s="85"/>
      <c r="H6707" s="85"/>
    </row>
    <row r="6708" spans="1:8">
      <c r="A6708" s="85"/>
      <c r="B6708" s="85"/>
      <c r="C6708" s="85"/>
      <c r="D6708" s="85"/>
      <c r="E6708" s="85"/>
      <c r="F6708" s="85"/>
      <c r="G6708" s="85"/>
      <c r="H6708" s="85"/>
    </row>
    <row r="6709" spans="1:8">
      <c r="A6709" s="85"/>
      <c r="B6709" s="85"/>
      <c r="C6709" s="85"/>
      <c r="D6709" s="85"/>
      <c r="E6709" s="85"/>
      <c r="F6709" s="85"/>
      <c r="G6709" s="85"/>
      <c r="H6709" s="85"/>
    </row>
    <row r="6710" spans="1:8">
      <c r="A6710" s="85"/>
      <c r="B6710" s="85"/>
      <c r="C6710" s="85"/>
      <c r="D6710" s="85"/>
      <c r="E6710" s="85"/>
      <c r="F6710" s="85"/>
      <c r="G6710" s="85"/>
      <c r="H6710" s="85"/>
    </row>
    <row r="6711" spans="1:8">
      <c r="A6711" s="85"/>
      <c r="B6711" s="85"/>
      <c r="C6711" s="85"/>
      <c r="D6711" s="85"/>
      <c r="E6711" s="85"/>
      <c r="F6711" s="85"/>
      <c r="G6711" s="85"/>
      <c r="H6711" s="85"/>
    </row>
    <row r="6712" spans="1:8">
      <c r="A6712" s="85"/>
      <c r="B6712" s="85"/>
      <c r="C6712" s="85"/>
      <c r="D6712" s="85"/>
      <c r="E6712" s="85"/>
      <c r="F6712" s="85"/>
      <c r="G6712" s="85"/>
      <c r="H6712" s="85"/>
    </row>
    <row r="6713" spans="1:8">
      <c r="A6713" s="85"/>
      <c r="B6713" s="85"/>
      <c r="C6713" s="85"/>
      <c r="D6713" s="85"/>
      <c r="E6713" s="85"/>
      <c r="F6713" s="85"/>
      <c r="G6713" s="85"/>
      <c r="H6713" s="85"/>
    </row>
    <row r="6714" spans="1:8">
      <c r="A6714" s="85"/>
      <c r="B6714" s="85"/>
      <c r="C6714" s="85"/>
      <c r="D6714" s="85"/>
      <c r="E6714" s="85"/>
      <c r="F6714" s="85"/>
      <c r="G6714" s="85"/>
      <c r="H6714" s="85"/>
    </row>
    <row r="6715" spans="1:8">
      <c r="A6715" s="85"/>
      <c r="B6715" s="85"/>
      <c r="C6715" s="85"/>
      <c r="D6715" s="85"/>
      <c r="E6715" s="85"/>
      <c r="F6715" s="85"/>
      <c r="G6715" s="85"/>
      <c r="H6715" s="85"/>
    </row>
    <row r="6716" spans="1:8">
      <c r="A6716" s="85"/>
      <c r="B6716" s="85"/>
      <c r="C6716" s="85"/>
      <c r="D6716" s="85"/>
      <c r="E6716" s="85"/>
      <c r="F6716" s="85"/>
      <c r="G6716" s="85"/>
      <c r="H6716" s="85"/>
    </row>
    <row r="6717" spans="1:8">
      <c r="A6717" s="85"/>
      <c r="B6717" s="85"/>
      <c r="C6717" s="85"/>
      <c r="D6717" s="85"/>
      <c r="E6717" s="85"/>
      <c r="F6717" s="85"/>
      <c r="G6717" s="85"/>
      <c r="H6717" s="85"/>
    </row>
    <row r="6718" spans="1:8">
      <c r="A6718" s="85"/>
      <c r="B6718" s="85"/>
      <c r="C6718" s="85"/>
      <c r="D6718" s="85"/>
      <c r="E6718" s="85"/>
      <c r="F6718" s="85"/>
      <c r="G6718" s="85"/>
      <c r="H6718" s="85"/>
    </row>
    <row r="6719" spans="1:8">
      <c r="A6719" s="85"/>
      <c r="B6719" s="85"/>
      <c r="C6719" s="85"/>
      <c r="D6719" s="85"/>
      <c r="E6719" s="85"/>
      <c r="F6719" s="85"/>
      <c r="G6719" s="85"/>
      <c r="H6719" s="85"/>
    </row>
    <row r="6720" spans="1:8">
      <c r="A6720" s="85"/>
      <c r="B6720" s="85"/>
      <c r="C6720" s="85"/>
      <c r="D6720" s="85"/>
      <c r="E6720" s="85"/>
      <c r="F6720" s="85"/>
      <c r="G6720" s="85"/>
      <c r="H6720" s="85"/>
    </row>
    <row r="6721" spans="1:8">
      <c r="A6721" s="85"/>
      <c r="B6721" s="85"/>
      <c r="C6721" s="85"/>
      <c r="D6721" s="85"/>
      <c r="E6721" s="85"/>
      <c r="F6721" s="85"/>
      <c r="G6721" s="85"/>
      <c r="H6721" s="85"/>
    </row>
    <row r="6722" spans="1:8">
      <c r="A6722" s="85"/>
      <c r="B6722" s="85"/>
      <c r="C6722" s="85"/>
      <c r="D6722" s="85"/>
      <c r="E6722" s="85"/>
      <c r="F6722" s="85"/>
      <c r="G6722" s="85"/>
      <c r="H6722" s="85"/>
    </row>
    <row r="6723" spans="1:8">
      <c r="A6723" s="85"/>
      <c r="B6723" s="85"/>
      <c r="C6723" s="85"/>
      <c r="D6723" s="85"/>
      <c r="E6723" s="85"/>
      <c r="F6723" s="85"/>
      <c r="G6723" s="85"/>
      <c r="H6723" s="85"/>
    </row>
    <row r="6724" spans="1:8">
      <c r="A6724" s="85"/>
      <c r="B6724" s="85"/>
      <c r="C6724" s="85"/>
      <c r="D6724" s="85"/>
      <c r="E6724" s="85"/>
      <c r="F6724" s="85"/>
      <c r="G6724" s="85"/>
      <c r="H6724" s="85"/>
    </row>
    <row r="6725" spans="1:8">
      <c r="A6725" s="85"/>
      <c r="B6725" s="85"/>
      <c r="C6725" s="85"/>
      <c r="D6725" s="85"/>
      <c r="E6725" s="85"/>
      <c r="F6725" s="85"/>
      <c r="G6725" s="85"/>
      <c r="H6725" s="85"/>
    </row>
    <row r="6726" spans="1:8">
      <c r="A6726" s="85"/>
      <c r="B6726" s="85"/>
      <c r="C6726" s="85"/>
      <c r="D6726" s="85"/>
      <c r="E6726" s="85"/>
      <c r="F6726" s="85"/>
      <c r="G6726" s="85"/>
      <c r="H6726" s="85"/>
    </row>
    <row r="6727" spans="1:8">
      <c r="A6727" s="85"/>
      <c r="B6727" s="85"/>
      <c r="C6727" s="85"/>
      <c r="D6727" s="85"/>
      <c r="E6727" s="85"/>
      <c r="F6727" s="85"/>
      <c r="G6727" s="85"/>
      <c r="H6727" s="85"/>
    </row>
    <row r="6728" spans="1:8">
      <c r="A6728" s="85"/>
      <c r="B6728" s="85"/>
      <c r="C6728" s="85"/>
      <c r="D6728" s="85"/>
      <c r="E6728" s="85"/>
      <c r="F6728" s="85"/>
      <c r="G6728" s="85"/>
      <c r="H6728" s="85"/>
    </row>
    <row r="6729" spans="1:8">
      <c r="A6729" s="85"/>
      <c r="B6729" s="85"/>
      <c r="C6729" s="85"/>
      <c r="D6729" s="85"/>
      <c r="E6729" s="85"/>
      <c r="F6729" s="85"/>
      <c r="G6729" s="85"/>
      <c r="H6729" s="85"/>
    </row>
    <row r="6730" spans="1:8">
      <c r="A6730" s="85"/>
      <c r="B6730" s="85"/>
      <c r="C6730" s="85"/>
      <c r="D6730" s="85"/>
      <c r="E6730" s="85"/>
      <c r="F6730" s="85"/>
      <c r="G6730" s="85"/>
      <c r="H6730" s="85"/>
    </row>
    <row r="6731" spans="1:8">
      <c r="A6731" s="85"/>
      <c r="B6731" s="85"/>
      <c r="C6731" s="85"/>
      <c r="D6731" s="85"/>
      <c r="E6731" s="85"/>
      <c r="F6731" s="85"/>
      <c r="G6731" s="85"/>
      <c r="H6731" s="85"/>
    </row>
    <row r="6732" spans="1:8">
      <c r="A6732" s="85"/>
      <c r="B6732" s="85"/>
      <c r="C6732" s="85"/>
      <c r="D6732" s="85"/>
      <c r="E6732" s="85"/>
      <c r="F6732" s="85"/>
      <c r="G6732" s="85"/>
      <c r="H6732" s="85"/>
    </row>
    <row r="6733" spans="1:8">
      <c r="A6733" s="85"/>
      <c r="B6733" s="85"/>
      <c r="C6733" s="85"/>
      <c r="D6733" s="85"/>
      <c r="E6733" s="85"/>
      <c r="F6733" s="85"/>
      <c r="G6733" s="85"/>
      <c r="H6733" s="85"/>
    </row>
    <row r="6734" spans="1:8">
      <c r="A6734" s="85"/>
      <c r="B6734" s="85"/>
      <c r="C6734" s="85"/>
      <c r="D6734" s="85"/>
      <c r="E6734" s="85"/>
      <c r="F6734" s="85"/>
      <c r="G6734" s="85"/>
      <c r="H6734" s="85"/>
    </row>
    <row r="6735" spans="1:8">
      <c r="A6735" s="85"/>
      <c r="B6735" s="85"/>
      <c r="C6735" s="85"/>
      <c r="D6735" s="85"/>
      <c r="E6735" s="85"/>
      <c r="F6735" s="85"/>
      <c r="G6735" s="85"/>
      <c r="H6735" s="85"/>
    </row>
    <row r="6736" spans="1:8">
      <c r="A6736" s="85"/>
      <c r="B6736" s="85"/>
      <c r="C6736" s="85"/>
      <c r="D6736" s="85"/>
      <c r="E6736" s="85"/>
      <c r="F6736" s="85"/>
      <c r="G6736" s="85"/>
      <c r="H6736" s="85"/>
    </row>
    <row r="6737" spans="1:8">
      <c r="A6737" s="85"/>
      <c r="B6737" s="85"/>
      <c r="C6737" s="85"/>
      <c r="D6737" s="85"/>
      <c r="E6737" s="85"/>
      <c r="F6737" s="85"/>
      <c r="G6737" s="85"/>
      <c r="H6737" s="85"/>
    </row>
    <row r="6738" spans="1:8">
      <c r="A6738" s="85"/>
      <c r="B6738" s="85"/>
      <c r="C6738" s="85"/>
      <c r="D6738" s="85"/>
      <c r="E6738" s="85"/>
      <c r="F6738" s="85"/>
      <c r="G6738" s="85"/>
      <c r="H6738" s="85"/>
    </row>
    <row r="6739" spans="1:8">
      <c r="A6739" s="85"/>
      <c r="B6739" s="85"/>
      <c r="C6739" s="85"/>
      <c r="D6739" s="85"/>
      <c r="E6739" s="85"/>
      <c r="F6739" s="85"/>
      <c r="G6739" s="85"/>
      <c r="H6739" s="85"/>
    </row>
    <row r="6740" spans="1:8">
      <c r="A6740" s="85"/>
      <c r="B6740" s="85"/>
      <c r="C6740" s="85"/>
      <c r="D6740" s="85"/>
      <c r="E6740" s="85"/>
      <c r="F6740" s="85"/>
      <c r="G6740" s="85"/>
      <c r="H6740" s="85"/>
    </row>
    <row r="6741" spans="1:8">
      <c r="A6741" s="85"/>
      <c r="B6741" s="85"/>
      <c r="C6741" s="85"/>
      <c r="D6741" s="85"/>
      <c r="E6741" s="85"/>
      <c r="F6741" s="85"/>
      <c r="G6741" s="85"/>
      <c r="H6741" s="85"/>
    </row>
    <row r="6742" spans="1:8">
      <c r="A6742" s="85"/>
      <c r="B6742" s="85"/>
      <c r="C6742" s="85"/>
      <c r="D6742" s="85"/>
      <c r="E6742" s="85"/>
      <c r="F6742" s="85"/>
      <c r="G6742" s="85"/>
      <c r="H6742" s="85"/>
    </row>
    <row r="6743" spans="1:8">
      <c r="A6743" s="85"/>
      <c r="B6743" s="85"/>
      <c r="C6743" s="85"/>
      <c r="D6743" s="85"/>
      <c r="E6743" s="85"/>
      <c r="F6743" s="85"/>
      <c r="G6743" s="85"/>
      <c r="H6743" s="85"/>
    </row>
    <row r="6744" spans="1:8">
      <c r="A6744" s="85"/>
      <c r="B6744" s="85"/>
      <c r="C6744" s="85"/>
      <c r="D6744" s="85"/>
      <c r="E6744" s="85"/>
      <c r="F6744" s="85"/>
      <c r="G6744" s="85"/>
      <c r="H6744" s="85"/>
    </row>
    <row r="6745" spans="1:8">
      <c r="A6745" s="85"/>
      <c r="B6745" s="85"/>
      <c r="C6745" s="85"/>
      <c r="D6745" s="85"/>
      <c r="E6745" s="85"/>
      <c r="F6745" s="85"/>
      <c r="G6745" s="85"/>
      <c r="H6745" s="85"/>
    </row>
    <row r="6746" spans="1:8">
      <c r="A6746" s="85"/>
      <c r="B6746" s="85"/>
      <c r="C6746" s="85"/>
      <c r="D6746" s="85"/>
      <c r="E6746" s="85"/>
      <c r="F6746" s="85"/>
      <c r="G6746" s="85"/>
      <c r="H6746" s="85"/>
    </row>
    <row r="6747" spans="1:8">
      <c r="A6747" s="85"/>
      <c r="B6747" s="85"/>
      <c r="C6747" s="85"/>
      <c r="D6747" s="85"/>
      <c r="E6747" s="85"/>
      <c r="F6747" s="85"/>
      <c r="G6747" s="85"/>
      <c r="H6747" s="85"/>
    </row>
    <row r="6748" spans="1:8">
      <c r="A6748" s="85"/>
      <c r="B6748" s="85"/>
      <c r="C6748" s="85"/>
      <c r="D6748" s="85"/>
      <c r="E6748" s="85"/>
      <c r="F6748" s="85"/>
      <c r="G6748" s="85"/>
      <c r="H6748" s="85"/>
    </row>
    <row r="6749" spans="1:8">
      <c r="A6749" s="85"/>
      <c r="B6749" s="85"/>
      <c r="C6749" s="85"/>
      <c r="D6749" s="85"/>
      <c r="E6749" s="85"/>
      <c r="F6749" s="85"/>
      <c r="G6749" s="85"/>
      <c r="H6749" s="85"/>
    </row>
    <row r="6750" spans="1:8">
      <c r="A6750" s="85"/>
      <c r="B6750" s="85"/>
      <c r="C6750" s="85"/>
      <c r="D6750" s="85"/>
      <c r="E6750" s="85"/>
      <c r="F6750" s="85"/>
      <c r="G6750" s="85"/>
      <c r="H6750" s="85"/>
    </row>
    <row r="6751" spans="1:8">
      <c r="A6751" s="85"/>
      <c r="B6751" s="85"/>
      <c r="C6751" s="85"/>
      <c r="D6751" s="85"/>
      <c r="E6751" s="85"/>
      <c r="F6751" s="85"/>
      <c r="G6751" s="85"/>
      <c r="H6751" s="85"/>
    </row>
    <row r="6752" spans="1:8">
      <c r="A6752" s="85"/>
      <c r="B6752" s="85"/>
      <c r="C6752" s="85"/>
      <c r="D6752" s="85"/>
      <c r="E6752" s="85"/>
      <c r="F6752" s="85"/>
      <c r="G6752" s="85"/>
      <c r="H6752" s="85"/>
    </row>
    <row r="6753" spans="1:8">
      <c r="A6753" s="85"/>
      <c r="B6753" s="85"/>
      <c r="C6753" s="85"/>
      <c r="D6753" s="85"/>
      <c r="E6753" s="85"/>
      <c r="F6753" s="85"/>
      <c r="G6753" s="85"/>
      <c r="H6753" s="85"/>
    </row>
    <row r="6754" spans="1:8">
      <c r="A6754" s="85"/>
      <c r="B6754" s="85"/>
      <c r="C6754" s="85"/>
      <c r="D6754" s="85"/>
      <c r="E6754" s="85"/>
      <c r="F6754" s="85"/>
      <c r="G6754" s="85"/>
      <c r="H6754" s="85"/>
    </row>
    <row r="6755" spans="1:8">
      <c r="A6755" s="85"/>
      <c r="B6755" s="85"/>
      <c r="C6755" s="85"/>
      <c r="D6755" s="85"/>
      <c r="E6755" s="85"/>
      <c r="F6755" s="85"/>
      <c r="G6755" s="85"/>
      <c r="H6755" s="85"/>
    </row>
    <row r="6756" spans="1:8">
      <c r="A6756" s="85"/>
      <c r="B6756" s="85"/>
      <c r="C6756" s="85"/>
      <c r="D6756" s="85"/>
      <c r="E6756" s="85"/>
      <c r="F6756" s="85"/>
      <c r="G6756" s="85"/>
      <c r="H6756" s="85"/>
    </row>
    <row r="6757" spans="1:8">
      <c r="A6757" s="85"/>
      <c r="B6757" s="85"/>
      <c r="C6757" s="85"/>
      <c r="D6757" s="85"/>
      <c r="E6757" s="85"/>
      <c r="F6757" s="85"/>
      <c r="G6757" s="85"/>
      <c r="H6757" s="85"/>
    </row>
    <row r="6758" spans="1:8">
      <c r="A6758" s="85"/>
      <c r="B6758" s="85"/>
      <c r="C6758" s="85"/>
      <c r="D6758" s="85"/>
      <c r="E6758" s="85"/>
      <c r="F6758" s="85"/>
      <c r="G6758" s="85"/>
      <c r="H6758" s="85"/>
    </row>
    <row r="6759" spans="1:8">
      <c r="A6759" s="85"/>
      <c r="B6759" s="85"/>
      <c r="C6759" s="85"/>
      <c r="D6759" s="85"/>
      <c r="E6759" s="85"/>
      <c r="F6759" s="85"/>
      <c r="G6759" s="85"/>
      <c r="H6759" s="85"/>
    </row>
    <row r="6760" spans="1:8">
      <c r="A6760" s="85"/>
      <c r="B6760" s="85"/>
      <c r="C6760" s="85"/>
      <c r="D6760" s="85"/>
      <c r="E6760" s="85"/>
      <c r="F6760" s="85"/>
      <c r="G6760" s="85"/>
      <c r="H6760" s="85"/>
    </row>
    <row r="6761" spans="1:8">
      <c r="A6761" s="85"/>
      <c r="B6761" s="85"/>
      <c r="C6761" s="85"/>
      <c r="D6761" s="85"/>
      <c r="E6761" s="85"/>
      <c r="F6761" s="85"/>
      <c r="G6761" s="85"/>
      <c r="H6761" s="85"/>
    </row>
    <row r="6762" spans="1:8">
      <c r="A6762" s="85"/>
      <c r="B6762" s="85"/>
      <c r="C6762" s="85"/>
      <c r="D6762" s="85"/>
      <c r="E6762" s="85"/>
      <c r="F6762" s="85"/>
      <c r="G6762" s="85"/>
      <c r="H6762" s="85"/>
    </row>
    <row r="6763" spans="1:8">
      <c r="A6763" s="85"/>
      <c r="B6763" s="85"/>
      <c r="C6763" s="85"/>
      <c r="D6763" s="85"/>
      <c r="E6763" s="85"/>
      <c r="F6763" s="85"/>
      <c r="G6763" s="85"/>
      <c r="H6763" s="85"/>
    </row>
    <row r="6764" spans="1:8">
      <c r="A6764" s="85"/>
      <c r="B6764" s="85"/>
      <c r="C6764" s="85"/>
      <c r="D6764" s="85"/>
      <c r="E6764" s="85"/>
      <c r="F6764" s="85"/>
      <c r="G6764" s="85"/>
      <c r="H6764" s="85"/>
    </row>
    <row r="6765" spans="1:8">
      <c r="A6765" s="85"/>
      <c r="B6765" s="85"/>
      <c r="C6765" s="85"/>
      <c r="D6765" s="85"/>
      <c r="E6765" s="85"/>
      <c r="F6765" s="85"/>
      <c r="G6765" s="85"/>
      <c r="H6765" s="85"/>
    </row>
    <row r="6766" spans="1:8">
      <c r="A6766" s="85"/>
      <c r="B6766" s="85"/>
      <c r="C6766" s="85"/>
      <c r="D6766" s="85"/>
      <c r="E6766" s="85"/>
      <c r="F6766" s="85"/>
      <c r="G6766" s="85"/>
      <c r="H6766" s="85"/>
    </row>
    <row r="6767" spans="1:8">
      <c r="A6767" s="85"/>
      <c r="B6767" s="85"/>
      <c r="C6767" s="85"/>
      <c r="D6767" s="85"/>
      <c r="E6767" s="85"/>
      <c r="F6767" s="85"/>
      <c r="G6767" s="85"/>
      <c r="H6767" s="85"/>
    </row>
    <row r="6768" spans="1:8">
      <c r="A6768" s="85"/>
      <c r="B6768" s="85"/>
      <c r="C6768" s="85"/>
      <c r="D6768" s="85"/>
      <c r="E6768" s="85"/>
      <c r="F6768" s="85"/>
      <c r="G6768" s="85"/>
      <c r="H6768" s="85"/>
    </row>
    <row r="6769" spans="1:8">
      <c r="A6769" s="85"/>
      <c r="B6769" s="85"/>
      <c r="C6769" s="85"/>
      <c r="D6769" s="85"/>
      <c r="E6769" s="85"/>
      <c r="F6769" s="85"/>
      <c r="G6769" s="85"/>
      <c r="H6769" s="85"/>
    </row>
    <row r="6770" spans="1:8">
      <c r="A6770" s="85"/>
      <c r="B6770" s="85"/>
      <c r="C6770" s="85"/>
      <c r="D6770" s="85"/>
      <c r="E6770" s="85"/>
      <c r="F6770" s="85"/>
      <c r="G6770" s="85"/>
      <c r="H6770" s="85"/>
    </row>
    <row r="6771" spans="1:8">
      <c r="A6771" s="85"/>
      <c r="B6771" s="85"/>
      <c r="C6771" s="85"/>
      <c r="D6771" s="85"/>
      <c r="E6771" s="85"/>
      <c r="F6771" s="85"/>
      <c r="G6771" s="85"/>
      <c r="H6771" s="85"/>
    </row>
    <row r="6772" spans="1:8">
      <c r="A6772" s="85"/>
      <c r="B6772" s="85"/>
      <c r="C6772" s="85"/>
      <c r="D6772" s="85"/>
      <c r="E6772" s="85"/>
      <c r="F6772" s="85"/>
      <c r="G6772" s="85"/>
      <c r="H6772" s="85"/>
    </row>
    <row r="6773" spans="1:8">
      <c r="A6773" s="85"/>
      <c r="B6773" s="85"/>
      <c r="C6773" s="85"/>
      <c r="D6773" s="85"/>
      <c r="E6773" s="85"/>
      <c r="F6773" s="85"/>
      <c r="G6773" s="85"/>
      <c r="H6773" s="85"/>
    </row>
    <row r="6774" spans="1:8">
      <c r="A6774" s="85"/>
      <c r="B6774" s="85"/>
      <c r="C6774" s="85"/>
      <c r="D6774" s="85"/>
      <c r="E6774" s="85"/>
      <c r="F6774" s="85"/>
      <c r="G6774" s="85"/>
      <c r="H6774" s="85"/>
    </row>
    <row r="6775" spans="1:8">
      <c r="A6775" s="85"/>
      <c r="B6775" s="85"/>
      <c r="C6775" s="85"/>
      <c r="D6775" s="85"/>
      <c r="E6775" s="85"/>
      <c r="F6775" s="85"/>
      <c r="G6775" s="85"/>
      <c r="H6775" s="85"/>
    </row>
    <row r="6776" spans="1:8">
      <c r="A6776" s="85"/>
      <c r="B6776" s="85"/>
      <c r="C6776" s="85"/>
      <c r="D6776" s="85"/>
      <c r="E6776" s="85"/>
      <c r="F6776" s="85"/>
      <c r="G6776" s="85"/>
      <c r="H6776" s="85"/>
    </row>
    <row r="6777" spans="1:8">
      <c r="A6777" s="85"/>
      <c r="B6777" s="85"/>
      <c r="C6777" s="85"/>
      <c r="D6777" s="85"/>
      <c r="E6777" s="85"/>
      <c r="F6777" s="85"/>
      <c r="G6777" s="85"/>
      <c r="H6777" s="85"/>
    </row>
    <row r="6778" spans="1:8">
      <c r="A6778" s="85"/>
      <c r="B6778" s="85"/>
      <c r="C6778" s="85"/>
      <c r="D6778" s="85"/>
      <c r="E6778" s="85"/>
      <c r="F6778" s="85"/>
      <c r="G6778" s="85"/>
      <c r="H6778" s="85"/>
    </row>
    <row r="6779" spans="1:8">
      <c r="A6779" s="85"/>
      <c r="B6779" s="85"/>
      <c r="C6779" s="85"/>
      <c r="D6779" s="85"/>
      <c r="E6779" s="85"/>
      <c r="F6779" s="85"/>
      <c r="G6779" s="85"/>
      <c r="H6779" s="85"/>
    </row>
    <row r="6780" spans="1:8">
      <c r="A6780" s="85"/>
      <c r="B6780" s="85"/>
      <c r="C6780" s="85"/>
      <c r="D6780" s="85"/>
      <c r="E6780" s="85"/>
      <c r="F6780" s="85"/>
      <c r="G6780" s="85"/>
      <c r="H6780" s="85"/>
    </row>
    <row r="6781" spans="1:8">
      <c r="A6781" s="85"/>
      <c r="B6781" s="85"/>
      <c r="C6781" s="85"/>
      <c r="D6781" s="85"/>
      <c r="E6781" s="85"/>
      <c r="F6781" s="85"/>
      <c r="G6781" s="85"/>
      <c r="H6781" s="85"/>
    </row>
    <row r="6782" spans="1:8">
      <c r="A6782" s="85"/>
      <c r="B6782" s="85"/>
      <c r="C6782" s="85"/>
      <c r="D6782" s="85"/>
      <c r="E6782" s="85"/>
      <c r="F6782" s="85"/>
      <c r="G6782" s="85"/>
      <c r="H6782" s="85"/>
    </row>
    <row r="6783" spans="1:8">
      <c r="A6783" s="85"/>
      <c r="B6783" s="85"/>
      <c r="C6783" s="85"/>
      <c r="D6783" s="85"/>
      <c r="E6783" s="85"/>
      <c r="F6783" s="85"/>
      <c r="G6783" s="85"/>
      <c r="H6783" s="85"/>
    </row>
    <row r="6784" spans="1:8">
      <c r="A6784" s="85"/>
      <c r="B6784" s="85"/>
      <c r="C6784" s="85"/>
      <c r="D6784" s="85"/>
      <c r="E6784" s="85"/>
      <c r="F6784" s="85"/>
      <c r="G6784" s="85"/>
      <c r="H6784" s="85"/>
    </row>
    <row r="6785" spans="1:8">
      <c r="A6785" s="85"/>
      <c r="B6785" s="85"/>
      <c r="C6785" s="85"/>
      <c r="D6785" s="85"/>
      <c r="E6785" s="85"/>
      <c r="F6785" s="85"/>
      <c r="G6785" s="85"/>
      <c r="H6785" s="85"/>
    </row>
    <row r="6786" spans="1:8">
      <c r="A6786" s="85"/>
      <c r="B6786" s="85"/>
      <c r="C6786" s="85"/>
      <c r="D6786" s="85"/>
      <c r="E6786" s="85"/>
      <c r="F6786" s="85"/>
      <c r="G6786" s="85"/>
      <c r="H6786" s="85"/>
    </row>
    <row r="6787" spans="1:8">
      <c r="A6787" s="85"/>
      <c r="B6787" s="85"/>
      <c r="C6787" s="85"/>
      <c r="D6787" s="85"/>
      <c r="E6787" s="85"/>
      <c r="F6787" s="85"/>
      <c r="G6787" s="85"/>
      <c r="H6787" s="85"/>
    </row>
    <row r="6788" spans="1:8">
      <c r="A6788" s="85"/>
      <c r="B6788" s="85"/>
      <c r="C6788" s="85"/>
      <c r="D6788" s="85"/>
      <c r="E6788" s="85"/>
      <c r="F6788" s="85"/>
      <c r="G6788" s="85"/>
      <c r="H6788" s="85"/>
    </row>
    <row r="6789" spans="1:8">
      <c r="A6789" s="85"/>
      <c r="B6789" s="85"/>
      <c r="C6789" s="85"/>
      <c r="D6789" s="85"/>
      <c r="E6789" s="85"/>
      <c r="F6789" s="85"/>
      <c r="G6789" s="85"/>
      <c r="H6789" s="85"/>
    </row>
    <row r="6790" spans="1:8">
      <c r="A6790" s="85"/>
      <c r="B6790" s="85"/>
      <c r="C6790" s="85"/>
      <c r="D6790" s="85"/>
      <c r="E6790" s="85"/>
      <c r="F6790" s="85"/>
      <c r="G6790" s="85"/>
      <c r="H6790" s="85"/>
    </row>
    <row r="6791" spans="1:8">
      <c r="A6791" s="85"/>
      <c r="B6791" s="85"/>
      <c r="C6791" s="85"/>
      <c r="D6791" s="85"/>
      <c r="E6791" s="85"/>
      <c r="F6791" s="85"/>
      <c r="G6791" s="85"/>
      <c r="H6791" s="85"/>
    </row>
    <row r="6792" spans="1:8">
      <c r="A6792" s="85"/>
      <c r="B6792" s="85"/>
      <c r="C6792" s="85"/>
      <c r="D6792" s="85"/>
      <c r="E6792" s="85"/>
      <c r="F6792" s="85"/>
      <c r="G6792" s="85"/>
      <c r="H6792" s="85"/>
    </row>
    <row r="6793" spans="1:8">
      <c r="A6793" s="85"/>
      <c r="B6793" s="85"/>
      <c r="C6793" s="85"/>
      <c r="D6793" s="85"/>
      <c r="E6793" s="85"/>
      <c r="F6793" s="85"/>
      <c r="G6793" s="85"/>
      <c r="H6793" s="85"/>
    </row>
    <row r="6794" spans="1:8">
      <c r="A6794" s="85"/>
      <c r="B6794" s="85"/>
      <c r="C6794" s="85"/>
      <c r="D6794" s="85"/>
      <c r="E6794" s="85"/>
      <c r="F6794" s="85"/>
      <c r="G6794" s="85"/>
      <c r="H6794" s="85"/>
    </row>
    <row r="6795" spans="1:8">
      <c r="A6795" s="85"/>
      <c r="B6795" s="85"/>
      <c r="C6795" s="85"/>
      <c r="D6795" s="85"/>
      <c r="E6795" s="85"/>
      <c r="F6795" s="85"/>
      <c r="G6795" s="85"/>
      <c r="H6795" s="85"/>
    </row>
    <row r="6796" spans="1:8">
      <c r="A6796" s="85"/>
      <c r="B6796" s="85"/>
      <c r="C6796" s="85"/>
      <c r="D6796" s="85"/>
      <c r="E6796" s="85"/>
      <c r="F6796" s="85"/>
      <c r="G6796" s="85"/>
      <c r="H6796" s="85"/>
    </row>
    <row r="6797" spans="1:8">
      <c r="A6797" s="85"/>
      <c r="B6797" s="85"/>
      <c r="C6797" s="85"/>
      <c r="D6797" s="85"/>
      <c r="E6797" s="85"/>
      <c r="F6797" s="85"/>
      <c r="G6797" s="85"/>
      <c r="H6797" s="85"/>
    </row>
    <row r="6798" spans="1:8">
      <c r="A6798" s="85"/>
      <c r="B6798" s="85"/>
      <c r="C6798" s="85"/>
      <c r="D6798" s="85"/>
      <c r="E6798" s="85"/>
      <c r="F6798" s="85"/>
      <c r="G6798" s="85"/>
      <c r="H6798" s="85"/>
    </row>
    <row r="6799" spans="1:8">
      <c r="A6799" s="85"/>
      <c r="B6799" s="85"/>
      <c r="C6799" s="85"/>
      <c r="D6799" s="85"/>
      <c r="E6799" s="85"/>
      <c r="F6799" s="85"/>
      <c r="G6799" s="85"/>
      <c r="H6799" s="85"/>
    </row>
    <row r="6800" spans="1:8">
      <c r="A6800" s="85"/>
      <c r="B6800" s="85"/>
      <c r="C6800" s="85"/>
      <c r="D6800" s="85"/>
      <c r="E6800" s="85"/>
      <c r="F6800" s="85"/>
      <c r="G6800" s="85"/>
      <c r="H6800" s="85"/>
    </row>
    <row r="6801" spans="1:8">
      <c r="A6801" s="85"/>
      <c r="B6801" s="85"/>
      <c r="C6801" s="85"/>
      <c r="D6801" s="85"/>
      <c r="E6801" s="85"/>
      <c r="F6801" s="85"/>
      <c r="G6801" s="85"/>
      <c r="H6801" s="85"/>
    </row>
    <row r="6802" spans="1:8">
      <c r="A6802" s="85"/>
      <c r="B6802" s="85"/>
      <c r="C6802" s="85"/>
      <c r="D6802" s="85"/>
      <c r="E6802" s="85"/>
      <c r="F6802" s="85"/>
      <c r="G6802" s="85"/>
      <c r="H6802" s="85"/>
    </row>
    <row r="6803" spans="1:8">
      <c r="A6803" s="85"/>
      <c r="B6803" s="85"/>
      <c r="C6803" s="85"/>
      <c r="D6803" s="85"/>
      <c r="E6803" s="85"/>
      <c r="F6803" s="85"/>
      <c r="G6803" s="85"/>
      <c r="H6803" s="85"/>
    </row>
    <row r="6804" spans="1:8">
      <c r="A6804" s="85"/>
      <c r="B6804" s="85"/>
      <c r="C6804" s="85"/>
      <c r="D6804" s="85"/>
      <c r="E6804" s="85"/>
      <c r="F6804" s="85"/>
      <c r="G6804" s="85"/>
      <c r="H6804" s="85"/>
    </row>
    <row r="6805" spans="1:8">
      <c r="A6805" s="85"/>
      <c r="B6805" s="85"/>
      <c r="C6805" s="85"/>
      <c r="D6805" s="85"/>
      <c r="E6805" s="85"/>
      <c r="F6805" s="85"/>
      <c r="G6805" s="85"/>
      <c r="H6805" s="85"/>
    </row>
    <row r="6806" spans="1:8">
      <c r="A6806" s="85"/>
      <c r="B6806" s="85"/>
      <c r="C6806" s="85"/>
      <c r="D6806" s="85"/>
      <c r="E6806" s="85"/>
      <c r="F6806" s="85"/>
      <c r="G6806" s="85"/>
      <c r="H6806" s="85"/>
    </row>
    <row r="6807" spans="1:8">
      <c r="A6807" s="85"/>
      <c r="B6807" s="85"/>
      <c r="C6807" s="85"/>
      <c r="D6807" s="85"/>
      <c r="E6807" s="85"/>
      <c r="F6807" s="85"/>
      <c r="G6807" s="85"/>
      <c r="H6807" s="85"/>
    </row>
    <row r="6808" spans="1:8">
      <c r="A6808" s="85"/>
      <c r="B6808" s="85"/>
      <c r="C6808" s="85"/>
      <c r="D6808" s="85"/>
      <c r="E6808" s="85"/>
      <c r="F6808" s="85"/>
      <c r="G6808" s="85"/>
      <c r="H6808" s="85"/>
    </row>
    <row r="6809" spans="1:8">
      <c r="A6809" s="85"/>
      <c r="B6809" s="85"/>
      <c r="C6809" s="85"/>
      <c r="D6809" s="85"/>
      <c r="E6809" s="85"/>
      <c r="F6809" s="85"/>
      <c r="G6809" s="85"/>
      <c r="H6809" s="85"/>
    </row>
    <row r="6810" spans="1:8">
      <c r="A6810" s="85"/>
      <c r="B6810" s="85"/>
      <c r="C6810" s="85"/>
      <c r="D6810" s="85"/>
      <c r="E6810" s="85"/>
      <c r="F6810" s="85"/>
      <c r="G6810" s="85"/>
      <c r="H6810" s="85"/>
    </row>
    <row r="6811" spans="1:8">
      <c r="A6811" s="85"/>
      <c r="B6811" s="85"/>
      <c r="C6811" s="85"/>
      <c r="D6811" s="85"/>
      <c r="E6811" s="85"/>
      <c r="F6811" s="85"/>
      <c r="G6811" s="85"/>
      <c r="H6811" s="85"/>
    </row>
    <row r="6812" spans="1:8">
      <c r="A6812" s="85"/>
      <c r="B6812" s="85"/>
      <c r="C6812" s="85"/>
      <c r="D6812" s="85"/>
      <c r="E6812" s="85"/>
      <c r="F6812" s="85"/>
      <c r="G6812" s="85"/>
      <c r="H6812" s="85"/>
    </row>
    <row r="6813" spans="1:8">
      <c r="A6813" s="85"/>
      <c r="B6813" s="85"/>
      <c r="C6813" s="85"/>
      <c r="D6813" s="85"/>
      <c r="E6813" s="85"/>
      <c r="F6813" s="85"/>
      <c r="G6813" s="85"/>
      <c r="H6813" s="85"/>
    </row>
    <row r="6814" spans="1:8">
      <c r="A6814" s="85"/>
      <c r="B6814" s="85"/>
      <c r="C6814" s="85"/>
      <c r="D6814" s="85"/>
      <c r="E6814" s="85"/>
      <c r="F6814" s="85"/>
      <c r="G6814" s="85"/>
      <c r="H6814" s="85"/>
    </row>
    <row r="6815" spans="1:8">
      <c r="A6815" s="85"/>
      <c r="B6815" s="85"/>
      <c r="C6815" s="85"/>
      <c r="D6815" s="85"/>
      <c r="E6815" s="85"/>
      <c r="F6815" s="85"/>
      <c r="G6815" s="85"/>
      <c r="H6815" s="85"/>
    </row>
    <row r="6816" spans="1:8">
      <c r="A6816" s="85"/>
      <c r="B6816" s="85"/>
      <c r="C6816" s="85"/>
      <c r="D6816" s="85"/>
      <c r="E6816" s="85"/>
      <c r="F6816" s="85"/>
      <c r="G6816" s="85"/>
      <c r="H6816" s="85"/>
    </row>
    <row r="6817" spans="1:8">
      <c r="A6817" s="85"/>
      <c r="B6817" s="85"/>
      <c r="C6817" s="85"/>
      <c r="D6817" s="85"/>
      <c r="E6817" s="85"/>
      <c r="F6817" s="85"/>
      <c r="G6817" s="85"/>
      <c r="H6817" s="85"/>
    </row>
    <row r="6818" spans="1:8">
      <c r="A6818" s="85"/>
      <c r="B6818" s="85"/>
      <c r="C6818" s="85"/>
      <c r="D6818" s="85"/>
      <c r="E6818" s="85"/>
      <c r="F6818" s="85"/>
      <c r="G6818" s="85"/>
      <c r="H6818" s="85"/>
    </row>
    <row r="6819" spans="1:8">
      <c r="A6819" s="85"/>
      <c r="B6819" s="85"/>
      <c r="C6819" s="85"/>
      <c r="D6819" s="85"/>
      <c r="E6819" s="85"/>
      <c r="F6819" s="85"/>
      <c r="G6819" s="85"/>
      <c r="H6819" s="85"/>
    </row>
    <row r="6820" spans="1:8">
      <c r="A6820" s="85"/>
      <c r="B6820" s="85"/>
      <c r="C6820" s="85"/>
      <c r="D6820" s="85"/>
      <c r="E6820" s="85"/>
      <c r="F6820" s="85"/>
      <c r="G6820" s="85"/>
      <c r="H6820" s="85"/>
    </row>
    <row r="6821" spans="1:8">
      <c r="A6821" s="85"/>
      <c r="B6821" s="85"/>
      <c r="C6821" s="85"/>
      <c r="D6821" s="85"/>
      <c r="E6821" s="85"/>
      <c r="F6821" s="85"/>
      <c r="G6821" s="85"/>
      <c r="H6821" s="85"/>
    </row>
    <row r="6822" spans="1:8">
      <c r="A6822" s="85"/>
      <c r="B6822" s="85"/>
      <c r="C6822" s="85"/>
      <c r="D6822" s="85"/>
      <c r="E6822" s="85"/>
      <c r="F6822" s="85"/>
      <c r="G6822" s="85"/>
      <c r="H6822" s="85"/>
    </row>
    <row r="6823" spans="1:8">
      <c r="A6823" s="85"/>
      <c r="B6823" s="85"/>
      <c r="C6823" s="85"/>
      <c r="D6823" s="85"/>
      <c r="E6823" s="85"/>
      <c r="F6823" s="85"/>
      <c r="G6823" s="85"/>
      <c r="H6823" s="85"/>
    </row>
    <row r="6824" spans="1:8">
      <c r="A6824" s="85"/>
      <c r="B6824" s="85"/>
      <c r="C6824" s="85"/>
      <c r="D6824" s="85"/>
      <c r="E6824" s="85"/>
      <c r="F6824" s="85"/>
      <c r="G6824" s="85"/>
      <c r="H6824" s="85"/>
    </row>
    <row r="6825" spans="1:8">
      <c r="A6825" s="85"/>
      <c r="B6825" s="85"/>
      <c r="C6825" s="85"/>
      <c r="D6825" s="85"/>
      <c r="E6825" s="85"/>
      <c r="F6825" s="85"/>
      <c r="G6825" s="85"/>
      <c r="H6825" s="85"/>
    </row>
    <row r="6826" spans="1:8">
      <c r="A6826" s="85"/>
      <c r="B6826" s="85"/>
      <c r="C6826" s="85"/>
      <c r="D6826" s="85"/>
      <c r="E6826" s="85"/>
      <c r="F6826" s="85"/>
      <c r="G6826" s="85"/>
      <c r="H6826" s="85"/>
    </row>
    <row r="6827" spans="1:8">
      <c r="A6827" s="85"/>
      <c r="B6827" s="85"/>
      <c r="C6827" s="85"/>
      <c r="D6827" s="85"/>
      <c r="E6827" s="85"/>
      <c r="F6827" s="85"/>
      <c r="G6827" s="85"/>
      <c r="H6827" s="85"/>
    </row>
    <row r="6828" spans="1:8">
      <c r="A6828" s="85"/>
      <c r="B6828" s="85"/>
      <c r="C6828" s="85"/>
      <c r="D6828" s="85"/>
      <c r="E6828" s="85"/>
      <c r="F6828" s="85"/>
      <c r="G6828" s="85"/>
      <c r="H6828" s="85"/>
    </row>
    <row r="6829" spans="1:8">
      <c r="A6829" s="85"/>
      <c r="B6829" s="85"/>
      <c r="C6829" s="85"/>
      <c r="D6829" s="85"/>
      <c r="E6829" s="85"/>
      <c r="F6829" s="85"/>
      <c r="G6829" s="85"/>
      <c r="H6829" s="85"/>
    </row>
    <row r="6830" spans="1:8">
      <c r="A6830" s="85"/>
      <c r="B6830" s="85"/>
      <c r="C6830" s="85"/>
      <c r="D6830" s="85"/>
      <c r="E6830" s="85"/>
      <c r="F6830" s="85"/>
      <c r="G6830" s="85"/>
      <c r="H6830" s="85"/>
    </row>
    <row r="6831" spans="1:8">
      <c r="A6831" s="85"/>
      <c r="B6831" s="85"/>
      <c r="C6831" s="85"/>
      <c r="D6831" s="85"/>
      <c r="E6831" s="85"/>
      <c r="F6831" s="85"/>
      <c r="G6831" s="85"/>
      <c r="H6831" s="85"/>
    </row>
    <row r="6832" spans="1:8">
      <c r="A6832" s="85"/>
      <c r="B6832" s="85"/>
      <c r="C6832" s="85"/>
      <c r="D6832" s="85"/>
      <c r="E6832" s="85"/>
      <c r="F6832" s="85"/>
      <c r="G6832" s="85"/>
      <c r="H6832" s="85"/>
    </row>
    <row r="6833" spans="1:8">
      <c r="A6833" s="85"/>
      <c r="B6833" s="85"/>
      <c r="C6833" s="85"/>
      <c r="D6833" s="85"/>
      <c r="E6833" s="85"/>
      <c r="F6833" s="85"/>
      <c r="G6833" s="85"/>
      <c r="H6833" s="85"/>
    </row>
    <row r="6834" spans="1:8">
      <c r="A6834" s="85"/>
      <c r="B6834" s="85"/>
      <c r="C6834" s="85"/>
      <c r="D6834" s="85"/>
      <c r="E6834" s="85"/>
      <c r="F6834" s="85"/>
      <c r="G6834" s="85"/>
      <c r="H6834" s="85"/>
    </row>
    <row r="6835" spans="1:8">
      <c r="A6835" s="85"/>
      <c r="B6835" s="85"/>
      <c r="C6835" s="85"/>
      <c r="D6835" s="85"/>
      <c r="E6835" s="85"/>
      <c r="F6835" s="85"/>
      <c r="G6835" s="85"/>
      <c r="H6835" s="85"/>
    </row>
    <row r="6836" spans="1:8">
      <c r="A6836" s="85"/>
      <c r="B6836" s="85"/>
      <c r="C6836" s="85"/>
      <c r="D6836" s="85"/>
      <c r="E6836" s="85"/>
      <c r="F6836" s="85"/>
      <c r="G6836" s="85"/>
      <c r="H6836" s="85"/>
    </row>
    <row r="6837" spans="1:8">
      <c r="A6837" s="85"/>
      <c r="B6837" s="85"/>
      <c r="C6837" s="85"/>
      <c r="D6837" s="85"/>
      <c r="E6837" s="85"/>
      <c r="F6837" s="85"/>
      <c r="G6837" s="85"/>
      <c r="H6837" s="85"/>
    </row>
    <row r="6838" spans="1:8">
      <c r="A6838" s="85"/>
      <c r="B6838" s="85"/>
      <c r="C6838" s="85"/>
      <c r="D6838" s="85"/>
      <c r="E6838" s="85"/>
      <c r="F6838" s="85"/>
      <c r="G6838" s="85"/>
      <c r="H6838" s="85"/>
    </row>
    <row r="6839" spans="1:8">
      <c r="A6839" s="85"/>
      <c r="B6839" s="85"/>
      <c r="C6839" s="85"/>
      <c r="D6839" s="85"/>
      <c r="E6839" s="85"/>
      <c r="F6839" s="85"/>
      <c r="G6839" s="85"/>
      <c r="H6839" s="85"/>
    </row>
    <row r="6840" spans="1:8">
      <c r="A6840" s="85"/>
      <c r="B6840" s="85"/>
      <c r="C6840" s="85"/>
      <c r="D6840" s="85"/>
      <c r="E6840" s="85"/>
      <c r="F6840" s="85"/>
      <c r="G6840" s="85"/>
      <c r="H6840" s="85"/>
    </row>
    <row r="6841" spans="1:8">
      <c r="A6841" s="85"/>
      <c r="B6841" s="85"/>
      <c r="C6841" s="85"/>
      <c r="D6841" s="85"/>
      <c r="E6841" s="85"/>
      <c r="F6841" s="85"/>
      <c r="G6841" s="85"/>
      <c r="H6841" s="85"/>
    </row>
    <row r="6842" spans="1:8">
      <c r="A6842" s="85"/>
      <c r="B6842" s="85"/>
      <c r="C6842" s="85"/>
      <c r="D6842" s="85"/>
      <c r="E6842" s="85"/>
      <c r="F6842" s="85"/>
      <c r="G6842" s="85"/>
      <c r="H6842" s="85"/>
    </row>
    <row r="6843" spans="1:8">
      <c r="A6843" s="85"/>
      <c r="B6843" s="85"/>
      <c r="C6843" s="85"/>
      <c r="D6843" s="85"/>
      <c r="E6843" s="85"/>
      <c r="F6843" s="85"/>
      <c r="G6843" s="85"/>
      <c r="H6843" s="85"/>
    </row>
    <row r="6844" spans="1:8">
      <c r="A6844" s="85"/>
      <c r="B6844" s="85"/>
      <c r="C6844" s="85"/>
      <c r="D6844" s="85"/>
      <c r="E6844" s="85"/>
      <c r="F6844" s="85"/>
      <c r="G6844" s="85"/>
      <c r="H6844" s="85"/>
    </row>
    <row r="6845" spans="1:8">
      <c r="A6845" s="85"/>
      <c r="B6845" s="85"/>
      <c r="C6845" s="85"/>
      <c r="D6845" s="85"/>
      <c r="E6845" s="85"/>
      <c r="F6845" s="85"/>
      <c r="G6845" s="85"/>
      <c r="H6845" s="85"/>
    </row>
    <row r="6846" spans="1:8">
      <c r="A6846" s="85"/>
      <c r="B6846" s="85"/>
      <c r="C6846" s="85"/>
      <c r="D6846" s="85"/>
      <c r="E6846" s="85"/>
      <c r="F6846" s="85"/>
      <c r="G6846" s="85"/>
      <c r="H6846" s="85"/>
    </row>
    <row r="6847" spans="1:8">
      <c r="A6847" s="85"/>
      <c r="B6847" s="85"/>
      <c r="C6847" s="85"/>
      <c r="D6847" s="85"/>
      <c r="E6847" s="85"/>
      <c r="F6847" s="85"/>
      <c r="G6847" s="85"/>
      <c r="H6847" s="85"/>
    </row>
    <row r="6848" spans="1:8">
      <c r="A6848" s="85"/>
      <c r="B6848" s="85"/>
      <c r="C6848" s="85"/>
      <c r="D6848" s="85"/>
      <c r="E6848" s="85"/>
      <c r="F6848" s="85"/>
      <c r="G6848" s="85"/>
      <c r="H6848" s="85"/>
    </row>
    <row r="6849" spans="1:8">
      <c r="A6849" s="85"/>
      <c r="B6849" s="85"/>
      <c r="C6849" s="85"/>
      <c r="D6849" s="85"/>
      <c r="E6849" s="85"/>
      <c r="F6849" s="85"/>
      <c r="G6849" s="85"/>
      <c r="H6849" s="85"/>
    </row>
    <row r="6850" spans="1:8">
      <c r="A6850" s="85"/>
      <c r="B6850" s="85"/>
      <c r="C6850" s="85"/>
      <c r="D6850" s="85"/>
      <c r="E6850" s="85"/>
      <c r="F6850" s="85"/>
      <c r="G6850" s="85"/>
      <c r="H6850" s="85"/>
    </row>
    <row r="6851" spans="1:8">
      <c r="A6851" s="85"/>
      <c r="B6851" s="85"/>
      <c r="C6851" s="85"/>
      <c r="D6851" s="85"/>
      <c r="E6851" s="85"/>
      <c r="F6851" s="85"/>
      <c r="G6851" s="85"/>
      <c r="H6851" s="85"/>
    </row>
    <row r="6852" spans="1:8">
      <c r="A6852" s="85"/>
      <c r="B6852" s="85"/>
      <c r="C6852" s="85"/>
      <c r="D6852" s="85"/>
      <c r="E6852" s="85"/>
      <c r="F6852" s="85"/>
      <c r="G6852" s="85"/>
      <c r="H6852" s="85"/>
    </row>
    <row r="6853" spans="1:8">
      <c r="A6853" s="85"/>
      <c r="B6853" s="85"/>
      <c r="C6853" s="85"/>
      <c r="D6853" s="85"/>
      <c r="E6853" s="85"/>
      <c r="F6853" s="85"/>
      <c r="G6853" s="85"/>
      <c r="H6853" s="85"/>
    </row>
    <row r="6854" spans="1:8">
      <c r="A6854" s="85"/>
      <c r="B6854" s="85"/>
      <c r="C6854" s="85"/>
      <c r="D6854" s="85"/>
      <c r="E6854" s="85"/>
      <c r="F6854" s="85"/>
      <c r="G6854" s="85"/>
      <c r="H6854" s="85"/>
    </row>
    <row r="6855" spans="1:8">
      <c r="A6855" s="85"/>
      <c r="B6855" s="85"/>
      <c r="C6855" s="85"/>
      <c r="D6855" s="85"/>
      <c r="E6855" s="85"/>
      <c r="F6855" s="85"/>
      <c r="G6855" s="85"/>
      <c r="H6855" s="85"/>
    </row>
    <row r="6856" spans="1:8">
      <c r="A6856" s="85"/>
      <c r="B6856" s="85"/>
      <c r="C6856" s="85"/>
      <c r="D6856" s="85"/>
      <c r="E6856" s="85"/>
      <c r="F6856" s="85"/>
      <c r="G6856" s="85"/>
      <c r="H6856" s="85"/>
    </row>
    <row r="6857" spans="1:8">
      <c r="A6857" s="85"/>
      <c r="B6857" s="85"/>
      <c r="C6857" s="85"/>
      <c r="D6857" s="85"/>
      <c r="E6857" s="85"/>
      <c r="F6857" s="85"/>
      <c r="G6857" s="85"/>
      <c r="H6857" s="85"/>
    </row>
    <row r="6858" spans="1:8">
      <c r="A6858" s="85"/>
      <c r="B6858" s="85"/>
      <c r="C6858" s="85"/>
      <c r="D6858" s="85"/>
      <c r="E6858" s="85"/>
      <c r="F6858" s="85"/>
      <c r="G6858" s="85"/>
      <c r="H6858" s="85"/>
    </row>
    <row r="6859" spans="1:8">
      <c r="A6859" s="85"/>
      <c r="B6859" s="85"/>
      <c r="C6859" s="85"/>
      <c r="D6859" s="85"/>
      <c r="E6859" s="85"/>
      <c r="F6859" s="85"/>
      <c r="G6859" s="85"/>
      <c r="H6859" s="85"/>
    </row>
    <row r="6860" spans="1:8">
      <c r="A6860" s="85"/>
      <c r="B6860" s="85"/>
      <c r="C6860" s="85"/>
      <c r="D6860" s="85"/>
      <c r="E6860" s="85"/>
      <c r="F6860" s="85"/>
      <c r="G6860" s="85"/>
      <c r="H6860" s="85"/>
    </row>
    <row r="6861" spans="1:8">
      <c r="A6861" s="85"/>
      <c r="B6861" s="85"/>
      <c r="C6861" s="85"/>
      <c r="D6861" s="85"/>
      <c r="E6861" s="85"/>
      <c r="F6861" s="85"/>
      <c r="G6861" s="85"/>
      <c r="H6861" s="85"/>
    </row>
    <row r="6862" spans="1:8">
      <c r="A6862" s="85"/>
      <c r="B6862" s="85"/>
      <c r="C6862" s="85"/>
      <c r="D6862" s="85"/>
      <c r="E6862" s="85"/>
      <c r="F6862" s="85"/>
      <c r="G6862" s="85"/>
      <c r="H6862" s="85"/>
    </row>
    <row r="6863" spans="1:8">
      <c r="A6863" s="85"/>
      <c r="B6863" s="85"/>
      <c r="C6863" s="85"/>
      <c r="D6863" s="85"/>
      <c r="E6863" s="85"/>
      <c r="F6863" s="85"/>
      <c r="G6863" s="85"/>
      <c r="H6863" s="85"/>
    </row>
    <row r="6864" spans="1:8">
      <c r="A6864" s="85"/>
      <c r="B6864" s="85"/>
      <c r="C6864" s="85"/>
      <c r="D6864" s="85"/>
      <c r="E6864" s="85"/>
      <c r="F6864" s="85"/>
      <c r="G6864" s="85"/>
      <c r="H6864" s="85"/>
    </row>
    <row r="6865" spans="1:8">
      <c r="A6865" s="85"/>
      <c r="B6865" s="85"/>
      <c r="C6865" s="85"/>
      <c r="D6865" s="85"/>
      <c r="E6865" s="85"/>
      <c r="F6865" s="85"/>
      <c r="G6865" s="85"/>
      <c r="H6865" s="85"/>
    </row>
    <row r="6866" spans="1:8">
      <c r="A6866" s="85"/>
      <c r="B6866" s="85"/>
      <c r="C6866" s="85"/>
      <c r="D6866" s="85"/>
      <c r="E6866" s="85"/>
      <c r="F6866" s="85"/>
      <c r="G6866" s="85"/>
      <c r="H6866" s="85"/>
    </row>
    <row r="6867" spans="1:8">
      <c r="A6867" s="85"/>
      <c r="B6867" s="85"/>
      <c r="C6867" s="85"/>
      <c r="D6867" s="85"/>
      <c r="E6867" s="85"/>
      <c r="F6867" s="85"/>
      <c r="G6867" s="85"/>
      <c r="H6867" s="85"/>
    </row>
    <row r="6868" spans="1:8">
      <c r="A6868" s="85"/>
      <c r="B6868" s="85"/>
      <c r="C6868" s="85"/>
      <c r="D6868" s="85"/>
      <c r="E6868" s="85"/>
      <c r="F6868" s="85"/>
      <c r="G6868" s="85"/>
      <c r="H6868" s="85"/>
    </row>
    <row r="6869" spans="1:8">
      <c r="A6869" s="85"/>
      <c r="B6869" s="85"/>
      <c r="C6869" s="85"/>
      <c r="D6869" s="85"/>
      <c r="E6869" s="85"/>
      <c r="F6869" s="85"/>
      <c r="G6869" s="85"/>
      <c r="H6869" s="85"/>
    </row>
    <row r="6870" spans="1:8">
      <c r="A6870" s="85"/>
      <c r="B6870" s="85"/>
      <c r="C6870" s="85"/>
      <c r="D6870" s="85"/>
      <c r="E6870" s="85"/>
      <c r="F6870" s="85"/>
      <c r="G6870" s="85"/>
      <c r="H6870" s="85"/>
    </row>
    <row r="6871" spans="1:8">
      <c r="A6871" s="85"/>
      <c r="B6871" s="85"/>
      <c r="C6871" s="85"/>
      <c r="D6871" s="85"/>
      <c r="E6871" s="85"/>
      <c r="F6871" s="85"/>
      <c r="G6871" s="85"/>
      <c r="H6871" s="85"/>
    </row>
    <row r="6872" spans="1:8">
      <c r="A6872" s="85"/>
      <c r="B6872" s="85"/>
      <c r="C6872" s="85"/>
      <c r="D6872" s="85"/>
      <c r="E6872" s="85"/>
      <c r="F6872" s="85"/>
      <c r="G6872" s="85"/>
      <c r="H6872" s="85"/>
    </row>
    <row r="6873" spans="1:8">
      <c r="A6873" s="85"/>
      <c r="B6873" s="85"/>
      <c r="C6873" s="85"/>
      <c r="D6873" s="85"/>
      <c r="E6873" s="85"/>
      <c r="F6873" s="85"/>
      <c r="G6873" s="85"/>
      <c r="H6873" s="85"/>
    </row>
    <row r="6874" spans="1:8">
      <c r="A6874" s="85"/>
      <c r="B6874" s="85"/>
      <c r="C6874" s="85"/>
      <c r="D6874" s="85"/>
      <c r="E6874" s="85"/>
      <c r="F6874" s="85"/>
      <c r="G6874" s="85"/>
      <c r="H6874" s="85"/>
    </row>
    <row r="6875" spans="1:8">
      <c r="A6875" s="85"/>
      <c r="B6875" s="85"/>
      <c r="C6875" s="85"/>
      <c r="D6875" s="85"/>
      <c r="E6875" s="85"/>
      <c r="F6875" s="85"/>
      <c r="G6875" s="85"/>
      <c r="H6875" s="85"/>
    </row>
    <row r="6876" spans="1:8">
      <c r="A6876" s="85"/>
      <c r="B6876" s="85"/>
      <c r="C6876" s="85"/>
      <c r="D6876" s="85"/>
      <c r="E6876" s="85"/>
      <c r="F6876" s="85"/>
      <c r="G6876" s="85"/>
      <c r="H6876" s="85"/>
    </row>
    <row r="6877" spans="1:8">
      <c r="A6877" s="85"/>
      <c r="B6877" s="85"/>
      <c r="C6877" s="85"/>
      <c r="D6877" s="85"/>
      <c r="E6877" s="85"/>
      <c r="F6877" s="85"/>
      <c r="G6877" s="85"/>
      <c r="H6877" s="85"/>
    </row>
    <row r="6878" spans="1:8">
      <c r="A6878" s="85"/>
      <c r="B6878" s="85"/>
      <c r="C6878" s="85"/>
      <c r="D6878" s="85"/>
      <c r="E6878" s="85"/>
      <c r="F6878" s="85"/>
      <c r="G6878" s="85"/>
      <c r="H6878" s="85"/>
    </row>
    <row r="6879" spans="1:8">
      <c r="A6879" s="85"/>
      <c r="B6879" s="85"/>
      <c r="C6879" s="85"/>
      <c r="D6879" s="85"/>
      <c r="E6879" s="85"/>
      <c r="F6879" s="85"/>
      <c r="G6879" s="85"/>
      <c r="H6879" s="85"/>
    </row>
    <row r="6880" spans="1:8">
      <c r="A6880" s="85"/>
      <c r="B6880" s="85"/>
      <c r="C6880" s="85"/>
      <c r="D6880" s="85"/>
      <c r="E6880" s="85"/>
      <c r="F6880" s="85"/>
      <c r="G6880" s="85"/>
      <c r="H6880" s="85"/>
    </row>
    <row r="6881" spans="1:8">
      <c r="A6881" s="85"/>
      <c r="B6881" s="85"/>
      <c r="C6881" s="85"/>
      <c r="D6881" s="85"/>
      <c r="E6881" s="85"/>
      <c r="F6881" s="85"/>
      <c r="G6881" s="85"/>
      <c r="H6881" s="85"/>
    </row>
    <row r="6882" spans="1:8">
      <c r="A6882" s="85"/>
      <c r="B6882" s="85"/>
      <c r="C6882" s="85"/>
      <c r="D6882" s="85"/>
      <c r="E6882" s="85"/>
      <c r="F6882" s="85"/>
      <c r="G6882" s="85"/>
      <c r="H6882" s="85"/>
    </row>
    <row r="6883" spans="1:8">
      <c r="A6883" s="85"/>
      <c r="B6883" s="85"/>
      <c r="C6883" s="85"/>
      <c r="D6883" s="85"/>
      <c r="E6883" s="85"/>
      <c r="F6883" s="85"/>
      <c r="G6883" s="85"/>
      <c r="H6883" s="85"/>
    </row>
    <row r="6884" spans="1:8">
      <c r="A6884" s="85"/>
      <c r="B6884" s="85"/>
      <c r="C6884" s="85"/>
      <c r="D6884" s="85"/>
      <c r="E6884" s="85"/>
      <c r="F6884" s="85"/>
      <c r="G6884" s="85"/>
      <c r="H6884" s="85"/>
    </row>
    <row r="6885" spans="1:8">
      <c r="A6885" s="85"/>
      <c r="B6885" s="85"/>
      <c r="C6885" s="85"/>
      <c r="D6885" s="85"/>
      <c r="E6885" s="85"/>
      <c r="F6885" s="85"/>
      <c r="G6885" s="85"/>
      <c r="H6885" s="85"/>
    </row>
    <row r="6886" spans="1:8">
      <c r="A6886" s="85"/>
      <c r="B6886" s="85"/>
      <c r="C6886" s="85"/>
      <c r="D6886" s="85"/>
      <c r="E6886" s="85"/>
      <c r="F6886" s="85"/>
      <c r="G6886" s="85"/>
      <c r="H6886" s="85"/>
    </row>
    <row r="6887" spans="1:8">
      <c r="A6887" s="85"/>
      <c r="B6887" s="85"/>
      <c r="C6887" s="85"/>
      <c r="D6887" s="85"/>
      <c r="E6887" s="85"/>
      <c r="F6887" s="85"/>
      <c r="G6887" s="85"/>
      <c r="H6887" s="85"/>
    </row>
    <row r="6888" spans="1:8">
      <c r="A6888" s="85"/>
      <c r="B6888" s="85"/>
      <c r="C6888" s="85"/>
      <c r="D6888" s="85"/>
      <c r="E6888" s="85"/>
      <c r="F6888" s="85"/>
      <c r="G6888" s="85"/>
      <c r="H6888" s="85"/>
    </row>
    <row r="6889" spans="1:8">
      <c r="A6889" s="85"/>
      <c r="B6889" s="85"/>
      <c r="C6889" s="85"/>
      <c r="D6889" s="85"/>
      <c r="E6889" s="85"/>
      <c r="F6889" s="85"/>
      <c r="G6889" s="85"/>
      <c r="H6889" s="85"/>
    </row>
    <row r="6890" spans="1:8">
      <c r="A6890" s="85"/>
      <c r="B6890" s="85"/>
      <c r="C6890" s="85"/>
      <c r="D6890" s="85"/>
      <c r="E6890" s="85"/>
      <c r="F6890" s="85"/>
      <c r="G6890" s="85"/>
      <c r="H6890" s="85"/>
    </row>
    <row r="6891" spans="1:8">
      <c r="A6891" s="85"/>
      <c r="B6891" s="85"/>
      <c r="C6891" s="85"/>
      <c r="D6891" s="85"/>
      <c r="E6891" s="85"/>
      <c r="F6891" s="85"/>
      <c r="G6891" s="85"/>
      <c r="H6891" s="85"/>
    </row>
    <row r="6892" spans="1:8">
      <c r="A6892" s="85"/>
      <c r="B6892" s="85"/>
      <c r="C6892" s="85"/>
      <c r="D6892" s="85"/>
      <c r="E6892" s="85"/>
      <c r="F6892" s="85"/>
      <c r="G6892" s="85"/>
      <c r="H6892" s="85"/>
    </row>
    <row r="6893" spans="1:8">
      <c r="A6893" s="85"/>
      <c r="B6893" s="85"/>
      <c r="C6893" s="85"/>
      <c r="D6893" s="85"/>
      <c r="E6893" s="85"/>
      <c r="F6893" s="85"/>
      <c r="G6893" s="85"/>
      <c r="H6893" s="85"/>
    </row>
    <row r="6894" spans="1:8">
      <c r="A6894" s="85"/>
      <c r="B6894" s="85"/>
      <c r="C6894" s="85"/>
      <c r="D6894" s="85"/>
      <c r="E6894" s="85"/>
      <c r="F6894" s="85"/>
      <c r="G6894" s="85"/>
      <c r="H6894" s="85"/>
    </row>
    <row r="6895" spans="1:8">
      <c r="A6895" s="85"/>
      <c r="B6895" s="85"/>
      <c r="C6895" s="85"/>
      <c r="D6895" s="85"/>
      <c r="E6895" s="85"/>
      <c r="F6895" s="85"/>
      <c r="G6895" s="85"/>
      <c r="H6895" s="85"/>
    </row>
    <row r="6896" spans="1:8">
      <c r="A6896" s="85"/>
      <c r="B6896" s="85"/>
      <c r="C6896" s="85"/>
      <c r="D6896" s="85"/>
      <c r="E6896" s="85"/>
      <c r="F6896" s="85"/>
      <c r="G6896" s="85"/>
      <c r="H6896" s="85"/>
    </row>
    <row r="6897" spans="1:8">
      <c r="A6897" s="85"/>
      <c r="B6897" s="85"/>
      <c r="C6897" s="85"/>
      <c r="D6897" s="85"/>
      <c r="E6897" s="85"/>
      <c r="F6897" s="85"/>
      <c r="G6897" s="85"/>
      <c r="H6897" s="85"/>
    </row>
    <row r="6898" spans="1:8">
      <c r="A6898" s="85"/>
      <c r="B6898" s="85"/>
      <c r="C6898" s="85"/>
      <c r="D6898" s="85"/>
      <c r="E6898" s="85"/>
      <c r="F6898" s="85"/>
      <c r="G6898" s="85"/>
      <c r="H6898" s="85"/>
    </row>
    <row r="6899" spans="1:8">
      <c r="A6899" s="85"/>
      <c r="B6899" s="85"/>
      <c r="C6899" s="85"/>
      <c r="D6899" s="85"/>
      <c r="E6899" s="85"/>
      <c r="F6899" s="85"/>
      <c r="G6899" s="85"/>
      <c r="H6899" s="85"/>
    </row>
    <row r="6900" spans="1:8">
      <c r="A6900" s="85"/>
      <c r="B6900" s="85"/>
      <c r="C6900" s="85"/>
      <c r="D6900" s="85"/>
      <c r="E6900" s="85"/>
      <c r="F6900" s="85"/>
      <c r="G6900" s="85"/>
      <c r="H6900" s="85"/>
    </row>
    <row r="6901" spans="1:8">
      <c r="A6901" s="85"/>
      <c r="B6901" s="85"/>
      <c r="C6901" s="85"/>
      <c r="D6901" s="85"/>
      <c r="E6901" s="85"/>
      <c r="F6901" s="85"/>
      <c r="G6901" s="85"/>
      <c r="H6901" s="85"/>
    </row>
    <row r="6902" spans="1:8">
      <c r="A6902" s="85"/>
      <c r="B6902" s="85"/>
      <c r="C6902" s="85"/>
      <c r="D6902" s="85"/>
      <c r="E6902" s="85"/>
      <c r="F6902" s="85"/>
      <c r="G6902" s="85"/>
      <c r="H6902" s="85"/>
    </row>
    <row r="6903" spans="1:8">
      <c r="A6903" s="85"/>
      <c r="B6903" s="85"/>
      <c r="C6903" s="85"/>
      <c r="D6903" s="85"/>
      <c r="E6903" s="85"/>
      <c r="F6903" s="85"/>
      <c r="G6903" s="85"/>
      <c r="H6903" s="85"/>
    </row>
    <row r="6904" spans="1:8">
      <c r="A6904" s="85"/>
      <c r="B6904" s="85"/>
      <c r="C6904" s="85"/>
      <c r="D6904" s="85"/>
      <c r="E6904" s="85"/>
      <c r="F6904" s="85"/>
      <c r="G6904" s="85"/>
      <c r="H6904" s="85"/>
    </row>
    <row r="6905" spans="1:8">
      <c r="A6905" s="85"/>
      <c r="B6905" s="85"/>
      <c r="C6905" s="85"/>
      <c r="D6905" s="85"/>
      <c r="E6905" s="85"/>
      <c r="F6905" s="85"/>
      <c r="G6905" s="85"/>
      <c r="H6905" s="85"/>
    </row>
    <row r="6906" spans="1:8">
      <c r="A6906" s="85"/>
      <c r="B6906" s="85"/>
      <c r="C6906" s="85"/>
      <c r="D6906" s="85"/>
      <c r="E6906" s="85"/>
      <c r="F6906" s="85"/>
      <c r="G6906" s="85"/>
      <c r="H6906" s="85"/>
    </row>
    <row r="6907" spans="1:8">
      <c r="A6907" s="85"/>
      <c r="B6907" s="85"/>
      <c r="C6907" s="85"/>
      <c r="D6907" s="85"/>
      <c r="E6907" s="85"/>
      <c r="F6907" s="85"/>
      <c r="G6907" s="85"/>
      <c r="H6907" s="85"/>
    </row>
    <row r="6908" spans="1:8">
      <c r="A6908" s="85"/>
      <c r="B6908" s="85"/>
      <c r="C6908" s="85"/>
      <c r="D6908" s="85"/>
      <c r="E6908" s="85"/>
      <c r="F6908" s="85"/>
      <c r="G6908" s="85"/>
      <c r="H6908" s="85"/>
    </row>
    <row r="6909" spans="1:8">
      <c r="A6909" s="85"/>
      <c r="B6909" s="85"/>
      <c r="C6909" s="85"/>
      <c r="D6909" s="85"/>
      <c r="E6909" s="85"/>
      <c r="F6909" s="85"/>
      <c r="G6909" s="85"/>
      <c r="H6909" s="85"/>
    </row>
    <row r="6910" spans="1:8">
      <c r="A6910" s="85"/>
      <c r="B6910" s="85"/>
      <c r="C6910" s="85"/>
      <c r="D6910" s="85"/>
      <c r="E6910" s="85"/>
      <c r="F6910" s="85"/>
      <c r="G6910" s="85"/>
      <c r="H6910" s="85"/>
    </row>
    <row r="6911" spans="1:8">
      <c r="A6911" s="85"/>
      <c r="B6911" s="85"/>
      <c r="C6911" s="85"/>
      <c r="D6911" s="85"/>
      <c r="E6911" s="85"/>
      <c r="F6911" s="85"/>
      <c r="G6911" s="85"/>
      <c r="H6911" s="85"/>
    </row>
    <row r="6912" spans="1:8">
      <c r="A6912" s="85"/>
      <c r="B6912" s="85"/>
      <c r="C6912" s="85"/>
      <c r="D6912" s="85"/>
      <c r="E6912" s="85"/>
      <c r="F6912" s="85"/>
      <c r="G6912" s="85"/>
      <c r="H6912" s="85"/>
    </row>
    <row r="6913" spans="1:8">
      <c r="A6913" s="85"/>
      <c r="B6913" s="85"/>
      <c r="C6913" s="85"/>
      <c r="D6913" s="85"/>
      <c r="E6913" s="85"/>
      <c r="F6913" s="85"/>
      <c r="G6913" s="85"/>
      <c r="H6913" s="85"/>
    </row>
    <row r="6914" spans="1:8">
      <c r="A6914" s="85"/>
      <c r="B6914" s="85"/>
      <c r="C6914" s="85"/>
      <c r="D6914" s="85"/>
      <c r="E6914" s="85"/>
      <c r="F6914" s="85"/>
      <c r="G6914" s="85"/>
      <c r="H6914" s="85"/>
    </row>
    <row r="6915" spans="1:8">
      <c r="A6915" s="85"/>
      <c r="B6915" s="85"/>
      <c r="C6915" s="85"/>
      <c r="D6915" s="85"/>
      <c r="E6915" s="85"/>
      <c r="F6915" s="85"/>
      <c r="G6915" s="85"/>
      <c r="H6915" s="85"/>
    </row>
    <row r="6916" spans="1:8">
      <c r="A6916" s="85"/>
      <c r="B6916" s="85"/>
      <c r="C6916" s="85"/>
      <c r="D6916" s="85"/>
      <c r="E6916" s="85"/>
      <c r="F6916" s="85"/>
      <c r="G6916" s="85"/>
      <c r="H6916" s="85"/>
    </row>
    <row r="6917" spans="1:8">
      <c r="A6917" s="85"/>
      <c r="B6917" s="85"/>
      <c r="C6917" s="85"/>
      <c r="D6917" s="85"/>
      <c r="E6917" s="85"/>
      <c r="F6917" s="85"/>
      <c r="G6917" s="85"/>
      <c r="H6917" s="85"/>
    </row>
    <row r="6918" spans="1:8">
      <c r="A6918" s="85"/>
      <c r="B6918" s="85"/>
      <c r="C6918" s="85"/>
      <c r="D6918" s="85"/>
      <c r="E6918" s="85"/>
      <c r="F6918" s="85"/>
      <c r="G6918" s="85"/>
      <c r="H6918" s="85"/>
    </row>
    <row r="6919" spans="1:8">
      <c r="A6919" s="85"/>
      <c r="B6919" s="85"/>
      <c r="C6919" s="85"/>
      <c r="D6919" s="85"/>
      <c r="E6919" s="85"/>
      <c r="F6919" s="85"/>
      <c r="G6919" s="85"/>
      <c r="H6919" s="85"/>
    </row>
    <row r="6920" spans="1:8">
      <c r="A6920" s="85"/>
      <c r="B6920" s="85"/>
      <c r="C6920" s="85"/>
      <c r="D6920" s="85"/>
      <c r="E6920" s="85"/>
      <c r="F6920" s="85"/>
      <c r="G6920" s="85"/>
      <c r="H6920" s="85"/>
    </row>
    <row r="6921" spans="1:8">
      <c r="A6921" s="85"/>
      <c r="B6921" s="85"/>
      <c r="C6921" s="85"/>
      <c r="D6921" s="85"/>
      <c r="E6921" s="85"/>
      <c r="F6921" s="85"/>
      <c r="G6921" s="85"/>
      <c r="H6921" s="85"/>
    </row>
    <row r="6922" spans="1:8">
      <c r="A6922" s="85"/>
      <c r="B6922" s="85"/>
      <c r="C6922" s="85"/>
      <c r="D6922" s="85"/>
      <c r="E6922" s="85"/>
      <c r="F6922" s="85"/>
      <c r="G6922" s="85"/>
      <c r="H6922" s="85"/>
    </row>
    <row r="6923" spans="1:8">
      <c r="A6923" s="85"/>
      <c r="B6923" s="85"/>
      <c r="C6923" s="85"/>
      <c r="D6923" s="85"/>
      <c r="E6923" s="85"/>
      <c r="F6923" s="85"/>
      <c r="G6923" s="85"/>
      <c r="H6923" s="85"/>
    </row>
    <row r="6924" spans="1:8">
      <c r="A6924" s="85"/>
      <c r="B6924" s="85"/>
      <c r="C6924" s="85"/>
      <c r="D6924" s="85"/>
      <c r="E6924" s="85"/>
      <c r="F6924" s="85"/>
      <c r="G6924" s="85"/>
      <c r="H6924" s="85"/>
    </row>
    <row r="6925" spans="1:8">
      <c r="A6925" s="85"/>
      <c r="B6925" s="85"/>
      <c r="C6925" s="85"/>
      <c r="D6925" s="85"/>
      <c r="E6925" s="85"/>
      <c r="F6925" s="85"/>
      <c r="G6925" s="85"/>
      <c r="H6925" s="85"/>
    </row>
    <row r="6926" spans="1:8">
      <c r="A6926" s="85"/>
      <c r="B6926" s="85"/>
      <c r="C6926" s="85"/>
      <c r="D6926" s="85"/>
      <c r="E6926" s="85"/>
      <c r="F6926" s="85"/>
      <c r="G6926" s="85"/>
      <c r="H6926" s="85"/>
    </row>
    <row r="6927" spans="1:8">
      <c r="A6927" s="85"/>
      <c r="B6927" s="85"/>
      <c r="C6927" s="85"/>
      <c r="D6927" s="85"/>
      <c r="E6927" s="85"/>
      <c r="F6927" s="85"/>
      <c r="G6927" s="85"/>
      <c r="H6927" s="85"/>
    </row>
    <row r="6928" spans="1:8">
      <c r="A6928" s="85"/>
      <c r="B6928" s="85"/>
      <c r="C6928" s="85"/>
      <c r="D6928" s="85"/>
      <c r="E6928" s="85"/>
      <c r="F6928" s="85"/>
      <c r="G6928" s="85"/>
      <c r="H6928" s="85"/>
    </row>
    <row r="6929" spans="1:8">
      <c r="A6929" s="85"/>
      <c r="B6929" s="85"/>
      <c r="C6929" s="85"/>
      <c r="D6929" s="85"/>
      <c r="E6929" s="85"/>
      <c r="F6929" s="85"/>
      <c r="G6929" s="85"/>
      <c r="H6929" s="85"/>
    </row>
    <row r="6930" spans="1:8">
      <c r="A6930" s="85"/>
      <c r="B6930" s="85"/>
      <c r="C6930" s="85"/>
      <c r="D6930" s="85"/>
      <c r="E6930" s="85"/>
      <c r="F6930" s="85"/>
      <c r="G6930" s="85"/>
      <c r="H6930" s="85"/>
    </row>
    <row r="6931" spans="1:8">
      <c r="A6931" s="85"/>
      <c r="B6931" s="85"/>
      <c r="C6931" s="85"/>
      <c r="D6931" s="85"/>
      <c r="E6931" s="85"/>
      <c r="F6931" s="85"/>
      <c r="G6931" s="85"/>
      <c r="H6931" s="85"/>
    </row>
    <row r="6932" spans="1:8">
      <c r="A6932" s="85"/>
      <c r="B6932" s="85"/>
      <c r="C6932" s="85"/>
      <c r="D6932" s="85"/>
      <c r="E6932" s="85"/>
      <c r="F6932" s="85"/>
      <c r="G6932" s="85"/>
      <c r="H6932" s="85"/>
    </row>
    <row r="6933" spans="1:8">
      <c r="A6933" s="85"/>
      <c r="B6933" s="85"/>
      <c r="C6933" s="85"/>
      <c r="D6933" s="85"/>
      <c r="E6933" s="85"/>
      <c r="F6933" s="85"/>
      <c r="G6933" s="85"/>
      <c r="H6933" s="85"/>
    </row>
    <row r="6934" spans="1:8">
      <c r="A6934" s="85"/>
      <c r="B6934" s="85"/>
      <c r="C6934" s="85"/>
      <c r="D6934" s="85"/>
      <c r="E6934" s="85"/>
      <c r="F6934" s="85"/>
      <c r="G6934" s="85"/>
      <c r="H6934" s="85"/>
    </row>
    <row r="6935" spans="1:8">
      <c r="A6935" s="85"/>
      <c r="B6935" s="85"/>
      <c r="C6935" s="85"/>
      <c r="D6935" s="85"/>
      <c r="E6935" s="85"/>
      <c r="F6935" s="85"/>
      <c r="G6935" s="85"/>
      <c r="H6935" s="85"/>
    </row>
    <row r="6936" spans="1:8">
      <c r="A6936" s="85"/>
      <c r="B6936" s="85"/>
      <c r="C6936" s="85"/>
      <c r="D6936" s="85"/>
      <c r="E6936" s="85"/>
      <c r="F6936" s="85"/>
      <c r="G6936" s="85"/>
      <c r="H6936" s="85"/>
    </row>
    <row r="6937" spans="1:8">
      <c r="A6937" s="85"/>
      <c r="B6937" s="85"/>
      <c r="C6937" s="85"/>
      <c r="D6937" s="85"/>
      <c r="E6937" s="85"/>
      <c r="F6937" s="85"/>
      <c r="G6937" s="85"/>
      <c r="H6937" s="85"/>
    </row>
    <row r="6938" spans="1:8">
      <c r="A6938" s="85"/>
      <c r="B6938" s="85"/>
      <c r="C6938" s="85"/>
      <c r="D6938" s="85"/>
      <c r="E6938" s="85"/>
      <c r="F6938" s="85"/>
      <c r="G6938" s="85"/>
      <c r="H6938" s="85"/>
    </row>
    <row r="6939" spans="1:8">
      <c r="A6939" s="85"/>
      <c r="B6939" s="85"/>
      <c r="C6939" s="85"/>
      <c r="D6939" s="85"/>
      <c r="E6939" s="85"/>
      <c r="F6939" s="85"/>
      <c r="G6939" s="85"/>
      <c r="H6939" s="85"/>
    </row>
    <row r="6940" spans="1:8">
      <c r="A6940" s="85"/>
      <c r="B6940" s="85"/>
      <c r="C6940" s="85"/>
      <c r="D6940" s="85"/>
      <c r="E6940" s="85"/>
      <c r="F6940" s="85"/>
      <c r="G6940" s="85"/>
      <c r="H6940" s="85"/>
    </row>
    <row r="6941" spans="1:8">
      <c r="A6941" s="85"/>
      <c r="B6941" s="85"/>
      <c r="C6941" s="85"/>
      <c r="D6941" s="85"/>
      <c r="E6941" s="85"/>
      <c r="F6941" s="85"/>
      <c r="G6941" s="85"/>
      <c r="H6941" s="85"/>
    </row>
    <row r="6942" spans="1:8">
      <c r="A6942" s="85"/>
      <c r="B6942" s="85"/>
      <c r="C6942" s="85"/>
      <c r="D6942" s="85"/>
      <c r="E6942" s="85"/>
      <c r="F6942" s="85"/>
      <c r="G6942" s="85"/>
      <c r="H6942" s="85"/>
    </row>
    <row r="6943" spans="1:8">
      <c r="A6943" s="85"/>
      <c r="B6943" s="85"/>
      <c r="C6943" s="85"/>
      <c r="D6943" s="85"/>
      <c r="E6943" s="85"/>
      <c r="F6943" s="85"/>
      <c r="G6943" s="85"/>
      <c r="H6943" s="85"/>
    </row>
    <row r="6944" spans="1:8">
      <c r="A6944" s="85"/>
      <c r="B6944" s="85"/>
      <c r="C6944" s="85"/>
      <c r="D6944" s="85"/>
      <c r="E6944" s="85"/>
      <c r="F6944" s="85"/>
      <c r="G6944" s="85"/>
      <c r="H6944" s="85"/>
    </row>
    <row r="6945" spans="1:8">
      <c r="A6945" s="85"/>
      <c r="B6945" s="85"/>
      <c r="C6945" s="85"/>
      <c r="D6945" s="85"/>
      <c r="E6945" s="85"/>
      <c r="F6945" s="85"/>
      <c r="G6945" s="85"/>
      <c r="H6945" s="85"/>
    </row>
    <row r="6946" spans="1:8">
      <c r="A6946" s="85"/>
      <c r="B6946" s="85"/>
      <c r="C6946" s="85"/>
      <c r="D6946" s="85"/>
      <c r="E6946" s="85"/>
      <c r="F6946" s="85"/>
      <c r="G6946" s="85"/>
      <c r="H6946" s="85"/>
    </row>
    <row r="6947" spans="1:8">
      <c r="A6947" s="85"/>
      <c r="B6947" s="85"/>
      <c r="C6947" s="85"/>
      <c r="D6947" s="85"/>
      <c r="E6947" s="85"/>
      <c r="F6947" s="85"/>
      <c r="G6947" s="85"/>
      <c r="H6947" s="85"/>
    </row>
    <row r="6948" spans="1:8">
      <c r="A6948" s="85"/>
      <c r="B6948" s="85"/>
      <c r="C6948" s="85"/>
      <c r="D6948" s="85"/>
      <c r="E6948" s="85"/>
      <c r="F6948" s="85"/>
      <c r="G6948" s="85"/>
      <c r="H6948" s="85"/>
    </row>
    <row r="6949" spans="1:8">
      <c r="A6949" s="85"/>
      <c r="B6949" s="85"/>
      <c r="C6949" s="85"/>
      <c r="D6949" s="85"/>
      <c r="E6949" s="85"/>
      <c r="F6949" s="85"/>
      <c r="G6949" s="85"/>
      <c r="H6949" s="85"/>
    </row>
    <row r="6950" spans="1:8">
      <c r="A6950" s="85"/>
      <c r="B6950" s="85"/>
      <c r="C6950" s="85"/>
      <c r="D6950" s="85"/>
      <c r="E6950" s="85"/>
      <c r="F6950" s="85"/>
      <c r="G6950" s="85"/>
      <c r="H6950" s="85"/>
    </row>
    <row r="6951" spans="1:8">
      <c r="A6951" s="85"/>
      <c r="B6951" s="85"/>
      <c r="C6951" s="85"/>
      <c r="D6951" s="85"/>
      <c r="E6951" s="85"/>
      <c r="F6951" s="85"/>
      <c r="G6951" s="85"/>
      <c r="H6951" s="85"/>
    </row>
    <row r="6952" spans="1:8">
      <c r="A6952" s="85"/>
      <c r="B6952" s="85"/>
      <c r="C6952" s="85"/>
      <c r="D6952" s="85"/>
      <c r="E6952" s="85"/>
      <c r="F6952" s="85"/>
      <c r="G6952" s="85"/>
      <c r="H6952" s="85"/>
    </row>
    <row r="6953" spans="1:8">
      <c r="A6953" s="85"/>
      <c r="B6953" s="85"/>
      <c r="C6953" s="85"/>
      <c r="D6953" s="85"/>
      <c r="E6953" s="85"/>
      <c r="F6953" s="85"/>
      <c r="G6953" s="85"/>
      <c r="H6953" s="85"/>
    </row>
    <row r="6954" spans="1:8">
      <c r="A6954" s="85"/>
      <c r="B6954" s="85"/>
      <c r="C6954" s="85"/>
      <c r="D6954" s="85"/>
      <c r="E6954" s="85"/>
      <c r="F6954" s="85"/>
      <c r="G6954" s="85"/>
      <c r="H6954" s="85"/>
    </row>
    <row r="6955" spans="1:8">
      <c r="A6955" s="85"/>
      <c r="B6955" s="85"/>
      <c r="C6955" s="85"/>
      <c r="D6955" s="85"/>
      <c r="E6955" s="85"/>
      <c r="F6955" s="85"/>
      <c r="G6955" s="85"/>
      <c r="H6955" s="85"/>
    </row>
    <row r="6956" spans="1:8">
      <c r="A6956" s="85"/>
      <c r="B6956" s="85"/>
      <c r="C6956" s="85"/>
      <c r="D6956" s="85"/>
      <c r="E6956" s="85"/>
      <c r="F6956" s="85"/>
      <c r="G6956" s="85"/>
      <c r="H6956" s="85"/>
    </row>
    <row r="6957" spans="1:8">
      <c r="A6957" s="85"/>
      <c r="B6957" s="85"/>
      <c r="C6957" s="85"/>
      <c r="D6957" s="85"/>
      <c r="E6957" s="85"/>
      <c r="F6957" s="85"/>
      <c r="G6957" s="85"/>
      <c r="H6957" s="85"/>
    </row>
    <row r="6958" spans="1:8">
      <c r="A6958" s="85"/>
      <c r="B6958" s="85"/>
      <c r="C6958" s="85"/>
      <c r="D6958" s="85"/>
      <c r="E6958" s="85"/>
      <c r="F6958" s="85"/>
      <c r="G6958" s="85"/>
      <c r="H6958" s="85"/>
    </row>
    <row r="6959" spans="1:8">
      <c r="A6959" s="85"/>
      <c r="B6959" s="85"/>
      <c r="C6959" s="85"/>
      <c r="D6959" s="85"/>
      <c r="E6959" s="85"/>
      <c r="F6959" s="85"/>
      <c r="G6959" s="85"/>
      <c r="H6959" s="85"/>
    </row>
    <row r="6960" spans="1:8">
      <c r="A6960" s="85"/>
      <c r="B6960" s="85"/>
      <c r="C6960" s="85"/>
      <c r="D6960" s="85"/>
      <c r="E6960" s="85"/>
      <c r="F6960" s="85"/>
      <c r="G6960" s="85"/>
      <c r="H6960" s="85"/>
    </row>
    <row r="6961" spans="1:8">
      <c r="A6961" s="85"/>
      <c r="B6961" s="85"/>
      <c r="C6961" s="85"/>
      <c r="D6961" s="85"/>
      <c r="E6961" s="85"/>
      <c r="F6961" s="85"/>
      <c r="G6961" s="85"/>
      <c r="H6961" s="85"/>
    </row>
    <row r="6962" spans="1:8">
      <c r="A6962" s="85"/>
      <c r="B6962" s="85"/>
      <c r="C6962" s="85"/>
      <c r="D6962" s="85"/>
      <c r="E6962" s="85"/>
      <c r="F6962" s="85"/>
      <c r="G6962" s="85"/>
      <c r="H6962" s="85"/>
    </row>
    <row r="6963" spans="1:8">
      <c r="A6963" s="85"/>
      <c r="B6963" s="85"/>
      <c r="C6963" s="85"/>
      <c r="D6963" s="85"/>
      <c r="E6963" s="85"/>
      <c r="F6963" s="85"/>
      <c r="G6963" s="85"/>
      <c r="H6963" s="85"/>
    </row>
    <row r="6964" spans="1:8">
      <c r="A6964" s="85"/>
      <c r="B6964" s="85"/>
      <c r="C6964" s="85"/>
      <c r="D6964" s="85"/>
      <c r="E6964" s="85"/>
      <c r="F6964" s="85"/>
      <c r="G6964" s="85"/>
      <c r="H6964" s="85"/>
    </row>
    <row r="6965" spans="1:8">
      <c r="A6965" s="85"/>
      <c r="B6965" s="85"/>
      <c r="C6965" s="85"/>
      <c r="D6965" s="85"/>
      <c r="E6965" s="85"/>
      <c r="F6965" s="85"/>
      <c r="G6965" s="85"/>
      <c r="H6965" s="85"/>
    </row>
    <row r="6966" spans="1:8">
      <c r="A6966" s="85"/>
      <c r="B6966" s="85"/>
      <c r="C6966" s="85"/>
      <c r="D6966" s="85"/>
      <c r="E6966" s="85"/>
      <c r="F6966" s="85"/>
      <c r="G6966" s="85"/>
      <c r="H6966" s="85"/>
    </row>
    <row r="6967" spans="1:8">
      <c r="A6967" s="85"/>
      <c r="B6967" s="85"/>
      <c r="C6967" s="85"/>
      <c r="D6967" s="85"/>
      <c r="E6967" s="85"/>
      <c r="F6967" s="85"/>
      <c r="G6967" s="85"/>
      <c r="H6967" s="85"/>
    </row>
    <row r="6968" spans="1:8">
      <c r="A6968" s="85"/>
      <c r="B6968" s="85"/>
      <c r="C6968" s="85"/>
      <c r="D6968" s="85"/>
      <c r="E6968" s="85"/>
      <c r="F6968" s="85"/>
      <c r="G6968" s="85"/>
      <c r="H6968" s="85"/>
    </row>
    <row r="6969" spans="1:8">
      <c r="A6969" s="85"/>
      <c r="B6969" s="85"/>
      <c r="C6969" s="85"/>
      <c r="D6969" s="85"/>
      <c r="E6969" s="85"/>
      <c r="F6969" s="85"/>
      <c r="G6969" s="85"/>
      <c r="H6969" s="85"/>
    </row>
    <row r="6970" spans="1:8">
      <c r="A6970" s="85"/>
      <c r="B6970" s="85"/>
      <c r="C6970" s="85"/>
      <c r="D6970" s="85"/>
      <c r="E6970" s="85"/>
      <c r="F6970" s="85"/>
      <c r="G6970" s="85"/>
      <c r="H6970" s="85"/>
    </row>
    <row r="6971" spans="1:8">
      <c r="A6971" s="85"/>
      <c r="B6971" s="85"/>
      <c r="C6971" s="85"/>
      <c r="D6971" s="85"/>
      <c r="E6971" s="85"/>
      <c r="F6971" s="85"/>
      <c r="G6971" s="85"/>
      <c r="H6971" s="85"/>
    </row>
    <row r="6972" spans="1:8">
      <c r="A6972" s="85"/>
      <c r="B6972" s="85"/>
      <c r="C6972" s="85"/>
      <c r="D6972" s="85"/>
      <c r="E6972" s="85"/>
      <c r="F6972" s="85"/>
      <c r="G6972" s="85"/>
      <c r="H6972" s="85"/>
    </row>
    <row r="6973" spans="1:8">
      <c r="A6973" s="85"/>
      <c r="B6973" s="85"/>
      <c r="C6973" s="85"/>
      <c r="D6973" s="85"/>
      <c r="E6973" s="85"/>
      <c r="F6973" s="85"/>
      <c r="G6973" s="85"/>
      <c r="H6973" s="85"/>
    </row>
    <row r="6974" spans="1:8">
      <c r="A6974" s="85"/>
      <c r="B6974" s="85"/>
      <c r="C6974" s="85"/>
      <c r="D6974" s="85"/>
      <c r="E6974" s="85"/>
      <c r="F6974" s="85"/>
      <c r="G6974" s="85"/>
      <c r="H6974" s="85"/>
    </row>
    <row r="6975" spans="1:8">
      <c r="A6975" s="85"/>
      <c r="B6975" s="85"/>
      <c r="C6975" s="85"/>
      <c r="D6975" s="85"/>
      <c r="E6975" s="85"/>
      <c r="F6975" s="85"/>
      <c r="G6975" s="85"/>
      <c r="H6975" s="85"/>
    </row>
    <row r="6976" spans="1:8">
      <c r="A6976" s="85"/>
      <c r="B6976" s="85"/>
      <c r="C6976" s="85"/>
      <c r="D6976" s="85"/>
      <c r="E6976" s="85"/>
      <c r="F6976" s="85"/>
      <c r="G6976" s="85"/>
      <c r="H6976" s="85"/>
    </row>
    <row r="6977" spans="1:8">
      <c r="A6977" s="85"/>
      <c r="B6977" s="85"/>
      <c r="C6977" s="85"/>
      <c r="D6977" s="85"/>
      <c r="E6977" s="85"/>
      <c r="F6977" s="85"/>
      <c r="G6977" s="85"/>
      <c r="H6977" s="85"/>
    </row>
    <row r="6978" spans="1:8">
      <c r="A6978" s="85"/>
      <c r="B6978" s="85"/>
      <c r="C6978" s="85"/>
      <c r="D6978" s="85"/>
      <c r="E6978" s="85"/>
      <c r="F6978" s="85"/>
      <c r="G6978" s="85"/>
      <c r="H6978" s="85"/>
    </row>
    <row r="6979" spans="1:8">
      <c r="A6979" s="85"/>
      <c r="B6979" s="85"/>
      <c r="C6979" s="85"/>
      <c r="D6979" s="85"/>
      <c r="E6979" s="85"/>
      <c r="F6979" s="85"/>
      <c r="G6979" s="85"/>
      <c r="H6979" s="85"/>
    </row>
    <row r="6980" spans="1:8">
      <c r="A6980" s="85"/>
      <c r="B6980" s="85"/>
      <c r="C6980" s="85"/>
      <c r="D6980" s="85"/>
      <c r="E6980" s="85"/>
      <c r="F6980" s="85"/>
      <c r="G6980" s="85"/>
      <c r="H6980" s="85"/>
    </row>
    <row r="6981" spans="1:8">
      <c r="A6981" s="85"/>
      <c r="B6981" s="85"/>
      <c r="C6981" s="85"/>
      <c r="D6981" s="85"/>
      <c r="E6981" s="85"/>
      <c r="F6981" s="85"/>
      <c r="G6981" s="85"/>
      <c r="H6981" s="85"/>
    </row>
    <row r="6982" spans="1:8">
      <c r="A6982" s="85"/>
      <c r="B6982" s="85"/>
      <c r="C6982" s="85"/>
      <c r="D6982" s="85"/>
      <c r="E6982" s="85"/>
      <c r="F6982" s="85"/>
      <c r="G6982" s="85"/>
      <c r="H6982" s="85"/>
    </row>
    <row r="6983" spans="1:8">
      <c r="A6983" s="85"/>
      <c r="B6983" s="85"/>
      <c r="C6983" s="85"/>
      <c r="D6983" s="85"/>
      <c r="E6983" s="85"/>
      <c r="F6983" s="85"/>
      <c r="G6983" s="85"/>
      <c r="H6983" s="85"/>
    </row>
    <row r="6984" spans="1:8">
      <c r="A6984" s="85"/>
      <c r="B6984" s="85"/>
      <c r="C6984" s="85"/>
      <c r="D6984" s="85"/>
      <c r="E6984" s="85"/>
      <c r="F6984" s="85"/>
      <c r="G6984" s="85"/>
      <c r="H6984" s="85"/>
    </row>
    <row r="6985" spans="1:8">
      <c r="A6985" s="85"/>
      <c r="B6985" s="85"/>
      <c r="C6985" s="85"/>
      <c r="D6985" s="85"/>
      <c r="E6985" s="85"/>
      <c r="F6985" s="85"/>
      <c r="G6985" s="85"/>
      <c r="H6985" s="85"/>
    </row>
    <row r="6986" spans="1:8">
      <c r="A6986" s="85"/>
      <c r="B6986" s="85"/>
      <c r="C6986" s="85"/>
      <c r="D6986" s="85"/>
      <c r="E6986" s="85"/>
      <c r="F6986" s="85"/>
      <c r="G6986" s="85"/>
      <c r="H6986" s="85"/>
    </row>
    <row r="6987" spans="1:8">
      <c r="A6987" s="85"/>
      <c r="B6987" s="85"/>
      <c r="C6987" s="85"/>
      <c r="D6987" s="85"/>
      <c r="E6987" s="85"/>
      <c r="F6987" s="85"/>
      <c r="G6987" s="85"/>
      <c r="H6987" s="85"/>
    </row>
    <row r="6988" spans="1:8">
      <c r="A6988" s="85"/>
      <c r="B6988" s="85"/>
      <c r="C6988" s="85"/>
      <c r="D6988" s="85"/>
      <c r="E6988" s="85"/>
      <c r="F6988" s="85"/>
      <c r="G6988" s="85"/>
      <c r="H6988" s="85"/>
    </row>
    <row r="6989" spans="1:8">
      <c r="A6989" s="85"/>
      <c r="B6989" s="85"/>
      <c r="C6989" s="85"/>
      <c r="D6989" s="85"/>
      <c r="E6989" s="85"/>
      <c r="F6989" s="85"/>
      <c r="G6989" s="85"/>
      <c r="H6989" s="85"/>
    </row>
    <row r="6990" spans="1:8">
      <c r="A6990" s="85"/>
      <c r="B6990" s="85"/>
      <c r="C6990" s="85"/>
      <c r="D6990" s="85"/>
      <c r="E6990" s="85"/>
      <c r="F6990" s="85"/>
      <c r="G6990" s="85"/>
      <c r="H6990" s="85"/>
    </row>
    <row r="6991" spans="1:8">
      <c r="A6991" s="85"/>
      <c r="B6991" s="85"/>
      <c r="C6991" s="85"/>
      <c r="D6991" s="85"/>
      <c r="E6991" s="85"/>
      <c r="F6991" s="85"/>
      <c r="G6991" s="85"/>
      <c r="H6991" s="85"/>
    </row>
    <row r="6992" spans="1:8">
      <c r="A6992" s="85"/>
      <c r="B6992" s="85"/>
      <c r="C6992" s="85"/>
      <c r="D6992" s="85"/>
      <c r="E6992" s="85"/>
      <c r="F6992" s="85"/>
      <c r="G6992" s="85"/>
      <c r="H6992" s="85"/>
    </row>
    <row r="6993" spans="1:8">
      <c r="A6993" s="85"/>
      <c r="B6993" s="85"/>
      <c r="C6993" s="85"/>
      <c r="D6993" s="85"/>
      <c r="E6993" s="85"/>
      <c r="F6993" s="85"/>
      <c r="G6993" s="85"/>
      <c r="H6993" s="85"/>
    </row>
    <row r="6994" spans="1:8">
      <c r="A6994" s="85"/>
      <c r="B6994" s="85"/>
      <c r="C6994" s="85"/>
      <c r="D6994" s="85"/>
      <c r="E6994" s="85"/>
      <c r="F6994" s="85"/>
      <c r="G6994" s="85"/>
      <c r="H6994" s="85"/>
    </row>
    <row r="6995" spans="1:8">
      <c r="A6995" s="85"/>
      <c r="B6995" s="85"/>
      <c r="C6995" s="85"/>
      <c r="D6995" s="85"/>
      <c r="E6995" s="85"/>
      <c r="F6995" s="85"/>
      <c r="G6995" s="85"/>
      <c r="H6995" s="85"/>
    </row>
    <row r="6996" spans="1:8">
      <c r="A6996" s="85"/>
      <c r="B6996" s="85"/>
      <c r="C6996" s="85"/>
      <c r="D6996" s="85"/>
      <c r="E6996" s="85"/>
      <c r="F6996" s="85"/>
      <c r="G6996" s="85"/>
      <c r="H6996" s="85"/>
    </row>
    <row r="6997" spans="1:8">
      <c r="A6997" s="85"/>
      <c r="B6997" s="85"/>
      <c r="C6997" s="85"/>
      <c r="D6997" s="85"/>
      <c r="E6997" s="85"/>
      <c r="F6997" s="85"/>
      <c r="G6997" s="85"/>
      <c r="H6997" s="85"/>
    </row>
    <row r="6998" spans="1:8">
      <c r="A6998" s="85"/>
      <c r="B6998" s="85"/>
      <c r="C6998" s="85"/>
      <c r="D6998" s="85"/>
      <c r="E6998" s="85"/>
      <c r="F6998" s="85"/>
      <c r="G6998" s="85"/>
      <c r="H6998" s="85"/>
    </row>
    <row r="6999" spans="1:8">
      <c r="A6999" s="85"/>
      <c r="B6999" s="85"/>
      <c r="C6999" s="85"/>
      <c r="D6999" s="85"/>
      <c r="E6999" s="85"/>
      <c r="F6999" s="85"/>
      <c r="G6999" s="85"/>
      <c r="H6999" s="85"/>
    </row>
    <row r="7000" spans="1:8">
      <c r="A7000" s="85"/>
      <c r="B7000" s="85"/>
      <c r="C7000" s="85"/>
      <c r="D7000" s="85"/>
      <c r="E7000" s="85"/>
      <c r="F7000" s="85"/>
      <c r="G7000" s="85"/>
      <c r="H7000" s="85"/>
    </row>
    <row r="7001" spans="1:8">
      <c r="A7001" s="85"/>
      <c r="B7001" s="85"/>
      <c r="C7001" s="85"/>
      <c r="D7001" s="85"/>
      <c r="E7001" s="85"/>
      <c r="F7001" s="85"/>
      <c r="G7001" s="85"/>
      <c r="H7001" s="85"/>
    </row>
    <row r="7002" spans="1:8">
      <c r="A7002" s="85"/>
      <c r="B7002" s="85"/>
      <c r="C7002" s="85"/>
      <c r="D7002" s="85"/>
      <c r="E7002" s="85"/>
      <c r="F7002" s="85"/>
      <c r="G7002" s="85"/>
      <c r="H7002" s="85"/>
    </row>
    <row r="7003" spans="1:8">
      <c r="A7003" s="85"/>
      <c r="B7003" s="85"/>
      <c r="C7003" s="85"/>
      <c r="D7003" s="85"/>
      <c r="E7003" s="85"/>
      <c r="F7003" s="85"/>
      <c r="G7003" s="85"/>
      <c r="H7003" s="85"/>
    </row>
    <row r="7004" spans="1:8">
      <c r="A7004" s="85"/>
      <c r="B7004" s="85"/>
      <c r="C7004" s="85"/>
      <c r="D7004" s="85"/>
      <c r="E7004" s="85"/>
      <c r="F7004" s="85"/>
      <c r="G7004" s="85"/>
      <c r="H7004" s="85"/>
    </row>
    <row r="7005" spans="1:8">
      <c r="A7005" s="85"/>
      <c r="B7005" s="85"/>
      <c r="C7005" s="85"/>
      <c r="D7005" s="85"/>
      <c r="E7005" s="85"/>
      <c r="F7005" s="85"/>
      <c r="G7005" s="85"/>
      <c r="H7005" s="85"/>
    </row>
    <row r="7006" spans="1:8">
      <c r="A7006" s="85"/>
      <c r="B7006" s="85"/>
      <c r="C7006" s="85"/>
      <c r="D7006" s="85"/>
      <c r="E7006" s="85"/>
      <c r="F7006" s="85"/>
      <c r="G7006" s="85"/>
      <c r="H7006" s="85"/>
    </row>
    <row r="7007" spans="1:8">
      <c r="A7007" s="85"/>
      <c r="B7007" s="85"/>
      <c r="C7007" s="85"/>
      <c r="D7007" s="85"/>
      <c r="E7007" s="85"/>
      <c r="F7007" s="85"/>
      <c r="G7007" s="85"/>
      <c r="H7007" s="85"/>
    </row>
    <row r="7008" spans="1:8">
      <c r="A7008" s="85"/>
      <c r="B7008" s="85"/>
      <c r="C7008" s="85"/>
      <c r="D7008" s="85"/>
      <c r="E7008" s="85"/>
      <c r="F7008" s="85"/>
      <c r="G7008" s="85"/>
      <c r="H7008" s="85"/>
    </row>
    <row r="7009" spans="1:8">
      <c r="A7009" s="85"/>
      <c r="B7009" s="85"/>
      <c r="C7009" s="85"/>
      <c r="D7009" s="85"/>
      <c r="E7009" s="85"/>
      <c r="F7009" s="85"/>
      <c r="G7009" s="85"/>
      <c r="H7009" s="85"/>
    </row>
    <row r="7010" spans="1:8">
      <c r="A7010" s="85"/>
      <c r="B7010" s="85"/>
      <c r="C7010" s="85"/>
      <c r="D7010" s="85"/>
      <c r="E7010" s="85"/>
      <c r="F7010" s="85"/>
      <c r="G7010" s="85"/>
      <c r="H7010" s="85"/>
    </row>
    <row r="7011" spans="1:8">
      <c r="A7011" s="85"/>
      <c r="B7011" s="85"/>
      <c r="C7011" s="85"/>
      <c r="D7011" s="85"/>
      <c r="E7011" s="85"/>
      <c r="F7011" s="85"/>
      <c r="G7011" s="85"/>
      <c r="H7011" s="85"/>
    </row>
    <row r="7012" spans="1:8">
      <c r="A7012" s="85"/>
      <c r="B7012" s="85"/>
      <c r="C7012" s="85"/>
      <c r="D7012" s="85"/>
      <c r="E7012" s="85"/>
      <c r="F7012" s="85"/>
      <c r="G7012" s="85"/>
      <c r="H7012" s="85"/>
    </row>
    <row r="7013" spans="1:8">
      <c r="A7013" s="85"/>
      <c r="B7013" s="85"/>
      <c r="C7013" s="85"/>
      <c r="D7013" s="85"/>
      <c r="E7013" s="85"/>
      <c r="F7013" s="85"/>
      <c r="G7013" s="85"/>
      <c r="H7013" s="85"/>
    </row>
    <row r="7014" spans="1:8">
      <c r="A7014" s="85"/>
      <c r="B7014" s="85"/>
      <c r="C7014" s="85"/>
      <c r="D7014" s="85"/>
      <c r="E7014" s="85"/>
      <c r="F7014" s="85"/>
      <c r="G7014" s="85"/>
      <c r="H7014" s="85"/>
    </row>
    <row r="7015" spans="1:8">
      <c r="A7015" s="85"/>
      <c r="B7015" s="85"/>
      <c r="C7015" s="85"/>
      <c r="D7015" s="85"/>
      <c r="E7015" s="85"/>
      <c r="F7015" s="85"/>
      <c r="G7015" s="85"/>
      <c r="H7015" s="85"/>
    </row>
    <row r="7016" spans="1:8">
      <c r="A7016" s="85"/>
      <c r="B7016" s="85"/>
      <c r="C7016" s="85"/>
      <c r="D7016" s="85"/>
      <c r="E7016" s="85"/>
      <c r="F7016" s="85"/>
      <c r="G7016" s="85"/>
      <c r="H7016" s="85"/>
    </row>
    <row r="7017" spans="1:8">
      <c r="A7017" s="85"/>
      <c r="B7017" s="85"/>
      <c r="C7017" s="85"/>
      <c r="D7017" s="85"/>
      <c r="E7017" s="85"/>
      <c r="F7017" s="85"/>
      <c r="G7017" s="85"/>
      <c r="H7017" s="85"/>
    </row>
    <row r="7018" spans="1:8">
      <c r="A7018" s="85"/>
      <c r="B7018" s="85"/>
      <c r="C7018" s="85"/>
      <c r="D7018" s="85"/>
      <c r="E7018" s="85"/>
      <c r="F7018" s="85"/>
      <c r="G7018" s="85"/>
      <c r="H7018" s="85"/>
    </row>
    <row r="7019" spans="1:8">
      <c r="A7019" s="85"/>
      <c r="B7019" s="85"/>
      <c r="C7019" s="85"/>
      <c r="D7019" s="85"/>
      <c r="E7019" s="85"/>
      <c r="F7019" s="85"/>
      <c r="G7019" s="85"/>
      <c r="H7019" s="85"/>
    </row>
    <row r="7020" spans="1:8">
      <c r="A7020" s="85"/>
      <c r="B7020" s="85"/>
      <c r="C7020" s="85"/>
      <c r="D7020" s="85"/>
      <c r="E7020" s="85"/>
      <c r="F7020" s="85"/>
      <c r="G7020" s="85"/>
      <c r="H7020" s="85"/>
    </row>
    <row r="7021" spans="1:8">
      <c r="A7021" s="85"/>
      <c r="B7021" s="85"/>
      <c r="C7021" s="85"/>
      <c r="D7021" s="85"/>
      <c r="E7021" s="85"/>
      <c r="F7021" s="85"/>
      <c r="G7021" s="85"/>
      <c r="H7021" s="85"/>
    </row>
    <row r="7022" spans="1:8">
      <c r="A7022" s="85"/>
      <c r="B7022" s="85"/>
      <c r="C7022" s="85"/>
      <c r="D7022" s="85"/>
      <c r="E7022" s="85"/>
      <c r="F7022" s="85"/>
      <c r="G7022" s="85"/>
      <c r="H7022" s="85"/>
    </row>
    <row r="7023" spans="1:8">
      <c r="A7023" s="85"/>
      <c r="B7023" s="85"/>
      <c r="C7023" s="85"/>
      <c r="D7023" s="85"/>
      <c r="E7023" s="85"/>
      <c r="F7023" s="85"/>
      <c r="G7023" s="85"/>
      <c r="H7023" s="85"/>
    </row>
    <row r="7024" spans="1:8">
      <c r="A7024" s="85"/>
      <c r="B7024" s="85"/>
      <c r="C7024" s="85"/>
      <c r="D7024" s="85"/>
      <c r="E7024" s="85"/>
      <c r="F7024" s="85"/>
      <c r="G7024" s="85"/>
      <c r="H7024" s="85"/>
    </row>
    <row r="7025" spans="1:8">
      <c r="A7025" s="85"/>
      <c r="B7025" s="85"/>
      <c r="C7025" s="85"/>
      <c r="D7025" s="85"/>
      <c r="E7025" s="85"/>
      <c r="F7025" s="85"/>
      <c r="G7025" s="85"/>
      <c r="H7025" s="85"/>
    </row>
    <row r="7026" spans="1:8">
      <c r="A7026" s="85"/>
      <c r="B7026" s="85"/>
      <c r="C7026" s="85"/>
      <c r="D7026" s="85"/>
      <c r="E7026" s="85"/>
      <c r="F7026" s="85"/>
      <c r="G7026" s="85"/>
      <c r="H7026" s="85"/>
    </row>
    <row r="7027" spans="1:8">
      <c r="A7027" s="85"/>
      <c r="B7027" s="85"/>
      <c r="C7027" s="85"/>
      <c r="D7027" s="85"/>
      <c r="E7027" s="85"/>
      <c r="F7027" s="85"/>
      <c r="G7027" s="85"/>
      <c r="H7027" s="85"/>
    </row>
    <row r="7028" spans="1:8">
      <c r="A7028" s="85"/>
      <c r="B7028" s="85"/>
      <c r="C7028" s="85"/>
      <c r="D7028" s="85"/>
      <c r="E7028" s="85"/>
      <c r="F7028" s="85"/>
      <c r="G7028" s="85"/>
      <c r="H7028" s="85"/>
    </row>
    <row r="7029" spans="1:8">
      <c r="A7029" s="85"/>
      <c r="B7029" s="85"/>
      <c r="C7029" s="85"/>
      <c r="D7029" s="85"/>
      <c r="E7029" s="85"/>
      <c r="F7029" s="85"/>
      <c r="G7029" s="85"/>
      <c r="H7029" s="85"/>
    </row>
    <row r="7030" spans="1:8">
      <c r="A7030" s="85"/>
      <c r="B7030" s="85"/>
      <c r="C7030" s="85"/>
      <c r="D7030" s="85"/>
      <c r="E7030" s="85"/>
      <c r="F7030" s="85"/>
      <c r="G7030" s="85"/>
      <c r="H7030" s="85"/>
    </row>
    <row r="7031" spans="1:8">
      <c r="A7031" s="85"/>
      <c r="B7031" s="85"/>
      <c r="C7031" s="85"/>
      <c r="D7031" s="85"/>
      <c r="E7031" s="85"/>
      <c r="F7031" s="85"/>
      <c r="G7031" s="85"/>
      <c r="H7031" s="85"/>
    </row>
    <row r="7032" spans="1:8">
      <c r="A7032" s="85"/>
      <c r="B7032" s="85"/>
      <c r="C7032" s="85"/>
      <c r="D7032" s="85"/>
      <c r="E7032" s="85"/>
      <c r="F7032" s="85"/>
      <c r="G7032" s="85"/>
      <c r="H7032" s="85"/>
    </row>
    <row r="7033" spans="1:8">
      <c r="A7033" s="85"/>
      <c r="B7033" s="85"/>
      <c r="C7033" s="85"/>
      <c r="D7033" s="85"/>
      <c r="E7033" s="85"/>
      <c r="F7033" s="85"/>
      <c r="G7033" s="85"/>
      <c r="H7033" s="85"/>
    </row>
    <row r="7034" spans="1:8">
      <c r="A7034" s="85"/>
      <c r="B7034" s="85"/>
      <c r="C7034" s="85"/>
      <c r="D7034" s="85"/>
      <c r="E7034" s="85"/>
      <c r="F7034" s="85"/>
      <c r="G7034" s="85"/>
      <c r="H7034" s="85"/>
    </row>
    <row r="7035" spans="1:8">
      <c r="A7035" s="85"/>
      <c r="B7035" s="85"/>
      <c r="C7035" s="85"/>
      <c r="D7035" s="85"/>
      <c r="E7035" s="85"/>
      <c r="F7035" s="85"/>
      <c r="G7035" s="85"/>
      <c r="H7035" s="85"/>
    </row>
    <row r="7036" spans="1:8">
      <c r="A7036" s="85"/>
      <c r="B7036" s="85"/>
      <c r="C7036" s="85"/>
      <c r="D7036" s="85"/>
      <c r="E7036" s="85"/>
      <c r="F7036" s="85"/>
      <c r="G7036" s="85"/>
      <c r="H7036" s="85"/>
    </row>
    <row r="7037" spans="1:8">
      <c r="A7037" s="85"/>
      <c r="B7037" s="85"/>
      <c r="C7037" s="85"/>
      <c r="D7037" s="85"/>
      <c r="E7037" s="85"/>
      <c r="F7037" s="85"/>
      <c r="G7037" s="85"/>
      <c r="H7037" s="85"/>
    </row>
    <row r="7038" spans="1:8">
      <c r="A7038" s="85"/>
      <c r="B7038" s="85"/>
      <c r="C7038" s="85"/>
      <c r="D7038" s="85"/>
      <c r="E7038" s="85"/>
      <c r="F7038" s="85"/>
      <c r="G7038" s="85"/>
      <c r="H7038" s="85"/>
    </row>
    <row r="7039" spans="1:8">
      <c r="A7039" s="85"/>
      <c r="B7039" s="85"/>
      <c r="C7039" s="85"/>
      <c r="D7039" s="85"/>
      <c r="E7039" s="85"/>
      <c r="F7039" s="85"/>
      <c r="G7039" s="85"/>
      <c r="H7039" s="85"/>
    </row>
    <row r="7040" spans="1:8">
      <c r="A7040" s="85"/>
      <c r="B7040" s="85"/>
      <c r="C7040" s="85"/>
      <c r="D7040" s="85"/>
      <c r="E7040" s="85"/>
      <c r="F7040" s="85"/>
      <c r="G7040" s="85"/>
      <c r="H7040" s="85"/>
    </row>
    <row r="7041" spans="1:8">
      <c r="A7041" s="85"/>
      <c r="B7041" s="85"/>
      <c r="C7041" s="85"/>
      <c r="D7041" s="85"/>
      <c r="E7041" s="85"/>
      <c r="F7041" s="85"/>
      <c r="G7041" s="85"/>
      <c r="H7041" s="85"/>
    </row>
    <row r="7042" spans="1:8">
      <c r="A7042" s="85"/>
      <c r="B7042" s="85"/>
      <c r="C7042" s="85"/>
      <c r="D7042" s="85"/>
      <c r="E7042" s="85"/>
      <c r="F7042" s="85"/>
      <c r="G7042" s="85"/>
      <c r="H7042" s="85"/>
    </row>
    <row r="7043" spans="1:8">
      <c r="A7043" s="85"/>
      <c r="B7043" s="85"/>
      <c r="C7043" s="85"/>
      <c r="D7043" s="85"/>
      <c r="E7043" s="85"/>
      <c r="F7043" s="85"/>
      <c r="G7043" s="85"/>
      <c r="H7043" s="85"/>
    </row>
    <row r="7044" spans="1:8">
      <c r="A7044" s="85"/>
      <c r="B7044" s="85"/>
      <c r="C7044" s="85"/>
      <c r="D7044" s="85"/>
      <c r="E7044" s="85"/>
      <c r="F7044" s="85"/>
      <c r="G7044" s="85"/>
      <c r="H7044" s="85"/>
    </row>
    <row r="7045" spans="1:8">
      <c r="A7045" s="85"/>
      <c r="B7045" s="85"/>
      <c r="C7045" s="85"/>
      <c r="D7045" s="85"/>
      <c r="E7045" s="85"/>
      <c r="F7045" s="85"/>
      <c r="G7045" s="85"/>
      <c r="H7045" s="85"/>
    </row>
    <row r="7046" spans="1:8">
      <c r="A7046" s="85"/>
      <c r="B7046" s="85"/>
      <c r="C7046" s="85"/>
      <c r="D7046" s="85"/>
      <c r="E7046" s="85"/>
      <c r="F7046" s="85"/>
      <c r="G7046" s="85"/>
      <c r="H7046" s="85"/>
    </row>
    <row r="7047" spans="1:8">
      <c r="A7047" s="85"/>
      <c r="B7047" s="85"/>
      <c r="C7047" s="85"/>
      <c r="D7047" s="85"/>
      <c r="E7047" s="85"/>
      <c r="F7047" s="85"/>
      <c r="G7047" s="85"/>
      <c r="H7047" s="85"/>
    </row>
    <row r="7048" spans="1:8">
      <c r="A7048" s="85"/>
      <c r="B7048" s="85"/>
      <c r="C7048" s="85"/>
      <c r="D7048" s="85"/>
      <c r="E7048" s="85"/>
      <c r="F7048" s="85"/>
      <c r="G7048" s="85"/>
      <c r="H7048" s="85"/>
    </row>
    <row r="7049" spans="1:8">
      <c r="A7049" s="85"/>
      <c r="B7049" s="85"/>
      <c r="C7049" s="85"/>
      <c r="D7049" s="85"/>
      <c r="E7049" s="85"/>
      <c r="F7049" s="85"/>
      <c r="G7049" s="85"/>
      <c r="H7049" s="85"/>
    </row>
    <row r="7050" spans="1:8">
      <c r="A7050" s="85"/>
      <c r="B7050" s="85"/>
      <c r="C7050" s="85"/>
      <c r="D7050" s="85"/>
      <c r="E7050" s="85"/>
      <c r="F7050" s="85"/>
      <c r="G7050" s="85"/>
      <c r="H7050" s="85"/>
    </row>
    <row r="7051" spans="1:8">
      <c r="A7051" s="85"/>
      <c r="B7051" s="85"/>
      <c r="C7051" s="85"/>
      <c r="D7051" s="85"/>
      <c r="E7051" s="85"/>
      <c r="F7051" s="85"/>
      <c r="G7051" s="85"/>
      <c r="H7051" s="85"/>
    </row>
    <row r="7052" spans="1:8">
      <c r="A7052" s="85"/>
      <c r="B7052" s="85"/>
      <c r="C7052" s="85"/>
      <c r="D7052" s="85"/>
      <c r="E7052" s="85"/>
      <c r="F7052" s="85"/>
      <c r="G7052" s="85"/>
      <c r="H7052" s="85"/>
    </row>
    <row r="7053" spans="1:8">
      <c r="A7053" s="85"/>
      <c r="B7053" s="85"/>
      <c r="C7053" s="85"/>
      <c r="D7053" s="85"/>
      <c r="E7053" s="85"/>
      <c r="F7053" s="85"/>
      <c r="G7053" s="85"/>
      <c r="H7053" s="85"/>
    </row>
    <row r="7054" spans="1:8">
      <c r="A7054" s="85"/>
      <c r="B7054" s="85"/>
      <c r="C7054" s="85"/>
      <c r="D7054" s="85"/>
      <c r="E7054" s="85"/>
      <c r="F7054" s="85"/>
      <c r="G7054" s="85"/>
      <c r="H7054" s="85"/>
    </row>
    <row r="7055" spans="1:8">
      <c r="A7055" s="85"/>
      <c r="B7055" s="85"/>
      <c r="C7055" s="85"/>
      <c r="D7055" s="85"/>
      <c r="E7055" s="85"/>
      <c r="F7055" s="85"/>
      <c r="G7055" s="85"/>
      <c r="H7055" s="85"/>
    </row>
    <row r="7056" spans="1:8">
      <c r="A7056" s="85"/>
      <c r="B7056" s="85"/>
      <c r="C7056" s="85"/>
      <c r="D7056" s="85"/>
      <c r="E7056" s="85"/>
      <c r="F7056" s="85"/>
      <c r="G7056" s="85"/>
      <c r="H7056" s="85"/>
    </row>
    <row r="7057" spans="1:8">
      <c r="A7057" s="85"/>
      <c r="B7057" s="85"/>
      <c r="C7057" s="85"/>
      <c r="D7057" s="85"/>
      <c r="E7057" s="85"/>
      <c r="F7057" s="85"/>
      <c r="G7057" s="85"/>
      <c r="H7057" s="85"/>
    </row>
    <row r="7058" spans="1:8">
      <c r="A7058" s="85"/>
      <c r="B7058" s="85"/>
      <c r="C7058" s="85"/>
      <c r="D7058" s="85"/>
      <c r="E7058" s="85"/>
      <c r="F7058" s="85"/>
      <c r="G7058" s="85"/>
      <c r="H7058" s="85"/>
    </row>
    <row r="7059" spans="1:8">
      <c r="A7059" s="85"/>
      <c r="B7059" s="85"/>
      <c r="C7059" s="85"/>
      <c r="D7059" s="85"/>
      <c r="E7059" s="85"/>
      <c r="F7059" s="85"/>
      <c r="G7059" s="85"/>
      <c r="H7059" s="85"/>
    </row>
    <row r="7060" spans="1:8">
      <c r="A7060" s="85"/>
      <c r="B7060" s="85"/>
      <c r="C7060" s="85"/>
      <c r="D7060" s="85"/>
      <c r="E7060" s="85"/>
      <c r="F7060" s="85"/>
      <c r="G7060" s="85"/>
      <c r="H7060" s="85"/>
    </row>
    <row r="7061" spans="1:8">
      <c r="A7061" s="85"/>
      <c r="B7061" s="85"/>
      <c r="C7061" s="85"/>
      <c r="D7061" s="85"/>
      <c r="E7061" s="85"/>
      <c r="F7061" s="85"/>
      <c r="G7061" s="85"/>
      <c r="H7061" s="85"/>
    </row>
    <row r="7062" spans="1:8">
      <c r="A7062" s="85"/>
      <c r="B7062" s="85"/>
      <c r="C7062" s="85"/>
      <c r="D7062" s="85"/>
      <c r="E7062" s="85"/>
      <c r="F7062" s="85"/>
      <c r="G7062" s="85"/>
      <c r="H7062" s="85"/>
    </row>
    <row r="7063" spans="1:8">
      <c r="A7063" s="85"/>
      <c r="B7063" s="85"/>
      <c r="C7063" s="85"/>
      <c r="D7063" s="85"/>
      <c r="E7063" s="85"/>
      <c r="F7063" s="85"/>
      <c r="G7063" s="85"/>
      <c r="H7063" s="85"/>
    </row>
    <row r="7064" spans="1:8">
      <c r="A7064" s="85"/>
      <c r="B7064" s="85"/>
      <c r="C7064" s="85"/>
      <c r="D7064" s="85"/>
      <c r="E7064" s="85"/>
      <c r="F7064" s="85"/>
      <c r="G7064" s="85"/>
      <c r="H7064" s="85"/>
    </row>
    <row r="7065" spans="1:8">
      <c r="A7065" s="85"/>
      <c r="B7065" s="85"/>
      <c r="C7065" s="85"/>
      <c r="D7065" s="85"/>
      <c r="E7065" s="85"/>
      <c r="F7065" s="85"/>
      <c r="G7065" s="85"/>
      <c r="H7065" s="85"/>
    </row>
    <row r="7066" spans="1:8">
      <c r="A7066" s="85"/>
      <c r="B7066" s="85"/>
      <c r="C7066" s="85"/>
      <c r="D7066" s="85"/>
      <c r="E7066" s="85"/>
      <c r="F7066" s="85"/>
      <c r="G7066" s="85"/>
      <c r="H7066" s="85"/>
    </row>
    <row r="7067" spans="1:8">
      <c r="A7067" s="85"/>
      <c r="B7067" s="85"/>
      <c r="C7067" s="85"/>
      <c r="D7067" s="85"/>
      <c r="E7067" s="85"/>
      <c r="F7067" s="85"/>
      <c r="G7067" s="85"/>
      <c r="H7067" s="85"/>
    </row>
    <row r="7068" spans="1:8">
      <c r="A7068" s="85"/>
      <c r="B7068" s="85"/>
      <c r="C7068" s="85"/>
      <c r="D7068" s="85"/>
      <c r="E7068" s="85"/>
      <c r="F7068" s="85"/>
      <c r="G7068" s="85"/>
      <c r="H7068" s="85"/>
    </row>
    <row r="7069" spans="1:8">
      <c r="A7069" s="85"/>
      <c r="B7069" s="85"/>
      <c r="C7069" s="85"/>
      <c r="D7069" s="85"/>
      <c r="E7069" s="85"/>
      <c r="F7069" s="85"/>
      <c r="G7069" s="85"/>
      <c r="H7069" s="85"/>
    </row>
    <row r="7070" spans="1:8">
      <c r="A7070" s="85"/>
      <c r="B7070" s="85"/>
      <c r="C7070" s="85"/>
      <c r="D7070" s="85"/>
      <c r="E7070" s="85"/>
      <c r="F7070" s="85"/>
      <c r="G7070" s="85"/>
      <c r="H7070" s="85"/>
    </row>
    <row r="7071" spans="1:8">
      <c r="A7071" s="85"/>
      <c r="B7071" s="85"/>
      <c r="C7071" s="85"/>
      <c r="D7071" s="85"/>
      <c r="E7071" s="85"/>
      <c r="F7071" s="85"/>
      <c r="G7071" s="85"/>
      <c r="H7071" s="85"/>
    </row>
    <row r="7072" spans="1:8">
      <c r="A7072" s="85"/>
      <c r="B7072" s="85"/>
      <c r="C7072" s="85"/>
      <c r="D7072" s="85"/>
      <c r="E7072" s="85"/>
      <c r="F7072" s="85"/>
      <c r="G7072" s="85"/>
      <c r="H7072" s="85"/>
    </row>
    <row r="7073" spans="1:8">
      <c r="A7073" s="85"/>
      <c r="B7073" s="85"/>
      <c r="C7073" s="85"/>
      <c r="D7073" s="85"/>
      <c r="E7073" s="85"/>
      <c r="F7073" s="85"/>
      <c r="G7073" s="85"/>
      <c r="H7073" s="85"/>
    </row>
    <row r="7074" spans="1:8">
      <c r="A7074" s="85"/>
      <c r="B7074" s="85"/>
      <c r="C7074" s="85"/>
      <c r="D7074" s="85"/>
      <c r="E7074" s="85"/>
      <c r="F7074" s="85"/>
      <c r="G7074" s="85"/>
      <c r="H7074" s="85"/>
    </row>
    <row r="7075" spans="1:8">
      <c r="A7075" s="85"/>
      <c r="B7075" s="85"/>
      <c r="C7075" s="85"/>
      <c r="D7075" s="85"/>
      <c r="E7075" s="85"/>
      <c r="F7075" s="85"/>
      <c r="G7075" s="85"/>
      <c r="H7075" s="85"/>
    </row>
    <row r="7076" spans="1:8">
      <c r="A7076" s="85"/>
      <c r="B7076" s="85"/>
      <c r="C7076" s="85"/>
      <c r="D7076" s="85"/>
      <c r="E7076" s="85"/>
      <c r="F7076" s="85"/>
      <c r="G7076" s="85"/>
      <c r="H7076" s="85"/>
    </row>
    <row r="7077" spans="1:8">
      <c r="A7077" s="85"/>
      <c r="B7077" s="85"/>
      <c r="C7077" s="85"/>
      <c r="D7077" s="85"/>
      <c r="E7077" s="85"/>
      <c r="F7077" s="85"/>
      <c r="G7077" s="85"/>
      <c r="H7077" s="85"/>
    </row>
    <row r="7078" spans="1:8">
      <c r="A7078" s="85"/>
      <c r="B7078" s="85"/>
      <c r="C7078" s="85"/>
      <c r="D7078" s="85"/>
      <c r="E7078" s="85"/>
      <c r="F7078" s="85"/>
      <c r="G7078" s="85"/>
      <c r="H7078" s="85"/>
    </row>
    <row r="7079" spans="1:8">
      <c r="A7079" s="85"/>
      <c r="B7079" s="85"/>
      <c r="C7079" s="85"/>
      <c r="D7079" s="85"/>
      <c r="E7079" s="85"/>
      <c r="F7079" s="85"/>
      <c r="G7079" s="85"/>
      <c r="H7079" s="85"/>
    </row>
    <row r="7080" spans="1:8">
      <c r="A7080" s="85"/>
      <c r="B7080" s="85"/>
      <c r="C7080" s="85"/>
      <c r="D7080" s="85"/>
      <c r="E7080" s="85"/>
      <c r="F7080" s="85"/>
      <c r="G7080" s="85"/>
      <c r="H7080" s="85"/>
    </row>
    <row r="7081" spans="1:8">
      <c r="A7081" s="85"/>
      <c r="B7081" s="85"/>
      <c r="C7081" s="85"/>
      <c r="D7081" s="85"/>
      <c r="E7081" s="85"/>
      <c r="F7081" s="85"/>
      <c r="G7081" s="85"/>
      <c r="H7081" s="85"/>
    </row>
    <row r="7082" spans="1:8">
      <c r="A7082" s="85"/>
      <c r="B7082" s="85"/>
      <c r="C7082" s="85"/>
      <c r="D7082" s="85"/>
      <c r="E7082" s="85"/>
      <c r="F7082" s="85"/>
      <c r="G7082" s="85"/>
      <c r="H7082" s="85"/>
    </row>
    <row r="7083" spans="1:8">
      <c r="A7083" s="85"/>
      <c r="B7083" s="85"/>
      <c r="C7083" s="85"/>
      <c r="D7083" s="85"/>
      <c r="E7083" s="85"/>
      <c r="F7083" s="85"/>
      <c r="G7083" s="85"/>
      <c r="H7083" s="85"/>
    </row>
    <row r="7084" spans="1:8">
      <c r="A7084" s="85"/>
      <c r="B7084" s="85"/>
      <c r="C7084" s="85"/>
      <c r="D7084" s="85"/>
      <c r="E7084" s="85"/>
      <c r="F7084" s="85"/>
      <c r="G7084" s="85"/>
      <c r="H7084" s="85"/>
    </row>
    <row r="7085" spans="1:8">
      <c r="A7085" s="85"/>
      <c r="B7085" s="85"/>
      <c r="C7085" s="85"/>
      <c r="D7085" s="85"/>
      <c r="E7085" s="85"/>
      <c r="F7085" s="85"/>
      <c r="G7085" s="85"/>
      <c r="H7085" s="85"/>
    </row>
    <row r="7086" spans="1:8">
      <c r="A7086" s="85"/>
      <c r="B7086" s="85"/>
      <c r="C7086" s="85"/>
      <c r="D7086" s="85"/>
      <c r="E7086" s="85"/>
      <c r="F7086" s="85"/>
      <c r="G7086" s="85"/>
      <c r="H7086" s="85"/>
    </row>
    <row r="7087" spans="1:8">
      <c r="A7087" s="85"/>
      <c r="B7087" s="85"/>
      <c r="C7087" s="85"/>
      <c r="D7087" s="85"/>
      <c r="E7087" s="85"/>
      <c r="F7087" s="85"/>
      <c r="G7087" s="85"/>
      <c r="H7087" s="85"/>
    </row>
    <row r="7088" spans="1:8">
      <c r="A7088" s="85"/>
      <c r="B7088" s="85"/>
      <c r="C7088" s="85"/>
      <c r="D7088" s="85"/>
      <c r="E7088" s="85"/>
      <c r="F7088" s="85"/>
      <c r="G7088" s="85"/>
      <c r="H7088" s="85"/>
    </row>
    <row r="7089" spans="1:8">
      <c r="A7089" s="85"/>
      <c r="B7089" s="85"/>
      <c r="C7089" s="85"/>
      <c r="D7089" s="85"/>
      <c r="E7089" s="85"/>
      <c r="F7089" s="85"/>
      <c r="G7089" s="85"/>
      <c r="H7089" s="85"/>
    </row>
    <row r="7090" spans="1:8">
      <c r="A7090" s="85"/>
      <c r="B7090" s="85"/>
      <c r="C7090" s="85"/>
      <c r="D7090" s="85"/>
      <c r="E7090" s="85"/>
      <c r="F7090" s="85"/>
      <c r="G7090" s="85"/>
      <c r="H7090" s="85"/>
    </row>
    <row r="7091" spans="1:8">
      <c r="A7091" s="85"/>
      <c r="B7091" s="85"/>
      <c r="C7091" s="85"/>
      <c r="D7091" s="85"/>
      <c r="E7091" s="85"/>
      <c r="F7091" s="85"/>
      <c r="G7091" s="85"/>
      <c r="H7091" s="85"/>
    </row>
    <row r="7092" spans="1:8">
      <c r="A7092" s="85"/>
      <c r="B7092" s="85"/>
      <c r="C7092" s="85"/>
      <c r="D7092" s="85"/>
      <c r="E7092" s="85"/>
      <c r="F7092" s="85"/>
      <c r="G7092" s="85"/>
      <c r="H7092" s="85"/>
    </row>
    <row r="7093" spans="1:8">
      <c r="A7093" s="85"/>
      <c r="B7093" s="85"/>
      <c r="C7093" s="85"/>
      <c r="D7093" s="85"/>
      <c r="E7093" s="85"/>
      <c r="F7093" s="85"/>
      <c r="G7093" s="85"/>
      <c r="H7093" s="85"/>
    </row>
    <row r="7094" spans="1:8">
      <c r="A7094" s="85"/>
      <c r="B7094" s="85"/>
      <c r="C7094" s="85"/>
      <c r="D7094" s="85"/>
      <c r="E7094" s="85"/>
      <c r="F7094" s="85"/>
      <c r="G7094" s="85"/>
      <c r="H7094" s="85"/>
    </row>
    <row r="7095" spans="1:8">
      <c r="A7095" s="85"/>
      <c r="B7095" s="85"/>
      <c r="C7095" s="85"/>
      <c r="D7095" s="85"/>
      <c r="E7095" s="85"/>
      <c r="F7095" s="85"/>
      <c r="G7095" s="85"/>
      <c r="H7095" s="85"/>
    </row>
    <row r="7096" spans="1:8">
      <c r="A7096" s="85"/>
      <c r="B7096" s="85"/>
      <c r="C7096" s="85"/>
      <c r="D7096" s="85"/>
      <c r="E7096" s="85"/>
      <c r="F7096" s="85"/>
      <c r="G7096" s="85"/>
      <c r="H7096" s="85"/>
    </row>
    <row r="7097" spans="1:8">
      <c r="A7097" s="85"/>
      <c r="B7097" s="85"/>
      <c r="C7097" s="85"/>
      <c r="D7097" s="85"/>
      <c r="E7097" s="85"/>
      <c r="F7097" s="85"/>
      <c r="G7097" s="85"/>
      <c r="H7097" s="85"/>
    </row>
    <row r="7098" spans="1:8">
      <c r="A7098" s="85"/>
      <c r="B7098" s="85"/>
      <c r="C7098" s="85"/>
      <c r="D7098" s="85"/>
      <c r="E7098" s="85"/>
      <c r="F7098" s="85"/>
      <c r="G7098" s="85"/>
      <c r="H7098" s="85"/>
    </row>
    <row r="7099" spans="1:8">
      <c r="A7099" s="85"/>
      <c r="B7099" s="85"/>
      <c r="C7099" s="85"/>
      <c r="D7099" s="85"/>
      <c r="E7099" s="85"/>
      <c r="F7099" s="85"/>
      <c r="G7099" s="85"/>
      <c r="H7099" s="85"/>
    </row>
    <row r="7100" spans="1:8">
      <c r="A7100" s="85"/>
      <c r="B7100" s="85"/>
      <c r="C7100" s="85"/>
      <c r="D7100" s="85"/>
      <c r="E7100" s="85"/>
      <c r="F7100" s="85"/>
      <c r="G7100" s="85"/>
      <c r="H7100" s="85"/>
    </row>
    <row r="7101" spans="1:8">
      <c r="A7101" s="85"/>
      <c r="B7101" s="85"/>
      <c r="C7101" s="85"/>
      <c r="D7101" s="85"/>
      <c r="E7101" s="85"/>
      <c r="F7101" s="85"/>
      <c r="G7101" s="85"/>
      <c r="H7101" s="85"/>
    </row>
    <row r="7102" spans="1:8">
      <c r="A7102" s="85"/>
      <c r="B7102" s="85"/>
      <c r="C7102" s="85"/>
      <c r="D7102" s="85"/>
      <c r="E7102" s="85"/>
      <c r="F7102" s="85"/>
      <c r="G7102" s="85"/>
      <c r="H7102" s="85"/>
    </row>
    <row r="7103" spans="1:8">
      <c r="A7103" s="85"/>
      <c r="B7103" s="85"/>
      <c r="C7103" s="85"/>
      <c r="D7103" s="85"/>
      <c r="E7103" s="85"/>
      <c r="F7103" s="85"/>
      <c r="G7103" s="85"/>
      <c r="H7103" s="85"/>
    </row>
    <row r="7104" spans="1:8">
      <c r="A7104" s="85"/>
      <c r="B7104" s="85"/>
      <c r="C7104" s="85"/>
      <c r="D7104" s="85"/>
      <c r="E7104" s="85"/>
      <c r="F7104" s="85"/>
      <c r="G7104" s="85"/>
      <c r="H7104" s="85"/>
    </row>
    <row r="7105" spans="1:8">
      <c r="A7105" s="85"/>
      <c r="B7105" s="85"/>
      <c r="C7105" s="85"/>
      <c r="D7105" s="85"/>
      <c r="E7105" s="85"/>
      <c r="F7105" s="85"/>
      <c r="G7105" s="85"/>
      <c r="H7105" s="85"/>
    </row>
    <row r="7106" spans="1:8">
      <c r="A7106" s="85"/>
      <c r="B7106" s="85"/>
      <c r="C7106" s="85"/>
      <c r="D7106" s="85"/>
      <c r="E7106" s="85"/>
      <c r="F7106" s="85"/>
      <c r="G7106" s="85"/>
      <c r="H7106" s="85"/>
    </row>
    <row r="7107" spans="1:8">
      <c r="A7107" s="85"/>
      <c r="B7107" s="85"/>
      <c r="C7107" s="85"/>
      <c r="D7107" s="85"/>
      <c r="E7107" s="85"/>
      <c r="F7107" s="85"/>
      <c r="G7107" s="85"/>
      <c r="H7107" s="85"/>
    </row>
    <row r="7108" spans="1:8">
      <c r="A7108" s="85"/>
      <c r="B7108" s="85"/>
      <c r="C7108" s="85"/>
      <c r="D7108" s="85"/>
      <c r="E7108" s="85"/>
      <c r="F7108" s="85"/>
      <c r="G7108" s="85"/>
      <c r="H7108" s="85"/>
    </row>
    <row r="7109" spans="1:8">
      <c r="A7109" s="85"/>
      <c r="B7109" s="85"/>
      <c r="C7109" s="85"/>
      <c r="D7109" s="85"/>
      <c r="E7109" s="85"/>
      <c r="F7109" s="85"/>
      <c r="G7109" s="85"/>
      <c r="H7109" s="85"/>
    </row>
    <row r="7110" spans="1:8">
      <c r="A7110" s="85"/>
      <c r="B7110" s="85"/>
      <c r="C7110" s="85"/>
      <c r="D7110" s="85"/>
      <c r="E7110" s="85"/>
      <c r="F7110" s="85"/>
      <c r="G7110" s="85"/>
      <c r="H7110" s="85"/>
    </row>
    <row r="7111" spans="1:8">
      <c r="A7111" s="85"/>
      <c r="B7111" s="85"/>
      <c r="C7111" s="85"/>
      <c r="D7111" s="85"/>
      <c r="E7111" s="85"/>
      <c r="F7111" s="85"/>
      <c r="G7111" s="85"/>
      <c r="H7111" s="85"/>
    </row>
    <row r="7112" spans="1:8">
      <c r="A7112" s="85"/>
      <c r="B7112" s="85"/>
      <c r="C7112" s="85"/>
      <c r="D7112" s="85"/>
      <c r="E7112" s="85"/>
      <c r="F7112" s="85"/>
      <c r="G7112" s="85"/>
      <c r="H7112" s="85"/>
    </row>
    <row r="7113" spans="1:8">
      <c r="A7113" s="85"/>
      <c r="B7113" s="85"/>
      <c r="C7113" s="85"/>
      <c r="D7113" s="85"/>
      <c r="E7113" s="85"/>
      <c r="F7113" s="85"/>
      <c r="G7113" s="85"/>
      <c r="H7113" s="85"/>
    </row>
    <row r="7114" spans="1:8">
      <c r="A7114" s="85"/>
      <c r="B7114" s="85"/>
      <c r="C7114" s="85"/>
      <c r="D7114" s="85"/>
      <c r="E7114" s="85"/>
      <c r="F7114" s="85"/>
      <c r="G7114" s="85"/>
      <c r="H7114" s="85"/>
    </row>
    <row r="7115" spans="1:8">
      <c r="A7115" s="85"/>
      <c r="B7115" s="85"/>
      <c r="C7115" s="85"/>
      <c r="D7115" s="85"/>
      <c r="E7115" s="85"/>
      <c r="F7115" s="85"/>
      <c r="G7115" s="85"/>
      <c r="H7115" s="85"/>
    </row>
    <row r="7116" spans="1:8">
      <c r="A7116" s="85"/>
      <c r="B7116" s="85"/>
      <c r="C7116" s="85"/>
      <c r="D7116" s="85"/>
      <c r="E7116" s="85"/>
      <c r="F7116" s="85"/>
      <c r="G7116" s="85"/>
      <c r="H7116" s="85"/>
    </row>
    <row r="7117" spans="1:8">
      <c r="A7117" s="85"/>
      <c r="B7117" s="85"/>
      <c r="C7117" s="85"/>
      <c r="D7117" s="85"/>
      <c r="E7117" s="85"/>
      <c r="F7117" s="85"/>
      <c r="G7117" s="85"/>
      <c r="H7117" s="85"/>
    </row>
    <row r="7118" spans="1:8">
      <c r="A7118" s="85"/>
      <c r="B7118" s="85"/>
      <c r="C7118" s="85"/>
      <c r="D7118" s="85"/>
      <c r="E7118" s="85"/>
      <c r="F7118" s="85"/>
      <c r="G7118" s="85"/>
      <c r="H7118" s="85"/>
    </row>
    <row r="7119" spans="1:8">
      <c r="A7119" s="85"/>
      <c r="B7119" s="85"/>
      <c r="C7119" s="85"/>
      <c r="D7119" s="85"/>
      <c r="E7119" s="85"/>
      <c r="F7119" s="85"/>
      <c r="G7119" s="85"/>
      <c r="H7119" s="85"/>
    </row>
    <row r="7120" spans="1:8">
      <c r="A7120" s="85"/>
      <c r="B7120" s="85"/>
      <c r="C7120" s="85"/>
      <c r="D7120" s="85"/>
      <c r="E7120" s="85"/>
      <c r="F7120" s="85"/>
      <c r="G7120" s="85"/>
      <c r="H7120" s="85"/>
    </row>
    <row r="7121" spans="1:8">
      <c r="A7121" s="85"/>
      <c r="B7121" s="85"/>
      <c r="C7121" s="85"/>
      <c r="D7121" s="85"/>
      <c r="E7121" s="85"/>
      <c r="F7121" s="85"/>
      <c r="G7121" s="85"/>
      <c r="H7121" s="85"/>
    </row>
    <row r="7122" spans="1:8">
      <c r="A7122" s="85"/>
      <c r="B7122" s="85"/>
      <c r="C7122" s="85"/>
      <c r="D7122" s="85"/>
      <c r="E7122" s="85"/>
      <c r="F7122" s="85"/>
      <c r="G7122" s="85"/>
      <c r="H7122" s="85"/>
    </row>
    <row r="7123" spans="1:8">
      <c r="A7123" s="85"/>
      <c r="B7123" s="85"/>
      <c r="C7123" s="85"/>
      <c r="D7123" s="85"/>
      <c r="E7123" s="85"/>
      <c r="F7123" s="85"/>
      <c r="G7123" s="85"/>
      <c r="H7123" s="85"/>
    </row>
    <row r="7124" spans="1:8">
      <c r="A7124" s="85"/>
      <c r="B7124" s="85"/>
      <c r="C7124" s="85"/>
      <c r="D7124" s="85"/>
      <c r="E7124" s="85"/>
      <c r="F7124" s="85"/>
      <c r="G7124" s="85"/>
      <c r="H7124" s="85"/>
    </row>
    <row r="7125" spans="1:8">
      <c r="A7125" s="85"/>
      <c r="B7125" s="85"/>
      <c r="C7125" s="85"/>
      <c r="D7125" s="85"/>
      <c r="E7125" s="85"/>
      <c r="F7125" s="85"/>
      <c r="G7125" s="85"/>
      <c r="H7125" s="85"/>
    </row>
    <row r="7126" spans="1:8">
      <c r="A7126" s="85"/>
      <c r="B7126" s="85"/>
      <c r="C7126" s="85"/>
      <c r="D7126" s="85"/>
      <c r="E7126" s="85"/>
      <c r="F7126" s="85"/>
      <c r="G7126" s="85"/>
      <c r="H7126" s="85"/>
    </row>
    <row r="7127" spans="1:8">
      <c r="A7127" s="85"/>
      <c r="B7127" s="85"/>
      <c r="C7127" s="85"/>
      <c r="D7127" s="85"/>
      <c r="E7127" s="85"/>
      <c r="F7127" s="85"/>
      <c r="G7127" s="85"/>
      <c r="H7127" s="85"/>
    </row>
    <row r="7128" spans="1:8">
      <c r="A7128" s="85"/>
      <c r="B7128" s="85"/>
      <c r="C7128" s="85"/>
      <c r="D7128" s="85"/>
      <c r="E7128" s="85"/>
      <c r="F7128" s="85"/>
      <c r="G7128" s="85"/>
      <c r="H7128" s="85"/>
    </row>
    <row r="7129" spans="1:8">
      <c r="A7129" s="85"/>
      <c r="B7129" s="85"/>
      <c r="C7129" s="85"/>
      <c r="D7129" s="85"/>
      <c r="E7129" s="85"/>
      <c r="F7129" s="85"/>
      <c r="G7129" s="85"/>
      <c r="H7129" s="85"/>
    </row>
    <row r="7130" spans="1:8">
      <c r="A7130" s="85"/>
      <c r="B7130" s="85"/>
      <c r="C7130" s="85"/>
      <c r="D7130" s="85"/>
      <c r="E7130" s="85"/>
      <c r="F7130" s="85"/>
      <c r="G7130" s="85"/>
      <c r="H7130" s="85"/>
    </row>
    <row r="7131" spans="1:8">
      <c r="A7131" s="85"/>
      <c r="B7131" s="85"/>
      <c r="C7131" s="85"/>
      <c r="D7131" s="85"/>
      <c r="E7131" s="85"/>
      <c r="F7131" s="85"/>
      <c r="G7131" s="85"/>
      <c r="H7131" s="85"/>
    </row>
    <row r="7132" spans="1:8">
      <c r="A7132" s="85"/>
      <c r="B7132" s="85"/>
      <c r="C7132" s="85"/>
      <c r="D7132" s="85"/>
      <c r="E7132" s="85"/>
      <c r="F7132" s="85"/>
      <c r="G7132" s="85"/>
      <c r="H7132" s="85"/>
    </row>
    <row r="7133" spans="1:8">
      <c r="A7133" s="85"/>
      <c r="B7133" s="85"/>
      <c r="C7133" s="85"/>
      <c r="D7133" s="85"/>
      <c r="E7133" s="85"/>
      <c r="F7133" s="85"/>
      <c r="G7133" s="85"/>
      <c r="H7133" s="85"/>
    </row>
    <row r="7134" spans="1:8">
      <c r="A7134" s="85"/>
      <c r="B7134" s="85"/>
      <c r="C7134" s="85"/>
      <c r="D7134" s="85"/>
      <c r="E7134" s="85"/>
      <c r="F7134" s="85"/>
      <c r="G7134" s="85"/>
      <c r="H7134" s="85"/>
    </row>
    <row r="7135" spans="1:8">
      <c r="A7135" s="85"/>
      <c r="B7135" s="85"/>
      <c r="C7135" s="85"/>
      <c r="D7135" s="85"/>
      <c r="E7135" s="85"/>
      <c r="F7135" s="85"/>
      <c r="G7135" s="85"/>
      <c r="H7135" s="85"/>
    </row>
    <row r="7136" spans="1:8">
      <c r="A7136" s="85"/>
      <c r="B7136" s="85"/>
      <c r="C7136" s="85"/>
      <c r="D7136" s="85"/>
      <c r="E7136" s="85"/>
      <c r="F7136" s="85"/>
      <c r="G7136" s="85"/>
      <c r="H7136" s="85"/>
    </row>
    <row r="7137" spans="1:8">
      <c r="A7137" s="85"/>
      <c r="B7137" s="85"/>
      <c r="C7137" s="85"/>
      <c r="D7137" s="85"/>
      <c r="E7137" s="85"/>
      <c r="F7137" s="85"/>
      <c r="G7137" s="85"/>
      <c r="H7137" s="85"/>
    </row>
    <row r="7138" spans="1:8">
      <c r="A7138" s="85"/>
      <c r="B7138" s="85"/>
      <c r="C7138" s="85"/>
      <c r="D7138" s="85"/>
      <c r="E7138" s="85"/>
      <c r="F7138" s="85"/>
      <c r="G7138" s="85"/>
      <c r="H7138" s="85"/>
    </row>
    <row r="7139" spans="1:8">
      <c r="A7139" s="85"/>
      <c r="B7139" s="85"/>
      <c r="C7139" s="85"/>
      <c r="D7139" s="85"/>
      <c r="E7139" s="85"/>
      <c r="F7139" s="85"/>
      <c r="G7139" s="85"/>
      <c r="H7139" s="85"/>
    </row>
    <row r="7140" spans="1:8">
      <c r="A7140" s="85"/>
      <c r="B7140" s="85"/>
      <c r="C7140" s="85"/>
      <c r="D7140" s="85"/>
      <c r="E7140" s="85"/>
      <c r="F7140" s="85"/>
      <c r="G7140" s="85"/>
      <c r="H7140" s="85"/>
    </row>
    <row r="7141" spans="1:8">
      <c r="A7141" s="85"/>
      <c r="B7141" s="85"/>
      <c r="C7141" s="85"/>
      <c r="D7141" s="85"/>
      <c r="E7141" s="85"/>
      <c r="F7141" s="85"/>
      <c r="G7141" s="85"/>
      <c r="H7141" s="85"/>
    </row>
    <row r="7142" spans="1:8">
      <c r="A7142" s="85"/>
      <c r="B7142" s="85"/>
      <c r="C7142" s="85"/>
      <c r="D7142" s="85"/>
      <c r="E7142" s="85"/>
      <c r="F7142" s="85"/>
      <c r="G7142" s="85"/>
      <c r="H7142" s="85"/>
    </row>
    <row r="7143" spans="1:8">
      <c r="A7143" s="85"/>
      <c r="B7143" s="85"/>
      <c r="C7143" s="85"/>
      <c r="D7143" s="85"/>
      <c r="E7143" s="85"/>
      <c r="F7143" s="85"/>
      <c r="G7143" s="85"/>
      <c r="H7143" s="85"/>
    </row>
    <row r="7144" spans="1:8">
      <c r="A7144" s="85"/>
      <c r="B7144" s="85"/>
      <c r="C7144" s="85"/>
      <c r="D7144" s="85"/>
      <c r="E7144" s="85"/>
      <c r="F7144" s="85"/>
      <c r="G7144" s="85"/>
      <c r="H7144" s="85"/>
    </row>
    <row r="7145" spans="1:8">
      <c r="A7145" s="85"/>
      <c r="B7145" s="85"/>
      <c r="C7145" s="85"/>
      <c r="D7145" s="85"/>
      <c r="E7145" s="85"/>
      <c r="F7145" s="85"/>
      <c r="G7145" s="85"/>
      <c r="H7145" s="85"/>
    </row>
    <row r="7146" spans="1:8">
      <c r="A7146" s="85"/>
      <c r="B7146" s="85"/>
      <c r="C7146" s="85"/>
      <c r="D7146" s="85"/>
      <c r="E7146" s="85"/>
      <c r="F7146" s="85"/>
      <c r="G7146" s="85"/>
      <c r="H7146" s="85"/>
    </row>
    <row r="7147" spans="1:8">
      <c r="A7147" s="85"/>
      <c r="B7147" s="85"/>
      <c r="C7147" s="85"/>
      <c r="D7147" s="85"/>
      <c r="E7147" s="85"/>
      <c r="F7147" s="85"/>
      <c r="G7147" s="85"/>
      <c r="H7147" s="85"/>
    </row>
    <row r="7148" spans="1:8">
      <c r="A7148" s="85"/>
      <c r="B7148" s="85"/>
      <c r="C7148" s="85"/>
      <c r="D7148" s="85"/>
      <c r="E7148" s="85"/>
      <c r="F7148" s="85"/>
      <c r="G7148" s="85"/>
      <c r="H7148" s="85"/>
    </row>
    <row r="7149" spans="1:8">
      <c r="A7149" s="85"/>
      <c r="B7149" s="85"/>
      <c r="C7149" s="85"/>
      <c r="D7149" s="85"/>
      <c r="E7149" s="85"/>
      <c r="F7149" s="85"/>
      <c r="G7149" s="85"/>
      <c r="H7149" s="85"/>
    </row>
    <row r="7150" spans="1:8">
      <c r="A7150" s="85"/>
      <c r="B7150" s="85"/>
      <c r="C7150" s="85"/>
      <c r="D7150" s="85"/>
      <c r="E7150" s="85"/>
      <c r="F7150" s="85"/>
      <c r="G7150" s="85"/>
      <c r="H7150" s="85"/>
    </row>
    <row r="7151" spans="1:8">
      <c r="A7151" s="85"/>
      <c r="B7151" s="85"/>
      <c r="C7151" s="85"/>
      <c r="D7151" s="85"/>
      <c r="E7151" s="85"/>
      <c r="F7151" s="85"/>
      <c r="G7151" s="85"/>
      <c r="H7151" s="85"/>
    </row>
    <row r="7152" spans="1:8">
      <c r="A7152" s="85"/>
      <c r="B7152" s="85"/>
      <c r="C7152" s="85"/>
      <c r="D7152" s="85"/>
      <c r="E7152" s="85"/>
      <c r="F7152" s="85"/>
      <c r="G7152" s="85"/>
      <c r="H7152" s="85"/>
    </row>
    <row r="7153" spans="1:8">
      <c r="A7153" s="85"/>
      <c r="B7153" s="85"/>
      <c r="C7153" s="85"/>
      <c r="D7153" s="85"/>
      <c r="E7153" s="85"/>
      <c r="F7153" s="85"/>
      <c r="G7153" s="85"/>
      <c r="H7153" s="85"/>
    </row>
    <row r="7154" spans="1:8">
      <c r="A7154" s="85"/>
      <c r="B7154" s="85"/>
      <c r="C7154" s="85"/>
      <c r="D7154" s="85"/>
      <c r="E7154" s="85"/>
      <c r="F7154" s="85"/>
      <c r="G7154" s="85"/>
      <c r="H7154" s="85"/>
    </row>
    <row r="7155" spans="1:8">
      <c r="A7155" s="85"/>
      <c r="B7155" s="85"/>
      <c r="C7155" s="85"/>
      <c r="D7155" s="85"/>
      <c r="E7155" s="85"/>
      <c r="F7155" s="85"/>
      <c r="G7155" s="85"/>
      <c r="H7155" s="85"/>
    </row>
    <row r="7156" spans="1:8">
      <c r="A7156" s="85"/>
      <c r="B7156" s="85"/>
      <c r="C7156" s="85"/>
      <c r="D7156" s="85"/>
      <c r="E7156" s="85"/>
      <c r="F7156" s="85"/>
      <c r="G7156" s="85"/>
      <c r="H7156" s="85"/>
    </row>
    <row r="7157" spans="1:8">
      <c r="A7157" s="85"/>
      <c r="B7157" s="85"/>
      <c r="C7157" s="85"/>
      <c r="D7157" s="85"/>
      <c r="E7157" s="85"/>
      <c r="F7157" s="85"/>
      <c r="G7157" s="85"/>
      <c r="H7157" s="85"/>
    </row>
    <row r="7158" spans="1:8">
      <c r="A7158" s="85"/>
      <c r="B7158" s="85"/>
      <c r="C7158" s="85"/>
      <c r="D7158" s="85"/>
      <c r="E7158" s="85"/>
      <c r="F7158" s="85"/>
      <c r="G7158" s="85"/>
      <c r="H7158" s="85"/>
    </row>
    <row r="7159" spans="1:8">
      <c r="A7159" s="85"/>
      <c r="B7159" s="85"/>
      <c r="C7159" s="85"/>
      <c r="D7159" s="85"/>
      <c r="E7159" s="85"/>
      <c r="F7159" s="85"/>
      <c r="G7159" s="85"/>
      <c r="H7159" s="85"/>
    </row>
    <row r="7160" spans="1:8">
      <c r="A7160" s="85"/>
      <c r="B7160" s="85"/>
      <c r="C7160" s="85"/>
      <c r="D7160" s="85"/>
      <c r="E7160" s="85"/>
      <c r="F7160" s="85"/>
      <c r="G7160" s="85"/>
      <c r="H7160" s="85"/>
    </row>
    <row r="7161" spans="1:8">
      <c r="A7161" s="85"/>
      <c r="B7161" s="85"/>
      <c r="C7161" s="85"/>
      <c r="D7161" s="85"/>
      <c r="E7161" s="85"/>
      <c r="F7161" s="85"/>
      <c r="G7161" s="85"/>
      <c r="H7161" s="85"/>
    </row>
    <row r="7162" spans="1:8">
      <c r="A7162" s="85"/>
      <c r="B7162" s="85"/>
      <c r="C7162" s="85"/>
      <c r="D7162" s="85"/>
      <c r="E7162" s="85"/>
      <c r="F7162" s="85"/>
      <c r="G7162" s="85"/>
      <c r="H7162" s="85"/>
    </row>
    <row r="7163" spans="1:8">
      <c r="A7163" s="85"/>
      <c r="B7163" s="85"/>
      <c r="C7163" s="85"/>
      <c r="D7163" s="85"/>
      <c r="E7163" s="85"/>
      <c r="F7163" s="85"/>
      <c r="G7163" s="85"/>
      <c r="H7163" s="85"/>
    </row>
    <row r="7164" spans="1:8">
      <c r="A7164" s="85"/>
      <c r="B7164" s="85"/>
      <c r="C7164" s="85"/>
      <c r="D7164" s="85"/>
      <c r="E7164" s="85"/>
      <c r="F7164" s="85"/>
      <c r="G7164" s="85"/>
      <c r="H7164" s="85"/>
    </row>
    <row r="7165" spans="1:8">
      <c r="A7165" s="85"/>
      <c r="B7165" s="85"/>
      <c r="C7165" s="85"/>
      <c r="D7165" s="85"/>
      <c r="E7165" s="85"/>
      <c r="F7165" s="85"/>
      <c r="G7165" s="85"/>
      <c r="H7165" s="85"/>
    </row>
    <row r="7166" spans="1:8">
      <c r="A7166" s="85"/>
      <c r="B7166" s="85"/>
      <c r="C7166" s="85"/>
      <c r="D7166" s="85"/>
      <c r="E7166" s="85"/>
      <c r="F7166" s="85"/>
      <c r="G7166" s="85"/>
      <c r="H7166" s="85"/>
    </row>
    <row r="7167" spans="1:8">
      <c r="A7167" s="85"/>
      <c r="B7167" s="85"/>
      <c r="C7167" s="85"/>
      <c r="D7167" s="85"/>
      <c r="E7167" s="85"/>
      <c r="F7167" s="85"/>
      <c r="G7167" s="85"/>
      <c r="H7167" s="85"/>
    </row>
    <row r="7168" spans="1:8">
      <c r="A7168" s="85"/>
      <c r="B7168" s="85"/>
      <c r="C7168" s="85"/>
      <c r="D7168" s="85"/>
      <c r="E7168" s="85"/>
      <c r="F7168" s="85"/>
      <c r="G7168" s="85"/>
      <c r="H7168" s="85"/>
    </row>
    <row r="7169" spans="1:8">
      <c r="A7169" s="85"/>
      <c r="B7169" s="85"/>
      <c r="C7169" s="85"/>
      <c r="D7169" s="85"/>
      <c r="E7169" s="85"/>
      <c r="F7169" s="85"/>
      <c r="G7169" s="85"/>
      <c r="H7169" s="85"/>
    </row>
    <row r="7170" spans="1:8">
      <c r="A7170" s="85"/>
      <c r="B7170" s="85"/>
      <c r="C7170" s="85"/>
      <c r="D7170" s="85"/>
      <c r="E7170" s="85"/>
      <c r="F7170" s="85"/>
      <c r="G7170" s="85"/>
      <c r="H7170" s="85"/>
    </row>
    <row r="7171" spans="1:8">
      <c r="A7171" s="85"/>
      <c r="B7171" s="85"/>
      <c r="C7171" s="85"/>
      <c r="D7171" s="85"/>
      <c r="E7171" s="85"/>
      <c r="F7171" s="85"/>
      <c r="G7171" s="85"/>
      <c r="H7171" s="85"/>
    </row>
    <row r="7172" spans="1:8">
      <c r="A7172" s="85"/>
      <c r="B7172" s="85"/>
      <c r="C7172" s="85"/>
      <c r="D7172" s="85"/>
      <c r="E7172" s="85"/>
      <c r="F7172" s="85"/>
      <c r="G7172" s="85"/>
      <c r="H7172" s="85"/>
    </row>
    <row r="7173" spans="1:8">
      <c r="A7173" s="85"/>
      <c r="B7173" s="85"/>
      <c r="C7173" s="85"/>
      <c r="D7173" s="85"/>
      <c r="E7173" s="85"/>
      <c r="F7173" s="85"/>
      <c r="G7173" s="85"/>
      <c r="H7173" s="85"/>
    </row>
    <row r="7174" spans="1:8">
      <c r="A7174" s="85"/>
      <c r="B7174" s="85"/>
      <c r="C7174" s="85"/>
      <c r="D7174" s="85"/>
      <c r="E7174" s="85"/>
      <c r="F7174" s="85"/>
      <c r="G7174" s="85"/>
      <c r="H7174" s="85"/>
    </row>
    <row r="7175" spans="1:8">
      <c r="A7175" s="85"/>
      <c r="B7175" s="85"/>
      <c r="C7175" s="85"/>
      <c r="D7175" s="85"/>
      <c r="E7175" s="85"/>
      <c r="F7175" s="85"/>
      <c r="G7175" s="85"/>
      <c r="H7175" s="85"/>
    </row>
    <row r="7176" spans="1:8">
      <c r="A7176" s="85"/>
      <c r="B7176" s="85"/>
      <c r="C7176" s="85"/>
      <c r="D7176" s="85"/>
      <c r="E7176" s="85"/>
      <c r="F7176" s="85"/>
      <c r="G7176" s="85"/>
      <c r="H7176" s="85"/>
    </row>
    <row r="7177" spans="1:8">
      <c r="A7177" s="85"/>
      <c r="B7177" s="85"/>
      <c r="C7177" s="85"/>
      <c r="D7177" s="85"/>
      <c r="E7177" s="85"/>
      <c r="F7177" s="85"/>
      <c r="G7177" s="85"/>
      <c r="H7177" s="85"/>
    </row>
    <row r="7178" spans="1:8">
      <c r="A7178" s="85"/>
      <c r="B7178" s="85"/>
      <c r="C7178" s="85"/>
      <c r="D7178" s="85"/>
      <c r="E7178" s="85"/>
      <c r="F7178" s="85"/>
      <c r="G7178" s="85"/>
      <c r="H7178" s="85"/>
    </row>
    <row r="7179" spans="1:8">
      <c r="A7179" s="85"/>
      <c r="B7179" s="85"/>
      <c r="C7179" s="85"/>
      <c r="D7179" s="85"/>
      <c r="E7179" s="85"/>
      <c r="F7179" s="85"/>
      <c r="G7179" s="85"/>
      <c r="H7179" s="85"/>
    </row>
    <row r="7180" spans="1:8">
      <c r="A7180" s="85"/>
      <c r="B7180" s="85"/>
      <c r="C7180" s="85"/>
      <c r="D7180" s="85"/>
      <c r="E7180" s="85"/>
      <c r="F7180" s="85"/>
      <c r="G7180" s="85"/>
      <c r="H7180" s="85"/>
    </row>
    <row r="7181" spans="1:8">
      <c r="A7181" s="85"/>
      <c r="B7181" s="85"/>
      <c r="C7181" s="85"/>
      <c r="D7181" s="85"/>
      <c r="E7181" s="85"/>
      <c r="F7181" s="85"/>
      <c r="G7181" s="85"/>
      <c r="H7181" s="85"/>
    </row>
    <row r="7182" spans="1:8">
      <c r="A7182" s="85"/>
      <c r="B7182" s="85"/>
      <c r="C7182" s="85"/>
      <c r="D7182" s="85"/>
      <c r="E7182" s="85"/>
      <c r="F7182" s="85"/>
      <c r="G7182" s="85"/>
      <c r="H7182" s="85"/>
    </row>
    <row r="7183" spans="1:8">
      <c r="A7183" s="85"/>
      <c r="B7183" s="85"/>
      <c r="C7183" s="85"/>
      <c r="D7183" s="85"/>
      <c r="E7183" s="85"/>
      <c r="F7183" s="85"/>
      <c r="G7183" s="85"/>
      <c r="H7183" s="85"/>
    </row>
    <row r="7184" spans="1:8">
      <c r="A7184" s="85"/>
      <c r="B7184" s="85"/>
      <c r="C7184" s="85"/>
      <c r="D7184" s="85"/>
      <c r="E7184" s="85"/>
      <c r="F7184" s="85"/>
      <c r="G7184" s="85"/>
      <c r="H7184" s="85"/>
    </row>
    <row r="7185" spans="1:8">
      <c r="A7185" s="85"/>
      <c r="B7185" s="85"/>
      <c r="C7185" s="85"/>
      <c r="D7185" s="85"/>
      <c r="E7185" s="85"/>
      <c r="F7185" s="85"/>
      <c r="G7185" s="85"/>
      <c r="H7185" s="85"/>
    </row>
    <row r="7186" spans="1:8">
      <c r="A7186" s="85"/>
      <c r="B7186" s="85"/>
      <c r="C7186" s="85"/>
      <c r="D7186" s="85"/>
      <c r="E7186" s="85"/>
      <c r="F7186" s="85"/>
      <c r="G7186" s="85"/>
      <c r="H7186" s="85"/>
    </row>
    <row r="7187" spans="1:8">
      <c r="A7187" s="85"/>
      <c r="B7187" s="85"/>
      <c r="C7187" s="85"/>
      <c r="D7187" s="85"/>
      <c r="E7187" s="85"/>
      <c r="F7187" s="85"/>
      <c r="G7187" s="85"/>
      <c r="H7187" s="85"/>
    </row>
    <row r="7188" spans="1:8">
      <c r="A7188" s="85"/>
      <c r="B7188" s="85"/>
      <c r="C7188" s="85"/>
      <c r="D7188" s="85"/>
      <c r="E7188" s="85"/>
      <c r="F7188" s="85"/>
      <c r="G7188" s="85"/>
      <c r="H7188" s="85"/>
    </row>
    <row r="7189" spans="1:8">
      <c r="A7189" s="85"/>
      <c r="B7189" s="85"/>
      <c r="C7189" s="85"/>
      <c r="D7189" s="85"/>
      <c r="E7189" s="85"/>
      <c r="F7189" s="85"/>
      <c r="G7189" s="85"/>
      <c r="H7189" s="85"/>
    </row>
    <row r="7190" spans="1:8">
      <c r="A7190" s="85"/>
      <c r="B7190" s="85"/>
      <c r="C7190" s="85"/>
      <c r="D7190" s="85"/>
      <c r="E7190" s="85"/>
      <c r="F7190" s="85"/>
      <c r="G7190" s="85"/>
      <c r="H7190" s="85"/>
    </row>
    <row r="7191" spans="1:8">
      <c r="A7191" s="85"/>
      <c r="B7191" s="85"/>
      <c r="C7191" s="85"/>
      <c r="D7191" s="85"/>
      <c r="E7191" s="85"/>
      <c r="F7191" s="85"/>
      <c r="G7191" s="85"/>
      <c r="H7191" s="85"/>
    </row>
    <row r="7192" spans="1:8">
      <c r="A7192" s="85"/>
      <c r="B7192" s="85"/>
      <c r="C7192" s="85"/>
      <c r="D7192" s="85"/>
      <c r="E7192" s="85"/>
      <c r="F7192" s="85"/>
      <c r="G7192" s="85"/>
      <c r="H7192" s="85"/>
    </row>
    <row r="7193" spans="1:8">
      <c r="A7193" s="85"/>
      <c r="B7193" s="85"/>
      <c r="C7193" s="85"/>
      <c r="D7193" s="85"/>
      <c r="E7193" s="85"/>
      <c r="F7193" s="85"/>
      <c r="G7193" s="85"/>
      <c r="H7193" s="85"/>
    </row>
    <row r="7194" spans="1:8">
      <c r="A7194" s="85"/>
      <c r="B7194" s="85"/>
      <c r="C7194" s="85"/>
      <c r="D7194" s="85"/>
      <c r="E7194" s="85"/>
      <c r="F7194" s="85"/>
      <c r="G7194" s="85"/>
      <c r="H7194" s="85"/>
    </row>
    <row r="7195" spans="1:8">
      <c r="A7195" s="85"/>
      <c r="B7195" s="85"/>
      <c r="C7195" s="85"/>
      <c r="D7195" s="85"/>
      <c r="E7195" s="85"/>
      <c r="F7195" s="85"/>
      <c r="G7195" s="85"/>
      <c r="H7195" s="85"/>
    </row>
    <row r="7196" spans="1:8">
      <c r="A7196" s="85"/>
      <c r="B7196" s="85"/>
      <c r="C7196" s="85"/>
      <c r="D7196" s="85"/>
      <c r="E7196" s="85"/>
      <c r="F7196" s="85"/>
      <c r="G7196" s="85"/>
      <c r="H7196" s="85"/>
    </row>
    <row r="7197" spans="1:8">
      <c r="A7197" s="85"/>
      <c r="B7197" s="85"/>
      <c r="C7197" s="85"/>
      <c r="D7197" s="85"/>
      <c r="E7197" s="85"/>
      <c r="F7197" s="85"/>
      <c r="G7197" s="85"/>
      <c r="H7197" s="85"/>
    </row>
    <row r="7198" spans="1:8">
      <c r="A7198" s="85"/>
      <c r="B7198" s="85"/>
      <c r="C7198" s="85"/>
      <c r="D7198" s="85"/>
      <c r="E7198" s="85"/>
      <c r="F7198" s="85"/>
      <c r="G7198" s="85"/>
      <c r="H7198" s="85"/>
    </row>
    <row r="7199" spans="1:8">
      <c r="A7199" s="85"/>
      <c r="B7199" s="85"/>
      <c r="C7199" s="85"/>
      <c r="D7199" s="85"/>
      <c r="E7199" s="85"/>
      <c r="F7199" s="85"/>
      <c r="G7199" s="85"/>
      <c r="H7199" s="85"/>
    </row>
    <row r="7200" spans="1:8">
      <c r="A7200" s="85"/>
      <c r="B7200" s="85"/>
      <c r="C7200" s="85"/>
      <c r="D7200" s="85"/>
      <c r="E7200" s="85"/>
      <c r="F7200" s="85"/>
      <c r="G7200" s="85"/>
      <c r="H7200" s="85"/>
    </row>
    <row r="7201" spans="1:8">
      <c r="A7201" s="85"/>
      <c r="B7201" s="85"/>
      <c r="C7201" s="85"/>
      <c r="D7201" s="85"/>
      <c r="E7201" s="85"/>
      <c r="F7201" s="85"/>
      <c r="G7201" s="85"/>
      <c r="H7201" s="85"/>
    </row>
    <row r="7202" spans="1:8">
      <c r="A7202" s="85"/>
      <c r="B7202" s="85"/>
      <c r="C7202" s="85"/>
      <c r="D7202" s="85"/>
      <c r="E7202" s="85"/>
      <c r="F7202" s="85"/>
      <c r="G7202" s="85"/>
      <c r="H7202" s="85"/>
    </row>
    <row r="7203" spans="1:8">
      <c r="A7203" s="85"/>
      <c r="B7203" s="85"/>
      <c r="C7203" s="85"/>
      <c r="D7203" s="85"/>
      <c r="E7203" s="85"/>
      <c r="F7203" s="85"/>
      <c r="G7203" s="85"/>
      <c r="H7203" s="85"/>
    </row>
    <row r="7204" spans="1:8">
      <c r="A7204" s="85"/>
      <c r="B7204" s="85"/>
      <c r="C7204" s="85"/>
      <c r="D7204" s="85"/>
      <c r="E7204" s="85"/>
      <c r="F7204" s="85"/>
      <c r="G7204" s="85"/>
      <c r="H7204" s="85"/>
    </row>
    <row r="7205" spans="1:8">
      <c r="A7205" s="85"/>
      <c r="B7205" s="85"/>
      <c r="C7205" s="85"/>
      <c r="D7205" s="85"/>
      <c r="E7205" s="85"/>
      <c r="F7205" s="85"/>
      <c r="G7205" s="85"/>
      <c r="H7205" s="85"/>
    </row>
    <row r="7206" spans="1:8">
      <c r="A7206" s="85"/>
      <c r="B7206" s="85"/>
      <c r="C7206" s="85"/>
      <c r="D7206" s="85"/>
      <c r="E7206" s="85"/>
      <c r="F7206" s="85"/>
      <c r="G7206" s="85"/>
      <c r="H7206" s="85"/>
    </row>
    <row r="7207" spans="1:8">
      <c r="A7207" s="85"/>
      <c r="B7207" s="85"/>
      <c r="C7207" s="85"/>
      <c r="D7207" s="85"/>
      <c r="E7207" s="85"/>
      <c r="F7207" s="85"/>
      <c r="G7207" s="85"/>
      <c r="H7207" s="85"/>
    </row>
    <row r="7208" spans="1:8">
      <c r="A7208" s="85"/>
      <c r="B7208" s="85"/>
      <c r="C7208" s="85"/>
      <c r="D7208" s="85"/>
      <c r="E7208" s="85"/>
      <c r="F7208" s="85"/>
      <c r="G7208" s="85"/>
      <c r="H7208" s="85"/>
    </row>
    <row r="7209" spans="1:8">
      <c r="A7209" s="85"/>
      <c r="B7209" s="85"/>
      <c r="C7209" s="85"/>
      <c r="D7209" s="85"/>
      <c r="E7209" s="85"/>
      <c r="F7209" s="85"/>
      <c r="G7209" s="85"/>
      <c r="H7209" s="85"/>
    </row>
    <row r="7210" spans="1:8">
      <c r="A7210" s="85"/>
      <c r="B7210" s="85"/>
      <c r="C7210" s="85"/>
      <c r="D7210" s="85"/>
      <c r="E7210" s="85"/>
      <c r="F7210" s="85"/>
      <c r="G7210" s="85"/>
      <c r="H7210" s="85"/>
    </row>
    <row r="7211" spans="1:8">
      <c r="A7211" s="85"/>
      <c r="B7211" s="85"/>
      <c r="C7211" s="85"/>
      <c r="D7211" s="85"/>
      <c r="E7211" s="85"/>
      <c r="F7211" s="85"/>
      <c r="G7211" s="85"/>
      <c r="H7211" s="85"/>
    </row>
    <row r="7212" spans="1:8">
      <c r="A7212" s="85"/>
      <c r="B7212" s="85"/>
      <c r="C7212" s="85"/>
      <c r="D7212" s="85"/>
      <c r="E7212" s="85"/>
      <c r="F7212" s="85"/>
      <c r="G7212" s="85"/>
      <c r="H7212" s="85"/>
    </row>
    <row r="7213" spans="1:8">
      <c r="A7213" s="85"/>
      <c r="B7213" s="85"/>
      <c r="C7213" s="85"/>
      <c r="D7213" s="85"/>
      <c r="E7213" s="85"/>
      <c r="F7213" s="85"/>
      <c r="G7213" s="85"/>
      <c r="H7213" s="85"/>
    </row>
    <row r="7214" spans="1:8">
      <c r="A7214" s="85"/>
      <c r="B7214" s="85"/>
      <c r="C7214" s="85"/>
      <c r="D7214" s="85"/>
      <c r="E7214" s="85"/>
      <c r="F7214" s="85"/>
      <c r="G7214" s="85"/>
      <c r="H7214" s="85"/>
    </row>
    <row r="7215" spans="1:8">
      <c r="A7215" s="85"/>
      <c r="B7215" s="85"/>
      <c r="C7215" s="85"/>
      <c r="D7215" s="85"/>
      <c r="E7215" s="85"/>
      <c r="F7215" s="85"/>
      <c r="G7215" s="85"/>
      <c r="H7215" s="85"/>
    </row>
    <row r="7216" spans="1:8">
      <c r="A7216" s="85"/>
      <c r="B7216" s="85"/>
      <c r="C7216" s="85"/>
      <c r="D7216" s="85"/>
      <c r="E7216" s="85"/>
      <c r="F7216" s="85"/>
      <c r="G7216" s="85"/>
      <c r="H7216" s="85"/>
    </row>
    <row r="7217" spans="1:8">
      <c r="A7217" s="85"/>
      <c r="B7217" s="85"/>
      <c r="C7217" s="85"/>
      <c r="D7217" s="85"/>
      <c r="E7217" s="85"/>
      <c r="F7217" s="85"/>
      <c r="G7217" s="85"/>
      <c r="H7217" s="85"/>
    </row>
    <row r="7218" spans="1:8">
      <c r="A7218" s="85"/>
      <c r="B7218" s="85"/>
      <c r="C7218" s="85"/>
      <c r="D7218" s="85"/>
      <c r="E7218" s="85"/>
      <c r="F7218" s="85"/>
      <c r="G7218" s="85"/>
      <c r="H7218" s="85"/>
    </row>
    <row r="7219" spans="1:8">
      <c r="A7219" s="85"/>
      <c r="B7219" s="85"/>
      <c r="C7219" s="85"/>
      <c r="D7219" s="85"/>
      <c r="E7219" s="85"/>
      <c r="F7219" s="85"/>
      <c r="G7219" s="85"/>
      <c r="H7219" s="85"/>
    </row>
    <row r="7220" spans="1:8">
      <c r="A7220" s="85"/>
      <c r="B7220" s="85"/>
      <c r="C7220" s="85"/>
      <c r="D7220" s="85"/>
      <c r="E7220" s="85"/>
      <c r="F7220" s="85"/>
      <c r="G7220" s="85"/>
      <c r="H7220" s="85"/>
    </row>
    <row r="7221" spans="1:8">
      <c r="A7221" s="85"/>
      <c r="B7221" s="85"/>
      <c r="C7221" s="85"/>
      <c r="D7221" s="85"/>
      <c r="E7221" s="85"/>
      <c r="F7221" s="85"/>
      <c r="G7221" s="85"/>
      <c r="H7221" s="85"/>
    </row>
    <row r="7222" spans="1:8">
      <c r="A7222" s="85"/>
      <c r="B7222" s="85"/>
      <c r="C7222" s="85"/>
      <c r="D7222" s="85"/>
      <c r="E7222" s="85"/>
      <c r="F7222" s="85"/>
      <c r="G7222" s="85"/>
      <c r="H7222" s="85"/>
    </row>
    <row r="7223" spans="1:8">
      <c r="A7223" s="85"/>
      <c r="B7223" s="85"/>
      <c r="C7223" s="85"/>
      <c r="D7223" s="85"/>
      <c r="E7223" s="85"/>
      <c r="F7223" s="85"/>
      <c r="G7223" s="85"/>
      <c r="H7223" s="85"/>
    </row>
    <row r="7224" spans="1:8">
      <c r="A7224" s="85"/>
      <c r="B7224" s="85"/>
      <c r="C7224" s="85"/>
      <c r="D7224" s="85"/>
      <c r="E7224" s="85"/>
      <c r="F7224" s="85"/>
      <c r="G7224" s="85"/>
      <c r="H7224" s="85"/>
    </row>
    <row r="7225" spans="1:8">
      <c r="A7225" s="85"/>
      <c r="B7225" s="85"/>
      <c r="C7225" s="85"/>
      <c r="D7225" s="85"/>
      <c r="E7225" s="85"/>
      <c r="F7225" s="85"/>
      <c r="G7225" s="85"/>
      <c r="H7225" s="85"/>
    </row>
    <row r="7226" spans="1:8">
      <c r="A7226" s="85"/>
      <c r="B7226" s="85"/>
      <c r="C7226" s="85"/>
      <c r="D7226" s="85"/>
      <c r="E7226" s="85"/>
      <c r="F7226" s="85"/>
      <c r="G7226" s="85"/>
      <c r="H7226" s="85"/>
    </row>
    <row r="7227" spans="1:8">
      <c r="A7227" s="85"/>
      <c r="B7227" s="85"/>
      <c r="C7227" s="85"/>
      <c r="D7227" s="85"/>
      <c r="E7227" s="85"/>
      <c r="F7227" s="85"/>
      <c r="G7227" s="85"/>
      <c r="H7227" s="85"/>
    </row>
    <row r="7228" spans="1:8">
      <c r="A7228" s="85"/>
      <c r="B7228" s="85"/>
      <c r="C7228" s="85"/>
      <c r="D7228" s="85"/>
      <c r="E7228" s="85"/>
      <c r="F7228" s="85"/>
      <c r="G7228" s="85"/>
      <c r="H7228" s="85"/>
    </row>
    <row r="7229" spans="1:8">
      <c r="A7229" s="85"/>
      <c r="B7229" s="85"/>
      <c r="C7229" s="85"/>
      <c r="D7229" s="85"/>
      <c r="E7229" s="85"/>
      <c r="F7229" s="85"/>
      <c r="G7229" s="85"/>
      <c r="H7229" s="85"/>
    </row>
    <row r="7230" spans="1:8">
      <c r="A7230" s="85"/>
      <c r="B7230" s="85"/>
      <c r="C7230" s="85"/>
      <c r="D7230" s="85"/>
      <c r="E7230" s="85"/>
      <c r="F7230" s="85"/>
      <c r="G7230" s="85"/>
      <c r="H7230" s="85"/>
    </row>
    <row r="7231" spans="1:8">
      <c r="A7231" s="85"/>
      <c r="B7231" s="85"/>
      <c r="C7231" s="85"/>
      <c r="D7231" s="85"/>
      <c r="E7231" s="85"/>
      <c r="F7231" s="85"/>
      <c r="G7231" s="85"/>
      <c r="H7231" s="85"/>
    </row>
    <row r="7232" spans="1:8">
      <c r="A7232" s="85"/>
      <c r="B7232" s="85"/>
      <c r="C7232" s="85"/>
      <c r="D7232" s="85"/>
      <c r="E7232" s="85"/>
      <c r="F7232" s="85"/>
      <c r="G7232" s="85"/>
      <c r="H7232" s="85"/>
    </row>
    <row r="7233" spans="1:8">
      <c r="A7233" s="85"/>
      <c r="B7233" s="85"/>
      <c r="C7233" s="85"/>
      <c r="D7233" s="85"/>
      <c r="E7233" s="85"/>
      <c r="F7233" s="85"/>
      <c r="G7233" s="85"/>
      <c r="H7233" s="85"/>
    </row>
    <row r="7234" spans="1:8">
      <c r="A7234" s="85"/>
      <c r="B7234" s="85"/>
      <c r="C7234" s="85"/>
      <c r="D7234" s="85"/>
      <c r="E7234" s="85"/>
      <c r="F7234" s="85"/>
      <c r="G7234" s="85"/>
      <c r="H7234" s="85"/>
    </row>
    <row r="7235" spans="1:8">
      <c r="A7235" s="85"/>
      <c r="B7235" s="85"/>
      <c r="C7235" s="85"/>
      <c r="D7235" s="85"/>
      <c r="E7235" s="85"/>
      <c r="F7235" s="85"/>
      <c r="G7235" s="85"/>
      <c r="H7235" s="85"/>
    </row>
    <row r="7236" spans="1:8">
      <c r="A7236" s="85"/>
      <c r="B7236" s="85"/>
      <c r="C7236" s="85"/>
      <c r="D7236" s="85"/>
      <c r="E7236" s="85"/>
      <c r="F7236" s="85"/>
      <c r="G7236" s="85"/>
      <c r="H7236" s="85"/>
    </row>
    <row r="7237" spans="1:8">
      <c r="A7237" s="85"/>
      <c r="B7237" s="85"/>
      <c r="C7237" s="85"/>
      <c r="D7237" s="85"/>
      <c r="E7237" s="85"/>
      <c r="F7237" s="85"/>
      <c r="G7237" s="85"/>
      <c r="H7237" s="85"/>
    </row>
    <row r="7238" spans="1:8">
      <c r="A7238" s="85"/>
      <c r="B7238" s="85"/>
      <c r="C7238" s="85"/>
      <c r="D7238" s="85"/>
      <c r="E7238" s="85"/>
      <c r="F7238" s="85"/>
      <c r="G7238" s="85"/>
      <c r="H7238" s="85"/>
    </row>
    <row r="7239" spans="1:8">
      <c r="A7239" s="85"/>
      <c r="B7239" s="85"/>
      <c r="C7239" s="85"/>
      <c r="D7239" s="85"/>
      <c r="E7239" s="85"/>
      <c r="F7239" s="85"/>
      <c r="G7239" s="85"/>
      <c r="H7239" s="85"/>
    </row>
    <row r="7240" spans="1:8">
      <c r="A7240" s="85"/>
      <c r="B7240" s="85"/>
      <c r="C7240" s="85"/>
      <c r="D7240" s="85"/>
      <c r="E7240" s="85"/>
      <c r="F7240" s="85"/>
      <c r="G7240" s="85"/>
      <c r="H7240" s="85"/>
    </row>
    <row r="7241" spans="1:8">
      <c r="A7241" s="85"/>
      <c r="B7241" s="85"/>
      <c r="C7241" s="85"/>
      <c r="D7241" s="85"/>
      <c r="E7241" s="85"/>
      <c r="F7241" s="85"/>
      <c r="G7241" s="85"/>
      <c r="H7241" s="85"/>
    </row>
    <row r="7242" spans="1:8">
      <c r="A7242" s="85"/>
      <c r="B7242" s="85"/>
      <c r="C7242" s="85"/>
      <c r="D7242" s="85"/>
      <c r="E7242" s="85"/>
      <c r="F7242" s="85"/>
      <c r="G7242" s="85"/>
      <c r="H7242" s="85"/>
    </row>
    <row r="7243" spans="1:8">
      <c r="A7243" s="85"/>
      <c r="B7243" s="85"/>
      <c r="C7243" s="85"/>
      <c r="D7243" s="85"/>
      <c r="E7243" s="85"/>
      <c r="F7243" s="85"/>
      <c r="G7243" s="85"/>
      <c r="H7243" s="85"/>
    </row>
    <row r="7244" spans="1:8">
      <c r="A7244" s="85"/>
      <c r="B7244" s="85"/>
      <c r="C7244" s="85"/>
      <c r="D7244" s="85"/>
      <c r="E7244" s="85"/>
      <c r="F7244" s="85"/>
      <c r="G7244" s="85"/>
      <c r="H7244" s="85"/>
    </row>
    <row r="7245" spans="1:8">
      <c r="A7245" s="85"/>
      <c r="B7245" s="85"/>
      <c r="C7245" s="85"/>
      <c r="D7245" s="85"/>
      <c r="E7245" s="85"/>
      <c r="F7245" s="85"/>
      <c r="G7245" s="85"/>
      <c r="H7245" s="85"/>
    </row>
    <row r="7246" spans="1:8">
      <c r="A7246" s="85"/>
      <c r="B7246" s="85"/>
      <c r="C7246" s="85"/>
      <c r="D7246" s="85"/>
      <c r="E7246" s="85"/>
      <c r="F7246" s="85"/>
      <c r="G7246" s="85"/>
      <c r="H7246" s="85"/>
    </row>
    <row r="7247" spans="1:8">
      <c r="A7247" s="85"/>
      <c r="B7247" s="85"/>
      <c r="C7247" s="85"/>
      <c r="D7247" s="85"/>
      <c r="E7247" s="85"/>
      <c r="F7247" s="85"/>
      <c r="G7247" s="85"/>
      <c r="H7247" s="85"/>
    </row>
    <row r="7248" spans="1:8">
      <c r="A7248" s="85"/>
      <c r="B7248" s="85"/>
      <c r="C7248" s="85"/>
      <c r="D7248" s="85"/>
      <c r="E7248" s="85"/>
      <c r="F7248" s="85"/>
      <c r="G7248" s="85"/>
      <c r="H7248" s="85"/>
    </row>
    <row r="7249" spans="1:8">
      <c r="A7249" s="85"/>
      <c r="B7249" s="85"/>
      <c r="C7249" s="85"/>
      <c r="D7249" s="85"/>
      <c r="E7249" s="85"/>
      <c r="F7249" s="85"/>
      <c r="G7249" s="85"/>
      <c r="H7249" s="85"/>
    </row>
    <row r="7250" spans="1:8">
      <c r="A7250" s="85"/>
      <c r="B7250" s="85"/>
      <c r="C7250" s="85"/>
      <c r="D7250" s="85"/>
      <c r="E7250" s="85"/>
      <c r="F7250" s="85"/>
      <c r="G7250" s="85"/>
      <c r="H7250" s="85"/>
    </row>
    <row r="7251" spans="1:8">
      <c r="A7251" s="85"/>
      <c r="B7251" s="85"/>
      <c r="C7251" s="85"/>
      <c r="D7251" s="85"/>
      <c r="E7251" s="85"/>
      <c r="F7251" s="85"/>
      <c r="G7251" s="85"/>
      <c r="H7251" s="85"/>
    </row>
    <row r="7252" spans="1:8">
      <c r="A7252" s="85"/>
      <c r="B7252" s="85"/>
      <c r="C7252" s="85"/>
      <c r="D7252" s="85"/>
      <c r="E7252" s="85"/>
      <c r="F7252" s="85"/>
      <c r="G7252" s="85"/>
      <c r="H7252" s="85"/>
    </row>
    <row r="7253" spans="1:8">
      <c r="A7253" s="85"/>
      <c r="B7253" s="85"/>
      <c r="C7253" s="85"/>
      <c r="D7253" s="85"/>
      <c r="E7253" s="85"/>
      <c r="F7253" s="85"/>
      <c r="G7253" s="85"/>
      <c r="H7253" s="85"/>
    </row>
    <row r="7254" spans="1:8">
      <c r="A7254" s="85"/>
      <c r="B7254" s="85"/>
      <c r="C7254" s="85"/>
      <c r="D7254" s="85"/>
      <c r="E7254" s="85"/>
      <c r="F7254" s="85"/>
      <c r="G7254" s="85"/>
      <c r="H7254" s="85"/>
    </row>
    <row r="7255" spans="1:8">
      <c r="A7255" s="85"/>
      <c r="B7255" s="85"/>
      <c r="C7255" s="85"/>
      <c r="D7255" s="85"/>
      <c r="E7255" s="85"/>
      <c r="F7255" s="85"/>
      <c r="G7255" s="85"/>
      <c r="H7255" s="85"/>
    </row>
    <row r="7256" spans="1:8">
      <c r="A7256" s="85"/>
      <c r="B7256" s="85"/>
      <c r="C7256" s="85"/>
      <c r="D7256" s="85"/>
      <c r="E7256" s="85"/>
      <c r="F7256" s="85"/>
      <c r="G7256" s="85"/>
      <c r="H7256" s="85"/>
    </row>
    <row r="7257" spans="1:8">
      <c r="A7257" s="85"/>
      <c r="B7257" s="85"/>
      <c r="C7257" s="85"/>
      <c r="D7257" s="85"/>
      <c r="E7257" s="85"/>
      <c r="F7257" s="85"/>
      <c r="G7257" s="85"/>
      <c r="H7257" s="85"/>
    </row>
    <row r="7258" spans="1:8">
      <c r="A7258" s="85"/>
      <c r="B7258" s="85"/>
      <c r="C7258" s="85"/>
      <c r="D7258" s="85"/>
      <c r="E7258" s="85"/>
      <c r="F7258" s="85"/>
      <c r="G7258" s="85"/>
      <c r="H7258" s="85"/>
    </row>
    <row r="7259" spans="1:8">
      <c r="A7259" s="85"/>
      <c r="B7259" s="85"/>
      <c r="C7259" s="85"/>
      <c r="D7259" s="85"/>
      <c r="E7259" s="85"/>
      <c r="F7259" s="85"/>
      <c r="G7259" s="85"/>
      <c r="H7259" s="85"/>
    </row>
    <row r="7260" spans="1:8">
      <c r="A7260" s="85"/>
      <c r="B7260" s="85"/>
      <c r="C7260" s="85"/>
      <c r="D7260" s="85"/>
      <c r="E7260" s="85"/>
      <c r="F7260" s="85"/>
      <c r="G7260" s="85"/>
      <c r="H7260" s="85"/>
    </row>
    <row r="7261" spans="1:8">
      <c r="A7261" s="85"/>
      <c r="B7261" s="85"/>
      <c r="C7261" s="85"/>
      <c r="D7261" s="85"/>
      <c r="E7261" s="85"/>
      <c r="F7261" s="85"/>
      <c r="G7261" s="85"/>
      <c r="H7261" s="85"/>
    </row>
    <row r="7262" spans="1:8">
      <c r="A7262" s="85"/>
      <c r="B7262" s="85"/>
      <c r="C7262" s="85"/>
      <c r="D7262" s="85"/>
      <c r="E7262" s="85"/>
      <c r="F7262" s="85"/>
      <c r="G7262" s="85"/>
      <c r="H7262" s="85"/>
    </row>
    <row r="7263" spans="1:8">
      <c r="A7263" s="85"/>
      <c r="B7263" s="85"/>
      <c r="C7263" s="85"/>
      <c r="D7263" s="85"/>
      <c r="E7263" s="85"/>
      <c r="F7263" s="85"/>
      <c r="G7263" s="85"/>
      <c r="H7263" s="85"/>
    </row>
    <row r="7264" spans="1:8">
      <c r="A7264" s="85"/>
      <c r="B7264" s="85"/>
      <c r="C7264" s="85"/>
      <c r="D7264" s="85"/>
      <c r="E7264" s="85"/>
      <c r="F7264" s="85"/>
      <c r="G7264" s="85"/>
      <c r="H7264" s="85"/>
    </row>
    <row r="7265" spans="1:8">
      <c r="A7265" s="85"/>
      <c r="B7265" s="85"/>
      <c r="C7265" s="85"/>
      <c r="D7265" s="85"/>
      <c r="E7265" s="85"/>
      <c r="F7265" s="85"/>
      <c r="G7265" s="85"/>
      <c r="H7265" s="85"/>
    </row>
    <row r="7266" spans="1:8">
      <c r="A7266" s="85"/>
      <c r="B7266" s="85"/>
      <c r="C7266" s="85"/>
      <c r="D7266" s="85"/>
      <c r="E7266" s="85"/>
      <c r="F7266" s="85"/>
      <c r="G7266" s="85"/>
      <c r="H7266" s="85"/>
    </row>
    <row r="7267" spans="1:8">
      <c r="A7267" s="85"/>
      <c r="B7267" s="85"/>
      <c r="C7267" s="85"/>
      <c r="D7267" s="85"/>
      <c r="E7267" s="85"/>
      <c r="F7267" s="85"/>
      <c r="G7267" s="85"/>
      <c r="H7267" s="85"/>
    </row>
    <row r="7268" spans="1:8">
      <c r="A7268" s="85"/>
      <c r="B7268" s="85"/>
      <c r="C7268" s="85"/>
      <c r="D7268" s="85"/>
      <c r="E7268" s="85"/>
      <c r="F7268" s="85"/>
      <c r="G7268" s="85"/>
      <c r="H7268" s="85"/>
    </row>
    <row r="7269" spans="1:8">
      <c r="A7269" s="85"/>
      <c r="B7269" s="85"/>
      <c r="C7269" s="85"/>
      <c r="D7269" s="85"/>
      <c r="E7269" s="85"/>
      <c r="F7269" s="85"/>
      <c r="G7269" s="85"/>
      <c r="H7269" s="85"/>
    </row>
    <row r="7270" spans="1:8">
      <c r="A7270" s="85"/>
      <c r="B7270" s="85"/>
      <c r="C7270" s="85"/>
      <c r="D7270" s="85"/>
      <c r="E7270" s="85"/>
      <c r="F7270" s="85"/>
      <c r="G7270" s="85"/>
      <c r="H7270" s="85"/>
    </row>
    <row r="7271" spans="1:8">
      <c r="A7271" s="85"/>
      <c r="B7271" s="85"/>
      <c r="C7271" s="85"/>
      <c r="D7271" s="85"/>
      <c r="E7271" s="85"/>
      <c r="F7271" s="85"/>
      <c r="G7271" s="85"/>
      <c r="H7271" s="85"/>
    </row>
    <row r="7272" spans="1:8">
      <c r="A7272" s="85"/>
      <c r="B7272" s="85"/>
      <c r="C7272" s="85"/>
      <c r="D7272" s="85"/>
      <c r="E7272" s="85"/>
      <c r="F7272" s="85"/>
      <c r="G7272" s="85"/>
      <c r="H7272" s="85"/>
    </row>
    <row r="7273" spans="1:8">
      <c r="A7273" s="85"/>
      <c r="B7273" s="85"/>
      <c r="C7273" s="85"/>
      <c r="D7273" s="85"/>
      <c r="E7273" s="85"/>
      <c r="F7273" s="85"/>
      <c r="G7273" s="85"/>
      <c r="H7273" s="85"/>
    </row>
    <row r="7274" spans="1:8">
      <c r="A7274" s="85"/>
      <c r="B7274" s="85"/>
      <c r="C7274" s="85"/>
      <c r="D7274" s="85"/>
      <c r="E7274" s="85"/>
      <c r="F7274" s="85"/>
      <c r="G7274" s="85"/>
      <c r="H7274" s="85"/>
    </row>
    <row r="7275" spans="1:8">
      <c r="A7275" s="85"/>
      <c r="B7275" s="85"/>
      <c r="C7275" s="85"/>
      <c r="D7275" s="85"/>
      <c r="E7275" s="85"/>
      <c r="F7275" s="85"/>
      <c r="G7275" s="85"/>
      <c r="H7275" s="85"/>
    </row>
    <row r="7276" spans="1:8">
      <c r="A7276" s="85"/>
      <c r="B7276" s="85"/>
      <c r="C7276" s="85"/>
      <c r="D7276" s="85"/>
      <c r="E7276" s="85"/>
      <c r="F7276" s="85"/>
      <c r="G7276" s="85"/>
      <c r="H7276" s="85"/>
    </row>
    <row r="7277" spans="1:8">
      <c r="A7277" s="85"/>
      <c r="B7277" s="85"/>
      <c r="C7277" s="85"/>
      <c r="D7277" s="85"/>
      <c r="E7277" s="85"/>
      <c r="F7277" s="85"/>
      <c r="G7277" s="85"/>
      <c r="H7277" s="85"/>
    </row>
    <row r="7278" spans="1:8">
      <c r="A7278" s="85"/>
      <c r="B7278" s="85"/>
      <c r="C7278" s="85"/>
      <c r="D7278" s="85"/>
      <c r="E7278" s="85"/>
      <c r="F7278" s="85"/>
      <c r="G7278" s="85"/>
      <c r="H7278" s="85"/>
    </row>
    <row r="7279" spans="1:8">
      <c r="A7279" s="85"/>
      <c r="B7279" s="85"/>
      <c r="C7279" s="85"/>
      <c r="D7279" s="85"/>
      <c r="E7279" s="85"/>
      <c r="F7279" s="85"/>
      <c r="G7279" s="85"/>
      <c r="H7279" s="85"/>
    </row>
    <row r="7280" spans="1:8">
      <c r="A7280" s="85"/>
      <c r="B7280" s="85"/>
      <c r="C7280" s="85"/>
      <c r="D7280" s="85"/>
      <c r="E7280" s="85"/>
      <c r="F7280" s="85"/>
      <c r="G7280" s="85"/>
      <c r="H7280" s="85"/>
    </row>
    <row r="7281" spans="1:8">
      <c r="A7281" s="85"/>
      <c r="B7281" s="85"/>
      <c r="C7281" s="85"/>
      <c r="D7281" s="85"/>
      <c r="E7281" s="85"/>
      <c r="F7281" s="85"/>
      <c r="G7281" s="85"/>
      <c r="H7281" s="85"/>
    </row>
    <row r="7282" spans="1:8">
      <c r="A7282" s="85"/>
      <c r="B7282" s="85"/>
      <c r="C7282" s="85"/>
      <c r="D7282" s="85"/>
      <c r="E7282" s="85"/>
      <c r="F7282" s="85"/>
      <c r="G7282" s="85"/>
      <c r="H7282" s="85"/>
    </row>
    <row r="7283" spans="1:8">
      <c r="A7283" s="85"/>
      <c r="B7283" s="85"/>
      <c r="C7283" s="85"/>
      <c r="D7283" s="85"/>
      <c r="E7283" s="85"/>
      <c r="F7283" s="85"/>
      <c r="G7283" s="85"/>
      <c r="H7283" s="85"/>
    </row>
    <row r="7284" spans="1:8">
      <c r="A7284" s="85"/>
      <c r="B7284" s="85"/>
      <c r="C7284" s="85"/>
      <c r="D7284" s="85"/>
      <c r="E7284" s="85"/>
      <c r="F7284" s="85"/>
      <c r="G7284" s="85"/>
      <c r="H7284" s="85"/>
    </row>
    <row r="7285" spans="1:8">
      <c r="A7285" s="85"/>
      <c r="B7285" s="85"/>
      <c r="C7285" s="85"/>
      <c r="D7285" s="85"/>
      <c r="E7285" s="85"/>
      <c r="F7285" s="85"/>
      <c r="G7285" s="85"/>
      <c r="H7285" s="85"/>
    </row>
    <row r="7286" spans="1:8">
      <c r="A7286" s="85"/>
      <c r="B7286" s="85"/>
      <c r="C7286" s="85"/>
      <c r="D7286" s="85"/>
      <c r="E7286" s="85"/>
      <c r="F7286" s="85"/>
      <c r="G7286" s="85"/>
      <c r="H7286" s="85"/>
    </row>
    <row r="7287" spans="1:8">
      <c r="A7287" s="85"/>
      <c r="B7287" s="85"/>
      <c r="C7287" s="85"/>
      <c r="D7287" s="85"/>
      <c r="E7287" s="85"/>
      <c r="F7287" s="85"/>
      <c r="G7287" s="85"/>
      <c r="H7287" s="85"/>
    </row>
    <row r="7288" spans="1:8">
      <c r="A7288" s="85"/>
      <c r="B7288" s="85"/>
      <c r="C7288" s="85"/>
      <c r="D7288" s="85"/>
      <c r="E7288" s="85"/>
      <c r="F7288" s="85"/>
      <c r="G7288" s="85"/>
      <c r="H7288" s="85"/>
    </row>
    <row r="7289" spans="1:8">
      <c r="A7289" s="85"/>
      <c r="B7289" s="85"/>
      <c r="C7289" s="85"/>
      <c r="D7289" s="85"/>
      <c r="E7289" s="85"/>
      <c r="F7289" s="85"/>
      <c r="G7289" s="85"/>
      <c r="H7289" s="85"/>
    </row>
    <row r="7290" spans="1:8">
      <c r="A7290" s="85"/>
      <c r="B7290" s="85"/>
      <c r="C7290" s="85"/>
      <c r="D7290" s="85"/>
      <c r="E7290" s="85"/>
      <c r="F7290" s="85"/>
      <c r="G7290" s="85"/>
      <c r="H7290" s="85"/>
    </row>
    <row r="7291" spans="1:8">
      <c r="A7291" s="85"/>
      <c r="B7291" s="85"/>
      <c r="C7291" s="85"/>
      <c r="D7291" s="85"/>
      <c r="E7291" s="85"/>
      <c r="F7291" s="85"/>
      <c r="G7291" s="85"/>
      <c r="H7291" s="85"/>
    </row>
    <row r="7292" spans="1:8">
      <c r="A7292" s="85"/>
      <c r="B7292" s="85"/>
      <c r="C7292" s="85"/>
      <c r="D7292" s="85"/>
      <c r="E7292" s="85"/>
      <c r="F7292" s="85"/>
      <c r="G7292" s="85"/>
      <c r="H7292" s="85"/>
    </row>
    <row r="7293" spans="1:8">
      <c r="A7293" s="85"/>
      <c r="B7293" s="85"/>
      <c r="C7293" s="85"/>
      <c r="D7293" s="85"/>
      <c r="E7293" s="85"/>
      <c r="F7293" s="85"/>
      <c r="G7293" s="85"/>
      <c r="H7293" s="85"/>
    </row>
    <row r="7294" spans="1:8">
      <c r="A7294" s="85"/>
      <c r="B7294" s="85"/>
      <c r="C7294" s="85"/>
      <c r="D7294" s="85"/>
      <c r="E7294" s="85"/>
      <c r="F7294" s="85"/>
      <c r="G7294" s="85"/>
      <c r="H7294" s="85"/>
    </row>
    <row r="7295" spans="1:8">
      <c r="A7295" s="85"/>
      <c r="B7295" s="85"/>
      <c r="C7295" s="85"/>
      <c r="D7295" s="85"/>
      <c r="E7295" s="85"/>
      <c r="F7295" s="85"/>
      <c r="G7295" s="85"/>
      <c r="H7295" s="85"/>
    </row>
    <row r="7296" spans="1:8">
      <c r="A7296" s="85"/>
      <c r="B7296" s="85"/>
      <c r="C7296" s="85"/>
      <c r="D7296" s="85"/>
      <c r="E7296" s="85"/>
      <c r="F7296" s="85"/>
      <c r="G7296" s="85"/>
      <c r="H7296" s="85"/>
    </row>
    <row r="7297" spans="1:8">
      <c r="A7297" s="85"/>
      <c r="B7297" s="85"/>
      <c r="C7297" s="85"/>
      <c r="D7297" s="85"/>
      <c r="E7297" s="85"/>
      <c r="F7297" s="85"/>
      <c r="G7297" s="85"/>
      <c r="H7297" s="85"/>
    </row>
    <row r="7298" spans="1:8">
      <c r="A7298" s="85"/>
      <c r="B7298" s="85"/>
      <c r="C7298" s="85"/>
      <c r="D7298" s="85"/>
      <c r="E7298" s="85"/>
      <c r="F7298" s="85"/>
      <c r="G7298" s="85"/>
      <c r="H7298" s="85"/>
    </row>
    <row r="7299" spans="1:8">
      <c r="A7299" s="85"/>
      <c r="B7299" s="85"/>
      <c r="C7299" s="85"/>
      <c r="D7299" s="85"/>
      <c r="E7299" s="85"/>
      <c r="F7299" s="85"/>
      <c r="G7299" s="85"/>
      <c r="H7299" s="85"/>
    </row>
    <row r="7300" spans="1:8">
      <c r="A7300" s="85"/>
      <c r="B7300" s="85"/>
      <c r="C7300" s="85"/>
      <c r="D7300" s="85"/>
      <c r="E7300" s="85"/>
      <c r="F7300" s="85"/>
      <c r="G7300" s="85"/>
      <c r="H7300" s="85"/>
    </row>
    <row r="7301" spans="1:8">
      <c r="A7301" s="85"/>
      <c r="B7301" s="85"/>
      <c r="C7301" s="85"/>
      <c r="D7301" s="85"/>
      <c r="E7301" s="85"/>
      <c r="F7301" s="85"/>
      <c r="G7301" s="85"/>
      <c r="H7301" s="85"/>
    </row>
    <row r="7302" spans="1:8">
      <c r="A7302" s="85"/>
      <c r="B7302" s="85"/>
      <c r="C7302" s="85"/>
      <c r="D7302" s="85"/>
      <c r="E7302" s="85"/>
      <c r="F7302" s="85"/>
      <c r="G7302" s="85"/>
      <c r="H7302" s="85"/>
    </row>
    <row r="7303" spans="1:8">
      <c r="A7303" s="85"/>
      <c r="B7303" s="85"/>
      <c r="C7303" s="85"/>
      <c r="D7303" s="85"/>
      <c r="E7303" s="85"/>
      <c r="F7303" s="85"/>
      <c r="G7303" s="85"/>
      <c r="H7303" s="85"/>
    </row>
    <row r="7304" spans="1:8">
      <c r="A7304" s="85"/>
      <c r="B7304" s="85"/>
      <c r="C7304" s="85"/>
      <c r="D7304" s="85"/>
      <c r="E7304" s="85"/>
      <c r="F7304" s="85"/>
      <c r="G7304" s="85"/>
      <c r="H7304" s="85"/>
    </row>
    <row r="7305" spans="1:8">
      <c r="A7305" s="85"/>
      <c r="B7305" s="85"/>
      <c r="C7305" s="85"/>
      <c r="D7305" s="85"/>
      <c r="E7305" s="85"/>
      <c r="F7305" s="85"/>
      <c r="G7305" s="85"/>
      <c r="H7305" s="85"/>
    </row>
    <row r="7306" spans="1:8">
      <c r="A7306" s="85"/>
      <c r="B7306" s="85"/>
      <c r="C7306" s="85"/>
      <c r="D7306" s="85"/>
      <c r="E7306" s="85"/>
      <c r="F7306" s="85"/>
      <c r="G7306" s="85"/>
      <c r="H7306" s="85"/>
    </row>
    <row r="7307" spans="1:8">
      <c r="A7307" s="85"/>
      <c r="B7307" s="85"/>
      <c r="C7307" s="85"/>
      <c r="D7307" s="85"/>
      <c r="E7307" s="85"/>
      <c r="F7307" s="85"/>
      <c r="G7307" s="85"/>
      <c r="H7307" s="85"/>
    </row>
    <row r="7308" spans="1:8">
      <c r="A7308" s="85"/>
      <c r="B7308" s="85"/>
      <c r="C7308" s="85"/>
      <c r="D7308" s="85"/>
      <c r="E7308" s="85"/>
      <c r="F7308" s="85"/>
      <c r="G7308" s="85"/>
      <c r="H7308" s="85"/>
    </row>
    <row r="7309" spans="1:8">
      <c r="A7309" s="85"/>
      <c r="B7309" s="85"/>
      <c r="C7309" s="85"/>
      <c r="D7309" s="85"/>
      <c r="E7309" s="85"/>
      <c r="F7309" s="85"/>
      <c r="G7309" s="85"/>
      <c r="H7309" s="85"/>
    </row>
    <row r="7310" spans="1:8">
      <c r="A7310" s="85"/>
      <c r="B7310" s="85"/>
      <c r="C7310" s="85"/>
      <c r="D7310" s="85"/>
      <c r="E7310" s="85"/>
      <c r="F7310" s="85"/>
      <c r="G7310" s="85"/>
      <c r="H7310" s="85"/>
    </row>
    <row r="7311" spans="1:8">
      <c r="A7311" s="85"/>
      <c r="B7311" s="85"/>
      <c r="C7311" s="85"/>
      <c r="D7311" s="85"/>
      <c r="E7311" s="85"/>
      <c r="F7311" s="85"/>
      <c r="G7311" s="85"/>
      <c r="H7311" s="85"/>
    </row>
    <row r="7312" spans="1:8">
      <c r="A7312" s="85"/>
      <c r="B7312" s="85"/>
      <c r="C7312" s="85"/>
      <c r="D7312" s="85"/>
      <c r="E7312" s="85"/>
      <c r="F7312" s="85"/>
      <c r="G7312" s="85"/>
      <c r="H7312" s="85"/>
    </row>
    <row r="7313" spans="1:8">
      <c r="A7313" s="85"/>
      <c r="B7313" s="85"/>
      <c r="C7313" s="85"/>
      <c r="D7313" s="85"/>
      <c r="E7313" s="85"/>
      <c r="F7313" s="85"/>
      <c r="G7313" s="85"/>
      <c r="H7313" s="85"/>
    </row>
    <row r="7314" spans="1:8">
      <c r="A7314" s="85"/>
      <c r="B7314" s="85"/>
      <c r="C7314" s="85"/>
      <c r="D7314" s="85"/>
      <c r="E7314" s="85"/>
      <c r="F7314" s="85"/>
      <c r="G7314" s="85"/>
      <c r="H7314" s="85"/>
    </row>
    <row r="7315" spans="1:8">
      <c r="A7315" s="85"/>
      <c r="B7315" s="85"/>
      <c r="C7315" s="85"/>
      <c r="D7315" s="85"/>
      <c r="E7315" s="85"/>
      <c r="F7315" s="85"/>
      <c r="G7315" s="85"/>
      <c r="H7315" s="85"/>
    </row>
    <row r="7316" spans="1:8">
      <c r="A7316" s="85"/>
      <c r="B7316" s="85"/>
      <c r="C7316" s="85"/>
      <c r="D7316" s="85"/>
      <c r="E7316" s="85"/>
      <c r="F7316" s="85"/>
      <c r="G7316" s="85"/>
      <c r="H7316" s="85"/>
    </row>
    <row r="7317" spans="1:8">
      <c r="A7317" s="85"/>
      <c r="B7317" s="85"/>
      <c r="C7317" s="85"/>
      <c r="D7317" s="85"/>
      <c r="E7317" s="85"/>
      <c r="F7317" s="85"/>
      <c r="G7317" s="85"/>
      <c r="H7317" s="85"/>
    </row>
    <row r="7318" spans="1:8">
      <c r="A7318" s="85"/>
      <c r="B7318" s="85"/>
      <c r="C7318" s="85"/>
      <c r="D7318" s="85"/>
      <c r="E7318" s="85"/>
      <c r="F7318" s="85"/>
      <c r="G7318" s="85"/>
      <c r="H7318" s="85"/>
    </row>
    <row r="7319" spans="1:8">
      <c r="A7319" s="85"/>
      <c r="B7319" s="85"/>
      <c r="C7319" s="85"/>
      <c r="D7319" s="85"/>
      <c r="E7319" s="85"/>
      <c r="F7319" s="85"/>
      <c r="G7319" s="85"/>
      <c r="H7319" s="85"/>
    </row>
    <row r="7320" spans="1:8">
      <c r="A7320" s="85"/>
      <c r="B7320" s="85"/>
      <c r="C7320" s="85"/>
      <c r="D7320" s="85"/>
      <c r="E7320" s="85"/>
      <c r="F7320" s="85"/>
      <c r="G7320" s="85"/>
      <c r="H7320" s="85"/>
    </row>
    <row r="7321" spans="1:8">
      <c r="A7321" s="85"/>
      <c r="B7321" s="85"/>
      <c r="C7321" s="85"/>
      <c r="D7321" s="85"/>
      <c r="E7321" s="85"/>
      <c r="F7321" s="85"/>
      <c r="G7321" s="85"/>
      <c r="H7321" s="85"/>
    </row>
    <row r="7322" spans="1:8">
      <c r="A7322" s="85"/>
      <c r="B7322" s="85"/>
      <c r="C7322" s="85"/>
      <c r="D7322" s="85"/>
      <c r="E7322" s="85"/>
      <c r="F7322" s="85"/>
      <c r="G7322" s="85"/>
      <c r="H7322" s="85"/>
    </row>
    <row r="7323" spans="1:8">
      <c r="A7323" s="85"/>
      <c r="B7323" s="85"/>
      <c r="C7323" s="85"/>
      <c r="D7323" s="85"/>
      <c r="E7323" s="85"/>
      <c r="F7323" s="85"/>
      <c r="G7323" s="85"/>
      <c r="H7323" s="85"/>
    </row>
    <row r="7324" spans="1:8">
      <c r="A7324" s="85"/>
      <c r="B7324" s="85"/>
      <c r="C7324" s="85"/>
      <c r="D7324" s="85"/>
      <c r="E7324" s="85"/>
      <c r="F7324" s="85"/>
      <c r="G7324" s="85"/>
      <c r="H7324" s="85"/>
    </row>
    <row r="7325" spans="1:8">
      <c r="A7325" s="85"/>
      <c r="B7325" s="85"/>
      <c r="C7325" s="85"/>
      <c r="D7325" s="85"/>
      <c r="E7325" s="85"/>
      <c r="F7325" s="85"/>
      <c r="G7325" s="85"/>
      <c r="H7325" s="85"/>
    </row>
    <row r="7326" spans="1:8">
      <c r="A7326" s="85"/>
      <c r="B7326" s="85"/>
      <c r="C7326" s="85"/>
      <c r="D7326" s="85"/>
      <c r="E7326" s="85"/>
      <c r="F7326" s="85"/>
      <c r="G7326" s="85"/>
      <c r="H7326" s="85"/>
    </row>
    <row r="7327" spans="1:8">
      <c r="A7327" s="85"/>
      <c r="B7327" s="85"/>
      <c r="C7327" s="85"/>
      <c r="D7327" s="85"/>
      <c r="E7327" s="85"/>
      <c r="F7327" s="85"/>
      <c r="G7327" s="85"/>
      <c r="H7327" s="85"/>
    </row>
    <row r="7328" spans="1:8">
      <c r="A7328" s="85"/>
      <c r="B7328" s="85"/>
      <c r="C7328" s="85"/>
      <c r="D7328" s="85"/>
      <c r="E7328" s="85"/>
      <c r="F7328" s="85"/>
      <c r="G7328" s="85"/>
      <c r="H7328" s="85"/>
    </row>
    <row r="7329" spans="1:8">
      <c r="A7329" s="85"/>
      <c r="B7329" s="85"/>
      <c r="C7329" s="85"/>
      <c r="D7329" s="85"/>
      <c r="E7329" s="85"/>
      <c r="F7329" s="85"/>
      <c r="G7329" s="85"/>
      <c r="H7329" s="85"/>
    </row>
    <row r="7330" spans="1:8">
      <c r="A7330" s="85"/>
      <c r="B7330" s="85"/>
      <c r="C7330" s="85"/>
      <c r="D7330" s="85"/>
      <c r="E7330" s="85"/>
      <c r="F7330" s="85"/>
      <c r="G7330" s="85"/>
      <c r="H7330" s="85"/>
    </row>
    <row r="7331" spans="1:8">
      <c r="A7331" s="85"/>
      <c r="B7331" s="85"/>
      <c r="C7331" s="85"/>
      <c r="D7331" s="85"/>
      <c r="E7331" s="85"/>
      <c r="F7331" s="85"/>
      <c r="G7331" s="85"/>
      <c r="H7331" s="85"/>
    </row>
    <row r="7332" spans="1:8">
      <c r="A7332" s="85"/>
      <c r="B7332" s="85"/>
      <c r="C7332" s="85"/>
      <c r="D7332" s="85"/>
      <c r="E7332" s="85"/>
      <c r="F7332" s="85"/>
      <c r="G7332" s="85"/>
      <c r="H7332" s="85"/>
    </row>
    <row r="7333" spans="1:8">
      <c r="A7333" s="85"/>
      <c r="B7333" s="85"/>
      <c r="C7333" s="85"/>
      <c r="D7333" s="85"/>
      <c r="E7333" s="85"/>
      <c r="F7333" s="85"/>
      <c r="G7333" s="85"/>
      <c r="H7333" s="85"/>
    </row>
    <row r="7334" spans="1:8">
      <c r="A7334" s="85"/>
      <c r="B7334" s="85"/>
      <c r="C7334" s="85"/>
      <c r="D7334" s="85"/>
      <c r="E7334" s="85"/>
      <c r="F7334" s="85"/>
      <c r="G7334" s="85"/>
      <c r="H7334" s="85"/>
    </row>
    <row r="7335" spans="1:8">
      <c r="A7335" s="85"/>
      <c r="B7335" s="85"/>
      <c r="C7335" s="85"/>
      <c r="D7335" s="85"/>
      <c r="E7335" s="85"/>
      <c r="F7335" s="85"/>
      <c r="G7335" s="85"/>
      <c r="H7335" s="85"/>
    </row>
    <row r="7336" spans="1:8">
      <c r="A7336" s="85"/>
      <c r="B7336" s="85"/>
      <c r="C7336" s="85"/>
      <c r="D7336" s="85"/>
      <c r="E7336" s="85"/>
      <c r="F7336" s="85"/>
      <c r="G7336" s="85"/>
      <c r="H7336" s="85"/>
    </row>
    <row r="7337" spans="1:8">
      <c r="A7337" s="85"/>
      <c r="B7337" s="85"/>
      <c r="C7337" s="85"/>
      <c r="D7337" s="85"/>
      <c r="E7337" s="85"/>
      <c r="F7337" s="85"/>
      <c r="G7337" s="85"/>
      <c r="H7337" s="85"/>
    </row>
    <row r="7338" spans="1:8">
      <c r="A7338" s="85"/>
      <c r="B7338" s="85"/>
      <c r="C7338" s="85"/>
      <c r="D7338" s="85"/>
      <c r="E7338" s="85"/>
      <c r="F7338" s="85"/>
      <c r="G7338" s="85"/>
      <c r="H7338" s="85"/>
    </row>
    <row r="7339" spans="1:8">
      <c r="A7339" s="85"/>
      <c r="B7339" s="85"/>
      <c r="C7339" s="85"/>
      <c r="D7339" s="85"/>
      <c r="E7339" s="85"/>
      <c r="F7339" s="85"/>
      <c r="G7339" s="85"/>
      <c r="H7339" s="85"/>
    </row>
    <row r="7340" spans="1:8">
      <c r="A7340" s="85"/>
      <c r="B7340" s="85"/>
      <c r="C7340" s="85"/>
      <c r="D7340" s="85"/>
      <c r="E7340" s="85"/>
      <c r="F7340" s="85"/>
      <c r="G7340" s="85"/>
      <c r="H7340" s="85"/>
    </row>
    <row r="7341" spans="1:8">
      <c r="A7341" s="85"/>
      <c r="B7341" s="85"/>
      <c r="C7341" s="85"/>
      <c r="D7341" s="85"/>
      <c r="E7341" s="85"/>
      <c r="F7341" s="85"/>
      <c r="G7341" s="85"/>
      <c r="H7341" s="85"/>
    </row>
    <row r="7342" spans="1:8">
      <c r="A7342" s="85"/>
      <c r="B7342" s="85"/>
      <c r="C7342" s="85"/>
      <c r="D7342" s="85"/>
      <c r="E7342" s="85"/>
      <c r="F7342" s="85"/>
      <c r="G7342" s="85"/>
      <c r="H7342" s="85"/>
    </row>
    <row r="7343" spans="1:8">
      <c r="A7343" s="85"/>
      <c r="B7343" s="85"/>
      <c r="C7343" s="85"/>
      <c r="D7343" s="85"/>
      <c r="E7343" s="85"/>
      <c r="F7343" s="85"/>
      <c r="G7343" s="85"/>
      <c r="H7343" s="85"/>
    </row>
    <row r="7344" spans="1:8">
      <c r="A7344" s="85"/>
      <c r="B7344" s="85"/>
      <c r="C7344" s="85"/>
      <c r="D7344" s="85"/>
      <c r="E7344" s="85"/>
      <c r="F7344" s="85"/>
      <c r="G7344" s="85"/>
      <c r="H7344" s="85"/>
    </row>
    <row r="7345" spans="1:8">
      <c r="A7345" s="85"/>
      <c r="B7345" s="85"/>
      <c r="C7345" s="85"/>
      <c r="D7345" s="85"/>
      <c r="E7345" s="85"/>
      <c r="F7345" s="85"/>
      <c r="G7345" s="85"/>
      <c r="H7345" s="85"/>
    </row>
    <row r="7346" spans="1:8">
      <c r="A7346" s="85"/>
      <c r="B7346" s="85"/>
      <c r="C7346" s="85"/>
      <c r="D7346" s="85"/>
      <c r="E7346" s="85"/>
      <c r="F7346" s="85"/>
      <c r="G7346" s="85"/>
      <c r="H7346" s="85"/>
    </row>
    <row r="7347" spans="1:8">
      <c r="A7347" s="85"/>
      <c r="B7347" s="85"/>
      <c r="C7347" s="85"/>
      <c r="D7347" s="85"/>
      <c r="E7347" s="85"/>
      <c r="F7347" s="85"/>
      <c r="G7347" s="85"/>
      <c r="H7347" s="85"/>
    </row>
    <row r="7348" spans="1:8">
      <c r="A7348" s="85"/>
      <c r="B7348" s="85"/>
      <c r="C7348" s="85"/>
      <c r="D7348" s="85"/>
      <c r="E7348" s="85"/>
      <c r="F7348" s="85"/>
      <c r="G7348" s="85"/>
      <c r="H7348" s="85"/>
    </row>
    <row r="7349" spans="1:8">
      <c r="A7349" s="85"/>
      <c r="B7349" s="85"/>
      <c r="C7349" s="85"/>
      <c r="D7349" s="85"/>
      <c r="E7349" s="85"/>
      <c r="F7349" s="85"/>
      <c r="G7349" s="85"/>
      <c r="H7349" s="85"/>
    </row>
    <row r="7350" spans="1:8">
      <c r="A7350" s="85"/>
      <c r="B7350" s="85"/>
      <c r="C7350" s="85"/>
      <c r="D7350" s="85"/>
      <c r="E7350" s="85"/>
      <c r="F7350" s="85"/>
      <c r="G7350" s="85"/>
      <c r="H7350" s="85"/>
    </row>
    <row r="7351" spans="1:8">
      <c r="A7351" s="85"/>
      <c r="B7351" s="85"/>
      <c r="C7351" s="85"/>
      <c r="D7351" s="85"/>
      <c r="E7351" s="85"/>
      <c r="F7351" s="85"/>
      <c r="G7351" s="85"/>
      <c r="H7351" s="85"/>
    </row>
    <row r="7352" spans="1:8">
      <c r="A7352" s="85"/>
      <c r="B7352" s="85"/>
      <c r="C7352" s="85"/>
      <c r="D7352" s="85"/>
      <c r="E7352" s="85"/>
      <c r="F7352" s="85"/>
      <c r="G7352" s="85"/>
      <c r="H7352" s="85"/>
    </row>
    <row r="7353" spans="1:8">
      <c r="A7353" s="85"/>
      <c r="B7353" s="85"/>
      <c r="C7353" s="85"/>
      <c r="D7353" s="85"/>
      <c r="E7353" s="85"/>
      <c r="F7353" s="85"/>
      <c r="G7353" s="85"/>
      <c r="H7353" s="85"/>
    </row>
    <row r="7354" spans="1:8">
      <c r="A7354" s="85"/>
      <c r="B7354" s="85"/>
      <c r="C7354" s="85"/>
      <c r="D7354" s="85"/>
      <c r="E7354" s="85"/>
      <c r="F7354" s="85"/>
      <c r="G7354" s="85"/>
      <c r="H7354" s="85"/>
    </row>
    <row r="7355" spans="1:8">
      <c r="A7355" s="85"/>
      <c r="B7355" s="85"/>
      <c r="C7355" s="85"/>
      <c r="D7355" s="85"/>
      <c r="E7355" s="85"/>
      <c r="F7355" s="85"/>
      <c r="G7355" s="85"/>
      <c r="H7355" s="85"/>
    </row>
    <row r="7356" spans="1:8">
      <c r="A7356" s="85"/>
      <c r="B7356" s="85"/>
      <c r="C7356" s="85"/>
      <c r="D7356" s="85"/>
      <c r="E7356" s="85"/>
      <c r="F7356" s="85"/>
      <c r="G7356" s="85"/>
      <c r="H7356" s="85"/>
    </row>
    <row r="7357" spans="1:8">
      <c r="A7357" s="85"/>
      <c r="B7357" s="85"/>
      <c r="C7357" s="85"/>
      <c r="D7357" s="85"/>
      <c r="E7357" s="85"/>
      <c r="F7357" s="85"/>
      <c r="G7357" s="85"/>
      <c r="H7357" s="85"/>
    </row>
    <row r="7358" spans="1:8">
      <c r="A7358" s="85"/>
      <c r="B7358" s="85"/>
      <c r="C7358" s="85"/>
      <c r="D7358" s="85"/>
      <c r="E7358" s="85"/>
      <c r="F7358" s="85"/>
      <c r="G7358" s="85"/>
      <c r="H7358" s="85"/>
    </row>
    <row r="7359" spans="1:8">
      <c r="A7359" s="85"/>
      <c r="B7359" s="85"/>
      <c r="C7359" s="85"/>
      <c r="D7359" s="85"/>
      <c r="E7359" s="85"/>
      <c r="F7359" s="85"/>
      <c r="G7359" s="85"/>
      <c r="H7359" s="85"/>
    </row>
    <row r="7360" spans="1:8">
      <c r="A7360" s="85"/>
      <c r="B7360" s="85"/>
      <c r="C7360" s="85"/>
      <c r="D7360" s="85"/>
      <c r="E7360" s="85"/>
      <c r="F7360" s="85"/>
      <c r="G7360" s="85"/>
      <c r="H7360" s="85"/>
    </row>
    <row r="7361" spans="1:8">
      <c r="A7361" s="85"/>
      <c r="B7361" s="85"/>
      <c r="C7361" s="85"/>
      <c r="D7361" s="85"/>
      <c r="E7361" s="85"/>
      <c r="F7361" s="85"/>
      <c r="G7361" s="85"/>
      <c r="H7361" s="85"/>
    </row>
    <row r="7362" spans="1:8">
      <c r="A7362" s="85"/>
      <c r="B7362" s="85"/>
      <c r="C7362" s="85"/>
      <c r="D7362" s="85"/>
      <c r="E7362" s="85"/>
      <c r="F7362" s="85"/>
      <c r="G7362" s="85"/>
      <c r="H7362" s="85"/>
    </row>
    <row r="7363" spans="1:8">
      <c r="A7363" s="85"/>
      <c r="B7363" s="85"/>
      <c r="C7363" s="85"/>
      <c r="D7363" s="85"/>
      <c r="E7363" s="85"/>
      <c r="F7363" s="85"/>
      <c r="G7363" s="85"/>
      <c r="H7363" s="85"/>
    </row>
    <row r="7364" spans="1:8">
      <c r="A7364" s="85"/>
      <c r="B7364" s="85"/>
      <c r="C7364" s="85"/>
      <c r="D7364" s="85"/>
      <c r="E7364" s="85"/>
      <c r="F7364" s="85"/>
      <c r="G7364" s="85"/>
      <c r="H7364" s="85"/>
    </row>
    <row r="7365" spans="1:8">
      <c r="A7365" s="85"/>
      <c r="B7365" s="85"/>
      <c r="C7365" s="85"/>
      <c r="D7365" s="85"/>
      <c r="E7365" s="85"/>
      <c r="F7365" s="85"/>
      <c r="G7365" s="85"/>
      <c r="H7365" s="85"/>
    </row>
    <row r="7366" spans="1:8">
      <c r="A7366" s="85"/>
      <c r="B7366" s="85"/>
      <c r="C7366" s="85"/>
      <c r="D7366" s="85"/>
      <c r="E7366" s="85"/>
      <c r="F7366" s="85"/>
      <c r="G7366" s="85"/>
      <c r="H7366" s="85"/>
    </row>
    <row r="7367" spans="1:8">
      <c r="A7367" s="85"/>
      <c r="B7367" s="85"/>
      <c r="C7367" s="85"/>
      <c r="D7367" s="85"/>
      <c r="E7367" s="85"/>
      <c r="F7367" s="85"/>
      <c r="G7367" s="85"/>
      <c r="H7367" s="85"/>
    </row>
    <row r="7368" spans="1:8">
      <c r="A7368" s="85"/>
      <c r="B7368" s="85"/>
      <c r="C7368" s="85"/>
      <c r="D7368" s="85"/>
      <c r="E7368" s="85"/>
      <c r="F7368" s="85"/>
      <c r="G7368" s="85"/>
      <c r="H7368" s="85"/>
    </row>
    <row r="7369" spans="1:8">
      <c r="A7369" s="85"/>
      <c r="B7369" s="85"/>
      <c r="C7369" s="85"/>
      <c r="D7369" s="85"/>
      <c r="E7369" s="85"/>
      <c r="F7369" s="85"/>
      <c r="G7369" s="85"/>
      <c r="H7369" s="85"/>
    </row>
    <row r="7370" spans="1:8">
      <c r="A7370" s="85"/>
      <c r="B7370" s="85"/>
      <c r="C7370" s="85"/>
      <c r="D7370" s="85"/>
      <c r="E7370" s="85"/>
      <c r="F7370" s="85"/>
      <c r="G7370" s="85"/>
      <c r="H7370" s="85"/>
    </row>
    <row r="7371" spans="1:8">
      <c r="A7371" s="85"/>
      <c r="B7371" s="85"/>
      <c r="C7371" s="85"/>
      <c r="D7371" s="85"/>
      <c r="E7371" s="85"/>
      <c r="F7371" s="85"/>
      <c r="G7371" s="85"/>
      <c r="H7371" s="85"/>
    </row>
    <row r="7372" spans="1:8">
      <c r="A7372" s="85"/>
      <c r="B7372" s="85"/>
      <c r="C7372" s="85"/>
      <c r="D7372" s="85"/>
      <c r="E7372" s="85"/>
      <c r="F7372" s="85"/>
      <c r="G7372" s="85"/>
      <c r="H7372" s="85"/>
    </row>
    <row r="7373" spans="1:8">
      <c r="A7373" s="85"/>
      <c r="B7373" s="85"/>
      <c r="C7373" s="85"/>
      <c r="D7373" s="85"/>
      <c r="E7373" s="85"/>
      <c r="F7373" s="85"/>
      <c r="G7373" s="85"/>
      <c r="H7373" s="85"/>
    </row>
    <row r="7374" spans="1:8">
      <c r="A7374" s="85"/>
      <c r="B7374" s="85"/>
      <c r="C7374" s="85"/>
      <c r="D7374" s="85"/>
      <c r="E7374" s="85"/>
      <c r="F7374" s="85"/>
      <c r="G7374" s="85"/>
      <c r="H7374" s="85"/>
    </row>
    <row r="7375" spans="1:8">
      <c r="A7375" s="85"/>
      <c r="B7375" s="85"/>
      <c r="C7375" s="85"/>
      <c r="D7375" s="85"/>
      <c r="E7375" s="85"/>
      <c r="F7375" s="85"/>
      <c r="G7375" s="85"/>
      <c r="H7375" s="85"/>
    </row>
    <row r="7376" spans="1:8">
      <c r="A7376" s="85"/>
      <c r="B7376" s="85"/>
      <c r="C7376" s="85"/>
      <c r="D7376" s="85"/>
      <c r="E7376" s="85"/>
      <c r="F7376" s="85"/>
      <c r="G7376" s="85"/>
      <c r="H7376" s="85"/>
    </row>
    <row r="7377" spans="1:8">
      <c r="A7377" s="85"/>
      <c r="B7377" s="85"/>
      <c r="C7377" s="85"/>
      <c r="D7377" s="85"/>
      <c r="E7377" s="85"/>
      <c r="F7377" s="85"/>
      <c r="G7377" s="85"/>
      <c r="H7377" s="85"/>
    </row>
    <row r="7378" spans="1:8">
      <c r="A7378" s="85"/>
      <c r="B7378" s="85"/>
      <c r="C7378" s="85"/>
      <c r="D7378" s="85"/>
      <c r="E7378" s="85"/>
      <c r="F7378" s="85"/>
      <c r="G7378" s="85"/>
      <c r="H7378" s="85"/>
    </row>
    <row r="7379" spans="1:8">
      <c r="A7379" s="85"/>
      <c r="B7379" s="85"/>
      <c r="C7379" s="85"/>
      <c r="D7379" s="85"/>
      <c r="E7379" s="85"/>
      <c r="F7379" s="85"/>
      <c r="G7379" s="85"/>
      <c r="H7379" s="85"/>
    </row>
    <row r="7380" spans="1:8">
      <c r="A7380" s="85"/>
      <c r="B7380" s="85"/>
      <c r="C7380" s="85"/>
      <c r="D7380" s="85"/>
      <c r="E7380" s="85"/>
      <c r="F7380" s="85"/>
      <c r="G7380" s="85"/>
      <c r="H7380" s="85"/>
    </row>
    <row r="7381" spans="1:8">
      <c r="A7381" s="85"/>
      <c r="B7381" s="85"/>
      <c r="C7381" s="85"/>
      <c r="D7381" s="85"/>
      <c r="E7381" s="85"/>
      <c r="F7381" s="85"/>
      <c r="G7381" s="85"/>
      <c r="H7381" s="85"/>
    </row>
    <row r="7382" spans="1:8">
      <c r="A7382" s="85"/>
      <c r="B7382" s="85"/>
      <c r="C7382" s="85"/>
      <c r="D7382" s="85"/>
      <c r="E7382" s="85"/>
      <c r="F7382" s="85"/>
      <c r="G7382" s="85"/>
      <c r="H7382" s="85"/>
    </row>
    <row r="7383" spans="1:8">
      <c r="A7383" s="85"/>
      <c r="B7383" s="85"/>
      <c r="C7383" s="85"/>
      <c r="D7383" s="85"/>
      <c r="E7383" s="85"/>
      <c r="F7383" s="85"/>
      <c r="G7383" s="85"/>
      <c r="H7383" s="85"/>
    </row>
    <row r="7384" spans="1:8">
      <c r="A7384" s="85"/>
      <c r="B7384" s="85"/>
      <c r="C7384" s="85"/>
      <c r="D7384" s="85"/>
      <c r="E7384" s="85"/>
      <c r="F7384" s="85"/>
      <c r="G7384" s="85"/>
      <c r="H7384" s="85"/>
    </row>
    <row r="7385" spans="1:8">
      <c r="A7385" s="85"/>
      <c r="B7385" s="85"/>
      <c r="C7385" s="85"/>
      <c r="D7385" s="85"/>
      <c r="E7385" s="85"/>
      <c r="F7385" s="85"/>
      <c r="G7385" s="85"/>
      <c r="H7385" s="85"/>
    </row>
    <row r="7386" spans="1:8">
      <c r="A7386" s="85"/>
      <c r="B7386" s="85"/>
      <c r="C7386" s="85"/>
      <c r="D7386" s="85"/>
      <c r="E7386" s="85"/>
      <c r="F7386" s="85"/>
      <c r="G7386" s="85"/>
      <c r="H7386" s="85"/>
    </row>
    <row r="7387" spans="1:8">
      <c r="A7387" s="85"/>
      <c r="B7387" s="85"/>
      <c r="C7387" s="85"/>
      <c r="D7387" s="85"/>
      <c r="E7387" s="85"/>
      <c r="F7387" s="85"/>
      <c r="G7387" s="85"/>
      <c r="H7387" s="85"/>
    </row>
    <row r="7388" spans="1:8">
      <c r="A7388" s="85"/>
      <c r="B7388" s="85"/>
      <c r="C7388" s="85"/>
      <c r="D7388" s="85"/>
      <c r="E7388" s="85"/>
      <c r="F7388" s="85"/>
      <c r="G7388" s="85"/>
      <c r="H7388" s="85"/>
    </row>
    <row r="7389" spans="1:8">
      <c r="A7389" s="85"/>
      <c r="B7389" s="85"/>
      <c r="C7389" s="85"/>
      <c r="D7389" s="85"/>
      <c r="E7389" s="85"/>
      <c r="F7389" s="85"/>
      <c r="G7389" s="85"/>
      <c r="H7389" s="85"/>
    </row>
    <row r="7390" spans="1:8">
      <c r="A7390" s="85"/>
      <c r="B7390" s="85"/>
      <c r="C7390" s="85"/>
      <c r="D7390" s="85"/>
      <c r="E7390" s="85"/>
      <c r="F7390" s="85"/>
      <c r="G7390" s="85"/>
      <c r="H7390" s="85"/>
    </row>
    <row r="7391" spans="1:8">
      <c r="A7391" s="85"/>
      <c r="B7391" s="85"/>
      <c r="C7391" s="85"/>
      <c r="D7391" s="85"/>
      <c r="E7391" s="85"/>
      <c r="F7391" s="85"/>
      <c r="G7391" s="85"/>
      <c r="H7391" s="85"/>
    </row>
    <row r="7392" spans="1:8">
      <c r="A7392" s="85"/>
      <c r="B7392" s="85"/>
      <c r="C7392" s="85"/>
      <c r="D7392" s="85"/>
      <c r="E7392" s="85"/>
      <c r="F7392" s="85"/>
      <c r="G7392" s="85"/>
      <c r="H7392" s="85"/>
    </row>
    <row r="7393" spans="1:8">
      <c r="A7393" s="85"/>
      <c r="B7393" s="85"/>
      <c r="C7393" s="85"/>
      <c r="D7393" s="85"/>
      <c r="E7393" s="85"/>
      <c r="F7393" s="85"/>
      <c r="G7393" s="85"/>
      <c r="H7393" s="85"/>
    </row>
    <row r="7394" spans="1:8">
      <c r="A7394" s="85"/>
      <c r="B7394" s="85"/>
      <c r="C7394" s="85"/>
      <c r="D7394" s="85"/>
      <c r="E7394" s="85"/>
      <c r="F7394" s="85"/>
      <c r="G7394" s="85"/>
      <c r="H7394" s="85"/>
    </row>
    <row r="7395" spans="1:8">
      <c r="A7395" s="85"/>
      <c r="B7395" s="85"/>
      <c r="C7395" s="85"/>
      <c r="D7395" s="85"/>
      <c r="E7395" s="85"/>
      <c r="F7395" s="85"/>
      <c r="G7395" s="85"/>
      <c r="H7395" s="85"/>
    </row>
    <row r="7396" spans="1:8">
      <c r="A7396" s="85"/>
      <c r="B7396" s="85"/>
      <c r="C7396" s="85"/>
      <c r="D7396" s="85"/>
      <c r="E7396" s="85"/>
      <c r="F7396" s="85"/>
      <c r="G7396" s="85"/>
      <c r="H7396" s="85"/>
    </row>
    <row r="7397" spans="1:8">
      <c r="A7397" s="85"/>
      <c r="B7397" s="85"/>
      <c r="C7397" s="85"/>
      <c r="D7397" s="85"/>
      <c r="E7397" s="85"/>
      <c r="F7397" s="85"/>
      <c r="G7397" s="85"/>
      <c r="H7397" s="85"/>
    </row>
    <row r="7398" spans="1:8">
      <c r="A7398" s="85"/>
      <c r="B7398" s="85"/>
      <c r="C7398" s="85"/>
      <c r="D7398" s="85"/>
      <c r="E7398" s="85"/>
      <c r="F7398" s="85"/>
      <c r="G7398" s="85"/>
      <c r="H7398" s="85"/>
    </row>
    <row r="7399" spans="1:8">
      <c r="A7399" s="85"/>
      <c r="B7399" s="85"/>
      <c r="C7399" s="85"/>
      <c r="D7399" s="85"/>
      <c r="E7399" s="85"/>
      <c r="F7399" s="85"/>
      <c r="G7399" s="85"/>
      <c r="H7399" s="85"/>
    </row>
    <row r="7400" spans="1:8">
      <c r="A7400" s="85"/>
      <c r="B7400" s="85"/>
      <c r="C7400" s="85"/>
      <c r="D7400" s="85"/>
      <c r="E7400" s="85"/>
      <c r="F7400" s="85"/>
      <c r="G7400" s="85"/>
      <c r="H7400" s="85"/>
    </row>
    <row r="7401" spans="1:8">
      <c r="A7401" s="85"/>
      <c r="B7401" s="85"/>
      <c r="C7401" s="85"/>
      <c r="D7401" s="85"/>
      <c r="E7401" s="85"/>
      <c r="F7401" s="85"/>
      <c r="G7401" s="85"/>
      <c r="H7401" s="85"/>
    </row>
    <row r="7402" spans="1:8">
      <c r="A7402" s="85"/>
      <c r="B7402" s="85"/>
      <c r="C7402" s="85"/>
      <c r="D7402" s="85"/>
      <c r="E7402" s="85"/>
      <c r="F7402" s="85"/>
      <c r="G7402" s="85"/>
      <c r="H7402" s="85"/>
    </row>
    <row r="7403" spans="1:8">
      <c r="A7403" s="85"/>
      <c r="B7403" s="85"/>
      <c r="C7403" s="85"/>
      <c r="D7403" s="85"/>
      <c r="E7403" s="85"/>
      <c r="F7403" s="85"/>
      <c r="G7403" s="85"/>
      <c r="H7403" s="85"/>
    </row>
    <row r="7404" spans="1:8">
      <c r="A7404" s="85"/>
      <c r="B7404" s="85"/>
      <c r="C7404" s="85"/>
      <c r="D7404" s="85"/>
      <c r="E7404" s="85"/>
      <c r="F7404" s="85"/>
      <c r="G7404" s="85"/>
      <c r="H7404" s="85"/>
    </row>
    <row r="7405" spans="1:8">
      <c r="A7405" s="85"/>
      <c r="B7405" s="85"/>
      <c r="C7405" s="85"/>
      <c r="D7405" s="85"/>
      <c r="E7405" s="85"/>
      <c r="F7405" s="85"/>
      <c r="G7405" s="85"/>
      <c r="H7405" s="85"/>
    </row>
    <row r="7406" spans="1:8">
      <c r="A7406" s="85"/>
      <c r="B7406" s="85"/>
      <c r="C7406" s="85"/>
      <c r="D7406" s="85"/>
      <c r="E7406" s="85"/>
      <c r="F7406" s="85"/>
      <c r="G7406" s="85"/>
      <c r="H7406" s="85"/>
    </row>
    <row r="7407" spans="1:8">
      <c r="A7407" s="85"/>
      <c r="B7407" s="85"/>
      <c r="C7407" s="85"/>
      <c r="D7407" s="85"/>
      <c r="E7407" s="85"/>
      <c r="F7407" s="85"/>
      <c r="G7407" s="85"/>
      <c r="H7407" s="85"/>
    </row>
    <row r="7408" spans="1:8">
      <c r="A7408" s="85"/>
      <c r="B7408" s="85"/>
      <c r="C7408" s="85"/>
      <c r="D7408" s="85"/>
      <c r="E7408" s="85"/>
      <c r="F7408" s="85"/>
      <c r="G7408" s="85"/>
      <c r="H7408" s="85"/>
    </row>
    <row r="7409" spans="1:8">
      <c r="A7409" s="85"/>
      <c r="B7409" s="85"/>
      <c r="C7409" s="85"/>
      <c r="D7409" s="85"/>
      <c r="E7409" s="85"/>
      <c r="F7409" s="85"/>
      <c r="G7409" s="85"/>
      <c r="H7409" s="85"/>
    </row>
    <row r="7410" spans="1:8">
      <c r="A7410" s="85"/>
      <c r="B7410" s="85"/>
      <c r="C7410" s="85"/>
      <c r="D7410" s="85"/>
      <c r="E7410" s="85"/>
      <c r="F7410" s="85"/>
      <c r="G7410" s="85"/>
      <c r="H7410" s="85"/>
    </row>
    <row r="7411" spans="1:8">
      <c r="A7411" s="85"/>
      <c r="B7411" s="85"/>
      <c r="C7411" s="85"/>
      <c r="D7411" s="85"/>
      <c r="E7411" s="85"/>
      <c r="F7411" s="85"/>
      <c r="G7411" s="85"/>
      <c r="H7411" s="85"/>
    </row>
    <row r="7412" spans="1:8">
      <c r="A7412" s="85"/>
      <c r="B7412" s="85"/>
      <c r="C7412" s="85"/>
      <c r="D7412" s="85"/>
      <c r="E7412" s="85"/>
      <c r="F7412" s="85"/>
      <c r="G7412" s="85"/>
      <c r="H7412" s="85"/>
    </row>
    <row r="7413" spans="1:8">
      <c r="A7413" s="85"/>
      <c r="B7413" s="85"/>
      <c r="C7413" s="85"/>
      <c r="D7413" s="85"/>
      <c r="E7413" s="85"/>
      <c r="F7413" s="85"/>
      <c r="G7413" s="85"/>
      <c r="H7413" s="85"/>
    </row>
    <row r="7414" spans="1:8">
      <c r="A7414" s="85"/>
      <c r="B7414" s="85"/>
      <c r="C7414" s="85"/>
      <c r="D7414" s="85"/>
      <c r="E7414" s="85"/>
      <c r="F7414" s="85"/>
      <c r="G7414" s="85"/>
      <c r="H7414" s="85"/>
    </row>
    <row r="7415" spans="1:8">
      <c r="A7415" s="85"/>
      <c r="B7415" s="85"/>
      <c r="C7415" s="85"/>
      <c r="D7415" s="85"/>
      <c r="E7415" s="85"/>
      <c r="F7415" s="85"/>
      <c r="G7415" s="85"/>
      <c r="H7415" s="85"/>
    </row>
    <row r="7416" spans="1:8">
      <c r="A7416" s="85"/>
      <c r="B7416" s="85"/>
      <c r="C7416" s="85"/>
      <c r="D7416" s="85"/>
      <c r="E7416" s="85"/>
      <c r="F7416" s="85"/>
      <c r="G7416" s="85"/>
      <c r="H7416" s="85"/>
    </row>
    <row r="7417" spans="1:8">
      <c r="A7417" s="85"/>
      <c r="B7417" s="85"/>
      <c r="C7417" s="85"/>
      <c r="D7417" s="85"/>
      <c r="E7417" s="85"/>
      <c r="F7417" s="85"/>
      <c r="G7417" s="85"/>
      <c r="H7417" s="85"/>
    </row>
    <row r="7418" spans="1:8">
      <c r="A7418" s="85"/>
      <c r="B7418" s="85"/>
      <c r="C7418" s="85"/>
      <c r="D7418" s="85"/>
      <c r="E7418" s="85"/>
      <c r="F7418" s="85"/>
      <c r="G7418" s="85"/>
      <c r="H7418" s="85"/>
    </row>
    <row r="7419" spans="1:8">
      <c r="A7419" s="85"/>
      <c r="B7419" s="85"/>
      <c r="C7419" s="85"/>
      <c r="D7419" s="85"/>
      <c r="E7419" s="85"/>
      <c r="F7419" s="85"/>
      <c r="G7419" s="85"/>
      <c r="H7419" s="85"/>
    </row>
    <row r="7420" spans="1:8">
      <c r="A7420" s="85"/>
      <c r="B7420" s="85"/>
      <c r="C7420" s="85"/>
      <c r="D7420" s="85"/>
      <c r="E7420" s="85"/>
      <c r="F7420" s="85"/>
      <c r="G7420" s="85"/>
      <c r="H7420" s="85"/>
    </row>
    <row r="7421" spans="1:8">
      <c r="A7421" s="85"/>
      <c r="B7421" s="85"/>
      <c r="C7421" s="85"/>
      <c r="D7421" s="85"/>
      <c r="E7421" s="85"/>
      <c r="F7421" s="85"/>
      <c r="G7421" s="85"/>
      <c r="H7421" s="85"/>
    </row>
    <row r="7422" spans="1:8">
      <c r="A7422" s="85"/>
      <c r="B7422" s="85"/>
      <c r="C7422" s="85"/>
      <c r="D7422" s="85"/>
      <c r="E7422" s="85"/>
      <c r="F7422" s="85"/>
      <c r="G7422" s="85"/>
      <c r="H7422" s="85"/>
    </row>
    <row r="7423" spans="1:8">
      <c r="A7423" s="85"/>
      <c r="B7423" s="85"/>
      <c r="C7423" s="85"/>
      <c r="D7423" s="85"/>
      <c r="E7423" s="85"/>
      <c r="F7423" s="85"/>
      <c r="G7423" s="85"/>
      <c r="H7423" s="85"/>
    </row>
    <row r="7424" spans="1:8">
      <c r="A7424" s="85"/>
      <c r="B7424" s="85"/>
      <c r="C7424" s="85"/>
      <c r="D7424" s="85"/>
      <c r="E7424" s="85"/>
      <c r="F7424" s="85"/>
      <c r="G7424" s="85"/>
      <c r="H7424" s="85"/>
    </row>
    <row r="7425" spans="1:8">
      <c r="A7425" s="85"/>
      <c r="B7425" s="85"/>
      <c r="C7425" s="85"/>
      <c r="D7425" s="85"/>
      <c r="E7425" s="85"/>
      <c r="F7425" s="85"/>
      <c r="G7425" s="85"/>
      <c r="H7425" s="85"/>
    </row>
    <row r="7426" spans="1:8">
      <c r="A7426" s="85"/>
      <c r="B7426" s="85"/>
      <c r="C7426" s="85"/>
      <c r="D7426" s="85"/>
      <c r="E7426" s="85"/>
      <c r="F7426" s="85"/>
      <c r="G7426" s="85"/>
      <c r="H7426" s="85"/>
    </row>
    <row r="7427" spans="1:8">
      <c r="A7427" s="85"/>
      <c r="B7427" s="85"/>
      <c r="C7427" s="85"/>
      <c r="D7427" s="85"/>
      <c r="E7427" s="85"/>
      <c r="F7427" s="85"/>
      <c r="G7427" s="85"/>
      <c r="H7427" s="85"/>
    </row>
    <row r="7428" spans="1:8">
      <c r="A7428" s="85"/>
      <c r="B7428" s="85"/>
      <c r="C7428" s="85"/>
      <c r="D7428" s="85"/>
      <c r="E7428" s="85"/>
      <c r="F7428" s="85"/>
      <c r="G7428" s="85"/>
      <c r="H7428" s="85"/>
    </row>
    <row r="7429" spans="1:8">
      <c r="A7429" s="85"/>
      <c r="B7429" s="85"/>
      <c r="C7429" s="85"/>
      <c r="D7429" s="85"/>
      <c r="E7429" s="85"/>
      <c r="F7429" s="85"/>
      <c r="G7429" s="85"/>
      <c r="H7429" s="85"/>
    </row>
    <row r="7430" spans="1:8">
      <c r="A7430" s="85"/>
      <c r="B7430" s="85"/>
      <c r="C7430" s="85"/>
      <c r="D7430" s="85"/>
      <c r="E7430" s="85"/>
      <c r="F7430" s="85"/>
      <c r="G7430" s="85"/>
      <c r="H7430" s="85"/>
    </row>
    <row r="7431" spans="1:8">
      <c r="A7431" s="85"/>
      <c r="B7431" s="85"/>
      <c r="C7431" s="85"/>
      <c r="D7431" s="85"/>
      <c r="E7431" s="85"/>
      <c r="F7431" s="85"/>
      <c r="G7431" s="85"/>
      <c r="H7431" s="85"/>
    </row>
    <row r="7432" spans="1:8">
      <c r="A7432" s="85"/>
      <c r="B7432" s="85"/>
      <c r="C7432" s="85"/>
      <c r="D7432" s="85"/>
      <c r="E7432" s="85"/>
      <c r="F7432" s="85"/>
      <c r="G7432" s="85"/>
      <c r="H7432" s="85"/>
    </row>
    <row r="7433" spans="1:8">
      <c r="A7433" s="85"/>
      <c r="B7433" s="85"/>
      <c r="C7433" s="85"/>
      <c r="D7433" s="85"/>
      <c r="E7433" s="85"/>
      <c r="F7433" s="85"/>
      <c r="G7433" s="85"/>
      <c r="H7433" s="85"/>
    </row>
    <row r="7434" spans="1:8">
      <c r="A7434" s="85"/>
      <c r="B7434" s="85"/>
      <c r="C7434" s="85"/>
      <c r="D7434" s="85"/>
      <c r="E7434" s="85"/>
      <c r="F7434" s="85"/>
      <c r="G7434" s="85"/>
      <c r="H7434" s="85"/>
    </row>
    <row r="7435" spans="1:8">
      <c r="A7435" s="85"/>
      <c r="B7435" s="85"/>
      <c r="C7435" s="85"/>
      <c r="D7435" s="85"/>
      <c r="E7435" s="85"/>
      <c r="F7435" s="85"/>
      <c r="G7435" s="85"/>
      <c r="H7435" s="85"/>
    </row>
    <row r="7436" spans="1:8">
      <c r="A7436" s="85"/>
      <c r="B7436" s="85"/>
      <c r="C7436" s="85"/>
      <c r="D7436" s="85"/>
      <c r="E7436" s="85"/>
      <c r="F7436" s="85"/>
      <c r="G7436" s="85"/>
      <c r="H7436" s="85"/>
    </row>
    <row r="7437" spans="1:8">
      <c r="A7437" s="85"/>
      <c r="B7437" s="85"/>
      <c r="C7437" s="85"/>
      <c r="D7437" s="85"/>
      <c r="E7437" s="85"/>
      <c r="F7437" s="85"/>
      <c r="G7437" s="85"/>
      <c r="H7437" s="85"/>
    </row>
    <row r="7438" spans="1:8">
      <c r="A7438" s="85"/>
      <c r="B7438" s="85"/>
      <c r="C7438" s="85"/>
      <c r="D7438" s="85"/>
      <c r="E7438" s="85"/>
      <c r="F7438" s="85"/>
      <c r="G7438" s="85"/>
      <c r="H7438" s="85"/>
    </row>
    <row r="7439" spans="1:8">
      <c r="A7439" s="85"/>
      <c r="B7439" s="85"/>
      <c r="C7439" s="85"/>
      <c r="D7439" s="85"/>
      <c r="E7439" s="85"/>
      <c r="F7439" s="85"/>
      <c r="G7439" s="85"/>
      <c r="H7439" s="85"/>
    </row>
    <row r="7440" spans="1:8">
      <c r="A7440" s="85"/>
      <c r="B7440" s="85"/>
      <c r="C7440" s="85"/>
      <c r="D7440" s="85"/>
      <c r="E7440" s="85"/>
      <c r="F7440" s="85"/>
      <c r="G7440" s="85"/>
      <c r="H7440" s="85"/>
    </row>
    <row r="7441" spans="1:8">
      <c r="A7441" s="85"/>
      <c r="B7441" s="85"/>
      <c r="C7441" s="85"/>
      <c r="D7441" s="85"/>
      <c r="E7441" s="85"/>
      <c r="F7441" s="85"/>
      <c r="G7441" s="85"/>
      <c r="H7441" s="85"/>
    </row>
    <row r="7442" spans="1:8">
      <c r="A7442" s="85"/>
      <c r="B7442" s="85"/>
      <c r="C7442" s="85"/>
      <c r="D7442" s="85"/>
      <c r="E7442" s="85"/>
      <c r="F7442" s="85"/>
      <c r="G7442" s="85"/>
      <c r="H7442" s="85"/>
    </row>
    <row r="7443" spans="1:8">
      <c r="A7443" s="85"/>
      <c r="B7443" s="85"/>
      <c r="C7443" s="85"/>
      <c r="D7443" s="85"/>
      <c r="E7443" s="85"/>
      <c r="F7443" s="85"/>
      <c r="G7443" s="85"/>
      <c r="H7443" s="85"/>
    </row>
    <row r="7444" spans="1:8">
      <c r="A7444" s="85"/>
      <c r="B7444" s="85"/>
      <c r="C7444" s="85"/>
      <c r="D7444" s="85"/>
      <c r="E7444" s="85"/>
      <c r="F7444" s="85"/>
      <c r="G7444" s="85"/>
      <c r="H7444" s="85"/>
    </row>
    <row r="7445" spans="1:8">
      <c r="A7445" s="85"/>
      <c r="B7445" s="85"/>
      <c r="C7445" s="85"/>
      <c r="D7445" s="85"/>
      <c r="E7445" s="85"/>
      <c r="F7445" s="85"/>
      <c r="G7445" s="85"/>
      <c r="H7445" s="85"/>
    </row>
    <row r="7446" spans="1:8">
      <c r="A7446" s="85"/>
      <c r="B7446" s="85"/>
      <c r="C7446" s="85"/>
      <c r="D7446" s="85"/>
      <c r="E7446" s="85"/>
      <c r="F7446" s="85"/>
      <c r="G7446" s="85"/>
      <c r="H7446" s="85"/>
    </row>
    <row r="7447" spans="1:8">
      <c r="A7447" s="85"/>
      <c r="B7447" s="85"/>
      <c r="C7447" s="85"/>
      <c r="D7447" s="85"/>
      <c r="E7447" s="85"/>
      <c r="F7447" s="85"/>
      <c r="G7447" s="85"/>
      <c r="H7447" s="85"/>
    </row>
    <row r="7448" spans="1:8">
      <c r="A7448" s="85"/>
      <c r="B7448" s="85"/>
      <c r="C7448" s="85"/>
      <c r="D7448" s="85"/>
      <c r="E7448" s="85"/>
      <c r="F7448" s="85"/>
      <c r="G7448" s="85"/>
      <c r="H7448" s="85"/>
    </row>
    <row r="7449" spans="1:8">
      <c r="A7449" s="85"/>
      <c r="B7449" s="85"/>
      <c r="C7449" s="85"/>
      <c r="D7449" s="85"/>
      <c r="E7449" s="85"/>
      <c r="F7449" s="85"/>
      <c r="G7449" s="85"/>
      <c r="H7449" s="85"/>
    </row>
    <row r="7450" spans="1:8">
      <c r="A7450" s="85"/>
      <c r="B7450" s="85"/>
      <c r="C7450" s="85"/>
      <c r="D7450" s="85"/>
      <c r="E7450" s="85"/>
      <c r="F7450" s="85"/>
      <c r="G7450" s="85"/>
      <c r="H7450" s="85"/>
    </row>
    <row r="7451" spans="1:8">
      <c r="A7451" s="85"/>
      <c r="B7451" s="85"/>
      <c r="C7451" s="85"/>
      <c r="D7451" s="85"/>
      <c r="E7451" s="85"/>
      <c r="F7451" s="85"/>
      <c r="G7451" s="85"/>
      <c r="H7451" s="85"/>
    </row>
    <row r="7452" spans="1:8">
      <c r="A7452" s="85"/>
      <c r="B7452" s="85"/>
      <c r="C7452" s="85"/>
      <c r="D7452" s="85"/>
      <c r="E7452" s="85"/>
      <c r="F7452" s="85"/>
      <c r="G7452" s="85"/>
      <c r="H7452" s="85"/>
    </row>
    <row r="7453" spans="1:8">
      <c r="A7453" s="85"/>
      <c r="B7453" s="85"/>
      <c r="C7453" s="85"/>
      <c r="D7453" s="85"/>
      <c r="E7453" s="85"/>
      <c r="F7453" s="85"/>
      <c r="G7453" s="85"/>
      <c r="H7453" s="85"/>
    </row>
    <row r="7454" spans="1:8">
      <c r="A7454" s="85"/>
      <c r="B7454" s="85"/>
      <c r="C7454" s="85"/>
      <c r="D7454" s="85"/>
      <c r="E7454" s="85"/>
      <c r="F7454" s="85"/>
      <c r="G7454" s="85"/>
      <c r="H7454" s="85"/>
    </row>
    <row r="7455" spans="1:8">
      <c r="A7455" s="85"/>
      <c r="B7455" s="85"/>
      <c r="C7455" s="85"/>
      <c r="D7455" s="85"/>
      <c r="E7455" s="85"/>
      <c r="F7455" s="85"/>
      <c r="G7455" s="85"/>
      <c r="H7455" s="85"/>
    </row>
    <row r="7456" spans="1:8">
      <c r="A7456" s="85"/>
      <c r="B7456" s="85"/>
      <c r="C7456" s="85"/>
      <c r="D7456" s="85"/>
      <c r="E7456" s="85"/>
      <c r="F7456" s="85"/>
      <c r="G7456" s="85"/>
      <c r="H7456" s="85"/>
    </row>
    <row r="7457" spans="1:8">
      <c r="A7457" s="85"/>
      <c r="B7457" s="85"/>
      <c r="C7457" s="85"/>
      <c r="D7457" s="85"/>
      <c r="E7457" s="85"/>
      <c r="F7457" s="85"/>
      <c r="G7457" s="85"/>
      <c r="H7457" s="85"/>
    </row>
    <row r="7458" spans="1:8">
      <c r="A7458" s="85"/>
      <c r="B7458" s="85"/>
      <c r="C7458" s="85"/>
      <c r="D7458" s="85"/>
      <c r="E7458" s="85"/>
      <c r="F7458" s="85"/>
      <c r="G7458" s="85"/>
      <c r="H7458" s="85"/>
    </row>
    <row r="7459" spans="1:8">
      <c r="A7459" s="85"/>
      <c r="B7459" s="85"/>
      <c r="C7459" s="85"/>
      <c r="D7459" s="85"/>
      <c r="E7459" s="85"/>
      <c r="F7459" s="85"/>
      <c r="G7459" s="85"/>
      <c r="H7459" s="85"/>
    </row>
    <row r="7460" spans="1:8">
      <c r="A7460" s="85"/>
      <c r="B7460" s="85"/>
      <c r="C7460" s="85"/>
      <c r="D7460" s="85"/>
      <c r="E7460" s="85"/>
      <c r="F7460" s="85"/>
      <c r="G7460" s="85"/>
      <c r="H7460" s="85"/>
    </row>
    <row r="7461" spans="1:8">
      <c r="A7461" s="85"/>
      <c r="B7461" s="85"/>
      <c r="C7461" s="85"/>
      <c r="D7461" s="85"/>
      <c r="E7461" s="85"/>
      <c r="F7461" s="85"/>
      <c r="G7461" s="85"/>
      <c r="H7461" s="85"/>
    </row>
    <row r="7462" spans="1:8">
      <c r="A7462" s="85"/>
      <c r="B7462" s="85"/>
      <c r="C7462" s="85"/>
      <c r="D7462" s="85"/>
      <c r="E7462" s="85"/>
      <c r="F7462" s="85"/>
      <c r="G7462" s="85"/>
      <c r="H7462" s="85"/>
    </row>
    <row r="7463" spans="1:8">
      <c r="A7463" s="85"/>
      <c r="B7463" s="85"/>
      <c r="C7463" s="85"/>
      <c r="D7463" s="85"/>
      <c r="E7463" s="85"/>
      <c r="F7463" s="85"/>
      <c r="G7463" s="85"/>
      <c r="H7463" s="85"/>
    </row>
    <row r="7464" spans="1:8">
      <c r="A7464" s="85"/>
      <c r="B7464" s="85"/>
      <c r="C7464" s="85"/>
      <c r="D7464" s="85"/>
      <c r="E7464" s="85"/>
      <c r="F7464" s="85"/>
      <c r="G7464" s="85"/>
      <c r="H7464" s="85"/>
    </row>
    <row r="7465" spans="1:8">
      <c r="A7465" s="85"/>
      <c r="B7465" s="85"/>
      <c r="C7465" s="85"/>
      <c r="D7465" s="85"/>
      <c r="E7465" s="85"/>
      <c r="F7465" s="85"/>
      <c r="G7465" s="85"/>
      <c r="H7465" s="85"/>
    </row>
    <row r="7466" spans="1:8">
      <c r="A7466" s="85"/>
      <c r="B7466" s="85"/>
      <c r="C7466" s="85"/>
      <c r="D7466" s="85"/>
      <c r="E7466" s="85"/>
      <c r="F7466" s="85"/>
      <c r="G7466" s="85"/>
      <c r="H7466" s="85"/>
    </row>
    <row r="7467" spans="1:8">
      <c r="A7467" s="85"/>
      <c r="B7467" s="85"/>
      <c r="C7467" s="85"/>
      <c r="D7467" s="85"/>
      <c r="E7467" s="85"/>
      <c r="F7467" s="85"/>
      <c r="G7467" s="85"/>
      <c r="H7467" s="85"/>
    </row>
    <row r="7468" spans="1:8">
      <c r="A7468" s="85"/>
      <c r="B7468" s="85"/>
      <c r="C7468" s="85"/>
      <c r="D7468" s="85"/>
      <c r="E7468" s="85"/>
      <c r="F7468" s="85"/>
      <c r="G7468" s="85"/>
      <c r="H7468" s="85"/>
    </row>
    <row r="7469" spans="1:8">
      <c r="A7469" s="85"/>
      <c r="B7469" s="85"/>
      <c r="C7469" s="85"/>
      <c r="D7469" s="85"/>
      <c r="E7469" s="85"/>
      <c r="F7469" s="85"/>
      <c r="G7469" s="85"/>
      <c r="H7469" s="85"/>
    </row>
    <row r="7470" spans="1:8">
      <c r="A7470" s="85"/>
      <c r="B7470" s="85"/>
      <c r="C7470" s="85"/>
      <c r="D7470" s="85"/>
      <c r="E7470" s="85"/>
      <c r="F7470" s="85"/>
      <c r="G7470" s="85"/>
      <c r="H7470" s="85"/>
    </row>
    <row r="7471" spans="1:8">
      <c r="A7471" s="85"/>
      <c r="B7471" s="85"/>
      <c r="C7471" s="85"/>
      <c r="D7471" s="85"/>
      <c r="E7471" s="85"/>
      <c r="F7471" s="85"/>
      <c r="G7471" s="85"/>
      <c r="H7471" s="85"/>
    </row>
    <row r="7472" spans="1:8">
      <c r="A7472" s="85"/>
      <c r="B7472" s="85"/>
      <c r="C7472" s="85"/>
      <c r="D7472" s="85"/>
      <c r="E7472" s="85"/>
      <c r="F7472" s="85"/>
      <c r="G7472" s="85"/>
      <c r="H7472" s="85"/>
    </row>
    <row r="7473" spans="1:8">
      <c r="A7473" s="85"/>
      <c r="B7473" s="85"/>
      <c r="C7473" s="85"/>
      <c r="D7473" s="85"/>
      <c r="E7473" s="85"/>
      <c r="F7473" s="85"/>
      <c r="G7473" s="85"/>
      <c r="H7473" s="85"/>
    </row>
    <row r="7474" spans="1:8">
      <c r="A7474" s="85"/>
      <c r="B7474" s="85"/>
      <c r="C7474" s="85"/>
      <c r="D7474" s="85"/>
      <c r="E7474" s="85"/>
      <c r="F7474" s="85"/>
      <c r="G7474" s="85"/>
      <c r="H7474" s="85"/>
    </row>
    <row r="7475" spans="1:8">
      <c r="A7475" s="85"/>
      <c r="B7475" s="85"/>
      <c r="C7475" s="85"/>
      <c r="D7475" s="85"/>
      <c r="E7475" s="85"/>
      <c r="F7475" s="85"/>
      <c r="G7475" s="85"/>
      <c r="H7475" s="85"/>
    </row>
    <row r="7476" spans="1:8">
      <c r="A7476" s="85"/>
      <c r="B7476" s="85"/>
      <c r="C7476" s="85"/>
      <c r="D7476" s="85"/>
      <c r="E7476" s="85"/>
      <c r="F7476" s="85"/>
      <c r="G7476" s="85"/>
      <c r="H7476" s="85"/>
    </row>
    <row r="7477" spans="1:8">
      <c r="A7477" s="85"/>
      <c r="B7477" s="85"/>
      <c r="C7477" s="85"/>
      <c r="D7477" s="85"/>
      <c r="E7477" s="85"/>
      <c r="F7477" s="85"/>
      <c r="G7477" s="85"/>
      <c r="H7477" s="85"/>
    </row>
    <row r="7478" spans="1:8">
      <c r="A7478" s="85"/>
      <c r="B7478" s="85"/>
      <c r="C7478" s="85"/>
      <c r="D7478" s="85"/>
      <c r="E7478" s="85"/>
      <c r="F7478" s="85"/>
      <c r="G7478" s="85"/>
      <c r="H7478" s="85"/>
    </row>
    <row r="7479" spans="1:8">
      <c r="A7479" s="85"/>
      <c r="B7479" s="85"/>
      <c r="C7479" s="85"/>
      <c r="D7479" s="85"/>
      <c r="E7479" s="85"/>
      <c r="F7479" s="85"/>
      <c r="G7479" s="85"/>
      <c r="H7479" s="85"/>
    </row>
    <row r="7480" spans="1:8">
      <c r="A7480" s="85"/>
      <c r="B7480" s="85"/>
      <c r="C7480" s="85"/>
      <c r="D7480" s="85"/>
      <c r="E7480" s="85"/>
      <c r="F7480" s="85"/>
      <c r="G7480" s="85"/>
      <c r="H7480" s="85"/>
    </row>
    <row r="7481" spans="1:8">
      <c r="A7481" s="85"/>
      <c r="B7481" s="85"/>
      <c r="C7481" s="85"/>
      <c r="D7481" s="85"/>
      <c r="E7481" s="85"/>
      <c r="F7481" s="85"/>
      <c r="G7481" s="85"/>
      <c r="H7481" s="85"/>
    </row>
    <row r="7482" spans="1:8">
      <c r="A7482" s="85"/>
      <c r="B7482" s="85"/>
      <c r="C7482" s="85"/>
      <c r="D7482" s="85"/>
      <c r="E7482" s="85"/>
      <c r="F7482" s="85"/>
      <c r="G7482" s="85"/>
      <c r="H7482" s="85"/>
    </row>
    <row r="7483" spans="1:8">
      <c r="A7483" s="85"/>
      <c r="B7483" s="85"/>
      <c r="C7483" s="85"/>
      <c r="D7483" s="85"/>
      <c r="E7483" s="85"/>
      <c r="F7483" s="85"/>
      <c r="G7483" s="85"/>
      <c r="H7483" s="85"/>
    </row>
    <row r="7484" spans="1:8">
      <c r="A7484" s="85"/>
      <c r="B7484" s="85"/>
      <c r="C7484" s="85"/>
      <c r="D7484" s="85"/>
      <c r="E7484" s="85"/>
      <c r="F7484" s="85"/>
      <c r="G7484" s="85"/>
      <c r="H7484" s="85"/>
    </row>
    <row r="7485" spans="1:8">
      <c r="A7485" s="85"/>
      <c r="B7485" s="85"/>
      <c r="C7485" s="85"/>
      <c r="D7485" s="85"/>
      <c r="E7485" s="85"/>
      <c r="F7485" s="85"/>
      <c r="G7485" s="85"/>
      <c r="H7485" s="85"/>
    </row>
    <row r="7486" spans="1:8">
      <c r="A7486" s="85"/>
      <c r="B7486" s="85"/>
      <c r="C7486" s="85"/>
      <c r="D7486" s="85"/>
      <c r="E7486" s="85"/>
      <c r="F7486" s="85"/>
      <c r="G7486" s="85"/>
      <c r="H7486" s="85"/>
    </row>
    <row r="7487" spans="1:8">
      <c r="A7487" s="85"/>
      <c r="B7487" s="85"/>
      <c r="C7487" s="85"/>
      <c r="D7487" s="85"/>
      <c r="E7487" s="85"/>
      <c r="F7487" s="85"/>
      <c r="G7487" s="85"/>
      <c r="H7487" s="85"/>
    </row>
    <row r="7488" spans="1:8">
      <c r="A7488" s="85"/>
      <c r="B7488" s="85"/>
      <c r="C7488" s="85"/>
      <c r="D7488" s="85"/>
      <c r="E7488" s="85"/>
      <c r="F7488" s="85"/>
      <c r="G7488" s="85"/>
      <c r="H7488" s="85"/>
    </row>
    <row r="7489" spans="1:8">
      <c r="A7489" s="85"/>
      <c r="B7489" s="85"/>
      <c r="C7489" s="85"/>
      <c r="D7489" s="85"/>
      <c r="E7489" s="85"/>
      <c r="F7489" s="85"/>
      <c r="G7489" s="85"/>
      <c r="H7489" s="85"/>
    </row>
    <row r="7490" spans="1:8">
      <c r="A7490" s="85"/>
      <c r="B7490" s="85"/>
      <c r="C7490" s="85"/>
      <c r="D7490" s="85"/>
      <c r="E7490" s="85"/>
      <c r="F7490" s="85"/>
      <c r="G7490" s="85"/>
      <c r="H7490" s="85"/>
    </row>
    <row r="7491" spans="1:8">
      <c r="A7491" s="85"/>
      <c r="B7491" s="85"/>
      <c r="C7491" s="85"/>
      <c r="D7491" s="85"/>
      <c r="E7491" s="85"/>
      <c r="F7491" s="85"/>
      <c r="G7491" s="85"/>
      <c r="H7491" s="85"/>
    </row>
    <row r="7492" spans="1:8">
      <c r="A7492" s="85"/>
      <c r="B7492" s="85"/>
      <c r="C7492" s="85"/>
      <c r="D7492" s="85"/>
      <c r="E7492" s="85"/>
      <c r="F7492" s="85"/>
      <c r="G7492" s="85"/>
      <c r="H7492" s="85"/>
    </row>
    <row r="7493" spans="1:8">
      <c r="A7493" s="85"/>
      <c r="B7493" s="85"/>
      <c r="C7493" s="85"/>
      <c r="D7493" s="85"/>
      <c r="E7493" s="85"/>
      <c r="F7493" s="85"/>
      <c r="G7493" s="85"/>
      <c r="H7493" s="85"/>
    </row>
    <row r="7494" spans="1:8">
      <c r="A7494" s="85"/>
      <c r="B7494" s="85"/>
      <c r="C7494" s="85"/>
      <c r="D7494" s="85"/>
      <c r="E7494" s="85"/>
      <c r="F7494" s="85"/>
      <c r="G7494" s="85"/>
      <c r="H7494" s="85"/>
    </row>
    <row r="7495" spans="1:8">
      <c r="A7495" s="85"/>
      <c r="B7495" s="85"/>
      <c r="C7495" s="85"/>
      <c r="D7495" s="85"/>
      <c r="E7495" s="85"/>
      <c r="F7495" s="85"/>
      <c r="G7495" s="85"/>
      <c r="H7495" s="85"/>
    </row>
    <row r="7496" spans="1:8">
      <c r="A7496" s="85"/>
      <c r="B7496" s="85"/>
      <c r="C7496" s="85"/>
      <c r="D7496" s="85"/>
      <c r="E7496" s="85"/>
      <c r="F7496" s="85"/>
      <c r="G7496" s="85"/>
      <c r="H7496" s="85"/>
    </row>
    <row r="7497" spans="1:8">
      <c r="A7497" s="85"/>
      <c r="B7497" s="85"/>
      <c r="C7497" s="85"/>
      <c r="D7497" s="85"/>
      <c r="E7497" s="85"/>
      <c r="F7497" s="85"/>
      <c r="G7497" s="85"/>
      <c r="H7497" s="85"/>
    </row>
    <row r="7498" spans="1:8">
      <c r="A7498" s="85"/>
      <c r="B7498" s="85"/>
      <c r="C7498" s="85"/>
      <c r="D7498" s="85"/>
      <c r="E7498" s="85"/>
      <c r="F7498" s="85"/>
      <c r="G7498" s="85"/>
      <c r="H7498" s="85"/>
    </row>
    <row r="7499" spans="1:8">
      <c r="A7499" s="85"/>
      <c r="B7499" s="85"/>
      <c r="C7499" s="85"/>
      <c r="D7499" s="85"/>
      <c r="E7499" s="85"/>
      <c r="F7499" s="85"/>
      <c r="G7499" s="85"/>
      <c r="H7499" s="85"/>
    </row>
    <row r="7500" spans="1:8">
      <c r="A7500" s="85"/>
      <c r="B7500" s="85"/>
      <c r="C7500" s="85"/>
      <c r="D7500" s="85"/>
      <c r="E7500" s="85"/>
      <c r="F7500" s="85"/>
      <c r="G7500" s="85"/>
      <c r="H7500" s="85"/>
    </row>
    <row r="7501" spans="1:8">
      <c r="A7501" s="85"/>
      <c r="B7501" s="85"/>
      <c r="C7501" s="85"/>
      <c r="D7501" s="85"/>
      <c r="E7501" s="85"/>
      <c r="F7501" s="85"/>
      <c r="G7501" s="85"/>
      <c r="H7501" s="85"/>
    </row>
    <row r="7502" spans="1:8">
      <c r="A7502" s="85"/>
      <c r="B7502" s="85"/>
      <c r="C7502" s="85"/>
      <c r="D7502" s="85"/>
      <c r="E7502" s="85"/>
      <c r="F7502" s="85"/>
      <c r="G7502" s="85"/>
      <c r="H7502" s="85"/>
    </row>
    <row r="7503" spans="1:8">
      <c r="A7503" s="85"/>
      <c r="B7503" s="85"/>
      <c r="C7503" s="85"/>
      <c r="D7503" s="85"/>
      <c r="E7503" s="85"/>
      <c r="F7503" s="85"/>
      <c r="G7503" s="85"/>
      <c r="H7503" s="85"/>
    </row>
    <row r="7504" spans="1:8">
      <c r="A7504" s="85"/>
      <c r="B7504" s="85"/>
      <c r="C7504" s="85"/>
      <c r="D7504" s="85"/>
      <c r="E7504" s="85"/>
      <c r="F7504" s="85"/>
      <c r="G7504" s="85"/>
      <c r="H7504" s="85"/>
    </row>
    <row r="7505" spans="1:8">
      <c r="A7505" s="85"/>
      <c r="B7505" s="85"/>
      <c r="C7505" s="85"/>
      <c r="D7505" s="85"/>
      <c r="E7505" s="85"/>
      <c r="F7505" s="85"/>
      <c r="G7505" s="85"/>
      <c r="H7505" s="85"/>
    </row>
    <row r="7506" spans="1:8">
      <c r="A7506" s="85"/>
      <c r="B7506" s="85"/>
      <c r="C7506" s="85"/>
      <c r="D7506" s="85"/>
      <c r="E7506" s="85"/>
      <c r="F7506" s="85"/>
      <c r="G7506" s="85"/>
      <c r="H7506" s="85"/>
    </row>
    <row r="7507" spans="1:8">
      <c r="A7507" s="85"/>
      <c r="B7507" s="85"/>
      <c r="C7507" s="85"/>
      <c r="D7507" s="85"/>
      <c r="E7507" s="85"/>
      <c r="F7507" s="85"/>
      <c r="G7507" s="85"/>
      <c r="H7507" s="85"/>
    </row>
    <row r="7508" spans="1:8">
      <c r="A7508" s="85"/>
      <c r="B7508" s="85"/>
      <c r="C7508" s="85"/>
      <c r="D7508" s="85"/>
      <c r="E7508" s="85"/>
      <c r="F7508" s="85"/>
      <c r="G7508" s="85"/>
      <c r="H7508" s="85"/>
    </row>
    <row r="7509" spans="1:8">
      <c r="A7509" s="85"/>
      <c r="B7509" s="85"/>
      <c r="C7509" s="85"/>
      <c r="D7509" s="85"/>
      <c r="E7509" s="85"/>
      <c r="F7509" s="85"/>
      <c r="G7509" s="85"/>
      <c r="H7509" s="85"/>
    </row>
    <row r="7510" spans="1:8">
      <c r="A7510" s="85"/>
      <c r="B7510" s="85"/>
      <c r="C7510" s="85"/>
      <c r="D7510" s="85"/>
      <c r="E7510" s="85"/>
      <c r="F7510" s="85"/>
      <c r="G7510" s="85"/>
      <c r="H7510" s="85"/>
    </row>
    <row r="7511" spans="1:8">
      <c r="A7511" s="85"/>
      <c r="B7511" s="85"/>
      <c r="C7511" s="85"/>
      <c r="D7511" s="85"/>
      <c r="E7511" s="85"/>
      <c r="F7511" s="85"/>
      <c r="G7511" s="85"/>
      <c r="H7511" s="85"/>
    </row>
    <row r="7512" spans="1:8">
      <c r="A7512" s="85"/>
      <c r="B7512" s="85"/>
      <c r="C7512" s="85"/>
      <c r="D7512" s="85"/>
      <c r="E7512" s="85"/>
      <c r="F7512" s="85"/>
      <c r="G7512" s="85"/>
      <c r="H7512" s="85"/>
    </row>
    <row r="7513" spans="1:8">
      <c r="A7513" s="85"/>
      <c r="B7513" s="85"/>
      <c r="C7513" s="85"/>
      <c r="D7513" s="85"/>
      <c r="E7513" s="85"/>
      <c r="F7513" s="85"/>
      <c r="G7513" s="85"/>
      <c r="H7513" s="85"/>
    </row>
    <row r="7514" spans="1:8">
      <c r="A7514" s="85"/>
      <c r="B7514" s="85"/>
      <c r="C7514" s="85"/>
      <c r="D7514" s="85"/>
      <c r="E7514" s="85"/>
      <c r="F7514" s="85"/>
      <c r="G7514" s="85"/>
      <c r="H7514" s="85"/>
    </row>
    <row r="7515" spans="1:8">
      <c r="A7515" s="85"/>
      <c r="B7515" s="85"/>
      <c r="C7515" s="85"/>
      <c r="D7515" s="85"/>
      <c r="E7515" s="85"/>
      <c r="F7515" s="85"/>
      <c r="G7515" s="85"/>
      <c r="H7515" s="85"/>
    </row>
    <row r="7516" spans="1:8">
      <c r="A7516" s="85"/>
      <c r="B7516" s="85"/>
      <c r="C7516" s="85"/>
      <c r="D7516" s="85"/>
      <c r="E7516" s="85"/>
      <c r="F7516" s="85"/>
      <c r="G7516" s="85"/>
      <c r="H7516" s="85"/>
    </row>
    <row r="7517" spans="1:8">
      <c r="A7517" s="85"/>
      <c r="B7517" s="85"/>
      <c r="C7517" s="85"/>
      <c r="D7517" s="85"/>
      <c r="E7517" s="85"/>
      <c r="F7517" s="85"/>
      <c r="G7517" s="85"/>
      <c r="H7517" s="85"/>
    </row>
    <row r="7518" spans="1:8">
      <c r="A7518" s="85"/>
      <c r="B7518" s="85"/>
      <c r="C7518" s="85"/>
      <c r="D7518" s="85"/>
      <c r="E7518" s="85"/>
      <c r="F7518" s="85"/>
      <c r="G7518" s="85"/>
      <c r="H7518" s="85"/>
    </row>
    <row r="7519" spans="1:8">
      <c r="A7519" s="85"/>
      <c r="B7519" s="85"/>
      <c r="C7519" s="85"/>
      <c r="D7519" s="85"/>
      <c r="E7519" s="85"/>
      <c r="F7519" s="85"/>
      <c r="G7519" s="85"/>
      <c r="H7519" s="85"/>
    </row>
    <row r="7520" spans="1:8">
      <c r="A7520" s="85"/>
      <c r="B7520" s="85"/>
      <c r="C7520" s="85"/>
      <c r="D7520" s="85"/>
      <c r="E7520" s="85"/>
      <c r="F7520" s="85"/>
      <c r="G7520" s="85"/>
      <c r="H7520" s="85"/>
    </row>
    <row r="7521" spans="1:8">
      <c r="A7521" s="85"/>
      <c r="B7521" s="85"/>
      <c r="C7521" s="85"/>
      <c r="D7521" s="85"/>
      <c r="E7521" s="85"/>
      <c r="F7521" s="85"/>
      <c r="G7521" s="85"/>
      <c r="H7521" s="85"/>
    </row>
    <row r="7522" spans="1:8">
      <c r="A7522" s="85"/>
      <c r="B7522" s="85"/>
      <c r="C7522" s="85"/>
      <c r="D7522" s="85"/>
      <c r="E7522" s="85"/>
      <c r="F7522" s="85"/>
      <c r="G7522" s="85"/>
      <c r="H7522" s="85"/>
    </row>
    <row r="7523" spans="1:8">
      <c r="A7523" s="85"/>
      <c r="B7523" s="85"/>
      <c r="C7523" s="85"/>
      <c r="D7523" s="85"/>
      <c r="E7523" s="85"/>
      <c r="F7523" s="85"/>
      <c r="G7523" s="85"/>
      <c r="H7523" s="85"/>
    </row>
    <row r="7524" spans="1:8">
      <c r="A7524" s="85"/>
      <c r="B7524" s="85"/>
      <c r="C7524" s="85"/>
      <c r="D7524" s="85"/>
      <c r="E7524" s="85"/>
      <c r="F7524" s="85"/>
      <c r="G7524" s="85"/>
      <c r="H7524" s="85"/>
    </row>
    <row r="7525" spans="1:8">
      <c r="A7525" s="85"/>
      <c r="B7525" s="85"/>
      <c r="C7525" s="85"/>
      <c r="D7525" s="85"/>
      <c r="E7525" s="85"/>
      <c r="F7525" s="85"/>
      <c r="G7525" s="85"/>
      <c r="H7525" s="85"/>
    </row>
    <row r="7526" spans="1:8">
      <c r="A7526" s="85"/>
      <c r="B7526" s="85"/>
      <c r="C7526" s="85"/>
      <c r="D7526" s="85"/>
      <c r="E7526" s="85"/>
      <c r="F7526" s="85"/>
      <c r="G7526" s="85"/>
      <c r="H7526" s="85"/>
    </row>
    <row r="7527" spans="1:8">
      <c r="A7527" s="85"/>
      <c r="B7527" s="85"/>
      <c r="C7527" s="85"/>
      <c r="D7527" s="85"/>
      <c r="E7527" s="85"/>
      <c r="F7527" s="85"/>
      <c r="G7527" s="85"/>
      <c r="H7527" s="85"/>
    </row>
    <row r="7528" spans="1:8">
      <c r="A7528" s="85"/>
      <c r="B7528" s="85"/>
      <c r="C7528" s="85"/>
      <c r="D7528" s="85"/>
      <c r="E7528" s="85"/>
      <c r="F7528" s="85"/>
      <c r="G7528" s="85"/>
      <c r="H7528" s="85"/>
    </row>
    <row r="7529" spans="1:8">
      <c r="A7529" s="85"/>
      <c r="B7529" s="85"/>
      <c r="C7529" s="85"/>
      <c r="D7529" s="85"/>
      <c r="E7529" s="85"/>
      <c r="F7529" s="85"/>
      <c r="G7529" s="85"/>
      <c r="H7529" s="85"/>
    </row>
    <row r="7530" spans="1:8">
      <c r="A7530" s="85"/>
      <c r="B7530" s="85"/>
      <c r="C7530" s="85"/>
      <c r="D7530" s="85"/>
      <c r="E7530" s="85"/>
      <c r="F7530" s="85"/>
      <c r="G7530" s="85"/>
      <c r="H7530" s="85"/>
    </row>
    <row r="7531" spans="1:8">
      <c r="A7531" s="85"/>
      <c r="B7531" s="85"/>
      <c r="C7531" s="85"/>
      <c r="D7531" s="85"/>
      <c r="E7531" s="85"/>
      <c r="F7531" s="85"/>
      <c r="G7531" s="85"/>
      <c r="H7531" s="85"/>
    </row>
    <row r="7532" spans="1:8">
      <c r="A7532" s="85"/>
      <c r="B7532" s="85"/>
      <c r="C7532" s="85"/>
      <c r="D7532" s="85"/>
      <c r="E7532" s="85"/>
      <c r="F7532" s="85"/>
      <c r="G7532" s="85"/>
      <c r="H7532" s="85"/>
    </row>
    <row r="7533" spans="1:8">
      <c r="A7533" s="85"/>
      <c r="B7533" s="85"/>
      <c r="C7533" s="85"/>
      <c r="D7533" s="85"/>
      <c r="E7533" s="85"/>
      <c r="F7533" s="85"/>
      <c r="G7533" s="85"/>
      <c r="H7533" s="85"/>
    </row>
    <row r="7534" spans="1:8">
      <c r="A7534" s="85"/>
      <c r="B7534" s="85"/>
      <c r="C7534" s="85"/>
      <c r="D7534" s="85"/>
      <c r="E7534" s="85"/>
      <c r="F7534" s="85"/>
      <c r="G7534" s="85"/>
      <c r="H7534" s="85"/>
    </row>
    <row r="7535" spans="1:8">
      <c r="A7535" s="85"/>
      <c r="B7535" s="85"/>
      <c r="C7535" s="85"/>
      <c r="D7535" s="85"/>
      <c r="E7535" s="85"/>
      <c r="F7535" s="85"/>
      <c r="G7535" s="85"/>
      <c r="H7535" s="85"/>
    </row>
    <row r="7536" spans="1:8">
      <c r="A7536" s="85"/>
      <c r="B7536" s="85"/>
      <c r="C7536" s="85"/>
      <c r="D7536" s="85"/>
      <c r="E7536" s="85"/>
      <c r="F7536" s="85"/>
      <c r="G7536" s="85"/>
      <c r="H7536" s="85"/>
    </row>
    <row r="7537" spans="1:8">
      <c r="A7537" s="85"/>
      <c r="B7537" s="85"/>
      <c r="C7537" s="85"/>
      <c r="D7537" s="85"/>
      <c r="E7537" s="85"/>
      <c r="F7537" s="85"/>
      <c r="G7537" s="85"/>
      <c r="H7537" s="85"/>
    </row>
    <row r="7538" spans="1:8">
      <c r="A7538" s="85"/>
      <c r="B7538" s="85"/>
      <c r="C7538" s="85"/>
      <c r="D7538" s="85"/>
      <c r="E7538" s="85"/>
      <c r="F7538" s="85"/>
      <c r="G7538" s="85"/>
      <c r="H7538" s="85"/>
    </row>
    <row r="7539" spans="1:8">
      <c r="A7539" s="85"/>
      <c r="B7539" s="85"/>
      <c r="C7539" s="85"/>
      <c r="D7539" s="85"/>
      <c r="E7539" s="85"/>
      <c r="F7539" s="85"/>
      <c r="G7539" s="85"/>
      <c r="H7539" s="85"/>
    </row>
    <row r="7540" spans="1:8">
      <c r="A7540" s="85"/>
      <c r="B7540" s="85"/>
      <c r="C7540" s="85"/>
      <c r="D7540" s="85"/>
      <c r="E7540" s="85"/>
      <c r="F7540" s="85"/>
      <c r="G7540" s="85"/>
      <c r="H7540" s="85"/>
    </row>
    <row r="7541" spans="1:8">
      <c r="A7541" s="85"/>
      <c r="B7541" s="85"/>
      <c r="C7541" s="85"/>
      <c r="D7541" s="85"/>
      <c r="E7541" s="85"/>
      <c r="F7541" s="85"/>
      <c r="G7541" s="85"/>
      <c r="H7541" s="85"/>
    </row>
    <row r="7542" spans="1:8">
      <c r="A7542" s="85"/>
      <c r="B7542" s="85"/>
      <c r="C7542" s="85"/>
      <c r="D7542" s="85"/>
      <c r="E7542" s="85"/>
      <c r="F7542" s="85"/>
      <c r="G7542" s="85"/>
      <c r="H7542" s="85"/>
    </row>
    <row r="7543" spans="1:8">
      <c r="A7543" s="85"/>
      <c r="B7543" s="85"/>
      <c r="C7543" s="85"/>
      <c r="D7543" s="85"/>
      <c r="E7543" s="85"/>
      <c r="F7543" s="85"/>
      <c r="G7543" s="85"/>
      <c r="H7543" s="85"/>
    </row>
    <row r="7544" spans="1:8">
      <c r="A7544" s="85"/>
      <c r="B7544" s="85"/>
      <c r="C7544" s="85"/>
      <c r="D7544" s="85"/>
      <c r="E7544" s="85"/>
      <c r="F7544" s="85"/>
      <c r="G7544" s="85"/>
      <c r="H7544" s="85"/>
    </row>
    <row r="7545" spans="1:8">
      <c r="A7545" s="85"/>
      <c r="B7545" s="85"/>
      <c r="C7545" s="85"/>
      <c r="D7545" s="85"/>
      <c r="E7545" s="85"/>
      <c r="F7545" s="85"/>
      <c r="G7545" s="85"/>
      <c r="H7545" s="85"/>
    </row>
    <row r="7546" spans="1:8">
      <c r="A7546" s="85"/>
      <c r="B7546" s="85"/>
      <c r="C7546" s="85"/>
      <c r="D7546" s="85"/>
      <c r="E7546" s="85"/>
      <c r="F7546" s="85"/>
      <c r="G7546" s="85"/>
      <c r="H7546" s="85"/>
    </row>
    <row r="7547" spans="1:8">
      <c r="A7547" s="85"/>
      <c r="B7547" s="85"/>
      <c r="C7547" s="85"/>
      <c r="D7547" s="85"/>
      <c r="E7547" s="85"/>
      <c r="F7547" s="85"/>
      <c r="G7547" s="85"/>
      <c r="H7547" s="85"/>
    </row>
    <row r="7548" spans="1:8">
      <c r="A7548" s="85"/>
      <c r="B7548" s="85"/>
      <c r="C7548" s="85"/>
      <c r="D7548" s="85"/>
      <c r="E7548" s="85"/>
      <c r="F7548" s="85"/>
      <c r="G7548" s="85"/>
      <c r="H7548" s="85"/>
    </row>
    <row r="7549" spans="1:8">
      <c r="A7549" s="85"/>
      <c r="B7549" s="85"/>
      <c r="C7549" s="85"/>
      <c r="D7549" s="85"/>
      <c r="E7549" s="85"/>
      <c r="F7549" s="85"/>
      <c r="G7549" s="85"/>
      <c r="H7549" s="85"/>
    </row>
    <row r="7550" spans="1:8">
      <c r="A7550" s="85"/>
      <c r="B7550" s="85"/>
      <c r="C7550" s="85"/>
      <c r="D7550" s="85"/>
      <c r="E7550" s="85"/>
      <c r="F7550" s="85"/>
      <c r="G7550" s="85"/>
      <c r="H7550" s="85"/>
    </row>
    <row r="7551" spans="1:8">
      <c r="A7551" s="85"/>
      <c r="B7551" s="85"/>
      <c r="C7551" s="85"/>
      <c r="D7551" s="85"/>
      <c r="E7551" s="85"/>
      <c r="F7551" s="85"/>
      <c r="G7551" s="85"/>
      <c r="H7551" s="85"/>
    </row>
    <row r="7552" spans="1:8">
      <c r="A7552" s="85"/>
      <c r="B7552" s="85"/>
      <c r="C7552" s="85"/>
      <c r="D7552" s="85"/>
      <c r="E7552" s="85"/>
      <c r="F7552" s="85"/>
      <c r="G7552" s="85"/>
      <c r="H7552" s="85"/>
    </row>
    <row r="7553" spans="1:8">
      <c r="A7553" s="85"/>
      <c r="B7553" s="85"/>
      <c r="C7553" s="85"/>
      <c r="D7553" s="85"/>
      <c r="E7553" s="85"/>
      <c r="F7553" s="85"/>
      <c r="G7553" s="85"/>
      <c r="H7553" s="85"/>
    </row>
    <row r="7554" spans="1:8">
      <c r="A7554" s="85"/>
      <c r="B7554" s="85"/>
      <c r="C7554" s="85"/>
      <c r="D7554" s="85"/>
      <c r="E7554" s="85"/>
      <c r="F7554" s="85"/>
      <c r="G7554" s="85"/>
      <c r="H7554" s="85"/>
    </row>
    <row r="7555" spans="1:8">
      <c r="A7555" s="85"/>
      <c r="B7555" s="85"/>
      <c r="C7555" s="85"/>
      <c r="D7555" s="85"/>
      <c r="E7555" s="85"/>
      <c r="F7555" s="85"/>
      <c r="G7555" s="85"/>
      <c r="H7555" s="85"/>
    </row>
    <row r="7556" spans="1:8">
      <c r="A7556" s="85"/>
      <c r="B7556" s="85"/>
      <c r="C7556" s="85"/>
      <c r="D7556" s="85"/>
      <c r="E7556" s="85"/>
      <c r="F7556" s="85"/>
      <c r="G7556" s="85"/>
      <c r="H7556" s="85"/>
    </row>
    <row r="7557" spans="1:8">
      <c r="A7557" s="85"/>
      <c r="B7557" s="85"/>
      <c r="C7557" s="85"/>
      <c r="D7557" s="85"/>
      <c r="E7557" s="85"/>
      <c r="F7557" s="85"/>
      <c r="G7557" s="85"/>
      <c r="H7557" s="85"/>
    </row>
    <row r="7558" spans="1:8">
      <c r="A7558" s="85"/>
      <c r="B7558" s="85"/>
      <c r="C7558" s="85"/>
      <c r="D7558" s="85"/>
      <c r="E7558" s="85"/>
      <c r="F7558" s="85"/>
      <c r="G7558" s="85"/>
      <c r="H7558" s="85"/>
    </row>
    <row r="7559" spans="1:8">
      <c r="A7559" s="85"/>
      <c r="B7559" s="85"/>
      <c r="C7559" s="85"/>
      <c r="D7559" s="85"/>
      <c r="E7559" s="85"/>
      <c r="F7559" s="85"/>
      <c r="G7559" s="85"/>
      <c r="H7559" s="85"/>
    </row>
    <row r="7560" spans="1:8">
      <c r="A7560" s="85"/>
      <c r="B7560" s="85"/>
      <c r="C7560" s="85"/>
      <c r="D7560" s="85"/>
      <c r="E7560" s="85"/>
      <c r="F7560" s="85"/>
      <c r="G7560" s="85"/>
      <c r="H7560" s="85"/>
    </row>
    <row r="7561" spans="1:8">
      <c r="A7561" s="85"/>
      <c r="B7561" s="85"/>
      <c r="C7561" s="85"/>
      <c r="D7561" s="85"/>
      <c r="E7561" s="85"/>
      <c r="F7561" s="85"/>
      <c r="G7561" s="85"/>
      <c r="H7561" s="85"/>
    </row>
    <row r="7562" spans="1:8">
      <c r="A7562" s="85"/>
      <c r="B7562" s="85"/>
      <c r="C7562" s="85"/>
      <c r="D7562" s="85"/>
      <c r="E7562" s="85"/>
      <c r="F7562" s="85"/>
      <c r="G7562" s="85"/>
      <c r="H7562" s="85"/>
    </row>
    <row r="7563" spans="1:8">
      <c r="A7563" s="85"/>
      <c r="B7563" s="85"/>
      <c r="C7563" s="85"/>
      <c r="D7563" s="85"/>
      <c r="E7563" s="85"/>
      <c r="F7563" s="85"/>
      <c r="G7563" s="85"/>
      <c r="H7563" s="85"/>
    </row>
    <row r="7564" spans="1:8">
      <c r="A7564" s="85"/>
      <c r="B7564" s="85"/>
      <c r="C7564" s="85"/>
      <c r="D7564" s="85"/>
      <c r="E7564" s="85"/>
      <c r="F7564" s="85"/>
      <c r="G7564" s="85"/>
      <c r="H7564" s="85"/>
    </row>
    <row r="7565" spans="1:8">
      <c r="A7565" s="85"/>
      <c r="B7565" s="85"/>
      <c r="C7565" s="85"/>
      <c r="D7565" s="85"/>
      <c r="E7565" s="85"/>
      <c r="F7565" s="85"/>
      <c r="G7565" s="85"/>
      <c r="H7565" s="85"/>
    </row>
    <row r="7566" spans="1:8">
      <c r="A7566" s="85"/>
      <c r="B7566" s="85"/>
      <c r="C7566" s="85"/>
      <c r="D7566" s="85"/>
      <c r="E7566" s="85"/>
      <c r="F7566" s="85"/>
      <c r="G7566" s="85"/>
      <c r="H7566" s="85"/>
    </row>
    <row r="7567" spans="1:8">
      <c r="A7567" s="85"/>
      <c r="B7567" s="85"/>
      <c r="C7567" s="85"/>
      <c r="D7567" s="85"/>
      <c r="E7567" s="85"/>
      <c r="F7567" s="85"/>
      <c r="G7567" s="85"/>
      <c r="H7567" s="85"/>
    </row>
    <row r="7568" spans="1:8">
      <c r="A7568" s="85"/>
      <c r="B7568" s="85"/>
      <c r="C7568" s="85"/>
      <c r="D7568" s="85"/>
      <c r="E7568" s="85"/>
      <c r="F7568" s="85"/>
      <c r="G7568" s="85"/>
      <c r="H7568" s="85"/>
    </row>
    <row r="7569" spans="1:8">
      <c r="A7569" s="85"/>
      <c r="B7569" s="85"/>
      <c r="C7569" s="85"/>
      <c r="D7569" s="85"/>
      <c r="E7569" s="85"/>
      <c r="F7569" s="85"/>
      <c r="G7569" s="85"/>
      <c r="H7569" s="85"/>
    </row>
    <row r="7570" spans="1:8">
      <c r="A7570" s="85"/>
      <c r="B7570" s="85"/>
      <c r="C7570" s="85"/>
      <c r="D7570" s="85"/>
      <c r="E7570" s="85"/>
      <c r="F7570" s="85"/>
      <c r="G7570" s="85"/>
      <c r="H7570" s="85"/>
    </row>
    <row r="7571" spans="1:8">
      <c r="A7571" s="85"/>
      <c r="B7571" s="85"/>
      <c r="C7571" s="85"/>
      <c r="D7571" s="85"/>
      <c r="E7571" s="85"/>
      <c r="F7571" s="85"/>
      <c r="G7571" s="85"/>
      <c r="H7571" s="85"/>
    </row>
    <row r="7572" spans="1:8">
      <c r="A7572" s="85"/>
      <c r="B7572" s="85"/>
      <c r="C7572" s="85"/>
      <c r="D7572" s="85"/>
      <c r="E7572" s="85"/>
      <c r="F7572" s="85"/>
      <c r="G7572" s="85"/>
      <c r="H7572" s="85"/>
    </row>
    <row r="7573" spans="1:8">
      <c r="A7573" s="85"/>
      <c r="B7573" s="85"/>
      <c r="C7573" s="85"/>
      <c r="D7573" s="85"/>
      <c r="E7573" s="85"/>
      <c r="F7573" s="85"/>
      <c r="G7573" s="85"/>
      <c r="H7573" s="85"/>
    </row>
    <row r="7574" spans="1:8">
      <c r="A7574" s="85"/>
      <c r="B7574" s="85"/>
      <c r="C7574" s="85"/>
      <c r="D7574" s="85"/>
      <c r="E7574" s="85"/>
      <c r="F7574" s="85"/>
      <c r="G7574" s="85"/>
      <c r="H7574" s="85"/>
    </row>
    <row r="7575" spans="1:8">
      <c r="A7575" s="85"/>
      <c r="B7575" s="85"/>
      <c r="C7575" s="85"/>
      <c r="D7575" s="85"/>
      <c r="E7575" s="85"/>
      <c r="F7575" s="85"/>
      <c r="G7575" s="85"/>
      <c r="H7575" s="85"/>
    </row>
    <row r="7576" spans="1:8">
      <c r="A7576" s="85"/>
      <c r="B7576" s="85"/>
      <c r="C7576" s="85"/>
      <c r="D7576" s="85"/>
      <c r="E7576" s="85"/>
      <c r="F7576" s="85"/>
      <c r="G7576" s="85"/>
      <c r="H7576" s="85"/>
    </row>
    <row r="7577" spans="1:8">
      <c r="A7577" s="85"/>
      <c r="B7577" s="85"/>
      <c r="C7577" s="85"/>
      <c r="D7577" s="85"/>
      <c r="E7577" s="85"/>
      <c r="F7577" s="85"/>
      <c r="G7577" s="85"/>
      <c r="H7577" s="85"/>
    </row>
    <row r="7578" spans="1:8">
      <c r="A7578" s="85"/>
      <c r="B7578" s="85"/>
      <c r="C7578" s="85"/>
      <c r="D7578" s="85"/>
      <c r="E7578" s="85"/>
      <c r="F7578" s="85"/>
      <c r="G7578" s="85"/>
      <c r="H7578" s="85"/>
    </row>
    <row r="7579" spans="1:8">
      <c r="A7579" s="85"/>
      <c r="B7579" s="85"/>
      <c r="C7579" s="85"/>
      <c r="D7579" s="85"/>
      <c r="E7579" s="85"/>
      <c r="F7579" s="85"/>
      <c r="G7579" s="85"/>
      <c r="H7579" s="85"/>
    </row>
    <row r="7580" spans="1:8">
      <c r="A7580" s="85"/>
      <c r="B7580" s="85"/>
      <c r="C7580" s="85"/>
      <c r="D7580" s="85"/>
      <c r="E7580" s="85"/>
      <c r="F7580" s="85"/>
      <c r="G7580" s="85"/>
      <c r="H7580" s="85"/>
    </row>
    <row r="7581" spans="1:8">
      <c r="A7581" s="85"/>
      <c r="B7581" s="85"/>
      <c r="C7581" s="85"/>
      <c r="D7581" s="85"/>
      <c r="E7581" s="85"/>
      <c r="F7581" s="85"/>
      <c r="G7581" s="85"/>
      <c r="H7581" s="85"/>
    </row>
    <row r="7582" spans="1:8">
      <c r="A7582" s="85"/>
      <c r="B7582" s="85"/>
      <c r="C7582" s="85"/>
      <c r="D7582" s="85"/>
      <c r="E7582" s="85"/>
      <c r="F7582" s="85"/>
      <c r="G7582" s="85"/>
      <c r="H7582" s="85"/>
    </row>
    <row r="7583" spans="1:8">
      <c r="A7583" s="85"/>
      <c r="B7583" s="85"/>
      <c r="C7583" s="85"/>
      <c r="D7583" s="85"/>
      <c r="E7583" s="85"/>
      <c r="F7583" s="85"/>
      <c r="G7583" s="85"/>
      <c r="H7583" s="85"/>
    </row>
    <row r="7584" spans="1:8">
      <c r="A7584" s="85"/>
      <c r="B7584" s="85"/>
      <c r="C7584" s="85"/>
      <c r="D7584" s="85"/>
      <c r="E7584" s="85"/>
      <c r="F7584" s="85"/>
      <c r="G7584" s="85"/>
      <c r="H7584" s="85"/>
    </row>
    <row r="7585" spans="1:8">
      <c r="A7585" s="85"/>
      <c r="B7585" s="85"/>
      <c r="C7585" s="85"/>
      <c r="D7585" s="85"/>
      <c r="E7585" s="85"/>
      <c r="F7585" s="85"/>
      <c r="G7585" s="85"/>
      <c r="H7585" s="85"/>
    </row>
    <row r="7586" spans="1:8">
      <c r="A7586" s="85"/>
      <c r="B7586" s="85"/>
      <c r="C7586" s="85"/>
      <c r="D7586" s="85"/>
      <c r="E7586" s="85"/>
      <c r="F7586" s="85"/>
      <c r="G7586" s="85"/>
      <c r="H7586" s="85"/>
    </row>
    <row r="7587" spans="1:8">
      <c r="A7587" s="85"/>
      <c r="B7587" s="85"/>
      <c r="C7587" s="85"/>
      <c r="D7587" s="85"/>
      <c r="E7587" s="85"/>
      <c r="F7587" s="85"/>
      <c r="G7587" s="85"/>
      <c r="H7587" s="85"/>
    </row>
    <row r="7588" spans="1:8">
      <c r="A7588" s="85"/>
      <c r="B7588" s="85"/>
      <c r="C7588" s="85"/>
      <c r="D7588" s="85"/>
      <c r="E7588" s="85"/>
      <c r="F7588" s="85"/>
      <c r="G7588" s="85"/>
      <c r="H7588" s="85"/>
    </row>
    <row r="7589" spans="1:8">
      <c r="A7589" s="85"/>
      <c r="B7589" s="85"/>
      <c r="C7589" s="85"/>
      <c r="D7589" s="85"/>
      <c r="E7589" s="85"/>
      <c r="F7589" s="85"/>
      <c r="G7589" s="85"/>
      <c r="H7589" s="85"/>
    </row>
    <row r="7590" spans="1:8">
      <c r="A7590" s="85"/>
      <c r="B7590" s="85"/>
      <c r="C7590" s="85"/>
      <c r="D7590" s="85"/>
      <c r="E7590" s="85"/>
      <c r="F7590" s="85"/>
      <c r="G7590" s="85"/>
      <c r="H7590" s="85"/>
    </row>
    <row r="7591" spans="1:8">
      <c r="A7591" s="85"/>
      <c r="B7591" s="85"/>
      <c r="C7591" s="85"/>
      <c r="D7591" s="85"/>
      <c r="E7591" s="85"/>
      <c r="F7591" s="85"/>
      <c r="G7591" s="85"/>
      <c r="H7591" s="85"/>
    </row>
    <row r="7592" spans="1:8">
      <c r="A7592" s="85"/>
      <c r="B7592" s="85"/>
      <c r="C7592" s="85"/>
      <c r="D7592" s="85"/>
      <c r="E7592" s="85"/>
      <c r="F7592" s="85"/>
      <c r="G7592" s="85"/>
      <c r="H7592" s="85"/>
    </row>
    <row r="7593" spans="1:8">
      <c r="A7593" s="85"/>
      <c r="B7593" s="85"/>
      <c r="C7593" s="85"/>
      <c r="D7593" s="85"/>
      <c r="E7593" s="85"/>
      <c r="F7593" s="85"/>
      <c r="G7593" s="85"/>
      <c r="H7593" s="85"/>
    </row>
    <row r="7594" spans="1:8">
      <c r="A7594" s="85"/>
      <c r="B7594" s="85"/>
      <c r="C7594" s="85"/>
      <c r="D7594" s="85"/>
      <c r="E7594" s="85"/>
      <c r="F7594" s="85"/>
      <c r="G7594" s="85"/>
      <c r="H7594" s="85"/>
    </row>
    <row r="7595" spans="1:8">
      <c r="A7595" s="85"/>
      <c r="B7595" s="85"/>
      <c r="C7595" s="85"/>
      <c r="D7595" s="85"/>
      <c r="E7595" s="85"/>
      <c r="F7595" s="85"/>
      <c r="G7595" s="85"/>
      <c r="H7595" s="85"/>
    </row>
    <row r="7596" spans="1:8">
      <c r="A7596" s="85"/>
      <c r="B7596" s="85"/>
      <c r="C7596" s="85"/>
      <c r="D7596" s="85"/>
      <c r="E7596" s="85"/>
      <c r="F7596" s="85"/>
      <c r="G7596" s="85"/>
      <c r="H7596" s="85"/>
    </row>
    <row r="7597" spans="1:8">
      <c r="A7597" s="85"/>
      <c r="B7597" s="85"/>
      <c r="C7597" s="85"/>
      <c r="D7597" s="85"/>
      <c r="E7597" s="85"/>
      <c r="F7597" s="85"/>
      <c r="G7597" s="85"/>
      <c r="H7597" s="85"/>
    </row>
    <row r="7598" spans="1:8">
      <c r="A7598" s="85"/>
      <c r="B7598" s="85"/>
      <c r="C7598" s="85"/>
      <c r="D7598" s="85"/>
      <c r="E7598" s="85"/>
      <c r="F7598" s="85"/>
      <c r="G7598" s="85"/>
      <c r="H7598" s="85"/>
    </row>
    <row r="7599" spans="1:8">
      <c r="A7599" s="85"/>
      <c r="B7599" s="85"/>
      <c r="C7599" s="85"/>
      <c r="D7599" s="85"/>
      <c r="E7599" s="85"/>
      <c r="F7599" s="85"/>
      <c r="G7599" s="85"/>
      <c r="H7599" s="85"/>
    </row>
    <row r="7600" spans="1:8">
      <c r="A7600" s="85"/>
      <c r="B7600" s="85"/>
      <c r="C7600" s="85"/>
      <c r="D7600" s="85"/>
      <c r="E7600" s="85"/>
      <c r="F7600" s="85"/>
      <c r="G7600" s="85"/>
      <c r="H7600" s="85"/>
    </row>
    <row r="7601" spans="1:8">
      <c r="A7601" s="85"/>
      <c r="B7601" s="85"/>
      <c r="C7601" s="85"/>
      <c r="D7601" s="85"/>
      <c r="E7601" s="85"/>
      <c r="F7601" s="85"/>
      <c r="G7601" s="85"/>
      <c r="H7601" s="85"/>
    </row>
    <row r="7602" spans="1:8">
      <c r="A7602" s="85"/>
      <c r="B7602" s="85"/>
      <c r="C7602" s="85"/>
      <c r="D7602" s="85"/>
      <c r="E7602" s="85"/>
      <c r="F7602" s="85"/>
      <c r="G7602" s="85"/>
      <c r="H7602" s="85"/>
    </row>
    <row r="7603" spans="1:8">
      <c r="A7603" s="85"/>
      <c r="B7603" s="85"/>
      <c r="C7603" s="85"/>
      <c r="D7603" s="85"/>
      <c r="E7603" s="85"/>
      <c r="F7603" s="85"/>
      <c r="G7603" s="85"/>
      <c r="H7603" s="85"/>
    </row>
    <row r="7604" spans="1:8">
      <c r="A7604" s="85"/>
      <c r="B7604" s="85"/>
      <c r="C7604" s="85"/>
      <c r="D7604" s="85"/>
      <c r="E7604" s="85"/>
      <c r="F7604" s="85"/>
      <c r="G7604" s="85"/>
      <c r="H7604" s="85"/>
    </row>
    <row r="7605" spans="1:8">
      <c r="A7605" s="85"/>
      <c r="B7605" s="85"/>
      <c r="C7605" s="85"/>
      <c r="D7605" s="85"/>
      <c r="E7605" s="85"/>
      <c r="F7605" s="85"/>
      <c r="G7605" s="85"/>
      <c r="H7605" s="85"/>
    </row>
    <row r="7606" spans="1:8">
      <c r="A7606" s="85"/>
      <c r="B7606" s="85"/>
      <c r="C7606" s="85"/>
      <c r="D7606" s="85"/>
      <c r="E7606" s="85"/>
      <c r="F7606" s="85"/>
      <c r="G7606" s="85"/>
      <c r="H7606" s="85"/>
    </row>
    <row r="7607" spans="1:8">
      <c r="A7607" s="85"/>
      <c r="B7607" s="85"/>
      <c r="C7607" s="85"/>
      <c r="D7607" s="85"/>
      <c r="E7607" s="85"/>
      <c r="F7607" s="85"/>
      <c r="G7607" s="85"/>
      <c r="H7607" s="85"/>
    </row>
    <row r="7608" spans="1:8">
      <c r="A7608" s="85"/>
      <c r="B7608" s="85"/>
      <c r="C7608" s="85"/>
      <c r="D7608" s="85"/>
      <c r="E7608" s="85"/>
      <c r="F7608" s="85"/>
      <c r="G7608" s="85"/>
      <c r="H7608" s="85"/>
    </row>
    <row r="7609" spans="1:8">
      <c r="A7609" s="85"/>
      <c r="B7609" s="85"/>
      <c r="C7609" s="85"/>
      <c r="D7609" s="85"/>
      <c r="E7609" s="85"/>
      <c r="F7609" s="85"/>
      <c r="G7609" s="85"/>
      <c r="H7609" s="85"/>
    </row>
    <row r="7610" spans="1:8">
      <c r="A7610" s="85"/>
      <c r="B7610" s="85"/>
      <c r="C7610" s="85"/>
      <c r="D7610" s="85"/>
      <c r="E7610" s="85"/>
      <c r="F7610" s="85"/>
      <c r="G7610" s="85"/>
      <c r="H7610" s="85"/>
    </row>
    <row r="7611" spans="1:8">
      <c r="A7611" s="85"/>
      <c r="B7611" s="85"/>
      <c r="C7611" s="85"/>
      <c r="D7611" s="85"/>
      <c r="E7611" s="85"/>
      <c r="F7611" s="85"/>
      <c r="G7611" s="85"/>
      <c r="H7611" s="85"/>
    </row>
    <row r="7612" spans="1:8">
      <c r="A7612" s="85"/>
      <c r="B7612" s="85"/>
      <c r="C7612" s="85"/>
      <c r="D7612" s="85"/>
      <c r="E7612" s="85"/>
      <c r="F7612" s="85"/>
      <c r="G7612" s="85"/>
      <c r="H7612" s="85"/>
    </row>
    <row r="7613" spans="1:8">
      <c r="A7613" s="85"/>
      <c r="B7613" s="85"/>
      <c r="C7613" s="85"/>
      <c r="D7613" s="85"/>
      <c r="E7613" s="85"/>
      <c r="F7613" s="85"/>
      <c r="G7613" s="85"/>
      <c r="H7613" s="85"/>
    </row>
    <row r="7614" spans="1:8">
      <c r="A7614" s="85"/>
      <c r="B7614" s="85"/>
      <c r="C7614" s="85"/>
      <c r="D7614" s="85"/>
      <c r="E7614" s="85"/>
      <c r="F7614" s="85"/>
      <c r="G7614" s="85"/>
      <c r="H7614" s="85"/>
    </row>
    <row r="7615" spans="1:8">
      <c r="A7615" s="85"/>
      <c r="B7615" s="85"/>
      <c r="C7615" s="85"/>
      <c r="D7615" s="85"/>
      <c r="E7615" s="85"/>
      <c r="F7615" s="85"/>
      <c r="G7615" s="85"/>
      <c r="H7615" s="85"/>
    </row>
    <row r="7616" spans="1:8">
      <c r="A7616" s="85"/>
      <c r="B7616" s="85"/>
      <c r="C7616" s="85"/>
      <c r="D7616" s="85"/>
      <c r="E7616" s="85"/>
      <c r="F7616" s="85"/>
      <c r="G7616" s="85"/>
      <c r="H7616" s="85"/>
    </row>
    <row r="7617" spans="1:8">
      <c r="A7617" s="85"/>
      <c r="B7617" s="85"/>
      <c r="C7617" s="85"/>
      <c r="D7617" s="85"/>
      <c r="E7617" s="85"/>
      <c r="F7617" s="85"/>
      <c r="G7617" s="85"/>
      <c r="H7617" s="85"/>
    </row>
    <row r="7618" spans="1:8">
      <c r="A7618" s="85"/>
      <c r="B7618" s="85"/>
      <c r="C7618" s="85"/>
      <c r="D7618" s="85"/>
      <c r="E7618" s="85"/>
      <c r="F7618" s="85"/>
      <c r="G7618" s="85"/>
      <c r="H7618" s="85"/>
    </row>
    <row r="7619" spans="1:8">
      <c r="A7619" s="85"/>
      <c r="B7619" s="85"/>
      <c r="C7619" s="85"/>
      <c r="D7619" s="85"/>
      <c r="E7619" s="85"/>
      <c r="F7619" s="85"/>
      <c r="G7619" s="85"/>
      <c r="H7619" s="85"/>
    </row>
    <row r="7620" spans="1:8">
      <c r="A7620" s="85"/>
      <c r="B7620" s="85"/>
      <c r="C7620" s="85"/>
      <c r="D7620" s="85"/>
      <c r="E7620" s="85"/>
      <c r="F7620" s="85"/>
      <c r="G7620" s="85"/>
      <c r="H7620" s="85"/>
    </row>
    <row r="7621" spans="1:8">
      <c r="A7621" s="85"/>
      <c r="B7621" s="85"/>
      <c r="C7621" s="85"/>
      <c r="D7621" s="85"/>
      <c r="E7621" s="85"/>
      <c r="F7621" s="85"/>
      <c r="G7621" s="85"/>
      <c r="H7621" s="85"/>
    </row>
    <row r="7622" spans="1:8">
      <c r="A7622" s="85"/>
      <c r="B7622" s="85"/>
      <c r="C7622" s="85"/>
      <c r="D7622" s="85"/>
      <c r="E7622" s="85"/>
      <c r="F7622" s="85"/>
      <c r="G7622" s="85"/>
      <c r="H7622" s="85"/>
    </row>
    <row r="7623" spans="1:8">
      <c r="A7623" s="85"/>
      <c r="B7623" s="85"/>
      <c r="C7623" s="85"/>
      <c r="D7623" s="85"/>
      <c r="E7623" s="85"/>
      <c r="F7623" s="85"/>
      <c r="G7623" s="85"/>
      <c r="H7623" s="85"/>
    </row>
    <row r="7624" spans="1:8">
      <c r="A7624" s="85"/>
      <c r="B7624" s="85"/>
      <c r="C7624" s="85"/>
      <c r="D7624" s="85"/>
      <c r="E7624" s="85"/>
      <c r="F7624" s="85"/>
      <c r="G7624" s="85"/>
      <c r="H7624" s="85"/>
    </row>
    <row r="7625" spans="1:8">
      <c r="A7625" s="85"/>
      <c r="B7625" s="85"/>
      <c r="C7625" s="85"/>
      <c r="D7625" s="85"/>
      <c r="E7625" s="85"/>
      <c r="F7625" s="85"/>
      <c r="G7625" s="85"/>
      <c r="H7625" s="85"/>
    </row>
    <row r="7626" spans="1:8">
      <c r="A7626" s="85"/>
      <c r="B7626" s="85"/>
      <c r="C7626" s="85"/>
      <c r="D7626" s="85"/>
      <c r="E7626" s="85"/>
      <c r="F7626" s="85"/>
      <c r="G7626" s="85"/>
      <c r="H7626" s="85"/>
    </row>
    <row r="7627" spans="1:8">
      <c r="A7627" s="85"/>
      <c r="B7627" s="85"/>
      <c r="C7627" s="85"/>
      <c r="D7627" s="85"/>
      <c r="E7627" s="85"/>
      <c r="F7627" s="85"/>
      <c r="G7627" s="85"/>
      <c r="H7627" s="85"/>
    </row>
    <row r="7628" spans="1:8">
      <c r="A7628" s="85"/>
      <c r="B7628" s="85"/>
      <c r="C7628" s="85"/>
      <c r="D7628" s="85"/>
      <c r="E7628" s="85"/>
      <c r="F7628" s="85"/>
      <c r="G7628" s="85"/>
      <c r="H7628" s="85"/>
    </row>
    <row r="7629" spans="1:8">
      <c r="A7629" s="85"/>
      <c r="B7629" s="85"/>
      <c r="C7629" s="85"/>
      <c r="D7629" s="85"/>
      <c r="E7629" s="85"/>
      <c r="F7629" s="85"/>
      <c r="G7629" s="85"/>
      <c r="H7629" s="85"/>
    </row>
    <row r="7630" spans="1:8">
      <c r="A7630" s="85"/>
      <c r="B7630" s="85"/>
      <c r="C7630" s="85"/>
      <c r="D7630" s="85"/>
      <c r="E7630" s="85"/>
      <c r="F7630" s="85"/>
      <c r="G7630" s="85"/>
      <c r="H7630" s="85"/>
    </row>
    <row r="7631" spans="1:8">
      <c r="A7631" s="85"/>
      <c r="B7631" s="85"/>
      <c r="C7631" s="85"/>
      <c r="D7631" s="85"/>
      <c r="E7631" s="85"/>
      <c r="F7631" s="85"/>
      <c r="G7631" s="85"/>
      <c r="H7631" s="85"/>
    </row>
    <row r="7632" spans="1:8">
      <c r="A7632" s="85"/>
      <c r="B7632" s="85"/>
      <c r="C7632" s="85"/>
      <c r="D7632" s="85"/>
      <c r="E7632" s="85"/>
      <c r="F7632" s="85"/>
      <c r="G7632" s="85"/>
      <c r="H7632" s="85"/>
    </row>
    <row r="7633" spans="1:8">
      <c r="A7633" s="85"/>
      <c r="B7633" s="85"/>
      <c r="C7633" s="85"/>
      <c r="D7633" s="85"/>
      <c r="E7633" s="85"/>
      <c r="F7633" s="85"/>
      <c r="G7633" s="85"/>
      <c r="H7633" s="85"/>
    </row>
    <row r="7634" spans="1:8">
      <c r="A7634" s="85"/>
      <c r="B7634" s="85"/>
      <c r="C7634" s="85"/>
      <c r="D7634" s="85"/>
      <c r="E7634" s="85"/>
      <c r="F7634" s="85"/>
      <c r="G7634" s="85"/>
      <c r="H7634" s="85"/>
    </row>
    <row r="7635" spans="1:8">
      <c r="A7635" s="85"/>
      <c r="B7635" s="85"/>
      <c r="C7635" s="85"/>
      <c r="D7635" s="85"/>
      <c r="E7635" s="85"/>
      <c r="F7635" s="85"/>
      <c r="G7635" s="85"/>
      <c r="H7635" s="85"/>
    </row>
    <row r="7636" spans="1:8">
      <c r="A7636" s="85"/>
      <c r="B7636" s="85"/>
      <c r="C7636" s="85"/>
      <c r="D7636" s="85"/>
      <c r="E7636" s="85"/>
      <c r="F7636" s="85"/>
      <c r="G7636" s="85"/>
      <c r="H7636" s="85"/>
    </row>
    <row r="7637" spans="1:8">
      <c r="A7637" s="85"/>
      <c r="B7637" s="85"/>
      <c r="C7637" s="85"/>
      <c r="D7637" s="85"/>
      <c r="E7637" s="85"/>
      <c r="F7637" s="85"/>
      <c r="G7637" s="85"/>
      <c r="H7637" s="85"/>
    </row>
    <row r="7638" spans="1:8">
      <c r="A7638" s="85"/>
      <c r="B7638" s="85"/>
      <c r="C7638" s="85"/>
      <c r="D7638" s="85"/>
      <c r="E7638" s="85"/>
      <c r="F7638" s="85"/>
      <c r="G7638" s="85"/>
      <c r="H7638" s="85"/>
    </row>
    <row r="7639" spans="1:8">
      <c r="A7639" s="85"/>
      <c r="B7639" s="85"/>
      <c r="C7639" s="85"/>
      <c r="D7639" s="85"/>
      <c r="E7639" s="85"/>
      <c r="F7639" s="85"/>
      <c r="G7639" s="85"/>
      <c r="H7639" s="85"/>
    </row>
    <row r="7640" spans="1:8">
      <c r="A7640" s="85"/>
      <c r="B7640" s="85"/>
      <c r="C7640" s="85"/>
      <c r="D7640" s="85"/>
      <c r="E7640" s="85"/>
      <c r="F7640" s="85"/>
      <c r="G7640" s="85"/>
      <c r="H7640" s="85"/>
    </row>
    <row r="7641" spans="1:8">
      <c r="A7641" s="85"/>
      <c r="B7641" s="85"/>
      <c r="C7641" s="85"/>
      <c r="D7641" s="85"/>
      <c r="E7641" s="85"/>
      <c r="F7641" s="85"/>
      <c r="G7641" s="85"/>
      <c r="H7641" s="85"/>
    </row>
    <row r="7642" spans="1:8">
      <c r="A7642" s="85"/>
      <c r="B7642" s="85"/>
      <c r="C7642" s="85"/>
      <c r="D7642" s="85"/>
      <c r="E7642" s="85"/>
      <c r="F7642" s="85"/>
      <c r="G7642" s="85"/>
      <c r="H7642" s="85"/>
    </row>
    <row r="7643" spans="1:8">
      <c r="A7643" s="85"/>
      <c r="B7643" s="85"/>
      <c r="C7643" s="85"/>
      <c r="D7643" s="85"/>
      <c r="E7643" s="85"/>
      <c r="F7643" s="85"/>
      <c r="G7643" s="85"/>
      <c r="H7643" s="85"/>
    </row>
    <row r="7644" spans="1:8">
      <c r="A7644" s="85"/>
      <c r="B7644" s="85"/>
      <c r="C7644" s="85"/>
      <c r="D7644" s="85"/>
      <c r="E7644" s="85"/>
      <c r="F7644" s="85"/>
      <c r="G7644" s="85"/>
      <c r="H7644" s="85"/>
    </row>
    <row r="7645" spans="1:8">
      <c r="A7645" s="85"/>
      <c r="B7645" s="85"/>
      <c r="C7645" s="85"/>
      <c r="D7645" s="85"/>
      <c r="E7645" s="85"/>
      <c r="F7645" s="85"/>
      <c r="G7645" s="85"/>
      <c r="H7645" s="85"/>
    </row>
    <row r="7646" spans="1:8">
      <c r="A7646" s="85"/>
      <c r="B7646" s="85"/>
      <c r="C7646" s="85"/>
      <c r="D7646" s="85"/>
      <c r="E7646" s="85"/>
      <c r="F7646" s="85"/>
      <c r="G7646" s="85"/>
      <c r="H7646" s="85"/>
    </row>
    <row r="7647" spans="1:8">
      <c r="A7647" s="85"/>
      <c r="B7647" s="85"/>
      <c r="C7647" s="85"/>
      <c r="D7647" s="85"/>
      <c r="E7647" s="85"/>
      <c r="F7647" s="85"/>
      <c r="G7647" s="85"/>
      <c r="H7647" s="85"/>
    </row>
    <row r="7648" spans="1:8">
      <c r="A7648" s="85"/>
      <c r="B7648" s="85"/>
      <c r="C7648" s="85"/>
      <c r="D7648" s="85"/>
      <c r="E7648" s="85"/>
      <c r="F7648" s="85"/>
      <c r="G7648" s="85"/>
      <c r="H7648" s="85"/>
    </row>
    <row r="7649" spans="1:8">
      <c r="A7649" s="85"/>
      <c r="B7649" s="85"/>
      <c r="C7649" s="85"/>
      <c r="D7649" s="85"/>
      <c r="E7649" s="85"/>
      <c r="F7649" s="85"/>
      <c r="G7649" s="85"/>
      <c r="H7649" s="85"/>
    </row>
    <row r="7650" spans="1:8">
      <c r="A7650" s="85"/>
      <c r="B7650" s="85"/>
      <c r="C7650" s="85"/>
      <c r="D7650" s="85"/>
      <c r="E7650" s="85"/>
      <c r="F7650" s="85"/>
      <c r="G7650" s="85"/>
      <c r="H7650" s="85"/>
    </row>
    <row r="7651" spans="1:8">
      <c r="A7651" s="85"/>
      <c r="B7651" s="85"/>
      <c r="C7651" s="85"/>
      <c r="D7651" s="85"/>
      <c r="E7651" s="85"/>
      <c r="F7651" s="85"/>
      <c r="G7651" s="85"/>
      <c r="H7651" s="85"/>
    </row>
    <row r="7652" spans="1:8">
      <c r="A7652" s="85"/>
      <c r="B7652" s="85"/>
      <c r="C7652" s="85"/>
      <c r="D7652" s="85"/>
      <c r="E7652" s="85"/>
      <c r="F7652" s="85"/>
      <c r="G7652" s="85"/>
      <c r="H7652" s="85"/>
    </row>
    <row r="7653" spans="1:8">
      <c r="A7653" s="85"/>
      <c r="B7653" s="85"/>
      <c r="C7653" s="85"/>
      <c r="D7653" s="85"/>
      <c r="E7653" s="85"/>
      <c r="F7653" s="85"/>
      <c r="G7653" s="85"/>
      <c r="H7653" s="85"/>
    </row>
    <row r="7654" spans="1:8">
      <c r="A7654" s="85"/>
      <c r="B7654" s="85"/>
      <c r="C7654" s="85"/>
      <c r="D7654" s="85"/>
      <c r="E7654" s="85"/>
      <c r="F7654" s="85"/>
      <c r="G7654" s="85"/>
      <c r="H7654" s="85"/>
    </row>
    <row r="7655" spans="1:8">
      <c r="A7655" s="85"/>
      <c r="B7655" s="85"/>
      <c r="C7655" s="85"/>
      <c r="D7655" s="85"/>
      <c r="E7655" s="85"/>
      <c r="F7655" s="85"/>
      <c r="G7655" s="85"/>
      <c r="H7655" s="85"/>
    </row>
    <row r="7656" spans="1:8">
      <c r="A7656" s="85"/>
      <c r="B7656" s="85"/>
      <c r="C7656" s="85"/>
      <c r="D7656" s="85"/>
      <c r="E7656" s="85"/>
      <c r="F7656" s="85"/>
      <c r="G7656" s="85"/>
      <c r="H7656" s="85"/>
    </row>
    <row r="7657" spans="1:8">
      <c r="A7657" s="85"/>
      <c r="B7657" s="85"/>
      <c r="C7657" s="85"/>
      <c r="D7657" s="85"/>
      <c r="E7657" s="85"/>
      <c r="F7657" s="85"/>
      <c r="G7657" s="85"/>
      <c r="H7657" s="85"/>
    </row>
    <row r="7658" spans="1:8">
      <c r="A7658" s="85"/>
      <c r="B7658" s="85"/>
      <c r="C7658" s="85"/>
      <c r="D7658" s="85"/>
      <c r="E7658" s="85"/>
      <c r="F7658" s="85"/>
      <c r="G7658" s="85"/>
      <c r="H7658" s="85"/>
    </row>
    <row r="7659" spans="1:8">
      <c r="A7659" s="85"/>
      <c r="B7659" s="85"/>
      <c r="C7659" s="85"/>
      <c r="D7659" s="85"/>
      <c r="E7659" s="85"/>
      <c r="F7659" s="85"/>
      <c r="G7659" s="85"/>
      <c r="H7659" s="85"/>
    </row>
    <row r="7660" spans="1:8">
      <c r="A7660" s="85"/>
      <c r="B7660" s="85"/>
      <c r="C7660" s="85"/>
      <c r="D7660" s="85"/>
      <c r="E7660" s="85"/>
      <c r="F7660" s="85"/>
      <c r="G7660" s="85"/>
      <c r="H7660" s="85"/>
    </row>
    <row r="7661" spans="1:8">
      <c r="A7661" s="85"/>
      <c r="B7661" s="85"/>
      <c r="C7661" s="85"/>
      <c r="D7661" s="85"/>
      <c r="E7661" s="85"/>
      <c r="F7661" s="85"/>
      <c r="G7661" s="85"/>
      <c r="H7661" s="85"/>
    </row>
    <row r="7662" spans="1:8">
      <c r="A7662" s="85"/>
      <c r="B7662" s="85"/>
      <c r="C7662" s="85"/>
      <c r="D7662" s="85"/>
      <c r="E7662" s="85"/>
      <c r="F7662" s="85"/>
      <c r="G7662" s="85"/>
      <c r="H7662" s="85"/>
    </row>
    <row r="7663" spans="1:8">
      <c r="A7663" s="85"/>
      <c r="B7663" s="85"/>
      <c r="C7663" s="85"/>
      <c r="D7663" s="85"/>
      <c r="E7663" s="85"/>
      <c r="F7663" s="85"/>
      <c r="G7663" s="85"/>
      <c r="H7663" s="85"/>
    </row>
    <row r="7664" spans="1:8">
      <c r="A7664" s="85"/>
      <c r="B7664" s="85"/>
      <c r="C7664" s="85"/>
      <c r="D7664" s="85"/>
      <c r="E7664" s="85"/>
      <c r="F7664" s="85"/>
      <c r="G7664" s="85"/>
      <c r="H7664" s="85"/>
    </row>
    <row r="7665" spans="1:8">
      <c r="A7665" s="85"/>
      <c r="B7665" s="85"/>
      <c r="C7665" s="85"/>
      <c r="D7665" s="85"/>
      <c r="E7665" s="85"/>
      <c r="F7665" s="85"/>
      <c r="G7665" s="85"/>
      <c r="H7665" s="85"/>
    </row>
    <row r="7666" spans="1:8">
      <c r="A7666" s="85"/>
      <c r="B7666" s="85"/>
      <c r="C7666" s="85"/>
      <c r="D7666" s="85"/>
      <c r="E7666" s="85"/>
      <c r="F7666" s="85"/>
      <c r="G7666" s="85"/>
      <c r="H7666" s="85"/>
    </row>
    <row r="7667" spans="1:8">
      <c r="A7667" s="85"/>
      <c r="B7667" s="85"/>
      <c r="C7667" s="85"/>
      <c r="D7667" s="85"/>
      <c r="E7667" s="85"/>
      <c r="F7667" s="85"/>
      <c r="G7667" s="85"/>
      <c r="H7667" s="85"/>
    </row>
    <row r="7668" spans="1:8">
      <c r="A7668" s="85"/>
      <c r="B7668" s="85"/>
      <c r="C7668" s="85"/>
      <c r="D7668" s="85"/>
      <c r="E7668" s="85"/>
      <c r="F7668" s="85"/>
      <c r="G7668" s="85"/>
      <c r="H7668" s="85"/>
    </row>
    <row r="7669" spans="1:8">
      <c r="A7669" s="85"/>
      <c r="B7669" s="85"/>
      <c r="C7669" s="85"/>
      <c r="D7669" s="85"/>
      <c r="E7669" s="85"/>
      <c r="F7669" s="85"/>
      <c r="G7669" s="85"/>
      <c r="H7669" s="85"/>
    </row>
    <row r="7670" spans="1:8">
      <c r="A7670" s="85"/>
      <c r="B7670" s="85"/>
      <c r="C7670" s="85"/>
      <c r="D7670" s="85"/>
      <c r="E7670" s="85"/>
      <c r="F7670" s="85"/>
      <c r="G7670" s="85"/>
      <c r="H7670" s="85"/>
    </row>
    <row r="7671" spans="1:8">
      <c r="A7671" s="85"/>
      <c r="B7671" s="85"/>
      <c r="C7671" s="85"/>
      <c r="D7671" s="85"/>
      <c r="E7671" s="85"/>
      <c r="F7671" s="85"/>
      <c r="G7671" s="85"/>
      <c r="H7671" s="85"/>
    </row>
    <row r="7672" spans="1:8">
      <c r="A7672" s="85"/>
      <c r="B7672" s="85"/>
      <c r="C7672" s="85"/>
      <c r="D7672" s="85"/>
      <c r="E7672" s="85"/>
      <c r="F7672" s="85"/>
      <c r="G7672" s="85"/>
      <c r="H7672" s="85"/>
    </row>
    <row r="7673" spans="1:8">
      <c r="A7673" s="85"/>
      <c r="B7673" s="85"/>
      <c r="C7673" s="85"/>
      <c r="D7673" s="85"/>
      <c r="E7673" s="85"/>
      <c r="F7673" s="85"/>
      <c r="G7673" s="85"/>
      <c r="H7673" s="85"/>
    </row>
    <row r="7674" spans="1:8">
      <c r="A7674" s="85"/>
      <c r="B7674" s="85"/>
      <c r="C7674" s="85"/>
      <c r="D7674" s="85"/>
      <c r="E7674" s="85"/>
      <c r="F7674" s="85"/>
      <c r="G7674" s="85"/>
      <c r="H7674" s="85"/>
    </row>
    <row r="7675" spans="1:8">
      <c r="A7675" s="85"/>
      <c r="B7675" s="85"/>
      <c r="C7675" s="85"/>
      <c r="D7675" s="85"/>
      <c r="E7675" s="85"/>
      <c r="F7675" s="85"/>
      <c r="G7675" s="85"/>
      <c r="H7675" s="85"/>
    </row>
    <row r="7676" spans="1:8">
      <c r="A7676" s="85"/>
      <c r="B7676" s="85"/>
      <c r="C7676" s="85"/>
      <c r="D7676" s="85"/>
      <c r="E7676" s="85"/>
      <c r="F7676" s="85"/>
      <c r="G7676" s="85"/>
      <c r="H7676" s="85"/>
    </row>
    <row r="7677" spans="1:8">
      <c r="A7677" s="85"/>
      <c r="B7677" s="85"/>
      <c r="C7677" s="85"/>
      <c r="D7677" s="85"/>
      <c r="E7677" s="85"/>
      <c r="F7677" s="85"/>
      <c r="G7677" s="85"/>
      <c r="H7677" s="85"/>
    </row>
    <row r="7678" spans="1:8">
      <c r="A7678" s="85"/>
      <c r="B7678" s="85"/>
      <c r="C7678" s="85"/>
      <c r="D7678" s="85"/>
      <c r="E7678" s="85"/>
      <c r="F7678" s="85"/>
      <c r="G7678" s="85"/>
      <c r="H7678" s="85"/>
    </row>
    <row r="7679" spans="1:8">
      <c r="A7679" s="85"/>
      <c r="B7679" s="85"/>
      <c r="C7679" s="85"/>
      <c r="D7679" s="85"/>
      <c r="E7679" s="85"/>
      <c r="F7679" s="85"/>
      <c r="G7679" s="85"/>
      <c r="H7679" s="85"/>
    </row>
    <row r="7680" spans="1:8">
      <c r="A7680" s="85"/>
      <c r="B7680" s="85"/>
      <c r="C7680" s="85"/>
      <c r="D7680" s="85"/>
      <c r="E7680" s="85"/>
      <c r="F7680" s="85"/>
      <c r="G7680" s="85"/>
      <c r="H7680" s="85"/>
    </row>
    <row r="7681" spans="1:8">
      <c r="A7681" s="85"/>
      <c r="B7681" s="85"/>
      <c r="C7681" s="85"/>
      <c r="D7681" s="85"/>
      <c r="E7681" s="85"/>
      <c r="F7681" s="85"/>
      <c r="G7681" s="85"/>
      <c r="H7681" s="85"/>
    </row>
    <row r="7682" spans="1:8">
      <c r="A7682" s="85"/>
      <c r="B7682" s="85"/>
      <c r="C7682" s="85"/>
      <c r="D7682" s="85"/>
      <c r="E7682" s="85"/>
      <c r="F7682" s="85"/>
      <c r="G7682" s="85"/>
      <c r="H7682" s="85"/>
    </row>
    <row r="7683" spans="1:8">
      <c r="A7683" s="85"/>
      <c r="B7683" s="85"/>
      <c r="C7683" s="85"/>
      <c r="D7683" s="85"/>
      <c r="E7683" s="85"/>
      <c r="F7683" s="85"/>
      <c r="G7683" s="85"/>
      <c r="H7683" s="85"/>
    </row>
    <row r="7684" spans="1:8">
      <c r="A7684" s="85"/>
      <c r="B7684" s="85"/>
      <c r="C7684" s="85"/>
      <c r="D7684" s="85"/>
      <c r="E7684" s="85"/>
      <c r="F7684" s="85"/>
      <c r="G7684" s="85"/>
      <c r="H7684" s="85"/>
    </row>
    <row r="7685" spans="1:8">
      <c r="A7685" s="85"/>
      <c r="B7685" s="85"/>
      <c r="C7685" s="85"/>
      <c r="D7685" s="85"/>
      <c r="E7685" s="85"/>
      <c r="F7685" s="85"/>
      <c r="G7685" s="85"/>
      <c r="H7685" s="85"/>
    </row>
    <row r="7686" spans="1:8">
      <c r="A7686" s="85"/>
      <c r="B7686" s="85"/>
      <c r="C7686" s="85"/>
      <c r="D7686" s="85"/>
      <c r="E7686" s="85"/>
      <c r="F7686" s="85"/>
      <c r="G7686" s="85"/>
      <c r="H7686" s="85"/>
    </row>
    <row r="7687" spans="1:8">
      <c r="A7687" s="85"/>
      <c r="B7687" s="85"/>
      <c r="C7687" s="85"/>
      <c r="D7687" s="85"/>
      <c r="E7687" s="85"/>
      <c r="F7687" s="85"/>
      <c r="G7687" s="85"/>
      <c r="H7687" s="85"/>
    </row>
    <row r="7688" spans="1:8">
      <c r="A7688" s="85"/>
      <c r="B7688" s="85"/>
      <c r="C7688" s="85"/>
      <c r="D7688" s="85"/>
      <c r="E7688" s="85"/>
      <c r="F7688" s="85"/>
      <c r="G7688" s="85"/>
      <c r="H7688" s="85"/>
    </row>
    <row r="7689" spans="1:8">
      <c r="A7689" s="85"/>
      <c r="B7689" s="85"/>
      <c r="C7689" s="85"/>
      <c r="D7689" s="85"/>
      <c r="E7689" s="85"/>
      <c r="F7689" s="85"/>
      <c r="G7689" s="85"/>
      <c r="H7689" s="85"/>
    </row>
    <row r="7690" spans="1:8">
      <c r="A7690" s="85"/>
      <c r="B7690" s="85"/>
      <c r="C7690" s="85"/>
      <c r="D7690" s="85"/>
      <c r="E7690" s="85"/>
      <c r="F7690" s="85"/>
      <c r="G7690" s="85"/>
      <c r="H7690" s="85"/>
    </row>
    <row r="7691" spans="1:8">
      <c r="A7691" s="85"/>
      <c r="B7691" s="85"/>
      <c r="C7691" s="85"/>
      <c r="D7691" s="85"/>
      <c r="E7691" s="85"/>
      <c r="F7691" s="85"/>
      <c r="G7691" s="85"/>
      <c r="H7691" s="85"/>
    </row>
    <row r="7692" spans="1:8">
      <c r="A7692" s="85"/>
      <c r="B7692" s="85"/>
      <c r="C7692" s="85"/>
      <c r="D7692" s="85"/>
      <c r="E7692" s="85"/>
      <c r="F7692" s="85"/>
      <c r="G7692" s="85"/>
      <c r="H7692" s="85"/>
    </row>
    <row r="7693" spans="1:8">
      <c r="A7693" s="85"/>
      <c r="B7693" s="85"/>
      <c r="C7693" s="85"/>
      <c r="D7693" s="85"/>
      <c r="E7693" s="85"/>
      <c r="F7693" s="85"/>
      <c r="G7693" s="85"/>
      <c r="H7693" s="85"/>
    </row>
    <row r="7694" spans="1:8">
      <c r="A7694" s="85"/>
      <c r="B7694" s="85"/>
      <c r="C7694" s="85"/>
      <c r="D7694" s="85"/>
      <c r="E7694" s="85"/>
      <c r="F7694" s="85"/>
      <c r="G7694" s="85"/>
      <c r="H7694" s="85"/>
    </row>
    <row r="7695" spans="1:8">
      <c r="A7695" s="85"/>
      <c r="B7695" s="85"/>
      <c r="C7695" s="85"/>
      <c r="D7695" s="85"/>
      <c r="E7695" s="85"/>
      <c r="F7695" s="85"/>
      <c r="G7695" s="85"/>
      <c r="H7695" s="85"/>
    </row>
    <row r="7696" spans="1:8">
      <c r="A7696" s="85"/>
      <c r="B7696" s="85"/>
      <c r="C7696" s="85"/>
      <c r="D7696" s="85"/>
      <c r="E7696" s="85"/>
      <c r="F7696" s="85"/>
      <c r="G7696" s="85"/>
      <c r="H7696" s="85"/>
    </row>
    <row r="7697" spans="1:8">
      <c r="A7697" s="85"/>
      <c r="B7697" s="85"/>
      <c r="C7697" s="85"/>
      <c r="D7697" s="85"/>
      <c r="E7697" s="85"/>
      <c r="F7697" s="85"/>
      <c r="G7697" s="85"/>
      <c r="H7697" s="85"/>
    </row>
    <row r="7698" spans="1:8">
      <c r="A7698" s="85"/>
      <c r="B7698" s="85"/>
      <c r="C7698" s="85"/>
      <c r="D7698" s="85"/>
      <c r="E7698" s="85"/>
      <c r="F7698" s="85"/>
      <c r="G7698" s="85"/>
      <c r="H7698" s="85"/>
    </row>
    <row r="7699" spans="1:8">
      <c r="A7699" s="85"/>
      <c r="B7699" s="85"/>
      <c r="C7699" s="85"/>
      <c r="D7699" s="85"/>
      <c r="E7699" s="85"/>
      <c r="F7699" s="85"/>
      <c r="G7699" s="85"/>
      <c r="H7699" s="85"/>
    </row>
    <row r="7700" spans="1:8">
      <c r="A7700" s="85"/>
      <c r="B7700" s="85"/>
      <c r="C7700" s="85"/>
      <c r="D7700" s="85"/>
      <c r="E7700" s="85"/>
      <c r="F7700" s="85"/>
      <c r="G7700" s="85"/>
      <c r="H7700" s="85"/>
    </row>
    <row r="7701" spans="1:8">
      <c r="A7701" s="85"/>
      <c r="B7701" s="85"/>
      <c r="C7701" s="85"/>
      <c r="D7701" s="85"/>
      <c r="E7701" s="85"/>
      <c r="F7701" s="85"/>
      <c r="G7701" s="85"/>
      <c r="H7701" s="85"/>
    </row>
    <row r="7702" spans="1:8">
      <c r="A7702" s="85"/>
      <c r="B7702" s="85"/>
      <c r="C7702" s="85"/>
      <c r="D7702" s="85"/>
      <c r="E7702" s="85"/>
      <c r="F7702" s="85"/>
      <c r="G7702" s="85"/>
      <c r="H7702" s="85"/>
    </row>
    <row r="7703" spans="1:8">
      <c r="A7703" s="85"/>
      <c r="B7703" s="85"/>
      <c r="C7703" s="85"/>
      <c r="D7703" s="85"/>
      <c r="E7703" s="85"/>
      <c r="F7703" s="85"/>
      <c r="G7703" s="85"/>
      <c r="H7703" s="85"/>
    </row>
    <row r="7704" spans="1:8">
      <c r="A7704" s="85"/>
      <c r="B7704" s="85"/>
      <c r="C7704" s="85"/>
      <c r="D7704" s="85"/>
      <c r="E7704" s="85"/>
      <c r="F7704" s="85"/>
      <c r="G7704" s="85"/>
      <c r="H7704" s="85"/>
    </row>
    <row r="7705" spans="1:8">
      <c r="A7705" s="85"/>
      <c r="B7705" s="85"/>
      <c r="C7705" s="85"/>
      <c r="D7705" s="85"/>
      <c r="E7705" s="85"/>
      <c r="F7705" s="85"/>
      <c r="G7705" s="85"/>
      <c r="H7705" s="85"/>
    </row>
    <row r="7706" spans="1:8">
      <c r="A7706" s="85"/>
      <c r="B7706" s="85"/>
      <c r="C7706" s="85"/>
      <c r="D7706" s="85"/>
      <c r="E7706" s="85"/>
      <c r="F7706" s="85"/>
      <c r="G7706" s="85"/>
      <c r="H7706" s="85"/>
    </row>
    <row r="7707" spans="1:8">
      <c r="A7707" s="85"/>
      <c r="B7707" s="85"/>
      <c r="C7707" s="85"/>
      <c r="D7707" s="85"/>
      <c r="E7707" s="85"/>
      <c r="F7707" s="85"/>
      <c r="G7707" s="85"/>
      <c r="H7707" s="85"/>
    </row>
    <row r="7708" spans="1:8">
      <c r="A7708" s="85"/>
      <c r="B7708" s="85"/>
      <c r="C7708" s="85"/>
      <c r="D7708" s="85"/>
      <c r="E7708" s="85"/>
      <c r="F7708" s="85"/>
      <c r="G7708" s="85"/>
      <c r="H7708" s="85"/>
    </row>
    <row r="7709" spans="1:8">
      <c r="A7709" s="85"/>
      <c r="B7709" s="85"/>
      <c r="C7709" s="85"/>
      <c r="D7709" s="85"/>
      <c r="E7709" s="85"/>
      <c r="F7709" s="85"/>
      <c r="G7709" s="85"/>
      <c r="H7709" s="85"/>
    </row>
    <row r="7710" spans="1:8">
      <c r="A7710" s="85"/>
      <c r="B7710" s="85"/>
      <c r="C7710" s="85"/>
      <c r="D7710" s="85"/>
      <c r="E7710" s="85"/>
      <c r="F7710" s="85"/>
      <c r="G7710" s="85"/>
      <c r="H7710" s="85"/>
    </row>
    <row r="7711" spans="1:8">
      <c r="A7711" s="85"/>
      <c r="B7711" s="85"/>
      <c r="C7711" s="85"/>
      <c r="D7711" s="85"/>
      <c r="E7711" s="85"/>
      <c r="F7711" s="85"/>
      <c r="G7711" s="85"/>
      <c r="H7711" s="85"/>
    </row>
    <row r="7712" spans="1:8">
      <c r="A7712" s="85"/>
      <c r="B7712" s="85"/>
      <c r="C7712" s="85"/>
      <c r="D7712" s="85"/>
      <c r="E7712" s="85"/>
      <c r="F7712" s="85"/>
      <c r="G7712" s="85"/>
      <c r="H7712" s="85"/>
    </row>
    <row r="7713" spans="1:8">
      <c r="A7713" s="85"/>
      <c r="B7713" s="85"/>
      <c r="C7713" s="85"/>
      <c r="D7713" s="85"/>
      <c r="E7713" s="85"/>
      <c r="F7713" s="85"/>
      <c r="G7713" s="85"/>
      <c r="H7713" s="85"/>
    </row>
    <row r="7714" spans="1:8">
      <c r="A7714" s="85"/>
      <c r="B7714" s="85"/>
      <c r="C7714" s="85"/>
      <c r="D7714" s="85"/>
      <c r="E7714" s="85"/>
      <c r="F7714" s="85"/>
      <c r="G7714" s="85"/>
      <c r="H7714" s="85"/>
    </row>
    <row r="7715" spans="1:8">
      <c r="A7715" s="85"/>
      <c r="B7715" s="85"/>
      <c r="C7715" s="85"/>
      <c r="D7715" s="85"/>
      <c r="E7715" s="85"/>
      <c r="F7715" s="85"/>
      <c r="G7715" s="85"/>
      <c r="H7715" s="85"/>
    </row>
    <row r="7716" spans="1:8">
      <c r="A7716" s="85"/>
      <c r="B7716" s="85"/>
      <c r="C7716" s="85"/>
      <c r="D7716" s="85"/>
      <c r="E7716" s="85"/>
      <c r="F7716" s="85"/>
      <c r="G7716" s="85"/>
      <c r="H7716" s="85"/>
    </row>
    <row r="7717" spans="1:8">
      <c r="A7717" s="85"/>
      <c r="B7717" s="85"/>
      <c r="C7717" s="85"/>
      <c r="D7717" s="85"/>
      <c r="E7717" s="85"/>
      <c r="F7717" s="85"/>
      <c r="G7717" s="85"/>
      <c r="H7717" s="85"/>
    </row>
    <row r="7718" spans="1:8">
      <c r="A7718" s="85"/>
      <c r="B7718" s="85"/>
      <c r="C7718" s="85"/>
      <c r="D7718" s="85"/>
      <c r="E7718" s="85"/>
      <c r="F7718" s="85"/>
      <c r="G7718" s="85"/>
      <c r="H7718" s="85"/>
    </row>
    <row r="7719" spans="1:8">
      <c r="A7719" s="85"/>
      <c r="B7719" s="85"/>
      <c r="C7719" s="85"/>
      <c r="D7719" s="85"/>
      <c r="E7719" s="85"/>
      <c r="F7719" s="85"/>
      <c r="G7719" s="85"/>
      <c r="H7719" s="85"/>
    </row>
    <row r="7720" spans="1:8">
      <c r="A7720" s="85"/>
      <c r="B7720" s="85"/>
      <c r="C7720" s="85"/>
      <c r="D7720" s="85"/>
      <c r="E7720" s="85"/>
      <c r="F7720" s="85"/>
      <c r="G7720" s="85"/>
      <c r="H7720" s="85"/>
    </row>
    <row r="7721" spans="1:8">
      <c r="A7721" s="85"/>
      <c r="B7721" s="85"/>
      <c r="C7721" s="85"/>
      <c r="D7721" s="85"/>
      <c r="E7721" s="85"/>
      <c r="F7721" s="85"/>
      <c r="G7721" s="85"/>
      <c r="H7721" s="85"/>
    </row>
    <row r="7722" spans="1:8">
      <c r="A7722" s="85"/>
      <c r="B7722" s="85"/>
      <c r="C7722" s="85"/>
      <c r="D7722" s="85"/>
      <c r="E7722" s="85"/>
      <c r="F7722" s="85"/>
      <c r="G7722" s="85"/>
      <c r="H7722" s="85"/>
    </row>
    <row r="7723" spans="1:8">
      <c r="A7723" s="85"/>
      <c r="B7723" s="85"/>
      <c r="C7723" s="85"/>
      <c r="D7723" s="85"/>
      <c r="E7723" s="85"/>
      <c r="F7723" s="85"/>
      <c r="G7723" s="85"/>
      <c r="H7723" s="85"/>
    </row>
    <row r="7724" spans="1:8">
      <c r="A7724" s="85"/>
      <c r="B7724" s="85"/>
      <c r="C7724" s="85"/>
      <c r="D7724" s="85"/>
      <c r="E7724" s="85"/>
      <c r="F7724" s="85"/>
      <c r="G7724" s="85"/>
      <c r="H7724" s="85"/>
    </row>
    <row r="7725" spans="1:8">
      <c r="A7725" s="85"/>
      <c r="B7725" s="85"/>
      <c r="C7725" s="85"/>
      <c r="D7725" s="85"/>
      <c r="E7725" s="85"/>
      <c r="F7725" s="85"/>
      <c r="G7725" s="85"/>
      <c r="H7725" s="85"/>
    </row>
    <row r="7726" spans="1:8">
      <c r="A7726" s="85"/>
      <c r="B7726" s="85"/>
      <c r="C7726" s="85"/>
      <c r="D7726" s="85"/>
      <c r="E7726" s="85"/>
      <c r="F7726" s="85"/>
      <c r="G7726" s="85"/>
      <c r="H7726" s="85"/>
    </row>
    <row r="7727" spans="1:8">
      <c r="A7727" s="85"/>
      <c r="B7727" s="85"/>
      <c r="C7727" s="85"/>
      <c r="D7727" s="85"/>
      <c r="E7727" s="85"/>
      <c r="F7727" s="85"/>
      <c r="G7727" s="85"/>
      <c r="H7727" s="85"/>
    </row>
    <row r="7728" spans="1:8">
      <c r="A7728" s="85"/>
      <c r="B7728" s="85"/>
      <c r="C7728" s="85"/>
      <c r="D7728" s="85"/>
      <c r="E7728" s="85"/>
      <c r="F7728" s="85"/>
      <c r="G7728" s="85"/>
      <c r="H7728" s="85"/>
    </row>
    <row r="7729" spans="1:8">
      <c r="A7729" s="85"/>
      <c r="B7729" s="85"/>
      <c r="C7729" s="85"/>
      <c r="D7729" s="85"/>
      <c r="E7729" s="85"/>
      <c r="F7729" s="85"/>
      <c r="G7729" s="85"/>
      <c r="H7729" s="85"/>
    </row>
    <row r="7730" spans="1:8">
      <c r="A7730" s="85"/>
      <c r="B7730" s="85"/>
      <c r="C7730" s="85"/>
      <c r="D7730" s="85"/>
      <c r="E7730" s="85"/>
      <c r="F7730" s="85"/>
      <c r="G7730" s="85"/>
      <c r="H7730" s="85"/>
    </row>
    <row r="7731" spans="1:8">
      <c r="A7731" s="85"/>
      <c r="B7731" s="85"/>
      <c r="C7731" s="85"/>
      <c r="D7731" s="85"/>
      <c r="E7731" s="85"/>
      <c r="F7731" s="85"/>
      <c r="G7731" s="85"/>
      <c r="H7731" s="85"/>
    </row>
    <row r="7732" spans="1:8">
      <c r="A7732" s="85"/>
      <c r="B7732" s="85"/>
      <c r="C7732" s="85"/>
      <c r="D7732" s="85"/>
      <c r="E7732" s="85"/>
      <c r="F7732" s="85"/>
      <c r="G7732" s="85"/>
      <c r="H7732" s="85"/>
    </row>
    <row r="7733" spans="1:8">
      <c r="A7733" s="85"/>
      <c r="B7733" s="85"/>
      <c r="C7733" s="85"/>
      <c r="D7733" s="85"/>
      <c r="E7733" s="85"/>
      <c r="F7733" s="85"/>
      <c r="G7733" s="85"/>
      <c r="H7733" s="85"/>
    </row>
    <row r="7734" spans="1:8">
      <c r="A7734" s="85"/>
      <c r="B7734" s="85"/>
      <c r="C7734" s="85"/>
      <c r="D7734" s="85"/>
      <c r="E7734" s="85"/>
      <c r="F7734" s="85"/>
      <c r="G7734" s="85"/>
      <c r="H7734" s="85"/>
    </row>
    <row r="7735" spans="1:8">
      <c r="A7735" s="85"/>
      <c r="B7735" s="85"/>
      <c r="C7735" s="85"/>
      <c r="D7735" s="85"/>
      <c r="E7735" s="85"/>
      <c r="F7735" s="85"/>
      <c r="G7735" s="85"/>
      <c r="H7735" s="85"/>
    </row>
    <row r="7736" spans="1:8">
      <c r="A7736" s="85"/>
      <c r="B7736" s="85"/>
      <c r="C7736" s="85"/>
      <c r="D7736" s="85"/>
      <c r="E7736" s="85"/>
      <c r="F7736" s="85"/>
      <c r="G7736" s="85"/>
      <c r="H7736" s="85"/>
    </row>
    <row r="7737" spans="1:8">
      <c r="A7737" s="85"/>
      <c r="B7737" s="85"/>
      <c r="C7737" s="85"/>
      <c r="D7737" s="85"/>
      <c r="E7737" s="85"/>
      <c r="F7737" s="85"/>
      <c r="G7737" s="85"/>
      <c r="H7737" s="85"/>
    </row>
    <row r="7738" spans="1:8">
      <c r="A7738" s="85"/>
      <c r="B7738" s="85"/>
      <c r="C7738" s="85"/>
      <c r="D7738" s="85"/>
      <c r="E7738" s="85"/>
      <c r="F7738" s="85"/>
      <c r="G7738" s="85"/>
      <c r="H7738" s="85"/>
    </row>
    <row r="7739" spans="1:8">
      <c r="A7739" s="85"/>
      <c r="B7739" s="85"/>
      <c r="C7739" s="85"/>
      <c r="D7739" s="85"/>
      <c r="E7739" s="85"/>
      <c r="F7739" s="85"/>
      <c r="G7739" s="85"/>
      <c r="H7739" s="85"/>
    </row>
    <row r="7740" spans="1:8">
      <c r="A7740" s="85"/>
      <c r="B7740" s="85"/>
      <c r="C7740" s="85"/>
      <c r="D7740" s="85"/>
      <c r="E7740" s="85"/>
      <c r="F7740" s="85"/>
      <c r="G7740" s="85"/>
      <c r="H7740" s="85"/>
    </row>
    <row r="7741" spans="1:8">
      <c r="A7741" s="85"/>
      <c r="B7741" s="85"/>
      <c r="C7741" s="85"/>
      <c r="D7741" s="85"/>
      <c r="E7741" s="85"/>
      <c r="F7741" s="85"/>
      <c r="G7741" s="85"/>
      <c r="H7741" s="85"/>
    </row>
    <row r="7742" spans="1:8">
      <c r="A7742" s="85"/>
      <c r="B7742" s="85"/>
      <c r="C7742" s="85"/>
      <c r="D7742" s="85"/>
      <c r="E7742" s="85"/>
      <c r="F7742" s="85"/>
      <c r="G7742" s="85"/>
      <c r="H7742" s="85"/>
    </row>
    <row r="7743" spans="1:8">
      <c r="A7743" s="85"/>
      <c r="B7743" s="85"/>
      <c r="C7743" s="85"/>
      <c r="D7743" s="85"/>
      <c r="E7743" s="85"/>
      <c r="F7743" s="85"/>
      <c r="G7743" s="85"/>
      <c r="H7743" s="85"/>
    </row>
    <row r="7744" spans="1:8">
      <c r="A7744" s="85"/>
      <c r="B7744" s="85"/>
      <c r="C7744" s="85"/>
      <c r="D7744" s="85"/>
      <c r="E7744" s="85"/>
      <c r="F7744" s="85"/>
      <c r="G7744" s="85"/>
      <c r="H7744" s="85"/>
    </row>
    <row r="7745" spans="1:8">
      <c r="A7745" s="85"/>
      <c r="B7745" s="85"/>
      <c r="C7745" s="85"/>
      <c r="D7745" s="85"/>
      <c r="E7745" s="85"/>
      <c r="F7745" s="85"/>
      <c r="G7745" s="85"/>
      <c r="H7745" s="85"/>
    </row>
    <row r="7746" spans="1:8">
      <c r="A7746" s="85"/>
      <c r="B7746" s="85"/>
      <c r="C7746" s="85"/>
      <c r="D7746" s="85"/>
      <c r="E7746" s="85"/>
      <c r="F7746" s="85"/>
      <c r="G7746" s="85"/>
      <c r="H7746" s="85"/>
    </row>
    <row r="7747" spans="1:8">
      <c r="A7747" s="85"/>
      <c r="B7747" s="85"/>
      <c r="C7747" s="85"/>
      <c r="D7747" s="85"/>
      <c r="E7747" s="85"/>
      <c r="F7747" s="85"/>
      <c r="G7747" s="85"/>
      <c r="H7747" s="85"/>
    </row>
    <row r="7748" spans="1:8">
      <c r="A7748" s="85"/>
      <c r="B7748" s="85"/>
      <c r="C7748" s="85"/>
      <c r="D7748" s="85"/>
      <c r="E7748" s="85"/>
      <c r="F7748" s="85"/>
      <c r="G7748" s="85"/>
      <c r="H7748" s="85"/>
    </row>
    <row r="7749" spans="1:8">
      <c r="A7749" s="85"/>
      <c r="B7749" s="85"/>
      <c r="C7749" s="85"/>
      <c r="D7749" s="85"/>
      <c r="E7749" s="85"/>
      <c r="F7749" s="85"/>
      <c r="G7749" s="85"/>
      <c r="H7749" s="85"/>
    </row>
    <row r="7750" spans="1:8">
      <c r="A7750" s="85"/>
      <c r="B7750" s="85"/>
      <c r="C7750" s="85"/>
      <c r="D7750" s="85"/>
      <c r="E7750" s="85"/>
      <c r="F7750" s="85"/>
      <c r="G7750" s="85"/>
      <c r="H7750" s="85"/>
    </row>
    <row r="7751" spans="1:8">
      <c r="A7751" s="85"/>
      <c r="B7751" s="85"/>
      <c r="C7751" s="85"/>
      <c r="D7751" s="85"/>
      <c r="E7751" s="85"/>
      <c r="F7751" s="85"/>
      <c r="G7751" s="85"/>
      <c r="H7751" s="85"/>
    </row>
    <row r="7752" spans="1:8">
      <c r="A7752" s="85"/>
      <c r="B7752" s="85"/>
      <c r="C7752" s="85"/>
      <c r="D7752" s="85"/>
      <c r="E7752" s="85"/>
      <c r="F7752" s="85"/>
      <c r="G7752" s="85"/>
      <c r="H7752" s="85"/>
    </row>
    <row r="7753" spans="1:8">
      <c r="A7753" s="85"/>
      <c r="B7753" s="85"/>
      <c r="C7753" s="85"/>
      <c r="D7753" s="85"/>
      <c r="E7753" s="85"/>
      <c r="F7753" s="85"/>
      <c r="G7753" s="85"/>
      <c r="H7753" s="85"/>
    </row>
    <row r="7754" spans="1:8">
      <c r="A7754" s="85"/>
      <c r="B7754" s="85"/>
      <c r="C7754" s="85"/>
      <c r="D7754" s="85"/>
      <c r="E7754" s="85"/>
      <c r="F7754" s="85"/>
      <c r="G7754" s="85"/>
      <c r="H7754" s="85"/>
    </row>
    <row r="7755" spans="1:8">
      <c r="A7755" s="85"/>
      <c r="B7755" s="85"/>
      <c r="C7755" s="85"/>
      <c r="D7755" s="85"/>
      <c r="E7755" s="85"/>
      <c r="F7755" s="85"/>
      <c r="G7755" s="85"/>
      <c r="H7755" s="85"/>
    </row>
    <row r="7756" spans="1:8">
      <c r="A7756" s="85"/>
      <c r="B7756" s="85"/>
      <c r="C7756" s="85"/>
      <c r="D7756" s="85"/>
      <c r="E7756" s="85"/>
      <c r="F7756" s="85"/>
      <c r="G7756" s="85"/>
      <c r="H7756" s="85"/>
    </row>
    <row r="7757" spans="1:8">
      <c r="A7757" s="85"/>
      <c r="B7757" s="85"/>
      <c r="C7757" s="85"/>
      <c r="D7757" s="85"/>
      <c r="E7757" s="85"/>
      <c r="F7757" s="85"/>
      <c r="G7757" s="85"/>
      <c r="H7757" s="85"/>
    </row>
    <row r="7758" spans="1:8">
      <c r="A7758" s="85"/>
      <c r="B7758" s="85"/>
      <c r="C7758" s="85"/>
      <c r="D7758" s="85"/>
      <c r="E7758" s="85"/>
      <c r="F7758" s="85"/>
      <c r="G7758" s="85"/>
      <c r="H7758" s="85"/>
    </row>
    <row r="7759" spans="1:8">
      <c r="A7759" s="85"/>
      <c r="B7759" s="85"/>
      <c r="C7759" s="85"/>
      <c r="D7759" s="85"/>
      <c r="E7759" s="85"/>
      <c r="F7759" s="85"/>
      <c r="G7759" s="85"/>
      <c r="H7759" s="85"/>
    </row>
    <row r="7760" spans="1:8">
      <c r="A7760" s="85"/>
      <c r="B7760" s="85"/>
      <c r="C7760" s="85"/>
      <c r="D7760" s="85"/>
      <c r="E7760" s="85"/>
      <c r="F7760" s="85"/>
      <c r="G7760" s="85"/>
      <c r="H7760" s="85"/>
    </row>
    <row r="7761" spans="1:8">
      <c r="A7761" s="85"/>
      <c r="B7761" s="85"/>
      <c r="C7761" s="85"/>
      <c r="D7761" s="85"/>
      <c r="E7761" s="85"/>
      <c r="F7761" s="85"/>
      <c r="G7761" s="85"/>
      <c r="H7761" s="85"/>
    </row>
    <row r="7762" spans="1:8">
      <c r="A7762" s="85"/>
      <c r="B7762" s="85"/>
      <c r="C7762" s="85"/>
      <c r="D7762" s="85"/>
      <c r="E7762" s="85"/>
      <c r="F7762" s="85"/>
      <c r="G7762" s="85"/>
      <c r="H7762" s="85"/>
    </row>
    <row r="7763" spans="1:8">
      <c r="A7763" s="85"/>
      <c r="B7763" s="85"/>
      <c r="C7763" s="85"/>
      <c r="D7763" s="85"/>
      <c r="E7763" s="85"/>
      <c r="F7763" s="85"/>
      <c r="G7763" s="85"/>
      <c r="H7763" s="85"/>
    </row>
    <row r="7764" spans="1:8">
      <c r="A7764" s="85"/>
      <c r="B7764" s="85"/>
      <c r="C7764" s="85"/>
      <c r="D7764" s="85"/>
      <c r="E7764" s="85"/>
      <c r="F7764" s="85"/>
      <c r="G7764" s="85"/>
      <c r="H7764" s="85"/>
    </row>
    <row r="7765" spans="1:8">
      <c r="A7765" s="85"/>
      <c r="B7765" s="85"/>
      <c r="C7765" s="85"/>
      <c r="D7765" s="85"/>
      <c r="E7765" s="85"/>
      <c r="F7765" s="85"/>
      <c r="G7765" s="85"/>
      <c r="H7765" s="85"/>
    </row>
    <row r="7766" spans="1:8">
      <c r="A7766" s="85"/>
      <c r="B7766" s="85"/>
      <c r="C7766" s="85"/>
      <c r="D7766" s="85"/>
      <c r="E7766" s="85"/>
      <c r="F7766" s="85"/>
      <c r="G7766" s="85"/>
      <c r="H7766" s="85"/>
    </row>
    <row r="7767" spans="1:8">
      <c r="A7767" s="85"/>
      <c r="B7767" s="85"/>
      <c r="C7767" s="85"/>
      <c r="D7767" s="85"/>
      <c r="E7767" s="85"/>
      <c r="F7767" s="85"/>
      <c r="G7767" s="85"/>
      <c r="H7767" s="85"/>
    </row>
    <row r="7768" spans="1:8">
      <c r="A7768" s="85"/>
      <c r="B7768" s="85"/>
      <c r="C7768" s="85"/>
      <c r="D7768" s="85"/>
      <c r="E7768" s="85"/>
      <c r="F7768" s="85"/>
      <c r="G7768" s="85"/>
      <c r="H7768" s="85"/>
    </row>
    <row r="7769" spans="1:8">
      <c r="A7769" s="85"/>
      <c r="B7769" s="85"/>
      <c r="C7769" s="85"/>
      <c r="D7769" s="85"/>
      <c r="E7769" s="85"/>
      <c r="F7769" s="85"/>
      <c r="G7769" s="85"/>
      <c r="H7769" s="85"/>
    </row>
    <row r="7770" spans="1:8">
      <c r="A7770" s="85"/>
      <c r="B7770" s="85"/>
      <c r="C7770" s="85"/>
      <c r="D7770" s="85"/>
      <c r="E7770" s="85"/>
      <c r="F7770" s="85"/>
      <c r="G7770" s="85"/>
      <c r="H7770" s="85"/>
    </row>
    <row r="7771" spans="1:8">
      <c r="A7771" s="85"/>
      <c r="B7771" s="85"/>
      <c r="C7771" s="85"/>
      <c r="D7771" s="85"/>
      <c r="E7771" s="85"/>
      <c r="F7771" s="85"/>
      <c r="G7771" s="85"/>
      <c r="H7771" s="85"/>
    </row>
    <row r="7772" spans="1:8">
      <c r="A7772" s="85"/>
      <c r="B7772" s="85"/>
      <c r="C7772" s="85"/>
      <c r="D7772" s="85"/>
      <c r="E7772" s="85"/>
      <c r="F7772" s="85"/>
      <c r="G7772" s="85"/>
      <c r="H7772" s="85"/>
    </row>
    <row r="7773" spans="1:8">
      <c r="A7773" s="85"/>
      <c r="B7773" s="85"/>
      <c r="C7773" s="85"/>
      <c r="D7773" s="85"/>
      <c r="E7773" s="85"/>
      <c r="F7773" s="85"/>
      <c r="G7773" s="85"/>
      <c r="H7773" s="85"/>
    </row>
    <row r="7774" spans="1:8">
      <c r="A7774" s="85"/>
      <c r="B7774" s="85"/>
      <c r="C7774" s="85"/>
      <c r="D7774" s="85"/>
      <c r="E7774" s="85"/>
      <c r="F7774" s="85"/>
      <c r="G7774" s="85"/>
      <c r="H7774" s="85"/>
    </row>
    <row r="7775" spans="1:8">
      <c r="A7775" s="85"/>
      <c r="B7775" s="85"/>
      <c r="C7775" s="85"/>
      <c r="D7775" s="85"/>
      <c r="E7775" s="85"/>
      <c r="F7775" s="85"/>
      <c r="G7775" s="85"/>
      <c r="H7775" s="85"/>
    </row>
    <row r="7776" spans="1:8">
      <c r="A7776" s="85"/>
      <c r="B7776" s="85"/>
      <c r="C7776" s="85"/>
      <c r="D7776" s="85"/>
      <c r="E7776" s="85"/>
      <c r="F7776" s="85"/>
      <c r="G7776" s="85"/>
      <c r="H7776" s="85"/>
    </row>
    <row r="7777" spans="1:8">
      <c r="A7777" s="85"/>
      <c r="B7777" s="85"/>
      <c r="C7777" s="85"/>
      <c r="D7777" s="85"/>
      <c r="E7777" s="85"/>
      <c r="F7777" s="85"/>
      <c r="G7777" s="85"/>
      <c r="H7777" s="85"/>
    </row>
    <row r="7778" spans="1:8">
      <c r="A7778" s="85"/>
      <c r="B7778" s="85"/>
      <c r="C7778" s="85"/>
      <c r="D7778" s="85"/>
      <c r="E7778" s="85"/>
      <c r="F7778" s="85"/>
      <c r="G7778" s="85"/>
      <c r="H7778" s="85"/>
    </row>
    <row r="7779" spans="1:8">
      <c r="A7779" s="85"/>
      <c r="B7779" s="85"/>
      <c r="C7779" s="85"/>
      <c r="D7779" s="85"/>
      <c r="E7779" s="85"/>
      <c r="F7779" s="85"/>
      <c r="G7779" s="85"/>
      <c r="H7779" s="85"/>
    </row>
    <row r="7780" spans="1:8">
      <c r="A7780" s="85"/>
      <c r="B7780" s="85"/>
      <c r="C7780" s="85"/>
      <c r="D7780" s="85"/>
      <c r="E7780" s="85"/>
      <c r="F7780" s="85"/>
      <c r="G7780" s="85"/>
      <c r="H7780" s="85"/>
    </row>
    <row r="7781" spans="1:8">
      <c r="A7781" s="85"/>
      <c r="B7781" s="85"/>
      <c r="C7781" s="85"/>
      <c r="D7781" s="85"/>
      <c r="E7781" s="85"/>
      <c r="F7781" s="85"/>
      <c r="G7781" s="85"/>
      <c r="H7781" s="85"/>
    </row>
    <row r="7782" spans="1:8">
      <c r="A7782" s="85"/>
      <c r="B7782" s="85"/>
      <c r="C7782" s="85"/>
      <c r="D7782" s="85"/>
      <c r="E7782" s="85"/>
      <c r="F7782" s="85"/>
      <c r="G7782" s="85"/>
      <c r="H7782" s="85"/>
    </row>
    <row r="7783" spans="1:8">
      <c r="A7783" s="85"/>
      <c r="B7783" s="85"/>
      <c r="C7783" s="85"/>
      <c r="D7783" s="85"/>
      <c r="E7783" s="85"/>
      <c r="F7783" s="85"/>
      <c r="G7783" s="85"/>
      <c r="H7783" s="85"/>
    </row>
    <row r="7784" spans="1:8">
      <c r="A7784" s="85"/>
      <c r="B7784" s="85"/>
      <c r="C7784" s="85"/>
      <c r="D7784" s="85"/>
      <c r="E7784" s="85"/>
      <c r="F7784" s="85"/>
      <c r="G7784" s="85"/>
      <c r="H7784" s="85"/>
    </row>
    <row r="7785" spans="1:8">
      <c r="A7785" s="85"/>
      <c r="B7785" s="85"/>
      <c r="C7785" s="85"/>
      <c r="D7785" s="85"/>
      <c r="E7785" s="85"/>
      <c r="F7785" s="85"/>
      <c r="G7785" s="85"/>
      <c r="H7785" s="85"/>
    </row>
    <row r="7786" spans="1:8">
      <c r="A7786" s="85"/>
      <c r="B7786" s="85"/>
      <c r="C7786" s="85"/>
      <c r="D7786" s="85"/>
      <c r="E7786" s="85"/>
      <c r="F7786" s="85"/>
      <c r="G7786" s="85"/>
      <c r="H7786" s="85"/>
    </row>
    <row r="7787" spans="1:8">
      <c r="A7787" s="85"/>
      <c r="B7787" s="85"/>
      <c r="C7787" s="85"/>
      <c r="D7787" s="85"/>
      <c r="E7787" s="85"/>
      <c r="F7787" s="85"/>
      <c r="G7787" s="85"/>
      <c r="H7787" s="85"/>
    </row>
    <row r="7788" spans="1:8">
      <c r="A7788" s="85"/>
      <c r="B7788" s="85"/>
      <c r="C7788" s="85"/>
      <c r="D7788" s="85"/>
      <c r="E7788" s="85"/>
      <c r="F7788" s="85"/>
      <c r="G7788" s="85"/>
      <c r="H7788" s="85"/>
    </row>
    <row r="7789" spans="1:8">
      <c r="A7789" s="85"/>
      <c r="B7789" s="85"/>
      <c r="C7789" s="85"/>
      <c r="D7789" s="85"/>
      <c r="E7789" s="85"/>
      <c r="F7789" s="85"/>
      <c r="G7789" s="85"/>
      <c r="H7789" s="85"/>
    </row>
    <row r="7790" spans="1:8">
      <c r="A7790" s="85"/>
      <c r="B7790" s="85"/>
      <c r="C7790" s="85"/>
      <c r="D7790" s="85"/>
      <c r="E7790" s="85"/>
      <c r="F7790" s="85"/>
      <c r="G7790" s="85"/>
      <c r="H7790" s="85"/>
    </row>
    <row r="7791" spans="1:8">
      <c r="A7791" s="85"/>
      <c r="B7791" s="85"/>
      <c r="C7791" s="85"/>
      <c r="D7791" s="85"/>
      <c r="E7791" s="85"/>
      <c r="F7791" s="85"/>
      <c r="G7791" s="85"/>
      <c r="H7791" s="85"/>
    </row>
    <row r="7792" spans="1:8">
      <c r="A7792" s="85"/>
      <c r="B7792" s="85"/>
      <c r="C7792" s="85"/>
      <c r="D7792" s="85"/>
      <c r="E7792" s="85"/>
      <c r="F7792" s="85"/>
      <c r="G7792" s="85"/>
      <c r="H7792" s="85"/>
    </row>
    <row r="7793" spans="1:8">
      <c r="A7793" s="85"/>
      <c r="B7793" s="85"/>
      <c r="C7793" s="85"/>
      <c r="D7793" s="85"/>
      <c r="E7793" s="85"/>
      <c r="F7793" s="85"/>
      <c r="G7793" s="85"/>
      <c r="H7793" s="85"/>
    </row>
    <row r="7794" spans="1:8">
      <c r="A7794" s="85"/>
      <c r="B7794" s="85"/>
      <c r="C7794" s="85"/>
      <c r="D7794" s="85"/>
      <c r="E7794" s="85"/>
      <c r="F7794" s="85"/>
      <c r="G7794" s="85"/>
      <c r="H7794" s="85"/>
    </row>
    <row r="7795" spans="1:8">
      <c r="A7795" s="85"/>
      <c r="B7795" s="85"/>
      <c r="C7795" s="85"/>
      <c r="D7795" s="85"/>
      <c r="E7795" s="85"/>
      <c r="F7795" s="85"/>
      <c r="G7795" s="85"/>
      <c r="H7795" s="85"/>
    </row>
    <row r="7796" spans="1:8">
      <c r="A7796" s="85"/>
      <c r="B7796" s="85"/>
      <c r="C7796" s="85"/>
      <c r="D7796" s="85"/>
      <c r="E7796" s="85"/>
      <c r="F7796" s="85"/>
      <c r="G7796" s="85"/>
      <c r="H7796" s="85"/>
    </row>
    <row r="7797" spans="1:8">
      <c r="A7797" s="85"/>
      <c r="B7797" s="85"/>
      <c r="C7797" s="85"/>
      <c r="D7797" s="85"/>
      <c r="E7797" s="85"/>
      <c r="F7797" s="85"/>
      <c r="G7797" s="85"/>
      <c r="H7797" s="85"/>
    </row>
    <row r="7798" spans="1:8">
      <c r="A7798" s="85"/>
      <c r="B7798" s="85"/>
      <c r="C7798" s="85"/>
      <c r="D7798" s="85"/>
      <c r="E7798" s="85"/>
      <c r="F7798" s="85"/>
      <c r="G7798" s="85"/>
      <c r="H7798" s="85"/>
    </row>
    <row r="7799" spans="1:8">
      <c r="A7799" s="85"/>
      <c r="B7799" s="85"/>
      <c r="C7799" s="85"/>
      <c r="D7799" s="85"/>
      <c r="E7799" s="85"/>
      <c r="F7799" s="85"/>
      <c r="G7799" s="85"/>
      <c r="H7799" s="85"/>
    </row>
    <row r="7800" spans="1:8">
      <c r="A7800" s="85"/>
      <c r="B7800" s="85"/>
      <c r="C7800" s="85"/>
      <c r="D7800" s="85"/>
      <c r="E7800" s="85"/>
      <c r="F7800" s="85"/>
      <c r="G7800" s="85"/>
      <c r="H7800" s="85"/>
    </row>
    <row r="7801" spans="1:8">
      <c r="A7801" s="85"/>
      <c r="B7801" s="85"/>
      <c r="C7801" s="85"/>
      <c r="D7801" s="85"/>
      <c r="E7801" s="85"/>
      <c r="F7801" s="85"/>
      <c r="G7801" s="85"/>
      <c r="H7801" s="85"/>
    </row>
    <row r="7802" spans="1:8">
      <c r="A7802" s="85"/>
      <c r="B7802" s="85"/>
      <c r="C7802" s="85"/>
      <c r="D7802" s="85"/>
      <c r="E7802" s="85"/>
      <c r="F7802" s="85"/>
      <c r="G7802" s="85"/>
      <c r="H7802" s="85"/>
    </row>
    <row r="7803" spans="1:8">
      <c r="A7803" s="85"/>
      <c r="B7803" s="85"/>
      <c r="C7803" s="85"/>
      <c r="D7803" s="85"/>
      <c r="E7803" s="85"/>
      <c r="F7803" s="85"/>
      <c r="G7803" s="85"/>
      <c r="H7803" s="85"/>
    </row>
    <row r="7804" spans="1:8">
      <c r="A7804" s="85"/>
      <c r="B7804" s="85"/>
      <c r="C7804" s="85"/>
      <c r="D7804" s="85"/>
      <c r="E7804" s="85"/>
      <c r="F7804" s="85"/>
      <c r="G7804" s="85"/>
      <c r="H7804" s="85"/>
    </row>
    <row r="7805" spans="1:8">
      <c r="A7805" s="85"/>
      <c r="B7805" s="85"/>
      <c r="C7805" s="85"/>
      <c r="D7805" s="85"/>
      <c r="E7805" s="85"/>
      <c r="F7805" s="85"/>
      <c r="G7805" s="85"/>
      <c r="H7805" s="85"/>
    </row>
    <row r="7806" spans="1:8">
      <c r="A7806" s="85"/>
      <c r="B7806" s="85"/>
      <c r="C7806" s="85"/>
      <c r="D7806" s="85"/>
      <c r="E7806" s="85"/>
      <c r="F7806" s="85"/>
      <c r="G7806" s="85"/>
      <c r="H7806" s="85"/>
    </row>
    <row r="7807" spans="1:8">
      <c r="A7807" s="85"/>
      <c r="B7807" s="85"/>
      <c r="C7807" s="85"/>
      <c r="D7807" s="85"/>
      <c r="E7807" s="85"/>
      <c r="F7807" s="85"/>
      <c r="G7807" s="85"/>
      <c r="H7807" s="85"/>
    </row>
    <row r="7808" spans="1:8">
      <c r="A7808" s="85"/>
      <c r="B7808" s="85"/>
      <c r="C7808" s="85"/>
      <c r="D7808" s="85"/>
      <c r="E7808" s="85"/>
      <c r="F7808" s="85"/>
      <c r="G7808" s="85"/>
      <c r="H7808" s="85"/>
    </row>
    <row r="7809" spans="1:8">
      <c r="A7809" s="85"/>
      <c r="B7809" s="85"/>
      <c r="C7809" s="85"/>
      <c r="D7809" s="85"/>
      <c r="E7809" s="85"/>
      <c r="F7809" s="85"/>
      <c r="G7809" s="85"/>
      <c r="H7809" s="85"/>
    </row>
    <row r="7810" spans="1:8">
      <c r="A7810" s="85"/>
      <c r="B7810" s="85"/>
      <c r="C7810" s="85"/>
      <c r="D7810" s="85"/>
      <c r="E7810" s="85"/>
      <c r="F7810" s="85"/>
      <c r="G7810" s="85"/>
      <c r="H7810" s="85"/>
    </row>
    <row r="7811" spans="1:8">
      <c r="A7811" s="85"/>
      <c r="B7811" s="85"/>
      <c r="C7811" s="85"/>
      <c r="D7811" s="85"/>
      <c r="E7811" s="85"/>
      <c r="F7811" s="85"/>
      <c r="G7811" s="85"/>
      <c r="H7811" s="85"/>
    </row>
    <row r="7812" spans="1:8">
      <c r="A7812" s="85"/>
      <c r="B7812" s="85"/>
      <c r="C7812" s="85"/>
      <c r="D7812" s="85"/>
      <c r="E7812" s="85"/>
      <c r="F7812" s="85"/>
      <c r="G7812" s="85"/>
      <c r="H7812" s="85"/>
    </row>
    <row r="7813" spans="1:8">
      <c r="A7813" s="85"/>
      <c r="B7813" s="85"/>
      <c r="C7813" s="85"/>
      <c r="D7813" s="85"/>
      <c r="E7813" s="85"/>
      <c r="F7813" s="85"/>
      <c r="G7813" s="85"/>
      <c r="H7813" s="85"/>
    </row>
    <row r="7814" spans="1:8">
      <c r="A7814" s="85"/>
      <c r="B7814" s="85"/>
      <c r="C7814" s="85"/>
      <c r="D7814" s="85"/>
      <c r="E7814" s="85"/>
      <c r="F7814" s="85"/>
      <c r="G7814" s="85"/>
      <c r="H7814" s="85"/>
    </row>
    <row r="7815" spans="1:8">
      <c r="A7815" s="85"/>
      <c r="B7815" s="85"/>
      <c r="C7815" s="85"/>
      <c r="D7815" s="85"/>
      <c r="E7815" s="85"/>
      <c r="F7815" s="85"/>
      <c r="G7815" s="85"/>
      <c r="H7815" s="85"/>
    </row>
    <row r="7816" spans="1:8">
      <c r="A7816" s="85"/>
      <c r="B7816" s="85"/>
      <c r="C7816" s="85"/>
      <c r="D7816" s="85"/>
      <c r="E7816" s="85"/>
      <c r="F7816" s="85"/>
      <c r="G7816" s="85"/>
      <c r="H7816" s="85"/>
    </row>
    <row r="7817" spans="1:8">
      <c r="A7817" s="85"/>
      <c r="B7817" s="85"/>
      <c r="C7817" s="85"/>
      <c r="D7817" s="85"/>
      <c r="E7817" s="85"/>
      <c r="F7817" s="85"/>
      <c r="G7817" s="85"/>
      <c r="H7817" s="85"/>
    </row>
    <row r="7818" spans="1:8">
      <c r="A7818" s="85"/>
      <c r="B7818" s="85"/>
      <c r="C7818" s="85"/>
      <c r="D7818" s="85"/>
      <c r="E7818" s="85"/>
      <c r="F7818" s="85"/>
      <c r="G7818" s="85"/>
      <c r="H7818" s="85"/>
    </row>
    <row r="7819" spans="1:8">
      <c r="A7819" s="85"/>
      <c r="B7819" s="85"/>
      <c r="C7819" s="85"/>
      <c r="D7819" s="85"/>
      <c r="E7819" s="85"/>
      <c r="F7819" s="85"/>
      <c r="G7819" s="85"/>
      <c r="H7819" s="85"/>
    </row>
    <row r="7820" spans="1:8">
      <c r="A7820" s="85"/>
      <c r="B7820" s="85"/>
      <c r="C7820" s="85"/>
      <c r="D7820" s="85"/>
      <c r="E7820" s="85"/>
      <c r="F7820" s="85"/>
      <c r="G7820" s="85"/>
      <c r="H7820" s="85"/>
    </row>
    <row r="7821" spans="1:8">
      <c r="A7821" s="85"/>
      <c r="B7821" s="85"/>
      <c r="C7821" s="85"/>
      <c r="D7821" s="85"/>
      <c r="E7821" s="85"/>
      <c r="F7821" s="85"/>
      <c r="G7821" s="85"/>
      <c r="H7821" s="85"/>
    </row>
    <row r="7822" spans="1:8">
      <c r="A7822" s="85"/>
      <c r="B7822" s="85"/>
      <c r="C7822" s="85"/>
      <c r="D7822" s="85"/>
      <c r="E7822" s="85"/>
      <c r="F7822" s="85"/>
      <c r="G7822" s="85"/>
      <c r="H7822" s="85"/>
    </row>
    <row r="7823" spans="1:8">
      <c r="A7823" s="85"/>
      <c r="B7823" s="85"/>
      <c r="C7823" s="85"/>
      <c r="D7823" s="85"/>
      <c r="E7823" s="85"/>
      <c r="F7823" s="85"/>
      <c r="G7823" s="85"/>
      <c r="H7823" s="85"/>
    </row>
    <row r="7824" spans="1:8">
      <c r="A7824" s="85"/>
      <c r="B7824" s="85"/>
      <c r="C7824" s="85"/>
      <c r="D7824" s="85"/>
      <c r="E7824" s="85"/>
      <c r="F7824" s="85"/>
      <c r="G7824" s="85"/>
      <c r="H7824" s="85"/>
    </row>
    <row r="7825" spans="1:8">
      <c r="A7825" s="85"/>
      <c r="B7825" s="85"/>
      <c r="C7825" s="85"/>
      <c r="D7825" s="85"/>
      <c r="E7825" s="85"/>
      <c r="F7825" s="85"/>
      <c r="G7825" s="85"/>
      <c r="H7825" s="85"/>
    </row>
    <row r="7826" spans="1:8">
      <c r="A7826" s="85"/>
      <c r="B7826" s="85"/>
      <c r="C7826" s="85"/>
      <c r="D7826" s="85"/>
      <c r="E7826" s="85"/>
      <c r="F7826" s="85"/>
      <c r="G7826" s="85"/>
      <c r="H7826" s="85"/>
    </row>
    <row r="7827" spans="1:8">
      <c r="A7827" s="85"/>
      <c r="B7827" s="85"/>
      <c r="C7827" s="85"/>
      <c r="D7827" s="85"/>
      <c r="E7827" s="85"/>
      <c r="F7827" s="85"/>
      <c r="G7827" s="85"/>
      <c r="H7827" s="85"/>
    </row>
    <row r="7828" spans="1:8">
      <c r="A7828" s="85"/>
      <c r="B7828" s="85"/>
      <c r="C7828" s="85"/>
      <c r="D7828" s="85"/>
      <c r="E7828" s="85"/>
      <c r="F7828" s="85"/>
      <c r="G7828" s="85"/>
      <c r="H7828" s="85"/>
    </row>
    <row r="7829" spans="1:8">
      <c r="A7829" s="85"/>
      <c r="B7829" s="85"/>
      <c r="C7829" s="85"/>
      <c r="D7829" s="85"/>
      <c r="E7829" s="85"/>
      <c r="F7829" s="85"/>
      <c r="G7829" s="85"/>
      <c r="H7829" s="85"/>
    </row>
    <row r="7830" spans="1:8">
      <c r="A7830" s="85"/>
      <c r="B7830" s="85"/>
      <c r="C7830" s="85"/>
      <c r="D7830" s="85"/>
      <c r="E7830" s="85"/>
      <c r="F7830" s="85"/>
      <c r="G7830" s="85"/>
      <c r="H7830" s="85"/>
    </row>
    <row r="7831" spans="1:8">
      <c r="A7831" s="85"/>
      <c r="B7831" s="85"/>
      <c r="C7831" s="85"/>
      <c r="D7831" s="85"/>
      <c r="E7831" s="85"/>
      <c r="F7831" s="85"/>
      <c r="G7831" s="85"/>
      <c r="H7831" s="85"/>
    </row>
    <row r="7832" spans="1:8">
      <c r="A7832" s="85"/>
      <c r="B7832" s="85"/>
      <c r="C7832" s="85"/>
      <c r="D7832" s="85"/>
      <c r="E7832" s="85"/>
      <c r="F7832" s="85"/>
      <c r="G7832" s="85"/>
      <c r="H7832" s="85"/>
    </row>
    <row r="7833" spans="1:8">
      <c r="A7833" s="85"/>
      <c r="B7833" s="85"/>
      <c r="C7833" s="85"/>
      <c r="D7833" s="85"/>
      <c r="E7833" s="85"/>
      <c r="F7833" s="85"/>
      <c r="G7833" s="85"/>
      <c r="H7833" s="85"/>
    </row>
    <row r="7834" spans="1:8">
      <c r="A7834" s="85"/>
      <c r="B7834" s="85"/>
      <c r="C7834" s="85"/>
      <c r="D7834" s="85"/>
      <c r="E7834" s="85"/>
      <c r="F7834" s="85"/>
      <c r="G7834" s="85"/>
      <c r="H7834" s="85"/>
    </row>
    <row r="7835" spans="1:8">
      <c r="A7835" s="85"/>
      <c r="B7835" s="85"/>
      <c r="C7835" s="85"/>
      <c r="D7835" s="85"/>
      <c r="E7835" s="85"/>
      <c r="F7835" s="85"/>
      <c r="G7835" s="85"/>
      <c r="H7835" s="85"/>
    </row>
    <row r="7836" spans="1:8">
      <c r="A7836" s="85"/>
      <c r="B7836" s="85"/>
      <c r="C7836" s="85"/>
      <c r="D7836" s="85"/>
      <c r="E7836" s="85"/>
      <c r="F7836" s="85"/>
      <c r="G7836" s="85"/>
      <c r="H7836" s="85"/>
    </row>
    <row r="7837" spans="1:8">
      <c r="A7837" s="85"/>
      <c r="B7837" s="85"/>
      <c r="C7837" s="85"/>
      <c r="D7837" s="85"/>
      <c r="E7837" s="85"/>
      <c r="F7837" s="85"/>
      <c r="G7837" s="85"/>
      <c r="H7837" s="85"/>
    </row>
    <row r="7838" spans="1:8">
      <c r="A7838" s="85"/>
      <c r="B7838" s="85"/>
      <c r="C7838" s="85"/>
      <c r="D7838" s="85"/>
      <c r="E7838" s="85"/>
      <c r="F7838" s="85"/>
      <c r="G7838" s="85"/>
      <c r="H7838" s="85"/>
    </row>
    <row r="7839" spans="1:8">
      <c r="A7839" s="85"/>
      <c r="B7839" s="85"/>
      <c r="C7839" s="85"/>
      <c r="D7839" s="85"/>
      <c r="E7839" s="85"/>
      <c r="F7839" s="85"/>
      <c r="G7839" s="85"/>
      <c r="H7839" s="85"/>
    </row>
    <row r="7840" spans="1:8">
      <c r="A7840" s="85"/>
      <c r="B7840" s="85"/>
      <c r="C7840" s="85"/>
      <c r="D7840" s="85"/>
      <c r="E7840" s="85"/>
      <c r="F7840" s="85"/>
      <c r="G7840" s="85"/>
      <c r="H7840" s="85"/>
    </row>
    <row r="7841" spans="1:8">
      <c r="A7841" s="85"/>
      <c r="B7841" s="85"/>
      <c r="C7841" s="85"/>
      <c r="D7841" s="85"/>
      <c r="E7841" s="85"/>
      <c r="F7841" s="85"/>
      <c r="G7841" s="85"/>
      <c r="H7841" s="85"/>
    </row>
    <row r="7842" spans="1:8">
      <c r="A7842" s="85"/>
      <c r="B7842" s="85"/>
      <c r="C7842" s="85"/>
      <c r="D7842" s="85"/>
      <c r="E7842" s="85"/>
      <c r="F7842" s="85"/>
      <c r="G7842" s="85"/>
      <c r="H7842" s="85"/>
    </row>
    <row r="7843" spans="1:8">
      <c r="A7843" s="85"/>
      <c r="B7843" s="85"/>
      <c r="C7843" s="85"/>
      <c r="D7843" s="85"/>
      <c r="E7843" s="85"/>
      <c r="F7843" s="85"/>
      <c r="G7843" s="85"/>
      <c r="H7843" s="85"/>
    </row>
    <row r="7844" spans="1:8">
      <c r="A7844" s="85"/>
      <c r="B7844" s="85"/>
      <c r="C7844" s="85"/>
      <c r="D7844" s="85"/>
      <c r="E7844" s="85"/>
      <c r="F7844" s="85"/>
      <c r="G7844" s="85"/>
      <c r="H7844" s="85"/>
    </row>
    <row r="7845" spans="1:8">
      <c r="A7845" s="85"/>
      <c r="B7845" s="85"/>
      <c r="C7845" s="85"/>
      <c r="D7845" s="85"/>
      <c r="E7845" s="85"/>
      <c r="F7845" s="85"/>
      <c r="G7845" s="85"/>
      <c r="H7845" s="85"/>
    </row>
    <row r="7846" spans="1:8">
      <c r="A7846" s="85"/>
      <c r="B7846" s="85"/>
      <c r="C7846" s="85"/>
      <c r="D7846" s="85"/>
      <c r="E7846" s="85"/>
      <c r="F7846" s="85"/>
      <c r="G7846" s="85"/>
      <c r="H7846" s="85"/>
    </row>
    <row r="7847" spans="1:8">
      <c r="A7847" s="85"/>
      <c r="B7847" s="85"/>
      <c r="C7847" s="85"/>
      <c r="D7847" s="85"/>
      <c r="E7847" s="85"/>
      <c r="F7847" s="85"/>
      <c r="G7847" s="85"/>
      <c r="H7847" s="85"/>
    </row>
    <row r="7848" spans="1:8">
      <c r="A7848" s="85"/>
      <c r="B7848" s="85"/>
      <c r="C7848" s="85"/>
      <c r="D7848" s="85"/>
      <c r="E7848" s="85"/>
      <c r="F7848" s="85"/>
      <c r="G7848" s="85"/>
      <c r="H7848" s="85"/>
    </row>
    <row r="7849" spans="1:8">
      <c r="A7849" s="85"/>
      <c r="B7849" s="85"/>
      <c r="C7849" s="85"/>
      <c r="D7849" s="85"/>
      <c r="E7849" s="85"/>
      <c r="F7849" s="85"/>
      <c r="G7849" s="85"/>
      <c r="H7849" s="85"/>
    </row>
    <row r="7850" spans="1:8">
      <c r="A7850" s="85"/>
      <c r="B7850" s="85"/>
      <c r="C7850" s="85"/>
      <c r="D7850" s="85"/>
      <c r="E7850" s="85"/>
      <c r="F7850" s="85"/>
      <c r="G7850" s="85"/>
      <c r="H7850" s="85"/>
    </row>
    <row r="7851" spans="1:8">
      <c r="A7851" s="85"/>
      <c r="B7851" s="85"/>
      <c r="C7851" s="85"/>
      <c r="D7851" s="85"/>
      <c r="E7851" s="85"/>
      <c r="F7851" s="85"/>
      <c r="G7851" s="85"/>
      <c r="H7851" s="85"/>
    </row>
    <row r="7852" spans="1:8">
      <c r="A7852" s="85"/>
      <c r="B7852" s="85"/>
      <c r="C7852" s="85"/>
      <c r="D7852" s="85"/>
      <c r="E7852" s="85"/>
      <c r="F7852" s="85"/>
      <c r="G7852" s="85"/>
      <c r="H7852" s="85"/>
    </row>
    <row r="7853" spans="1:8">
      <c r="A7853" s="85"/>
      <c r="B7853" s="85"/>
      <c r="C7853" s="85"/>
      <c r="D7853" s="85"/>
      <c r="E7853" s="85"/>
      <c r="F7853" s="85"/>
      <c r="G7853" s="85"/>
      <c r="H7853" s="85"/>
    </row>
    <row r="7854" spans="1:8">
      <c r="A7854" s="85"/>
      <c r="B7854" s="85"/>
      <c r="C7854" s="85"/>
      <c r="D7854" s="85"/>
      <c r="E7854" s="85"/>
      <c r="F7854" s="85"/>
      <c r="G7854" s="85"/>
      <c r="H7854" s="85"/>
    </row>
    <row r="7855" spans="1:8">
      <c r="A7855" s="85"/>
      <c r="B7855" s="85"/>
      <c r="C7855" s="85"/>
      <c r="D7855" s="85"/>
      <c r="E7855" s="85"/>
      <c r="F7855" s="85"/>
      <c r="G7855" s="85"/>
      <c r="H7855" s="85"/>
    </row>
    <row r="7856" spans="1:8">
      <c r="A7856" s="85"/>
      <c r="B7856" s="85"/>
      <c r="C7856" s="85"/>
      <c r="D7856" s="85"/>
      <c r="E7856" s="85"/>
      <c r="F7856" s="85"/>
      <c r="G7856" s="85"/>
      <c r="H7856" s="85"/>
    </row>
    <row r="7857" spans="1:8">
      <c r="A7857" s="85"/>
      <c r="B7857" s="85"/>
      <c r="C7857" s="85"/>
      <c r="D7857" s="85"/>
      <c r="E7857" s="85"/>
      <c r="F7857" s="85"/>
      <c r="G7857" s="85"/>
      <c r="H7857" s="85"/>
    </row>
    <row r="7858" spans="1:8">
      <c r="A7858" s="85"/>
      <c r="B7858" s="85"/>
      <c r="C7858" s="85"/>
      <c r="D7858" s="85"/>
      <c r="E7858" s="85"/>
      <c r="F7858" s="85"/>
      <c r="G7858" s="85"/>
      <c r="H7858" s="85"/>
    </row>
    <row r="7859" spans="1:8">
      <c r="A7859" s="85"/>
      <c r="B7859" s="85"/>
      <c r="C7859" s="85"/>
      <c r="D7859" s="85"/>
      <c r="E7859" s="85"/>
      <c r="F7859" s="85"/>
      <c r="G7859" s="85"/>
      <c r="H7859" s="85"/>
    </row>
    <row r="7860" spans="1:8">
      <c r="A7860" s="85"/>
      <c r="B7860" s="85"/>
      <c r="C7860" s="85"/>
      <c r="D7860" s="85"/>
      <c r="E7860" s="85"/>
      <c r="F7860" s="85"/>
      <c r="G7860" s="85"/>
      <c r="H7860" s="85"/>
    </row>
    <row r="7861" spans="1:8">
      <c r="A7861" s="85"/>
      <c r="B7861" s="85"/>
      <c r="C7861" s="85"/>
      <c r="D7861" s="85"/>
      <c r="E7861" s="85"/>
      <c r="F7861" s="85"/>
      <c r="G7861" s="85"/>
      <c r="H7861" s="85"/>
    </row>
    <row r="7862" spans="1:8">
      <c r="A7862" s="85"/>
      <c r="B7862" s="85"/>
      <c r="C7862" s="85"/>
      <c r="D7862" s="85"/>
      <c r="E7862" s="85"/>
      <c r="F7862" s="85"/>
      <c r="G7862" s="85"/>
      <c r="H7862" s="85"/>
    </row>
    <row r="7863" spans="1:8">
      <c r="A7863" s="85"/>
      <c r="B7863" s="85"/>
      <c r="C7863" s="85"/>
      <c r="D7863" s="85"/>
      <c r="E7863" s="85"/>
      <c r="F7863" s="85"/>
      <c r="G7863" s="85"/>
      <c r="H7863" s="85"/>
    </row>
    <row r="7864" spans="1:8">
      <c r="A7864" s="85"/>
      <c r="B7864" s="85"/>
      <c r="C7864" s="85"/>
      <c r="D7864" s="85"/>
      <c r="E7864" s="85"/>
      <c r="F7864" s="85"/>
      <c r="G7864" s="85"/>
      <c r="H7864" s="85"/>
    </row>
    <row r="7865" spans="1:8">
      <c r="A7865" s="85"/>
      <c r="B7865" s="85"/>
      <c r="C7865" s="85"/>
      <c r="D7865" s="85"/>
      <c r="E7865" s="85"/>
      <c r="F7865" s="85"/>
      <c r="G7865" s="85"/>
      <c r="H7865" s="85"/>
    </row>
    <row r="7866" spans="1:8">
      <c r="A7866" s="85"/>
      <c r="B7866" s="85"/>
      <c r="C7866" s="85"/>
      <c r="D7866" s="85"/>
      <c r="E7866" s="85"/>
      <c r="F7866" s="85"/>
      <c r="G7866" s="85"/>
      <c r="H7866" s="85"/>
    </row>
    <row r="7867" spans="1:8">
      <c r="A7867" s="85"/>
      <c r="B7867" s="85"/>
      <c r="C7867" s="85"/>
      <c r="D7867" s="85"/>
      <c r="E7867" s="85"/>
      <c r="F7867" s="85"/>
      <c r="G7867" s="85"/>
      <c r="H7867" s="85"/>
    </row>
    <row r="7868" spans="1:8">
      <c r="A7868" s="85"/>
      <c r="B7868" s="85"/>
      <c r="C7868" s="85"/>
      <c r="D7868" s="85"/>
      <c r="E7868" s="85"/>
      <c r="F7868" s="85"/>
      <c r="G7868" s="85"/>
      <c r="H7868" s="85"/>
    </row>
    <row r="7869" spans="1:8">
      <c r="A7869" s="85"/>
      <c r="B7869" s="85"/>
      <c r="C7869" s="85"/>
      <c r="D7869" s="85"/>
      <c r="E7869" s="85"/>
      <c r="F7869" s="85"/>
      <c r="G7869" s="85"/>
      <c r="H7869" s="85"/>
    </row>
    <row r="7870" spans="1:8">
      <c r="A7870" s="85"/>
      <c r="B7870" s="85"/>
      <c r="C7870" s="85"/>
      <c r="D7870" s="85"/>
      <c r="E7870" s="85"/>
      <c r="F7870" s="85"/>
      <c r="G7870" s="85"/>
      <c r="H7870" s="85"/>
    </row>
    <row r="7871" spans="1:8">
      <c r="A7871" s="85"/>
      <c r="B7871" s="85"/>
      <c r="C7871" s="85"/>
      <c r="D7871" s="85"/>
      <c r="E7871" s="85"/>
      <c r="F7871" s="85"/>
      <c r="G7871" s="85"/>
      <c r="H7871" s="85"/>
    </row>
    <row r="7872" spans="1:8">
      <c r="A7872" s="85"/>
      <c r="B7872" s="85"/>
      <c r="C7872" s="85"/>
      <c r="D7872" s="85"/>
      <c r="E7872" s="85"/>
      <c r="F7872" s="85"/>
      <c r="G7872" s="85"/>
      <c r="H7872" s="85"/>
    </row>
    <row r="7873" spans="1:8">
      <c r="A7873" s="85"/>
      <c r="B7873" s="85"/>
      <c r="C7873" s="85"/>
      <c r="D7873" s="85"/>
      <c r="E7873" s="85"/>
      <c r="F7873" s="85"/>
      <c r="G7873" s="85"/>
      <c r="H7873" s="85"/>
    </row>
    <row r="7874" spans="1:8">
      <c r="A7874" s="85"/>
      <c r="B7874" s="85"/>
      <c r="C7874" s="85"/>
      <c r="D7874" s="85"/>
      <c r="E7874" s="85"/>
      <c r="F7874" s="85"/>
      <c r="G7874" s="85"/>
      <c r="H7874" s="85"/>
    </row>
    <row r="7875" spans="1:8">
      <c r="A7875" s="85"/>
      <c r="B7875" s="85"/>
      <c r="C7875" s="85"/>
      <c r="D7875" s="85"/>
      <c r="E7875" s="85"/>
      <c r="F7875" s="85"/>
      <c r="G7875" s="85"/>
      <c r="H7875" s="85"/>
    </row>
    <row r="7876" spans="1:8">
      <c r="A7876" s="85"/>
      <c r="B7876" s="85"/>
      <c r="C7876" s="85"/>
      <c r="D7876" s="85"/>
      <c r="E7876" s="85"/>
      <c r="F7876" s="85"/>
      <c r="G7876" s="85"/>
      <c r="H7876" s="85"/>
    </row>
    <row r="7877" spans="1:8">
      <c r="A7877" s="85"/>
      <c r="B7877" s="85"/>
      <c r="C7877" s="85"/>
      <c r="D7877" s="85"/>
      <c r="E7877" s="85"/>
      <c r="F7877" s="85"/>
      <c r="G7877" s="85"/>
      <c r="H7877" s="85"/>
    </row>
    <row r="7878" spans="1:8">
      <c r="A7878" s="85"/>
      <c r="B7878" s="85"/>
      <c r="C7878" s="85"/>
      <c r="D7878" s="85"/>
      <c r="E7878" s="85"/>
      <c r="F7878" s="85"/>
      <c r="G7878" s="85"/>
      <c r="H7878" s="85"/>
    </row>
    <row r="7879" spans="1:8">
      <c r="A7879" s="85"/>
      <c r="B7879" s="85"/>
      <c r="C7879" s="85"/>
      <c r="D7879" s="85"/>
      <c r="E7879" s="85"/>
      <c r="F7879" s="85"/>
      <c r="G7879" s="85"/>
      <c r="H7879" s="85"/>
    </row>
    <row r="7880" spans="1:8">
      <c r="A7880" s="85"/>
      <c r="B7880" s="85"/>
      <c r="C7880" s="85"/>
      <c r="D7880" s="85"/>
      <c r="E7880" s="85"/>
      <c r="F7880" s="85"/>
      <c r="G7880" s="85"/>
      <c r="H7880" s="85"/>
    </row>
    <row r="7881" spans="1:8">
      <c r="A7881" s="85"/>
      <c r="B7881" s="85"/>
      <c r="C7881" s="85"/>
      <c r="D7881" s="85"/>
      <c r="E7881" s="85"/>
      <c r="F7881" s="85"/>
      <c r="G7881" s="85"/>
      <c r="H7881" s="85"/>
    </row>
    <row r="7882" spans="1:8">
      <c r="A7882" s="85"/>
      <c r="B7882" s="85"/>
      <c r="C7882" s="85"/>
      <c r="D7882" s="85"/>
      <c r="E7882" s="85"/>
      <c r="F7882" s="85"/>
      <c r="G7882" s="85"/>
      <c r="H7882" s="85"/>
    </row>
    <row r="7883" spans="1:8">
      <c r="A7883" s="85"/>
      <c r="B7883" s="85"/>
      <c r="C7883" s="85"/>
      <c r="D7883" s="85"/>
      <c r="E7883" s="85"/>
      <c r="F7883" s="85"/>
      <c r="G7883" s="85"/>
      <c r="H7883" s="85"/>
    </row>
    <row r="7884" spans="1:8">
      <c r="A7884" s="85"/>
      <c r="B7884" s="85"/>
      <c r="C7884" s="85"/>
      <c r="D7884" s="85"/>
      <c r="E7884" s="85"/>
      <c r="F7884" s="85"/>
      <c r="G7884" s="85"/>
      <c r="H7884" s="85"/>
    </row>
    <row r="7885" spans="1:8">
      <c r="A7885" s="85"/>
      <c r="B7885" s="85"/>
      <c r="C7885" s="85"/>
      <c r="D7885" s="85"/>
      <c r="E7885" s="85"/>
      <c r="F7885" s="85"/>
      <c r="G7885" s="85"/>
      <c r="H7885" s="85"/>
    </row>
    <row r="7886" spans="1:8">
      <c r="A7886" s="85"/>
      <c r="B7886" s="85"/>
      <c r="C7886" s="85"/>
      <c r="D7886" s="85"/>
      <c r="E7886" s="85"/>
      <c r="F7886" s="85"/>
      <c r="G7886" s="85"/>
      <c r="H7886" s="85"/>
    </row>
    <row r="7887" spans="1:8">
      <c r="A7887" s="85"/>
      <c r="B7887" s="85"/>
      <c r="C7887" s="85"/>
      <c r="D7887" s="85"/>
      <c r="E7887" s="85"/>
      <c r="F7887" s="85"/>
      <c r="G7887" s="85"/>
      <c r="H7887" s="85"/>
    </row>
    <row r="7888" spans="1:8">
      <c r="A7888" s="85"/>
      <c r="B7888" s="85"/>
      <c r="C7888" s="85"/>
      <c r="D7888" s="85"/>
      <c r="E7888" s="85"/>
      <c r="F7888" s="85"/>
      <c r="G7888" s="85"/>
      <c r="H7888" s="85"/>
    </row>
    <row r="7889" spans="1:8">
      <c r="A7889" s="85"/>
      <c r="B7889" s="85"/>
      <c r="C7889" s="85"/>
      <c r="D7889" s="85"/>
      <c r="E7889" s="85"/>
      <c r="F7889" s="85"/>
      <c r="G7889" s="85"/>
      <c r="H7889" s="85"/>
    </row>
    <row r="7890" spans="1:8">
      <c r="A7890" s="85"/>
      <c r="B7890" s="85"/>
      <c r="C7890" s="85"/>
      <c r="D7890" s="85"/>
      <c r="E7890" s="85"/>
      <c r="F7890" s="85"/>
      <c r="G7890" s="85"/>
      <c r="H7890" s="85"/>
    </row>
    <row r="7891" spans="1:8">
      <c r="A7891" s="85"/>
      <c r="B7891" s="85"/>
      <c r="C7891" s="85"/>
      <c r="D7891" s="85"/>
      <c r="E7891" s="85"/>
      <c r="F7891" s="85"/>
      <c r="G7891" s="85"/>
      <c r="H7891" s="85"/>
    </row>
    <row r="7892" spans="1:8">
      <c r="A7892" s="85"/>
      <c r="B7892" s="85"/>
      <c r="C7892" s="85"/>
      <c r="D7892" s="85"/>
      <c r="E7892" s="85"/>
      <c r="F7892" s="85"/>
      <c r="G7892" s="85"/>
      <c r="H7892" s="85"/>
    </row>
    <row r="7893" spans="1:8">
      <c r="A7893" s="85"/>
      <c r="B7893" s="85"/>
      <c r="C7893" s="85"/>
      <c r="D7893" s="85"/>
      <c r="E7893" s="85"/>
      <c r="F7893" s="85"/>
      <c r="G7893" s="85"/>
      <c r="H7893" s="85"/>
    </row>
    <row r="7894" spans="1:8">
      <c r="A7894" s="85"/>
      <c r="B7894" s="85"/>
      <c r="C7894" s="85"/>
      <c r="D7894" s="85"/>
      <c r="E7894" s="85"/>
      <c r="F7894" s="85"/>
      <c r="G7894" s="85"/>
      <c r="H7894" s="85"/>
    </row>
    <row r="7895" spans="1:8">
      <c r="A7895" s="85"/>
      <c r="B7895" s="85"/>
      <c r="C7895" s="85"/>
      <c r="D7895" s="85"/>
      <c r="E7895" s="85"/>
      <c r="F7895" s="85"/>
      <c r="G7895" s="85"/>
      <c r="H7895" s="85"/>
    </row>
    <row r="7896" spans="1:8">
      <c r="A7896" s="85"/>
      <c r="B7896" s="85"/>
      <c r="C7896" s="85"/>
      <c r="D7896" s="85"/>
      <c r="E7896" s="85"/>
      <c r="F7896" s="85"/>
      <c r="G7896" s="85"/>
      <c r="H7896" s="85"/>
    </row>
    <row r="7897" spans="1:8">
      <c r="A7897" s="85"/>
      <c r="B7897" s="85"/>
      <c r="C7897" s="85"/>
      <c r="D7897" s="85"/>
      <c r="E7897" s="85"/>
      <c r="F7897" s="85"/>
      <c r="G7897" s="85"/>
      <c r="H7897" s="85"/>
    </row>
    <row r="7898" spans="1:8">
      <c r="A7898" s="85"/>
      <c r="B7898" s="85"/>
      <c r="C7898" s="85"/>
      <c r="D7898" s="85"/>
      <c r="E7898" s="85"/>
      <c r="F7898" s="85"/>
      <c r="G7898" s="85"/>
      <c r="H7898" s="85"/>
    </row>
    <row r="7899" spans="1:8">
      <c r="A7899" s="85"/>
      <c r="B7899" s="85"/>
      <c r="C7899" s="85"/>
      <c r="D7899" s="85"/>
      <c r="E7899" s="85"/>
      <c r="F7899" s="85"/>
      <c r="G7899" s="85"/>
      <c r="H7899" s="85"/>
    </row>
    <row r="7900" spans="1:8">
      <c r="A7900" s="85"/>
      <c r="B7900" s="85"/>
      <c r="C7900" s="85"/>
      <c r="D7900" s="85"/>
      <c r="E7900" s="85"/>
      <c r="F7900" s="85"/>
      <c r="G7900" s="85"/>
      <c r="H7900" s="85"/>
    </row>
    <row r="7901" spans="1:8">
      <c r="A7901" s="85"/>
      <c r="B7901" s="85"/>
      <c r="C7901" s="85"/>
      <c r="D7901" s="85"/>
      <c r="E7901" s="85"/>
      <c r="F7901" s="85"/>
      <c r="G7901" s="85"/>
      <c r="H7901" s="85"/>
    </row>
    <row r="7902" spans="1:8">
      <c r="A7902" s="85"/>
      <c r="B7902" s="85"/>
      <c r="C7902" s="85"/>
      <c r="D7902" s="85"/>
      <c r="E7902" s="85"/>
      <c r="F7902" s="85"/>
      <c r="G7902" s="85"/>
      <c r="H7902" s="85"/>
    </row>
    <row r="7903" spans="1:8">
      <c r="A7903" s="85"/>
      <c r="B7903" s="85"/>
      <c r="C7903" s="85"/>
      <c r="D7903" s="85"/>
      <c r="E7903" s="85"/>
      <c r="F7903" s="85"/>
      <c r="G7903" s="85"/>
      <c r="H7903" s="85"/>
    </row>
    <row r="7904" spans="1:8">
      <c r="A7904" s="85"/>
      <c r="B7904" s="85"/>
      <c r="C7904" s="85"/>
      <c r="D7904" s="85"/>
      <c r="E7904" s="85"/>
      <c r="F7904" s="85"/>
      <c r="G7904" s="85"/>
      <c r="H7904" s="85"/>
    </row>
    <row r="7905" spans="1:8">
      <c r="A7905" s="85"/>
      <c r="B7905" s="85"/>
      <c r="C7905" s="85"/>
      <c r="D7905" s="85"/>
      <c r="E7905" s="85"/>
      <c r="F7905" s="85"/>
      <c r="G7905" s="85"/>
      <c r="H7905" s="85"/>
    </row>
    <row r="7906" spans="1:8">
      <c r="A7906" s="85"/>
      <c r="B7906" s="85"/>
      <c r="C7906" s="85"/>
      <c r="D7906" s="85"/>
      <c r="E7906" s="85"/>
      <c r="F7906" s="85"/>
      <c r="G7906" s="85"/>
      <c r="H7906" s="85"/>
    </row>
    <row r="7907" spans="1:8">
      <c r="A7907" s="85"/>
      <c r="B7907" s="85"/>
      <c r="C7907" s="85"/>
      <c r="D7907" s="85"/>
      <c r="E7907" s="85"/>
      <c r="F7907" s="85"/>
      <c r="G7907" s="85"/>
      <c r="H7907" s="85"/>
    </row>
    <row r="7908" spans="1:8">
      <c r="A7908" s="85"/>
      <c r="B7908" s="85"/>
      <c r="C7908" s="85"/>
      <c r="D7908" s="85"/>
      <c r="E7908" s="85"/>
      <c r="F7908" s="85"/>
      <c r="G7908" s="85"/>
      <c r="H7908" s="85"/>
    </row>
    <row r="7909" spans="1:8">
      <c r="A7909" s="85"/>
      <c r="B7909" s="85"/>
      <c r="C7909" s="85"/>
      <c r="D7909" s="85"/>
      <c r="E7909" s="85"/>
      <c r="F7909" s="85"/>
      <c r="G7909" s="85"/>
      <c r="H7909" s="85"/>
    </row>
    <row r="7910" spans="1:8">
      <c r="A7910" s="85"/>
      <c r="B7910" s="85"/>
      <c r="C7910" s="85"/>
      <c r="D7910" s="85"/>
      <c r="E7910" s="85"/>
      <c r="F7910" s="85"/>
      <c r="G7910" s="85"/>
      <c r="H7910" s="85"/>
    </row>
    <row r="7911" spans="1:8">
      <c r="A7911" s="85"/>
      <c r="B7911" s="85"/>
      <c r="C7911" s="85"/>
      <c r="D7911" s="85"/>
      <c r="E7911" s="85"/>
      <c r="F7911" s="85"/>
      <c r="G7911" s="85"/>
      <c r="H7911" s="85"/>
    </row>
    <row r="7912" spans="1:8">
      <c r="A7912" s="85"/>
      <c r="B7912" s="85"/>
      <c r="C7912" s="85"/>
      <c r="D7912" s="85"/>
      <c r="E7912" s="85"/>
      <c r="F7912" s="85"/>
      <c r="G7912" s="85"/>
      <c r="H7912" s="85"/>
    </row>
    <row r="7913" spans="1:8">
      <c r="A7913" s="85"/>
      <c r="B7913" s="85"/>
      <c r="C7913" s="85"/>
      <c r="D7913" s="85"/>
      <c r="E7913" s="85"/>
      <c r="F7913" s="85"/>
      <c r="G7913" s="85"/>
      <c r="H7913" s="85"/>
    </row>
    <row r="7914" spans="1:8">
      <c r="A7914" s="85"/>
      <c r="B7914" s="85"/>
      <c r="C7914" s="85"/>
      <c r="D7914" s="85"/>
      <c r="E7914" s="85"/>
      <c r="F7914" s="85"/>
      <c r="G7914" s="85"/>
      <c r="H7914" s="85"/>
    </row>
    <row r="7915" spans="1:8">
      <c r="A7915" s="85"/>
      <c r="B7915" s="85"/>
      <c r="C7915" s="85"/>
      <c r="D7915" s="85"/>
      <c r="E7915" s="85"/>
      <c r="F7915" s="85"/>
      <c r="G7915" s="85"/>
      <c r="H7915" s="85"/>
    </row>
    <row r="7916" spans="1:8">
      <c r="A7916" s="85"/>
      <c r="B7916" s="85"/>
      <c r="C7916" s="85"/>
      <c r="D7916" s="85"/>
      <c r="E7916" s="85"/>
      <c r="F7916" s="85"/>
      <c r="G7916" s="85"/>
      <c r="H7916" s="85"/>
    </row>
    <row r="7917" spans="1:8">
      <c r="A7917" s="85"/>
      <c r="B7917" s="85"/>
      <c r="C7917" s="85"/>
      <c r="D7917" s="85"/>
      <c r="E7917" s="85"/>
      <c r="F7917" s="85"/>
      <c r="G7917" s="85"/>
      <c r="H7917" s="85"/>
    </row>
    <row r="7918" spans="1:8">
      <c r="A7918" s="85"/>
      <c r="B7918" s="85"/>
      <c r="C7918" s="85"/>
      <c r="D7918" s="85"/>
      <c r="E7918" s="85"/>
      <c r="F7918" s="85"/>
      <c r="G7918" s="85"/>
      <c r="H7918" s="85"/>
    </row>
    <row r="7919" spans="1:8">
      <c r="A7919" s="85"/>
      <c r="B7919" s="85"/>
      <c r="C7919" s="85"/>
      <c r="D7919" s="85"/>
      <c r="E7919" s="85"/>
      <c r="F7919" s="85"/>
      <c r="G7919" s="85"/>
      <c r="H7919" s="85"/>
    </row>
    <row r="7920" spans="1:8">
      <c r="A7920" s="85"/>
      <c r="B7920" s="85"/>
      <c r="C7920" s="85"/>
      <c r="D7920" s="85"/>
      <c r="E7920" s="85"/>
      <c r="F7920" s="85"/>
      <c r="G7920" s="85"/>
      <c r="H7920" s="85"/>
    </row>
    <row r="7921" spans="1:8">
      <c r="A7921" s="85"/>
      <c r="B7921" s="85"/>
      <c r="C7921" s="85"/>
      <c r="D7921" s="85"/>
      <c r="E7921" s="85"/>
      <c r="F7921" s="85"/>
      <c r="G7921" s="85"/>
      <c r="H7921" s="85"/>
    </row>
    <row r="7922" spans="1:8">
      <c r="A7922" s="85"/>
      <c r="B7922" s="85"/>
      <c r="C7922" s="85"/>
      <c r="D7922" s="85"/>
      <c r="E7922" s="85"/>
      <c r="F7922" s="85"/>
      <c r="G7922" s="85"/>
      <c r="H7922" s="85"/>
    </row>
    <row r="7923" spans="1:8">
      <c r="A7923" s="85"/>
      <c r="B7923" s="85"/>
      <c r="C7923" s="85"/>
      <c r="D7923" s="85"/>
      <c r="E7923" s="85"/>
      <c r="F7923" s="85"/>
      <c r="G7923" s="85"/>
      <c r="H7923" s="85"/>
    </row>
    <row r="7924" spans="1:8">
      <c r="A7924" s="85"/>
      <c r="B7924" s="85"/>
      <c r="C7924" s="85"/>
      <c r="D7924" s="85"/>
      <c r="E7924" s="85"/>
      <c r="F7924" s="85"/>
      <c r="G7924" s="85"/>
      <c r="H7924" s="85"/>
    </row>
    <row r="7925" spans="1:8">
      <c r="A7925" s="85"/>
      <c r="B7925" s="85"/>
      <c r="C7925" s="85"/>
      <c r="D7925" s="85"/>
      <c r="E7925" s="85"/>
      <c r="F7925" s="85"/>
      <c r="G7925" s="85"/>
      <c r="H7925" s="85"/>
    </row>
    <row r="7926" spans="1:8">
      <c r="A7926" s="85"/>
      <c r="B7926" s="85"/>
      <c r="C7926" s="85"/>
      <c r="D7926" s="85"/>
      <c r="E7926" s="85"/>
      <c r="F7926" s="85"/>
      <c r="G7926" s="85"/>
      <c r="H7926" s="85"/>
    </row>
    <row r="7927" spans="1:8">
      <c r="A7927" s="85"/>
      <c r="B7927" s="85"/>
      <c r="C7927" s="85"/>
      <c r="D7927" s="85"/>
      <c r="E7927" s="85"/>
      <c r="F7927" s="85"/>
      <c r="G7927" s="85"/>
      <c r="H7927" s="85"/>
    </row>
    <row r="7928" spans="1:8">
      <c r="A7928" s="85"/>
      <c r="B7928" s="85"/>
      <c r="C7928" s="85"/>
      <c r="D7928" s="85"/>
      <c r="E7928" s="85"/>
      <c r="F7928" s="85"/>
      <c r="G7928" s="85"/>
      <c r="H7928" s="85"/>
    </row>
    <row r="7929" spans="1:8">
      <c r="A7929" s="85"/>
      <c r="B7929" s="85"/>
      <c r="C7929" s="85"/>
      <c r="D7929" s="85"/>
      <c r="E7929" s="85"/>
      <c r="F7929" s="85"/>
      <c r="G7929" s="85"/>
      <c r="H7929" s="85"/>
    </row>
    <row r="7930" spans="1:8">
      <c r="A7930" s="85"/>
      <c r="B7930" s="85"/>
      <c r="C7930" s="85"/>
      <c r="D7930" s="85"/>
      <c r="E7930" s="85"/>
      <c r="F7930" s="85"/>
      <c r="G7930" s="85"/>
      <c r="H7930" s="85"/>
    </row>
    <row r="7931" spans="1:8">
      <c r="A7931" s="85"/>
      <c r="B7931" s="85"/>
      <c r="C7931" s="85"/>
      <c r="D7931" s="85"/>
      <c r="E7931" s="85"/>
      <c r="F7931" s="85"/>
      <c r="G7931" s="85"/>
      <c r="H7931" s="85"/>
    </row>
    <row r="7932" spans="1:8">
      <c r="A7932" s="85"/>
      <c r="B7932" s="85"/>
      <c r="C7932" s="85"/>
      <c r="D7932" s="85"/>
      <c r="E7932" s="85"/>
      <c r="F7932" s="85"/>
      <c r="G7932" s="85"/>
      <c r="H7932" s="85"/>
    </row>
    <row r="7933" spans="1:8">
      <c r="A7933" s="85"/>
      <c r="B7933" s="85"/>
      <c r="C7933" s="85"/>
      <c r="D7933" s="85"/>
      <c r="E7933" s="85"/>
      <c r="F7933" s="85"/>
      <c r="G7933" s="85"/>
      <c r="H7933" s="85"/>
    </row>
    <row r="7934" spans="1:8">
      <c r="A7934" s="85"/>
      <c r="B7934" s="85"/>
      <c r="C7934" s="85"/>
      <c r="D7934" s="85"/>
      <c r="E7934" s="85"/>
      <c r="F7934" s="85"/>
      <c r="G7934" s="85"/>
      <c r="H7934" s="85"/>
    </row>
    <row r="7935" spans="1:8">
      <c r="A7935" s="85"/>
      <c r="B7935" s="85"/>
      <c r="C7935" s="85"/>
      <c r="D7935" s="85"/>
      <c r="E7935" s="85"/>
      <c r="F7935" s="85"/>
      <c r="G7935" s="85"/>
      <c r="H7935" s="85"/>
    </row>
    <row r="7936" spans="1:8">
      <c r="A7936" s="85"/>
      <c r="B7936" s="85"/>
      <c r="C7936" s="85"/>
      <c r="D7936" s="85"/>
      <c r="E7936" s="85"/>
      <c r="F7936" s="85"/>
      <c r="G7936" s="85"/>
      <c r="H7936" s="85"/>
    </row>
    <row r="7937" spans="1:8">
      <c r="A7937" s="85"/>
      <c r="B7937" s="85"/>
      <c r="C7937" s="85"/>
      <c r="D7937" s="85"/>
      <c r="E7937" s="85"/>
      <c r="F7937" s="85"/>
      <c r="G7937" s="85"/>
      <c r="H7937" s="85"/>
    </row>
    <row r="7938" spans="1:8">
      <c r="A7938" s="85"/>
      <c r="B7938" s="85"/>
      <c r="C7938" s="85"/>
      <c r="D7938" s="85"/>
      <c r="E7938" s="85"/>
      <c r="F7938" s="85"/>
      <c r="G7938" s="85"/>
      <c r="H7938" s="85"/>
    </row>
    <row r="7939" spans="1:8">
      <c r="A7939" s="85"/>
      <c r="B7939" s="85"/>
      <c r="C7939" s="85"/>
      <c r="D7939" s="85"/>
      <c r="E7939" s="85"/>
      <c r="F7939" s="85"/>
      <c r="G7939" s="85"/>
      <c r="H7939" s="85"/>
    </row>
    <row r="7940" spans="1:8">
      <c r="A7940" s="85"/>
      <c r="B7940" s="85"/>
      <c r="C7940" s="85"/>
      <c r="D7940" s="85"/>
      <c r="E7940" s="85"/>
      <c r="F7940" s="85"/>
      <c r="G7940" s="85"/>
      <c r="H7940" s="85"/>
    </row>
    <row r="7941" spans="1:8">
      <c r="A7941" s="85"/>
      <c r="B7941" s="85"/>
      <c r="C7941" s="85"/>
      <c r="D7941" s="85"/>
      <c r="E7941" s="85"/>
      <c r="F7941" s="85"/>
      <c r="G7941" s="85"/>
      <c r="H7941" s="85"/>
    </row>
    <row r="7942" spans="1:8">
      <c r="A7942" s="85"/>
      <c r="B7942" s="85"/>
      <c r="C7942" s="85"/>
      <c r="D7942" s="85"/>
      <c r="E7942" s="85"/>
      <c r="F7942" s="85"/>
      <c r="G7942" s="85"/>
      <c r="H7942" s="85"/>
    </row>
    <row r="7943" spans="1:8">
      <c r="A7943" s="85"/>
      <c r="B7943" s="85"/>
      <c r="C7943" s="85"/>
      <c r="D7943" s="85"/>
      <c r="E7943" s="85"/>
      <c r="F7943" s="85"/>
      <c r="G7943" s="85"/>
      <c r="H7943" s="85"/>
    </row>
    <row r="7944" spans="1:8">
      <c r="A7944" s="85"/>
      <c r="B7944" s="85"/>
      <c r="C7944" s="85"/>
      <c r="D7944" s="85"/>
      <c r="E7944" s="85"/>
      <c r="F7944" s="85"/>
      <c r="G7944" s="85"/>
      <c r="H7944" s="85"/>
    </row>
    <row r="7945" spans="1:8">
      <c r="A7945" s="85"/>
      <c r="B7945" s="85"/>
      <c r="C7945" s="85"/>
      <c r="D7945" s="85"/>
      <c r="E7945" s="85"/>
      <c r="F7945" s="85"/>
      <c r="G7945" s="85"/>
      <c r="H7945" s="85"/>
    </row>
    <row r="7946" spans="1:8">
      <c r="A7946" s="85"/>
      <c r="B7946" s="85"/>
      <c r="C7946" s="85"/>
      <c r="D7946" s="85"/>
      <c r="E7946" s="85"/>
      <c r="F7946" s="85"/>
      <c r="G7946" s="85"/>
      <c r="H7946" s="85"/>
    </row>
    <row r="7947" spans="1:8">
      <c r="A7947" s="85"/>
      <c r="B7947" s="85"/>
      <c r="C7947" s="85"/>
      <c r="D7947" s="85"/>
      <c r="E7947" s="85"/>
      <c r="F7947" s="85"/>
      <c r="G7947" s="85"/>
      <c r="H7947" s="85"/>
    </row>
    <row r="7948" spans="1:8">
      <c r="A7948" s="85"/>
      <c r="B7948" s="85"/>
      <c r="C7948" s="85"/>
      <c r="D7948" s="85"/>
      <c r="E7948" s="85"/>
      <c r="F7948" s="85"/>
      <c r="G7948" s="85"/>
      <c r="H7948" s="85"/>
    </row>
    <row r="7949" spans="1:8">
      <c r="A7949" s="85"/>
      <c r="B7949" s="85"/>
      <c r="C7949" s="85"/>
      <c r="D7949" s="85"/>
      <c r="E7949" s="85"/>
      <c r="F7949" s="85"/>
      <c r="G7949" s="85"/>
      <c r="H7949" s="85"/>
    </row>
    <row r="7950" spans="1:8">
      <c r="A7950" s="85"/>
      <c r="B7950" s="85"/>
      <c r="C7950" s="85"/>
      <c r="D7950" s="85"/>
      <c r="E7950" s="85"/>
      <c r="F7950" s="85"/>
      <c r="G7950" s="85"/>
      <c r="H7950" s="85"/>
    </row>
    <row r="7951" spans="1:8">
      <c r="A7951" s="85"/>
      <c r="B7951" s="85"/>
      <c r="C7951" s="85"/>
      <c r="D7951" s="85"/>
      <c r="E7951" s="85"/>
      <c r="F7951" s="85"/>
      <c r="G7951" s="85"/>
      <c r="H7951" s="85"/>
    </row>
    <row r="7952" spans="1:8">
      <c r="A7952" s="85"/>
      <c r="B7952" s="85"/>
      <c r="C7952" s="85"/>
      <c r="D7952" s="85"/>
      <c r="E7952" s="85"/>
      <c r="F7952" s="85"/>
      <c r="G7952" s="85"/>
      <c r="H7952" s="85"/>
    </row>
    <row r="7953" spans="1:8">
      <c r="A7953" s="85"/>
      <c r="B7953" s="85"/>
      <c r="C7953" s="85"/>
      <c r="D7953" s="85"/>
      <c r="E7953" s="85"/>
      <c r="F7953" s="85"/>
      <c r="G7953" s="85"/>
      <c r="H7953" s="85"/>
    </row>
    <row r="7954" spans="1:8">
      <c r="A7954" s="85"/>
      <c r="B7954" s="85"/>
      <c r="C7954" s="85"/>
      <c r="D7954" s="85"/>
      <c r="E7954" s="85"/>
      <c r="F7954" s="85"/>
      <c r="G7954" s="85"/>
      <c r="H7954" s="85"/>
    </row>
    <row r="7955" spans="1:8">
      <c r="A7955" s="85"/>
      <c r="B7955" s="85"/>
      <c r="C7955" s="85"/>
      <c r="D7955" s="85"/>
      <c r="E7955" s="85"/>
      <c r="F7955" s="85"/>
      <c r="G7955" s="85"/>
      <c r="H7955" s="85"/>
    </row>
    <row r="7956" spans="1:8">
      <c r="A7956" s="85"/>
      <c r="B7956" s="85"/>
      <c r="C7956" s="85"/>
      <c r="D7956" s="85"/>
      <c r="E7956" s="85"/>
      <c r="F7956" s="85"/>
      <c r="G7956" s="85"/>
      <c r="H7956" s="85"/>
    </row>
    <row r="7957" spans="1:8">
      <c r="A7957" s="85"/>
      <c r="B7957" s="85"/>
      <c r="C7957" s="85"/>
      <c r="D7957" s="85"/>
      <c r="E7957" s="85"/>
      <c r="F7957" s="85"/>
      <c r="G7957" s="85"/>
      <c r="H7957" s="85"/>
    </row>
    <row r="7958" spans="1:8">
      <c r="A7958" s="85"/>
      <c r="B7958" s="85"/>
      <c r="C7958" s="85"/>
      <c r="D7958" s="85"/>
      <c r="E7958" s="85"/>
      <c r="F7958" s="85"/>
      <c r="G7958" s="85"/>
      <c r="H7958" s="85"/>
    </row>
    <row r="7959" spans="1:8">
      <c r="A7959" s="85"/>
      <c r="B7959" s="85"/>
      <c r="C7959" s="85"/>
      <c r="D7959" s="85"/>
      <c r="E7959" s="85"/>
      <c r="F7959" s="85"/>
      <c r="G7959" s="85"/>
      <c r="H7959" s="85"/>
    </row>
    <row r="7960" spans="1:8">
      <c r="A7960" s="85"/>
      <c r="B7960" s="85"/>
      <c r="C7960" s="85"/>
      <c r="D7960" s="85"/>
      <c r="E7960" s="85"/>
      <c r="F7960" s="85"/>
      <c r="G7960" s="85"/>
      <c r="H7960" s="85"/>
    </row>
    <row r="7961" spans="1:8">
      <c r="A7961" s="85"/>
      <c r="B7961" s="85"/>
      <c r="C7961" s="85"/>
      <c r="D7961" s="85"/>
      <c r="E7961" s="85"/>
      <c r="F7961" s="85"/>
      <c r="G7961" s="85"/>
      <c r="H7961" s="85"/>
    </row>
    <row r="7962" spans="1:8">
      <c r="A7962" s="85"/>
      <c r="B7962" s="85"/>
      <c r="C7962" s="85"/>
      <c r="D7962" s="85"/>
      <c r="E7962" s="85"/>
      <c r="F7962" s="85"/>
      <c r="G7962" s="85"/>
      <c r="H7962" s="85"/>
    </row>
    <row r="7963" spans="1:8">
      <c r="A7963" s="85"/>
      <c r="B7963" s="85"/>
      <c r="C7963" s="85"/>
      <c r="D7963" s="85"/>
      <c r="E7963" s="85"/>
      <c r="F7963" s="85"/>
      <c r="G7963" s="85"/>
      <c r="H7963" s="85"/>
    </row>
    <row r="7964" spans="1:8">
      <c r="A7964" s="85"/>
      <c r="B7964" s="85"/>
      <c r="C7964" s="85"/>
      <c r="D7964" s="85"/>
      <c r="E7964" s="85"/>
      <c r="F7964" s="85"/>
      <c r="G7964" s="85"/>
      <c r="H7964" s="85"/>
    </row>
    <row r="7965" spans="1:8">
      <c r="A7965" s="85"/>
      <c r="B7965" s="85"/>
      <c r="C7965" s="85"/>
      <c r="D7965" s="85"/>
      <c r="E7965" s="85"/>
      <c r="F7965" s="85"/>
      <c r="G7965" s="85"/>
      <c r="H7965" s="85"/>
    </row>
    <row r="7966" spans="1:8">
      <c r="A7966" s="85"/>
      <c r="B7966" s="85"/>
      <c r="C7966" s="85"/>
      <c r="D7966" s="85"/>
      <c r="E7966" s="85"/>
      <c r="F7966" s="85"/>
      <c r="G7966" s="85"/>
      <c r="H7966" s="85"/>
    </row>
    <row r="7967" spans="1:8">
      <c r="A7967" s="85"/>
      <c r="B7967" s="85"/>
      <c r="C7967" s="85"/>
      <c r="D7967" s="85"/>
      <c r="E7967" s="85"/>
      <c r="F7967" s="85"/>
      <c r="G7967" s="85"/>
      <c r="H7967" s="85"/>
    </row>
    <row r="7968" spans="1:8">
      <c r="A7968" s="85"/>
      <c r="B7968" s="85"/>
      <c r="C7968" s="85"/>
      <c r="D7968" s="85"/>
      <c r="E7968" s="85"/>
      <c r="F7968" s="85"/>
      <c r="G7968" s="85"/>
      <c r="H7968" s="85"/>
    </row>
    <row r="7969" spans="1:8">
      <c r="A7969" s="85"/>
      <c r="B7969" s="85"/>
      <c r="C7969" s="85"/>
      <c r="D7969" s="85"/>
      <c r="E7969" s="85"/>
      <c r="F7969" s="85"/>
      <c r="G7969" s="85"/>
      <c r="H7969" s="85"/>
    </row>
    <row r="7970" spans="1:8">
      <c r="A7970" s="85"/>
      <c r="B7970" s="85"/>
      <c r="C7970" s="85"/>
      <c r="D7970" s="85"/>
      <c r="E7970" s="85"/>
      <c r="F7970" s="85"/>
      <c r="G7970" s="85"/>
      <c r="H7970" s="85"/>
    </row>
    <row r="7971" spans="1:8">
      <c r="A7971" s="85"/>
      <c r="B7971" s="85"/>
      <c r="C7971" s="85"/>
      <c r="D7971" s="85"/>
      <c r="E7971" s="85"/>
      <c r="F7971" s="85"/>
      <c r="G7971" s="85"/>
      <c r="H7971" s="85"/>
    </row>
    <row r="7972" spans="1:8">
      <c r="A7972" s="85"/>
      <c r="B7972" s="85"/>
      <c r="C7972" s="85"/>
      <c r="D7972" s="85"/>
      <c r="E7972" s="85"/>
      <c r="F7972" s="85"/>
      <c r="G7972" s="85"/>
      <c r="H7972" s="85"/>
    </row>
    <row r="7973" spans="1:8">
      <c r="A7973" s="85"/>
      <c r="B7973" s="85"/>
      <c r="C7973" s="85"/>
      <c r="D7973" s="85"/>
      <c r="E7973" s="85"/>
      <c r="F7973" s="85"/>
      <c r="G7973" s="85"/>
      <c r="H7973" s="85"/>
    </row>
    <row r="7974" spans="1:8">
      <c r="A7974" s="85"/>
      <c r="B7974" s="85"/>
      <c r="C7974" s="85"/>
      <c r="D7974" s="85"/>
      <c r="E7974" s="85"/>
      <c r="F7974" s="85"/>
      <c r="G7974" s="85"/>
      <c r="H7974" s="85"/>
    </row>
    <row r="7975" spans="1:8">
      <c r="A7975" s="85"/>
      <c r="B7975" s="85"/>
      <c r="C7975" s="85"/>
      <c r="D7975" s="85"/>
      <c r="E7975" s="85"/>
      <c r="F7975" s="85"/>
      <c r="G7975" s="85"/>
      <c r="H7975" s="85"/>
    </row>
    <row r="7976" spans="1:8">
      <c r="A7976" s="85"/>
      <c r="B7976" s="85"/>
      <c r="C7976" s="85"/>
      <c r="D7976" s="85"/>
      <c r="E7976" s="85"/>
      <c r="F7976" s="85"/>
      <c r="G7976" s="85"/>
      <c r="H7976" s="85"/>
    </row>
    <row r="7977" spans="1:8">
      <c r="A7977" s="85"/>
      <c r="B7977" s="85"/>
      <c r="C7977" s="85"/>
      <c r="D7977" s="85"/>
      <c r="E7977" s="85"/>
      <c r="F7977" s="85"/>
      <c r="G7977" s="85"/>
      <c r="H7977" s="85"/>
    </row>
    <row r="7978" spans="1:8">
      <c r="A7978" s="85"/>
      <c r="B7978" s="85"/>
      <c r="C7978" s="85"/>
      <c r="D7978" s="85"/>
      <c r="E7978" s="85"/>
      <c r="F7978" s="85"/>
      <c r="G7978" s="85"/>
      <c r="H7978" s="85"/>
    </row>
    <row r="7979" spans="1:8">
      <c r="A7979" s="85"/>
      <c r="B7979" s="85"/>
      <c r="C7979" s="85"/>
      <c r="D7979" s="85"/>
      <c r="E7979" s="85"/>
      <c r="F7979" s="85"/>
      <c r="G7979" s="85"/>
      <c r="H7979" s="85"/>
    </row>
    <row r="7980" spans="1:8">
      <c r="A7980" s="85"/>
      <c r="B7980" s="85"/>
      <c r="C7980" s="85"/>
      <c r="D7980" s="85"/>
      <c r="E7980" s="85"/>
      <c r="F7980" s="85"/>
      <c r="G7980" s="85"/>
      <c r="H7980" s="85"/>
    </row>
    <row r="7981" spans="1:8">
      <c r="A7981" s="85"/>
      <c r="B7981" s="85"/>
      <c r="C7981" s="85"/>
      <c r="D7981" s="85"/>
      <c r="E7981" s="85"/>
      <c r="F7981" s="85"/>
      <c r="G7981" s="85"/>
      <c r="H7981" s="85"/>
    </row>
    <row r="7982" spans="1:8">
      <c r="A7982" s="85"/>
      <c r="B7982" s="85"/>
      <c r="C7982" s="85"/>
      <c r="D7982" s="85"/>
      <c r="E7982" s="85"/>
      <c r="F7982" s="85"/>
      <c r="G7982" s="85"/>
      <c r="H7982" s="85"/>
    </row>
    <row r="7983" spans="1:8">
      <c r="A7983" s="85"/>
      <c r="B7983" s="85"/>
      <c r="C7983" s="85"/>
      <c r="D7983" s="85"/>
      <c r="E7983" s="85"/>
      <c r="F7983" s="85"/>
      <c r="G7983" s="85"/>
      <c r="H7983" s="85"/>
    </row>
    <row r="7984" spans="1:8">
      <c r="A7984" s="85"/>
      <c r="B7984" s="85"/>
      <c r="C7984" s="85"/>
      <c r="D7984" s="85"/>
      <c r="E7984" s="85"/>
      <c r="F7984" s="85"/>
      <c r="G7984" s="85"/>
      <c r="H7984" s="85"/>
    </row>
    <row r="7985" spans="1:8">
      <c r="A7985" s="85"/>
      <c r="B7985" s="85"/>
      <c r="C7985" s="85"/>
      <c r="D7985" s="85"/>
      <c r="E7985" s="85"/>
      <c r="F7985" s="85"/>
      <c r="G7985" s="85"/>
      <c r="H7985" s="85"/>
    </row>
    <row r="7986" spans="1:8">
      <c r="A7986" s="85"/>
      <c r="B7986" s="85"/>
      <c r="C7986" s="85"/>
      <c r="D7986" s="85"/>
      <c r="E7986" s="85"/>
      <c r="F7986" s="85"/>
      <c r="G7986" s="85"/>
      <c r="H7986" s="85"/>
    </row>
    <row r="7987" spans="1:8">
      <c r="A7987" s="85"/>
      <c r="B7987" s="85"/>
      <c r="C7987" s="85"/>
      <c r="D7987" s="85"/>
      <c r="E7987" s="85"/>
      <c r="F7987" s="85"/>
      <c r="G7987" s="85"/>
      <c r="H7987" s="85"/>
    </row>
    <row r="7988" spans="1:8">
      <c r="A7988" s="85"/>
      <c r="B7988" s="85"/>
      <c r="C7988" s="85"/>
      <c r="D7988" s="85"/>
      <c r="E7988" s="85"/>
      <c r="F7988" s="85"/>
      <c r="G7988" s="85"/>
      <c r="H7988" s="85"/>
    </row>
    <row r="7989" spans="1:8">
      <c r="A7989" s="85"/>
      <c r="B7989" s="85"/>
      <c r="C7989" s="85"/>
      <c r="D7989" s="85"/>
      <c r="E7989" s="85"/>
      <c r="F7989" s="85"/>
      <c r="G7989" s="85"/>
      <c r="H7989" s="85"/>
    </row>
    <row r="7990" spans="1:8">
      <c r="A7990" s="85"/>
      <c r="B7990" s="85"/>
      <c r="C7990" s="85"/>
      <c r="D7990" s="85"/>
      <c r="E7990" s="85"/>
      <c r="F7990" s="85"/>
      <c r="G7990" s="85"/>
      <c r="H7990" s="85"/>
    </row>
    <row r="7991" spans="1:8">
      <c r="A7991" s="85"/>
      <c r="B7991" s="85"/>
      <c r="C7991" s="85"/>
      <c r="D7991" s="85"/>
      <c r="E7991" s="85"/>
      <c r="F7991" s="85"/>
      <c r="G7991" s="85"/>
      <c r="H7991" s="85"/>
    </row>
    <row r="7992" spans="1:8">
      <c r="A7992" s="85"/>
      <c r="B7992" s="85"/>
      <c r="C7992" s="85"/>
      <c r="D7992" s="85"/>
      <c r="E7992" s="85"/>
      <c r="F7992" s="85"/>
      <c r="G7992" s="85"/>
      <c r="H7992" s="85"/>
    </row>
    <row r="7993" spans="1:8">
      <c r="A7993" s="85"/>
      <c r="B7993" s="85"/>
      <c r="C7993" s="85"/>
      <c r="D7993" s="85"/>
      <c r="E7993" s="85"/>
      <c r="F7993" s="85"/>
      <c r="G7993" s="85"/>
      <c r="H7993" s="85"/>
    </row>
    <row r="7994" spans="1:8">
      <c r="A7994" s="85"/>
      <c r="B7994" s="85"/>
      <c r="C7994" s="85"/>
      <c r="D7994" s="85"/>
      <c r="E7994" s="85"/>
      <c r="F7994" s="85"/>
      <c r="G7994" s="85"/>
      <c r="H7994" s="85"/>
    </row>
    <row r="7995" spans="1:8">
      <c r="A7995" s="85"/>
      <c r="B7995" s="85"/>
      <c r="C7995" s="85"/>
      <c r="D7995" s="85"/>
      <c r="E7995" s="85"/>
      <c r="F7995" s="85"/>
      <c r="G7995" s="85"/>
      <c r="H7995" s="85"/>
    </row>
    <row r="7996" spans="1:8">
      <c r="A7996" s="85"/>
      <c r="B7996" s="85"/>
      <c r="C7996" s="85"/>
      <c r="D7996" s="85"/>
      <c r="E7996" s="85"/>
      <c r="F7996" s="85"/>
      <c r="G7996" s="85"/>
      <c r="H7996" s="85"/>
    </row>
    <row r="7997" spans="1:8">
      <c r="A7997" s="85"/>
      <c r="B7997" s="85"/>
      <c r="C7997" s="85"/>
      <c r="D7997" s="85"/>
      <c r="E7997" s="85"/>
      <c r="F7997" s="85"/>
      <c r="G7997" s="85"/>
      <c r="H7997" s="85"/>
    </row>
    <row r="7998" spans="1:8">
      <c r="A7998" s="85"/>
      <c r="B7998" s="85"/>
      <c r="C7998" s="85"/>
      <c r="D7998" s="85"/>
      <c r="E7998" s="85"/>
      <c r="F7998" s="85"/>
      <c r="G7998" s="85"/>
      <c r="H7998" s="85"/>
    </row>
    <row r="7999" spans="1:8">
      <c r="A7999" s="85"/>
      <c r="B7999" s="85"/>
      <c r="C7999" s="85"/>
      <c r="D7999" s="85"/>
      <c r="E7999" s="85"/>
      <c r="F7999" s="85"/>
      <c r="G7999" s="85"/>
      <c r="H7999" s="85"/>
    </row>
    <row r="8000" spans="1:8">
      <c r="A8000" s="85"/>
      <c r="B8000" s="85"/>
      <c r="C8000" s="85"/>
      <c r="D8000" s="85"/>
      <c r="E8000" s="85"/>
      <c r="F8000" s="85"/>
      <c r="G8000" s="85"/>
      <c r="H8000" s="85"/>
    </row>
    <row r="8001" spans="1:8">
      <c r="A8001" s="85"/>
      <c r="B8001" s="85"/>
      <c r="C8001" s="85"/>
      <c r="D8001" s="85"/>
      <c r="E8001" s="85"/>
      <c r="F8001" s="85"/>
      <c r="G8001" s="85"/>
      <c r="H8001" s="85"/>
    </row>
    <row r="8002" spans="1:8">
      <c r="A8002" s="85"/>
      <c r="B8002" s="85"/>
      <c r="C8002" s="85"/>
      <c r="D8002" s="85"/>
      <c r="E8002" s="85"/>
      <c r="F8002" s="85"/>
      <c r="G8002" s="85"/>
      <c r="H8002" s="85"/>
    </row>
    <row r="8003" spans="1:8">
      <c r="A8003" s="85"/>
      <c r="B8003" s="85"/>
      <c r="C8003" s="85"/>
      <c r="D8003" s="85"/>
      <c r="E8003" s="85"/>
      <c r="F8003" s="85"/>
      <c r="G8003" s="85"/>
      <c r="H8003" s="85"/>
    </row>
    <row r="8004" spans="1:8">
      <c r="A8004" s="85"/>
      <c r="B8004" s="85"/>
      <c r="C8004" s="85"/>
      <c r="D8004" s="85"/>
      <c r="E8004" s="85"/>
      <c r="F8004" s="85"/>
      <c r="G8004" s="85"/>
      <c r="H8004" s="85"/>
    </row>
    <row r="8005" spans="1:8">
      <c r="A8005" s="85"/>
      <c r="B8005" s="85"/>
      <c r="C8005" s="85"/>
      <c r="D8005" s="85"/>
      <c r="E8005" s="85"/>
      <c r="F8005" s="85"/>
      <c r="G8005" s="85"/>
      <c r="H8005" s="85"/>
    </row>
    <row r="8006" spans="1:8">
      <c r="A8006" s="85"/>
      <c r="B8006" s="85"/>
      <c r="C8006" s="85"/>
      <c r="D8006" s="85"/>
      <c r="E8006" s="85"/>
      <c r="F8006" s="85"/>
      <c r="G8006" s="85"/>
      <c r="H8006" s="85"/>
    </row>
    <row r="8007" spans="1:8">
      <c r="A8007" s="85"/>
      <c r="B8007" s="85"/>
      <c r="C8007" s="85"/>
      <c r="D8007" s="85"/>
      <c r="E8007" s="85"/>
      <c r="F8007" s="85"/>
      <c r="G8007" s="85"/>
      <c r="H8007" s="85"/>
    </row>
    <row r="8008" spans="1:8">
      <c r="A8008" s="85"/>
      <c r="B8008" s="85"/>
      <c r="C8008" s="85"/>
      <c r="D8008" s="85"/>
      <c r="E8008" s="85"/>
      <c r="F8008" s="85"/>
      <c r="G8008" s="85"/>
      <c r="H8008" s="85"/>
    </row>
    <row r="8009" spans="1:8">
      <c r="A8009" s="85"/>
      <c r="B8009" s="85"/>
      <c r="C8009" s="85"/>
      <c r="D8009" s="85"/>
      <c r="E8009" s="85"/>
      <c r="F8009" s="85"/>
      <c r="G8009" s="85"/>
      <c r="H8009" s="85"/>
    </row>
    <row r="8010" spans="1:8">
      <c r="A8010" s="85"/>
      <c r="B8010" s="85"/>
      <c r="C8010" s="85"/>
      <c r="D8010" s="85"/>
      <c r="E8010" s="85"/>
      <c r="F8010" s="85"/>
      <c r="G8010" s="85"/>
      <c r="H8010" s="85"/>
    </row>
    <row r="8011" spans="1:8">
      <c r="A8011" s="85"/>
      <c r="B8011" s="85"/>
      <c r="C8011" s="85"/>
      <c r="D8011" s="85"/>
      <c r="E8011" s="85"/>
      <c r="F8011" s="85"/>
      <c r="G8011" s="85"/>
      <c r="H8011" s="85"/>
    </row>
    <row r="8012" spans="1:8">
      <c r="A8012" s="85"/>
      <c r="B8012" s="85"/>
      <c r="C8012" s="85"/>
      <c r="D8012" s="85"/>
      <c r="E8012" s="85"/>
      <c r="F8012" s="85"/>
      <c r="G8012" s="85"/>
      <c r="H8012" s="85"/>
    </row>
    <row r="8013" spans="1:8">
      <c r="A8013" s="85"/>
      <c r="B8013" s="85"/>
      <c r="C8013" s="85"/>
      <c r="D8013" s="85"/>
      <c r="E8013" s="85"/>
      <c r="F8013" s="85"/>
      <c r="G8013" s="85"/>
      <c r="H8013" s="85"/>
    </row>
    <row r="8014" spans="1:8">
      <c r="A8014" s="85"/>
      <c r="B8014" s="85"/>
      <c r="C8014" s="85"/>
      <c r="D8014" s="85"/>
      <c r="E8014" s="85"/>
      <c r="F8014" s="85"/>
      <c r="G8014" s="85"/>
      <c r="H8014" s="85"/>
    </row>
    <row r="8015" spans="1:8">
      <c r="A8015" s="85"/>
      <c r="B8015" s="85"/>
      <c r="C8015" s="85"/>
      <c r="D8015" s="85"/>
      <c r="E8015" s="85"/>
      <c r="F8015" s="85"/>
      <c r="G8015" s="85"/>
      <c r="H8015" s="85"/>
    </row>
    <row r="8016" spans="1:8">
      <c r="A8016" s="85"/>
      <c r="B8016" s="85"/>
      <c r="C8016" s="85"/>
      <c r="D8016" s="85"/>
      <c r="E8016" s="85"/>
      <c r="F8016" s="85"/>
      <c r="G8016" s="85"/>
      <c r="H8016" s="85"/>
    </row>
    <row r="8017" spans="1:8">
      <c r="A8017" s="85"/>
      <c r="B8017" s="85"/>
      <c r="C8017" s="85"/>
      <c r="D8017" s="85"/>
      <c r="E8017" s="85"/>
      <c r="F8017" s="85"/>
      <c r="G8017" s="85"/>
      <c r="H8017" s="85"/>
    </row>
    <row r="8018" spans="1:8">
      <c r="A8018" s="85"/>
      <c r="B8018" s="85"/>
      <c r="C8018" s="85"/>
      <c r="D8018" s="85"/>
      <c r="E8018" s="85"/>
      <c r="F8018" s="85"/>
      <c r="G8018" s="85"/>
      <c r="H8018" s="85"/>
    </row>
    <row r="8019" spans="1:8">
      <c r="A8019" s="85"/>
      <c r="B8019" s="85"/>
      <c r="C8019" s="85"/>
      <c r="D8019" s="85"/>
      <c r="E8019" s="85"/>
      <c r="F8019" s="85"/>
      <c r="G8019" s="85"/>
      <c r="H8019" s="85"/>
    </row>
    <row r="8020" spans="1:8">
      <c r="A8020" s="85"/>
      <c r="B8020" s="85"/>
      <c r="C8020" s="85"/>
      <c r="D8020" s="85"/>
      <c r="E8020" s="85"/>
      <c r="F8020" s="85"/>
      <c r="G8020" s="85"/>
      <c r="H8020" s="85"/>
    </row>
    <row r="8021" spans="1:8">
      <c r="A8021" s="85"/>
      <c r="B8021" s="85"/>
      <c r="C8021" s="85"/>
      <c r="D8021" s="85"/>
      <c r="E8021" s="85"/>
      <c r="F8021" s="85"/>
      <c r="G8021" s="85"/>
      <c r="H8021" s="85"/>
    </row>
    <row r="8022" spans="1:8">
      <c r="A8022" s="85"/>
      <c r="B8022" s="85"/>
      <c r="C8022" s="85"/>
      <c r="D8022" s="85"/>
      <c r="E8022" s="85"/>
      <c r="F8022" s="85"/>
      <c r="G8022" s="85"/>
      <c r="H8022" s="85"/>
    </row>
    <row r="8023" spans="1:8">
      <c r="A8023" s="85"/>
      <c r="B8023" s="85"/>
      <c r="C8023" s="85"/>
      <c r="D8023" s="85"/>
      <c r="E8023" s="85"/>
      <c r="F8023" s="85"/>
      <c r="G8023" s="85"/>
      <c r="H8023" s="85"/>
    </row>
    <row r="8024" spans="1:8">
      <c r="A8024" s="85"/>
      <c r="B8024" s="85"/>
      <c r="C8024" s="85"/>
      <c r="D8024" s="85"/>
      <c r="E8024" s="85"/>
      <c r="F8024" s="85"/>
      <c r="G8024" s="85"/>
      <c r="H8024" s="85"/>
    </row>
    <row r="8025" spans="1:8">
      <c r="A8025" s="85"/>
      <c r="B8025" s="85"/>
      <c r="C8025" s="85"/>
      <c r="D8025" s="85"/>
      <c r="E8025" s="85"/>
      <c r="F8025" s="85"/>
      <c r="G8025" s="85"/>
      <c r="H8025" s="85"/>
    </row>
    <row r="8026" spans="1:8">
      <c r="A8026" s="85"/>
      <c r="B8026" s="85"/>
      <c r="C8026" s="85"/>
      <c r="D8026" s="85"/>
      <c r="E8026" s="85"/>
      <c r="F8026" s="85"/>
      <c r="G8026" s="85"/>
      <c r="H8026" s="85"/>
    </row>
    <row r="8027" spans="1:8">
      <c r="A8027" s="85"/>
      <c r="B8027" s="85"/>
      <c r="C8027" s="85"/>
      <c r="D8027" s="85"/>
      <c r="E8027" s="85"/>
      <c r="F8027" s="85"/>
      <c r="G8027" s="85"/>
      <c r="H8027" s="85"/>
    </row>
    <row r="8028" spans="1:8">
      <c r="A8028" s="85"/>
      <c r="B8028" s="85"/>
      <c r="C8028" s="85"/>
      <c r="D8028" s="85"/>
      <c r="E8028" s="85"/>
      <c r="F8028" s="85"/>
      <c r="G8028" s="85"/>
      <c r="H8028" s="85"/>
    </row>
    <row r="8029" spans="1:8">
      <c r="A8029" s="85"/>
      <c r="B8029" s="85"/>
      <c r="C8029" s="85"/>
      <c r="D8029" s="85"/>
      <c r="E8029" s="85"/>
      <c r="F8029" s="85"/>
      <c r="G8029" s="85"/>
      <c r="H8029" s="85"/>
    </row>
    <row r="8030" spans="1:8">
      <c r="A8030" s="85"/>
      <c r="B8030" s="85"/>
      <c r="C8030" s="85"/>
      <c r="D8030" s="85"/>
      <c r="E8030" s="85"/>
      <c r="F8030" s="85"/>
      <c r="G8030" s="85"/>
      <c r="H8030" s="85"/>
    </row>
    <row r="8031" spans="1:8">
      <c r="A8031" s="85"/>
      <c r="B8031" s="85"/>
      <c r="C8031" s="85"/>
      <c r="D8031" s="85"/>
      <c r="E8031" s="85"/>
      <c r="F8031" s="85"/>
      <c r="G8031" s="85"/>
      <c r="H8031" s="85"/>
    </row>
    <row r="8032" spans="1:8">
      <c r="A8032" s="85"/>
      <c r="B8032" s="85"/>
      <c r="C8032" s="85"/>
      <c r="D8032" s="85"/>
      <c r="E8032" s="85"/>
      <c r="F8032" s="85"/>
      <c r="G8032" s="85"/>
      <c r="H8032" s="85"/>
    </row>
    <row r="8033" spans="1:8">
      <c r="A8033" s="85"/>
      <c r="B8033" s="85"/>
      <c r="C8033" s="85"/>
      <c r="D8033" s="85"/>
      <c r="E8033" s="85"/>
      <c r="F8033" s="85"/>
      <c r="G8033" s="85"/>
      <c r="H8033" s="85"/>
    </row>
    <row r="8034" spans="1:8">
      <c r="A8034" s="85"/>
      <c r="B8034" s="85"/>
      <c r="C8034" s="85"/>
      <c r="D8034" s="85"/>
      <c r="E8034" s="85"/>
      <c r="F8034" s="85"/>
      <c r="G8034" s="85"/>
      <c r="H8034" s="85"/>
    </row>
    <row r="8035" spans="1:8">
      <c r="A8035" s="85"/>
      <c r="B8035" s="85"/>
      <c r="C8035" s="85"/>
      <c r="D8035" s="85"/>
      <c r="E8035" s="85"/>
      <c r="F8035" s="85"/>
      <c r="G8035" s="85"/>
      <c r="H8035" s="85"/>
    </row>
    <row r="8036" spans="1:8">
      <c r="A8036" s="85"/>
      <c r="B8036" s="85"/>
      <c r="C8036" s="85"/>
      <c r="D8036" s="85"/>
      <c r="E8036" s="85"/>
      <c r="F8036" s="85"/>
      <c r="G8036" s="85"/>
      <c r="H8036" s="85"/>
    </row>
    <row r="8037" spans="1:8">
      <c r="A8037" s="85"/>
      <c r="B8037" s="85"/>
      <c r="C8037" s="85"/>
      <c r="D8037" s="85"/>
      <c r="E8037" s="85"/>
      <c r="F8037" s="85"/>
      <c r="G8037" s="85"/>
      <c r="H8037" s="85"/>
    </row>
    <row r="8038" spans="1:8">
      <c r="A8038" s="85"/>
      <c r="B8038" s="85"/>
      <c r="C8038" s="85"/>
      <c r="D8038" s="85"/>
      <c r="E8038" s="85"/>
      <c r="F8038" s="85"/>
      <c r="G8038" s="85"/>
      <c r="H8038" s="85"/>
    </row>
    <row r="8039" spans="1:8">
      <c r="A8039" s="85"/>
      <c r="B8039" s="85"/>
      <c r="C8039" s="85"/>
      <c r="D8039" s="85"/>
      <c r="E8039" s="85"/>
      <c r="F8039" s="85"/>
      <c r="G8039" s="85"/>
      <c r="H8039" s="85"/>
    </row>
    <row r="8040" spans="1:8">
      <c r="A8040" s="85"/>
      <c r="B8040" s="85"/>
      <c r="C8040" s="85"/>
      <c r="D8040" s="85"/>
      <c r="E8040" s="85"/>
      <c r="F8040" s="85"/>
      <c r="G8040" s="85"/>
      <c r="H8040" s="85"/>
    </row>
    <row r="8041" spans="1:8">
      <c r="A8041" s="85"/>
      <c r="B8041" s="85"/>
      <c r="C8041" s="85"/>
      <c r="D8041" s="85"/>
      <c r="E8041" s="85"/>
      <c r="F8041" s="85"/>
      <c r="G8041" s="85"/>
      <c r="H8041" s="85"/>
    </row>
    <row r="8042" spans="1:8">
      <c r="A8042" s="85"/>
      <c r="B8042" s="85"/>
      <c r="C8042" s="85"/>
      <c r="D8042" s="85"/>
      <c r="E8042" s="85"/>
      <c r="F8042" s="85"/>
      <c r="G8042" s="85"/>
      <c r="H8042" s="85"/>
    </row>
    <row r="8043" spans="1:8">
      <c r="A8043" s="85"/>
      <c r="B8043" s="85"/>
      <c r="C8043" s="85"/>
      <c r="D8043" s="85"/>
      <c r="E8043" s="85"/>
      <c r="F8043" s="85"/>
      <c r="G8043" s="85"/>
      <c r="H8043" s="85"/>
    </row>
    <row r="8044" spans="1:8">
      <c r="A8044" s="85"/>
      <c r="B8044" s="85"/>
      <c r="C8044" s="85"/>
      <c r="D8044" s="85"/>
      <c r="E8044" s="85"/>
      <c r="F8044" s="85"/>
      <c r="G8044" s="85"/>
      <c r="H8044" s="85"/>
    </row>
    <row r="8045" spans="1:8">
      <c r="A8045" s="85"/>
      <c r="B8045" s="85"/>
      <c r="C8045" s="85"/>
      <c r="D8045" s="85"/>
      <c r="E8045" s="85"/>
      <c r="F8045" s="85"/>
      <c r="G8045" s="85"/>
      <c r="H8045" s="85"/>
    </row>
    <row r="8046" spans="1:8">
      <c r="A8046" s="85"/>
      <c r="B8046" s="85"/>
      <c r="C8046" s="85"/>
      <c r="D8046" s="85"/>
      <c r="E8046" s="85"/>
      <c r="F8046" s="85"/>
      <c r="G8046" s="85"/>
      <c r="H8046" s="85"/>
    </row>
    <row r="8047" spans="1:8">
      <c r="A8047" s="85"/>
      <c r="B8047" s="85"/>
      <c r="C8047" s="85"/>
      <c r="D8047" s="85"/>
      <c r="E8047" s="85"/>
      <c r="F8047" s="85"/>
      <c r="G8047" s="85"/>
      <c r="H8047" s="85"/>
    </row>
    <row r="8048" spans="1:8">
      <c r="A8048" s="85"/>
      <c r="B8048" s="85"/>
      <c r="C8048" s="85"/>
      <c r="D8048" s="85"/>
      <c r="E8048" s="85"/>
      <c r="F8048" s="85"/>
      <c r="G8048" s="85"/>
      <c r="H8048" s="85"/>
    </row>
    <row r="8049" spans="1:8">
      <c r="A8049" s="85"/>
      <c r="B8049" s="85"/>
      <c r="C8049" s="85"/>
      <c r="D8049" s="85"/>
      <c r="E8049" s="85"/>
      <c r="F8049" s="85"/>
      <c r="G8049" s="85"/>
      <c r="H8049" s="85"/>
    </row>
    <row r="8050" spans="1:8">
      <c r="A8050" s="85"/>
      <c r="B8050" s="85"/>
      <c r="C8050" s="85"/>
      <c r="D8050" s="85"/>
      <c r="E8050" s="85"/>
      <c r="F8050" s="85"/>
      <c r="G8050" s="85"/>
      <c r="H8050" s="85"/>
    </row>
    <row r="8051" spans="1:8">
      <c r="A8051" s="85"/>
      <c r="B8051" s="85"/>
      <c r="C8051" s="85"/>
      <c r="D8051" s="85"/>
      <c r="E8051" s="85"/>
      <c r="F8051" s="85"/>
      <c r="G8051" s="85"/>
      <c r="H8051" s="85"/>
    </row>
    <row r="8052" spans="1:8">
      <c r="A8052" s="85"/>
      <c r="B8052" s="85"/>
      <c r="C8052" s="85"/>
      <c r="D8052" s="85"/>
      <c r="E8052" s="85"/>
      <c r="F8052" s="85"/>
      <c r="G8052" s="85"/>
      <c r="H8052" s="85"/>
    </row>
    <row r="8053" spans="1:8">
      <c r="A8053" s="85"/>
      <c r="B8053" s="85"/>
      <c r="C8053" s="85"/>
      <c r="D8053" s="85"/>
      <c r="E8053" s="85"/>
      <c r="F8053" s="85"/>
      <c r="G8053" s="85"/>
      <c r="H8053" s="85"/>
    </row>
    <row r="8054" spans="1:8">
      <c r="A8054" s="85"/>
      <c r="B8054" s="85"/>
      <c r="C8054" s="85"/>
      <c r="D8054" s="85"/>
      <c r="E8054" s="85"/>
      <c r="F8054" s="85"/>
      <c r="G8054" s="85"/>
      <c r="H8054" s="85"/>
    </row>
    <row r="8055" spans="1:8">
      <c r="A8055" s="85"/>
      <c r="B8055" s="85"/>
      <c r="C8055" s="85"/>
      <c r="D8055" s="85"/>
      <c r="E8055" s="85"/>
      <c r="F8055" s="85"/>
      <c r="G8055" s="85"/>
      <c r="H8055" s="85"/>
    </row>
    <row r="8056" spans="1:8">
      <c r="A8056" s="85"/>
      <c r="B8056" s="85"/>
      <c r="C8056" s="85"/>
      <c r="D8056" s="85"/>
      <c r="E8056" s="85"/>
      <c r="F8056" s="85"/>
      <c r="G8056" s="85"/>
      <c r="H8056" s="85"/>
    </row>
    <row r="8057" spans="1:8">
      <c r="A8057" s="85"/>
      <c r="B8057" s="85"/>
      <c r="C8057" s="85"/>
      <c r="D8057" s="85"/>
      <c r="E8057" s="85"/>
      <c r="F8057" s="85"/>
      <c r="G8057" s="85"/>
      <c r="H8057" s="85"/>
    </row>
    <row r="8058" spans="1:8">
      <c r="A8058" s="85"/>
      <c r="B8058" s="85"/>
      <c r="C8058" s="85"/>
      <c r="D8058" s="85"/>
      <c r="E8058" s="85"/>
      <c r="F8058" s="85"/>
      <c r="G8058" s="85"/>
      <c r="H8058" s="85"/>
    </row>
    <row r="8059" spans="1:8">
      <c r="A8059" s="85"/>
      <c r="B8059" s="85"/>
      <c r="C8059" s="85"/>
      <c r="D8059" s="85"/>
      <c r="E8059" s="85"/>
      <c r="F8059" s="85"/>
      <c r="G8059" s="85"/>
      <c r="H8059" s="85"/>
    </row>
    <row r="8060" spans="1:8">
      <c r="A8060" s="85"/>
      <c r="B8060" s="85"/>
      <c r="C8060" s="85"/>
      <c r="D8060" s="85"/>
      <c r="E8060" s="85"/>
      <c r="F8060" s="85"/>
      <c r="G8060" s="85"/>
      <c r="H8060" s="85"/>
    </row>
    <row r="8061" spans="1:8">
      <c r="A8061" s="85"/>
      <c r="B8061" s="85"/>
      <c r="C8061" s="85"/>
      <c r="D8061" s="85"/>
      <c r="E8061" s="85"/>
      <c r="F8061" s="85"/>
      <c r="G8061" s="85"/>
      <c r="H8061" s="85"/>
    </row>
    <row r="8062" spans="1:8">
      <c r="A8062" s="85"/>
      <c r="B8062" s="85"/>
      <c r="C8062" s="85"/>
      <c r="D8062" s="85"/>
      <c r="E8062" s="85"/>
      <c r="F8062" s="85"/>
      <c r="G8062" s="85"/>
      <c r="H8062" s="85"/>
    </row>
    <row r="8063" spans="1:8">
      <c r="A8063" s="85"/>
      <c r="B8063" s="85"/>
      <c r="C8063" s="85"/>
      <c r="D8063" s="85"/>
      <c r="E8063" s="85"/>
      <c r="F8063" s="85"/>
      <c r="G8063" s="85"/>
      <c r="H8063" s="85"/>
    </row>
    <row r="8064" spans="1:8">
      <c r="A8064" s="85"/>
      <c r="B8064" s="85"/>
      <c r="C8064" s="85"/>
      <c r="D8064" s="85"/>
      <c r="E8064" s="85"/>
      <c r="F8064" s="85"/>
      <c r="G8064" s="85"/>
      <c r="H8064" s="85"/>
    </row>
    <row r="8065" spans="1:8">
      <c r="A8065" s="85"/>
      <c r="B8065" s="85"/>
      <c r="C8065" s="85"/>
      <c r="D8065" s="85"/>
      <c r="E8065" s="85"/>
      <c r="F8065" s="85"/>
      <c r="G8065" s="85"/>
      <c r="H8065" s="85"/>
    </row>
    <row r="8066" spans="1:8">
      <c r="A8066" s="85"/>
      <c r="B8066" s="85"/>
      <c r="C8066" s="85"/>
      <c r="D8066" s="85"/>
      <c r="E8066" s="85"/>
      <c r="F8066" s="85"/>
      <c r="G8066" s="85"/>
      <c r="H8066" s="85"/>
    </row>
    <row r="8067" spans="1:8">
      <c r="A8067" s="85"/>
      <c r="B8067" s="85"/>
      <c r="C8067" s="85"/>
      <c r="D8067" s="85"/>
      <c r="E8067" s="85"/>
      <c r="F8067" s="85"/>
      <c r="G8067" s="85"/>
      <c r="H8067" s="85"/>
    </row>
    <row r="8068" spans="1:8">
      <c r="A8068" s="85"/>
      <c r="B8068" s="85"/>
      <c r="C8068" s="85"/>
      <c r="D8068" s="85"/>
      <c r="E8068" s="85"/>
      <c r="F8068" s="85"/>
      <c r="G8068" s="85"/>
      <c r="H8068" s="85"/>
    </row>
    <row r="8069" spans="1:8">
      <c r="A8069" s="85"/>
      <c r="B8069" s="85"/>
      <c r="C8069" s="85"/>
      <c r="D8069" s="85"/>
      <c r="E8069" s="85"/>
      <c r="F8069" s="85"/>
      <c r="G8069" s="85"/>
      <c r="H8069" s="85"/>
    </row>
    <row r="8070" spans="1:8">
      <c r="A8070" s="85"/>
      <c r="B8070" s="85"/>
      <c r="C8070" s="85"/>
      <c r="D8070" s="85"/>
      <c r="E8070" s="85"/>
      <c r="F8070" s="85"/>
      <c r="G8070" s="85"/>
      <c r="H8070" s="85"/>
    </row>
    <row r="8071" spans="1:8">
      <c r="A8071" s="85"/>
      <c r="B8071" s="85"/>
      <c r="C8071" s="85"/>
      <c r="D8071" s="85"/>
      <c r="E8071" s="85"/>
      <c r="F8071" s="85"/>
      <c r="G8071" s="85"/>
      <c r="H8071" s="85"/>
    </row>
    <row r="8072" spans="1:8">
      <c r="A8072" s="85"/>
      <c r="B8072" s="85"/>
      <c r="C8072" s="85"/>
      <c r="D8072" s="85"/>
      <c r="E8072" s="85"/>
      <c r="F8072" s="85"/>
      <c r="G8072" s="85"/>
      <c r="H8072" s="85"/>
    </row>
    <row r="8073" spans="1:8">
      <c r="A8073" s="85"/>
      <c r="B8073" s="85"/>
      <c r="C8073" s="85"/>
      <c r="D8073" s="85"/>
      <c r="E8073" s="85"/>
      <c r="F8073" s="85"/>
      <c r="G8073" s="85"/>
      <c r="H8073" s="85"/>
    </row>
    <row r="8074" spans="1:8">
      <c r="A8074" s="85"/>
      <c r="B8074" s="85"/>
      <c r="C8074" s="85"/>
      <c r="D8074" s="85"/>
      <c r="E8074" s="85"/>
      <c r="F8074" s="85"/>
      <c r="G8074" s="85"/>
      <c r="H8074" s="85"/>
    </row>
    <row r="8075" spans="1:8">
      <c r="A8075" s="85"/>
      <c r="B8075" s="85"/>
      <c r="C8075" s="85"/>
      <c r="D8075" s="85"/>
      <c r="E8075" s="85"/>
      <c r="F8075" s="85"/>
      <c r="G8075" s="85"/>
      <c r="H8075" s="85"/>
    </row>
    <row r="8076" spans="1:8">
      <c r="A8076" s="85"/>
      <c r="B8076" s="85"/>
      <c r="C8076" s="85"/>
      <c r="D8076" s="85"/>
      <c r="E8076" s="85"/>
      <c r="F8076" s="85"/>
      <c r="G8076" s="85"/>
      <c r="H8076" s="85"/>
    </row>
    <row r="8077" spans="1:8">
      <c r="A8077" s="85"/>
      <c r="B8077" s="85"/>
      <c r="C8077" s="85"/>
      <c r="D8077" s="85"/>
      <c r="E8077" s="85"/>
      <c r="F8077" s="85"/>
      <c r="G8077" s="85"/>
      <c r="H8077" s="85"/>
    </row>
    <row r="8078" spans="1:8">
      <c r="A8078" s="85"/>
      <c r="B8078" s="85"/>
      <c r="C8078" s="85"/>
      <c r="D8078" s="85"/>
      <c r="E8078" s="85"/>
      <c r="F8078" s="85"/>
      <c r="G8078" s="85"/>
      <c r="H8078" s="85"/>
    </row>
    <row r="8079" spans="1:8">
      <c r="A8079" s="85"/>
      <c r="B8079" s="85"/>
      <c r="C8079" s="85"/>
      <c r="D8079" s="85"/>
      <c r="E8079" s="85"/>
      <c r="F8079" s="85"/>
      <c r="G8079" s="85"/>
      <c r="H8079" s="85"/>
    </row>
    <row r="8080" spans="1:8">
      <c r="A8080" s="85"/>
      <c r="B8080" s="85"/>
      <c r="C8080" s="85"/>
      <c r="D8080" s="85"/>
      <c r="E8080" s="85"/>
      <c r="F8080" s="85"/>
      <c r="G8080" s="85"/>
      <c r="H8080" s="85"/>
    </row>
    <row r="8081" spans="1:8">
      <c r="A8081" s="85"/>
      <c r="B8081" s="85"/>
      <c r="C8081" s="85"/>
      <c r="D8081" s="85"/>
      <c r="E8081" s="85"/>
      <c r="F8081" s="85"/>
      <c r="G8081" s="85"/>
      <c r="H8081" s="85"/>
    </row>
    <row r="8082" spans="1:8">
      <c r="A8082" s="85"/>
      <c r="B8082" s="85"/>
      <c r="C8082" s="85"/>
      <c r="D8082" s="85"/>
      <c r="E8082" s="85"/>
      <c r="F8082" s="85"/>
      <c r="G8082" s="85"/>
      <c r="H8082" s="85"/>
    </row>
    <row r="8083" spans="1:8">
      <c r="A8083" s="85"/>
      <c r="B8083" s="85"/>
      <c r="C8083" s="85"/>
      <c r="D8083" s="85"/>
      <c r="E8083" s="85"/>
      <c r="F8083" s="85"/>
      <c r="G8083" s="85"/>
      <c r="H8083" s="85"/>
    </row>
    <row r="8084" spans="1:8">
      <c r="A8084" s="85"/>
      <c r="B8084" s="85"/>
      <c r="C8084" s="85"/>
      <c r="D8084" s="85"/>
      <c r="E8084" s="85"/>
      <c r="F8084" s="85"/>
      <c r="G8084" s="85"/>
      <c r="H8084" s="85"/>
    </row>
    <row r="8085" spans="1:8">
      <c r="A8085" s="85"/>
      <c r="B8085" s="85"/>
      <c r="C8085" s="85"/>
      <c r="D8085" s="85"/>
      <c r="E8085" s="85"/>
      <c r="F8085" s="85"/>
      <c r="G8085" s="85"/>
      <c r="H8085" s="85"/>
    </row>
    <row r="8086" spans="1:8">
      <c r="A8086" s="85"/>
      <c r="B8086" s="85"/>
      <c r="C8086" s="85"/>
      <c r="D8086" s="85"/>
      <c r="E8086" s="85"/>
      <c r="F8086" s="85"/>
      <c r="G8086" s="85"/>
      <c r="H8086" s="85"/>
    </row>
    <row r="8087" spans="1:8">
      <c r="A8087" s="85"/>
      <c r="B8087" s="85"/>
      <c r="C8087" s="85"/>
      <c r="D8087" s="85"/>
      <c r="E8087" s="85"/>
      <c r="F8087" s="85"/>
      <c r="G8087" s="85"/>
      <c r="H8087" s="85"/>
    </row>
    <row r="8088" spans="1:8">
      <c r="A8088" s="85"/>
      <c r="B8088" s="85"/>
      <c r="C8088" s="85"/>
      <c r="D8088" s="85"/>
      <c r="E8088" s="85"/>
      <c r="F8088" s="85"/>
      <c r="G8088" s="85"/>
      <c r="H8088" s="85"/>
    </row>
    <row r="8089" spans="1:8">
      <c r="A8089" s="85"/>
      <c r="B8089" s="85"/>
      <c r="C8089" s="85"/>
      <c r="D8089" s="85"/>
      <c r="E8089" s="85"/>
      <c r="F8089" s="85"/>
      <c r="G8089" s="85"/>
      <c r="H8089" s="85"/>
    </row>
    <row r="8090" spans="1:8">
      <c r="A8090" s="85"/>
      <c r="B8090" s="85"/>
      <c r="C8090" s="85"/>
      <c r="D8090" s="85"/>
      <c r="E8090" s="85"/>
      <c r="F8090" s="85"/>
      <c r="G8090" s="85"/>
      <c r="H8090" s="85"/>
    </row>
    <row r="8091" spans="1:8">
      <c r="A8091" s="85"/>
      <c r="B8091" s="85"/>
      <c r="C8091" s="85"/>
      <c r="D8091" s="85"/>
      <c r="E8091" s="85"/>
      <c r="F8091" s="85"/>
      <c r="G8091" s="85"/>
      <c r="H8091" s="85"/>
    </row>
    <row r="8092" spans="1:8">
      <c r="A8092" s="85"/>
      <c r="B8092" s="85"/>
      <c r="C8092" s="85"/>
      <c r="D8092" s="85"/>
      <c r="E8092" s="85"/>
      <c r="F8092" s="85"/>
      <c r="G8092" s="85"/>
      <c r="H8092" s="85"/>
    </row>
    <row r="8093" spans="1:8">
      <c r="A8093" s="85"/>
      <c r="B8093" s="85"/>
      <c r="C8093" s="85"/>
      <c r="D8093" s="85"/>
      <c r="E8093" s="85"/>
      <c r="F8093" s="85"/>
      <c r="G8093" s="85"/>
      <c r="H8093" s="85"/>
    </row>
    <row r="8094" spans="1:8">
      <c r="A8094" s="85"/>
      <c r="B8094" s="85"/>
      <c r="C8094" s="85"/>
      <c r="D8094" s="85"/>
      <c r="E8094" s="85"/>
      <c r="F8094" s="85"/>
      <c r="G8094" s="85"/>
      <c r="H8094" s="85"/>
    </row>
    <row r="8095" spans="1:8">
      <c r="A8095" s="85"/>
      <c r="B8095" s="85"/>
      <c r="C8095" s="85"/>
      <c r="D8095" s="85"/>
      <c r="E8095" s="85"/>
      <c r="F8095" s="85"/>
      <c r="G8095" s="85"/>
      <c r="H8095" s="85"/>
    </row>
    <row r="8096" spans="1:8">
      <c r="A8096" s="85"/>
      <c r="B8096" s="85"/>
      <c r="C8096" s="85"/>
      <c r="D8096" s="85"/>
      <c r="E8096" s="85"/>
      <c r="F8096" s="85"/>
      <c r="G8096" s="85"/>
      <c r="H8096" s="85"/>
    </row>
    <row r="8097" spans="1:8">
      <c r="A8097" s="85"/>
      <c r="B8097" s="85"/>
      <c r="C8097" s="85"/>
      <c r="D8097" s="85"/>
      <c r="E8097" s="85"/>
      <c r="F8097" s="85"/>
      <c r="G8097" s="85"/>
      <c r="H8097" s="85"/>
    </row>
    <row r="8098" spans="1:8">
      <c r="A8098" s="85"/>
      <c r="B8098" s="85"/>
      <c r="C8098" s="85"/>
      <c r="D8098" s="85"/>
      <c r="E8098" s="85"/>
      <c r="F8098" s="85"/>
      <c r="G8098" s="85"/>
      <c r="H8098" s="85"/>
    </row>
    <row r="8099" spans="1:8">
      <c r="A8099" s="85"/>
      <c r="B8099" s="85"/>
      <c r="C8099" s="85"/>
      <c r="D8099" s="85"/>
      <c r="E8099" s="85"/>
      <c r="F8099" s="85"/>
      <c r="G8099" s="85"/>
      <c r="H8099" s="85"/>
    </row>
    <row r="8100" spans="1:8">
      <c r="A8100" s="85"/>
      <c r="B8100" s="85"/>
      <c r="C8100" s="85"/>
      <c r="D8100" s="85"/>
      <c r="E8100" s="85"/>
      <c r="F8100" s="85"/>
      <c r="G8100" s="85"/>
      <c r="H8100" s="85"/>
    </row>
    <row r="8101" spans="1:8">
      <c r="A8101" s="85"/>
      <c r="B8101" s="85"/>
      <c r="C8101" s="85"/>
      <c r="D8101" s="85"/>
      <c r="E8101" s="85"/>
      <c r="F8101" s="85"/>
      <c r="G8101" s="85"/>
      <c r="H8101" s="85"/>
    </row>
    <row r="8102" spans="1:8">
      <c r="A8102" s="85"/>
      <c r="B8102" s="85"/>
      <c r="C8102" s="85"/>
      <c r="D8102" s="85"/>
      <c r="E8102" s="85"/>
      <c r="F8102" s="85"/>
      <c r="G8102" s="85"/>
      <c r="H8102" s="85"/>
    </row>
    <row r="8103" spans="1:8">
      <c r="A8103" s="85"/>
      <c r="B8103" s="85"/>
      <c r="C8103" s="85"/>
      <c r="D8103" s="85"/>
      <c r="E8103" s="85"/>
      <c r="F8103" s="85"/>
      <c r="G8103" s="85"/>
      <c r="H8103" s="85"/>
    </row>
    <row r="8104" spans="1:8">
      <c r="A8104" s="85"/>
      <c r="B8104" s="85"/>
      <c r="C8104" s="85"/>
      <c r="D8104" s="85"/>
      <c r="E8104" s="85"/>
      <c r="F8104" s="85"/>
      <c r="G8104" s="85"/>
      <c r="H8104" s="85"/>
    </row>
    <row r="8105" spans="1:8">
      <c r="A8105" s="85"/>
      <c r="B8105" s="85"/>
      <c r="C8105" s="85"/>
      <c r="D8105" s="85"/>
      <c r="E8105" s="85"/>
      <c r="F8105" s="85"/>
      <c r="G8105" s="85"/>
      <c r="H8105" s="85"/>
    </row>
    <row r="8106" spans="1:8">
      <c r="A8106" s="85"/>
      <c r="B8106" s="85"/>
      <c r="C8106" s="85"/>
      <c r="D8106" s="85"/>
      <c r="E8106" s="85"/>
      <c r="F8106" s="85"/>
      <c r="G8106" s="85"/>
      <c r="H8106" s="85"/>
    </row>
    <row r="8107" spans="1:8">
      <c r="A8107" s="85"/>
      <c r="B8107" s="85"/>
      <c r="C8107" s="85"/>
      <c r="D8107" s="85"/>
      <c r="E8107" s="85"/>
      <c r="F8107" s="85"/>
      <c r="G8107" s="85"/>
      <c r="H8107" s="85"/>
    </row>
    <row r="8108" spans="1:8">
      <c r="A8108" s="85"/>
      <c r="B8108" s="85"/>
      <c r="C8108" s="85"/>
      <c r="D8108" s="85"/>
      <c r="E8108" s="85"/>
      <c r="F8108" s="85"/>
      <c r="G8108" s="85"/>
      <c r="H8108" s="85"/>
    </row>
    <row r="8109" spans="1:8">
      <c r="A8109" s="85"/>
      <c r="B8109" s="85"/>
      <c r="C8109" s="85"/>
      <c r="D8109" s="85"/>
      <c r="E8109" s="85"/>
      <c r="F8109" s="85"/>
      <c r="G8109" s="85"/>
      <c r="H8109" s="85"/>
    </row>
    <row r="8110" spans="1:8">
      <c r="A8110" s="85"/>
      <c r="B8110" s="85"/>
      <c r="C8110" s="85"/>
      <c r="D8110" s="85"/>
      <c r="E8110" s="85"/>
      <c r="F8110" s="85"/>
      <c r="G8110" s="85"/>
      <c r="H8110" s="85"/>
    </row>
    <row r="8111" spans="1:8">
      <c r="A8111" s="85"/>
      <c r="B8111" s="85"/>
      <c r="C8111" s="85"/>
      <c r="D8111" s="85"/>
      <c r="E8111" s="85"/>
      <c r="F8111" s="85"/>
      <c r="G8111" s="85"/>
      <c r="H8111" s="85"/>
    </row>
    <row r="8112" spans="1:8">
      <c r="A8112" s="85"/>
      <c r="B8112" s="85"/>
      <c r="C8112" s="85"/>
      <c r="D8112" s="85"/>
      <c r="E8112" s="85"/>
      <c r="F8112" s="85"/>
      <c r="G8112" s="85"/>
      <c r="H8112" s="85"/>
    </row>
    <row r="8113" spans="1:8">
      <c r="A8113" s="85"/>
      <c r="B8113" s="85"/>
      <c r="C8113" s="85"/>
      <c r="D8113" s="85"/>
      <c r="E8113" s="85"/>
      <c r="F8113" s="85"/>
      <c r="G8113" s="85"/>
      <c r="H8113" s="85"/>
    </row>
    <row r="8114" spans="1:8">
      <c r="A8114" s="85"/>
      <c r="B8114" s="85"/>
      <c r="C8114" s="85"/>
      <c r="D8114" s="85"/>
      <c r="E8114" s="85"/>
      <c r="F8114" s="85"/>
      <c r="G8114" s="85"/>
      <c r="H8114" s="85"/>
    </row>
    <row r="8115" spans="1:8">
      <c r="A8115" s="85"/>
      <c r="B8115" s="85"/>
      <c r="C8115" s="85"/>
      <c r="D8115" s="85"/>
      <c r="E8115" s="85"/>
      <c r="F8115" s="85"/>
      <c r="G8115" s="85"/>
      <c r="H8115" s="85"/>
    </row>
    <row r="8116" spans="1:8">
      <c r="A8116" s="85"/>
      <c r="B8116" s="85"/>
      <c r="C8116" s="85"/>
      <c r="D8116" s="85"/>
      <c r="E8116" s="85"/>
      <c r="F8116" s="85"/>
      <c r="G8116" s="85"/>
      <c r="H8116" s="85"/>
    </row>
    <row r="8117" spans="1:8">
      <c r="A8117" s="85"/>
      <c r="B8117" s="85"/>
      <c r="C8117" s="85"/>
      <c r="D8117" s="85"/>
      <c r="E8117" s="85"/>
      <c r="F8117" s="85"/>
      <c r="G8117" s="85"/>
      <c r="H8117" s="85"/>
    </row>
    <row r="8118" spans="1:8">
      <c r="A8118" s="85"/>
      <c r="B8118" s="85"/>
      <c r="C8118" s="85"/>
      <c r="D8118" s="85"/>
      <c r="E8118" s="85"/>
      <c r="F8118" s="85"/>
      <c r="G8118" s="85"/>
      <c r="H8118" s="85"/>
    </row>
    <row r="8119" spans="1:8">
      <c r="A8119" s="85"/>
      <c r="B8119" s="85"/>
      <c r="C8119" s="85"/>
      <c r="D8119" s="85"/>
      <c r="E8119" s="85"/>
      <c r="F8119" s="85"/>
      <c r="G8119" s="85"/>
      <c r="H8119" s="85"/>
    </row>
    <row r="8120" spans="1:8">
      <c r="A8120" s="85"/>
      <c r="B8120" s="85"/>
      <c r="C8120" s="85"/>
      <c r="D8120" s="85"/>
      <c r="E8120" s="85"/>
      <c r="F8120" s="85"/>
      <c r="G8120" s="85"/>
      <c r="H8120" s="85"/>
    </row>
    <row r="8121" spans="1:8">
      <c r="A8121" s="85"/>
      <c r="B8121" s="85"/>
      <c r="C8121" s="85"/>
      <c r="D8121" s="85"/>
      <c r="E8121" s="85"/>
      <c r="F8121" s="85"/>
      <c r="G8121" s="85"/>
      <c r="H8121" s="85"/>
    </row>
    <row r="8122" spans="1:8">
      <c r="A8122" s="85"/>
      <c r="B8122" s="85"/>
      <c r="C8122" s="85"/>
      <c r="D8122" s="85"/>
      <c r="E8122" s="85"/>
      <c r="F8122" s="85"/>
      <c r="G8122" s="85"/>
      <c r="H8122" s="85"/>
    </row>
    <row r="8123" spans="1:8">
      <c r="A8123" s="85"/>
      <c r="B8123" s="85"/>
      <c r="C8123" s="85"/>
      <c r="D8123" s="85"/>
      <c r="E8123" s="85"/>
      <c r="F8123" s="85"/>
      <c r="G8123" s="85"/>
      <c r="H8123" s="85"/>
    </row>
    <row r="8124" spans="1:8">
      <c r="A8124" s="85"/>
      <c r="B8124" s="85"/>
      <c r="C8124" s="85"/>
      <c r="D8124" s="85"/>
      <c r="E8124" s="85"/>
      <c r="F8124" s="85"/>
      <c r="G8124" s="85"/>
      <c r="H8124" s="85"/>
    </row>
    <row r="8125" spans="1:8">
      <c r="A8125" s="85"/>
      <c r="B8125" s="85"/>
      <c r="C8125" s="85"/>
      <c r="D8125" s="85"/>
      <c r="E8125" s="85"/>
      <c r="F8125" s="85"/>
      <c r="G8125" s="85"/>
      <c r="H8125" s="85"/>
    </row>
    <row r="8126" spans="1:8">
      <c r="A8126" s="85"/>
      <c r="B8126" s="85"/>
      <c r="C8126" s="85"/>
      <c r="D8126" s="85"/>
      <c r="E8126" s="85"/>
      <c r="F8126" s="85"/>
      <c r="G8126" s="85"/>
      <c r="H8126" s="85"/>
    </row>
    <row r="8127" spans="1:8">
      <c r="A8127" s="85"/>
      <c r="B8127" s="85"/>
      <c r="C8127" s="85"/>
      <c r="D8127" s="85"/>
      <c r="E8127" s="85"/>
      <c r="F8127" s="85"/>
      <c r="G8127" s="85"/>
      <c r="H8127" s="85"/>
    </row>
    <row r="8128" spans="1:8">
      <c r="A8128" s="85"/>
      <c r="B8128" s="85"/>
      <c r="C8128" s="85"/>
      <c r="D8128" s="85"/>
      <c r="E8128" s="85"/>
      <c r="F8128" s="85"/>
      <c r="G8128" s="85"/>
      <c r="H8128" s="85"/>
    </row>
    <row r="8129" spans="1:8">
      <c r="A8129" s="85"/>
      <c r="B8129" s="85"/>
      <c r="C8129" s="85"/>
      <c r="D8129" s="85"/>
      <c r="E8129" s="85"/>
      <c r="F8129" s="85"/>
      <c r="G8129" s="85"/>
      <c r="H8129" s="85"/>
    </row>
    <row r="8130" spans="1:8">
      <c r="A8130" s="85"/>
      <c r="B8130" s="85"/>
      <c r="C8130" s="85"/>
      <c r="D8130" s="85"/>
      <c r="E8130" s="85"/>
      <c r="F8130" s="85"/>
      <c r="G8130" s="85"/>
      <c r="H8130" s="85"/>
    </row>
    <row r="8131" spans="1:8">
      <c r="A8131" s="85"/>
      <c r="B8131" s="85"/>
      <c r="C8131" s="85"/>
      <c r="D8131" s="85"/>
      <c r="E8131" s="85"/>
      <c r="F8131" s="85"/>
      <c r="G8131" s="85"/>
      <c r="H8131" s="85"/>
    </row>
    <row r="8132" spans="1:8">
      <c r="A8132" s="85"/>
      <c r="B8132" s="85"/>
      <c r="C8132" s="85"/>
      <c r="D8132" s="85"/>
      <c r="E8132" s="85"/>
      <c r="F8132" s="85"/>
      <c r="G8132" s="85"/>
      <c r="H8132" s="85"/>
    </row>
    <row r="8133" spans="1:8">
      <c r="A8133" s="85"/>
      <c r="B8133" s="85"/>
      <c r="C8133" s="85"/>
      <c r="D8133" s="85"/>
      <c r="E8133" s="85"/>
      <c r="F8133" s="85"/>
      <c r="G8133" s="85"/>
      <c r="H8133" s="85"/>
    </row>
    <row r="8134" spans="1:8">
      <c r="A8134" s="85"/>
      <c r="B8134" s="85"/>
      <c r="C8134" s="85"/>
      <c r="D8134" s="85"/>
      <c r="E8134" s="85"/>
      <c r="F8134" s="85"/>
      <c r="G8134" s="85"/>
      <c r="H8134" s="85"/>
    </row>
    <row r="8135" spans="1:8">
      <c r="A8135" s="85"/>
      <c r="B8135" s="85"/>
      <c r="C8135" s="85"/>
      <c r="D8135" s="85"/>
      <c r="E8135" s="85"/>
      <c r="F8135" s="85"/>
      <c r="G8135" s="85"/>
      <c r="H8135" s="85"/>
    </row>
    <row r="8136" spans="1:8">
      <c r="A8136" s="85"/>
      <c r="B8136" s="85"/>
      <c r="C8136" s="85"/>
      <c r="D8136" s="85"/>
      <c r="E8136" s="85"/>
      <c r="F8136" s="85"/>
      <c r="G8136" s="85"/>
      <c r="H8136" s="85"/>
    </row>
    <row r="8137" spans="1:8">
      <c r="A8137" s="85"/>
      <c r="B8137" s="85"/>
      <c r="C8137" s="85"/>
      <c r="D8137" s="85"/>
      <c r="E8137" s="85"/>
      <c r="F8137" s="85"/>
      <c r="G8137" s="85"/>
      <c r="H8137" s="85"/>
    </row>
    <row r="8138" spans="1:8">
      <c r="A8138" s="85"/>
      <c r="B8138" s="85"/>
      <c r="C8138" s="85"/>
      <c r="D8138" s="85"/>
      <c r="E8138" s="85"/>
      <c r="F8138" s="85"/>
      <c r="G8138" s="85"/>
      <c r="H8138" s="85"/>
    </row>
    <row r="8139" spans="1:8">
      <c r="A8139" s="85"/>
      <c r="B8139" s="85"/>
      <c r="C8139" s="85"/>
      <c r="D8139" s="85"/>
      <c r="E8139" s="85"/>
      <c r="F8139" s="85"/>
      <c r="G8139" s="85"/>
      <c r="H8139" s="85"/>
    </row>
    <row r="8140" spans="1:8">
      <c r="A8140" s="85"/>
      <c r="B8140" s="85"/>
      <c r="C8140" s="85"/>
      <c r="D8140" s="85"/>
      <c r="E8140" s="85"/>
      <c r="F8140" s="85"/>
      <c r="G8140" s="85"/>
      <c r="H8140" s="85"/>
    </row>
    <row r="8141" spans="1:8">
      <c r="A8141" s="85"/>
      <c r="B8141" s="85"/>
      <c r="C8141" s="85"/>
      <c r="D8141" s="85"/>
      <c r="E8141" s="85"/>
      <c r="F8141" s="85"/>
      <c r="G8141" s="85"/>
      <c r="H8141" s="85"/>
    </row>
    <row r="8142" spans="1:8">
      <c r="A8142" s="85"/>
      <c r="B8142" s="85"/>
      <c r="C8142" s="85"/>
      <c r="D8142" s="85"/>
      <c r="E8142" s="85"/>
      <c r="F8142" s="85"/>
      <c r="G8142" s="85"/>
      <c r="H8142" s="85"/>
    </row>
    <row r="8143" spans="1:8">
      <c r="A8143" s="85"/>
      <c r="B8143" s="85"/>
      <c r="C8143" s="85"/>
      <c r="D8143" s="85"/>
      <c r="E8143" s="85"/>
      <c r="F8143" s="85"/>
      <c r="G8143" s="85"/>
      <c r="H8143" s="85"/>
    </row>
    <row r="8144" spans="1:8">
      <c r="A8144" s="85"/>
      <c r="B8144" s="85"/>
      <c r="C8144" s="85"/>
      <c r="D8144" s="85"/>
      <c r="E8144" s="85"/>
      <c r="F8144" s="85"/>
      <c r="G8144" s="85"/>
      <c r="H8144" s="85"/>
    </row>
    <row r="8145" spans="1:8">
      <c r="A8145" s="85"/>
      <c r="B8145" s="85"/>
      <c r="C8145" s="85"/>
      <c r="D8145" s="85"/>
      <c r="E8145" s="85"/>
      <c r="F8145" s="85"/>
      <c r="G8145" s="85"/>
      <c r="H8145" s="85"/>
    </row>
    <row r="8146" spans="1:8">
      <c r="A8146" s="85"/>
      <c r="B8146" s="85"/>
      <c r="C8146" s="85"/>
      <c r="D8146" s="85"/>
      <c r="E8146" s="85"/>
      <c r="F8146" s="85"/>
      <c r="G8146" s="85"/>
      <c r="H8146" s="85"/>
    </row>
    <row r="8147" spans="1:8">
      <c r="A8147" s="85"/>
      <c r="B8147" s="85"/>
      <c r="C8147" s="85"/>
      <c r="D8147" s="85"/>
      <c r="E8147" s="85"/>
      <c r="F8147" s="85"/>
      <c r="G8147" s="85"/>
      <c r="H8147" s="85"/>
    </row>
    <row r="8148" spans="1:8">
      <c r="A8148" s="85"/>
      <c r="B8148" s="85"/>
      <c r="C8148" s="85"/>
      <c r="D8148" s="85"/>
      <c r="E8148" s="85"/>
      <c r="F8148" s="85"/>
      <c r="G8148" s="85"/>
      <c r="H8148" s="85"/>
    </row>
    <row r="8149" spans="1:8">
      <c r="A8149" s="85"/>
      <c r="B8149" s="85"/>
      <c r="C8149" s="85"/>
      <c r="D8149" s="85"/>
      <c r="E8149" s="85"/>
      <c r="F8149" s="85"/>
      <c r="G8149" s="85"/>
      <c r="H8149" s="85"/>
    </row>
    <row r="8150" spans="1:8">
      <c r="A8150" s="85"/>
      <c r="B8150" s="85"/>
      <c r="C8150" s="85"/>
      <c r="D8150" s="85"/>
      <c r="E8150" s="85"/>
      <c r="F8150" s="85"/>
      <c r="G8150" s="85"/>
      <c r="H8150" s="85"/>
    </row>
    <row r="8151" spans="1:8">
      <c r="A8151" s="85"/>
      <c r="B8151" s="85"/>
      <c r="C8151" s="85"/>
      <c r="D8151" s="85"/>
      <c r="E8151" s="85"/>
      <c r="F8151" s="85"/>
      <c r="G8151" s="85"/>
      <c r="H8151" s="85"/>
    </row>
    <row r="8152" spans="1:8">
      <c r="A8152" s="85"/>
      <c r="B8152" s="85"/>
      <c r="C8152" s="85"/>
      <c r="D8152" s="85"/>
      <c r="E8152" s="85"/>
      <c r="F8152" s="85"/>
      <c r="G8152" s="85"/>
      <c r="H8152" s="85"/>
    </row>
    <row r="8153" spans="1:8">
      <c r="A8153" s="85"/>
      <c r="B8153" s="85"/>
      <c r="C8153" s="85"/>
      <c r="D8153" s="85"/>
      <c r="E8153" s="85"/>
      <c r="F8153" s="85"/>
      <c r="G8153" s="85"/>
      <c r="H8153" s="85"/>
    </row>
    <row r="8154" spans="1:8">
      <c r="A8154" s="85"/>
      <c r="B8154" s="85"/>
      <c r="C8154" s="85"/>
      <c r="D8154" s="85"/>
      <c r="E8154" s="85"/>
      <c r="F8154" s="85"/>
      <c r="G8154" s="85"/>
      <c r="H8154" s="85"/>
    </row>
    <row r="8155" spans="1:8">
      <c r="A8155" s="85"/>
      <c r="B8155" s="85"/>
      <c r="C8155" s="85"/>
      <c r="D8155" s="85"/>
      <c r="E8155" s="85"/>
      <c r="F8155" s="85"/>
      <c r="G8155" s="85"/>
      <c r="H8155" s="85"/>
    </row>
    <row r="8156" spans="1:8">
      <c r="A8156" s="85"/>
      <c r="B8156" s="85"/>
      <c r="C8156" s="85"/>
      <c r="D8156" s="85"/>
      <c r="E8156" s="85"/>
      <c r="F8156" s="85"/>
      <c r="G8156" s="85"/>
      <c r="H8156" s="85"/>
    </row>
    <row r="8157" spans="1:8">
      <c r="A8157" s="85"/>
      <c r="B8157" s="85"/>
      <c r="C8157" s="85"/>
      <c r="D8157" s="85"/>
      <c r="E8157" s="85"/>
      <c r="F8157" s="85"/>
      <c r="G8157" s="85"/>
      <c r="H8157" s="85"/>
    </row>
    <row r="8158" spans="1:8">
      <c r="A8158" s="85"/>
      <c r="B8158" s="85"/>
      <c r="C8158" s="85"/>
      <c r="D8158" s="85"/>
      <c r="E8158" s="85"/>
      <c r="F8158" s="85"/>
      <c r="G8158" s="85"/>
      <c r="H8158" s="85"/>
    </row>
    <row r="8159" spans="1:8">
      <c r="A8159" s="85"/>
      <c r="B8159" s="85"/>
      <c r="C8159" s="85"/>
      <c r="D8159" s="85"/>
      <c r="E8159" s="85"/>
      <c r="F8159" s="85"/>
      <c r="G8159" s="85"/>
      <c r="H8159" s="85"/>
    </row>
    <row r="8160" spans="1:8">
      <c r="A8160" s="85"/>
      <c r="B8160" s="85"/>
      <c r="C8160" s="85"/>
      <c r="D8160" s="85"/>
      <c r="E8160" s="85"/>
      <c r="F8160" s="85"/>
      <c r="G8160" s="85"/>
      <c r="H8160" s="85"/>
    </row>
    <row r="8161" spans="1:8">
      <c r="A8161" s="85"/>
      <c r="B8161" s="85"/>
      <c r="C8161" s="85"/>
      <c r="D8161" s="85"/>
      <c r="E8161" s="85"/>
      <c r="F8161" s="85"/>
      <c r="G8161" s="85"/>
      <c r="H8161" s="85"/>
    </row>
    <row r="8162" spans="1:8">
      <c r="A8162" s="85"/>
      <c r="B8162" s="85"/>
      <c r="C8162" s="85"/>
      <c r="D8162" s="85"/>
      <c r="E8162" s="85"/>
      <c r="F8162" s="85"/>
      <c r="G8162" s="85"/>
      <c r="H8162" s="85"/>
    </row>
    <row r="8163" spans="1:8">
      <c r="A8163" s="85"/>
      <c r="B8163" s="85"/>
      <c r="C8163" s="85"/>
      <c r="D8163" s="85"/>
      <c r="E8163" s="85"/>
      <c r="F8163" s="85"/>
      <c r="G8163" s="85"/>
      <c r="H8163" s="85"/>
    </row>
    <row r="8164" spans="1:8">
      <c r="A8164" s="85"/>
      <c r="B8164" s="85"/>
      <c r="C8164" s="85"/>
      <c r="D8164" s="85"/>
      <c r="E8164" s="85"/>
      <c r="F8164" s="85"/>
      <c r="G8164" s="85"/>
      <c r="H8164" s="85"/>
    </row>
    <row r="8165" spans="1:8">
      <c r="A8165" s="85"/>
      <c r="B8165" s="85"/>
      <c r="C8165" s="85"/>
      <c r="D8165" s="85"/>
      <c r="E8165" s="85"/>
      <c r="F8165" s="85"/>
      <c r="G8165" s="85"/>
      <c r="H8165" s="85"/>
    </row>
    <row r="8166" spans="1:8">
      <c r="A8166" s="85"/>
      <c r="B8166" s="85"/>
      <c r="C8166" s="85"/>
      <c r="D8166" s="85"/>
      <c r="E8166" s="85"/>
      <c r="F8166" s="85"/>
      <c r="G8166" s="85"/>
      <c r="H8166" s="85"/>
    </row>
    <row r="8167" spans="1:8">
      <c r="A8167" s="85"/>
      <c r="B8167" s="85"/>
      <c r="C8167" s="85"/>
      <c r="D8167" s="85"/>
      <c r="E8167" s="85"/>
      <c r="F8167" s="85"/>
      <c r="G8167" s="85"/>
      <c r="H8167" s="85"/>
    </row>
    <row r="8168" spans="1:8">
      <c r="A8168" s="85"/>
      <c r="B8168" s="85"/>
      <c r="C8168" s="85"/>
      <c r="D8168" s="85"/>
      <c r="E8168" s="85"/>
      <c r="F8168" s="85"/>
      <c r="G8168" s="85"/>
      <c r="H8168" s="85"/>
    </row>
    <row r="8169" spans="1:8">
      <c r="A8169" s="85"/>
      <c r="B8169" s="85"/>
      <c r="C8169" s="85"/>
      <c r="D8169" s="85"/>
      <c r="E8169" s="85"/>
      <c r="F8169" s="85"/>
      <c r="G8169" s="85"/>
      <c r="H8169" s="85"/>
    </row>
    <row r="8170" spans="1:8">
      <c r="A8170" s="85"/>
      <c r="B8170" s="85"/>
      <c r="C8170" s="85"/>
      <c r="D8170" s="85"/>
      <c r="E8170" s="85"/>
      <c r="F8170" s="85"/>
      <c r="G8170" s="85"/>
      <c r="H8170" s="85"/>
    </row>
    <row r="8171" spans="1:8">
      <c r="A8171" s="85"/>
      <c r="B8171" s="85"/>
      <c r="C8171" s="85"/>
      <c r="D8171" s="85"/>
      <c r="E8171" s="85"/>
      <c r="F8171" s="85"/>
      <c r="G8171" s="85"/>
      <c r="H8171" s="85"/>
    </row>
    <row r="8172" spans="1:8">
      <c r="A8172" s="85"/>
      <c r="B8172" s="85"/>
      <c r="C8172" s="85"/>
      <c r="D8172" s="85"/>
      <c r="E8172" s="85"/>
      <c r="F8172" s="85"/>
      <c r="G8172" s="85"/>
      <c r="H8172" s="85"/>
    </row>
    <row r="8173" spans="1:8">
      <c r="A8173" s="85"/>
      <c r="B8173" s="85"/>
      <c r="C8173" s="85"/>
      <c r="D8173" s="85"/>
      <c r="E8173" s="85"/>
      <c r="F8173" s="85"/>
      <c r="G8173" s="85"/>
      <c r="H8173" s="85"/>
    </row>
    <row r="8174" spans="1:8">
      <c r="A8174" s="85"/>
      <c r="B8174" s="85"/>
      <c r="C8174" s="85"/>
      <c r="D8174" s="85"/>
      <c r="E8174" s="85"/>
      <c r="F8174" s="85"/>
      <c r="G8174" s="85"/>
      <c r="H8174" s="85"/>
    </row>
    <row r="8175" spans="1:8">
      <c r="A8175" s="85"/>
      <c r="B8175" s="85"/>
      <c r="C8175" s="85"/>
      <c r="D8175" s="85"/>
      <c r="E8175" s="85"/>
      <c r="F8175" s="85"/>
      <c r="G8175" s="85"/>
      <c r="H8175" s="85"/>
    </row>
    <row r="8176" spans="1:8">
      <c r="A8176" s="85"/>
      <c r="B8176" s="85"/>
      <c r="C8176" s="85"/>
      <c r="D8176" s="85"/>
      <c r="E8176" s="85"/>
      <c r="F8176" s="85"/>
      <c r="G8176" s="85"/>
      <c r="H8176" s="85"/>
    </row>
    <row r="8177" spans="1:8">
      <c r="A8177" s="85"/>
      <c r="B8177" s="85"/>
      <c r="C8177" s="85"/>
      <c r="D8177" s="85"/>
      <c r="E8177" s="85"/>
      <c r="F8177" s="85"/>
      <c r="G8177" s="85"/>
      <c r="H8177" s="85"/>
    </row>
    <row r="8178" spans="1:8">
      <c r="A8178" s="85"/>
      <c r="B8178" s="85"/>
      <c r="C8178" s="85"/>
      <c r="D8178" s="85"/>
      <c r="E8178" s="85"/>
      <c r="F8178" s="85"/>
      <c r="G8178" s="85"/>
      <c r="H8178" s="85"/>
    </row>
    <row r="8179" spans="1:8">
      <c r="A8179" s="85"/>
      <c r="B8179" s="85"/>
      <c r="C8179" s="85"/>
      <c r="D8179" s="85"/>
      <c r="E8179" s="85"/>
      <c r="F8179" s="85"/>
      <c r="G8179" s="85"/>
      <c r="H8179" s="85"/>
    </row>
    <row r="8180" spans="1:8">
      <c r="A8180" s="85"/>
      <c r="B8180" s="85"/>
      <c r="C8180" s="85"/>
      <c r="D8180" s="85"/>
      <c r="E8180" s="85"/>
      <c r="F8180" s="85"/>
      <c r="G8180" s="85"/>
      <c r="H8180" s="85"/>
    </row>
    <row r="8181" spans="1:8">
      <c r="A8181" s="85"/>
      <c r="B8181" s="85"/>
      <c r="C8181" s="85"/>
      <c r="D8181" s="85"/>
      <c r="E8181" s="85"/>
      <c r="F8181" s="85"/>
      <c r="G8181" s="85"/>
      <c r="H8181" s="85"/>
    </row>
    <row r="8182" spans="1:8">
      <c r="A8182" s="85"/>
      <c r="B8182" s="85"/>
      <c r="C8182" s="85"/>
      <c r="D8182" s="85"/>
      <c r="E8182" s="85"/>
      <c r="F8182" s="85"/>
      <c r="G8182" s="85"/>
      <c r="H8182" s="85"/>
    </row>
    <row r="8183" spans="1:8">
      <c r="A8183" s="85"/>
      <c r="B8183" s="85"/>
      <c r="C8183" s="85"/>
      <c r="D8183" s="85"/>
      <c r="E8183" s="85"/>
      <c r="F8183" s="85"/>
      <c r="G8183" s="85"/>
      <c r="H8183" s="85"/>
    </row>
    <row r="8184" spans="1:8">
      <c r="A8184" s="85"/>
      <c r="B8184" s="85"/>
      <c r="C8184" s="85"/>
      <c r="D8184" s="85"/>
      <c r="E8184" s="85"/>
      <c r="F8184" s="85"/>
      <c r="G8184" s="85"/>
      <c r="H8184" s="85"/>
    </row>
    <row r="8185" spans="1:8">
      <c r="A8185" s="85"/>
      <c r="B8185" s="85"/>
      <c r="C8185" s="85"/>
      <c r="D8185" s="85"/>
      <c r="E8185" s="85"/>
      <c r="F8185" s="85"/>
      <c r="G8185" s="85"/>
      <c r="H8185" s="85"/>
    </row>
    <row r="8186" spans="1:8">
      <c r="A8186" s="85"/>
      <c r="B8186" s="85"/>
      <c r="C8186" s="85"/>
      <c r="D8186" s="85"/>
      <c r="E8186" s="85"/>
      <c r="F8186" s="85"/>
      <c r="G8186" s="85"/>
      <c r="H8186" s="85"/>
    </row>
    <row r="8187" spans="1:8">
      <c r="A8187" s="85"/>
      <c r="B8187" s="85"/>
      <c r="C8187" s="85"/>
      <c r="D8187" s="85"/>
      <c r="E8187" s="85"/>
      <c r="F8187" s="85"/>
      <c r="G8187" s="85"/>
      <c r="H8187" s="85"/>
    </row>
    <row r="8188" spans="1:8">
      <c r="A8188" s="85"/>
      <c r="B8188" s="85"/>
      <c r="C8188" s="85"/>
      <c r="D8188" s="85"/>
      <c r="E8188" s="85"/>
      <c r="F8188" s="85"/>
      <c r="G8188" s="85"/>
      <c r="H8188" s="85"/>
    </row>
    <row r="8189" spans="1:8">
      <c r="A8189" s="85"/>
      <c r="B8189" s="85"/>
      <c r="C8189" s="85"/>
      <c r="D8189" s="85"/>
      <c r="E8189" s="85"/>
      <c r="F8189" s="85"/>
      <c r="G8189" s="85"/>
      <c r="H8189" s="85"/>
    </row>
    <row r="8190" spans="1:8">
      <c r="A8190" s="85"/>
      <c r="B8190" s="85"/>
      <c r="C8190" s="85"/>
      <c r="D8190" s="85"/>
      <c r="E8190" s="85"/>
      <c r="F8190" s="85"/>
      <c r="G8190" s="85"/>
      <c r="H8190" s="85"/>
    </row>
    <row r="8191" spans="1:8">
      <c r="A8191" s="85"/>
      <c r="B8191" s="85"/>
      <c r="C8191" s="85"/>
      <c r="D8191" s="85"/>
      <c r="E8191" s="85"/>
      <c r="F8191" s="85"/>
      <c r="G8191" s="85"/>
      <c r="H8191" s="85"/>
    </row>
    <row r="8192" spans="1:8">
      <c r="A8192" s="85"/>
      <c r="B8192" s="85"/>
      <c r="C8192" s="85"/>
      <c r="D8192" s="85"/>
      <c r="E8192" s="85"/>
      <c r="F8192" s="85"/>
      <c r="G8192" s="85"/>
      <c r="H8192" s="85"/>
    </row>
    <row r="8193" spans="1:8">
      <c r="A8193" s="85"/>
      <c r="B8193" s="85"/>
      <c r="C8193" s="85"/>
      <c r="D8193" s="85"/>
      <c r="E8193" s="85"/>
      <c r="F8193" s="85"/>
      <c r="G8193" s="85"/>
      <c r="H8193" s="85"/>
    </row>
    <row r="8194" spans="1:8">
      <c r="A8194" s="85"/>
      <c r="B8194" s="85"/>
      <c r="C8194" s="85"/>
      <c r="D8194" s="85"/>
      <c r="E8194" s="85"/>
      <c r="F8194" s="85"/>
      <c r="G8194" s="85"/>
      <c r="H8194" s="85"/>
    </row>
    <row r="8195" spans="1:8">
      <c r="A8195" s="85"/>
      <c r="B8195" s="85"/>
      <c r="C8195" s="85"/>
      <c r="D8195" s="85"/>
      <c r="E8195" s="85"/>
      <c r="F8195" s="85"/>
      <c r="G8195" s="85"/>
      <c r="H8195" s="85"/>
    </row>
    <row r="8196" spans="1:8">
      <c r="A8196" s="85"/>
      <c r="B8196" s="85"/>
      <c r="C8196" s="85"/>
      <c r="D8196" s="85"/>
      <c r="E8196" s="85"/>
      <c r="F8196" s="85"/>
      <c r="G8196" s="85"/>
      <c r="H8196" s="85"/>
    </row>
    <row r="8197" spans="1:8">
      <c r="A8197" s="85"/>
      <c r="B8197" s="85"/>
      <c r="C8197" s="85"/>
      <c r="D8197" s="85"/>
      <c r="E8197" s="85"/>
      <c r="F8197" s="85"/>
      <c r="G8197" s="85"/>
      <c r="H8197" s="85"/>
    </row>
    <row r="8198" spans="1:8">
      <c r="A8198" s="85"/>
      <c r="B8198" s="85"/>
      <c r="C8198" s="85"/>
      <c r="D8198" s="85"/>
      <c r="E8198" s="85"/>
      <c r="F8198" s="85"/>
      <c r="G8198" s="85"/>
      <c r="H8198" s="85"/>
    </row>
    <row r="8199" spans="1:8">
      <c r="A8199" s="85"/>
      <c r="B8199" s="85"/>
      <c r="C8199" s="85"/>
      <c r="D8199" s="85"/>
      <c r="E8199" s="85"/>
      <c r="F8199" s="85"/>
      <c r="G8199" s="85"/>
      <c r="H8199" s="85"/>
    </row>
    <row r="8200" spans="1:8">
      <c r="A8200" s="85"/>
      <c r="B8200" s="85"/>
      <c r="C8200" s="85"/>
      <c r="D8200" s="85"/>
      <c r="E8200" s="85"/>
      <c r="F8200" s="85"/>
      <c r="G8200" s="85"/>
      <c r="H8200" s="85"/>
    </row>
    <row r="8201" spans="1:8">
      <c r="A8201" s="85"/>
      <c r="B8201" s="85"/>
      <c r="C8201" s="85"/>
      <c r="D8201" s="85"/>
      <c r="E8201" s="85"/>
      <c r="F8201" s="85"/>
      <c r="G8201" s="85"/>
      <c r="H8201" s="85"/>
    </row>
    <row r="8202" spans="1:8">
      <c r="A8202" s="85"/>
      <c r="B8202" s="85"/>
      <c r="C8202" s="85"/>
      <c r="D8202" s="85"/>
      <c r="E8202" s="85"/>
      <c r="F8202" s="85"/>
      <c r="G8202" s="85"/>
      <c r="H8202" s="85"/>
    </row>
    <row r="8203" spans="1:8">
      <c r="A8203" s="85"/>
      <c r="B8203" s="85"/>
      <c r="C8203" s="85"/>
      <c r="D8203" s="85"/>
      <c r="E8203" s="85"/>
      <c r="F8203" s="85"/>
      <c r="G8203" s="85"/>
      <c r="H8203" s="85"/>
    </row>
    <row r="8204" spans="1:8">
      <c r="A8204" s="85"/>
      <c r="B8204" s="85"/>
      <c r="C8204" s="85"/>
      <c r="D8204" s="85"/>
      <c r="E8204" s="85"/>
      <c r="F8204" s="85"/>
      <c r="G8204" s="85"/>
      <c r="H8204" s="85"/>
    </row>
    <row r="8205" spans="1:8">
      <c r="A8205" s="85"/>
      <c r="B8205" s="85"/>
      <c r="C8205" s="85"/>
      <c r="D8205" s="85"/>
      <c r="E8205" s="85"/>
      <c r="F8205" s="85"/>
      <c r="G8205" s="85"/>
      <c r="H8205" s="85"/>
    </row>
    <row r="8206" spans="1:8">
      <c r="A8206" s="85"/>
      <c r="B8206" s="85"/>
      <c r="C8206" s="85"/>
      <c r="D8206" s="85"/>
      <c r="E8206" s="85"/>
      <c r="F8206" s="85"/>
      <c r="G8206" s="85"/>
      <c r="H8206" s="85"/>
    </row>
    <row r="8207" spans="1:8">
      <c r="A8207" s="85"/>
      <c r="B8207" s="85"/>
      <c r="C8207" s="85"/>
      <c r="D8207" s="85"/>
      <c r="E8207" s="85"/>
      <c r="F8207" s="85"/>
      <c r="G8207" s="85"/>
      <c r="H8207" s="85"/>
    </row>
    <row r="8208" spans="1:8">
      <c r="A8208" s="85"/>
      <c r="B8208" s="85"/>
      <c r="C8208" s="85"/>
      <c r="D8208" s="85"/>
      <c r="E8208" s="85"/>
      <c r="F8208" s="85"/>
      <c r="G8208" s="85"/>
      <c r="H8208" s="85"/>
    </row>
    <row r="8209" spans="1:8">
      <c r="A8209" s="85"/>
      <c r="B8209" s="85"/>
      <c r="C8209" s="85"/>
      <c r="D8209" s="85"/>
      <c r="E8209" s="85"/>
      <c r="F8209" s="85"/>
      <c r="G8209" s="85"/>
      <c r="H8209" s="85"/>
    </row>
    <row r="8210" spans="1:8">
      <c r="A8210" s="85"/>
      <c r="B8210" s="85"/>
      <c r="C8210" s="85"/>
      <c r="D8210" s="85"/>
      <c r="E8210" s="85"/>
      <c r="F8210" s="85"/>
      <c r="G8210" s="85"/>
      <c r="H8210" s="85"/>
    </row>
    <row r="8211" spans="1:8">
      <c r="A8211" s="85"/>
      <c r="B8211" s="85"/>
      <c r="C8211" s="85"/>
      <c r="D8211" s="85"/>
      <c r="E8211" s="85"/>
      <c r="F8211" s="85"/>
      <c r="G8211" s="85"/>
      <c r="H8211" s="85"/>
    </row>
    <row r="8212" spans="1:8">
      <c r="A8212" s="85"/>
      <c r="B8212" s="85"/>
      <c r="C8212" s="85"/>
      <c r="D8212" s="85"/>
      <c r="E8212" s="85"/>
      <c r="F8212" s="85"/>
      <c r="G8212" s="85"/>
      <c r="H8212" s="85"/>
    </row>
    <row r="8213" spans="1:8">
      <c r="A8213" s="85"/>
      <c r="B8213" s="85"/>
      <c r="C8213" s="85"/>
      <c r="D8213" s="85"/>
      <c r="E8213" s="85"/>
      <c r="F8213" s="85"/>
      <c r="G8213" s="85"/>
      <c r="H8213" s="85"/>
    </row>
    <row r="8214" spans="1:8">
      <c r="A8214" s="85"/>
      <c r="B8214" s="85"/>
      <c r="C8214" s="85"/>
      <c r="D8214" s="85"/>
      <c r="E8214" s="85"/>
      <c r="F8214" s="85"/>
      <c r="G8214" s="85"/>
      <c r="H8214" s="85"/>
    </row>
    <row r="8215" spans="1:8">
      <c r="A8215" s="85"/>
      <c r="B8215" s="85"/>
      <c r="C8215" s="85"/>
      <c r="D8215" s="85"/>
      <c r="E8215" s="85"/>
      <c r="F8215" s="85"/>
      <c r="G8215" s="85"/>
      <c r="H8215" s="85"/>
    </row>
    <row r="8216" spans="1:8">
      <c r="A8216" s="85"/>
      <c r="B8216" s="85"/>
      <c r="C8216" s="85"/>
      <c r="D8216" s="85"/>
      <c r="E8216" s="85"/>
      <c r="F8216" s="85"/>
      <c r="G8216" s="85"/>
      <c r="H8216" s="85"/>
    </row>
    <row r="8217" spans="1:8">
      <c r="A8217" s="85"/>
      <c r="B8217" s="85"/>
      <c r="C8217" s="85"/>
      <c r="D8217" s="85"/>
      <c r="E8217" s="85"/>
      <c r="F8217" s="85"/>
      <c r="G8217" s="85"/>
      <c r="H8217" s="85"/>
    </row>
    <row r="8218" spans="1:8">
      <c r="A8218" s="85"/>
      <c r="B8218" s="85"/>
      <c r="C8218" s="85"/>
      <c r="D8218" s="85"/>
      <c r="E8218" s="85"/>
      <c r="F8218" s="85"/>
      <c r="G8218" s="85"/>
      <c r="H8218" s="85"/>
    </row>
    <row r="8219" spans="1:8">
      <c r="A8219" s="85"/>
      <c r="B8219" s="85"/>
      <c r="C8219" s="85"/>
      <c r="D8219" s="85"/>
      <c r="E8219" s="85"/>
      <c r="F8219" s="85"/>
      <c r="G8219" s="85"/>
      <c r="H8219" s="85"/>
    </row>
    <row r="8220" spans="1:8">
      <c r="A8220" s="85"/>
      <c r="B8220" s="85"/>
      <c r="C8220" s="85"/>
      <c r="D8220" s="85"/>
      <c r="E8220" s="85"/>
      <c r="F8220" s="85"/>
      <c r="G8220" s="85"/>
      <c r="H8220" s="85"/>
    </row>
    <row r="8221" spans="1:8">
      <c r="A8221" s="85"/>
      <c r="B8221" s="85"/>
      <c r="C8221" s="85"/>
      <c r="D8221" s="85"/>
      <c r="E8221" s="85"/>
      <c r="F8221" s="85"/>
      <c r="G8221" s="85"/>
      <c r="H8221" s="85"/>
    </row>
    <row r="8222" spans="1:8">
      <c r="A8222" s="85"/>
      <c r="B8222" s="85"/>
      <c r="C8222" s="85"/>
      <c r="D8222" s="85"/>
      <c r="E8222" s="85"/>
      <c r="F8222" s="85"/>
      <c r="G8222" s="85"/>
      <c r="H8222" s="85"/>
    </row>
    <row r="8223" spans="1:8">
      <c r="A8223" s="85"/>
      <c r="B8223" s="85"/>
      <c r="C8223" s="85"/>
      <c r="D8223" s="85"/>
      <c r="E8223" s="85"/>
      <c r="F8223" s="85"/>
      <c r="G8223" s="85"/>
      <c r="H8223" s="85"/>
    </row>
    <row r="8224" spans="1:8">
      <c r="A8224" s="85"/>
      <c r="B8224" s="85"/>
      <c r="C8224" s="85"/>
      <c r="D8224" s="85"/>
      <c r="E8224" s="85"/>
      <c r="F8224" s="85"/>
      <c r="G8224" s="85"/>
      <c r="H8224" s="85"/>
    </row>
    <row r="8225" spans="1:8">
      <c r="A8225" s="85"/>
      <c r="B8225" s="85"/>
      <c r="C8225" s="85"/>
      <c r="D8225" s="85"/>
      <c r="E8225" s="85"/>
      <c r="F8225" s="85"/>
      <c r="G8225" s="85"/>
      <c r="H8225" s="85"/>
    </row>
    <row r="8226" spans="1:8">
      <c r="A8226" s="85"/>
      <c r="B8226" s="85"/>
      <c r="C8226" s="85"/>
      <c r="D8226" s="85"/>
      <c r="E8226" s="85"/>
      <c r="F8226" s="85"/>
      <c r="G8226" s="85"/>
      <c r="H8226" s="85"/>
    </row>
    <row r="8227" spans="1:8">
      <c r="A8227" s="85"/>
      <c r="B8227" s="85"/>
      <c r="C8227" s="85"/>
      <c r="D8227" s="85"/>
      <c r="E8227" s="85"/>
      <c r="F8227" s="85"/>
      <c r="G8227" s="85"/>
      <c r="H8227" s="85"/>
    </row>
    <row r="8228" spans="1:8">
      <c r="A8228" s="85"/>
      <c r="B8228" s="85"/>
      <c r="C8228" s="85"/>
      <c r="D8228" s="85"/>
      <c r="E8228" s="85"/>
      <c r="F8228" s="85"/>
      <c r="G8228" s="85"/>
      <c r="H8228" s="85"/>
    </row>
    <row r="8229" spans="1:8">
      <c r="A8229" s="85"/>
      <c r="B8229" s="85"/>
      <c r="C8229" s="85"/>
      <c r="D8229" s="85"/>
      <c r="E8229" s="85"/>
      <c r="F8229" s="85"/>
      <c r="G8229" s="85"/>
      <c r="H8229" s="85"/>
    </row>
    <row r="8230" spans="1:8">
      <c r="A8230" s="85"/>
      <c r="B8230" s="85"/>
      <c r="C8230" s="85"/>
      <c r="D8230" s="85"/>
      <c r="E8230" s="85"/>
      <c r="F8230" s="85"/>
      <c r="G8230" s="85"/>
      <c r="H8230" s="85"/>
    </row>
    <row r="8231" spans="1:8">
      <c r="A8231" s="85"/>
      <c r="B8231" s="85"/>
      <c r="C8231" s="85"/>
      <c r="D8231" s="85"/>
      <c r="E8231" s="85"/>
      <c r="F8231" s="85"/>
      <c r="G8231" s="85"/>
      <c r="H8231" s="85"/>
    </row>
    <row r="8232" spans="1:8">
      <c r="A8232" s="85"/>
      <c r="B8232" s="85"/>
      <c r="C8232" s="85"/>
      <c r="D8232" s="85"/>
      <c r="E8232" s="85"/>
      <c r="F8232" s="85"/>
      <c r="G8232" s="85"/>
      <c r="H8232" s="85"/>
    </row>
    <row r="8233" spans="1:8">
      <c r="A8233" s="85"/>
      <c r="B8233" s="85"/>
      <c r="C8233" s="85"/>
      <c r="D8233" s="85"/>
      <c r="E8233" s="85"/>
      <c r="F8233" s="85"/>
      <c r="G8233" s="85"/>
      <c r="H8233" s="85"/>
    </row>
    <row r="8234" spans="1:8">
      <c r="A8234" s="85"/>
      <c r="B8234" s="85"/>
      <c r="C8234" s="85"/>
      <c r="D8234" s="85"/>
      <c r="E8234" s="85"/>
      <c r="F8234" s="85"/>
      <c r="G8234" s="85"/>
      <c r="H8234" s="85"/>
    </row>
    <row r="8235" spans="1:8">
      <c r="A8235" s="85"/>
      <c r="B8235" s="85"/>
      <c r="C8235" s="85"/>
      <c r="D8235" s="85"/>
      <c r="E8235" s="85"/>
      <c r="F8235" s="85"/>
      <c r="G8235" s="85"/>
      <c r="H8235" s="85"/>
    </row>
    <row r="8236" spans="1:8">
      <c r="A8236" s="85"/>
      <c r="B8236" s="85"/>
      <c r="C8236" s="85"/>
      <c r="D8236" s="85"/>
      <c r="E8236" s="85"/>
      <c r="F8236" s="85"/>
      <c r="G8236" s="85"/>
      <c r="H8236" s="85"/>
    </row>
    <row r="8237" spans="1:8">
      <c r="A8237" s="85"/>
      <c r="B8237" s="85"/>
      <c r="C8237" s="85"/>
      <c r="D8237" s="85"/>
      <c r="E8237" s="85"/>
      <c r="F8237" s="85"/>
      <c r="G8237" s="85"/>
      <c r="H8237" s="85"/>
    </row>
    <row r="8238" spans="1:8">
      <c r="A8238" s="85"/>
      <c r="B8238" s="85"/>
      <c r="C8238" s="85"/>
      <c r="D8238" s="85"/>
      <c r="E8238" s="85"/>
      <c r="F8238" s="85"/>
      <c r="G8238" s="85"/>
      <c r="H8238" s="85"/>
    </row>
    <row r="8239" spans="1:8">
      <c r="A8239" s="85"/>
      <c r="B8239" s="85"/>
      <c r="C8239" s="85"/>
      <c r="D8239" s="85"/>
      <c r="E8239" s="85"/>
      <c r="F8239" s="85"/>
      <c r="G8239" s="85"/>
      <c r="H8239" s="85"/>
    </row>
    <row r="8240" spans="1:8">
      <c r="A8240" s="85"/>
      <c r="B8240" s="85"/>
      <c r="C8240" s="85"/>
      <c r="D8240" s="85"/>
      <c r="E8240" s="85"/>
      <c r="F8240" s="85"/>
      <c r="G8240" s="85"/>
      <c r="H8240" s="85"/>
    </row>
    <row r="8241" spans="1:8">
      <c r="A8241" s="85"/>
      <c r="B8241" s="85"/>
      <c r="C8241" s="85"/>
      <c r="D8241" s="85"/>
      <c r="E8241" s="85"/>
      <c r="F8241" s="85"/>
      <c r="G8241" s="85"/>
      <c r="H8241" s="85"/>
    </row>
    <row r="8242" spans="1:8">
      <c r="A8242" s="85"/>
      <c r="B8242" s="85"/>
      <c r="C8242" s="85"/>
      <c r="D8242" s="85"/>
      <c r="E8242" s="85"/>
      <c r="F8242" s="85"/>
      <c r="G8242" s="85"/>
      <c r="H8242" s="85"/>
    </row>
    <row r="8243" spans="1:8">
      <c r="A8243" s="85"/>
      <c r="B8243" s="85"/>
      <c r="C8243" s="85"/>
      <c r="D8243" s="85"/>
      <c r="E8243" s="85"/>
      <c r="F8243" s="85"/>
      <c r="G8243" s="85"/>
      <c r="H8243" s="85"/>
    </row>
    <row r="8244" spans="1:8">
      <c r="A8244" s="85"/>
      <c r="B8244" s="85"/>
      <c r="C8244" s="85"/>
      <c r="D8244" s="85"/>
      <c r="E8244" s="85"/>
      <c r="F8244" s="85"/>
      <c r="G8244" s="85"/>
      <c r="H8244" s="85"/>
    </row>
    <row r="8245" spans="1:8">
      <c r="A8245" s="85"/>
      <c r="B8245" s="85"/>
      <c r="C8245" s="85"/>
      <c r="D8245" s="85"/>
      <c r="E8245" s="85"/>
      <c r="F8245" s="85"/>
      <c r="G8245" s="85"/>
      <c r="H8245" s="85"/>
    </row>
    <row r="8246" spans="1:8">
      <c r="A8246" s="85"/>
      <c r="B8246" s="85"/>
      <c r="C8246" s="85"/>
      <c r="D8246" s="85"/>
      <c r="E8246" s="85"/>
      <c r="F8246" s="85"/>
      <c r="G8246" s="85"/>
      <c r="H8246" s="85"/>
    </row>
    <row r="8247" spans="1:8">
      <c r="A8247" s="85"/>
      <c r="B8247" s="85"/>
      <c r="C8247" s="85"/>
      <c r="D8247" s="85"/>
      <c r="E8247" s="85"/>
      <c r="F8247" s="85"/>
      <c r="G8247" s="85"/>
      <c r="H8247" s="85"/>
    </row>
    <row r="8248" spans="1:8">
      <c r="A8248" s="85"/>
      <c r="B8248" s="85"/>
      <c r="C8248" s="85"/>
      <c r="D8248" s="85"/>
      <c r="E8248" s="85"/>
      <c r="F8248" s="85"/>
      <c r="G8248" s="85"/>
      <c r="H8248" s="85"/>
    </row>
    <row r="8249" spans="1:8">
      <c r="A8249" s="85"/>
      <c r="B8249" s="85"/>
      <c r="C8249" s="85"/>
      <c r="D8249" s="85"/>
      <c r="E8249" s="85"/>
      <c r="F8249" s="85"/>
      <c r="G8249" s="85"/>
      <c r="H8249" s="85"/>
    </row>
    <row r="8250" spans="1:8">
      <c r="A8250" s="85"/>
      <c r="B8250" s="85"/>
      <c r="C8250" s="85"/>
      <c r="D8250" s="85"/>
      <c r="E8250" s="85"/>
      <c r="F8250" s="85"/>
      <c r="G8250" s="85"/>
      <c r="H8250" s="85"/>
    </row>
    <row r="8251" spans="1:8">
      <c r="A8251" s="85"/>
      <c r="B8251" s="85"/>
      <c r="C8251" s="85"/>
      <c r="D8251" s="85"/>
      <c r="E8251" s="85"/>
      <c r="F8251" s="85"/>
      <c r="G8251" s="85"/>
      <c r="H8251" s="85"/>
    </row>
    <row r="8252" spans="1:8">
      <c r="A8252" s="85"/>
      <c r="B8252" s="85"/>
      <c r="C8252" s="85"/>
      <c r="D8252" s="85"/>
      <c r="E8252" s="85"/>
      <c r="F8252" s="85"/>
      <c r="G8252" s="85"/>
      <c r="H8252" s="85"/>
    </row>
    <row r="8253" spans="1:8">
      <c r="A8253" s="85"/>
      <c r="B8253" s="85"/>
      <c r="C8253" s="85"/>
      <c r="D8253" s="85"/>
      <c r="E8253" s="85"/>
      <c r="F8253" s="85"/>
      <c r="G8253" s="85"/>
      <c r="H8253" s="85"/>
    </row>
    <row r="8254" spans="1:8">
      <c r="A8254" s="85"/>
      <c r="B8254" s="85"/>
      <c r="C8254" s="85"/>
      <c r="D8254" s="85"/>
      <c r="E8254" s="85"/>
      <c r="F8254" s="85"/>
      <c r="G8254" s="85"/>
      <c r="H8254" s="85"/>
    </row>
    <row r="8255" spans="1:8">
      <c r="A8255" s="85"/>
      <c r="B8255" s="85"/>
      <c r="C8255" s="85"/>
      <c r="D8255" s="85"/>
      <c r="E8255" s="85"/>
      <c r="F8255" s="85"/>
      <c r="G8255" s="85"/>
      <c r="H8255" s="85"/>
    </row>
    <row r="8256" spans="1:8">
      <c r="A8256" s="85"/>
      <c r="B8256" s="85"/>
      <c r="C8256" s="85"/>
      <c r="D8256" s="85"/>
      <c r="E8256" s="85"/>
      <c r="F8256" s="85"/>
      <c r="G8256" s="85"/>
      <c r="H8256" s="85"/>
    </row>
    <row r="8257" spans="1:8">
      <c r="A8257" s="85"/>
      <c r="B8257" s="85"/>
      <c r="C8257" s="85"/>
      <c r="D8257" s="85"/>
      <c r="E8257" s="85"/>
      <c r="F8257" s="85"/>
      <c r="G8257" s="85"/>
      <c r="H8257" s="85"/>
    </row>
    <row r="8258" spans="1:8">
      <c r="A8258" s="85"/>
      <c r="B8258" s="85"/>
      <c r="C8258" s="85"/>
      <c r="D8258" s="85"/>
      <c r="E8258" s="85"/>
      <c r="F8258" s="85"/>
      <c r="G8258" s="85"/>
      <c r="H8258" s="85"/>
    </row>
    <row r="8259" spans="1:8">
      <c r="A8259" s="85"/>
      <c r="B8259" s="85"/>
      <c r="C8259" s="85"/>
      <c r="D8259" s="85"/>
      <c r="E8259" s="85"/>
      <c r="F8259" s="85"/>
      <c r="G8259" s="85"/>
      <c r="H8259" s="85"/>
    </row>
    <row r="8260" spans="1:8">
      <c r="A8260" s="85"/>
      <c r="B8260" s="85"/>
      <c r="C8260" s="85"/>
      <c r="D8260" s="85"/>
      <c r="E8260" s="85"/>
      <c r="F8260" s="85"/>
      <c r="G8260" s="85"/>
      <c r="H8260" s="85"/>
    </row>
    <row r="8261" spans="1:8">
      <c r="A8261" s="85"/>
      <c r="B8261" s="85"/>
      <c r="C8261" s="85"/>
      <c r="D8261" s="85"/>
      <c r="E8261" s="85"/>
      <c r="F8261" s="85"/>
      <c r="G8261" s="85"/>
      <c r="H8261" s="85"/>
    </row>
    <row r="8262" spans="1:8">
      <c r="A8262" s="85"/>
      <c r="B8262" s="85"/>
      <c r="C8262" s="85"/>
      <c r="D8262" s="85"/>
      <c r="E8262" s="85"/>
      <c r="F8262" s="85"/>
      <c r="G8262" s="85"/>
      <c r="H8262" s="85"/>
    </row>
    <row r="8263" spans="1:8">
      <c r="A8263" s="85"/>
      <c r="B8263" s="85"/>
      <c r="C8263" s="85"/>
      <c r="D8263" s="85"/>
      <c r="E8263" s="85"/>
      <c r="F8263" s="85"/>
      <c r="G8263" s="85"/>
      <c r="H8263" s="85"/>
    </row>
    <row r="8264" spans="1:8">
      <c r="A8264" s="85"/>
      <c r="B8264" s="85"/>
      <c r="C8264" s="85"/>
      <c r="D8264" s="85"/>
      <c r="E8264" s="85"/>
      <c r="F8264" s="85"/>
      <c r="G8264" s="85"/>
      <c r="H8264" s="85"/>
    </row>
    <row r="8265" spans="1:8">
      <c r="A8265" s="85"/>
      <c r="B8265" s="85"/>
      <c r="C8265" s="85"/>
      <c r="D8265" s="85"/>
      <c r="E8265" s="85"/>
      <c r="F8265" s="85"/>
      <c r="G8265" s="85"/>
      <c r="H8265" s="85"/>
    </row>
    <row r="8266" spans="1:8">
      <c r="A8266" s="85"/>
      <c r="B8266" s="85"/>
      <c r="C8266" s="85"/>
      <c r="D8266" s="85"/>
      <c r="E8266" s="85"/>
      <c r="F8266" s="85"/>
      <c r="G8266" s="85"/>
      <c r="H8266" s="85"/>
    </row>
    <row r="8267" spans="1:8">
      <c r="A8267" s="85"/>
      <c r="B8267" s="85"/>
      <c r="C8267" s="85"/>
      <c r="D8267" s="85"/>
      <c r="E8267" s="85"/>
      <c r="F8267" s="85"/>
      <c r="G8267" s="85"/>
      <c r="H8267" s="85"/>
    </row>
    <row r="8268" spans="1:8">
      <c r="A8268" s="85"/>
      <c r="B8268" s="85"/>
      <c r="C8268" s="85"/>
      <c r="D8268" s="85"/>
      <c r="E8268" s="85"/>
      <c r="F8268" s="85"/>
      <c r="G8268" s="85"/>
      <c r="H8268" s="85"/>
    </row>
    <row r="8269" spans="1:8">
      <c r="A8269" s="85"/>
      <c r="B8269" s="85"/>
      <c r="C8269" s="85"/>
      <c r="D8269" s="85"/>
      <c r="E8269" s="85"/>
      <c r="F8269" s="85"/>
      <c r="G8269" s="85"/>
      <c r="H8269" s="85"/>
    </row>
    <row r="8270" spans="1:8">
      <c r="A8270" s="85"/>
      <c r="B8270" s="85"/>
      <c r="C8270" s="85"/>
      <c r="D8270" s="85"/>
      <c r="E8270" s="85"/>
      <c r="F8270" s="85"/>
      <c r="G8270" s="85"/>
      <c r="H8270" s="85"/>
    </row>
    <row r="8271" spans="1:8">
      <c r="A8271" s="85"/>
      <c r="B8271" s="85"/>
      <c r="C8271" s="85"/>
      <c r="D8271" s="85"/>
      <c r="E8271" s="85"/>
      <c r="F8271" s="85"/>
      <c r="G8271" s="85"/>
      <c r="H8271" s="85"/>
    </row>
    <row r="8272" spans="1:8">
      <c r="A8272" s="85"/>
      <c r="B8272" s="85"/>
      <c r="C8272" s="85"/>
      <c r="D8272" s="85"/>
      <c r="E8272" s="85"/>
      <c r="F8272" s="85"/>
      <c r="G8272" s="85"/>
      <c r="H8272" s="85"/>
    </row>
    <row r="8273" spans="1:8">
      <c r="A8273" s="85"/>
      <c r="B8273" s="85"/>
      <c r="C8273" s="85"/>
      <c r="D8273" s="85"/>
      <c r="E8273" s="85"/>
      <c r="F8273" s="85"/>
      <c r="G8273" s="85"/>
      <c r="H8273" s="85"/>
    </row>
    <row r="8274" spans="1:8">
      <c r="A8274" s="85"/>
      <c r="B8274" s="85"/>
      <c r="C8274" s="85"/>
      <c r="D8274" s="85"/>
      <c r="E8274" s="85"/>
      <c r="F8274" s="85"/>
      <c r="G8274" s="85"/>
      <c r="H8274" s="85"/>
    </row>
    <row r="8275" spans="1:8">
      <c r="A8275" s="85"/>
      <c r="B8275" s="85"/>
      <c r="C8275" s="85"/>
      <c r="D8275" s="85"/>
      <c r="E8275" s="85"/>
      <c r="F8275" s="85"/>
      <c r="G8275" s="85"/>
      <c r="H8275" s="85"/>
    </row>
    <row r="8276" spans="1:8">
      <c r="A8276" s="85"/>
      <c r="B8276" s="85"/>
      <c r="C8276" s="85"/>
      <c r="D8276" s="85"/>
      <c r="E8276" s="85"/>
      <c r="F8276" s="85"/>
      <c r="G8276" s="85"/>
      <c r="H8276" s="85"/>
    </row>
    <row r="8277" spans="1:8">
      <c r="A8277" s="85"/>
      <c r="B8277" s="85"/>
      <c r="C8277" s="85"/>
      <c r="D8277" s="85"/>
      <c r="E8277" s="85"/>
      <c r="F8277" s="85"/>
      <c r="G8277" s="85"/>
      <c r="H8277" s="85"/>
    </row>
    <row r="8278" spans="1:8">
      <c r="A8278" s="85"/>
      <c r="B8278" s="85"/>
      <c r="C8278" s="85"/>
      <c r="D8278" s="85"/>
      <c r="E8278" s="85"/>
      <c r="F8278" s="85"/>
      <c r="G8278" s="85"/>
      <c r="H8278" s="85"/>
    </row>
    <row r="8279" spans="1:8">
      <c r="A8279" s="85"/>
      <c r="B8279" s="85"/>
      <c r="C8279" s="85"/>
      <c r="D8279" s="85"/>
      <c r="E8279" s="85"/>
      <c r="F8279" s="85"/>
      <c r="G8279" s="85"/>
      <c r="H8279" s="85"/>
    </row>
    <row r="8280" spans="1:8">
      <c r="A8280" s="85"/>
      <c r="B8280" s="85"/>
      <c r="C8280" s="85"/>
      <c r="D8280" s="85"/>
      <c r="E8280" s="85"/>
      <c r="F8280" s="85"/>
      <c r="G8280" s="85"/>
      <c r="H8280" s="85"/>
    </row>
    <row r="8281" spans="1:8">
      <c r="A8281" s="85"/>
      <c r="B8281" s="85"/>
      <c r="C8281" s="85"/>
      <c r="D8281" s="85"/>
      <c r="E8281" s="85"/>
      <c r="F8281" s="85"/>
      <c r="G8281" s="85"/>
      <c r="H8281" s="85"/>
    </row>
    <row r="8282" spans="1:8">
      <c r="A8282" s="85"/>
      <c r="B8282" s="85"/>
      <c r="C8282" s="85"/>
      <c r="D8282" s="85"/>
      <c r="E8282" s="85"/>
      <c r="F8282" s="85"/>
      <c r="G8282" s="85"/>
      <c r="H8282" s="85"/>
    </row>
    <row r="8283" spans="1:8">
      <c r="A8283" s="85"/>
      <c r="B8283" s="85"/>
      <c r="C8283" s="85"/>
      <c r="D8283" s="85"/>
      <c r="E8283" s="85"/>
      <c r="F8283" s="85"/>
      <c r="G8283" s="85"/>
      <c r="H8283" s="85"/>
    </row>
    <row r="8284" spans="1:8">
      <c r="A8284" s="85"/>
      <c r="B8284" s="85"/>
      <c r="C8284" s="85"/>
      <c r="D8284" s="85"/>
      <c r="E8284" s="85"/>
      <c r="F8284" s="85"/>
      <c r="G8284" s="85"/>
      <c r="H8284" s="85"/>
    </row>
    <row r="8285" spans="1:8">
      <c r="A8285" s="85"/>
      <c r="B8285" s="85"/>
      <c r="C8285" s="85"/>
      <c r="D8285" s="85"/>
      <c r="E8285" s="85"/>
      <c r="F8285" s="85"/>
      <c r="G8285" s="85"/>
      <c r="H8285" s="85"/>
    </row>
    <row r="8286" spans="1:8">
      <c r="A8286" s="85"/>
      <c r="B8286" s="85"/>
      <c r="C8286" s="85"/>
      <c r="D8286" s="85"/>
      <c r="E8286" s="85"/>
      <c r="F8286" s="85"/>
      <c r="G8286" s="85"/>
      <c r="H8286" s="85"/>
    </row>
    <row r="8287" spans="1:8">
      <c r="A8287" s="85"/>
      <c r="B8287" s="85"/>
      <c r="C8287" s="85"/>
      <c r="D8287" s="85"/>
      <c r="E8287" s="85"/>
      <c r="F8287" s="85"/>
      <c r="G8287" s="85"/>
      <c r="H8287" s="85"/>
    </row>
    <row r="8288" spans="1:8">
      <c r="A8288" s="85"/>
      <c r="B8288" s="85"/>
      <c r="C8288" s="85"/>
      <c r="D8288" s="85"/>
      <c r="E8288" s="85"/>
      <c r="F8288" s="85"/>
      <c r="G8288" s="85"/>
      <c r="H8288" s="85"/>
    </row>
    <row r="8289" spans="1:8">
      <c r="A8289" s="85"/>
      <c r="B8289" s="85"/>
      <c r="C8289" s="85"/>
      <c r="D8289" s="85"/>
      <c r="E8289" s="85"/>
      <c r="F8289" s="85"/>
      <c r="G8289" s="85"/>
      <c r="H8289" s="85"/>
    </row>
    <row r="8290" spans="1:8">
      <c r="A8290" s="85"/>
      <c r="B8290" s="85"/>
      <c r="C8290" s="85"/>
      <c r="D8290" s="85"/>
      <c r="E8290" s="85"/>
      <c r="F8290" s="85"/>
      <c r="G8290" s="85"/>
      <c r="H8290" s="85"/>
    </row>
    <row r="8291" spans="1:8">
      <c r="A8291" s="85"/>
      <c r="B8291" s="85"/>
      <c r="C8291" s="85"/>
      <c r="D8291" s="85"/>
      <c r="E8291" s="85"/>
      <c r="F8291" s="85"/>
      <c r="G8291" s="85"/>
      <c r="H8291" s="85"/>
    </row>
    <row r="8292" spans="1:8">
      <c r="A8292" s="85"/>
      <c r="B8292" s="85"/>
      <c r="C8292" s="85"/>
      <c r="D8292" s="85"/>
      <c r="E8292" s="85"/>
      <c r="F8292" s="85"/>
      <c r="G8292" s="85"/>
      <c r="H8292" s="85"/>
    </row>
    <row r="8293" spans="1:8">
      <c r="A8293" s="85"/>
      <c r="B8293" s="85"/>
      <c r="C8293" s="85"/>
      <c r="D8293" s="85"/>
      <c r="E8293" s="85"/>
      <c r="F8293" s="85"/>
      <c r="G8293" s="85"/>
      <c r="H8293" s="85"/>
    </row>
    <row r="8294" spans="1:8">
      <c r="A8294" s="85"/>
      <c r="B8294" s="85"/>
      <c r="C8294" s="85"/>
      <c r="D8294" s="85"/>
      <c r="E8294" s="85"/>
      <c r="F8294" s="85"/>
      <c r="G8294" s="85"/>
      <c r="H8294" s="85"/>
    </row>
    <row r="8295" spans="1:8">
      <c r="A8295" s="85"/>
      <c r="B8295" s="85"/>
      <c r="C8295" s="85"/>
      <c r="D8295" s="85"/>
      <c r="E8295" s="85"/>
      <c r="F8295" s="85"/>
      <c r="G8295" s="85"/>
      <c r="H8295" s="85"/>
    </row>
    <row r="8296" spans="1:8">
      <c r="A8296" s="85"/>
      <c r="B8296" s="85"/>
      <c r="C8296" s="85"/>
      <c r="D8296" s="85"/>
      <c r="E8296" s="85"/>
      <c r="F8296" s="85"/>
      <c r="G8296" s="85"/>
      <c r="H8296" s="85"/>
    </row>
    <row r="8297" spans="1:8">
      <c r="A8297" s="85"/>
      <c r="B8297" s="85"/>
      <c r="C8297" s="85"/>
      <c r="D8297" s="85"/>
      <c r="E8297" s="85"/>
      <c r="F8297" s="85"/>
      <c r="G8297" s="85"/>
      <c r="H8297" s="85"/>
    </row>
    <row r="8298" spans="1:8">
      <c r="A8298" s="85"/>
      <c r="B8298" s="85"/>
      <c r="C8298" s="85"/>
      <c r="D8298" s="85"/>
      <c r="E8298" s="85"/>
      <c r="F8298" s="85"/>
      <c r="G8298" s="85"/>
      <c r="H8298" s="85"/>
    </row>
    <row r="8299" spans="1:8">
      <c r="A8299" s="85"/>
      <c r="B8299" s="85"/>
      <c r="C8299" s="85"/>
      <c r="D8299" s="85"/>
      <c r="E8299" s="85"/>
      <c r="F8299" s="85"/>
      <c r="G8299" s="85"/>
      <c r="H8299" s="85"/>
    </row>
    <row r="8300" spans="1:8">
      <c r="A8300" s="85"/>
      <c r="B8300" s="85"/>
      <c r="C8300" s="85"/>
      <c r="D8300" s="85"/>
      <c r="E8300" s="85"/>
      <c r="F8300" s="85"/>
      <c r="G8300" s="85"/>
      <c r="H8300" s="85"/>
    </row>
    <row r="8301" spans="1:8">
      <c r="A8301" s="85"/>
      <c r="B8301" s="85"/>
      <c r="C8301" s="85"/>
      <c r="D8301" s="85"/>
      <c r="E8301" s="85"/>
      <c r="F8301" s="85"/>
      <c r="G8301" s="85"/>
      <c r="H8301" s="85"/>
    </row>
    <row r="8302" spans="1:8">
      <c r="A8302" s="85"/>
      <c r="B8302" s="85"/>
      <c r="C8302" s="85"/>
      <c r="D8302" s="85"/>
      <c r="E8302" s="85"/>
      <c r="F8302" s="85"/>
      <c r="G8302" s="85"/>
      <c r="H8302" s="85"/>
    </row>
    <row r="8303" spans="1:8">
      <c r="A8303" s="85"/>
      <c r="B8303" s="85"/>
      <c r="C8303" s="85"/>
      <c r="D8303" s="85"/>
      <c r="E8303" s="85"/>
      <c r="F8303" s="85"/>
      <c r="G8303" s="85"/>
      <c r="H8303" s="85"/>
    </row>
    <row r="8304" spans="1:8">
      <c r="A8304" s="85"/>
      <c r="B8304" s="85"/>
      <c r="C8304" s="85"/>
      <c r="D8304" s="85"/>
      <c r="E8304" s="85"/>
      <c r="F8304" s="85"/>
      <c r="G8304" s="85"/>
      <c r="H8304" s="85"/>
    </row>
    <row r="8305" spans="1:8">
      <c r="A8305" s="85"/>
      <c r="B8305" s="85"/>
      <c r="C8305" s="85"/>
      <c r="D8305" s="85"/>
      <c r="E8305" s="85"/>
      <c r="F8305" s="85"/>
      <c r="G8305" s="85"/>
      <c r="H8305" s="85"/>
    </row>
    <row r="8306" spans="1:8">
      <c r="A8306" s="85"/>
      <c r="B8306" s="85"/>
      <c r="C8306" s="85"/>
      <c r="D8306" s="85"/>
      <c r="E8306" s="85"/>
      <c r="F8306" s="85"/>
      <c r="G8306" s="85"/>
      <c r="H8306" s="85"/>
    </row>
    <row r="8307" spans="1:8">
      <c r="A8307" s="85"/>
      <c r="B8307" s="85"/>
      <c r="C8307" s="85"/>
      <c r="D8307" s="85"/>
      <c r="E8307" s="85"/>
      <c r="F8307" s="85"/>
      <c r="G8307" s="85"/>
      <c r="H8307" s="85"/>
    </row>
    <row r="8308" spans="1:8">
      <c r="A8308" s="85"/>
      <c r="B8308" s="85"/>
      <c r="C8308" s="85"/>
      <c r="D8308" s="85"/>
      <c r="E8308" s="85"/>
      <c r="F8308" s="85"/>
      <c r="G8308" s="85"/>
      <c r="H8308" s="85"/>
    </row>
    <row r="8309" spans="1:8">
      <c r="A8309" s="85"/>
      <c r="B8309" s="85"/>
      <c r="C8309" s="85"/>
      <c r="D8309" s="85"/>
      <c r="E8309" s="85"/>
      <c r="F8309" s="85"/>
      <c r="G8309" s="85"/>
      <c r="H8309" s="85"/>
    </row>
    <row r="8310" spans="1:8">
      <c r="A8310" s="85"/>
      <c r="B8310" s="85"/>
      <c r="C8310" s="85"/>
      <c r="D8310" s="85"/>
      <c r="E8310" s="85"/>
      <c r="F8310" s="85"/>
      <c r="G8310" s="85"/>
      <c r="H8310" s="85"/>
    </row>
    <row r="8311" spans="1:8">
      <c r="A8311" s="85"/>
      <c r="B8311" s="85"/>
      <c r="C8311" s="85"/>
      <c r="D8311" s="85"/>
      <c r="E8311" s="85"/>
      <c r="F8311" s="85"/>
      <c r="G8311" s="85"/>
      <c r="H8311" s="85"/>
    </row>
    <row r="8312" spans="1:8">
      <c r="A8312" s="85"/>
      <c r="B8312" s="85"/>
      <c r="C8312" s="85"/>
      <c r="D8312" s="85"/>
      <c r="E8312" s="85"/>
      <c r="F8312" s="85"/>
      <c r="G8312" s="85"/>
      <c r="H8312" s="85"/>
    </row>
    <row r="8313" spans="1:8">
      <c r="A8313" s="85"/>
      <c r="B8313" s="85"/>
      <c r="C8313" s="85"/>
      <c r="D8313" s="85"/>
      <c r="E8313" s="85"/>
      <c r="F8313" s="85"/>
      <c r="G8313" s="85"/>
      <c r="H8313" s="85"/>
    </row>
    <row r="8314" spans="1:8">
      <c r="A8314" s="85"/>
      <c r="B8314" s="85"/>
      <c r="C8314" s="85"/>
      <c r="D8314" s="85"/>
      <c r="E8314" s="85"/>
      <c r="F8314" s="85"/>
      <c r="G8314" s="85"/>
      <c r="H8314" s="85"/>
    </row>
    <row r="8315" spans="1:8">
      <c r="A8315" s="85"/>
      <c r="B8315" s="85"/>
      <c r="C8315" s="85"/>
      <c r="D8315" s="85"/>
      <c r="E8315" s="85"/>
      <c r="F8315" s="85"/>
      <c r="G8315" s="85"/>
      <c r="H8315" s="85"/>
    </row>
    <row r="8316" spans="1:8">
      <c r="A8316" s="85"/>
      <c r="B8316" s="85"/>
      <c r="C8316" s="85"/>
      <c r="D8316" s="85"/>
      <c r="E8316" s="85"/>
      <c r="F8316" s="85"/>
      <c r="G8316" s="85"/>
      <c r="H8316" s="85"/>
    </row>
    <row r="8317" spans="1:8">
      <c r="A8317" s="85"/>
      <c r="B8317" s="85"/>
      <c r="C8317" s="85"/>
      <c r="D8317" s="85"/>
      <c r="E8317" s="85"/>
      <c r="F8317" s="85"/>
      <c r="G8317" s="85"/>
      <c r="H8317" s="85"/>
    </row>
    <row r="8318" spans="1:8">
      <c r="A8318" s="85"/>
      <c r="B8318" s="85"/>
      <c r="C8318" s="85"/>
      <c r="D8318" s="85"/>
      <c r="E8318" s="85"/>
      <c r="F8318" s="85"/>
      <c r="G8318" s="85"/>
      <c r="H8318" s="85"/>
    </row>
    <row r="8319" spans="1:8">
      <c r="A8319" s="85"/>
      <c r="B8319" s="85"/>
      <c r="C8319" s="85"/>
      <c r="D8319" s="85"/>
      <c r="E8319" s="85"/>
      <c r="F8319" s="85"/>
      <c r="G8319" s="85"/>
      <c r="H8319" s="85"/>
    </row>
    <row r="8320" spans="1:8">
      <c r="A8320" s="85"/>
      <c r="B8320" s="85"/>
      <c r="C8320" s="85"/>
      <c r="D8320" s="85"/>
      <c r="E8320" s="85"/>
      <c r="F8320" s="85"/>
      <c r="G8320" s="85"/>
      <c r="H8320" s="85"/>
    </row>
    <row r="8321" spans="1:8">
      <c r="A8321" s="85"/>
      <c r="B8321" s="85"/>
      <c r="C8321" s="85"/>
      <c r="D8321" s="85"/>
      <c r="E8321" s="85"/>
      <c r="F8321" s="85"/>
      <c r="G8321" s="85"/>
      <c r="H8321" s="85"/>
    </row>
    <row r="8322" spans="1:8">
      <c r="A8322" s="85"/>
      <c r="B8322" s="85"/>
      <c r="C8322" s="85"/>
      <c r="D8322" s="85"/>
      <c r="E8322" s="85"/>
      <c r="F8322" s="85"/>
      <c r="G8322" s="85"/>
      <c r="H8322" s="85"/>
    </row>
    <row r="8323" spans="1:8">
      <c r="A8323" s="85"/>
      <c r="B8323" s="85"/>
      <c r="C8323" s="85"/>
      <c r="D8323" s="85"/>
      <c r="E8323" s="85"/>
      <c r="F8323" s="85"/>
      <c r="G8323" s="85"/>
      <c r="H8323" s="85"/>
    </row>
    <row r="8324" spans="1:8">
      <c r="A8324" s="85"/>
      <c r="B8324" s="85"/>
      <c r="C8324" s="85"/>
      <c r="D8324" s="85"/>
      <c r="E8324" s="85"/>
      <c r="F8324" s="85"/>
      <c r="G8324" s="85"/>
      <c r="H8324" s="85"/>
    </row>
    <row r="8325" spans="1:8">
      <c r="A8325" s="85"/>
      <c r="B8325" s="85"/>
      <c r="C8325" s="85"/>
      <c r="D8325" s="85"/>
      <c r="E8325" s="85"/>
      <c r="F8325" s="85"/>
      <c r="G8325" s="85"/>
      <c r="H8325" s="85"/>
    </row>
    <row r="8326" spans="1:8">
      <c r="A8326" s="85"/>
      <c r="B8326" s="85"/>
      <c r="C8326" s="85"/>
      <c r="D8326" s="85"/>
      <c r="E8326" s="85"/>
      <c r="F8326" s="85"/>
      <c r="G8326" s="85"/>
      <c r="H8326" s="85"/>
    </row>
    <row r="8327" spans="1:8">
      <c r="A8327" s="85"/>
      <c r="B8327" s="85"/>
      <c r="C8327" s="85"/>
      <c r="D8327" s="85"/>
      <c r="E8327" s="85"/>
      <c r="F8327" s="85"/>
      <c r="G8327" s="85"/>
      <c r="H8327" s="85"/>
    </row>
    <row r="8328" spans="1:8">
      <c r="A8328" s="85"/>
      <c r="B8328" s="85"/>
      <c r="C8328" s="85"/>
      <c r="D8328" s="85"/>
      <c r="E8328" s="85"/>
      <c r="F8328" s="85"/>
      <c r="G8328" s="85"/>
      <c r="H8328" s="85"/>
    </row>
    <row r="8329" spans="1:8">
      <c r="A8329" s="85"/>
      <c r="B8329" s="85"/>
      <c r="C8329" s="85"/>
      <c r="D8329" s="85"/>
      <c r="E8329" s="85"/>
      <c r="F8329" s="85"/>
      <c r="G8329" s="85"/>
      <c r="H8329" s="85"/>
    </row>
    <row r="8330" spans="1:8">
      <c r="A8330" s="85"/>
      <c r="B8330" s="85"/>
      <c r="C8330" s="85"/>
      <c r="D8330" s="85"/>
      <c r="E8330" s="85"/>
      <c r="F8330" s="85"/>
      <c r="G8330" s="85"/>
      <c r="H8330" s="85"/>
    </row>
    <row r="8331" spans="1:8">
      <c r="A8331" s="85"/>
      <c r="B8331" s="85"/>
      <c r="C8331" s="85"/>
      <c r="D8331" s="85"/>
      <c r="E8331" s="85"/>
      <c r="F8331" s="85"/>
      <c r="G8331" s="85"/>
      <c r="H8331" s="85"/>
    </row>
    <row r="8332" spans="1:8">
      <c r="A8332" s="85"/>
      <c r="B8332" s="85"/>
      <c r="C8332" s="85"/>
      <c r="D8332" s="85"/>
      <c r="E8332" s="85"/>
      <c r="F8332" s="85"/>
      <c r="G8332" s="85"/>
      <c r="H8332" s="85"/>
    </row>
    <row r="8333" spans="1:8">
      <c r="A8333" s="85"/>
      <c r="B8333" s="85"/>
      <c r="C8333" s="85"/>
      <c r="D8333" s="85"/>
      <c r="E8333" s="85"/>
      <c r="F8333" s="85"/>
      <c r="G8333" s="85"/>
      <c r="H8333" s="85"/>
    </row>
    <row r="8334" spans="1:8">
      <c r="A8334" s="85"/>
      <c r="B8334" s="85"/>
      <c r="C8334" s="85"/>
      <c r="D8334" s="85"/>
      <c r="E8334" s="85"/>
      <c r="F8334" s="85"/>
      <c r="G8334" s="85"/>
      <c r="H8334" s="85"/>
    </row>
    <row r="8335" spans="1:8">
      <c r="A8335" s="85"/>
      <c r="B8335" s="85"/>
      <c r="C8335" s="85"/>
      <c r="D8335" s="85"/>
      <c r="E8335" s="85"/>
      <c r="F8335" s="85"/>
      <c r="G8335" s="85"/>
      <c r="H8335" s="85"/>
    </row>
    <row r="8336" spans="1:8">
      <c r="A8336" s="85"/>
      <c r="B8336" s="85"/>
      <c r="C8336" s="85"/>
      <c r="D8336" s="85"/>
      <c r="E8336" s="85"/>
      <c r="F8336" s="85"/>
      <c r="G8336" s="85"/>
      <c r="H8336" s="85"/>
    </row>
    <row r="8337" spans="1:8">
      <c r="A8337" s="85"/>
      <c r="B8337" s="85"/>
      <c r="C8337" s="85"/>
      <c r="D8337" s="85"/>
      <c r="E8337" s="85"/>
      <c r="F8337" s="85"/>
      <c r="G8337" s="85"/>
      <c r="H8337" s="85"/>
    </row>
    <row r="8338" spans="1:8">
      <c r="A8338" s="85"/>
      <c r="B8338" s="85"/>
      <c r="C8338" s="85"/>
      <c r="D8338" s="85"/>
      <c r="E8338" s="85"/>
      <c r="F8338" s="85"/>
      <c r="G8338" s="85"/>
      <c r="H8338" s="85"/>
    </row>
    <row r="8339" spans="1:8">
      <c r="A8339" s="85"/>
      <c r="B8339" s="85"/>
      <c r="C8339" s="85"/>
      <c r="D8339" s="85"/>
      <c r="E8339" s="85"/>
      <c r="F8339" s="85"/>
      <c r="G8339" s="85"/>
      <c r="H8339" s="85"/>
    </row>
    <row r="8340" spans="1:8">
      <c r="A8340" s="85"/>
      <c r="B8340" s="85"/>
      <c r="C8340" s="85"/>
      <c r="D8340" s="85"/>
      <c r="E8340" s="85"/>
      <c r="F8340" s="85"/>
      <c r="G8340" s="85"/>
      <c r="H8340" s="85"/>
    </row>
    <row r="8341" spans="1:8">
      <c r="A8341" s="85"/>
      <c r="B8341" s="85"/>
      <c r="C8341" s="85"/>
      <c r="D8341" s="85"/>
      <c r="E8341" s="85"/>
      <c r="F8341" s="85"/>
      <c r="G8341" s="85"/>
      <c r="H8341" s="85"/>
    </row>
    <row r="8342" spans="1:8">
      <c r="A8342" s="85"/>
      <c r="B8342" s="85"/>
      <c r="C8342" s="85"/>
      <c r="D8342" s="85"/>
      <c r="E8342" s="85"/>
      <c r="F8342" s="85"/>
      <c r="G8342" s="85"/>
      <c r="H8342" s="85"/>
    </row>
    <row r="8343" spans="1:8">
      <c r="A8343" s="85"/>
      <c r="B8343" s="85"/>
      <c r="C8343" s="85"/>
      <c r="D8343" s="85"/>
      <c r="E8343" s="85"/>
      <c r="F8343" s="85"/>
      <c r="G8343" s="85"/>
      <c r="H8343" s="85"/>
    </row>
    <row r="8344" spans="1:8">
      <c r="A8344" s="85"/>
      <c r="B8344" s="85"/>
      <c r="C8344" s="85"/>
      <c r="D8344" s="85"/>
      <c r="E8344" s="85"/>
      <c r="F8344" s="85"/>
      <c r="G8344" s="85"/>
      <c r="H8344" s="85"/>
    </row>
    <row r="8345" spans="1:8">
      <c r="A8345" s="85"/>
      <c r="B8345" s="85"/>
      <c r="C8345" s="85"/>
      <c r="D8345" s="85"/>
      <c r="E8345" s="85"/>
      <c r="F8345" s="85"/>
      <c r="G8345" s="85"/>
      <c r="H8345" s="85"/>
    </row>
    <row r="8346" spans="1:8">
      <c r="A8346" s="85"/>
      <c r="B8346" s="85"/>
      <c r="C8346" s="85"/>
      <c r="D8346" s="85"/>
      <c r="E8346" s="85"/>
      <c r="F8346" s="85"/>
      <c r="G8346" s="85"/>
      <c r="H8346" s="85"/>
    </row>
    <row r="8347" spans="1:8">
      <c r="A8347" s="85"/>
      <c r="B8347" s="85"/>
      <c r="C8347" s="85"/>
      <c r="D8347" s="85"/>
      <c r="E8347" s="85"/>
      <c r="F8347" s="85"/>
      <c r="G8347" s="85"/>
      <c r="H8347" s="85"/>
    </row>
    <row r="8348" spans="1:8">
      <c r="A8348" s="85"/>
      <c r="B8348" s="85"/>
      <c r="C8348" s="85"/>
      <c r="D8348" s="85"/>
      <c r="E8348" s="85"/>
      <c r="F8348" s="85"/>
      <c r="G8348" s="85"/>
      <c r="H8348" s="85"/>
    </row>
    <row r="8349" spans="1:8">
      <c r="A8349" s="85"/>
      <c r="B8349" s="85"/>
      <c r="C8349" s="85"/>
      <c r="D8349" s="85"/>
      <c r="E8349" s="85"/>
      <c r="F8349" s="85"/>
      <c r="G8349" s="85"/>
      <c r="H8349" s="85"/>
    </row>
    <row r="8350" spans="1:8">
      <c r="A8350" s="85"/>
      <c r="B8350" s="85"/>
      <c r="C8350" s="85"/>
      <c r="D8350" s="85"/>
      <c r="E8350" s="85"/>
      <c r="F8350" s="85"/>
      <c r="G8350" s="85"/>
      <c r="H8350" s="85"/>
    </row>
    <row r="8351" spans="1:8">
      <c r="A8351" s="85"/>
      <c r="B8351" s="85"/>
      <c r="C8351" s="85"/>
      <c r="D8351" s="85"/>
      <c r="E8351" s="85"/>
      <c r="F8351" s="85"/>
      <c r="G8351" s="85"/>
      <c r="H8351" s="85"/>
    </row>
    <row r="8352" spans="1:8">
      <c r="A8352" s="85"/>
      <c r="B8352" s="85"/>
      <c r="C8352" s="85"/>
      <c r="D8352" s="85"/>
      <c r="E8352" s="85"/>
      <c r="F8352" s="85"/>
      <c r="G8352" s="85"/>
      <c r="H8352" s="85"/>
    </row>
    <row r="8353" spans="1:8">
      <c r="A8353" s="85"/>
      <c r="B8353" s="85"/>
      <c r="C8353" s="85"/>
      <c r="D8353" s="85"/>
      <c r="E8353" s="85"/>
      <c r="F8353" s="85"/>
      <c r="G8353" s="85"/>
      <c r="H8353" s="85"/>
    </row>
    <row r="8354" spans="1:8">
      <c r="A8354" s="85"/>
      <c r="B8354" s="85"/>
      <c r="C8354" s="85"/>
      <c r="D8354" s="85"/>
      <c r="E8354" s="85"/>
      <c r="F8354" s="85"/>
      <c r="G8354" s="85"/>
      <c r="H8354" s="85"/>
    </row>
    <row r="8355" spans="1:8">
      <c r="A8355" s="85"/>
      <c r="B8355" s="85"/>
      <c r="C8355" s="85"/>
      <c r="D8355" s="85"/>
      <c r="E8355" s="85"/>
      <c r="F8355" s="85"/>
      <c r="G8355" s="85"/>
      <c r="H8355" s="85"/>
    </row>
    <row r="8356" spans="1:8">
      <c r="A8356" s="85"/>
      <c r="B8356" s="85"/>
      <c r="C8356" s="85"/>
      <c r="D8356" s="85"/>
      <c r="E8356" s="85"/>
      <c r="F8356" s="85"/>
      <c r="G8356" s="85"/>
      <c r="H8356" s="85"/>
    </row>
    <row r="8357" spans="1:8">
      <c r="A8357" s="85"/>
      <c r="B8357" s="85"/>
      <c r="C8357" s="85"/>
      <c r="D8357" s="85"/>
      <c r="E8357" s="85"/>
      <c r="F8357" s="85"/>
      <c r="G8357" s="85"/>
      <c r="H8357" s="85"/>
    </row>
    <row r="8358" spans="1:8">
      <c r="A8358" s="85"/>
      <c r="B8358" s="85"/>
      <c r="C8358" s="85"/>
      <c r="D8358" s="85"/>
      <c r="E8358" s="85"/>
      <c r="F8358" s="85"/>
      <c r="G8358" s="85"/>
      <c r="H8358" s="85"/>
    </row>
    <row r="8359" spans="1:8">
      <c r="A8359" s="85"/>
      <c r="B8359" s="85"/>
      <c r="C8359" s="85"/>
      <c r="D8359" s="85"/>
      <c r="E8359" s="85"/>
      <c r="F8359" s="85"/>
      <c r="G8359" s="85"/>
      <c r="H8359" s="85"/>
    </row>
    <row r="8360" spans="1:8">
      <c r="A8360" s="85"/>
      <c r="B8360" s="85"/>
      <c r="C8360" s="85"/>
      <c r="D8360" s="85"/>
      <c r="E8360" s="85"/>
      <c r="F8360" s="85"/>
      <c r="G8360" s="85"/>
      <c r="H8360" s="85"/>
    </row>
    <row r="8361" spans="1:8">
      <c r="A8361" s="85"/>
      <c r="B8361" s="85"/>
      <c r="C8361" s="85"/>
      <c r="D8361" s="85"/>
      <c r="E8361" s="85"/>
      <c r="F8361" s="85"/>
      <c r="G8361" s="85"/>
      <c r="H8361" s="85"/>
    </row>
    <row r="8362" spans="1:8">
      <c r="A8362" s="85"/>
      <c r="B8362" s="85"/>
      <c r="C8362" s="85"/>
      <c r="D8362" s="85"/>
      <c r="E8362" s="85"/>
      <c r="F8362" s="85"/>
      <c r="G8362" s="85"/>
      <c r="H8362" s="85"/>
    </row>
    <row r="8363" spans="1:8">
      <c r="A8363" s="85"/>
      <c r="B8363" s="85"/>
      <c r="C8363" s="85"/>
      <c r="D8363" s="85"/>
      <c r="E8363" s="85"/>
      <c r="F8363" s="85"/>
      <c r="G8363" s="85"/>
      <c r="H8363" s="85"/>
    </row>
    <row r="8364" spans="1:8">
      <c r="A8364" s="85"/>
      <c r="B8364" s="85"/>
      <c r="C8364" s="85"/>
      <c r="D8364" s="85"/>
      <c r="E8364" s="85"/>
      <c r="F8364" s="85"/>
      <c r="G8364" s="85"/>
      <c r="H8364" s="85"/>
    </row>
    <row r="8365" spans="1:8">
      <c r="A8365" s="85"/>
      <c r="B8365" s="85"/>
      <c r="C8365" s="85"/>
      <c r="D8365" s="85"/>
      <c r="E8365" s="85"/>
      <c r="F8365" s="85"/>
      <c r="G8365" s="85"/>
      <c r="H8365" s="85"/>
    </row>
    <row r="8366" spans="1:8">
      <c r="A8366" s="85"/>
      <c r="B8366" s="85"/>
      <c r="C8366" s="85"/>
      <c r="D8366" s="85"/>
      <c r="E8366" s="85"/>
      <c r="F8366" s="85"/>
      <c r="G8366" s="85"/>
      <c r="H8366" s="85"/>
    </row>
    <row r="8367" spans="1:8">
      <c r="A8367" s="85"/>
      <c r="B8367" s="85"/>
      <c r="C8367" s="85"/>
      <c r="D8367" s="85"/>
      <c r="E8367" s="85"/>
      <c r="F8367" s="85"/>
      <c r="G8367" s="85"/>
      <c r="H8367" s="85"/>
    </row>
    <row r="8368" spans="1:8">
      <c r="A8368" s="85"/>
      <c r="B8368" s="85"/>
      <c r="C8368" s="85"/>
      <c r="D8368" s="85"/>
      <c r="E8368" s="85"/>
      <c r="F8368" s="85"/>
      <c r="G8368" s="85"/>
      <c r="H8368" s="85"/>
    </row>
    <row r="8369" spans="1:8">
      <c r="A8369" s="85"/>
      <c r="B8369" s="85"/>
      <c r="C8369" s="85"/>
      <c r="D8369" s="85"/>
      <c r="E8369" s="85"/>
      <c r="F8369" s="85"/>
      <c r="G8369" s="85"/>
      <c r="H8369" s="85"/>
    </row>
    <row r="8370" spans="1:8">
      <c r="A8370" s="85"/>
      <c r="B8370" s="85"/>
      <c r="C8370" s="85"/>
      <c r="D8370" s="85"/>
      <c r="E8370" s="85"/>
      <c r="F8370" s="85"/>
      <c r="G8370" s="85"/>
      <c r="H8370" s="85"/>
    </row>
    <row r="8371" spans="1:8">
      <c r="A8371" s="85"/>
      <c r="B8371" s="85"/>
      <c r="C8371" s="85"/>
      <c r="D8371" s="85"/>
      <c r="E8371" s="85"/>
      <c r="F8371" s="85"/>
      <c r="G8371" s="85"/>
      <c r="H8371" s="85"/>
    </row>
    <row r="8372" spans="1:8">
      <c r="A8372" s="85"/>
      <c r="B8372" s="85"/>
      <c r="C8372" s="85"/>
      <c r="D8372" s="85"/>
      <c r="E8372" s="85"/>
      <c r="F8372" s="85"/>
      <c r="G8372" s="85"/>
      <c r="H8372" s="85"/>
    </row>
    <row r="8373" spans="1:8">
      <c r="A8373" s="85"/>
      <c r="B8373" s="85"/>
      <c r="C8373" s="85"/>
      <c r="D8373" s="85"/>
      <c r="E8373" s="85"/>
      <c r="F8373" s="85"/>
      <c r="G8373" s="85"/>
      <c r="H8373" s="85"/>
    </row>
    <row r="8374" spans="1:8">
      <c r="A8374" s="85"/>
      <c r="B8374" s="85"/>
      <c r="C8374" s="85"/>
      <c r="D8374" s="85"/>
      <c r="E8374" s="85"/>
      <c r="F8374" s="85"/>
      <c r="G8374" s="85"/>
      <c r="H8374" s="85"/>
    </row>
    <row r="8375" spans="1:8">
      <c r="A8375" s="85"/>
      <c r="B8375" s="85"/>
      <c r="C8375" s="85"/>
      <c r="D8375" s="85"/>
      <c r="E8375" s="85"/>
      <c r="F8375" s="85"/>
      <c r="G8375" s="85"/>
      <c r="H8375" s="85"/>
    </row>
    <row r="8376" spans="1:8">
      <c r="A8376" s="85"/>
      <c r="B8376" s="85"/>
      <c r="C8376" s="85"/>
      <c r="D8376" s="85"/>
      <c r="E8376" s="85"/>
      <c r="F8376" s="85"/>
      <c r="G8376" s="85"/>
      <c r="H8376" s="85"/>
    </row>
    <row r="8377" spans="1:8">
      <c r="A8377" s="85"/>
      <c r="B8377" s="85"/>
      <c r="C8377" s="85"/>
      <c r="D8377" s="85"/>
      <c r="E8377" s="85"/>
      <c r="F8377" s="85"/>
      <c r="G8377" s="85"/>
      <c r="H8377" s="85"/>
    </row>
    <row r="8378" spans="1:8">
      <c r="A8378" s="85"/>
      <c r="B8378" s="85"/>
      <c r="C8378" s="85"/>
      <c r="D8378" s="85"/>
      <c r="E8378" s="85"/>
      <c r="F8378" s="85"/>
      <c r="G8378" s="85"/>
      <c r="H8378" s="85"/>
    </row>
    <row r="8379" spans="1:8">
      <c r="A8379" s="85"/>
      <c r="B8379" s="85"/>
      <c r="C8379" s="85"/>
      <c r="D8379" s="85"/>
      <c r="E8379" s="85"/>
      <c r="F8379" s="85"/>
      <c r="G8379" s="85"/>
      <c r="H8379" s="85"/>
    </row>
    <row r="8380" spans="1:8">
      <c r="A8380" s="85"/>
      <c r="B8380" s="85"/>
      <c r="C8380" s="85"/>
      <c r="D8380" s="85"/>
      <c r="E8380" s="85"/>
      <c r="F8380" s="85"/>
      <c r="G8380" s="85"/>
      <c r="H8380" s="85"/>
    </row>
    <row r="8381" spans="1:8">
      <c r="A8381" s="85"/>
      <c r="B8381" s="85"/>
      <c r="C8381" s="85"/>
      <c r="D8381" s="85"/>
      <c r="E8381" s="85"/>
      <c r="F8381" s="85"/>
      <c r="G8381" s="85"/>
      <c r="H8381" s="85"/>
    </row>
    <row r="8382" spans="1:8">
      <c r="A8382" s="85"/>
      <c r="B8382" s="85"/>
      <c r="C8382" s="85"/>
      <c r="D8382" s="85"/>
      <c r="E8382" s="85"/>
      <c r="F8382" s="85"/>
      <c r="G8382" s="85"/>
      <c r="H8382" s="85"/>
    </row>
    <row r="8383" spans="1:8">
      <c r="A8383" s="85"/>
      <c r="B8383" s="85"/>
      <c r="C8383" s="85"/>
      <c r="D8383" s="85"/>
      <c r="E8383" s="85"/>
      <c r="F8383" s="85"/>
      <c r="G8383" s="85"/>
      <c r="H8383" s="85"/>
    </row>
    <row r="8384" spans="1:8">
      <c r="A8384" s="85"/>
      <c r="B8384" s="85"/>
      <c r="C8384" s="85"/>
      <c r="D8384" s="85"/>
      <c r="E8384" s="85"/>
      <c r="F8384" s="85"/>
      <c r="G8384" s="85"/>
      <c r="H8384" s="85"/>
    </row>
    <row r="8385" spans="1:8">
      <c r="A8385" s="85"/>
      <c r="B8385" s="85"/>
      <c r="C8385" s="85"/>
      <c r="D8385" s="85"/>
      <c r="E8385" s="85"/>
      <c r="F8385" s="85"/>
      <c r="G8385" s="85"/>
      <c r="H8385" s="85"/>
    </row>
    <row r="8386" spans="1:8">
      <c r="A8386" s="85"/>
      <c r="B8386" s="85"/>
      <c r="C8386" s="85"/>
      <c r="D8386" s="85"/>
      <c r="E8386" s="85"/>
      <c r="F8386" s="85"/>
      <c r="G8386" s="85"/>
      <c r="H8386" s="85"/>
    </row>
    <row r="8387" spans="1:8">
      <c r="A8387" s="85"/>
      <c r="B8387" s="85"/>
      <c r="C8387" s="85"/>
      <c r="D8387" s="85"/>
      <c r="E8387" s="85"/>
      <c r="F8387" s="85"/>
      <c r="G8387" s="85"/>
      <c r="H8387" s="85"/>
    </row>
    <row r="8388" spans="1:8">
      <c r="A8388" s="85"/>
      <c r="B8388" s="85"/>
      <c r="C8388" s="85"/>
      <c r="D8388" s="85"/>
      <c r="E8388" s="85"/>
      <c r="F8388" s="85"/>
      <c r="G8388" s="85"/>
      <c r="H8388" s="85"/>
    </row>
    <row r="8389" spans="1:8">
      <c r="A8389" s="85"/>
      <c r="B8389" s="85"/>
      <c r="C8389" s="85"/>
      <c r="D8389" s="85"/>
      <c r="E8389" s="85"/>
      <c r="F8389" s="85"/>
      <c r="G8389" s="85"/>
      <c r="H8389" s="85"/>
    </row>
    <row r="8390" spans="1:8">
      <c r="A8390" s="85"/>
      <c r="B8390" s="85"/>
      <c r="C8390" s="85"/>
      <c r="D8390" s="85"/>
      <c r="E8390" s="85"/>
      <c r="F8390" s="85"/>
      <c r="G8390" s="85"/>
      <c r="H8390" s="85"/>
    </row>
    <row r="8391" spans="1:8">
      <c r="A8391" s="85"/>
      <c r="B8391" s="85"/>
      <c r="C8391" s="85"/>
      <c r="D8391" s="85"/>
      <c r="E8391" s="85"/>
      <c r="F8391" s="85"/>
      <c r="G8391" s="85"/>
      <c r="H8391" s="85"/>
    </row>
    <row r="8392" spans="1:8">
      <c r="A8392" s="85"/>
      <c r="B8392" s="85"/>
      <c r="C8392" s="85"/>
      <c r="D8392" s="85"/>
      <c r="E8392" s="85"/>
      <c r="F8392" s="85"/>
      <c r="G8392" s="85"/>
      <c r="H8392" s="85"/>
    </row>
    <row r="8393" spans="1:8">
      <c r="A8393" s="85"/>
      <c r="B8393" s="85"/>
      <c r="C8393" s="85"/>
      <c r="D8393" s="85"/>
      <c r="E8393" s="85"/>
      <c r="F8393" s="85"/>
      <c r="G8393" s="85"/>
      <c r="H8393" s="85"/>
    </row>
    <row r="8394" spans="1:8">
      <c r="A8394" s="85"/>
      <c r="B8394" s="85"/>
      <c r="C8394" s="85"/>
      <c r="D8394" s="85"/>
      <c r="E8394" s="85"/>
      <c r="F8394" s="85"/>
      <c r="G8394" s="85"/>
      <c r="H8394" s="85"/>
    </row>
    <row r="8395" spans="1:8">
      <c r="A8395" s="85"/>
      <c r="B8395" s="85"/>
      <c r="C8395" s="85"/>
      <c r="D8395" s="85"/>
      <c r="E8395" s="85"/>
      <c r="F8395" s="85"/>
      <c r="G8395" s="85"/>
      <c r="H8395" s="85"/>
    </row>
    <row r="8396" spans="1:8">
      <c r="A8396" s="85"/>
      <c r="B8396" s="85"/>
      <c r="C8396" s="85"/>
      <c r="D8396" s="85"/>
      <c r="E8396" s="85"/>
      <c r="F8396" s="85"/>
      <c r="G8396" s="85"/>
      <c r="H8396" s="85"/>
    </row>
    <row r="8397" spans="1:8">
      <c r="A8397" s="85"/>
      <c r="B8397" s="85"/>
      <c r="C8397" s="85"/>
      <c r="D8397" s="85"/>
      <c r="E8397" s="85"/>
      <c r="F8397" s="85"/>
      <c r="G8397" s="85"/>
      <c r="H8397" s="85"/>
    </row>
    <row r="8398" spans="1:8">
      <c r="A8398" s="85"/>
      <c r="B8398" s="85"/>
      <c r="C8398" s="85"/>
      <c r="D8398" s="85"/>
      <c r="E8398" s="85"/>
      <c r="F8398" s="85"/>
      <c r="G8398" s="85"/>
      <c r="H8398" s="85"/>
    </row>
    <row r="8399" spans="1:8">
      <c r="A8399" s="85"/>
      <c r="B8399" s="85"/>
      <c r="C8399" s="85"/>
      <c r="D8399" s="85"/>
      <c r="E8399" s="85"/>
      <c r="F8399" s="85"/>
      <c r="G8399" s="85"/>
      <c r="H8399" s="85"/>
    </row>
    <row r="8400" spans="1:8">
      <c r="A8400" s="85"/>
      <c r="B8400" s="85"/>
      <c r="C8400" s="85"/>
      <c r="D8400" s="85"/>
      <c r="E8400" s="85"/>
      <c r="F8400" s="85"/>
      <c r="G8400" s="85"/>
      <c r="H8400" s="85"/>
    </row>
    <row r="8401" spans="1:8">
      <c r="A8401" s="85"/>
      <c r="B8401" s="85"/>
      <c r="C8401" s="85"/>
      <c r="D8401" s="85"/>
      <c r="E8401" s="85"/>
      <c r="F8401" s="85"/>
      <c r="G8401" s="85"/>
      <c r="H8401" s="85"/>
    </row>
    <row r="8402" spans="1:8">
      <c r="A8402" s="85"/>
      <c r="B8402" s="85"/>
      <c r="C8402" s="85"/>
      <c r="D8402" s="85"/>
      <c r="E8402" s="85"/>
      <c r="F8402" s="85"/>
      <c r="G8402" s="85"/>
      <c r="H8402" s="85"/>
    </row>
    <row r="8403" spans="1:8">
      <c r="A8403" s="85"/>
      <c r="B8403" s="85"/>
      <c r="C8403" s="85"/>
      <c r="D8403" s="85"/>
      <c r="E8403" s="85"/>
      <c r="F8403" s="85"/>
      <c r="G8403" s="85"/>
      <c r="H8403" s="85"/>
    </row>
    <row r="8404" spans="1:8">
      <c r="A8404" s="85"/>
      <c r="B8404" s="85"/>
      <c r="C8404" s="85"/>
      <c r="D8404" s="85"/>
      <c r="E8404" s="85"/>
      <c r="F8404" s="85"/>
      <c r="G8404" s="85"/>
      <c r="H8404" s="85"/>
    </row>
    <row r="8405" spans="1:8">
      <c r="A8405" s="85"/>
      <c r="B8405" s="85"/>
      <c r="C8405" s="85"/>
      <c r="D8405" s="85"/>
      <c r="E8405" s="85"/>
      <c r="F8405" s="85"/>
      <c r="G8405" s="85"/>
      <c r="H8405" s="85"/>
    </row>
    <row r="8406" spans="1:8">
      <c r="A8406" s="85"/>
      <c r="B8406" s="85"/>
      <c r="C8406" s="85"/>
      <c r="D8406" s="85"/>
      <c r="E8406" s="85"/>
      <c r="F8406" s="85"/>
      <c r="G8406" s="85"/>
      <c r="H8406" s="85"/>
    </row>
    <row r="8407" spans="1:8">
      <c r="A8407" s="85"/>
      <c r="B8407" s="85"/>
      <c r="C8407" s="85"/>
      <c r="D8407" s="85"/>
      <c r="E8407" s="85"/>
      <c r="F8407" s="85"/>
      <c r="G8407" s="85"/>
      <c r="H8407" s="85"/>
    </row>
    <row r="8408" spans="1:8">
      <c r="A8408" s="85"/>
      <c r="B8408" s="85"/>
      <c r="C8408" s="85"/>
      <c r="D8408" s="85"/>
      <c r="E8408" s="85"/>
      <c r="F8408" s="85"/>
      <c r="G8408" s="85"/>
      <c r="H8408" s="85"/>
    </row>
    <row r="8409" spans="1:8">
      <c r="A8409" s="85"/>
      <c r="B8409" s="85"/>
      <c r="C8409" s="85"/>
      <c r="D8409" s="85"/>
      <c r="E8409" s="85"/>
      <c r="F8409" s="85"/>
      <c r="G8409" s="85"/>
      <c r="H8409" s="85"/>
    </row>
    <row r="8410" spans="1:8">
      <c r="A8410" s="85"/>
      <c r="B8410" s="85"/>
      <c r="C8410" s="85"/>
      <c r="D8410" s="85"/>
      <c r="E8410" s="85"/>
      <c r="F8410" s="85"/>
      <c r="G8410" s="85"/>
      <c r="H8410" s="85"/>
    </row>
    <row r="8411" spans="1:8">
      <c r="A8411" s="85"/>
      <c r="B8411" s="85"/>
      <c r="C8411" s="85"/>
      <c r="D8411" s="85"/>
      <c r="E8411" s="85"/>
      <c r="F8411" s="85"/>
      <c r="G8411" s="85"/>
      <c r="H8411" s="85"/>
    </row>
    <row r="8412" spans="1:8">
      <c r="A8412" s="85"/>
      <c r="B8412" s="85"/>
      <c r="C8412" s="85"/>
      <c r="D8412" s="85"/>
      <c r="E8412" s="85"/>
      <c r="F8412" s="85"/>
      <c r="G8412" s="85"/>
      <c r="H8412" s="85"/>
    </row>
    <row r="8413" spans="1:8">
      <c r="A8413" s="85"/>
      <c r="B8413" s="85"/>
      <c r="C8413" s="85"/>
      <c r="D8413" s="85"/>
      <c r="E8413" s="85"/>
      <c r="F8413" s="85"/>
      <c r="G8413" s="85"/>
      <c r="H8413" s="85"/>
    </row>
    <row r="8414" spans="1:8">
      <c r="A8414" s="85"/>
      <c r="B8414" s="85"/>
      <c r="C8414" s="85"/>
      <c r="D8414" s="85"/>
      <c r="E8414" s="85"/>
      <c r="F8414" s="85"/>
      <c r="G8414" s="85"/>
      <c r="H8414" s="85"/>
    </row>
    <row r="8415" spans="1:8">
      <c r="A8415" s="85"/>
      <c r="B8415" s="85"/>
      <c r="C8415" s="85"/>
      <c r="D8415" s="85"/>
      <c r="E8415" s="85"/>
      <c r="F8415" s="85"/>
      <c r="G8415" s="85"/>
      <c r="H8415" s="85"/>
    </row>
    <row r="8416" spans="1:8">
      <c r="A8416" s="85"/>
      <c r="B8416" s="85"/>
      <c r="C8416" s="85"/>
      <c r="D8416" s="85"/>
      <c r="E8416" s="85"/>
      <c r="F8416" s="85"/>
      <c r="G8416" s="85"/>
      <c r="H8416" s="85"/>
    </row>
    <row r="8417" spans="1:8">
      <c r="A8417" s="85"/>
      <c r="B8417" s="85"/>
      <c r="C8417" s="85"/>
      <c r="D8417" s="85"/>
      <c r="E8417" s="85"/>
      <c r="F8417" s="85"/>
      <c r="G8417" s="85"/>
      <c r="H8417" s="85"/>
    </row>
    <row r="8418" spans="1:8">
      <c r="A8418" s="85"/>
      <c r="B8418" s="85"/>
      <c r="C8418" s="85"/>
      <c r="D8418" s="85"/>
      <c r="E8418" s="85"/>
      <c r="F8418" s="85"/>
      <c r="G8418" s="85"/>
      <c r="H8418" s="85"/>
    </row>
    <row r="8419" spans="1:8">
      <c r="A8419" s="85"/>
      <c r="B8419" s="85"/>
      <c r="C8419" s="85"/>
      <c r="D8419" s="85"/>
      <c r="E8419" s="85"/>
      <c r="F8419" s="85"/>
      <c r="G8419" s="85"/>
      <c r="H8419" s="85"/>
    </row>
    <row r="8420" spans="1:8">
      <c r="A8420" s="85"/>
      <c r="B8420" s="85"/>
      <c r="C8420" s="85"/>
      <c r="D8420" s="85"/>
      <c r="E8420" s="85"/>
      <c r="F8420" s="85"/>
      <c r="G8420" s="85"/>
      <c r="H8420" s="85"/>
    </row>
    <row r="8421" spans="1:8">
      <c r="A8421" s="85"/>
      <c r="B8421" s="85"/>
      <c r="C8421" s="85"/>
      <c r="D8421" s="85"/>
      <c r="E8421" s="85"/>
      <c r="F8421" s="85"/>
      <c r="G8421" s="85"/>
      <c r="H8421" s="85"/>
    </row>
    <row r="8422" spans="1:8">
      <c r="A8422" s="85"/>
      <c r="B8422" s="85"/>
      <c r="C8422" s="85"/>
      <c r="D8422" s="85"/>
      <c r="E8422" s="85"/>
      <c r="F8422" s="85"/>
      <c r="G8422" s="85"/>
      <c r="H8422" s="85"/>
    </row>
    <row r="8423" spans="1:8">
      <c r="A8423" s="85"/>
      <c r="B8423" s="85"/>
      <c r="C8423" s="85"/>
      <c r="D8423" s="85"/>
      <c r="E8423" s="85"/>
      <c r="F8423" s="85"/>
      <c r="G8423" s="85"/>
      <c r="H8423" s="85"/>
    </row>
    <row r="8424" spans="1:8">
      <c r="A8424" s="85"/>
      <c r="B8424" s="85"/>
      <c r="C8424" s="85"/>
      <c r="D8424" s="85"/>
      <c r="E8424" s="85"/>
      <c r="F8424" s="85"/>
      <c r="G8424" s="85"/>
      <c r="H8424" s="85"/>
    </row>
    <row r="8425" spans="1:8">
      <c r="A8425" s="85"/>
      <c r="B8425" s="85"/>
      <c r="C8425" s="85"/>
      <c r="D8425" s="85"/>
      <c r="E8425" s="85"/>
      <c r="F8425" s="85"/>
      <c r="G8425" s="85"/>
      <c r="H8425" s="85"/>
    </row>
    <row r="8426" spans="1:8">
      <c r="A8426" s="85"/>
      <c r="B8426" s="85"/>
      <c r="C8426" s="85"/>
      <c r="D8426" s="85"/>
      <c r="E8426" s="85"/>
      <c r="F8426" s="85"/>
      <c r="G8426" s="85"/>
      <c r="H8426" s="85"/>
    </row>
    <row r="8427" spans="1:8">
      <c r="A8427" s="85"/>
      <c r="B8427" s="85"/>
      <c r="C8427" s="85"/>
      <c r="D8427" s="85"/>
      <c r="E8427" s="85"/>
      <c r="F8427" s="85"/>
      <c r="G8427" s="85"/>
      <c r="H8427" s="85"/>
    </row>
    <row r="8428" spans="1:8">
      <c r="A8428" s="85"/>
      <c r="B8428" s="85"/>
      <c r="C8428" s="85"/>
      <c r="D8428" s="85"/>
      <c r="E8428" s="85"/>
      <c r="F8428" s="85"/>
      <c r="G8428" s="85"/>
      <c r="H8428" s="85"/>
    </row>
    <row r="8429" spans="1:8">
      <c r="A8429" s="85"/>
      <c r="B8429" s="85"/>
      <c r="C8429" s="85"/>
      <c r="D8429" s="85"/>
      <c r="E8429" s="85"/>
      <c r="F8429" s="85"/>
      <c r="G8429" s="85"/>
      <c r="H8429" s="85"/>
    </row>
    <row r="8430" spans="1:8">
      <c r="A8430" s="85"/>
      <c r="B8430" s="85"/>
      <c r="C8430" s="85"/>
      <c r="D8430" s="85"/>
      <c r="E8430" s="85"/>
      <c r="F8430" s="85"/>
      <c r="G8430" s="85"/>
      <c r="H8430" s="85"/>
    </row>
    <row r="8431" spans="1:8">
      <c r="A8431" s="85"/>
      <c r="B8431" s="85"/>
      <c r="C8431" s="85"/>
      <c r="D8431" s="85"/>
      <c r="E8431" s="85"/>
      <c r="F8431" s="85"/>
      <c r="G8431" s="85"/>
      <c r="H8431" s="85"/>
    </row>
    <row r="8432" spans="1:8">
      <c r="A8432" s="85"/>
      <c r="B8432" s="85"/>
      <c r="C8432" s="85"/>
      <c r="D8432" s="85"/>
      <c r="E8432" s="85"/>
      <c r="F8432" s="85"/>
      <c r="G8432" s="85"/>
      <c r="H8432" s="85"/>
    </row>
    <row r="8433" spans="1:8">
      <c r="A8433" s="85"/>
      <c r="B8433" s="85"/>
      <c r="C8433" s="85"/>
      <c r="D8433" s="85"/>
      <c r="E8433" s="85"/>
      <c r="F8433" s="85"/>
      <c r="G8433" s="85"/>
      <c r="H8433" s="85"/>
    </row>
    <row r="8434" spans="1:8">
      <c r="A8434" s="85"/>
      <c r="B8434" s="85"/>
      <c r="C8434" s="85"/>
      <c r="D8434" s="85"/>
      <c r="E8434" s="85"/>
      <c r="F8434" s="85"/>
      <c r="G8434" s="85"/>
      <c r="H8434" s="85"/>
    </row>
    <row r="8435" spans="1:8">
      <c r="A8435" s="85"/>
      <c r="B8435" s="85"/>
      <c r="C8435" s="85"/>
      <c r="D8435" s="85"/>
      <c r="E8435" s="85"/>
      <c r="F8435" s="85"/>
      <c r="G8435" s="85"/>
      <c r="H8435" s="85"/>
    </row>
    <row r="8436" spans="1:8">
      <c r="A8436" s="85"/>
      <c r="B8436" s="85"/>
      <c r="C8436" s="85"/>
      <c r="D8436" s="85"/>
      <c r="E8436" s="85"/>
      <c r="F8436" s="85"/>
      <c r="G8436" s="85"/>
      <c r="H8436" s="85"/>
    </row>
    <row r="8437" spans="1:8">
      <c r="A8437" s="85"/>
      <c r="B8437" s="85"/>
      <c r="C8437" s="85"/>
      <c r="D8437" s="85"/>
      <c r="E8437" s="85"/>
      <c r="F8437" s="85"/>
      <c r="G8437" s="85"/>
      <c r="H8437" s="85"/>
    </row>
    <row r="8438" spans="1:8">
      <c r="A8438" s="85"/>
      <c r="B8438" s="85"/>
      <c r="C8438" s="85"/>
      <c r="D8438" s="85"/>
      <c r="E8438" s="85"/>
      <c r="F8438" s="85"/>
      <c r="G8438" s="85"/>
      <c r="H8438" s="85"/>
    </row>
    <row r="8439" spans="1:8">
      <c r="A8439" s="85"/>
      <c r="B8439" s="85"/>
      <c r="C8439" s="85"/>
      <c r="D8439" s="85"/>
      <c r="E8439" s="85"/>
      <c r="F8439" s="85"/>
      <c r="G8439" s="85"/>
      <c r="H8439" s="85"/>
    </row>
    <row r="8440" spans="1:8">
      <c r="A8440" s="85"/>
      <c r="B8440" s="85"/>
      <c r="C8440" s="85"/>
      <c r="D8440" s="85"/>
      <c r="E8440" s="85"/>
      <c r="F8440" s="85"/>
      <c r="G8440" s="85"/>
      <c r="H8440" s="85"/>
    </row>
    <row r="8441" spans="1:8">
      <c r="A8441" s="85"/>
      <c r="B8441" s="85"/>
      <c r="C8441" s="85"/>
      <c r="D8441" s="85"/>
      <c r="E8441" s="85"/>
      <c r="F8441" s="85"/>
      <c r="G8441" s="85"/>
      <c r="H8441" s="85"/>
    </row>
    <row r="8442" spans="1:8">
      <c r="A8442" s="85"/>
      <c r="B8442" s="85"/>
      <c r="C8442" s="85"/>
      <c r="D8442" s="85"/>
      <c r="E8442" s="85"/>
      <c r="F8442" s="85"/>
      <c r="G8442" s="85"/>
      <c r="H8442" s="85"/>
    </row>
    <row r="8443" spans="1:8">
      <c r="A8443" s="85"/>
      <c r="B8443" s="85"/>
      <c r="C8443" s="85"/>
      <c r="D8443" s="85"/>
      <c r="E8443" s="85"/>
      <c r="F8443" s="85"/>
      <c r="G8443" s="85"/>
      <c r="H8443" s="85"/>
    </row>
    <row r="8444" spans="1:8">
      <c r="A8444" s="85"/>
      <c r="B8444" s="85"/>
      <c r="C8444" s="85"/>
      <c r="D8444" s="85"/>
      <c r="E8444" s="85"/>
      <c r="F8444" s="85"/>
      <c r="G8444" s="85"/>
      <c r="H8444" s="85"/>
    </row>
    <row r="8445" spans="1:8">
      <c r="A8445" s="85"/>
      <c r="B8445" s="85"/>
      <c r="C8445" s="85"/>
      <c r="D8445" s="85"/>
      <c r="E8445" s="85"/>
      <c r="F8445" s="85"/>
      <c r="G8445" s="85"/>
      <c r="H8445" s="85"/>
    </row>
    <row r="8446" spans="1:8">
      <c r="A8446" s="85"/>
      <c r="B8446" s="85"/>
      <c r="C8446" s="85"/>
      <c r="D8446" s="85"/>
      <c r="E8446" s="85"/>
      <c r="F8446" s="85"/>
      <c r="G8446" s="85"/>
      <c r="H8446" s="85"/>
    </row>
    <row r="8447" spans="1:8">
      <c r="A8447" s="85"/>
      <c r="B8447" s="85"/>
      <c r="C8447" s="85"/>
      <c r="D8447" s="85"/>
      <c r="E8447" s="85"/>
      <c r="F8447" s="85"/>
      <c r="G8447" s="85"/>
      <c r="H8447" s="85"/>
    </row>
    <row r="8448" spans="1:8">
      <c r="A8448" s="85"/>
      <c r="B8448" s="85"/>
      <c r="C8448" s="85"/>
      <c r="D8448" s="85"/>
      <c r="E8448" s="85"/>
      <c r="F8448" s="85"/>
      <c r="G8448" s="85"/>
      <c r="H8448" s="85"/>
    </row>
    <row r="8449" spans="1:8">
      <c r="A8449" s="85"/>
      <c r="B8449" s="85"/>
      <c r="C8449" s="85"/>
      <c r="D8449" s="85"/>
      <c r="E8449" s="85"/>
      <c r="F8449" s="85"/>
      <c r="G8449" s="85"/>
      <c r="H8449" s="85"/>
    </row>
    <row r="8450" spans="1:8">
      <c r="A8450" s="85"/>
      <c r="B8450" s="85"/>
      <c r="C8450" s="85"/>
      <c r="D8450" s="85"/>
      <c r="E8450" s="85"/>
      <c r="F8450" s="85"/>
      <c r="G8450" s="85"/>
      <c r="H8450" s="85"/>
    </row>
    <row r="8451" spans="1:8">
      <c r="A8451" s="85"/>
      <c r="B8451" s="85"/>
      <c r="C8451" s="85"/>
      <c r="D8451" s="85"/>
      <c r="E8451" s="85"/>
      <c r="F8451" s="85"/>
      <c r="G8451" s="85"/>
      <c r="H8451" s="85"/>
    </row>
    <row r="8452" spans="1:8">
      <c r="A8452" s="85"/>
      <c r="B8452" s="85"/>
      <c r="C8452" s="85"/>
      <c r="D8452" s="85"/>
      <c r="E8452" s="85"/>
      <c r="F8452" s="85"/>
      <c r="G8452" s="85"/>
      <c r="H8452" s="85"/>
    </row>
    <row r="8453" spans="1:8">
      <c r="A8453" s="85"/>
      <c r="B8453" s="85"/>
      <c r="C8453" s="85"/>
      <c r="D8453" s="85"/>
      <c r="E8453" s="85"/>
      <c r="F8453" s="85"/>
      <c r="G8453" s="85"/>
      <c r="H8453" s="85"/>
    </row>
    <row r="8454" spans="1:8">
      <c r="A8454" s="85"/>
      <c r="B8454" s="85"/>
      <c r="C8454" s="85"/>
      <c r="D8454" s="85"/>
      <c r="E8454" s="85"/>
      <c r="F8454" s="85"/>
      <c r="G8454" s="85"/>
      <c r="H8454" s="85"/>
    </row>
    <row r="8455" spans="1:8">
      <c r="A8455" s="85"/>
      <c r="B8455" s="85"/>
      <c r="C8455" s="85"/>
      <c r="D8455" s="85"/>
      <c r="E8455" s="85"/>
      <c r="F8455" s="85"/>
      <c r="G8455" s="85"/>
      <c r="H8455" s="85"/>
    </row>
    <row r="8456" spans="1:8">
      <c r="A8456" s="85"/>
      <c r="B8456" s="85"/>
      <c r="C8456" s="85"/>
      <c r="D8456" s="85"/>
      <c r="E8456" s="85"/>
      <c r="F8456" s="85"/>
      <c r="G8456" s="85"/>
      <c r="H8456" s="85"/>
    </row>
    <row r="8457" spans="1:8">
      <c r="A8457" s="85"/>
      <c r="B8457" s="85"/>
      <c r="C8457" s="85"/>
      <c r="D8457" s="85"/>
      <c r="E8457" s="85"/>
      <c r="F8457" s="85"/>
      <c r="G8457" s="85"/>
      <c r="H8457" s="85"/>
    </row>
    <row r="8458" spans="1:8">
      <c r="A8458" s="85"/>
      <c r="B8458" s="85"/>
      <c r="C8458" s="85"/>
      <c r="D8458" s="85"/>
      <c r="E8458" s="85"/>
      <c r="F8458" s="85"/>
      <c r="G8458" s="85"/>
      <c r="H8458" s="85"/>
    </row>
    <row r="8459" spans="1:8">
      <c r="A8459" s="85"/>
      <c r="B8459" s="85"/>
      <c r="C8459" s="85"/>
      <c r="D8459" s="85"/>
      <c r="E8459" s="85"/>
      <c r="F8459" s="85"/>
      <c r="G8459" s="85"/>
      <c r="H8459" s="85"/>
    </row>
    <row r="8460" spans="1:8">
      <c r="A8460" s="85"/>
      <c r="B8460" s="85"/>
      <c r="C8460" s="85"/>
      <c r="D8460" s="85"/>
      <c r="E8460" s="85"/>
      <c r="F8460" s="85"/>
      <c r="G8460" s="85"/>
      <c r="H8460" s="85"/>
    </row>
    <row r="8461" spans="1:8">
      <c r="A8461" s="85"/>
      <c r="B8461" s="85"/>
      <c r="C8461" s="85"/>
      <c r="D8461" s="85"/>
      <c r="E8461" s="85"/>
      <c r="F8461" s="85"/>
      <c r="G8461" s="85"/>
      <c r="H8461" s="85"/>
    </row>
    <row r="8462" spans="1:8">
      <c r="A8462" s="85"/>
      <c r="B8462" s="85"/>
      <c r="C8462" s="85"/>
      <c r="D8462" s="85"/>
      <c r="E8462" s="85"/>
      <c r="F8462" s="85"/>
      <c r="G8462" s="85"/>
      <c r="H8462" s="85"/>
    </row>
    <row r="8463" spans="1:8">
      <c r="A8463" s="85"/>
      <c r="B8463" s="85"/>
      <c r="C8463" s="85"/>
      <c r="D8463" s="85"/>
      <c r="E8463" s="85"/>
      <c r="F8463" s="85"/>
      <c r="G8463" s="85"/>
      <c r="H8463" s="85"/>
    </row>
    <row r="8464" spans="1:8">
      <c r="A8464" s="85"/>
      <c r="B8464" s="85"/>
      <c r="C8464" s="85"/>
      <c r="D8464" s="85"/>
      <c r="E8464" s="85"/>
      <c r="F8464" s="85"/>
      <c r="G8464" s="85"/>
      <c r="H8464" s="85"/>
    </row>
    <row r="8465" spans="1:8">
      <c r="A8465" s="85"/>
      <c r="B8465" s="85"/>
      <c r="C8465" s="85"/>
      <c r="D8465" s="85"/>
      <c r="E8465" s="85"/>
      <c r="F8465" s="85"/>
      <c r="G8465" s="85"/>
      <c r="H8465" s="85"/>
    </row>
    <row r="8466" spans="1:8">
      <c r="A8466" s="85"/>
      <c r="B8466" s="85"/>
      <c r="C8466" s="85"/>
      <c r="D8466" s="85"/>
      <c r="E8466" s="85"/>
      <c r="F8466" s="85"/>
      <c r="G8466" s="85"/>
      <c r="H8466" s="85"/>
    </row>
    <row r="8467" spans="1:8">
      <c r="A8467" s="85"/>
      <c r="B8467" s="85"/>
      <c r="C8467" s="85"/>
      <c r="D8467" s="85"/>
      <c r="E8467" s="85"/>
      <c r="F8467" s="85"/>
      <c r="G8467" s="85"/>
      <c r="H8467" s="85"/>
    </row>
    <row r="8468" spans="1:8">
      <c r="A8468" s="85"/>
      <c r="B8468" s="85"/>
      <c r="C8468" s="85"/>
      <c r="D8468" s="85"/>
      <c r="E8468" s="85"/>
      <c r="F8468" s="85"/>
      <c r="G8468" s="85"/>
      <c r="H8468" s="85"/>
    </row>
    <row r="8469" spans="1:8">
      <c r="A8469" s="85"/>
      <c r="B8469" s="85"/>
      <c r="C8469" s="85"/>
      <c r="D8469" s="85"/>
      <c r="E8469" s="85"/>
      <c r="F8469" s="85"/>
      <c r="G8469" s="85"/>
      <c r="H8469" s="85"/>
    </row>
    <row r="8470" spans="1:8">
      <c r="A8470" s="85"/>
      <c r="B8470" s="85"/>
      <c r="C8470" s="85"/>
      <c r="D8470" s="85"/>
      <c r="E8470" s="85"/>
      <c r="F8470" s="85"/>
      <c r="G8470" s="85"/>
      <c r="H8470" s="85"/>
    </row>
    <row r="8471" spans="1:8">
      <c r="A8471" s="85"/>
      <c r="B8471" s="85"/>
      <c r="C8471" s="85"/>
      <c r="D8471" s="85"/>
      <c r="E8471" s="85"/>
      <c r="F8471" s="85"/>
      <c r="G8471" s="85"/>
      <c r="H8471" s="85"/>
    </row>
    <row r="8472" spans="1:8">
      <c r="A8472" s="85"/>
      <c r="B8472" s="85"/>
      <c r="C8472" s="85"/>
      <c r="D8472" s="85"/>
      <c r="E8472" s="85"/>
      <c r="F8472" s="85"/>
      <c r="G8472" s="85"/>
      <c r="H8472" s="85"/>
    </row>
    <row r="8473" spans="1:8">
      <c r="A8473" s="85"/>
      <c r="B8473" s="85"/>
      <c r="C8473" s="85"/>
      <c r="D8473" s="85"/>
      <c r="E8473" s="85"/>
      <c r="F8473" s="85"/>
      <c r="G8473" s="85"/>
      <c r="H8473" s="85"/>
    </row>
    <row r="8474" spans="1:8">
      <c r="A8474" s="85"/>
      <c r="B8474" s="85"/>
      <c r="C8474" s="85"/>
      <c r="D8474" s="85"/>
      <c r="E8474" s="85"/>
      <c r="F8474" s="85"/>
      <c r="G8474" s="85"/>
      <c r="H8474" s="85"/>
    </row>
    <row r="8475" spans="1:8">
      <c r="A8475" s="85"/>
      <c r="B8475" s="85"/>
      <c r="C8475" s="85"/>
      <c r="D8475" s="85"/>
      <c r="E8475" s="85"/>
      <c r="F8475" s="85"/>
      <c r="G8475" s="85"/>
      <c r="H8475" s="85"/>
    </row>
    <row r="8476" spans="1:8">
      <c r="A8476" s="85"/>
      <c r="B8476" s="85"/>
      <c r="C8476" s="85"/>
      <c r="D8476" s="85"/>
      <c r="E8476" s="85"/>
      <c r="F8476" s="85"/>
      <c r="G8476" s="85"/>
      <c r="H8476" s="85"/>
    </row>
    <row r="8477" spans="1:8">
      <c r="A8477" s="85"/>
      <c r="B8477" s="85"/>
      <c r="C8477" s="85"/>
      <c r="D8477" s="85"/>
      <c r="E8477" s="85"/>
      <c r="F8477" s="85"/>
      <c r="G8477" s="85"/>
      <c r="H8477" s="85"/>
    </row>
    <row r="8478" spans="1:8">
      <c r="A8478" s="85"/>
      <c r="B8478" s="85"/>
      <c r="C8478" s="85"/>
      <c r="D8478" s="85"/>
      <c r="E8478" s="85"/>
      <c r="F8478" s="85"/>
      <c r="G8478" s="85"/>
      <c r="H8478" s="85"/>
    </row>
    <row r="8479" spans="1:8">
      <c r="A8479" s="85"/>
      <c r="B8479" s="85"/>
      <c r="C8479" s="85"/>
      <c r="D8479" s="85"/>
      <c r="E8479" s="85"/>
      <c r="F8479" s="85"/>
      <c r="G8479" s="85"/>
      <c r="H8479" s="85"/>
    </row>
    <row r="8480" spans="1:8">
      <c r="A8480" s="85"/>
      <c r="B8480" s="85"/>
      <c r="C8480" s="85"/>
      <c r="D8480" s="85"/>
      <c r="E8480" s="85"/>
      <c r="F8480" s="85"/>
      <c r="G8480" s="85"/>
      <c r="H8480" s="85"/>
    </row>
    <row r="8481" spans="1:8">
      <c r="A8481" s="85"/>
      <c r="B8481" s="85"/>
      <c r="C8481" s="85"/>
      <c r="D8481" s="85"/>
      <c r="E8481" s="85"/>
      <c r="F8481" s="85"/>
      <c r="G8481" s="85"/>
      <c r="H8481" s="85"/>
    </row>
    <row r="8482" spans="1:8">
      <c r="A8482" s="85"/>
      <c r="B8482" s="85"/>
      <c r="C8482" s="85"/>
      <c r="D8482" s="85"/>
      <c r="E8482" s="85"/>
      <c r="F8482" s="85"/>
      <c r="G8482" s="85"/>
      <c r="H8482" s="85"/>
    </row>
    <row r="8483" spans="1:8">
      <c r="A8483" s="85"/>
      <c r="B8483" s="85"/>
      <c r="C8483" s="85"/>
      <c r="D8483" s="85"/>
      <c r="E8483" s="85"/>
      <c r="F8483" s="85"/>
      <c r="G8483" s="85"/>
      <c r="H8483" s="85"/>
    </row>
    <row r="8484" spans="1:8">
      <c r="A8484" s="85"/>
      <c r="B8484" s="85"/>
      <c r="C8484" s="85"/>
      <c r="D8484" s="85"/>
      <c r="E8484" s="85"/>
      <c r="F8484" s="85"/>
      <c r="G8484" s="85"/>
      <c r="H8484" s="85"/>
    </row>
    <row r="8485" spans="1:8">
      <c r="A8485" s="85"/>
      <c r="B8485" s="85"/>
      <c r="C8485" s="85"/>
      <c r="D8485" s="85"/>
      <c r="E8485" s="85"/>
      <c r="F8485" s="85"/>
      <c r="G8485" s="85"/>
      <c r="H8485" s="85"/>
    </row>
    <row r="8486" spans="1:8">
      <c r="A8486" s="85"/>
      <c r="B8486" s="85"/>
      <c r="C8486" s="85"/>
      <c r="D8486" s="85"/>
      <c r="E8486" s="85"/>
      <c r="F8486" s="85"/>
      <c r="G8486" s="85"/>
      <c r="H8486" s="85"/>
    </row>
    <row r="8487" spans="1:8">
      <c r="A8487" s="85"/>
      <c r="B8487" s="85"/>
      <c r="C8487" s="85"/>
      <c r="D8487" s="85"/>
      <c r="E8487" s="85"/>
      <c r="F8487" s="85"/>
      <c r="G8487" s="85"/>
      <c r="H8487" s="85"/>
    </row>
    <row r="8488" spans="1:8">
      <c r="A8488" s="85"/>
      <c r="B8488" s="85"/>
      <c r="C8488" s="85"/>
      <c r="D8488" s="85"/>
      <c r="E8488" s="85"/>
      <c r="F8488" s="85"/>
      <c r="G8488" s="85"/>
      <c r="H8488" s="85"/>
    </row>
    <row r="8489" spans="1:8">
      <c r="A8489" s="85"/>
      <c r="B8489" s="85"/>
      <c r="C8489" s="85"/>
      <c r="D8489" s="85"/>
      <c r="E8489" s="85"/>
      <c r="F8489" s="85"/>
      <c r="G8489" s="85"/>
      <c r="H8489" s="85"/>
    </row>
    <row r="8490" spans="1:8">
      <c r="A8490" s="85"/>
      <c r="B8490" s="85"/>
      <c r="C8490" s="85"/>
      <c r="D8490" s="85"/>
      <c r="E8490" s="85"/>
      <c r="F8490" s="85"/>
      <c r="G8490" s="85"/>
      <c r="H8490" s="85"/>
    </row>
    <row r="8491" spans="1:8">
      <c r="A8491" s="85"/>
      <c r="B8491" s="85"/>
      <c r="C8491" s="85"/>
      <c r="D8491" s="85"/>
      <c r="E8491" s="85"/>
      <c r="F8491" s="85"/>
      <c r="G8491" s="85"/>
      <c r="H8491" s="85"/>
    </row>
    <row r="8492" spans="1:8">
      <c r="A8492" s="85"/>
      <c r="B8492" s="85"/>
      <c r="C8492" s="85"/>
      <c r="D8492" s="85"/>
      <c r="E8492" s="85"/>
      <c r="F8492" s="85"/>
      <c r="G8492" s="85"/>
      <c r="H8492" s="85"/>
    </row>
    <row r="8493" spans="1:8">
      <c r="A8493" s="85"/>
      <c r="B8493" s="85"/>
      <c r="C8493" s="85"/>
      <c r="D8493" s="85"/>
      <c r="E8493" s="85"/>
      <c r="F8493" s="85"/>
      <c r="G8493" s="85"/>
      <c r="H8493" s="85"/>
    </row>
    <row r="8494" spans="1:8">
      <c r="A8494" s="85"/>
      <c r="B8494" s="85"/>
      <c r="C8494" s="85"/>
      <c r="D8494" s="85"/>
      <c r="E8494" s="85"/>
      <c r="F8494" s="85"/>
      <c r="G8494" s="85"/>
      <c r="H8494" s="85"/>
    </row>
    <row r="8495" spans="1:8">
      <c r="A8495" s="85"/>
      <c r="B8495" s="85"/>
      <c r="C8495" s="85"/>
      <c r="D8495" s="85"/>
      <c r="E8495" s="85"/>
      <c r="F8495" s="85"/>
      <c r="G8495" s="85"/>
      <c r="H8495" s="85"/>
    </row>
    <row r="8496" spans="1:8">
      <c r="A8496" s="85"/>
      <c r="B8496" s="85"/>
      <c r="C8496" s="85"/>
      <c r="D8496" s="85"/>
      <c r="E8496" s="85"/>
      <c r="F8496" s="85"/>
      <c r="G8496" s="85"/>
      <c r="H8496" s="85"/>
    </row>
    <row r="8497" spans="1:8">
      <c r="A8497" s="85"/>
      <c r="B8497" s="85"/>
      <c r="C8497" s="85"/>
      <c r="D8497" s="85"/>
      <c r="E8497" s="85"/>
      <c r="F8497" s="85"/>
      <c r="G8497" s="85"/>
      <c r="H8497" s="85"/>
    </row>
    <row r="8498" spans="1:8">
      <c r="A8498" s="85"/>
      <c r="B8498" s="85"/>
      <c r="C8498" s="85"/>
      <c r="D8498" s="85"/>
      <c r="E8498" s="85"/>
      <c r="F8498" s="85"/>
      <c r="G8498" s="85"/>
      <c r="H8498" s="85"/>
    </row>
    <row r="8499" spans="1:8">
      <c r="A8499" s="85"/>
      <c r="B8499" s="85"/>
      <c r="C8499" s="85"/>
      <c r="D8499" s="85"/>
      <c r="E8499" s="85"/>
      <c r="F8499" s="85"/>
      <c r="G8499" s="85"/>
      <c r="H8499" s="85"/>
    </row>
    <row r="8500" spans="1:8">
      <c r="A8500" s="85"/>
      <c r="B8500" s="85"/>
      <c r="C8500" s="85"/>
      <c r="D8500" s="85"/>
      <c r="E8500" s="85"/>
      <c r="F8500" s="85"/>
      <c r="G8500" s="85"/>
      <c r="H8500" s="85"/>
    </row>
    <row r="8501" spans="1:8">
      <c r="A8501" s="85"/>
      <c r="B8501" s="85"/>
      <c r="C8501" s="85"/>
      <c r="D8501" s="85"/>
      <c r="E8501" s="85"/>
      <c r="F8501" s="85"/>
      <c r="G8501" s="85"/>
      <c r="H8501" s="85"/>
    </row>
    <row r="8502" spans="1:8">
      <c r="A8502" s="85"/>
      <c r="B8502" s="85"/>
      <c r="C8502" s="85"/>
      <c r="D8502" s="85"/>
      <c r="E8502" s="85"/>
      <c r="F8502" s="85"/>
      <c r="G8502" s="85"/>
      <c r="H8502" s="85"/>
    </row>
    <row r="8503" spans="1:8">
      <c r="A8503" s="85"/>
      <c r="B8503" s="85"/>
      <c r="C8503" s="85"/>
      <c r="D8503" s="85"/>
      <c r="E8503" s="85"/>
      <c r="F8503" s="85"/>
      <c r="G8503" s="85"/>
      <c r="H8503" s="85"/>
    </row>
    <row r="8504" spans="1:8">
      <c r="A8504" s="85"/>
      <c r="B8504" s="85"/>
      <c r="C8504" s="85"/>
      <c r="D8504" s="85"/>
      <c r="E8504" s="85"/>
      <c r="F8504" s="85"/>
      <c r="G8504" s="85"/>
      <c r="H8504" s="85"/>
    </row>
    <row r="8505" spans="1:8">
      <c r="A8505" s="85"/>
      <c r="B8505" s="85"/>
      <c r="C8505" s="85"/>
      <c r="D8505" s="85"/>
      <c r="E8505" s="85"/>
      <c r="F8505" s="85"/>
      <c r="G8505" s="85"/>
      <c r="H8505" s="85"/>
    </row>
    <row r="8506" spans="1:8">
      <c r="A8506" s="85"/>
      <c r="B8506" s="85"/>
      <c r="C8506" s="85"/>
      <c r="D8506" s="85"/>
      <c r="E8506" s="85"/>
      <c r="F8506" s="85"/>
      <c r="G8506" s="85"/>
      <c r="H8506" s="85"/>
    </row>
    <row r="8507" spans="1:8">
      <c r="A8507" s="85"/>
      <c r="B8507" s="85"/>
      <c r="C8507" s="85"/>
      <c r="D8507" s="85"/>
      <c r="E8507" s="85"/>
      <c r="F8507" s="85"/>
      <c r="G8507" s="85"/>
      <c r="H8507" s="85"/>
    </row>
    <row r="8508" spans="1:8">
      <c r="A8508" s="85"/>
      <c r="B8508" s="85"/>
      <c r="C8508" s="85"/>
      <c r="D8508" s="85"/>
      <c r="E8508" s="85"/>
      <c r="F8508" s="85"/>
      <c r="G8508" s="85"/>
      <c r="H8508" s="85"/>
    </row>
    <row r="8509" spans="1:8">
      <c r="A8509" s="85"/>
      <c r="B8509" s="85"/>
      <c r="C8509" s="85"/>
      <c r="D8509" s="85"/>
      <c r="E8509" s="85"/>
      <c r="F8509" s="85"/>
      <c r="G8509" s="85"/>
      <c r="H8509" s="85"/>
    </row>
    <row r="8510" spans="1:8">
      <c r="A8510" s="85"/>
      <c r="B8510" s="85"/>
      <c r="C8510" s="85"/>
      <c r="D8510" s="85"/>
      <c r="E8510" s="85"/>
      <c r="F8510" s="85"/>
      <c r="G8510" s="85"/>
      <c r="H8510" s="85"/>
    </row>
    <row r="8511" spans="1:8">
      <c r="A8511" s="85"/>
      <c r="B8511" s="85"/>
      <c r="C8511" s="85"/>
      <c r="D8511" s="85"/>
      <c r="E8511" s="85"/>
      <c r="F8511" s="85"/>
      <c r="G8511" s="85"/>
      <c r="H8511" s="85"/>
    </row>
    <row r="8512" spans="1:8">
      <c r="A8512" s="85"/>
      <c r="B8512" s="85"/>
      <c r="C8512" s="85"/>
      <c r="D8512" s="85"/>
      <c r="E8512" s="85"/>
      <c r="F8512" s="85"/>
      <c r="G8512" s="85"/>
      <c r="H8512" s="85"/>
    </row>
    <row r="8513" spans="1:8">
      <c r="A8513" s="85"/>
      <c r="B8513" s="85"/>
      <c r="C8513" s="85"/>
      <c r="D8513" s="85"/>
      <c r="E8513" s="85"/>
      <c r="F8513" s="85"/>
      <c r="G8513" s="85"/>
      <c r="H8513" s="85"/>
    </row>
    <row r="8514" spans="1:8">
      <c r="A8514" s="85"/>
      <c r="B8514" s="85"/>
      <c r="C8514" s="85"/>
      <c r="D8514" s="85"/>
      <c r="E8514" s="85"/>
      <c r="F8514" s="85"/>
      <c r="G8514" s="85"/>
      <c r="H8514" s="85"/>
    </row>
    <row r="8515" spans="1:8">
      <c r="A8515" s="85"/>
      <c r="B8515" s="85"/>
      <c r="C8515" s="85"/>
      <c r="D8515" s="85"/>
      <c r="E8515" s="85"/>
      <c r="F8515" s="85"/>
      <c r="G8515" s="85"/>
      <c r="H8515" s="85"/>
    </row>
    <row r="8516" spans="1:8">
      <c r="A8516" s="85"/>
      <c r="B8516" s="85"/>
      <c r="C8516" s="85"/>
      <c r="D8516" s="85"/>
      <c r="E8516" s="85"/>
      <c r="F8516" s="85"/>
      <c r="G8516" s="85"/>
      <c r="H8516" s="85"/>
    </row>
    <row r="8517" spans="1:8">
      <c r="A8517" s="85"/>
      <c r="B8517" s="85"/>
      <c r="C8517" s="85"/>
      <c r="D8517" s="85"/>
      <c r="E8517" s="85"/>
      <c r="F8517" s="85"/>
      <c r="G8517" s="85"/>
      <c r="H8517" s="85"/>
    </row>
    <row r="8518" spans="1:8">
      <c r="A8518" s="85"/>
      <c r="B8518" s="85"/>
      <c r="C8518" s="85"/>
      <c r="D8518" s="85"/>
      <c r="E8518" s="85"/>
      <c r="F8518" s="85"/>
      <c r="G8518" s="85"/>
      <c r="H8518" s="85"/>
    </row>
    <row r="8519" spans="1:8">
      <c r="A8519" s="85"/>
      <c r="B8519" s="85"/>
      <c r="C8519" s="85"/>
      <c r="D8519" s="85"/>
      <c r="E8519" s="85"/>
      <c r="F8519" s="85"/>
      <c r="G8519" s="85"/>
      <c r="H8519" s="85"/>
    </row>
    <row r="8520" spans="1:8">
      <c r="A8520" s="85"/>
      <c r="B8520" s="85"/>
      <c r="C8520" s="85"/>
      <c r="D8520" s="85"/>
      <c r="E8520" s="85"/>
      <c r="F8520" s="85"/>
      <c r="G8520" s="85"/>
      <c r="H8520" s="85"/>
    </row>
    <row r="8521" spans="1:8">
      <c r="A8521" s="85"/>
      <c r="B8521" s="85"/>
      <c r="C8521" s="85"/>
      <c r="D8521" s="85"/>
      <c r="E8521" s="85"/>
      <c r="F8521" s="85"/>
      <c r="G8521" s="85"/>
      <c r="H8521" s="85"/>
    </row>
    <row r="8522" spans="1:8">
      <c r="A8522" s="85"/>
      <c r="B8522" s="85"/>
      <c r="C8522" s="85"/>
      <c r="D8522" s="85"/>
      <c r="E8522" s="85"/>
      <c r="F8522" s="85"/>
      <c r="G8522" s="85"/>
      <c r="H8522" s="85"/>
    </row>
    <row r="8523" spans="1:8">
      <c r="A8523" s="85"/>
      <c r="B8523" s="85"/>
      <c r="C8523" s="85"/>
      <c r="D8523" s="85"/>
      <c r="E8523" s="85"/>
      <c r="F8523" s="85"/>
      <c r="G8523" s="85"/>
      <c r="H8523" s="85"/>
    </row>
    <row r="8524" spans="1:8">
      <c r="A8524" s="85"/>
      <c r="B8524" s="85"/>
      <c r="C8524" s="85"/>
      <c r="D8524" s="85"/>
      <c r="E8524" s="85"/>
      <c r="F8524" s="85"/>
      <c r="G8524" s="85"/>
      <c r="H8524" s="85"/>
    </row>
    <row r="8525" spans="1:8">
      <c r="A8525" s="85"/>
      <c r="B8525" s="85"/>
      <c r="C8525" s="85"/>
      <c r="D8525" s="85"/>
      <c r="E8525" s="85"/>
      <c r="F8525" s="85"/>
      <c r="G8525" s="85"/>
      <c r="H8525" s="85"/>
    </row>
    <row r="8526" spans="1:8">
      <c r="A8526" s="85"/>
      <c r="B8526" s="85"/>
      <c r="C8526" s="85"/>
      <c r="D8526" s="85"/>
      <c r="E8526" s="85"/>
      <c r="F8526" s="85"/>
      <c r="G8526" s="85"/>
      <c r="H8526" s="85"/>
    </row>
    <row r="8527" spans="1:8">
      <c r="A8527" s="85"/>
      <c r="B8527" s="85"/>
      <c r="C8527" s="85"/>
      <c r="D8527" s="85"/>
      <c r="E8527" s="85"/>
      <c r="F8527" s="85"/>
      <c r="G8527" s="85"/>
      <c r="H8527" s="85"/>
    </row>
    <row r="8528" spans="1:8">
      <c r="A8528" s="85"/>
      <c r="B8528" s="85"/>
      <c r="C8528" s="85"/>
      <c r="D8528" s="85"/>
      <c r="E8528" s="85"/>
      <c r="F8528" s="85"/>
      <c r="G8528" s="85"/>
      <c r="H8528" s="85"/>
    </row>
    <row r="8529" spans="1:8">
      <c r="A8529" s="85"/>
      <c r="B8529" s="85"/>
      <c r="C8529" s="85"/>
      <c r="D8529" s="85"/>
      <c r="E8529" s="85"/>
      <c r="F8529" s="85"/>
      <c r="G8529" s="85"/>
      <c r="H8529" s="85"/>
    </row>
    <row r="8530" spans="1:8">
      <c r="A8530" s="85"/>
      <c r="B8530" s="85"/>
      <c r="C8530" s="85"/>
      <c r="D8530" s="85"/>
      <c r="E8530" s="85"/>
      <c r="F8530" s="85"/>
      <c r="G8530" s="85"/>
      <c r="H8530" s="85"/>
    </row>
    <row r="8531" spans="1:8">
      <c r="A8531" s="85"/>
      <c r="B8531" s="85"/>
      <c r="C8531" s="85"/>
      <c r="D8531" s="85"/>
      <c r="E8531" s="85"/>
      <c r="F8531" s="85"/>
      <c r="G8531" s="85"/>
      <c r="H8531" s="85"/>
    </row>
    <row r="8532" spans="1:8">
      <c r="A8532" s="85"/>
      <c r="B8532" s="85"/>
      <c r="C8532" s="85"/>
      <c r="D8532" s="85"/>
      <c r="E8532" s="85"/>
      <c r="F8532" s="85"/>
      <c r="G8532" s="85"/>
      <c r="H8532" s="85"/>
    </row>
    <row r="8533" spans="1:8">
      <c r="A8533" s="85"/>
      <c r="B8533" s="85"/>
      <c r="C8533" s="85"/>
      <c r="D8533" s="85"/>
      <c r="E8533" s="85"/>
      <c r="F8533" s="85"/>
      <c r="G8533" s="85"/>
      <c r="H8533" s="85"/>
    </row>
    <row r="8534" spans="1:8">
      <c r="A8534" s="85"/>
      <c r="B8534" s="85"/>
      <c r="C8534" s="85"/>
      <c r="D8534" s="85"/>
      <c r="E8534" s="85"/>
      <c r="F8534" s="85"/>
      <c r="G8534" s="85"/>
      <c r="H8534" s="85"/>
    </row>
    <row r="8535" spans="1:8">
      <c r="A8535" s="85"/>
      <c r="B8535" s="85"/>
      <c r="C8535" s="85"/>
      <c r="D8535" s="85"/>
      <c r="E8535" s="85"/>
      <c r="F8535" s="85"/>
      <c r="G8535" s="85"/>
      <c r="H8535" s="85"/>
    </row>
    <row r="8536" spans="1:8">
      <c r="A8536" s="85"/>
      <c r="B8536" s="85"/>
      <c r="C8536" s="85"/>
      <c r="D8536" s="85"/>
      <c r="E8536" s="85"/>
      <c r="F8536" s="85"/>
      <c r="G8536" s="85"/>
      <c r="H8536" s="85"/>
    </row>
    <row r="8537" spans="1:8">
      <c r="A8537" s="85"/>
      <c r="B8537" s="85"/>
      <c r="C8537" s="85"/>
      <c r="D8537" s="85"/>
      <c r="E8537" s="85"/>
      <c r="F8537" s="85"/>
      <c r="G8537" s="85"/>
      <c r="H8537" s="85"/>
    </row>
    <row r="8538" spans="1:8">
      <c r="A8538" s="85"/>
      <c r="B8538" s="85"/>
      <c r="C8538" s="85"/>
      <c r="D8538" s="85"/>
      <c r="E8538" s="85"/>
      <c r="F8538" s="85"/>
      <c r="G8538" s="85"/>
      <c r="H8538" s="85"/>
    </row>
    <row r="8539" spans="1:8">
      <c r="A8539" s="85"/>
      <c r="B8539" s="85"/>
      <c r="C8539" s="85"/>
      <c r="D8539" s="85"/>
      <c r="E8539" s="85"/>
      <c r="F8539" s="85"/>
      <c r="G8539" s="85"/>
      <c r="H8539" s="85"/>
    </row>
    <row r="8540" spans="1:8">
      <c r="A8540" s="85"/>
      <c r="B8540" s="85"/>
      <c r="C8540" s="85"/>
      <c r="D8540" s="85"/>
      <c r="E8540" s="85"/>
      <c r="F8540" s="85"/>
      <c r="G8540" s="85"/>
      <c r="H8540" s="85"/>
    </row>
    <row r="8541" spans="1:8">
      <c r="A8541" s="85"/>
      <c r="B8541" s="85"/>
      <c r="C8541" s="85"/>
      <c r="D8541" s="85"/>
      <c r="E8541" s="85"/>
      <c r="F8541" s="85"/>
      <c r="G8541" s="85"/>
      <c r="H8541" s="85"/>
    </row>
    <row r="8542" spans="1:8">
      <c r="A8542" s="85"/>
      <c r="B8542" s="85"/>
      <c r="C8542" s="85"/>
      <c r="D8542" s="85"/>
      <c r="E8542" s="85"/>
      <c r="F8542" s="85"/>
      <c r="G8542" s="85"/>
      <c r="H8542" s="85"/>
    </row>
    <row r="8543" spans="1:8">
      <c r="A8543" s="85"/>
      <c r="B8543" s="85"/>
      <c r="C8543" s="85"/>
      <c r="D8543" s="85"/>
      <c r="E8543" s="85"/>
      <c r="F8543" s="85"/>
      <c r="G8543" s="85"/>
      <c r="H8543" s="85"/>
    </row>
    <row r="8544" spans="1:8">
      <c r="A8544" s="85"/>
      <c r="B8544" s="85"/>
      <c r="C8544" s="85"/>
      <c r="D8544" s="85"/>
      <c r="E8544" s="85"/>
      <c r="F8544" s="85"/>
      <c r="G8544" s="85"/>
      <c r="H8544" s="85"/>
    </row>
    <row r="8545" spans="1:8">
      <c r="A8545" s="85"/>
      <c r="B8545" s="85"/>
      <c r="C8545" s="85"/>
      <c r="D8545" s="85"/>
      <c r="E8545" s="85"/>
      <c r="F8545" s="85"/>
      <c r="G8545" s="85"/>
      <c r="H8545" s="85"/>
    </row>
    <row r="8546" spans="1:8">
      <c r="A8546" s="85"/>
      <c r="B8546" s="85"/>
      <c r="C8546" s="85"/>
      <c r="D8546" s="85"/>
      <c r="E8546" s="85"/>
      <c r="F8546" s="85"/>
      <c r="G8546" s="85"/>
      <c r="H8546" s="85"/>
    </row>
    <row r="8547" spans="1:8">
      <c r="A8547" s="85"/>
      <c r="B8547" s="85"/>
      <c r="C8547" s="85"/>
      <c r="D8547" s="85"/>
      <c r="E8547" s="85"/>
      <c r="F8547" s="85"/>
      <c r="G8547" s="85"/>
      <c r="H8547" s="85"/>
    </row>
    <row r="8548" spans="1:8">
      <c r="A8548" s="85"/>
      <c r="B8548" s="85"/>
      <c r="C8548" s="85"/>
      <c r="D8548" s="85"/>
      <c r="E8548" s="85"/>
      <c r="F8548" s="85"/>
      <c r="G8548" s="85"/>
      <c r="H8548" s="85"/>
    </row>
    <row r="8549" spans="1:8">
      <c r="A8549" s="85"/>
      <c r="B8549" s="85"/>
      <c r="C8549" s="85"/>
      <c r="D8549" s="85"/>
      <c r="E8549" s="85"/>
      <c r="F8549" s="85"/>
      <c r="G8549" s="85"/>
      <c r="H8549" s="85"/>
    </row>
    <row r="8550" spans="1:8">
      <c r="A8550" s="85"/>
      <c r="B8550" s="85"/>
      <c r="C8550" s="85"/>
      <c r="D8550" s="85"/>
      <c r="E8550" s="85"/>
      <c r="F8550" s="85"/>
      <c r="G8550" s="85"/>
      <c r="H8550" s="85"/>
    </row>
    <row r="8551" spans="1:8">
      <c r="A8551" s="85"/>
      <c r="B8551" s="85"/>
      <c r="C8551" s="85"/>
      <c r="D8551" s="85"/>
      <c r="E8551" s="85"/>
      <c r="F8551" s="85"/>
      <c r="G8551" s="85"/>
      <c r="H8551" s="85"/>
    </row>
    <row r="8552" spans="1:8">
      <c r="A8552" s="85"/>
      <c r="B8552" s="85"/>
      <c r="C8552" s="85"/>
      <c r="D8552" s="85"/>
      <c r="E8552" s="85"/>
      <c r="F8552" s="85"/>
      <c r="G8552" s="85"/>
      <c r="H8552" s="85"/>
    </row>
    <row r="8553" spans="1:8">
      <c r="A8553" s="85"/>
      <c r="B8553" s="85"/>
      <c r="C8553" s="85"/>
      <c r="D8553" s="85"/>
      <c r="E8553" s="85"/>
      <c r="F8553" s="85"/>
      <c r="G8553" s="85"/>
      <c r="H8553" s="85"/>
    </row>
    <row r="8554" spans="1:8">
      <c r="A8554" s="85"/>
      <c r="B8554" s="85"/>
      <c r="C8554" s="85"/>
      <c r="D8554" s="85"/>
      <c r="E8554" s="85"/>
      <c r="F8554" s="85"/>
      <c r="G8554" s="85"/>
      <c r="H8554" s="85"/>
    </row>
    <row r="8555" spans="1:8">
      <c r="A8555" s="85"/>
      <c r="B8555" s="85"/>
      <c r="C8555" s="85"/>
      <c r="D8555" s="85"/>
      <c r="E8555" s="85"/>
      <c r="F8555" s="85"/>
      <c r="G8555" s="85"/>
      <c r="H8555" s="85"/>
    </row>
    <row r="8556" spans="1:8">
      <c r="A8556" s="85"/>
      <c r="B8556" s="85"/>
      <c r="C8556" s="85"/>
      <c r="D8556" s="85"/>
      <c r="E8556" s="85"/>
      <c r="F8556" s="85"/>
      <c r="G8556" s="85"/>
      <c r="H8556" s="85"/>
    </row>
    <row r="8557" spans="1:8">
      <c r="A8557" s="85"/>
      <c r="B8557" s="85"/>
      <c r="C8557" s="85"/>
      <c r="D8557" s="85"/>
      <c r="E8557" s="85"/>
      <c r="F8557" s="85"/>
      <c r="G8557" s="85"/>
      <c r="H8557" s="85"/>
    </row>
    <row r="8558" spans="1:8">
      <c r="A8558" s="85"/>
      <c r="B8558" s="85"/>
      <c r="C8558" s="85"/>
      <c r="D8558" s="85"/>
      <c r="E8558" s="85"/>
      <c r="F8558" s="85"/>
      <c r="G8558" s="85"/>
      <c r="H8558" s="85"/>
    </row>
    <row r="8559" spans="1:8">
      <c r="A8559" s="85"/>
      <c r="B8559" s="85"/>
      <c r="C8559" s="85"/>
      <c r="D8559" s="85"/>
      <c r="E8559" s="85"/>
      <c r="F8559" s="85"/>
      <c r="G8559" s="85"/>
      <c r="H8559" s="85"/>
    </row>
    <row r="8560" spans="1:8">
      <c r="A8560" s="85"/>
      <c r="B8560" s="85"/>
      <c r="C8560" s="85"/>
      <c r="D8560" s="85"/>
      <c r="E8560" s="85"/>
      <c r="F8560" s="85"/>
      <c r="G8560" s="85"/>
      <c r="H8560" s="85"/>
    </row>
    <row r="8561" spans="1:8">
      <c r="A8561" s="85"/>
      <c r="B8561" s="85"/>
      <c r="C8561" s="85"/>
      <c r="D8561" s="85"/>
      <c r="E8561" s="85"/>
      <c r="F8561" s="85"/>
      <c r="G8561" s="85"/>
      <c r="H8561" s="85"/>
    </row>
    <row r="8562" spans="1:8">
      <c r="A8562" s="85"/>
      <c r="B8562" s="85"/>
      <c r="C8562" s="85"/>
      <c r="D8562" s="85"/>
      <c r="E8562" s="85"/>
      <c r="F8562" s="85"/>
      <c r="G8562" s="85"/>
      <c r="H8562" s="85"/>
    </row>
    <row r="8563" spans="1:8">
      <c r="A8563" s="85"/>
      <c r="B8563" s="85"/>
      <c r="C8563" s="85"/>
      <c r="D8563" s="85"/>
      <c r="E8563" s="85"/>
      <c r="F8563" s="85"/>
      <c r="G8563" s="85"/>
      <c r="H8563" s="85"/>
    </row>
    <row r="8564" spans="1:8">
      <c r="A8564" s="85"/>
      <c r="B8564" s="85"/>
      <c r="C8564" s="85"/>
      <c r="D8564" s="85"/>
      <c r="E8564" s="85"/>
      <c r="F8564" s="85"/>
      <c r="G8564" s="85"/>
      <c r="H8564" s="85"/>
    </row>
    <row r="8565" spans="1:8">
      <c r="A8565" s="85"/>
      <c r="B8565" s="85"/>
      <c r="C8565" s="85"/>
      <c r="D8565" s="85"/>
      <c r="E8565" s="85"/>
      <c r="F8565" s="85"/>
      <c r="G8565" s="85"/>
      <c r="H8565" s="85"/>
    </row>
    <row r="8566" spans="1:8">
      <c r="A8566" s="85"/>
      <c r="B8566" s="85"/>
      <c r="C8566" s="85"/>
      <c r="D8566" s="85"/>
      <c r="E8566" s="85"/>
      <c r="F8566" s="85"/>
      <c r="G8566" s="85"/>
      <c r="H8566" s="85"/>
    </row>
    <row r="8567" spans="1:8">
      <c r="A8567" s="85"/>
      <c r="B8567" s="85"/>
      <c r="C8567" s="85"/>
      <c r="D8567" s="85"/>
      <c r="E8567" s="85"/>
      <c r="F8567" s="85"/>
      <c r="G8567" s="85"/>
      <c r="H8567" s="85"/>
    </row>
    <row r="8568" spans="1:8">
      <c r="A8568" s="85"/>
      <c r="B8568" s="85"/>
      <c r="C8568" s="85"/>
      <c r="D8568" s="85"/>
      <c r="E8568" s="85"/>
      <c r="F8568" s="85"/>
      <c r="G8568" s="85"/>
      <c r="H8568" s="85"/>
    </row>
    <row r="8569" spans="1:8">
      <c r="A8569" s="85"/>
      <c r="B8569" s="85"/>
      <c r="C8569" s="85"/>
      <c r="D8569" s="85"/>
      <c r="E8569" s="85"/>
      <c r="F8569" s="85"/>
      <c r="G8569" s="85"/>
      <c r="H8569" s="85"/>
    </row>
    <row r="8570" spans="1:8">
      <c r="A8570" s="85"/>
      <c r="B8570" s="85"/>
      <c r="C8570" s="85"/>
      <c r="D8570" s="85"/>
      <c r="E8570" s="85"/>
      <c r="F8570" s="85"/>
      <c r="G8570" s="85"/>
      <c r="H8570" s="85"/>
    </row>
    <row r="8571" spans="1:8">
      <c r="A8571" s="85"/>
      <c r="B8571" s="85"/>
      <c r="C8571" s="85"/>
      <c r="D8571" s="85"/>
      <c r="E8571" s="85"/>
      <c r="F8571" s="85"/>
      <c r="G8571" s="85"/>
      <c r="H8571" s="85"/>
    </row>
    <row r="8572" spans="1:8">
      <c r="A8572" s="85"/>
      <c r="B8572" s="85"/>
      <c r="C8572" s="85"/>
      <c r="D8572" s="85"/>
      <c r="E8572" s="85"/>
      <c r="F8572" s="85"/>
      <c r="G8572" s="85"/>
      <c r="H8572" s="85"/>
    </row>
    <row r="8573" spans="1:8">
      <c r="A8573" s="85"/>
      <c r="B8573" s="85"/>
      <c r="C8573" s="85"/>
      <c r="D8573" s="85"/>
      <c r="E8573" s="85"/>
      <c r="F8573" s="85"/>
      <c r="G8573" s="85"/>
      <c r="H8573" s="85"/>
    </row>
    <row r="8574" spans="1:8">
      <c r="A8574" s="85"/>
      <c r="B8574" s="85"/>
      <c r="C8574" s="85"/>
      <c r="D8574" s="85"/>
      <c r="E8574" s="85"/>
      <c r="F8574" s="85"/>
      <c r="G8574" s="85"/>
      <c r="H8574" s="85"/>
    </row>
    <row r="8575" spans="1:8">
      <c r="A8575" s="85"/>
      <c r="B8575" s="85"/>
      <c r="C8575" s="85"/>
      <c r="D8575" s="85"/>
      <c r="E8575" s="85"/>
      <c r="F8575" s="85"/>
      <c r="G8575" s="85"/>
      <c r="H8575" s="85"/>
    </row>
    <row r="8576" spans="1:8">
      <c r="A8576" s="85"/>
      <c r="B8576" s="85"/>
      <c r="C8576" s="85"/>
      <c r="D8576" s="85"/>
      <c r="E8576" s="85"/>
      <c r="F8576" s="85"/>
      <c r="G8576" s="85"/>
      <c r="H8576" s="85"/>
    </row>
    <row r="8577" spans="1:8">
      <c r="A8577" s="85"/>
      <c r="B8577" s="85"/>
      <c r="C8577" s="85"/>
      <c r="D8577" s="85"/>
      <c r="E8577" s="85"/>
      <c r="F8577" s="85"/>
      <c r="G8577" s="85"/>
      <c r="H8577" s="85"/>
    </row>
    <row r="8578" spans="1:8">
      <c r="A8578" s="85"/>
      <c r="B8578" s="85"/>
      <c r="C8578" s="85"/>
      <c r="D8578" s="85"/>
      <c r="E8578" s="85"/>
      <c r="F8578" s="85"/>
      <c r="G8578" s="85"/>
      <c r="H8578" s="85"/>
    </row>
    <row r="8579" spans="1:8">
      <c r="A8579" s="85"/>
      <c r="B8579" s="85"/>
      <c r="C8579" s="85"/>
      <c r="D8579" s="85"/>
      <c r="E8579" s="85"/>
      <c r="F8579" s="85"/>
      <c r="G8579" s="85"/>
      <c r="H8579" s="85"/>
    </row>
    <row r="8580" spans="1:8">
      <c r="A8580" s="85"/>
      <c r="B8580" s="85"/>
      <c r="C8580" s="85"/>
      <c r="D8580" s="85"/>
      <c r="E8580" s="85"/>
      <c r="F8580" s="85"/>
      <c r="G8580" s="85"/>
      <c r="H8580" s="85"/>
    </row>
    <row r="8581" spans="1:8">
      <c r="A8581" s="85"/>
      <c r="B8581" s="85"/>
      <c r="C8581" s="85"/>
      <c r="D8581" s="85"/>
      <c r="E8581" s="85"/>
      <c r="F8581" s="85"/>
      <c r="G8581" s="85"/>
      <c r="H8581" s="85"/>
    </row>
    <row r="8582" spans="1:8">
      <c r="A8582" s="85"/>
      <c r="B8582" s="85"/>
      <c r="C8582" s="85"/>
      <c r="D8582" s="85"/>
      <c r="E8582" s="85"/>
      <c r="F8582" s="85"/>
      <c r="G8582" s="85"/>
      <c r="H8582" s="85"/>
    </row>
    <row r="8583" spans="1:8">
      <c r="A8583" s="85"/>
      <c r="B8583" s="85"/>
      <c r="C8583" s="85"/>
      <c r="D8583" s="85"/>
      <c r="E8583" s="85"/>
      <c r="F8583" s="85"/>
      <c r="G8583" s="85"/>
      <c r="H8583" s="85"/>
    </row>
    <row r="8584" spans="1:8">
      <c r="A8584" s="85"/>
      <c r="B8584" s="85"/>
      <c r="C8584" s="85"/>
      <c r="D8584" s="85"/>
      <c r="E8584" s="85"/>
      <c r="F8584" s="85"/>
      <c r="G8584" s="85"/>
      <c r="H8584" s="85"/>
    </row>
    <row r="8585" spans="1:8">
      <c r="A8585" s="85"/>
      <c r="B8585" s="85"/>
      <c r="C8585" s="85"/>
      <c r="D8585" s="85"/>
      <c r="E8585" s="85"/>
      <c r="F8585" s="85"/>
      <c r="G8585" s="85"/>
      <c r="H8585" s="85"/>
    </row>
    <row r="8586" spans="1:8">
      <c r="A8586" s="85"/>
      <c r="B8586" s="85"/>
      <c r="C8586" s="85"/>
      <c r="D8586" s="85"/>
      <c r="E8586" s="85"/>
      <c r="F8586" s="85"/>
      <c r="G8586" s="85"/>
      <c r="H8586" s="85"/>
    </row>
    <row r="8587" spans="1:8">
      <c r="A8587" s="85"/>
      <c r="B8587" s="85"/>
      <c r="C8587" s="85"/>
      <c r="D8587" s="85"/>
      <c r="E8587" s="85"/>
      <c r="F8587" s="85"/>
      <c r="G8587" s="85"/>
      <c r="H8587" s="85"/>
    </row>
    <row r="8588" spans="1:8">
      <c r="A8588" s="85"/>
      <c r="B8588" s="85"/>
      <c r="C8588" s="85"/>
      <c r="D8588" s="85"/>
      <c r="E8588" s="85"/>
      <c r="F8588" s="85"/>
      <c r="G8588" s="85"/>
      <c r="H8588" s="85"/>
    </row>
    <row r="8589" spans="1:8">
      <c r="A8589" s="85"/>
      <c r="B8589" s="85"/>
      <c r="C8589" s="85"/>
      <c r="D8589" s="85"/>
      <c r="E8589" s="85"/>
      <c r="F8589" s="85"/>
      <c r="G8589" s="85"/>
      <c r="H8589" s="85"/>
    </row>
    <row r="8590" spans="1:8">
      <c r="A8590" s="85"/>
      <c r="B8590" s="85"/>
      <c r="C8590" s="85"/>
      <c r="D8590" s="85"/>
      <c r="E8590" s="85"/>
      <c r="F8590" s="85"/>
      <c r="G8590" s="85"/>
      <c r="H8590" s="85"/>
    </row>
    <row r="8591" spans="1:8">
      <c r="A8591" s="85"/>
      <c r="B8591" s="85"/>
      <c r="C8591" s="85"/>
      <c r="D8591" s="85"/>
      <c r="E8591" s="85"/>
      <c r="F8591" s="85"/>
      <c r="G8591" s="85"/>
      <c r="H8591" s="85"/>
    </row>
    <row r="8592" spans="1:8">
      <c r="A8592" s="85"/>
      <c r="B8592" s="85"/>
      <c r="C8592" s="85"/>
      <c r="D8592" s="85"/>
      <c r="E8592" s="85"/>
      <c r="F8592" s="85"/>
      <c r="G8592" s="85"/>
      <c r="H8592" s="85"/>
    </row>
    <row r="8593" spans="1:8">
      <c r="A8593" s="85"/>
      <c r="B8593" s="85"/>
      <c r="C8593" s="85"/>
      <c r="D8593" s="85"/>
      <c r="E8593" s="85"/>
      <c r="F8593" s="85"/>
      <c r="G8593" s="85"/>
      <c r="H8593" s="85"/>
    </row>
    <row r="8594" spans="1:8">
      <c r="A8594" s="85"/>
      <c r="B8594" s="85"/>
      <c r="C8594" s="85"/>
      <c r="D8594" s="85"/>
      <c r="E8594" s="85"/>
      <c r="F8594" s="85"/>
      <c r="G8594" s="85"/>
      <c r="H8594" s="85"/>
    </row>
    <row r="8595" spans="1:8">
      <c r="A8595" s="85"/>
      <c r="B8595" s="85"/>
      <c r="C8595" s="85"/>
      <c r="D8595" s="85"/>
      <c r="E8595" s="85"/>
      <c r="F8595" s="85"/>
      <c r="G8595" s="85"/>
      <c r="H8595" s="85"/>
    </row>
    <row r="8596" spans="1:8">
      <c r="A8596" s="85"/>
      <c r="B8596" s="85"/>
      <c r="C8596" s="85"/>
      <c r="D8596" s="85"/>
      <c r="E8596" s="85"/>
      <c r="F8596" s="85"/>
      <c r="G8596" s="85"/>
      <c r="H8596" s="85"/>
    </row>
    <row r="8597" spans="1:8">
      <c r="A8597" s="85"/>
      <c r="B8597" s="85"/>
      <c r="C8597" s="85"/>
      <c r="D8597" s="85"/>
      <c r="E8597" s="85"/>
      <c r="F8597" s="85"/>
      <c r="G8597" s="85"/>
      <c r="H8597" s="85"/>
    </row>
    <row r="8598" spans="1:8">
      <c r="A8598" s="85"/>
      <c r="B8598" s="85"/>
      <c r="C8598" s="85"/>
      <c r="D8598" s="85"/>
      <c r="E8598" s="85"/>
      <c r="F8598" s="85"/>
      <c r="G8598" s="85"/>
      <c r="H8598" s="85"/>
    </row>
    <row r="8599" spans="1:8">
      <c r="A8599" s="85"/>
      <c r="B8599" s="85"/>
      <c r="C8599" s="85"/>
      <c r="D8599" s="85"/>
      <c r="E8599" s="85"/>
      <c r="F8599" s="85"/>
      <c r="G8599" s="85"/>
      <c r="H8599" s="85"/>
    </row>
    <row r="8600" spans="1:8">
      <c r="A8600" s="85"/>
      <c r="B8600" s="85"/>
      <c r="C8600" s="85"/>
      <c r="D8600" s="85"/>
      <c r="E8600" s="85"/>
      <c r="F8600" s="85"/>
      <c r="G8600" s="85"/>
      <c r="H8600" s="85"/>
    </row>
    <row r="8601" spans="1:8">
      <c r="A8601" s="85"/>
      <c r="B8601" s="85"/>
      <c r="C8601" s="85"/>
      <c r="D8601" s="85"/>
      <c r="E8601" s="85"/>
      <c r="F8601" s="85"/>
      <c r="G8601" s="85"/>
      <c r="H8601" s="85"/>
    </row>
    <row r="8602" spans="1:8">
      <c r="A8602" s="85"/>
      <c r="B8602" s="85"/>
      <c r="C8602" s="85"/>
      <c r="D8602" s="85"/>
      <c r="E8602" s="85"/>
      <c r="F8602" s="85"/>
      <c r="G8602" s="85"/>
      <c r="H8602" s="85"/>
    </row>
    <row r="8603" spans="1:8">
      <c r="A8603" s="85"/>
      <c r="B8603" s="85"/>
      <c r="C8603" s="85"/>
      <c r="D8603" s="85"/>
      <c r="E8603" s="85"/>
      <c r="F8603" s="85"/>
      <c r="G8603" s="85"/>
      <c r="H8603" s="85"/>
    </row>
    <row r="8604" spans="1:8">
      <c r="A8604" s="85"/>
      <c r="B8604" s="85"/>
      <c r="C8604" s="85"/>
      <c r="D8604" s="85"/>
      <c r="E8604" s="85"/>
      <c r="F8604" s="85"/>
      <c r="G8604" s="85"/>
      <c r="H8604" s="85"/>
    </row>
    <row r="8605" spans="1:8">
      <c r="A8605" s="85"/>
      <c r="B8605" s="85"/>
      <c r="C8605" s="85"/>
      <c r="D8605" s="85"/>
      <c r="E8605" s="85"/>
      <c r="F8605" s="85"/>
      <c r="G8605" s="85"/>
      <c r="H8605" s="85"/>
    </row>
    <row r="8606" spans="1:8">
      <c r="A8606" s="85"/>
      <c r="B8606" s="85"/>
      <c r="C8606" s="85"/>
      <c r="D8606" s="85"/>
      <c r="E8606" s="85"/>
      <c r="F8606" s="85"/>
      <c r="G8606" s="85"/>
      <c r="H8606" s="85"/>
    </row>
    <row r="8607" spans="1:8">
      <c r="A8607" s="85"/>
      <c r="B8607" s="85"/>
      <c r="C8607" s="85"/>
      <c r="D8607" s="85"/>
      <c r="E8607" s="85"/>
      <c r="F8607" s="85"/>
      <c r="G8607" s="85"/>
      <c r="H8607" s="85"/>
    </row>
    <row r="8608" spans="1:8">
      <c r="A8608" s="85"/>
      <c r="B8608" s="85"/>
      <c r="C8608" s="85"/>
      <c r="D8608" s="85"/>
      <c r="E8608" s="85"/>
      <c r="F8608" s="85"/>
      <c r="G8608" s="85"/>
      <c r="H8608" s="85"/>
    </row>
    <row r="8609" spans="1:8">
      <c r="A8609" s="85"/>
      <c r="B8609" s="85"/>
      <c r="C8609" s="85"/>
      <c r="D8609" s="85"/>
      <c r="E8609" s="85"/>
      <c r="F8609" s="85"/>
      <c r="G8609" s="85"/>
      <c r="H8609" s="85"/>
    </row>
    <row r="8610" spans="1:8">
      <c r="A8610" s="85"/>
      <c r="B8610" s="85"/>
      <c r="C8610" s="85"/>
      <c r="D8610" s="85"/>
      <c r="E8610" s="85"/>
      <c r="F8610" s="85"/>
      <c r="G8610" s="85"/>
      <c r="H8610" s="85"/>
    </row>
    <row r="8611" spans="1:8">
      <c r="A8611" s="85"/>
      <c r="B8611" s="85"/>
      <c r="C8611" s="85"/>
      <c r="D8611" s="85"/>
      <c r="E8611" s="85"/>
      <c r="F8611" s="85"/>
      <c r="G8611" s="85"/>
      <c r="H8611" s="85"/>
    </row>
    <row r="8612" spans="1:8">
      <c r="A8612" s="85"/>
      <c r="B8612" s="85"/>
      <c r="C8612" s="85"/>
      <c r="D8612" s="85"/>
      <c r="E8612" s="85"/>
      <c r="F8612" s="85"/>
      <c r="G8612" s="85"/>
      <c r="H8612" s="85"/>
    </row>
    <row r="8613" spans="1:8">
      <c r="A8613" s="85"/>
      <c r="B8613" s="85"/>
      <c r="C8613" s="85"/>
      <c r="D8613" s="85"/>
      <c r="E8613" s="85"/>
      <c r="F8613" s="85"/>
      <c r="G8613" s="85"/>
      <c r="H8613" s="85"/>
    </row>
    <row r="8614" spans="1:8">
      <c r="A8614" s="85"/>
      <c r="B8614" s="85"/>
      <c r="C8614" s="85"/>
      <c r="D8614" s="85"/>
      <c r="E8614" s="85"/>
      <c r="F8614" s="85"/>
      <c r="G8614" s="85"/>
      <c r="H8614" s="85"/>
    </row>
    <row r="8615" spans="1:8">
      <c r="A8615" s="85"/>
      <c r="B8615" s="85"/>
      <c r="C8615" s="85"/>
      <c r="D8615" s="85"/>
      <c r="E8615" s="85"/>
      <c r="F8615" s="85"/>
      <c r="G8615" s="85"/>
      <c r="H8615" s="85"/>
    </row>
    <row r="8616" spans="1:8">
      <c r="A8616" s="85"/>
      <c r="B8616" s="85"/>
      <c r="C8616" s="85"/>
      <c r="D8616" s="85"/>
      <c r="E8616" s="85"/>
      <c r="F8616" s="85"/>
      <c r="G8616" s="85"/>
      <c r="H8616" s="85"/>
    </row>
    <row r="8617" spans="1:8">
      <c r="A8617" s="85"/>
      <c r="B8617" s="85"/>
      <c r="C8617" s="85"/>
      <c r="D8617" s="85"/>
      <c r="E8617" s="85"/>
      <c r="F8617" s="85"/>
      <c r="G8617" s="85"/>
      <c r="H8617" s="85"/>
    </row>
    <row r="8618" spans="1:8">
      <c r="A8618" s="85"/>
      <c r="B8618" s="85"/>
      <c r="C8618" s="85"/>
      <c r="D8618" s="85"/>
      <c r="E8618" s="85"/>
      <c r="F8618" s="85"/>
      <c r="G8618" s="85"/>
      <c r="H8618" s="85"/>
    </row>
    <row r="8619" spans="1:8">
      <c r="A8619" s="85"/>
      <c r="B8619" s="85"/>
      <c r="C8619" s="85"/>
      <c r="D8619" s="85"/>
      <c r="E8619" s="85"/>
      <c r="F8619" s="85"/>
      <c r="G8619" s="85"/>
      <c r="H8619" s="85"/>
    </row>
    <row r="8620" spans="1:8">
      <c r="A8620" s="85"/>
      <c r="B8620" s="85"/>
      <c r="C8620" s="85"/>
      <c r="D8620" s="85"/>
      <c r="E8620" s="85"/>
      <c r="F8620" s="85"/>
      <c r="G8620" s="85"/>
      <c r="H8620" s="85"/>
    </row>
    <row r="8621" spans="1:8">
      <c r="A8621" s="85"/>
      <c r="B8621" s="85"/>
      <c r="C8621" s="85"/>
      <c r="D8621" s="85"/>
      <c r="E8621" s="85"/>
      <c r="F8621" s="85"/>
      <c r="G8621" s="85"/>
      <c r="H8621" s="85"/>
    </row>
    <row r="8622" spans="1:8">
      <c r="A8622" s="85"/>
      <c r="B8622" s="85"/>
      <c r="C8622" s="85"/>
      <c r="D8622" s="85"/>
      <c r="E8622" s="85"/>
      <c r="F8622" s="85"/>
      <c r="G8622" s="85"/>
      <c r="H8622" s="85"/>
    </row>
    <row r="8623" spans="1:8">
      <c r="A8623" s="85"/>
      <c r="B8623" s="85"/>
      <c r="C8623" s="85"/>
      <c r="D8623" s="85"/>
      <c r="E8623" s="85"/>
      <c r="F8623" s="85"/>
      <c r="G8623" s="85"/>
      <c r="H8623" s="85"/>
    </row>
    <row r="8624" spans="1:8">
      <c r="A8624" s="85"/>
      <c r="B8624" s="85"/>
      <c r="C8624" s="85"/>
      <c r="D8624" s="85"/>
      <c r="E8624" s="85"/>
      <c r="F8624" s="85"/>
      <c r="G8624" s="85"/>
      <c r="H8624" s="85"/>
    </row>
    <row r="8625" spans="1:8">
      <c r="A8625" s="85"/>
      <c r="B8625" s="85"/>
      <c r="C8625" s="85"/>
      <c r="D8625" s="85"/>
      <c r="E8625" s="85"/>
      <c r="F8625" s="85"/>
      <c r="G8625" s="85"/>
      <c r="H8625" s="85"/>
    </row>
    <row r="8626" spans="1:8">
      <c r="A8626" s="85"/>
      <c r="B8626" s="85"/>
      <c r="C8626" s="85"/>
      <c r="D8626" s="85"/>
      <c r="E8626" s="85"/>
      <c r="F8626" s="85"/>
      <c r="G8626" s="85"/>
      <c r="H8626" s="85"/>
    </row>
    <row r="8627" spans="1:8">
      <c r="A8627" s="85"/>
      <c r="B8627" s="85"/>
      <c r="C8627" s="85"/>
      <c r="D8627" s="85"/>
      <c r="E8627" s="85"/>
      <c r="F8627" s="85"/>
      <c r="G8627" s="85"/>
      <c r="H8627" s="85"/>
    </row>
    <row r="8628" spans="1:8">
      <c r="A8628" s="85"/>
      <c r="B8628" s="85"/>
      <c r="C8628" s="85"/>
      <c r="D8628" s="85"/>
      <c r="E8628" s="85"/>
      <c r="F8628" s="85"/>
      <c r="G8628" s="85"/>
      <c r="H8628" s="85"/>
    </row>
    <row r="8629" spans="1:8">
      <c r="A8629" s="85"/>
      <c r="B8629" s="85"/>
      <c r="C8629" s="85"/>
      <c r="D8629" s="85"/>
      <c r="E8629" s="85"/>
      <c r="F8629" s="85"/>
      <c r="G8629" s="85"/>
      <c r="H8629" s="85"/>
    </row>
    <row r="8630" spans="1:8">
      <c r="A8630" s="85"/>
      <c r="B8630" s="85"/>
      <c r="C8630" s="85"/>
      <c r="D8630" s="85"/>
      <c r="E8630" s="85"/>
      <c r="F8630" s="85"/>
      <c r="G8630" s="85"/>
      <c r="H8630" s="85"/>
    </row>
    <row r="8631" spans="1:8">
      <c r="A8631" s="85"/>
      <c r="B8631" s="85"/>
      <c r="C8631" s="85"/>
      <c r="D8631" s="85"/>
      <c r="E8631" s="85"/>
      <c r="F8631" s="85"/>
      <c r="G8631" s="85"/>
      <c r="H8631" s="85"/>
    </row>
    <row r="8632" spans="1:8">
      <c r="A8632" s="85"/>
      <c r="B8632" s="85"/>
      <c r="C8632" s="85"/>
      <c r="D8632" s="85"/>
      <c r="E8632" s="85"/>
      <c r="F8632" s="85"/>
      <c r="G8632" s="85"/>
      <c r="H8632" s="85"/>
    </row>
    <row r="8633" spans="1:8">
      <c r="A8633" s="85"/>
      <c r="B8633" s="85"/>
      <c r="C8633" s="85"/>
      <c r="D8633" s="85"/>
      <c r="E8633" s="85"/>
      <c r="F8633" s="85"/>
      <c r="G8633" s="85"/>
      <c r="H8633" s="85"/>
    </row>
    <row r="8634" spans="1:8">
      <c r="A8634" s="85"/>
      <c r="B8634" s="85"/>
      <c r="C8634" s="85"/>
      <c r="D8634" s="85"/>
      <c r="E8634" s="85"/>
      <c r="F8634" s="85"/>
      <c r="G8634" s="85"/>
      <c r="H8634" s="85"/>
    </row>
    <row r="8635" spans="1:8">
      <c r="A8635" s="85"/>
      <c r="B8635" s="85"/>
      <c r="C8635" s="85"/>
      <c r="D8635" s="85"/>
      <c r="E8635" s="85"/>
      <c r="F8635" s="85"/>
      <c r="G8635" s="85"/>
      <c r="H8635" s="85"/>
    </row>
    <row r="8636" spans="1:8">
      <c r="A8636" s="85"/>
      <c r="B8636" s="85"/>
      <c r="C8636" s="85"/>
      <c r="D8636" s="85"/>
      <c r="E8636" s="85"/>
      <c r="F8636" s="85"/>
      <c r="G8636" s="85"/>
      <c r="H8636" s="85"/>
    </row>
    <row r="8637" spans="1:8">
      <c r="A8637" s="85"/>
      <c r="B8637" s="85"/>
      <c r="C8637" s="85"/>
      <c r="D8637" s="85"/>
      <c r="E8637" s="85"/>
      <c r="F8637" s="85"/>
      <c r="G8637" s="85"/>
      <c r="H8637" s="85"/>
    </row>
    <row r="8638" spans="1:8">
      <c r="A8638" s="85"/>
      <c r="B8638" s="85"/>
      <c r="C8638" s="85"/>
      <c r="D8638" s="85"/>
      <c r="E8638" s="85"/>
      <c r="F8638" s="85"/>
      <c r="G8638" s="85"/>
      <c r="H8638" s="85"/>
    </row>
    <row r="8639" spans="1:8">
      <c r="A8639" s="85"/>
      <c r="B8639" s="85"/>
      <c r="C8639" s="85"/>
      <c r="D8639" s="85"/>
      <c r="E8639" s="85"/>
      <c r="F8639" s="85"/>
      <c r="G8639" s="85"/>
      <c r="H8639" s="85"/>
    </row>
    <row r="8640" spans="1:8">
      <c r="A8640" s="85"/>
      <c r="B8640" s="85"/>
      <c r="C8640" s="85"/>
      <c r="D8640" s="85"/>
      <c r="E8640" s="85"/>
      <c r="F8640" s="85"/>
      <c r="G8640" s="85"/>
      <c r="H8640" s="85"/>
    </row>
    <row r="8641" spans="1:8">
      <c r="A8641" s="85"/>
      <c r="B8641" s="85"/>
      <c r="C8641" s="85"/>
      <c r="D8641" s="85"/>
      <c r="E8641" s="85"/>
      <c r="F8641" s="85"/>
      <c r="G8641" s="85"/>
      <c r="H8641" s="85"/>
    </row>
    <row r="8642" spans="1:8">
      <c r="A8642" s="85"/>
      <c r="B8642" s="85"/>
      <c r="C8642" s="85"/>
      <c r="D8642" s="85"/>
      <c r="E8642" s="85"/>
      <c r="F8642" s="85"/>
      <c r="G8642" s="85"/>
      <c r="H8642" s="85"/>
    </row>
    <row r="8643" spans="1:8">
      <c r="A8643" s="85"/>
      <c r="B8643" s="85"/>
      <c r="C8643" s="85"/>
      <c r="D8643" s="85"/>
      <c r="E8643" s="85"/>
      <c r="F8643" s="85"/>
      <c r="G8643" s="85"/>
      <c r="H8643" s="85"/>
    </row>
    <row r="8644" spans="1:8">
      <c r="A8644" s="85"/>
      <c r="B8644" s="85"/>
      <c r="C8644" s="85"/>
      <c r="D8644" s="85"/>
      <c r="E8644" s="85"/>
      <c r="F8644" s="85"/>
      <c r="G8644" s="85"/>
      <c r="H8644" s="85"/>
    </row>
    <row r="8645" spans="1:8">
      <c r="A8645" s="85"/>
      <c r="B8645" s="85"/>
      <c r="C8645" s="85"/>
      <c r="D8645" s="85"/>
      <c r="E8645" s="85"/>
      <c r="F8645" s="85"/>
      <c r="G8645" s="85"/>
      <c r="H8645" s="85"/>
    </row>
    <row r="8646" spans="1:8">
      <c r="A8646" s="85"/>
      <c r="B8646" s="85"/>
      <c r="C8646" s="85"/>
      <c r="D8646" s="85"/>
      <c r="E8646" s="85"/>
      <c r="F8646" s="85"/>
      <c r="G8646" s="85"/>
      <c r="H8646" s="85"/>
    </row>
    <row r="8647" spans="1:8">
      <c r="A8647" s="85"/>
      <c r="B8647" s="85"/>
      <c r="C8647" s="85"/>
      <c r="D8647" s="85"/>
      <c r="E8647" s="85"/>
      <c r="F8647" s="85"/>
      <c r="G8647" s="85"/>
      <c r="H8647" s="85"/>
    </row>
    <row r="8648" spans="1:8">
      <c r="A8648" s="85"/>
      <c r="B8648" s="85"/>
      <c r="C8648" s="85"/>
      <c r="D8648" s="85"/>
      <c r="E8648" s="85"/>
      <c r="F8648" s="85"/>
      <c r="G8648" s="85"/>
      <c r="H8648" s="85"/>
    </row>
    <row r="8649" spans="1:8">
      <c r="A8649" s="85"/>
      <c r="B8649" s="85"/>
      <c r="C8649" s="85"/>
      <c r="D8649" s="85"/>
      <c r="E8649" s="85"/>
      <c r="F8649" s="85"/>
      <c r="G8649" s="85"/>
      <c r="H8649" s="85"/>
    </row>
    <row r="8650" spans="1:8">
      <c r="A8650" s="85"/>
      <c r="B8650" s="85"/>
      <c r="C8650" s="85"/>
      <c r="D8650" s="85"/>
      <c r="E8650" s="85"/>
      <c r="F8650" s="85"/>
      <c r="G8650" s="85"/>
      <c r="H8650" s="85"/>
    </row>
    <row r="8651" spans="1:8">
      <c r="A8651" s="85"/>
      <c r="B8651" s="85"/>
      <c r="C8651" s="85"/>
      <c r="D8651" s="85"/>
      <c r="E8651" s="85"/>
      <c r="F8651" s="85"/>
      <c r="G8651" s="85"/>
      <c r="H8651" s="85"/>
    </row>
    <row r="8652" spans="1:8">
      <c r="A8652" s="85"/>
      <c r="B8652" s="85"/>
      <c r="C8652" s="85"/>
      <c r="D8652" s="85"/>
      <c r="E8652" s="85"/>
      <c r="F8652" s="85"/>
      <c r="G8652" s="85"/>
      <c r="H8652" s="85"/>
    </row>
    <row r="8653" spans="1:8">
      <c r="A8653" s="85"/>
      <c r="B8653" s="85"/>
      <c r="C8653" s="85"/>
      <c r="D8653" s="85"/>
      <c r="E8653" s="85"/>
      <c r="F8653" s="85"/>
      <c r="G8653" s="85"/>
      <c r="H8653" s="85"/>
    </row>
    <row r="8654" spans="1:8">
      <c r="A8654" s="85"/>
      <c r="B8654" s="85"/>
      <c r="C8654" s="85"/>
      <c r="D8654" s="85"/>
      <c r="E8654" s="85"/>
      <c r="F8654" s="85"/>
      <c r="G8654" s="85"/>
      <c r="H8654" s="85"/>
    </row>
    <row r="8655" spans="1:8">
      <c r="A8655" s="85"/>
      <c r="B8655" s="85"/>
      <c r="C8655" s="85"/>
      <c r="D8655" s="85"/>
      <c r="E8655" s="85"/>
      <c r="F8655" s="85"/>
      <c r="G8655" s="85"/>
      <c r="H8655" s="85"/>
    </row>
    <row r="8656" spans="1:8">
      <c r="A8656" s="85"/>
      <c r="B8656" s="85"/>
      <c r="C8656" s="85"/>
      <c r="D8656" s="85"/>
      <c r="E8656" s="85"/>
      <c r="F8656" s="85"/>
      <c r="G8656" s="85"/>
      <c r="H8656" s="85"/>
    </row>
    <row r="8657" spans="1:8">
      <c r="A8657" s="85"/>
      <c r="B8657" s="85"/>
      <c r="C8657" s="85"/>
      <c r="D8657" s="85"/>
      <c r="E8657" s="85"/>
      <c r="F8657" s="85"/>
      <c r="G8657" s="85"/>
      <c r="H8657" s="85"/>
    </row>
    <row r="8658" spans="1:8">
      <c r="A8658" s="85"/>
      <c r="B8658" s="85"/>
      <c r="C8658" s="85"/>
      <c r="D8658" s="85"/>
      <c r="E8658" s="85"/>
      <c r="F8658" s="85"/>
      <c r="G8658" s="85"/>
      <c r="H8658" s="85"/>
    </row>
    <row r="8659" spans="1:8">
      <c r="A8659" s="85"/>
      <c r="B8659" s="85"/>
      <c r="C8659" s="85"/>
      <c r="D8659" s="85"/>
      <c r="E8659" s="85"/>
      <c r="F8659" s="85"/>
      <c r="G8659" s="85"/>
      <c r="H8659" s="85"/>
    </row>
    <row r="8660" spans="1:8">
      <c r="A8660" s="85"/>
      <c r="B8660" s="85"/>
      <c r="C8660" s="85"/>
      <c r="D8660" s="85"/>
      <c r="E8660" s="85"/>
      <c r="F8660" s="85"/>
      <c r="G8660" s="85"/>
      <c r="H8660" s="85"/>
    </row>
    <row r="8661" spans="1:8">
      <c r="A8661" s="85"/>
      <c r="B8661" s="85"/>
      <c r="C8661" s="85"/>
      <c r="D8661" s="85"/>
      <c r="E8661" s="85"/>
      <c r="F8661" s="85"/>
      <c r="G8661" s="85"/>
      <c r="H8661" s="85"/>
    </row>
    <row r="8662" spans="1:8">
      <c r="A8662" s="85"/>
      <c r="B8662" s="85"/>
      <c r="C8662" s="85"/>
      <c r="D8662" s="85"/>
      <c r="E8662" s="85"/>
      <c r="F8662" s="85"/>
      <c r="G8662" s="85"/>
      <c r="H8662" s="85"/>
    </row>
    <row r="8663" spans="1:8">
      <c r="A8663" s="85"/>
      <c r="B8663" s="85"/>
      <c r="C8663" s="85"/>
      <c r="D8663" s="85"/>
      <c r="E8663" s="85"/>
      <c r="F8663" s="85"/>
      <c r="G8663" s="85"/>
      <c r="H8663" s="85"/>
    </row>
    <row r="8664" spans="1:8">
      <c r="A8664" s="85"/>
      <c r="B8664" s="85"/>
      <c r="C8664" s="85"/>
      <c r="D8664" s="85"/>
      <c r="E8664" s="85"/>
      <c r="F8664" s="85"/>
      <c r="G8664" s="85"/>
      <c r="H8664" s="85"/>
    </row>
    <row r="8665" spans="1:8">
      <c r="A8665" s="85"/>
      <c r="B8665" s="85"/>
      <c r="C8665" s="85"/>
      <c r="D8665" s="85"/>
      <c r="E8665" s="85"/>
      <c r="F8665" s="85"/>
      <c r="G8665" s="85"/>
      <c r="H8665" s="85"/>
    </row>
    <row r="8666" spans="1:8">
      <c r="A8666" s="85"/>
      <c r="B8666" s="85"/>
      <c r="C8666" s="85"/>
      <c r="D8666" s="85"/>
      <c r="E8666" s="85"/>
      <c r="F8666" s="85"/>
      <c r="G8666" s="85"/>
      <c r="H8666" s="85"/>
    </row>
    <row r="8667" spans="1:8">
      <c r="A8667" s="85"/>
      <c r="B8667" s="85"/>
      <c r="C8667" s="85"/>
      <c r="D8667" s="85"/>
      <c r="E8667" s="85"/>
      <c r="F8667" s="85"/>
      <c r="G8667" s="85"/>
      <c r="H8667" s="85"/>
    </row>
    <row r="8668" spans="1:8">
      <c r="A8668" s="85"/>
      <c r="B8668" s="85"/>
      <c r="C8668" s="85"/>
      <c r="D8668" s="85"/>
      <c r="E8668" s="85"/>
      <c r="F8668" s="85"/>
      <c r="G8668" s="85"/>
      <c r="H8668" s="85"/>
    </row>
    <row r="8669" spans="1:8">
      <c r="A8669" s="85"/>
      <c r="B8669" s="85"/>
      <c r="C8669" s="85"/>
      <c r="D8669" s="85"/>
      <c r="E8669" s="85"/>
      <c r="F8669" s="85"/>
      <c r="G8669" s="85"/>
      <c r="H8669" s="85"/>
    </row>
    <row r="8670" spans="1:8">
      <c r="A8670" s="85"/>
      <c r="B8670" s="85"/>
      <c r="C8670" s="85"/>
      <c r="D8670" s="85"/>
      <c r="E8670" s="85"/>
      <c r="F8670" s="85"/>
      <c r="G8670" s="85"/>
      <c r="H8670" s="85"/>
    </row>
    <row r="8671" spans="1:8">
      <c r="A8671" s="85"/>
      <c r="B8671" s="85"/>
      <c r="C8671" s="85"/>
      <c r="D8671" s="85"/>
      <c r="E8671" s="85"/>
      <c r="F8671" s="85"/>
      <c r="G8671" s="85"/>
      <c r="H8671" s="85"/>
    </row>
    <row r="8672" spans="1:8">
      <c r="A8672" s="85"/>
      <c r="B8672" s="85"/>
      <c r="C8672" s="85"/>
      <c r="D8672" s="85"/>
      <c r="E8672" s="85"/>
      <c r="F8672" s="85"/>
      <c r="G8672" s="85"/>
      <c r="H8672" s="85"/>
    </row>
    <row r="8673" spans="1:8">
      <c r="A8673" s="85"/>
      <c r="B8673" s="85"/>
      <c r="C8673" s="85"/>
      <c r="D8673" s="85"/>
      <c r="E8673" s="85"/>
      <c r="F8673" s="85"/>
      <c r="G8673" s="85"/>
      <c r="H8673" s="85"/>
    </row>
    <row r="8674" spans="1:8">
      <c r="A8674" s="85"/>
      <c r="B8674" s="85"/>
      <c r="C8674" s="85"/>
      <c r="D8674" s="85"/>
      <c r="E8674" s="85"/>
      <c r="F8674" s="85"/>
      <c r="G8674" s="85"/>
      <c r="H8674" s="85"/>
    </row>
    <row r="8675" spans="1:8">
      <c r="A8675" s="85"/>
      <c r="B8675" s="85"/>
      <c r="C8675" s="85"/>
      <c r="D8675" s="85"/>
      <c r="E8675" s="85"/>
      <c r="F8675" s="85"/>
      <c r="G8675" s="85"/>
      <c r="H8675" s="85"/>
    </row>
    <row r="8676" spans="1:8">
      <c r="A8676" s="85"/>
      <c r="B8676" s="85"/>
      <c r="C8676" s="85"/>
      <c r="D8676" s="85"/>
      <c r="E8676" s="85"/>
      <c r="F8676" s="85"/>
      <c r="G8676" s="85"/>
      <c r="H8676" s="85"/>
    </row>
    <row r="8677" spans="1:8">
      <c r="A8677" s="85"/>
      <c r="B8677" s="85"/>
      <c r="C8677" s="85"/>
      <c r="D8677" s="85"/>
      <c r="E8677" s="85"/>
      <c r="F8677" s="85"/>
      <c r="G8677" s="85"/>
      <c r="H8677" s="85"/>
    </row>
    <row r="8678" spans="1:8">
      <c r="A8678" s="85"/>
      <c r="B8678" s="85"/>
      <c r="C8678" s="85"/>
      <c r="D8678" s="85"/>
      <c r="E8678" s="85"/>
      <c r="F8678" s="85"/>
      <c r="G8678" s="85"/>
      <c r="H8678" s="85"/>
    </row>
    <row r="8679" spans="1:8">
      <c r="A8679" s="85"/>
      <c r="B8679" s="85"/>
      <c r="C8679" s="85"/>
      <c r="D8679" s="85"/>
      <c r="E8679" s="85"/>
      <c r="F8679" s="85"/>
      <c r="G8679" s="85"/>
      <c r="H8679" s="85"/>
    </row>
    <row r="8680" spans="1:8">
      <c r="A8680" s="85"/>
      <c r="B8680" s="85"/>
      <c r="C8680" s="85"/>
      <c r="D8680" s="85"/>
      <c r="E8680" s="85"/>
      <c r="F8680" s="85"/>
      <c r="G8680" s="85"/>
      <c r="H8680" s="85"/>
    </row>
    <row r="8681" spans="1:8">
      <c r="A8681" s="85"/>
      <c r="B8681" s="85"/>
      <c r="C8681" s="85"/>
      <c r="D8681" s="85"/>
      <c r="E8681" s="85"/>
      <c r="F8681" s="85"/>
      <c r="G8681" s="85"/>
      <c r="H8681" s="85"/>
    </row>
    <row r="8682" spans="1:8">
      <c r="A8682" s="85"/>
      <c r="B8682" s="85"/>
      <c r="C8682" s="85"/>
      <c r="D8682" s="85"/>
      <c r="E8682" s="85"/>
      <c r="F8682" s="85"/>
      <c r="G8682" s="85"/>
      <c r="H8682" s="85"/>
    </row>
    <row r="8683" spans="1:8">
      <c r="A8683" s="85"/>
      <c r="B8683" s="85"/>
      <c r="C8683" s="85"/>
      <c r="D8683" s="85"/>
      <c r="E8683" s="85"/>
      <c r="F8683" s="85"/>
      <c r="G8683" s="85"/>
      <c r="H8683" s="85"/>
    </row>
    <row r="8684" spans="1:8">
      <c r="A8684" s="85"/>
      <c r="B8684" s="85"/>
      <c r="C8684" s="85"/>
      <c r="D8684" s="85"/>
      <c r="E8684" s="85"/>
      <c r="F8684" s="85"/>
      <c r="G8684" s="85"/>
      <c r="H8684" s="85"/>
    </row>
    <row r="8685" spans="1:8">
      <c r="A8685" s="85"/>
      <c r="B8685" s="85"/>
      <c r="C8685" s="85"/>
      <c r="D8685" s="85"/>
      <c r="E8685" s="85"/>
      <c r="F8685" s="85"/>
      <c r="G8685" s="85"/>
      <c r="H8685" s="85"/>
    </row>
    <row r="8686" spans="1:8">
      <c r="A8686" s="85"/>
      <c r="B8686" s="85"/>
      <c r="C8686" s="85"/>
      <c r="D8686" s="85"/>
      <c r="E8686" s="85"/>
      <c r="F8686" s="85"/>
      <c r="G8686" s="85"/>
      <c r="H8686" s="85"/>
    </row>
    <row r="8687" spans="1:8">
      <c r="A8687" s="85"/>
      <c r="B8687" s="85"/>
      <c r="C8687" s="85"/>
      <c r="D8687" s="85"/>
      <c r="E8687" s="85"/>
      <c r="F8687" s="85"/>
      <c r="G8687" s="85"/>
      <c r="H8687" s="85"/>
    </row>
    <row r="8688" spans="1:8">
      <c r="A8688" s="85"/>
      <c r="B8688" s="85"/>
      <c r="C8688" s="85"/>
      <c r="D8688" s="85"/>
      <c r="E8688" s="85"/>
      <c r="F8688" s="85"/>
      <c r="G8688" s="85"/>
      <c r="H8688" s="85"/>
    </row>
    <row r="8689" spans="1:8">
      <c r="A8689" s="85"/>
      <c r="B8689" s="85"/>
      <c r="C8689" s="85"/>
      <c r="D8689" s="85"/>
      <c r="E8689" s="85"/>
      <c r="F8689" s="85"/>
      <c r="G8689" s="85"/>
      <c r="H8689" s="85"/>
    </row>
    <row r="8690" spans="1:8">
      <c r="A8690" s="85"/>
      <c r="B8690" s="85"/>
      <c r="C8690" s="85"/>
      <c r="D8690" s="85"/>
      <c r="E8690" s="85"/>
      <c r="F8690" s="85"/>
      <c r="G8690" s="85"/>
      <c r="H8690" s="85"/>
    </row>
    <row r="8691" spans="1:8">
      <c r="A8691" s="85"/>
      <c r="B8691" s="85"/>
      <c r="C8691" s="85"/>
      <c r="D8691" s="85"/>
      <c r="E8691" s="85"/>
      <c r="F8691" s="85"/>
      <c r="G8691" s="85"/>
      <c r="H8691" s="85"/>
    </row>
    <row r="8692" spans="1:8">
      <c r="A8692" s="85"/>
      <c r="B8692" s="85"/>
      <c r="C8692" s="85"/>
      <c r="D8692" s="85"/>
      <c r="E8692" s="85"/>
      <c r="F8692" s="85"/>
      <c r="G8692" s="85"/>
      <c r="H8692" s="85"/>
    </row>
    <row r="8693" spans="1:8">
      <c r="A8693" s="85"/>
      <c r="B8693" s="85"/>
      <c r="C8693" s="85"/>
      <c r="D8693" s="85"/>
      <c r="E8693" s="85"/>
      <c r="F8693" s="85"/>
      <c r="G8693" s="85"/>
      <c r="H8693" s="85"/>
    </row>
    <row r="8694" spans="1:8">
      <c r="A8694" s="85"/>
      <c r="B8694" s="85"/>
      <c r="C8694" s="85"/>
      <c r="D8694" s="85"/>
      <c r="E8694" s="85"/>
      <c r="F8694" s="85"/>
      <c r="G8694" s="85"/>
      <c r="H8694" s="85"/>
    </row>
    <row r="8695" spans="1:8">
      <c r="A8695" s="85"/>
      <c r="B8695" s="85"/>
      <c r="C8695" s="85"/>
      <c r="D8695" s="85"/>
      <c r="E8695" s="85"/>
      <c r="F8695" s="85"/>
      <c r="G8695" s="85"/>
      <c r="H8695" s="85"/>
    </row>
    <row r="8696" spans="1:8">
      <c r="A8696" s="85"/>
      <c r="B8696" s="85"/>
      <c r="C8696" s="85"/>
      <c r="D8696" s="85"/>
      <c r="E8696" s="85"/>
      <c r="F8696" s="85"/>
      <c r="G8696" s="85"/>
      <c r="H8696" s="85"/>
    </row>
    <row r="8697" spans="1:8">
      <c r="A8697" s="85"/>
      <c r="B8697" s="85"/>
      <c r="C8697" s="85"/>
      <c r="D8697" s="85"/>
      <c r="E8697" s="85"/>
      <c r="F8697" s="85"/>
      <c r="G8697" s="85"/>
      <c r="H8697" s="85"/>
    </row>
    <row r="8698" spans="1:8">
      <c r="A8698" s="85"/>
      <c r="B8698" s="85"/>
      <c r="C8698" s="85"/>
      <c r="D8698" s="85"/>
      <c r="E8698" s="85"/>
      <c r="F8698" s="85"/>
      <c r="G8698" s="85"/>
      <c r="H8698" s="85"/>
    </row>
    <row r="8699" spans="1:8">
      <c r="A8699" s="85"/>
      <c r="B8699" s="85"/>
      <c r="C8699" s="85"/>
      <c r="D8699" s="85"/>
      <c r="E8699" s="85"/>
      <c r="F8699" s="85"/>
      <c r="G8699" s="85"/>
      <c r="H8699" s="85"/>
    </row>
    <row r="8700" spans="1:8">
      <c r="A8700" s="85"/>
      <c r="B8700" s="85"/>
      <c r="C8700" s="85"/>
      <c r="D8700" s="85"/>
      <c r="E8700" s="85"/>
      <c r="F8700" s="85"/>
      <c r="G8700" s="85"/>
      <c r="H8700" s="85"/>
    </row>
    <row r="8701" spans="1:8">
      <c r="A8701" s="85"/>
      <c r="B8701" s="85"/>
      <c r="C8701" s="85"/>
      <c r="D8701" s="85"/>
      <c r="E8701" s="85"/>
      <c r="F8701" s="85"/>
      <c r="G8701" s="85"/>
      <c r="H8701" s="85"/>
    </row>
    <row r="8702" spans="1:8">
      <c r="A8702" s="85"/>
      <c r="B8702" s="85"/>
      <c r="C8702" s="85"/>
      <c r="D8702" s="85"/>
      <c r="E8702" s="85"/>
      <c r="F8702" s="85"/>
      <c r="G8702" s="85"/>
      <c r="H8702" s="85"/>
    </row>
    <row r="8703" spans="1:8">
      <c r="A8703" s="85"/>
      <c r="B8703" s="85"/>
      <c r="C8703" s="85"/>
      <c r="D8703" s="85"/>
      <c r="E8703" s="85"/>
      <c r="F8703" s="85"/>
      <c r="G8703" s="85"/>
      <c r="H8703" s="85"/>
    </row>
    <row r="8704" spans="1:8">
      <c r="A8704" s="85"/>
      <c r="B8704" s="85"/>
      <c r="C8704" s="85"/>
      <c r="D8704" s="85"/>
      <c r="E8704" s="85"/>
      <c r="F8704" s="85"/>
      <c r="G8704" s="85"/>
      <c r="H8704" s="85"/>
    </row>
    <row r="8705" spans="1:8">
      <c r="A8705" s="85"/>
      <c r="B8705" s="85"/>
      <c r="C8705" s="85"/>
      <c r="D8705" s="85"/>
      <c r="E8705" s="85"/>
      <c r="F8705" s="85"/>
      <c r="G8705" s="85"/>
      <c r="H8705" s="85"/>
    </row>
    <row r="8706" spans="1:8">
      <c r="A8706" s="85"/>
      <c r="B8706" s="85"/>
      <c r="C8706" s="85"/>
      <c r="D8706" s="85"/>
      <c r="E8706" s="85"/>
      <c r="F8706" s="85"/>
      <c r="G8706" s="85"/>
      <c r="H8706" s="85"/>
    </row>
    <row r="8707" spans="1:8">
      <c r="A8707" s="85"/>
      <c r="B8707" s="85"/>
      <c r="C8707" s="85"/>
      <c r="D8707" s="85"/>
      <c r="E8707" s="85"/>
      <c r="F8707" s="85"/>
      <c r="G8707" s="85"/>
      <c r="H8707" s="85"/>
    </row>
    <row r="8708" spans="1:8">
      <c r="A8708" s="85"/>
      <c r="B8708" s="85"/>
      <c r="C8708" s="85"/>
      <c r="D8708" s="85"/>
      <c r="E8708" s="85"/>
      <c r="F8708" s="85"/>
      <c r="G8708" s="85"/>
      <c r="H8708" s="85"/>
    </row>
    <row r="8709" spans="1:8">
      <c r="A8709" s="85"/>
      <c r="B8709" s="85"/>
      <c r="C8709" s="85"/>
      <c r="D8709" s="85"/>
      <c r="E8709" s="85"/>
      <c r="F8709" s="85"/>
      <c r="G8709" s="85"/>
      <c r="H8709" s="85"/>
    </row>
    <row r="8710" spans="1:8">
      <c r="A8710" s="85"/>
      <c r="B8710" s="85"/>
      <c r="C8710" s="85"/>
      <c r="D8710" s="85"/>
      <c r="E8710" s="85"/>
      <c r="F8710" s="85"/>
      <c r="G8710" s="85"/>
      <c r="H8710" s="85"/>
    </row>
    <row r="8711" spans="1:8">
      <c r="A8711" s="85"/>
      <c r="B8711" s="85"/>
      <c r="C8711" s="85"/>
      <c r="D8711" s="85"/>
      <c r="E8711" s="85"/>
      <c r="F8711" s="85"/>
      <c r="G8711" s="85"/>
      <c r="H8711" s="85"/>
    </row>
    <row r="8712" spans="1:8">
      <c r="A8712" s="85"/>
      <c r="B8712" s="85"/>
      <c r="C8712" s="85"/>
      <c r="D8712" s="85"/>
      <c r="E8712" s="85"/>
      <c r="F8712" s="85"/>
      <c r="G8712" s="85"/>
      <c r="H8712" s="85"/>
    </row>
    <row r="8713" spans="1:8">
      <c r="A8713" s="85"/>
      <c r="B8713" s="85"/>
      <c r="C8713" s="85"/>
      <c r="D8713" s="85"/>
      <c r="E8713" s="85"/>
      <c r="F8713" s="85"/>
      <c r="G8713" s="85"/>
      <c r="H8713" s="85"/>
    </row>
    <row r="8714" spans="1:8">
      <c r="A8714" s="85"/>
      <c r="B8714" s="85"/>
      <c r="C8714" s="85"/>
      <c r="D8714" s="85"/>
      <c r="E8714" s="85"/>
      <c r="F8714" s="85"/>
      <c r="G8714" s="85"/>
      <c r="H8714" s="85"/>
    </row>
    <row r="8715" spans="1:8">
      <c r="A8715" s="85"/>
      <c r="B8715" s="85"/>
      <c r="C8715" s="85"/>
      <c r="D8715" s="85"/>
      <c r="E8715" s="85"/>
      <c r="F8715" s="85"/>
      <c r="G8715" s="85"/>
      <c r="H8715" s="85"/>
    </row>
    <row r="8716" spans="1:8">
      <c r="A8716" s="85"/>
      <c r="B8716" s="85"/>
      <c r="C8716" s="85"/>
      <c r="D8716" s="85"/>
      <c r="E8716" s="85"/>
      <c r="F8716" s="85"/>
      <c r="G8716" s="85"/>
      <c r="H8716" s="85"/>
    </row>
    <row r="8717" spans="1:8">
      <c r="A8717" s="85"/>
      <c r="B8717" s="85"/>
      <c r="C8717" s="85"/>
      <c r="D8717" s="85"/>
      <c r="E8717" s="85"/>
      <c r="F8717" s="85"/>
      <c r="G8717" s="85"/>
      <c r="H8717" s="85"/>
    </row>
    <row r="8718" spans="1:8">
      <c r="A8718" s="85"/>
      <c r="B8718" s="85"/>
      <c r="C8718" s="85"/>
      <c r="D8718" s="85"/>
      <c r="E8718" s="85"/>
      <c r="F8718" s="85"/>
      <c r="G8718" s="85"/>
      <c r="H8718" s="85"/>
    </row>
    <row r="8719" spans="1:8">
      <c r="A8719" s="85"/>
      <c r="B8719" s="85"/>
      <c r="C8719" s="85"/>
      <c r="D8719" s="85"/>
      <c r="E8719" s="85"/>
      <c r="F8719" s="85"/>
      <c r="G8719" s="85"/>
      <c r="H8719" s="85"/>
    </row>
    <row r="8720" spans="1:8">
      <c r="A8720" s="85"/>
      <c r="B8720" s="85"/>
      <c r="C8720" s="85"/>
      <c r="D8720" s="85"/>
      <c r="E8720" s="85"/>
      <c r="F8720" s="85"/>
      <c r="G8720" s="85"/>
      <c r="H8720" s="85"/>
    </row>
    <row r="8721" spans="1:8">
      <c r="A8721" s="85"/>
      <c r="B8721" s="85"/>
      <c r="C8721" s="85"/>
      <c r="D8721" s="85"/>
      <c r="E8721" s="85"/>
      <c r="F8721" s="85"/>
      <c r="G8721" s="85"/>
      <c r="H8721" s="85"/>
    </row>
    <row r="8722" spans="1:8">
      <c r="A8722" s="85"/>
      <c r="B8722" s="85"/>
      <c r="C8722" s="85"/>
      <c r="D8722" s="85"/>
      <c r="E8722" s="85"/>
      <c r="F8722" s="85"/>
      <c r="G8722" s="85"/>
      <c r="H8722" s="85"/>
    </row>
    <row r="8723" spans="1:8">
      <c r="A8723" s="85"/>
      <c r="B8723" s="85"/>
      <c r="C8723" s="85"/>
      <c r="D8723" s="85"/>
      <c r="E8723" s="85"/>
      <c r="F8723" s="85"/>
      <c r="G8723" s="85"/>
      <c r="H8723" s="85"/>
    </row>
    <row r="8724" spans="1:8">
      <c r="A8724" s="85"/>
      <c r="B8724" s="85"/>
      <c r="C8724" s="85"/>
      <c r="D8724" s="85"/>
      <c r="E8724" s="85"/>
      <c r="F8724" s="85"/>
      <c r="G8724" s="85"/>
      <c r="H8724" s="85"/>
    </row>
    <row r="8725" spans="1:8">
      <c r="A8725" s="85"/>
      <c r="B8725" s="85"/>
      <c r="C8725" s="85"/>
      <c r="D8725" s="85"/>
      <c r="E8725" s="85"/>
      <c r="F8725" s="85"/>
      <c r="G8725" s="85"/>
      <c r="H8725" s="85"/>
    </row>
    <row r="8726" spans="1:8">
      <c r="A8726" s="85"/>
      <c r="B8726" s="85"/>
      <c r="C8726" s="85"/>
      <c r="D8726" s="85"/>
      <c r="E8726" s="85"/>
      <c r="F8726" s="85"/>
      <c r="G8726" s="85"/>
      <c r="H8726" s="85"/>
    </row>
    <row r="8727" spans="1:8">
      <c r="A8727" s="85"/>
      <c r="B8727" s="85"/>
      <c r="C8727" s="85"/>
      <c r="D8727" s="85"/>
      <c r="E8727" s="85"/>
      <c r="F8727" s="85"/>
      <c r="G8727" s="85"/>
      <c r="H8727" s="85"/>
    </row>
    <row r="8728" spans="1:8">
      <c r="A8728" s="85"/>
      <c r="B8728" s="85"/>
      <c r="C8728" s="85"/>
      <c r="D8728" s="85"/>
      <c r="E8728" s="85"/>
      <c r="F8728" s="85"/>
      <c r="G8728" s="85"/>
      <c r="H8728" s="85"/>
    </row>
    <row r="8729" spans="1:8">
      <c r="A8729" s="85"/>
      <c r="B8729" s="85"/>
      <c r="C8729" s="85"/>
      <c r="D8729" s="85"/>
      <c r="E8729" s="85"/>
      <c r="F8729" s="85"/>
      <c r="G8729" s="85"/>
      <c r="H8729" s="85"/>
    </row>
    <row r="8730" spans="1:8">
      <c r="A8730" s="85"/>
      <c r="B8730" s="85"/>
      <c r="C8730" s="85"/>
      <c r="D8730" s="85"/>
      <c r="E8730" s="85"/>
      <c r="F8730" s="85"/>
      <c r="G8730" s="85"/>
      <c r="H8730" s="85"/>
    </row>
    <row r="8731" spans="1:8">
      <c r="A8731" s="85"/>
      <c r="B8731" s="85"/>
      <c r="C8731" s="85"/>
      <c r="D8731" s="85"/>
      <c r="E8731" s="85"/>
      <c r="F8731" s="85"/>
      <c r="G8731" s="85"/>
      <c r="H8731" s="85"/>
    </row>
    <row r="8732" spans="1:8">
      <c r="A8732" s="85"/>
      <c r="B8732" s="85"/>
      <c r="C8732" s="85"/>
      <c r="D8732" s="85"/>
      <c r="E8732" s="85"/>
      <c r="F8732" s="85"/>
      <c r="G8732" s="85"/>
      <c r="H8732" s="85"/>
    </row>
    <row r="8733" spans="1:8">
      <c r="A8733" s="85"/>
      <c r="B8733" s="85"/>
      <c r="C8733" s="85"/>
      <c r="D8733" s="85"/>
      <c r="E8733" s="85"/>
      <c r="F8733" s="85"/>
      <c r="G8733" s="85"/>
      <c r="H8733" s="85"/>
    </row>
    <row r="8734" spans="1:8">
      <c r="A8734" s="85"/>
      <c r="B8734" s="85"/>
      <c r="C8734" s="85"/>
      <c r="D8734" s="85"/>
      <c r="E8734" s="85"/>
      <c r="F8734" s="85"/>
      <c r="G8734" s="85"/>
      <c r="H8734" s="85"/>
    </row>
    <row r="8735" spans="1:8">
      <c r="A8735" s="85"/>
      <c r="B8735" s="85"/>
      <c r="C8735" s="85"/>
      <c r="D8735" s="85"/>
      <c r="E8735" s="85"/>
      <c r="F8735" s="85"/>
      <c r="G8735" s="85"/>
      <c r="H8735" s="85"/>
    </row>
    <row r="8736" spans="1:8">
      <c r="A8736" s="85"/>
      <c r="B8736" s="85"/>
      <c r="C8736" s="85"/>
      <c r="D8736" s="85"/>
      <c r="E8736" s="85"/>
      <c r="F8736" s="85"/>
      <c r="G8736" s="85"/>
      <c r="H8736" s="85"/>
    </row>
    <row r="8737" spans="1:8">
      <c r="A8737" s="85"/>
      <c r="B8737" s="85"/>
      <c r="C8737" s="85"/>
      <c r="D8737" s="85"/>
      <c r="E8737" s="85"/>
      <c r="F8737" s="85"/>
      <c r="G8737" s="85"/>
      <c r="H8737" s="85"/>
    </row>
    <row r="8738" spans="1:8">
      <c r="A8738" s="85"/>
      <c r="B8738" s="85"/>
      <c r="C8738" s="85"/>
      <c r="D8738" s="85"/>
      <c r="E8738" s="85"/>
      <c r="F8738" s="85"/>
      <c r="G8738" s="85"/>
      <c r="H8738" s="85"/>
    </row>
    <row r="8739" spans="1:8">
      <c r="A8739" s="85"/>
      <c r="B8739" s="85"/>
      <c r="C8739" s="85"/>
      <c r="D8739" s="85"/>
      <c r="E8739" s="85"/>
      <c r="F8739" s="85"/>
      <c r="G8739" s="85"/>
      <c r="H8739" s="85"/>
    </row>
    <row r="8740" spans="1:8">
      <c r="A8740" s="85"/>
      <c r="B8740" s="85"/>
      <c r="C8740" s="85"/>
      <c r="D8740" s="85"/>
      <c r="E8740" s="85"/>
      <c r="F8740" s="85"/>
      <c r="G8740" s="85"/>
      <c r="H8740" s="85"/>
    </row>
    <row r="8741" spans="1:8">
      <c r="A8741" s="85"/>
      <c r="B8741" s="85"/>
      <c r="C8741" s="85"/>
      <c r="D8741" s="85"/>
      <c r="E8741" s="85"/>
      <c r="F8741" s="85"/>
      <c r="G8741" s="85"/>
      <c r="H8741" s="85"/>
    </row>
    <row r="8742" spans="1:8">
      <c r="A8742" s="85"/>
      <c r="B8742" s="85"/>
      <c r="C8742" s="85"/>
      <c r="D8742" s="85"/>
      <c r="E8742" s="85"/>
      <c r="F8742" s="85"/>
      <c r="G8742" s="85"/>
      <c r="H8742" s="85"/>
    </row>
    <row r="8743" spans="1:8">
      <c r="A8743" s="85"/>
      <c r="B8743" s="85"/>
      <c r="C8743" s="85"/>
      <c r="D8743" s="85"/>
      <c r="E8743" s="85"/>
      <c r="F8743" s="85"/>
      <c r="G8743" s="85"/>
      <c r="H8743" s="85"/>
    </row>
    <row r="8744" spans="1:8">
      <c r="A8744" s="85"/>
      <c r="B8744" s="85"/>
      <c r="C8744" s="85"/>
      <c r="D8744" s="85"/>
      <c r="E8744" s="85"/>
      <c r="F8744" s="85"/>
      <c r="G8744" s="85"/>
      <c r="H8744" s="85"/>
    </row>
    <row r="8745" spans="1:8">
      <c r="A8745" s="85"/>
      <c r="B8745" s="85"/>
      <c r="C8745" s="85"/>
      <c r="D8745" s="85"/>
      <c r="E8745" s="85"/>
      <c r="F8745" s="85"/>
      <c r="G8745" s="85"/>
      <c r="H8745" s="85"/>
    </row>
    <row r="8746" spans="1:8">
      <c r="A8746" s="85"/>
      <c r="B8746" s="85"/>
      <c r="C8746" s="85"/>
      <c r="D8746" s="85"/>
      <c r="E8746" s="85"/>
      <c r="F8746" s="85"/>
      <c r="G8746" s="85"/>
      <c r="H8746" s="85"/>
    </row>
    <row r="8747" spans="1:8">
      <c r="A8747" s="85"/>
      <c r="B8747" s="85"/>
      <c r="C8747" s="85"/>
      <c r="D8747" s="85"/>
      <c r="E8747" s="85"/>
      <c r="F8747" s="85"/>
      <c r="G8747" s="85"/>
      <c r="H8747" s="85"/>
    </row>
    <row r="8748" spans="1:8">
      <c r="A8748" s="85"/>
      <c r="B8748" s="85"/>
      <c r="C8748" s="85"/>
      <c r="D8748" s="85"/>
      <c r="E8748" s="85"/>
      <c r="F8748" s="85"/>
      <c r="G8748" s="85"/>
      <c r="H8748" s="85"/>
    </row>
    <row r="8749" spans="1:8">
      <c r="A8749" s="85"/>
      <c r="B8749" s="85"/>
      <c r="C8749" s="85"/>
      <c r="D8749" s="85"/>
      <c r="E8749" s="85"/>
      <c r="F8749" s="85"/>
      <c r="G8749" s="85"/>
      <c r="H8749" s="85"/>
    </row>
    <row r="8750" spans="1:8">
      <c r="A8750" s="85"/>
      <c r="B8750" s="85"/>
      <c r="C8750" s="85"/>
      <c r="D8750" s="85"/>
      <c r="E8750" s="85"/>
      <c r="F8750" s="85"/>
      <c r="G8750" s="85"/>
      <c r="H8750" s="85"/>
    </row>
    <row r="8751" spans="1:8">
      <c r="A8751" s="85"/>
      <c r="B8751" s="85"/>
      <c r="C8751" s="85"/>
      <c r="D8751" s="85"/>
      <c r="E8751" s="85"/>
      <c r="F8751" s="85"/>
      <c r="G8751" s="85"/>
      <c r="H8751" s="85"/>
    </row>
    <row r="8752" spans="1:8">
      <c r="A8752" s="85"/>
      <c r="B8752" s="85"/>
      <c r="C8752" s="85"/>
      <c r="D8752" s="85"/>
      <c r="E8752" s="85"/>
      <c r="F8752" s="85"/>
      <c r="G8752" s="85"/>
      <c r="H8752" s="85"/>
    </row>
    <row r="8753" spans="1:8">
      <c r="A8753" s="85"/>
      <c r="B8753" s="85"/>
      <c r="C8753" s="85"/>
      <c r="D8753" s="85"/>
      <c r="E8753" s="85"/>
      <c r="F8753" s="85"/>
      <c r="G8753" s="85"/>
      <c r="H8753" s="85"/>
    </row>
    <row r="8754" spans="1:8">
      <c r="A8754" s="85"/>
      <c r="B8754" s="85"/>
      <c r="C8754" s="85"/>
      <c r="D8754" s="85"/>
      <c r="E8754" s="85"/>
      <c r="F8754" s="85"/>
      <c r="G8754" s="85"/>
      <c r="H8754" s="85"/>
    </row>
    <row r="8755" spans="1:8">
      <c r="A8755" s="85"/>
      <c r="B8755" s="85"/>
      <c r="C8755" s="85"/>
      <c r="D8755" s="85"/>
      <c r="E8755" s="85"/>
      <c r="F8755" s="85"/>
      <c r="G8755" s="85"/>
      <c r="H8755" s="85"/>
    </row>
    <row r="8756" spans="1:8">
      <c r="A8756" s="85"/>
      <c r="B8756" s="85"/>
      <c r="C8756" s="85"/>
      <c r="D8756" s="85"/>
      <c r="E8756" s="85"/>
      <c r="F8756" s="85"/>
      <c r="G8756" s="85"/>
      <c r="H8756" s="85"/>
    </row>
    <row r="8757" spans="1:8">
      <c r="A8757" s="85"/>
      <c r="B8757" s="85"/>
      <c r="C8757" s="85"/>
      <c r="D8757" s="85"/>
      <c r="E8757" s="85"/>
      <c r="F8757" s="85"/>
      <c r="G8757" s="85"/>
      <c r="H8757" s="85"/>
    </row>
    <row r="8758" spans="1:8">
      <c r="A8758" s="85"/>
      <c r="B8758" s="85"/>
      <c r="C8758" s="85"/>
      <c r="D8758" s="85"/>
      <c r="E8758" s="85"/>
      <c r="F8758" s="85"/>
      <c r="G8758" s="85"/>
      <c r="H8758" s="85"/>
    </row>
    <row r="8759" spans="1:8">
      <c r="A8759" s="85"/>
      <c r="B8759" s="85"/>
      <c r="C8759" s="85"/>
      <c r="D8759" s="85"/>
      <c r="E8759" s="85"/>
      <c r="F8759" s="85"/>
      <c r="G8759" s="85"/>
      <c r="H8759" s="85"/>
    </row>
    <row r="8760" spans="1:8">
      <c r="A8760" s="85"/>
      <c r="B8760" s="85"/>
      <c r="C8760" s="85"/>
      <c r="D8760" s="85"/>
      <c r="E8760" s="85"/>
      <c r="F8760" s="85"/>
      <c r="G8760" s="85"/>
      <c r="H8760" s="85"/>
    </row>
    <row r="8761" spans="1:8">
      <c r="A8761" s="85"/>
      <c r="B8761" s="85"/>
      <c r="C8761" s="85"/>
      <c r="D8761" s="85"/>
      <c r="E8761" s="85"/>
      <c r="F8761" s="85"/>
      <c r="G8761" s="85"/>
      <c r="H8761" s="85"/>
    </row>
    <row r="8762" spans="1:8">
      <c r="A8762" s="85"/>
      <c r="B8762" s="85"/>
      <c r="C8762" s="85"/>
      <c r="D8762" s="85"/>
      <c r="E8762" s="85"/>
      <c r="F8762" s="85"/>
      <c r="G8762" s="85"/>
      <c r="H8762" s="85"/>
    </row>
    <row r="8763" spans="1:8">
      <c r="A8763" s="85"/>
      <c r="B8763" s="85"/>
      <c r="C8763" s="85"/>
      <c r="D8763" s="85"/>
      <c r="E8763" s="85"/>
      <c r="F8763" s="85"/>
      <c r="G8763" s="85"/>
      <c r="H8763" s="85"/>
    </row>
    <row r="8764" spans="1:8">
      <c r="A8764" s="85"/>
      <c r="B8764" s="85"/>
      <c r="C8764" s="85"/>
      <c r="D8764" s="85"/>
      <c r="E8764" s="85"/>
      <c r="F8764" s="85"/>
      <c r="G8764" s="85"/>
      <c r="H8764" s="85"/>
    </row>
    <row r="8765" spans="1:8">
      <c r="A8765" s="85"/>
      <c r="B8765" s="85"/>
      <c r="C8765" s="85"/>
      <c r="D8765" s="85"/>
      <c r="E8765" s="85"/>
      <c r="F8765" s="85"/>
      <c r="G8765" s="85"/>
      <c r="H8765" s="85"/>
    </row>
    <row r="8766" spans="1:8">
      <c r="A8766" s="85"/>
      <c r="B8766" s="85"/>
      <c r="C8766" s="85"/>
      <c r="D8766" s="85"/>
      <c r="E8766" s="85"/>
      <c r="F8766" s="85"/>
      <c r="G8766" s="85"/>
      <c r="H8766" s="85"/>
    </row>
    <row r="8767" spans="1:8">
      <c r="A8767" s="85"/>
      <c r="B8767" s="85"/>
      <c r="C8767" s="85"/>
      <c r="D8767" s="85"/>
      <c r="E8767" s="85"/>
      <c r="F8767" s="85"/>
      <c r="G8767" s="85"/>
      <c r="H8767" s="85"/>
    </row>
    <row r="8768" spans="1:8">
      <c r="A8768" s="85"/>
      <c r="B8768" s="85"/>
      <c r="C8768" s="85"/>
      <c r="D8768" s="85"/>
      <c r="E8768" s="85"/>
      <c r="F8768" s="85"/>
      <c r="G8768" s="85"/>
      <c r="H8768" s="85"/>
    </row>
    <row r="8769" spans="1:8">
      <c r="A8769" s="85"/>
      <c r="B8769" s="85"/>
      <c r="C8769" s="85"/>
      <c r="D8769" s="85"/>
      <c r="E8769" s="85"/>
      <c r="F8769" s="85"/>
      <c r="G8769" s="85"/>
      <c r="H8769" s="85"/>
    </row>
    <row r="8770" spans="1:8">
      <c r="A8770" s="85"/>
      <c r="B8770" s="85"/>
      <c r="C8770" s="85"/>
      <c r="D8770" s="85"/>
      <c r="E8770" s="85"/>
      <c r="F8770" s="85"/>
      <c r="G8770" s="85"/>
      <c r="H8770" s="85"/>
    </row>
    <row r="8771" spans="1:8">
      <c r="A8771" s="85"/>
      <c r="B8771" s="85"/>
      <c r="C8771" s="85"/>
      <c r="D8771" s="85"/>
      <c r="E8771" s="85"/>
      <c r="F8771" s="85"/>
      <c r="G8771" s="85"/>
      <c r="H8771" s="85"/>
    </row>
    <row r="8772" spans="1:8">
      <c r="A8772" s="85"/>
      <c r="B8772" s="85"/>
      <c r="C8772" s="85"/>
      <c r="D8772" s="85"/>
      <c r="E8772" s="85"/>
      <c r="F8772" s="85"/>
      <c r="G8772" s="85"/>
      <c r="H8772" s="85"/>
    </row>
    <row r="8773" spans="1:8">
      <c r="A8773" s="85"/>
      <c r="B8773" s="85"/>
      <c r="C8773" s="85"/>
      <c r="D8773" s="85"/>
      <c r="E8773" s="85"/>
      <c r="F8773" s="85"/>
      <c r="G8773" s="85"/>
      <c r="H8773" s="85"/>
    </row>
    <row r="8774" spans="1:8">
      <c r="A8774" s="85"/>
      <c r="B8774" s="85"/>
      <c r="C8774" s="85"/>
      <c r="D8774" s="85"/>
      <c r="E8774" s="85"/>
      <c r="F8774" s="85"/>
      <c r="G8774" s="85"/>
      <c r="H8774" s="85"/>
    </row>
    <row r="8775" spans="1:8">
      <c r="A8775" s="85"/>
      <c r="B8775" s="85"/>
      <c r="C8775" s="85"/>
      <c r="D8775" s="85"/>
      <c r="E8775" s="85"/>
      <c r="F8775" s="85"/>
      <c r="G8775" s="85"/>
      <c r="H8775" s="85"/>
    </row>
    <row r="8776" spans="1:8">
      <c r="A8776" s="85"/>
      <c r="B8776" s="85"/>
      <c r="C8776" s="85"/>
      <c r="D8776" s="85"/>
      <c r="E8776" s="85"/>
      <c r="F8776" s="85"/>
      <c r="G8776" s="85"/>
      <c r="H8776" s="85"/>
    </row>
    <row r="8777" spans="1:8">
      <c r="A8777" s="85"/>
      <c r="B8777" s="85"/>
      <c r="C8777" s="85"/>
      <c r="D8777" s="85"/>
      <c r="E8777" s="85"/>
      <c r="F8777" s="85"/>
      <c r="G8777" s="85"/>
      <c r="H8777" s="85"/>
    </row>
    <row r="8778" spans="1:8">
      <c r="A8778" s="85"/>
      <c r="B8778" s="85"/>
      <c r="C8778" s="85"/>
      <c r="D8778" s="85"/>
      <c r="E8778" s="85"/>
      <c r="F8778" s="85"/>
      <c r="G8778" s="85"/>
      <c r="H8778" s="85"/>
    </row>
    <row r="8779" spans="1:8">
      <c r="A8779" s="85"/>
      <c r="B8779" s="85"/>
      <c r="C8779" s="85"/>
      <c r="D8779" s="85"/>
      <c r="E8779" s="85"/>
      <c r="F8779" s="85"/>
      <c r="G8779" s="85"/>
      <c r="H8779" s="85"/>
    </row>
    <row r="8780" spans="1:8">
      <c r="A8780" s="85"/>
      <c r="B8780" s="85"/>
      <c r="C8780" s="85"/>
      <c r="D8780" s="85"/>
      <c r="E8780" s="85"/>
      <c r="F8780" s="85"/>
      <c r="G8780" s="85"/>
      <c r="H8780" s="85"/>
    </row>
    <row r="8781" spans="1:8">
      <c r="A8781" s="85"/>
      <c r="B8781" s="85"/>
      <c r="C8781" s="85"/>
      <c r="D8781" s="85"/>
      <c r="E8781" s="85"/>
      <c r="F8781" s="85"/>
      <c r="G8781" s="85"/>
      <c r="H8781" s="85"/>
    </row>
    <row r="8782" spans="1:8">
      <c r="A8782" s="85"/>
      <c r="B8782" s="85"/>
      <c r="C8782" s="85"/>
      <c r="D8782" s="85"/>
      <c r="E8782" s="85"/>
      <c r="F8782" s="85"/>
      <c r="G8782" s="85"/>
      <c r="H8782" s="85"/>
    </row>
    <row r="8783" spans="1:8">
      <c r="A8783" s="85"/>
      <c r="B8783" s="85"/>
      <c r="C8783" s="85"/>
      <c r="D8783" s="85"/>
      <c r="E8783" s="85"/>
      <c r="F8783" s="85"/>
      <c r="G8783" s="85"/>
      <c r="H8783" s="85"/>
    </row>
    <row r="8784" spans="1:8">
      <c r="A8784" s="85"/>
      <c r="B8784" s="85"/>
      <c r="C8784" s="85"/>
      <c r="D8784" s="85"/>
      <c r="E8784" s="85"/>
      <c r="F8784" s="85"/>
      <c r="G8784" s="85"/>
      <c r="H8784" s="85"/>
    </row>
    <row r="8785" spans="1:8">
      <c r="A8785" s="85"/>
      <c r="B8785" s="85"/>
      <c r="C8785" s="85"/>
      <c r="D8785" s="85"/>
      <c r="E8785" s="85"/>
      <c r="F8785" s="85"/>
      <c r="G8785" s="85"/>
      <c r="H8785" s="85"/>
    </row>
    <row r="8786" spans="1:8">
      <c r="A8786" s="85"/>
      <c r="B8786" s="85"/>
      <c r="C8786" s="85"/>
      <c r="D8786" s="85"/>
      <c r="E8786" s="85"/>
      <c r="F8786" s="85"/>
      <c r="G8786" s="85"/>
      <c r="H8786" s="85"/>
    </row>
    <row r="8787" spans="1:8">
      <c r="A8787" s="85"/>
      <c r="B8787" s="85"/>
      <c r="C8787" s="85"/>
      <c r="D8787" s="85"/>
      <c r="E8787" s="85"/>
      <c r="F8787" s="85"/>
      <c r="G8787" s="85"/>
      <c r="H8787" s="85"/>
    </row>
    <row r="8788" spans="1:8">
      <c r="A8788" s="85"/>
      <c r="B8788" s="85"/>
      <c r="C8788" s="85"/>
      <c r="D8788" s="85"/>
      <c r="E8788" s="85"/>
      <c r="F8788" s="85"/>
      <c r="G8788" s="85"/>
      <c r="H8788" s="85"/>
    </row>
    <row r="8789" spans="1:8">
      <c r="A8789" s="85"/>
      <c r="B8789" s="85"/>
      <c r="C8789" s="85"/>
      <c r="D8789" s="85"/>
      <c r="E8789" s="85"/>
      <c r="F8789" s="85"/>
      <c r="G8789" s="85"/>
      <c r="H8789" s="85"/>
    </row>
    <row r="8790" spans="1:8">
      <c r="A8790" s="85"/>
      <c r="B8790" s="85"/>
      <c r="C8790" s="85"/>
      <c r="D8790" s="85"/>
      <c r="E8790" s="85"/>
      <c r="F8790" s="85"/>
      <c r="G8790" s="85"/>
      <c r="H8790" s="85"/>
    </row>
    <row r="8791" spans="1:8">
      <c r="A8791" s="85"/>
      <c r="B8791" s="85"/>
      <c r="C8791" s="85"/>
      <c r="D8791" s="85"/>
      <c r="E8791" s="85"/>
      <c r="F8791" s="85"/>
      <c r="G8791" s="85"/>
      <c r="H8791" s="85"/>
    </row>
    <row r="8792" spans="1:8">
      <c r="A8792" s="85"/>
      <c r="B8792" s="85"/>
      <c r="C8792" s="85"/>
      <c r="D8792" s="85"/>
      <c r="E8792" s="85"/>
      <c r="F8792" s="85"/>
      <c r="G8792" s="85"/>
      <c r="H8792" s="85"/>
    </row>
    <row r="8793" spans="1:8">
      <c r="A8793" s="85"/>
      <c r="B8793" s="85"/>
      <c r="C8793" s="85"/>
      <c r="D8793" s="85"/>
      <c r="E8793" s="85"/>
      <c r="F8793" s="85"/>
      <c r="G8793" s="85"/>
      <c r="H8793" s="85"/>
    </row>
    <row r="8794" spans="1:8">
      <c r="A8794" s="85"/>
      <c r="B8794" s="85"/>
      <c r="C8794" s="85"/>
      <c r="D8794" s="85"/>
      <c r="E8794" s="85"/>
      <c r="F8794" s="85"/>
      <c r="G8794" s="85"/>
      <c r="H8794" s="85"/>
    </row>
    <row r="8795" spans="1:8">
      <c r="A8795" s="85"/>
      <c r="B8795" s="85"/>
      <c r="C8795" s="85"/>
      <c r="D8795" s="85"/>
      <c r="E8795" s="85"/>
      <c r="F8795" s="85"/>
      <c r="G8795" s="85"/>
      <c r="H8795" s="85"/>
    </row>
    <row r="8796" spans="1:8">
      <c r="A8796" s="85"/>
      <c r="B8796" s="85"/>
      <c r="C8796" s="85"/>
      <c r="D8796" s="85"/>
      <c r="E8796" s="85"/>
      <c r="F8796" s="85"/>
      <c r="G8796" s="85"/>
      <c r="H8796" s="85"/>
    </row>
    <row r="8797" spans="1:8">
      <c r="A8797" s="85"/>
      <c r="B8797" s="85"/>
      <c r="C8797" s="85"/>
      <c r="D8797" s="85"/>
      <c r="E8797" s="85"/>
      <c r="F8797" s="85"/>
      <c r="G8797" s="85"/>
      <c r="H8797" s="85"/>
    </row>
    <row r="8798" spans="1:8">
      <c r="A8798" s="85"/>
      <c r="B8798" s="85"/>
      <c r="C8798" s="85"/>
      <c r="D8798" s="85"/>
      <c r="E8798" s="85"/>
      <c r="F8798" s="85"/>
      <c r="G8798" s="85"/>
      <c r="H8798" s="85"/>
    </row>
    <row r="8799" spans="1:8">
      <c r="A8799" s="85"/>
      <c r="B8799" s="85"/>
      <c r="C8799" s="85"/>
      <c r="D8799" s="85"/>
      <c r="E8799" s="85"/>
      <c r="F8799" s="85"/>
      <c r="G8799" s="85"/>
      <c r="H8799" s="85"/>
    </row>
    <row r="8800" spans="1:8">
      <c r="A8800" s="85"/>
      <c r="B8800" s="85"/>
      <c r="C8800" s="85"/>
      <c r="D8800" s="85"/>
      <c r="E8800" s="85"/>
      <c r="F8800" s="85"/>
      <c r="G8800" s="85"/>
      <c r="H8800" s="85"/>
    </row>
    <row r="8801" spans="1:8">
      <c r="A8801" s="85"/>
      <c r="B8801" s="85"/>
      <c r="C8801" s="85"/>
      <c r="D8801" s="85"/>
      <c r="E8801" s="85"/>
      <c r="F8801" s="85"/>
      <c r="G8801" s="85"/>
      <c r="H8801" s="85"/>
    </row>
    <row r="8802" spans="1:8">
      <c r="A8802" s="85"/>
      <c r="B8802" s="85"/>
      <c r="C8802" s="85"/>
      <c r="D8802" s="85"/>
      <c r="E8802" s="85"/>
      <c r="F8802" s="85"/>
      <c r="G8802" s="85"/>
      <c r="H8802" s="85"/>
    </row>
    <row r="8803" spans="1:8">
      <c r="A8803" s="85"/>
      <c r="B8803" s="85"/>
      <c r="C8803" s="85"/>
      <c r="D8803" s="85"/>
      <c r="E8803" s="85"/>
      <c r="F8803" s="85"/>
      <c r="G8803" s="85"/>
      <c r="H8803" s="85"/>
    </row>
    <row r="8804" spans="1:8">
      <c r="A8804" s="85"/>
      <c r="B8804" s="85"/>
      <c r="C8804" s="85"/>
      <c r="D8804" s="85"/>
      <c r="E8804" s="85"/>
      <c r="F8804" s="85"/>
      <c r="G8804" s="85"/>
      <c r="H8804" s="85"/>
    </row>
    <row r="8805" spans="1:8">
      <c r="A8805" s="85"/>
      <c r="B8805" s="85"/>
      <c r="C8805" s="85"/>
      <c r="D8805" s="85"/>
      <c r="E8805" s="85"/>
      <c r="F8805" s="85"/>
      <c r="G8805" s="85"/>
      <c r="H8805" s="85"/>
    </row>
    <row r="8806" spans="1:8">
      <c r="A8806" s="85"/>
      <c r="B8806" s="85"/>
      <c r="C8806" s="85"/>
      <c r="D8806" s="85"/>
      <c r="E8806" s="85"/>
      <c r="F8806" s="85"/>
      <c r="G8806" s="85"/>
      <c r="H8806" s="85"/>
    </row>
    <row r="8807" spans="1:8">
      <c r="A8807" s="85"/>
      <c r="B8807" s="85"/>
      <c r="C8807" s="85"/>
      <c r="D8807" s="85"/>
      <c r="E8807" s="85"/>
      <c r="F8807" s="85"/>
      <c r="G8807" s="85"/>
      <c r="H8807" s="85"/>
    </row>
    <row r="8808" spans="1:8">
      <c r="A8808" s="85"/>
      <c r="B8808" s="85"/>
      <c r="C8808" s="85"/>
      <c r="D8808" s="85"/>
      <c r="E8808" s="85"/>
      <c r="F8808" s="85"/>
      <c r="G8808" s="85"/>
      <c r="H8808" s="85"/>
    </row>
    <row r="8809" spans="1:8">
      <c r="A8809" s="85"/>
      <c r="B8809" s="85"/>
      <c r="C8809" s="85"/>
      <c r="D8809" s="85"/>
      <c r="E8809" s="85"/>
      <c r="F8809" s="85"/>
      <c r="G8809" s="85"/>
      <c r="H8809" s="85"/>
    </row>
    <row r="8810" spans="1:8">
      <c r="A8810" s="85"/>
      <c r="B8810" s="85"/>
      <c r="C8810" s="85"/>
      <c r="D8810" s="85"/>
      <c r="E8810" s="85"/>
      <c r="F8810" s="85"/>
      <c r="G8810" s="85"/>
      <c r="H8810" s="85"/>
    </row>
    <row r="8811" spans="1:8">
      <c r="A8811" s="85"/>
      <c r="B8811" s="85"/>
      <c r="C8811" s="85"/>
      <c r="D8811" s="85"/>
      <c r="E8811" s="85"/>
      <c r="F8811" s="85"/>
      <c r="G8811" s="85"/>
      <c r="H8811" s="85"/>
    </row>
    <row r="8812" spans="1:8">
      <c r="A8812" s="85"/>
      <c r="B8812" s="85"/>
      <c r="C8812" s="85"/>
      <c r="D8812" s="85"/>
      <c r="E8812" s="85"/>
      <c r="F8812" s="85"/>
      <c r="G8812" s="85"/>
      <c r="H8812" s="85"/>
    </row>
    <row r="8813" spans="1:8">
      <c r="A8813" s="85"/>
      <c r="B8813" s="85"/>
      <c r="C8813" s="85"/>
      <c r="D8813" s="85"/>
      <c r="E8813" s="85"/>
      <c r="F8813" s="85"/>
      <c r="G8813" s="85"/>
      <c r="H8813" s="85"/>
    </row>
    <row r="8814" spans="1:8">
      <c r="A8814" s="85"/>
      <c r="B8814" s="85"/>
      <c r="C8814" s="85"/>
      <c r="D8814" s="85"/>
      <c r="E8814" s="85"/>
      <c r="F8814" s="85"/>
      <c r="G8814" s="85"/>
      <c r="H8814" s="85"/>
    </row>
    <row r="8815" spans="1:8">
      <c r="A8815" s="85"/>
      <c r="B8815" s="85"/>
      <c r="C8815" s="85"/>
      <c r="D8815" s="85"/>
      <c r="E8815" s="85"/>
      <c r="F8815" s="85"/>
      <c r="G8815" s="85"/>
      <c r="H8815" s="85"/>
    </row>
    <row r="8816" spans="1:8">
      <c r="A8816" s="85"/>
      <c r="B8816" s="85"/>
      <c r="C8816" s="85"/>
      <c r="D8816" s="85"/>
      <c r="E8816" s="85"/>
      <c r="F8816" s="85"/>
      <c r="G8816" s="85"/>
      <c r="H8816" s="85"/>
    </row>
    <row r="8817" spans="1:8">
      <c r="A8817" s="85"/>
      <c r="B8817" s="85"/>
      <c r="C8817" s="85"/>
      <c r="D8817" s="85"/>
      <c r="E8817" s="85"/>
      <c r="F8817" s="85"/>
      <c r="G8817" s="85"/>
      <c r="H8817" s="85"/>
    </row>
    <row r="8818" spans="1:8">
      <c r="A8818" s="85"/>
      <c r="B8818" s="85"/>
      <c r="C8818" s="85"/>
      <c r="D8818" s="85"/>
      <c r="E8818" s="85"/>
      <c r="F8818" s="85"/>
      <c r="G8818" s="85"/>
      <c r="H8818" s="85"/>
    </row>
    <row r="8819" spans="1:8">
      <c r="A8819" s="85"/>
      <c r="B8819" s="85"/>
      <c r="C8819" s="85"/>
      <c r="D8819" s="85"/>
      <c r="E8819" s="85"/>
      <c r="F8819" s="85"/>
      <c r="G8819" s="85"/>
      <c r="H8819" s="85"/>
    </row>
    <row r="8820" spans="1:8">
      <c r="A8820" s="85"/>
      <c r="B8820" s="85"/>
      <c r="C8820" s="85"/>
      <c r="D8820" s="85"/>
      <c r="E8820" s="85"/>
      <c r="F8820" s="85"/>
      <c r="G8820" s="85"/>
      <c r="H8820" s="85"/>
    </row>
    <row r="8821" spans="1:8">
      <c r="A8821" s="85"/>
      <c r="B8821" s="85"/>
      <c r="C8821" s="85"/>
      <c r="D8821" s="85"/>
      <c r="E8821" s="85"/>
      <c r="F8821" s="85"/>
      <c r="G8821" s="85"/>
      <c r="H8821" s="85"/>
    </row>
    <row r="8822" spans="1:8">
      <c r="A8822" s="85"/>
      <c r="B8822" s="85"/>
      <c r="C8822" s="85"/>
      <c r="D8822" s="85"/>
      <c r="E8822" s="85"/>
      <c r="F8822" s="85"/>
      <c r="G8822" s="85"/>
      <c r="H8822" s="85"/>
    </row>
    <row r="8823" spans="1:8">
      <c r="A8823" s="85"/>
      <c r="B8823" s="85"/>
      <c r="C8823" s="85"/>
      <c r="D8823" s="85"/>
      <c r="E8823" s="85"/>
      <c r="F8823" s="85"/>
      <c r="G8823" s="85"/>
      <c r="H8823" s="85"/>
    </row>
    <row r="8824" spans="1:8">
      <c r="A8824" s="85"/>
      <c r="B8824" s="85"/>
      <c r="C8824" s="85"/>
      <c r="D8824" s="85"/>
      <c r="E8824" s="85"/>
      <c r="F8824" s="85"/>
      <c r="G8824" s="85"/>
      <c r="H8824" s="85"/>
    </row>
    <row r="8825" spans="1:8">
      <c r="A8825" s="85"/>
      <c r="B8825" s="85"/>
      <c r="C8825" s="85"/>
      <c r="D8825" s="85"/>
      <c r="E8825" s="85"/>
      <c r="F8825" s="85"/>
      <c r="G8825" s="85"/>
      <c r="H8825" s="85"/>
    </row>
    <row r="8826" spans="1:8">
      <c r="A8826" s="85"/>
      <c r="B8826" s="85"/>
      <c r="C8826" s="85"/>
      <c r="D8826" s="85"/>
      <c r="E8826" s="85"/>
      <c r="F8826" s="85"/>
      <c r="G8826" s="85"/>
      <c r="H8826" s="85"/>
    </row>
    <row r="8827" spans="1:8">
      <c r="A8827" s="85"/>
      <c r="B8827" s="85"/>
      <c r="C8827" s="85"/>
      <c r="D8827" s="85"/>
      <c r="E8827" s="85"/>
      <c r="F8827" s="85"/>
      <c r="G8827" s="85"/>
      <c r="H8827" s="85"/>
    </row>
    <row r="8828" spans="1:8">
      <c r="A8828" s="85"/>
      <c r="B8828" s="85"/>
      <c r="C8828" s="85"/>
      <c r="D8828" s="85"/>
      <c r="E8828" s="85"/>
      <c r="F8828" s="85"/>
      <c r="G8828" s="85"/>
      <c r="H8828" s="85"/>
    </row>
    <row r="8829" spans="1:8">
      <c r="A8829" s="85"/>
      <c r="B8829" s="85"/>
      <c r="C8829" s="85"/>
      <c r="D8829" s="85"/>
      <c r="E8829" s="85"/>
      <c r="F8829" s="85"/>
      <c r="G8829" s="85"/>
      <c r="H8829" s="85"/>
    </row>
    <row r="8830" spans="1:8">
      <c r="A8830" s="85"/>
      <c r="B8830" s="85"/>
      <c r="C8830" s="85"/>
      <c r="D8830" s="85"/>
      <c r="E8830" s="85"/>
      <c r="F8830" s="85"/>
      <c r="G8830" s="85"/>
      <c r="H8830" s="85"/>
    </row>
    <row r="8831" spans="1:8">
      <c r="A8831" s="85"/>
      <c r="B8831" s="85"/>
      <c r="C8831" s="85"/>
      <c r="D8831" s="85"/>
      <c r="E8831" s="85"/>
      <c r="F8831" s="85"/>
      <c r="G8831" s="85"/>
      <c r="H8831" s="85"/>
    </row>
    <row r="8832" spans="1:8">
      <c r="A8832" s="85"/>
      <c r="B8832" s="85"/>
      <c r="C8832" s="85"/>
      <c r="D8832" s="85"/>
      <c r="E8832" s="85"/>
      <c r="F8832" s="85"/>
      <c r="G8832" s="85"/>
      <c r="H8832" s="85"/>
    </row>
    <row r="8833" spans="1:8">
      <c r="A8833" s="85"/>
      <c r="B8833" s="85"/>
      <c r="C8833" s="85"/>
      <c r="D8833" s="85"/>
      <c r="E8833" s="85"/>
      <c r="F8833" s="85"/>
      <c r="G8833" s="85"/>
      <c r="H8833" s="85"/>
    </row>
    <row r="8834" spans="1:8">
      <c r="A8834" s="85"/>
      <c r="B8834" s="85"/>
      <c r="C8834" s="85"/>
      <c r="D8834" s="85"/>
      <c r="E8834" s="85"/>
      <c r="F8834" s="85"/>
      <c r="G8834" s="85"/>
      <c r="H8834" s="85"/>
    </row>
    <row r="8835" spans="1:8">
      <c r="A8835" s="85"/>
      <c r="B8835" s="85"/>
      <c r="C8835" s="85"/>
      <c r="D8835" s="85"/>
      <c r="E8835" s="85"/>
      <c r="F8835" s="85"/>
      <c r="G8835" s="85"/>
      <c r="H8835" s="85"/>
    </row>
    <row r="8836" spans="1:8">
      <c r="A8836" s="85"/>
      <c r="B8836" s="85"/>
      <c r="C8836" s="85"/>
      <c r="D8836" s="85"/>
      <c r="E8836" s="85"/>
      <c r="F8836" s="85"/>
      <c r="G8836" s="85"/>
      <c r="H8836" s="85"/>
    </row>
    <row r="8837" spans="1:8">
      <c r="A8837" s="85"/>
      <c r="B8837" s="85"/>
      <c r="C8837" s="85"/>
      <c r="D8837" s="85"/>
      <c r="E8837" s="85"/>
      <c r="F8837" s="85"/>
      <c r="G8837" s="85"/>
      <c r="H8837" s="85"/>
    </row>
    <row r="8838" spans="1:8">
      <c r="A8838" s="85"/>
      <c r="B8838" s="85"/>
      <c r="C8838" s="85"/>
      <c r="D8838" s="85"/>
      <c r="E8838" s="85"/>
      <c r="F8838" s="85"/>
      <c r="G8838" s="85"/>
      <c r="H8838" s="85"/>
    </row>
    <row r="8839" spans="1:8">
      <c r="A8839" s="85"/>
      <c r="B8839" s="85"/>
      <c r="C8839" s="85"/>
      <c r="D8839" s="85"/>
      <c r="E8839" s="85"/>
      <c r="F8839" s="85"/>
      <c r="G8839" s="85"/>
      <c r="H8839" s="85"/>
    </row>
    <row r="8840" spans="1:8">
      <c r="A8840" s="85"/>
      <c r="B8840" s="85"/>
      <c r="C8840" s="85"/>
      <c r="D8840" s="85"/>
      <c r="E8840" s="85"/>
      <c r="F8840" s="85"/>
      <c r="G8840" s="85"/>
      <c r="H8840" s="85"/>
    </row>
    <row r="8841" spans="1:8">
      <c r="A8841" s="85"/>
      <c r="B8841" s="85"/>
      <c r="C8841" s="85"/>
      <c r="D8841" s="85"/>
      <c r="E8841" s="85"/>
      <c r="F8841" s="85"/>
      <c r="G8841" s="85"/>
      <c r="H8841" s="85"/>
    </row>
    <row r="8842" spans="1:8">
      <c r="A8842" s="85"/>
      <c r="B8842" s="85"/>
      <c r="C8842" s="85"/>
      <c r="D8842" s="85"/>
      <c r="E8842" s="85"/>
      <c r="F8842" s="85"/>
      <c r="G8842" s="85"/>
      <c r="H8842" s="85"/>
    </row>
    <row r="8843" spans="1:8">
      <c r="A8843" s="85"/>
      <c r="B8843" s="85"/>
      <c r="C8843" s="85"/>
      <c r="D8843" s="85"/>
      <c r="E8843" s="85"/>
      <c r="F8843" s="85"/>
      <c r="G8843" s="85"/>
      <c r="H8843" s="85"/>
    </row>
    <row r="8844" spans="1:8">
      <c r="A8844" s="85"/>
      <c r="B8844" s="85"/>
      <c r="C8844" s="85"/>
      <c r="D8844" s="85"/>
      <c r="E8844" s="85"/>
      <c r="F8844" s="85"/>
      <c r="G8844" s="85"/>
      <c r="H8844" s="85"/>
    </row>
    <row r="8845" spans="1:8">
      <c r="A8845" s="85"/>
      <c r="B8845" s="85"/>
      <c r="C8845" s="85"/>
      <c r="D8845" s="85"/>
      <c r="E8845" s="85"/>
      <c r="F8845" s="85"/>
      <c r="G8845" s="85"/>
      <c r="H8845" s="85"/>
    </row>
    <row r="8846" spans="1:8">
      <c r="A8846" s="85"/>
      <c r="B8846" s="85"/>
      <c r="C8846" s="85"/>
      <c r="D8846" s="85"/>
      <c r="E8846" s="85"/>
      <c r="F8846" s="85"/>
      <c r="G8846" s="85"/>
      <c r="H8846" s="85"/>
    </row>
    <row r="8847" spans="1:8">
      <c r="A8847" s="85"/>
      <c r="B8847" s="85"/>
      <c r="C8847" s="85"/>
      <c r="D8847" s="85"/>
      <c r="E8847" s="85"/>
      <c r="F8847" s="85"/>
      <c r="G8847" s="85"/>
      <c r="H8847" s="85"/>
    </row>
    <row r="8848" spans="1:8">
      <c r="A8848" s="85"/>
      <c r="B8848" s="85"/>
      <c r="C8848" s="85"/>
      <c r="D8848" s="85"/>
      <c r="E8848" s="85"/>
      <c r="F8848" s="85"/>
      <c r="G8848" s="85"/>
      <c r="H8848" s="85"/>
    </row>
    <row r="8849" spans="1:8">
      <c r="A8849" s="85"/>
      <c r="B8849" s="85"/>
      <c r="C8849" s="85"/>
      <c r="D8849" s="85"/>
      <c r="E8849" s="85"/>
      <c r="F8849" s="85"/>
      <c r="G8849" s="85"/>
      <c r="H8849" s="85"/>
    </row>
    <row r="8850" spans="1:8">
      <c r="A8850" s="85"/>
      <c r="B8850" s="85"/>
      <c r="C8850" s="85"/>
      <c r="D8850" s="85"/>
      <c r="E8850" s="85"/>
      <c r="F8850" s="85"/>
      <c r="G8850" s="85"/>
      <c r="H8850" s="85"/>
    </row>
    <row r="8851" spans="1:8">
      <c r="A8851" s="85"/>
      <c r="B8851" s="85"/>
      <c r="C8851" s="85"/>
      <c r="D8851" s="85"/>
      <c r="E8851" s="85"/>
      <c r="F8851" s="85"/>
      <c r="G8851" s="85"/>
      <c r="H8851" s="85"/>
    </row>
    <row r="8852" spans="1:8">
      <c r="A8852" s="85"/>
      <c r="B8852" s="85"/>
      <c r="C8852" s="85"/>
      <c r="D8852" s="85"/>
      <c r="E8852" s="85"/>
      <c r="F8852" s="85"/>
      <c r="G8852" s="85"/>
      <c r="H8852" s="85"/>
    </row>
    <row r="8853" spans="1:8">
      <c r="A8853" s="85"/>
      <c r="B8853" s="85"/>
      <c r="C8853" s="85"/>
      <c r="D8853" s="85"/>
      <c r="E8853" s="85"/>
      <c r="F8853" s="85"/>
      <c r="G8853" s="85"/>
      <c r="H8853" s="85"/>
    </row>
    <row r="8854" spans="1:8">
      <c r="A8854" s="85"/>
      <c r="B8854" s="85"/>
      <c r="C8854" s="85"/>
      <c r="D8854" s="85"/>
      <c r="E8854" s="85"/>
      <c r="F8854" s="85"/>
      <c r="G8854" s="85"/>
      <c r="H8854" s="85"/>
    </row>
    <row r="8855" spans="1:8">
      <c r="A8855" s="85"/>
      <c r="B8855" s="85"/>
      <c r="C8855" s="85"/>
      <c r="D8855" s="85"/>
      <c r="E8855" s="85"/>
      <c r="F8855" s="85"/>
      <c r="G8855" s="85"/>
      <c r="H8855" s="85"/>
    </row>
    <row r="8856" spans="1:8">
      <c r="A8856" s="85"/>
      <c r="B8856" s="85"/>
      <c r="C8856" s="85"/>
      <c r="D8856" s="85"/>
      <c r="E8856" s="85"/>
      <c r="F8856" s="85"/>
      <c r="G8856" s="85"/>
      <c r="H8856" s="85"/>
    </row>
    <row r="8857" spans="1:8">
      <c r="A8857" s="85"/>
      <c r="B8857" s="85"/>
      <c r="C8857" s="85"/>
      <c r="D8857" s="85"/>
      <c r="E8857" s="85"/>
      <c r="F8857" s="85"/>
      <c r="G8857" s="85"/>
      <c r="H8857" s="85"/>
    </row>
    <row r="8858" spans="1:8">
      <c r="A8858" s="85"/>
      <c r="B8858" s="85"/>
      <c r="C8858" s="85"/>
      <c r="D8858" s="85"/>
      <c r="E8858" s="85"/>
      <c r="F8858" s="85"/>
      <c r="G8858" s="85"/>
      <c r="H8858" s="85"/>
    </row>
    <row r="8859" spans="1:8">
      <c r="A8859" s="85"/>
      <c r="B8859" s="85"/>
      <c r="C8859" s="85"/>
      <c r="D8859" s="85"/>
      <c r="E8859" s="85"/>
      <c r="F8859" s="85"/>
      <c r="G8859" s="85"/>
      <c r="H8859" s="85"/>
    </row>
    <row r="8860" spans="1:8">
      <c r="A8860" s="85"/>
      <c r="B8860" s="85"/>
      <c r="C8860" s="85"/>
      <c r="D8860" s="85"/>
      <c r="E8860" s="85"/>
      <c r="F8860" s="85"/>
      <c r="G8860" s="85"/>
      <c r="H8860" s="85"/>
    </row>
    <row r="8861" spans="1:8">
      <c r="A8861" s="85"/>
      <c r="B8861" s="85"/>
      <c r="C8861" s="85"/>
      <c r="D8861" s="85"/>
      <c r="E8861" s="85"/>
      <c r="F8861" s="85"/>
      <c r="G8861" s="85"/>
      <c r="H8861" s="85"/>
    </row>
    <row r="8862" spans="1:8">
      <c r="A8862" s="85"/>
      <c r="B8862" s="85"/>
      <c r="C8862" s="85"/>
      <c r="D8862" s="85"/>
      <c r="E8862" s="85"/>
      <c r="F8862" s="85"/>
      <c r="G8862" s="85"/>
      <c r="H8862" s="85"/>
    </row>
    <row r="8863" spans="1:8">
      <c r="A8863" s="85"/>
      <c r="B8863" s="85"/>
      <c r="C8863" s="85"/>
      <c r="D8863" s="85"/>
      <c r="E8863" s="85"/>
      <c r="F8863" s="85"/>
      <c r="G8863" s="85"/>
      <c r="H8863" s="85"/>
    </row>
    <row r="8864" spans="1:8">
      <c r="A8864" s="85"/>
      <c r="B8864" s="85"/>
      <c r="C8864" s="85"/>
      <c r="D8864" s="85"/>
      <c r="E8864" s="85"/>
      <c r="F8864" s="85"/>
      <c r="G8864" s="85"/>
      <c r="H8864" s="85"/>
    </row>
    <row r="8865" spans="1:8">
      <c r="A8865" s="85"/>
      <c r="B8865" s="85"/>
      <c r="C8865" s="85"/>
      <c r="D8865" s="85"/>
      <c r="E8865" s="85"/>
      <c r="F8865" s="85"/>
      <c r="G8865" s="85"/>
      <c r="H8865" s="85"/>
    </row>
    <row r="8866" spans="1:8">
      <c r="A8866" s="85"/>
      <c r="B8866" s="85"/>
      <c r="C8866" s="85"/>
      <c r="D8866" s="85"/>
      <c r="E8866" s="85"/>
      <c r="F8866" s="85"/>
      <c r="G8866" s="85"/>
      <c r="H8866" s="85"/>
    </row>
    <row r="8867" spans="1:8">
      <c r="A8867" s="85"/>
      <c r="B8867" s="85"/>
      <c r="C8867" s="85"/>
      <c r="D8867" s="85"/>
      <c r="E8867" s="85"/>
      <c r="F8867" s="85"/>
      <c r="G8867" s="85"/>
      <c r="H8867" s="85"/>
    </row>
    <row r="8868" spans="1:8">
      <c r="A8868" s="85"/>
      <c r="B8868" s="85"/>
      <c r="C8868" s="85"/>
      <c r="D8868" s="85"/>
      <c r="E8868" s="85"/>
      <c r="F8868" s="85"/>
      <c r="G8868" s="85"/>
      <c r="H8868" s="85"/>
    </row>
    <row r="8869" spans="1:8">
      <c r="A8869" s="85"/>
      <c r="B8869" s="85"/>
      <c r="C8869" s="85"/>
      <c r="D8869" s="85"/>
      <c r="E8869" s="85"/>
      <c r="F8869" s="85"/>
      <c r="G8869" s="85"/>
      <c r="H8869" s="85"/>
    </row>
    <row r="8870" spans="1:8">
      <c r="A8870" s="85"/>
      <c r="B8870" s="85"/>
      <c r="C8870" s="85"/>
      <c r="D8870" s="85"/>
      <c r="E8870" s="85"/>
      <c r="F8870" s="85"/>
      <c r="G8870" s="85"/>
      <c r="H8870" s="85"/>
    </row>
    <row r="8871" spans="1:8">
      <c r="A8871" s="85"/>
      <c r="B8871" s="85"/>
      <c r="C8871" s="85"/>
      <c r="D8871" s="85"/>
      <c r="E8871" s="85"/>
      <c r="F8871" s="85"/>
      <c r="G8871" s="85"/>
      <c r="H8871" s="85"/>
    </row>
    <row r="8872" spans="1:8">
      <c r="A8872" s="85"/>
      <c r="B8872" s="85"/>
      <c r="C8872" s="85"/>
      <c r="D8872" s="85"/>
      <c r="E8872" s="85"/>
      <c r="F8872" s="85"/>
      <c r="G8872" s="85"/>
      <c r="H8872" s="85"/>
    </row>
    <row r="8873" spans="1:8">
      <c r="A8873" s="85"/>
      <c r="B8873" s="85"/>
      <c r="C8873" s="85"/>
      <c r="D8873" s="85"/>
      <c r="E8873" s="85"/>
      <c r="F8873" s="85"/>
      <c r="G8873" s="85"/>
      <c r="H8873" s="85"/>
    </row>
    <row r="8874" spans="1:8">
      <c r="A8874" s="85"/>
      <c r="B8874" s="85"/>
      <c r="C8874" s="85"/>
      <c r="D8874" s="85"/>
      <c r="E8874" s="85"/>
      <c r="F8874" s="85"/>
      <c r="G8874" s="85"/>
      <c r="H8874" s="85"/>
    </row>
    <row r="8875" spans="1:8">
      <c r="A8875" s="85"/>
      <c r="B8875" s="85"/>
      <c r="C8875" s="85"/>
      <c r="D8875" s="85"/>
      <c r="E8875" s="85"/>
      <c r="F8875" s="85"/>
      <c r="G8875" s="85"/>
      <c r="H8875" s="85"/>
    </row>
    <row r="8876" spans="1:8">
      <c r="A8876" s="85"/>
      <c r="B8876" s="85"/>
      <c r="C8876" s="85"/>
      <c r="D8876" s="85"/>
      <c r="E8876" s="85"/>
      <c r="F8876" s="85"/>
      <c r="G8876" s="85"/>
      <c r="H8876" s="85"/>
    </row>
    <row r="8877" spans="1:8">
      <c r="A8877" s="85"/>
      <c r="B8877" s="85"/>
      <c r="C8877" s="85"/>
      <c r="D8877" s="85"/>
      <c r="E8877" s="85"/>
      <c r="F8877" s="85"/>
      <c r="G8877" s="85"/>
      <c r="H8877" s="85"/>
    </row>
    <row r="8878" spans="1:8">
      <c r="A8878" s="85"/>
      <c r="B8878" s="85"/>
      <c r="C8878" s="85"/>
      <c r="D8878" s="85"/>
      <c r="E8878" s="85"/>
      <c r="F8878" s="85"/>
      <c r="G8878" s="85"/>
      <c r="H8878" s="85"/>
    </row>
    <row r="8879" spans="1:8">
      <c r="A8879" s="85"/>
      <c r="B8879" s="85"/>
      <c r="C8879" s="85"/>
      <c r="D8879" s="85"/>
      <c r="E8879" s="85"/>
      <c r="F8879" s="85"/>
      <c r="G8879" s="85"/>
      <c r="H8879" s="85"/>
    </row>
    <row r="8880" spans="1:8">
      <c r="A8880" s="85"/>
      <c r="B8880" s="85"/>
      <c r="C8880" s="85"/>
      <c r="D8880" s="85"/>
      <c r="E8880" s="85"/>
      <c r="F8880" s="85"/>
      <c r="G8880" s="85"/>
      <c r="H8880" s="85"/>
    </row>
    <row r="8881" spans="1:8">
      <c r="A8881" s="85"/>
      <c r="B8881" s="85"/>
      <c r="C8881" s="85"/>
      <c r="D8881" s="85"/>
      <c r="E8881" s="85"/>
      <c r="F8881" s="85"/>
      <c r="G8881" s="85"/>
      <c r="H8881" s="85"/>
    </row>
    <row r="8882" spans="1:8">
      <c r="A8882" s="85"/>
      <c r="B8882" s="85"/>
      <c r="C8882" s="85"/>
      <c r="D8882" s="85"/>
      <c r="E8882" s="85"/>
      <c r="F8882" s="85"/>
      <c r="G8882" s="85"/>
      <c r="H8882" s="85"/>
    </row>
    <row r="8883" spans="1:8">
      <c r="A8883" s="85"/>
      <c r="B8883" s="85"/>
      <c r="C8883" s="85"/>
      <c r="D8883" s="85"/>
      <c r="E8883" s="85"/>
      <c r="F8883" s="85"/>
      <c r="G8883" s="85"/>
      <c r="H8883" s="85"/>
    </row>
    <row r="8884" spans="1:8">
      <c r="A8884" s="85"/>
      <c r="B8884" s="85"/>
      <c r="C8884" s="85"/>
      <c r="D8884" s="85"/>
      <c r="E8884" s="85"/>
      <c r="F8884" s="85"/>
      <c r="G8884" s="85"/>
      <c r="H8884" s="85"/>
    </row>
    <row r="8885" spans="1:8">
      <c r="A8885" s="85"/>
      <c r="B8885" s="85"/>
      <c r="C8885" s="85"/>
      <c r="D8885" s="85"/>
      <c r="E8885" s="85"/>
      <c r="F8885" s="85"/>
      <c r="G8885" s="85"/>
      <c r="H8885" s="85"/>
    </row>
    <row r="8886" spans="1:8">
      <c r="A8886" s="85"/>
      <c r="B8886" s="85"/>
      <c r="C8886" s="85"/>
      <c r="D8886" s="85"/>
      <c r="E8886" s="85"/>
      <c r="F8886" s="85"/>
      <c r="G8886" s="85"/>
      <c r="H8886" s="85"/>
    </row>
    <row r="8887" spans="1:8">
      <c r="A8887" s="85"/>
      <c r="B8887" s="85"/>
      <c r="C8887" s="85"/>
      <c r="D8887" s="85"/>
      <c r="E8887" s="85"/>
      <c r="F8887" s="85"/>
      <c r="G8887" s="85"/>
      <c r="H8887" s="85"/>
    </row>
    <row r="8888" spans="1:8">
      <c r="A8888" s="85"/>
      <c r="B8888" s="85"/>
      <c r="C8888" s="85"/>
      <c r="D8888" s="85"/>
      <c r="E8888" s="85"/>
      <c r="F8888" s="85"/>
      <c r="G8888" s="85"/>
      <c r="H8888" s="85"/>
    </row>
    <row r="8889" spans="1:8">
      <c r="A8889" s="85"/>
      <c r="B8889" s="85"/>
      <c r="C8889" s="85"/>
      <c r="D8889" s="85"/>
      <c r="E8889" s="85"/>
      <c r="F8889" s="85"/>
      <c r="G8889" s="85"/>
      <c r="H8889" s="85"/>
    </row>
    <row r="8890" spans="1:8">
      <c r="A8890" s="85"/>
      <c r="B8890" s="85"/>
      <c r="C8890" s="85"/>
      <c r="D8890" s="85"/>
      <c r="E8890" s="85"/>
      <c r="F8890" s="85"/>
      <c r="G8890" s="85"/>
      <c r="H8890" s="85"/>
    </row>
    <row r="8891" spans="1:8">
      <c r="A8891" s="85"/>
      <c r="B8891" s="85"/>
      <c r="C8891" s="85"/>
      <c r="D8891" s="85"/>
      <c r="E8891" s="85"/>
      <c r="F8891" s="85"/>
      <c r="G8891" s="85"/>
      <c r="H8891" s="85"/>
    </row>
    <row r="8892" spans="1:8">
      <c r="A8892" s="85"/>
      <c r="B8892" s="85"/>
      <c r="C8892" s="85"/>
      <c r="D8892" s="85"/>
      <c r="E8892" s="85"/>
      <c r="F8892" s="85"/>
      <c r="G8892" s="85"/>
      <c r="H8892" s="85"/>
    </row>
    <row r="8893" spans="1:8">
      <c r="A8893" s="85"/>
      <c r="B8893" s="85"/>
      <c r="C8893" s="85"/>
      <c r="D8893" s="85"/>
      <c r="E8893" s="85"/>
      <c r="F8893" s="85"/>
      <c r="G8893" s="85"/>
      <c r="H8893" s="85"/>
    </row>
    <row r="8894" spans="1:8">
      <c r="A8894" s="85"/>
      <c r="B8894" s="85"/>
      <c r="C8894" s="85"/>
      <c r="D8894" s="85"/>
      <c r="E8894" s="85"/>
      <c r="F8894" s="85"/>
      <c r="G8894" s="85"/>
      <c r="H8894" s="85"/>
    </row>
    <row r="8895" spans="1:8">
      <c r="A8895" s="85"/>
      <c r="B8895" s="85"/>
      <c r="C8895" s="85"/>
      <c r="D8895" s="85"/>
      <c r="E8895" s="85"/>
      <c r="F8895" s="85"/>
      <c r="G8895" s="85"/>
      <c r="H8895" s="85"/>
    </row>
    <row r="8896" spans="1:8">
      <c r="A8896" s="85"/>
      <c r="B8896" s="85"/>
      <c r="C8896" s="85"/>
      <c r="D8896" s="85"/>
      <c r="E8896" s="85"/>
      <c r="F8896" s="85"/>
      <c r="G8896" s="85"/>
      <c r="H8896" s="85"/>
    </row>
    <row r="8897" spans="1:8">
      <c r="A8897" s="85"/>
      <c r="B8897" s="85"/>
      <c r="C8897" s="85"/>
      <c r="D8897" s="85"/>
      <c r="E8897" s="85"/>
      <c r="F8897" s="85"/>
      <c r="G8897" s="85"/>
      <c r="H8897" s="85"/>
    </row>
    <row r="8898" spans="1:8">
      <c r="A8898" s="85"/>
      <c r="B8898" s="85"/>
      <c r="C8898" s="85"/>
      <c r="D8898" s="85"/>
      <c r="E8898" s="85"/>
      <c r="F8898" s="85"/>
      <c r="G8898" s="85"/>
      <c r="H8898" s="85"/>
    </row>
    <row r="8899" spans="1:8">
      <c r="A8899" s="85"/>
      <c r="B8899" s="85"/>
      <c r="C8899" s="85"/>
      <c r="D8899" s="85"/>
      <c r="E8899" s="85"/>
      <c r="F8899" s="85"/>
      <c r="G8899" s="85"/>
      <c r="H8899" s="85"/>
    </row>
    <row r="8900" spans="1:8">
      <c r="A8900" s="85"/>
      <c r="B8900" s="85"/>
      <c r="C8900" s="85"/>
      <c r="D8900" s="85"/>
      <c r="E8900" s="85"/>
      <c r="F8900" s="85"/>
      <c r="G8900" s="85"/>
      <c r="H8900" s="85"/>
    </row>
    <row r="8901" spans="1:8">
      <c r="A8901" s="85"/>
      <c r="B8901" s="85"/>
      <c r="C8901" s="85"/>
      <c r="D8901" s="85"/>
      <c r="E8901" s="85"/>
      <c r="F8901" s="85"/>
      <c r="G8901" s="85"/>
      <c r="H8901" s="85"/>
    </row>
    <row r="8902" spans="1:8">
      <c r="A8902" s="85"/>
      <c r="B8902" s="85"/>
      <c r="C8902" s="85"/>
      <c r="D8902" s="85"/>
      <c r="E8902" s="85"/>
      <c r="F8902" s="85"/>
      <c r="G8902" s="85"/>
      <c r="H8902" s="85"/>
    </row>
    <row r="8903" spans="1:8">
      <c r="A8903" s="85"/>
      <c r="B8903" s="85"/>
      <c r="C8903" s="85"/>
      <c r="D8903" s="85"/>
      <c r="E8903" s="85"/>
      <c r="F8903" s="85"/>
      <c r="G8903" s="85"/>
      <c r="H8903" s="85"/>
    </row>
    <row r="8904" spans="1:8">
      <c r="A8904" s="85"/>
      <c r="B8904" s="85"/>
      <c r="C8904" s="85"/>
      <c r="D8904" s="85"/>
      <c r="E8904" s="85"/>
      <c r="F8904" s="85"/>
      <c r="G8904" s="85"/>
      <c r="H8904" s="85"/>
    </row>
    <row r="8905" spans="1:8">
      <c r="A8905" s="85"/>
      <c r="B8905" s="85"/>
      <c r="C8905" s="85"/>
      <c r="D8905" s="85"/>
      <c r="E8905" s="85"/>
      <c r="F8905" s="85"/>
      <c r="G8905" s="85"/>
      <c r="H8905" s="85"/>
    </row>
    <row r="8906" spans="1:8">
      <c r="A8906" s="85"/>
      <c r="B8906" s="85"/>
      <c r="C8906" s="85"/>
      <c r="D8906" s="85"/>
      <c r="E8906" s="85"/>
      <c r="F8906" s="85"/>
      <c r="G8906" s="85"/>
      <c r="H8906" s="85"/>
    </row>
    <row r="8907" spans="1:8">
      <c r="A8907" s="85"/>
      <c r="B8907" s="85"/>
      <c r="C8907" s="85"/>
      <c r="D8907" s="85"/>
      <c r="E8907" s="85"/>
      <c r="F8907" s="85"/>
      <c r="G8907" s="85"/>
      <c r="H8907" s="85"/>
    </row>
    <row r="8908" spans="1:8">
      <c r="A8908" s="85"/>
      <c r="B8908" s="85"/>
      <c r="C8908" s="85"/>
      <c r="D8908" s="85"/>
      <c r="E8908" s="85"/>
      <c r="F8908" s="85"/>
      <c r="G8908" s="85"/>
      <c r="H8908" s="85"/>
    </row>
    <row r="8909" spans="1:8">
      <c r="A8909" s="85"/>
      <c r="B8909" s="85"/>
      <c r="C8909" s="85"/>
      <c r="D8909" s="85"/>
      <c r="E8909" s="85"/>
      <c r="F8909" s="85"/>
      <c r="G8909" s="85"/>
      <c r="H8909" s="85"/>
    </row>
    <row r="8910" spans="1:8">
      <c r="A8910" s="85"/>
      <c r="B8910" s="85"/>
      <c r="C8910" s="85"/>
      <c r="D8910" s="85"/>
      <c r="E8910" s="85"/>
      <c r="F8910" s="85"/>
      <c r="G8910" s="85"/>
      <c r="H8910" s="85"/>
    </row>
    <row r="8911" spans="1:8">
      <c r="A8911" s="85"/>
      <c r="B8911" s="85"/>
      <c r="C8911" s="85"/>
      <c r="D8911" s="85"/>
      <c r="E8911" s="85"/>
      <c r="F8911" s="85"/>
      <c r="G8911" s="85"/>
      <c r="H8911" s="85"/>
    </row>
    <row r="8912" spans="1:8">
      <c r="A8912" s="85"/>
      <c r="B8912" s="85"/>
      <c r="C8912" s="85"/>
      <c r="D8912" s="85"/>
      <c r="E8912" s="85"/>
      <c r="F8912" s="85"/>
      <c r="G8912" s="85"/>
      <c r="H8912" s="85"/>
    </row>
    <row r="8913" spans="1:8">
      <c r="A8913" s="85"/>
      <c r="B8913" s="85"/>
      <c r="C8913" s="85"/>
      <c r="D8913" s="85"/>
      <c r="E8913" s="85"/>
      <c r="F8913" s="85"/>
      <c r="G8913" s="85"/>
      <c r="H8913" s="85"/>
    </row>
    <row r="8914" spans="1:8">
      <c r="A8914" s="85"/>
      <c r="B8914" s="85"/>
      <c r="C8914" s="85"/>
      <c r="D8914" s="85"/>
      <c r="E8914" s="85"/>
      <c r="F8914" s="85"/>
      <c r="G8914" s="85"/>
      <c r="H8914" s="85"/>
    </row>
    <row r="8915" spans="1:8">
      <c r="A8915" s="85"/>
      <c r="B8915" s="85"/>
      <c r="C8915" s="85"/>
      <c r="D8915" s="85"/>
      <c r="E8915" s="85"/>
      <c r="F8915" s="85"/>
      <c r="G8915" s="85"/>
      <c r="H8915" s="85"/>
    </row>
    <row r="8916" spans="1:8">
      <c r="A8916" s="85"/>
      <c r="B8916" s="85"/>
      <c r="C8916" s="85"/>
      <c r="D8916" s="85"/>
      <c r="E8916" s="85"/>
      <c r="F8916" s="85"/>
      <c r="G8916" s="85"/>
      <c r="H8916" s="85"/>
    </row>
    <row r="8917" spans="1:8">
      <c r="A8917" s="85"/>
      <c r="B8917" s="85"/>
      <c r="C8917" s="85"/>
      <c r="D8917" s="85"/>
      <c r="E8917" s="85"/>
      <c r="F8917" s="85"/>
      <c r="G8917" s="85"/>
      <c r="H8917" s="85"/>
    </row>
    <row r="8918" spans="1:8">
      <c r="A8918" s="85"/>
      <c r="B8918" s="85"/>
      <c r="C8918" s="85"/>
      <c r="D8918" s="85"/>
      <c r="E8918" s="85"/>
      <c r="F8918" s="85"/>
      <c r="G8918" s="85"/>
      <c r="H8918" s="85"/>
    </row>
    <row r="8919" spans="1:8">
      <c r="A8919" s="85"/>
      <c r="B8919" s="85"/>
      <c r="C8919" s="85"/>
      <c r="D8919" s="85"/>
      <c r="E8919" s="85"/>
      <c r="F8919" s="85"/>
      <c r="G8919" s="85"/>
      <c r="H8919" s="85"/>
    </row>
    <row r="8920" spans="1:8">
      <c r="A8920" s="85"/>
      <c r="B8920" s="85"/>
      <c r="C8920" s="85"/>
      <c r="D8920" s="85"/>
      <c r="E8920" s="85"/>
      <c r="F8920" s="85"/>
      <c r="G8920" s="85"/>
      <c r="H8920" s="85"/>
    </row>
    <row r="8921" spans="1:8">
      <c r="A8921" s="85"/>
      <c r="B8921" s="85"/>
      <c r="C8921" s="85"/>
      <c r="D8921" s="85"/>
      <c r="E8921" s="85"/>
      <c r="F8921" s="85"/>
      <c r="G8921" s="85"/>
      <c r="H8921" s="85"/>
    </row>
    <row r="8922" spans="1:8">
      <c r="A8922" s="85"/>
      <c r="B8922" s="85"/>
      <c r="C8922" s="85"/>
      <c r="D8922" s="85"/>
      <c r="E8922" s="85"/>
      <c r="F8922" s="85"/>
      <c r="G8922" s="85"/>
      <c r="H8922" s="85"/>
    </row>
    <row r="8923" spans="1:8">
      <c r="A8923" s="85"/>
      <c r="B8923" s="85"/>
      <c r="C8923" s="85"/>
      <c r="D8923" s="85"/>
      <c r="E8923" s="85"/>
      <c r="F8923" s="85"/>
      <c r="G8923" s="85"/>
      <c r="H8923" s="85"/>
    </row>
    <row r="8924" spans="1:8">
      <c r="A8924" s="85"/>
      <c r="B8924" s="85"/>
      <c r="C8924" s="85"/>
      <c r="D8924" s="85"/>
      <c r="E8924" s="85"/>
      <c r="F8924" s="85"/>
      <c r="G8924" s="85"/>
      <c r="H8924" s="85"/>
    </row>
    <row r="8925" spans="1:8">
      <c r="A8925" s="85"/>
      <c r="B8925" s="85"/>
      <c r="C8925" s="85"/>
      <c r="D8925" s="85"/>
      <c r="E8925" s="85"/>
      <c r="F8925" s="85"/>
      <c r="G8925" s="85"/>
      <c r="H8925" s="85"/>
    </row>
    <row r="8926" spans="1:8">
      <c r="A8926" s="85"/>
      <c r="B8926" s="85"/>
      <c r="C8926" s="85"/>
      <c r="D8926" s="85"/>
      <c r="E8926" s="85"/>
      <c r="F8926" s="85"/>
      <c r="G8926" s="85"/>
      <c r="H8926" s="85"/>
    </row>
    <row r="8927" spans="1:8">
      <c r="A8927" s="85"/>
      <c r="B8927" s="85"/>
      <c r="C8927" s="85"/>
      <c r="D8927" s="85"/>
      <c r="E8927" s="85"/>
      <c r="F8927" s="85"/>
      <c r="G8927" s="85"/>
      <c r="H8927" s="85"/>
    </row>
    <row r="8928" spans="1:8">
      <c r="A8928" s="85"/>
      <c r="B8928" s="85"/>
      <c r="C8928" s="85"/>
      <c r="D8928" s="85"/>
      <c r="E8928" s="85"/>
      <c r="F8928" s="85"/>
      <c r="G8928" s="85"/>
      <c r="H8928" s="85"/>
    </row>
    <row r="8929" spans="1:8">
      <c r="A8929" s="85"/>
      <c r="B8929" s="85"/>
      <c r="C8929" s="85"/>
      <c r="D8929" s="85"/>
      <c r="E8929" s="85"/>
      <c r="F8929" s="85"/>
      <c r="G8929" s="85"/>
      <c r="H8929" s="85"/>
    </row>
    <row r="8930" spans="1:8">
      <c r="A8930" s="85"/>
      <c r="B8930" s="85"/>
      <c r="C8930" s="85"/>
      <c r="D8930" s="85"/>
      <c r="E8930" s="85"/>
      <c r="F8930" s="85"/>
      <c r="G8930" s="85"/>
      <c r="H8930" s="85"/>
    </row>
    <row r="8931" spans="1:8">
      <c r="A8931" s="85"/>
      <c r="B8931" s="85"/>
      <c r="C8931" s="85"/>
      <c r="D8931" s="85"/>
      <c r="E8931" s="85"/>
      <c r="F8931" s="85"/>
      <c r="G8931" s="85"/>
      <c r="H8931" s="85"/>
    </row>
    <row r="8932" spans="1:8">
      <c r="A8932" s="85"/>
      <c r="B8932" s="85"/>
      <c r="C8932" s="85"/>
      <c r="D8932" s="85"/>
      <c r="E8932" s="85"/>
      <c r="F8932" s="85"/>
      <c r="G8932" s="85"/>
      <c r="H8932" s="85"/>
    </row>
    <row r="8933" spans="1:8">
      <c r="A8933" s="85"/>
      <c r="B8933" s="85"/>
      <c r="C8933" s="85"/>
      <c r="D8933" s="85"/>
      <c r="E8933" s="85"/>
      <c r="F8933" s="85"/>
      <c r="G8933" s="85"/>
      <c r="H8933" s="85"/>
    </row>
    <row r="8934" spans="1:8">
      <c r="A8934" s="85"/>
      <c r="B8934" s="85"/>
      <c r="C8934" s="85"/>
      <c r="D8934" s="85"/>
      <c r="E8934" s="85"/>
      <c r="F8934" s="85"/>
      <c r="G8934" s="85"/>
      <c r="H8934" s="85"/>
    </row>
    <row r="8935" spans="1:8">
      <c r="A8935" s="85"/>
      <c r="B8935" s="85"/>
      <c r="C8935" s="85"/>
      <c r="D8935" s="85"/>
      <c r="E8935" s="85"/>
      <c r="F8935" s="85"/>
      <c r="G8935" s="85"/>
      <c r="H8935" s="85"/>
    </row>
    <row r="8936" spans="1:8">
      <c r="A8936" s="85"/>
      <c r="B8936" s="85"/>
      <c r="C8936" s="85"/>
      <c r="D8936" s="85"/>
      <c r="E8936" s="85"/>
      <c r="F8936" s="85"/>
      <c r="G8936" s="85"/>
      <c r="H8936" s="85"/>
    </row>
    <row r="8937" spans="1:8">
      <c r="A8937" s="85"/>
      <c r="B8937" s="85"/>
      <c r="C8937" s="85"/>
      <c r="D8937" s="85"/>
      <c r="E8937" s="85"/>
      <c r="F8937" s="85"/>
      <c r="G8937" s="85"/>
      <c r="H8937" s="85"/>
    </row>
    <row r="8938" spans="1:8">
      <c r="A8938" s="85"/>
      <c r="B8938" s="85"/>
      <c r="C8938" s="85"/>
      <c r="D8938" s="85"/>
      <c r="E8938" s="85"/>
      <c r="F8938" s="85"/>
      <c r="G8938" s="85"/>
      <c r="H8938" s="85"/>
    </row>
    <row r="8939" spans="1:8">
      <c r="A8939" s="85"/>
      <c r="B8939" s="85"/>
      <c r="C8939" s="85"/>
      <c r="D8939" s="85"/>
      <c r="E8939" s="85"/>
      <c r="F8939" s="85"/>
      <c r="G8939" s="85"/>
      <c r="H8939" s="85"/>
    </row>
    <row r="8940" spans="1:8">
      <c r="A8940" s="85"/>
      <c r="B8940" s="85"/>
      <c r="C8940" s="85"/>
      <c r="D8940" s="85"/>
      <c r="E8940" s="85"/>
      <c r="F8940" s="85"/>
      <c r="G8940" s="85"/>
      <c r="H8940" s="85"/>
    </row>
    <row r="8941" spans="1:8">
      <c r="A8941" s="85"/>
      <c r="B8941" s="85"/>
      <c r="C8941" s="85"/>
      <c r="D8941" s="85"/>
      <c r="E8941" s="85"/>
      <c r="F8941" s="85"/>
      <c r="G8941" s="85"/>
      <c r="H8941" s="85"/>
    </row>
    <row r="8942" spans="1:8">
      <c r="A8942" s="85"/>
      <c r="B8942" s="85"/>
      <c r="C8942" s="85"/>
      <c r="D8942" s="85"/>
      <c r="E8942" s="85"/>
      <c r="F8942" s="85"/>
      <c r="G8942" s="85"/>
      <c r="H8942" s="85"/>
    </row>
    <row r="8943" spans="1:8">
      <c r="A8943" s="85"/>
      <c r="B8943" s="85"/>
      <c r="C8943" s="85"/>
      <c r="D8943" s="85"/>
      <c r="E8943" s="85"/>
      <c r="F8943" s="85"/>
      <c r="G8943" s="85"/>
      <c r="H8943" s="85"/>
    </row>
    <row r="8944" spans="1:8">
      <c r="A8944" s="85"/>
      <c r="B8944" s="85"/>
      <c r="C8944" s="85"/>
      <c r="D8944" s="85"/>
      <c r="E8944" s="85"/>
      <c r="F8944" s="85"/>
      <c r="G8944" s="85"/>
      <c r="H8944" s="85"/>
    </row>
    <row r="8945" spans="1:8">
      <c r="A8945" s="85"/>
      <c r="B8945" s="85"/>
      <c r="C8945" s="85"/>
      <c r="D8945" s="85"/>
      <c r="E8945" s="85"/>
      <c r="F8945" s="85"/>
      <c r="G8945" s="85"/>
      <c r="H8945" s="85"/>
    </row>
    <row r="8946" spans="1:8">
      <c r="A8946" s="85"/>
      <c r="B8946" s="85"/>
      <c r="C8946" s="85"/>
      <c r="D8946" s="85"/>
      <c r="E8946" s="85"/>
      <c r="F8946" s="85"/>
      <c r="G8946" s="85"/>
      <c r="H8946" s="85"/>
    </row>
    <row r="8947" spans="1:8">
      <c r="A8947" s="85"/>
      <c r="B8947" s="85"/>
      <c r="C8947" s="85"/>
      <c r="D8947" s="85"/>
      <c r="E8947" s="85"/>
      <c r="F8947" s="85"/>
      <c r="G8947" s="85"/>
      <c r="H8947" s="85"/>
    </row>
    <row r="8948" spans="1:8">
      <c r="A8948" s="85"/>
      <c r="B8948" s="85"/>
      <c r="C8948" s="85"/>
      <c r="D8948" s="85"/>
      <c r="E8948" s="85"/>
      <c r="F8948" s="85"/>
      <c r="G8948" s="85"/>
      <c r="H8948" s="85"/>
    </row>
    <row r="8949" spans="1:8">
      <c r="A8949" s="85"/>
      <c r="B8949" s="85"/>
      <c r="C8949" s="85"/>
      <c r="D8949" s="85"/>
      <c r="E8949" s="85"/>
      <c r="F8949" s="85"/>
      <c r="G8949" s="85"/>
      <c r="H8949" s="85"/>
    </row>
    <row r="8950" spans="1:8">
      <c r="A8950" s="85"/>
      <c r="B8950" s="85"/>
      <c r="C8950" s="85"/>
      <c r="D8950" s="85"/>
      <c r="E8950" s="85"/>
      <c r="F8950" s="85"/>
      <c r="G8950" s="85"/>
      <c r="H8950" s="85"/>
    </row>
    <row r="8951" spans="1:8">
      <c r="A8951" s="85"/>
      <c r="B8951" s="85"/>
      <c r="C8951" s="85"/>
      <c r="D8951" s="85"/>
      <c r="E8951" s="85"/>
      <c r="F8951" s="85"/>
      <c r="G8951" s="85"/>
      <c r="H8951" s="85"/>
    </row>
    <row r="8952" spans="1:8">
      <c r="A8952" s="85"/>
      <c r="B8952" s="85"/>
      <c r="C8952" s="85"/>
      <c r="D8952" s="85"/>
      <c r="E8952" s="85"/>
      <c r="F8952" s="85"/>
      <c r="G8952" s="85"/>
      <c r="H8952" s="85"/>
    </row>
    <row r="8953" spans="1:8">
      <c r="A8953" s="85"/>
      <c r="B8953" s="85"/>
      <c r="C8953" s="85"/>
      <c r="D8953" s="85"/>
      <c r="E8953" s="85"/>
      <c r="F8953" s="85"/>
      <c r="G8953" s="85"/>
      <c r="H8953" s="85"/>
    </row>
    <row r="8954" spans="1:8">
      <c r="A8954" s="85"/>
      <c r="B8954" s="85"/>
      <c r="C8954" s="85"/>
      <c r="D8954" s="85"/>
      <c r="E8954" s="85"/>
      <c r="F8954" s="85"/>
      <c r="G8954" s="85"/>
      <c r="H8954" s="85"/>
    </row>
    <row r="8955" spans="1:8">
      <c r="A8955" s="85"/>
      <c r="B8955" s="85"/>
      <c r="C8955" s="85"/>
      <c r="D8955" s="85"/>
      <c r="E8955" s="85"/>
      <c r="F8955" s="85"/>
      <c r="G8955" s="85"/>
      <c r="H8955" s="85"/>
    </row>
    <row r="8956" spans="1:8">
      <c r="A8956" s="85"/>
      <c r="B8956" s="85"/>
      <c r="C8956" s="85"/>
      <c r="D8956" s="85"/>
      <c r="E8956" s="85"/>
      <c r="F8956" s="85"/>
      <c r="G8956" s="85"/>
      <c r="H8956" s="85"/>
    </row>
    <row r="8957" spans="1:8">
      <c r="A8957" s="85"/>
      <c r="B8957" s="85"/>
      <c r="C8957" s="85"/>
      <c r="D8957" s="85"/>
      <c r="E8957" s="85"/>
      <c r="F8957" s="85"/>
      <c r="G8957" s="85"/>
      <c r="H8957" s="85"/>
    </row>
    <row r="8958" spans="1:8">
      <c r="A8958" s="85"/>
      <c r="B8958" s="85"/>
      <c r="C8958" s="85"/>
      <c r="D8958" s="85"/>
      <c r="E8958" s="85"/>
      <c r="F8958" s="85"/>
      <c r="G8958" s="85"/>
      <c r="H8958" s="85"/>
    </row>
    <row r="8959" spans="1:8">
      <c r="A8959" s="85"/>
      <c r="B8959" s="85"/>
      <c r="C8959" s="85"/>
      <c r="D8959" s="85"/>
      <c r="E8959" s="85"/>
      <c r="F8959" s="85"/>
      <c r="G8959" s="85"/>
      <c r="H8959" s="85"/>
    </row>
    <row r="8960" spans="1:8">
      <c r="A8960" s="85"/>
      <c r="B8960" s="85"/>
      <c r="C8960" s="85"/>
      <c r="D8960" s="85"/>
      <c r="E8960" s="85"/>
      <c r="F8960" s="85"/>
      <c r="G8960" s="85"/>
      <c r="H8960" s="85"/>
    </row>
    <row r="8961" spans="1:8">
      <c r="A8961" s="85"/>
      <c r="B8961" s="85"/>
      <c r="C8961" s="85"/>
      <c r="D8961" s="85"/>
      <c r="E8961" s="85"/>
      <c r="F8961" s="85"/>
      <c r="G8961" s="85"/>
      <c r="H8961" s="85"/>
    </row>
    <row r="8962" spans="1:8">
      <c r="A8962" s="85"/>
      <c r="B8962" s="85"/>
      <c r="C8962" s="85"/>
      <c r="D8962" s="85"/>
      <c r="E8962" s="85"/>
      <c r="F8962" s="85"/>
      <c r="G8962" s="85"/>
      <c r="H8962" s="85"/>
    </row>
    <row r="8963" spans="1:8">
      <c r="A8963" s="85"/>
      <c r="B8963" s="85"/>
      <c r="C8963" s="85"/>
      <c r="D8963" s="85"/>
      <c r="E8963" s="85"/>
      <c r="F8963" s="85"/>
      <c r="G8963" s="85"/>
      <c r="H8963" s="85"/>
    </row>
    <row r="8964" spans="1:8">
      <c r="A8964" s="85"/>
      <c r="B8964" s="85"/>
      <c r="C8964" s="85"/>
      <c r="D8964" s="85"/>
      <c r="E8964" s="85"/>
      <c r="F8964" s="85"/>
      <c r="G8964" s="85"/>
      <c r="H8964" s="85"/>
    </row>
    <row r="8965" spans="1:8">
      <c r="A8965" s="85"/>
      <c r="B8965" s="85"/>
      <c r="C8965" s="85"/>
      <c r="D8965" s="85"/>
      <c r="E8965" s="85"/>
      <c r="F8965" s="85"/>
      <c r="G8965" s="85"/>
      <c r="H8965" s="85"/>
    </row>
    <row r="8966" spans="1:8">
      <c r="A8966" s="85"/>
      <c r="B8966" s="85"/>
      <c r="C8966" s="85"/>
      <c r="D8966" s="85"/>
      <c r="E8966" s="85"/>
      <c r="F8966" s="85"/>
      <c r="G8966" s="85"/>
      <c r="H8966" s="85"/>
    </row>
    <row r="8967" spans="1:8">
      <c r="A8967" s="85"/>
      <c r="B8967" s="85"/>
      <c r="C8967" s="85"/>
      <c r="D8967" s="85"/>
      <c r="E8967" s="85"/>
      <c r="F8967" s="85"/>
      <c r="G8967" s="85"/>
      <c r="H8967" s="85"/>
    </row>
    <row r="8968" spans="1:8">
      <c r="A8968" s="85"/>
      <c r="B8968" s="85"/>
      <c r="C8968" s="85"/>
      <c r="D8968" s="85"/>
      <c r="E8968" s="85"/>
      <c r="F8968" s="85"/>
      <c r="G8968" s="85"/>
      <c r="H8968" s="85"/>
    </row>
    <row r="8969" spans="1:8">
      <c r="A8969" s="85"/>
      <c r="B8969" s="85"/>
      <c r="C8969" s="85"/>
      <c r="D8969" s="85"/>
      <c r="E8969" s="85"/>
      <c r="F8969" s="85"/>
      <c r="G8969" s="85"/>
      <c r="H8969" s="85"/>
    </row>
    <row r="8970" spans="1:8">
      <c r="A8970" s="85"/>
      <c r="B8970" s="85"/>
      <c r="C8970" s="85"/>
      <c r="D8970" s="85"/>
      <c r="E8970" s="85"/>
      <c r="F8970" s="85"/>
      <c r="G8970" s="85"/>
      <c r="H8970" s="85"/>
    </row>
    <row r="8971" spans="1:8">
      <c r="A8971" s="85"/>
      <c r="B8971" s="85"/>
      <c r="C8971" s="85"/>
      <c r="D8971" s="85"/>
      <c r="E8971" s="85"/>
      <c r="F8971" s="85"/>
      <c r="G8971" s="85"/>
      <c r="H8971" s="85"/>
    </row>
    <row r="8972" spans="1:8">
      <c r="A8972" s="85"/>
      <c r="B8972" s="85"/>
      <c r="C8972" s="85"/>
      <c r="D8972" s="85"/>
      <c r="E8972" s="85"/>
      <c r="F8972" s="85"/>
      <c r="G8972" s="85"/>
      <c r="H8972" s="85"/>
    </row>
    <row r="8973" spans="1:8">
      <c r="A8973" s="85"/>
      <c r="B8973" s="85"/>
      <c r="C8973" s="85"/>
      <c r="D8973" s="85"/>
      <c r="E8973" s="85"/>
      <c r="F8973" s="85"/>
      <c r="G8973" s="85"/>
      <c r="H8973" s="85"/>
    </row>
    <row r="8974" spans="1:8">
      <c r="A8974" s="85"/>
      <c r="B8974" s="85"/>
      <c r="C8974" s="85"/>
      <c r="D8974" s="85"/>
      <c r="E8974" s="85"/>
      <c r="F8974" s="85"/>
      <c r="G8974" s="85"/>
      <c r="H8974" s="85"/>
    </row>
    <row r="8975" spans="1:8">
      <c r="A8975" s="85"/>
      <c r="B8975" s="85"/>
      <c r="C8975" s="85"/>
      <c r="D8975" s="85"/>
      <c r="E8975" s="85"/>
      <c r="F8975" s="85"/>
      <c r="G8975" s="85"/>
      <c r="H8975" s="85"/>
    </row>
    <row r="8976" spans="1:8">
      <c r="A8976" s="85"/>
      <c r="B8976" s="85"/>
      <c r="C8976" s="85"/>
      <c r="D8976" s="85"/>
      <c r="E8976" s="85"/>
      <c r="F8976" s="85"/>
      <c r="G8976" s="85"/>
      <c r="H8976" s="85"/>
    </row>
    <row r="8977" spans="1:8">
      <c r="A8977" s="85"/>
      <c r="B8977" s="85"/>
      <c r="C8977" s="85"/>
      <c r="D8977" s="85"/>
      <c r="E8977" s="85"/>
      <c r="F8977" s="85"/>
      <c r="G8977" s="85"/>
      <c r="H8977" s="85"/>
    </row>
    <row r="8978" spans="1:8">
      <c r="A8978" s="85"/>
      <c r="B8978" s="85"/>
      <c r="C8978" s="85"/>
      <c r="D8978" s="85"/>
      <c r="E8978" s="85"/>
      <c r="F8978" s="85"/>
      <c r="G8978" s="85"/>
      <c r="H8978" s="85"/>
    </row>
    <row r="8979" spans="1:8">
      <c r="A8979" s="85"/>
      <c r="B8979" s="85"/>
      <c r="C8979" s="85"/>
      <c r="D8979" s="85"/>
      <c r="E8979" s="85"/>
      <c r="F8979" s="85"/>
      <c r="G8979" s="85"/>
      <c r="H8979" s="85"/>
    </row>
    <row r="8980" spans="1:8">
      <c r="A8980" s="85"/>
      <c r="B8980" s="85"/>
      <c r="C8980" s="85"/>
      <c r="D8980" s="85"/>
      <c r="E8980" s="85"/>
      <c r="F8980" s="85"/>
      <c r="G8980" s="85"/>
      <c r="H8980" s="85"/>
    </row>
    <row r="8981" spans="1:8">
      <c r="A8981" s="85"/>
      <c r="B8981" s="85"/>
      <c r="C8981" s="85"/>
      <c r="D8981" s="85"/>
      <c r="E8981" s="85"/>
      <c r="F8981" s="85"/>
      <c r="G8981" s="85"/>
      <c r="H8981" s="85"/>
    </row>
    <row r="8982" spans="1:8">
      <c r="A8982" s="85"/>
      <c r="B8982" s="85"/>
      <c r="C8982" s="85"/>
      <c r="D8982" s="85"/>
      <c r="E8982" s="85"/>
      <c r="F8982" s="85"/>
      <c r="G8982" s="85"/>
      <c r="H8982" s="85"/>
    </row>
    <row r="8983" spans="1:8">
      <c r="A8983" s="85"/>
      <c r="B8983" s="85"/>
      <c r="C8983" s="85"/>
      <c r="D8983" s="85"/>
      <c r="E8983" s="85"/>
      <c r="F8983" s="85"/>
      <c r="G8983" s="85"/>
      <c r="H8983" s="85"/>
    </row>
    <row r="8984" spans="1:8">
      <c r="A8984" s="85"/>
      <c r="B8984" s="85"/>
      <c r="C8984" s="85"/>
      <c r="D8984" s="85"/>
      <c r="E8984" s="85"/>
      <c r="F8984" s="85"/>
      <c r="G8984" s="85"/>
      <c r="H8984" s="85"/>
    </row>
    <row r="8985" spans="1:8">
      <c r="A8985" s="85"/>
      <c r="B8985" s="85"/>
      <c r="C8985" s="85"/>
      <c r="D8985" s="85"/>
      <c r="E8985" s="85"/>
      <c r="F8985" s="85"/>
      <c r="G8985" s="85"/>
      <c r="H8985" s="85"/>
    </row>
    <row r="8986" spans="1:8">
      <c r="A8986" s="85"/>
      <c r="B8986" s="85"/>
      <c r="C8986" s="85"/>
      <c r="D8986" s="85"/>
      <c r="E8986" s="85"/>
      <c r="F8986" s="85"/>
      <c r="G8986" s="85"/>
      <c r="H8986" s="85"/>
    </row>
    <row r="8987" spans="1:8">
      <c r="A8987" s="85"/>
      <c r="B8987" s="85"/>
      <c r="C8987" s="85"/>
      <c r="D8987" s="85"/>
      <c r="E8987" s="85"/>
      <c r="F8987" s="85"/>
      <c r="G8987" s="85"/>
      <c r="H8987" s="85"/>
    </row>
    <row r="8988" spans="1:8">
      <c r="A8988" s="85"/>
      <c r="B8988" s="85"/>
      <c r="C8988" s="85"/>
      <c r="D8988" s="85"/>
      <c r="E8988" s="85"/>
      <c r="F8988" s="85"/>
      <c r="G8988" s="85"/>
      <c r="H8988" s="85"/>
    </row>
    <row r="8989" spans="1:8">
      <c r="A8989" s="85"/>
      <c r="B8989" s="85"/>
      <c r="C8989" s="85"/>
      <c r="D8989" s="85"/>
      <c r="E8989" s="85"/>
      <c r="F8989" s="85"/>
      <c r="G8989" s="85"/>
      <c r="H8989" s="85"/>
    </row>
    <row r="8990" spans="1:8">
      <c r="A8990" s="85"/>
      <c r="B8990" s="85"/>
      <c r="C8990" s="85"/>
      <c r="D8990" s="85"/>
      <c r="E8990" s="85"/>
      <c r="F8990" s="85"/>
      <c r="G8990" s="85"/>
      <c r="H8990" s="85"/>
    </row>
    <row r="8991" spans="1:8">
      <c r="A8991" s="85"/>
      <c r="B8991" s="85"/>
      <c r="C8991" s="85"/>
      <c r="D8991" s="85"/>
      <c r="E8991" s="85"/>
      <c r="F8991" s="85"/>
      <c r="G8991" s="85"/>
      <c r="H8991" s="85"/>
    </row>
    <row r="8992" spans="1:8">
      <c r="A8992" s="85"/>
      <c r="B8992" s="85"/>
      <c r="C8992" s="85"/>
      <c r="D8992" s="85"/>
      <c r="E8992" s="85"/>
      <c r="F8992" s="85"/>
      <c r="G8992" s="85"/>
      <c r="H8992" s="85"/>
    </row>
    <row r="8993" spans="1:8">
      <c r="A8993" s="85"/>
      <c r="B8993" s="85"/>
      <c r="C8993" s="85"/>
      <c r="D8993" s="85"/>
      <c r="E8993" s="85"/>
      <c r="F8993" s="85"/>
      <c r="G8993" s="85"/>
      <c r="H8993" s="85"/>
    </row>
    <row r="8994" spans="1:8">
      <c r="A8994" s="85"/>
      <c r="B8994" s="85"/>
      <c r="C8994" s="85"/>
      <c r="D8994" s="85"/>
      <c r="E8994" s="85"/>
      <c r="F8994" s="85"/>
      <c r="G8994" s="85"/>
      <c r="H8994" s="85"/>
    </row>
    <row r="8995" spans="1:8">
      <c r="A8995" s="85"/>
      <c r="B8995" s="85"/>
      <c r="C8995" s="85"/>
      <c r="D8995" s="85"/>
      <c r="E8995" s="85"/>
      <c r="F8995" s="85"/>
      <c r="G8995" s="85"/>
      <c r="H8995" s="85"/>
    </row>
    <row r="8996" spans="1:8">
      <c r="A8996" s="85"/>
      <c r="B8996" s="85"/>
      <c r="C8996" s="85"/>
      <c r="D8996" s="85"/>
      <c r="E8996" s="85"/>
      <c r="F8996" s="85"/>
      <c r="G8996" s="85"/>
      <c r="H8996" s="85"/>
    </row>
    <row r="8997" spans="1:8">
      <c r="A8997" s="85"/>
      <c r="B8997" s="85"/>
      <c r="C8997" s="85"/>
      <c r="D8997" s="85"/>
      <c r="E8997" s="85"/>
      <c r="F8997" s="85"/>
      <c r="G8997" s="85"/>
      <c r="H8997" s="85"/>
    </row>
    <row r="8998" spans="1:8">
      <c r="A8998" s="85"/>
      <c r="B8998" s="85"/>
      <c r="C8998" s="85"/>
      <c r="D8998" s="85"/>
      <c r="E8998" s="85"/>
      <c r="F8998" s="85"/>
      <c r="G8998" s="85"/>
      <c r="H8998" s="85"/>
    </row>
    <row r="8999" spans="1:8">
      <c r="A8999" s="85"/>
      <c r="B8999" s="85"/>
      <c r="C8999" s="85"/>
      <c r="D8999" s="85"/>
      <c r="E8999" s="85"/>
      <c r="F8999" s="85"/>
      <c r="G8999" s="85"/>
      <c r="H8999" s="85"/>
    </row>
    <row r="9000" spans="1:8">
      <c r="A9000" s="85"/>
      <c r="B9000" s="85"/>
      <c r="C9000" s="85"/>
      <c r="D9000" s="85"/>
      <c r="E9000" s="85"/>
      <c r="F9000" s="85"/>
      <c r="G9000" s="85"/>
      <c r="H9000" s="85"/>
    </row>
    <row r="9001" spans="1:8">
      <c r="A9001" s="85"/>
      <c r="B9001" s="85"/>
      <c r="C9001" s="85"/>
      <c r="D9001" s="85"/>
      <c r="E9001" s="85"/>
      <c r="F9001" s="85"/>
      <c r="G9001" s="85"/>
      <c r="H9001" s="85"/>
    </row>
    <row r="9002" spans="1:8">
      <c r="A9002" s="85"/>
      <c r="B9002" s="85"/>
      <c r="C9002" s="85"/>
      <c r="D9002" s="85"/>
      <c r="E9002" s="85"/>
      <c r="F9002" s="85"/>
      <c r="G9002" s="85"/>
      <c r="H9002" s="85"/>
    </row>
    <row r="9003" spans="1:8">
      <c r="A9003" s="85"/>
      <c r="B9003" s="85"/>
      <c r="C9003" s="85"/>
      <c r="D9003" s="85"/>
      <c r="E9003" s="85"/>
      <c r="F9003" s="85"/>
      <c r="G9003" s="85"/>
      <c r="H9003" s="85"/>
    </row>
    <row r="9004" spans="1:8">
      <c r="A9004" s="85"/>
      <c r="B9004" s="85"/>
      <c r="C9004" s="85"/>
      <c r="D9004" s="85"/>
      <c r="E9004" s="85"/>
      <c r="F9004" s="85"/>
      <c r="G9004" s="85"/>
      <c r="H9004" s="85"/>
    </row>
    <row r="9005" spans="1:8">
      <c r="A9005" s="85"/>
      <c r="B9005" s="85"/>
      <c r="C9005" s="85"/>
      <c r="D9005" s="85"/>
      <c r="E9005" s="85"/>
      <c r="F9005" s="85"/>
      <c r="G9005" s="85"/>
      <c r="H9005" s="85"/>
    </row>
    <row r="9006" spans="1:8">
      <c r="A9006" s="85"/>
      <c r="B9006" s="85"/>
      <c r="C9006" s="85"/>
      <c r="D9006" s="85"/>
      <c r="E9006" s="85"/>
      <c r="F9006" s="85"/>
      <c r="G9006" s="85"/>
      <c r="H9006" s="85"/>
    </row>
    <row r="9007" spans="1:8">
      <c r="A9007" s="85"/>
      <c r="B9007" s="85"/>
      <c r="C9007" s="85"/>
      <c r="D9007" s="85"/>
      <c r="E9007" s="85"/>
      <c r="F9007" s="85"/>
      <c r="G9007" s="85"/>
      <c r="H9007" s="85"/>
    </row>
    <row r="9008" spans="1:8">
      <c r="A9008" s="85"/>
      <c r="B9008" s="85"/>
      <c r="C9008" s="85"/>
      <c r="D9008" s="85"/>
      <c r="E9008" s="85"/>
      <c r="F9008" s="85"/>
      <c r="G9008" s="85"/>
      <c r="H9008" s="85"/>
    </row>
    <row r="9009" spans="1:8">
      <c r="A9009" s="85"/>
      <c r="B9009" s="85"/>
      <c r="C9009" s="85"/>
      <c r="D9009" s="85"/>
      <c r="E9009" s="85"/>
      <c r="F9009" s="85"/>
      <c r="G9009" s="85"/>
      <c r="H9009" s="85"/>
    </row>
    <row r="9010" spans="1:8">
      <c r="A9010" s="85"/>
      <c r="B9010" s="85"/>
      <c r="C9010" s="85"/>
      <c r="D9010" s="85"/>
      <c r="E9010" s="85"/>
      <c r="F9010" s="85"/>
      <c r="G9010" s="85"/>
      <c r="H9010" s="85"/>
    </row>
    <row r="9011" spans="1:8">
      <c r="A9011" s="85"/>
      <c r="B9011" s="85"/>
      <c r="C9011" s="85"/>
      <c r="D9011" s="85"/>
      <c r="E9011" s="85"/>
      <c r="F9011" s="85"/>
      <c r="G9011" s="85"/>
      <c r="H9011" s="85"/>
    </row>
    <row r="9012" spans="1:8">
      <c r="A9012" s="85"/>
      <c r="B9012" s="85"/>
      <c r="C9012" s="85"/>
      <c r="D9012" s="85"/>
      <c r="E9012" s="85"/>
      <c r="F9012" s="85"/>
      <c r="G9012" s="85"/>
      <c r="H9012" s="85"/>
    </row>
    <row r="9013" spans="1:8">
      <c r="A9013" s="85"/>
      <c r="B9013" s="85"/>
      <c r="C9013" s="85"/>
      <c r="D9013" s="85"/>
      <c r="E9013" s="85"/>
      <c r="F9013" s="85"/>
      <c r="G9013" s="85"/>
      <c r="H9013" s="85"/>
    </row>
    <row r="9014" spans="1:8">
      <c r="A9014" s="85"/>
      <c r="B9014" s="85"/>
      <c r="C9014" s="85"/>
      <c r="D9014" s="85"/>
      <c r="E9014" s="85"/>
      <c r="F9014" s="85"/>
      <c r="G9014" s="85"/>
      <c r="H9014" s="85"/>
    </row>
    <row r="9015" spans="1:8">
      <c r="A9015" s="85"/>
      <c r="B9015" s="85"/>
      <c r="C9015" s="85"/>
      <c r="D9015" s="85"/>
      <c r="E9015" s="85"/>
      <c r="F9015" s="85"/>
      <c r="G9015" s="85"/>
      <c r="H9015" s="85"/>
    </row>
    <row r="9016" spans="1:8">
      <c r="A9016" s="85"/>
      <c r="B9016" s="85"/>
      <c r="C9016" s="85"/>
      <c r="D9016" s="85"/>
      <c r="E9016" s="85"/>
      <c r="F9016" s="85"/>
      <c r="G9016" s="85"/>
      <c r="H9016" s="85"/>
    </row>
    <row r="9017" spans="1:8">
      <c r="A9017" s="85"/>
      <c r="B9017" s="85"/>
      <c r="C9017" s="85"/>
      <c r="D9017" s="85"/>
      <c r="E9017" s="85"/>
      <c r="F9017" s="85"/>
      <c r="G9017" s="85"/>
      <c r="H9017" s="85"/>
    </row>
    <row r="9018" spans="1:8">
      <c r="A9018" s="85"/>
      <c r="B9018" s="85"/>
      <c r="C9018" s="85"/>
      <c r="D9018" s="85"/>
      <c r="E9018" s="85"/>
      <c r="F9018" s="85"/>
      <c r="G9018" s="85"/>
      <c r="H9018" s="85"/>
    </row>
    <row r="9019" spans="1:8">
      <c r="A9019" s="85"/>
      <c r="B9019" s="85"/>
      <c r="C9019" s="85"/>
      <c r="D9019" s="85"/>
      <c r="E9019" s="85"/>
      <c r="F9019" s="85"/>
      <c r="G9019" s="85"/>
      <c r="H9019" s="85"/>
    </row>
    <row r="9020" spans="1:8">
      <c r="A9020" s="85"/>
      <c r="B9020" s="85"/>
      <c r="C9020" s="85"/>
      <c r="D9020" s="85"/>
      <c r="E9020" s="85"/>
      <c r="F9020" s="85"/>
      <c r="G9020" s="85"/>
      <c r="H9020" s="85"/>
    </row>
    <row r="9021" spans="1:8">
      <c r="A9021" s="85"/>
      <c r="B9021" s="85"/>
      <c r="C9021" s="85"/>
      <c r="D9021" s="85"/>
      <c r="E9021" s="85"/>
      <c r="F9021" s="85"/>
      <c r="G9021" s="85"/>
      <c r="H9021" s="85"/>
    </row>
    <row r="9022" spans="1:8">
      <c r="A9022" s="85"/>
      <c r="B9022" s="85"/>
      <c r="C9022" s="85"/>
      <c r="D9022" s="85"/>
      <c r="E9022" s="85"/>
      <c r="F9022" s="85"/>
      <c r="G9022" s="85"/>
      <c r="H9022" s="85"/>
    </row>
    <row r="9023" spans="1:8">
      <c r="A9023" s="85"/>
      <c r="B9023" s="85"/>
      <c r="C9023" s="85"/>
      <c r="D9023" s="85"/>
      <c r="E9023" s="85"/>
      <c r="F9023" s="85"/>
      <c r="G9023" s="85"/>
      <c r="H9023" s="85"/>
    </row>
    <row r="9024" spans="1:8">
      <c r="A9024" s="85"/>
      <c r="B9024" s="85"/>
      <c r="C9024" s="85"/>
      <c r="D9024" s="85"/>
      <c r="E9024" s="85"/>
      <c r="F9024" s="85"/>
      <c r="G9024" s="85"/>
      <c r="H9024" s="85"/>
    </row>
    <row r="9025" spans="1:8">
      <c r="A9025" s="85"/>
      <c r="B9025" s="85"/>
      <c r="C9025" s="85"/>
      <c r="D9025" s="85"/>
      <c r="E9025" s="85"/>
      <c r="F9025" s="85"/>
      <c r="G9025" s="85"/>
      <c r="H9025" s="85"/>
    </row>
    <row r="9026" spans="1:8">
      <c r="A9026" s="85"/>
      <c r="B9026" s="85"/>
      <c r="C9026" s="85"/>
      <c r="D9026" s="85"/>
      <c r="E9026" s="85"/>
      <c r="F9026" s="85"/>
      <c r="G9026" s="85"/>
      <c r="H9026" s="85"/>
    </row>
    <row r="9027" spans="1:8">
      <c r="A9027" s="85"/>
      <c r="B9027" s="85"/>
      <c r="C9027" s="85"/>
      <c r="D9027" s="85"/>
      <c r="E9027" s="85"/>
      <c r="F9027" s="85"/>
      <c r="G9027" s="85"/>
      <c r="H9027" s="85"/>
    </row>
    <row r="9028" spans="1:8">
      <c r="A9028" s="85"/>
      <c r="B9028" s="85"/>
      <c r="C9028" s="85"/>
      <c r="D9028" s="85"/>
      <c r="E9028" s="85"/>
      <c r="F9028" s="85"/>
      <c r="G9028" s="85"/>
      <c r="H9028" s="85"/>
    </row>
    <row r="9029" spans="1:8">
      <c r="A9029" s="85"/>
      <c r="B9029" s="85"/>
      <c r="C9029" s="85"/>
      <c r="D9029" s="85"/>
      <c r="E9029" s="85"/>
      <c r="F9029" s="85"/>
      <c r="G9029" s="85"/>
      <c r="H9029" s="85"/>
    </row>
    <row r="9030" spans="1:8">
      <c r="A9030" s="85"/>
      <c r="B9030" s="85"/>
      <c r="C9030" s="85"/>
      <c r="D9030" s="85"/>
      <c r="E9030" s="85"/>
      <c r="F9030" s="85"/>
      <c r="G9030" s="85"/>
      <c r="H9030" s="85"/>
    </row>
    <row r="9031" spans="1:8">
      <c r="A9031" s="85"/>
      <c r="B9031" s="85"/>
      <c r="C9031" s="85"/>
      <c r="D9031" s="85"/>
      <c r="E9031" s="85"/>
      <c r="F9031" s="85"/>
      <c r="G9031" s="85"/>
      <c r="H9031" s="85"/>
    </row>
    <row r="9032" spans="1:8">
      <c r="A9032" s="85"/>
      <c r="B9032" s="85"/>
      <c r="C9032" s="85"/>
      <c r="D9032" s="85"/>
      <c r="E9032" s="85"/>
      <c r="F9032" s="85"/>
      <c r="G9032" s="85"/>
      <c r="H9032" s="85"/>
    </row>
    <row r="9033" spans="1:8">
      <c r="A9033" s="85"/>
      <c r="B9033" s="85"/>
      <c r="C9033" s="85"/>
      <c r="D9033" s="85"/>
      <c r="E9033" s="85"/>
      <c r="F9033" s="85"/>
      <c r="G9033" s="85"/>
      <c r="H9033" s="85"/>
    </row>
    <row r="9034" spans="1:8">
      <c r="A9034" s="85"/>
      <c r="B9034" s="85"/>
      <c r="C9034" s="85"/>
      <c r="D9034" s="85"/>
      <c r="E9034" s="85"/>
      <c r="F9034" s="85"/>
      <c r="G9034" s="85"/>
      <c r="H9034" s="85"/>
    </row>
    <row r="9035" spans="1:8">
      <c r="A9035" s="85"/>
      <c r="B9035" s="85"/>
      <c r="C9035" s="85"/>
      <c r="D9035" s="85"/>
      <c r="E9035" s="85"/>
      <c r="F9035" s="85"/>
      <c r="G9035" s="85"/>
      <c r="H9035" s="85"/>
    </row>
    <row r="9036" spans="1:8">
      <c r="A9036" s="85"/>
      <c r="B9036" s="85"/>
      <c r="C9036" s="85"/>
      <c r="D9036" s="85"/>
      <c r="E9036" s="85"/>
      <c r="F9036" s="85"/>
      <c r="G9036" s="85"/>
      <c r="H9036" s="85"/>
    </row>
    <row r="9037" spans="1:8">
      <c r="A9037" s="85"/>
      <c r="B9037" s="85"/>
      <c r="C9037" s="85"/>
      <c r="D9037" s="85"/>
      <c r="E9037" s="85"/>
      <c r="F9037" s="85"/>
      <c r="G9037" s="85"/>
      <c r="H9037" s="85"/>
    </row>
    <row r="9038" spans="1:8">
      <c r="A9038" s="85"/>
      <c r="B9038" s="85"/>
      <c r="C9038" s="85"/>
      <c r="D9038" s="85"/>
      <c r="E9038" s="85"/>
      <c r="F9038" s="85"/>
      <c r="G9038" s="85"/>
      <c r="H9038" s="85"/>
    </row>
    <row r="9039" spans="1:8">
      <c r="A9039" s="85"/>
      <c r="B9039" s="85"/>
      <c r="C9039" s="85"/>
      <c r="D9039" s="85"/>
      <c r="E9039" s="85"/>
      <c r="F9039" s="85"/>
      <c r="G9039" s="85"/>
      <c r="H9039" s="85"/>
    </row>
    <row r="9040" spans="1:8">
      <c r="A9040" s="85"/>
      <c r="B9040" s="85"/>
      <c r="C9040" s="85"/>
      <c r="D9040" s="85"/>
      <c r="E9040" s="85"/>
      <c r="F9040" s="85"/>
      <c r="G9040" s="85"/>
      <c r="H9040" s="85"/>
    </row>
    <row r="9041" spans="1:8">
      <c r="A9041" s="85"/>
      <c r="B9041" s="85"/>
      <c r="C9041" s="85"/>
      <c r="D9041" s="85"/>
      <c r="E9041" s="85"/>
      <c r="F9041" s="85"/>
      <c r="G9041" s="85"/>
      <c r="H9041" s="85"/>
    </row>
    <row r="9042" spans="1:8">
      <c r="A9042" s="85"/>
      <c r="B9042" s="85"/>
      <c r="C9042" s="85"/>
      <c r="D9042" s="85"/>
      <c r="E9042" s="85"/>
      <c r="F9042" s="85"/>
      <c r="G9042" s="85"/>
      <c r="H9042" s="85"/>
    </row>
    <row r="9043" spans="1:8">
      <c r="A9043" s="85"/>
      <c r="B9043" s="85"/>
      <c r="C9043" s="85"/>
      <c r="D9043" s="85"/>
      <c r="E9043" s="85"/>
      <c r="F9043" s="85"/>
      <c r="G9043" s="85"/>
      <c r="H9043" s="85"/>
    </row>
    <row r="9044" spans="1:8">
      <c r="A9044" s="85"/>
      <c r="B9044" s="85"/>
      <c r="C9044" s="85"/>
      <c r="D9044" s="85"/>
      <c r="E9044" s="85"/>
      <c r="F9044" s="85"/>
      <c r="G9044" s="85"/>
      <c r="H9044" s="85"/>
    </row>
    <row r="9045" spans="1:8">
      <c r="A9045" s="85"/>
      <c r="B9045" s="85"/>
      <c r="C9045" s="85"/>
      <c r="D9045" s="85"/>
      <c r="E9045" s="85"/>
      <c r="F9045" s="85"/>
      <c r="G9045" s="85"/>
      <c r="H9045" s="85"/>
    </row>
    <row r="9046" spans="1:8">
      <c r="A9046" s="85"/>
      <c r="B9046" s="85"/>
      <c r="C9046" s="85"/>
      <c r="D9046" s="85"/>
      <c r="E9046" s="85"/>
      <c r="F9046" s="85"/>
      <c r="G9046" s="85"/>
      <c r="H9046" s="85"/>
    </row>
    <row r="9047" spans="1:8">
      <c r="A9047" s="85"/>
      <c r="B9047" s="85"/>
      <c r="C9047" s="85"/>
      <c r="D9047" s="85"/>
      <c r="E9047" s="85"/>
      <c r="F9047" s="85"/>
      <c r="G9047" s="85"/>
      <c r="H9047" s="85"/>
    </row>
    <row r="9048" spans="1:8">
      <c r="A9048" s="85"/>
      <c r="B9048" s="85"/>
      <c r="C9048" s="85"/>
      <c r="D9048" s="85"/>
      <c r="E9048" s="85"/>
      <c r="F9048" s="85"/>
      <c r="G9048" s="85"/>
      <c r="H9048" s="85"/>
    </row>
    <row r="9049" spans="1:8">
      <c r="A9049" s="85"/>
      <c r="B9049" s="85"/>
      <c r="C9049" s="85"/>
      <c r="D9049" s="85"/>
      <c r="E9049" s="85"/>
      <c r="F9049" s="85"/>
      <c r="G9049" s="85"/>
      <c r="H9049" s="85"/>
    </row>
    <row r="9050" spans="1:8">
      <c r="A9050" s="85"/>
      <c r="B9050" s="85"/>
      <c r="C9050" s="85"/>
      <c r="D9050" s="85"/>
      <c r="E9050" s="85"/>
      <c r="F9050" s="85"/>
      <c r="G9050" s="85"/>
      <c r="H9050" s="85"/>
    </row>
    <row r="9051" spans="1:8">
      <c r="A9051" s="85"/>
      <c r="B9051" s="85"/>
      <c r="C9051" s="85"/>
      <c r="D9051" s="85"/>
      <c r="E9051" s="85"/>
      <c r="F9051" s="85"/>
      <c r="G9051" s="85"/>
      <c r="H9051" s="85"/>
    </row>
    <row r="9052" spans="1:8">
      <c r="A9052" s="85"/>
      <c r="B9052" s="85"/>
      <c r="C9052" s="85"/>
      <c r="D9052" s="85"/>
      <c r="E9052" s="85"/>
      <c r="F9052" s="85"/>
      <c r="G9052" s="85"/>
      <c r="H9052" s="85"/>
    </row>
    <row r="9053" spans="1:8">
      <c r="A9053" s="85"/>
      <c r="B9053" s="85"/>
      <c r="C9053" s="85"/>
      <c r="D9053" s="85"/>
      <c r="E9053" s="85"/>
      <c r="F9053" s="85"/>
      <c r="G9053" s="85"/>
      <c r="H9053" s="85"/>
    </row>
    <row r="9054" spans="1:8">
      <c r="A9054" s="85"/>
      <c r="B9054" s="85"/>
      <c r="C9054" s="85"/>
      <c r="D9054" s="85"/>
      <c r="E9054" s="85"/>
      <c r="F9054" s="85"/>
      <c r="G9054" s="85"/>
      <c r="H9054" s="85"/>
    </row>
    <row r="9055" spans="1:8">
      <c r="A9055" s="85"/>
      <c r="B9055" s="85"/>
      <c r="C9055" s="85"/>
      <c r="D9055" s="85"/>
      <c r="E9055" s="85"/>
      <c r="F9055" s="85"/>
      <c r="G9055" s="85"/>
      <c r="H9055" s="85"/>
    </row>
    <row r="9056" spans="1:8">
      <c r="A9056" s="85"/>
      <c r="B9056" s="85"/>
      <c r="C9056" s="85"/>
      <c r="D9056" s="85"/>
      <c r="E9056" s="85"/>
      <c r="F9056" s="85"/>
      <c r="G9056" s="85"/>
      <c r="H9056" s="85"/>
    </row>
    <row r="9057" spans="1:8">
      <c r="A9057" s="85"/>
      <c r="B9057" s="85"/>
      <c r="C9057" s="85"/>
      <c r="D9057" s="85"/>
      <c r="E9057" s="85"/>
      <c r="F9057" s="85"/>
      <c r="G9057" s="85"/>
      <c r="H9057" s="85"/>
    </row>
    <row r="9058" spans="1:8">
      <c r="A9058" s="85"/>
      <c r="B9058" s="85"/>
      <c r="C9058" s="85"/>
      <c r="D9058" s="85"/>
      <c r="E9058" s="85"/>
      <c r="F9058" s="85"/>
      <c r="G9058" s="85"/>
      <c r="H9058" s="85"/>
    </row>
    <row r="9059" spans="1:8">
      <c r="A9059" s="85"/>
      <c r="B9059" s="85"/>
      <c r="C9059" s="85"/>
      <c r="D9059" s="85"/>
      <c r="E9059" s="85"/>
      <c r="F9059" s="85"/>
      <c r="G9059" s="85"/>
      <c r="H9059" s="85"/>
    </row>
    <row r="9060" spans="1:8">
      <c r="A9060" s="85"/>
      <c r="B9060" s="85"/>
      <c r="C9060" s="85"/>
      <c r="D9060" s="85"/>
      <c r="E9060" s="85"/>
      <c r="F9060" s="85"/>
      <c r="G9060" s="85"/>
      <c r="H9060" s="85"/>
    </row>
    <row r="9061" spans="1:8">
      <c r="A9061" s="85"/>
      <c r="B9061" s="85"/>
      <c r="C9061" s="85"/>
      <c r="D9061" s="85"/>
      <c r="E9061" s="85"/>
      <c r="F9061" s="85"/>
      <c r="G9061" s="85"/>
      <c r="H9061" s="85"/>
    </row>
    <row r="9062" spans="1:8">
      <c r="A9062" s="85"/>
      <c r="B9062" s="85"/>
      <c r="C9062" s="85"/>
      <c r="D9062" s="85"/>
      <c r="E9062" s="85"/>
      <c r="F9062" s="85"/>
      <c r="G9062" s="85"/>
      <c r="H9062" s="85"/>
    </row>
    <row r="9063" spans="1:8">
      <c r="A9063" s="85"/>
      <c r="B9063" s="85"/>
      <c r="C9063" s="85"/>
      <c r="D9063" s="85"/>
      <c r="E9063" s="85"/>
      <c r="F9063" s="85"/>
      <c r="G9063" s="85"/>
      <c r="H9063" s="85"/>
    </row>
    <row r="9064" spans="1:8">
      <c r="A9064" s="85"/>
      <c r="B9064" s="85"/>
      <c r="C9064" s="85"/>
      <c r="D9064" s="85"/>
      <c r="E9064" s="85"/>
      <c r="F9064" s="85"/>
      <c r="G9064" s="85"/>
      <c r="H9064" s="85"/>
    </row>
    <row r="9065" spans="1:8">
      <c r="A9065" s="85"/>
      <c r="B9065" s="85"/>
      <c r="C9065" s="85"/>
      <c r="D9065" s="85"/>
      <c r="E9065" s="85"/>
      <c r="F9065" s="85"/>
      <c r="G9065" s="85"/>
      <c r="H9065" s="85"/>
    </row>
    <row r="9066" spans="1:8">
      <c r="A9066" s="85"/>
      <c r="B9066" s="85"/>
      <c r="C9066" s="85"/>
      <c r="D9066" s="85"/>
      <c r="E9066" s="85"/>
      <c r="F9066" s="85"/>
      <c r="G9066" s="85"/>
      <c r="H9066" s="85"/>
    </row>
    <row r="9067" spans="1:8">
      <c r="A9067" s="85"/>
      <c r="B9067" s="85"/>
      <c r="C9067" s="85"/>
      <c r="D9067" s="85"/>
      <c r="E9067" s="85"/>
      <c r="F9067" s="85"/>
      <c r="G9067" s="85"/>
      <c r="H9067" s="85"/>
    </row>
    <row r="9068" spans="1:8">
      <c r="A9068" s="85"/>
      <c r="B9068" s="85"/>
      <c r="C9068" s="85"/>
      <c r="D9068" s="85"/>
      <c r="E9068" s="85"/>
      <c r="F9068" s="85"/>
      <c r="G9068" s="85"/>
      <c r="H9068" s="85"/>
    </row>
    <row r="9069" spans="1:8">
      <c r="A9069" s="85"/>
      <c r="B9069" s="85"/>
      <c r="C9069" s="85"/>
      <c r="D9069" s="85"/>
      <c r="E9069" s="85"/>
      <c r="F9069" s="85"/>
      <c r="G9069" s="85"/>
      <c r="H9069" s="85"/>
    </row>
    <row r="9070" spans="1:8">
      <c r="A9070" s="85"/>
      <c r="B9070" s="85"/>
      <c r="C9070" s="85"/>
      <c r="D9070" s="85"/>
      <c r="E9070" s="85"/>
      <c r="F9070" s="85"/>
      <c r="G9070" s="85"/>
      <c r="H9070" s="85"/>
    </row>
    <row r="9071" spans="1:8">
      <c r="A9071" s="85"/>
      <c r="B9071" s="85"/>
      <c r="C9071" s="85"/>
      <c r="D9071" s="85"/>
      <c r="E9071" s="85"/>
      <c r="F9071" s="85"/>
      <c r="G9071" s="85"/>
      <c r="H9071" s="85"/>
    </row>
    <row r="9072" spans="1:8">
      <c r="A9072" s="85"/>
      <c r="B9072" s="85"/>
      <c r="C9072" s="85"/>
      <c r="D9072" s="85"/>
      <c r="E9072" s="85"/>
      <c r="F9072" s="85"/>
      <c r="G9072" s="85"/>
      <c r="H9072" s="85"/>
    </row>
    <row r="9073" spans="1:8">
      <c r="A9073" s="85"/>
      <c r="B9073" s="85"/>
      <c r="C9073" s="85"/>
      <c r="D9073" s="85"/>
      <c r="E9073" s="85"/>
      <c r="F9073" s="85"/>
      <c r="G9073" s="85"/>
      <c r="H9073" s="85"/>
    </row>
    <row r="9074" spans="1:8">
      <c r="A9074" s="85"/>
      <c r="B9074" s="85"/>
      <c r="C9074" s="85"/>
      <c r="D9074" s="85"/>
      <c r="E9074" s="85"/>
      <c r="F9074" s="85"/>
      <c r="G9074" s="85"/>
      <c r="H9074" s="85"/>
    </row>
    <row r="9075" spans="1:8">
      <c r="A9075" s="85"/>
      <c r="B9075" s="85"/>
      <c r="C9075" s="85"/>
      <c r="D9075" s="85"/>
      <c r="E9075" s="85"/>
      <c r="F9075" s="85"/>
      <c r="G9075" s="85"/>
      <c r="H9075" s="85"/>
    </row>
    <row r="9076" spans="1:8">
      <c r="A9076" s="85"/>
      <c r="B9076" s="85"/>
      <c r="C9076" s="85"/>
      <c r="D9076" s="85"/>
      <c r="E9076" s="85"/>
      <c r="F9076" s="85"/>
      <c r="G9076" s="85"/>
      <c r="H9076" s="85"/>
    </row>
    <row r="9077" spans="1:8">
      <c r="A9077" s="85"/>
      <c r="B9077" s="85"/>
      <c r="C9077" s="85"/>
      <c r="D9077" s="85"/>
      <c r="E9077" s="85"/>
      <c r="F9077" s="85"/>
      <c r="G9077" s="85"/>
      <c r="H9077" s="85"/>
    </row>
    <row r="9078" spans="1:8">
      <c r="A9078" s="85"/>
      <c r="B9078" s="85"/>
      <c r="C9078" s="85"/>
      <c r="D9078" s="85"/>
      <c r="E9078" s="85"/>
      <c r="F9078" s="85"/>
      <c r="G9078" s="85"/>
      <c r="H9078" s="85"/>
    </row>
    <row r="9079" spans="1:8">
      <c r="A9079" s="85"/>
      <c r="B9079" s="85"/>
      <c r="C9079" s="85"/>
      <c r="D9079" s="85"/>
      <c r="E9079" s="85"/>
      <c r="F9079" s="85"/>
      <c r="G9079" s="85"/>
      <c r="H9079" s="85"/>
    </row>
    <row r="9080" spans="1:8">
      <c r="A9080" s="85"/>
      <c r="B9080" s="85"/>
      <c r="C9080" s="85"/>
      <c r="D9080" s="85"/>
      <c r="E9080" s="85"/>
      <c r="F9080" s="85"/>
      <c r="G9080" s="85"/>
      <c r="H9080" s="85"/>
    </row>
    <row r="9081" spans="1:8">
      <c r="A9081" s="85"/>
      <c r="B9081" s="85"/>
      <c r="C9081" s="85"/>
      <c r="D9081" s="85"/>
      <c r="E9081" s="85"/>
      <c r="F9081" s="85"/>
      <c r="G9081" s="85"/>
      <c r="H9081" s="85"/>
    </row>
    <row r="9082" spans="1:8">
      <c r="A9082" s="85"/>
      <c r="B9082" s="85"/>
      <c r="C9082" s="85"/>
      <c r="D9082" s="85"/>
      <c r="E9082" s="85"/>
      <c r="F9082" s="85"/>
      <c r="G9082" s="85"/>
      <c r="H9082" s="85"/>
    </row>
    <row r="9083" spans="1:8">
      <c r="A9083" s="85"/>
      <c r="B9083" s="85"/>
      <c r="C9083" s="85"/>
      <c r="D9083" s="85"/>
      <c r="E9083" s="85"/>
      <c r="F9083" s="85"/>
      <c r="G9083" s="85"/>
      <c r="H9083" s="85"/>
    </row>
    <row r="9084" spans="1:8">
      <c r="A9084" s="85"/>
      <c r="B9084" s="85"/>
      <c r="C9084" s="85"/>
      <c r="D9084" s="85"/>
      <c r="E9084" s="85"/>
      <c r="F9084" s="85"/>
      <c r="G9084" s="85"/>
      <c r="H9084" s="85"/>
    </row>
    <row r="9085" spans="1:8">
      <c r="A9085" s="85"/>
      <c r="B9085" s="85"/>
      <c r="C9085" s="85"/>
      <c r="D9085" s="85"/>
      <c r="E9085" s="85"/>
      <c r="F9085" s="85"/>
      <c r="G9085" s="85"/>
      <c r="H9085" s="85"/>
    </row>
    <row r="9086" spans="1:8">
      <c r="A9086" s="85"/>
      <c r="B9086" s="85"/>
      <c r="C9086" s="85"/>
      <c r="D9086" s="85"/>
      <c r="E9086" s="85"/>
      <c r="F9086" s="85"/>
      <c r="G9086" s="85"/>
      <c r="H9086" s="85"/>
    </row>
    <row r="9087" spans="1:8">
      <c r="A9087" s="85"/>
      <c r="B9087" s="85"/>
      <c r="C9087" s="85"/>
      <c r="D9087" s="85"/>
      <c r="E9087" s="85"/>
      <c r="F9087" s="85"/>
      <c r="G9087" s="85"/>
      <c r="H9087" s="85"/>
    </row>
    <row r="9088" spans="1:8">
      <c r="A9088" s="85"/>
      <c r="B9088" s="85"/>
      <c r="C9088" s="85"/>
      <c r="D9088" s="85"/>
      <c r="E9088" s="85"/>
      <c r="F9088" s="85"/>
      <c r="G9088" s="85"/>
      <c r="H9088" s="85"/>
    </row>
    <row r="9089" spans="1:8">
      <c r="A9089" s="85"/>
      <c r="B9089" s="85"/>
      <c r="C9089" s="85"/>
      <c r="D9089" s="85"/>
      <c r="E9089" s="85"/>
      <c r="F9089" s="85"/>
      <c r="G9089" s="85"/>
      <c r="H9089" s="85"/>
    </row>
    <row r="9090" spans="1:8">
      <c r="A9090" s="85"/>
      <c r="B9090" s="85"/>
      <c r="C9090" s="85"/>
      <c r="D9090" s="85"/>
      <c r="E9090" s="85"/>
      <c r="F9090" s="85"/>
      <c r="G9090" s="85"/>
      <c r="H9090" s="85"/>
    </row>
    <row r="9091" spans="1:8">
      <c r="A9091" s="85"/>
      <c r="B9091" s="85"/>
      <c r="C9091" s="85"/>
      <c r="D9091" s="85"/>
      <c r="E9091" s="85"/>
      <c r="F9091" s="85"/>
      <c r="G9091" s="85"/>
      <c r="H9091" s="85"/>
    </row>
    <row r="9092" spans="1:8">
      <c r="A9092" s="85"/>
      <c r="B9092" s="85"/>
      <c r="C9092" s="85"/>
      <c r="D9092" s="85"/>
      <c r="E9092" s="85"/>
      <c r="F9092" s="85"/>
      <c r="G9092" s="85"/>
      <c r="H9092" s="85"/>
    </row>
    <row r="9093" spans="1:8">
      <c r="A9093" s="85"/>
      <c r="B9093" s="85"/>
      <c r="C9093" s="85"/>
      <c r="D9093" s="85"/>
      <c r="E9093" s="85"/>
      <c r="F9093" s="85"/>
      <c r="G9093" s="85"/>
      <c r="H9093" s="85"/>
    </row>
    <row r="9094" spans="1:8">
      <c r="A9094" s="85"/>
      <c r="B9094" s="85"/>
      <c r="C9094" s="85"/>
      <c r="D9094" s="85"/>
      <c r="E9094" s="85"/>
      <c r="F9094" s="85"/>
      <c r="G9094" s="85"/>
      <c r="H9094" s="85"/>
    </row>
    <row r="9095" spans="1:8">
      <c r="A9095" s="85"/>
      <c r="B9095" s="85"/>
      <c r="C9095" s="85"/>
      <c r="D9095" s="85"/>
      <c r="E9095" s="85"/>
      <c r="F9095" s="85"/>
      <c r="G9095" s="85"/>
      <c r="H9095" s="85"/>
    </row>
    <row r="9096" spans="1:8">
      <c r="A9096" s="85"/>
      <c r="B9096" s="85"/>
      <c r="C9096" s="85"/>
      <c r="D9096" s="85"/>
      <c r="E9096" s="85"/>
      <c r="F9096" s="85"/>
      <c r="G9096" s="85"/>
      <c r="H9096" s="85"/>
    </row>
    <row r="9097" spans="1:8">
      <c r="A9097" s="85"/>
      <c r="B9097" s="85"/>
      <c r="C9097" s="85"/>
      <c r="D9097" s="85"/>
      <c r="E9097" s="85"/>
      <c r="F9097" s="85"/>
      <c r="G9097" s="85"/>
      <c r="H9097" s="85"/>
    </row>
    <row r="9098" spans="1:8">
      <c r="A9098" s="85"/>
      <c r="B9098" s="85"/>
      <c r="C9098" s="85"/>
      <c r="D9098" s="85"/>
      <c r="E9098" s="85"/>
      <c r="F9098" s="85"/>
      <c r="G9098" s="85"/>
      <c r="H9098" s="85"/>
    </row>
    <row r="9099" spans="1:8">
      <c r="A9099" s="85"/>
      <c r="B9099" s="85"/>
      <c r="C9099" s="85"/>
      <c r="D9099" s="85"/>
      <c r="E9099" s="85"/>
      <c r="F9099" s="85"/>
      <c r="G9099" s="85"/>
      <c r="H9099" s="85"/>
    </row>
    <row r="9100" spans="1:8">
      <c r="A9100" s="85"/>
      <c r="B9100" s="85"/>
      <c r="C9100" s="85"/>
      <c r="D9100" s="85"/>
      <c r="E9100" s="85"/>
      <c r="F9100" s="85"/>
      <c r="G9100" s="85"/>
      <c r="H9100" s="85"/>
    </row>
    <row r="9101" spans="1:8">
      <c r="A9101" s="85"/>
      <c r="B9101" s="85"/>
      <c r="C9101" s="85"/>
      <c r="D9101" s="85"/>
      <c r="E9101" s="85"/>
      <c r="F9101" s="85"/>
      <c r="G9101" s="85"/>
      <c r="H9101" s="85"/>
    </row>
    <row r="9102" spans="1:8">
      <c r="A9102" s="85"/>
      <c r="B9102" s="85"/>
      <c r="C9102" s="85"/>
      <c r="D9102" s="85"/>
      <c r="E9102" s="85"/>
      <c r="F9102" s="85"/>
      <c r="G9102" s="85"/>
      <c r="H9102" s="85"/>
    </row>
    <row r="9103" spans="1:8">
      <c r="A9103" s="85"/>
      <c r="B9103" s="85"/>
      <c r="C9103" s="85"/>
      <c r="D9103" s="85"/>
      <c r="E9103" s="85"/>
      <c r="F9103" s="85"/>
      <c r="G9103" s="85"/>
      <c r="H9103" s="85"/>
    </row>
    <row r="9104" spans="1:8">
      <c r="A9104" s="85"/>
      <c r="B9104" s="85"/>
      <c r="C9104" s="85"/>
      <c r="D9104" s="85"/>
      <c r="E9104" s="85"/>
      <c r="F9104" s="85"/>
      <c r="G9104" s="85"/>
      <c r="H9104" s="85"/>
    </row>
    <row r="9105" spans="1:8">
      <c r="A9105" s="85"/>
      <c r="B9105" s="85"/>
      <c r="C9105" s="85"/>
      <c r="D9105" s="85"/>
      <c r="E9105" s="85"/>
      <c r="F9105" s="85"/>
      <c r="G9105" s="85"/>
      <c r="H9105" s="85"/>
    </row>
    <row r="9106" spans="1:8">
      <c r="A9106" s="85"/>
      <c r="B9106" s="85"/>
      <c r="C9106" s="85"/>
      <c r="D9106" s="85"/>
      <c r="E9106" s="85"/>
      <c r="F9106" s="85"/>
      <c r="G9106" s="85"/>
      <c r="H9106" s="85"/>
    </row>
    <row r="9107" spans="1:8">
      <c r="A9107" s="85"/>
      <c r="B9107" s="85"/>
      <c r="C9107" s="85"/>
      <c r="D9107" s="85"/>
      <c r="E9107" s="85"/>
      <c r="F9107" s="85"/>
      <c r="G9107" s="85"/>
      <c r="H9107" s="85"/>
    </row>
    <row r="9108" spans="1:8">
      <c r="A9108" s="85"/>
      <c r="B9108" s="85"/>
      <c r="C9108" s="85"/>
      <c r="D9108" s="85"/>
      <c r="E9108" s="85"/>
      <c r="F9108" s="85"/>
      <c r="G9108" s="85"/>
      <c r="H9108" s="85"/>
    </row>
    <row r="9109" spans="1:8">
      <c r="A9109" s="85"/>
      <c r="B9109" s="85"/>
      <c r="C9109" s="85"/>
      <c r="D9109" s="85"/>
      <c r="E9109" s="85"/>
      <c r="F9109" s="85"/>
      <c r="G9109" s="85"/>
      <c r="H9109" s="85"/>
    </row>
    <row r="9110" spans="1:8">
      <c r="A9110" s="85"/>
      <c r="B9110" s="85"/>
      <c r="C9110" s="85"/>
      <c r="D9110" s="85"/>
      <c r="E9110" s="85"/>
      <c r="F9110" s="85"/>
      <c r="G9110" s="85"/>
      <c r="H9110" s="85"/>
    </row>
    <row r="9111" spans="1:8">
      <c r="A9111" s="85"/>
      <c r="B9111" s="85"/>
      <c r="C9111" s="85"/>
      <c r="D9111" s="85"/>
      <c r="E9111" s="85"/>
      <c r="F9111" s="85"/>
      <c r="G9111" s="85"/>
      <c r="H9111" s="85"/>
    </row>
    <row r="9112" spans="1:8">
      <c r="A9112" s="85"/>
      <c r="B9112" s="85"/>
      <c r="C9112" s="85"/>
      <c r="D9112" s="85"/>
      <c r="E9112" s="85"/>
      <c r="F9112" s="85"/>
      <c r="G9112" s="85"/>
      <c r="H9112" s="85"/>
    </row>
    <row r="9113" spans="1:8">
      <c r="A9113" s="85"/>
      <c r="B9113" s="85"/>
      <c r="C9113" s="85"/>
      <c r="D9113" s="85"/>
      <c r="E9113" s="85"/>
      <c r="F9113" s="85"/>
      <c r="G9113" s="85"/>
      <c r="H9113" s="85"/>
    </row>
    <row r="9114" spans="1:8">
      <c r="A9114" s="85"/>
      <c r="B9114" s="85"/>
      <c r="C9114" s="85"/>
      <c r="D9114" s="85"/>
      <c r="E9114" s="85"/>
      <c r="F9114" s="85"/>
      <c r="G9114" s="85"/>
      <c r="H9114" s="85"/>
    </row>
    <row r="9115" spans="1:8">
      <c r="A9115" s="85"/>
      <c r="B9115" s="85"/>
      <c r="C9115" s="85"/>
      <c r="D9115" s="85"/>
      <c r="E9115" s="85"/>
      <c r="F9115" s="85"/>
      <c r="G9115" s="85"/>
      <c r="H9115" s="85"/>
    </row>
    <row r="9116" spans="1:8">
      <c r="A9116" s="85"/>
      <c r="B9116" s="85"/>
      <c r="C9116" s="85"/>
      <c r="D9116" s="85"/>
      <c r="E9116" s="85"/>
      <c r="F9116" s="85"/>
      <c r="G9116" s="85"/>
      <c r="H9116" s="85"/>
    </row>
    <row r="9117" spans="1:8">
      <c r="A9117" s="85"/>
      <c r="B9117" s="85"/>
      <c r="C9117" s="85"/>
      <c r="D9117" s="85"/>
      <c r="E9117" s="85"/>
      <c r="F9117" s="85"/>
      <c r="G9117" s="85"/>
      <c r="H9117" s="85"/>
    </row>
    <row r="9118" spans="1:8">
      <c r="A9118" s="85"/>
      <c r="B9118" s="85"/>
      <c r="C9118" s="85"/>
      <c r="D9118" s="85"/>
      <c r="E9118" s="85"/>
      <c r="F9118" s="85"/>
      <c r="G9118" s="85"/>
      <c r="H9118" s="85"/>
    </row>
    <row r="9119" spans="1:8">
      <c r="A9119" s="85"/>
      <c r="B9119" s="85"/>
      <c r="C9119" s="85"/>
      <c r="D9119" s="85"/>
      <c r="E9119" s="85"/>
      <c r="F9119" s="85"/>
      <c r="G9119" s="85"/>
      <c r="H9119" s="85"/>
    </row>
    <row r="9120" spans="1:8">
      <c r="A9120" s="85"/>
      <c r="B9120" s="85"/>
      <c r="C9120" s="85"/>
      <c r="D9120" s="85"/>
      <c r="E9120" s="85"/>
      <c r="F9120" s="85"/>
      <c r="G9120" s="85"/>
      <c r="H9120" s="85"/>
    </row>
    <row r="9121" spans="1:8">
      <c r="A9121" s="85"/>
      <c r="B9121" s="85"/>
      <c r="C9121" s="85"/>
      <c r="D9121" s="85"/>
      <c r="E9121" s="85"/>
      <c r="F9121" s="85"/>
      <c r="G9121" s="85"/>
      <c r="H9121" s="85"/>
    </row>
    <row r="9122" spans="1:8">
      <c r="A9122" s="85"/>
      <c r="B9122" s="85"/>
      <c r="C9122" s="85"/>
      <c r="D9122" s="85"/>
      <c r="E9122" s="85"/>
      <c r="F9122" s="85"/>
      <c r="G9122" s="85"/>
      <c r="H9122" s="85"/>
    </row>
    <row r="9123" spans="1:8">
      <c r="A9123" s="85"/>
      <c r="B9123" s="85"/>
      <c r="C9123" s="85"/>
      <c r="D9123" s="85"/>
      <c r="E9123" s="85"/>
      <c r="F9123" s="85"/>
      <c r="G9123" s="85"/>
      <c r="H9123" s="85"/>
    </row>
    <row r="9124" spans="1:8">
      <c r="A9124" s="85"/>
      <c r="B9124" s="85"/>
      <c r="C9124" s="85"/>
      <c r="D9124" s="85"/>
      <c r="E9124" s="85"/>
      <c r="F9124" s="85"/>
      <c r="G9124" s="85"/>
      <c r="H9124" s="85"/>
    </row>
    <row r="9125" spans="1:8">
      <c r="A9125" s="85"/>
      <c r="B9125" s="85"/>
      <c r="C9125" s="85"/>
      <c r="D9125" s="85"/>
      <c r="E9125" s="85"/>
      <c r="F9125" s="85"/>
      <c r="G9125" s="85"/>
      <c r="H9125" s="85"/>
    </row>
    <row r="9126" spans="1:8">
      <c r="A9126" s="85"/>
      <c r="B9126" s="85"/>
      <c r="C9126" s="85"/>
      <c r="D9126" s="85"/>
      <c r="E9126" s="85"/>
      <c r="F9126" s="85"/>
      <c r="G9126" s="85"/>
      <c r="H9126" s="85"/>
    </row>
    <row r="9127" spans="1:8">
      <c r="A9127" s="85"/>
      <c r="B9127" s="85"/>
      <c r="C9127" s="85"/>
      <c r="D9127" s="85"/>
      <c r="E9127" s="85"/>
      <c r="F9127" s="85"/>
      <c r="G9127" s="85"/>
      <c r="H9127" s="85"/>
    </row>
    <row r="9128" spans="1:8">
      <c r="A9128" s="85"/>
      <c r="B9128" s="85"/>
      <c r="C9128" s="85"/>
      <c r="D9128" s="85"/>
      <c r="E9128" s="85"/>
      <c r="F9128" s="85"/>
      <c r="G9128" s="85"/>
      <c r="H9128" s="85"/>
    </row>
    <row r="9129" spans="1:8">
      <c r="A9129" s="85"/>
      <c r="B9129" s="85"/>
      <c r="C9129" s="85"/>
      <c r="D9129" s="85"/>
      <c r="E9129" s="85"/>
      <c r="F9129" s="85"/>
      <c r="G9129" s="85"/>
      <c r="H9129" s="85"/>
    </row>
    <row r="9130" spans="1:8">
      <c r="A9130" s="85"/>
      <c r="B9130" s="85"/>
      <c r="C9130" s="85"/>
      <c r="D9130" s="85"/>
      <c r="E9130" s="85"/>
      <c r="F9130" s="85"/>
      <c r="G9130" s="85"/>
      <c r="H9130" s="85"/>
    </row>
    <row r="9131" spans="1:8">
      <c r="A9131" s="85"/>
      <c r="B9131" s="85"/>
      <c r="C9131" s="85"/>
      <c r="D9131" s="85"/>
      <c r="E9131" s="85"/>
      <c r="F9131" s="85"/>
      <c r="G9131" s="85"/>
      <c r="H9131" s="85"/>
    </row>
    <row r="9132" spans="1:8">
      <c r="A9132" s="85"/>
      <c r="B9132" s="85"/>
      <c r="C9132" s="85"/>
      <c r="D9132" s="85"/>
      <c r="E9132" s="85"/>
      <c r="F9132" s="85"/>
      <c r="G9132" s="85"/>
      <c r="H9132" s="85"/>
    </row>
    <row r="9133" spans="1:8">
      <c r="A9133" s="85"/>
      <c r="B9133" s="85"/>
      <c r="C9133" s="85"/>
      <c r="D9133" s="85"/>
      <c r="E9133" s="85"/>
      <c r="F9133" s="85"/>
      <c r="G9133" s="85"/>
      <c r="H9133" s="85"/>
    </row>
    <row r="9134" spans="1:8">
      <c r="A9134" s="85"/>
      <c r="B9134" s="85"/>
      <c r="C9134" s="85"/>
      <c r="D9134" s="85"/>
      <c r="E9134" s="85"/>
      <c r="F9134" s="85"/>
      <c r="G9134" s="85"/>
      <c r="H9134" s="85"/>
    </row>
    <row r="9135" spans="1:8">
      <c r="A9135" s="85"/>
      <c r="B9135" s="85"/>
      <c r="C9135" s="85"/>
      <c r="D9135" s="85"/>
      <c r="E9135" s="85"/>
      <c r="F9135" s="85"/>
      <c r="G9135" s="85"/>
      <c r="H9135" s="85"/>
    </row>
    <row r="9136" spans="1:8">
      <c r="A9136" s="85"/>
      <c r="B9136" s="85"/>
      <c r="C9136" s="85"/>
      <c r="D9136" s="85"/>
      <c r="E9136" s="85"/>
      <c r="F9136" s="85"/>
      <c r="G9136" s="85"/>
      <c r="H9136" s="85"/>
    </row>
    <row r="9137" spans="1:8">
      <c r="A9137" s="85"/>
      <c r="B9137" s="85"/>
      <c r="C9137" s="85"/>
      <c r="D9137" s="85"/>
      <c r="E9137" s="85"/>
      <c r="F9137" s="85"/>
      <c r="G9137" s="85"/>
      <c r="H9137" s="85"/>
    </row>
    <row r="9138" spans="1:8">
      <c r="A9138" s="85"/>
      <c r="B9138" s="85"/>
      <c r="C9138" s="85"/>
      <c r="D9138" s="85"/>
      <c r="E9138" s="85"/>
      <c r="F9138" s="85"/>
      <c r="G9138" s="85"/>
      <c r="H9138" s="85"/>
    </row>
    <row r="9139" spans="1:8">
      <c r="A9139" s="85"/>
      <c r="B9139" s="85"/>
      <c r="C9139" s="85"/>
      <c r="D9139" s="85"/>
      <c r="E9139" s="85"/>
      <c r="F9139" s="85"/>
      <c r="G9139" s="85"/>
      <c r="H9139" s="85"/>
    </row>
    <row r="9140" spans="1:8">
      <c r="A9140" s="85"/>
      <c r="B9140" s="85"/>
      <c r="C9140" s="85"/>
      <c r="D9140" s="85"/>
      <c r="E9140" s="85"/>
      <c r="F9140" s="85"/>
      <c r="G9140" s="85"/>
      <c r="H9140" s="85"/>
    </row>
    <row r="9141" spans="1:8">
      <c r="A9141" s="85"/>
      <c r="B9141" s="85"/>
      <c r="C9141" s="85"/>
      <c r="D9141" s="85"/>
      <c r="E9141" s="85"/>
      <c r="F9141" s="85"/>
      <c r="G9141" s="85"/>
      <c r="H9141" s="85"/>
    </row>
    <row r="9142" spans="1:8">
      <c r="A9142" s="85"/>
      <c r="B9142" s="85"/>
      <c r="C9142" s="85"/>
      <c r="D9142" s="85"/>
      <c r="E9142" s="85"/>
      <c r="F9142" s="85"/>
      <c r="G9142" s="85"/>
      <c r="H9142" s="85"/>
    </row>
    <row r="9143" spans="1:8">
      <c r="A9143" s="85"/>
      <c r="B9143" s="85"/>
      <c r="C9143" s="85"/>
      <c r="D9143" s="85"/>
      <c r="E9143" s="85"/>
      <c r="F9143" s="85"/>
      <c r="G9143" s="85"/>
      <c r="H9143" s="85"/>
    </row>
    <row r="9144" spans="1:8">
      <c r="A9144" s="85"/>
      <c r="B9144" s="85"/>
      <c r="C9144" s="85"/>
      <c r="D9144" s="85"/>
      <c r="E9144" s="85"/>
      <c r="F9144" s="85"/>
      <c r="G9144" s="85"/>
      <c r="H9144" s="85"/>
    </row>
    <row r="9145" spans="1:8">
      <c r="A9145" s="85"/>
      <c r="B9145" s="85"/>
      <c r="C9145" s="85"/>
      <c r="D9145" s="85"/>
      <c r="E9145" s="85"/>
      <c r="F9145" s="85"/>
      <c r="G9145" s="85"/>
      <c r="H9145" s="85"/>
    </row>
    <row r="9146" spans="1:8">
      <c r="A9146" s="85"/>
      <c r="B9146" s="85"/>
      <c r="C9146" s="85"/>
      <c r="D9146" s="85"/>
      <c r="E9146" s="85"/>
      <c r="F9146" s="85"/>
      <c r="G9146" s="85"/>
      <c r="H9146" s="85"/>
    </row>
    <row r="9147" spans="1:8">
      <c r="A9147" s="85"/>
      <c r="B9147" s="85"/>
      <c r="C9147" s="85"/>
      <c r="D9147" s="85"/>
      <c r="E9147" s="85"/>
      <c r="F9147" s="85"/>
      <c r="G9147" s="85"/>
      <c r="H9147" s="85"/>
    </row>
    <row r="9148" spans="1:8">
      <c r="A9148" s="85"/>
      <c r="B9148" s="85"/>
      <c r="C9148" s="85"/>
      <c r="D9148" s="85"/>
      <c r="E9148" s="85"/>
      <c r="F9148" s="85"/>
      <c r="G9148" s="85"/>
      <c r="H9148" s="85"/>
    </row>
    <row r="9149" spans="1:8">
      <c r="A9149" s="85"/>
      <c r="B9149" s="85"/>
      <c r="C9149" s="85"/>
      <c r="D9149" s="85"/>
      <c r="E9149" s="85"/>
      <c r="F9149" s="85"/>
      <c r="G9149" s="85"/>
      <c r="H9149" s="85"/>
    </row>
    <row r="9150" spans="1:8">
      <c r="A9150" s="85"/>
      <c r="B9150" s="85"/>
      <c r="C9150" s="85"/>
      <c r="D9150" s="85"/>
      <c r="E9150" s="85"/>
      <c r="F9150" s="85"/>
      <c r="G9150" s="85"/>
      <c r="H9150" s="85"/>
    </row>
    <row r="9151" spans="1:8">
      <c r="A9151" s="85"/>
      <c r="B9151" s="85"/>
      <c r="C9151" s="85"/>
      <c r="D9151" s="85"/>
      <c r="E9151" s="85"/>
      <c r="F9151" s="85"/>
      <c r="G9151" s="85"/>
      <c r="H9151" s="85"/>
    </row>
    <row r="9152" spans="1:8">
      <c r="A9152" s="85"/>
      <c r="B9152" s="85"/>
      <c r="C9152" s="85"/>
      <c r="D9152" s="85"/>
      <c r="E9152" s="85"/>
      <c r="F9152" s="85"/>
      <c r="G9152" s="85"/>
      <c r="H9152" s="85"/>
    </row>
    <row r="9153" spans="1:8">
      <c r="A9153" s="85"/>
      <c r="B9153" s="85"/>
      <c r="C9153" s="85"/>
      <c r="D9153" s="85"/>
      <c r="E9153" s="85"/>
      <c r="F9153" s="85"/>
      <c r="G9153" s="85"/>
      <c r="H9153" s="85"/>
    </row>
    <row r="9154" spans="1:8">
      <c r="A9154" s="85"/>
      <c r="B9154" s="85"/>
      <c r="C9154" s="85"/>
      <c r="D9154" s="85"/>
      <c r="E9154" s="85"/>
      <c r="F9154" s="85"/>
      <c r="G9154" s="85"/>
      <c r="H9154" s="85"/>
    </row>
    <row r="9155" spans="1:8">
      <c r="A9155" s="85"/>
      <c r="B9155" s="85"/>
      <c r="C9155" s="85"/>
      <c r="D9155" s="85"/>
      <c r="E9155" s="85"/>
      <c r="F9155" s="85"/>
      <c r="G9155" s="85"/>
      <c r="H9155" s="85"/>
    </row>
    <row r="9156" spans="1:8">
      <c r="A9156" s="85"/>
      <c r="B9156" s="85"/>
      <c r="C9156" s="85"/>
      <c r="D9156" s="85"/>
      <c r="E9156" s="85"/>
      <c r="F9156" s="85"/>
      <c r="G9156" s="85"/>
      <c r="H9156" s="85"/>
    </row>
    <row r="9157" spans="1:8">
      <c r="A9157" s="85"/>
      <c r="B9157" s="85"/>
      <c r="C9157" s="85"/>
      <c r="D9157" s="85"/>
      <c r="E9157" s="85"/>
      <c r="F9157" s="85"/>
      <c r="G9157" s="85"/>
      <c r="H9157" s="85"/>
    </row>
    <row r="9158" spans="1:8">
      <c r="A9158" s="85"/>
      <c r="B9158" s="85"/>
      <c r="C9158" s="85"/>
      <c r="D9158" s="85"/>
      <c r="E9158" s="85"/>
      <c r="F9158" s="85"/>
      <c r="G9158" s="85"/>
      <c r="H9158" s="85"/>
    </row>
    <row r="9159" spans="1:8">
      <c r="A9159" s="85"/>
      <c r="B9159" s="85"/>
      <c r="C9159" s="85"/>
      <c r="D9159" s="85"/>
      <c r="E9159" s="85"/>
      <c r="F9159" s="85"/>
      <c r="G9159" s="85"/>
      <c r="H9159" s="85"/>
    </row>
    <row r="9160" spans="1:8">
      <c r="A9160" s="85"/>
      <c r="B9160" s="85"/>
      <c r="C9160" s="85"/>
      <c r="D9160" s="85"/>
      <c r="E9160" s="85"/>
      <c r="F9160" s="85"/>
      <c r="G9160" s="85"/>
      <c r="H9160" s="85"/>
    </row>
    <row r="9161" spans="1:8">
      <c r="A9161" s="85"/>
      <c r="B9161" s="85"/>
      <c r="C9161" s="85"/>
      <c r="D9161" s="85"/>
      <c r="E9161" s="85"/>
      <c r="F9161" s="85"/>
      <c r="G9161" s="85"/>
      <c r="H9161" s="85"/>
    </row>
    <row r="9162" spans="1:8">
      <c r="A9162" s="85"/>
      <c r="B9162" s="85"/>
      <c r="C9162" s="85"/>
      <c r="D9162" s="85"/>
      <c r="E9162" s="85"/>
      <c r="F9162" s="85"/>
      <c r="G9162" s="85"/>
      <c r="H9162" s="85"/>
    </row>
    <row r="9163" spans="1:8">
      <c r="A9163" s="85"/>
      <c r="B9163" s="85"/>
      <c r="C9163" s="85"/>
      <c r="D9163" s="85"/>
      <c r="E9163" s="85"/>
      <c r="F9163" s="85"/>
      <c r="G9163" s="85"/>
      <c r="H9163" s="85"/>
    </row>
    <row r="9164" spans="1:8">
      <c r="A9164" s="85"/>
      <c r="B9164" s="85"/>
      <c r="C9164" s="85"/>
      <c r="D9164" s="85"/>
      <c r="E9164" s="85"/>
      <c r="F9164" s="85"/>
      <c r="G9164" s="85"/>
      <c r="H9164" s="85"/>
    </row>
    <row r="9165" spans="1:8">
      <c r="A9165" s="85"/>
      <c r="B9165" s="85"/>
      <c r="C9165" s="85"/>
      <c r="D9165" s="85"/>
      <c r="E9165" s="85"/>
      <c r="F9165" s="85"/>
      <c r="G9165" s="85"/>
      <c r="H9165" s="85"/>
    </row>
    <row r="9166" spans="1:8">
      <c r="A9166" s="85"/>
      <c r="B9166" s="85"/>
      <c r="C9166" s="85"/>
      <c r="D9166" s="85"/>
      <c r="E9166" s="85"/>
      <c r="F9166" s="85"/>
      <c r="G9166" s="85"/>
      <c r="H9166" s="85"/>
    </row>
    <row r="9167" spans="1:8">
      <c r="A9167" s="85"/>
      <c r="B9167" s="85"/>
      <c r="C9167" s="85"/>
      <c r="D9167" s="85"/>
      <c r="E9167" s="85"/>
      <c r="F9167" s="85"/>
      <c r="G9167" s="85"/>
      <c r="H9167" s="85"/>
    </row>
    <row r="9168" spans="1:8">
      <c r="A9168" s="85"/>
      <c r="B9168" s="85"/>
      <c r="C9168" s="85"/>
      <c r="D9168" s="85"/>
      <c r="E9168" s="85"/>
      <c r="F9168" s="85"/>
      <c r="G9168" s="85"/>
      <c r="H9168" s="85"/>
    </row>
    <row r="9169" spans="1:8">
      <c r="A9169" s="85"/>
      <c r="B9169" s="85"/>
      <c r="C9169" s="85"/>
      <c r="D9169" s="85"/>
      <c r="E9169" s="85"/>
      <c r="F9169" s="85"/>
      <c r="G9169" s="85"/>
      <c r="H9169" s="85"/>
    </row>
    <row r="9170" spans="1:8">
      <c r="A9170" s="85"/>
      <c r="B9170" s="85"/>
      <c r="C9170" s="85"/>
      <c r="D9170" s="85"/>
      <c r="E9170" s="85"/>
      <c r="F9170" s="85"/>
      <c r="G9170" s="85"/>
      <c r="H9170" s="85"/>
    </row>
    <row r="9171" spans="1:8">
      <c r="A9171" s="85"/>
      <c r="B9171" s="85"/>
      <c r="C9171" s="85"/>
      <c r="D9171" s="85"/>
      <c r="E9171" s="85"/>
      <c r="F9171" s="85"/>
      <c r="G9171" s="85"/>
      <c r="H9171" s="85"/>
    </row>
    <row r="9172" spans="1:8">
      <c r="A9172" s="85"/>
      <c r="B9172" s="85"/>
      <c r="C9172" s="85"/>
      <c r="D9172" s="85"/>
      <c r="E9172" s="85"/>
      <c r="F9172" s="85"/>
      <c r="G9172" s="85"/>
      <c r="H9172" s="85"/>
    </row>
    <row r="9173" spans="1:8">
      <c r="A9173" s="85"/>
      <c r="B9173" s="85"/>
      <c r="C9173" s="85"/>
      <c r="D9173" s="85"/>
      <c r="E9173" s="85"/>
      <c r="F9173" s="85"/>
      <c r="G9173" s="85"/>
      <c r="H9173" s="85"/>
    </row>
    <row r="9174" spans="1:8">
      <c r="A9174" s="85"/>
      <c r="B9174" s="85"/>
      <c r="C9174" s="85"/>
      <c r="D9174" s="85"/>
      <c r="E9174" s="85"/>
      <c r="F9174" s="85"/>
      <c r="G9174" s="85"/>
      <c r="H9174" s="85"/>
    </row>
    <row r="9175" spans="1:8">
      <c r="A9175" s="85"/>
      <c r="B9175" s="85"/>
      <c r="C9175" s="85"/>
      <c r="D9175" s="85"/>
      <c r="E9175" s="85"/>
      <c r="F9175" s="85"/>
      <c r="G9175" s="85"/>
      <c r="H9175" s="85"/>
    </row>
    <row r="9176" spans="1:8">
      <c r="A9176" s="85"/>
      <c r="B9176" s="85"/>
      <c r="C9176" s="85"/>
      <c r="D9176" s="85"/>
      <c r="E9176" s="85"/>
      <c r="F9176" s="85"/>
      <c r="G9176" s="85"/>
      <c r="H9176" s="85"/>
    </row>
    <row r="9177" spans="1:8">
      <c r="A9177" s="85"/>
      <c r="B9177" s="85"/>
      <c r="C9177" s="85"/>
      <c r="D9177" s="85"/>
      <c r="E9177" s="85"/>
      <c r="F9177" s="85"/>
      <c r="G9177" s="85"/>
      <c r="H9177" s="85"/>
    </row>
    <row r="9178" spans="1:8">
      <c r="A9178" s="85"/>
      <c r="B9178" s="85"/>
      <c r="C9178" s="85"/>
      <c r="D9178" s="85"/>
      <c r="E9178" s="85"/>
      <c r="F9178" s="85"/>
      <c r="G9178" s="85"/>
      <c r="H9178" s="85"/>
    </row>
    <row r="9179" spans="1:8">
      <c r="A9179" s="85"/>
      <c r="B9179" s="85"/>
      <c r="C9179" s="85"/>
      <c r="D9179" s="85"/>
      <c r="E9179" s="85"/>
      <c r="F9179" s="85"/>
      <c r="G9179" s="85"/>
      <c r="H9179" s="85"/>
    </row>
    <row r="9180" spans="1:8">
      <c r="A9180" s="85"/>
      <c r="B9180" s="85"/>
      <c r="C9180" s="85"/>
      <c r="D9180" s="85"/>
      <c r="E9180" s="85"/>
      <c r="F9180" s="85"/>
      <c r="G9180" s="85"/>
      <c r="H9180" s="85"/>
    </row>
    <row r="9181" spans="1:8">
      <c r="A9181" s="85"/>
      <c r="B9181" s="85"/>
      <c r="C9181" s="85"/>
      <c r="D9181" s="85"/>
      <c r="E9181" s="85"/>
      <c r="F9181" s="85"/>
      <c r="G9181" s="85"/>
      <c r="H9181" s="85"/>
    </row>
    <row r="9182" spans="1:8">
      <c r="A9182" s="85"/>
      <c r="B9182" s="85"/>
      <c r="C9182" s="85"/>
      <c r="D9182" s="85"/>
      <c r="E9182" s="85"/>
      <c r="F9182" s="85"/>
      <c r="G9182" s="85"/>
      <c r="H9182" s="85"/>
    </row>
    <row r="9183" spans="1:8">
      <c r="A9183" s="85"/>
      <c r="B9183" s="85"/>
      <c r="C9183" s="85"/>
      <c r="D9183" s="85"/>
      <c r="E9183" s="85"/>
      <c r="F9183" s="85"/>
      <c r="G9183" s="85"/>
      <c r="H9183" s="85"/>
    </row>
    <row r="9184" spans="1:8">
      <c r="A9184" s="85"/>
      <c r="B9184" s="85"/>
      <c r="C9184" s="85"/>
      <c r="D9184" s="85"/>
      <c r="E9184" s="85"/>
      <c r="F9184" s="85"/>
      <c r="G9184" s="85"/>
      <c r="H9184" s="85"/>
    </row>
    <row r="9185" spans="1:8">
      <c r="A9185" s="85"/>
      <c r="B9185" s="85"/>
      <c r="C9185" s="85"/>
      <c r="D9185" s="85"/>
      <c r="E9185" s="85"/>
      <c r="F9185" s="85"/>
      <c r="G9185" s="85"/>
      <c r="H9185" s="85"/>
    </row>
    <row r="9186" spans="1:8">
      <c r="A9186" s="85"/>
      <c r="B9186" s="85"/>
      <c r="C9186" s="85"/>
      <c r="D9186" s="85"/>
      <c r="E9186" s="85"/>
      <c r="F9186" s="85"/>
      <c r="G9186" s="85"/>
      <c r="H9186" s="85"/>
    </row>
    <row r="9187" spans="1:8">
      <c r="A9187" s="85"/>
      <c r="B9187" s="85"/>
      <c r="C9187" s="85"/>
      <c r="D9187" s="85"/>
      <c r="E9187" s="85"/>
      <c r="F9187" s="85"/>
      <c r="G9187" s="85"/>
      <c r="H9187" s="85"/>
    </row>
    <row r="9188" spans="1:8">
      <c r="A9188" s="85"/>
      <c r="B9188" s="85"/>
      <c r="C9188" s="85"/>
      <c r="D9188" s="85"/>
      <c r="E9188" s="85"/>
      <c r="F9188" s="85"/>
      <c r="G9188" s="85"/>
      <c r="H9188" s="85"/>
    </row>
    <row r="9189" spans="1:8">
      <c r="A9189" s="85"/>
      <c r="B9189" s="85"/>
      <c r="C9189" s="85"/>
      <c r="D9189" s="85"/>
      <c r="E9189" s="85"/>
      <c r="F9189" s="85"/>
      <c r="G9189" s="85"/>
      <c r="H9189" s="85"/>
    </row>
    <row r="9190" spans="1:8">
      <c r="A9190" s="85"/>
      <c r="B9190" s="85"/>
      <c r="C9190" s="85"/>
      <c r="D9190" s="85"/>
      <c r="E9190" s="85"/>
      <c r="F9190" s="85"/>
      <c r="G9190" s="85"/>
      <c r="H9190" s="85"/>
    </row>
    <row r="9191" spans="1:8">
      <c r="A9191" s="85"/>
      <c r="B9191" s="85"/>
      <c r="C9191" s="85"/>
      <c r="D9191" s="85"/>
      <c r="E9191" s="85"/>
      <c r="F9191" s="85"/>
      <c r="G9191" s="85"/>
      <c r="H9191" s="85"/>
    </row>
    <row r="9192" spans="1:8">
      <c r="A9192" s="85"/>
      <c r="B9192" s="85"/>
      <c r="C9192" s="85"/>
      <c r="D9192" s="85"/>
      <c r="E9192" s="85"/>
      <c r="F9192" s="85"/>
      <c r="G9192" s="85"/>
      <c r="H9192" s="85"/>
    </row>
    <row r="9193" spans="1:8">
      <c r="A9193" s="85"/>
      <c r="B9193" s="85"/>
      <c r="C9193" s="85"/>
      <c r="D9193" s="85"/>
      <c r="E9193" s="85"/>
      <c r="F9193" s="85"/>
      <c r="G9193" s="85"/>
      <c r="H9193" s="85"/>
    </row>
    <row r="9194" spans="1:8">
      <c r="A9194" s="85"/>
      <c r="B9194" s="85"/>
      <c r="C9194" s="85"/>
      <c r="D9194" s="85"/>
      <c r="E9194" s="85"/>
      <c r="F9194" s="85"/>
      <c r="G9194" s="85"/>
      <c r="H9194" s="85"/>
    </row>
    <row r="9195" spans="1:8">
      <c r="A9195" s="85"/>
      <c r="B9195" s="85"/>
      <c r="C9195" s="85"/>
      <c r="D9195" s="85"/>
      <c r="E9195" s="85"/>
      <c r="F9195" s="85"/>
      <c r="G9195" s="85"/>
      <c r="H9195" s="85"/>
    </row>
    <row r="9196" spans="1:8">
      <c r="A9196" s="85"/>
      <c r="B9196" s="85"/>
      <c r="C9196" s="85"/>
      <c r="D9196" s="85"/>
      <c r="E9196" s="85"/>
      <c r="F9196" s="85"/>
      <c r="G9196" s="85"/>
      <c r="H9196" s="85"/>
    </row>
    <row r="9197" spans="1:8">
      <c r="A9197" s="85"/>
      <c r="B9197" s="85"/>
      <c r="C9197" s="85"/>
      <c r="D9197" s="85"/>
      <c r="E9197" s="85"/>
      <c r="F9197" s="85"/>
      <c r="G9197" s="85"/>
      <c r="H9197" s="85"/>
    </row>
    <row r="9198" spans="1:8">
      <c r="A9198" s="85"/>
      <c r="B9198" s="85"/>
      <c r="C9198" s="85"/>
      <c r="D9198" s="85"/>
      <c r="E9198" s="85"/>
      <c r="F9198" s="85"/>
      <c r="G9198" s="85"/>
      <c r="H9198" s="85"/>
    </row>
    <row r="9199" spans="1:8">
      <c r="A9199" s="85"/>
      <c r="B9199" s="85"/>
      <c r="C9199" s="85"/>
      <c r="D9199" s="85"/>
      <c r="E9199" s="85"/>
      <c r="F9199" s="85"/>
      <c r="G9199" s="85"/>
      <c r="H9199" s="85"/>
    </row>
    <row r="9200" spans="1:8">
      <c r="A9200" s="85"/>
      <c r="B9200" s="85"/>
      <c r="C9200" s="85"/>
      <c r="D9200" s="85"/>
      <c r="E9200" s="85"/>
      <c r="F9200" s="85"/>
      <c r="G9200" s="85"/>
      <c r="H9200" s="85"/>
    </row>
    <row r="9201" spans="1:8">
      <c r="A9201" s="85"/>
      <c r="B9201" s="85"/>
      <c r="C9201" s="85"/>
      <c r="D9201" s="85"/>
      <c r="E9201" s="85"/>
      <c r="F9201" s="85"/>
      <c r="G9201" s="85"/>
      <c r="H9201" s="85"/>
    </row>
    <row r="9202" spans="1:8">
      <c r="A9202" s="85"/>
      <c r="B9202" s="85"/>
      <c r="C9202" s="85"/>
      <c r="D9202" s="85"/>
      <c r="E9202" s="85"/>
      <c r="F9202" s="85"/>
      <c r="G9202" s="85"/>
      <c r="H9202" s="85"/>
    </row>
    <row r="9203" spans="1:8">
      <c r="A9203" s="85"/>
      <c r="B9203" s="85"/>
      <c r="C9203" s="85"/>
      <c r="D9203" s="85"/>
      <c r="E9203" s="85"/>
      <c r="F9203" s="85"/>
      <c r="G9203" s="85"/>
      <c r="H9203" s="85"/>
    </row>
    <row r="9204" spans="1:8">
      <c r="A9204" s="85"/>
      <c r="B9204" s="85"/>
      <c r="C9204" s="85"/>
      <c r="D9204" s="85"/>
      <c r="E9204" s="85"/>
      <c r="F9204" s="85"/>
      <c r="G9204" s="85"/>
      <c r="H9204" s="85"/>
    </row>
    <row r="9205" spans="1:8">
      <c r="A9205" s="85"/>
      <c r="B9205" s="85"/>
      <c r="C9205" s="85"/>
      <c r="D9205" s="85"/>
      <c r="E9205" s="85"/>
      <c r="F9205" s="85"/>
      <c r="G9205" s="85"/>
      <c r="H9205" s="85"/>
    </row>
    <row r="9206" spans="1:8">
      <c r="A9206" s="85"/>
      <c r="B9206" s="85"/>
      <c r="C9206" s="85"/>
      <c r="D9206" s="85"/>
      <c r="E9206" s="85"/>
      <c r="F9206" s="85"/>
      <c r="G9206" s="85"/>
      <c r="H9206" s="85"/>
    </row>
    <row r="9207" spans="1:8">
      <c r="A9207" s="85"/>
      <c r="B9207" s="85"/>
      <c r="C9207" s="85"/>
      <c r="D9207" s="85"/>
      <c r="E9207" s="85"/>
      <c r="F9207" s="85"/>
      <c r="G9207" s="85"/>
      <c r="H9207" s="85"/>
    </row>
    <row r="9208" spans="1:8">
      <c r="A9208" s="85"/>
      <c r="B9208" s="85"/>
      <c r="C9208" s="85"/>
      <c r="D9208" s="85"/>
      <c r="E9208" s="85"/>
      <c r="F9208" s="85"/>
      <c r="G9208" s="85"/>
      <c r="H9208" s="85"/>
    </row>
    <row r="9209" spans="1:8">
      <c r="A9209" s="85"/>
      <c r="B9209" s="85"/>
      <c r="C9209" s="85"/>
      <c r="D9209" s="85"/>
      <c r="E9209" s="85"/>
      <c r="F9209" s="85"/>
      <c r="G9209" s="85"/>
      <c r="H9209" s="85"/>
    </row>
    <row r="9210" spans="1:8">
      <c r="A9210" s="85"/>
      <c r="B9210" s="85"/>
      <c r="C9210" s="85"/>
      <c r="D9210" s="85"/>
      <c r="E9210" s="85"/>
      <c r="F9210" s="85"/>
      <c r="G9210" s="85"/>
      <c r="H9210" s="85"/>
    </row>
    <row r="9211" spans="1:8">
      <c r="A9211" s="85"/>
      <c r="B9211" s="85"/>
      <c r="C9211" s="85"/>
      <c r="D9211" s="85"/>
      <c r="E9211" s="85"/>
      <c r="F9211" s="85"/>
      <c r="G9211" s="85"/>
      <c r="H9211" s="85"/>
    </row>
    <row r="9212" spans="1:8">
      <c r="A9212" s="85"/>
      <c r="B9212" s="85"/>
      <c r="C9212" s="85"/>
      <c r="D9212" s="85"/>
      <c r="E9212" s="85"/>
      <c r="F9212" s="85"/>
      <c r="G9212" s="85"/>
      <c r="H9212" s="85"/>
    </row>
    <row r="9213" spans="1:8">
      <c r="A9213" s="85"/>
      <c r="B9213" s="85"/>
      <c r="C9213" s="85"/>
      <c r="D9213" s="85"/>
      <c r="E9213" s="85"/>
      <c r="F9213" s="85"/>
      <c r="G9213" s="85"/>
      <c r="H9213" s="85"/>
    </row>
    <row r="9214" spans="1:8">
      <c r="A9214" s="85"/>
      <c r="B9214" s="85"/>
      <c r="C9214" s="85"/>
      <c r="D9214" s="85"/>
      <c r="E9214" s="85"/>
      <c r="F9214" s="85"/>
      <c r="G9214" s="85"/>
      <c r="H9214" s="85"/>
    </row>
    <row r="9215" spans="1:8">
      <c r="A9215" s="85"/>
      <c r="B9215" s="85"/>
      <c r="C9215" s="85"/>
      <c r="D9215" s="85"/>
      <c r="E9215" s="85"/>
      <c r="F9215" s="85"/>
      <c r="G9215" s="85"/>
      <c r="H9215" s="85"/>
    </row>
    <row r="9216" spans="1:8">
      <c r="A9216" s="85"/>
      <c r="B9216" s="85"/>
      <c r="C9216" s="85"/>
      <c r="D9216" s="85"/>
      <c r="E9216" s="85"/>
      <c r="F9216" s="85"/>
      <c r="G9216" s="85"/>
      <c r="H9216" s="85"/>
    </row>
    <row r="9217" spans="1:8">
      <c r="A9217" s="85"/>
      <c r="B9217" s="85"/>
      <c r="C9217" s="85"/>
      <c r="D9217" s="85"/>
      <c r="E9217" s="85"/>
      <c r="F9217" s="85"/>
      <c r="G9217" s="85"/>
      <c r="H9217" s="85"/>
    </row>
    <row r="9218" spans="1:8">
      <c r="A9218" s="85"/>
      <c r="B9218" s="85"/>
      <c r="C9218" s="85"/>
      <c r="D9218" s="85"/>
      <c r="E9218" s="85"/>
      <c r="F9218" s="85"/>
      <c r="G9218" s="85"/>
      <c r="H9218" s="85"/>
    </row>
    <row r="9219" spans="1:8">
      <c r="A9219" s="85"/>
      <c r="B9219" s="85"/>
      <c r="C9219" s="85"/>
      <c r="D9219" s="85"/>
      <c r="E9219" s="85"/>
      <c r="F9219" s="85"/>
      <c r="G9219" s="85"/>
      <c r="H9219" s="85"/>
    </row>
    <row r="9220" spans="1:8">
      <c r="A9220" s="85"/>
      <c r="B9220" s="85"/>
      <c r="C9220" s="85"/>
      <c r="D9220" s="85"/>
      <c r="E9220" s="85"/>
      <c r="F9220" s="85"/>
      <c r="G9220" s="85"/>
      <c r="H9220" s="85"/>
    </row>
    <row r="9221" spans="1:8">
      <c r="A9221" s="85"/>
      <c r="B9221" s="85"/>
      <c r="C9221" s="85"/>
      <c r="D9221" s="85"/>
      <c r="E9221" s="85"/>
      <c r="F9221" s="85"/>
      <c r="G9221" s="85"/>
      <c r="H9221" s="85"/>
    </row>
    <row r="9222" spans="1:8">
      <c r="A9222" s="85"/>
      <c r="B9222" s="85"/>
      <c r="C9222" s="85"/>
      <c r="D9222" s="85"/>
      <c r="E9222" s="85"/>
      <c r="F9222" s="85"/>
      <c r="G9222" s="85"/>
      <c r="H9222" s="85"/>
    </row>
    <row r="9223" spans="1:8">
      <c r="A9223" s="85"/>
      <c r="B9223" s="85"/>
      <c r="C9223" s="85"/>
      <c r="D9223" s="85"/>
      <c r="E9223" s="85"/>
      <c r="F9223" s="85"/>
      <c r="G9223" s="85"/>
      <c r="H9223" s="85"/>
    </row>
    <row r="9224" spans="1:8">
      <c r="A9224" s="85"/>
      <c r="B9224" s="85"/>
      <c r="C9224" s="85"/>
      <c r="D9224" s="85"/>
      <c r="E9224" s="85"/>
      <c r="F9224" s="85"/>
      <c r="G9224" s="85"/>
      <c r="H9224" s="85"/>
    </row>
    <row r="9225" spans="1:8">
      <c r="A9225" s="85"/>
      <c r="B9225" s="85"/>
      <c r="C9225" s="85"/>
      <c r="D9225" s="85"/>
      <c r="E9225" s="85"/>
      <c r="F9225" s="85"/>
      <c r="G9225" s="85"/>
      <c r="H9225" s="85"/>
    </row>
    <row r="9226" spans="1:8">
      <c r="A9226" s="85"/>
      <c r="B9226" s="85"/>
      <c r="C9226" s="85"/>
      <c r="D9226" s="85"/>
      <c r="E9226" s="85"/>
      <c r="F9226" s="85"/>
      <c r="G9226" s="85"/>
      <c r="H9226" s="85"/>
    </row>
    <row r="9227" spans="1:8">
      <c r="A9227" s="85"/>
      <c r="B9227" s="85"/>
      <c r="C9227" s="85"/>
      <c r="D9227" s="85"/>
      <c r="E9227" s="85"/>
      <c r="F9227" s="85"/>
      <c r="G9227" s="85"/>
      <c r="H9227" s="85"/>
    </row>
    <row r="9228" spans="1:8">
      <c r="A9228" s="85"/>
      <c r="B9228" s="85"/>
      <c r="C9228" s="85"/>
      <c r="D9228" s="85"/>
      <c r="E9228" s="85"/>
      <c r="F9228" s="85"/>
      <c r="G9228" s="85"/>
      <c r="H9228" s="85"/>
    </row>
    <row r="9229" spans="1:8">
      <c r="A9229" s="85"/>
      <c r="B9229" s="85"/>
      <c r="C9229" s="85"/>
      <c r="D9229" s="85"/>
      <c r="E9229" s="85"/>
      <c r="F9229" s="85"/>
      <c r="G9229" s="85"/>
      <c r="H9229" s="85"/>
    </row>
    <row r="9230" spans="1:8">
      <c r="A9230" s="85"/>
      <c r="B9230" s="85"/>
      <c r="C9230" s="85"/>
      <c r="D9230" s="85"/>
      <c r="E9230" s="85"/>
      <c r="F9230" s="85"/>
      <c r="G9230" s="85"/>
      <c r="H9230" s="85"/>
    </row>
    <row r="9231" spans="1:8">
      <c r="A9231" s="85"/>
      <c r="B9231" s="85"/>
      <c r="C9231" s="85"/>
      <c r="D9231" s="85"/>
      <c r="E9231" s="85"/>
      <c r="F9231" s="85"/>
      <c r="G9231" s="85"/>
      <c r="H9231" s="85"/>
    </row>
    <row r="9232" spans="1:8">
      <c r="A9232" s="85"/>
      <c r="B9232" s="85"/>
      <c r="C9232" s="85"/>
      <c r="D9232" s="85"/>
      <c r="E9232" s="85"/>
      <c r="F9232" s="85"/>
      <c r="G9232" s="85"/>
      <c r="H9232" s="85"/>
    </row>
    <row r="9233" spans="1:8">
      <c r="A9233" s="85"/>
      <c r="B9233" s="85"/>
      <c r="C9233" s="85"/>
      <c r="D9233" s="85"/>
      <c r="E9233" s="85"/>
      <c r="F9233" s="85"/>
      <c r="G9233" s="85"/>
      <c r="H9233" s="85"/>
    </row>
    <row r="9234" spans="1:8">
      <c r="A9234" s="85"/>
      <c r="B9234" s="85"/>
      <c r="C9234" s="85"/>
      <c r="D9234" s="85"/>
      <c r="E9234" s="85"/>
      <c r="F9234" s="85"/>
      <c r="G9234" s="85"/>
      <c r="H9234" s="85"/>
    </row>
    <row r="9235" spans="1:8">
      <c r="A9235" s="85"/>
      <c r="B9235" s="85"/>
      <c r="C9235" s="85"/>
      <c r="D9235" s="85"/>
      <c r="E9235" s="85"/>
      <c r="F9235" s="85"/>
      <c r="G9235" s="85"/>
      <c r="H9235" s="85"/>
    </row>
    <row r="9236" spans="1:8">
      <c r="A9236" s="85"/>
      <c r="B9236" s="85"/>
      <c r="C9236" s="85"/>
      <c r="D9236" s="85"/>
      <c r="E9236" s="85"/>
      <c r="F9236" s="85"/>
      <c r="G9236" s="85"/>
      <c r="H9236" s="85"/>
    </row>
    <row r="9237" spans="1:8">
      <c r="A9237" s="85"/>
      <c r="B9237" s="85"/>
      <c r="C9237" s="85"/>
      <c r="D9237" s="85"/>
      <c r="E9237" s="85"/>
      <c r="F9237" s="85"/>
      <c r="G9237" s="85"/>
      <c r="H9237" s="85"/>
    </row>
    <row r="9238" spans="1:8">
      <c r="A9238" s="85"/>
      <c r="B9238" s="85"/>
      <c r="C9238" s="85"/>
      <c r="D9238" s="85"/>
      <c r="E9238" s="85"/>
      <c r="F9238" s="85"/>
      <c r="G9238" s="85"/>
      <c r="H9238" s="85"/>
    </row>
    <row r="9239" spans="1:8">
      <c r="A9239" s="85"/>
      <c r="B9239" s="85"/>
      <c r="C9239" s="85"/>
      <c r="D9239" s="85"/>
      <c r="E9239" s="85"/>
      <c r="F9239" s="85"/>
      <c r="G9239" s="85"/>
      <c r="H9239" s="85"/>
    </row>
    <row r="9240" spans="1:8">
      <c r="A9240" s="85"/>
      <c r="B9240" s="85"/>
      <c r="C9240" s="85"/>
      <c r="D9240" s="85"/>
      <c r="E9240" s="85"/>
      <c r="F9240" s="85"/>
      <c r="G9240" s="85"/>
      <c r="H9240" s="85"/>
    </row>
    <row r="9241" spans="1:8">
      <c r="A9241" s="85"/>
      <c r="B9241" s="85"/>
      <c r="C9241" s="85"/>
      <c r="D9241" s="85"/>
      <c r="E9241" s="85"/>
      <c r="F9241" s="85"/>
      <c r="G9241" s="85"/>
      <c r="H9241" s="85"/>
    </row>
    <row r="9242" spans="1:8">
      <c r="A9242" s="85"/>
      <c r="B9242" s="85"/>
      <c r="C9242" s="85"/>
      <c r="D9242" s="85"/>
      <c r="E9242" s="85"/>
      <c r="F9242" s="85"/>
      <c r="G9242" s="85"/>
      <c r="H9242" s="85"/>
    </row>
    <row r="9243" spans="1:8">
      <c r="A9243" s="85"/>
      <c r="B9243" s="85"/>
      <c r="C9243" s="85"/>
      <c r="D9243" s="85"/>
      <c r="E9243" s="85"/>
      <c r="F9243" s="85"/>
      <c r="G9243" s="85"/>
      <c r="H9243" s="85"/>
    </row>
    <row r="9244" spans="1:8">
      <c r="A9244" s="85"/>
      <c r="B9244" s="85"/>
      <c r="C9244" s="85"/>
      <c r="D9244" s="85"/>
      <c r="E9244" s="85"/>
      <c r="F9244" s="85"/>
      <c r="G9244" s="85"/>
      <c r="H9244" s="85"/>
    </row>
    <row r="9245" spans="1:8">
      <c r="A9245" s="85"/>
      <c r="B9245" s="85"/>
      <c r="C9245" s="85"/>
      <c r="D9245" s="85"/>
      <c r="E9245" s="85"/>
      <c r="F9245" s="85"/>
      <c r="G9245" s="85"/>
      <c r="H9245" s="85"/>
    </row>
    <row r="9246" spans="1:8">
      <c r="A9246" s="85"/>
      <c r="B9246" s="85"/>
      <c r="C9246" s="85"/>
      <c r="D9246" s="85"/>
      <c r="E9246" s="85"/>
      <c r="F9246" s="85"/>
      <c r="G9246" s="85"/>
      <c r="H9246" s="85"/>
    </row>
    <row r="9247" spans="1:8">
      <c r="A9247" s="85"/>
      <c r="B9247" s="85"/>
      <c r="C9247" s="85"/>
      <c r="D9247" s="85"/>
      <c r="E9247" s="85"/>
      <c r="F9247" s="85"/>
      <c r="G9247" s="85"/>
      <c r="H9247" s="85"/>
    </row>
    <row r="9248" spans="1:8">
      <c r="A9248" s="85"/>
      <c r="B9248" s="85"/>
      <c r="C9248" s="85"/>
      <c r="D9248" s="85"/>
      <c r="E9248" s="85"/>
      <c r="F9248" s="85"/>
      <c r="G9248" s="85"/>
      <c r="H9248" s="85"/>
    </row>
    <row r="9249" spans="1:8">
      <c r="A9249" s="85"/>
      <c r="B9249" s="85"/>
      <c r="C9249" s="85"/>
      <c r="D9249" s="85"/>
      <c r="E9249" s="85"/>
      <c r="F9249" s="85"/>
      <c r="G9249" s="85"/>
      <c r="H9249" s="85"/>
    </row>
    <row r="9250" spans="1:8">
      <c r="A9250" s="85"/>
      <c r="B9250" s="85"/>
      <c r="C9250" s="85"/>
      <c r="D9250" s="85"/>
      <c r="E9250" s="85"/>
      <c r="F9250" s="85"/>
      <c r="G9250" s="85"/>
      <c r="H9250" s="85"/>
    </row>
    <row r="9251" spans="1:8">
      <c r="A9251" s="85"/>
      <c r="B9251" s="85"/>
      <c r="C9251" s="85"/>
      <c r="D9251" s="85"/>
      <c r="E9251" s="85"/>
      <c r="F9251" s="85"/>
      <c r="G9251" s="85"/>
      <c r="H9251" s="85"/>
    </row>
    <row r="9252" spans="1:8">
      <c r="A9252" s="85"/>
      <c r="B9252" s="85"/>
      <c r="C9252" s="85"/>
      <c r="D9252" s="85"/>
      <c r="E9252" s="85"/>
      <c r="F9252" s="85"/>
      <c r="G9252" s="85"/>
      <c r="H9252" s="85"/>
    </row>
    <row r="9253" spans="1:8">
      <c r="A9253" s="85"/>
      <c r="B9253" s="85"/>
      <c r="C9253" s="85"/>
      <c r="D9253" s="85"/>
      <c r="E9253" s="85"/>
      <c r="F9253" s="85"/>
      <c r="G9253" s="85"/>
      <c r="H9253" s="85"/>
    </row>
    <row r="9254" spans="1:8">
      <c r="A9254" s="85"/>
      <c r="B9254" s="85"/>
      <c r="C9254" s="85"/>
      <c r="D9254" s="85"/>
      <c r="E9254" s="85"/>
      <c r="F9254" s="85"/>
      <c r="G9254" s="85"/>
      <c r="H9254" s="85"/>
    </row>
    <row r="9255" spans="1:8">
      <c r="A9255" s="85"/>
      <c r="B9255" s="85"/>
      <c r="C9255" s="85"/>
      <c r="D9255" s="85"/>
      <c r="E9255" s="85"/>
      <c r="F9255" s="85"/>
      <c r="G9255" s="85"/>
      <c r="H9255" s="85"/>
    </row>
    <row r="9256" spans="1:8">
      <c r="A9256" s="85"/>
      <c r="B9256" s="85"/>
      <c r="C9256" s="85"/>
      <c r="D9256" s="85"/>
      <c r="E9256" s="85"/>
      <c r="F9256" s="85"/>
      <c r="G9256" s="85"/>
      <c r="H9256" s="85"/>
    </row>
    <row r="9257" spans="1:8">
      <c r="A9257" s="85"/>
      <c r="B9257" s="85"/>
      <c r="C9257" s="85"/>
      <c r="D9257" s="85"/>
      <c r="E9257" s="85"/>
      <c r="F9257" s="85"/>
      <c r="G9257" s="85"/>
      <c r="H9257" s="85"/>
    </row>
    <row r="9258" spans="1:8">
      <c r="A9258" s="85"/>
      <c r="B9258" s="85"/>
      <c r="C9258" s="85"/>
      <c r="D9258" s="85"/>
      <c r="E9258" s="85"/>
      <c r="F9258" s="85"/>
      <c r="G9258" s="85"/>
      <c r="H9258" s="85"/>
    </row>
    <row r="9259" spans="1:8">
      <c r="A9259" s="85"/>
      <c r="B9259" s="85"/>
      <c r="C9259" s="85"/>
      <c r="D9259" s="85"/>
      <c r="E9259" s="85"/>
      <c r="F9259" s="85"/>
      <c r="G9259" s="85"/>
      <c r="H9259" s="85"/>
    </row>
    <row r="9260" spans="1:8">
      <c r="A9260" s="85"/>
      <c r="B9260" s="85"/>
      <c r="C9260" s="85"/>
      <c r="D9260" s="85"/>
      <c r="E9260" s="85"/>
      <c r="F9260" s="85"/>
      <c r="G9260" s="85"/>
      <c r="H9260" s="85"/>
    </row>
    <row r="9261" spans="1:8">
      <c r="A9261" s="85"/>
      <c r="B9261" s="85"/>
      <c r="C9261" s="85"/>
      <c r="D9261" s="85"/>
      <c r="E9261" s="85"/>
      <c r="F9261" s="85"/>
      <c r="G9261" s="85"/>
      <c r="H9261" s="85"/>
    </row>
    <row r="9262" spans="1:8">
      <c r="A9262" s="85"/>
      <c r="B9262" s="85"/>
      <c r="C9262" s="85"/>
      <c r="D9262" s="85"/>
      <c r="E9262" s="85"/>
      <c r="F9262" s="85"/>
      <c r="G9262" s="85"/>
      <c r="H9262" s="85"/>
    </row>
    <row r="9263" spans="1:8">
      <c r="A9263" s="85"/>
      <c r="B9263" s="85"/>
      <c r="C9263" s="85"/>
      <c r="D9263" s="85"/>
      <c r="E9263" s="85"/>
      <c r="F9263" s="85"/>
      <c r="G9263" s="85"/>
      <c r="H9263" s="85"/>
    </row>
    <row r="9264" spans="1:8">
      <c r="A9264" s="85"/>
      <c r="B9264" s="85"/>
      <c r="C9264" s="85"/>
      <c r="D9264" s="85"/>
      <c r="E9264" s="85"/>
      <c r="F9264" s="85"/>
      <c r="G9264" s="85"/>
      <c r="H9264" s="85"/>
    </row>
    <row r="9265" spans="1:8">
      <c r="A9265" s="85"/>
      <c r="B9265" s="85"/>
      <c r="C9265" s="85"/>
      <c r="D9265" s="85"/>
      <c r="E9265" s="85"/>
      <c r="F9265" s="85"/>
      <c r="G9265" s="85"/>
      <c r="H9265" s="85"/>
    </row>
    <row r="9266" spans="1:8">
      <c r="A9266" s="85"/>
      <c r="B9266" s="85"/>
      <c r="C9266" s="85"/>
      <c r="D9266" s="85"/>
      <c r="E9266" s="85"/>
      <c r="F9266" s="85"/>
      <c r="G9266" s="85"/>
      <c r="H9266" s="85"/>
    </row>
    <row r="9267" spans="1:8">
      <c r="A9267" s="85"/>
      <c r="B9267" s="85"/>
      <c r="C9267" s="85"/>
      <c r="D9267" s="85"/>
      <c r="E9267" s="85"/>
      <c r="F9267" s="85"/>
      <c r="G9267" s="85"/>
      <c r="H9267" s="85"/>
    </row>
    <row r="9268" spans="1:8">
      <c r="A9268" s="85"/>
      <c r="B9268" s="85"/>
      <c r="C9268" s="85"/>
      <c r="D9268" s="85"/>
      <c r="E9268" s="85"/>
      <c r="F9268" s="85"/>
      <c r="G9268" s="85"/>
      <c r="H9268" s="85"/>
    </row>
    <row r="9269" spans="1:8">
      <c r="A9269" s="85"/>
      <c r="B9269" s="85"/>
      <c r="C9269" s="85"/>
      <c r="D9269" s="85"/>
      <c r="E9269" s="85"/>
      <c r="F9269" s="85"/>
      <c r="G9269" s="85"/>
      <c r="H9269" s="85"/>
    </row>
    <row r="9270" spans="1:8">
      <c r="A9270" s="85"/>
      <c r="B9270" s="85"/>
      <c r="C9270" s="85"/>
      <c r="D9270" s="85"/>
      <c r="E9270" s="85"/>
      <c r="F9270" s="85"/>
      <c r="G9270" s="85"/>
      <c r="H9270" s="85"/>
    </row>
    <row r="9271" spans="1:8">
      <c r="A9271" s="85"/>
      <c r="B9271" s="85"/>
      <c r="C9271" s="85"/>
      <c r="D9271" s="85"/>
      <c r="E9271" s="85"/>
      <c r="F9271" s="85"/>
      <c r="G9271" s="85"/>
      <c r="H9271" s="85"/>
    </row>
    <row r="9272" spans="1:8">
      <c r="A9272" s="85"/>
      <c r="B9272" s="85"/>
      <c r="C9272" s="85"/>
      <c r="D9272" s="85"/>
      <c r="E9272" s="85"/>
      <c r="F9272" s="85"/>
      <c r="G9272" s="85"/>
      <c r="H9272" s="85"/>
    </row>
    <row r="9273" spans="1:8">
      <c r="A9273" s="85"/>
      <c r="B9273" s="85"/>
      <c r="C9273" s="85"/>
      <c r="D9273" s="85"/>
      <c r="E9273" s="85"/>
      <c r="F9273" s="85"/>
      <c r="G9273" s="85"/>
      <c r="H9273" s="85"/>
    </row>
    <row r="9274" spans="1:8">
      <c r="A9274" s="85"/>
      <c r="B9274" s="85"/>
      <c r="C9274" s="85"/>
      <c r="D9274" s="85"/>
      <c r="E9274" s="85"/>
      <c r="F9274" s="85"/>
      <c r="G9274" s="85"/>
      <c r="H9274" s="85"/>
    </row>
    <row r="9275" spans="1:8">
      <c r="A9275" s="85"/>
      <c r="B9275" s="85"/>
      <c r="C9275" s="85"/>
      <c r="D9275" s="85"/>
      <c r="E9275" s="85"/>
      <c r="F9275" s="85"/>
      <c r="G9275" s="85"/>
      <c r="H9275" s="85"/>
    </row>
    <row r="9276" spans="1:8">
      <c r="A9276" s="85"/>
      <c r="B9276" s="85"/>
      <c r="C9276" s="85"/>
      <c r="D9276" s="85"/>
      <c r="E9276" s="85"/>
      <c r="F9276" s="85"/>
      <c r="G9276" s="85"/>
      <c r="H9276" s="85"/>
    </row>
    <row r="9277" spans="1:8">
      <c r="A9277" s="85"/>
      <c r="B9277" s="85"/>
      <c r="C9277" s="85"/>
      <c r="D9277" s="85"/>
      <c r="E9277" s="85"/>
      <c r="F9277" s="85"/>
      <c r="G9277" s="85"/>
      <c r="H9277" s="85"/>
    </row>
    <row r="9278" spans="1:8">
      <c r="A9278" s="85"/>
      <c r="B9278" s="85"/>
      <c r="C9278" s="85"/>
      <c r="D9278" s="85"/>
      <c r="E9278" s="85"/>
      <c r="F9278" s="85"/>
      <c r="G9278" s="85"/>
      <c r="H9278" s="85"/>
    </row>
    <row r="9279" spans="1:8">
      <c r="A9279" s="85"/>
      <c r="B9279" s="85"/>
      <c r="C9279" s="85"/>
      <c r="D9279" s="85"/>
      <c r="E9279" s="85"/>
      <c r="F9279" s="85"/>
      <c r="G9279" s="85"/>
      <c r="H9279" s="85"/>
    </row>
    <row r="9280" spans="1:8">
      <c r="A9280" s="85"/>
      <c r="B9280" s="85"/>
      <c r="C9280" s="85"/>
      <c r="D9280" s="85"/>
      <c r="E9280" s="85"/>
      <c r="F9280" s="85"/>
      <c r="G9280" s="85"/>
      <c r="H9280" s="85"/>
    </row>
    <row r="9281" spans="1:8">
      <c r="A9281" s="85"/>
      <c r="B9281" s="85"/>
      <c r="C9281" s="85"/>
      <c r="D9281" s="85"/>
      <c r="E9281" s="85"/>
      <c r="F9281" s="85"/>
      <c r="G9281" s="85"/>
      <c r="H9281" s="85"/>
    </row>
    <row r="9282" spans="1:8">
      <c r="A9282" s="85"/>
      <c r="B9282" s="85"/>
      <c r="C9282" s="85"/>
      <c r="D9282" s="85"/>
      <c r="E9282" s="85"/>
      <c r="F9282" s="85"/>
      <c r="G9282" s="85"/>
      <c r="H9282" s="85"/>
    </row>
    <row r="9283" spans="1:8">
      <c r="A9283" s="85"/>
      <c r="B9283" s="85"/>
      <c r="C9283" s="85"/>
      <c r="D9283" s="85"/>
      <c r="E9283" s="85"/>
      <c r="F9283" s="85"/>
      <c r="G9283" s="85"/>
      <c r="H9283" s="85"/>
    </row>
    <row r="9284" spans="1:8">
      <c r="A9284" s="85"/>
      <c r="B9284" s="85"/>
      <c r="C9284" s="85"/>
      <c r="D9284" s="85"/>
      <c r="E9284" s="85"/>
      <c r="F9284" s="85"/>
      <c r="G9284" s="85"/>
      <c r="H9284" s="85"/>
    </row>
    <row r="9285" spans="1:8">
      <c r="A9285" s="85"/>
      <c r="B9285" s="85"/>
      <c r="C9285" s="85"/>
      <c r="D9285" s="85"/>
      <c r="E9285" s="85"/>
      <c r="F9285" s="85"/>
      <c r="G9285" s="85"/>
      <c r="H9285" s="85"/>
    </row>
    <row r="9286" spans="1:8">
      <c r="A9286" s="85"/>
      <c r="B9286" s="85"/>
      <c r="C9286" s="85"/>
      <c r="D9286" s="85"/>
      <c r="E9286" s="85"/>
      <c r="F9286" s="85"/>
      <c r="G9286" s="85"/>
      <c r="H9286" s="85"/>
    </row>
    <row r="9287" spans="1:8">
      <c r="A9287" s="85"/>
      <c r="B9287" s="85"/>
      <c r="C9287" s="85"/>
      <c r="D9287" s="85"/>
      <c r="E9287" s="85"/>
      <c r="F9287" s="85"/>
      <c r="G9287" s="85"/>
      <c r="H9287" s="85"/>
    </row>
    <row r="9288" spans="1:8">
      <c r="A9288" s="85"/>
      <c r="B9288" s="85"/>
      <c r="C9288" s="85"/>
      <c r="D9288" s="85"/>
      <c r="E9288" s="85"/>
      <c r="F9288" s="85"/>
      <c r="G9288" s="85"/>
      <c r="H9288" s="85"/>
    </row>
    <row r="9289" spans="1:8">
      <c r="A9289" s="85"/>
      <c r="B9289" s="85"/>
      <c r="C9289" s="85"/>
      <c r="D9289" s="85"/>
      <c r="E9289" s="85"/>
      <c r="F9289" s="85"/>
      <c r="G9289" s="85"/>
      <c r="H9289" s="85"/>
    </row>
    <row r="9290" spans="1:8">
      <c r="A9290" s="85"/>
      <c r="B9290" s="85"/>
      <c r="C9290" s="85"/>
      <c r="D9290" s="85"/>
      <c r="E9290" s="85"/>
      <c r="F9290" s="85"/>
      <c r="G9290" s="85"/>
      <c r="H9290" s="85"/>
    </row>
    <row r="9291" spans="1:8">
      <c r="A9291" s="85"/>
      <c r="B9291" s="85"/>
      <c r="C9291" s="85"/>
      <c r="D9291" s="85"/>
      <c r="E9291" s="85"/>
      <c r="F9291" s="85"/>
      <c r="G9291" s="85"/>
      <c r="H9291" s="85"/>
    </row>
    <row r="9292" spans="1:8">
      <c r="A9292" s="85"/>
      <c r="B9292" s="85"/>
      <c r="C9292" s="85"/>
      <c r="D9292" s="85"/>
      <c r="E9292" s="85"/>
      <c r="F9292" s="85"/>
      <c r="G9292" s="85"/>
      <c r="H9292" s="85"/>
    </row>
    <row r="9293" spans="1:8">
      <c r="A9293" s="85"/>
      <c r="B9293" s="85"/>
      <c r="C9293" s="85"/>
      <c r="D9293" s="85"/>
      <c r="E9293" s="85"/>
      <c r="F9293" s="85"/>
      <c r="G9293" s="85"/>
      <c r="H9293" s="85"/>
    </row>
    <row r="9294" spans="1:8">
      <c r="A9294" s="85"/>
      <c r="B9294" s="85"/>
      <c r="C9294" s="85"/>
      <c r="D9294" s="85"/>
      <c r="E9294" s="85"/>
      <c r="F9294" s="85"/>
      <c r="G9294" s="85"/>
      <c r="H9294" s="85"/>
    </row>
    <row r="9295" spans="1:8">
      <c r="A9295" s="85"/>
      <c r="B9295" s="85"/>
      <c r="C9295" s="85"/>
      <c r="D9295" s="85"/>
      <c r="E9295" s="85"/>
      <c r="F9295" s="85"/>
      <c r="G9295" s="85"/>
      <c r="H9295" s="85"/>
    </row>
    <row r="9296" spans="1:8">
      <c r="A9296" s="85"/>
      <c r="B9296" s="85"/>
      <c r="C9296" s="85"/>
      <c r="D9296" s="85"/>
      <c r="E9296" s="85"/>
      <c r="F9296" s="85"/>
      <c r="G9296" s="85"/>
      <c r="H9296" s="85"/>
    </row>
    <row r="9297" spans="1:8">
      <c r="A9297" s="85"/>
      <c r="B9297" s="85"/>
      <c r="C9297" s="85"/>
      <c r="D9297" s="85"/>
      <c r="E9297" s="85"/>
      <c r="F9297" s="85"/>
      <c r="G9297" s="85"/>
      <c r="H9297" s="85"/>
    </row>
    <row r="9298" spans="1:8">
      <c r="A9298" s="85"/>
      <c r="B9298" s="85"/>
      <c r="C9298" s="85"/>
      <c r="D9298" s="85"/>
      <c r="E9298" s="85"/>
      <c r="F9298" s="85"/>
      <c r="G9298" s="85"/>
      <c r="H9298" s="85"/>
    </row>
    <row r="9299" spans="1:8">
      <c r="A9299" s="85"/>
      <c r="B9299" s="85"/>
      <c r="C9299" s="85"/>
      <c r="D9299" s="85"/>
      <c r="E9299" s="85"/>
      <c r="F9299" s="85"/>
      <c r="G9299" s="85"/>
      <c r="H9299" s="85"/>
    </row>
    <row r="9300" spans="1:8">
      <c r="A9300" s="85"/>
      <c r="B9300" s="85"/>
      <c r="C9300" s="85"/>
      <c r="D9300" s="85"/>
      <c r="E9300" s="85"/>
      <c r="F9300" s="85"/>
      <c r="G9300" s="85"/>
      <c r="H9300" s="85"/>
    </row>
    <row r="9301" spans="1:8">
      <c r="A9301" s="85"/>
      <c r="B9301" s="85"/>
      <c r="C9301" s="85"/>
      <c r="D9301" s="85"/>
      <c r="E9301" s="85"/>
      <c r="F9301" s="85"/>
      <c r="G9301" s="85"/>
      <c r="H9301" s="85"/>
    </row>
    <row r="9302" spans="1:8">
      <c r="A9302" s="85"/>
      <c r="B9302" s="85"/>
      <c r="C9302" s="85"/>
      <c r="D9302" s="85"/>
      <c r="E9302" s="85"/>
      <c r="F9302" s="85"/>
      <c r="G9302" s="85"/>
      <c r="H9302" s="85"/>
    </row>
    <row r="9303" spans="1:8">
      <c r="A9303" s="85"/>
      <c r="B9303" s="85"/>
      <c r="C9303" s="85"/>
      <c r="D9303" s="85"/>
      <c r="E9303" s="85"/>
      <c r="F9303" s="85"/>
      <c r="G9303" s="85"/>
      <c r="H9303" s="85"/>
    </row>
    <row r="9304" spans="1:8">
      <c r="A9304" s="85"/>
      <c r="B9304" s="85"/>
      <c r="C9304" s="85"/>
      <c r="D9304" s="85"/>
      <c r="E9304" s="85"/>
      <c r="F9304" s="85"/>
      <c r="G9304" s="85"/>
      <c r="H9304" s="85"/>
    </row>
    <row r="9305" spans="1:8">
      <c r="A9305" s="85"/>
      <c r="B9305" s="85"/>
      <c r="C9305" s="85"/>
      <c r="D9305" s="85"/>
      <c r="E9305" s="85"/>
      <c r="F9305" s="85"/>
      <c r="G9305" s="85"/>
      <c r="H9305" s="85"/>
    </row>
    <row r="9306" spans="1:8">
      <c r="A9306" s="85"/>
      <c r="B9306" s="85"/>
      <c r="C9306" s="85"/>
      <c r="D9306" s="85"/>
      <c r="E9306" s="85"/>
      <c r="F9306" s="85"/>
      <c r="G9306" s="85"/>
      <c r="H9306" s="85"/>
    </row>
    <row r="9307" spans="1:8">
      <c r="A9307" s="85"/>
      <c r="B9307" s="85"/>
      <c r="C9307" s="85"/>
      <c r="D9307" s="85"/>
      <c r="E9307" s="85"/>
      <c r="F9307" s="85"/>
      <c r="G9307" s="85"/>
      <c r="H9307" s="85"/>
    </row>
    <row r="9308" spans="1:8">
      <c r="A9308" s="85"/>
      <c r="B9308" s="85"/>
      <c r="C9308" s="85"/>
      <c r="D9308" s="85"/>
      <c r="E9308" s="85"/>
      <c r="F9308" s="85"/>
      <c r="G9308" s="85"/>
      <c r="H9308" s="85"/>
    </row>
    <row r="9309" spans="1:8">
      <c r="A9309" s="85"/>
      <c r="B9309" s="85"/>
      <c r="C9309" s="85"/>
      <c r="D9309" s="85"/>
      <c r="E9309" s="85"/>
      <c r="F9309" s="85"/>
      <c r="G9309" s="85"/>
      <c r="H9309" s="85"/>
    </row>
    <row r="9310" spans="1:8">
      <c r="A9310" s="85"/>
      <c r="B9310" s="85"/>
      <c r="C9310" s="85"/>
      <c r="D9310" s="85"/>
      <c r="E9310" s="85"/>
      <c r="F9310" s="85"/>
      <c r="G9310" s="85"/>
      <c r="H9310" s="85"/>
    </row>
    <row r="9311" spans="1:8">
      <c r="A9311" s="85"/>
      <c r="B9311" s="85"/>
      <c r="C9311" s="85"/>
      <c r="D9311" s="85"/>
      <c r="E9311" s="85"/>
      <c r="F9311" s="85"/>
      <c r="G9311" s="85"/>
      <c r="H9311" s="85"/>
    </row>
    <row r="9312" spans="1:8">
      <c r="A9312" s="85"/>
      <c r="B9312" s="85"/>
      <c r="C9312" s="85"/>
      <c r="D9312" s="85"/>
      <c r="E9312" s="85"/>
      <c r="F9312" s="85"/>
      <c r="G9312" s="85"/>
      <c r="H9312" s="85"/>
    </row>
    <row r="9313" spans="1:8">
      <c r="A9313" s="85"/>
      <c r="B9313" s="85"/>
      <c r="C9313" s="85"/>
      <c r="D9313" s="85"/>
      <c r="E9313" s="85"/>
      <c r="F9313" s="85"/>
      <c r="G9313" s="85"/>
      <c r="H9313" s="85"/>
    </row>
    <row r="9314" spans="1:8">
      <c r="A9314" s="85"/>
      <c r="B9314" s="85"/>
      <c r="C9314" s="85"/>
      <c r="D9314" s="85"/>
      <c r="E9314" s="85"/>
      <c r="F9314" s="85"/>
      <c r="G9314" s="85"/>
      <c r="H9314" s="85"/>
    </row>
    <row r="9315" spans="1:8">
      <c r="A9315" s="85"/>
      <c r="B9315" s="85"/>
      <c r="C9315" s="85"/>
      <c r="D9315" s="85"/>
      <c r="E9315" s="85"/>
      <c r="F9315" s="85"/>
      <c r="G9315" s="85"/>
      <c r="H9315" s="85"/>
    </row>
    <row r="9316" spans="1:8">
      <c r="A9316" s="85"/>
      <c r="B9316" s="85"/>
      <c r="C9316" s="85"/>
      <c r="D9316" s="85"/>
      <c r="E9316" s="85"/>
      <c r="F9316" s="85"/>
      <c r="G9316" s="85"/>
      <c r="H9316" s="85"/>
    </row>
    <row r="9317" spans="1:8">
      <c r="A9317" s="85"/>
      <c r="B9317" s="85"/>
      <c r="C9317" s="85"/>
      <c r="D9317" s="85"/>
      <c r="E9317" s="85"/>
      <c r="F9317" s="85"/>
      <c r="G9317" s="85"/>
      <c r="H9317" s="85"/>
    </row>
    <row r="9318" spans="1:8">
      <c r="A9318" s="85"/>
      <c r="B9318" s="85"/>
      <c r="C9318" s="85"/>
      <c r="D9318" s="85"/>
      <c r="E9318" s="85"/>
      <c r="F9318" s="85"/>
      <c r="G9318" s="85"/>
      <c r="H9318" s="85"/>
    </row>
    <row r="9319" spans="1:8">
      <c r="A9319" s="85"/>
      <c r="B9319" s="85"/>
      <c r="C9319" s="85"/>
      <c r="D9319" s="85"/>
      <c r="E9319" s="85"/>
      <c r="F9319" s="85"/>
      <c r="G9319" s="85"/>
      <c r="H9319" s="85"/>
    </row>
    <row r="9320" spans="1:8">
      <c r="A9320" s="85"/>
      <c r="B9320" s="85"/>
      <c r="C9320" s="85"/>
      <c r="D9320" s="85"/>
      <c r="E9320" s="85"/>
      <c r="F9320" s="85"/>
      <c r="G9320" s="85"/>
      <c r="H9320" s="85"/>
    </row>
    <row r="9321" spans="1:8">
      <c r="A9321" s="85"/>
      <c r="B9321" s="85"/>
      <c r="C9321" s="85"/>
      <c r="D9321" s="85"/>
      <c r="E9321" s="85"/>
      <c r="F9321" s="85"/>
      <c r="G9321" s="85"/>
      <c r="H9321" s="85"/>
    </row>
    <row r="9322" spans="1:8">
      <c r="A9322" s="85"/>
      <c r="B9322" s="85"/>
      <c r="C9322" s="85"/>
      <c r="D9322" s="85"/>
      <c r="E9322" s="85"/>
      <c r="F9322" s="85"/>
      <c r="G9322" s="85"/>
      <c r="H9322" s="85"/>
    </row>
    <row r="9323" spans="1:8">
      <c r="A9323" s="85"/>
      <c r="B9323" s="85"/>
      <c r="C9323" s="85"/>
      <c r="D9323" s="85"/>
      <c r="E9323" s="85"/>
      <c r="F9323" s="85"/>
      <c r="G9323" s="85"/>
      <c r="H9323" s="85"/>
    </row>
    <row r="9324" spans="1:8">
      <c r="A9324" s="85"/>
      <c r="B9324" s="85"/>
      <c r="C9324" s="85"/>
      <c r="D9324" s="85"/>
      <c r="E9324" s="85"/>
      <c r="F9324" s="85"/>
      <c r="G9324" s="85"/>
      <c r="H9324" s="85"/>
    </row>
    <row r="9325" spans="1:8">
      <c r="A9325" s="85"/>
      <c r="B9325" s="85"/>
      <c r="C9325" s="85"/>
      <c r="D9325" s="85"/>
      <c r="E9325" s="85"/>
      <c r="F9325" s="85"/>
      <c r="G9325" s="85"/>
      <c r="H9325" s="85"/>
    </row>
    <row r="9326" spans="1:8">
      <c r="A9326" s="85"/>
      <c r="B9326" s="85"/>
      <c r="C9326" s="85"/>
      <c r="D9326" s="85"/>
      <c r="E9326" s="85"/>
      <c r="F9326" s="85"/>
      <c r="G9326" s="85"/>
      <c r="H9326" s="85"/>
    </row>
    <row r="9327" spans="1:8">
      <c r="A9327" s="85"/>
      <c r="B9327" s="85"/>
      <c r="C9327" s="85"/>
      <c r="D9327" s="85"/>
      <c r="E9327" s="85"/>
      <c r="F9327" s="85"/>
      <c r="G9327" s="85"/>
      <c r="H9327" s="85"/>
    </row>
    <row r="9328" spans="1:8">
      <c r="A9328" s="85"/>
      <c r="B9328" s="85"/>
      <c r="C9328" s="85"/>
      <c r="D9328" s="85"/>
      <c r="E9328" s="85"/>
      <c r="F9328" s="85"/>
      <c r="G9328" s="85"/>
      <c r="H9328" s="85"/>
    </row>
    <row r="9329" spans="1:8">
      <c r="A9329" s="85"/>
      <c r="B9329" s="85"/>
      <c r="C9329" s="85"/>
      <c r="D9329" s="85"/>
      <c r="E9329" s="85"/>
      <c r="F9329" s="85"/>
      <c r="G9329" s="85"/>
      <c r="H9329" s="85"/>
    </row>
    <row r="9330" spans="1:8">
      <c r="A9330" s="85"/>
      <c r="B9330" s="85"/>
      <c r="C9330" s="85"/>
      <c r="D9330" s="85"/>
      <c r="E9330" s="85"/>
      <c r="F9330" s="85"/>
      <c r="G9330" s="85"/>
      <c r="H9330" s="85"/>
    </row>
    <row r="9331" spans="1:8">
      <c r="A9331" s="85"/>
      <c r="B9331" s="85"/>
      <c r="C9331" s="85"/>
      <c r="D9331" s="85"/>
      <c r="E9331" s="85"/>
      <c r="F9331" s="85"/>
      <c r="G9331" s="85"/>
      <c r="H9331" s="85"/>
    </row>
    <row r="9332" spans="1:8">
      <c r="A9332" s="85"/>
      <c r="B9332" s="85"/>
      <c r="C9332" s="85"/>
      <c r="D9332" s="85"/>
      <c r="E9332" s="85"/>
      <c r="F9332" s="85"/>
      <c r="G9332" s="85"/>
      <c r="H9332" s="85"/>
    </row>
    <row r="9333" spans="1:8">
      <c r="A9333" s="85"/>
      <c r="B9333" s="85"/>
      <c r="C9333" s="85"/>
      <c r="D9333" s="85"/>
      <c r="E9333" s="85"/>
      <c r="F9333" s="85"/>
      <c r="G9333" s="85"/>
      <c r="H9333" s="85"/>
    </row>
    <row r="9334" spans="1:8">
      <c r="A9334" s="85"/>
      <c r="B9334" s="85"/>
      <c r="C9334" s="85"/>
      <c r="D9334" s="85"/>
      <c r="E9334" s="85"/>
      <c r="F9334" s="85"/>
      <c r="G9334" s="85"/>
      <c r="H9334" s="85"/>
    </row>
    <row r="9335" spans="1:8">
      <c r="A9335" s="85"/>
      <c r="B9335" s="85"/>
      <c r="C9335" s="85"/>
      <c r="D9335" s="85"/>
      <c r="E9335" s="85"/>
      <c r="F9335" s="85"/>
      <c r="G9335" s="85"/>
      <c r="H9335" s="85"/>
    </row>
    <row r="9336" spans="1:8">
      <c r="A9336" s="85"/>
      <c r="B9336" s="85"/>
      <c r="C9336" s="85"/>
      <c r="D9336" s="85"/>
      <c r="E9336" s="85"/>
      <c r="F9336" s="85"/>
      <c r="G9336" s="85"/>
      <c r="H9336" s="85"/>
    </row>
    <row r="9337" spans="1:8">
      <c r="A9337" s="85"/>
      <c r="B9337" s="85"/>
      <c r="C9337" s="85"/>
      <c r="D9337" s="85"/>
      <c r="E9337" s="85"/>
      <c r="F9337" s="85"/>
      <c r="G9337" s="85"/>
      <c r="H9337" s="85"/>
    </row>
    <row r="9338" spans="1:8">
      <c r="A9338" s="85"/>
      <c r="B9338" s="85"/>
      <c r="C9338" s="85"/>
      <c r="D9338" s="85"/>
      <c r="E9338" s="85"/>
      <c r="F9338" s="85"/>
      <c r="G9338" s="85"/>
      <c r="H9338" s="85"/>
    </row>
    <row r="9339" spans="1:8">
      <c r="A9339" s="85"/>
      <c r="B9339" s="85"/>
      <c r="C9339" s="85"/>
      <c r="D9339" s="85"/>
      <c r="E9339" s="85"/>
      <c r="F9339" s="85"/>
      <c r="G9339" s="85"/>
      <c r="H9339" s="85"/>
    </row>
    <row r="9340" spans="1:8">
      <c r="A9340" s="85"/>
      <c r="B9340" s="85"/>
      <c r="C9340" s="85"/>
      <c r="D9340" s="85"/>
      <c r="E9340" s="85"/>
      <c r="F9340" s="85"/>
      <c r="G9340" s="85"/>
      <c r="H9340" s="85"/>
    </row>
    <row r="9341" spans="1:8">
      <c r="A9341" s="85"/>
      <c r="B9341" s="85"/>
      <c r="C9341" s="85"/>
      <c r="D9341" s="85"/>
      <c r="E9341" s="85"/>
      <c r="F9341" s="85"/>
      <c r="G9341" s="85"/>
      <c r="H9341" s="85"/>
    </row>
    <row r="9342" spans="1:8">
      <c r="A9342" s="85"/>
      <c r="B9342" s="85"/>
      <c r="C9342" s="85"/>
      <c r="D9342" s="85"/>
      <c r="E9342" s="85"/>
      <c r="F9342" s="85"/>
      <c r="G9342" s="85"/>
      <c r="H9342" s="85"/>
    </row>
    <row r="9343" spans="1:8">
      <c r="A9343" s="85"/>
      <c r="B9343" s="85"/>
      <c r="C9343" s="85"/>
      <c r="D9343" s="85"/>
      <c r="E9343" s="85"/>
      <c r="F9343" s="85"/>
      <c r="G9343" s="85"/>
      <c r="H9343" s="85"/>
    </row>
    <row r="9344" spans="1:8">
      <c r="A9344" s="85"/>
      <c r="B9344" s="85"/>
      <c r="C9344" s="85"/>
      <c r="D9344" s="85"/>
      <c r="E9344" s="85"/>
      <c r="F9344" s="85"/>
      <c r="G9344" s="85"/>
      <c r="H9344" s="85"/>
    </row>
    <row r="9345" spans="1:8">
      <c r="A9345" s="85"/>
      <c r="B9345" s="85"/>
      <c r="C9345" s="85"/>
      <c r="D9345" s="85"/>
      <c r="E9345" s="85"/>
      <c r="F9345" s="85"/>
      <c r="G9345" s="85"/>
      <c r="H9345" s="85"/>
    </row>
    <row r="9346" spans="1:8">
      <c r="A9346" s="85"/>
      <c r="B9346" s="85"/>
      <c r="C9346" s="85"/>
      <c r="D9346" s="85"/>
      <c r="E9346" s="85"/>
      <c r="F9346" s="85"/>
      <c r="G9346" s="85"/>
      <c r="H9346" s="85"/>
    </row>
    <row r="9347" spans="1:8">
      <c r="A9347" s="85"/>
      <c r="B9347" s="85"/>
      <c r="C9347" s="85"/>
      <c r="D9347" s="85"/>
      <c r="E9347" s="85"/>
      <c r="F9347" s="85"/>
      <c r="G9347" s="85"/>
      <c r="H9347" s="85"/>
    </row>
    <row r="9348" spans="1:8">
      <c r="A9348" s="85"/>
      <c r="B9348" s="85"/>
      <c r="C9348" s="85"/>
      <c r="D9348" s="85"/>
      <c r="E9348" s="85"/>
      <c r="F9348" s="85"/>
      <c r="G9348" s="85"/>
      <c r="H9348" s="85"/>
    </row>
    <row r="9349" spans="1:8">
      <c r="A9349" s="85"/>
      <c r="B9349" s="85"/>
      <c r="C9349" s="85"/>
      <c r="D9349" s="85"/>
      <c r="E9349" s="85"/>
      <c r="F9349" s="85"/>
      <c r="G9349" s="85"/>
      <c r="H9349" s="85"/>
    </row>
    <row r="9350" spans="1:8">
      <c r="A9350" s="85"/>
      <c r="B9350" s="85"/>
      <c r="C9350" s="85"/>
      <c r="D9350" s="85"/>
      <c r="E9350" s="85"/>
      <c r="F9350" s="85"/>
      <c r="G9350" s="85"/>
      <c r="H9350" s="85"/>
    </row>
    <row r="9351" spans="1:8">
      <c r="A9351" s="85"/>
      <c r="B9351" s="85"/>
      <c r="C9351" s="85"/>
      <c r="D9351" s="85"/>
      <c r="E9351" s="85"/>
      <c r="F9351" s="85"/>
      <c r="G9351" s="85"/>
      <c r="H9351" s="85"/>
    </row>
    <row r="9352" spans="1:8">
      <c r="A9352" s="85"/>
      <c r="B9352" s="85"/>
      <c r="C9352" s="85"/>
      <c r="D9352" s="85"/>
      <c r="E9352" s="85"/>
      <c r="F9352" s="85"/>
      <c r="G9352" s="85"/>
      <c r="H9352" s="85"/>
    </row>
    <row r="9353" spans="1:8">
      <c r="A9353" s="85"/>
      <c r="B9353" s="85"/>
      <c r="C9353" s="85"/>
      <c r="D9353" s="85"/>
      <c r="E9353" s="85"/>
      <c r="F9353" s="85"/>
      <c r="G9353" s="85"/>
      <c r="H9353" s="85"/>
    </row>
    <row r="9354" spans="1:8">
      <c r="A9354" s="85"/>
      <c r="B9354" s="85"/>
      <c r="C9354" s="85"/>
      <c r="D9354" s="85"/>
      <c r="E9354" s="85"/>
      <c r="F9354" s="85"/>
      <c r="G9354" s="85"/>
      <c r="H9354" s="85"/>
    </row>
    <row r="9355" spans="1:8">
      <c r="A9355" s="85"/>
      <c r="B9355" s="85"/>
      <c r="C9355" s="85"/>
      <c r="D9355" s="85"/>
      <c r="E9355" s="85"/>
      <c r="F9355" s="85"/>
      <c r="G9355" s="85"/>
      <c r="H9355" s="85"/>
    </row>
    <row r="9356" spans="1:8">
      <c r="A9356" s="85"/>
      <c r="B9356" s="85"/>
      <c r="C9356" s="85"/>
      <c r="D9356" s="85"/>
      <c r="E9356" s="85"/>
      <c r="F9356" s="85"/>
      <c r="G9356" s="85"/>
      <c r="H9356" s="85"/>
    </row>
    <row r="9357" spans="1:8">
      <c r="A9357" s="85"/>
      <c r="B9357" s="85"/>
      <c r="C9357" s="85"/>
      <c r="D9357" s="85"/>
      <c r="E9357" s="85"/>
      <c r="F9357" s="85"/>
      <c r="G9357" s="85"/>
      <c r="H9357" s="85"/>
    </row>
    <row r="9358" spans="1:8">
      <c r="A9358" s="85"/>
      <c r="B9358" s="85"/>
      <c r="C9358" s="85"/>
      <c r="D9358" s="85"/>
      <c r="E9358" s="85"/>
      <c r="F9358" s="85"/>
      <c r="G9358" s="85"/>
      <c r="H9358" s="85"/>
    </row>
    <row r="9359" spans="1:8">
      <c r="A9359" s="85"/>
      <c r="B9359" s="85"/>
      <c r="C9359" s="85"/>
      <c r="D9359" s="85"/>
      <c r="E9359" s="85"/>
      <c r="F9359" s="85"/>
      <c r="G9359" s="85"/>
      <c r="H9359" s="85"/>
    </row>
    <row r="9360" spans="1:8">
      <c r="A9360" s="85"/>
      <c r="B9360" s="85"/>
      <c r="C9360" s="85"/>
      <c r="D9360" s="85"/>
      <c r="E9360" s="85"/>
      <c r="F9360" s="85"/>
      <c r="G9360" s="85"/>
      <c r="H9360" s="85"/>
    </row>
    <row r="9361" spans="1:8">
      <c r="A9361" s="85"/>
      <c r="B9361" s="85"/>
      <c r="C9361" s="85"/>
      <c r="D9361" s="85"/>
      <c r="E9361" s="85"/>
      <c r="F9361" s="85"/>
      <c r="G9361" s="85"/>
      <c r="H9361" s="85"/>
    </row>
    <row r="9362" spans="1:8">
      <c r="A9362" s="85"/>
      <c r="B9362" s="85"/>
      <c r="C9362" s="85"/>
      <c r="D9362" s="85"/>
      <c r="E9362" s="85"/>
      <c r="F9362" s="85"/>
      <c r="G9362" s="85"/>
      <c r="H9362" s="85"/>
    </row>
    <row r="9363" spans="1:8">
      <c r="A9363" s="85"/>
      <c r="B9363" s="85"/>
      <c r="C9363" s="85"/>
      <c r="D9363" s="85"/>
      <c r="E9363" s="85"/>
      <c r="F9363" s="85"/>
      <c r="G9363" s="85"/>
      <c r="H9363" s="85"/>
    </row>
    <row r="9364" spans="1:8">
      <c r="A9364" s="85"/>
      <c r="B9364" s="85"/>
      <c r="C9364" s="85"/>
      <c r="D9364" s="85"/>
      <c r="E9364" s="85"/>
      <c r="F9364" s="85"/>
      <c r="G9364" s="85"/>
      <c r="H9364" s="85"/>
    </row>
    <row r="9365" spans="1:8">
      <c r="A9365" s="85"/>
      <c r="B9365" s="85"/>
      <c r="C9365" s="85"/>
      <c r="D9365" s="85"/>
      <c r="E9365" s="85"/>
      <c r="F9365" s="85"/>
      <c r="G9365" s="85"/>
      <c r="H9365" s="85"/>
    </row>
    <row r="9366" spans="1:8">
      <c r="A9366" s="85"/>
      <c r="B9366" s="85"/>
      <c r="C9366" s="85"/>
      <c r="D9366" s="85"/>
      <c r="E9366" s="85"/>
      <c r="F9366" s="85"/>
      <c r="G9366" s="85"/>
      <c r="H9366" s="85"/>
    </row>
    <row r="9367" spans="1:8">
      <c r="A9367" s="85"/>
      <c r="B9367" s="85"/>
      <c r="C9367" s="85"/>
      <c r="D9367" s="85"/>
      <c r="E9367" s="85"/>
      <c r="F9367" s="85"/>
      <c r="G9367" s="85"/>
      <c r="H9367" s="85"/>
    </row>
    <row r="9368" spans="1:8">
      <c r="A9368" s="85"/>
      <c r="B9368" s="85"/>
      <c r="C9368" s="85"/>
      <c r="D9368" s="85"/>
      <c r="E9368" s="85"/>
      <c r="F9368" s="85"/>
      <c r="G9368" s="85"/>
      <c r="H9368" s="85"/>
    </row>
    <row r="9369" spans="1:8">
      <c r="A9369" s="85"/>
      <c r="B9369" s="85"/>
      <c r="C9369" s="85"/>
      <c r="D9369" s="85"/>
      <c r="E9369" s="85"/>
      <c r="F9369" s="85"/>
      <c r="G9369" s="85"/>
      <c r="H9369" s="85"/>
    </row>
    <row r="9370" spans="1:8">
      <c r="A9370" s="85"/>
      <c r="B9370" s="85"/>
      <c r="C9370" s="85"/>
      <c r="D9370" s="85"/>
      <c r="E9370" s="85"/>
      <c r="F9370" s="85"/>
      <c r="G9370" s="85"/>
      <c r="H9370" s="85"/>
    </row>
    <row r="9371" spans="1:8">
      <c r="A9371" s="85"/>
      <c r="B9371" s="85"/>
      <c r="C9371" s="85"/>
      <c r="D9371" s="85"/>
      <c r="E9371" s="85"/>
      <c r="F9371" s="85"/>
      <c r="G9371" s="85"/>
      <c r="H9371" s="85"/>
    </row>
    <row r="9372" spans="1:8">
      <c r="A9372" s="85"/>
      <c r="B9372" s="85"/>
      <c r="C9372" s="85"/>
      <c r="D9372" s="85"/>
      <c r="E9372" s="85"/>
      <c r="F9372" s="85"/>
      <c r="G9372" s="85"/>
      <c r="H9372" s="85"/>
    </row>
    <row r="9373" spans="1:8">
      <c r="A9373" s="85"/>
      <c r="B9373" s="85"/>
      <c r="C9373" s="85"/>
      <c r="D9373" s="85"/>
      <c r="E9373" s="85"/>
      <c r="F9373" s="85"/>
      <c r="G9373" s="85"/>
      <c r="H9373" s="85"/>
    </row>
    <row r="9374" spans="1:8">
      <c r="A9374" s="85"/>
      <c r="B9374" s="85"/>
      <c r="C9374" s="85"/>
      <c r="D9374" s="85"/>
      <c r="E9374" s="85"/>
      <c r="F9374" s="85"/>
      <c r="G9374" s="85"/>
      <c r="H9374" s="85"/>
    </row>
    <row r="9375" spans="1:8">
      <c r="A9375" s="85"/>
      <c r="B9375" s="85"/>
      <c r="C9375" s="85"/>
      <c r="D9375" s="85"/>
      <c r="E9375" s="85"/>
      <c r="F9375" s="85"/>
      <c r="G9375" s="85"/>
      <c r="H9375" s="85"/>
    </row>
    <row r="9376" spans="1:8">
      <c r="A9376" s="85"/>
      <c r="B9376" s="85"/>
      <c r="C9376" s="85"/>
      <c r="D9376" s="85"/>
      <c r="E9376" s="85"/>
      <c r="F9376" s="85"/>
      <c r="G9376" s="85"/>
      <c r="H9376" s="85"/>
    </row>
    <row r="9377" spans="1:8">
      <c r="A9377" s="85"/>
      <c r="B9377" s="85"/>
      <c r="C9377" s="85"/>
      <c r="D9377" s="85"/>
      <c r="E9377" s="85"/>
      <c r="F9377" s="85"/>
      <c r="G9377" s="85"/>
      <c r="H9377" s="85"/>
    </row>
    <row r="9378" spans="1:8">
      <c r="A9378" s="85"/>
      <c r="B9378" s="85"/>
      <c r="C9378" s="85"/>
      <c r="D9378" s="85"/>
      <c r="E9378" s="85"/>
      <c r="F9378" s="85"/>
      <c r="G9378" s="85"/>
      <c r="H9378" s="85"/>
    </row>
    <row r="9379" spans="1:8">
      <c r="A9379" s="85"/>
      <c r="B9379" s="85"/>
      <c r="C9379" s="85"/>
      <c r="D9379" s="85"/>
      <c r="E9379" s="85"/>
      <c r="F9379" s="85"/>
      <c r="G9379" s="85"/>
      <c r="H9379" s="85"/>
    </row>
    <row r="9380" spans="1:8">
      <c r="A9380" s="85"/>
      <c r="B9380" s="85"/>
      <c r="C9380" s="85"/>
      <c r="D9380" s="85"/>
      <c r="E9380" s="85"/>
      <c r="F9380" s="85"/>
      <c r="G9380" s="85"/>
      <c r="H9380" s="85"/>
    </row>
    <row r="9381" spans="1:8">
      <c r="A9381" s="85"/>
      <c r="B9381" s="85"/>
      <c r="C9381" s="85"/>
      <c r="D9381" s="85"/>
      <c r="E9381" s="85"/>
      <c r="F9381" s="85"/>
      <c r="G9381" s="85"/>
      <c r="H9381" s="85"/>
    </row>
    <row r="9382" spans="1:8">
      <c r="A9382" s="85"/>
      <c r="B9382" s="85"/>
      <c r="C9382" s="85"/>
      <c r="D9382" s="85"/>
      <c r="E9382" s="85"/>
      <c r="F9382" s="85"/>
      <c r="G9382" s="85"/>
      <c r="H9382" s="85"/>
    </row>
    <row r="9383" spans="1:8">
      <c r="A9383" s="85"/>
      <c r="B9383" s="85"/>
      <c r="C9383" s="85"/>
      <c r="D9383" s="85"/>
      <c r="E9383" s="85"/>
      <c r="F9383" s="85"/>
      <c r="G9383" s="85"/>
      <c r="H9383" s="85"/>
    </row>
    <row r="9384" spans="1:8">
      <c r="A9384" s="85"/>
      <c r="B9384" s="85"/>
      <c r="C9384" s="85"/>
      <c r="D9384" s="85"/>
      <c r="E9384" s="85"/>
      <c r="F9384" s="85"/>
      <c r="G9384" s="85"/>
      <c r="H9384" s="85"/>
    </row>
    <row r="9385" spans="1:8">
      <c r="A9385" s="85"/>
      <c r="B9385" s="85"/>
      <c r="C9385" s="85"/>
      <c r="D9385" s="85"/>
      <c r="E9385" s="85"/>
      <c r="F9385" s="85"/>
      <c r="G9385" s="85"/>
      <c r="H9385" s="85"/>
    </row>
    <row r="9386" spans="1:8">
      <c r="A9386" s="85"/>
      <c r="B9386" s="85"/>
      <c r="C9386" s="85"/>
      <c r="D9386" s="85"/>
      <c r="E9386" s="85"/>
      <c r="F9386" s="85"/>
      <c r="G9386" s="85"/>
      <c r="H9386" s="85"/>
    </row>
    <row r="9387" spans="1:8">
      <c r="A9387" s="85"/>
      <c r="B9387" s="85"/>
      <c r="C9387" s="85"/>
      <c r="D9387" s="85"/>
      <c r="E9387" s="85"/>
      <c r="F9387" s="85"/>
      <c r="G9387" s="85"/>
      <c r="H9387" s="85"/>
    </row>
    <row r="9388" spans="1:8">
      <c r="A9388" s="85"/>
      <c r="B9388" s="85"/>
      <c r="C9388" s="85"/>
      <c r="D9388" s="85"/>
      <c r="E9388" s="85"/>
      <c r="F9388" s="85"/>
      <c r="G9388" s="85"/>
      <c r="H9388" s="85"/>
    </row>
    <row r="9389" spans="1:8">
      <c r="A9389" s="85"/>
      <c r="B9389" s="85"/>
      <c r="C9389" s="85"/>
      <c r="D9389" s="85"/>
      <c r="E9389" s="85"/>
      <c r="F9389" s="85"/>
      <c r="G9389" s="85"/>
      <c r="H9389" s="85"/>
    </row>
    <row r="9390" spans="1:8">
      <c r="A9390" s="85"/>
      <c r="B9390" s="85"/>
      <c r="C9390" s="85"/>
      <c r="D9390" s="85"/>
      <c r="E9390" s="85"/>
      <c r="F9390" s="85"/>
      <c r="G9390" s="85"/>
      <c r="H9390" s="85"/>
    </row>
    <row r="9391" spans="1:8">
      <c r="A9391" s="85"/>
      <c r="B9391" s="85"/>
      <c r="C9391" s="85"/>
      <c r="D9391" s="85"/>
      <c r="E9391" s="85"/>
      <c r="F9391" s="85"/>
      <c r="G9391" s="85"/>
      <c r="H9391" s="85"/>
    </row>
    <row r="9392" spans="1:8">
      <c r="A9392" s="85"/>
      <c r="B9392" s="85"/>
      <c r="C9392" s="85"/>
      <c r="D9392" s="85"/>
      <c r="E9392" s="85"/>
      <c r="F9392" s="85"/>
      <c r="G9392" s="85"/>
      <c r="H9392" s="85"/>
    </row>
    <row r="9393" spans="1:8">
      <c r="A9393" s="85"/>
      <c r="B9393" s="85"/>
      <c r="C9393" s="85"/>
      <c r="D9393" s="85"/>
      <c r="E9393" s="85"/>
      <c r="F9393" s="85"/>
      <c r="G9393" s="85"/>
      <c r="H9393" s="85"/>
    </row>
    <row r="9394" spans="1:8">
      <c r="A9394" s="85"/>
      <c r="B9394" s="85"/>
      <c r="C9394" s="85"/>
      <c r="D9394" s="85"/>
      <c r="E9394" s="85"/>
      <c r="F9394" s="85"/>
      <c r="G9394" s="85"/>
      <c r="H9394" s="85"/>
    </row>
    <row r="9395" spans="1:8">
      <c r="A9395" s="85"/>
      <c r="B9395" s="85"/>
      <c r="C9395" s="85"/>
      <c r="D9395" s="85"/>
      <c r="E9395" s="85"/>
      <c r="F9395" s="85"/>
      <c r="G9395" s="85"/>
      <c r="H9395" s="85"/>
    </row>
    <row r="9396" spans="1:8">
      <c r="A9396" s="85"/>
      <c r="B9396" s="85"/>
      <c r="C9396" s="85"/>
      <c r="D9396" s="85"/>
      <c r="E9396" s="85"/>
      <c r="F9396" s="85"/>
      <c r="G9396" s="85"/>
      <c r="H9396" s="85"/>
    </row>
    <row r="9397" spans="1:8">
      <c r="A9397" s="85"/>
      <c r="B9397" s="85"/>
      <c r="C9397" s="85"/>
      <c r="D9397" s="85"/>
      <c r="E9397" s="85"/>
      <c r="F9397" s="85"/>
      <c r="G9397" s="85"/>
      <c r="H9397" s="85"/>
    </row>
    <row r="9398" spans="1:8">
      <c r="A9398" s="85"/>
      <c r="B9398" s="85"/>
      <c r="C9398" s="85"/>
      <c r="D9398" s="85"/>
      <c r="E9398" s="85"/>
      <c r="F9398" s="85"/>
      <c r="G9398" s="85"/>
      <c r="H9398" s="85"/>
    </row>
    <row r="9399" spans="1:8">
      <c r="A9399" s="85"/>
      <c r="B9399" s="85"/>
      <c r="C9399" s="85"/>
      <c r="D9399" s="85"/>
      <c r="E9399" s="85"/>
      <c r="F9399" s="85"/>
      <c r="G9399" s="85"/>
      <c r="H9399" s="85"/>
    </row>
    <row r="9400" spans="1:8">
      <c r="A9400" s="85"/>
      <c r="B9400" s="85"/>
      <c r="C9400" s="85"/>
      <c r="D9400" s="85"/>
      <c r="E9400" s="85"/>
      <c r="F9400" s="85"/>
      <c r="G9400" s="85"/>
      <c r="H9400" s="85"/>
    </row>
    <row r="9401" spans="1:8">
      <c r="A9401" s="85"/>
      <c r="B9401" s="85"/>
      <c r="C9401" s="85"/>
      <c r="D9401" s="85"/>
      <c r="E9401" s="85"/>
      <c r="F9401" s="85"/>
      <c r="G9401" s="85"/>
      <c r="H9401" s="85"/>
    </row>
    <row r="9402" spans="1:8">
      <c r="A9402" s="85"/>
      <c r="B9402" s="85"/>
      <c r="C9402" s="85"/>
      <c r="D9402" s="85"/>
      <c r="E9402" s="85"/>
      <c r="F9402" s="85"/>
      <c r="G9402" s="85"/>
      <c r="H9402" s="85"/>
    </row>
    <row r="9403" spans="1:8">
      <c r="A9403" s="85"/>
      <c r="B9403" s="85"/>
      <c r="C9403" s="85"/>
      <c r="D9403" s="85"/>
      <c r="E9403" s="85"/>
      <c r="F9403" s="85"/>
      <c r="G9403" s="85"/>
      <c r="H9403" s="85"/>
    </row>
    <row r="9404" spans="1:8">
      <c r="A9404" s="85"/>
      <c r="B9404" s="85"/>
      <c r="C9404" s="85"/>
      <c r="D9404" s="85"/>
      <c r="E9404" s="85"/>
      <c r="F9404" s="85"/>
      <c r="G9404" s="85"/>
      <c r="H9404" s="85"/>
    </row>
    <row r="9405" spans="1:8">
      <c r="A9405" s="85"/>
      <c r="B9405" s="85"/>
      <c r="C9405" s="85"/>
      <c r="D9405" s="85"/>
      <c r="E9405" s="85"/>
      <c r="F9405" s="85"/>
      <c r="G9405" s="85"/>
      <c r="H9405" s="85"/>
    </row>
    <row r="9406" spans="1:8">
      <c r="A9406" s="85"/>
      <c r="B9406" s="85"/>
      <c r="C9406" s="85"/>
      <c r="D9406" s="85"/>
      <c r="E9406" s="85"/>
      <c r="F9406" s="85"/>
      <c r="G9406" s="85"/>
      <c r="H9406" s="85"/>
    </row>
    <row r="9407" spans="1:8">
      <c r="A9407" s="85"/>
      <c r="B9407" s="85"/>
      <c r="C9407" s="85"/>
      <c r="D9407" s="85"/>
      <c r="E9407" s="85"/>
      <c r="F9407" s="85"/>
      <c r="G9407" s="85"/>
      <c r="H9407" s="85"/>
    </row>
    <row r="9408" spans="1:8">
      <c r="A9408" s="85"/>
      <c r="B9408" s="85"/>
      <c r="C9408" s="85"/>
      <c r="D9408" s="85"/>
      <c r="E9408" s="85"/>
      <c r="F9408" s="85"/>
      <c r="G9408" s="85"/>
      <c r="H9408" s="85"/>
    </row>
    <row r="9409" spans="1:8">
      <c r="A9409" s="85"/>
      <c r="B9409" s="85"/>
      <c r="C9409" s="85"/>
      <c r="D9409" s="85"/>
      <c r="E9409" s="85"/>
      <c r="F9409" s="85"/>
      <c r="G9409" s="85"/>
      <c r="H9409" s="85"/>
    </row>
    <row r="9410" spans="1:8">
      <c r="A9410" s="85"/>
      <c r="B9410" s="85"/>
      <c r="C9410" s="85"/>
      <c r="D9410" s="85"/>
      <c r="E9410" s="85"/>
      <c r="F9410" s="85"/>
      <c r="G9410" s="85"/>
      <c r="H9410" s="85"/>
    </row>
    <row r="9411" spans="1:8">
      <c r="A9411" s="85"/>
      <c r="B9411" s="85"/>
      <c r="C9411" s="85"/>
      <c r="D9411" s="85"/>
      <c r="E9411" s="85"/>
      <c r="F9411" s="85"/>
      <c r="G9411" s="85"/>
      <c r="H9411" s="85"/>
    </row>
    <row r="9412" spans="1:8">
      <c r="A9412" s="85"/>
      <c r="B9412" s="85"/>
      <c r="C9412" s="85"/>
      <c r="D9412" s="85"/>
      <c r="E9412" s="85"/>
      <c r="F9412" s="85"/>
      <c r="G9412" s="85"/>
      <c r="H9412" s="85"/>
    </row>
    <row r="9413" spans="1:8">
      <c r="A9413" s="85"/>
      <c r="B9413" s="85"/>
      <c r="C9413" s="85"/>
      <c r="D9413" s="85"/>
      <c r="E9413" s="85"/>
      <c r="F9413" s="85"/>
      <c r="G9413" s="85"/>
      <c r="H9413" s="85"/>
    </row>
    <row r="9414" spans="1:8">
      <c r="A9414" s="85"/>
      <c r="B9414" s="85"/>
      <c r="C9414" s="85"/>
      <c r="D9414" s="85"/>
      <c r="E9414" s="85"/>
      <c r="F9414" s="85"/>
      <c r="G9414" s="85"/>
      <c r="H9414" s="85"/>
    </row>
    <row r="9415" spans="1:8">
      <c r="A9415" s="85"/>
      <c r="B9415" s="85"/>
      <c r="C9415" s="85"/>
      <c r="D9415" s="85"/>
      <c r="E9415" s="85"/>
      <c r="F9415" s="85"/>
      <c r="G9415" s="85"/>
      <c r="H9415" s="85"/>
    </row>
    <row r="9416" spans="1:8">
      <c r="A9416" s="85"/>
      <c r="B9416" s="85"/>
      <c r="C9416" s="85"/>
      <c r="D9416" s="85"/>
      <c r="E9416" s="85"/>
      <c r="F9416" s="85"/>
      <c r="G9416" s="85"/>
      <c r="H9416" s="85"/>
    </row>
    <row r="9417" spans="1:8">
      <c r="A9417" s="85"/>
      <c r="B9417" s="85"/>
      <c r="C9417" s="85"/>
      <c r="D9417" s="85"/>
      <c r="E9417" s="85"/>
      <c r="F9417" s="85"/>
      <c r="G9417" s="85"/>
      <c r="H9417" s="85"/>
    </row>
    <row r="9418" spans="1:8">
      <c r="A9418" s="85"/>
      <c r="B9418" s="85"/>
      <c r="C9418" s="85"/>
      <c r="D9418" s="85"/>
      <c r="E9418" s="85"/>
      <c r="F9418" s="85"/>
      <c r="G9418" s="85"/>
      <c r="H9418" s="85"/>
    </row>
    <row r="9419" spans="1:8">
      <c r="A9419" s="85"/>
      <c r="B9419" s="85"/>
      <c r="C9419" s="85"/>
      <c r="D9419" s="85"/>
      <c r="E9419" s="85"/>
      <c r="F9419" s="85"/>
      <c r="G9419" s="85"/>
      <c r="H9419" s="85"/>
    </row>
    <row r="9420" spans="1:8">
      <c r="A9420" s="85"/>
      <c r="B9420" s="85"/>
      <c r="C9420" s="85"/>
      <c r="D9420" s="85"/>
      <c r="E9420" s="85"/>
      <c r="F9420" s="85"/>
      <c r="G9420" s="85"/>
      <c r="H9420" s="85"/>
    </row>
    <row r="9421" spans="1:8">
      <c r="A9421" s="85"/>
      <c r="B9421" s="85"/>
      <c r="C9421" s="85"/>
      <c r="D9421" s="85"/>
      <c r="E9421" s="85"/>
      <c r="F9421" s="85"/>
      <c r="G9421" s="85"/>
      <c r="H9421" s="85"/>
    </row>
    <row r="9422" spans="1:8">
      <c r="A9422" s="85"/>
      <c r="B9422" s="85"/>
      <c r="C9422" s="85"/>
      <c r="D9422" s="85"/>
      <c r="E9422" s="85"/>
      <c r="F9422" s="85"/>
      <c r="G9422" s="85"/>
      <c r="H9422" s="85"/>
    </row>
    <row r="9423" spans="1:8">
      <c r="A9423" s="85"/>
      <c r="B9423" s="85"/>
      <c r="C9423" s="85"/>
      <c r="D9423" s="85"/>
      <c r="E9423" s="85"/>
      <c r="F9423" s="85"/>
      <c r="G9423" s="85"/>
      <c r="H9423" s="85"/>
    </row>
    <row r="9424" spans="1:8">
      <c r="A9424" s="85"/>
      <c r="B9424" s="85"/>
      <c r="C9424" s="85"/>
      <c r="D9424" s="85"/>
      <c r="E9424" s="85"/>
      <c r="F9424" s="85"/>
      <c r="G9424" s="85"/>
      <c r="H9424" s="85"/>
    </row>
    <row r="9425" spans="1:8">
      <c r="A9425" s="85"/>
      <c r="B9425" s="85"/>
      <c r="C9425" s="85"/>
      <c r="D9425" s="85"/>
      <c r="E9425" s="85"/>
      <c r="F9425" s="85"/>
      <c r="G9425" s="85"/>
      <c r="H9425" s="85"/>
    </row>
    <row r="9426" spans="1:8">
      <c r="A9426" s="85"/>
      <c r="B9426" s="85"/>
      <c r="C9426" s="85"/>
      <c r="D9426" s="85"/>
      <c r="E9426" s="85"/>
      <c r="F9426" s="85"/>
      <c r="G9426" s="85"/>
      <c r="H9426" s="85"/>
    </row>
    <row r="9427" spans="1:8">
      <c r="A9427" s="85"/>
      <c r="B9427" s="85"/>
      <c r="C9427" s="85"/>
      <c r="D9427" s="85"/>
      <c r="E9427" s="85"/>
      <c r="F9427" s="85"/>
      <c r="G9427" s="85"/>
      <c r="H9427" s="85"/>
    </row>
    <row r="9428" spans="1:8">
      <c r="A9428" s="85"/>
      <c r="B9428" s="85"/>
      <c r="C9428" s="85"/>
      <c r="D9428" s="85"/>
      <c r="E9428" s="85"/>
      <c r="F9428" s="85"/>
      <c r="G9428" s="85"/>
      <c r="H9428" s="85"/>
    </row>
    <row r="9429" spans="1:8">
      <c r="A9429" s="85"/>
      <c r="B9429" s="85"/>
      <c r="C9429" s="85"/>
      <c r="D9429" s="85"/>
      <c r="E9429" s="85"/>
      <c r="F9429" s="85"/>
      <c r="G9429" s="85"/>
      <c r="H9429" s="85"/>
    </row>
    <row r="9430" spans="1:8">
      <c r="A9430" s="85"/>
      <c r="B9430" s="85"/>
      <c r="C9430" s="85"/>
      <c r="D9430" s="85"/>
      <c r="E9430" s="85"/>
      <c r="F9430" s="85"/>
      <c r="G9430" s="85"/>
      <c r="H9430" s="85"/>
    </row>
    <row r="9431" spans="1:8">
      <c r="A9431" s="85"/>
      <c r="B9431" s="85"/>
      <c r="C9431" s="85"/>
      <c r="D9431" s="85"/>
      <c r="E9431" s="85"/>
      <c r="F9431" s="85"/>
      <c r="G9431" s="85"/>
      <c r="H9431" s="85"/>
    </row>
    <row r="9432" spans="1:8">
      <c r="A9432" s="85"/>
      <c r="B9432" s="85"/>
      <c r="C9432" s="85"/>
      <c r="D9432" s="85"/>
      <c r="E9432" s="85"/>
      <c r="F9432" s="85"/>
      <c r="G9432" s="85"/>
      <c r="H9432" s="85"/>
    </row>
    <row r="9433" spans="1:8">
      <c r="A9433" s="85"/>
      <c r="B9433" s="85"/>
      <c r="C9433" s="85"/>
      <c r="D9433" s="85"/>
      <c r="E9433" s="85"/>
      <c r="F9433" s="85"/>
      <c r="G9433" s="85"/>
      <c r="H9433" s="85"/>
    </row>
    <row r="9434" spans="1:8">
      <c r="A9434" s="85"/>
      <c r="B9434" s="85"/>
      <c r="C9434" s="85"/>
      <c r="D9434" s="85"/>
      <c r="E9434" s="85"/>
      <c r="F9434" s="85"/>
      <c r="G9434" s="85"/>
      <c r="H9434" s="85"/>
    </row>
    <row r="9435" spans="1:8">
      <c r="A9435" s="85"/>
      <c r="B9435" s="85"/>
      <c r="C9435" s="85"/>
      <c r="D9435" s="85"/>
      <c r="E9435" s="85"/>
      <c r="F9435" s="85"/>
      <c r="G9435" s="85"/>
      <c r="H9435" s="85"/>
    </row>
    <row r="9436" spans="1:8">
      <c r="A9436" s="85"/>
      <c r="B9436" s="85"/>
      <c r="C9436" s="85"/>
      <c r="D9436" s="85"/>
      <c r="E9436" s="85"/>
      <c r="F9436" s="85"/>
      <c r="G9436" s="85"/>
      <c r="H9436" s="85"/>
    </row>
    <row r="9437" spans="1:8">
      <c r="A9437" s="85"/>
      <c r="B9437" s="85"/>
      <c r="C9437" s="85"/>
      <c r="D9437" s="85"/>
      <c r="E9437" s="85"/>
      <c r="F9437" s="85"/>
      <c r="G9437" s="85"/>
      <c r="H9437" s="85"/>
    </row>
    <row r="9438" spans="1:8">
      <c r="A9438" s="85"/>
      <c r="B9438" s="85"/>
      <c r="C9438" s="85"/>
      <c r="D9438" s="85"/>
      <c r="E9438" s="85"/>
      <c r="F9438" s="85"/>
      <c r="G9438" s="85"/>
      <c r="H9438" s="85"/>
    </row>
    <row r="9439" spans="1:8">
      <c r="A9439" s="85"/>
      <c r="B9439" s="85"/>
      <c r="C9439" s="85"/>
      <c r="D9439" s="85"/>
      <c r="E9439" s="85"/>
      <c r="F9439" s="85"/>
      <c r="G9439" s="85"/>
      <c r="H9439" s="85"/>
    </row>
    <row r="9440" spans="1:8">
      <c r="A9440" s="85"/>
      <c r="B9440" s="85"/>
      <c r="C9440" s="85"/>
      <c r="D9440" s="85"/>
      <c r="E9440" s="85"/>
      <c r="F9440" s="85"/>
      <c r="G9440" s="85"/>
      <c r="H9440" s="85"/>
    </row>
    <row r="9441" spans="1:8">
      <c r="A9441" s="85"/>
      <c r="B9441" s="85"/>
      <c r="C9441" s="85"/>
      <c r="D9441" s="85"/>
      <c r="E9441" s="85"/>
      <c r="F9441" s="85"/>
      <c r="G9441" s="85"/>
      <c r="H9441" s="85"/>
    </row>
    <row r="9442" spans="1:8">
      <c r="A9442" s="85"/>
      <c r="B9442" s="85"/>
      <c r="C9442" s="85"/>
      <c r="D9442" s="85"/>
      <c r="E9442" s="85"/>
      <c r="F9442" s="85"/>
      <c r="G9442" s="85"/>
      <c r="H9442" s="85"/>
    </row>
    <row r="9443" spans="1:8">
      <c r="A9443" s="85"/>
      <c r="B9443" s="85"/>
      <c r="C9443" s="85"/>
      <c r="D9443" s="85"/>
      <c r="E9443" s="85"/>
      <c r="F9443" s="85"/>
      <c r="G9443" s="85"/>
      <c r="H9443" s="85"/>
    </row>
    <row r="9444" spans="1:8">
      <c r="A9444" s="85"/>
      <c r="B9444" s="85"/>
      <c r="C9444" s="85"/>
      <c r="D9444" s="85"/>
      <c r="E9444" s="85"/>
      <c r="F9444" s="85"/>
      <c r="G9444" s="85"/>
      <c r="H9444" s="85"/>
    </row>
    <row r="9445" spans="1:8">
      <c r="A9445" s="85"/>
      <c r="B9445" s="85"/>
      <c r="C9445" s="85"/>
      <c r="D9445" s="85"/>
      <c r="E9445" s="85"/>
      <c r="F9445" s="85"/>
      <c r="G9445" s="85"/>
      <c r="H9445" s="85"/>
    </row>
    <row r="9446" spans="1:8">
      <c r="A9446" s="85"/>
      <c r="B9446" s="85"/>
      <c r="C9446" s="85"/>
      <c r="D9446" s="85"/>
      <c r="E9446" s="85"/>
      <c r="F9446" s="85"/>
      <c r="G9446" s="85"/>
      <c r="H9446" s="85"/>
    </row>
    <row r="9447" spans="1:8">
      <c r="A9447" s="85"/>
      <c r="B9447" s="85"/>
      <c r="C9447" s="85"/>
      <c r="D9447" s="85"/>
      <c r="E9447" s="85"/>
      <c r="F9447" s="85"/>
      <c r="G9447" s="85"/>
      <c r="H9447" s="85"/>
    </row>
    <row r="9448" spans="1:8">
      <c r="A9448" s="85"/>
      <c r="B9448" s="85"/>
      <c r="C9448" s="85"/>
      <c r="D9448" s="85"/>
      <c r="E9448" s="85"/>
      <c r="F9448" s="85"/>
      <c r="G9448" s="85"/>
      <c r="H9448" s="85"/>
    </row>
    <row r="9449" spans="1:8">
      <c r="A9449" s="85"/>
      <c r="B9449" s="85"/>
      <c r="C9449" s="85"/>
      <c r="D9449" s="85"/>
      <c r="E9449" s="85"/>
      <c r="F9449" s="85"/>
      <c r="G9449" s="85"/>
      <c r="H9449" s="85"/>
    </row>
    <row r="9450" spans="1:8">
      <c r="A9450" s="85"/>
      <c r="B9450" s="85"/>
      <c r="C9450" s="85"/>
      <c r="D9450" s="85"/>
      <c r="E9450" s="85"/>
      <c r="F9450" s="85"/>
      <c r="G9450" s="85"/>
      <c r="H9450" s="85"/>
    </row>
    <row r="9451" spans="1:8">
      <c r="A9451" s="85"/>
      <c r="B9451" s="85"/>
      <c r="C9451" s="85"/>
      <c r="D9451" s="85"/>
      <c r="E9451" s="85"/>
      <c r="F9451" s="85"/>
      <c r="G9451" s="85"/>
      <c r="H9451" s="85"/>
    </row>
    <row r="9452" spans="1:8">
      <c r="A9452" s="85"/>
      <c r="B9452" s="85"/>
      <c r="C9452" s="85"/>
      <c r="D9452" s="85"/>
      <c r="E9452" s="85"/>
      <c r="F9452" s="85"/>
      <c r="G9452" s="85"/>
      <c r="H9452" s="85"/>
    </row>
    <row r="9453" spans="1:8">
      <c r="A9453" s="85"/>
      <c r="B9453" s="85"/>
      <c r="C9453" s="85"/>
      <c r="D9453" s="85"/>
      <c r="E9453" s="85"/>
      <c r="F9453" s="85"/>
      <c r="G9453" s="85"/>
      <c r="H9453" s="85"/>
    </row>
    <row r="9454" spans="1:8">
      <c r="A9454" s="85"/>
      <c r="B9454" s="85"/>
      <c r="C9454" s="85"/>
      <c r="D9454" s="85"/>
      <c r="E9454" s="85"/>
      <c r="F9454" s="85"/>
      <c r="G9454" s="85"/>
      <c r="H9454" s="85"/>
    </row>
    <row r="9455" spans="1:8">
      <c r="A9455" s="85"/>
      <c r="B9455" s="85"/>
      <c r="C9455" s="85"/>
      <c r="D9455" s="85"/>
      <c r="E9455" s="85"/>
      <c r="F9455" s="85"/>
      <c r="G9455" s="85"/>
      <c r="H9455" s="85"/>
    </row>
    <row r="9456" spans="1:8">
      <c r="A9456" s="85"/>
      <c r="B9456" s="85"/>
      <c r="C9456" s="85"/>
      <c r="D9456" s="85"/>
      <c r="E9456" s="85"/>
      <c r="F9456" s="85"/>
      <c r="G9456" s="85"/>
      <c r="H9456" s="85"/>
    </row>
    <row r="9457" spans="1:8">
      <c r="A9457" s="85"/>
      <c r="B9457" s="85"/>
      <c r="C9457" s="85"/>
      <c r="D9457" s="85"/>
      <c r="E9457" s="85"/>
      <c r="F9457" s="85"/>
      <c r="G9457" s="85"/>
      <c r="H9457" s="85"/>
    </row>
    <row r="9458" spans="1:8">
      <c r="A9458" s="85"/>
      <c r="B9458" s="85"/>
      <c r="C9458" s="85"/>
      <c r="D9458" s="85"/>
      <c r="E9458" s="85"/>
      <c r="F9458" s="85"/>
      <c r="G9458" s="85"/>
      <c r="H9458" s="85"/>
    </row>
    <row r="9459" spans="1:8">
      <c r="A9459" s="85"/>
      <c r="B9459" s="85"/>
      <c r="C9459" s="85"/>
      <c r="D9459" s="85"/>
      <c r="E9459" s="85"/>
      <c r="F9459" s="85"/>
      <c r="G9459" s="85"/>
      <c r="H9459" s="85"/>
    </row>
    <row r="9460" spans="1:8">
      <c r="A9460" s="85"/>
      <c r="B9460" s="85"/>
      <c r="C9460" s="85"/>
      <c r="D9460" s="85"/>
      <c r="E9460" s="85"/>
      <c r="F9460" s="85"/>
      <c r="G9460" s="85"/>
      <c r="H9460" s="85"/>
    </row>
    <row r="9461" spans="1:8">
      <c r="A9461" s="85"/>
      <c r="B9461" s="85"/>
      <c r="C9461" s="85"/>
      <c r="D9461" s="85"/>
      <c r="E9461" s="85"/>
      <c r="F9461" s="85"/>
      <c r="G9461" s="85"/>
      <c r="H9461" s="85"/>
    </row>
    <row r="9462" spans="1:8">
      <c r="A9462" s="85"/>
      <c r="B9462" s="85"/>
      <c r="C9462" s="85"/>
      <c r="D9462" s="85"/>
      <c r="E9462" s="85"/>
      <c r="F9462" s="85"/>
      <c r="G9462" s="85"/>
      <c r="H9462" s="85"/>
    </row>
    <row r="9463" spans="1:8">
      <c r="A9463" s="85"/>
      <c r="B9463" s="85"/>
      <c r="C9463" s="85"/>
      <c r="D9463" s="85"/>
      <c r="E9463" s="85"/>
      <c r="F9463" s="85"/>
      <c r="G9463" s="85"/>
      <c r="H9463" s="85"/>
    </row>
    <row r="9464" spans="1:8">
      <c r="A9464" s="85"/>
      <c r="B9464" s="85"/>
      <c r="C9464" s="85"/>
      <c r="D9464" s="85"/>
      <c r="E9464" s="85"/>
      <c r="F9464" s="85"/>
      <c r="G9464" s="85"/>
      <c r="H9464" s="85"/>
    </row>
    <row r="9465" spans="1:8">
      <c r="A9465" s="85"/>
      <c r="B9465" s="85"/>
      <c r="C9465" s="85"/>
      <c r="D9465" s="85"/>
      <c r="E9465" s="85"/>
      <c r="F9465" s="85"/>
      <c r="G9465" s="85"/>
      <c r="H9465" s="85"/>
    </row>
    <row r="9466" spans="1:8">
      <c r="A9466" s="85"/>
      <c r="B9466" s="85"/>
      <c r="C9466" s="85"/>
      <c r="D9466" s="85"/>
      <c r="E9466" s="85"/>
      <c r="F9466" s="85"/>
      <c r="G9466" s="85"/>
      <c r="H9466" s="85"/>
    </row>
    <row r="9467" spans="1:8">
      <c r="A9467" s="85"/>
      <c r="B9467" s="85"/>
      <c r="C9467" s="85"/>
      <c r="D9467" s="85"/>
      <c r="E9467" s="85"/>
      <c r="F9467" s="85"/>
      <c r="G9467" s="85"/>
      <c r="H9467" s="85"/>
    </row>
    <row r="9468" spans="1:8">
      <c r="A9468" s="85"/>
      <c r="B9468" s="85"/>
      <c r="C9468" s="85"/>
      <c r="D9468" s="85"/>
      <c r="E9468" s="85"/>
      <c r="F9468" s="85"/>
      <c r="G9468" s="85"/>
      <c r="H9468" s="85"/>
    </row>
    <row r="9469" spans="1:8">
      <c r="A9469" s="85"/>
      <c r="B9469" s="85"/>
      <c r="C9469" s="85"/>
      <c r="D9469" s="85"/>
      <c r="E9469" s="85"/>
      <c r="F9469" s="85"/>
      <c r="G9469" s="85"/>
      <c r="H9469" s="85"/>
    </row>
    <row r="9470" spans="1:8">
      <c r="A9470" s="85"/>
      <c r="B9470" s="85"/>
      <c r="C9470" s="85"/>
      <c r="D9470" s="85"/>
      <c r="E9470" s="85"/>
      <c r="F9470" s="85"/>
      <c r="G9470" s="85"/>
      <c r="H9470" s="85"/>
    </row>
    <row r="9471" spans="1:8">
      <c r="A9471" s="85"/>
      <c r="B9471" s="85"/>
      <c r="C9471" s="85"/>
      <c r="D9471" s="85"/>
      <c r="E9471" s="85"/>
      <c r="F9471" s="85"/>
      <c r="G9471" s="85"/>
      <c r="H9471" s="85"/>
    </row>
    <row r="9472" spans="1:8">
      <c r="A9472" s="85"/>
      <c r="B9472" s="85"/>
      <c r="C9472" s="85"/>
      <c r="D9472" s="85"/>
      <c r="E9472" s="85"/>
      <c r="F9472" s="85"/>
      <c r="G9472" s="85"/>
      <c r="H9472" s="85"/>
    </row>
    <row r="9473" spans="1:8">
      <c r="A9473" s="85"/>
      <c r="B9473" s="85"/>
      <c r="C9473" s="85"/>
      <c r="D9473" s="85"/>
      <c r="E9473" s="85"/>
      <c r="F9473" s="85"/>
      <c r="G9473" s="85"/>
      <c r="H9473" s="85"/>
    </row>
    <row r="9474" spans="1:8">
      <c r="A9474" s="85"/>
      <c r="B9474" s="85"/>
      <c r="C9474" s="85"/>
      <c r="D9474" s="85"/>
      <c r="E9474" s="85"/>
      <c r="F9474" s="85"/>
      <c r="G9474" s="85"/>
      <c r="H9474" s="85"/>
    </row>
    <row r="9475" spans="1:8">
      <c r="A9475" s="85"/>
      <c r="B9475" s="85"/>
      <c r="C9475" s="85"/>
      <c r="D9475" s="85"/>
      <c r="E9475" s="85"/>
      <c r="F9475" s="85"/>
      <c r="G9475" s="85"/>
      <c r="H9475" s="85"/>
    </row>
    <row r="9476" spans="1:8">
      <c r="A9476" s="85"/>
      <c r="B9476" s="85"/>
      <c r="C9476" s="85"/>
      <c r="D9476" s="85"/>
      <c r="E9476" s="85"/>
      <c r="F9476" s="85"/>
      <c r="G9476" s="85"/>
      <c r="H9476" s="85"/>
    </row>
    <row r="9477" spans="1:8">
      <c r="A9477" s="85"/>
      <c r="B9477" s="85"/>
      <c r="C9477" s="85"/>
      <c r="D9477" s="85"/>
      <c r="E9477" s="85"/>
      <c r="F9477" s="85"/>
      <c r="G9477" s="85"/>
      <c r="H9477" s="85"/>
    </row>
    <row r="9478" spans="1:8">
      <c r="A9478" s="85"/>
      <c r="B9478" s="85"/>
      <c r="C9478" s="85"/>
      <c r="D9478" s="85"/>
      <c r="E9478" s="85"/>
      <c r="F9478" s="85"/>
      <c r="G9478" s="85"/>
      <c r="H9478" s="85"/>
    </row>
    <row r="9479" spans="1:8">
      <c r="A9479" s="85"/>
      <c r="B9479" s="85"/>
      <c r="C9479" s="85"/>
      <c r="D9479" s="85"/>
      <c r="E9479" s="85"/>
      <c r="F9479" s="85"/>
      <c r="G9479" s="85"/>
      <c r="H9479" s="85"/>
    </row>
    <row r="9480" spans="1:8">
      <c r="A9480" s="85"/>
      <c r="B9480" s="85"/>
      <c r="C9480" s="85"/>
      <c r="D9480" s="85"/>
      <c r="E9480" s="85"/>
      <c r="F9480" s="85"/>
      <c r="G9480" s="85"/>
      <c r="H9480" s="85"/>
    </row>
    <row r="9481" spans="1:8">
      <c r="A9481" s="85"/>
      <c r="B9481" s="85"/>
      <c r="C9481" s="85"/>
      <c r="D9481" s="85"/>
      <c r="E9481" s="85"/>
      <c r="F9481" s="85"/>
      <c r="G9481" s="85"/>
      <c r="H9481" s="85"/>
    </row>
    <row r="9482" spans="1:8">
      <c r="A9482" s="85"/>
      <c r="B9482" s="85"/>
      <c r="C9482" s="85"/>
      <c r="D9482" s="85"/>
      <c r="E9482" s="85"/>
      <c r="F9482" s="85"/>
      <c r="G9482" s="85"/>
      <c r="H9482" s="85"/>
    </row>
    <row r="9483" spans="1:8">
      <c r="A9483" s="85"/>
      <c r="B9483" s="85"/>
      <c r="C9483" s="85"/>
      <c r="D9483" s="85"/>
      <c r="E9483" s="85"/>
      <c r="F9483" s="85"/>
      <c r="G9483" s="85"/>
      <c r="H9483" s="85"/>
    </row>
    <row r="9484" spans="1:8">
      <c r="A9484" s="85"/>
      <c r="B9484" s="85"/>
      <c r="C9484" s="85"/>
      <c r="D9484" s="85"/>
      <c r="E9484" s="85"/>
      <c r="F9484" s="85"/>
      <c r="G9484" s="85"/>
      <c r="H9484" s="85"/>
    </row>
    <row r="9485" spans="1:8">
      <c r="A9485" s="85"/>
      <c r="B9485" s="85"/>
      <c r="C9485" s="85"/>
      <c r="D9485" s="85"/>
      <c r="E9485" s="85"/>
      <c r="F9485" s="85"/>
      <c r="G9485" s="85"/>
      <c r="H9485" s="85"/>
    </row>
    <row r="9486" spans="1:8">
      <c r="A9486" s="85"/>
      <c r="B9486" s="85"/>
      <c r="C9486" s="85"/>
      <c r="D9486" s="85"/>
      <c r="E9486" s="85"/>
      <c r="F9486" s="85"/>
      <c r="G9486" s="85"/>
      <c r="H9486" s="85"/>
    </row>
    <row r="9487" spans="1:8">
      <c r="A9487" s="85"/>
      <c r="B9487" s="85"/>
      <c r="C9487" s="85"/>
      <c r="D9487" s="85"/>
      <c r="E9487" s="85"/>
      <c r="F9487" s="85"/>
      <c r="G9487" s="85"/>
      <c r="H9487" s="85"/>
    </row>
    <row r="9488" spans="1:8">
      <c r="A9488" s="85"/>
      <c r="B9488" s="85"/>
      <c r="C9488" s="85"/>
      <c r="D9488" s="85"/>
      <c r="E9488" s="85"/>
      <c r="F9488" s="85"/>
      <c r="G9488" s="85"/>
      <c r="H9488" s="85"/>
    </row>
    <row r="9489" spans="1:8">
      <c r="A9489" s="85"/>
      <c r="B9489" s="85"/>
      <c r="C9489" s="85"/>
      <c r="D9489" s="85"/>
      <c r="E9489" s="85"/>
      <c r="F9489" s="85"/>
      <c r="G9489" s="85"/>
      <c r="H9489" s="85"/>
    </row>
    <row r="9490" spans="1:8">
      <c r="A9490" s="85"/>
      <c r="B9490" s="85"/>
      <c r="C9490" s="85"/>
      <c r="D9490" s="85"/>
      <c r="E9490" s="85"/>
      <c r="F9490" s="85"/>
      <c r="G9490" s="85"/>
      <c r="H9490" s="85"/>
    </row>
    <row r="9491" spans="1:8">
      <c r="A9491" s="85"/>
      <c r="B9491" s="85"/>
      <c r="C9491" s="85"/>
      <c r="D9491" s="85"/>
      <c r="E9491" s="85"/>
      <c r="F9491" s="85"/>
      <c r="G9491" s="85"/>
      <c r="H9491" s="85"/>
    </row>
    <row r="9492" spans="1:8">
      <c r="A9492" s="85"/>
      <c r="B9492" s="85"/>
      <c r="C9492" s="85"/>
      <c r="D9492" s="85"/>
      <c r="E9492" s="85"/>
      <c r="F9492" s="85"/>
      <c r="G9492" s="85"/>
      <c r="H9492" s="85"/>
    </row>
    <row r="9493" spans="1:8">
      <c r="A9493" s="85"/>
      <c r="B9493" s="85"/>
      <c r="C9493" s="85"/>
      <c r="D9493" s="85"/>
      <c r="E9493" s="85"/>
      <c r="F9493" s="85"/>
      <c r="G9493" s="85"/>
      <c r="H9493" s="85"/>
    </row>
    <row r="9494" spans="1:8">
      <c r="A9494" s="85"/>
      <c r="B9494" s="85"/>
      <c r="C9494" s="85"/>
      <c r="D9494" s="85"/>
      <c r="E9494" s="85"/>
      <c r="F9494" s="85"/>
      <c r="G9494" s="85"/>
      <c r="H9494" s="85"/>
    </row>
    <row r="9495" spans="1:8">
      <c r="A9495" s="85"/>
      <c r="B9495" s="85"/>
      <c r="C9495" s="85"/>
      <c r="D9495" s="85"/>
      <c r="E9495" s="85"/>
      <c r="F9495" s="85"/>
      <c r="G9495" s="85"/>
      <c r="H9495" s="85"/>
    </row>
    <row r="9496" spans="1:8">
      <c r="A9496" s="85"/>
      <c r="B9496" s="85"/>
      <c r="C9496" s="85"/>
      <c r="D9496" s="85"/>
      <c r="E9496" s="85"/>
      <c r="F9496" s="85"/>
      <c r="G9496" s="85"/>
      <c r="H9496" s="85"/>
    </row>
    <row r="9497" spans="1:8">
      <c r="A9497" s="85"/>
      <c r="B9497" s="85"/>
      <c r="C9497" s="85"/>
      <c r="D9497" s="85"/>
      <c r="E9497" s="85"/>
      <c r="F9497" s="85"/>
      <c r="G9497" s="85"/>
      <c r="H9497" s="85"/>
    </row>
    <row r="9498" spans="1:8">
      <c r="A9498" s="85"/>
      <c r="B9498" s="85"/>
      <c r="C9498" s="85"/>
      <c r="D9498" s="85"/>
      <c r="E9498" s="85"/>
      <c r="F9498" s="85"/>
      <c r="G9498" s="85"/>
      <c r="H9498" s="85"/>
    </row>
    <row r="9499" spans="1:8">
      <c r="A9499" s="85"/>
      <c r="B9499" s="85"/>
      <c r="C9499" s="85"/>
      <c r="D9499" s="85"/>
      <c r="E9499" s="85"/>
      <c r="F9499" s="85"/>
      <c r="G9499" s="85"/>
      <c r="H9499" s="85"/>
    </row>
    <row r="9500" spans="1:8">
      <c r="A9500" s="85"/>
      <c r="B9500" s="85"/>
      <c r="C9500" s="85"/>
      <c r="D9500" s="85"/>
      <c r="E9500" s="85"/>
      <c r="F9500" s="85"/>
      <c r="G9500" s="85"/>
      <c r="H9500" s="85"/>
    </row>
    <row r="9501" spans="1:8">
      <c r="A9501" s="85"/>
      <c r="B9501" s="85"/>
      <c r="C9501" s="85"/>
      <c r="D9501" s="85"/>
      <c r="E9501" s="85"/>
      <c r="F9501" s="85"/>
      <c r="G9501" s="85"/>
      <c r="H9501" s="85"/>
    </row>
    <row r="9502" spans="1:8">
      <c r="A9502" s="85"/>
      <c r="B9502" s="85"/>
      <c r="C9502" s="85"/>
      <c r="D9502" s="85"/>
      <c r="E9502" s="85"/>
      <c r="F9502" s="85"/>
      <c r="G9502" s="85"/>
      <c r="H9502" s="85"/>
    </row>
    <row r="9503" spans="1:8">
      <c r="A9503" s="85"/>
      <c r="B9503" s="85"/>
      <c r="C9503" s="85"/>
      <c r="D9503" s="85"/>
      <c r="E9503" s="85"/>
      <c r="F9503" s="85"/>
      <c r="G9503" s="85"/>
      <c r="H9503" s="85"/>
    </row>
    <row r="9504" spans="1:8">
      <c r="A9504" s="85"/>
      <c r="B9504" s="85"/>
      <c r="C9504" s="85"/>
      <c r="D9504" s="85"/>
      <c r="E9504" s="85"/>
      <c r="F9504" s="85"/>
      <c r="G9504" s="85"/>
      <c r="H9504" s="85"/>
    </row>
    <row r="9505" spans="1:8">
      <c r="A9505" s="85"/>
      <c r="B9505" s="85"/>
      <c r="C9505" s="85"/>
      <c r="D9505" s="85"/>
      <c r="E9505" s="85"/>
      <c r="F9505" s="85"/>
      <c r="G9505" s="85"/>
      <c r="H9505" s="85"/>
    </row>
    <row r="9506" spans="1:8">
      <c r="A9506" s="85"/>
      <c r="B9506" s="85"/>
      <c r="C9506" s="85"/>
      <c r="D9506" s="85"/>
      <c r="E9506" s="85"/>
      <c r="F9506" s="85"/>
      <c r="G9506" s="85"/>
      <c r="H9506" s="85"/>
    </row>
    <row r="9507" spans="1:8">
      <c r="A9507" s="85"/>
      <c r="B9507" s="85"/>
      <c r="C9507" s="85"/>
      <c r="D9507" s="85"/>
      <c r="E9507" s="85"/>
      <c r="F9507" s="85"/>
      <c r="G9507" s="85"/>
      <c r="H9507" s="85"/>
    </row>
    <row r="9508" spans="1:8">
      <c r="A9508" s="85"/>
      <c r="B9508" s="85"/>
      <c r="C9508" s="85"/>
      <c r="D9508" s="85"/>
      <c r="E9508" s="85"/>
      <c r="F9508" s="85"/>
      <c r="G9508" s="85"/>
      <c r="H9508" s="85"/>
    </row>
    <row r="9509" spans="1:8">
      <c r="A9509" s="85"/>
      <c r="B9509" s="85"/>
      <c r="C9509" s="85"/>
      <c r="D9509" s="85"/>
      <c r="E9509" s="85"/>
      <c r="F9509" s="85"/>
      <c r="G9509" s="85"/>
      <c r="H9509" s="85"/>
    </row>
    <row r="9510" spans="1:8">
      <c r="A9510" s="85"/>
      <c r="B9510" s="85"/>
      <c r="C9510" s="85"/>
      <c r="D9510" s="85"/>
      <c r="E9510" s="85"/>
      <c r="F9510" s="85"/>
      <c r="G9510" s="85"/>
      <c r="H9510" s="85"/>
    </row>
    <row r="9511" spans="1:8">
      <c r="A9511" s="85"/>
      <c r="B9511" s="85"/>
      <c r="C9511" s="85"/>
      <c r="D9511" s="85"/>
      <c r="E9511" s="85"/>
      <c r="F9511" s="85"/>
      <c r="G9511" s="85"/>
      <c r="H9511" s="85"/>
    </row>
    <row r="9512" spans="1:8">
      <c r="A9512" s="85"/>
      <c r="B9512" s="85"/>
      <c r="C9512" s="85"/>
      <c r="D9512" s="85"/>
      <c r="E9512" s="85"/>
      <c r="F9512" s="85"/>
      <c r="G9512" s="85"/>
      <c r="H9512" s="85"/>
    </row>
    <row r="9513" spans="1:8">
      <c r="A9513" s="85"/>
      <c r="B9513" s="85"/>
      <c r="C9513" s="85"/>
      <c r="D9513" s="85"/>
      <c r="E9513" s="85"/>
      <c r="F9513" s="85"/>
      <c r="G9513" s="85"/>
      <c r="H9513" s="85"/>
    </row>
    <row r="9514" spans="1:8">
      <c r="A9514" s="85"/>
      <c r="B9514" s="85"/>
      <c r="C9514" s="85"/>
      <c r="D9514" s="85"/>
      <c r="E9514" s="85"/>
      <c r="F9514" s="85"/>
      <c r="G9514" s="85"/>
      <c r="H9514" s="85"/>
    </row>
    <row r="9515" spans="1:8">
      <c r="A9515" s="85"/>
      <c r="B9515" s="85"/>
      <c r="C9515" s="85"/>
      <c r="D9515" s="85"/>
      <c r="E9515" s="85"/>
      <c r="F9515" s="85"/>
      <c r="G9515" s="85"/>
      <c r="H9515" s="85"/>
    </row>
    <row r="9516" spans="1:8">
      <c r="A9516" s="85"/>
      <c r="B9516" s="85"/>
      <c r="C9516" s="85"/>
      <c r="D9516" s="85"/>
      <c r="E9516" s="85"/>
      <c r="F9516" s="85"/>
      <c r="G9516" s="85"/>
      <c r="H9516" s="85"/>
    </row>
    <row r="9517" spans="1:8">
      <c r="A9517" s="85"/>
      <c r="B9517" s="85"/>
      <c r="C9517" s="85"/>
      <c r="D9517" s="85"/>
      <c r="E9517" s="85"/>
      <c r="F9517" s="85"/>
      <c r="G9517" s="85"/>
      <c r="H9517" s="85"/>
    </row>
    <row r="9518" spans="1:8">
      <c r="A9518" s="85"/>
      <c r="B9518" s="85"/>
      <c r="C9518" s="85"/>
      <c r="D9518" s="85"/>
      <c r="E9518" s="85"/>
      <c r="F9518" s="85"/>
      <c r="G9518" s="85"/>
      <c r="H9518" s="85"/>
    </row>
    <row r="9519" spans="1:8">
      <c r="A9519" s="85"/>
      <c r="B9519" s="85"/>
      <c r="C9519" s="85"/>
      <c r="D9519" s="85"/>
      <c r="E9519" s="85"/>
      <c r="F9519" s="85"/>
      <c r="G9519" s="85"/>
      <c r="H9519" s="85"/>
    </row>
    <row r="9520" spans="1:8">
      <c r="A9520" s="85"/>
      <c r="B9520" s="85"/>
      <c r="C9520" s="85"/>
      <c r="D9520" s="85"/>
      <c r="E9520" s="85"/>
      <c r="F9520" s="85"/>
      <c r="G9520" s="85"/>
      <c r="H9520" s="85"/>
    </row>
    <row r="9521" spans="1:8">
      <c r="A9521" s="85"/>
      <c r="B9521" s="85"/>
      <c r="C9521" s="85"/>
      <c r="D9521" s="85"/>
      <c r="E9521" s="85"/>
      <c r="F9521" s="85"/>
      <c r="G9521" s="85"/>
      <c r="H9521" s="85"/>
    </row>
    <row r="9522" spans="1:8">
      <c r="A9522" s="85"/>
      <c r="B9522" s="85"/>
      <c r="C9522" s="85"/>
      <c r="D9522" s="85"/>
      <c r="E9522" s="85"/>
      <c r="F9522" s="85"/>
      <c r="G9522" s="85"/>
      <c r="H9522" s="85"/>
    </row>
    <row r="9523" spans="1:8">
      <c r="A9523" s="85"/>
      <c r="B9523" s="85"/>
      <c r="C9523" s="85"/>
      <c r="D9523" s="85"/>
      <c r="E9523" s="85"/>
      <c r="F9523" s="85"/>
      <c r="G9523" s="85"/>
      <c r="H9523" s="85"/>
    </row>
    <row r="9524" spans="1:8">
      <c r="A9524" s="85"/>
      <c r="B9524" s="85"/>
      <c r="C9524" s="85"/>
      <c r="D9524" s="85"/>
      <c r="E9524" s="85"/>
      <c r="F9524" s="85"/>
      <c r="G9524" s="85"/>
      <c r="H9524" s="85"/>
    </row>
    <row r="9525" spans="1:8">
      <c r="A9525" s="85"/>
      <c r="B9525" s="85"/>
      <c r="C9525" s="85"/>
      <c r="D9525" s="85"/>
      <c r="E9525" s="85"/>
      <c r="F9525" s="85"/>
      <c r="G9525" s="85"/>
      <c r="H9525" s="85"/>
    </row>
    <row r="9526" spans="1:8">
      <c r="A9526" s="85"/>
      <c r="B9526" s="85"/>
      <c r="C9526" s="85"/>
      <c r="D9526" s="85"/>
      <c r="E9526" s="85"/>
      <c r="F9526" s="85"/>
      <c r="G9526" s="85"/>
      <c r="H9526" s="85"/>
    </row>
    <row r="9527" spans="1:8">
      <c r="A9527" s="85"/>
      <c r="B9527" s="85"/>
      <c r="C9527" s="85"/>
      <c r="D9527" s="85"/>
      <c r="E9527" s="85"/>
      <c r="F9527" s="85"/>
      <c r="G9527" s="85"/>
      <c r="H9527" s="85"/>
    </row>
    <row r="9528" spans="1:8">
      <c r="A9528" s="85"/>
      <c r="B9528" s="85"/>
      <c r="C9528" s="85"/>
      <c r="D9528" s="85"/>
      <c r="E9528" s="85"/>
      <c r="F9528" s="85"/>
      <c r="G9528" s="85"/>
      <c r="H9528" s="85"/>
    </row>
    <row r="9529" spans="1:8">
      <c r="A9529" s="85"/>
      <c r="B9529" s="85"/>
      <c r="C9529" s="85"/>
      <c r="D9529" s="85"/>
      <c r="E9529" s="85"/>
      <c r="F9529" s="85"/>
      <c r="G9529" s="85"/>
      <c r="H9529" s="85"/>
    </row>
    <row r="9530" spans="1:8">
      <c r="A9530" s="85"/>
      <c r="B9530" s="85"/>
      <c r="C9530" s="85"/>
      <c r="D9530" s="85"/>
      <c r="E9530" s="85"/>
      <c r="F9530" s="85"/>
      <c r="G9530" s="85"/>
      <c r="H9530" s="85"/>
    </row>
    <row r="9531" spans="1:8">
      <c r="A9531" s="85"/>
      <c r="B9531" s="85"/>
      <c r="C9531" s="85"/>
      <c r="D9531" s="85"/>
      <c r="E9531" s="85"/>
      <c r="F9531" s="85"/>
      <c r="G9531" s="85"/>
      <c r="H9531" s="85"/>
    </row>
    <row r="9532" spans="1:8">
      <c r="A9532" s="85"/>
      <c r="B9532" s="85"/>
      <c r="C9532" s="85"/>
      <c r="D9532" s="85"/>
      <c r="E9532" s="85"/>
      <c r="F9532" s="85"/>
      <c r="G9532" s="85"/>
      <c r="H9532" s="85"/>
    </row>
    <row r="9533" spans="1:8">
      <c r="A9533" s="85"/>
      <c r="B9533" s="85"/>
      <c r="C9533" s="85"/>
      <c r="D9533" s="85"/>
      <c r="E9533" s="85"/>
      <c r="F9533" s="85"/>
      <c r="G9533" s="85"/>
      <c r="H9533" s="85"/>
    </row>
    <row r="9534" spans="1:8">
      <c r="A9534" s="85"/>
      <c r="B9534" s="85"/>
      <c r="C9534" s="85"/>
      <c r="D9534" s="85"/>
      <c r="E9534" s="85"/>
      <c r="F9534" s="85"/>
      <c r="G9534" s="85"/>
      <c r="H9534" s="85"/>
    </row>
    <row r="9535" spans="1:8">
      <c r="A9535" s="85"/>
      <c r="B9535" s="85"/>
      <c r="C9535" s="85"/>
      <c r="D9535" s="85"/>
      <c r="E9535" s="85"/>
      <c r="F9535" s="85"/>
      <c r="G9535" s="85"/>
      <c r="H9535" s="85"/>
    </row>
    <row r="9536" spans="1:8">
      <c r="A9536" s="85"/>
      <c r="B9536" s="85"/>
      <c r="C9536" s="85"/>
      <c r="D9536" s="85"/>
      <c r="E9536" s="85"/>
      <c r="F9536" s="85"/>
      <c r="G9536" s="85"/>
      <c r="H9536" s="85"/>
    </row>
    <row r="9537" spans="1:8">
      <c r="A9537" s="85"/>
      <c r="B9537" s="85"/>
      <c r="C9537" s="85"/>
      <c r="D9537" s="85"/>
      <c r="E9537" s="85"/>
      <c r="F9537" s="85"/>
      <c r="G9537" s="85"/>
      <c r="H9537" s="85"/>
    </row>
    <row r="9538" spans="1:8">
      <c r="A9538" s="85"/>
      <c r="B9538" s="85"/>
      <c r="C9538" s="85"/>
      <c r="D9538" s="85"/>
      <c r="E9538" s="85"/>
      <c r="F9538" s="85"/>
      <c r="G9538" s="85"/>
      <c r="H9538" s="85"/>
    </row>
    <row r="9539" spans="1:8">
      <c r="A9539" s="85"/>
      <c r="B9539" s="85"/>
      <c r="C9539" s="85"/>
      <c r="D9539" s="85"/>
      <c r="E9539" s="85"/>
      <c r="F9539" s="85"/>
      <c r="G9539" s="85"/>
      <c r="H9539" s="85"/>
    </row>
    <row r="9540" spans="1:8">
      <c r="A9540" s="85"/>
      <c r="B9540" s="85"/>
      <c r="C9540" s="85"/>
      <c r="D9540" s="85"/>
      <c r="E9540" s="85"/>
      <c r="F9540" s="85"/>
      <c r="G9540" s="85"/>
      <c r="H9540" s="85"/>
    </row>
    <row r="9541" spans="1:8">
      <c r="A9541" s="85"/>
      <c r="B9541" s="85"/>
      <c r="C9541" s="85"/>
      <c r="D9541" s="85"/>
      <c r="E9541" s="85"/>
      <c r="F9541" s="85"/>
      <c r="G9541" s="85"/>
      <c r="H9541" s="85"/>
    </row>
    <row r="9542" spans="1:8">
      <c r="A9542" s="85"/>
      <c r="B9542" s="85"/>
      <c r="C9542" s="85"/>
      <c r="D9542" s="85"/>
      <c r="E9542" s="85"/>
      <c r="F9542" s="85"/>
      <c r="G9542" s="85"/>
      <c r="H9542" s="85"/>
    </row>
    <row r="9543" spans="1:8">
      <c r="A9543" s="85"/>
      <c r="B9543" s="85"/>
      <c r="C9543" s="85"/>
      <c r="D9543" s="85"/>
      <c r="E9543" s="85"/>
      <c r="F9543" s="85"/>
      <c r="G9543" s="85"/>
      <c r="H9543" s="85"/>
    </row>
    <row r="9544" spans="1:8">
      <c r="A9544" s="85"/>
      <c r="B9544" s="85"/>
      <c r="C9544" s="85"/>
      <c r="D9544" s="85"/>
      <c r="E9544" s="85"/>
      <c r="F9544" s="85"/>
      <c r="G9544" s="85"/>
      <c r="H9544" s="85"/>
    </row>
    <row r="9545" spans="1:8">
      <c r="A9545" s="85"/>
      <c r="B9545" s="85"/>
      <c r="C9545" s="85"/>
      <c r="D9545" s="85"/>
      <c r="E9545" s="85"/>
      <c r="F9545" s="85"/>
      <c r="G9545" s="85"/>
      <c r="H9545" s="85"/>
    </row>
    <row r="9546" spans="1:8">
      <c r="A9546" s="85"/>
      <c r="B9546" s="85"/>
      <c r="C9546" s="85"/>
      <c r="D9546" s="85"/>
      <c r="E9546" s="85"/>
      <c r="F9546" s="85"/>
      <c r="G9546" s="85"/>
      <c r="H9546" s="85"/>
    </row>
    <row r="9547" spans="1:8">
      <c r="A9547" s="85"/>
      <c r="B9547" s="85"/>
      <c r="C9547" s="85"/>
      <c r="D9547" s="85"/>
      <c r="E9547" s="85"/>
      <c r="F9547" s="85"/>
      <c r="G9547" s="85"/>
      <c r="H9547" s="85"/>
    </row>
    <row r="9548" spans="1:8">
      <c r="A9548" s="85"/>
      <c r="B9548" s="85"/>
      <c r="C9548" s="85"/>
      <c r="D9548" s="85"/>
      <c r="E9548" s="85"/>
      <c r="F9548" s="85"/>
      <c r="G9548" s="85"/>
      <c r="H9548" s="85"/>
    </row>
    <row r="9549" spans="1:8">
      <c r="A9549" s="85"/>
      <c r="B9549" s="85"/>
      <c r="C9549" s="85"/>
      <c r="D9549" s="85"/>
      <c r="E9549" s="85"/>
      <c r="F9549" s="85"/>
      <c r="G9549" s="85"/>
      <c r="H9549" s="85"/>
    </row>
    <row r="9550" spans="1:8">
      <c r="A9550" s="85"/>
      <c r="B9550" s="85"/>
      <c r="C9550" s="85"/>
      <c r="D9550" s="85"/>
      <c r="E9550" s="85"/>
      <c r="F9550" s="85"/>
      <c r="G9550" s="85"/>
      <c r="H9550" s="85"/>
    </row>
    <row r="9551" spans="1:8">
      <c r="A9551" s="85"/>
      <c r="B9551" s="85"/>
      <c r="C9551" s="85"/>
      <c r="D9551" s="85"/>
      <c r="E9551" s="85"/>
      <c r="F9551" s="85"/>
      <c r="G9551" s="85"/>
      <c r="H9551" s="85"/>
    </row>
    <row r="9552" spans="1:8">
      <c r="A9552" s="85"/>
      <c r="B9552" s="85"/>
      <c r="C9552" s="85"/>
      <c r="D9552" s="85"/>
      <c r="E9552" s="85"/>
      <c r="F9552" s="85"/>
      <c r="G9552" s="85"/>
      <c r="H9552" s="85"/>
    </row>
    <row r="9553" spans="1:8">
      <c r="A9553" s="85"/>
      <c r="B9553" s="85"/>
      <c r="C9553" s="85"/>
      <c r="D9553" s="85"/>
      <c r="E9553" s="85"/>
      <c r="F9553" s="85"/>
      <c r="G9553" s="85"/>
      <c r="H9553" s="85"/>
    </row>
    <row r="9554" spans="1:8">
      <c r="A9554" s="85"/>
      <c r="B9554" s="85"/>
      <c r="C9554" s="85"/>
      <c r="D9554" s="85"/>
      <c r="E9554" s="85"/>
      <c r="F9554" s="85"/>
      <c r="G9554" s="85"/>
      <c r="H9554" s="85"/>
    </row>
    <row r="9555" spans="1:8">
      <c r="A9555" s="85"/>
      <c r="B9555" s="85"/>
      <c r="C9555" s="85"/>
      <c r="D9555" s="85"/>
      <c r="E9555" s="85"/>
      <c r="F9555" s="85"/>
      <c r="G9555" s="85"/>
      <c r="H9555" s="85"/>
    </row>
    <row r="9556" spans="1:8">
      <c r="A9556" s="85"/>
      <c r="B9556" s="85"/>
      <c r="C9556" s="85"/>
      <c r="D9556" s="85"/>
      <c r="E9556" s="85"/>
      <c r="F9556" s="85"/>
      <c r="G9556" s="85"/>
      <c r="H9556" s="85"/>
    </row>
    <row r="9557" spans="1:8">
      <c r="A9557" s="85"/>
      <c r="B9557" s="85"/>
      <c r="C9557" s="85"/>
      <c r="D9557" s="85"/>
      <c r="E9557" s="85"/>
      <c r="F9557" s="85"/>
      <c r="G9557" s="85"/>
      <c r="H9557" s="85"/>
    </row>
    <row r="9558" spans="1:8">
      <c r="A9558" s="85"/>
      <c r="B9558" s="85"/>
      <c r="C9558" s="85"/>
      <c r="D9558" s="85"/>
      <c r="E9558" s="85"/>
      <c r="F9558" s="85"/>
      <c r="G9558" s="85"/>
      <c r="H9558" s="85"/>
    </row>
    <row r="9559" spans="1:8">
      <c r="A9559" s="85"/>
      <c r="B9559" s="85"/>
      <c r="C9559" s="85"/>
      <c r="D9559" s="85"/>
      <c r="E9559" s="85"/>
      <c r="F9559" s="85"/>
      <c r="G9559" s="85"/>
      <c r="H9559" s="85"/>
    </row>
    <row r="9560" spans="1:8">
      <c r="A9560" s="85"/>
      <c r="B9560" s="85"/>
      <c r="C9560" s="85"/>
      <c r="D9560" s="85"/>
      <c r="E9560" s="85"/>
      <c r="F9560" s="85"/>
      <c r="G9560" s="85"/>
      <c r="H9560" s="85"/>
    </row>
    <row r="9561" spans="1:8">
      <c r="A9561" s="85"/>
      <c r="B9561" s="85"/>
      <c r="C9561" s="85"/>
      <c r="D9561" s="85"/>
      <c r="E9561" s="85"/>
      <c r="F9561" s="85"/>
      <c r="G9561" s="85"/>
      <c r="H9561" s="85"/>
    </row>
    <row r="9562" spans="1:8">
      <c r="A9562" s="85"/>
      <c r="B9562" s="85"/>
      <c r="C9562" s="85"/>
      <c r="D9562" s="85"/>
      <c r="E9562" s="85"/>
      <c r="F9562" s="85"/>
      <c r="G9562" s="85"/>
      <c r="H9562" s="85"/>
    </row>
    <row r="9563" spans="1:8">
      <c r="A9563" s="85"/>
      <c r="B9563" s="85"/>
      <c r="C9563" s="85"/>
      <c r="D9563" s="85"/>
      <c r="E9563" s="85"/>
      <c r="F9563" s="85"/>
      <c r="G9563" s="85"/>
      <c r="H9563" s="85"/>
    </row>
    <row r="9564" spans="1:8">
      <c r="A9564" s="85"/>
      <c r="B9564" s="85"/>
      <c r="C9564" s="85"/>
      <c r="D9564" s="85"/>
      <c r="E9564" s="85"/>
      <c r="F9564" s="85"/>
      <c r="G9564" s="85"/>
      <c r="H9564" s="85"/>
    </row>
    <row r="9565" spans="1:8">
      <c r="A9565" s="85"/>
      <c r="B9565" s="85"/>
      <c r="C9565" s="85"/>
      <c r="D9565" s="85"/>
      <c r="E9565" s="85"/>
      <c r="F9565" s="85"/>
      <c r="G9565" s="85"/>
      <c r="H9565" s="85"/>
    </row>
    <row r="9566" spans="1:8">
      <c r="A9566" s="85"/>
      <c r="B9566" s="85"/>
      <c r="C9566" s="85"/>
      <c r="D9566" s="85"/>
      <c r="E9566" s="85"/>
      <c r="F9566" s="85"/>
      <c r="G9566" s="85"/>
      <c r="H9566" s="85"/>
    </row>
    <row r="9567" spans="1:8">
      <c r="A9567" s="85"/>
      <c r="B9567" s="85"/>
      <c r="C9567" s="85"/>
      <c r="D9567" s="85"/>
      <c r="E9567" s="85"/>
      <c r="F9567" s="85"/>
      <c r="G9567" s="85"/>
      <c r="H9567" s="85"/>
    </row>
    <row r="9568" spans="1:8">
      <c r="A9568" s="85"/>
      <c r="B9568" s="85"/>
      <c r="C9568" s="85"/>
      <c r="D9568" s="85"/>
      <c r="E9568" s="85"/>
      <c r="F9568" s="85"/>
      <c r="G9568" s="85"/>
      <c r="H9568" s="85"/>
    </row>
    <row r="9569" spans="1:8">
      <c r="A9569" s="85"/>
      <c r="B9569" s="85"/>
      <c r="C9569" s="85"/>
      <c r="D9569" s="85"/>
      <c r="E9569" s="85"/>
      <c r="F9569" s="85"/>
      <c r="G9569" s="85"/>
      <c r="H9569" s="85"/>
    </row>
    <row r="9570" spans="1:8">
      <c r="A9570" s="85"/>
      <c r="B9570" s="85"/>
      <c r="C9570" s="85"/>
      <c r="D9570" s="85"/>
      <c r="E9570" s="85"/>
      <c r="F9570" s="85"/>
      <c r="G9570" s="85"/>
      <c r="H9570" s="85"/>
    </row>
    <row r="9571" spans="1:8">
      <c r="A9571" s="85"/>
      <c r="B9571" s="85"/>
      <c r="C9571" s="85"/>
      <c r="D9571" s="85"/>
      <c r="E9571" s="85"/>
      <c r="F9571" s="85"/>
      <c r="G9571" s="85"/>
      <c r="H9571" s="85"/>
    </row>
    <row r="9572" spans="1:8">
      <c r="A9572" s="85"/>
      <c r="B9572" s="85"/>
      <c r="C9572" s="85"/>
      <c r="D9572" s="85"/>
      <c r="E9572" s="85"/>
      <c r="F9572" s="85"/>
      <c r="G9572" s="85"/>
      <c r="H9572" s="85"/>
    </row>
    <row r="9573" spans="1:8">
      <c r="A9573" s="85"/>
      <c r="B9573" s="85"/>
      <c r="C9573" s="85"/>
      <c r="D9573" s="85"/>
      <c r="E9573" s="85"/>
      <c r="F9573" s="85"/>
      <c r="G9573" s="85"/>
      <c r="H9573" s="85"/>
    </row>
    <row r="9574" spans="1:8">
      <c r="A9574" s="85"/>
      <c r="B9574" s="85"/>
      <c r="C9574" s="85"/>
      <c r="D9574" s="85"/>
      <c r="E9574" s="85"/>
      <c r="F9574" s="85"/>
      <c r="G9574" s="85"/>
      <c r="H9574" s="85"/>
    </row>
    <row r="9575" spans="1:8">
      <c r="A9575" s="85"/>
      <c r="B9575" s="85"/>
      <c r="C9575" s="85"/>
      <c r="D9575" s="85"/>
      <c r="E9575" s="85"/>
      <c r="F9575" s="85"/>
      <c r="G9575" s="85"/>
      <c r="H9575" s="85"/>
    </row>
    <row r="9576" spans="1:8">
      <c r="A9576" s="85"/>
      <c r="B9576" s="85"/>
      <c r="C9576" s="85"/>
      <c r="D9576" s="85"/>
      <c r="E9576" s="85"/>
      <c r="F9576" s="85"/>
      <c r="G9576" s="85"/>
      <c r="H9576" s="85"/>
    </row>
    <row r="9577" spans="1:8">
      <c r="A9577" s="85"/>
      <c r="B9577" s="85"/>
      <c r="C9577" s="85"/>
      <c r="D9577" s="85"/>
      <c r="E9577" s="85"/>
      <c r="F9577" s="85"/>
      <c r="G9577" s="85"/>
      <c r="H9577" s="85"/>
    </row>
    <row r="9578" spans="1:8">
      <c r="A9578" s="85"/>
      <c r="B9578" s="85"/>
      <c r="C9578" s="85"/>
      <c r="D9578" s="85"/>
      <c r="E9578" s="85"/>
      <c r="F9578" s="85"/>
      <c r="G9578" s="85"/>
      <c r="H9578" s="85"/>
    </row>
    <row r="9579" spans="1:8">
      <c r="A9579" s="85"/>
      <c r="B9579" s="85"/>
      <c r="C9579" s="85"/>
      <c r="D9579" s="85"/>
      <c r="E9579" s="85"/>
      <c r="F9579" s="85"/>
      <c r="G9579" s="85"/>
      <c r="H9579" s="85"/>
    </row>
    <row r="9580" spans="1:8">
      <c r="A9580" s="85"/>
      <c r="B9580" s="85"/>
      <c r="C9580" s="85"/>
      <c r="D9580" s="85"/>
      <c r="E9580" s="85"/>
      <c r="F9580" s="85"/>
      <c r="G9580" s="85"/>
      <c r="H9580" s="85"/>
    </row>
    <row r="9581" spans="1:8">
      <c r="A9581" s="85"/>
      <c r="B9581" s="85"/>
      <c r="C9581" s="85"/>
      <c r="D9581" s="85"/>
      <c r="E9581" s="85"/>
      <c r="F9581" s="85"/>
      <c r="G9581" s="85"/>
      <c r="H9581" s="85"/>
    </row>
    <row r="9582" spans="1:8">
      <c r="A9582" s="85"/>
      <c r="B9582" s="85"/>
      <c r="C9582" s="85"/>
      <c r="D9582" s="85"/>
      <c r="E9582" s="85"/>
      <c r="F9582" s="85"/>
      <c r="G9582" s="85"/>
      <c r="H9582" s="85"/>
    </row>
    <row r="9583" spans="1:8">
      <c r="A9583" s="85"/>
      <c r="B9583" s="85"/>
      <c r="C9583" s="85"/>
      <c r="D9583" s="85"/>
      <c r="E9583" s="85"/>
      <c r="F9583" s="85"/>
      <c r="G9583" s="85"/>
      <c r="H9583" s="85"/>
    </row>
    <row r="9584" spans="1:8">
      <c r="A9584" s="85"/>
      <c r="B9584" s="85"/>
      <c r="C9584" s="85"/>
      <c r="D9584" s="85"/>
      <c r="E9584" s="85"/>
      <c r="F9584" s="85"/>
      <c r="G9584" s="85"/>
      <c r="H9584" s="85"/>
    </row>
    <row r="9585" spans="1:8">
      <c r="A9585" s="85"/>
      <c r="B9585" s="85"/>
      <c r="C9585" s="85"/>
      <c r="D9585" s="85"/>
      <c r="E9585" s="85"/>
      <c r="F9585" s="85"/>
      <c r="G9585" s="85"/>
      <c r="H9585" s="85"/>
    </row>
    <row r="9586" spans="1:8">
      <c r="A9586" s="85"/>
      <c r="B9586" s="85"/>
      <c r="C9586" s="85"/>
      <c r="D9586" s="85"/>
      <c r="E9586" s="85"/>
      <c r="F9586" s="85"/>
      <c r="G9586" s="85"/>
      <c r="H9586" s="85"/>
    </row>
    <row r="9587" spans="1:8">
      <c r="A9587" s="85"/>
      <c r="B9587" s="85"/>
      <c r="C9587" s="85"/>
      <c r="D9587" s="85"/>
      <c r="E9587" s="85"/>
      <c r="F9587" s="85"/>
      <c r="G9587" s="85"/>
      <c r="H9587" s="85"/>
    </row>
    <row r="9588" spans="1:8">
      <c r="A9588" s="85"/>
      <c r="B9588" s="85"/>
      <c r="C9588" s="85"/>
      <c r="D9588" s="85"/>
      <c r="E9588" s="85"/>
      <c r="F9588" s="85"/>
      <c r="G9588" s="85"/>
      <c r="H9588" s="85"/>
    </row>
    <row r="9589" spans="1:8">
      <c r="A9589" s="85"/>
      <c r="B9589" s="85"/>
      <c r="C9589" s="85"/>
      <c r="D9589" s="85"/>
      <c r="E9589" s="85"/>
      <c r="F9589" s="85"/>
      <c r="G9589" s="85"/>
      <c r="H9589" s="85"/>
    </row>
    <row r="9590" spans="1:8">
      <c r="A9590" s="85"/>
      <c r="B9590" s="85"/>
      <c r="C9590" s="85"/>
      <c r="D9590" s="85"/>
      <c r="E9590" s="85"/>
      <c r="F9590" s="85"/>
      <c r="G9590" s="85"/>
      <c r="H9590" s="85"/>
    </row>
    <row r="9591" spans="1:8">
      <c r="A9591" s="85"/>
      <c r="B9591" s="85"/>
      <c r="C9591" s="85"/>
      <c r="D9591" s="85"/>
      <c r="E9591" s="85"/>
      <c r="F9591" s="85"/>
      <c r="G9591" s="85"/>
      <c r="H9591" s="85"/>
    </row>
    <row r="9592" spans="1:8">
      <c r="A9592" s="85"/>
      <c r="B9592" s="85"/>
      <c r="C9592" s="85"/>
      <c r="D9592" s="85"/>
      <c r="E9592" s="85"/>
      <c r="F9592" s="85"/>
      <c r="G9592" s="85"/>
      <c r="H9592" s="85"/>
    </row>
    <row r="9593" spans="1:8">
      <c r="A9593" s="85"/>
      <c r="B9593" s="85"/>
      <c r="C9593" s="85"/>
      <c r="D9593" s="85"/>
      <c r="E9593" s="85"/>
      <c r="F9593" s="85"/>
      <c r="G9593" s="85"/>
      <c r="H9593" s="85"/>
    </row>
    <row r="9594" spans="1:8">
      <c r="A9594" s="85"/>
      <c r="B9594" s="85"/>
      <c r="C9594" s="85"/>
      <c r="D9594" s="85"/>
      <c r="E9594" s="85"/>
      <c r="F9594" s="85"/>
      <c r="G9594" s="85"/>
      <c r="H9594" s="85"/>
    </row>
    <row r="9595" spans="1:8">
      <c r="A9595" s="85"/>
      <c r="B9595" s="85"/>
      <c r="C9595" s="85"/>
      <c r="D9595" s="85"/>
      <c r="E9595" s="85"/>
      <c r="F9595" s="85"/>
      <c r="G9595" s="85"/>
      <c r="H9595" s="85"/>
    </row>
    <row r="9596" spans="1:8">
      <c r="A9596" s="85"/>
      <c r="B9596" s="85"/>
      <c r="C9596" s="85"/>
      <c r="D9596" s="85"/>
      <c r="E9596" s="85"/>
      <c r="F9596" s="85"/>
      <c r="G9596" s="85"/>
      <c r="H9596" s="85"/>
    </row>
    <row r="9597" spans="1:8">
      <c r="A9597" s="85"/>
      <c r="B9597" s="85"/>
      <c r="C9597" s="85"/>
      <c r="D9597" s="85"/>
      <c r="E9597" s="85"/>
      <c r="F9597" s="85"/>
      <c r="G9597" s="85"/>
      <c r="H9597" s="85"/>
    </row>
    <row r="9598" spans="1:8">
      <c r="A9598" s="85"/>
      <c r="B9598" s="85"/>
      <c r="C9598" s="85"/>
      <c r="D9598" s="85"/>
      <c r="E9598" s="85"/>
      <c r="F9598" s="85"/>
      <c r="G9598" s="85"/>
      <c r="H9598" s="85"/>
    </row>
    <row r="9599" spans="1:8">
      <c r="A9599" s="85"/>
      <c r="B9599" s="85"/>
      <c r="C9599" s="85"/>
      <c r="D9599" s="85"/>
      <c r="E9599" s="85"/>
      <c r="F9599" s="85"/>
      <c r="G9599" s="85"/>
      <c r="H9599" s="85"/>
    </row>
    <row r="9600" spans="1:8">
      <c r="A9600" s="85"/>
      <c r="B9600" s="85"/>
      <c r="C9600" s="85"/>
      <c r="D9600" s="85"/>
      <c r="E9600" s="85"/>
      <c r="F9600" s="85"/>
      <c r="G9600" s="85"/>
      <c r="H9600" s="85"/>
    </row>
    <row r="9601" spans="1:8">
      <c r="A9601" s="85"/>
      <c r="B9601" s="85"/>
      <c r="C9601" s="85"/>
      <c r="D9601" s="85"/>
      <c r="E9601" s="85"/>
      <c r="F9601" s="85"/>
      <c r="G9601" s="85"/>
      <c r="H9601" s="85"/>
    </row>
    <row r="9602" spans="1:8">
      <c r="A9602" s="85"/>
      <c r="B9602" s="85"/>
      <c r="C9602" s="85"/>
      <c r="D9602" s="85"/>
      <c r="E9602" s="85"/>
      <c r="F9602" s="85"/>
      <c r="G9602" s="85"/>
      <c r="H9602" s="85"/>
    </row>
    <row r="9603" spans="1:8">
      <c r="A9603" s="85"/>
      <c r="B9603" s="85"/>
      <c r="C9603" s="85"/>
      <c r="D9603" s="85"/>
      <c r="E9603" s="85"/>
      <c r="F9603" s="85"/>
      <c r="G9603" s="85"/>
      <c r="H9603" s="85"/>
    </row>
    <row r="9604" spans="1:8">
      <c r="A9604" s="85"/>
      <c r="B9604" s="85"/>
      <c r="C9604" s="85"/>
      <c r="D9604" s="85"/>
      <c r="E9604" s="85"/>
      <c r="F9604" s="85"/>
      <c r="G9604" s="85"/>
      <c r="H9604" s="85"/>
    </row>
    <row r="9605" spans="1:8">
      <c r="A9605" s="85"/>
      <c r="B9605" s="85"/>
      <c r="C9605" s="85"/>
      <c r="D9605" s="85"/>
      <c r="E9605" s="85"/>
      <c r="F9605" s="85"/>
      <c r="G9605" s="85"/>
      <c r="H9605" s="85"/>
    </row>
    <row r="9606" spans="1:8">
      <c r="A9606" s="85"/>
      <c r="B9606" s="85"/>
      <c r="C9606" s="85"/>
      <c r="D9606" s="85"/>
      <c r="E9606" s="85"/>
      <c r="F9606" s="85"/>
      <c r="G9606" s="85"/>
      <c r="H9606" s="85"/>
    </row>
    <row r="9607" spans="1:8">
      <c r="A9607" s="85"/>
      <c r="B9607" s="85"/>
      <c r="C9607" s="85"/>
      <c r="D9607" s="85"/>
      <c r="E9607" s="85"/>
      <c r="F9607" s="85"/>
      <c r="G9607" s="85"/>
      <c r="H9607" s="85"/>
    </row>
    <row r="9608" spans="1:8">
      <c r="A9608" s="85"/>
      <c r="B9608" s="85"/>
      <c r="C9608" s="85"/>
      <c r="D9608" s="85"/>
      <c r="E9608" s="85"/>
      <c r="F9608" s="85"/>
      <c r="G9608" s="85"/>
      <c r="H9608" s="85"/>
    </row>
    <row r="9609" spans="1:8">
      <c r="A9609" s="85"/>
      <c r="B9609" s="85"/>
      <c r="C9609" s="85"/>
      <c r="D9609" s="85"/>
      <c r="E9609" s="85"/>
      <c r="F9609" s="85"/>
      <c r="G9609" s="85"/>
      <c r="H9609" s="85"/>
    </row>
    <row r="9610" spans="1:8">
      <c r="A9610" s="85"/>
      <c r="B9610" s="85"/>
      <c r="C9610" s="85"/>
      <c r="D9610" s="85"/>
      <c r="E9610" s="85"/>
      <c r="F9610" s="85"/>
      <c r="G9610" s="85"/>
      <c r="H9610" s="85"/>
    </row>
    <row r="9611" spans="1:8">
      <c r="A9611" s="85"/>
      <c r="B9611" s="85"/>
      <c r="C9611" s="85"/>
      <c r="D9611" s="85"/>
      <c r="E9611" s="85"/>
      <c r="F9611" s="85"/>
      <c r="G9611" s="85"/>
      <c r="H9611" s="85"/>
    </row>
    <row r="9612" spans="1:8">
      <c r="A9612" s="85"/>
      <c r="B9612" s="85"/>
      <c r="C9612" s="85"/>
      <c r="D9612" s="85"/>
      <c r="E9612" s="85"/>
      <c r="F9612" s="85"/>
      <c r="G9612" s="85"/>
      <c r="H9612" s="85"/>
    </row>
    <row r="9613" spans="1:8">
      <c r="A9613" s="85"/>
      <c r="B9613" s="85"/>
      <c r="C9613" s="85"/>
      <c r="D9613" s="85"/>
      <c r="E9613" s="85"/>
      <c r="F9613" s="85"/>
      <c r="G9613" s="85"/>
      <c r="H9613" s="85"/>
    </row>
    <row r="9614" spans="1:8">
      <c r="A9614" s="85"/>
      <c r="B9614" s="85"/>
      <c r="C9614" s="85"/>
      <c r="D9614" s="85"/>
      <c r="E9614" s="85"/>
      <c r="F9614" s="85"/>
      <c r="G9614" s="85"/>
      <c r="H9614" s="85"/>
    </row>
    <row r="9615" spans="1:8">
      <c r="A9615" s="85"/>
      <c r="B9615" s="85"/>
      <c r="C9615" s="85"/>
      <c r="D9615" s="85"/>
      <c r="E9615" s="85"/>
      <c r="F9615" s="85"/>
      <c r="G9615" s="85"/>
      <c r="H9615" s="85"/>
    </row>
    <row r="9616" spans="1:8">
      <c r="A9616" s="85"/>
      <c r="B9616" s="85"/>
      <c r="C9616" s="85"/>
      <c r="D9616" s="85"/>
      <c r="E9616" s="85"/>
      <c r="F9616" s="85"/>
      <c r="G9616" s="85"/>
      <c r="H9616" s="85"/>
    </row>
    <row r="9617" spans="1:8">
      <c r="A9617" s="85"/>
      <c r="B9617" s="85"/>
      <c r="C9617" s="85"/>
      <c r="D9617" s="85"/>
      <c r="E9617" s="85"/>
      <c r="F9617" s="85"/>
      <c r="G9617" s="85"/>
      <c r="H9617" s="85"/>
    </row>
    <row r="9618" spans="1:8">
      <c r="A9618" s="85"/>
      <c r="B9618" s="85"/>
      <c r="C9618" s="85"/>
      <c r="D9618" s="85"/>
      <c r="E9618" s="85"/>
      <c r="F9618" s="85"/>
      <c r="G9618" s="85"/>
      <c r="H9618" s="85"/>
    </row>
    <row r="9619" spans="1:8">
      <c r="A9619" s="85"/>
      <c r="B9619" s="85"/>
      <c r="C9619" s="85"/>
      <c r="D9619" s="85"/>
      <c r="E9619" s="85"/>
      <c r="F9619" s="85"/>
      <c r="G9619" s="85"/>
      <c r="H9619" s="85"/>
    </row>
    <row r="9620" spans="1:8">
      <c r="A9620" s="85"/>
      <c r="B9620" s="85"/>
      <c r="C9620" s="85"/>
      <c r="D9620" s="85"/>
      <c r="E9620" s="85"/>
      <c r="F9620" s="85"/>
      <c r="G9620" s="85"/>
      <c r="H9620" s="85"/>
    </row>
    <row r="9621" spans="1:8">
      <c r="A9621" s="85"/>
      <c r="B9621" s="85"/>
      <c r="C9621" s="85"/>
      <c r="D9621" s="85"/>
      <c r="E9621" s="85"/>
      <c r="F9621" s="85"/>
      <c r="G9621" s="85"/>
      <c r="H9621" s="85"/>
    </row>
    <row r="9622" spans="1:8">
      <c r="A9622" s="85"/>
      <c r="B9622" s="85"/>
      <c r="C9622" s="85"/>
      <c r="D9622" s="85"/>
      <c r="E9622" s="85"/>
      <c r="F9622" s="85"/>
      <c r="G9622" s="85"/>
      <c r="H9622" s="85"/>
    </row>
    <row r="9623" spans="1:8">
      <c r="A9623" s="85"/>
      <c r="B9623" s="85"/>
      <c r="C9623" s="85"/>
      <c r="D9623" s="85"/>
      <c r="E9623" s="85"/>
      <c r="F9623" s="85"/>
      <c r="G9623" s="85"/>
      <c r="H9623" s="85"/>
    </row>
    <row r="9624" spans="1:8">
      <c r="A9624" s="85"/>
      <c r="B9624" s="85"/>
      <c r="C9624" s="85"/>
      <c r="D9624" s="85"/>
      <c r="E9624" s="85"/>
      <c r="F9624" s="85"/>
      <c r="G9624" s="85"/>
      <c r="H9624" s="85"/>
    </row>
    <row r="9625" spans="1:8">
      <c r="A9625" s="85"/>
      <c r="B9625" s="85"/>
      <c r="C9625" s="85"/>
      <c r="D9625" s="85"/>
      <c r="E9625" s="85"/>
      <c r="F9625" s="85"/>
      <c r="G9625" s="85"/>
      <c r="H9625" s="85"/>
    </row>
    <row r="9626" spans="1:8">
      <c r="A9626" s="85"/>
      <c r="B9626" s="85"/>
      <c r="C9626" s="85"/>
      <c r="D9626" s="85"/>
      <c r="E9626" s="85"/>
      <c r="F9626" s="85"/>
      <c r="G9626" s="85"/>
      <c r="H9626" s="85"/>
    </row>
    <row r="9627" spans="1:8">
      <c r="A9627" s="85"/>
      <c r="B9627" s="85"/>
      <c r="C9627" s="85"/>
      <c r="D9627" s="85"/>
      <c r="E9627" s="85"/>
      <c r="F9627" s="85"/>
      <c r="G9627" s="85"/>
      <c r="H9627" s="85"/>
    </row>
    <row r="9628" spans="1:8">
      <c r="A9628" s="85"/>
      <c r="B9628" s="85"/>
      <c r="C9628" s="85"/>
      <c r="D9628" s="85"/>
      <c r="E9628" s="85"/>
      <c r="F9628" s="85"/>
      <c r="G9628" s="85"/>
      <c r="H9628" s="85"/>
    </row>
    <row r="9629" spans="1:8">
      <c r="A9629" s="85"/>
      <c r="B9629" s="85"/>
      <c r="C9629" s="85"/>
      <c r="D9629" s="85"/>
      <c r="E9629" s="85"/>
      <c r="F9629" s="85"/>
      <c r="G9629" s="85"/>
      <c r="H9629" s="85"/>
    </row>
    <row r="9630" spans="1:8">
      <c r="A9630" s="85"/>
      <c r="B9630" s="85"/>
      <c r="C9630" s="85"/>
      <c r="D9630" s="85"/>
      <c r="E9630" s="85"/>
      <c r="F9630" s="85"/>
      <c r="G9630" s="85"/>
      <c r="H9630" s="85"/>
    </row>
    <row r="9631" spans="1:8">
      <c r="A9631" s="85"/>
      <c r="B9631" s="85"/>
      <c r="C9631" s="85"/>
      <c r="D9631" s="85"/>
      <c r="E9631" s="85"/>
      <c r="F9631" s="85"/>
      <c r="G9631" s="85"/>
      <c r="H9631" s="85"/>
    </row>
    <row r="9632" spans="1:8">
      <c r="A9632" s="85"/>
      <c r="B9632" s="85"/>
      <c r="C9632" s="85"/>
      <c r="D9632" s="85"/>
      <c r="E9632" s="85"/>
      <c r="F9632" s="85"/>
      <c r="G9632" s="85"/>
      <c r="H9632" s="85"/>
    </row>
    <row r="9633" spans="1:8">
      <c r="A9633" s="85"/>
      <c r="B9633" s="85"/>
      <c r="C9633" s="85"/>
      <c r="D9633" s="85"/>
      <c r="E9633" s="85"/>
      <c r="F9633" s="85"/>
      <c r="G9633" s="85"/>
      <c r="H9633" s="85"/>
    </row>
    <row r="9634" spans="1:8">
      <c r="A9634" s="85"/>
      <c r="B9634" s="85"/>
      <c r="C9634" s="85"/>
      <c r="D9634" s="85"/>
      <c r="E9634" s="85"/>
      <c r="F9634" s="85"/>
      <c r="G9634" s="85"/>
      <c r="H9634" s="85"/>
    </row>
    <row r="9635" spans="1:8">
      <c r="A9635" s="85"/>
      <c r="B9635" s="85"/>
      <c r="C9635" s="85"/>
      <c r="D9635" s="85"/>
      <c r="E9635" s="85"/>
      <c r="F9635" s="85"/>
      <c r="G9635" s="85"/>
      <c r="H9635" s="85"/>
    </row>
    <row r="9636" spans="1:8">
      <c r="A9636" s="85"/>
      <c r="B9636" s="85"/>
      <c r="C9636" s="85"/>
      <c r="D9636" s="85"/>
      <c r="E9636" s="85"/>
      <c r="F9636" s="85"/>
      <c r="G9636" s="85"/>
      <c r="H9636" s="85"/>
    </row>
    <row r="9637" spans="1:8">
      <c r="A9637" s="85"/>
      <c r="B9637" s="85"/>
      <c r="C9637" s="85"/>
      <c r="D9637" s="85"/>
      <c r="E9637" s="85"/>
      <c r="F9637" s="85"/>
      <c r="G9637" s="85"/>
      <c r="H9637" s="85"/>
    </row>
    <row r="9638" spans="1:8">
      <c r="A9638" s="85"/>
      <c r="B9638" s="85"/>
      <c r="C9638" s="85"/>
      <c r="D9638" s="85"/>
      <c r="E9638" s="85"/>
      <c r="F9638" s="85"/>
      <c r="G9638" s="85"/>
      <c r="H9638" s="85"/>
    </row>
    <row r="9639" spans="1:8">
      <c r="A9639" s="85"/>
      <c r="B9639" s="85"/>
      <c r="C9639" s="85"/>
      <c r="D9639" s="85"/>
      <c r="E9639" s="85"/>
      <c r="F9639" s="85"/>
      <c r="G9639" s="85"/>
      <c r="H9639" s="85"/>
    </row>
    <row r="9640" spans="1:8">
      <c r="A9640" s="85"/>
      <c r="B9640" s="85"/>
      <c r="C9640" s="85"/>
      <c r="D9640" s="85"/>
      <c r="E9640" s="85"/>
      <c r="F9640" s="85"/>
      <c r="G9640" s="85"/>
      <c r="H9640" s="85"/>
    </row>
    <row r="9641" spans="1:8">
      <c r="A9641" s="85"/>
      <c r="B9641" s="85"/>
      <c r="C9641" s="85"/>
      <c r="D9641" s="85"/>
      <c r="E9641" s="85"/>
      <c r="F9641" s="85"/>
      <c r="G9641" s="85"/>
      <c r="H9641" s="85"/>
    </row>
    <row r="9642" spans="1:8">
      <c r="A9642" s="85"/>
      <c r="B9642" s="85"/>
      <c r="C9642" s="85"/>
      <c r="D9642" s="85"/>
      <c r="E9642" s="85"/>
      <c r="F9642" s="85"/>
      <c r="G9642" s="85"/>
      <c r="H9642" s="85"/>
    </row>
    <row r="9643" spans="1:8">
      <c r="A9643" s="85"/>
      <c r="B9643" s="85"/>
      <c r="C9643" s="85"/>
      <c r="D9643" s="85"/>
      <c r="E9643" s="85"/>
      <c r="F9643" s="85"/>
      <c r="G9643" s="85"/>
      <c r="H9643" s="85"/>
    </row>
    <row r="9644" spans="1:8">
      <c r="A9644" s="85"/>
      <c r="B9644" s="85"/>
      <c r="C9644" s="85"/>
      <c r="D9644" s="85"/>
      <c r="E9644" s="85"/>
      <c r="F9644" s="85"/>
      <c r="G9644" s="85"/>
      <c r="H9644" s="85"/>
    </row>
    <row r="9645" spans="1:8">
      <c r="A9645" s="85"/>
      <c r="B9645" s="85"/>
      <c r="C9645" s="85"/>
      <c r="D9645" s="85"/>
      <c r="E9645" s="85"/>
      <c r="F9645" s="85"/>
      <c r="G9645" s="85"/>
      <c r="H9645" s="85"/>
    </row>
    <row r="9646" spans="1:8">
      <c r="A9646" s="85"/>
      <c r="B9646" s="85"/>
      <c r="C9646" s="85"/>
      <c r="D9646" s="85"/>
      <c r="E9646" s="85"/>
      <c r="F9646" s="85"/>
      <c r="G9646" s="85"/>
      <c r="H9646" s="85"/>
    </row>
    <row r="9647" spans="1:8">
      <c r="A9647" s="85"/>
      <c r="B9647" s="85"/>
      <c r="C9647" s="85"/>
      <c r="D9647" s="85"/>
      <c r="E9647" s="85"/>
      <c r="F9647" s="85"/>
      <c r="G9647" s="85"/>
      <c r="H9647" s="85"/>
    </row>
    <row r="9648" spans="1:8">
      <c r="A9648" s="85"/>
      <c r="B9648" s="85"/>
      <c r="C9648" s="85"/>
      <c r="D9648" s="85"/>
      <c r="E9648" s="85"/>
      <c r="F9648" s="85"/>
      <c r="G9648" s="85"/>
      <c r="H9648" s="85"/>
    </row>
    <row r="9649" spans="1:8">
      <c r="A9649" s="85"/>
      <c r="B9649" s="85"/>
      <c r="C9649" s="85"/>
      <c r="D9649" s="85"/>
      <c r="E9649" s="85"/>
      <c r="F9649" s="85"/>
      <c r="G9649" s="85"/>
      <c r="H9649" s="85"/>
    </row>
    <row r="9650" spans="1:8">
      <c r="A9650" s="85"/>
      <c r="B9650" s="85"/>
      <c r="C9650" s="85"/>
      <c r="D9650" s="85"/>
      <c r="E9650" s="85"/>
      <c r="F9650" s="85"/>
      <c r="G9650" s="85"/>
      <c r="H9650" s="85"/>
    </row>
    <row r="9651" spans="1:8">
      <c r="A9651" s="85"/>
      <c r="B9651" s="85"/>
      <c r="C9651" s="85"/>
      <c r="D9651" s="85"/>
      <c r="E9651" s="85"/>
      <c r="F9651" s="85"/>
      <c r="G9651" s="85"/>
      <c r="H9651" s="85"/>
    </row>
    <row r="9652" spans="1:8">
      <c r="A9652" s="85"/>
      <c r="B9652" s="85"/>
      <c r="C9652" s="85"/>
      <c r="D9652" s="85"/>
      <c r="E9652" s="85"/>
      <c r="F9652" s="85"/>
      <c r="G9652" s="85"/>
      <c r="H9652" s="85"/>
    </row>
    <row r="9653" spans="1:8">
      <c r="A9653" s="85"/>
      <c r="B9653" s="85"/>
      <c r="C9653" s="85"/>
      <c r="D9653" s="85"/>
      <c r="E9653" s="85"/>
      <c r="F9653" s="85"/>
      <c r="G9653" s="85"/>
      <c r="H9653" s="85"/>
    </row>
    <row r="9654" spans="1:8">
      <c r="A9654" s="85"/>
      <c r="B9654" s="85"/>
      <c r="C9654" s="85"/>
      <c r="D9654" s="85"/>
      <c r="E9654" s="85"/>
      <c r="F9654" s="85"/>
      <c r="G9654" s="85"/>
      <c r="H9654" s="85"/>
    </row>
    <row r="9655" spans="1:8">
      <c r="A9655" s="85"/>
      <c r="B9655" s="85"/>
      <c r="C9655" s="85"/>
      <c r="D9655" s="85"/>
      <c r="E9655" s="85"/>
      <c r="F9655" s="85"/>
      <c r="G9655" s="85"/>
      <c r="H9655" s="85"/>
    </row>
    <row r="9656" spans="1:8">
      <c r="A9656" s="85"/>
      <c r="B9656" s="85"/>
      <c r="C9656" s="85"/>
      <c r="D9656" s="85"/>
      <c r="E9656" s="85"/>
      <c r="F9656" s="85"/>
      <c r="G9656" s="85"/>
      <c r="H9656" s="85"/>
    </row>
    <row r="9657" spans="1:8">
      <c r="A9657" s="85"/>
      <c r="B9657" s="85"/>
      <c r="C9657" s="85"/>
      <c r="D9657" s="85"/>
      <c r="E9657" s="85"/>
      <c r="F9657" s="85"/>
      <c r="G9657" s="85"/>
      <c r="H9657" s="85"/>
    </row>
    <row r="9658" spans="1:8">
      <c r="A9658" s="85"/>
      <c r="B9658" s="85"/>
      <c r="C9658" s="85"/>
      <c r="D9658" s="85"/>
      <c r="E9658" s="85"/>
      <c r="F9658" s="85"/>
      <c r="G9658" s="85"/>
      <c r="H9658" s="85"/>
    </row>
    <row r="9659" spans="1:8">
      <c r="A9659" s="85"/>
      <c r="B9659" s="85"/>
      <c r="C9659" s="85"/>
      <c r="D9659" s="85"/>
      <c r="E9659" s="85"/>
      <c r="F9659" s="85"/>
      <c r="G9659" s="85"/>
      <c r="H9659" s="85"/>
    </row>
    <row r="9660" spans="1:8">
      <c r="A9660" s="85"/>
      <c r="B9660" s="85"/>
      <c r="C9660" s="85"/>
      <c r="D9660" s="85"/>
      <c r="E9660" s="85"/>
      <c r="F9660" s="85"/>
      <c r="G9660" s="85"/>
      <c r="H9660" s="85"/>
    </row>
    <row r="9661" spans="1:8">
      <c r="A9661" s="85"/>
      <c r="B9661" s="85"/>
      <c r="C9661" s="85"/>
      <c r="D9661" s="85"/>
      <c r="E9661" s="85"/>
      <c r="F9661" s="85"/>
      <c r="G9661" s="85"/>
      <c r="H9661" s="85"/>
    </row>
    <row r="9662" spans="1:8">
      <c r="A9662" s="85"/>
      <c r="B9662" s="85"/>
      <c r="C9662" s="85"/>
      <c r="D9662" s="85"/>
      <c r="E9662" s="85"/>
      <c r="F9662" s="85"/>
      <c r="G9662" s="85"/>
      <c r="H9662" s="85"/>
    </row>
    <row r="9663" spans="1:8">
      <c r="A9663" s="85"/>
      <c r="B9663" s="85"/>
      <c r="C9663" s="85"/>
      <c r="D9663" s="85"/>
      <c r="E9663" s="85"/>
      <c r="F9663" s="85"/>
      <c r="G9663" s="85"/>
      <c r="H9663" s="85"/>
    </row>
    <row r="9664" spans="1:8">
      <c r="A9664" s="85"/>
      <c r="B9664" s="85"/>
      <c r="C9664" s="85"/>
      <c r="D9664" s="85"/>
      <c r="E9664" s="85"/>
      <c r="F9664" s="85"/>
      <c r="G9664" s="85"/>
      <c r="H9664" s="85"/>
    </row>
    <row r="9665" spans="1:8">
      <c r="A9665" s="85"/>
      <c r="B9665" s="85"/>
      <c r="C9665" s="85"/>
      <c r="D9665" s="85"/>
      <c r="E9665" s="85"/>
      <c r="F9665" s="85"/>
      <c r="G9665" s="85"/>
      <c r="H9665" s="85"/>
    </row>
    <row r="9666" spans="1:8">
      <c r="A9666" s="85"/>
      <c r="B9666" s="85"/>
      <c r="C9666" s="85"/>
      <c r="D9666" s="85"/>
      <c r="E9666" s="85"/>
      <c r="F9666" s="85"/>
      <c r="G9666" s="85"/>
      <c r="H9666" s="85"/>
    </row>
    <row r="9667" spans="1:8">
      <c r="A9667" s="85"/>
      <c r="B9667" s="85"/>
      <c r="C9667" s="85"/>
      <c r="D9667" s="85"/>
      <c r="E9667" s="85"/>
      <c r="F9667" s="85"/>
      <c r="G9667" s="85"/>
      <c r="H9667" s="85"/>
    </row>
    <row r="9668" spans="1:8">
      <c r="A9668" s="85"/>
      <c r="B9668" s="85"/>
      <c r="C9668" s="85"/>
      <c r="D9668" s="85"/>
      <c r="E9668" s="85"/>
      <c r="F9668" s="85"/>
      <c r="G9668" s="85"/>
      <c r="H9668" s="85"/>
    </row>
    <row r="9669" spans="1:8">
      <c r="A9669" s="85"/>
      <c r="B9669" s="85"/>
      <c r="C9669" s="85"/>
      <c r="D9669" s="85"/>
      <c r="E9669" s="85"/>
      <c r="F9669" s="85"/>
      <c r="G9669" s="85"/>
      <c r="H9669" s="85"/>
    </row>
    <row r="9670" spans="1:8">
      <c r="A9670" s="85"/>
      <c r="B9670" s="85"/>
      <c r="C9670" s="85"/>
      <c r="D9670" s="85"/>
      <c r="E9670" s="85"/>
      <c r="F9670" s="85"/>
      <c r="G9670" s="85"/>
      <c r="H9670" s="85"/>
    </row>
    <row r="9671" spans="1:8">
      <c r="A9671" s="85"/>
      <c r="B9671" s="85"/>
      <c r="C9671" s="85"/>
      <c r="D9671" s="85"/>
      <c r="E9671" s="85"/>
      <c r="F9671" s="85"/>
      <c r="G9671" s="85"/>
      <c r="H9671" s="85"/>
    </row>
    <row r="9672" spans="1:8">
      <c r="A9672" s="85"/>
      <c r="B9672" s="85"/>
      <c r="C9672" s="85"/>
      <c r="D9672" s="85"/>
      <c r="E9672" s="85"/>
      <c r="F9672" s="85"/>
      <c r="G9672" s="85"/>
      <c r="H9672" s="85"/>
    </row>
    <row r="9673" spans="1:8">
      <c r="A9673" s="85"/>
      <c r="B9673" s="85"/>
      <c r="C9673" s="85"/>
      <c r="D9673" s="85"/>
      <c r="E9673" s="85"/>
      <c r="F9673" s="85"/>
      <c r="G9673" s="85"/>
      <c r="H9673" s="85"/>
    </row>
    <row r="9674" spans="1:8">
      <c r="A9674" s="85"/>
      <c r="B9674" s="85"/>
      <c r="C9674" s="85"/>
      <c r="D9674" s="85"/>
      <c r="E9674" s="85"/>
      <c r="F9674" s="85"/>
      <c r="G9674" s="85"/>
      <c r="H9674" s="85"/>
    </row>
    <row r="9675" spans="1:8">
      <c r="A9675" s="85"/>
      <c r="B9675" s="85"/>
      <c r="C9675" s="85"/>
      <c r="D9675" s="85"/>
      <c r="E9675" s="85"/>
      <c r="F9675" s="85"/>
      <c r="G9675" s="85"/>
      <c r="H9675" s="85"/>
    </row>
    <row r="9676" spans="1:8">
      <c r="A9676" s="85"/>
      <c r="B9676" s="85"/>
      <c r="C9676" s="85"/>
      <c r="D9676" s="85"/>
      <c r="E9676" s="85"/>
      <c r="F9676" s="85"/>
      <c r="G9676" s="85"/>
      <c r="H9676" s="85"/>
    </row>
    <row r="9677" spans="1:8">
      <c r="A9677" s="85"/>
      <c r="B9677" s="85"/>
      <c r="C9677" s="85"/>
      <c r="D9677" s="85"/>
      <c r="E9677" s="85"/>
      <c r="F9677" s="85"/>
      <c r="G9677" s="85"/>
      <c r="H9677" s="85"/>
    </row>
    <row r="9678" spans="1:8">
      <c r="A9678" s="85"/>
      <c r="B9678" s="85"/>
      <c r="C9678" s="85"/>
      <c r="D9678" s="85"/>
      <c r="E9678" s="85"/>
      <c r="F9678" s="85"/>
      <c r="G9678" s="85"/>
      <c r="H9678" s="85"/>
    </row>
    <row r="9679" spans="1:8">
      <c r="A9679" s="85"/>
      <c r="B9679" s="85"/>
      <c r="C9679" s="85"/>
      <c r="D9679" s="85"/>
      <c r="E9679" s="85"/>
      <c r="F9679" s="85"/>
      <c r="G9679" s="85"/>
      <c r="H9679" s="85"/>
    </row>
    <row r="9680" spans="1:8">
      <c r="A9680" s="85"/>
      <c r="B9680" s="85"/>
      <c r="C9680" s="85"/>
      <c r="D9680" s="85"/>
      <c r="E9680" s="85"/>
      <c r="F9680" s="85"/>
      <c r="G9680" s="85"/>
      <c r="H9680" s="85"/>
    </row>
    <row r="9681" spans="1:8">
      <c r="A9681" s="85"/>
      <c r="B9681" s="85"/>
      <c r="C9681" s="85"/>
      <c r="D9681" s="85"/>
      <c r="E9681" s="85"/>
      <c r="F9681" s="85"/>
      <c r="G9681" s="85"/>
      <c r="H9681" s="85"/>
    </row>
    <row r="9682" spans="1:8">
      <c r="A9682" s="85"/>
      <c r="B9682" s="85"/>
      <c r="C9682" s="85"/>
      <c r="D9682" s="85"/>
      <c r="E9682" s="85"/>
      <c r="F9682" s="85"/>
      <c r="G9682" s="85"/>
      <c r="H9682" s="85"/>
    </row>
    <row r="9683" spans="1:8">
      <c r="A9683" s="85"/>
      <c r="B9683" s="85"/>
      <c r="C9683" s="85"/>
      <c r="D9683" s="85"/>
      <c r="E9683" s="85"/>
      <c r="F9683" s="85"/>
      <c r="G9683" s="85"/>
      <c r="H9683" s="85"/>
    </row>
    <row r="9684" spans="1:8">
      <c r="A9684" s="85"/>
      <c r="B9684" s="85"/>
      <c r="C9684" s="85"/>
      <c r="D9684" s="85"/>
      <c r="E9684" s="85"/>
      <c r="F9684" s="85"/>
      <c r="G9684" s="85"/>
      <c r="H9684" s="85"/>
    </row>
    <row r="9685" spans="1:8">
      <c r="A9685" s="85"/>
      <c r="B9685" s="85"/>
      <c r="C9685" s="85"/>
      <c r="D9685" s="85"/>
      <c r="E9685" s="85"/>
      <c r="F9685" s="85"/>
      <c r="G9685" s="85"/>
      <c r="H9685" s="85"/>
    </row>
    <row r="9686" spans="1:8">
      <c r="A9686" s="85"/>
      <c r="B9686" s="85"/>
      <c r="C9686" s="85"/>
      <c r="D9686" s="85"/>
      <c r="E9686" s="85"/>
      <c r="F9686" s="85"/>
      <c r="G9686" s="85"/>
      <c r="H9686" s="85"/>
    </row>
    <row r="9687" spans="1:8">
      <c r="A9687" s="85"/>
      <c r="B9687" s="85"/>
      <c r="C9687" s="85"/>
      <c r="D9687" s="85"/>
      <c r="E9687" s="85"/>
      <c r="F9687" s="85"/>
      <c r="G9687" s="85"/>
      <c r="H9687" s="85"/>
    </row>
    <row r="9688" spans="1:8">
      <c r="A9688" s="85"/>
      <c r="B9688" s="85"/>
      <c r="C9688" s="85"/>
      <c r="D9688" s="85"/>
      <c r="E9688" s="85"/>
      <c r="F9688" s="85"/>
      <c r="G9688" s="85"/>
      <c r="H9688" s="85"/>
    </row>
    <row r="9689" spans="1:8">
      <c r="A9689" s="85"/>
      <c r="B9689" s="85"/>
      <c r="C9689" s="85"/>
      <c r="D9689" s="85"/>
      <c r="E9689" s="85"/>
      <c r="F9689" s="85"/>
      <c r="G9689" s="85"/>
      <c r="H9689" s="85"/>
    </row>
    <row r="9690" spans="1:8">
      <c r="A9690" s="85"/>
      <c r="B9690" s="85"/>
      <c r="C9690" s="85"/>
      <c r="D9690" s="85"/>
      <c r="E9690" s="85"/>
      <c r="F9690" s="85"/>
      <c r="G9690" s="85"/>
      <c r="H9690" s="85"/>
    </row>
    <row r="9691" spans="1:8">
      <c r="A9691" s="85"/>
      <c r="B9691" s="85"/>
      <c r="C9691" s="85"/>
      <c r="D9691" s="85"/>
      <c r="E9691" s="85"/>
      <c r="F9691" s="85"/>
      <c r="G9691" s="85"/>
      <c r="H9691" s="85"/>
    </row>
    <row r="9692" spans="1:8">
      <c r="A9692" s="85"/>
      <c r="B9692" s="85"/>
      <c r="C9692" s="85"/>
      <c r="D9692" s="85"/>
      <c r="E9692" s="85"/>
      <c r="F9692" s="85"/>
      <c r="G9692" s="85"/>
      <c r="H9692" s="85"/>
    </row>
    <row r="9693" spans="1:8">
      <c r="A9693" s="85"/>
      <c r="B9693" s="85"/>
      <c r="C9693" s="85"/>
      <c r="D9693" s="85"/>
      <c r="E9693" s="85"/>
      <c r="F9693" s="85"/>
      <c r="G9693" s="85"/>
      <c r="H9693" s="85"/>
    </row>
    <row r="9694" spans="1:8">
      <c r="A9694" s="85"/>
      <c r="B9694" s="85"/>
      <c r="C9694" s="85"/>
      <c r="D9694" s="85"/>
      <c r="E9694" s="85"/>
      <c r="F9694" s="85"/>
      <c r="G9694" s="85"/>
      <c r="H9694" s="85"/>
    </row>
    <row r="9695" spans="1:8">
      <c r="A9695" s="85"/>
      <c r="B9695" s="85"/>
      <c r="C9695" s="85"/>
      <c r="D9695" s="85"/>
      <c r="E9695" s="85"/>
      <c r="F9695" s="85"/>
      <c r="G9695" s="85"/>
      <c r="H9695" s="85"/>
    </row>
    <row r="9696" spans="1:8">
      <c r="A9696" s="85"/>
      <c r="B9696" s="85"/>
      <c r="C9696" s="85"/>
      <c r="D9696" s="85"/>
      <c r="E9696" s="85"/>
      <c r="F9696" s="85"/>
      <c r="G9696" s="85"/>
      <c r="H9696" s="85"/>
    </row>
    <row r="9697" spans="1:8">
      <c r="A9697" s="85"/>
      <c r="B9697" s="85"/>
      <c r="C9697" s="85"/>
      <c r="D9697" s="85"/>
      <c r="E9697" s="85"/>
      <c r="F9697" s="85"/>
      <c r="G9697" s="85"/>
      <c r="H9697" s="85"/>
    </row>
    <row r="9698" spans="1:8">
      <c r="A9698" s="85"/>
      <c r="B9698" s="85"/>
      <c r="C9698" s="85"/>
      <c r="D9698" s="85"/>
      <c r="E9698" s="85"/>
      <c r="F9698" s="85"/>
      <c r="G9698" s="85"/>
      <c r="H9698" s="85"/>
    </row>
    <row r="9699" spans="1:8">
      <c r="A9699" s="85"/>
      <c r="B9699" s="85"/>
      <c r="C9699" s="85"/>
      <c r="D9699" s="85"/>
      <c r="E9699" s="85"/>
      <c r="F9699" s="85"/>
      <c r="G9699" s="85"/>
      <c r="H9699" s="85"/>
    </row>
    <row r="9700" spans="1:8">
      <c r="A9700" s="85"/>
      <c r="B9700" s="85"/>
      <c r="C9700" s="85"/>
      <c r="D9700" s="85"/>
      <c r="E9700" s="85"/>
      <c r="F9700" s="85"/>
      <c r="G9700" s="85"/>
      <c r="H9700" s="85"/>
    </row>
    <row r="9701" spans="1:8">
      <c r="A9701" s="85"/>
      <c r="B9701" s="85"/>
      <c r="C9701" s="85"/>
      <c r="D9701" s="85"/>
      <c r="E9701" s="85"/>
      <c r="F9701" s="85"/>
      <c r="G9701" s="85"/>
      <c r="H9701" s="85"/>
    </row>
    <row r="9702" spans="1:8">
      <c r="A9702" s="85"/>
      <c r="B9702" s="85"/>
      <c r="C9702" s="85"/>
      <c r="D9702" s="85"/>
      <c r="E9702" s="85"/>
      <c r="F9702" s="85"/>
      <c r="G9702" s="85"/>
      <c r="H9702" s="85"/>
    </row>
    <row r="9703" spans="1:8">
      <c r="A9703" s="85"/>
      <c r="B9703" s="85"/>
      <c r="C9703" s="85"/>
      <c r="D9703" s="85"/>
      <c r="E9703" s="85"/>
      <c r="F9703" s="85"/>
      <c r="G9703" s="85"/>
      <c r="H9703" s="85"/>
    </row>
    <row r="9704" spans="1:8">
      <c r="A9704" s="85"/>
      <c r="B9704" s="85"/>
      <c r="C9704" s="85"/>
      <c r="D9704" s="85"/>
      <c r="E9704" s="85"/>
      <c r="F9704" s="85"/>
      <c r="G9704" s="85"/>
      <c r="H9704" s="85"/>
    </row>
    <row r="9705" spans="1:8">
      <c r="A9705" s="85"/>
      <c r="B9705" s="85"/>
      <c r="C9705" s="85"/>
      <c r="D9705" s="85"/>
      <c r="E9705" s="85"/>
      <c r="F9705" s="85"/>
      <c r="G9705" s="85"/>
      <c r="H9705" s="85"/>
    </row>
    <row r="9706" spans="1:8">
      <c r="A9706" s="85"/>
      <c r="B9706" s="85"/>
      <c r="C9706" s="85"/>
      <c r="D9706" s="85"/>
      <c r="E9706" s="85"/>
      <c r="F9706" s="85"/>
      <c r="G9706" s="85"/>
      <c r="H9706" s="85"/>
    </row>
    <row r="9707" spans="1:8">
      <c r="A9707" s="85"/>
      <c r="B9707" s="85"/>
      <c r="C9707" s="85"/>
      <c r="D9707" s="85"/>
      <c r="E9707" s="85"/>
      <c r="F9707" s="85"/>
      <c r="G9707" s="85"/>
      <c r="H9707" s="85"/>
    </row>
    <row r="9708" spans="1:8">
      <c r="A9708" s="85"/>
      <c r="B9708" s="85"/>
      <c r="C9708" s="85"/>
      <c r="D9708" s="85"/>
      <c r="E9708" s="85"/>
      <c r="F9708" s="85"/>
      <c r="G9708" s="85"/>
      <c r="H9708" s="85"/>
    </row>
    <row r="9709" spans="1:8">
      <c r="A9709" s="85"/>
      <c r="B9709" s="85"/>
      <c r="C9709" s="85"/>
      <c r="D9709" s="85"/>
      <c r="E9709" s="85"/>
      <c r="F9709" s="85"/>
      <c r="G9709" s="85"/>
      <c r="H9709" s="85"/>
    </row>
    <row r="9710" spans="1:8">
      <c r="A9710" s="85"/>
      <c r="B9710" s="85"/>
      <c r="C9710" s="85"/>
      <c r="D9710" s="85"/>
      <c r="E9710" s="85"/>
      <c r="F9710" s="85"/>
      <c r="G9710" s="85"/>
      <c r="H9710" s="85"/>
    </row>
    <row r="9711" spans="1:8">
      <c r="A9711" s="85"/>
      <c r="B9711" s="85"/>
      <c r="C9711" s="85"/>
      <c r="D9711" s="85"/>
      <c r="E9711" s="85"/>
      <c r="F9711" s="85"/>
      <c r="G9711" s="85"/>
      <c r="H9711" s="85"/>
    </row>
    <row r="9712" spans="1:8">
      <c r="A9712" s="85"/>
      <c r="B9712" s="85"/>
      <c r="C9712" s="85"/>
      <c r="D9712" s="85"/>
      <c r="E9712" s="85"/>
      <c r="F9712" s="85"/>
      <c r="G9712" s="85"/>
      <c r="H9712" s="85"/>
    </row>
    <row r="9713" spans="1:8">
      <c r="A9713" s="85"/>
      <c r="B9713" s="85"/>
      <c r="C9713" s="85"/>
      <c r="D9713" s="85"/>
      <c r="E9713" s="85"/>
      <c r="F9713" s="85"/>
      <c r="G9713" s="85"/>
      <c r="H9713" s="85"/>
    </row>
    <row r="9714" spans="1:8">
      <c r="A9714" s="85"/>
      <c r="B9714" s="85"/>
      <c r="C9714" s="85"/>
      <c r="D9714" s="85"/>
      <c r="E9714" s="85"/>
      <c r="F9714" s="85"/>
      <c r="G9714" s="85"/>
      <c r="H9714" s="85"/>
    </row>
    <row r="9715" spans="1:8">
      <c r="A9715" s="85"/>
      <c r="B9715" s="85"/>
      <c r="C9715" s="85"/>
      <c r="D9715" s="85"/>
      <c r="E9715" s="85"/>
      <c r="F9715" s="85"/>
      <c r="G9715" s="85"/>
      <c r="H9715" s="85"/>
    </row>
    <row r="9716" spans="1:8">
      <c r="A9716" s="85"/>
      <c r="B9716" s="85"/>
      <c r="C9716" s="85"/>
      <c r="D9716" s="85"/>
      <c r="E9716" s="85"/>
      <c r="F9716" s="85"/>
      <c r="G9716" s="85"/>
      <c r="H9716" s="85"/>
    </row>
    <row r="9717" spans="1:8">
      <c r="A9717" s="85"/>
      <c r="B9717" s="85"/>
      <c r="C9717" s="85"/>
      <c r="D9717" s="85"/>
      <c r="E9717" s="85"/>
      <c r="F9717" s="85"/>
      <c r="G9717" s="85"/>
      <c r="H9717" s="85"/>
    </row>
    <row r="9718" spans="1:8">
      <c r="A9718" s="85"/>
      <c r="B9718" s="85"/>
      <c r="C9718" s="85"/>
      <c r="D9718" s="85"/>
      <c r="E9718" s="85"/>
      <c r="F9718" s="85"/>
      <c r="G9718" s="85"/>
      <c r="H9718" s="85"/>
    </row>
    <row r="9719" spans="1:8">
      <c r="A9719" s="85"/>
      <c r="B9719" s="85"/>
      <c r="C9719" s="85"/>
      <c r="D9719" s="85"/>
      <c r="E9719" s="85"/>
      <c r="F9719" s="85"/>
      <c r="G9719" s="85"/>
      <c r="H9719" s="85"/>
    </row>
    <row r="9720" spans="1:8">
      <c r="A9720" s="85"/>
      <c r="B9720" s="85"/>
      <c r="C9720" s="85"/>
      <c r="D9720" s="85"/>
      <c r="E9720" s="85"/>
      <c r="F9720" s="85"/>
      <c r="G9720" s="85"/>
      <c r="H9720" s="85"/>
    </row>
    <row r="9721" spans="1:8">
      <c r="A9721" s="85"/>
      <c r="B9721" s="85"/>
      <c r="C9721" s="85"/>
      <c r="D9721" s="85"/>
      <c r="E9721" s="85"/>
      <c r="F9721" s="85"/>
      <c r="G9721" s="85"/>
      <c r="H9721" s="85"/>
    </row>
    <row r="9722" spans="1:8">
      <c r="A9722" s="85"/>
      <c r="B9722" s="85"/>
      <c r="C9722" s="85"/>
      <c r="D9722" s="85"/>
      <c r="E9722" s="85"/>
      <c r="F9722" s="85"/>
      <c r="G9722" s="85"/>
      <c r="H9722" s="85"/>
    </row>
    <row r="9723" spans="1:8">
      <c r="A9723" s="85"/>
      <c r="B9723" s="85"/>
      <c r="C9723" s="85"/>
      <c r="D9723" s="85"/>
      <c r="E9723" s="85"/>
      <c r="F9723" s="85"/>
      <c r="G9723" s="85"/>
      <c r="H9723" s="85"/>
    </row>
    <row r="9724" spans="1:8">
      <c r="A9724" s="85"/>
      <c r="B9724" s="85"/>
      <c r="C9724" s="85"/>
      <c r="D9724" s="85"/>
      <c r="E9724" s="85"/>
      <c r="F9724" s="85"/>
      <c r="G9724" s="85"/>
      <c r="H9724" s="85"/>
    </row>
    <row r="9725" spans="1:8">
      <c r="A9725" s="85"/>
      <c r="B9725" s="85"/>
      <c r="C9725" s="85"/>
      <c r="D9725" s="85"/>
      <c r="E9725" s="85"/>
      <c r="F9725" s="85"/>
      <c r="G9725" s="85"/>
      <c r="H9725" s="85"/>
    </row>
    <row r="9726" spans="1:8">
      <c r="A9726" s="85"/>
      <c r="B9726" s="85"/>
      <c r="C9726" s="85"/>
      <c r="D9726" s="85"/>
      <c r="E9726" s="85"/>
      <c r="F9726" s="85"/>
      <c r="G9726" s="85"/>
      <c r="H9726" s="85"/>
    </row>
    <row r="9727" spans="1:8">
      <c r="A9727" s="85"/>
      <c r="B9727" s="85"/>
      <c r="C9727" s="85"/>
      <c r="D9727" s="85"/>
      <c r="E9727" s="85"/>
      <c r="F9727" s="85"/>
      <c r="G9727" s="85"/>
      <c r="H9727" s="85"/>
    </row>
    <row r="9728" spans="1:8">
      <c r="A9728" s="85"/>
      <c r="B9728" s="85"/>
      <c r="C9728" s="85"/>
      <c r="D9728" s="85"/>
      <c r="E9728" s="85"/>
      <c r="F9728" s="85"/>
      <c r="G9728" s="85"/>
      <c r="H9728" s="85"/>
    </row>
    <row r="9729" spans="1:8">
      <c r="A9729" s="85"/>
      <c r="B9729" s="85"/>
      <c r="C9729" s="85"/>
      <c r="D9729" s="85"/>
      <c r="E9729" s="85"/>
      <c r="F9729" s="85"/>
      <c r="G9729" s="85"/>
      <c r="H9729" s="85"/>
    </row>
    <row r="9730" spans="1:8">
      <c r="A9730" s="85"/>
      <c r="B9730" s="85"/>
      <c r="C9730" s="85"/>
      <c r="D9730" s="85"/>
      <c r="E9730" s="85"/>
      <c r="F9730" s="85"/>
      <c r="G9730" s="85"/>
      <c r="H9730" s="85"/>
    </row>
    <row r="9731" spans="1:8">
      <c r="A9731" s="85"/>
      <c r="B9731" s="85"/>
      <c r="C9731" s="85"/>
      <c r="D9731" s="85"/>
      <c r="E9731" s="85"/>
      <c r="F9731" s="85"/>
      <c r="G9731" s="85"/>
      <c r="H9731" s="85"/>
    </row>
    <row r="9732" spans="1:8">
      <c r="A9732" s="85"/>
      <c r="B9732" s="85"/>
      <c r="C9732" s="85"/>
      <c r="D9732" s="85"/>
      <c r="E9732" s="85"/>
      <c r="F9732" s="85"/>
      <c r="G9732" s="85"/>
      <c r="H9732" s="85"/>
    </row>
    <row r="9733" spans="1:8">
      <c r="A9733" s="85"/>
      <c r="B9733" s="85"/>
      <c r="C9733" s="85"/>
      <c r="D9733" s="85"/>
      <c r="E9733" s="85"/>
      <c r="F9733" s="85"/>
      <c r="G9733" s="85"/>
      <c r="H9733" s="85"/>
    </row>
    <row r="9734" spans="1:8">
      <c r="A9734" s="85"/>
      <c r="B9734" s="85"/>
      <c r="C9734" s="85"/>
      <c r="D9734" s="85"/>
      <c r="E9734" s="85"/>
      <c r="F9734" s="85"/>
      <c r="G9734" s="85"/>
      <c r="H9734" s="85"/>
    </row>
    <row r="9735" spans="1:8">
      <c r="A9735" s="85"/>
      <c r="B9735" s="85"/>
      <c r="C9735" s="85"/>
      <c r="D9735" s="85"/>
      <c r="E9735" s="85"/>
      <c r="F9735" s="85"/>
      <c r="G9735" s="85"/>
      <c r="H9735" s="85"/>
    </row>
    <row r="9736" spans="1:8">
      <c r="A9736" s="85"/>
      <c r="B9736" s="85"/>
      <c r="C9736" s="85"/>
      <c r="D9736" s="85"/>
      <c r="E9736" s="85"/>
      <c r="F9736" s="85"/>
      <c r="G9736" s="85"/>
      <c r="H9736" s="85"/>
    </row>
    <row r="9737" spans="1:8">
      <c r="A9737" s="85"/>
      <c r="B9737" s="85"/>
      <c r="C9737" s="85"/>
      <c r="D9737" s="85"/>
      <c r="E9737" s="85"/>
      <c r="F9737" s="85"/>
      <c r="G9737" s="85"/>
      <c r="H9737" s="85"/>
    </row>
    <row r="9738" spans="1:8">
      <c r="A9738" s="85"/>
      <c r="B9738" s="85"/>
      <c r="C9738" s="85"/>
      <c r="D9738" s="85"/>
      <c r="E9738" s="85"/>
      <c r="F9738" s="85"/>
      <c r="G9738" s="85"/>
      <c r="H9738" s="85"/>
    </row>
    <row r="9739" spans="1:8">
      <c r="A9739" s="85"/>
      <c r="B9739" s="85"/>
      <c r="C9739" s="85"/>
      <c r="D9739" s="85"/>
      <c r="E9739" s="85"/>
      <c r="F9739" s="85"/>
      <c r="G9739" s="85"/>
      <c r="H9739" s="85"/>
    </row>
    <row r="9740" spans="1:8">
      <c r="A9740" s="85"/>
      <c r="B9740" s="85"/>
      <c r="C9740" s="85"/>
      <c r="D9740" s="85"/>
      <c r="E9740" s="85"/>
      <c r="F9740" s="85"/>
      <c r="G9740" s="85"/>
      <c r="H9740" s="85"/>
    </row>
    <row r="9741" spans="1:8">
      <c r="A9741" s="85"/>
      <c r="B9741" s="85"/>
      <c r="C9741" s="85"/>
      <c r="D9741" s="85"/>
      <c r="E9741" s="85"/>
      <c r="F9741" s="85"/>
      <c r="G9741" s="85"/>
      <c r="H9741" s="85"/>
    </row>
    <row r="9742" spans="1:8">
      <c r="A9742" s="85"/>
      <c r="B9742" s="85"/>
      <c r="C9742" s="85"/>
      <c r="D9742" s="85"/>
      <c r="E9742" s="85"/>
      <c r="F9742" s="85"/>
      <c r="G9742" s="85"/>
      <c r="H9742" s="85"/>
    </row>
    <row r="9743" spans="1:8">
      <c r="A9743" s="85"/>
      <c r="B9743" s="85"/>
      <c r="C9743" s="85"/>
      <c r="D9743" s="85"/>
      <c r="E9743" s="85"/>
      <c r="F9743" s="85"/>
      <c r="G9743" s="85"/>
      <c r="H9743" s="85"/>
    </row>
    <row r="9744" spans="1:8">
      <c r="A9744" s="85"/>
      <c r="B9744" s="85"/>
      <c r="C9744" s="85"/>
      <c r="D9744" s="85"/>
      <c r="E9744" s="85"/>
      <c r="F9744" s="85"/>
      <c r="G9744" s="85"/>
      <c r="H9744" s="85"/>
    </row>
    <row r="9745" spans="1:8">
      <c r="A9745" s="85"/>
      <c r="B9745" s="85"/>
      <c r="C9745" s="85"/>
      <c r="D9745" s="85"/>
      <c r="E9745" s="85"/>
      <c r="F9745" s="85"/>
      <c r="G9745" s="85"/>
      <c r="H9745" s="85"/>
    </row>
    <row r="9746" spans="1:8">
      <c r="A9746" s="85"/>
      <c r="B9746" s="85"/>
      <c r="C9746" s="85"/>
      <c r="D9746" s="85"/>
      <c r="E9746" s="85"/>
      <c r="F9746" s="85"/>
      <c r="G9746" s="85"/>
      <c r="H9746" s="85"/>
    </row>
    <row r="9747" spans="1:8">
      <c r="A9747" s="85"/>
      <c r="B9747" s="85"/>
      <c r="C9747" s="85"/>
      <c r="D9747" s="85"/>
      <c r="E9747" s="85"/>
      <c r="F9747" s="85"/>
      <c r="G9747" s="85"/>
      <c r="H9747" s="85"/>
    </row>
    <row r="9748" spans="1:8">
      <c r="A9748" s="85"/>
      <c r="B9748" s="85"/>
      <c r="C9748" s="85"/>
      <c r="D9748" s="85"/>
      <c r="E9748" s="85"/>
      <c r="F9748" s="85"/>
      <c r="G9748" s="85"/>
      <c r="H9748" s="85"/>
    </row>
    <row r="9749" spans="1:8">
      <c r="A9749" s="85"/>
      <c r="B9749" s="85"/>
      <c r="C9749" s="85"/>
      <c r="D9749" s="85"/>
      <c r="E9749" s="85"/>
      <c r="F9749" s="85"/>
      <c r="G9749" s="85"/>
      <c r="H9749" s="85"/>
    </row>
    <row r="9750" spans="1:8">
      <c r="A9750" s="85"/>
      <c r="B9750" s="85"/>
      <c r="C9750" s="85"/>
      <c r="D9750" s="85"/>
      <c r="E9750" s="85"/>
      <c r="F9750" s="85"/>
      <c r="G9750" s="85"/>
      <c r="H9750" s="85"/>
    </row>
    <row r="9751" spans="1:8">
      <c r="A9751" s="85"/>
      <c r="B9751" s="85"/>
      <c r="C9751" s="85"/>
      <c r="D9751" s="85"/>
      <c r="E9751" s="85"/>
      <c r="F9751" s="85"/>
      <c r="G9751" s="85"/>
      <c r="H9751" s="85"/>
    </row>
    <row r="9752" spans="1:8">
      <c r="A9752" s="85"/>
      <c r="B9752" s="85"/>
      <c r="C9752" s="85"/>
      <c r="D9752" s="85"/>
      <c r="E9752" s="85"/>
      <c r="F9752" s="85"/>
      <c r="G9752" s="85"/>
      <c r="H9752" s="85"/>
    </row>
    <row r="9753" spans="1:8">
      <c r="A9753" s="85"/>
      <c r="B9753" s="85"/>
      <c r="C9753" s="85"/>
      <c r="D9753" s="85"/>
      <c r="E9753" s="85"/>
      <c r="F9753" s="85"/>
      <c r="G9753" s="85"/>
      <c r="H9753" s="85"/>
    </row>
    <row r="9754" spans="1:8">
      <c r="A9754" s="85"/>
      <c r="B9754" s="85"/>
      <c r="C9754" s="85"/>
      <c r="D9754" s="85"/>
      <c r="E9754" s="85"/>
      <c r="F9754" s="85"/>
      <c r="G9754" s="85"/>
      <c r="H9754" s="85"/>
    </row>
    <row r="9755" spans="1:8">
      <c r="A9755" s="85"/>
      <c r="B9755" s="85"/>
      <c r="C9755" s="85"/>
      <c r="D9755" s="85"/>
      <c r="E9755" s="85"/>
      <c r="F9755" s="85"/>
      <c r="G9755" s="85"/>
      <c r="H9755" s="85"/>
    </row>
    <row r="9756" spans="1:8">
      <c r="A9756" s="85"/>
      <c r="B9756" s="85"/>
      <c r="C9756" s="85"/>
      <c r="D9756" s="85"/>
      <c r="E9756" s="85"/>
      <c r="F9756" s="85"/>
      <c r="G9756" s="85"/>
      <c r="H9756" s="85"/>
    </row>
    <row r="9757" spans="1:8">
      <c r="A9757" s="85"/>
      <c r="B9757" s="85"/>
      <c r="C9757" s="85"/>
      <c r="D9757" s="85"/>
      <c r="E9757" s="85"/>
      <c r="F9757" s="85"/>
      <c r="G9757" s="85"/>
      <c r="H9757" s="85"/>
    </row>
    <row r="9758" spans="1:8">
      <c r="A9758" s="85"/>
      <c r="B9758" s="85"/>
      <c r="C9758" s="85"/>
      <c r="D9758" s="85"/>
      <c r="E9758" s="85"/>
      <c r="F9758" s="85"/>
      <c r="G9758" s="85"/>
      <c r="H9758" s="85"/>
    </row>
    <row r="9759" spans="1:8">
      <c r="A9759" s="85"/>
      <c r="B9759" s="85"/>
      <c r="C9759" s="85"/>
      <c r="D9759" s="85"/>
      <c r="E9759" s="85"/>
      <c r="F9759" s="85"/>
      <c r="G9759" s="85"/>
      <c r="H9759" s="85"/>
    </row>
    <row r="9760" spans="1:8">
      <c r="A9760" s="85"/>
      <c r="B9760" s="85"/>
      <c r="C9760" s="85"/>
      <c r="D9760" s="85"/>
      <c r="E9760" s="85"/>
      <c r="F9760" s="85"/>
      <c r="G9760" s="85"/>
      <c r="H9760" s="85"/>
    </row>
    <row r="9761" spans="1:8">
      <c r="A9761" s="85"/>
      <c r="B9761" s="85"/>
      <c r="C9761" s="85"/>
      <c r="D9761" s="85"/>
      <c r="E9761" s="85"/>
      <c r="F9761" s="85"/>
      <c r="G9761" s="85"/>
      <c r="H9761" s="85"/>
    </row>
    <row r="9762" spans="1:8">
      <c r="A9762" s="85"/>
      <c r="B9762" s="85"/>
      <c r="C9762" s="85"/>
      <c r="D9762" s="85"/>
      <c r="E9762" s="85"/>
      <c r="F9762" s="85"/>
      <c r="G9762" s="85"/>
      <c r="H9762" s="85"/>
    </row>
    <row r="9763" spans="1:8">
      <c r="A9763" s="85"/>
      <c r="B9763" s="85"/>
      <c r="C9763" s="85"/>
      <c r="D9763" s="85"/>
      <c r="E9763" s="85"/>
      <c r="F9763" s="85"/>
      <c r="G9763" s="85"/>
      <c r="H9763" s="85"/>
    </row>
    <row r="9764" spans="1:8">
      <c r="A9764" s="85"/>
      <c r="B9764" s="85"/>
      <c r="C9764" s="85"/>
      <c r="D9764" s="85"/>
      <c r="E9764" s="85"/>
      <c r="F9764" s="85"/>
      <c r="G9764" s="85"/>
      <c r="H9764" s="85"/>
    </row>
    <row r="9765" spans="1:8">
      <c r="A9765" s="85"/>
      <c r="B9765" s="85"/>
      <c r="C9765" s="85"/>
      <c r="D9765" s="85"/>
      <c r="E9765" s="85"/>
      <c r="F9765" s="85"/>
      <c r="G9765" s="85"/>
      <c r="H9765" s="85"/>
    </row>
    <row r="9766" spans="1:8">
      <c r="A9766" s="85"/>
      <c r="B9766" s="85"/>
      <c r="C9766" s="85"/>
      <c r="D9766" s="85"/>
      <c r="E9766" s="85"/>
      <c r="F9766" s="85"/>
      <c r="G9766" s="85"/>
      <c r="H9766" s="85"/>
    </row>
    <row r="9767" spans="1:8">
      <c r="A9767" s="85"/>
      <c r="B9767" s="85"/>
      <c r="C9767" s="85"/>
      <c r="D9767" s="85"/>
      <c r="E9767" s="85"/>
      <c r="F9767" s="85"/>
      <c r="G9767" s="85"/>
      <c r="H9767" s="85"/>
    </row>
    <row r="9768" spans="1:8">
      <c r="A9768" s="85"/>
      <c r="B9768" s="85"/>
      <c r="C9768" s="85"/>
      <c r="D9768" s="85"/>
      <c r="E9768" s="85"/>
      <c r="F9768" s="85"/>
      <c r="G9768" s="85"/>
      <c r="H9768" s="85"/>
    </row>
    <row r="9769" spans="1:8">
      <c r="A9769" s="85"/>
      <c r="B9769" s="85"/>
      <c r="C9769" s="85"/>
      <c r="D9769" s="85"/>
      <c r="E9769" s="85"/>
      <c r="F9769" s="85"/>
      <c r="G9769" s="85"/>
      <c r="H9769" s="85"/>
    </row>
    <row r="9770" spans="1:8">
      <c r="A9770" s="85"/>
      <c r="B9770" s="85"/>
      <c r="C9770" s="85"/>
      <c r="D9770" s="85"/>
      <c r="E9770" s="85"/>
      <c r="F9770" s="85"/>
      <c r="G9770" s="85"/>
      <c r="H9770" s="85"/>
    </row>
    <row r="9771" spans="1:8">
      <c r="A9771" s="85"/>
      <c r="B9771" s="85"/>
      <c r="C9771" s="85"/>
      <c r="D9771" s="85"/>
      <c r="E9771" s="85"/>
      <c r="F9771" s="85"/>
      <c r="G9771" s="85"/>
      <c r="H9771" s="85"/>
    </row>
    <row r="9772" spans="1:8">
      <c r="A9772" s="85"/>
      <c r="B9772" s="85"/>
      <c r="C9772" s="85"/>
      <c r="D9772" s="85"/>
      <c r="E9772" s="85"/>
      <c r="F9772" s="85"/>
      <c r="G9772" s="85"/>
      <c r="H9772" s="85"/>
    </row>
    <row r="9773" spans="1:8">
      <c r="A9773" s="85"/>
      <c r="B9773" s="85"/>
      <c r="C9773" s="85"/>
      <c r="D9773" s="85"/>
      <c r="E9773" s="85"/>
      <c r="F9773" s="85"/>
      <c r="G9773" s="85"/>
      <c r="H9773" s="85"/>
    </row>
    <row r="9774" spans="1:8">
      <c r="A9774" s="85"/>
      <c r="B9774" s="85"/>
      <c r="C9774" s="85"/>
      <c r="D9774" s="85"/>
      <c r="E9774" s="85"/>
      <c r="F9774" s="85"/>
      <c r="G9774" s="85"/>
      <c r="H9774" s="85"/>
    </row>
    <row r="9775" spans="1:8">
      <c r="A9775" s="85"/>
      <c r="B9775" s="85"/>
      <c r="C9775" s="85"/>
      <c r="D9775" s="85"/>
      <c r="E9775" s="85"/>
      <c r="F9775" s="85"/>
      <c r="G9775" s="85"/>
      <c r="H9775" s="85"/>
    </row>
    <row r="9776" spans="1:8">
      <c r="A9776" s="85"/>
      <c r="B9776" s="85"/>
      <c r="C9776" s="85"/>
      <c r="D9776" s="85"/>
      <c r="E9776" s="85"/>
      <c r="F9776" s="85"/>
      <c r="G9776" s="85"/>
      <c r="H9776" s="85"/>
    </row>
    <row r="9777" spans="1:8">
      <c r="A9777" s="85"/>
      <c r="B9777" s="85"/>
      <c r="C9777" s="85"/>
      <c r="D9777" s="85"/>
      <c r="E9777" s="85"/>
      <c r="F9777" s="85"/>
      <c r="G9777" s="85"/>
      <c r="H9777" s="85"/>
    </row>
    <row r="9778" spans="1:8">
      <c r="A9778" s="85"/>
      <c r="B9778" s="85"/>
      <c r="C9778" s="85"/>
      <c r="D9778" s="85"/>
      <c r="E9778" s="85"/>
      <c r="F9778" s="85"/>
      <c r="G9778" s="85"/>
      <c r="H9778" s="85"/>
    </row>
    <row r="9779" spans="1:8">
      <c r="A9779" s="85"/>
      <c r="B9779" s="85"/>
      <c r="C9779" s="85"/>
      <c r="D9779" s="85"/>
      <c r="E9779" s="85"/>
      <c r="F9779" s="85"/>
      <c r="G9779" s="85"/>
      <c r="H9779" s="85"/>
    </row>
    <row r="9780" spans="1:8">
      <c r="A9780" s="85"/>
      <c r="B9780" s="85"/>
      <c r="C9780" s="85"/>
      <c r="D9780" s="85"/>
      <c r="E9780" s="85"/>
      <c r="F9780" s="85"/>
      <c r="G9780" s="85"/>
      <c r="H9780" s="85"/>
    </row>
    <row r="9781" spans="1:8">
      <c r="A9781" s="85"/>
      <c r="B9781" s="85"/>
      <c r="C9781" s="85"/>
      <c r="D9781" s="85"/>
      <c r="E9781" s="85"/>
      <c r="F9781" s="85"/>
      <c r="G9781" s="85"/>
      <c r="H9781" s="85"/>
    </row>
    <row r="9782" spans="1:8">
      <c r="A9782" s="85"/>
      <c r="B9782" s="85"/>
      <c r="C9782" s="85"/>
      <c r="D9782" s="85"/>
      <c r="E9782" s="85"/>
      <c r="F9782" s="85"/>
      <c r="G9782" s="85"/>
      <c r="H9782" s="85"/>
    </row>
    <row r="9783" spans="1:8">
      <c r="A9783" s="85"/>
      <c r="B9783" s="85"/>
      <c r="C9783" s="85"/>
      <c r="D9783" s="85"/>
      <c r="E9783" s="85"/>
      <c r="F9783" s="85"/>
      <c r="G9783" s="85"/>
      <c r="H9783" s="85"/>
    </row>
    <row r="9784" spans="1:8">
      <c r="A9784" s="85"/>
      <c r="B9784" s="85"/>
      <c r="C9784" s="85"/>
      <c r="D9784" s="85"/>
      <c r="E9784" s="85"/>
      <c r="F9784" s="85"/>
      <c r="G9784" s="85"/>
      <c r="H9784" s="85"/>
    </row>
    <row r="9785" spans="1:8">
      <c r="A9785" s="85"/>
      <c r="B9785" s="85"/>
      <c r="C9785" s="85"/>
      <c r="D9785" s="85"/>
      <c r="E9785" s="85"/>
      <c r="F9785" s="85"/>
      <c r="G9785" s="85"/>
      <c r="H9785" s="85"/>
    </row>
    <row r="9786" spans="1:8">
      <c r="A9786" s="85"/>
      <c r="B9786" s="85"/>
      <c r="C9786" s="85"/>
      <c r="D9786" s="85"/>
      <c r="E9786" s="85"/>
      <c r="F9786" s="85"/>
      <c r="G9786" s="85"/>
      <c r="H9786" s="85"/>
    </row>
    <row r="9787" spans="1:8">
      <c r="A9787" s="85"/>
      <c r="B9787" s="85"/>
      <c r="C9787" s="85"/>
      <c r="D9787" s="85"/>
      <c r="E9787" s="85"/>
      <c r="F9787" s="85"/>
      <c r="G9787" s="85"/>
      <c r="H9787" s="85"/>
    </row>
    <row r="9788" spans="1:8">
      <c r="A9788" s="85"/>
      <c r="B9788" s="85"/>
      <c r="C9788" s="85"/>
      <c r="D9788" s="85"/>
      <c r="E9788" s="85"/>
      <c r="F9788" s="85"/>
      <c r="G9788" s="85"/>
      <c r="H9788" s="85"/>
    </row>
    <row r="9789" spans="1:8">
      <c r="A9789" s="85"/>
      <c r="B9789" s="85"/>
      <c r="C9789" s="85"/>
      <c r="D9789" s="85"/>
      <c r="E9789" s="85"/>
      <c r="F9789" s="85"/>
      <c r="G9789" s="85"/>
      <c r="H9789" s="85"/>
    </row>
    <row r="9790" spans="1:8">
      <c r="A9790" s="85"/>
      <c r="B9790" s="85"/>
      <c r="C9790" s="85"/>
      <c r="D9790" s="85"/>
      <c r="E9790" s="85"/>
      <c r="F9790" s="85"/>
      <c r="G9790" s="85"/>
      <c r="H9790" s="85"/>
    </row>
    <row r="9791" spans="1:8">
      <c r="A9791" s="85"/>
      <c r="B9791" s="85"/>
      <c r="C9791" s="85"/>
      <c r="D9791" s="85"/>
      <c r="E9791" s="85"/>
      <c r="F9791" s="85"/>
      <c r="G9791" s="85"/>
      <c r="H9791" s="85"/>
    </row>
    <row r="9792" spans="1:8">
      <c r="A9792" s="85"/>
      <c r="B9792" s="85"/>
      <c r="C9792" s="85"/>
      <c r="D9792" s="85"/>
      <c r="E9792" s="85"/>
      <c r="F9792" s="85"/>
      <c r="G9792" s="85"/>
      <c r="H9792" s="85"/>
    </row>
    <row r="9793" spans="1:8">
      <c r="A9793" s="85"/>
      <c r="B9793" s="85"/>
      <c r="C9793" s="85"/>
      <c r="D9793" s="85"/>
      <c r="E9793" s="85"/>
      <c r="F9793" s="85"/>
      <c r="G9793" s="85"/>
      <c r="H9793" s="85"/>
    </row>
    <row r="9794" spans="1:8">
      <c r="A9794" s="85"/>
      <c r="B9794" s="85"/>
      <c r="C9794" s="85"/>
      <c r="D9794" s="85"/>
      <c r="E9794" s="85"/>
      <c r="F9794" s="85"/>
      <c r="G9794" s="85"/>
      <c r="H9794" s="85"/>
    </row>
    <row r="9795" spans="1:8">
      <c r="A9795" s="85"/>
      <c r="B9795" s="85"/>
      <c r="C9795" s="85"/>
      <c r="D9795" s="85"/>
      <c r="E9795" s="85"/>
      <c r="F9795" s="85"/>
      <c r="G9795" s="85"/>
      <c r="H9795" s="85"/>
    </row>
    <row r="9796" spans="1:8">
      <c r="A9796" s="85"/>
      <c r="B9796" s="85"/>
      <c r="C9796" s="85"/>
      <c r="D9796" s="85"/>
      <c r="E9796" s="85"/>
      <c r="F9796" s="85"/>
      <c r="G9796" s="85"/>
      <c r="H9796" s="85"/>
    </row>
    <row r="9797" spans="1:8">
      <c r="A9797" s="85"/>
      <c r="B9797" s="85"/>
      <c r="C9797" s="85"/>
      <c r="D9797" s="85"/>
      <c r="E9797" s="85"/>
      <c r="F9797" s="85"/>
      <c r="G9797" s="85"/>
      <c r="H9797" s="85"/>
    </row>
    <row r="9798" spans="1:8">
      <c r="A9798" s="85"/>
      <c r="B9798" s="85"/>
      <c r="C9798" s="85"/>
      <c r="D9798" s="85"/>
      <c r="E9798" s="85"/>
      <c r="F9798" s="85"/>
      <c r="G9798" s="85"/>
      <c r="H9798" s="85"/>
    </row>
    <row r="9799" spans="1:8">
      <c r="A9799" s="85"/>
      <c r="B9799" s="85"/>
      <c r="C9799" s="85"/>
      <c r="D9799" s="85"/>
      <c r="E9799" s="85"/>
      <c r="F9799" s="85"/>
      <c r="G9799" s="85"/>
      <c r="H9799" s="85"/>
    </row>
    <row r="9800" spans="1:8">
      <c r="A9800" s="85"/>
      <c r="B9800" s="85"/>
      <c r="C9800" s="85"/>
      <c r="D9800" s="85"/>
      <c r="E9800" s="85"/>
      <c r="F9800" s="85"/>
      <c r="G9800" s="85"/>
      <c r="H9800" s="85"/>
    </row>
    <row r="9801" spans="1:8">
      <c r="A9801" s="85"/>
      <c r="B9801" s="85"/>
      <c r="C9801" s="85"/>
      <c r="D9801" s="85"/>
      <c r="E9801" s="85"/>
      <c r="F9801" s="85"/>
      <c r="G9801" s="85"/>
      <c r="H9801" s="85"/>
    </row>
    <row r="9802" spans="1:8">
      <c r="A9802" s="85"/>
      <c r="B9802" s="85"/>
      <c r="C9802" s="85"/>
      <c r="D9802" s="85"/>
      <c r="E9802" s="85"/>
      <c r="F9802" s="85"/>
      <c r="G9802" s="85"/>
      <c r="H9802" s="85"/>
    </row>
    <row r="9803" spans="1:8">
      <c r="A9803" s="85"/>
      <c r="B9803" s="85"/>
      <c r="C9803" s="85"/>
      <c r="D9803" s="85"/>
      <c r="E9803" s="85"/>
      <c r="F9803" s="85"/>
      <c r="G9803" s="85"/>
      <c r="H9803" s="85"/>
    </row>
    <row r="9804" spans="1:8">
      <c r="A9804" s="85"/>
      <c r="B9804" s="85"/>
      <c r="C9804" s="85"/>
      <c r="D9804" s="85"/>
      <c r="E9804" s="85"/>
      <c r="F9804" s="85"/>
      <c r="G9804" s="85"/>
      <c r="H9804" s="85"/>
    </row>
    <row r="9805" spans="1:8">
      <c r="A9805" s="85"/>
      <c r="B9805" s="85"/>
      <c r="C9805" s="85"/>
      <c r="D9805" s="85"/>
      <c r="E9805" s="85"/>
      <c r="F9805" s="85"/>
      <c r="G9805" s="85"/>
      <c r="H9805" s="85"/>
    </row>
    <row r="9806" spans="1:8">
      <c r="A9806" s="85"/>
      <c r="B9806" s="85"/>
      <c r="C9806" s="85"/>
      <c r="D9806" s="85"/>
      <c r="E9806" s="85"/>
      <c r="F9806" s="85"/>
      <c r="G9806" s="85"/>
      <c r="H9806" s="85"/>
    </row>
    <row r="9807" spans="1:8">
      <c r="A9807" s="85"/>
      <c r="B9807" s="85"/>
      <c r="C9807" s="85"/>
      <c r="D9807" s="85"/>
      <c r="E9807" s="85"/>
      <c r="F9807" s="85"/>
      <c r="G9807" s="85"/>
      <c r="H9807" s="85"/>
    </row>
    <row r="9808" spans="1:8">
      <c r="A9808" s="85"/>
      <c r="B9808" s="85"/>
      <c r="C9808" s="85"/>
      <c r="D9808" s="85"/>
      <c r="E9808" s="85"/>
      <c r="F9808" s="85"/>
      <c r="G9808" s="85"/>
      <c r="H9808" s="85"/>
    </row>
    <row r="9809" spans="1:8">
      <c r="A9809" s="85"/>
      <c r="B9809" s="85"/>
      <c r="C9809" s="85"/>
      <c r="D9809" s="85"/>
      <c r="E9809" s="85"/>
      <c r="F9809" s="85"/>
      <c r="G9809" s="85"/>
      <c r="H9809" s="85"/>
    </row>
    <row r="9810" spans="1:8">
      <c r="A9810" s="85"/>
      <c r="B9810" s="85"/>
      <c r="C9810" s="85"/>
      <c r="D9810" s="85"/>
      <c r="E9810" s="85"/>
      <c r="F9810" s="85"/>
      <c r="G9810" s="85"/>
      <c r="H9810" s="85"/>
    </row>
    <row r="9811" spans="1:8">
      <c r="A9811" s="85"/>
      <c r="B9811" s="85"/>
      <c r="C9811" s="85"/>
      <c r="D9811" s="85"/>
      <c r="E9811" s="85"/>
      <c r="F9811" s="85"/>
      <c r="G9811" s="85"/>
      <c r="H9811" s="85"/>
    </row>
    <row r="9812" spans="1:8">
      <c r="A9812" s="85"/>
      <c r="B9812" s="85"/>
      <c r="C9812" s="85"/>
      <c r="D9812" s="85"/>
      <c r="E9812" s="85"/>
      <c r="F9812" s="85"/>
      <c r="G9812" s="85"/>
      <c r="H9812" s="85"/>
    </row>
    <row r="9813" spans="1:8">
      <c r="A9813" s="85"/>
      <c r="B9813" s="85"/>
      <c r="C9813" s="85"/>
      <c r="D9813" s="85"/>
      <c r="E9813" s="85"/>
      <c r="F9813" s="85"/>
      <c r="G9813" s="85"/>
      <c r="H9813" s="85"/>
    </row>
    <row r="9814" spans="1:8">
      <c r="A9814" s="85"/>
      <c r="B9814" s="85"/>
      <c r="C9814" s="85"/>
      <c r="D9814" s="85"/>
      <c r="E9814" s="85"/>
      <c r="F9814" s="85"/>
      <c r="G9814" s="85"/>
      <c r="H9814" s="85"/>
    </row>
    <row r="9815" spans="1:8">
      <c r="A9815" s="85"/>
      <c r="B9815" s="85"/>
      <c r="C9815" s="85"/>
      <c r="D9815" s="85"/>
      <c r="E9815" s="85"/>
      <c r="F9815" s="85"/>
      <c r="G9815" s="85"/>
      <c r="H9815" s="85"/>
    </row>
    <row r="9816" spans="1:8">
      <c r="A9816" s="85"/>
      <c r="B9816" s="85"/>
      <c r="C9816" s="85"/>
      <c r="D9816" s="85"/>
      <c r="E9816" s="85"/>
      <c r="F9816" s="85"/>
      <c r="G9816" s="85"/>
      <c r="H9816" s="85"/>
    </row>
    <row r="9817" spans="1:8">
      <c r="A9817" s="85"/>
      <c r="B9817" s="85"/>
      <c r="C9817" s="85"/>
      <c r="D9817" s="85"/>
      <c r="E9817" s="85"/>
      <c r="F9817" s="85"/>
      <c r="G9817" s="85"/>
      <c r="H9817" s="85"/>
    </row>
    <row r="9818" spans="1:8">
      <c r="A9818" s="85"/>
      <c r="B9818" s="85"/>
      <c r="C9818" s="85"/>
      <c r="D9818" s="85"/>
      <c r="E9818" s="85"/>
      <c r="F9818" s="85"/>
      <c r="G9818" s="85"/>
      <c r="H9818" s="85"/>
    </row>
    <row r="9819" spans="1:8">
      <c r="A9819" s="85"/>
      <c r="B9819" s="85"/>
      <c r="C9819" s="85"/>
      <c r="D9819" s="85"/>
      <c r="E9819" s="85"/>
      <c r="F9819" s="85"/>
      <c r="G9819" s="85"/>
      <c r="H9819" s="85"/>
    </row>
    <row r="9820" spans="1:8">
      <c r="A9820" s="85"/>
      <c r="B9820" s="85"/>
      <c r="C9820" s="85"/>
      <c r="D9820" s="85"/>
      <c r="E9820" s="85"/>
      <c r="F9820" s="85"/>
      <c r="G9820" s="85"/>
      <c r="H9820" s="85"/>
    </row>
    <row r="9821" spans="1:8">
      <c r="A9821" s="85"/>
      <c r="B9821" s="85"/>
      <c r="C9821" s="85"/>
      <c r="D9821" s="85"/>
      <c r="E9821" s="85"/>
      <c r="F9821" s="85"/>
      <c r="G9821" s="85"/>
      <c r="H9821" s="85"/>
    </row>
    <row r="9822" spans="1:8">
      <c r="A9822" s="85"/>
      <c r="B9822" s="85"/>
      <c r="C9822" s="85"/>
      <c r="D9822" s="85"/>
      <c r="E9822" s="85"/>
      <c r="F9822" s="85"/>
      <c r="G9822" s="85"/>
      <c r="H9822" s="85"/>
    </row>
    <row r="9823" spans="1:8">
      <c r="A9823" s="85"/>
      <c r="B9823" s="85"/>
      <c r="C9823" s="85"/>
      <c r="D9823" s="85"/>
      <c r="E9823" s="85"/>
      <c r="F9823" s="85"/>
      <c r="G9823" s="85"/>
      <c r="H9823" s="85"/>
    </row>
    <row r="9824" spans="1:8">
      <c r="A9824" s="85"/>
      <c r="B9824" s="85"/>
      <c r="C9824" s="85"/>
      <c r="D9824" s="85"/>
      <c r="E9824" s="85"/>
      <c r="F9824" s="85"/>
      <c r="G9824" s="85"/>
      <c r="H9824" s="85"/>
    </row>
    <row r="9825" spans="1:8">
      <c r="A9825" s="85"/>
      <c r="B9825" s="85"/>
      <c r="C9825" s="85"/>
      <c r="D9825" s="85"/>
      <c r="E9825" s="85"/>
      <c r="F9825" s="85"/>
      <c r="G9825" s="85"/>
      <c r="H9825" s="85"/>
    </row>
    <row r="9826" spans="1:8">
      <c r="A9826" s="85"/>
      <c r="B9826" s="85"/>
      <c r="C9826" s="85"/>
      <c r="D9826" s="85"/>
      <c r="E9826" s="85"/>
      <c r="F9826" s="85"/>
      <c r="G9826" s="85"/>
      <c r="H9826" s="85"/>
    </row>
    <row r="9827" spans="1:8">
      <c r="A9827" s="85"/>
      <c r="B9827" s="85"/>
      <c r="C9827" s="85"/>
      <c r="D9827" s="85"/>
      <c r="E9827" s="85"/>
      <c r="F9827" s="85"/>
      <c r="G9827" s="85"/>
      <c r="H9827" s="85"/>
    </row>
    <row r="9828" spans="1:8">
      <c r="A9828" s="85"/>
      <c r="B9828" s="85"/>
      <c r="C9828" s="85"/>
      <c r="D9828" s="85"/>
      <c r="E9828" s="85"/>
      <c r="F9828" s="85"/>
      <c r="G9828" s="85"/>
      <c r="H9828" s="85"/>
    </row>
    <row r="9829" spans="1:8">
      <c r="A9829" s="85"/>
      <c r="B9829" s="85"/>
      <c r="C9829" s="85"/>
      <c r="D9829" s="85"/>
      <c r="E9829" s="85"/>
      <c r="F9829" s="85"/>
      <c r="G9829" s="85"/>
      <c r="H9829" s="85"/>
    </row>
    <row r="9830" spans="1:8">
      <c r="A9830" s="85"/>
      <c r="B9830" s="85"/>
      <c r="C9830" s="85"/>
      <c r="D9830" s="85"/>
      <c r="E9830" s="85"/>
      <c r="F9830" s="85"/>
      <c r="G9830" s="85"/>
      <c r="H9830" s="85"/>
    </row>
    <row r="9831" spans="1:8">
      <c r="A9831" s="85"/>
      <c r="B9831" s="85"/>
      <c r="C9831" s="85"/>
      <c r="D9831" s="85"/>
      <c r="E9831" s="85"/>
      <c r="F9831" s="85"/>
      <c r="G9831" s="85"/>
      <c r="H9831" s="85"/>
    </row>
    <row r="9832" spans="1:8">
      <c r="A9832" s="85"/>
      <c r="B9832" s="85"/>
      <c r="C9832" s="85"/>
      <c r="D9832" s="85"/>
      <c r="E9832" s="85"/>
      <c r="F9832" s="85"/>
      <c r="G9832" s="85"/>
      <c r="H9832" s="85"/>
    </row>
    <row r="9833" spans="1:8">
      <c r="A9833" s="85"/>
      <c r="B9833" s="85"/>
      <c r="C9833" s="85"/>
      <c r="D9833" s="85"/>
      <c r="E9833" s="85"/>
      <c r="F9833" s="85"/>
      <c r="G9833" s="85"/>
      <c r="H9833" s="85"/>
    </row>
    <row r="9834" spans="1:8">
      <c r="A9834" s="85"/>
      <c r="B9834" s="85"/>
      <c r="C9834" s="85"/>
      <c r="D9834" s="85"/>
      <c r="E9834" s="85"/>
      <c r="F9834" s="85"/>
      <c r="G9834" s="85"/>
      <c r="H9834" s="85"/>
    </row>
    <row r="9835" spans="1:8">
      <c r="A9835" s="85"/>
      <c r="B9835" s="85"/>
      <c r="C9835" s="85"/>
      <c r="D9835" s="85"/>
      <c r="E9835" s="85"/>
      <c r="F9835" s="85"/>
      <c r="G9835" s="85"/>
      <c r="H9835" s="85"/>
    </row>
    <row r="9836" spans="1:8">
      <c r="A9836" s="85"/>
      <c r="B9836" s="85"/>
      <c r="C9836" s="85"/>
      <c r="D9836" s="85"/>
      <c r="E9836" s="85"/>
      <c r="F9836" s="85"/>
      <c r="G9836" s="85"/>
      <c r="H9836" s="85"/>
    </row>
    <row r="9837" spans="1:8">
      <c r="A9837" s="85"/>
      <c r="B9837" s="85"/>
      <c r="C9837" s="85"/>
      <c r="D9837" s="85"/>
      <c r="E9837" s="85"/>
      <c r="F9837" s="85"/>
      <c r="G9837" s="85"/>
      <c r="H9837" s="85"/>
    </row>
    <row r="9838" spans="1:8">
      <c r="A9838" s="85"/>
      <c r="B9838" s="85"/>
      <c r="C9838" s="85"/>
      <c r="D9838" s="85"/>
      <c r="E9838" s="85"/>
      <c r="F9838" s="85"/>
      <c r="G9838" s="85"/>
      <c r="H9838" s="85"/>
    </row>
    <row r="9839" spans="1:8">
      <c r="A9839" s="85"/>
      <c r="B9839" s="85"/>
      <c r="C9839" s="85"/>
      <c r="D9839" s="85"/>
      <c r="E9839" s="85"/>
      <c r="F9839" s="85"/>
      <c r="G9839" s="85"/>
      <c r="H9839" s="85"/>
    </row>
    <row r="9840" spans="1:8">
      <c r="A9840" s="85"/>
      <c r="B9840" s="85"/>
      <c r="C9840" s="85"/>
      <c r="D9840" s="85"/>
      <c r="E9840" s="85"/>
      <c r="F9840" s="85"/>
      <c r="G9840" s="85"/>
      <c r="H9840" s="85"/>
    </row>
    <row r="9841" spans="1:8">
      <c r="A9841" s="85"/>
      <c r="B9841" s="85"/>
      <c r="C9841" s="85"/>
      <c r="D9841" s="85"/>
      <c r="E9841" s="85"/>
      <c r="F9841" s="85"/>
      <c r="G9841" s="85"/>
      <c r="H9841" s="85"/>
    </row>
    <row r="9842" spans="1:8">
      <c r="A9842" s="85"/>
      <c r="B9842" s="85"/>
      <c r="C9842" s="85"/>
      <c r="D9842" s="85"/>
      <c r="E9842" s="85"/>
      <c r="F9842" s="85"/>
      <c r="G9842" s="85"/>
      <c r="H9842" s="85"/>
    </row>
    <row r="9843" spans="1:8">
      <c r="A9843" s="85"/>
      <c r="B9843" s="85"/>
      <c r="C9843" s="85"/>
      <c r="D9843" s="85"/>
      <c r="E9843" s="85"/>
      <c r="F9843" s="85"/>
      <c r="G9843" s="85"/>
      <c r="H9843" s="85"/>
    </row>
    <row r="9844" spans="1:8">
      <c r="A9844" s="85"/>
      <c r="B9844" s="85"/>
      <c r="C9844" s="85"/>
      <c r="D9844" s="85"/>
      <c r="E9844" s="85"/>
      <c r="F9844" s="85"/>
      <c r="G9844" s="85"/>
      <c r="H9844" s="85"/>
    </row>
    <row r="9845" spans="1:8">
      <c r="A9845" s="85"/>
      <c r="B9845" s="85"/>
      <c r="C9845" s="85"/>
      <c r="D9845" s="85"/>
      <c r="E9845" s="85"/>
      <c r="F9845" s="85"/>
      <c r="G9845" s="85"/>
      <c r="H9845" s="85"/>
    </row>
    <row r="9846" spans="1:8">
      <c r="A9846" s="85"/>
      <c r="B9846" s="85"/>
      <c r="C9846" s="85"/>
      <c r="D9846" s="85"/>
      <c r="E9846" s="85"/>
      <c r="F9846" s="85"/>
      <c r="G9846" s="85"/>
      <c r="H9846" s="85"/>
    </row>
    <row r="9847" spans="1:8">
      <c r="A9847" s="85"/>
      <c r="B9847" s="85"/>
      <c r="C9847" s="85"/>
      <c r="D9847" s="85"/>
      <c r="E9847" s="85"/>
      <c r="F9847" s="85"/>
      <c r="G9847" s="85"/>
      <c r="H9847" s="85"/>
    </row>
    <row r="9848" spans="1:8">
      <c r="A9848" s="85"/>
      <c r="B9848" s="85"/>
      <c r="C9848" s="85"/>
      <c r="D9848" s="85"/>
      <c r="E9848" s="85"/>
      <c r="F9848" s="85"/>
      <c r="G9848" s="85"/>
      <c r="H9848" s="85"/>
    </row>
    <row r="9849" spans="1:8">
      <c r="A9849" s="85"/>
      <c r="B9849" s="85"/>
      <c r="C9849" s="85"/>
      <c r="D9849" s="85"/>
      <c r="E9849" s="85"/>
      <c r="F9849" s="85"/>
      <c r="G9849" s="85"/>
      <c r="H9849" s="85"/>
    </row>
    <row r="9850" spans="1:8">
      <c r="A9850" s="85"/>
      <c r="B9850" s="85"/>
      <c r="C9850" s="85"/>
      <c r="D9850" s="85"/>
      <c r="E9850" s="85"/>
      <c r="F9850" s="85"/>
      <c r="G9850" s="85"/>
      <c r="H9850" s="85"/>
    </row>
    <row r="9851" spans="1:8">
      <c r="A9851" s="85"/>
      <c r="B9851" s="85"/>
      <c r="C9851" s="85"/>
      <c r="D9851" s="85"/>
      <c r="E9851" s="85"/>
      <c r="F9851" s="85"/>
      <c r="G9851" s="85"/>
      <c r="H9851" s="85"/>
    </row>
    <row r="9852" spans="1:8">
      <c r="A9852" s="85"/>
      <c r="B9852" s="85"/>
      <c r="C9852" s="85"/>
      <c r="D9852" s="85"/>
      <c r="E9852" s="85"/>
      <c r="F9852" s="85"/>
      <c r="G9852" s="85"/>
      <c r="H9852" s="85"/>
    </row>
    <row r="9853" spans="1:8">
      <c r="A9853" s="85"/>
      <c r="B9853" s="85"/>
      <c r="C9853" s="85"/>
      <c r="D9853" s="85"/>
      <c r="E9853" s="85"/>
      <c r="F9853" s="85"/>
      <c r="G9853" s="85"/>
      <c r="H9853" s="85"/>
    </row>
    <row r="9854" spans="1:8">
      <c r="A9854" s="85"/>
      <c r="B9854" s="85"/>
      <c r="C9854" s="85"/>
      <c r="D9854" s="85"/>
      <c r="E9854" s="85"/>
      <c r="F9854" s="85"/>
      <c r="G9854" s="85"/>
      <c r="H9854" s="85"/>
    </row>
    <row r="9855" spans="1:8">
      <c r="A9855" s="85"/>
      <c r="B9855" s="85"/>
      <c r="C9855" s="85"/>
      <c r="D9855" s="85"/>
      <c r="E9855" s="85"/>
      <c r="F9855" s="85"/>
      <c r="G9855" s="85"/>
      <c r="H9855" s="85"/>
    </row>
    <row r="9856" spans="1:8">
      <c r="A9856" s="85"/>
      <c r="B9856" s="85"/>
      <c r="C9856" s="85"/>
      <c r="D9856" s="85"/>
      <c r="E9856" s="85"/>
      <c r="F9856" s="85"/>
      <c r="G9856" s="85"/>
      <c r="H9856" s="85"/>
    </row>
    <row r="9857" spans="1:8">
      <c r="A9857" s="85"/>
      <c r="B9857" s="85"/>
      <c r="C9857" s="85"/>
      <c r="D9857" s="85"/>
      <c r="E9857" s="85"/>
      <c r="F9857" s="85"/>
      <c r="G9857" s="85"/>
      <c r="H9857" s="85"/>
    </row>
    <row r="9858" spans="1:8">
      <c r="A9858" s="85"/>
      <c r="B9858" s="85"/>
      <c r="C9858" s="85"/>
      <c r="D9858" s="85"/>
      <c r="E9858" s="85"/>
      <c r="F9858" s="85"/>
      <c r="G9858" s="85"/>
      <c r="H9858" s="85"/>
    </row>
    <row r="9859" spans="1:8">
      <c r="A9859" s="85"/>
      <c r="B9859" s="85"/>
      <c r="C9859" s="85"/>
      <c r="D9859" s="85"/>
      <c r="E9859" s="85"/>
      <c r="F9859" s="85"/>
      <c r="G9859" s="85"/>
      <c r="H9859" s="85"/>
    </row>
    <row r="9860" spans="1:8">
      <c r="A9860" s="85"/>
      <c r="B9860" s="85"/>
      <c r="C9860" s="85"/>
      <c r="D9860" s="85"/>
      <c r="E9860" s="85"/>
      <c r="F9860" s="85"/>
      <c r="G9860" s="85"/>
      <c r="H9860" s="85"/>
    </row>
    <row r="9861" spans="1:8">
      <c r="A9861" s="85"/>
      <c r="B9861" s="85"/>
      <c r="C9861" s="85"/>
      <c r="D9861" s="85"/>
      <c r="E9861" s="85"/>
      <c r="F9861" s="85"/>
      <c r="G9861" s="85"/>
      <c r="H9861" s="85"/>
    </row>
    <row r="9862" spans="1:8">
      <c r="A9862" s="85"/>
      <c r="B9862" s="85"/>
      <c r="C9862" s="85"/>
      <c r="D9862" s="85"/>
      <c r="E9862" s="85"/>
      <c r="F9862" s="85"/>
      <c r="G9862" s="85"/>
      <c r="H9862" s="85"/>
    </row>
    <row r="9863" spans="1:8">
      <c r="A9863" s="85"/>
      <c r="B9863" s="85"/>
      <c r="C9863" s="85"/>
      <c r="D9863" s="85"/>
      <c r="E9863" s="85"/>
      <c r="F9863" s="85"/>
      <c r="G9863" s="85"/>
      <c r="H9863" s="85"/>
    </row>
    <row r="9864" spans="1:8">
      <c r="A9864" s="85"/>
      <c r="B9864" s="85"/>
      <c r="C9864" s="85"/>
      <c r="D9864" s="85"/>
      <c r="E9864" s="85"/>
      <c r="F9864" s="85"/>
      <c r="G9864" s="85"/>
      <c r="H9864" s="85"/>
    </row>
    <row r="9865" spans="1:8">
      <c r="A9865" s="85"/>
      <c r="B9865" s="85"/>
      <c r="C9865" s="85"/>
      <c r="D9865" s="85"/>
      <c r="E9865" s="85"/>
      <c r="F9865" s="85"/>
      <c r="G9865" s="85"/>
      <c r="H9865" s="85"/>
    </row>
    <row r="9866" spans="1:8">
      <c r="A9866" s="85"/>
      <c r="B9866" s="85"/>
      <c r="C9866" s="85"/>
      <c r="D9866" s="85"/>
      <c r="E9866" s="85"/>
      <c r="F9866" s="85"/>
      <c r="G9866" s="85"/>
      <c r="H9866" s="85"/>
    </row>
    <row r="9867" spans="1:8">
      <c r="A9867" s="85"/>
      <c r="B9867" s="85"/>
      <c r="C9867" s="85"/>
      <c r="D9867" s="85"/>
      <c r="E9867" s="85"/>
      <c r="F9867" s="85"/>
      <c r="G9867" s="85"/>
      <c r="H9867" s="85"/>
    </row>
    <row r="9868" spans="1:8">
      <c r="A9868" s="85"/>
      <c r="B9868" s="85"/>
      <c r="C9868" s="85"/>
      <c r="D9868" s="85"/>
      <c r="E9868" s="85"/>
      <c r="F9868" s="85"/>
      <c r="G9868" s="85"/>
      <c r="H9868" s="85"/>
    </row>
    <row r="9869" spans="1:8">
      <c r="A9869" s="85"/>
      <c r="B9869" s="85"/>
      <c r="C9869" s="85"/>
      <c r="D9869" s="85"/>
      <c r="E9869" s="85"/>
      <c r="F9869" s="85"/>
      <c r="G9869" s="85"/>
      <c r="H9869" s="85"/>
    </row>
    <row r="9870" spans="1:8">
      <c r="A9870" s="85"/>
      <c r="B9870" s="85"/>
      <c r="C9870" s="85"/>
      <c r="D9870" s="85"/>
      <c r="E9870" s="85"/>
      <c r="F9870" s="85"/>
      <c r="G9870" s="85"/>
      <c r="H9870" s="85"/>
    </row>
    <row r="9871" spans="1:8">
      <c r="A9871" s="85"/>
      <c r="B9871" s="85"/>
      <c r="C9871" s="85"/>
      <c r="D9871" s="85"/>
      <c r="E9871" s="85"/>
      <c r="F9871" s="85"/>
      <c r="G9871" s="85"/>
      <c r="H9871" s="85"/>
    </row>
    <row r="9872" spans="1:8">
      <c r="A9872" s="85"/>
      <c r="B9872" s="85"/>
      <c r="C9872" s="85"/>
      <c r="D9872" s="85"/>
      <c r="E9872" s="85"/>
      <c r="F9872" s="85"/>
      <c r="G9872" s="85"/>
      <c r="H9872" s="85"/>
    </row>
    <row r="9873" spans="1:8">
      <c r="A9873" s="85"/>
      <c r="B9873" s="85"/>
      <c r="C9873" s="85"/>
      <c r="D9873" s="85"/>
      <c r="E9873" s="85"/>
      <c r="F9873" s="85"/>
      <c r="G9873" s="85"/>
      <c r="H9873" s="85"/>
    </row>
    <row r="9874" spans="1:8">
      <c r="A9874" s="85"/>
      <c r="B9874" s="85"/>
      <c r="C9874" s="85"/>
      <c r="D9874" s="85"/>
      <c r="E9874" s="85"/>
      <c r="F9874" s="85"/>
      <c r="G9874" s="85"/>
      <c r="H9874" s="85"/>
    </row>
    <row r="9875" spans="1:8">
      <c r="A9875" s="85"/>
      <c r="B9875" s="85"/>
      <c r="C9875" s="85"/>
      <c r="D9875" s="85"/>
      <c r="E9875" s="85"/>
      <c r="F9875" s="85"/>
      <c r="G9875" s="85"/>
      <c r="H9875" s="85"/>
    </row>
    <row r="9876" spans="1:8">
      <c r="A9876" s="85"/>
      <c r="B9876" s="85"/>
      <c r="C9876" s="85"/>
      <c r="D9876" s="85"/>
      <c r="E9876" s="85"/>
      <c r="F9876" s="85"/>
      <c r="G9876" s="85"/>
      <c r="H9876" s="85"/>
    </row>
    <row r="9877" spans="1:8">
      <c r="A9877" s="85"/>
      <c r="B9877" s="85"/>
      <c r="C9877" s="85"/>
      <c r="D9877" s="85"/>
      <c r="E9877" s="85"/>
      <c r="F9877" s="85"/>
      <c r="G9877" s="85"/>
      <c r="H9877" s="85"/>
    </row>
    <row r="9878" spans="1:8">
      <c r="A9878" s="85"/>
      <c r="B9878" s="85"/>
      <c r="C9878" s="85"/>
      <c r="D9878" s="85"/>
      <c r="E9878" s="85"/>
      <c r="F9878" s="85"/>
      <c r="G9878" s="85"/>
      <c r="H9878" s="85"/>
    </row>
    <row r="9879" spans="1:8">
      <c r="A9879" s="85"/>
      <c r="B9879" s="85"/>
      <c r="C9879" s="85"/>
      <c r="D9879" s="85"/>
      <c r="E9879" s="85"/>
      <c r="F9879" s="85"/>
      <c r="G9879" s="85"/>
      <c r="H9879" s="85"/>
    </row>
    <row r="9880" spans="1:8">
      <c r="A9880" s="85"/>
      <c r="B9880" s="85"/>
      <c r="C9880" s="85"/>
      <c r="D9880" s="85"/>
      <c r="E9880" s="85"/>
      <c r="F9880" s="85"/>
      <c r="G9880" s="85"/>
      <c r="H9880" s="85"/>
    </row>
    <row r="9881" spans="1:8">
      <c r="A9881" s="85"/>
      <c r="B9881" s="85"/>
      <c r="C9881" s="85"/>
      <c r="D9881" s="85"/>
      <c r="E9881" s="85"/>
      <c r="F9881" s="85"/>
      <c r="G9881" s="85"/>
      <c r="H9881" s="85"/>
    </row>
    <row r="9882" spans="1:8">
      <c r="A9882" s="85"/>
      <c r="B9882" s="85"/>
      <c r="C9882" s="85"/>
      <c r="D9882" s="85"/>
      <c r="E9882" s="85"/>
      <c r="F9882" s="85"/>
      <c r="G9882" s="85"/>
      <c r="H9882" s="85"/>
    </row>
    <row r="9883" spans="1:8">
      <c r="A9883" s="85"/>
      <c r="B9883" s="85"/>
      <c r="C9883" s="85"/>
      <c r="D9883" s="85"/>
      <c r="E9883" s="85"/>
      <c r="F9883" s="85"/>
      <c r="G9883" s="85"/>
      <c r="H9883" s="85"/>
    </row>
    <row r="9884" spans="1:8">
      <c r="A9884" s="85"/>
      <c r="B9884" s="85"/>
      <c r="C9884" s="85"/>
      <c r="D9884" s="85"/>
      <c r="E9884" s="85"/>
      <c r="F9884" s="85"/>
      <c r="G9884" s="85"/>
      <c r="H9884" s="85"/>
    </row>
    <row r="9885" spans="1:8">
      <c r="A9885" s="85"/>
      <c r="B9885" s="85"/>
      <c r="C9885" s="85"/>
      <c r="D9885" s="85"/>
      <c r="E9885" s="85"/>
      <c r="F9885" s="85"/>
      <c r="G9885" s="85"/>
      <c r="H9885" s="85"/>
    </row>
    <row r="9886" spans="1:8">
      <c r="A9886" s="85"/>
      <c r="B9886" s="85"/>
      <c r="C9886" s="85"/>
      <c r="D9886" s="85"/>
      <c r="E9886" s="85"/>
      <c r="F9886" s="85"/>
      <c r="G9886" s="85"/>
      <c r="H9886" s="85"/>
    </row>
    <row r="9887" spans="1:8">
      <c r="A9887" s="85"/>
      <c r="B9887" s="85"/>
      <c r="C9887" s="85"/>
      <c r="D9887" s="85"/>
      <c r="E9887" s="85"/>
      <c r="F9887" s="85"/>
      <c r="G9887" s="85"/>
      <c r="H9887" s="85"/>
    </row>
    <row r="9888" spans="1:8">
      <c r="A9888" s="85"/>
      <c r="B9888" s="85"/>
      <c r="C9888" s="85"/>
      <c r="D9888" s="85"/>
      <c r="E9888" s="85"/>
      <c r="F9888" s="85"/>
      <c r="G9888" s="85"/>
      <c r="H9888" s="85"/>
    </row>
    <row r="9889" spans="1:8">
      <c r="A9889" s="85"/>
      <c r="B9889" s="85"/>
      <c r="C9889" s="85"/>
      <c r="D9889" s="85"/>
      <c r="E9889" s="85"/>
      <c r="F9889" s="85"/>
      <c r="G9889" s="85"/>
      <c r="H9889" s="85"/>
    </row>
    <row r="9890" spans="1:8">
      <c r="A9890" s="85"/>
      <c r="B9890" s="85"/>
      <c r="C9890" s="85"/>
      <c r="D9890" s="85"/>
      <c r="E9890" s="85"/>
      <c r="F9890" s="85"/>
      <c r="G9890" s="85"/>
      <c r="H9890" s="85"/>
    </row>
    <row r="9891" spans="1:8">
      <c r="A9891" s="85"/>
      <c r="B9891" s="85"/>
      <c r="C9891" s="85"/>
      <c r="D9891" s="85"/>
      <c r="E9891" s="85"/>
      <c r="F9891" s="85"/>
      <c r="G9891" s="85"/>
      <c r="H9891" s="85"/>
    </row>
    <row r="9892" spans="1:8">
      <c r="A9892" s="85"/>
      <c r="B9892" s="85"/>
      <c r="C9892" s="85"/>
      <c r="D9892" s="85"/>
      <c r="E9892" s="85"/>
      <c r="F9892" s="85"/>
      <c r="G9892" s="85"/>
      <c r="H9892" s="85"/>
    </row>
    <row r="9893" spans="1:8">
      <c r="A9893" s="85"/>
      <c r="B9893" s="85"/>
      <c r="C9893" s="85"/>
      <c r="D9893" s="85"/>
      <c r="E9893" s="85"/>
      <c r="F9893" s="85"/>
      <c r="G9893" s="85"/>
      <c r="H9893" s="85"/>
    </row>
    <row r="9894" spans="1:8">
      <c r="A9894" s="85"/>
      <c r="B9894" s="85"/>
      <c r="C9894" s="85"/>
      <c r="D9894" s="85"/>
      <c r="E9894" s="85"/>
      <c r="F9894" s="85"/>
      <c r="G9894" s="85"/>
      <c r="H9894" s="85"/>
    </row>
    <row r="9895" spans="1:8">
      <c r="A9895" s="85"/>
      <c r="B9895" s="85"/>
      <c r="C9895" s="85"/>
      <c r="D9895" s="85"/>
      <c r="E9895" s="85"/>
      <c r="F9895" s="85"/>
      <c r="G9895" s="85"/>
      <c r="H9895" s="85"/>
    </row>
    <row r="9896" spans="1:8">
      <c r="A9896" s="85"/>
      <c r="B9896" s="85"/>
      <c r="C9896" s="85"/>
      <c r="D9896" s="85"/>
      <c r="E9896" s="85"/>
      <c r="F9896" s="85"/>
      <c r="G9896" s="85"/>
      <c r="H9896" s="85"/>
    </row>
    <row r="9897" spans="1:8">
      <c r="A9897" s="85"/>
      <c r="B9897" s="85"/>
      <c r="C9897" s="85"/>
      <c r="D9897" s="85"/>
      <c r="E9897" s="85"/>
      <c r="F9897" s="85"/>
      <c r="G9897" s="85"/>
      <c r="H9897" s="85"/>
    </row>
    <row r="9898" spans="1:8">
      <c r="A9898" s="85"/>
      <c r="B9898" s="85"/>
      <c r="C9898" s="85"/>
      <c r="D9898" s="85"/>
      <c r="E9898" s="85"/>
      <c r="F9898" s="85"/>
      <c r="G9898" s="85"/>
      <c r="H9898" s="85"/>
    </row>
    <row r="9899" spans="1:8">
      <c r="A9899" s="85"/>
      <c r="B9899" s="85"/>
      <c r="C9899" s="85"/>
      <c r="D9899" s="85"/>
      <c r="E9899" s="85"/>
      <c r="F9899" s="85"/>
      <c r="G9899" s="85"/>
      <c r="H9899" s="85"/>
    </row>
    <row r="9900" spans="1:8">
      <c r="A9900" s="85"/>
      <c r="B9900" s="85"/>
      <c r="C9900" s="85"/>
      <c r="D9900" s="85"/>
      <c r="E9900" s="85"/>
      <c r="F9900" s="85"/>
      <c r="G9900" s="85"/>
      <c r="H9900" s="85"/>
    </row>
    <row r="9901" spans="1:8">
      <c r="A9901" s="85"/>
      <c r="B9901" s="85"/>
      <c r="C9901" s="85"/>
      <c r="D9901" s="85"/>
      <c r="E9901" s="85"/>
      <c r="F9901" s="85"/>
      <c r="G9901" s="85"/>
      <c r="H9901" s="85"/>
    </row>
    <row r="9902" spans="1:8">
      <c r="A9902" s="85"/>
      <c r="B9902" s="85"/>
      <c r="C9902" s="85"/>
      <c r="D9902" s="85"/>
      <c r="E9902" s="85"/>
      <c r="F9902" s="85"/>
      <c r="G9902" s="85"/>
      <c r="H9902" s="85"/>
    </row>
    <row r="9903" spans="1:8">
      <c r="A9903" s="85"/>
      <c r="B9903" s="85"/>
      <c r="C9903" s="85"/>
      <c r="D9903" s="85"/>
      <c r="E9903" s="85"/>
      <c r="F9903" s="85"/>
      <c r="G9903" s="85"/>
      <c r="H9903" s="85"/>
    </row>
    <row r="9904" spans="1:8">
      <c r="A9904" s="85"/>
      <c r="B9904" s="85"/>
      <c r="C9904" s="85"/>
      <c r="D9904" s="85"/>
      <c r="E9904" s="85"/>
      <c r="F9904" s="85"/>
      <c r="G9904" s="85"/>
      <c r="H9904" s="85"/>
    </row>
    <row r="9905" spans="1:8">
      <c r="A9905" s="85"/>
      <c r="B9905" s="85"/>
      <c r="C9905" s="85"/>
      <c r="D9905" s="85"/>
      <c r="E9905" s="85"/>
      <c r="F9905" s="85"/>
      <c r="G9905" s="85"/>
      <c r="H9905" s="85"/>
    </row>
    <row r="9906" spans="1:8">
      <c r="A9906" s="85"/>
      <c r="B9906" s="85"/>
      <c r="C9906" s="85"/>
      <c r="D9906" s="85"/>
      <c r="E9906" s="85"/>
      <c r="F9906" s="85"/>
      <c r="G9906" s="85"/>
      <c r="H9906" s="85"/>
    </row>
    <row r="9907" spans="1:8">
      <c r="A9907" s="85"/>
      <c r="B9907" s="85"/>
      <c r="C9907" s="85"/>
      <c r="D9907" s="85"/>
      <c r="E9907" s="85"/>
      <c r="F9907" s="85"/>
      <c r="G9907" s="85"/>
      <c r="H9907" s="85"/>
    </row>
    <row r="9908" spans="1:8">
      <c r="A9908" s="85"/>
      <c r="B9908" s="85"/>
      <c r="C9908" s="85"/>
      <c r="D9908" s="85"/>
      <c r="E9908" s="85"/>
      <c r="F9908" s="85"/>
      <c r="G9908" s="85"/>
      <c r="H9908" s="85"/>
    </row>
    <row r="9909" spans="1:8">
      <c r="A9909" s="85"/>
      <c r="B9909" s="85"/>
      <c r="C9909" s="85"/>
      <c r="D9909" s="85"/>
      <c r="E9909" s="85"/>
      <c r="F9909" s="85"/>
      <c r="G9909" s="85"/>
      <c r="H9909" s="85"/>
    </row>
    <row r="9910" spans="1:8">
      <c r="A9910" s="85"/>
      <c r="B9910" s="85"/>
      <c r="C9910" s="85"/>
      <c r="D9910" s="85"/>
      <c r="E9910" s="85"/>
      <c r="F9910" s="85"/>
      <c r="G9910" s="85"/>
      <c r="H9910" s="85"/>
    </row>
    <row r="9911" spans="1:8">
      <c r="A9911" s="85"/>
      <c r="B9911" s="85"/>
      <c r="C9911" s="85"/>
      <c r="D9911" s="85"/>
      <c r="E9911" s="85"/>
      <c r="F9911" s="85"/>
      <c r="G9911" s="85"/>
      <c r="H9911" s="85"/>
    </row>
    <row r="9912" spans="1:8">
      <c r="A9912" s="85"/>
      <c r="B9912" s="85"/>
      <c r="C9912" s="85"/>
      <c r="D9912" s="85"/>
      <c r="E9912" s="85"/>
      <c r="F9912" s="85"/>
      <c r="G9912" s="85"/>
      <c r="H9912" s="85"/>
    </row>
    <row r="9913" spans="1:8">
      <c r="A9913" s="85"/>
      <c r="B9913" s="85"/>
      <c r="C9913" s="85"/>
      <c r="D9913" s="85"/>
      <c r="E9913" s="85"/>
      <c r="F9913" s="85"/>
      <c r="G9913" s="85"/>
      <c r="H9913" s="85"/>
    </row>
    <row r="9914" spans="1:8">
      <c r="A9914" s="85"/>
      <c r="B9914" s="85"/>
      <c r="C9914" s="85"/>
      <c r="D9914" s="85"/>
      <c r="E9914" s="85"/>
      <c r="F9914" s="85"/>
      <c r="G9914" s="85"/>
      <c r="H9914" s="85"/>
    </row>
    <row r="9915" spans="1:8">
      <c r="A9915" s="85"/>
      <c r="B9915" s="85"/>
      <c r="C9915" s="85"/>
      <c r="D9915" s="85"/>
      <c r="E9915" s="85"/>
      <c r="F9915" s="85"/>
      <c r="G9915" s="85"/>
      <c r="H9915" s="85"/>
    </row>
    <row r="9916" spans="1:8">
      <c r="A9916" s="85"/>
      <c r="B9916" s="85"/>
      <c r="C9916" s="85"/>
      <c r="D9916" s="85"/>
      <c r="E9916" s="85"/>
      <c r="F9916" s="85"/>
      <c r="G9916" s="85"/>
      <c r="H9916" s="85"/>
    </row>
    <row r="9917" spans="1:8">
      <c r="A9917" s="85"/>
      <c r="B9917" s="85"/>
      <c r="C9917" s="85"/>
      <c r="D9917" s="85"/>
      <c r="E9917" s="85"/>
      <c r="F9917" s="85"/>
      <c r="G9917" s="85"/>
      <c r="H9917" s="85"/>
    </row>
    <row r="9918" spans="1:8">
      <c r="A9918" s="85"/>
      <c r="B9918" s="85"/>
      <c r="C9918" s="85"/>
      <c r="D9918" s="85"/>
      <c r="E9918" s="85"/>
      <c r="F9918" s="85"/>
      <c r="G9918" s="85"/>
      <c r="H9918" s="85"/>
    </row>
    <row r="9919" spans="1:8">
      <c r="A9919" s="85"/>
      <c r="B9919" s="85"/>
      <c r="C9919" s="85"/>
      <c r="D9919" s="85"/>
      <c r="E9919" s="85"/>
      <c r="F9919" s="85"/>
      <c r="G9919" s="85"/>
      <c r="H9919" s="85"/>
    </row>
    <row r="9920" spans="1:8">
      <c r="A9920" s="85"/>
      <c r="B9920" s="85"/>
      <c r="C9920" s="85"/>
      <c r="D9920" s="85"/>
      <c r="E9920" s="85"/>
      <c r="F9920" s="85"/>
      <c r="G9920" s="85"/>
      <c r="H9920" s="85"/>
    </row>
    <row r="9921" spans="1:8">
      <c r="A9921" s="85"/>
      <c r="B9921" s="85"/>
      <c r="C9921" s="85"/>
      <c r="D9921" s="85"/>
      <c r="E9921" s="85"/>
      <c r="F9921" s="85"/>
      <c r="G9921" s="85"/>
      <c r="H9921" s="85"/>
    </row>
    <row r="9922" spans="1:8">
      <c r="A9922" s="85"/>
      <c r="B9922" s="85"/>
      <c r="C9922" s="85"/>
      <c r="D9922" s="85"/>
      <c r="E9922" s="85"/>
      <c r="F9922" s="85"/>
      <c r="G9922" s="85"/>
      <c r="H9922" s="85"/>
    </row>
    <row r="9923" spans="1:8">
      <c r="A9923" s="85"/>
      <c r="B9923" s="85"/>
      <c r="C9923" s="85"/>
      <c r="D9923" s="85"/>
      <c r="E9923" s="85"/>
      <c r="F9923" s="85"/>
      <c r="G9923" s="85"/>
      <c r="H9923" s="85"/>
    </row>
    <row r="9924" spans="1:8">
      <c r="A9924" s="85"/>
      <c r="B9924" s="85"/>
      <c r="C9924" s="85"/>
      <c r="D9924" s="85"/>
      <c r="E9924" s="85"/>
      <c r="F9924" s="85"/>
      <c r="G9924" s="85"/>
      <c r="H9924" s="85"/>
    </row>
    <row r="9925" spans="1:8">
      <c r="A9925" s="85"/>
      <c r="B9925" s="85"/>
      <c r="C9925" s="85"/>
      <c r="D9925" s="85"/>
      <c r="E9925" s="85"/>
      <c r="F9925" s="85"/>
      <c r="G9925" s="85"/>
      <c r="H9925" s="85"/>
    </row>
    <row r="9926" spans="1:8">
      <c r="A9926" s="85"/>
      <c r="B9926" s="85"/>
      <c r="C9926" s="85"/>
      <c r="D9926" s="85"/>
      <c r="E9926" s="85"/>
      <c r="F9926" s="85"/>
      <c r="G9926" s="85"/>
      <c r="H9926" s="85"/>
    </row>
    <row r="9927" spans="1:8">
      <c r="A9927" s="85"/>
      <c r="B9927" s="85"/>
      <c r="C9927" s="85"/>
      <c r="D9927" s="85"/>
      <c r="E9927" s="85"/>
      <c r="F9927" s="85"/>
      <c r="G9927" s="85"/>
      <c r="H9927" s="85"/>
    </row>
    <row r="9928" spans="1:8">
      <c r="A9928" s="85"/>
      <c r="B9928" s="85"/>
      <c r="C9928" s="85"/>
      <c r="D9928" s="85"/>
      <c r="E9928" s="85"/>
      <c r="F9928" s="85"/>
      <c r="G9928" s="85"/>
      <c r="H9928" s="85"/>
    </row>
    <row r="9929" spans="1:8">
      <c r="A9929" s="85"/>
      <c r="B9929" s="85"/>
      <c r="C9929" s="85"/>
      <c r="D9929" s="85"/>
      <c r="E9929" s="85"/>
      <c r="F9929" s="85"/>
      <c r="G9929" s="85"/>
      <c r="H9929" s="85"/>
    </row>
    <row r="9930" spans="1:8">
      <c r="A9930" s="85"/>
      <c r="B9930" s="85"/>
      <c r="C9930" s="85"/>
      <c r="D9930" s="85"/>
      <c r="E9930" s="85"/>
      <c r="F9930" s="85"/>
      <c r="G9930" s="85"/>
      <c r="H9930" s="85"/>
    </row>
    <row r="9931" spans="1:8">
      <c r="A9931" s="85"/>
      <c r="B9931" s="85"/>
      <c r="C9931" s="85"/>
      <c r="D9931" s="85"/>
      <c r="E9931" s="85"/>
      <c r="F9931" s="85"/>
      <c r="G9931" s="85"/>
      <c r="H9931" s="85"/>
    </row>
    <row r="9932" spans="1:8">
      <c r="A9932" s="85"/>
      <c r="B9932" s="85"/>
      <c r="C9932" s="85"/>
      <c r="D9932" s="85"/>
      <c r="E9932" s="85"/>
      <c r="F9932" s="85"/>
      <c r="G9932" s="85"/>
      <c r="H9932" s="85"/>
    </row>
    <row r="9933" spans="1:8">
      <c r="A9933" s="85"/>
      <c r="B9933" s="85"/>
      <c r="C9933" s="85"/>
      <c r="D9933" s="85"/>
      <c r="E9933" s="85"/>
      <c r="F9933" s="85"/>
      <c r="G9933" s="85"/>
      <c r="H9933" s="85"/>
    </row>
    <row r="9934" spans="1:8">
      <c r="A9934" s="85"/>
      <c r="B9934" s="85"/>
      <c r="C9934" s="85"/>
      <c r="D9934" s="85"/>
      <c r="E9934" s="85"/>
      <c r="F9934" s="85"/>
      <c r="G9934" s="85"/>
      <c r="H9934" s="85"/>
    </row>
    <row r="9935" spans="1:8">
      <c r="A9935" s="85"/>
      <c r="B9935" s="85"/>
      <c r="C9935" s="85"/>
      <c r="D9935" s="85"/>
      <c r="E9935" s="85"/>
      <c r="F9935" s="85"/>
      <c r="G9935" s="85"/>
      <c r="H9935" s="85"/>
    </row>
    <row r="9936" spans="1:8">
      <c r="A9936" s="85"/>
      <c r="B9936" s="85"/>
      <c r="C9936" s="85"/>
      <c r="D9936" s="85"/>
      <c r="E9936" s="85"/>
      <c r="F9936" s="85"/>
      <c r="G9936" s="85"/>
      <c r="H9936" s="85"/>
    </row>
    <row r="9937" spans="1:8">
      <c r="A9937" s="85"/>
      <c r="B9937" s="85"/>
      <c r="C9937" s="85"/>
      <c r="D9937" s="85"/>
      <c r="E9937" s="85"/>
      <c r="F9937" s="85"/>
      <c r="G9937" s="85"/>
      <c r="H9937" s="85"/>
    </row>
    <row r="9938" spans="1:8">
      <c r="A9938" s="85"/>
      <c r="B9938" s="85"/>
      <c r="C9938" s="85"/>
      <c r="D9938" s="85"/>
      <c r="E9938" s="85"/>
      <c r="F9938" s="85"/>
      <c r="G9938" s="85"/>
      <c r="H9938" s="85"/>
    </row>
    <row r="9939" spans="1:8">
      <c r="A9939" s="85"/>
      <c r="B9939" s="85"/>
      <c r="C9939" s="85"/>
      <c r="D9939" s="85"/>
      <c r="E9939" s="85"/>
      <c r="F9939" s="85"/>
      <c r="G9939" s="85"/>
      <c r="H9939" s="85"/>
    </row>
    <row r="9940" spans="1:8">
      <c r="A9940" s="85"/>
      <c r="B9940" s="85"/>
      <c r="C9940" s="85"/>
      <c r="D9940" s="85"/>
      <c r="E9940" s="85"/>
      <c r="F9940" s="85"/>
      <c r="G9940" s="85"/>
      <c r="H9940" s="85"/>
    </row>
    <row r="9941" spans="1:8">
      <c r="A9941" s="85"/>
      <c r="B9941" s="85"/>
      <c r="C9941" s="85"/>
      <c r="D9941" s="85"/>
      <c r="E9941" s="85"/>
      <c r="F9941" s="85"/>
      <c r="G9941" s="85"/>
      <c r="H9941" s="85"/>
    </row>
    <row r="9942" spans="1:8">
      <c r="A9942" s="85"/>
      <c r="B9942" s="85"/>
      <c r="C9942" s="85"/>
      <c r="D9942" s="85"/>
      <c r="E9942" s="85"/>
      <c r="F9942" s="85"/>
      <c r="G9942" s="85"/>
      <c r="H9942" s="85"/>
    </row>
    <row r="9943" spans="1:8">
      <c r="A9943" s="85"/>
      <c r="B9943" s="85"/>
      <c r="C9943" s="85"/>
      <c r="D9943" s="85"/>
      <c r="E9943" s="85"/>
      <c r="F9943" s="85"/>
      <c r="G9943" s="85"/>
      <c r="H9943" s="85"/>
    </row>
    <row r="9944" spans="1:8">
      <c r="A9944" s="85"/>
      <c r="B9944" s="85"/>
      <c r="C9944" s="85"/>
      <c r="D9944" s="85"/>
      <c r="E9944" s="85"/>
      <c r="F9944" s="85"/>
      <c r="G9944" s="85"/>
      <c r="H9944" s="85"/>
    </row>
    <row r="9945" spans="1:8">
      <c r="A9945" s="85"/>
      <c r="B9945" s="85"/>
      <c r="C9945" s="85"/>
      <c r="D9945" s="85"/>
      <c r="E9945" s="85"/>
      <c r="F9945" s="85"/>
      <c r="G9945" s="85"/>
      <c r="H9945" s="85"/>
    </row>
    <row r="9946" spans="1:8">
      <c r="A9946" s="85"/>
      <c r="B9946" s="85"/>
      <c r="C9946" s="85"/>
      <c r="D9946" s="85"/>
      <c r="E9946" s="85"/>
      <c r="F9946" s="85"/>
      <c r="G9946" s="85"/>
      <c r="H9946" s="85"/>
    </row>
    <row r="9947" spans="1:8">
      <c r="A9947" s="85"/>
      <c r="B9947" s="85"/>
      <c r="C9947" s="85"/>
      <c r="D9947" s="85"/>
      <c r="E9947" s="85"/>
      <c r="F9947" s="85"/>
      <c r="G9947" s="85"/>
      <c r="H9947" s="85"/>
    </row>
    <row r="9948" spans="1:8">
      <c r="A9948" s="85"/>
      <c r="B9948" s="85"/>
      <c r="C9948" s="85"/>
      <c r="D9948" s="85"/>
      <c r="E9948" s="85"/>
      <c r="F9948" s="85"/>
      <c r="G9948" s="85"/>
      <c r="H9948" s="85"/>
    </row>
    <row r="9949" spans="1:8">
      <c r="A9949" s="85"/>
      <c r="B9949" s="85"/>
      <c r="C9949" s="85"/>
      <c r="D9949" s="85"/>
      <c r="E9949" s="85"/>
      <c r="F9949" s="85"/>
      <c r="G9949" s="85"/>
      <c r="H9949" s="85"/>
    </row>
    <row r="9950" spans="1:8">
      <c r="A9950" s="85"/>
      <c r="B9950" s="85"/>
      <c r="C9950" s="85"/>
      <c r="D9950" s="85"/>
      <c r="E9950" s="85"/>
      <c r="F9950" s="85"/>
      <c r="G9950" s="85"/>
      <c r="H9950" s="85"/>
    </row>
    <row r="9951" spans="1:8">
      <c r="A9951" s="85"/>
      <c r="B9951" s="85"/>
      <c r="C9951" s="85"/>
      <c r="D9951" s="85"/>
      <c r="E9951" s="85"/>
      <c r="F9951" s="85"/>
      <c r="G9951" s="85"/>
      <c r="H9951" s="85"/>
    </row>
    <row r="9952" spans="1:8">
      <c r="A9952" s="85"/>
      <c r="B9952" s="85"/>
      <c r="C9952" s="85"/>
      <c r="D9952" s="85"/>
      <c r="E9952" s="85"/>
      <c r="F9952" s="85"/>
      <c r="G9952" s="85"/>
      <c r="H9952" s="85"/>
    </row>
    <row r="9953" spans="1:8">
      <c r="A9953" s="85"/>
      <c r="B9953" s="85"/>
      <c r="C9953" s="85"/>
      <c r="D9953" s="85"/>
      <c r="E9953" s="85"/>
      <c r="F9953" s="85"/>
      <c r="G9953" s="85"/>
      <c r="H9953" s="85"/>
    </row>
    <row r="9954" spans="1:8">
      <c r="A9954" s="85"/>
      <c r="B9954" s="85"/>
      <c r="C9954" s="85"/>
      <c r="D9954" s="85"/>
      <c r="E9954" s="85"/>
      <c r="F9954" s="85"/>
      <c r="G9954" s="85"/>
      <c r="H9954" s="85"/>
    </row>
    <row r="9955" spans="1:8">
      <c r="A9955" s="85"/>
      <c r="B9955" s="85"/>
      <c r="C9955" s="85"/>
      <c r="D9955" s="85"/>
      <c r="E9955" s="85"/>
      <c r="F9955" s="85"/>
      <c r="G9955" s="85"/>
      <c r="H9955" s="85"/>
    </row>
    <row r="9956" spans="1:8">
      <c r="A9956" s="85"/>
      <c r="B9956" s="85"/>
      <c r="C9956" s="85"/>
      <c r="D9956" s="85"/>
      <c r="E9956" s="85"/>
      <c r="F9956" s="85"/>
      <c r="G9956" s="85"/>
      <c r="H9956" s="85"/>
    </row>
    <row r="9957" spans="1:8">
      <c r="A9957" s="85"/>
      <c r="B9957" s="85"/>
      <c r="C9957" s="85"/>
      <c r="D9957" s="85"/>
      <c r="E9957" s="85"/>
      <c r="F9957" s="85"/>
      <c r="G9957" s="85"/>
      <c r="H9957" s="85"/>
    </row>
    <row r="9958" spans="1:8">
      <c r="A9958" s="85"/>
      <c r="B9958" s="85"/>
      <c r="C9958" s="85"/>
      <c r="D9958" s="85"/>
      <c r="E9958" s="85"/>
      <c r="F9958" s="85"/>
      <c r="G9958" s="85"/>
      <c r="H9958" s="85"/>
    </row>
    <row r="9959" spans="1:8">
      <c r="A9959" s="85"/>
      <c r="B9959" s="85"/>
      <c r="C9959" s="85"/>
      <c r="D9959" s="85"/>
      <c r="E9959" s="85"/>
      <c r="F9959" s="85"/>
      <c r="G9959" s="85"/>
      <c r="H9959" s="85"/>
    </row>
    <row r="9960" spans="1:8">
      <c r="A9960" s="85"/>
      <c r="B9960" s="85"/>
      <c r="C9960" s="85"/>
      <c r="D9960" s="85"/>
      <c r="E9960" s="85"/>
      <c r="F9960" s="85"/>
      <c r="G9960" s="85"/>
      <c r="H9960" s="85"/>
    </row>
    <row r="9961" spans="1:8">
      <c r="A9961" s="85"/>
      <c r="B9961" s="85"/>
      <c r="C9961" s="85"/>
      <c r="D9961" s="85"/>
      <c r="E9961" s="85"/>
      <c r="F9961" s="85"/>
      <c r="G9961" s="85"/>
      <c r="H9961" s="85"/>
    </row>
    <row r="9962" spans="1:8">
      <c r="A9962" s="85"/>
      <c r="B9962" s="85"/>
      <c r="C9962" s="85"/>
      <c r="D9962" s="85"/>
      <c r="E9962" s="85"/>
      <c r="F9962" s="85"/>
      <c r="G9962" s="85"/>
      <c r="H9962" s="85"/>
    </row>
    <row r="9963" spans="1:8">
      <c r="A9963" s="85"/>
      <c r="B9963" s="85"/>
      <c r="C9963" s="85"/>
      <c r="D9963" s="85"/>
      <c r="E9963" s="85"/>
      <c r="F9963" s="85"/>
      <c r="G9963" s="85"/>
      <c r="H9963" s="85"/>
    </row>
    <row r="9964" spans="1:8">
      <c r="A9964" s="85"/>
      <c r="B9964" s="85"/>
      <c r="C9964" s="85"/>
      <c r="D9964" s="85"/>
      <c r="E9964" s="85"/>
      <c r="F9964" s="85"/>
      <c r="G9964" s="85"/>
      <c r="H9964" s="85"/>
    </row>
    <row r="9965" spans="1:8">
      <c r="A9965" s="85"/>
      <c r="B9965" s="85"/>
      <c r="C9965" s="85"/>
      <c r="D9965" s="85"/>
      <c r="E9965" s="85"/>
      <c r="F9965" s="85"/>
      <c r="G9965" s="85"/>
      <c r="H9965" s="85"/>
    </row>
    <row r="9966" spans="1:8">
      <c r="A9966" s="85"/>
      <c r="B9966" s="85"/>
      <c r="C9966" s="85"/>
      <c r="D9966" s="85"/>
      <c r="E9966" s="85"/>
      <c r="F9966" s="85"/>
      <c r="G9966" s="85"/>
      <c r="H9966" s="85"/>
    </row>
    <row r="9967" spans="1:8">
      <c r="A9967" s="85"/>
      <c r="B9967" s="85"/>
      <c r="C9967" s="85"/>
      <c r="D9967" s="85"/>
      <c r="E9967" s="85"/>
      <c r="F9967" s="85"/>
      <c r="G9967" s="85"/>
      <c r="H9967" s="85"/>
    </row>
    <row r="9968" spans="1:8">
      <c r="A9968" s="85"/>
      <c r="B9968" s="85"/>
      <c r="C9968" s="85"/>
      <c r="D9968" s="85"/>
      <c r="E9968" s="85"/>
      <c r="F9968" s="85"/>
      <c r="G9968" s="85"/>
      <c r="H9968" s="85"/>
    </row>
    <row r="9969" spans="1:8">
      <c r="A9969" s="85"/>
      <c r="B9969" s="85"/>
      <c r="C9969" s="85"/>
      <c r="D9969" s="85"/>
      <c r="E9969" s="85"/>
      <c r="F9969" s="85"/>
      <c r="G9969" s="85"/>
      <c r="H9969" s="85"/>
    </row>
    <row r="9970" spans="1:8">
      <c r="A9970" s="85"/>
      <c r="B9970" s="85"/>
      <c r="C9970" s="85"/>
      <c r="D9970" s="85"/>
      <c r="E9970" s="85"/>
      <c r="F9970" s="85"/>
      <c r="G9970" s="85"/>
      <c r="H9970" s="85"/>
    </row>
    <row r="9971" spans="1:8">
      <c r="A9971" s="85"/>
      <c r="B9971" s="85"/>
      <c r="C9971" s="85"/>
      <c r="D9971" s="85"/>
      <c r="E9971" s="85"/>
      <c r="F9971" s="85"/>
      <c r="G9971" s="85"/>
      <c r="H9971" s="85"/>
    </row>
    <row r="9972" spans="1:8">
      <c r="A9972" s="85"/>
      <c r="B9972" s="85"/>
      <c r="C9972" s="85"/>
      <c r="D9972" s="85"/>
      <c r="E9972" s="85"/>
      <c r="F9972" s="85"/>
      <c r="G9972" s="85"/>
      <c r="H9972" s="85"/>
    </row>
    <row r="9973" spans="1:8">
      <c r="A9973" s="85"/>
      <c r="B9973" s="85"/>
      <c r="C9973" s="85"/>
      <c r="D9973" s="85"/>
      <c r="E9973" s="85"/>
      <c r="F9973" s="85"/>
      <c r="G9973" s="85"/>
      <c r="H9973" s="85"/>
    </row>
    <row r="9974" spans="1:8">
      <c r="A9974" s="85"/>
      <c r="B9974" s="85"/>
      <c r="C9974" s="85"/>
      <c r="D9974" s="85"/>
      <c r="E9974" s="85"/>
      <c r="F9974" s="85"/>
      <c r="G9974" s="85"/>
      <c r="H9974" s="85"/>
    </row>
    <row r="9975" spans="1:8">
      <c r="A9975" s="85"/>
      <c r="B9975" s="85"/>
      <c r="C9975" s="85"/>
      <c r="D9975" s="85"/>
      <c r="E9975" s="85"/>
      <c r="F9975" s="85"/>
      <c r="G9975" s="85"/>
      <c r="H9975" s="85"/>
    </row>
    <row r="9976" spans="1:8">
      <c r="A9976" s="85"/>
      <c r="B9976" s="85"/>
      <c r="C9976" s="85"/>
      <c r="D9976" s="85"/>
      <c r="E9976" s="85"/>
      <c r="F9976" s="85"/>
      <c r="G9976" s="85"/>
      <c r="H9976" s="85"/>
    </row>
    <row r="9977" spans="1:8">
      <c r="A9977" s="85"/>
      <c r="B9977" s="85"/>
      <c r="C9977" s="85"/>
      <c r="D9977" s="85"/>
      <c r="E9977" s="85"/>
      <c r="F9977" s="85"/>
      <c r="G9977" s="85"/>
      <c r="H9977" s="85"/>
    </row>
    <row r="9978" spans="1:8">
      <c r="A9978" s="85"/>
      <c r="B9978" s="85"/>
      <c r="C9978" s="85"/>
      <c r="D9978" s="85"/>
      <c r="E9978" s="85"/>
      <c r="F9978" s="85"/>
      <c r="G9978" s="85"/>
      <c r="H9978" s="85"/>
    </row>
    <row r="9979" spans="1:8">
      <c r="A9979" s="85"/>
      <c r="B9979" s="85"/>
      <c r="C9979" s="85"/>
      <c r="D9979" s="85"/>
      <c r="E9979" s="85"/>
      <c r="F9979" s="85"/>
      <c r="G9979" s="85"/>
      <c r="H9979" s="85"/>
    </row>
    <row r="9980" spans="1:8">
      <c r="A9980" s="85"/>
      <c r="B9980" s="85"/>
      <c r="C9980" s="85"/>
      <c r="D9980" s="85"/>
      <c r="E9980" s="85"/>
      <c r="F9980" s="85"/>
      <c r="G9980" s="85"/>
      <c r="H9980" s="85"/>
    </row>
    <row r="9981" spans="1:8">
      <c r="A9981" s="85"/>
      <c r="B9981" s="85"/>
      <c r="C9981" s="85"/>
      <c r="D9981" s="85"/>
      <c r="E9981" s="85"/>
      <c r="F9981" s="85"/>
      <c r="G9981" s="85"/>
      <c r="H9981" s="85"/>
    </row>
    <row r="9982" spans="1:8">
      <c r="A9982" s="85"/>
      <c r="B9982" s="85"/>
      <c r="C9982" s="85"/>
      <c r="D9982" s="85"/>
      <c r="E9982" s="85"/>
      <c r="F9982" s="85"/>
      <c r="G9982" s="85"/>
      <c r="H9982" s="85"/>
    </row>
    <row r="9983" spans="1:8">
      <c r="A9983" s="85"/>
      <c r="B9983" s="85"/>
      <c r="C9983" s="85"/>
      <c r="D9983" s="85"/>
      <c r="E9983" s="85"/>
      <c r="F9983" s="85"/>
      <c r="G9983" s="85"/>
      <c r="H9983" s="85"/>
    </row>
    <row r="9984" spans="1:8">
      <c r="A9984" s="85"/>
      <c r="B9984" s="85"/>
      <c r="C9984" s="85"/>
      <c r="D9984" s="85"/>
      <c r="E9984" s="85"/>
      <c r="F9984" s="85"/>
      <c r="G9984" s="85"/>
      <c r="H9984" s="85"/>
    </row>
    <row r="9985" spans="1:8">
      <c r="A9985" s="85"/>
      <c r="B9985" s="85"/>
      <c r="C9985" s="85"/>
      <c r="D9985" s="85"/>
      <c r="E9985" s="85"/>
      <c r="F9985" s="85"/>
      <c r="G9985" s="85"/>
      <c r="H9985" s="85"/>
    </row>
    <row r="9986" spans="1:8">
      <c r="A9986" s="85"/>
      <c r="B9986" s="85"/>
      <c r="C9986" s="85"/>
      <c r="D9986" s="85"/>
      <c r="E9986" s="85"/>
      <c r="F9986" s="85"/>
      <c r="G9986" s="85"/>
      <c r="H9986" s="85"/>
    </row>
    <row r="9987" spans="1:8">
      <c r="A9987" s="85"/>
      <c r="B9987" s="85"/>
      <c r="C9987" s="85"/>
      <c r="D9987" s="85"/>
      <c r="E9987" s="85"/>
      <c r="F9987" s="85"/>
      <c r="G9987" s="85"/>
      <c r="H9987" s="85"/>
    </row>
    <row r="9988" spans="1:8">
      <c r="A9988" s="85"/>
      <c r="B9988" s="85"/>
      <c r="C9988" s="85"/>
      <c r="D9988" s="85"/>
      <c r="E9988" s="85"/>
      <c r="F9988" s="85"/>
      <c r="G9988" s="85"/>
      <c r="H9988" s="85"/>
    </row>
    <row r="9989" spans="1:8">
      <c r="A9989" s="85"/>
      <c r="B9989" s="85"/>
      <c r="C9989" s="85"/>
      <c r="D9989" s="85"/>
      <c r="E9989" s="85"/>
      <c r="F9989" s="85"/>
      <c r="G9989" s="85"/>
      <c r="H9989" s="85"/>
    </row>
    <row r="9990" spans="1:8">
      <c r="A9990" s="85"/>
      <c r="B9990" s="85"/>
      <c r="C9990" s="85"/>
      <c r="D9990" s="85"/>
      <c r="E9990" s="85"/>
      <c r="F9990" s="85"/>
      <c r="G9990" s="85"/>
      <c r="H9990" s="85"/>
    </row>
    <row r="9991" spans="1:8">
      <c r="A9991" s="85"/>
      <c r="B9991" s="85"/>
      <c r="C9991" s="85"/>
      <c r="D9991" s="85"/>
      <c r="E9991" s="85"/>
      <c r="F9991" s="85"/>
      <c r="G9991" s="85"/>
      <c r="H9991" s="85"/>
    </row>
    <row r="9992" spans="1:8">
      <c r="A9992" s="85"/>
      <c r="B9992" s="85"/>
      <c r="C9992" s="85"/>
      <c r="D9992" s="85"/>
      <c r="E9992" s="85"/>
      <c r="F9992" s="85"/>
      <c r="G9992" s="85"/>
      <c r="H9992" s="85"/>
    </row>
    <row r="9993" spans="1:8">
      <c r="A9993" s="85"/>
      <c r="B9993" s="85"/>
      <c r="C9993" s="85"/>
      <c r="D9993" s="85"/>
      <c r="E9993" s="85"/>
      <c r="F9993" s="85"/>
      <c r="G9993" s="85"/>
      <c r="H9993" s="85"/>
    </row>
    <row r="9994" spans="1:8">
      <c r="A9994" s="85"/>
      <c r="B9994" s="85"/>
      <c r="C9994" s="85"/>
      <c r="D9994" s="85"/>
      <c r="E9994" s="85"/>
      <c r="F9994" s="85"/>
      <c r="G9994" s="85"/>
      <c r="H9994" s="85"/>
    </row>
    <row r="9995" spans="1:8">
      <c r="A9995" s="85"/>
      <c r="B9995" s="85"/>
      <c r="C9995" s="85"/>
      <c r="D9995" s="85"/>
      <c r="E9995" s="85"/>
      <c r="F9995" s="85"/>
      <c r="G9995" s="85"/>
      <c r="H9995" s="85"/>
    </row>
    <row r="9996" spans="1:8">
      <c r="A9996" s="85"/>
      <c r="B9996" s="85"/>
      <c r="C9996" s="85"/>
      <c r="D9996" s="85"/>
      <c r="E9996" s="85"/>
      <c r="F9996" s="85"/>
      <c r="G9996" s="85"/>
      <c r="H9996" s="85"/>
    </row>
    <row r="9997" spans="1:8">
      <c r="A9997" s="85"/>
      <c r="B9997" s="85"/>
      <c r="C9997" s="85"/>
      <c r="D9997" s="85"/>
      <c r="E9997" s="85"/>
      <c r="F9997" s="85"/>
      <c r="G9997" s="85"/>
      <c r="H9997" s="85"/>
    </row>
    <row r="9998" spans="1:8">
      <c r="A9998" s="85"/>
      <c r="B9998" s="85"/>
      <c r="C9998" s="85"/>
      <c r="D9998" s="85"/>
      <c r="E9998" s="85"/>
      <c r="F9998" s="85"/>
      <c r="G9998" s="85"/>
      <c r="H9998" s="85"/>
    </row>
    <row r="9999" spans="1:8">
      <c r="A9999" s="85"/>
      <c r="B9999" s="85"/>
      <c r="C9999" s="85"/>
      <c r="D9999" s="85"/>
      <c r="E9999" s="85"/>
      <c r="F9999" s="85"/>
      <c r="G9999" s="85"/>
      <c r="H9999" s="85"/>
    </row>
  </sheetData>
  <sheetProtection formatCells="0" formatColumns="0" formatRows="0" insertColumns="0" insertRows="0" insertHyperlinks="0" deleteColumns="0" deleteRows="0" sort="0" autoFilter="0" pivotTables="0"/>
  <mergeCells count="3">
    <mergeCell ref="A3:G3"/>
    <mergeCell ref="H3:H4"/>
    <mergeCell ref="I3:T3"/>
  </mergeCells>
  <pageMargins left="0.46" right="0.23" top="0.28000000000000003" bottom="0.26" header="0.17" footer="0.17"/>
  <pageSetup paperSize="9" orientation="portrait" verticalDpi="144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>
  <sheetPr codeName="Лист5"/>
  <dimension ref="B3:K371"/>
  <sheetViews>
    <sheetView view="pageBreakPreview" zoomScaleSheetLayoutView="100" workbookViewId="0">
      <pane ySplit="1785" topLeftCell="A65" activePane="bottomLeft"/>
      <selection activeCell="E9" sqref="E9"/>
      <selection pane="bottomLeft" activeCell="J87" sqref="J87"/>
    </sheetView>
  </sheetViews>
  <sheetFormatPr defaultRowHeight="12.75"/>
  <cols>
    <col min="3" max="3" width="10.42578125" customWidth="1"/>
    <col min="4" max="4" width="10.42578125" style="115" customWidth="1"/>
    <col min="5" max="5" width="9.42578125" style="115" bestFit="1" customWidth="1"/>
    <col min="6" max="6" width="9.140625" style="115"/>
    <col min="8" max="8" width="12.28515625" customWidth="1"/>
    <col min="9" max="9" width="13.140625" customWidth="1"/>
    <col min="10" max="10" width="13.5703125" customWidth="1"/>
    <col min="11" max="11" width="12" customWidth="1"/>
  </cols>
  <sheetData>
    <row r="3" spans="2:11">
      <c r="C3" s="591" t="s">
        <v>50</v>
      </c>
      <c r="D3" s="589">
        <v>1221</v>
      </c>
      <c r="E3" s="589"/>
      <c r="F3" s="589"/>
      <c r="G3" s="589"/>
      <c r="H3" s="589">
        <v>826</v>
      </c>
      <c r="I3" s="589"/>
      <c r="J3" s="589"/>
      <c r="K3" s="589"/>
    </row>
    <row r="4" spans="2:11">
      <c r="C4" s="591"/>
      <c r="D4" s="110" t="s">
        <v>3</v>
      </c>
      <c r="E4" s="111" t="s">
        <v>54</v>
      </c>
      <c r="F4" s="111" t="s">
        <v>56</v>
      </c>
      <c r="G4" s="364" t="s">
        <v>57</v>
      </c>
      <c r="H4" s="110" t="s">
        <v>3</v>
      </c>
      <c r="I4" s="111" t="s">
        <v>54</v>
      </c>
      <c r="J4" s="111" t="s">
        <v>56</v>
      </c>
      <c r="K4" s="364" t="s">
        <v>57</v>
      </c>
    </row>
    <row r="5" spans="2:11">
      <c r="C5" s="24" t="s">
        <v>51</v>
      </c>
      <c r="D5" s="112"/>
      <c r="E5" s="113"/>
      <c r="F5" s="113"/>
      <c r="G5" s="369">
        <v>317</v>
      </c>
      <c r="H5" s="25"/>
      <c r="I5" s="25"/>
      <c r="J5" s="25"/>
      <c r="K5" s="369">
        <v>0</v>
      </c>
    </row>
    <row r="6" spans="2:11">
      <c r="B6" s="76" t="str">
        <f>MONTH(C6)&amp;RIGHT(YEAR(C6),2)</f>
        <v>109</v>
      </c>
      <c r="C6" s="22">
        <v>39814</v>
      </c>
      <c r="D6" s="114"/>
      <c r="E6" s="114"/>
      <c r="F6" s="114"/>
      <c r="G6">
        <f>G5+E6-F6</f>
        <v>317</v>
      </c>
      <c r="K6">
        <f>K5+I6-J6</f>
        <v>0</v>
      </c>
    </row>
    <row r="7" spans="2:11">
      <c r="B7" s="76" t="str">
        <f t="shared" ref="B7:B70" si="0">MONTH(C7)&amp;RIGHT(YEAR(C7),2)</f>
        <v>109</v>
      </c>
      <c r="C7" s="22">
        <v>39815</v>
      </c>
      <c r="D7" s="114"/>
      <c r="E7" s="114"/>
      <c r="F7" s="114"/>
      <c r="G7">
        <f t="shared" ref="G7:G70" si="1">G6+E7-F7</f>
        <v>317</v>
      </c>
      <c r="K7" s="587">
        <f t="shared" ref="K7:K70" si="2">K6+I7-J7</f>
        <v>0</v>
      </c>
    </row>
    <row r="8" spans="2:11">
      <c r="B8" s="76" t="str">
        <f t="shared" si="0"/>
        <v>109</v>
      </c>
      <c r="C8" s="22">
        <v>39816</v>
      </c>
      <c r="D8" s="114"/>
      <c r="E8" s="114"/>
      <c r="F8" s="114"/>
      <c r="G8">
        <f t="shared" si="1"/>
        <v>317</v>
      </c>
      <c r="K8" s="587">
        <f t="shared" si="2"/>
        <v>0</v>
      </c>
    </row>
    <row r="9" spans="2:11">
      <c r="B9" s="76" t="str">
        <f t="shared" si="0"/>
        <v>109</v>
      </c>
      <c r="C9" s="22">
        <v>39817</v>
      </c>
      <c r="D9" s="114"/>
      <c r="E9" s="114"/>
      <c r="F9" s="114"/>
      <c r="G9">
        <f t="shared" si="1"/>
        <v>317</v>
      </c>
      <c r="K9" s="587">
        <f t="shared" si="2"/>
        <v>0</v>
      </c>
    </row>
    <row r="10" spans="2:11">
      <c r="B10" s="76" t="str">
        <f t="shared" si="0"/>
        <v>109</v>
      </c>
      <c r="C10" s="22">
        <v>39818</v>
      </c>
      <c r="D10" s="114"/>
      <c r="E10" s="114"/>
      <c r="F10" s="114"/>
      <c r="G10">
        <f t="shared" si="1"/>
        <v>317</v>
      </c>
      <c r="K10" s="587">
        <f t="shared" si="2"/>
        <v>0</v>
      </c>
    </row>
    <row r="11" spans="2:11">
      <c r="B11" s="76" t="str">
        <f t="shared" si="0"/>
        <v>109</v>
      </c>
      <c r="C11" s="22">
        <v>39819</v>
      </c>
      <c r="D11" s="114"/>
      <c r="E11" s="114"/>
      <c r="F11" s="114"/>
      <c r="G11">
        <f t="shared" si="1"/>
        <v>317</v>
      </c>
      <c r="K11" s="587">
        <f t="shared" si="2"/>
        <v>0</v>
      </c>
    </row>
    <row r="12" spans="2:11">
      <c r="B12" s="76" t="str">
        <f t="shared" si="0"/>
        <v>109</v>
      </c>
      <c r="C12" s="22">
        <v>39820</v>
      </c>
      <c r="D12" s="114"/>
      <c r="E12" s="114"/>
      <c r="F12" s="114"/>
      <c r="G12">
        <f t="shared" si="1"/>
        <v>317</v>
      </c>
      <c r="K12" s="587">
        <f t="shared" si="2"/>
        <v>0</v>
      </c>
    </row>
    <row r="13" spans="2:11">
      <c r="B13" s="76" t="str">
        <f t="shared" si="0"/>
        <v>109</v>
      </c>
      <c r="C13" s="22">
        <v>39821</v>
      </c>
      <c r="D13" s="114"/>
      <c r="E13" s="114"/>
      <c r="F13" s="114"/>
      <c r="G13">
        <f t="shared" si="1"/>
        <v>317</v>
      </c>
      <c r="K13" s="587">
        <f t="shared" si="2"/>
        <v>0</v>
      </c>
    </row>
    <row r="14" spans="2:11">
      <c r="B14" s="76" t="str">
        <f t="shared" si="0"/>
        <v>109</v>
      </c>
      <c r="C14" s="22">
        <v>39822</v>
      </c>
      <c r="D14" s="114"/>
      <c r="E14" s="114"/>
      <c r="F14" s="114"/>
      <c r="G14">
        <f t="shared" si="1"/>
        <v>317</v>
      </c>
      <c r="K14" s="587">
        <f t="shared" si="2"/>
        <v>0</v>
      </c>
    </row>
    <row r="15" spans="2:11">
      <c r="B15" s="76" t="str">
        <f t="shared" si="0"/>
        <v>109</v>
      </c>
      <c r="C15" s="22">
        <v>39823</v>
      </c>
      <c r="D15" s="114"/>
      <c r="E15" s="114"/>
      <c r="F15" s="114"/>
      <c r="G15">
        <f t="shared" si="1"/>
        <v>317</v>
      </c>
      <c r="K15" s="587">
        <f t="shared" si="2"/>
        <v>0</v>
      </c>
    </row>
    <row r="16" spans="2:11">
      <c r="B16" s="76" t="str">
        <f t="shared" si="0"/>
        <v>109</v>
      </c>
      <c r="C16" s="22">
        <v>39824</v>
      </c>
      <c r="D16" s="114"/>
      <c r="E16" s="114"/>
      <c r="F16" s="114"/>
      <c r="G16">
        <f t="shared" si="1"/>
        <v>317</v>
      </c>
      <c r="K16" s="587">
        <f t="shared" si="2"/>
        <v>0</v>
      </c>
    </row>
    <row r="17" spans="2:11">
      <c r="B17" s="76" t="str">
        <f t="shared" si="0"/>
        <v>109</v>
      </c>
      <c r="C17" s="22">
        <v>39825</v>
      </c>
      <c r="D17" s="114"/>
      <c r="E17" s="114"/>
      <c r="F17" s="114"/>
      <c r="G17">
        <f t="shared" si="1"/>
        <v>317</v>
      </c>
      <c r="K17" s="587">
        <f t="shared" si="2"/>
        <v>0</v>
      </c>
    </row>
    <row r="18" spans="2:11">
      <c r="B18" s="76" t="str">
        <f t="shared" si="0"/>
        <v>109</v>
      </c>
      <c r="C18" s="22">
        <v>39826</v>
      </c>
      <c r="D18" s="114"/>
      <c r="E18" s="114"/>
      <c r="F18" s="114"/>
      <c r="G18">
        <f t="shared" si="1"/>
        <v>317</v>
      </c>
      <c r="K18" s="587">
        <f t="shared" si="2"/>
        <v>0</v>
      </c>
    </row>
    <row r="19" spans="2:11">
      <c r="B19" s="76" t="str">
        <f t="shared" si="0"/>
        <v>109</v>
      </c>
      <c r="C19" s="22">
        <v>39827</v>
      </c>
      <c r="D19" s="114"/>
      <c r="E19" s="114"/>
      <c r="F19" s="114"/>
      <c r="G19">
        <f t="shared" si="1"/>
        <v>317</v>
      </c>
      <c r="K19" s="587">
        <f t="shared" si="2"/>
        <v>0</v>
      </c>
    </row>
    <row r="20" spans="2:11">
      <c r="B20" s="76" t="str">
        <f t="shared" si="0"/>
        <v>109</v>
      </c>
      <c r="C20" s="22">
        <v>39828</v>
      </c>
      <c r="D20" s="114"/>
      <c r="E20" s="114"/>
      <c r="F20" s="114"/>
      <c r="G20">
        <f t="shared" si="1"/>
        <v>317</v>
      </c>
      <c r="K20" s="587">
        <f t="shared" si="2"/>
        <v>0</v>
      </c>
    </row>
    <row r="21" spans="2:11">
      <c r="B21" s="76" t="str">
        <f t="shared" si="0"/>
        <v>109</v>
      </c>
      <c r="C21" s="22">
        <v>39829</v>
      </c>
      <c r="D21" s="114"/>
      <c r="E21" s="114"/>
      <c r="F21" s="114"/>
      <c r="G21">
        <f t="shared" si="1"/>
        <v>317</v>
      </c>
      <c r="K21" s="587">
        <f t="shared" si="2"/>
        <v>0</v>
      </c>
    </row>
    <row r="22" spans="2:11">
      <c r="B22" s="76" t="str">
        <f t="shared" si="0"/>
        <v>109</v>
      </c>
      <c r="C22" s="22">
        <v>39830</v>
      </c>
      <c r="D22" s="114"/>
      <c r="E22" s="114"/>
      <c r="F22" s="114"/>
      <c r="G22">
        <f t="shared" si="1"/>
        <v>317</v>
      </c>
      <c r="K22" s="587">
        <f>K21+I22-J22</f>
        <v>0</v>
      </c>
    </row>
    <row r="23" spans="2:11">
      <c r="B23" s="76" t="str">
        <f t="shared" si="0"/>
        <v>109</v>
      </c>
      <c r="C23" s="22">
        <v>39831</v>
      </c>
      <c r="D23" s="114"/>
      <c r="E23" s="114"/>
      <c r="F23" s="114"/>
      <c r="G23">
        <f t="shared" si="1"/>
        <v>317</v>
      </c>
      <c r="K23" s="587">
        <f t="shared" si="2"/>
        <v>0</v>
      </c>
    </row>
    <row r="24" spans="2:11">
      <c r="B24" s="76" t="str">
        <f t="shared" si="0"/>
        <v>109</v>
      </c>
      <c r="C24" s="22">
        <v>39832</v>
      </c>
      <c r="D24" s="114"/>
      <c r="E24" s="114"/>
      <c r="F24" s="114"/>
      <c r="G24">
        <f t="shared" si="1"/>
        <v>317</v>
      </c>
      <c r="K24" s="587">
        <f t="shared" si="2"/>
        <v>0</v>
      </c>
    </row>
    <row r="25" spans="2:11">
      <c r="B25" s="76" t="str">
        <f t="shared" si="0"/>
        <v>109</v>
      </c>
      <c r="C25" s="22">
        <v>39833</v>
      </c>
      <c r="D25" s="114"/>
      <c r="E25" s="114"/>
      <c r="F25" s="114"/>
      <c r="G25">
        <f t="shared" si="1"/>
        <v>317</v>
      </c>
      <c r="K25" s="587">
        <f t="shared" si="2"/>
        <v>0</v>
      </c>
    </row>
    <row r="26" spans="2:11">
      <c r="B26" s="76" t="str">
        <f t="shared" si="0"/>
        <v>109</v>
      </c>
      <c r="C26" s="22">
        <v>39834</v>
      </c>
      <c r="D26" s="114"/>
      <c r="E26" s="114"/>
      <c r="F26" s="114"/>
      <c r="G26">
        <f t="shared" si="1"/>
        <v>317</v>
      </c>
      <c r="K26" s="587">
        <f t="shared" si="2"/>
        <v>0</v>
      </c>
    </row>
    <row r="27" spans="2:11">
      <c r="B27" s="76" t="str">
        <f t="shared" si="0"/>
        <v>109</v>
      </c>
      <c r="C27" s="22">
        <v>39835</v>
      </c>
      <c r="D27" s="114"/>
      <c r="E27" s="114"/>
      <c r="F27" s="114"/>
      <c r="G27">
        <f t="shared" si="1"/>
        <v>317</v>
      </c>
      <c r="K27" s="587">
        <f t="shared" si="2"/>
        <v>0</v>
      </c>
    </row>
    <row r="28" spans="2:11">
      <c r="B28" s="76" t="str">
        <f t="shared" si="0"/>
        <v>109</v>
      </c>
      <c r="C28" s="22">
        <v>39836</v>
      </c>
      <c r="D28" s="114"/>
      <c r="E28" s="114"/>
      <c r="F28" s="114"/>
      <c r="G28">
        <f t="shared" si="1"/>
        <v>317</v>
      </c>
      <c r="K28" s="587">
        <f t="shared" si="2"/>
        <v>0</v>
      </c>
    </row>
    <row r="29" spans="2:11">
      <c r="B29" s="76" t="str">
        <f t="shared" si="0"/>
        <v>109</v>
      </c>
      <c r="C29" s="22">
        <v>39837</v>
      </c>
      <c r="D29" s="114"/>
      <c r="E29" s="114"/>
      <c r="F29" s="114"/>
      <c r="G29">
        <f t="shared" si="1"/>
        <v>317</v>
      </c>
      <c r="K29" s="587">
        <f t="shared" si="2"/>
        <v>0</v>
      </c>
    </row>
    <row r="30" spans="2:11">
      <c r="B30" s="76" t="str">
        <f t="shared" si="0"/>
        <v>109</v>
      </c>
      <c r="C30" s="22">
        <v>39838</v>
      </c>
      <c r="D30" s="114"/>
      <c r="E30" s="114"/>
      <c r="F30" s="114"/>
      <c r="G30">
        <f t="shared" si="1"/>
        <v>317</v>
      </c>
      <c r="K30" s="587">
        <f t="shared" si="2"/>
        <v>0</v>
      </c>
    </row>
    <row r="31" spans="2:11">
      <c r="B31" s="76" t="str">
        <f t="shared" si="0"/>
        <v>109</v>
      </c>
      <c r="C31" s="22">
        <v>39839</v>
      </c>
      <c r="D31" s="114"/>
      <c r="E31" s="114"/>
      <c r="F31" s="114"/>
      <c r="G31">
        <f t="shared" si="1"/>
        <v>317</v>
      </c>
      <c r="K31" s="587">
        <f t="shared" si="2"/>
        <v>0</v>
      </c>
    </row>
    <row r="32" spans="2:11">
      <c r="B32" s="76" t="str">
        <f t="shared" si="0"/>
        <v>109</v>
      </c>
      <c r="C32" s="22">
        <v>39840</v>
      </c>
      <c r="D32" s="114"/>
      <c r="E32" s="114"/>
      <c r="F32" s="114"/>
      <c r="G32">
        <f t="shared" si="1"/>
        <v>317</v>
      </c>
      <c r="K32" s="587">
        <f t="shared" si="2"/>
        <v>0</v>
      </c>
    </row>
    <row r="33" spans="2:11">
      <c r="B33" s="76" t="str">
        <f t="shared" si="0"/>
        <v>109</v>
      </c>
      <c r="C33" s="22">
        <v>39841</v>
      </c>
      <c r="D33" s="114"/>
      <c r="E33" s="114"/>
      <c r="F33" s="114"/>
      <c r="G33">
        <f t="shared" si="1"/>
        <v>317</v>
      </c>
      <c r="K33" s="587">
        <f t="shared" si="2"/>
        <v>0</v>
      </c>
    </row>
    <row r="34" spans="2:11">
      <c r="B34" s="76" t="str">
        <f t="shared" si="0"/>
        <v>109</v>
      </c>
      <c r="C34" s="22">
        <v>39842</v>
      </c>
      <c r="D34" s="114"/>
      <c r="E34" s="114"/>
      <c r="F34" s="114"/>
      <c r="G34">
        <f t="shared" si="1"/>
        <v>317</v>
      </c>
      <c r="K34" s="587">
        <f t="shared" si="2"/>
        <v>0</v>
      </c>
    </row>
    <row r="35" spans="2:11">
      <c r="B35" s="76" t="str">
        <f t="shared" si="0"/>
        <v>109</v>
      </c>
      <c r="C35" s="22">
        <v>39843</v>
      </c>
      <c r="D35" s="114"/>
      <c r="E35" s="114"/>
      <c r="F35" s="114"/>
      <c r="G35">
        <f t="shared" si="1"/>
        <v>317</v>
      </c>
      <c r="K35" s="587">
        <f t="shared" si="2"/>
        <v>0</v>
      </c>
    </row>
    <row r="36" spans="2:11">
      <c r="B36" s="76" t="str">
        <f t="shared" si="0"/>
        <v>109</v>
      </c>
      <c r="C36" s="22">
        <v>39844</v>
      </c>
      <c r="D36" s="114"/>
      <c r="E36" s="114"/>
      <c r="F36" s="114"/>
      <c r="G36">
        <f t="shared" si="1"/>
        <v>317</v>
      </c>
      <c r="K36" s="587">
        <f>K35+I36-J36</f>
        <v>0</v>
      </c>
    </row>
    <row r="37" spans="2:11">
      <c r="B37" s="76" t="str">
        <f t="shared" si="0"/>
        <v>209</v>
      </c>
      <c r="C37" s="22">
        <v>39845</v>
      </c>
      <c r="D37" s="114"/>
      <c r="E37" s="114"/>
      <c r="F37" s="114"/>
      <c r="G37">
        <f t="shared" si="1"/>
        <v>317</v>
      </c>
      <c r="K37" s="587">
        <f t="shared" si="2"/>
        <v>0</v>
      </c>
    </row>
    <row r="38" spans="2:11">
      <c r="B38" s="76" t="str">
        <f t="shared" si="0"/>
        <v>209</v>
      </c>
      <c r="C38" s="22">
        <v>39846</v>
      </c>
      <c r="D38" s="114"/>
      <c r="E38" s="114"/>
      <c r="F38" s="114"/>
      <c r="G38">
        <f t="shared" si="1"/>
        <v>317</v>
      </c>
      <c r="K38" s="587">
        <f t="shared" si="2"/>
        <v>0</v>
      </c>
    </row>
    <row r="39" spans="2:11">
      <c r="B39" s="76" t="str">
        <f t="shared" si="0"/>
        <v>209</v>
      </c>
      <c r="C39" s="22">
        <v>39847</v>
      </c>
      <c r="D39" s="114">
        <v>30</v>
      </c>
      <c r="E39" s="114"/>
      <c r="F39" s="114"/>
      <c r="G39">
        <f t="shared" si="1"/>
        <v>317</v>
      </c>
      <c r="K39" s="587">
        <f t="shared" si="2"/>
        <v>0</v>
      </c>
    </row>
    <row r="40" spans="2:11">
      <c r="B40" s="76" t="str">
        <f t="shared" si="0"/>
        <v>209</v>
      </c>
      <c r="C40" s="22">
        <v>39848</v>
      </c>
      <c r="D40" s="114"/>
      <c r="E40" s="114"/>
      <c r="F40" s="114"/>
      <c r="G40">
        <f t="shared" si="1"/>
        <v>317</v>
      </c>
      <c r="K40" s="587">
        <f t="shared" si="2"/>
        <v>0</v>
      </c>
    </row>
    <row r="41" spans="2:11">
      <c r="B41" s="76" t="str">
        <f t="shared" si="0"/>
        <v>209</v>
      </c>
      <c r="C41" s="22">
        <v>39849</v>
      </c>
      <c r="D41" s="114"/>
      <c r="E41" s="114"/>
      <c r="F41" s="114"/>
      <c r="G41">
        <f t="shared" si="1"/>
        <v>317</v>
      </c>
      <c r="H41">
        <v>50</v>
      </c>
      <c r="K41" s="587">
        <f t="shared" si="2"/>
        <v>0</v>
      </c>
    </row>
    <row r="42" spans="2:11">
      <c r="B42" s="76" t="str">
        <f t="shared" si="0"/>
        <v>209</v>
      </c>
      <c r="C42" s="22">
        <v>39850</v>
      </c>
      <c r="D42" s="114"/>
      <c r="E42" s="114"/>
      <c r="F42" s="114"/>
      <c r="G42">
        <f t="shared" si="1"/>
        <v>317</v>
      </c>
      <c r="I42">
        <v>50</v>
      </c>
      <c r="K42" s="587">
        <f t="shared" si="2"/>
        <v>50</v>
      </c>
    </row>
    <row r="43" spans="2:11">
      <c r="B43" s="76" t="str">
        <f t="shared" si="0"/>
        <v>209</v>
      </c>
      <c r="C43" s="22">
        <v>39851</v>
      </c>
      <c r="D43" s="114"/>
      <c r="E43" s="114"/>
      <c r="F43" s="114"/>
      <c r="G43">
        <f t="shared" si="1"/>
        <v>317</v>
      </c>
      <c r="K43" s="587">
        <f t="shared" si="2"/>
        <v>50</v>
      </c>
    </row>
    <row r="44" spans="2:11">
      <c r="B44" s="76" t="str">
        <f t="shared" si="0"/>
        <v>209</v>
      </c>
      <c r="C44" s="22">
        <v>39852</v>
      </c>
      <c r="D44" s="114">
        <v>30</v>
      </c>
      <c r="E44" s="114"/>
      <c r="F44" s="114"/>
      <c r="G44">
        <f t="shared" si="1"/>
        <v>317</v>
      </c>
      <c r="K44" s="587">
        <f t="shared" si="2"/>
        <v>50</v>
      </c>
    </row>
    <row r="45" spans="2:11">
      <c r="B45" s="76" t="str">
        <f t="shared" si="0"/>
        <v>209</v>
      </c>
      <c r="C45" s="22">
        <v>39853</v>
      </c>
      <c r="D45" s="114"/>
      <c r="E45" s="114"/>
      <c r="F45" s="114"/>
      <c r="G45">
        <f t="shared" si="1"/>
        <v>317</v>
      </c>
      <c r="K45" s="587">
        <f t="shared" si="2"/>
        <v>50</v>
      </c>
    </row>
    <row r="46" spans="2:11">
      <c r="B46" s="76" t="str">
        <f t="shared" si="0"/>
        <v>209</v>
      </c>
      <c r="C46" s="22">
        <v>39854</v>
      </c>
      <c r="D46" s="114"/>
      <c r="E46" s="114">
        <v>30</v>
      </c>
      <c r="F46" s="114"/>
      <c r="G46">
        <f t="shared" si="1"/>
        <v>347</v>
      </c>
      <c r="H46">
        <v>50</v>
      </c>
      <c r="K46" s="587">
        <f t="shared" si="2"/>
        <v>50</v>
      </c>
    </row>
    <row r="47" spans="2:11">
      <c r="B47" s="76" t="str">
        <f t="shared" si="0"/>
        <v>209</v>
      </c>
      <c r="C47" s="22">
        <v>39855</v>
      </c>
      <c r="D47" s="114">
        <v>30</v>
      </c>
      <c r="E47" s="114"/>
      <c r="F47" s="114"/>
      <c r="G47">
        <f t="shared" si="1"/>
        <v>347</v>
      </c>
      <c r="I47">
        <v>50</v>
      </c>
      <c r="K47" s="587">
        <f t="shared" si="2"/>
        <v>100</v>
      </c>
    </row>
    <row r="48" spans="2:11">
      <c r="B48" s="76" t="str">
        <f t="shared" si="0"/>
        <v>209</v>
      </c>
      <c r="C48" s="22">
        <v>39856</v>
      </c>
      <c r="D48" s="114"/>
      <c r="E48" s="114"/>
      <c r="F48" s="114">
        <v>17</v>
      </c>
      <c r="G48">
        <f t="shared" si="1"/>
        <v>330</v>
      </c>
      <c r="K48" s="587">
        <f t="shared" si="2"/>
        <v>100</v>
      </c>
    </row>
    <row r="49" spans="2:11">
      <c r="B49" s="76" t="str">
        <f t="shared" si="0"/>
        <v>209</v>
      </c>
      <c r="C49" s="22">
        <v>39857</v>
      </c>
      <c r="D49" s="114"/>
      <c r="E49" s="114"/>
      <c r="F49" s="114">
        <v>18</v>
      </c>
      <c r="G49">
        <f t="shared" si="1"/>
        <v>312</v>
      </c>
      <c r="K49" s="587">
        <f t="shared" si="2"/>
        <v>100</v>
      </c>
    </row>
    <row r="50" spans="2:11">
      <c r="B50" s="76" t="str">
        <f t="shared" si="0"/>
        <v>209</v>
      </c>
      <c r="C50" s="22">
        <v>39858</v>
      </c>
      <c r="D50" s="114"/>
      <c r="E50" s="114">
        <v>30</v>
      </c>
      <c r="F50" s="114"/>
      <c r="G50">
        <f t="shared" si="1"/>
        <v>342</v>
      </c>
      <c r="K50" s="587">
        <f t="shared" si="2"/>
        <v>100</v>
      </c>
    </row>
    <row r="51" spans="2:11">
      <c r="B51" s="76" t="str">
        <f t="shared" si="0"/>
        <v>209</v>
      </c>
      <c r="C51" s="22">
        <v>39859</v>
      </c>
      <c r="D51" s="114"/>
      <c r="E51" s="114"/>
      <c r="F51" s="114"/>
      <c r="G51">
        <f t="shared" si="1"/>
        <v>342</v>
      </c>
      <c r="K51" s="587">
        <f t="shared" si="2"/>
        <v>100</v>
      </c>
    </row>
    <row r="52" spans="2:11">
      <c r="B52" s="76" t="str">
        <f t="shared" si="0"/>
        <v>209</v>
      </c>
      <c r="C52" s="22">
        <v>39860</v>
      </c>
      <c r="D52" s="114">
        <v>30</v>
      </c>
      <c r="E52" s="114"/>
      <c r="F52" s="114">
        <v>18</v>
      </c>
      <c r="G52">
        <f t="shared" si="1"/>
        <v>324</v>
      </c>
      <c r="K52" s="587">
        <f t="shared" si="2"/>
        <v>100</v>
      </c>
    </row>
    <row r="53" spans="2:11">
      <c r="B53" s="76" t="str">
        <f t="shared" si="0"/>
        <v>209</v>
      </c>
      <c r="C53" s="22">
        <v>39861</v>
      </c>
      <c r="D53" s="114"/>
      <c r="E53" s="114">
        <v>30</v>
      </c>
      <c r="F53" s="114">
        <v>14</v>
      </c>
      <c r="G53">
        <f t="shared" si="1"/>
        <v>340</v>
      </c>
      <c r="H53">
        <v>50</v>
      </c>
      <c r="K53" s="587">
        <f t="shared" si="2"/>
        <v>100</v>
      </c>
    </row>
    <row r="54" spans="2:11">
      <c r="B54" s="76" t="str">
        <f t="shared" si="0"/>
        <v>209</v>
      </c>
      <c r="C54" s="22">
        <v>39862</v>
      </c>
      <c r="D54" s="114">
        <v>30</v>
      </c>
      <c r="E54" s="114"/>
      <c r="F54" s="114">
        <v>15</v>
      </c>
      <c r="G54">
        <f t="shared" si="1"/>
        <v>325</v>
      </c>
      <c r="K54" s="587">
        <f t="shared" si="2"/>
        <v>100</v>
      </c>
    </row>
    <row r="55" spans="2:11">
      <c r="B55" s="76" t="str">
        <f t="shared" si="0"/>
        <v>209</v>
      </c>
      <c r="C55" s="22">
        <v>39863</v>
      </c>
      <c r="D55" s="114"/>
      <c r="E55" s="114"/>
      <c r="F55" s="114">
        <v>18</v>
      </c>
      <c r="G55">
        <f t="shared" si="1"/>
        <v>307</v>
      </c>
      <c r="I55">
        <v>50</v>
      </c>
      <c r="K55" s="587">
        <f t="shared" si="2"/>
        <v>150</v>
      </c>
    </row>
    <row r="56" spans="2:11">
      <c r="B56" s="76" t="str">
        <f t="shared" si="0"/>
        <v>209</v>
      </c>
      <c r="C56" s="22">
        <v>39864</v>
      </c>
      <c r="D56" s="114"/>
      <c r="E56" s="114"/>
      <c r="F56" s="114">
        <v>16</v>
      </c>
      <c r="G56">
        <f t="shared" si="1"/>
        <v>291</v>
      </c>
      <c r="K56" s="587">
        <f t="shared" si="2"/>
        <v>150</v>
      </c>
    </row>
    <row r="57" spans="2:11">
      <c r="B57" s="76" t="str">
        <f t="shared" si="0"/>
        <v>209</v>
      </c>
      <c r="C57" s="22">
        <v>39865</v>
      </c>
      <c r="D57" s="114"/>
      <c r="E57" s="114">
        <v>30</v>
      </c>
      <c r="F57" s="114"/>
      <c r="G57">
        <f t="shared" si="1"/>
        <v>321</v>
      </c>
      <c r="K57" s="587">
        <f t="shared" si="2"/>
        <v>150</v>
      </c>
    </row>
    <row r="58" spans="2:11">
      <c r="B58" s="76" t="str">
        <f t="shared" si="0"/>
        <v>209</v>
      </c>
      <c r="C58" s="22">
        <v>39866</v>
      </c>
      <c r="D58" s="114">
        <v>30</v>
      </c>
      <c r="E58" s="114"/>
      <c r="F58" s="114"/>
      <c r="G58">
        <f t="shared" si="1"/>
        <v>321</v>
      </c>
      <c r="K58" s="587">
        <f t="shared" si="2"/>
        <v>150</v>
      </c>
    </row>
    <row r="59" spans="2:11">
      <c r="B59" s="76" t="str">
        <f t="shared" si="0"/>
        <v>209</v>
      </c>
      <c r="C59" s="22">
        <v>39867</v>
      </c>
      <c r="D59" s="114"/>
      <c r="E59" s="114"/>
      <c r="F59" s="114"/>
      <c r="G59">
        <f t="shared" si="1"/>
        <v>321</v>
      </c>
      <c r="K59" s="587">
        <f t="shared" si="2"/>
        <v>150</v>
      </c>
    </row>
    <row r="60" spans="2:11">
      <c r="B60" s="76" t="str">
        <f t="shared" si="0"/>
        <v>209</v>
      </c>
      <c r="C60" s="22">
        <v>39868</v>
      </c>
      <c r="D60" s="114"/>
      <c r="E60" s="114"/>
      <c r="F60" s="114">
        <v>20</v>
      </c>
      <c r="G60">
        <f t="shared" si="1"/>
        <v>301</v>
      </c>
      <c r="H60">
        <v>50</v>
      </c>
      <c r="K60" s="587">
        <f t="shared" si="2"/>
        <v>150</v>
      </c>
    </row>
    <row r="61" spans="2:11">
      <c r="B61" s="76" t="str">
        <f t="shared" si="0"/>
        <v>209</v>
      </c>
      <c r="C61" s="22">
        <v>39869</v>
      </c>
      <c r="D61" s="114">
        <v>30</v>
      </c>
      <c r="E61" s="114">
        <v>30</v>
      </c>
      <c r="F61" s="114">
        <v>20</v>
      </c>
      <c r="G61">
        <f t="shared" si="1"/>
        <v>311</v>
      </c>
      <c r="K61" s="587">
        <f t="shared" si="2"/>
        <v>150</v>
      </c>
    </row>
    <row r="62" spans="2:11">
      <c r="B62" s="76" t="str">
        <f t="shared" si="0"/>
        <v>209</v>
      </c>
      <c r="C62" s="22">
        <v>39870</v>
      </c>
      <c r="D62" s="114"/>
      <c r="E62" s="114">
        <v>30</v>
      </c>
      <c r="F62" s="114">
        <v>20</v>
      </c>
      <c r="G62">
        <f t="shared" si="1"/>
        <v>321</v>
      </c>
      <c r="K62" s="587">
        <f t="shared" si="2"/>
        <v>150</v>
      </c>
    </row>
    <row r="63" spans="2:11">
      <c r="B63" s="76" t="str">
        <f t="shared" si="0"/>
        <v>209</v>
      </c>
      <c r="C63" s="22">
        <v>39871</v>
      </c>
      <c r="D63" s="114"/>
      <c r="E63" s="114"/>
      <c r="F63" s="114">
        <v>20</v>
      </c>
      <c r="G63">
        <f t="shared" si="1"/>
        <v>301</v>
      </c>
      <c r="K63" s="587">
        <f t="shared" si="2"/>
        <v>150</v>
      </c>
    </row>
    <row r="64" spans="2:11">
      <c r="B64" s="76" t="str">
        <f t="shared" si="0"/>
        <v>209</v>
      </c>
      <c r="C64" s="22">
        <v>39872</v>
      </c>
      <c r="D64" s="114"/>
      <c r="E64" s="114"/>
      <c r="F64" s="114">
        <v>20</v>
      </c>
      <c r="G64">
        <f t="shared" si="1"/>
        <v>281</v>
      </c>
      <c r="I64">
        <v>50</v>
      </c>
      <c r="K64" s="587">
        <f t="shared" si="2"/>
        <v>200</v>
      </c>
    </row>
    <row r="65" spans="2:11">
      <c r="B65" s="76" t="str">
        <f t="shared" si="0"/>
        <v>309</v>
      </c>
      <c r="C65" s="22">
        <v>39873</v>
      </c>
      <c r="D65" s="114"/>
      <c r="E65" s="114">
        <v>30</v>
      </c>
      <c r="F65" s="114"/>
      <c r="G65">
        <f t="shared" si="1"/>
        <v>311</v>
      </c>
      <c r="K65" s="587">
        <f t="shared" si="2"/>
        <v>200</v>
      </c>
    </row>
    <row r="66" spans="2:11">
      <c r="B66" s="76" t="str">
        <f t="shared" si="0"/>
        <v>309</v>
      </c>
      <c r="C66" s="22">
        <v>39874</v>
      </c>
      <c r="D66" s="114"/>
      <c r="E66" s="114"/>
      <c r="F66" s="114">
        <v>20</v>
      </c>
      <c r="G66">
        <f t="shared" si="1"/>
        <v>291</v>
      </c>
      <c r="K66" s="587">
        <f t="shared" si="2"/>
        <v>200</v>
      </c>
    </row>
    <row r="67" spans="2:11">
      <c r="B67" s="76" t="str">
        <f t="shared" si="0"/>
        <v>309</v>
      </c>
      <c r="C67" s="22">
        <v>39875</v>
      </c>
      <c r="D67" s="114"/>
      <c r="E67" s="114"/>
      <c r="F67" s="114">
        <v>20</v>
      </c>
      <c r="G67">
        <f t="shared" si="1"/>
        <v>271</v>
      </c>
      <c r="H67">
        <v>50</v>
      </c>
      <c r="I67">
        <v>50</v>
      </c>
      <c r="K67" s="587">
        <f t="shared" si="2"/>
        <v>250</v>
      </c>
    </row>
    <row r="68" spans="2:11">
      <c r="B68" s="76" t="str">
        <f t="shared" si="0"/>
        <v>309</v>
      </c>
      <c r="C68" s="22">
        <v>39876</v>
      </c>
      <c r="D68" s="114"/>
      <c r="E68" s="114"/>
      <c r="F68" s="114">
        <v>20</v>
      </c>
      <c r="G68">
        <f t="shared" si="1"/>
        <v>251</v>
      </c>
      <c r="K68" s="587">
        <f t="shared" si="2"/>
        <v>250</v>
      </c>
    </row>
    <row r="69" spans="2:11">
      <c r="B69" s="76" t="str">
        <f t="shared" si="0"/>
        <v>309</v>
      </c>
      <c r="C69" s="22">
        <v>39877</v>
      </c>
      <c r="D69" s="114"/>
      <c r="E69" s="114"/>
      <c r="F69" s="114">
        <v>20</v>
      </c>
      <c r="G69">
        <f t="shared" si="1"/>
        <v>231</v>
      </c>
      <c r="K69" s="587">
        <f t="shared" si="2"/>
        <v>250</v>
      </c>
    </row>
    <row r="70" spans="2:11">
      <c r="B70" s="76" t="str">
        <f t="shared" si="0"/>
        <v>309</v>
      </c>
      <c r="C70" s="22">
        <v>39878</v>
      </c>
      <c r="D70" s="114"/>
      <c r="E70" s="114"/>
      <c r="F70" s="114">
        <v>18</v>
      </c>
      <c r="G70">
        <f t="shared" si="1"/>
        <v>213</v>
      </c>
      <c r="K70" s="587">
        <f t="shared" si="2"/>
        <v>250</v>
      </c>
    </row>
    <row r="71" spans="2:11">
      <c r="B71" s="76" t="str">
        <f t="shared" ref="B71:B134" si="3">MONTH(C71)&amp;RIGHT(YEAR(C71),2)</f>
        <v>309</v>
      </c>
      <c r="C71" s="22">
        <v>39879</v>
      </c>
      <c r="D71" s="114"/>
      <c r="E71" s="114"/>
      <c r="F71" s="114"/>
      <c r="G71">
        <f t="shared" ref="G71:G134" si="4">G70+E71-F71</f>
        <v>213</v>
      </c>
      <c r="K71" s="587">
        <f t="shared" ref="K71:K134" si="5">K70+I71-J71</f>
        <v>250</v>
      </c>
    </row>
    <row r="72" spans="2:11">
      <c r="B72" s="76" t="str">
        <f t="shared" si="3"/>
        <v>309</v>
      </c>
      <c r="C72" s="22">
        <v>39880</v>
      </c>
      <c r="D72" s="114"/>
      <c r="E72" s="114"/>
      <c r="F72" s="114"/>
      <c r="G72">
        <f t="shared" si="4"/>
        <v>213</v>
      </c>
      <c r="K72" s="587">
        <f t="shared" si="5"/>
        <v>250</v>
      </c>
    </row>
    <row r="73" spans="2:11">
      <c r="B73" s="76" t="str">
        <f t="shared" si="3"/>
        <v>309</v>
      </c>
      <c r="C73" s="22">
        <v>39881</v>
      </c>
      <c r="D73" s="114"/>
      <c r="E73" s="114"/>
      <c r="F73" s="114"/>
      <c r="G73">
        <f t="shared" si="4"/>
        <v>213</v>
      </c>
      <c r="K73" s="587">
        <f t="shared" si="5"/>
        <v>250</v>
      </c>
    </row>
    <row r="74" spans="2:11">
      <c r="B74" s="76" t="str">
        <f t="shared" si="3"/>
        <v>309</v>
      </c>
      <c r="C74" s="22">
        <v>39882</v>
      </c>
      <c r="D74" s="114"/>
      <c r="E74" s="114"/>
      <c r="F74" s="114"/>
      <c r="G74">
        <f t="shared" si="4"/>
        <v>213</v>
      </c>
      <c r="H74">
        <v>25</v>
      </c>
      <c r="K74" s="587">
        <f t="shared" si="5"/>
        <v>250</v>
      </c>
    </row>
    <row r="75" spans="2:11">
      <c r="B75" s="76" t="str">
        <f t="shared" si="3"/>
        <v>309</v>
      </c>
      <c r="C75" s="22">
        <v>39883</v>
      </c>
      <c r="D75" s="114"/>
      <c r="E75" s="114"/>
      <c r="F75" s="114"/>
      <c r="G75">
        <f t="shared" si="4"/>
        <v>213</v>
      </c>
      <c r="J75">
        <v>9</v>
      </c>
      <c r="K75" s="587">
        <f t="shared" si="5"/>
        <v>241</v>
      </c>
    </row>
    <row r="76" spans="2:11">
      <c r="B76" s="76" t="str">
        <f t="shared" si="3"/>
        <v>309</v>
      </c>
      <c r="C76" s="22">
        <v>39884</v>
      </c>
      <c r="D76" s="114"/>
      <c r="E76" s="114"/>
      <c r="F76" s="114"/>
      <c r="G76">
        <f t="shared" si="4"/>
        <v>213</v>
      </c>
      <c r="J76">
        <v>15</v>
      </c>
      <c r="K76" s="587">
        <f t="shared" si="5"/>
        <v>226</v>
      </c>
    </row>
    <row r="77" spans="2:11">
      <c r="B77" s="76" t="str">
        <f t="shared" si="3"/>
        <v>309</v>
      </c>
      <c r="C77" s="22">
        <v>39885</v>
      </c>
      <c r="D77" s="114"/>
      <c r="E77" s="114"/>
      <c r="F77" s="114"/>
      <c r="G77">
        <f t="shared" si="4"/>
        <v>213</v>
      </c>
      <c r="J77">
        <v>11</v>
      </c>
      <c r="K77" s="587">
        <f t="shared" si="5"/>
        <v>215</v>
      </c>
    </row>
    <row r="78" spans="2:11">
      <c r="B78" s="76" t="str">
        <f t="shared" si="3"/>
        <v>309</v>
      </c>
      <c r="C78" s="22">
        <v>39886</v>
      </c>
      <c r="D78" s="114"/>
      <c r="E78" s="114"/>
      <c r="F78" s="114"/>
      <c r="G78">
        <f t="shared" si="4"/>
        <v>213</v>
      </c>
      <c r="H78">
        <v>25</v>
      </c>
      <c r="K78" s="587">
        <f t="shared" si="5"/>
        <v>215</v>
      </c>
    </row>
    <row r="79" spans="2:11">
      <c r="B79" s="76" t="str">
        <f t="shared" si="3"/>
        <v>309</v>
      </c>
      <c r="C79" s="22">
        <v>39887</v>
      </c>
      <c r="D79" s="114"/>
      <c r="E79" s="114"/>
      <c r="F79" s="114"/>
      <c r="G79">
        <f t="shared" si="4"/>
        <v>213</v>
      </c>
      <c r="K79" s="587">
        <f t="shared" si="5"/>
        <v>215</v>
      </c>
    </row>
    <row r="80" spans="2:11">
      <c r="B80" s="76" t="str">
        <f t="shared" si="3"/>
        <v>309</v>
      </c>
      <c r="C80" s="22">
        <v>39888</v>
      </c>
      <c r="D80" s="114"/>
      <c r="E80" s="114"/>
      <c r="F80" s="114"/>
      <c r="G80">
        <f t="shared" si="4"/>
        <v>213</v>
      </c>
      <c r="H80">
        <v>25</v>
      </c>
      <c r="J80">
        <v>17</v>
      </c>
      <c r="K80" s="587">
        <f t="shared" si="5"/>
        <v>198</v>
      </c>
    </row>
    <row r="81" spans="2:11">
      <c r="B81" s="76" t="str">
        <f t="shared" si="3"/>
        <v>309</v>
      </c>
      <c r="C81" s="22">
        <v>39889</v>
      </c>
      <c r="D81" s="114"/>
      <c r="E81" s="114"/>
      <c r="F81" s="114"/>
      <c r="G81">
        <f t="shared" si="4"/>
        <v>213</v>
      </c>
      <c r="H81">
        <v>25</v>
      </c>
      <c r="K81" s="587">
        <f t="shared" si="5"/>
        <v>198</v>
      </c>
    </row>
    <row r="82" spans="2:11">
      <c r="B82" s="76" t="str">
        <f t="shared" si="3"/>
        <v>309</v>
      </c>
      <c r="C82" s="22">
        <v>39890</v>
      </c>
      <c r="D82" s="114"/>
      <c r="E82" s="114"/>
      <c r="F82" s="114"/>
      <c r="G82">
        <f t="shared" si="4"/>
        <v>213</v>
      </c>
      <c r="K82" s="587">
        <f t="shared" si="5"/>
        <v>198</v>
      </c>
    </row>
    <row r="83" spans="2:11">
      <c r="B83" s="76" t="str">
        <f t="shared" si="3"/>
        <v>309</v>
      </c>
      <c r="C83" s="22">
        <v>39891</v>
      </c>
      <c r="D83" s="114"/>
      <c r="E83" s="114"/>
      <c r="F83" s="114"/>
      <c r="G83">
        <f t="shared" si="4"/>
        <v>213</v>
      </c>
      <c r="K83" s="587">
        <f t="shared" si="5"/>
        <v>198</v>
      </c>
    </row>
    <row r="84" spans="2:11">
      <c r="B84" s="76" t="str">
        <f t="shared" si="3"/>
        <v>309</v>
      </c>
      <c r="C84" s="22">
        <v>39892</v>
      </c>
      <c r="D84" s="114">
        <v>30</v>
      </c>
      <c r="E84" s="114"/>
      <c r="F84" s="114"/>
      <c r="G84">
        <f t="shared" si="4"/>
        <v>213</v>
      </c>
      <c r="H84">
        <v>25</v>
      </c>
      <c r="K84" s="587">
        <f t="shared" si="5"/>
        <v>198</v>
      </c>
    </row>
    <row r="85" spans="2:11">
      <c r="B85" s="76" t="str">
        <f t="shared" si="3"/>
        <v>309</v>
      </c>
      <c r="C85" s="22">
        <v>39893</v>
      </c>
      <c r="D85" s="114"/>
      <c r="E85" s="114"/>
      <c r="F85" s="114"/>
      <c r="G85">
        <f t="shared" si="4"/>
        <v>213</v>
      </c>
      <c r="H85">
        <v>25</v>
      </c>
      <c r="K85" s="587">
        <f t="shared" si="5"/>
        <v>198</v>
      </c>
    </row>
    <row r="86" spans="2:11">
      <c r="B86" s="76" t="str">
        <f t="shared" si="3"/>
        <v>309</v>
      </c>
      <c r="C86" s="22">
        <v>39894</v>
      </c>
      <c r="D86" s="114">
        <v>30</v>
      </c>
      <c r="E86" s="114"/>
      <c r="F86" s="114"/>
      <c r="G86">
        <f t="shared" si="4"/>
        <v>213</v>
      </c>
      <c r="K86" s="587">
        <f t="shared" si="5"/>
        <v>198</v>
      </c>
    </row>
    <row r="87" spans="2:11">
      <c r="B87" s="76" t="str">
        <f t="shared" si="3"/>
        <v>309</v>
      </c>
      <c r="C87" s="22">
        <v>39895</v>
      </c>
      <c r="D87" s="114"/>
      <c r="E87" s="114"/>
      <c r="F87" s="114"/>
      <c r="G87">
        <f t="shared" si="4"/>
        <v>213</v>
      </c>
      <c r="H87">
        <v>25</v>
      </c>
      <c r="K87" s="587">
        <f t="shared" si="5"/>
        <v>198</v>
      </c>
    </row>
    <row r="88" spans="2:11">
      <c r="B88" s="76" t="str">
        <f t="shared" si="3"/>
        <v>309</v>
      </c>
      <c r="C88" s="22">
        <v>39896</v>
      </c>
      <c r="D88" s="114">
        <v>30</v>
      </c>
      <c r="E88" s="114"/>
      <c r="F88" s="114"/>
      <c r="G88">
        <f t="shared" si="4"/>
        <v>213</v>
      </c>
      <c r="H88">
        <v>25</v>
      </c>
      <c r="K88" s="587">
        <f t="shared" si="5"/>
        <v>198</v>
      </c>
    </row>
    <row r="89" spans="2:11">
      <c r="B89" s="76" t="str">
        <f t="shared" si="3"/>
        <v>309</v>
      </c>
      <c r="C89" s="22">
        <v>39897</v>
      </c>
      <c r="D89" s="114"/>
      <c r="E89" s="114"/>
      <c r="F89" s="114"/>
      <c r="G89">
        <f t="shared" si="4"/>
        <v>213</v>
      </c>
      <c r="K89" s="587">
        <f t="shared" si="5"/>
        <v>198</v>
      </c>
    </row>
    <row r="90" spans="2:11">
      <c r="B90" s="76" t="str">
        <f t="shared" si="3"/>
        <v>309</v>
      </c>
      <c r="C90" s="22">
        <v>39898</v>
      </c>
      <c r="D90" s="114"/>
      <c r="E90" s="114"/>
      <c r="F90" s="114"/>
      <c r="G90">
        <f t="shared" si="4"/>
        <v>213</v>
      </c>
      <c r="K90" s="587">
        <f t="shared" si="5"/>
        <v>198</v>
      </c>
    </row>
    <row r="91" spans="2:11">
      <c r="B91" s="76" t="str">
        <f t="shared" si="3"/>
        <v>309</v>
      </c>
      <c r="C91" s="22">
        <v>39899</v>
      </c>
      <c r="D91" s="114"/>
      <c r="E91" s="114"/>
      <c r="F91" s="114"/>
      <c r="G91">
        <f t="shared" si="4"/>
        <v>213</v>
      </c>
      <c r="K91" s="587">
        <f t="shared" si="5"/>
        <v>198</v>
      </c>
    </row>
    <row r="92" spans="2:11">
      <c r="B92" s="76" t="str">
        <f t="shared" si="3"/>
        <v>309</v>
      </c>
      <c r="C92" s="22">
        <v>39900</v>
      </c>
      <c r="D92" s="114">
        <v>30</v>
      </c>
      <c r="E92" s="114"/>
      <c r="F92" s="114"/>
      <c r="G92">
        <f t="shared" si="4"/>
        <v>213</v>
      </c>
      <c r="H92">
        <v>25</v>
      </c>
      <c r="K92" s="587">
        <f t="shared" si="5"/>
        <v>198</v>
      </c>
    </row>
    <row r="93" spans="2:11">
      <c r="B93" s="76" t="str">
        <f t="shared" si="3"/>
        <v>309</v>
      </c>
      <c r="C93" s="22">
        <v>39901</v>
      </c>
      <c r="D93" s="114"/>
      <c r="E93" s="114"/>
      <c r="F93" s="114"/>
      <c r="G93">
        <f t="shared" si="4"/>
        <v>213</v>
      </c>
      <c r="K93" s="587">
        <f t="shared" si="5"/>
        <v>198</v>
      </c>
    </row>
    <row r="94" spans="2:11">
      <c r="B94" s="76" t="str">
        <f t="shared" si="3"/>
        <v>309</v>
      </c>
      <c r="C94" s="22">
        <v>39902</v>
      </c>
      <c r="D94" s="114">
        <v>30</v>
      </c>
      <c r="E94" s="114"/>
      <c r="F94" s="114"/>
      <c r="G94">
        <f t="shared" si="4"/>
        <v>213</v>
      </c>
      <c r="H94">
        <v>25</v>
      </c>
      <c r="K94" s="587">
        <f t="shared" si="5"/>
        <v>198</v>
      </c>
    </row>
    <row r="95" spans="2:11">
      <c r="B95" s="76" t="str">
        <f t="shared" si="3"/>
        <v>309</v>
      </c>
      <c r="C95" s="22">
        <v>39903</v>
      </c>
      <c r="D95" s="114"/>
      <c r="E95" s="114"/>
      <c r="F95" s="114"/>
      <c r="G95">
        <f t="shared" si="4"/>
        <v>213</v>
      </c>
      <c r="K95" s="587">
        <f t="shared" si="5"/>
        <v>198</v>
      </c>
    </row>
    <row r="96" spans="2:11">
      <c r="B96" s="76" t="str">
        <f t="shared" si="3"/>
        <v>409</v>
      </c>
      <c r="C96" s="22">
        <v>39904</v>
      </c>
      <c r="D96" s="114"/>
      <c r="E96" s="114"/>
      <c r="F96" s="114"/>
      <c r="G96">
        <f t="shared" si="4"/>
        <v>213</v>
      </c>
      <c r="K96" s="587">
        <f t="shared" si="5"/>
        <v>198</v>
      </c>
    </row>
    <row r="97" spans="2:11">
      <c r="B97" s="76" t="str">
        <f t="shared" si="3"/>
        <v>409</v>
      </c>
      <c r="C97" s="22">
        <v>39905</v>
      </c>
      <c r="D97" s="114"/>
      <c r="E97" s="114"/>
      <c r="F97" s="114"/>
      <c r="G97">
        <f t="shared" si="4"/>
        <v>213</v>
      </c>
      <c r="K97" s="587">
        <f t="shared" si="5"/>
        <v>198</v>
      </c>
    </row>
    <row r="98" spans="2:11">
      <c r="B98" s="76" t="str">
        <f t="shared" si="3"/>
        <v>409</v>
      </c>
      <c r="C98" s="22">
        <v>39906</v>
      </c>
      <c r="D98" s="114"/>
      <c r="E98" s="114"/>
      <c r="F98" s="114"/>
      <c r="G98">
        <f t="shared" si="4"/>
        <v>213</v>
      </c>
      <c r="K98" s="587">
        <f t="shared" si="5"/>
        <v>198</v>
      </c>
    </row>
    <row r="99" spans="2:11">
      <c r="B99" s="76" t="str">
        <f t="shared" si="3"/>
        <v>409</v>
      </c>
      <c r="C99" s="22">
        <v>39907</v>
      </c>
      <c r="D99" s="114"/>
      <c r="E99" s="114"/>
      <c r="F99" s="114"/>
      <c r="G99">
        <f t="shared" si="4"/>
        <v>213</v>
      </c>
      <c r="K99" s="587">
        <f t="shared" si="5"/>
        <v>198</v>
      </c>
    </row>
    <row r="100" spans="2:11">
      <c r="B100" s="76" t="str">
        <f t="shared" si="3"/>
        <v>409</v>
      </c>
      <c r="C100" s="22">
        <v>39908</v>
      </c>
      <c r="D100" s="114"/>
      <c r="E100" s="114"/>
      <c r="F100" s="114"/>
      <c r="G100">
        <f t="shared" si="4"/>
        <v>213</v>
      </c>
      <c r="K100" s="587">
        <f t="shared" si="5"/>
        <v>198</v>
      </c>
    </row>
    <row r="101" spans="2:11">
      <c r="B101" s="76" t="str">
        <f t="shared" si="3"/>
        <v>409</v>
      </c>
      <c r="C101" s="22">
        <v>39909</v>
      </c>
      <c r="D101" s="114"/>
      <c r="E101" s="114"/>
      <c r="F101" s="114"/>
      <c r="G101">
        <f t="shared" si="4"/>
        <v>213</v>
      </c>
      <c r="K101" s="587">
        <f t="shared" si="5"/>
        <v>198</v>
      </c>
    </row>
    <row r="102" spans="2:11">
      <c r="B102" s="76" t="str">
        <f t="shared" si="3"/>
        <v>409</v>
      </c>
      <c r="C102" s="22">
        <v>39910</v>
      </c>
      <c r="D102" s="114"/>
      <c r="E102" s="114"/>
      <c r="F102" s="114"/>
      <c r="G102">
        <f t="shared" si="4"/>
        <v>213</v>
      </c>
      <c r="K102" s="587">
        <f t="shared" si="5"/>
        <v>198</v>
      </c>
    </row>
    <row r="103" spans="2:11">
      <c r="B103" s="76" t="str">
        <f t="shared" si="3"/>
        <v>409</v>
      </c>
      <c r="C103" s="22">
        <v>39911</v>
      </c>
      <c r="D103" s="114"/>
      <c r="E103" s="114"/>
      <c r="F103" s="114"/>
      <c r="G103">
        <f t="shared" si="4"/>
        <v>213</v>
      </c>
      <c r="K103" s="587">
        <f t="shared" si="5"/>
        <v>198</v>
      </c>
    </row>
    <row r="104" spans="2:11">
      <c r="B104" s="76" t="str">
        <f t="shared" si="3"/>
        <v>409</v>
      </c>
      <c r="C104" s="22">
        <v>39912</v>
      </c>
      <c r="D104" s="114"/>
      <c r="E104" s="114"/>
      <c r="F104" s="114"/>
      <c r="G104">
        <f t="shared" si="4"/>
        <v>213</v>
      </c>
      <c r="K104" s="587">
        <f t="shared" si="5"/>
        <v>198</v>
      </c>
    </row>
    <row r="105" spans="2:11">
      <c r="B105" s="76" t="str">
        <f t="shared" si="3"/>
        <v>409</v>
      </c>
      <c r="C105" s="22">
        <v>39913</v>
      </c>
      <c r="D105" s="114"/>
      <c r="E105" s="114"/>
      <c r="F105" s="114"/>
      <c r="G105">
        <f t="shared" si="4"/>
        <v>213</v>
      </c>
      <c r="K105" s="587">
        <f t="shared" si="5"/>
        <v>198</v>
      </c>
    </row>
    <row r="106" spans="2:11">
      <c r="B106" s="76" t="str">
        <f t="shared" si="3"/>
        <v>409</v>
      </c>
      <c r="C106" s="22">
        <v>39914</v>
      </c>
      <c r="D106" s="114"/>
      <c r="E106" s="114"/>
      <c r="F106" s="114"/>
      <c r="G106">
        <f t="shared" si="4"/>
        <v>213</v>
      </c>
      <c r="K106" s="587">
        <f t="shared" si="5"/>
        <v>198</v>
      </c>
    </row>
    <row r="107" spans="2:11">
      <c r="B107" s="76" t="str">
        <f t="shared" si="3"/>
        <v>409</v>
      </c>
      <c r="C107" s="22">
        <v>39915</v>
      </c>
      <c r="D107" s="114"/>
      <c r="E107" s="114"/>
      <c r="F107" s="114"/>
      <c r="G107">
        <f t="shared" si="4"/>
        <v>213</v>
      </c>
      <c r="K107" s="587">
        <f t="shared" si="5"/>
        <v>198</v>
      </c>
    </row>
    <row r="108" spans="2:11">
      <c r="B108" s="76" t="str">
        <f t="shared" si="3"/>
        <v>409</v>
      </c>
      <c r="C108" s="22">
        <v>39916</v>
      </c>
      <c r="D108" s="114"/>
      <c r="E108" s="114"/>
      <c r="F108" s="114"/>
      <c r="G108">
        <f t="shared" si="4"/>
        <v>213</v>
      </c>
      <c r="K108" s="587">
        <f t="shared" si="5"/>
        <v>198</v>
      </c>
    </row>
    <row r="109" spans="2:11">
      <c r="B109" s="76" t="str">
        <f t="shared" si="3"/>
        <v>409</v>
      </c>
      <c r="C109" s="22">
        <v>39917</v>
      </c>
      <c r="D109" s="114"/>
      <c r="E109" s="114"/>
      <c r="F109" s="114"/>
      <c r="G109">
        <f t="shared" si="4"/>
        <v>213</v>
      </c>
      <c r="K109" s="587">
        <f t="shared" si="5"/>
        <v>198</v>
      </c>
    </row>
    <row r="110" spans="2:11">
      <c r="B110" s="76" t="str">
        <f t="shared" si="3"/>
        <v>409</v>
      </c>
      <c r="C110" s="22">
        <v>39918</v>
      </c>
      <c r="D110" s="114"/>
      <c r="E110" s="114"/>
      <c r="F110" s="114"/>
      <c r="G110">
        <f t="shared" si="4"/>
        <v>213</v>
      </c>
      <c r="K110" s="587">
        <f t="shared" si="5"/>
        <v>198</v>
      </c>
    </row>
    <row r="111" spans="2:11">
      <c r="B111" s="76" t="str">
        <f t="shared" si="3"/>
        <v>409</v>
      </c>
      <c r="C111" s="22">
        <v>39919</v>
      </c>
      <c r="D111" s="114"/>
      <c r="E111" s="114"/>
      <c r="F111" s="114"/>
      <c r="G111">
        <f t="shared" si="4"/>
        <v>213</v>
      </c>
      <c r="K111" s="587">
        <f t="shared" si="5"/>
        <v>198</v>
      </c>
    </row>
    <row r="112" spans="2:11">
      <c r="B112" s="76" t="str">
        <f t="shared" si="3"/>
        <v>409</v>
      </c>
      <c r="C112" s="22">
        <v>39920</v>
      </c>
      <c r="D112" s="114"/>
      <c r="E112" s="114"/>
      <c r="F112" s="114"/>
      <c r="G112">
        <f t="shared" si="4"/>
        <v>213</v>
      </c>
      <c r="K112" s="587">
        <f t="shared" si="5"/>
        <v>198</v>
      </c>
    </row>
    <row r="113" spans="2:11">
      <c r="B113" s="76" t="str">
        <f t="shared" si="3"/>
        <v>409</v>
      </c>
      <c r="C113" s="22">
        <v>39921</v>
      </c>
      <c r="D113" s="114"/>
      <c r="E113" s="114"/>
      <c r="F113" s="114"/>
      <c r="G113">
        <f t="shared" si="4"/>
        <v>213</v>
      </c>
      <c r="K113" s="587">
        <f t="shared" si="5"/>
        <v>198</v>
      </c>
    </row>
    <row r="114" spans="2:11">
      <c r="B114" s="76" t="str">
        <f t="shared" si="3"/>
        <v>409</v>
      </c>
      <c r="C114" s="22">
        <v>39922</v>
      </c>
      <c r="D114" s="114"/>
      <c r="E114" s="114"/>
      <c r="F114" s="114"/>
      <c r="G114">
        <f t="shared" si="4"/>
        <v>213</v>
      </c>
      <c r="K114" s="587">
        <f t="shared" si="5"/>
        <v>198</v>
      </c>
    </row>
    <row r="115" spans="2:11">
      <c r="B115" s="76" t="str">
        <f t="shared" si="3"/>
        <v>409</v>
      </c>
      <c r="C115" s="22">
        <v>39923</v>
      </c>
      <c r="D115" s="114"/>
      <c r="E115" s="114"/>
      <c r="F115" s="114"/>
      <c r="G115">
        <f t="shared" si="4"/>
        <v>213</v>
      </c>
      <c r="K115" s="587">
        <f t="shared" si="5"/>
        <v>198</v>
      </c>
    </row>
    <row r="116" spans="2:11">
      <c r="B116" s="76" t="str">
        <f t="shared" si="3"/>
        <v>409</v>
      </c>
      <c r="C116" s="22">
        <v>39924</v>
      </c>
      <c r="D116" s="114"/>
      <c r="E116" s="114"/>
      <c r="F116" s="114"/>
      <c r="G116">
        <f t="shared" si="4"/>
        <v>213</v>
      </c>
      <c r="K116" s="587">
        <f t="shared" si="5"/>
        <v>198</v>
      </c>
    </row>
    <row r="117" spans="2:11">
      <c r="B117" s="76" t="str">
        <f t="shared" si="3"/>
        <v>409</v>
      </c>
      <c r="C117" s="22">
        <v>39925</v>
      </c>
      <c r="D117" s="114"/>
      <c r="E117" s="114"/>
      <c r="F117" s="114"/>
      <c r="G117">
        <f t="shared" si="4"/>
        <v>213</v>
      </c>
      <c r="K117" s="587">
        <f t="shared" si="5"/>
        <v>198</v>
      </c>
    </row>
    <row r="118" spans="2:11">
      <c r="B118" s="76" t="str">
        <f t="shared" si="3"/>
        <v>409</v>
      </c>
      <c r="C118" s="22">
        <v>39926</v>
      </c>
      <c r="D118" s="114"/>
      <c r="E118" s="114"/>
      <c r="F118" s="114"/>
      <c r="G118">
        <f t="shared" si="4"/>
        <v>213</v>
      </c>
      <c r="K118" s="587">
        <f t="shared" si="5"/>
        <v>198</v>
      </c>
    </row>
    <row r="119" spans="2:11">
      <c r="B119" s="76" t="str">
        <f t="shared" si="3"/>
        <v>409</v>
      </c>
      <c r="C119" s="22">
        <v>39927</v>
      </c>
      <c r="D119" s="114"/>
      <c r="E119" s="114"/>
      <c r="F119" s="114"/>
      <c r="G119">
        <f t="shared" si="4"/>
        <v>213</v>
      </c>
      <c r="K119" s="587">
        <f t="shared" si="5"/>
        <v>198</v>
      </c>
    </row>
    <row r="120" spans="2:11">
      <c r="B120" s="76" t="str">
        <f t="shared" si="3"/>
        <v>409</v>
      </c>
      <c r="C120" s="22">
        <v>39928</v>
      </c>
      <c r="D120" s="114"/>
      <c r="E120" s="114"/>
      <c r="F120" s="114"/>
      <c r="G120">
        <f t="shared" si="4"/>
        <v>213</v>
      </c>
      <c r="K120" s="587">
        <f t="shared" si="5"/>
        <v>198</v>
      </c>
    </row>
    <row r="121" spans="2:11">
      <c r="B121" s="76" t="str">
        <f t="shared" si="3"/>
        <v>409</v>
      </c>
      <c r="C121" s="22">
        <v>39929</v>
      </c>
      <c r="D121" s="114"/>
      <c r="E121" s="114"/>
      <c r="F121" s="114"/>
      <c r="G121">
        <f t="shared" si="4"/>
        <v>213</v>
      </c>
      <c r="K121" s="587">
        <f t="shared" si="5"/>
        <v>198</v>
      </c>
    </row>
    <row r="122" spans="2:11">
      <c r="B122" s="76" t="str">
        <f t="shared" si="3"/>
        <v>409</v>
      </c>
      <c r="C122" s="22">
        <v>39930</v>
      </c>
      <c r="D122" s="114"/>
      <c r="E122" s="114"/>
      <c r="F122" s="114"/>
      <c r="G122">
        <f t="shared" si="4"/>
        <v>213</v>
      </c>
      <c r="K122" s="587">
        <f t="shared" si="5"/>
        <v>198</v>
      </c>
    </row>
    <row r="123" spans="2:11">
      <c r="B123" s="76" t="str">
        <f t="shared" si="3"/>
        <v>409</v>
      </c>
      <c r="C123" s="22">
        <v>39931</v>
      </c>
      <c r="D123" s="114"/>
      <c r="E123" s="114"/>
      <c r="F123" s="114"/>
      <c r="G123">
        <f t="shared" si="4"/>
        <v>213</v>
      </c>
      <c r="K123" s="587">
        <f t="shared" si="5"/>
        <v>198</v>
      </c>
    </row>
    <row r="124" spans="2:11">
      <c r="B124" s="76" t="str">
        <f t="shared" si="3"/>
        <v>409</v>
      </c>
      <c r="C124" s="22">
        <v>39932</v>
      </c>
      <c r="D124" s="114"/>
      <c r="E124" s="114"/>
      <c r="F124" s="114"/>
      <c r="G124">
        <f t="shared" si="4"/>
        <v>213</v>
      </c>
      <c r="K124" s="587">
        <f t="shared" si="5"/>
        <v>198</v>
      </c>
    </row>
    <row r="125" spans="2:11">
      <c r="B125" s="76" t="str">
        <f t="shared" si="3"/>
        <v>409</v>
      </c>
      <c r="C125" s="22">
        <v>39933</v>
      </c>
      <c r="D125" s="114"/>
      <c r="E125" s="114"/>
      <c r="F125" s="114"/>
      <c r="G125">
        <f t="shared" si="4"/>
        <v>213</v>
      </c>
      <c r="K125" s="587">
        <f t="shared" si="5"/>
        <v>198</v>
      </c>
    </row>
    <row r="126" spans="2:11">
      <c r="B126" s="76" t="str">
        <f t="shared" si="3"/>
        <v>509</v>
      </c>
      <c r="C126" s="22">
        <v>39934</v>
      </c>
      <c r="D126" s="114"/>
      <c r="E126" s="114"/>
      <c r="F126" s="114"/>
      <c r="G126">
        <f t="shared" si="4"/>
        <v>213</v>
      </c>
      <c r="K126" s="587">
        <f t="shared" si="5"/>
        <v>198</v>
      </c>
    </row>
    <row r="127" spans="2:11">
      <c r="B127" s="76" t="str">
        <f t="shared" si="3"/>
        <v>509</v>
      </c>
      <c r="C127" s="22">
        <v>39935</v>
      </c>
      <c r="D127" s="114"/>
      <c r="E127" s="114"/>
      <c r="F127" s="114"/>
      <c r="G127">
        <f t="shared" si="4"/>
        <v>213</v>
      </c>
      <c r="K127" s="587">
        <f t="shared" si="5"/>
        <v>198</v>
      </c>
    </row>
    <row r="128" spans="2:11">
      <c r="B128" s="76" t="str">
        <f t="shared" si="3"/>
        <v>509</v>
      </c>
      <c r="C128" s="22">
        <v>39936</v>
      </c>
      <c r="D128" s="114"/>
      <c r="E128" s="114"/>
      <c r="F128" s="114"/>
      <c r="G128">
        <f t="shared" si="4"/>
        <v>213</v>
      </c>
      <c r="K128" s="587">
        <f t="shared" si="5"/>
        <v>198</v>
      </c>
    </row>
    <row r="129" spans="2:11">
      <c r="B129" s="76" t="str">
        <f t="shared" si="3"/>
        <v>509</v>
      </c>
      <c r="C129" s="22">
        <v>39937</v>
      </c>
      <c r="D129" s="114"/>
      <c r="E129" s="114"/>
      <c r="F129" s="114"/>
      <c r="G129">
        <f t="shared" si="4"/>
        <v>213</v>
      </c>
      <c r="K129" s="587">
        <f t="shared" si="5"/>
        <v>198</v>
      </c>
    </row>
    <row r="130" spans="2:11">
      <c r="B130" s="76" t="str">
        <f t="shared" si="3"/>
        <v>509</v>
      </c>
      <c r="C130" s="22">
        <v>39938</v>
      </c>
      <c r="D130" s="114"/>
      <c r="E130" s="114"/>
      <c r="F130" s="114"/>
      <c r="G130">
        <f t="shared" si="4"/>
        <v>213</v>
      </c>
      <c r="K130" s="587">
        <f t="shared" si="5"/>
        <v>198</v>
      </c>
    </row>
    <row r="131" spans="2:11">
      <c r="B131" s="76" t="str">
        <f t="shared" si="3"/>
        <v>509</v>
      </c>
      <c r="C131" s="22">
        <v>39939</v>
      </c>
      <c r="D131" s="114"/>
      <c r="E131" s="114"/>
      <c r="F131" s="114"/>
      <c r="G131">
        <f t="shared" si="4"/>
        <v>213</v>
      </c>
      <c r="K131" s="587">
        <f t="shared" si="5"/>
        <v>198</v>
      </c>
    </row>
    <row r="132" spans="2:11">
      <c r="B132" s="76" t="str">
        <f t="shared" si="3"/>
        <v>509</v>
      </c>
      <c r="C132" s="22">
        <v>39940</v>
      </c>
      <c r="D132" s="114"/>
      <c r="E132" s="114"/>
      <c r="F132" s="114"/>
      <c r="G132">
        <f t="shared" si="4"/>
        <v>213</v>
      </c>
      <c r="K132" s="587">
        <f t="shared" si="5"/>
        <v>198</v>
      </c>
    </row>
    <row r="133" spans="2:11">
      <c r="B133" s="76" t="str">
        <f t="shared" si="3"/>
        <v>509</v>
      </c>
      <c r="C133" s="22">
        <v>39941</v>
      </c>
      <c r="D133" s="114"/>
      <c r="E133" s="114"/>
      <c r="F133" s="114"/>
      <c r="G133">
        <f t="shared" si="4"/>
        <v>213</v>
      </c>
      <c r="K133" s="587">
        <f t="shared" si="5"/>
        <v>198</v>
      </c>
    </row>
    <row r="134" spans="2:11">
      <c r="B134" s="76" t="str">
        <f t="shared" si="3"/>
        <v>509</v>
      </c>
      <c r="C134" s="22">
        <v>39942</v>
      </c>
      <c r="D134" s="114"/>
      <c r="E134" s="114"/>
      <c r="F134" s="114"/>
      <c r="G134">
        <f t="shared" si="4"/>
        <v>213</v>
      </c>
      <c r="K134" s="587">
        <f t="shared" si="5"/>
        <v>198</v>
      </c>
    </row>
    <row r="135" spans="2:11">
      <c r="B135" s="76" t="str">
        <f t="shared" ref="B135:B198" si="6">MONTH(C135)&amp;RIGHT(YEAR(C135),2)</f>
        <v>509</v>
      </c>
      <c r="C135" s="22">
        <v>39943</v>
      </c>
      <c r="D135" s="114"/>
      <c r="E135" s="114"/>
      <c r="F135" s="114"/>
      <c r="G135">
        <f t="shared" ref="G135:G198" si="7">G134+E135-F135</f>
        <v>213</v>
      </c>
      <c r="K135" s="587">
        <f t="shared" ref="K135:K198" si="8">K134+I135-J135</f>
        <v>198</v>
      </c>
    </row>
    <row r="136" spans="2:11">
      <c r="B136" s="76" t="str">
        <f t="shared" si="6"/>
        <v>509</v>
      </c>
      <c r="C136" s="22">
        <v>39944</v>
      </c>
      <c r="D136" s="114"/>
      <c r="E136" s="114"/>
      <c r="F136" s="114"/>
      <c r="G136">
        <f t="shared" si="7"/>
        <v>213</v>
      </c>
      <c r="K136" s="587">
        <f t="shared" si="8"/>
        <v>198</v>
      </c>
    </row>
    <row r="137" spans="2:11">
      <c r="B137" s="76" t="str">
        <f t="shared" si="6"/>
        <v>509</v>
      </c>
      <c r="C137" s="22">
        <v>39945</v>
      </c>
      <c r="D137" s="114"/>
      <c r="E137" s="114"/>
      <c r="F137" s="114"/>
      <c r="G137">
        <f t="shared" si="7"/>
        <v>213</v>
      </c>
      <c r="K137" s="587">
        <f t="shared" si="8"/>
        <v>198</v>
      </c>
    </row>
    <row r="138" spans="2:11">
      <c r="B138" s="76" t="str">
        <f t="shared" si="6"/>
        <v>509</v>
      </c>
      <c r="C138" s="22">
        <v>39946</v>
      </c>
      <c r="D138" s="114"/>
      <c r="E138" s="114"/>
      <c r="F138" s="114"/>
      <c r="G138">
        <f t="shared" si="7"/>
        <v>213</v>
      </c>
      <c r="K138" s="587">
        <f t="shared" si="8"/>
        <v>198</v>
      </c>
    </row>
    <row r="139" spans="2:11">
      <c r="B139" s="76" t="str">
        <f t="shared" si="6"/>
        <v>509</v>
      </c>
      <c r="C139" s="22">
        <v>39947</v>
      </c>
      <c r="D139" s="114"/>
      <c r="E139" s="114"/>
      <c r="F139" s="114"/>
      <c r="G139">
        <f t="shared" si="7"/>
        <v>213</v>
      </c>
      <c r="K139" s="587">
        <f t="shared" si="8"/>
        <v>198</v>
      </c>
    </row>
    <row r="140" spans="2:11">
      <c r="B140" s="76" t="str">
        <f t="shared" si="6"/>
        <v>509</v>
      </c>
      <c r="C140" s="22">
        <v>39948</v>
      </c>
      <c r="D140" s="114"/>
      <c r="E140" s="114"/>
      <c r="F140" s="114"/>
      <c r="G140">
        <f t="shared" si="7"/>
        <v>213</v>
      </c>
      <c r="K140" s="587">
        <f t="shared" si="8"/>
        <v>198</v>
      </c>
    </row>
    <row r="141" spans="2:11">
      <c r="B141" s="76" t="str">
        <f t="shared" si="6"/>
        <v>509</v>
      </c>
      <c r="C141" s="22">
        <v>39949</v>
      </c>
      <c r="D141" s="114"/>
      <c r="E141" s="114"/>
      <c r="F141" s="114"/>
      <c r="G141">
        <f t="shared" si="7"/>
        <v>213</v>
      </c>
      <c r="K141" s="587">
        <f t="shared" si="8"/>
        <v>198</v>
      </c>
    </row>
    <row r="142" spans="2:11">
      <c r="B142" s="76" t="str">
        <f t="shared" si="6"/>
        <v>509</v>
      </c>
      <c r="C142" s="22">
        <v>39950</v>
      </c>
      <c r="D142" s="114"/>
      <c r="E142" s="114"/>
      <c r="F142" s="114"/>
      <c r="G142">
        <f t="shared" si="7"/>
        <v>213</v>
      </c>
      <c r="K142" s="587">
        <f t="shared" si="8"/>
        <v>198</v>
      </c>
    </row>
    <row r="143" spans="2:11">
      <c r="B143" s="76" t="str">
        <f t="shared" si="6"/>
        <v>509</v>
      </c>
      <c r="C143" s="22">
        <v>39951</v>
      </c>
      <c r="D143" s="114"/>
      <c r="E143" s="114"/>
      <c r="F143" s="114"/>
      <c r="G143">
        <f t="shared" si="7"/>
        <v>213</v>
      </c>
      <c r="K143" s="587">
        <f t="shared" si="8"/>
        <v>198</v>
      </c>
    </row>
    <row r="144" spans="2:11">
      <c r="B144" s="76" t="str">
        <f t="shared" si="6"/>
        <v>509</v>
      </c>
      <c r="C144" s="22">
        <v>39952</v>
      </c>
      <c r="D144" s="114"/>
      <c r="E144" s="114"/>
      <c r="F144" s="114"/>
      <c r="G144">
        <f t="shared" si="7"/>
        <v>213</v>
      </c>
      <c r="K144" s="587">
        <f t="shared" si="8"/>
        <v>198</v>
      </c>
    </row>
    <row r="145" spans="2:11">
      <c r="B145" s="76" t="str">
        <f t="shared" si="6"/>
        <v>509</v>
      </c>
      <c r="C145" s="22">
        <v>39953</v>
      </c>
      <c r="D145" s="114"/>
      <c r="E145" s="114"/>
      <c r="F145" s="114"/>
      <c r="G145">
        <f t="shared" si="7"/>
        <v>213</v>
      </c>
      <c r="K145" s="587">
        <f t="shared" si="8"/>
        <v>198</v>
      </c>
    </row>
    <row r="146" spans="2:11">
      <c r="B146" s="76" t="str">
        <f t="shared" si="6"/>
        <v>509</v>
      </c>
      <c r="C146" s="22">
        <v>39954</v>
      </c>
      <c r="D146" s="114"/>
      <c r="E146" s="114"/>
      <c r="F146" s="114"/>
      <c r="G146">
        <f t="shared" si="7"/>
        <v>213</v>
      </c>
      <c r="K146" s="587">
        <f t="shared" si="8"/>
        <v>198</v>
      </c>
    </row>
    <row r="147" spans="2:11">
      <c r="B147" s="76" t="str">
        <f t="shared" si="6"/>
        <v>509</v>
      </c>
      <c r="C147" s="22">
        <v>39955</v>
      </c>
      <c r="D147" s="114"/>
      <c r="E147" s="114"/>
      <c r="F147" s="114"/>
      <c r="G147">
        <f t="shared" si="7"/>
        <v>213</v>
      </c>
      <c r="K147" s="587">
        <f t="shared" si="8"/>
        <v>198</v>
      </c>
    </row>
    <row r="148" spans="2:11">
      <c r="B148" s="76" t="str">
        <f t="shared" si="6"/>
        <v>509</v>
      </c>
      <c r="C148" s="22">
        <v>39956</v>
      </c>
      <c r="D148" s="114"/>
      <c r="E148" s="114"/>
      <c r="F148" s="114"/>
      <c r="G148">
        <f t="shared" si="7"/>
        <v>213</v>
      </c>
      <c r="K148" s="587">
        <f t="shared" si="8"/>
        <v>198</v>
      </c>
    </row>
    <row r="149" spans="2:11">
      <c r="B149" s="76" t="str">
        <f t="shared" si="6"/>
        <v>509</v>
      </c>
      <c r="C149" s="22">
        <v>39957</v>
      </c>
      <c r="D149" s="114"/>
      <c r="E149" s="114"/>
      <c r="F149" s="114"/>
      <c r="G149">
        <f t="shared" si="7"/>
        <v>213</v>
      </c>
      <c r="K149" s="587">
        <f t="shared" si="8"/>
        <v>198</v>
      </c>
    </row>
    <row r="150" spans="2:11">
      <c r="B150" s="76" t="str">
        <f t="shared" si="6"/>
        <v>509</v>
      </c>
      <c r="C150" s="22">
        <v>39958</v>
      </c>
      <c r="D150" s="114"/>
      <c r="E150" s="114"/>
      <c r="F150" s="114"/>
      <c r="G150">
        <f t="shared" si="7"/>
        <v>213</v>
      </c>
      <c r="K150" s="587">
        <f t="shared" si="8"/>
        <v>198</v>
      </c>
    </row>
    <row r="151" spans="2:11">
      <c r="B151" s="76" t="str">
        <f t="shared" si="6"/>
        <v>509</v>
      </c>
      <c r="C151" s="22">
        <v>39959</v>
      </c>
      <c r="D151" s="114"/>
      <c r="E151" s="114"/>
      <c r="F151" s="114"/>
      <c r="G151">
        <f t="shared" si="7"/>
        <v>213</v>
      </c>
      <c r="K151" s="587">
        <f t="shared" si="8"/>
        <v>198</v>
      </c>
    </row>
    <row r="152" spans="2:11">
      <c r="B152" s="76" t="str">
        <f t="shared" si="6"/>
        <v>509</v>
      </c>
      <c r="C152" s="22">
        <v>39960</v>
      </c>
      <c r="D152" s="114"/>
      <c r="E152" s="114"/>
      <c r="F152" s="114"/>
      <c r="G152">
        <f t="shared" si="7"/>
        <v>213</v>
      </c>
      <c r="K152" s="587">
        <f t="shared" si="8"/>
        <v>198</v>
      </c>
    </row>
    <row r="153" spans="2:11">
      <c r="B153" s="76" t="str">
        <f t="shared" si="6"/>
        <v>509</v>
      </c>
      <c r="C153" s="22">
        <v>39961</v>
      </c>
      <c r="D153" s="114"/>
      <c r="E153" s="114"/>
      <c r="F153" s="114"/>
      <c r="G153">
        <f t="shared" si="7"/>
        <v>213</v>
      </c>
      <c r="K153" s="587">
        <f t="shared" si="8"/>
        <v>198</v>
      </c>
    </row>
    <row r="154" spans="2:11">
      <c r="B154" s="76" t="str">
        <f t="shared" si="6"/>
        <v>509</v>
      </c>
      <c r="C154" s="22">
        <v>39962</v>
      </c>
      <c r="D154" s="114"/>
      <c r="E154" s="114"/>
      <c r="F154" s="114"/>
      <c r="G154">
        <f t="shared" si="7"/>
        <v>213</v>
      </c>
      <c r="K154" s="587">
        <f t="shared" si="8"/>
        <v>198</v>
      </c>
    </row>
    <row r="155" spans="2:11">
      <c r="B155" s="76" t="str">
        <f t="shared" si="6"/>
        <v>509</v>
      </c>
      <c r="C155" s="22">
        <v>39963</v>
      </c>
      <c r="D155" s="114"/>
      <c r="E155" s="114"/>
      <c r="F155" s="114"/>
      <c r="G155">
        <f t="shared" si="7"/>
        <v>213</v>
      </c>
      <c r="K155" s="587">
        <f t="shared" si="8"/>
        <v>198</v>
      </c>
    </row>
    <row r="156" spans="2:11">
      <c r="B156" s="76" t="str">
        <f t="shared" si="6"/>
        <v>509</v>
      </c>
      <c r="C156" s="22">
        <v>39964</v>
      </c>
      <c r="D156" s="114"/>
      <c r="E156" s="114"/>
      <c r="F156" s="114"/>
      <c r="G156">
        <f t="shared" si="7"/>
        <v>213</v>
      </c>
      <c r="K156" s="587">
        <f t="shared" si="8"/>
        <v>198</v>
      </c>
    </row>
    <row r="157" spans="2:11">
      <c r="B157" s="76" t="str">
        <f t="shared" si="6"/>
        <v>609</v>
      </c>
      <c r="C157" s="22">
        <v>39965</v>
      </c>
      <c r="D157" s="114"/>
      <c r="E157" s="114"/>
      <c r="F157" s="114"/>
      <c r="G157">
        <f t="shared" si="7"/>
        <v>213</v>
      </c>
      <c r="K157" s="587">
        <f t="shared" si="8"/>
        <v>198</v>
      </c>
    </row>
    <row r="158" spans="2:11">
      <c r="B158" s="76" t="str">
        <f t="shared" si="6"/>
        <v>609</v>
      </c>
      <c r="C158" s="22">
        <v>39966</v>
      </c>
      <c r="D158" s="114"/>
      <c r="E158" s="114"/>
      <c r="F158" s="114"/>
      <c r="G158">
        <f t="shared" si="7"/>
        <v>213</v>
      </c>
      <c r="K158" s="587">
        <f t="shared" si="8"/>
        <v>198</v>
      </c>
    </row>
    <row r="159" spans="2:11">
      <c r="B159" s="76" t="str">
        <f t="shared" si="6"/>
        <v>609</v>
      </c>
      <c r="C159" s="22">
        <v>39967</v>
      </c>
      <c r="D159" s="114"/>
      <c r="E159" s="114"/>
      <c r="F159" s="114"/>
      <c r="G159">
        <f t="shared" si="7"/>
        <v>213</v>
      </c>
      <c r="K159" s="587">
        <f t="shared" si="8"/>
        <v>198</v>
      </c>
    </row>
    <row r="160" spans="2:11">
      <c r="B160" s="76" t="str">
        <f t="shared" si="6"/>
        <v>609</v>
      </c>
      <c r="C160" s="22">
        <v>39968</v>
      </c>
      <c r="D160" s="114"/>
      <c r="E160" s="114"/>
      <c r="F160" s="114"/>
      <c r="G160">
        <f t="shared" si="7"/>
        <v>213</v>
      </c>
      <c r="K160" s="587">
        <f t="shared" si="8"/>
        <v>198</v>
      </c>
    </row>
    <row r="161" spans="2:11">
      <c r="B161" s="76" t="str">
        <f t="shared" si="6"/>
        <v>609</v>
      </c>
      <c r="C161" s="22">
        <v>39969</v>
      </c>
      <c r="D161" s="114"/>
      <c r="E161" s="114"/>
      <c r="F161" s="114"/>
      <c r="G161">
        <f t="shared" si="7"/>
        <v>213</v>
      </c>
      <c r="K161" s="587">
        <f t="shared" si="8"/>
        <v>198</v>
      </c>
    </row>
    <row r="162" spans="2:11">
      <c r="B162" s="76" t="str">
        <f t="shared" si="6"/>
        <v>609</v>
      </c>
      <c r="C162" s="22">
        <v>39970</v>
      </c>
      <c r="D162" s="114"/>
      <c r="E162" s="114"/>
      <c r="F162" s="114"/>
      <c r="G162">
        <f t="shared" si="7"/>
        <v>213</v>
      </c>
      <c r="K162" s="587">
        <f t="shared" si="8"/>
        <v>198</v>
      </c>
    </row>
    <row r="163" spans="2:11">
      <c r="B163" s="76" t="str">
        <f t="shared" si="6"/>
        <v>609</v>
      </c>
      <c r="C163" s="22">
        <v>39971</v>
      </c>
      <c r="D163" s="114"/>
      <c r="E163" s="114"/>
      <c r="F163" s="114"/>
      <c r="G163">
        <f t="shared" si="7"/>
        <v>213</v>
      </c>
      <c r="K163" s="587">
        <f t="shared" si="8"/>
        <v>198</v>
      </c>
    </row>
    <row r="164" spans="2:11">
      <c r="B164" s="76" t="str">
        <f t="shared" si="6"/>
        <v>609</v>
      </c>
      <c r="C164" s="22">
        <v>39972</v>
      </c>
      <c r="D164" s="114"/>
      <c r="E164" s="114"/>
      <c r="F164" s="114"/>
      <c r="G164">
        <f t="shared" si="7"/>
        <v>213</v>
      </c>
      <c r="K164" s="587">
        <f t="shared" si="8"/>
        <v>198</v>
      </c>
    </row>
    <row r="165" spans="2:11">
      <c r="B165" s="76" t="str">
        <f t="shared" si="6"/>
        <v>609</v>
      </c>
      <c r="C165" s="22">
        <v>39973</v>
      </c>
      <c r="D165" s="114"/>
      <c r="E165" s="114"/>
      <c r="F165" s="114"/>
      <c r="G165">
        <f t="shared" si="7"/>
        <v>213</v>
      </c>
      <c r="K165" s="587">
        <f t="shared" si="8"/>
        <v>198</v>
      </c>
    </row>
    <row r="166" spans="2:11">
      <c r="B166" s="76" t="str">
        <f t="shared" si="6"/>
        <v>609</v>
      </c>
      <c r="C166" s="22">
        <v>39974</v>
      </c>
      <c r="D166" s="114"/>
      <c r="E166" s="114"/>
      <c r="F166" s="114"/>
      <c r="G166">
        <f t="shared" si="7"/>
        <v>213</v>
      </c>
      <c r="K166" s="587">
        <f t="shared" si="8"/>
        <v>198</v>
      </c>
    </row>
    <row r="167" spans="2:11">
      <c r="B167" s="76" t="str">
        <f t="shared" si="6"/>
        <v>609</v>
      </c>
      <c r="C167" s="22">
        <v>39975</v>
      </c>
      <c r="D167" s="114"/>
      <c r="E167" s="114"/>
      <c r="F167" s="114"/>
      <c r="G167">
        <f t="shared" si="7"/>
        <v>213</v>
      </c>
      <c r="K167" s="587">
        <f t="shared" si="8"/>
        <v>198</v>
      </c>
    </row>
    <row r="168" spans="2:11">
      <c r="B168" s="76" t="str">
        <f t="shared" si="6"/>
        <v>609</v>
      </c>
      <c r="C168" s="22">
        <v>39976</v>
      </c>
      <c r="D168" s="114"/>
      <c r="E168" s="114"/>
      <c r="F168" s="114"/>
      <c r="G168">
        <f t="shared" si="7"/>
        <v>213</v>
      </c>
      <c r="K168" s="587">
        <f t="shared" si="8"/>
        <v>198</v>
      </c>
    </row>
    <row r="169" spans="2:11">
      <c r="B169" s="76" t="str">
        <f t="shared" si="6"/>
        <v>609</v>
      </c>
      <c r="C169" s="22">
        <v>39977</v>
      </c>
      <c r="D169" s="114"/>
      <c r="E169" s="114"/>
      <c r="F169" s="114"/>
      <c r="G169">
        <f t="shared" si="7"/>
        <v>213</v>
      </c>
      <c r="K169" s="587">
        <f t="shared" si="8"/>
        <v>198</v>
      </c>
    </row>
    <row r="170" spans="2:11">
      <c r="B170" s="76" t="str">
        <f t="shared" si="6"/>
        <v>609</v>
      </c>
      <c r="C170" s="22">
        <v>39978</v>
      </c>
      <c r="D170" s="114"/>
      <c r="E170" s="114"/>
      <c r="F170" s="114"/>
      <c r="G170">
        <f t="shared" si="7"/>
        <v>213</v>
      </c>
      <c r="K170" s="587">
        <f t="shared" si="8"/>
        <v>198</v>
      </c>
    </row>
    <row r="171" spans="2:11">
      <c r="B171" s="76" t="str">
        <f t="shared" si="6"/>
        <v>609</v>
      </c>
      <c r="C171" s="22">
        <v>39979</v>
      </c>
      <c r="D171" s="114"/>
      <c r="E171" s="114"/>
      <c r="F171" s="114"/>
      <c r="G171">
        <f t="shared" si="7"/>
        <v>213</v>
      </c>
      <c r="K171" s="587">
        <f t="shared" si="8"/>
        <v>198</v>
      </c>
    </row>
    <row r="172" spans="2:11">
      <c r="B172" s="76" t="str">
        <f t="shared" si="6"/>
        <v>609</v>
      </c>
      <c r="C172" s="22">
        <v>39980</v>
      </c>
      <c r="D172" s="114"/>
      <c r="E172" s="114"/>
      <c r="F172" s="114"/>
      <c r="G172">
        <f t="shared" si="7"/>
        <v>213</v>
      </c>
      <c r="K172" s="587">
        <f t="shared" si="8"/>
        <v>198</v>
      </c>
    </row>
    <row r="173" spans="2:11">
      <c r="B173" s="76" t="str">
        <f t="shared" si="6"/>
        <v>609</v>
      </c>
      <c r="C173" s="22">
        <v>39981</v>
      </c>
      <c r="D173" s="114"/>
      <c r="E173" s="114"/>
      <c r="F173" s="114"/>
      <c r="G173">
        <f t="shared" si="7"/>
        <v>213</v>
      </c>
      <c r="K173" s="587">
        <f t="shared" si="8"/>
        <v>198</v>
      </c>
    </row>
    <row r="174" spans="2:11">
      <c r="B174" s="76" t="str">
        <f t="shared" si="6"/>
        <v>609</v>
      </c>
      <c r="C174" s="22">
        <v>39982</v>
      </c>
      <c r="D174" s="114"/>
      <c r="E174" s="114"/>
      <c r="F174" s="114"/>
      <c r="G174">
        <f t="shared" si="7"/>
        <v>213</v>
      </c>
      <c r="K174" s="587">
        <f t="shared" si="8"/>
        <v>198</v>
      </c>
    </row>
    <row r="175" spans="2:11">
      <c r="B175" s="76" t="str">
        <f t="shared" si="6"/>
        <v>609</v>
      </c>
      <c r="C175" s="22">
        <v>39983</v>
      </c>
      <c r="D175" s="114"/>
      <c r="E175" s="114"/>
      <c r="F175" s="114"/>
      <c r="G175">
        <f t="shared" si="7"/>
        <v>213</v>
      </c>
      <c r="K175" s="587">
        <f t="shared" si="8"/>
        <v>198</v>
      </c>
    </row>
    <row r="176" spans="2:11">
      <c r="B176" s="76" t="str">
        <f t="shared" si="6"/>
        <v>609</v>
      </c>
      <c r="C176" s="22">
        <v>39984</v>
      </c>
      <c r="D176" s="114"/>
      <c r="E176" s="114"/>
      <c r="F176" s="114"/>
      <c r="G176">
        <f t="shared" si="7"/>
        <v>213</v>
      </c>
      <c r="K176" s="587">
        <f t="shared" si="8"/>
        <v>198</v>
      </c>
    </row>
    <row r="177" spans="2:11">
      <c r="B177" s="76" t="str">
        <f t="shared" si="6"/>
        <v>609</v>
      </c>
      <c r="C177" s="22">
        <v>39985</v>
      </c>
      <c r="D177" s="114"/>
      <c r="E177" s="114"/>
      <c r="F177" s="114"/>
      <c r="G177">
        <f t="shared" si="7"/>
        <v>213</v>
      </c>
      <c r="K177" s="587">
        <f t="shared" si="8"/>
        <v>198</v>
      </c>
    </row>
    <row r="178" spans="2:11">
      <c r="B178" s="76" t="str">
        <f t="shared" si="6"/>
        <v>609</v>
      </c>
      <c r="C178" s="22">
        <v>39986</v>
      </c>
      <c r="D178" s="114"/>
      <c r="E178" s="114"/>
      <c r="F178" s="114"/>
      <c r="G178">
        <f t="shared" si="7"/>
        <v>213</v>
      </c>
      <c r="K178" s="587">
        <f t="shared" si="8"/>
        <v>198</v>
      </c>
    </row>
    <row r="179" spans="2:11">
      <c r="B179" s="76" t="str">
        <f t="shared" si="6"/>
        <v>609</v>
      </c>
      <c r="C179" s="22">
        <v>39987</v>
      </c>
      <c r="D179" s="114"/>
      <c r="E179" s="114"/>
      <c r="F179" s="114"/>
      <c r="G179">
        <f t="shared" si="7"/>
        <v>213</v>
      </c>
      <c r="K179" s="587">
        <f t="shared" si="8"/>
        <v>198</v>
      </c>
    </row>
    <row r="180" spans="2:11">
      <c r="B180" s="76" t="str">
        <f t="shared" si="6"/>
        <v>609</v>
      </c>
      <c r="C180" s="22">
        <v>39988</v>
      </c>
      <c r="D180" s="114"/>
      <c r="E180" s="114"/>
      <c r="F180" s="114"/>
      <c r="G180">
        <f t="shared" si="7"/>
        <v>213</v>
      </c>
      <c r="K180" s="587">
        <f t="shared" si="8"/>
        <v>198</v>
      </c>
    </row>
    <row r="181" spans="2:11">
      <c r="B181" s="76" t="str">
        <f t="shared" si="6"/>
        <v>609</v>
      </c>
      <c r="C181" s="22">
        <v>39989</v>
      </c>
      <c r="D181" s="114"/>
      <c r="E181" s="114"/>
      <c r="F181" s="114"/>
      <c r="G181">
        <f t="shared" si="7"/>
        <v>213</v>
      </c>
      <c r="K181" s="587">
        <f t="shared" si="8"/>
        <v>198</v>
      </c>
    </row>
    <row r="182" spans="2:11">
      <c r="B182" s="76" t="str">
        <f t="shared" si="6"/>
        <v>609</v>
      </c>
      <c r="C182" s="22">
        <v>39990</v>
      </c>
      <c r="D182" s="114"/>
      <c r="E182" s="114"/>
      <c r="F182" s="114"/>
      <c r="G182">
        <f t="shared" si="7"/>
        <v>213</v>
      </c>
      <c r="K182" s="587">
        <f t="shared" si="8"/>
        <v>198</v>
      </c>
    </row>
    <row r="183" spans="2:11">
      <c r="B183" s="76" t="str">
        <f t="shared" si="6"/>
        <v>609</v>
      </c>
      <c r="C183" s="22">
        <v>39991</v>
      </c>
      <c r="D183" s="114"/>
      <c r="E183" s="114"/>
      <c r="F183" s="114"/>
      <c r="G183">
        <f t="shared" si="7"/>
        <v>213</v>
      </c>
      <c r="K183" s="587">
        <f t="shared" si="8"/>
        <v>198</v>
      </c>
    </row>
    <row r="184" spans="2:11">
      <c r="B184" s="76" t="str">
        <f t="shared" si="6"/>
        <v>609</v>
      </c>
      <c r="C184" s="22">
        <v>39992</v>
      </c>
      <c r="D184" s="114"/>
      <c r="E184" s="114"/>
      <c r="F184" s="114"/>
      <c r="G184">
        <f t="shared" si="7"/>
        <v>213</v>
      </c>
      <c r="K184" s="587">
        <f t="shared" si="8"/>
        <v>198</v>
      </c>
    </row>
    <row r="185" spans="2:11">
      <c r="B185" s="76" t="str">
        <f t="shared" si="6"/>
        <v>609</v>
      </c>
      <c r="C185" s="22">
        <v>39993</v>
      </c>
      <c r="D185" s="114"/>
      <c r="E185" s="114"/>
      <c r="F185" s="114"/>
      <c r="G185">
        <f t="shared" si="7"/>
        <v>213</v>
      </c>
      <c r="K185" s="587">
        <f t="shared" si="8"/>
        <v>198</v>
      </c>
    </row>
    <row r="186" spans="2:11">
      <c r="B186" s="76" t="str">
        <f t="shared" si="6"/>
        <v>609</v>
      </c>
      <c r="C186" s="22">
        <v>39994</v>
      </c>
      <c r="D186" s="114"/>
      <c r="E186" s="114"/>
      <c r="F186" s="114"/>
      <c r="G186">
        <f t="shared" si="7"/>
        <v>213</v>
      </c>
      <c r="K186" s="587">
        <f t="shared" si="8"/>
        <v>198</v>
      </c>
    </row>
    <row r="187" spans="2:11">
      <c r="B187" s="76" t="str">
        <f t="shared" si="6"/>
        <v>709</v>
      </c>
      <c r="C187" s="22">
        <v>39995</v>
      </c>
      <c r="D187" s="114"/>
      <c r="E187" s="114"/>
      <c r="F187" s="114"/>
      <c r="G187">
        <f t="shared" si="7"/>
        <v>213</v>
      </c>
      <c r="K187" s="587">
        <f t="shared" si="8"/>
        <v>198</v>
      </c>
    </row>
    <row r="188" spans="2:11">
      <c r="B188" s="76" t="str">
        <f t="shared" si="6"/>
        <v>709</v>
      </c>
      <c r="C188" s="22">
        <v>39996</v>
      </c>
      <c r="D188" s="114"/>
      <c r="E188" s="114"/>
      <c r="F188" s="114"/>
      <c r="G188">
        <f t="shared" si="7"/>
        <v>213</v>
      </c>
      <c r="K188" s="587">
        <f t="shared" si="8"/>
        <v>198</v>
      </c>
    </row>
    <row r="189" spans="2:11">
      <c r="B189" s="76" t="str">
        <f t="shared" si="6"/>
        <v>709</v>
      </c>
      <c r="C189" s="22">
        <v>39997</v>
      </c>
      <c r="D189" s="114"/>
      <c r="E189" s="114"/>
      <c r="F189" s="114"/>
      <c r="G189">
        <f t="shared" si="7"/>
        <v>213</v>
      </c>
      <c r="K189" s="587">
        <f t="shared" si="8"/>
        <v>198</v>
      </c>
    </row>
    <row r="190" spans="2:11">
      <c r="B190" s="76" t="str">
        <f t="shared" si="6"/>
        <v>709</v>
      </c>
      <c r="C190" s="22">
        <v>39998</v>
      </c>
      <c r="D190" s="114"/>
      <c r="E190" s="114"/>
      <c r="F190" s="114"/>
      <c r="G190">
        <f t="shared" si="7"/>
        <v>213</v>
      </c>
      <c r="K190" s="587">
        <f t="shared" si="8"/>
        <v>198</v>
      </c>
    </row>
    <row r="191" spans="2:11">
      <c r="B191" s="76" t="str">
        <f t="shared" si="6"/>
        <v>709</v>
      </c>
      <c r="C191" s="22">
        <v>39999</v>
      </c>
      <c r="D191" s="114"/>
      <c r="E191" s="114"/>
      <c r="F191" s="114"/>
      <c r="G191">
        <f t="shared" si="7"/>
        <v>213</v>
      </c>
      <c r="K191" s="587">
        <f t="shared" si="8"/>
        <v>198</v>
      </c>
    </row>
    <row r="192" spans="2:11">
      <c r="B192" s="76" t="str">
        <f t="shared" si="6"/>
        <v>709</v>
      </c>
      <c r="C192" s="22">
        <v>40000</v>
      </c>
      <c r="D192" s="114"/>
      <c r="E192" s="114"/>
      <c r="F192" s="114"/>
      <c r="G192">
        <f t="shared" si="7"/>
        <v>213</v>
      </c>
      <c r="K192" s="587">
        <f t="shared" si="8"/>
        <v>198</v>
      </c>
    </row>
    <row r="193" spans="2:11">
      <c r="B193" s="76" t="str">
        <f t="shared" si="6"/>
        <v>709</v>
      </c>
      <c r="C193" s="22">
        <v>40001</v>
      </c>
      <c r="D193" s="114"/>
      <c r="E193" s="114"/>
      <c r="F193" s="114"/>
      <c r="G193">
        <f t="shared" si="7"/>
        <v>213</v>
      </c>
      <c r="K193" s="587">
        <f t="shared" si="8"/>
        <v>198</v>
      </c>
    </row>
    <row r="194" spans="2:11">
      <c r="B194" s="76" t="str">
        <f t="shared" si="6"/>
        <v>709</v>
      </c>
      <c r="C194" s="22">
        <v>40002</v>
      </c>
      <c r="D194" s="114"/>
      <c r="E194" s="114"/>
      <c r="F194" s="114"/>
      <c r="G194">
        <f t="shared" si="7"/>
        <v>213</v>
      </c>
      <c r="K194" s="587">
        <f t="shared" si="8"/>
        <v>198</v>
      </c>
    </row>
    <row r="195" spans="2:11">
      <c r="B195" s="76" t="str">
        <f t="shared" si="6"/>
        <v>709</v>
      </c>
      <c r="C195" s="22">
        <v>40003</v>
      </c>
      <c r="D195" s="114"/>
      <c r="E195" s="114"/>
      <c r="F195" s="114"/>
      <c r="G195">
        <f t="shared" si="7"/>
        <v>213</v>
      </c>
      <c r="K195" s="587">
        <f t="shared" si="8"/>
        <v>198</v>
      </c>
    </row>
    <row r="196" spans="2:11">
      <c r="B196" s="76" t="str">
        <f t="shared" si="6"/>
        <v>709</v>
      </c>
      <c r="C196" s="22">
        <v>40004</v>
      </c>
      <c r="D196" s="114"/>
      <c r="E196" s="114"/>
      <c r="F196" s="114"/>
      <c r="G196">
        <f t="shared" si="7"/>
        <v>213</v>
      </c>
      <c r="K196" s="587">
        <f t="shared" si="8"/>
        <v>198</v>
      </c>
    </row>
    <row r="197" spans="2:11">
      <c r="B197" s="76" t="str">
        <f t="shared" si="6"/>
        <v>709</v>
      </c>
      <c r="C197" s="22">
        <v>40005</v>
      </c>
      <c r="D197" s="114"/>
      <c r="E197" s="114"/>
      <c r="F197" s="114"/>
      <c r="G197">
        <f t="shared" si="7"/>
        <v>213</v>
      </c>
      <c r="K197" s="587">
        <f t="shared" si="8"/>
        <v>198</v>
      </c>
    </row>
    <row r="198" spans="2:11">
      <c r="B198" s="76" t="str">
        <f t="shared" si="6"/>
        <v>709</v>
      </c>
      <c r="C198" s="22">
        <v>40006</v>
      </c>
      <c r="D198" s="114"/>
      <c r="E198" s="114"/>
      <c r="F198" s="114"/>
      <c r="G198">
        <f t="shared" si="7"/>
        <v>213</v>
      </c>
      <c r="K198" s="587">
        <f t="shared" si="8"/>
        <v>198</v>
      </c>
    </row>
    <row r="199" spans="2:11">
      <c r="B199" s="76" t="str">
        <f t="shared" ref="B199:B262" si="9">MONTH(C199)&amp;RIGHT(YEAR(C199),2)</f>
        <v>709</v>
      </c>
      <c r="C199" s="22">
        <v>40007</v>
      </c>
      <c r="D199" s="114"/>
      <c r="E199" s="114"/>
      <c r="F199" s="114"/>
      <c r="G199">
        <f t="shared" ref="G199:G262" si="10">G198+E199-F199</f>
        <v>213</v>
      </c>
      <c r="K199" s="587">
        <f t="shared" ref="K199:K262" si="11">K198+I199-J199</f>
        <v>198</v>
      </c>
    </row>
    <row r="200" spans="2:11">
      <c r="B200" s="76" t="str">
        <f t="shared" si="9"/>
        <v>709</v>
      </c>
      <c r="C200" s="22">
        <v>40008</v>
      </c>
      <c r="D200" s="114"/>
      <c r="E200" s="114"/>
      <c r="F200" s="114"/>
      <c r="G200">
        <f t="shared" si="10"/>
        <v>213</v>
      </c>
      <c r="K200" s="587">
        <f t="shared" si="11"/>
        <v>198</v>
      </c>
    </row>
    <row r="201" spans="2:11">
      <c r="B201" s="76" t="str">
        <f t="shared" si="9"/>
        <v>709</v>
      </c>
      <c r="C201" s="22">
        <v>40009</v>
      </c>
      <c r="D201" s="114"/>
      <c r="E201" s="114"/>
      <c r="F201" s="114"/>
      <c r="G201">
        <f t="shared" si="10"/>
        <v>213</v>
      </c>
      <c r="K201" s="587">
        <f t="shared" si="11"/>
        <v>198</v>
      </c>
    </row>
    <row r="202" spans="2:11">
      <c r="B202" s="76" t="str">
        <f t="shared" si="9"/>
        <v>709</v>
      </c>
      <c r="C202" s="22">
        <v>40010</v>
      </c>
      <c r="D202" s="114"/>
      <c r="E202" s="114"/>
      <c r="F202" s="114"/>
      <c r="G202">
        <f t="shared" si="10"/>
        <v>213</v>
      </c>
      <c r="K202" s="587">
        <f t="shared" si="11"/>
        <v>198</v>
      </c>
    </row>
    <row r="203" spans="2:11">
      <c r="B203" s="76" t="str">
        <f t="shared" si="9"/>
        <v>709</v>
      </c>
      <c r="C203" s="22">
        <v>40011</v>
      </c>
      <c r="D203" s="114"/>
      <c r="E203" s="114"/>
      <c r="F203" s="114"/>
      <c r="G203">
        <f t="shared" si="10"/>
        <v>213</v>
      </c>
      <c r="K203" s="587">
        <f t="shared" si="11"/>
        <v>198</v>
      </c>
    </row>
    <row r="204" spans="2:11">
      <c r="B204" s="76" t="str">
        <f t="shared" si="9"/>
        <v>709</v>
      </c>
      <c r="C204" s="22">
        <v>40012</v>
      </c>
      <c r="D204" s="114"/>
      <c r="E204" s="114"/>
      <c r="F204" s="114"/>
      <c r="G204">
        <f t="shared" si="10"/>
        <v>213</v>
      </c>
      <c r="K204" s="587">
        <f t="shared" si="11"/>
        <v>198</v>
      </c>
    </row>
    <row r="205" spans="2:11">
      <c r="B205" s="76" t="str">
        <f t="shared" si="9"/>
        <v>709</v>
      </c>
      <c r="C205" s="22">
        <v>40013</v>
      </c>
      <c r="D205" s="114"/>
      <c r="E205" s="114"/>
      <c r="F205" s="114"/>
      <c r="G205">
        <f t="shared" si="10"/>
        <v>213</v>
      </c>
      <c r="K205" s="587">
        <f t="shared" si="11"/>
        <v>198</v>
      </c>
    </row>
    <row r="206" spans="2:11">
      <c r="B206" s="76" t="str">
        <f t="shared" si="9"/>
        <v>709</v>
      </c>
      <c r="C206" s="22">
        <v>40014</v>
      </c>
      <c r="D206" s="114"/>
      <c r="E206" s="114"/>
      <c r="F206" s="114"/>
      <c r="G206">
        <f t="shared" si="10"/>
        <v>213</v>
      </c>
      <c r="K206" s="587">
        <f t="shared" si="11"/>
        <v>198</v>
      </c>
    </row>
    <row r="207" spans="2:11">
      <c r="B207" s="76" t="str">
        <f t="shared" si="9"/>
        <v>709</v>
      </c>
      <c r="C207" s="22">
        <v>40015</v>
      </c>
      <c r="D207" s="114"/>
      <c r="E207" s="114"/>
      <c r="F207" s="114"/>
      <c r="G207">
        <f t="shared" si="10"/>
        <v>213</v>
      </c>
      <c r="K207" s="587">
        <f t="shared" si="11"/>
        <v>198</v>
      </c>
    </row>
    <row r="208" spans="2:11">
      <c r="B208" s="76" t="str">
        <f t="shared" si="9"/>
        <v>709</v>
      </c>
      <c r="C208" s="22">
        <v>40016</v>
      </c>
      <c r="D208" s="114"/>
      <c r="E208" s="114"/>
      <c r="F208" s="114"/>
      <c r="G208">
        <f t="shared" si="10"/>
        <v>213</v>
      </c>
      <c r="K208" s="587">
        <f t="shared" si="11"/>
        <v>198</v>
      </c>
    </row>
    <row r="209" spans="2:11">
      <c r="B209" s="76" t="str">
        <f t="shared" si="9"/>
        <v>709</v>
      </c>
      <c r="C209" s="22">
        <v>40017</v>
      </c>
      <c r="D209" s="114"/>
      <c r="E209" s="114"/>
      <c r="F209" s="114"/>
      <c r="G209">
        <f t="shared" si="10"/>
        <v>213</v>
      </c>
      <c r="K209" s="587">
        <f t="shared" si="11"/>
        <v>198</v>
      </c>
    </row>
    <row r="210" spans="2:11">
      <c r="B210" s="76" t="str">
        <f t="shared" si="9"/>
        <v>709</v>
      </c>
      <c r="C210" s="22">
        <v>40018</v>
      </c>
      <c r="D210" s="114"/>
      <c r="E210" s="114"/>
      <c r="F210" s="114"/>
      <c r="G210">
        <f t="shared" si="10"/>
        <v>213</v>
      </c>
      <c r="K210" s="587">
        <f t="shared" si="11"/>
        <v>198</v>
      </c>
    </row>
    <row r="211" spans="2:11">
      <c r="B211" s="76" t="str">
        <f t="shared" si="9"/>
        <v>709</v>
      </c>
      <c r="C211" s="22">
        <v>40019</v>
      </c>
      <c r="D211" s="114"/>
      <c r="E211" s="114"/>
      <c r="F211" s="114"/>
      <c r="G211">
        <f t="shared" si="10"/>
        <v>213</v>
      </c>
      <c r="K211" s="587">
        <f t="shared" si="11"/>
        <v>198</v>
      </c>
    </row>
    <row r="212" spans="2:11">
      <c r="B212" s="76" t="str">
        <f t="shared" si="9"/>
        <v>709</v>
      </c>
      <c r="C212" s="22">
        <v>40020</v>
      </c>
      <c r="D212" s="114"/>
      <c r="E212" s="114"/>
      <c r="F212" s="114"/>
      <c r="G212">
        <f t="shared" si="10"/>
        <v>213</v>
      </c>
      <c r="K212" s="587">
        <f t="shared" si="11"/>
        <v>198</v>
      </c>
    </row>
    <row r="213" spans="2:11">
      <c r="B213" s="76" t="str">
        <f t="shared" si="9"/>
        <v>709</v>
      </c>
      <c r="C213" s="22">
        <v>40021</v>
      </c>
      <c r="D213" s="114"/>
      <c r="E213" s="114"/>
      <c r="F213" s="114"/>
      <c r="G213">
        <f t="shared" si="10"/>
        <v>213</v>
      </c>
      <c r="K213" s="587">
        <f t="shared" si="11"/>
        <v>198</v>
      </c>
    </row>
    <row r="214" spans="2:11">
      <c r="B214" s="76" t="str">
        <f t="shared" si="9"/>
        <v>709</v>
      </c>
      <c r="C214" s="22">
        <v>40022</v>
      </c>
      <c r="D214" s="114"/>
      <c r="E214" s="114"/>
      <c r="F214" s="114"/>
      <c r="G214">
        <f t="shared" si="10"/>
        <v>213</v>
      </c>
      <c r="K214" s="587">
        <f t="shared" si="11"/>
        <v>198</v>
      </c>
    </row>
    <row r="215" spans="2:11">
      <c r="B215" s="76" t="str">
        <f t="shared" si="9"/>
        <v>709</v>
      </c>
      <c r="C215" s="22">
        <v>40023</v>
      </c>
      <c r="D215" s="114"/>
      <c r="E215" s="114"/>
      <c r="F215" s="114"/>
      <c r="G215">
        <f t="shared" si="10"/>
        <v>213</v>
      </c>
      <c r="K215" s="587">
        <f t="shared" si="11"/>
        <v>198</v>
      </c>
    </row>
    <row r="216" spans="2:11">
      <c r="B216" s="76" t="str">
        <f t="shared" si="9"/>
        <v>709</v>
      </c>
      <c r="C216" s="22">
        <v>40024</v>
      </c>
      <c r="D216" s="114"/>
      <c r="E216" s="114"/>
      <c r="F216" s="114"/>
      <c r="G216">
        <f t="shared" si="10"/>
        <v>213</v>
      </c>
      <c r="K216" s="587">
        <f t="shared" si="11"/>
        <v>198</v>
      </c>
    </row>
    <row r="217" spans="2:11">
      <c r="B217" s="76" t="str">
        <f t="shared" si="9"/>
        <v>709</v>
      </c>
      <c r="C217" s="22">
        <v>40025</v>
      </c>
      <c r="D217" s="114"/>
      <c r="E217" s="114"/>
      <c r="F217" s="114"/>
      <c r="G217">
        <f t="shared" si="10"/>
        <v>213</v>
      </c>
      <c r="K217" s="587">
        <f t="shared" si="11"/>
        <v>198</v>
      </c>
    </row>
    <row r="218" spans="2:11">
      <c r="B218" s="76" t="str">
        <f t="shared" si="9"/>
        <v>809</v>
      </c>
      <c r="C218" s="22">
        <v>40026</v>
      </c>
      <c r="D218" s="114"/>
      <c r="E218" s="114"/>
      <c r="F218" s="114"/>
      <c r="G218">
        <f t="shared" si="10"/>
        <v>213</v>
      </c>
      <c r="K218" s="587">
        <f t="shared" si="11"/>
        <v>198</v>
      </c>
    </row>
    <row r="219" spans="2:11">
      <c r="B219" s="76" t="str">
        <f t="shared" si="9"/>
        <v>809</v>
      </c>
      <c r="C219" s="22">
        <v>40027</v>
      </c>
      <c r="D219" s="114"/>
      <c r="E219" s="114"/>
      <c r="F219" s="114"/>
      <c r="G219">
        <f t="shared" si="10"/>
        <v>213</v>
      </c>
      <c r="K219" s="587">
        <f t="shared" si="11"/>
        <v>198</v>
      </c>
    </row>
    <row r="220" spans="2:11">
      <c r="B220" s="76" t="str">
        <f t="shared" si="9"/>
        <v>809</v>
      </c>
      <c r="C220" s="22">
        <v>40028</v>
      </c>
      <c r="D220" s="114"/>
      <c r="E220" s="114"/>
      <c r="F220" s="114"/>
      <c r="G220">
        <f t="shared" si="10"/>
        <v>213</v>
      </c>
      <c r="K220" s="587">
        <f t="shared" si="11"/>
        <v>198</v>
      </c>
    </row>
    <row r="221" spans="2:11">
      <c r="B221" s="76" t="str">
        <f t="shared" si="9"/>
        <v>809</v>
      </c>
      <c r="C221" s="22">
        <v>40029</v>
      </c>
      <c r="D221" s="114"/>
      <c r="E221" s="114"/>
      <c r="F221" s="114"/>
      <c r="G221">
        <f t="shared" si="10"/>
        <v>213</v>
      </c>
      <c r="K221" s="587">
        <f t="shared" si="11"/>
        <v>198</v>
      </c>
    </row>
    <row r="222" spans="2:11">
      <c r="B222" s="76" t="str">
        <f t="shared" si="9"/>
        <v>809</v>
      </c>
      <c r="C222" s="22">
        <v>40030</v>
      </c>
      <c r="D222" s="114"/>
      <c r="E222" s="114"/>
      <c r="F222" s="114"/>
      <c r="G222">
        <f t="shared" si="10"/>
        <v>213</v>
      </c>
      <c r="K222" s="587">
        <f t="shared" si="11"/>
        <v>198</v>
      </c>
    </row>
    <row r="223" spans="2:11">
      <c r="B223" s="76" t="str">
        <f t="shared" si="9"/>
        <v>809</v>
      </c>
      <c r="C223" s="22">
        <v>40031</v>
      </c>
      <c r="D223" s="114"/>
      <c r="E223" s="114"/>
      <c r="F223" s="114"/>
      <c r="G223">
        <f t="shared" si="10"/>
        <v>213</v>
      </c>
      <c r="K223" s="587">
        <f t="shared" si="11"/>
        <v>198</v>
      </c>
    </row>
    <row r="224" spans="2:11">
      <c r="B224" s="76" t="str">
        <f t="shared" si="9"/>
        <v>809</v>
      </c>
      <c r="C224" s="22">
        <v>40032</v>
      </c>
      <c r="D224" s="114"/>
      <c r="E224" s="114"/>
      <c r="F224" s="114"/>
      <c r="G224">
        <f t="shared" si="10"/>
        <v>213</v>
      </c>
      <c r="K224" s="587">
        <f t="shared" si="11"/>
        <v>198</v>
      </c>
    </row>
    <row r="225" spans="2:11">
      <c r="B225" s="76" t="str">
        <f t="shared" si="9"/>
        <v>809</v>
      </c>
      <c r="C225" s="22">
        <v>40033</v>
      </c>
      <c r="D225" s="114"/>
      <c r="E225" s="114"/>
      <c r="F225" s="114"/>
      <c r="G225">
        <f t="shared" si="10"/>
        <v>213</v>
      </c>
      <c r="K225" s="587">
        <f t="shared" si="11"/>
        <v>198</v>
      </c>
    </row>
    <row r="226" spans="2:11">
      <c r="B226" s="76" t="str">
        <f t="shared" si="9"/>
        <v>809</v>
      </c>
      <c r="C226" s="22">
        <v>40034</v>
      </c>
      <c r="D226" s="114"/>
      <c r="E226" s="114"/>
      <c r="F226" s="114"/>
      <c r="G226">
        <f t="shared" si="10"/>
        <v>213</v>
      </c>
      <c r="K226" s="587">
        <f t="shared" si="11"/>
        <v>198</v>
      </c>
    </row>
    <row r="227" spans="2:11">
      <c r="B227" s="76" t="str">
        <f t="shared" si="9"/>
        <v>809</v>
      </c>
      <c r="C227" s="22">
        <v>40035</v>
      </c>
      <c r="D227" s="114"/>
      <c r="E227" s="114"/>
      <c r="F227" s="114"/>
      <c r="G227">
        <f t="shared" si="10"/>
        <v>213</v>
      </c>
      <c r="K227" s="587">
        <f t="shared" si="11"/>
        <v>198</v>
      </c>
    </row>
    <row r="228" spans="2:11">
      <c r="B228" s="76" t="str">
        <f t="shared" si="9"/>
        <v>809</v>
      </c>
      <c r="C228" s="22">
        <v>40036</v>
      </c>
      <c r="D228" s="114"/>
      <c r="E228" s="114"/>
      <c r="F228" s="114"/>
      <c r="G228">
        <f t="shared" si="10"/>
        <v>213</v>
      </c>
      <c r="K228" s="587">
        <f t="shared" si="11"/>
        <v>198</v>
      </c>
    </row>
    <row r="229" spans="2:11">
      <c r="B229" s="76" t="str">
        <f t="shared" si="9"/>
        <v>809</v>
      </c>
      <c r="C229" s="22">
        <v>40037</v>
      </c>
      <c r="D229" s="114"/>
      <c r="E229" s="114"/>
      <c r="F229" s="114"/>
      <c r="G229">
        <f t="shared" si="10"/>
        <v>213</v>
      </c>
      <c r="K229" s="587">
        <f t="shared" si="11"/>
        <v>198</v>
      </c>
    </row>
    <row r="230" spans="2:11">
      <c r="B230" s="76" t="str">
        <f t="shared" si="9"/>
        <v>809</v>
      </c>
      <c r="C230" s="22">
        <v>40038</v>
      </c>
      <c r="D230" s="114"/>
      <c r="E230" s="114"/>
      <c r="F230" s="114"/>
      <c r="G230">
        <f t="shared" si="10"/>
        <v>213</v>
      </c>
      <c r="K230" s="587">
        <f t="shared" si="11"/>
        <v>198</v>
      </c>
    </row>
    <row r="231" spans="2:11">
      <c r="B231" s="76" t="str">
        <f t="shared" si="9"/>
        <v>809</v>
      </c>
      <c r="C231" s="22">
        <v>40039</v>
      </c>
      <c r="D231" s="114"/>
      <c r="E231" s="114"/>
      <c r="F231" s="114"/>
      <c r="G231">
        <f t="shared" si="10"/>
        <v>213</v>
      </c>
      <c r="K231" s="587">
        <f t="shared" si="11"/>
        <v>198</v>
      </c>
    </row>
    <row r="232" spans="2:11">
      <c r="B232" s="76" t="str">
        <f t="shared" si="9"/>
        <v>809</v>
      </c>
      <c r="C232" s="22">
        <v>40040</v>
      </c>
      <c r="D232" s="114"/>
      <c r="E232" s="114"/>
      <c r="F232" s="114"/>
      <c r="G232">
        <f t="shared" si="10"/>
        <v>213</v>
      </c>
      <c r="K232" s="587">
        <f t="shared" si="11"/>
        <v>198</v>
      </c>
    </row>
    <row r="233" spans="2:11">
      <c r="B233" s="76" t="str">
        <f t="shared" si="9"/>
        <v>809</v>
      </c>
      <c r="C233" s="22">
        <v>40041</v>
      </c>
      <c r="D233" s="114"/>
      <c r="E233" s="114"/>
      <c r="F233" s="114"/>
      <c r="G233">
        <f t="shared" si="10"/>
        <v>213</v>
      </c>
      <c r="K233" s="587">
        <f t="shared" si="11"/>
        <v>198</v>
      </c>
    </row>
    <row r="234" spans="2:11">
      <c r="B234" s="76" t="str">
        <f t="shared" si="9"/>
        <v>809</v>
      </c>
      <c r="C234" s="22">
        <v>40042</v>
      </c>
      <c r="D234" s="114"/>
      <c r="E234" s="114"/>
      <c r="F234" s="114"/>
      <c r="G234">
        <f t="shared" si="10"/>
        <v>213</v>
      </c>
      <c r="K234" s="587">
        <f t="shared" si="11"/>
        <v>198</v>
      </c>
    </row>
    <row r="235" spans="2:11">
      <c r="B235" s="76" t="str">
        <f t="shared" si="9"/>
        <v>809</v>
      </c>
      <c r="C235" s="22">
        <v>40043</v>
      </c>
      <c r="D235" s="114"/>
      <c r="E235" s="114"/>
      <c r="F235" s="114"/>
      <c r="G235">
        <f t="shared" si="10"/>
        <v>213</v>
      </c>
      <c r="K235" s="587">
        <f t="shared" si="11"/>
        <v>198</v>
      </c>
    </row>
    <row r="236" spans="2:11">
      <c r="B236" s="76" t="str">
        <f t="shared" si="9"/>
        <v>809</v>
      </c>
      <c r="C236" s="22">
        <v>40044</v>
      </c>
      <c r="D236" s="114"/>
      <c r="E236" s="114"/>
      <c r="F236" s="114"/>
      <c r="G236">
        <f t="shared" si="10"/>
        <v>213</v>
      </c>
      <c r="K236" s="587">
        <f t="shared" si="11"/>
        <v>198</v>
      </c>
    </row>
    <row r="237" spans="2:11">
      <c r="B237" s="76" t="str">
        <f t="shared" si="9"/>
        <v>809</v>
      </c>
      <c r="C237" s="22">
        <v>40045</v>
      </c>
      <c r="D237" s="114"/>
      <c r="E237" s="114"/>
      <c r="F237" s="114"/>
      <c r="G237">
        <f t="shared" si="10"/>
        <v>213</v>
      </c>
      <c r="K237" s="587">
        <f t="shared" si="11"/>
        <v>198</v>
      </c>
    </row>
    <row r="238" spans="2:11">
      <c r="B238" s="76" t="str">
        <f t="shared" si="9"/>
        <v>809</v>
      </c>
      <c r="C238" s="22">
        <v>40046</v>
      </c>
      <c r="D238" s="114"/>
      <c r="E238" s="114"/>
      <c r="F238" s="114"/>
      <c r="G238">
        <f t="shared" si="10"/>
        <v>213</v>
      </c>
      <c r="K238" s="587">
        <f t="shared" si="11"/>
        <v>198</v>
      </c>
    </row>
    <row r="239" spans="2:11">
      <c r="B239" s="76" t="str">
        <f t="shared" si="9"/>
        <v>809</v>
      </c>
      <c r="C239" s="22">
        <v>40047</v>
      </c>
      <c r="D239" s="114"/>
      <c r="E239" s="114"/>
      <c r="F239" s="114"/>
      <c r="G239">
        <f t="shared" si="10"/>
        <v>213</v>
      </c>
      <c r="K239" s="587">
        <f t="shared" si="11"/>
        <v>198</v>
      </c>
    </row>
    <row r="240" spans="2:11">
      <c r="B240" s="76" t="str">
        <f t="shared" si="9"/>
        <v>809</v>
      </c>
      <c r="C240" s="22">
        <v>40048</v>
      </c>
      <c r="D240" s="114"/>
      <c r="E240" s="114"/>
      <c r="F240" s="114"/>
      <c r="G240">
        <f t="shared" si="10"/>
        <v>213</v>
      </c>
      <c r="K240" s="587">
        <f t="shared" si="11"/>
        <v>198</v>
      </c>
    </row>
    <row r="241" spans="2:11">
      <c r="B241" s="76" t="str">
        <f t="shared" si="9"/>
        <v>809</v>
      </c>
      <c r="C241" s="22">
        <v>40049</v>
      </c>
      <c r="D241" s="114"/>
      <c r="E241" s="114"/>
      <c r="F241" s="114"/>
      <c r="G241">
        <f t="shared" si="10"/>
        <v>213</v>
      </c>
      <c r="K241" s="587">
        <f t="shared" si="11"/>
        <v>198</v>
      </c>
    </row>
    <row r="242" spans="2:11">
      <c r="B242" s="76" t="str">
        <f t="shared" si="9"/>
        <v>809</v>
      </c>
      <c r="C242" s="22">
        <v>40050</v>
      </c>
      <c r="D242" s="114"/>
      <c r="E242" s="114"/>
      <c r="F242" s="114"/>
      <c r="G242">
        <f t="shared" si="10"/>
        <v>213</v>
      </c>
      <c r="K242" s="587">
        <f t="shared" si="11"/>
        <v>198</v>
      </c>
    </row>
    <row r="243" spans="2:11">
      <c r="B243" s="76" t="str">
        <f t="shared" si="9"/>
        <v>809</v>
      </c>
      <c r="C243" s="22">
        <v>40051</v>
      </c>
      <c r="D243" s="114"/>
      <c r="E243" s="114"/>
      <c r="F243" s="114"/>
      <c r="G243">
        <f t="shared" si="10"/>
        <v>213</v>
      </c>
      <c r="K243" s="587">
        <f t="shared" si="11"/>
        <v>198</v>
      </c>
    </row>
    <row r="244" spans="2:11">
      <c r="B244" s="76" t="str">
        <f t="shared" si="9"/>
        <v>809</v>
      </c>
      <c r="C244" s="22">
        <v>40052</v>
      </c>
      <c r="D244" s="114"/>
      <c r="E244" s="114"/>
      <c r="F244" s="114"/>
      <c r="G244">
        <f t="shared" si="10"/>
        <v>213</v>
      </c>
      <c r="K244" s="587">
        <f t="shared" si="11"/>
        <v>198</v>
      </c>
    </row>
    <row r="245" spans="2:11">
      <c r="B245" s="76" t="str">
        <f t="shared" si="9"/>
        <v>809</v>
      </c>
      <c r="C245" s="22">
        <v>40053</v>
      </c>
      <c r="D245" s="114"/>
      <c r="E245" s="114"/>
      <c r="F245" s="114"/>
      <c r="G245">
        <f t="shared" si="10"/>
        <v>213</v>
      </c>
      <c r="K245" s="587">
        <f t="shared" si="11"/>
        <v>198</v>
      </c>
    </row>
    <row r="246" spans="2:11">
      <c r="B246" s="76" t="str">
        <f t="shared" si="9"/>
        <v>809</v>
      </c>
      <c r="C246" s="22">
        <v>40054</v>
      </c>
      <c r="D246" s="114"/>
      <c r="E246" s="114"/>
      <c r="F246" s="114"/>
      <c r="G246">
        <f t="shared" si="10"/>
        <v>213</v>
      </c>
      <c r="K246" s="587">
        <f t="shared" si="11"/>
        <v>198</v>
      </c>
    </row>
    <row r="247" spans="2:11">
      <c r="B247" s="76" t="str">
        <f t="shared" si="9"/>
        <v>809</v>
      </c>
      <c r="C247" s="22">
        <v>40055</v>
      </c>
      <c r="D247" s="114"/>
      <c r="E247" s="114"/>
      <c r="F247" s="114"/>
      <c r="G247">
        <f t="shared" si="10"/>
        <v>213</v>
      </c>
      <c r="K247" s="587">
        <f t="shared" si="11"/>
        <v>198</v>
      </c>
    </row>
    <row r="248" spans="2:11">
      <c r="B248" s="76" t="str">
        <f t="shared" si="9"/>
        <v>809</v>
      </c>
      <c r="C248" s="22">
        <v>40056</v>
      </c>
      <c r="D248" s="114"/>
      <c r="E248" s="114"/>
      <c r="F248" s="114"/>
      <c r="G248">
        <f t="shared" si="10"/>
        <v>213</v>
      </c>
      <c r="K248" s="587">
        <f t="shared" si="11"/>
        <v>198</v>
      </c>
    </row>
    <row r="249" spans="2:11">
      <c r="B249" s="76" t="str">
        <f t="shared" si="9"/>
        <v>909</v>
      </c>
      <c r="C249" s="22">
        <v>40057</v>
      </c>
      <c r="D249" s="114"/>
      <c r="E249" s="114"/>
      <c r="F249" s="114"/>
      <c r="G249">
        <f t="shared" si="10"/>
        <v>213</v>
      </c>
      <c r="K249" s="587">
        <f t="shared" si="11"/>
        <v>198</v>
      </c>
    </row>
    <row r="250" spans="2:11">
      <c r="B250" s="76" t="str">
        <f t="shared" si="9"/>
        <v>909</v>
      </c>
      <c r="C250" s="22">
        <v>40058</v>
      </c>
      <c r="D250" s="114"/>
      <c r="E250" s="114"/>
      <c r="F250" s="114"/>
      <c r="G250">
        <f t="shared" si="10"/>
        <v>213</v>
      </c>
      <c r="K250" s="587">
        <f t="shared" si="11"/>
        <v>198</v>
      </c>
    </row>
    <row r="251" spans="2:11">
      <c r="B251" s="76" t="str">
        <f t="shared" si="9"/>
        <v>909</v>
      </c>
      <c r="C251" s="22">
        <v>40059</v>
      </c>
      <c r="D251" s="114"/>
      <c r="E251" s="114"/>
      <c r="F251" s="114"/>
      <c r="G251">
        <f t="shared" si="10"/>
        <v>213</v>
      </c>
      <c r="K251" s="587">
        <f t="shared" si="11"/>
        <v>198</v>
      </c>
    </row>
    <row r="252" spans="2:11">
      <c r="B252" s="76" t="str">
        <f t="shared" si="9"/>
        <v>909</v>
      </c>
      <c r="C252" s="22">
        <v>40060</v>
      </c>
      <c r="D252" s="114"/>
      <c r="E252" s="114"/>
      <c r="F252" s="114"/>
      <c r="G252">
        <f t="shared" si="10"/>
        <v>213</v>
      </c>
      <c r="K252" s="587">
        <f t="shared" si="11"/>
        <v>198</v>
      </c>
    </row>
    <row r="253" spans="2:11">
      <c r="B253" s="76" t="str">
        <f t="shared" si="9"/>
        <v>909</v>
      </c>
      <c r="C253" s="22">
        <v>40061</v>
      </c>
      <c r="D253" s="114"/>
      <c r="E253" s="114"/>
      <c r="F253" s="114"/>
      <c r="G253">
        <f t="shared" si="10"/>
        <v>213</v>
      </c>
      <c r="K253" s="587">
        <f t="shared" si="11"/>
        <v>198</v>
      </c>
    </row>
    <row r="254" spans="2:11">
      <c r="B254" s="76" t="str">
        <f t="shared" si="9"/>
        <v>909</v>
      </c>
      <c r="C254" s="22">
        <v>40062</v>
      </c>
      <c r="D254" s="114"/>
      <c r="E254" s="114"/>
      <c r="F254" s="114"/>
      <c r="G254">
        <f t="shared" si="10"/>
        <v>213</v>
      </c>
      <c r="K254" s="587">
        <f t="shared" si="11"/>
        <v>198</v>
      </c>
    </row>
    <row r="255" spans="2:11">
      <c r="B255" s="76" t="str">
        <f t="shared" si="9"/>
        <v>909</v>
      </c>
      <c r="C255" s="22">
        <v>40063</v>
      </c>
      <c r="D255" s="114"/>
      <c r="E255" s="114"/>
      <c r="F255" s="114"/>
      <c r="G255">
        <f t="shared" si="10"/>
        <v>213</v>
      </c>
      <c r="K255" s="587">
        <f t="shared" si="11"/>
        <v>198</v>
      </c>
    </row>
    <row r="256" spans="2:11">
      <c r="B256" s="76" t="str">
        <f t="shared" si="9"/>
        <v>909</v>
      </c>
      <c r="C256" s="22">
        <v>40064</v>
      </c>
      <c r="D256" s="114"/>
      <c r="E256" s="114"/>
      <c r="F256" s="114"/>
      <c r="G256">
        <f t="shared" si="10"/>
        <v>213</v>
      </c>
      <c r="K256" s="587">
        <f t="shared" si="11"/>
        <v>198</v>
      </c>
    </row>
    <row r="257" spans="2:11">
      <c r="B257" s="76" t="str">
        <f t="shared" si="9"/>
        <v>909</v>
      </c>
      <c r="C257" s="22">
        <v>40065</v>
      </c>
      <c r="D257" s="114"/>
      <c r="E257" s="114"/>
      <c r="F257" s="114"/>
      <c r="G257">
        <f t="shared" si="10"/>
        <v>213</v>
      </c>
      <c r="K257" s="587">
        <f t="shared" si="11"/>
        <v>198</v>
      </c>
    </row>
    <row r="258" spans="2:11">
      <c r="B258" s="76" t="str">
        <f t="shared" si="9"/>
        <v>909</v>
      </c>
      <c r="C258" s="22">
        <v>40066</v>
      </c>
      <c r="D258" s="114"/>
      <c r="E258" s="114"/>
      <c r="F258" s="114"/>
      <c r="G258">
        <f t="shared" si="10"/>
        <v>213</v>
      </c>
      <c r="K258" s="587">
        <f t="shared" si="11"/>
        <v>198</v>
      </c>
    </row>
    <row r="259" spans="2:11">
      <c r="B259" s="76" t="str">
        <f t="shared" si="9"/>
        <v>909</v>
      </c>
      <c r="C259" s="22">
        <v>40067</v>
      </c>
      <c r="D259" s="114"/>
      <c r="E259" s="114"/>
      <c r="F259" s="114"/>
      <c r="G259">
        <f t="shared" si="10"/>
        <v>213</v>
      </c>
      <c r="K259" s="587">
        <f t="shared" si="11"/>
        <v>198</v>
      </c>
    </row>
    <row r="260" spans="2:11">
      <c r="B260" s="76" t="str">
        <f t="shared" si="9"/>
        <v>909</v>
      </c>
      <c r="C260" s="22">
        <v>40068</v>
      </c>
      <c r="D260" s="114"/>
      <c r="E260" s="114"/>
      <c r="F260" s="114"/>
      <c r="G260">
        <f t="shared" si="10"/>
        <v>213</v>
      </c>
      <c r="K260" s="587">
        <f t="shared" si="11"/>
        <v>198</v>
      </c>
    </row>
    <row r="261" spans="2:11">
      <c r="B261" s="76" t="str">
        <f t="shared" si="9"/>
        <v>909</v>
      </c>
      <c r="C261" s="22">
        <v>40069</v>
      </c>
      <c r="D261" s="114"/>
      <c r="E261" s="114"/>
      <c r="F261" s="114"/>
      <c r="G261">
        <f t="shared" si="10"/>
        <v>213</v>
      </c>
      <c r="K261" s="587">
        <f t="shared" si="11"/>
        <v>198</v>
      </c>
    </row>
    <row r="262" spans="2:11">
      <c r="B262" s="76" t="str">
        <f t="shared" si="9"/>
        <v>909</v>
      </c>
      <c r="C262" s="22">
        <v>40070</v>
      </c>
      <c r="D262" s="114"/>
      <c r="E262" s="114"/>
      <c r="F262" s="114"/>
      <c r="G262">
        <f t="shared" si="10"/>
        <v>213</v>
      </c>
      <c r="K262" s="587">
        <f t="shared" si="11"/>
        <v>198</v>
      </c>
    </row>
    <row r="263" spans="2:11">
      <c r="B263" s="76" t="str">
        <f t="shared" ref="B263:B326" si="12">MONTH(C263)&amp;RIGHT(YEAR(C263),2)</f>
        <v>909</v>
      </c>
      <c r="C263" s="22">
        <v>40071</v>
      </c>
      <c r="D263" s="114"/>
      <c r="E263" s="114"/>
      <c r="F263" s="114"/>
      <c r="G263">
        <f t="shared" ref="G263:G326" si="13">G262+E263-F263</f>
        <v>213</v>
      </c>
      <c r="K263" s="587">
        <f t="shared" ref="K263:K326" si="14">K262+I263-J263</f>
        <v>198</v>
      </c>
    </row>
    <row r="264" spans="2:11">
      <c r="B264" s="76" t="str">
        <f t="shared" si="12"/>
        <v>909</v>
      </c>
      <c r="C264" s="22">
        <v>40072</v>
      </c>
      <c r="D264" s="114"/>
      <c r="E264" s="114"/>
      <c r="F264" s="114"/>
      <c r="G264">
        <f t="shared" si="13"/>
        <v>213</v>
      </c>
      <c r="K264" s="587">
        <f t="shared" si="14"/>
        <v>198</v>
      </c>
    </row>
    <row r="265" spans="2:11">
      <c r="B265" s="76" t="str">
        <f t="shared" si="12"/>
        <v>909</v>
      </c>
      <c r="C265" s="22">
        <v>40073</v>
      </c>
      <c r="D265" s="114"/>
      <c r="E265" s="114"/>
      <c r="F265" s="114"/>
      <c r="G265">
        <f t="shared" si="13"/>
        <v>213</v>
      </c>
      <c r="K265" s="587">
        <f t="shared" si="14"/>
        <v>198</v>
      </c>
    </row>
    <row r="266" spans="2:11">
      <c r="B266" s="76" t="str">
        <f t="shared" si="12"/>
        <v>909</v>
      </c>
      <c r="C266" s="22">
        <v>40074</v>
      </c>
      <c r="D266" s="114"/>
      <c r="E266" s="114"/>
      <c r="F266" s="114"/>
      <c r="G266">
        <f t="shared" si="13"/>
        <v>213</v>
      </c>
      <c r="K266" s="587">
        <f t="shared" si="14"/>
        <v>198</v>
      </c>
    </row>
    <row r="267" spans="2:11">
      <c r="B267" s="76" t="str">
        <f t="shared" si="12"/>
        <v>909</v>
      </c>
      <c r="C267" s="22">
        <v>40075</v>
      </c>
      <c r="D267" s="114"/>
      <c r="E267" s="114"/>
      <c r="F267" s="114"/>
      <c r="G267">
        <f t="shared" si="13"/>
        <v>213</v>
      </c>
      <c r="K267" s="587">
        <f t="shared" si="14"/>
        <v>198</v>
      </c>
    </row>
    <row r="268" spans="2:11">
      <c r="B268" s="76" t="str">
        <f t="shared" si="12"/>
        <v>909</v>
      </c>
      <c r="C268" s="22">
        <v>40076</v>
      </c>
      <c r="D268" s="114"/>
      <c r="E268" s="114"/>
      <c r="F268" s="114"/>
      <c r="G268">
        <f t="shared" si="13"/>
        <v>213</v>
      </c>
      <c r="K268" s="587">
        <f t="shared" si="14"/>
        <v>198</v>
      </c>
    </row>
    <row r="269" spans="2:11">
      <c r="B269" s="76" t="str">
        <f t="shared" si="12"/>
        <v>909</v>
      </c>
      <c r="C269" s="22">
        <v>40077</v>
      </c>
      <c r="D269" s="114"/>
      <c r="E269" s="114"/>
      <c r="F269" s="114"/>
      <c r="G269">
        <f t="shared" si="13"/>
        <v>213</v>
      </c>
      <c r="K269" s="587">
        <f t="shared" si="14"/>
        <v>198</v>
      </c>
    </row>
    <row r="270" spans="2:11">
      <c r="B270" s="76" t="str">
        <f t="shared" si="12"/>
        <v>909</v>
      </c>
      <c r="C270" s="22">
        <v>40078</v>
      </c>
      <c r="D270" s="114"/>
      <c r="E270" s="114"/>
      <c r="F270" s="114"/>
      <c r="G270">
        <f t="shared" si="13"/>
        <v>213</v>
      </c>
      <c r="K270" s="587">
        <f t="shared" si="14"/>
        <v>198</v>
      </c>
    </row>
    <row r="271" spans="2:11">
      <c r="B271" s="76" t="str">
        <f t="shared" si="12"/>
        <v>909</v>
      </c>
      <c r="C271" s="22">
        <v>40079</v>
      </c>
      <c r="D271" s="114"/>
      <c r="E271" s="114"/>
      <c r="F271" s="114"/>
      <c r="G271">
        <f t="shared" si="13"/>
        <v>213</v>
      </c>
      <c r="K271" s="587">
        <f t="shared" si="14"/>
        <v>198</v>
      </c>
    </row>
    <row r="272" spans="2:11">
      <c r="B272" s="76" t="str">
        <f t="shared" si="12"/>
        <v>909</v>
      </c>
      <c r="C272" s="22">
        <v>40080</v>
      </c>
      <c r="D272" s="114"/>
      <c r="E272" s="114"/>
      <c r="F272" s="114"/>
      <c r="G272">
        <f t="shared" si="13"/>
        <v>213</v>
      </c>
      <c r="K272" s="587">
        <f t="shared" si="14"/>
        <v>198</v>
      </c>
    </row>
    <row r="273" spans="2:11">
      <c r="B273" s="76" t="str">
        <f t="shared" si="12"/>
        <v>909</v>
      </c>
      <c r="C273" s="22">
        <v>40081</v>
      </c>
      <c r="D273" s="114"/>
      <c r="E273" s="114"/>
      <c r="F273" s="114"/>
      <c r="G273">
        <f t="shared" si="13"/>
        <v>213</v>
      </c>
      <c r="K273" s="587">
        <f t="shared" si="14"/>
        <v>198</v>
      </c>
    </row>
    <row r="274" spans="2:11">
      <c r="B274" s="76" t="str">
        <f t="shared" si="12"/>
        <v>909</v>
      </c>
      <c r="C274" s="22">
        <v>40082</v>
      </c>
      <c r="D274" s="114"/>
      <c r="E274" s="114"/>
      <c r="F274" s="114"/>
      <c r="G274">
        <f t="shared" si="13"/>
        <v>213</v>
      </c>
      <c r="K274" s="587">
        <f t="shared" si="14"/>
        <v>198</v>
      </c>
    </row>
    <row r="275" spans="2:11">
      <c r="B275" s="76" t="str">
        <f t="shared" si="12"/>
        <v>909</v>
      </c>
      <c r="C275" s="22">
        <v>40083</v>
      </c>
      <c r="D275" s="114"/>
      <c r="E275" s="114"/>
      <c r="F275" s="114"/>
      <c r="G275">
        <f t="shared" si="13"/>
        <v>213</v>
      </c>
      <c r="K275" s="587">
        <f t="shared" si="14"/>
        <v>198</v>
      </c>
    </row>
    <row r="276" spans="2:11">
      <c r="B276" s="76" t="str">
        <f t="shared" si="12"/>
        <v>909</v>
      </c>
      <c r="C276" s="22">
        <v>40084</v>
      </c>
      <c r="D276" s="114"/>
      <c r="E276" s="114"/>
      <c r="F276" s="114"/>
      <c r="G276">
        <f t="shared" si="13"/>
        <v>213</v>
      </c>
      <c r="K276" s="587">
        <f t="shared" si="14"/>
        <v>198</v>
      </c>
    </row>
    <row r="277" spans="2:11">
      <c r="B277" s="76" t="str">
        <f t="shared" si="12"/>
        <v>909</v>
      </c>
      <c r="C277" s="22">
        <v>40085</v>
      </c>
      <c r="D277" s="114"/>
      <c r="E277" s="114"/>
      <c r="F277" s="114"/>
      <c r="G277">
        <f t="shared" si="13"/>
        <v>213</v>
      </c>
      <c r="K277" s="587">
        <f t="shared" si="14"/>
        <v>198</v>
      </c>
    </row>
    <row r="278" spans="2:11">
      <c r="B278" s="76" t="str">
        <f t="shared" si="12"/>
        <v>909</v>
      </c>
      <c r="C278" s="22">
        <v>40086</v>
      </c>
      <c r="D278" s="114"/>
      <c r="E278" s="114"/>
      <c r="F278" s="114"/>
      <c r="G278">
        <f t="shared" si="13"/>
        <v>213</v>
      </c>
      <c r="K278" s="587">
        <f t="shared" si="14"/>
        <v>198</v>
      </c>
    </row>
    <row r="279" spans="2:11">
      <c r="B279" s="76" t="str">
        <f t="shared" si="12"/>
        <v>1009</v>
      </c>
      <c r="C279" s="22">
        <v>40087</v>
      </c>
      <c r="D279" s="114"/>
      <c r="E279" s="114"/>
      <c r="F279" s="114"/>
      <c r="G279">
        <f t="shared" si="13"/>
        <v>213</v>
      </c>
      <c r="K279" s="587">
        <f t="shared" si="14"/>
        <v>198</v>
      </c>
    </row>
    <row r="280" spans="2:11">
      <c r="B280" s="76" t="str">
        <f t="shared" si="12"/>
        <v>1009</v>
      </c>
      <c r="C280" s="22">
        <v>40088</v>
      </c>
      <c r="D280" s="114"/>
      <c r="E280" s="114"/>
      <c r="F280" s="114"/>
      <c r="G280">
        <f t="shared" si="13"/>
        <v>213</v>
      </c>
      <c r="K280" s="587">
        <f t="shared" si="14"/>
        <v>198</v>
      </c>
    </row>
    <row r="281" spans="2:11">
      <c r="B281" s="76" t="str">
        <f t="shared" si="12"/>
        <v>1009</v>
      </c>
      <c r="C281" s="22">
        <v>40089</v>
      </c>
      <c r="D281" s="114"/>
      <c r="E281" s="114"/>
      <c r="F281" s="114"/>
      <c r="G281">
        <f t="shared" si="13"/>
        <v>213</v>
      </c>
      <c r="K281" s="587">
        <f t="shared" si="14"/>
        <v>198</v>
      </c>
    </row>
    <row r="282" spans="2:11">
      <c r="B282" s="76" t="str">
        <f t="shared" si="12"/>
        <v>1009</v>
      </c>
      <c r="C282" s="22">
        <v>40090</v>
      </c>
      <c r="D282" s="114"/>
      <c r="E282" s="114"/>
      <c r="F282" s="114"/>
      <c r="G282">
        <f t="shared" si="13"/>
        <v>213</v>
      </c>
      <c r="K282" s="587">
        <f t="shared" si="14"/>
        <v>198</v>
      </c>
    </row>
    <row r="283" spans="2:11">
      <c r="B283" s="76" t="str">
        <f t="shared" si="12"/>
        <v>1009</v>
      </c>
      <c r="C283" s="22">
        <v>40091</v>
      </c>
      <c r="D283" s="114"/>
      <c r="E283" s="114"/>
      <c r="F283" s="114"/>
      <c r="G283">
        <f t="shared" si="13"/>
        <v>213</v>
      </c>
      <c r="K283" s="587">
        <f t="shared" si="14"/>
        <v>198</v>
      </c>
    </row>
    <row r="284" spans="2:11">
      <c r="B284" s="76" t="str">
        <f t="shared" si="12"/>
        <v>1009</v>
      </c>
      <c r="C284" s="22">
        <v>40092</v>
      </c>
      <c r="D284" s="114"/>
      <c r="E284" s="114"/>
      <c r="F284" s="114"/>
      <c r="G284">
        <f t="shared" si="13"/>
        <v>213</v>
      </c>
      <c r="K284" s="587">
        <f t="shared" si="14"/>
        <v>198</v>
      </c>
    </row>
    <row r="285" spans="2:11">
      <c r="B285" s="76" t="str">
        <f t="shared" si="12"/>
        <v>1009</v>
      </c>
      <c r="C285" s="22">
        <v>40093</v>
      </c>
      <c r="D285" s="114"/>
      <c r="E285" s="114"/>
      <c r="F285" s="114"/>
      <c r="G285">
        <f t="shared" si="13"/>
        <v>213</v>
      </c>
      <c r="K285" s="587">
        <f t="shared" si="14"/>
        <v>198</v>
      </c>
    </row>
    <row r="286" spans="2:11">
      <c r="B286" s="76" t="str">
        <f t="shared" si="12"/>
        <v>1009</v>
      </c>
      <c r="C286" s="22">
        <v>40094</v>
      </c>
      <c r="D286" s="114"/>
      <c r="E286" s="114"/>
      <c r="F286" s="114"/>
      <c r="G286">
        <f t="shared" si="13"/>
        <v>213</v>
      </c>
      <c r="K286" s="587">
        <f t="shared" si="14"/>
        <v>198</v>
      </c>
    </row>
    <row r="287" spans="2:11">
      <c r="B287" s="76" t="str">
        <f t="shared" si="12"/>
        <v>1009</v>
      </c>
      <c r="C287" s="22">
        <v>40095</v>
      </c>
      <c r="D287" s="114"/>
      <c r="E287" s="114"/>
      <c r="F287" s="114"/>
      <c r="G287">
        <f t="shared" si="13"/>
        <v>213</v>
      </c>
      <c r="K287" s="587">
        <f t="shared" si="14"/>
        <v>198</v>
      </c>
    </row>
    <row r="288" spans="2:11">
      <c r="B288" s="76" t="str">
        <f t="shared" si="12"/>
        <v>1009</v>
      </c>
      <c r="C288" s="22">
        <v>40096</v>
      </c>
      <c r="D288" s="114"/>
      <c r="E288" s="114"/>
      <c r="F288" s="114"/>
      <c r="G288">
        <f t="shared" si="13"/>
        <v>213</v>
      </c>
      <c r="K288" s="587">
        <f t="shared" si="14"/>
        <v>198</v>
      </c>
    </row>
    <row r="289" spans="2:11">
      <c r="B289" s="76" t="str">
        <f t="shared" si="12"/>
        <v>1009</v>
      </c>
      <c r="C289" s="22">
        <v>40097</v>
      </c>
      <c r="D289" s="114"/>
      <c r="E289" s="114"/>
      <c r="F289" s="114"/>
      <c r="G289">
        <f t="shared" si="13"/>
        <v>213</v>
      </c>
      <c r="K289" s="587">
        <f t="shared" si="14"/>
        <v>198</v>
      </c>
    </row>
    <row r="290" spans="2:11">
      <c r="B290" s="76" t="str">
        <f t="shared" si="12"/>
        <v>1009</v>
      </c>
      <c r="C290" s="22">
        <v>40098</v>
      </c>
      <c r="D290" s="114"/>
      <c r="E290" s="114"/>
      <c r="F290" s="114"/>
      <c r="G290">
        <f t="shared" si="13"/>
        <v>213</v>
      </c>
      <c r="K290" s="587">
        <f t="shared" si="14"/>
        <v>198</v>
      </c>
    </row>
    <row r="291" spans="2:11">
      <c r="B291" s="76" t="str">
        <f t="shared" si="12"/>
        <v>1009</v>
      </c>
      <c r="C291" s="22">
        <v>40099</v>
      </c>
      <c r="D291" s="114"/>
      <c r="E291" s="114"/>
      <c r="F291" s="114"/>
      <c r="G291">
        <f t="shared" si="13"/>
        <v>213</v>
      </c>
      <c r="K291" s="587">
        <f t="shared" si="14"/>
        <v>198</v>
      </c>
    </row>
    <row r="292" spans="2:11">
      <c r="B292" s="76" t="str">
        <f t="shared" si="12"/>
        <v>1009</v>
      </c>
      <c r="C292" s="22">
        <v>40100</v>
      </c>
      <c r="D292" s="114"/>
      <c r="E292" s="114"/>
      <c r="F292" s="114"/>
      <c r="G292">
        <f t="shared" si="13"/>
        <v>213</v>
      </c>
      <c r="K292" s="587">
        <f t="shared" si="14"/>
        <v>198</v>
      </c>
    </row>
    <row r="293" spans="2:11">
      <c r="B293" s="76" t="str">
        <f t="shared" si="12"/>
        <v>1009</v>
      </c>
      <c r="C293" s="22">
        <v>40101</v>
      </c>
      <c r="D293" s="114"/>
      <c r="E293" s="114"/>
      <c r="F293" s="114"/>
      <c r="G293">
        <f t="shared" si="13"/>
        <v>213</v>
      </c>
      <c r="K293" s="587">
        <f t="shared" si="14"/>
        <v>198</v>
      </c>
    </row>
    <row r="294" spans="2:11">
      <c r="B294" s="76" t="str">
        <f t="shared" si="12"/>
        <v>1009</v>
      </c>
      <c r="C294" s="22">
        <v>40102</v>
      </c>
      <c r="D294" s="114"/>
      <c r="E294" s="114"/>
      <c r="F294" s="114"/>
      <c r="G294">
        <f t="shared" si="13"/>
        <v>213</v>
      </c>
      <c r="K294" s="587">
        <f t="shared" si="14"/>
        <v>198</v>
      </c>
    </row>
    <row r="295" spans="2:11">
      <c r="B295" s="76" t="str">
        <f t="shared" si="12"/>
        <v>1009</v>
      </c>
      <c r="C295" s="22">
        <v>40103</v>
      </c>
      <c r="D295" s="114"/>
      <c r="E295" s="114"/>
      <c r="F295" s="114"/>
      <c r="G295">
        <f t="shared" si="13"/>
        <v>213</v>
      </c>
      <c r="K295" s="587">
        <f t="shared" si="14"/>
        <v>198</v>
      </c>
    </row>
    <row r="296" spans="2:11">
      <c r="B296" s="76" t="str">
        <f t="shared" si="12"/>
        <v>1009</v>
      </c>
      <c r="C296" s="22">
        <v>40104</v>
      </c>
      <c r="D296" s="114"/>
      <c r="E296" s="114"/>
      <c r="F296" s="114"/>
      <c r="G296">
        <f t="shared" si="13"/>
        <v>213</v>
      </c>
      <c r="K296" s="587">
        <f t="shared" si="14"/>
        <v>198</v>
      </c>
    </row>
    <row r="297" spans="2:11">
      <c r="B297" s="76" t="str">
        <f t="shared" si="12"/>
        <v>1009</v>
      </c>
      <c r="C297" s="22">
        <v>40105</v>
      </c>
      <c r="D297" s="114"/>
      <c r="E297" s="114"/>
      <c r="F297" s="114"/>
      <c r="G297">
        <f t="shared" si="13"/>
        <v>213</v>
      </c>
      <c r="K297" s="587">
        <f t="shared" si="14"/>
        <v>198</v>
      </c>
    </row>
    <row r="298" spans="2:11">
      <c r="B298" s="76" t="str">
        <f t="shared" si="12"/>
        <v>1009</v>
      </c>
      <c r="C298" s="22">
        <v>40106</v>
      </c>
      <c r="D298" s="114"/>
      <c r="E298" s="114"/>
      <c r="F298" s="114"/>
      <c r="G298">
        <f t="shared" si="13"/>
        <v>213</v>
      </c>
      <c r="K298" s="587">
        <f t="shared" si="14"/>
        <v>198</v>
      </c>
    </row>
    <row r="299" spans="2:11">
      <c r="B299" s="76" t="str">
        <f t="shared" si="12"/>
        <v>1009</v>
      </c>
      <c r="C299" s="22">
        <v>40107</v>
      </c>
      <c r="D299" s="114"/>
      <c r="E299" s="114"/>
      <c r="F299" s="114"/>
      <c r="G299">
        <f t="shared" si="13"/>
        <v>213</v>
      </c>
      <c r="K299" s="587">
        <f t="shared" si="14"/>
        <v>198</v>
      </c>
    </row>
    <row r="300" spans="2:11">
      <c r="B300" s="76" t="str">
        <f t="shared" si="12"/>
        <v>1009</v>
      </c>
      <c r="C300" s="22">
        <v>40108</v>
      </c>
      <c r="D300" s="114"/>
      <c r="E300" s="114"/>
      <c r="F300" s="114"/>
      <c r="G300">
        <f t="shared" si="13"/>
        <v>213</v>
      </c>
      <c r="K300" s="587">
        <f t="shared" si="14"/>
        <v>198</v>
      </c>
    </row>
    <row r="301" spans="2:11">
      <c r="B301" s="76" t="str">
        <f t="shared" si="12"/>
        <v>1009</v>
      </c>
      <c r="C301" s="22">
        <v>40109</v>
      </c>
      <c r="D301" s="114"/>
      <c r="E301" s="114"/>
      <c r="F301" s="114"/>
      <c r="G301">
        <f t="shared" si="13"/>
        <v>213</v>
      </c>
      <c r="K301" s="587">
        <f t="shared" si="14"/>
        <v>198</v>
      </c>
    </row>
    <row r="302" spans="2:11">
      <c r="B302" s="76" t="str">
        <f t="shared" si="12"/>
        <v>1009</v>
      </c>
      <c r="C302" s="22">
        <v>40110</v>
      </c>
      <c r="D302" s="114"/>
      <c r="E302" s="114"/>
      <c r="F302" s="114"/>
      <c r="G302">
        <f t="shared" si="13"/>
        <v>213</v>
      </c>
      <c r="K302" s="587">
        <f t="shared" si="14"/>
        <v>198</v>
      </c>
    </row>
    <row r="303" spans="2:11">
      <c r="B303" s="76" t="str">
        <f t="shared" si="12"/>
        <v>1009</v>
      </c>
      <c r="C303" s="22">
        <v>40111</v>
      </c>
      <c r="D303" s="114"/>
      <c r="E303" s="114"/>
      <c r="F303" s="114"/>
      <c r="G303">
        <f t="shared" si="13"/>
        <v>213</v>
      </c>
      <c r="K303" s="587">
        <f t="shared" si="14"/>
        <v>198</v>
      </c>
    </row>
    <row r="304" spans="2:11">
      <c r="B304" s="76" t="str">
        <f t="shared" si="12"/>
        <v>1009</v>
      </c>
      <c r="C304" s="22">
        <v>40112</v>
      </c>
      <c r="D304" s="114"/>
      <c r="E304" s="114"/>
      <c r="F304" s="114"/>
      <c r="G304">
        <f t="shared" si="13"/>
        <v>213</v>
      </c>
      <c r="K304" s="587">
        <f t="shared" si="14"/>
        <v>198</v>
      </c>
    </row>
    <row r="305" spans="2:11">
      <c r="B305" s="76" t="str">
        <f t="shared" si="12"/>
        <v>1009</v>
      </c>
      <c r="C305" s="22">
        <v>40113</v>
      </c>
      <c r="D305" s="114"/>
      <c r="E305" s="114"/>
      <c r="F305" s="114"/>
      <c r="G305">
        <f t="shared" si="13"/>
        <v>213</v>
      </c>
      <c r="K305" s="587">
        <f t="shared" si="14"/>
        <v>198</v>
      </c>
    </row>
    <row r="306" spans="2:11">
      <c r="B306" s="76" t="str">
        <f t="shared" si="12"/>
        <v>1009</v>
      </c>
      <c r="C306" s="22">
        <v>40114</v>
      </c>
      <c r="D306" s="114"/>
      <c r="E306" s="114"/>
      <c r="F306" s="114"/>
      <c r="G306">
        <f t="shared" si="13"/>
        <v>213</v>
      </c>
      <c r="K306" s="587">
        <f t="shared" si="14"/>
        <v>198</v>
      </c>
    </row>
    <row r="307" spans="2:11">
      <c r="B307" s="76" t="str">
        <f t="shared" si="12"/>
        <v>1009</v>
      </c>
      <c r="C307" s="22">
        <v>40115</v>
      </c>
      <c r="D307" s="114"/>
      <c r="E307" s="114"/>
      <c r="F307" s="114"/>
      <c r="G307">
        <f t="shared" si="13"/>
        <v>213</v>
      </c>
      <c r="K307" s="587">
        <f t="shared" si="14"/>
        <v>198</v>
      </c>
    </row>
    <row r="308" spans="2:11">
      <c r="B308" s="76" t="str">
        <f t="shared" si="12"/>
        <v>1009</v>
      </c>
      <c r="C308" s="22">
        <v>40116</v>
      </c>
      <c r="D308" s="114"/>
      <c r="E308" s="114"/>
      <c r="F308" s="114"/>
      <c r="G308">
        <f t="shared" si="13"/>
        <v>213</v>
      </c>
      <c r="K308" s="587">
        <f t="shared" si="14"/>
        <v>198</v>
      </c>
    </row>
    <row r="309" spans="2:11">
      <c r="B309" s="76" t="str">
        <f t="shared" si="12"/>
        <v>1009</v>
      </c>
      <c r="C309" s="22">
        <v>40117</v>
      </c>
      <c r="D309" s="114"/>
      <c r="E309" s="114"/>
      <c r="F309" s="114"/>
      <c r="G309">
        <f t="shared" si="13"/>
        <v>213</v>
      </c>
      <c r="K309" s="587">
        <f t="shared" si="14"/>
        <v>198</v>
      </c>
    </row>
    <row r="310" spans="2:11">
      <c r="B310" s="76" t="str">
        <f t="shared" si="12"/>
        <v>1109</v>
      </c>
      <c r="C310" s="22">
        <v>40118</v>
      </c>
      <c r="D310" s="114"/>
      <c r="E310" s="114"/>
      <c r="F310" s="114"/>
      <c r="G310">
        <f t="shared" si="13"/>
        <v>213</v>
      </c>
      <c r="K310" s="587">
        <f t="shared" si="14"/>
        <v>198</v>
      </c>
    </row>
    <row r="311" spans="2:11">
      <c r="B311" s="76" t="str">
        <f t="shared" si="12"/>
        <v>1109</v>
      </c>
      <c r="C311" s="22">
        <v>40119</v>
      </c>
      <c r="D311" s="114"/>
      <c r="E311" s="114"/>
      <c r="F311" s="114"/>
      <c r="G311">
        <f t="shared" si="13"/>
        <v>213</v>
      </c>
      <c r="K311" s="587">
        <f t="shared" si="14"/>
        <v>198</v>
      </c>
    </row>
    <row r="312" spans="2:11">
      <c r="B312" s="76" t="str">
        <f t="shared" si="12"/>
        <v>1109</v>
      </c>
      <c r="C312" s="22">
        <v>40120</v>
      </c>
      <c r="D312" s="114"/>
      <c r="E312" s="114"/>
      <c r="F312" s="114"/>
      <c r="G312">
        <f t="shared" si="13"/>
        <v>213</v>
      </c>
      <c r="K312" s="587">
        <f t="shared" si="14"/>
        <v>198</v>
      </c>
    </row>
    <row r="313" spans="2:11">
      <c r="B313" s="76" t="str">
        <f t="shared" si="12"/>
        <v>1109</v>
      </c>
      <c r="C313" s="22">
        <v>40121</v>
      </c>
      <c r="D313" s="114"/>
      <c r="E313" s="114"/>
      <c r="F313" s="114"/>
      <c r="G313">
        <f t="shared" si="13"/>
        <v>213</v>
      </c>
      <c r="K313" s="587">
        <f t="shared" si="14"/>
        <v>198</v>
      </c>
    </row>
    <row r="314" spans="2:11">
      <c r="B314" s="76" t="str">
        <f t="shared" si="12"/>
        <v>1109</v>
      </c>
      <c r="C314" s="22">
        <v>40122</v>
      </c>
      <c r="D314" s="114"/>
      <c r="E314" s="114"/>
      <c r="F314" s="114"/>
      <c r="G314">
        <f t="shared" si="13"/>
        <v>213</v>
      </c>
      <c r="K314" s="587">
        <f t="shared" si="14"/>
        <v>198</v>
      </c>
    </row>
    <row r="315" spans="2:11">
      <c r="B315" s="76" t="str">
        <f t="shared" si="12"/>
        <v>1109</v>
      </c>
      <c r="C315" s="22">
        <v>40123</v>
      </c>
      <c r="D315" s="114"/>
      <c r="E315" s="114"/>
      <c r="F315" s="114"/>
      <c r="G315">
        <f t="shared" si="13"/>
        <v>213</v>
      </c>
      <c r="K315" s="587">
        <f t="shared" si="14"/>
        <v>198</v>
      </c>
    </row>
    <row r="316" spans="2:11">
      <c r="B316" s="76" t="str">
        <f t="shared" si="12"/>
        <v>1109</v>
      </c>
      <c r="C316" s="22">
        <v>40124</v>
      </c>
      <c r="D316" s="114"/>
      <c r="E316" s="114"/>
      <c r="F316" s="114"/>
      <c r="G316">
        <f t="shared" si="13"/>
        <v>213</v>
      </c>
      <c r="K316" s="587">
        <f t="shared" si="14"/>
        <v>198</v>
      </c>
    </row>
    <row r="317" spans="2:11">
      <c r="B317" s="76" t="str">
        <f t="shared" si="12"/>
        <v>1109</v>
      </c>
      <c r="C317" s="22">
        <v>40125</v>
      </c>
      <c r="D317" s="114"/>
      <c r="E317" s="114"/>
      <c r="F317" s="114"/>
      <c r="G317">
        <f t="shared" si="13"/>
        <v>213</v>
      </c>
      <c r="K317" s="587">
        <f t="shared" si="14"/>
        <v>198</v>
      </c>
    </row>
    <row r="318" spans="2:11">
      <c r="B318" s="76" t="str">
        <f t="shared" si="12"/>
        <v>1109</v>
      </c>
      <c r="C318" s="22">
        <v>40126</v>
      </c>
      <c r="D318" s="114"/>
      <c r="E318" s="114"/>
      <c r="F318" s="114"/>
      <c r="G318">
        <f t="shared" si="13"/>
        <v>213</v>
      </c>
      <c r="K318" s="587">
        <f t="shared" si="14"/>
        <v>198</v>
      </c>
    </row>
    <row r="319" spans="2:11">
      <c r="B319" s="76" t="str">
        <f t="shared" si="12"/>
        <v>1109</v>
      </c>
      <c r="C319" s="22">
        <v>40127</v>
      </c>
      <c r="D319" s="114"/>
      <c r="E319" s="114"/>
      <c r="F319" s="114"/>
      <c r="G319">
        <f t="shared" si="13"/>
        <v>213</v>
      </c>
      <c r="K319" s="587">
        <f t="shared" si="14"/>
        <v>198</v>
      </c>
    </row>
    <row r="320" spans="2:11">
      <c r="B320" s="76" t="str">
        <f t="shared" si="12"/>
        <v>1109</v>
      </c>
      <c r="C320" s="22">
        <v>40128</v>
      </c>
      <c r="D320" s="114"/>
      <c r="E320" s="114"/>
      <c r="F320" s="114"/>
      <c r="G320">
        <f t="shared" si="13"/>
        <v>213</v>
      </c>
      <c r="K320" s="587">
        <f t="shared" si="14"/>
        <v>198</v>
      </c>
    </row>
    <row r="321" spans="2:11">
      <c r="B321" s="76" t="str">
        <f t="shared" si="12"/>
        <v>1109</v>
      </c>
      <c r="C321" s="22">
        <v>40129</v>
      </c>
      <c r="D321" s="114"/>
      <c r="E321" s="114"/>
      <c r="F321" s="114"/>
      <c r="G321">
        <f t="shared" si="13"/>
        <v>213</v>
      </c>
      <c r="K321" s="587">
        <f t="shared" si="14"/>
        <v>198</v>
      </c>
    </row>
    <row r="322" spans="2:11">
      <c r="B322" s="76" t="str">
        <f t="shared" si="12"/>
        <v>1109</v>
      </c>
      <c r="C322" s="22">
        <v>40130</v>
      </c>
      <c r="D322" s="114"/>
      <c r="E322" s="114"/>
      <c r="F322" s="114"/>
      <c r="G322">
        <f t="shared" si="13"/>
        <v>213</v>
      </c>
      <c r="K322" s="587">
        <f t="shared" si="14"/>
        <v>198</v>
      </c>
    </row>
    <row r="323" spans="2:11">
      <c r="B323" s="76" t="str">
        <f t="shared" si="12"/>
        <v>1109</v>
      </c>
      <c r="C323" s="22">
        <v>40131</v>
      </c>
      <c r="D323" s="114"/>
      <c r="E323" s="114"/>
      <c r="F323" s="114"/>
      <c r="G323">
        <f t="shared" si="13"/>
        <v>213</v>
      </c>
      <c r="K323" s="587">
        <f t="shared" si="14"/>
        <v>198</v>
      </c>
    </row>
    <row r="324" spans="2:11">
      <c r="B324" s="76" t="str">
        <f t="shared" si="12"/>
        <v>1109</v>
      </c>
      <c r="C324" s="22">
        <v>40132</v>
      </c>
      <c r="D324" s="114"/>
      <c r="E324" s="114"/>
      <c r="F324" s="114"/>
      <c r="G324">
        <f t="shared" si="13"/>
        <v>213</v>
      </c>
      <c r="K324" s="587">
        <f t="shared" si="14"/>
        <v>198</v>
      </c>
    </row>
    <row r="325" spans="2:11">
      <c r="B325" s="76" t="str">
        <f t="shared" si="12"/>
        <v>1109</v>
      </c>
      <c r="C325" s="22">
        <v>40133</v>
      </c>
      <c r="D325" s="114"/>
      <c r="E325" s="114"/>
      <c r="F325" s="114"/>
      <c r="G325">
        <f t="shared" si="13"/>
        <v>213</v>
      </c>
      <c r="K325" s="587">
        <f t="shared" si="14"/>
        <v>198</v>
      </c>
    </row>
    <row r="326" spans="2:11">
      <c r="B326" s="76" t="str">
        <f t="shared" si="12"/>
        <v>1109</v>
      </c>
      <c r="C326" s="22">
        <v>40134</v>
      </c>
      <c r="D326" s="114"/>
      <c r="E326" s="114"/>
      <c r="F326" s="114"/>
      <c r="G326">
        <f t="shared" si="13"/>
        <v>213</v>
      </c>
      <c r="K326" s="587">
        <f t="shared" si="14"/>
        <v>198</v>
      </c>
    </row>
    <row r="327" spans="2:11">
      <c r="B327" s="76" t="str">
        <f t="shared" ref="B327:B371" si="15">MONTH(C327)&amp;RIGHT(YEAR(C327),2)</f>
        <v>1109</v>
      </c>
      <c r="C327" s="22">
        <v>40135</v>
      </c>
      <c r="D327" s="114"/>
      <c r="E327" s="114"/>
      <c r="F327" s="114"/>
      <c r="G327">
        <f t="shared" ref="G327:G371" si="16">G326+E327-F327</f>
        <v>213</v>
      </c>
      <c r="K327" s="587">
        <f t="shared" ref="K327:K371" si="17">K326+I327-J327</f>
        <v>198</v>
      </c>
    </row>
    <row r="328" spans="2:11">
      <c r="B328" s="76" t="str">
        <f t="shared" si="15"/>
        <v>1109</v>
      </c>
      <c r="C328" s="22">
        <v>40136</v>
      </c>
      <c r="D328" s="114"/>
      <c r="E328" s="114"/>
      <c r="F328" s="114"/>
      <c r="G328">
        <f t="shared" si="16"/>
        <v>213</v>
      </c>
      <c r="K328" s="587">
        <f t="shared" si="17"/>
        <v>198</v>
      </c>
    </row>
    <row r="329" spans="2:11">
      <c r="B329" s="76" t="str">
        <f t="shared" si="15"/>
        <v>1109</v>
      </c>
      <c r="C329" s="22">
        <v>40137</v>
      </c>
      <c r="D329" s="114"/>
      <c r="E329" s="114"/>
      <c r="F329" s="114"/>
      <c r="G329">
        <f t="shared" si="16"/>
        <v>213</v>
      </c>
      <c r="K329" s="587">
        <f t="shared" si="17"/>
        <v>198</v>
      </c>
    </row>
    <row r="330" spans="2:11">
      <c r="B330" s="76" t="str">
        <f t="shared" si="15"/>
        <v>1109</v>
      </c>
      <c r="C330" s="22">
        <v>40138</v>
      </c>
      <c r="D330" s="114"/>
      <c r="E330" s="114"/>
      <c r="F330" s="114"/>
      <c r="G330">
        <f t="shared" si="16"/>
        <v>213</v>
      </c>
      <c r="K330" s="587">
        <f t="shared" si="17"/>
        <v>198</v>
      </c>
    </row>
    <row r="331" spans="2:11">
      <c r="B331" s="76" t="str">
        <f t="shared" si="15"/>
        <v>1109</v>
      </c>
      <c r="C331" s="22">
        <v>40139</v>
      </c>
      <c r="D331" s="114"/>
      <c r="E331" s="114"/>
      <c r="F331" s="114"/>
      <c r="G331">
        <f t="shared" si="16"/>
        <v>213</v>
      </c>
      <c r="K331" s="587">
        <f t="shared" si="17"/>
        <v>198</v>
      </c>
    </row>
    <row r="332" spans="2:11">
      <c r="B332" s="76" t="str">
        <f t="shared" si="15"/>
        <v>1109</v>
      </c>
      <c r="C332" s="22">
        <v>40140</v>
      </c>
      <c r="D332" s="114"/>
      <c r="E332" s="114"/>
      <c r="F332" s="114"/>
      <c r="G332">
        <f t="shared" si="16"/>
        <v>213</v>
      </c>
      <c r="K332" s="587">
        <f t="shared" si="17"/>
        <v>198</v>
      </c>
    </row>
    <row r="333" spans="2:11">
      <c r="B333" s="76" t="str">
        <f t="shared" si="15"/>
        <v>1109</v>
      </c>
      <c r="C333" s="22">
        <v>40141</v>
      </c>
      <c r="D333" s="114"/>
      <c r="E333" s="114"/>
      <c r="F333" s="114"/>
      <c r="G333">
        <f t="shared" si="16"/>
        <v>213</v>
      </c>
      <c r="K333" s="587">
        <f t="shared" si="17"/>
        <v>198</v>
      </c>
    </row>
    <row r="334" spans="2:11">
      <c r="B334" s="76" t="str">
        <f t="shared" si="15"/>
        <v>1109</v>
      </c>
      <c r="C334" s="22">
        <v>40142</v>
      </c>
      <c r="D334" s="114"/>
      <c r="E334" s="114"/>
      <c r="F334" s="114"/>
      <c r="G334">
        <f t="shared" si="16"/>
        <v>213</v>
      </c>
      <c r="K334" s="587">
        <f t="shared" si="17"/>
        <v>198</v>
      </c>
    </row>
    <row r="335" spans="2:11">
      <c r="B335" s="76" t="str">
        <f t="shared" si="15"/>
        <v>1109</v>
      </c>
      <c r="C335" s="22">
        <v>40143</v>
      </c>
      <c r="D335" s="114"/>
      <c r="E335" s="114"/>
      <c r="F335" s="114"/>
      <c r="G335">
        <f t="shared" si="16"/>
        <v>213</v>
      </c>
      <c r="K335" s="587">
        <f t="shared" si="17"/>
        <v>198</v>
      </c>
    </row>
    <row r="336" spans="2:11">
      <c r="B336" s="76" t="str">
        <f t="shared" si="15"/>
        <v>1109</v>
      </c>
      <c r="C336" s="22">
        <v>40144</v>
      </c>
      <c r="D336" s="114"/>
      <c r="E336" s="114"/>
      <c r="F336" s="114"/>
      <c r="G336">
        <f t="shared" si="16"/>
        <v>213</v>
      </c>
      <c r="K336" s="587">
        <f t="shared" si="17"/>
        <v>198</v>
      </c>
    </row>
    <row r="337" spans="2:11">
      <c r="B337" s="76" t="str">
        <f t="shared" si="15"/>
        <v>1109</v>
      </c>
      <c r="C337" s="22">
        <v>40145</v>
      </c>
      <c r="D337" s="114"/>
      <c r="E337" s="114"/>
      <c r="F337" s="114"/>
      <c r="G337">
        <f t="shared" si="16"/>
        <v>213</v>
      </c>
      <c r="K337" s="587">
        <f t="shared" si="17"/>
        <v>198</v>
      </c>
    </row>
    <row r="338" spans="2:11">
      <c r="B338" s="76" t="str">
        <f t="shared" si="15"/>
        <v>1109</v>
      </c>
      <c r="C338" s="22">
        <v>40146</v>
      </c>
      <c r="D338" s="114"/>
      <c r="E338" s="114"/>
      <c r="F338" s="114"/>
      <c r="G338">
        <f t="shared" si="16"/>
        <v>213</v>
      </c>
      <c r="K338" s="587">
        <f t="shared" si="17"/>
        <v>198</v>
      </c>
    </row>
    <row r="339" spans="2:11">
      <c r="B339" s="76" t="str">
        <f t="shared" si="15"/>
        <v>1109</v>
      </c>
      <c r="C339" s="22">
        <v>40147</v>
      </c>
      <c r="D339" s="114"/>
      <c r="E339" s="114"/>
      <c r="F339" s="114"/>
      <c r="G339">
        <f t="shared" si="16"/>
        <v>213</v>
      </c>
      <c r="K339" s="587">
        <f t="shared" si="17"/>
        <v>198</v>
      </c>
    </row>
    <row r="340" spans="2:11">
      <c r="B340" s="76" t="str">
        <f t="shared" si="15"/>
        <v>1209</v>
      </c>
      <c r="C340" s="22">
        <v>40148</v>
      </c>
      <c r="D340" s="114"/>
      <c r="E340" s="114"/>
      <c r="F340" s="114"/>
      <c r="G340">
        <f t="shared" si="16"/>
        <v>213</v>
      </c>
      <c r="K340" s="587">
        <f t="shared" si="17"/>
        <v>198</v>
      </c>
    </row>
    <row r="341" spans="2:11">
      <c r="B341" s="76" t="str">
        <f t="shared" si="15"/>
        <v>1209</v>
      </c>
      <c r="C341" s="22">
        <v>40149</v>
      </c>
      <c r="D341" s="114"/>
      <c r="E341" s="114"/>
      <c r="F341" s="114"/>
      <c r="G341">
        <f t="shared" si="16"/>
        <v>213</v>
      </c>
      <c r="K341" s="587">
        <f t="shared" si="17"/>
        <v>198</v>
      </c>
    </row>
    <row r="342" spans="2:11">
      <c r="B342" s="76" t="str">
        <f t="shared" si="15"/>
        <v>1209</v>
      </c>
      <c r="C342" s="22">
        <v>40150</v>
      </c>
      <c r="D342" s="114"/>
      <c r="E342" s="114"/>
      <c r="F342" s="114"/>
      <c r="G342">
        <f t="shared" si="16"/>
        <v>213</v>
      </c>
      <c r="K342" s="587">
        <f t="shared" si="17"/>
        <v>198</v>
      </c>
    </row>
    <row r="343" spans="2:11">
      <c r="B343" s="76" t="str">
        <f t="shared" si="15"/>
        <v>1209</v>
      </c>
      <c r="C343" s="22">
        <v>40151</v>
      </c>
      <c r="D343" s="114"/>
      <c r="E343" s="114"/>
      <c r="F343" s="114"/>
      <c r="G343">
        <f t="shared" si="16"/>
        <v>213</v>
      </c>
      <c r="K343" s="587">
        <f t="shared" si="17"/>
        <v>198</v>
      </c>
    </row>
    <row r="344" spans="2:11">
      <c r="B344" s="76" t="str">
        <f t="shared" si="15"/>
        <v>1209</v>
      </c>
      <c r="C344" s="22">
        <v>40152</v>
      </c>
      <c r="D344" s="114"/>
      <c r="E344" s="114"/>
      <c r="F344" s="114"/>
      <c r="G344">
        <f t="shared" si="16"/>
        <v>213</v>
      </c>
      <c r="K344" s="587">
        <f t="shared" si="17"/>
        <v>198</v>
      </c>
    </row>
    <row r="345" spans="2:11">
      <c r="B345" s="76" t="str">
        <f t="shared" si="15"/>
        <v>1209</v>
      </c>
      <c r="C345" s="22">
        <v>40153</v>
      </c>
      <c r="D345" s="114"/>
      <c r="E345" s="114"/>
      <c r="F345" s="114"/>
      <c r="G345">
        <f t="shared" si="16"/>
        <v>213</v>
      </c>
      <c r="K345" s="587">
        <f t="shared" si="17"/>
        <v>198</v>
      </c>
    </row>
    <row r="346" spans="2:11">
      <c r="B346" s="76" t="str">
        <f t="shared" si="15"/>
        <v>1209</v>
      </c>
      <c r="C346" s="22">
        <v>40154</v>
      </c>
      <c r="D346" s="114"/>
      <c r="E346" s="114"/>
      <c r="F346" s="114"/>
      <c r="G346">
        <f t="shared" si="16"/>
        <v>213</v>
      </c>
      <c r="K346" s="587">
        <f t="shared" si="17"/>
        <v>198</v>
      </c>
    </row>
    <row r="347" spans="2:11">
      <c r="B347" s="76" t="str">
        <f t="shared" si="15"/>
        <v>1209</v>
      </c>
      <c r="C347" s="22">
        <v>40155</v>
      </c>
      <c r="D347" s="114"/>
      <c r="E347" s="114"/>
      <c r="F347" s="114"/>
      <c r="G347">
        <f t="shared" si="16"/>
        <v>213</v>
      </c>
      <c r="K347" s="587">
        <f t="shared" si="17"/>
        <v>198</v>
      </c>
    </row>
    <row r="348" spans="2:11">
      <c r="B348" s="76" t="str">
        <f t="shared" si="15"/>
        <v>1209</v>
      </c>
      <c r="C348" s="22">
        <v>40156</v>
      </c>
      <c r="D348" s="114"/>
      <c r="E348" s="114"/>
      <c r="F348" s="114"/>
      <c r="G348">
        <f t="shared" si="16"/>
        <v>213</v>
      </c>
      <c r="K348" s="587">
        <f t="shared" si="17"/>
        <v>198</v>
      </c>
    </row>
    <row r="349" spans="2:11">
      <c r="B349" s="76" t="str">
        <f t="shared" si="15"/>
        <v>1209</v>
      </c>
      <c r="C349" s="22">
        <v>40157</v>
      </c>
      <c r="D349" s="114"/>
      <c r="E349" s="114"/>
      <c r="F349" s="114"/>
      <c r="G349">
        <f t="shared" si="16"/>
        <v>213</v>
      </c>
      <c r="K349" s="587">
        <f t="shared" si="17"/>
        <v>198</v>
      </c>
    </row>
    <row r="350" spans="2:11">
      <c r="B350" s="76" t="str">
        <f t="shared" si="15"/>
        <v>1209</v>
      </c>
      <c r="C350" s="22">
        <v>40158</v>
      </c>
      <c r="D350" s="114"/>
      <c r="E350" s="114"/>
      <c r="F350" s="114"/>
      <c r="G350">
        <f t="shared" si="16"/>
        <v>213</v>
      </c>
      <c r="K350" s="587">
        <f t="shared" si="17"/>
        <v>198</v>
      </c>
    </row>
    <row r="351" spans="2:11">
      <c r="B351" s="76" t="str">
        <f t="shared" si="15"/>
        <v>1209</v>
      </c>
      <c r="C351" s="22">
        <v>40159</v>
      </c>
      <c r="D351" s="114"/>
      <c r="E351" s="114"/>
      <c r="F351" s="114"/>
      <c r="G351">
        <f t="shared" si="16"/>
        <v>213</v>
      </c>
      <c r="K351" s="587">
        <f t="shared" si="17"/>
        <v>198</v>
      </c>
    </row>
    <row r="352" spans="2:11">
      <c r="B352" s="76" t="str">
        <f t="shared" si="15"/>
        <v>1209</v>
      </c>
      <c r="C352" s="22">
        <v>40160</v>
      </c>
      <c r="D352" s="114"/>
      <c r="E352" s="114"/>
      <c r="F352" s="114"/>
      <c r="G352">
        <f t="shared" si="16"/>
        <v>213</v>
      </c>
      <c r="K352" s="587">
        <f t="shared" si="17"/>
        <v>198</v>
      </c>
    </row>
    <row r="353" spans="2:11">
      <c r="B353" s="76" t="str">
        <f t="shared" si="15"/>
        <v>1209</v>
      </c>
      <c r="C353" s="22">
        <v>40161</v>
      </c>
      <c r="D353" s="114"/>
      <c r="E353" s="114"/>
      <c r="F353" s="114"/>
      <c r="G353">
        <f t="shared" si="16"/>
        <v>213</v>
      </c>
      <c r="K353" s="587">
        <f t="shared" si="17"/>
        <v>198</v>
      </c>
    </row>
    <row r="354" spans="2:11">
      <c r="B354" s="76" t="str">
        <f t="shared" si="15"/>
        <v>1209</v>
      </c>
      <c r="C354" s="22">
        <v>40162</v>
      </c>
      <c r="D354" s="114"/>
      <c r="E354" s="114"/>
      <c r="F354" s="114"/>
      <c r="G354">
        <f t="shared" si="16"/>
        <v>213</v>
      </c>
      <c r="K354" s="587">
        <f t="shared" si="17"/>
        <v>198</v>
      </c>
    </row>
    <row r="355" spans="2:11">
      <c r="B355" s="76" t="str">
        <f t="shared" si="15"/>
        <v>1209</v>
      </c>
      <c r="C355" s="22">
        <v>40163</v>
      </c>
      <c r="D355" s="114"/>
      <c r="E355" s="114"/>
      <c r="F355" s="114"/>
      <c r="G355">
        <f t="shared" si="16"/>
        <v>213</v>
      </c>
      <c r="K355" s="587">
        <f t="shared" si="17"/>
        <v>198</v>
      </c>
    </row>
    <row r="356" spans="2:11">
      <c r="B356" s="76" t="str">
        <f t="shared" si="15"/>
        <v>1209</v>
      </c>
      <c r="C356" s="22">
        <v>40164</v>
      </c>
      <c r="D356" s="114"/>
      <c r="E356" s="114"/>
      <c r="F356" s="114"/>
      <c r="G356">
        <f t="shared" si="16"/>
        <v>213</v>
      </c>
      <c r="K356" s="587">
        <f t="shared" si="17"/>
        <v>198</v>
      </c>
    </row>
    <row r="357" spans="2:11">
      <c r="B357" s="76" t="str">
        <f t="shared" si="15"/>
        <v>1209</v>
      </c>
      <c r="C357" s="22">
        <v>40165</v>
      </c>
      <c r="D357" s="114"/>
      <c r="E357" s="286"/>
      <c r="F357" s="114"/>
      <c r="G357">
        <f t="shared" si="16"/>
        <v>213</v>
      </c>
      <c r="K357" s="587">
        <f t="shared" si="17"/>
        <v>198</v>
      </c>
    </row>
    <row r="358" spans="2:11">
      <c r="B358" s="76" t="str">
        <f t="shared" si="15"/>
        <v>1209</v>
      </c>
      <c r="C358" s="22">
        <v>40166</v>
      </c>
      <c r="D358" s="114"/>
      <c r="E358" s="114"/>
      <c r="F358" s="114"/>
      <c r="G358">
        <f t="shared" si="16"/>
        <v>213</v>
      </c>
      <c r="K358" s="587">
        <f t="shared" si="17"/>
        <v>198</v>
      </c>
    </row>
    <row r="359" spans="2:11">
      <c r="B359" s="76" t="str">
        <f t="shared" si="15"/>
        <v>1209</v>
      </c>
      <c r="C359" s="22">
        <v>40167</v>
      </c>
      <c r="D359" s="114"/>
      <c r="E359" s="114"/>
      <c r="F359" s="114"/>
      <c r="G359">
        <f t="shared" si="16"/>
        <v>213</v>
      </c>
      <c r="I359" s="282"/>
      <c r="K359" s="587">
        <f t="shared" si="17"/>
        <v>198</v>
      </c>
    </row>
    <row r="360" spans="2:11">
      <c r="B360" s="76" t="str">
        <f t="shared" si="15"/>
        <v>1209</v>
      </c>
      <c r="C360" s="22">
        <v>40168</v>
      </c>
      <c r="D360" s="114"/>
      <c r="E360" s="114"/>
      <c r="F360" s="114"/>
      <c r="G360">
        <f t="shared" si="16"/>
        <v>213</v>
      </c>
      <c r="K360" s="587">
        <f t="shared" si="17"/>
        <v>198</v>
      </c>
    </row>
    <row r="361" spans="2:11">
      <c r="B361" s="76" t="str">
        <f t="shared" si="15"/>
        <v>1209</v>
      </c>
      <c r="C361" s="22">
        <v>40169</v>
      </c>
      <c r="D361" s="114"/>
      <c r="E361" s="114"/>
      <c r="F361" s="114"/>
      <c r="G361">
        <f t="shared" si="16"/>
        <v>213</v>
      </c>
      <c r="K361" s="587">
        <f t="shared" si="17"/>
        <v>198</v>
      </c>
    </row>
    <row r="362" spans="2:11">
      <c r="B362" s="76" t="str">
        <f t="shared" si="15"/>
        <v>1209</v>
      </c>
      <c r="C362" s="22">
        <v>40170</v>
      </c>
      <c r="D362" s="114"/>
      <c r="E362" s="114"/>
      <c r="F362" s="114"/>
      <c r="G362">
        <f t="shared" si="16"/>
        <v>213</v>
      </c>
      <c r="K362" s="587">
        <f t="shared" si="17"/>
        <v>198</v>
      </c>
    </row>
    <row r="363" spans="2:11">
      <c r="B363" s="76" t="str">
        <f t="shared" si="15"/>
        <v>1209</v>
      </c>
      <c r="C363" s="22">
        <v>40171</v>
      </c>
      <c r="D363" s="114"/>
      <c r="E363" s="114"/>
      <c r="F363" s="114"/>
      <c r="G363">
        <f t="shared" si="16"/>
        <v>213</v>
      </c>
      <c r="K363" s="587">
        <f t="shared" si="17"/>
        <v>198</v>
      </c>
    </row>
    <row r="364" spans="2:11">
      <c r="B364" s="76" t="str">
        <f t="shared" si="15"/>
        <v>1209</v>
      </c>
      <c r="C364" s="22">
        <v>40172</v>
      </c>
      <c r="D364" s="114"/>
      <c r="E364" s="114"/>
      <c r="F364" s="114"/>
      <c r="G364">
        <f t="shared" si="16"/>
        <v>213</v>
      </c>
      <c r="K364" s="587">
        <f t="shared" si="17"/>
        <v>198</v>
      </c>
    </row>
    <row r="365" spans="2:11">
      <c r="B365" s="76" t="str">
        <f t="shared" si="15"/>
        <v>1209</v>
      </c>
      <c r="C365" s="22">
        <v>40173</v>
      </c>
      <c r="D365" s="114"/>
      <c r="E365" s="114"/>
      <c r="F365" s="114"/>
      <c r="G365">
        <f t="shared" si="16"/>
        <v>213</v>
      </c>
      <c r="K365" s="587">
        <f t="shared" si="17"/>
        <v>198</v>
      </c>
    </row>
    <row r="366" spans="2:11">
      <c r="B366" s="76" t="str">
        <f t="shared" si="15"/>
        <v>1209</v>
      </c>
      <c r="C366" s="22">
        <v>40174</v>
      </c>
      <c r="D366" s="114"/>
      <c r="E366" s="114"/>
      <c r="F366" s="114"/>
      <c r="G366">
        <f t="shared" si="16"/>
        <v>213</v>
      </c>
      <c r="K366" s="587">
        <f t="shared" si="17"/>
        <v>198</v>
      </c>
    </row>
    <row r="367" spans="2:11">
      <c r="B367" s="76" t="str">
        <f t="shared" si="15"/>
        <v>1209</v>
      </c>
      <c r="C367" s="22">
        <v>40175</v>
      </c>
      <c r="D367" s="114"/>
      <c r="E367" s="114"/>
      <c r="F367" s="114"/>
      <c r="G367">
        <f t="shared" si="16"/>
        <v>213</v>
      </c>
      <c r="K367" s="587">
        <f t="shared" si="17"/>
        <v>198</v>
      </c>
    </row>
    <row r="368" spans="2:11">
      <c r="B368" s="76" t="str">
        <f t="shared" si="15"/>
        <v>1209</v>
      </c>
      <c r="C368" s="22">
        <v>40176</v>
      </c>
      <c r="D368" s="114"/>
      <c r="E368" s="114"/>
      <c r="F368" s="114"/>
      <c r="G368">
        <f t="shared" si="16"/>
        <v>213</v>
      </c>
      <c r="K368" s="587">
        <f t="shared" si="17"/>
        <v>198</v>
      </c>
    </row>
    <row r="369" spans="2:11">
      <c r="B369" s="76" t="str">
        <f t="shared" si="15"/>
        <v>1209</v>
      </c>
      <c r="C369" s="22">
        <v>40177</v>
      </c>
      <c r="D369" s="114"/>
      <c r="E369" s="114"/>
      <c r="F369" s="114"/>
      <c r="G369">
        <f t="shared" si="16"/>
        <v>213</v>
      </c>
      <c r="K369" s="587">
        <f t="shared" si="17"/>
        <v>198</v>
      </c>
    </row>
    <row r="370" spans="2:11">
      <c r="B370" s="76" t="str">
        <f t="shared" si="15"/>
        <v>1209</v>
      </c>
      <c r="C370" s="22">
        <v>40178</v>
      </c>
      <c r="D370" s="114"/>
      <c r="E370" s="114"/>
      <c r="F370" s="114"/>
      <c r="G370">
        <f t="shared" si="16"/>
        <v>213</v>
      </c>
      <c r="K370" s="587">
        <f t="shared" si="17"/>
        <v>198</v>
      </c>
    </row>
    <row r="371" spans="2:11">
      <c r="B371" s="76" t="str">
        <f t="shared" si="15"/>
        <v>110</v>
      </c>
      <c r="C371" s="22">
        <v>40179</v>
      </c>
      <c r="D371" s="114"/>
      <c r="E371" s="114"/>
      <c r="F371" s="114"/>
      <c r="G371">
        <f t="shared" si="16"/>
        <v>213</v>
      </c>
      <c r="K371" s="587">
        <f t="shared" si="17"/>
        <v>198</v>
      </c>
    </row>
  </sheetData>
  <sheetProtection formatCells="0" formatColumns="0" formatRows="0" insertColumns="0" insertRows="0" insertHyperlinks="0" deleteColumns="0" deleteRows="0" sort="0" autoFilter="0" pivotTables="0"/>
  <mergeCells count="3">
    <mergeCell ref="D3:G3"/>
    <mergeCell ref="H3:K3"/>
    <mergeCell ref="C3:C4"/>
  </mergeCells>
  <phoneticPr fontId="3" type="noConversion"/>
  <pageMargins left="0.75" right="0.75" top="1" bottom="1" header="0.5" footer="0.5"/>
  <pageSetup paperSize="9" scale="74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>
  <dimension ref="A1:CI369"/>
  <sheetViews>
    <sheetView topLeftCell="B1" workbookViewId="0">
      <pane xSplit="8070" ySplit="1275" topLeftCell="BT1"/>
      <selection activeCell="D71" sqref="D71"/>
      <selection pane="topRight" activeCell="BK2" sqref="BK2"/>
      <selection pane="bottomLeft" activeCell="B1" sqref="B1"/>
      <selection pane="bottomRight" activeCell="A58" sqref="A58"/>
    </sheetView>
  </sheetViews>
  <sheetFormatPr defaultRowHeight="12.75"/>
  <cols>
    <col min="1" max="12" width="9.140625" style="359"/>
    <col min="13" max="13" width="12.85546875" customWidth="1"/>
    <col min="14" max="14" width="14.42578125" customWidth="1"/>
    <col min="28" max="30" width="9.140625" style="359"/>
    <col min="35" max="36" width="9.140625" style="359"/>
    <col min="38" max="39" width="9.140625" style="359"/>
    <col min="41" max="42" width="9.140625" style="359"/>
    <col min="55" max="55" width="9.140625" style="359"/>
    <col min="72" max="76" width="9.140625" style="367"/>
    <col min="77" max="87" width="9.140625" style="368"/>
  </cols>
  <sheetData>
    <row r="1" spans="1:87" s="359" customFormat="1" ht="12.75" customHeight="1">
      <c r="A1" s="206"/>
      <c r="B1" s="206"/>
      <c r="C1" s="206"/>
      <c r="D1" s="206"/>
      <c r="E1" s="206"/>
      <c r="F1" s="206"/>
      <c r="G1" s="206"/>
      <c r="H1" s="206"/>
      <c r="I1" s="206"/>
      <c r="J1" s="206"/>
      <c r="K1" s="206"/>
      <c r="L1" s="206"/>
      <c r="M1" s="206"/>
      <c r="N1" s="206"/>
      <c r="O1" s="206"/>
      <c r="P1" s="206"/>
      <c r="Q1" s="206"/>
      <c r="R1" s="206"/>
      <c r="S1" s="206"/>
      <c r="T1" s="589" t="s">
        <v>3250</v>
      </c>
      <c r="U1" s="589"/>
      <c r="V1" s="206"/>
      <c r="W1" s="206"/>
      <c r="X1" s="206"/>
      <c r="Y1" s="206"/>
      <c r="Z1" s="206"/>
      <c r="AA1" s="206"/>
      <c r="AB1" s="589" t="s">
        <v>3250</v>
      </c>
      <c r="AC1" s="589"/>
      <c r="AD1" s="206"/>
      <c r="AE1" s="206"/>
      <c r="AF1" s="206"/>
      <c r="AG1" s="206"/>
      <c r="AH1" s="206"/>
      <c r="AI1" s="589" t="s">
        <v>3250</v>
      </c>
      <c r="AJ1" s="589"/>
      <c r="AK1" s="206"/>
      <c r="AL1" s="589" t="s">
        <v>3250</v>
      </c>
      <c r="AM1" s="589"/>
      <c r="AN1" s="206"/>
      <c r="AO1" s="589" t="s">
        <v>3250</v>
      </c>
      <c r="AP1" s="589"/>
      <c r="AQ1" s="206"/>
      <c r="AR1" s="589" t="s">
        <v>3250</v>
      </c>
      <c r="AS1" s="589"/>
      <c r="AT1" s="206" t="s">
        <v>3260</v>
      </c>
      <c r="AU1" s="206"/>
      <c r="AV1" s="206"/>
      <c r="AW1" s="206"/>
      <c r="AX1" s="206" t="s">
        <v>3250</v>
      </c>
      <c r="AY1" s="206"/>
      <c r="AZ1" s="206"/>
      <c r="BA1" s="206"/>
      <c r="BB1" s="206"/>
      <c r="BC1" s="206" t="s">
        <v>3265</v>
      </c>
      <c r="BD1" s="206"/>
      <c r="BE1" s="206"/>
      <c r="BF1" s="206"/>
      <c r="BG1" s="206"/>
      <c r="BH1" s="206"/>
      <c r="BI1" s="206"/>
      <c r="BJ1" s="206"/>
      <c r="BK1" s="206"/>
      <c r="BL1" s="206"/>
      <c r="BM1" s="206"/>
      <c r="BN1" s="206"/>
      <c r="BO1" s="206" t="s">
        <v>3267</v>
      </c>
      <c r="BP1" s="206"/>
      <c r="BQ1" s="206" t="s">
        <v>3268</v>
      </c>
      <c r="BR1" s="206"/>
      <c r="BS1" s="206"/>
      <c r="BT1" s="206" t="s">
        <v>3267</v>
      </c>
      <c r="BU1" s="206"/>
      <c r="BV1" s="206" t="s">
        <v>3268</v>
      </c>
      <c r="BW1" s="206"/>
      <c r="BX1" s="206"/>
      <c r="BY1" s="592" t="s">
        <v>46</v>
      </c>
      <c r="BZ1" s="593"/>
      <c r="CA1" s="489" t="s">
        <v>3267</v>
      </c>
      <c r="CB1" s="489"/>
      <c r="CC1" s="489" t="s">
        <v>3268</v>
      </c>
      <c r="CD1" s="489"/>
      <c r="CE1" s="489"/>
      <c r="CF1" s="592" t="s">
        <v>46</v>
      </c>
      <c r="CG1" s="593"/>
      <c r="CH1" s="594" t="s">
        <v>3334</v>
      </c>
      <c r="CI1" s="594"/>
    </row>
    <row r="2" spans="1:87">
      <c r="A2" s="206"/>
      <c r="B2" s="206"/>
      <c r="C2" s="589" t="s">
        <v>3266</v>
      </c>
      <c r="D2" s="589"/>
      <c r="E2" s="589"/>
      <c r="F2" s="589"/>
      <c r="G2" s="589"/>
      <c r="H2" s="589"/>
      <c r="I2" s="589"/>
      <c r="J2" s="589"/>
      <c r="K2" s="589"/>
      <c r="L2" s="589"/>
      <c r="M2" s="589"/>
      <c r="N2" s="589"/>
      <c r="O2" s="206"/>
      <c r="P2" s="206"/>
      <c r="Q2" s="206"/>
      <c r="R2" s="206"/>
      <c r="S2" s="206"/>
      <c r="T2" s="589" t="s">
        <v>3231</v>
      </c>
      <c r="U2" s="589"/>
      <c r="V2" s="206" t="s">
        <v>3253</v>
      </c>
      <c r="W2" s="206"/>
      <c r="X2" s="206"/>
      <c r="Y2" s="206"/>
      <c r="Z2" s="206"/>
      <c r="AA2" s="206" t="s">
        <v>3252</v>
      </c>
      <c r="AB2" s="589" t="s">
        <v>3231</v>
      </c>
      <c r="AC2" s="589"/>
      <c r="AD2" s="206" t="s">
        <v>3254</v>
      </c>
      <c r="AE2" s="206" t="s">
        <v>3255</v>
      </c>
      <c r="AF2" s="206" t="s">
        <v>86</v>
      </c>
      <c r="AG2" s="206" t="s">
        <v>3256</v>
      </c>
      <c r="AH2" s="206" t="s">
        <v>3257</v>
      </c>
      <c r="AI2" s="589" t="s">
        <v>3231</v>
      </c>
      <c r="AJ2" s="589"/>
      <c r="AK2" s="206" t="s">
        <v>3258</v>
      </c>
      <c r="AL2" s="589" t="s">
        <v>3231</v>
      </c>
      <c r="AM2" s="589"/>
      <c r="AN2" s="206" t="s">
        <v>92</v>
      </c>
      <c r="AO2" s="589" t="s">
        <v>3231</v>
      </c>
      <c r="AP2" s="589"/>
      <c r="AQ2" s="206" t="s">
        <v>3259</v>
      </c>
      <c r="AR2" s="589" t="s">
        <v>3231</v>
      </c>
      <c r="AS2" s="589"/>
      <c r="AT2" s="206" t="s">
        <v>3250</v>
      </c>
      <c r="AU2" s="206"/>
      <c r="AV2" s="206" t="s">
        <v>3261</v>
      </c>
      <c r="AW2" s="206"/>
      <c r="AX2" s="206">
        <v>1221</v>
      </c>
      <c r="AY2" s="206">
        <v>1221</v>
      </c>
      <c r="AZ2" s="206">
        <v>826</v>
      </c>
      <c r="BA2" s="206">
        <v>826</v>
      </c>
      <c r="BB2" s="206">
        <v>826</v>
      </c>
      <c r="BC2" s="206">
        <v>1221</v>
      </c>
      <c r="BD2" s="206">
        <v>1221</v>
      </c>
      <c r="BE2" s="206">
        <v>826</v>
      </c>
      <c r="BF2" s="206">
        <v>826</v>
      </c>
      <c r="BG2" s="206">
        <v>826</v>
      </c>
      <c r="BH2" s="206" t="s">
        <v>173</v>
      </c>
      <c r="BI2" s="206" t="s">
        <v>174</v>
      </c>
      <c r="BJ2" s="206" t="s">
        <v>175</v>
      </c>
      <c r="BK2" s="206" t="s">
        <v>176</v>
      </c>
      <c r="BL2" s="206" t="s">
        <v>177</v>
      </c>
      <c r="BM2" s="206" t="s">
        <v>2732</v>
      </c>
      <c r="BN2" s="206" t="s">
        <v>2733</v>
      </c>
      <c r="BO2" s="206">
        <v>1221</v>
      </c>
      <c r="BP2" s="206">
        <v>826</v>
      </c>
      <c r="BQ2" s="206">
        <v>1221</v>
      </c>
      <c r="BR2" s="206">
        <v>826</v>
      </c>
      <c r="BS2" s="206">
        <v>826</v>
      </c>
      <c r="BT2" s="206">
        <v>1221</v>
      </c>
      <c r="BU2" s="206">
        <v>826</v>
      </c>
      <c r="BV2" s="206">
        <v>1221</v>
      </c>
      <c r="BW2" s="206">
        <v>826</v>
      </c>
      <c r="BX2" s="206">
        <v>826</v>
      </c>
      <c r="BY2" s="506">
        <v>1221</v>
      </c>
      <c r="BZ2" s="506">
        <v>826</v>
      </c>
      <c r="CA2" s="489">
        <v>1221</v>
      </c>
      <c r="CB2" s="489">
        <v>826</v>
      </c>
      <c r="CC2" s="489">
        <v>1221</v>
      </c>
      <c r="CD2" s="489">
        <v>826</v>
      </c>
      <c r="CE2" s="489">
        <v>826</v>
      </c>
      <c r="CF2" s="506">
        <v>1221</v>
      </c>
      <c r="CG2" s="506">
        <v>826</v>
      </c>
      <c r="CH2" s="594" t="s">
        <v>3231</v>
      </c>
      <c r="CI2" s="594"/>
    </row>
    <row r="3" spans="1:87">
      <c r="A3" s="206"/>
      <c r="B3" s="206" t="s">
        <v>50</v>
      </c>
      <c r="C3" s="206" t="s">
        <v>3232</v>
      </c>
      <c r="D3" s="206" t="s">
        <v>3233</v>
      </c>
      <c r="E3" s="206" t="s">
        <v>3234</v>
      </c>
      <c r="F3" s="206" t="s">
        <v>3235</v>
      </c>
      <c r="G3" s="206" t="s">
        <v>3236</v>
      </c>
      <c r="H3" s="206" t="s">
        <v>3237</v>
      </c>
      <c r="I3" s="206" t="s">
        <v>3238</v>
      </c>
      <c r="J3" s="206" t="s">
        <v>3239</v>
      </c>
      <c r="K3" s="206" t="s">
        <v>3240</v>
      </c>
      <c r="L3" s="206" t="s">
        <v>3241</v>
      </c>
      <c r="M3" s="206" t="s">
        <v>1161</v>
      </c>
      <c r="N3" s="206" t="s">
        <v>1162</v>
      </c>
      <c r="O3" s="206" t="s">
        <v>3232</v>
      </c>
      <c r="P3" s="206" t="s">
        <v>3233</v>
      </c>
      <c r="Q3" s="206" t="s">
        <v>3234</v>
      </c>
      <c r="R3" s="206" t="s">
        <v>3235</v>
      </c>
      <c r="S3" s="206" t="s">
        <v>3236</v>
      </c>
      <c r="T3" s="206">
        <v>1221</v>
      </c>
      <c r="U3" s="206">
        <v>826</v>
      </c>
      <c r="V3" s="206" t="s">
        <v>3249</v>
      </c>
      <c r="W3" s="206" t="s">
        <v>3237</v>
      </c>
      <c r="X3" s="206" t="s">
        <v>3238</v>
      </c>
      <c r="Y3" s="206" t="s">
        <v>3239</v>
      </c>
      <c r="Z3" s="206" t="s">
        <v>3240</v>
      </c>
      <c r="AA3" s="206" t="s">
        <v>3241</v>
      </c>
      <c r="AB3" s="206">
        <v>1221</v>
      </c>
      <c r="AC3" s="206">
        <v>826</v>
      </c>
      <c r="AD3" s="206" t="s">
        <v>3251</v>
      </c>
      <c r="AE3" s="206" t="s">
        <v>3242</v>
      </c>
      <c r="AF3" s="206" t="s">
        <v>3243</v>
      </c>
      <c r="AG3" s="206" t="s">
        <v>3244</v>
      </c>
      <c r="AH3" s="206" t="s">
        <v>3245</v>
      </c>
      <c r="AI3" s="206">
        <v>1221</v>
      </c>
      <c r="AJ3" s="206">
        <v>826</v>
      </c>
      <c r="AK3" s="206" t="s">
        <v>3246</v>
      </c>
      <c r="AL3" s="206">
        <v>1221</v>
      </c>
      <c r="AM3" s="206">
        <v>826</v>
      </c>
      <c r="AN3" s="206" t="s">
        <v>3247</v>
      </c>
      <c r="AO3" s="206">
        <v>1221</v>
      </c>
      <c r="AP3" s="206">
        <v>826</v>
      </c>
      <c r="AQ3" s="206" t="s">
        <v>3248</v>
      </c>
      <c r="AR3" s="206">
        <v>1221</v>
      </c>
      <c r="AS3" s="206">
        <v>826</v>
      </c>
      <c r="AT3" s="206">
        <v>1221</v>
      </c>
      <c r="AU3" s="206">
        <v>826</v>
      </c>
      <c r="AV3" s="206">
        <v>1221</v>
      </c>
      <c r="AW3" s="206">
        <v>826</v>
      </c>
      <c r="AX3" s="206" t="s">
        <v>3262</v>
      </c>
      <c r="AY3" s="206" t="s">
        <v>3263</v>
      </c>
      <c r="AZ3" s="206" t="s">
        <v>3262</v>
      </c>
      <c r="BA3" s="206" t="s">
        <v>3263</v>
      </c>
      <c r="BB3" s="206" t="s">
        <v>3264</v>
      </c>
      <c r="BC3" s="206" t="s">
        <v>3262</v>
      </c>
      <c r="BD3" s="206" t="s">
        <v>3263</v>
      </c>
      <c r="BE3" s="206" t="s">
        <v>3262</v>
      </c>
      <c r="BF3" s="206" t="s">
        <v>3263</v>
      </c>
      <c r="BG3" s="206" t="s">
        <v>3264</v>
      </c>
      <c r="BH3" s="206"/>
      <c r="BI3" s="206"/>
      <c r="BJ3" s="206"/>
      <c r="BK3" s="206"/>
      <c r="BL3" s="206"/>
      <c r="BM3" s="206"/>
      <c r="BN3" s="206"/>
      <c r="BO3" s="206"/>
      <c r="BP3" s="206"/>
      <c r="BQ3" s="206" t="s">
        <v>3263</v>
      </c>
      <c r="BR3" s="206" t="s">
        <v>3263</v>
      </c>
      <c r="BS3" s="206" t="s">
        <v>3264</v>
      </c>
      <c r="BT3" s="206"/>
      <c r="BU3" s="206"/>
      <c r="BV3" s="206" t="s">
        <v>3263</v>
      </c>
      <c r="BW3" s="206" t="s">
        <v>3263</v>
      </c>
      <c r="BX3" s="206" t="s">
        <v>3264</v>
      </c>
      <c r="BY3" s="370"/>
      <c r="BZ3" s="370"/>
      <c r="CA3" s="489"/>
      <c r="CB3" s="489"/>
      <c r="CC3" s="489" t="s">
        <v>3263</v>
      </c>
      <c r="CD3" s="489" t="s">
        <v>3263</v>
      </c>
      <c r="CE3" s="489" t="s">
        <v>3264</v>
      </c>
      <c r="CF3" s="370"/>
      <c r="CG3" s="370"/>
      <c r="CH3" s="370">
        <v>1221</v>
      </c>
      <c r="CI3" s="370">
        <v>826</v>
      </c>
    </row>
    <row r="4" spans="1:87">
      <c r="A4" s="499" t="str">
        <f>MONTH(B4)&amp;RIGHT(YEAR(B4),2)</f>
        <v>109</v>
      </c>
      <c r="B4" s="500">
        <v>39814</v>
      </c>
      <c r="C4" s="206"/>
      <c r="D4" s="206"/>
      <c r="E4" s="206"/>
      <c r="F4" s="206"/>
      <c r="G4" s="206"/>
      <c r="H4" s="206"/>
      <c r="I4" s="206"/>
      <c r="J4" s="206"/>
      <c r="K4" s="206"/>
      <c r="L4" s="206"/>
      <c r="M4" s="206"/>
      <c r="N4" s="206"/>
      <c r="O4" s="206"/>
      <c r="P4" s="206"/>
      <c r="Q4" s="206"/>
      <c r="R4" s="206"/>
      <c r="S4" s="206"/>
      <c r="T4" s="206"/>
      <c r="U4" s="206"/>
      <c r="V4" s="206"/>
      <c r="W4" s="206"/>
      <c r="X4" s="206"/>
      <c r="Y4" s="206"/>
      <c r="Z4" s="206"/>
      <c r="AA4" s="206"/>
      <c r="AB4" s="206"/>
      <c r="AC4" s="206"/>
      <c r="AD4" s="206"/>
      <c r="AE4" s="206"/>
      <c r="AF4" s="206"/>
      <c r="AG4" s="206"/>
      <c r="AH4" s="206"/>
      <c r="AI4" s="206"/>
      <c r="AJ4" s="206"/>
      <c r="AK4" s="206"/>
      <c r="AL4" s="206"/>
      <c r="AM4" s="206"/>
      <c r="AN4" s="206"/>
      <c r="AO4" s="206"/>
      <c r="AP4" s="206"/>
      <c r="AQ4" s="206"/>
      <c r="AR4" s="206"/>
      <c r="AS4" s="206"/>
      <c r="AT4" s="489">
        <f>AX4+AY4</f>
        <v>0</v>
      </c>
      <c r="AU4" s="489">
        <f>AZ4+BA4+BB4</f>
        <v>0</v>
      </c>
      <c r="AV4" s="489">
        <f>BC4+BD4</f>
        <v>0</v>
      </c>
      <c r="AW4" s="489">
        <f>BE4+BF4+BG4</f>
        <v>0</v>
      </c>
      <c r="AX4" s="206"/>
      <c r="AY4" s="206"/>
      <c r="AZ4" s="206"/>
      <c r="BA4" s="206"/>
      <c r="BB4" s="206"/>
      <c r="BC4" s="206"/>
      <c r="BD4" s="206"/>
      <c r="BE4" s="206"/>
      <c r="BF4" s="206"/>
      <c r="BG4" s="206"/>
      <c r="BH4" s="206"/>
      <c r="BI4" s="206"/>
      <c r="BJ4" s="206"/>
      <c r="BK4" s="206"/>
      <c r="BL4" s="206"/>
      <c r="BM4" s="206"/>
      <c r="BN4" s="206"/>
      <c r="BO4" s="206"/>
      <c r="BP4" s="206"/>
      <c r="BQ4" s="206"/>
      <c r="BR4" s="206"/>
      <c r="BS4" s="206"/>
      <c r="BT4" s="206"/>
      <c r="BU4" s="206"/>
      <c r="BV4" s="206"/>
      <c r="BW4" s="206"/>
      <c r="BX4" s="206"/>
      <c r="BY4" s="489">
        <f>BT4+BV4</f>
        <v>0</v>
      </c>
      <c r="BZ4" s="489">
        <f>BU4+BW4+BX4</f>
        <v>0</v>
      </c>
      <c r="CA4" s="489">
        <v>716</v>
      </c>
      <c r="CB4" s="489"/>
      <c r="CC4" s="489"/>
      <c r="CD4" s="489"/>
      <c r="CE4" s="489"/>
      <c r="CF4" s="489">
        <f>CA4+CC4</f>
        <v>716</v>
      </c>
      <c r="CG4" s="489">
        <f>CB4+CD4+CE4</f>
        <v>0</v>
      </c>
      <c r="CH4" s="489"/>
      <c r="CI4" s="489"/>
    </row>
    <row r="5" spans="1:87">
      <c r="A5" s="499" t="str">
        <f t="shared" ref="A5:A68" si="0">MONTH(B5)&amp;RIGHT(YEAR(B5),2)</f>
        <v>109</v>
      </c>
      <c r="B5" s="500">
        <v>39815</v>
      </c>
      <c r="C5" s="206"/>
      <c r="D5" s="206"/>
      <c r="E5" s="206"/>
      <c r="F5" s="206"/>
      <c r="G5" s="206"/>
      <c r="H5" s="206"/>
      <c r="I5" s="206"/>
      <c r="J5" s="206"/>
      <c r="K5" s="206"/>
      <c r="L5" s="206"/>
      <c r="M5" s="206"/>
      <c r="N5" s="206"/>
      <c r="O5" s="206"/>
      <c r="P5" s="206"/>
      <c r="Q5" s="206"/>
      <c r="R5" s="206"/>
      <c r="S5" s="206"/>
      <c r="T5" s="206"/>
      <c r="U5" s="206"/>
      <c r="V5" s="206"/>
      <c r="W5" s="206"/>
      <c r="X5" s="206"/>
      <c r="Y5" s="206"/>
      <c r="Z5" s="206"/>
      <c r="AA5" s="206"/>
      <c r="AB5" s="206"/>
      <c r="AC5" s="206"/>
      <c r="AD5" s="206"/>
      <c r="AE5" s="206"/>
      <c r="AF5" s="206"/>
      <c r="AG5" s="206"/>
      <c r="AH5" s="206"/>
      <c r="AI5" s="206"/>
      <c r="AJ5" s="206"/>
      <c r="AK5" s="206"/>
      <c r="AL5" s="206"/>
      <c r="AM5" s="206"/>
      <c r="AN5" s="206"/>
      <c r="AO5" s="206"/>
      <c r="AP5" s="206"/>
      <c r="AQ5" s="206"/>
      <c r="AR5" s="206"/>
      <c r="AS5" s="206"/>
      <c r="AT5" s="489">
        <f t="shared" ref="AT5:AT68" si="1">AX5+AY5</f>
        <v>0</v>
      </c>
      <c r="AU5" s="489">
        <f t="shared" ref="AU5:AU68" si="2">AZ5+BA5+BB5</f>
        <v>0</v>
      </c>
      <c r="AV5" s="489">
        <f t="shared" ref="AV5:AV68" si="3">BC5+BD5</f>
        <v>0</v>
      </c>
      <c r="AW5" s="489">
        <f t="shared" ref="AW5:AW68" si="4">BE5+BF5+BG5</f>
        <v>0</v>
      </c>
      <c r="AX5" s="206"/>
      <c r="AY5" s="206"/>
      <c r="AZ5" s="206"/>
      <c r="BA5" s="206"/>
      <c r="BB5" s="206"/>
      <c r="BC5" s="206"/>
      <c r="BD5" s="206"/>
      <c r="BE5" s="206"/>
      <c r="BF5" s="206"/>
      <c r="BG5" s="206"/>
      <c r="BH5" s="206"/>
      <c r="BI5" s="206"/>
      <c r="BJ5" s="206"/>
      <c r="BK5" s="206"/>
      <c r="BL5" s="206"/>
      <c r="BM5" s="206"/>
      <c r="BN5" s="206"/>
      <c r="BO5" s="206"/>
      <c r="BP5" s="206"/>
      <c r="BQ5" s="206"/>
      <c r="BR5" s="206"/>
      <c r="BS5" s="206"/>
      <c r="BT5" s="206"/>
      <c r="BU5" s="206"/>
      <c r="BV5" s="206"/>
      <c r="BW5" s="206"/>
      <c r="BX5" s="206"/>
      <c r="BY5" s="489">
        <f t="shared" ref="BY5:BY68" si="5">BT5+BV5</f>
        <v>0</v>
      </c>
      <c r="BZ5" s="489">
        <f t="shared" ref="BZ5:BZ68" si="6">BU5+BW5+BX5</f>
        <v>0</v>
      </c>
      <c r="CA5" s="489">
        <f>CA4+BO5-BT5</f>
        <v>716</v>
      </c>
      <c r="CB5" s="489">
        <f>CB4+BP5-BU5</f>
        <v>0</v>
      </c>
      <c r="CC5" s="489">
        <f t="shared" ref="CC5:CE5" si="7">CC4+BQ5-BV5</f>
        <v>0</v>
      </c>
      <c r="CD5" s="489">
        <f t="shared" si="7"/>
        <v>0</v>
      </c>
      <c r="CE5" s="489">
        <f t="shared" si="7"/>
        <v>0</v>
      </c>
      <c r="CF5" s="489">
        <f t="shared" ref="CF5:CF68" si="8">CA5+CC5</f>
        <v>716</v>
      </c>
      <c r="CG5" s="489">
        <f t="shared" ref="CG5:CG68" si="9">CB5+CD5+CE5</f>
        <v>0</v>
      </c>
      <c r="CH5" s="489">
        <f>CH4+AR5</f>
        <v>0</v>
      </c>
      <c r="CI5" s="489">
        <f>CI4+AS5</f>
        <v>0</v>
      </c>
    </row>
    <row r="6" spans="1:87">
      <c r="A6" s="499" t="str">
        <f t="shared" si="0"/>
        <v>109</v>
      </c>
      <c r="B6" s="500">
        <v>39816</v>
      </c>
      <c r="C6" s="206"/>
      <c r="D6" s="206"/>
      <c r="E6" s="206"/>
      <c r="F6" s="206"/>
      <c r="G6" s="206"/>
      <c r="H6" s="206"/>
      <c r="I6" s="206"/>
      <c r="J6" s="206"/>
      <c r="K6" s="206"/>
      <c r="L6" s="206"/>
      <c r="M6" s="206"/>
      <c r="N6" s="206"/>
      <c r="O6" s="206"/>
      <c r="P6" s="206"/>
      <c r="Q6" s="206"/>
      <c r="R6" s="206"/>
      <c r="S6" s="206"/>
      <c r="T6" s="206"/>
      <c r="U6" s="206"/>
      <c r="V6" s="206"/>
      <c r="W6" s="206"/>
      <c r="X6" s="206"/>
      <c r="Y6" s="206"/>
      <c r="Z6" s="206"/>
      <c r="AA6" s="206"/>
      <c r="AB6" s="206"/>
      <c r="AC6" s="206"/>
      <c r="AD6" s="206"/>
      <c r="AE6" s="206"/>
      <c r="AF6" s="206"/>
      <c r="AG6" s="206"/>
      <c r="AH6" s="206"/>
      <c r="AI6" s="206"/>
      <c r="AJ6" s="206"/>
      <c r="AK6" s="206"/>
      <c r="AL6" s="206"/>
      <c r="AM6" s="206"/>
      <c r="AN6" s="206"/>
      <c r="AO6" s="206"/>
      <c r="AP6" s="206"/>
      <c r="AQ6" s="206"/>
      <c r="AR6" s="206"/>
      <c r="AS6" s="206"/>
      <c r="AT6" s="489">
        <f t="shared" si="1"/>
        <v>0</v>
      </c>
      <c r="AU6" s="489">
        <f t="shared" si="2"/>
        <v>0</v>
      </c>
      <c r="AV6" s="489">
        <f t="shared" si="3"/>
        <v>0</v>
      </c>
      <c r="AW6" s="489">
        <f t="shared" si="4"/>
        <v>0</v>
      </c>
      <c r="AX6" s="206"/>
      <c r="AY6" s="206"/>
      <c r="AZ6" s="206"/>
      <c r="BA6" s="206"/>
      <c r="BB6" s="206"/>
      <c r="BC6" s="206"/>
      <c r="BD6" s="206"/>
      <c r="BE6" s="206"/>
      <c r="BF6" s="206"/>
      <c r="BG6" s="206"/>
      <c r="BH6" s="206"/>
      <c r="BI6" s="206"/>
      <c r="BJ6" s="206"/>
      <c r="BK6" s="206"/>
      <c r="BL6" s="206"/>
      <c r="BM6" s="206"/>
      <c r="BN6" s="206"/>
      <c r="BO6" s="206"/>
      <c r="BP6" s="206"/>
      <c r="BQ6" s="206"/>
      <c r="BR6" s="206"/>
      <c r="BS6" s="206"/>
      <c r="BT6" s="206"/>
      <c r="BU6" s="206"/>
      <c r="BV6" s="206"/>
      <c r="BW6" s="206"/>
      <c r="BX6" s="206"/>
      <c r="BY6" s="489">
        <f t="shared" si="5"/>
        <v>0</v>
      </c>
      <c r="BZ6" s="489">
        <f t="shared" si="6"/>
        <v>0</v>
      </c>
      <c r="CA6" s="489">
        <f t="shared" ref="CA6:CA69" si="10">CA5+BO6-BT6</f>
        <v>716</v>
      </c>
      <c r="CB6" s="489">
        <f t="shared" ref="CB6:CB69" si="11">CB5+BP6-BU6</f>
        <v>0</v>
      </c>
      <c r="CC6" s="489">
        <f t="shared" ref="CC6:CC69" si="12">CC5+BQ6-BV6</f>
        <v>0</v>
      </c>
      <c r="CD6" s="489">
        <f t="shared" ref="CD6:CD69" si="13">CD5+BR6-BW6</f>
        <v>0</v>
      </c>
      <c r="CE6" s="489">
        <f t="shared" ref="CE6:CE69" si="14">CE5+BS6-BX6</f>
        <v>0</v>
      </c>
      <c r="CF6" s="489">
        <f t="shared" si="8"/>
        <v>716</v>
      </c>
      <c r="CG6" s="489">
        <f t="shared" si="9"/>
        <v>0</v>
      </c>
      <c r="CH6" s="489">
        <f t="shared" ref="CH6:CI69" si="15">CH5+AR6</f>
        <v>0</v>
      </c>
      <c r="CI6" s="489">
        <f t="shared" si="15"/>
        <v>0</v>
      </c>
    </row>
    <row r="7" spans="1:87">
      <c r="A7" s="499" t="str">
        <f t="shared" si="0"/>
        <v>109</v>
      </c>
      <c r="B7" s="500">
        <v>39817</v>
      </c>
      <c r="C7" s="206"/>
      <c r="D7" s="206"/>
      <c r="E7" s="206"/>
      <c r="F7" s="206"/>
      <c r="G7" s="206"/>
      <c r="H7" s="206"/>
      <c r="I7" s="206"/>
      <c r="J7" s="206"/>
      <c r="K7" s="206"/>
      <c r="L7" s="206"/>
      <c r="M7" s="206"/>
      <c r="N7" s="206"/>
      <c r="O7" s="206"/>
      <c r="P7" s="206"/>
      <c r="Q7" s="206"/>
      <c r="R7" s="206"/>
      <c r="S7" s="206"/>
      <c r="T7" s="206"/>
      <c r="U7" s="206"/>
      <c r="V7" s="206"/>
      <c r="W7" s="206"/>
      <c r="X7" s="206"/>
      <c r="Y7" s="206"/>
      <c r="Z7" s="206"/>
      <c r="AA7" s="206"/>
      <c r="AB7" s="206"/>
      <c r="AC7" s="206"/>
      <c r="AD7" s="206"/>
      <c r="AE7" s="206"/>
      <c r="AF7" s="206"/>
      <c r="AG7" s="206"/>
      <c r="AH7" s="206"/>
      <c r="AI7" s="206"/>
      <c r="AJ7" s="206"/>
      <c r="AK7" s="206"/>
      <c r="AL7" s="206"/>
      <c r="AM7" s="206"/>
      <c r="AN7" s="206"/>
      <c r="AO7" s="206"/>
      <c r="AP7" s="206"/>
      <c r="AQ7" s="206"/>
      <c r="AR7" s="206"/>
      <c r="AS7" s="206"/>
      <c r="AT7" s="489">
        <f t="shared" si="1"/>
        <v>0</v>
      </c>
      <c r="AU7" s="489">
        <f t="shared" si="2"/>
        <v>0</v>
      </c>
      <c r="AV7" s="489">
        <f t="shared" si="3"/>
        <v>0</v>
      </c>
      <c r="AW7" s="489">
        <f t="shared" si="4"/>
        <v>0</v>
      </c>
      <c r="AX7" s="206"/>
      <c r="AY7" s="206"/>
      <c r="AZ7" s="206"/>
      <c r="BA7" s="206"/>
      <c r="BB7" s="206"/>
      <c r="BC7" s="206"/>
      <c r="BD7" s="206"/>
      <c r="BE7" s="206"/>
      <c r="BF7" s="206"/>
      <c r="BG7" s="206"/>
      <c r="BH7" s="206"/>
      <c r="BI7" s="206"/>
      <c r="BJ7" s="206"/>
      <c r="BK7" s="206"/>
      <c r="BL7" s="206"/>
      <c r="BM7" s="206"/>
      <c r="BN7" s="206"/>
      <c r="BO7" s="206"/>
      <c r="BP7" s="206"/>
      <c r="BQ7" s="206"/>
      <c r="BR7" s="206"/>
      <c r="BS7" s="206"/>
      <c r="BT7" s="206"/>
      <c r="BU7" s="206"/>
      <c r="BV7" s="206"/>
      <c r="BW7" s="206"/>
      <c r="BX7" s="206"/>
      <c r="BY7" s="489">
        <f t="shared" si="5"/>
        <v>0</v>
      </c>
      <c r="BZ7" s="489">
        <f t="shared" si="6"/>
        <v>0</v>
      </c>
      <c r="CA7" s="489">
        <f t="shared" si="10"/>
        <v>716</v>
      </c>
      <c r="CB7" s="489">
        <f t="shared" si="11"/>
        <v>0</v>
      </c>
      <c r="CC7" s="489">
        <f t="shared" si="12"/>
        <v>0</v>
      </c>
      <c r="CD7" s="489">
        <f t="shared" si="13"/>
        <v>0</v>
      </c>
      <c r="CE7" s="489">
        <f t="shared" si="14"/>
        <v>0</v>
      </c>
      <c r="CF7" s="489">
        <f t="shared" si="8"/>
        <v>716</v>
      </c>
      <c r="CG7" s="489">
        <f t="shared" si="9"/>
        <v>0</v>
      </c>
      <c r="CH7" s="489">
        <f t="shared" si="15"/>
        <v>0</v>
      </c>
      <c r="CI7" s="489">
        <f t="shared" si="15"/>
        <v>0</v>
      </c>
    </row>
    <row r="8" spans="1:87">
      <c r="A8" s="499" t="str">
        <f t="shared" si="0"/>
        <v>109</v>
      </c>
      <c r="B8" s="500">
        <v>39818</v>
      </c>
      <c r="C8" s="206"/>
      <c r="D8" s="206"/>
      <c r="E8" s="206"/>
      <c r="F8" s="206"/>
      <c r="G8" s="206"/>
      <c r="H8" s="206"/>
      <c r="I8" s="206"/>
      <c r="J8" s="206"/>
      <c r="K8" s="206"/>
      <c r="L8" s="206"/>
      <c r="M8" s="206"/>
      <c r="N8" s="206"/>
      <c r="O8" s="206"/>
      <c r="P8" s="206"/>
      <c r="Q8" s="206"/>
      <c r="R8" s="206"/>
      <c r="S8" s="206"/>
      <c r="T8" s="206"/>
      <c r="U8" s="206"/>
      <c r="V8" s="206"/>
      <c r="W8" s="206"/>
      <c r="X8" s="206"/>
      <c r="Y8" s="206"/>
      <c r="Z8" s="206"/>
      <c r="AA8" s="206"/>
      <c r="AB8" s="206"/>
      <c r="AC8" s="206"/>
      <c r="AD8" s="206"/>
      <c r="AE8" s="206"/>
      <c r="AF8" s="206"/>
      <c r="AG8" s="206"/>
      <c r="AH8" s="206"/>
      <c r="AI8" s="206"/>
      <c r="AJ8" s="206"/>
      <c r="AK8" s="206"/>
      <c r="AL8" s="206"/>
      <c r="AM8" s="206"/>
      <c r="AN8" s="206"/>
      <c r="AO8" s="206"/>
      <c r="AP8" s="206"/>
      <c r="AQ8" s="206"/>
      <c r="AR8" s="206"/>
      <c r="AS8" s="206"/>
      <c r="AT8" s="489">
        <f t="shared" si="1"/>
        <v>0</v>
      </c>
      <c r="AU8" s="489">
        <f t="shared" si="2"/>
        <v>0</v>
      </c>
      <c r="AV8" s="489">
        <f t="shared" si="3"/>
        <v>0</v>
      </c>
      <c r="AW8" s="489">
        <f t="shared" si="4"/>
        <v>0</v>
      </c>
      <c r="AX8" s="206"/>
      <c r="AY8" s="206"/>
      <c r="AZ8" s="206"/>
      <c r="BA8" s="206"/>
      <c r="BB8" s="206"/>
      <c r="BC8" s="206"/>
      <c r="BD8" s="206"/>
      <c r="BE8" s="206"/>
      <c r="BF8" s="206"/>
      <c r="BG8" s="206"/>
      <c r="BH8" s="206"/>
      <c r="BI8" s="206"/>
      <c r="BJ8" s="206"/>
      <c r="BK8" s="206"/>
      <c r="BL8" s="206"/>
      <c r="BM8" s="206"/>
      <c r="BN8" s="206"/>
      <c r="BO8" s="206"/>
      <c r="BP8" s="206"/>
      <c r="BQ8" s="206"/>
      <c r="BR8" s="206"/>
      <c r="BS8" s="206"/>
      <c r="BT8" s="206"/>
      <c r="BU8" s="206"/>
      <c r="BV8" s="206"/>
      <c r="BW8" s="206"/>
      <c r="BX8" s="206"/>
      <c r="BY8" s="489">
        <f t="shared" si="5"/>
        <v>0</v>
      </c>
      <c r="BZ8" s="489">
        <f t="shared" si="6"/>
        <v>0</v>
      </c>
      <c r="CA8" s="489">
        <f t="shared" si="10"/>
        <v>716</v>
      </c>
      <c r="CB8" s="489">
        <f t="shared" si="11"/>
        <v>0</v>
      </c>
      <c r="CC8" s="489">
        <f t="shared" si="12"/>
        <v>0</v>
      </c>
      <c r="CD8" s="489">
        <f t="shared" si="13"/>
        <v>0</v>
      </c>
      <c r="CE8" s="489">
        <f t="shared" si="14"/>
        <v>0</v>
      </c>
      <c r="CF8" s="489">
        <f t="shared" si="8"/>
        <v>716</v>
      </c>
      <c r="CG8" s="489">
        <f t="shared" si="9"/>
        <v>0</v>
      </c>
      <c r="CH8" s="489">
        <f t="shared" si="15"/>
        <v>0</v>
      </c>
      <c r="CI8" s="489">
        <f t="shared" si="15"/>
        <v>0</v>
      </c>
    </row>
    <row r="9" spans="1:87">
      <c r="A9" s="499" t="str">
        <f t="shared" si="0"/>
        <v>109</v>
      </c>
      <c r="B9" s="500">
        <v>39819</v>
      </c>
      <c r="C9" s="206"/>
      <c r="D9" s="206"/>
      <c r="E9" s="206"/>
      <c r="F9" s="206"/>
      <c r="G9" s="206"/>
      <c r="H9" s="206"/>
      <c r="I9" s="206"/>
      <c r="J9" s="206"/>
      <c r="K9" s="206"/>
      <c r="L9" s="206"/>
      <c r="M9" s="206"/>
      <c r="N9" s="206"/>
      <c r="O9" s="206"/>
      <c r="P9" s="206"/>
      <c r="Q9" s="206"/>
      <c r="R9" s="206"/>
      <c r="S9" s="206"/>
      <c r="T9" s="206"/>
      <c r="U9" s="206"/>
      <c r="V9" s="206"/>
      <c r="W9" s="206"/>
      <c r="X9" s="206"/>
      <c r="Y9" s="206"/>
      <c r="Z9" s="206"/>
      <c r="AA9" s="206"/>
      <c r="AB9" s="206"/>
      <c r="AC9" s="206"/>
      <c r="AD9" s="206"/>
      <c r="AE9" s="206"/>
      <c r="AF9" s="206"/>
      <c r="AG9" s="206"/>
      <c r="AH9" s="206"/>
      <c r="AI9" s="206"/>
      <c r="AJ9" s="206"/>
      <c r="AK9" s="206"/>
      <c r="AL9" s="206"/>
      <c r="AM9" s="206"/>
      <c r="AN9" s="206"/>
      <c r="AO9" s="206"/>
      <c r="AP9" s="206"/>
      <c r="AQ9" s="206"/>
      <c r="AR9" s="206"/>
      <c r="AS9" s="206"/>
      <c r="AT9" s="489">
        <f t="shared" si="1"/>
        <v>0</v>
      </c>
      <c r="AU9" s="489">
        <f t="shared" si="2"/>
        <v>0</v>
      </c>
      <c r="AV9" s="489">
        <f t="shared" si="3"/>
        <v>0</v>
      </c>
      <c r="AW9" s="489">
        <f t="shared" si="4"/>
        <v>0</v>
      </c>
      <c r="AX9" s="206"/>
      <c r="AY9" s="206"/>
      <c r="AZ9" s="206"/>
      <c r="BA9" s="206"/>
      <c r="BB9" s="206"/>
      <c r="BC9" s="206"/>
      <c r="BD9" s="206"/>
      <c r="BE9" s="206"/>
      <c r="BF9" s="206"/>
      <c r="BG9" s="206"/>
      <c r="BH9" s="206"/>
      <c r="BI9" s="206"/>
      <c r="BJ9" s="206"/>
      <c r="BK9" s="206"/>
      <c r="BL9" s="206"/>
      <c r="BM9" s="206"/>
      <c r="BN9" s="206"/>
      <c r="BO9" s="206"/>
      <c r="BP9" s="206"/>
      <c r="BQ9" s="206"/>
      <c r="BR9" s="206"/>
      <c r="BS9" s="206"/>
      <c r="BT9" s="206"/>
      <c r="BU9" s="206"/>
      <c r="BV9" s="206"/>
      <c r="BW9" s="206"/>
      <c r="BX9" s="206"/>
      <c r="BY9" s="489">
        <f t="shared" si="5"/>
        <v>0</v>
      </c>
      <c r="BZ9" s="489">
        <f t="shared" si="6"/>
        <v>0</v>
      </c>
      <c r="CA9" s="489">
        <f t="shared" si="10"/>
        <v>716</v>
      </c>
      <c r="CB9" s="489">
        <f t="shared" si="11"/>
        <v>0</v>
      </c>
      <c r="CC9" s="489">
        <f t="shared" si="12"/>
        <v>0</v>
      </c>
      <c r="CD9" s="489">
        <f t="shared" si="13"/>
        <v>0</v>
      </c>
      <c r="CE9" s="489">
        <f t="shared" si="14"/>
        <v>0</v>
      </c>
      <c r="CF9" s="489">
        <f t="shared" si="8"/>
        <v>716</v>
      </c>
      <c r="CG9" s="489">
        <f t="shared" si="9"/>
        <v>0</v>
      </c>
      <c r="CH9" s="489">
        <f t="shared" si="15"/>
        <v>0</v>
      </c>
      <c r="CI9" s="489">
        <f t="shared" si="15"/>
        <v>0</v>
      </c>
    </row>
    <row r="10" spans="1:87">
      <c r="A10" s="499" t="str">
        <f t="shared" si="0"/>
        <v>109</v>
      </c>
      <c r="B10" s="500">
        <v>39820</v>
      </c>
      <c r="C10" s="206"/>
      <c r="D10" s="206"/>
      <c r="E10" s="206"/>
      <c r="F10" s="206"/>
      <c r="G10" s="206"/>
      <c r="H10" s="206"/>
      <c r="I10" s="206"/>
      <c r="J10" s="206"/>
      <c r="K10" s="206"/>
      <c r="L10" s="206"/>
      <c r="M10" s="206"/>
      <c r="N10" s="206"/>
      <c r="O10" s="206"/>
      <c r="P10" s="206"/>
      <c r="Q10" s="206"/>
      <c r="R10" s="206"/>
      <c r="S10" s="206"/>
      <c r="T10" s="206"/>
      <c r="U10" s="206"/>
      <c r="V10" s="206"/>
      <c r="W10" s="206"/>
      <c r="X10" s="206"/>
      <c r="Y10" s="206"/>
      <c r="Z10" s="206"/>
      <c r="AA10" s="206"/>
      <c r="AB10" s="206"/>
      <c r="AC10" s="206"/>
      <c r="AD10" s="206"/>
      <c r="AE10" s="206"/>
      <c r="AF10" s="206"/>
      <c r="AG10" s="206"/>
      <c r="AH10" s="206"/>
      <c r="AI10" s="206"/>
      <c r="AJ10" s="206"/>
      <c r="AK10" s="206"/>
      <c r="AL10" s="206"/>
      <c r="AM10" s="206"/>
      <c r="AN10" s="206"/>
      <c r="AO10" s="206"/>
      <c r="AP10" s="206"/>
      <c r="AQ10" s="206"/>
      <c r="AR10" s="206"/>
      <c r="AS10" s="206"/>
      <c r="AT10" s="489">
        <f t="shared" si="1"/>
        <v>0</v>
      </c>
      <c r="AU10" s="489">
        <f t="shared" si="2"/>
        <v>0</v>
      </c>
      <c r="AV10" s="489">
        <f t="shared" si="3"/>
        <v>0</v>
      </c>
      <c r="AW10" s="489">
        <f t="shared" si="4"/>
        <v>0</v>
      </c>
      <c r="AX10" s="206"/>
      <c r="AY10" s="206"/>
      <c r="AZ10" s="206"/>
      <c r="BA10" s="206"/>
      <c r="BB10" s="206"/>
      <c r="BC10" s="206"/>
      <c r="BD10" s="206"/>
      <c r="BE10" s="206"/>
      <c r="BF10" s="206"/>
      <c r="BG10" s="206"/>
      <c r="BH10" s="206"/>
      <c r="BI10" s="206"/>
      <c r="BJ10" s="206"/>
      <c r="BK10" s="206"/>
      <c r="BL10" s="206"/>
      <c r="BM10" s="206"/>
      <c r="BN10" s="206"/>
      <c r="BO10" s="206"/>
      <c r="BP10" s="206"/>
      <c r="BQ10" s="206"/>
      <c r="BR10" s="206"/>
      <c r="BS10" s="206"/>
      <c r="BT10" s="206"/>
      <c r="BU10" s="206"/>
      <c r="BV10" s="206"/>
      <c r="BW10" s="206"/>
      <c r="BX10" s="206"/>
      <c r="BY10" s="489">
        <f t="shared" si="5"/>
        <v>0</v>
      </c>
      <c r="BZ10" s="489">
        <f t="shared" si="6"/>
        <v>0</v>
      </c>
      <c r="CA10" s="489">
        <f t="shared" si="10"/>
        <v>716</v>
      </c>
      <c r="CB10" s="489">
        <f t="shared" si="11"/>
        <v>0</v>
      </c>
      <c r="CC10" s="489">
        <f t="shared" si="12"/>
        <v>0</v>
      </c>
      <c r="CD10" s="489">
        <f t="shared" si="13"/>
        <v>0</v>
      </c>
      <c r="CE10" s="489">
        <f t="shared" si="14"/>
        <v>0</v>
      </c>
      <c r="CF10" s="489">
        <f t="shared" si="8"/>
        <v>716</v>
      </c>
      <c r="CG10" s="489">
        <f t="shared" si="9"/>
        <v>0</v>
      </c>
      <c r="CH10" s="489">
        <f t="shared" si="15"/>
        <v>0</v>
      </c>
      <c r="CI10" s="489">
        <f t="shared" si="15"/>
        <v>0</v>
      </c>
    </row>
    <row r="11" spans="1:87">
      <c r="A11" s="499" t="str">
        <f t="shared" si="0"/>
        <v>109</v>
      </c>
      <c r="B11" s="500">
        <v>39821</v>
      </c>
      <c r="C11" s="206"/>
      <c r="D11" s="206"/>
      <c r="E11" s="206"/>
      <c r="F11" s="206"/>
      <c r="G11" s="206"/>
      <c r="H11" s="206"/>
      <c r="I11" s="206"/>
      <c r="J11" s="206"/>
      <c r="K11" s="206"/>
      <c r="L11" s="206"/>
      <c r="M11" s="206"/>
      <c r="N11" s="206"/>
      <c r="O11" s="206"/>
      <c r="P11" s="206"/>
      <c r="Q11" s="206"/>
      <c r="R11" s="206"/>
      <c r="S11" s="206"/>
      <c r="T11" s="206"/>
      <c r="U11" s="206"/>
      <c r="V11" s="206"/>
      <c r="W11" s="206"/>
      <c r="X11" s="206"/>
      <c r="Y11" s="206"/>
      <c r="Z11" s="206"/>
      <c r="AA11" s="206"/>
      <c r="AB11" s="206"/>
      <c r="AC11" s="206"/>
      <c r="AD11" s="206"/>
      <c r="AE11" s="206"/>
      <c r="AF11" s="206"/>
      <c r="AG11" s="206"/>
      <c r="AH11" s="206"/>
      <c r="AI11" s="206"/>
      <c r="AJ11" s="206"/>
      <c r="AK11" s="206"/>
      <c r="AL11" s="206"/>
      <c r="AM11" s="206"/>
      <c r="AN11" s="206"/>
      <c r="AO11" s="206"/>
      <c r="AP11" s="206"/>
      <c r="AQ11" s="206"/>
      <c r="AR11" s="206"/>
      <c r="AS11" s="206"/>
      <c r="AT11" s="489">
        <f t="shared" si="1"/>
        <v>0</v>
      </c>
      <c r="AU11" s="489">
        <f t="shared" si="2"/>
        <v>0</v>
      </c>
      <c r="AV11" s="489">
        <f t="shared" si="3"/>
        <v>0</v>
      </c>
      <c r="AW11" s="489">
        <f t="shared" si="4"/>
        <v>0</v>
      </c>
      <c r="AX11" s="206"/>
      <c r="AY11" s="206"/>
      <c r="AZ11" s="206"/>
      <c r="BA11" s="206"/>
      <c r="BB11" s="206"/>
      <c r="BC11" s="206"/>
      <c r="BD11" s="206"/>
      <c r="BE11" s="206"/>
      <c r="BF11" s="206"/>
      <c r="BG11" s="206"/>
      <c r="BH11" s="206"/>
      <c r="BI11" s="206"/>
      <c r="BJ11" s="206"/>
      <c r="BK11" s="206"/>
      <c r="BL11" s="206"/>
      <c r="BM11" s="206"/>
      <c r="BN11" s="206"/>
      <c r="BO11" s="206"/>
      <c r="BP11" s="206"/>
      <c r="BQ11" s="206"/>
      <c r="BR11" s="206"/>
      <c r="BS11" s="206"/>
      <c r="BT11" s="206"/>
      <c r="BU11" s="206"/>
      <c r="BV11" s="206"/>
      <c r="BW11" s="206"/>
      <c r="BX11" s="206"/>
      <c r="BY11" s="489">
        <f t="shared" si="5"/>
        <v>0</v>
      </c>
      <c r="BZ11" s="489">
        <f t="shared" si="6"/>
        <v>0</v>
      </c>
      <c r="CA11" s="489">
        <f t="shared" si="10"/>
        <v>716</v>
      </c>
      <c r="CB11" s="489">
        <f t="shared" si="11"/>
        <v>0</v>
      </c>
      <c r="CC11" s="489">
        <f t="shared" si="12"/>
        <v>0</v>
      </c>
      <c r="CD11" s="489">
        <f t="shared" si="13"/>
        <v>0</v>
      </c>
      <c r="CE11" s="489">
        <f t="shared" si="14"/>
        <v>0</v>
      </c>
      <c r="CF11" s="489">
        <f t="shared" si="8"/>
        <v>716</v>
      </c>
      <c r="CG11" s="489">
        <f t="shared" si="9"/>
        <v>0</v>
      </c>
      <c r="CH11" s="489">
        <f t="shared" si="15"/>
        <v>0</v>
      </c>
      <c r="CI11" s="489">
        <f t="shared" si="15"/>
        <v>0</v>
      </c>
    </row>
    <row r="12" spans="1:87">
      <c r="A12" s="499" t="str">
        <f t="shared" si="0"/>
        <v>109</v>
      </c>
      <c r="B12" s="500">
        <v>39822</v>
      </c>
      <c r="C12" s="206"/>
      <c r="D12" s="206"/>
      <c r="E12" s="206"/>
      <c r="F12" s="206"/>
      <c r="G12" s="206"/>
      <c r="H12" s="206"/>
      <c r="I12" s="206"/>
      <c r="J12" s="206"/>
      <c r="K12" s="206"/>
      <c r="L12" s="206"/>
      <c r="M12" s="206"/>
      <c r="N12" s="206"/>
      <c r="O12" s="206"/>
      <c r="P12" s="206"/>
      <c r="Q12" s="206"/>
      <c r="R12" s="206"/>
      <c r="S12" s="206"/>
      <c r="T12" s="206"/>
      <c r="U12" s="206"/>
      <c r="V12" s="206"/>
      <c r="W12" s="206"/>
      <c r="X12" s="206"/>
      <c r="Y12" s="206"/>
      <c r="Z12" s="206"/>
      <c r="AA12" s="206"/>
      <c r="AB12" s="206"/>
      <c r="AC12" s="206"/>
      <c r="AD12" s="206"/>
      <c r="AE12" s="206"/>
      <c r="AF12" s="206"/>
      <c r="AG12" s="206"/>
      <c r="AH12" s="206"/>
      <c r="AI12" s="206"/>
      <c r="AJ12" s="206"/>
      <c r="AK12" s="206"/>
      <c r="AL12" s="206"/>
      <c r="AM12" s="206"/>
      <c r="AN12" s="206"/>
      <c r="AO12" s="206"/>
      <c r="AP12" s="206"/>
      <c r="AQ12" s="206"/>
      <c r="AR12" s="206"/>
      <c r="AS12" s="206"/>
      <c r="AT12" s="489">
        <f t="shared" si="1"/>
        <v>0</v>
      </c>
      <c r="AU12" s="489">
        <f t="shared" si="2"/>
        <v>0</v>
      </c>
      <c r="AV12" s="489">
        <f t="shared" si="3"/>
        <v>0</v>
      </c>
      <c r="AW12" s="489">
        <f t="shared" si="4"/>
        <v>0</v>
      </c>
      <c r="AX12" s="206"/>
      <c r="AY12" s="206"/>
      <c r="AZ12" s="206"/>
      <c r="BA12" s="206"/>
      <c r="BB12" s="206"/>
      <c r="BC12" s="206"/>
      <c r="BD12" s="206"/>
      <c r="BE12" s="206"/>
      <c r="BF12" s="206"/>
      <c r="BG12" s="206"/>
      <c r="BH12" s="206"/>
      <c r="BI12" s="206"/>
      <c r="BJ12" s="206"/>
      <c r="BK12" s="206"/>
      <c r="BL12" s="206"/>
      <c r="BM12" s="206"/>
      <c r="BN12" s="206"/>
      <c r="BO12" s="206"/>
      <c r="BP12" s="206"/>
      <c r="BQ12" s="206"/>
      <c r="BR12" s="206"/>
      <c r="BS12" s="206"/>
      <c r="BT12" s="206"/>
      <c r="BU12" s="206"/>
      <c r="BV12" s="206"/>
      <c r="BW12" s="206"/>
      <c r="BX12" s="206"/>
      <c r="BY12" s="489">
        <f t="shared" si="5"/>
        <v>0</v>
      </c>
      <c r="BZ12" s="489">
        <f t="shared" si="6"/>
        <v>0</v>
      </c>
      <c r="CA12" s="489">
        <f t="shared" si="10"/>
        <v>716</v>
      </c>
      <c r="CB12" s="489">
        <f t="shared" si="11"/>
        <v>0</v>
      </c>
      <c r="CC12" s="489">
        <f t="shared" si="12"/>
        <v>0</v>
      </c>
      <c r="CD12" s="489">
        <f t="shared" si="13"/>
        <v>0</v>
      </c>
      <c r="CE12" s="489">
        <f t="shared" si="14"/>
        <v>0</v>
      </c>
      <c r="CF12" s="489">
        <f t="shared" si="8"/>
        <v>716</v>
      </c>
      <c r="CG12" s="489">
        <f t="shared" si="9"/>
        <v>0</v>
      </c>
      <c r="CH12" s="489">
        <f t="shared" si="15"/>
        <v>0</v>
      </c>
      <c r="CI12" s="489">
        <f t="shared" si="15"/>
        <v>0</v>
      </c>
    </row>
    <row r="13" spans="1:87">
      <c r="A13" s="499" t="str">
        <f t="shared" si="0"/>
        <v>109</v>
      </c>
      <c r="B13" s="500">
        <v>39823</v>
      </c>
      <c r="C13" s="206"/>
      <c r="D13" s="206"/>
      <c r="E13" s="206"/>
      <c r="F13" s="206"/>
      <c r="G13" s="206"/>
      <c r="H13" s="206"/>
      <c r="I13" s="206"/>
      <c r="J13" s="206"/>
      <c r="K13" s="206"/>
      <c r="L13" s="206"/>
      <c r="M13" s="206"/>
      <c r="N13" s="206"/>
      <c r="O13" s="206"/>
      <c r="P13" s="206"/>
      <c r="Q13" s="206"/>
      <c r="R13" s="206"/>
      <c r="S13" s="206"/>
      <c r="T13" s="206"/>
      <c r="U13" s="206"/>
      <c r="V13" s="206"/>
      <c r="W13" s="206"/>
      <c r="X13" s="206"/>
      <c r="Y13" s="206"/>
      <c r="Z13" s="206"/>
      <c r="AA13" s="206"/>
      <c r="AB13" s="206"/>
      <c r="AC13" s="206"/>
      <c r="AD13" s="206"/>
      <c r="AE13" s="206"/>
      <c r="AF13" s="206"/>
      <c r="AG13" s="206"/>
      <c r="AH13" s="206"/>
      <c r="AI13" s="206"/>
      <c r="AJ13" s="206"/>
      <c r="AK13" s="206"/>
      <c r="AL13" s="206"/>
      <c r="AM13" s="206"/>
      <c r="AN13" s="206"/>
      <c r="AO13" s="206"/>
      <c r="AP13" s="206"/>
      <c r="AQ13" s="206"/>
      <c r="AR13" s="206"/>
      <c r="AS13" s="206"/>
      <c r="AT13" s="489">
        <f t="shared" si="1"/>
        <v>0</v>
      </c>
      <c r="AU13" s="489">
        <f t="shared" si="2"/>
        <v>0</v>
      </c>
      <c r="AV13" s="489">
        <f t="shared" si="3"/>
        <v>0</v>
      </c>
      <c r="AW13" s="489">
        <f t="shared" si="4"/>
        <v>0</v>
      </c>
      <c r="AX13" s="206"/>
      <c r="AY13" s="206"/>
      <c r="AZ13" s="206"/>
      <c r="BA13" s="206"/>
      <c r="BB13" s="206"/>
      <c r="BC13" s="206"/>
      <c r="BD13" s="206"/>
      <c r="BE13" s="206"/>
      <c r="BF13" s="206"/>
      <c r="BG13" s="206"/>
      <c r="BH13" s="206"/>
      <c r="BI13" s="206"/>
      <c r="BJ13" s="206"/>
      <c r="BK13" s="206"/>
      <c r="BL13" s="206"/>
      <c r="BM13" s="206"/>
      <c r="BN13" s="206"/>
      <c r="BO13" s="206"/>
      <c r="BP13" s="206"/>
      <c r="BQ13" s="206"/>
      <c r="BR13" s="206"/>
      <c r="BS13" s="206"/>
      <c r="BT13" s="206"/>
      <c r="BU13" s="206"/>
      <c r="BV13" s="206"/>
      <c r="BW13" s="206"/>
      <c r="BX13" s="206"/>
      <c r="BY13" s="489">
        <f t="shared" si="5"/>
        <v>0</v>
      </c>
      <c r="BZ13" s="489">
        <f t="shared" si="6"/>
        <v>0</v>
      </c>
      <c r="CA13" s="489">
        <f t="shared" si="10"/>
        <v>716</v>
      </c>
      <c r="CB13" s="489">
        <f t="shared" si="11"/>
        <v>0</v>
      </c>
      <c r="CC13" s="489">
        <f t="shared" si="12"/>
        <v>0</v>
      </c>
      <c r="CD13" s="489">
        <f t="shared" si="13"/>
        <v>0</v>
      </c>
      <c r="CE13" s="489">
        <f t="shared" si="14"/>
        <v>0</v>
      </c>
      <c r="CF13" s="489">
        <f t="shared" si="8"/>
        <v>716</v>
      </c>
      <c r="CG13" s="489">
        <f t="shared" si="9"/>
        <v>0</v>
      </c>
      <c r="CH13" s="489">
        <f t="shared" si="15"/>
        <v>0</v>
      </c>
      <c r="CI13" s="489">
        <f t="shared" si="15"/>
        <v>0</v>
      </c>
    </row>
    <row r="14" spans="1:87">
      <c r="A14" s="499" t="str">
        <f t="shared" si="0"/>
        <v>109</v>
      </c>
      <c r="B14" s="500">
        <v>39824</v>
      </c>
      <c r="C14" s="206"/>
      <c r="D14" s="206"/>
      <c r="E14" s="206"/>
      <c r="F14" s="206"/>
      <c r="G14" s="206"/>
      <c r="H14" s="206"/>
      <c r="I14" s="206"/>
      <c r="J14" s="206"/>
      <c r="K14" s="206"/>
      <c r="L14" s="206"/>
      <c r="M14" s="206"/>
      <c r="N14" s="206"/>
      <c r="O14" s="206"/>
      <c r="P14" s="206"/>
      <c r="Q14" s="206"/>
      <c r="R14" s="206"/>
      <c r="S14" s="206"/>
      <c r="T14" s="206"/>
      <c r="U14" s="206"/>
      <c r="V14" s="206"/>
      <c r="W14" s="206"/>
      <c r="X14" s="206"/>
      <c r="Y14" s="206"/>
      <c r="Z14" s="206"/>
      <c r="AA14" s="206"/>
      <c r="AB14" s="206"/>
      <c r="AC14" s="206"/>
      <c r="AD14" s="206"/>
      <c r="AE14" s="206"/>
      <c r="AF14" s="206"/>
      <c r="AG14" s="206"/>
      <c r="AH14" s="206"/>
      <c r="AI14" s="206"/>
      <c r="AJ14" s="206"/>
      <c r="AK14" s="206"/>
      <c r="AL14" s="206"/>
      <c r="AM14" s="206"/>
      <c r="AN14" s="206"/>
      <c r="AO14" s="206"/>
      <c r="AP14" s="206"/>
      <c r="AQ14" s="206"/>
      <c r="AR14" s="206"/>
      <c r="AS14" s="206"/>
      <c r="AT14" s="489">
        <f t="shared" si="1"/>
        <v>0</v>
      </c>
      <c r="AU14" s="489">
        <f t="shared" si="2"/>
        <v>0</v>
      </c>
      <c r="AV14" s="489">
        <f t="shared" si="3"/>
        <v>0</v>
      </c>
      <c r="AW14" s="489">
        <f t="shared" si="4"/>
        <v>0</v>
      </c>
      <c r="AX14" s="206"/>
      <c r="AY14" s="206"/>
      <c r="AZ14" s="206"/>
      <c r="BA14" s="206"/>
      <c r="BB14" s="206"/>
      <c r="BC14" s="206"/>
      <c r="BD14" s="206"/>
      <c r="BE14" s="206"/>
      <c r="BF14" s="206"/>
      <c r="BG14" s="206"/>
      <c r="BH14" s="206"/>
      <c r="BI14" s="206"/>
      <c r="BJ14" s="206"/>
      <c r="BK14" s="206"/>
      <c r="BL14" s="206"/>
      <c r="BM14" s="206"/>
      <c r="BN14" s="206"/>
      <c r="BO14" s="206"/>
      <c r="BP14" s="206"/>
      <c r="BQ14" s="206"/>
      <c r="BR14" s="206"/>
      <c r="BS14" s="206"/>
      <c r="BT14" s="206"/>
      <c r="BU14" s="206"/>
      <c r="BV14" s="206"/>
      <c r="BW14" s="206"/>
      <c r="BX14" s="206"/>
      <c r="BY14" s="489">
        <f t="shared" si="5"/>
        <v>0</v>
      </c>
      <c r="BZ14" s="489">
        <f t="shared" si="6"/>
        <v>0</v>
      </c>
      <c r="CA14" s="489">
        <f t="shared" si="10"/>
        <v>716</v>
      </c>
      <c r="CB14" s="489">
        <f t="shared" si="11"/>
        <v>0</v>
      </c>
      <c r="CC14" s="489">
        <f t="shared" si="12"/>
        <v>0</v>
      </c>
      <c r="CD14" s="489">
        <f t="shared" si="13"/>
        <v>0</v>
      </c>
      <c r="CE14" s="489">
        <f t="shared" si="14"/>
        <v>0</v>
      </c>
      <c r="CF14" s="489">
        <f t="shared" si="8"/>
        <v>716</v>
      </c>
      <c r="CG14" s="489">
        <f t="shared" si="9"/>
        <v>0</v>
      </c>
      <c r="CH14" s="489">
        <f t="shared" si="15"/>
        <v>0</v>
      </c>
      <c r="CI14" s="489">
        <f t="shared" si="15"/>
        <v>0</v>
      </c>
    </row>
    <row r="15" spans="1:87">
      <c r="A15" s="499" t="str">
        <f t="shared" si="0"/>
        <v>109</v>
      </c>
      <c r="B15" s="500">
        <v>39825</v>
      </c>
      <c r="C15" s="206"/>
      <c r="D15" s="206"/>
      <c r="E15" s="206"/>
      <c r="F15" s="206"/>
      <c r="G15" s="206"/>
      <c r="H15" s="206"/>
      <c r="I15" s="206"/>
      <c r="J15" s="206"/>
      <c r="K15" s="206"/>
      <c r="L15" s="206"/>
      <c r="M15" s="206"/>
      <c r="N15" s="206"/>
      <c r="O15" s="206"/>
      <c r="P15" s="206"/>
      <c r="Q15" s="206"/>
      <c r="R15" s="206"/>
      <c r="S15" s="206"/>
      <c r="T15" s="206"/>
      <c r="U15" s="206"/>
      <c r="V15" s="206"/>
      <c r="W15" s="206"/>
      <c r="X15" s="206"/>
      <c r="Y15" s="206"/>
      <c r="Z15" s="206"/>
      <c r="AA15" s="206"/>
      <c r="AB15" s="206"/>
      <c r="AC15" s="206"/>
      <c r="AD15" s="206"/>
      <c r="AE15" s="206"/>
      <c r="AF15" s="206"/>
      <c r="AG15" s="206"/>
      <c r="AH15" s="206"/>
      <c r="AI15" s="206"/>
      <c r="AJ15" s="206"/>
      <c r="AK15" s="206"/>
      <c r="AL15" s="206"/>
      <c r="AM15" s="206"/>
      <c r="AN15" s="206"/>
      <c r="AO15" s="206"/>
      <c r="AP15" s="206"/>
      <c r="AQ15" s="206"/>
      <c r="AR15" s="206"/>
      <c r="AS15" s="206"/>
      <c r="AT15" s="489">
        <f t="shared" si="1"/>
        <v>0</v>
      </c>
      <c r="AU15" s="489">
        <f t="shared" si="2"/>
        <v>0</v>
      </c>
      <c r="AV15" s="489">
        <f t="shared" si="3"/>
        <v>0</v>
      </c>
      <c r="AW15" s="489">
        <f t="shared" si="4"/>
        <v>0</v>
      </c>
      <c r="AX15" s="206"/>
      <c r="AY15" s="206"/>
      <c r="AZ15" s="206"/>
      <c r="BA15" s="206"/>
      <c r="BB15" s="206"/>
      <c r="BC15" s="206"/>
      <c r="BD15" s="206"/>
      <c r="BE15" s="206"/>
      <c r="BF15" s="206"/>
      <c r="BG15" s="206"/>
      <c r="BH15" s="206"/>
      <c r="BI15" s="206"/>
      <c r="BJ15" s="206"/>
      <c r="BK15" s="206"/>
      <c r="BL15" s="206"/>
      <c r="BM15" s="206"/>
      <c r="BN15" s="206"/>
      <c r="BO15" s="206"/>
      <c r="BP15" s="206"/>
      <c r="BQ15" s="206"/>
      <c r="BR15" s="206"/>
      <c r="BS15" s="206"/>
      <c r="BT15" s="206"/>
      <c r="BU15" s="206"/>
      <c r="BV15" s="206"/>
      <c r="BW15" s="206"/>
      <c r="BX15" s="206"/>
      <c r="BY15" s="489">
        <f t="shared" si="5"/>
        <v>0</v>
      </c>
      <c r="BZ15" s="489">
        <f t="shared" si="6"/>
        <v>0</v>
      </c>
      <c r="CA15" s="489">
        <f t="shared" si="10"/>
        <v>716</v>
      </c>
      <c r="CB15" s="489">
        <f t="shared" si="11"/>
        <v>0</v>
      </c>
      <c r="CC15" s="489">
        <f t="shared" si="12"/>
        <v>0</v>
      </c>
      <c r="CD15" s="489">
        <f t="shared" si="13"/>
        <v>0</v>
      </c>
      <c r="CE15" s="489">
        <f t="shared" si="14"/>
        <v>0</v>
      </c>
      <c r="CF15" s="489">
        <f t="shared" si="8"/>
        <v>716</v>
      </c>
      <c r="CG15" s="489">
        <f t="shared" si="9"/>
        <v>0</v>
      </c>
      <c r="CH15" s="489">
        <f t="shared" si="15"/>
        <v>0</v>
      </c>
      <c r="CI15" s="489">
        <f t="shared" si="15"/>
        <v>0</v>
      </c>
    </row>
    <row r="16" spans="1:87">
      <c r="A16" s="499" t="str">
        <f t="shared" si="0"/>
        <v>109</v>
      </c>
      <c r="B16" s="500">
        <v>39826</v>
      </c>
      <c r="C16" s="206"/>
      <c r="D16" s="206"/>
      <c r="E16" s="206"/>
      <c r="F16" s="206"/>
      <c r="G16" s="206"/>
      <c r="H16" s="206"/>
      <c r="I16" s="206"/>
      <c r="J16" s="206"/>
      <c r="K16" s="206"/>
      <c r="L16" s="206"/>
      <c r="M16" s="206"/>
      <c r="N16" s="206"/>
      <c r="O16" s="206"/>
      <c r="P16" s="206"/>
      <c r="Q16" s="206"/>
      <c r="R16" s="206"/>
      <c r="S16" s="206"/>
      <c r="T16" s="206"/>
      <c r="U16" s="206"/>
      <c r="V16" s="206"/>
      <c r="W16" s="206"/>
      <c r="X16" s="206"/>
      <c r="Y16" s="206"/>
      <c r="Z16" s="206"/>
      <c r="AA16" s="206"/>
      <c r="AB16" s="206"/>
      <c r="AC16" s="206"/>
      <c r="AD16" s="206"/>
      <c r="AE16" s="206"/>
      <c r="AF16" s="206"/>
      <c r="AG16" s="206"/>
      <c r="AH16" s="206"/>
      <c r="AI16" s="206"/>
      <c r="AJ16" s="206"/>
      <c r="AK16" s="206"/>
      <c r="AL16" s="206"/>
      <c r="AM16" s="206"/>
      <c r="AN16" s="206"/>
      <c r="AO16" s="206"/>
      <c r="AP16" s="206"/>
      <c r="AQ16" s="206"/>
      <c r="AR16" s="206"/>
      <c r="AS16" s="206"/>
      <c r="AT16" s="489">
        <f t="shared" si="1"/>
        <v>0</v>
      </c>
      <c r="AU16" s="489">
        <f t="shared" si="2"/>
        <v>0</v>
      </c>
      <c r="AV16" s="489">
        <f t="shared" si="3"/>
        <v>0</v>
      </c>
      <c r="AW16" s="489">
        <f t="shared" si="4"/>
        <v>0</v>
      </c>
      <c r="AX16" s="206"/>
      <c r="AY16" s="206"/>
      <c r="AZ16" s="206"/>
      <c r="BA16" s="206"/>
      <c r="BB16" s="206"/>
      <c r="BC16" s="206"/>
      <c r="BD16" s="206"/>
      <c r="BE16" s="206"/>
      <c r="BF16" s="206"/>
      <c r="BG16" s="206"/>
      <c r="BH16" s="206"/>
      <c r="BI16" s="206"/>
      <c r="BJ16" s="206"/>
      <c r="BK16" s="206"/>
      <c r="BL16" s="206"/>
      <c r="BM16" s="206"/>
      <c r="BN16" s="206"/>
      <c r="BO16" s="206"/>
      <c r="BP16" s="206"/>
      <c r="BQ16" s="206"/>
      <c r="BR16" s="206"/>
      <c r="BS16" s="206"/>
      <c r="BT16" s="206"/>
      <c r="BU16" s="206"/>
      <c r="BV16" s="206"/>
      <c r="BW16" s="206"/>
      <c r="BX16" s="206"/>
      <c r="BY16" s="489">
        <f t="shared" si="5"/>
        <v>0</v>
      </c>
      <c r="BZ16" s="489">
        <f t="shared" si="6"/>
        <v>0</v>
      </c>
      <c r="CA16" s="489">
        <f t="shared" si="10"/>
        <v>716</v>
      </c>
      <c r="CB16" s="489">
        <f t="shared" si="11"/>
        <v>0</v>
      </c>
      <c r="CC16" s="489">
        <f t="shared" si="12"/>
        <v>0</v>
      </c>
      <c r="CD16" s="489">
        <f t="shared" si="13"/>
        <v>0</v>
      </c>
      <c r="CE16" s="489">
        <f t="shared" si="14"/>
        <v>0</v>
      </c>
      <c r="CF16" s="489">
        <f t="shared" si="8"/>
        <v>716</v>
      </c>
      <c r="CG16" s="489">
        <f t="shared" si="9"/>
        <v>0</v>
      </c>
      <c r="CH16" s="489">
        <f t="shared" si="15"/>
        <v>0</v>
      </c>
      <c r="CI16" s="489">
        <f t="shared" si="15"/>
        <v>0</v>
      </c>
    </row>
    <row r="17" spans="1:87">
      <c r="A17" s="499" t="str">
        <f t="shared" si="0"/>
        <v>109</v>
      </c>
      <c r="B17" s="500">
        <v>39827</v>
      </c>
      <c r="C17" s="206"/>
      <c r="D17" s="206"/>
      <c r="E17" s="206"/>
      <c r="F17" s="206"/>
      <c r="G17" s="206"/>
      <c r="H17" s="206"/>
      <c r="I17" s="206"/>
      <c r="J17" s="206"/>
      <c r="K17" s="206"/>
      <c r="L17" s="206"/>
      <c r="M17" s="206"/>
      <c r="N17" s="206"/>
      <c r="O17" s="206"/>
      <c r="P17" s="206"/>
      <c r="Q17" s="206"/>
      <c r="R17" s="206"/>
      <c r="S17" s="206"/>
      <c r="T17" s="206"/>
      <c r="U17" s="206"/>
      <c r="V17" s="206"/>
      <c r="W17" s="206"/>
      <c r="X17" s="206"/>
      <c r="Y17" s="206"/>
      <c r="Z17" s="206"/>
      <c r="AA17" s="206"/>
      <c r="AB17" s="206"/>
      <c r="AC17" s="206"/>
      <c r="AD17" s="206"/>
      <c r="AE17" s="206"/>
      <c r="AF17" s="206"/>
      <c r="AG17" s="206"/>
      <c r="AH17" s="206"/>
      <c r="AI17" s="206"/>
      <c r="AJ17" s="206"/>
      <c r="AK17" s="206"/>
      <c r="AL17" s="206"/>
      <c r="AM17" s="206"/>
      <c r="AN17" s="206"/>
      <c r="AO17" s="206"/>
      <c r="AP17" s="206"/>
      <c r="AQ17" s="206"/>
      <c r="AR17" s="206"/>
      <c r="AS17" s="206"/>
      <c r="AT17" s="489">
        <f t="shared" si="1"/>
        <v>0</v>
      </c>
      <c r="AU17" s="489">
        <f t="shared" si="2"/>
        <v>0</v>
      </c>
      <c r="AV17" s="489">
        <f t="shared" si="3"/>
        <v>0</v>
      </c>
      <c r="AW17" s="489">
        <f t="shared" si="4"/>
        <v>0</v>
      </c>
      <c r="AX17" s="206"/>
      <c r="AY17" s="206"/>
      <c r="AZ17" s="206"/>
      <c r="BA17" s="206"/>
      <c r="BB17" s="206"/>
      <c r="BC17" s="206"/>
      <c r="BD17" s="206"/>
      <c r="BE17" s="206"/>
      <c r="BF17" s="206"/>
      <c r="BG17" s="206"/>
      <c r="BH17" s="206"/>
      <c r="BI17" s="206"/>
      <c r="BJ17" s="206"/>
      <c r="BK17" s="206"/>
      <c r="BL17" s="206"/>
      <c r="BM17" s="206"/>
      <c r="BN17" s="206"/>
      <c r="BO17" s="206"/>
      <c r="BP17" s="206"/>
      <c r="BQ17" s="206"/>
      <c r="BR17" s="206"/>
      <c r="BS17" s="206"/>
      <c r="BT17" s="206"/>
      <c r="BU17" s="206"/>
      <c r="BV17" s="206"/>
      <c r="BW17" s="206"/>
      <c r="BX17" s="206"/>
      <c r="BY17" s="489">
        <f t="shared" si="5"/>
        <v>0</v>
      </c>
      <c r="BZ17" s="489">
        <f t="shared" si="6"/>
        <v>0</v>
      </c>
      <c r="CA17" s="489">
        <f t="shared" si="10"/>
        <v>716</v>
      </c>
      <c r="CB17" s="489">
        <f t="shared" si="11"/>
        <v>0</v>
      </c>
      <c r="CC17" s="489">
        <f t="shared" si="12"/>
        <v>0</v>
      </c>
      <c r="CD17" s="489">
        <f t="shared" si="13"/>
        <v>0</v>
      </c>
      <c r="CE17" s="489">
        <f t="shared" si="14"/>
        <v>0</v>
      </c>
      <c r="CF17" s="489">
        <f t="shared" si="8"/>
        <v>716</v>
      </c>
      <c r="CG17" s="489">
        <f t="shared" si="9"/>
        <v>0</v>
      </c>
      <c r="CH17" s="489">
        <f t="shared" si="15"/>
        <v>0</v>
      </c>
      <c r="CI17" s="489">
        <f t="shared" si="15"/>
        <v>0</v>
      </c>
    </row>
    <row r="18" spans="1:87">
      <c r="A18" s="499" t="str">
        <f t="shared" si="0"/>
        <v>109</v>
      </c>
      <c r="B18" s="500">
        <v>39828</v>
      </c>
      <c r="C18" s="206"/>
      <c r="D18" s="206"/>
      <c r="E18" s="206"/>
      <c r="F18" s="206"/>
      <c r="G18" s="206"/>
      <c r="H18" s="206"/>
      <c r="I18" s="206"/>
      <c r="J18" s="206"/>
      <c r="K18" s="206"/>
      <c r="L18" s="206"/>
      <c r="M18" s="206"/>
      <c r="N18" s="206"/>
      <c r="O18" s="206"/>
      <c r="P18" s="206"/>
      <c r="Q18" s="206"/>
      <c r="R18" s="206"/>
      <c r="S18" s="206"/>
      <c r="T18" s="206"/>
      <c r="U18" s="206"/>
      <c r="V18" s="206"/>
      <c r="W18" s="206"/>
      <c r="X18" s="206"/>
      <c r="Y18" s="206"/>
      <c r="Z18" s="206"/>
      <c r="AA18" s="206"/>
      <c r="AB18" s="206"/>
      <c r="AC18" s="206"/>
      <c r="AD18" s="206"/>
      <c r="AE18" s="206"/>
      <c r="AF18" s="206"/>
      <c r="AG18" s="206"/>
      <c r="AH18" s="206"/>
      <c r="AI18" s="206"/>
      <c r="AJ18" s="206"/>
      <c r="AK18" s="206"/>
      <c r="AL18" s="206"/>
      <c r="AM18" s="206"/>
      <c r="AN18" s="206"/>
      <c r="AO18" s="206"/>
      <c r="AP18" s="206"/>
      <c r="AQ18" s="206"/>
      <c r="AR18" s="206"/>
      <c r="AS18" s="206"/>
      <c r="AT18" s="489">
        <f t="shared" si="1"/>
        <v>0</v>
      </c>
      <c r="AU18" s="489">
        <f t="shared" si="2"/>
        <v>0</v>
      </c>
      <c r="AV18" s="489">
        <f t="shared" si="3"/>
        <v>0</v>
      </c>
      <c r="AW18" s="489">
        <f t="shared" si="4"/>
        <v>0</v>
      </c>
      <c r="AX18" s="206"/>
      <c r="AY18" s="206"/>
      <c r="AZ18" s="206"/>
      <c r="BA18" s="206"/>
      <c r="BB18" s="206"/>
      <c r="BC18" s="206"/>
      <c r="BD18" s="206"/>
      <c r="BE18" s="206"/>
      <c r="BF18" s="206"/>
      <c r="BG18" s="206"/>
      <c r="BH18" s="206"/>
      <c r="BI18" s="206"/>
      <c r="BJ18" s="206"/>
      <c r="BK18" s="206"/>
      <c r="BL18" s="206"/>
      <c r="BM18" s="206"/>
      <c r="BN18" s="206"/>
      <c r="BO18" s="206"/>
      <c r="BP18" s="206"/>
      <c r="BQ18" s="206"/>
      <c r="BR18" s="206"/>
      <c r="BS18" s="206"/>
      <c r="BT18" s="206"/>
      <c r="BU18" s="206"/>
      <c r="BV18" s="206"/>
      <c r="BW18" s="206"/>
      <c r="BX18" s="206"/>
      <c r="BY18" s="489">
        <f t="shared" si="5"/>
        <v>0</v>
      </c>
      <c r="BZ18" s="489">
        <f t="shared" si="6"/>
        <v>0</v>
      </c>
      <c r="CA18" s="489">
        <f t="shared" si="10"/>
        <v>716</v>
      </c>
      <c r="CB18" s="489">
        <f t="shared" si="11"/>
        <v>0</v>
      </c>
      <c r="CC18" s="489">
        <f t="shared" si="12"/>
        <v>0</v>
      </c>
      <c r="CD18" s="489">
        <f t="shared" si="13"/>
        <v>0</v>
      </c>
      <c r="CE18" s="489">
        <f t="shared" si="14"/>
        <v>0</v>
      </c>
      <c r="CF18" s="489">
        <f t="shared" si="8"/>
        <v>716</v>
      </c>
      <c r="CG18" s="489">
        <f t="shared" si="9"/>
        <v>0</v>
      </c>
      <c r="CH18" s="489">
        <f t="shared" si="15"/>
        <v>0</v>
      </c>
      <c r="CI18" s="489">
        <f t="shared" si="15"/>
        <v>0</v>
      </c>
    </row>
    <row r="19" spans="1:87">
      <c r="A19" s="499" t="str">
        <f t="shared" si="0"/>
        <v>109</v>
      </c>
      <c r="B19" s="500">
        <v>39829</v>
      </c>
      <c r="C19" s="206"/>
      <c r="D19" s="206"/>
      <c r="E19" s="206"/>
      <c r="F19" s="206"/>
      <c r="G19" s="206"/>
      <c r="H19" s="206"/>
      <c r="I19" s="206"/>
      <c r="J19" s="206"/>
      <c r="K19" s="206"/>
      <c r="L19" s="206"/>
      <c r="M19" s="206"/>
      <c r="N19" s="206"/>
      <c r="O19" s="206"/>
      <c r="P19" s="206"/>
      <c r="Q19" s="206"/>
      <c r="R19" s="206"/>
      <c r="S19" s="206"/>
      <c r="T19" s="206"/>
      <c r="U19" s="206"/>
      <c r="V19" s="206"/>
      <c r="W19" s="206"/>
      <c r="X19" s="206"/>
      <c r="Y19" s="206"/>
      <c r="Z19" s="206"/>
      <c r="AA19" s="206"/>
      <c r="AB19" s="206"/>
      <c r="AC19" s="206"/>
      <c r="AD19" s="206"/>
      <c r="AE19" s="206"/>
      <c r="AF19" s="206"/>
      <c r="AG19" s="206"/>
      <c r="AH19" s="206"/>
      <c r="AI19" s="206"/>
      <c r="AJ19" s="206"/>
      <c r="AK19" s="206"/>
      <c r="AL19" s="206"/>
      <c r="AM19" s="206"/>
      <c r="AN19" s="206"/>
      <c r="AO19" s="206"/>
      <c r="AP19" s="206"/>
      <c r="AQ19" s="206"/>
      <c r="AR19" s="206"/>
      <c r="AS19" s="206"/>
      <c r="AT19" s="489">
        <f t="shared" si="1"/>
        <v>0</v>
      </c>
      <c r="AU19" s="489">
        <f t="shared" si="2"/>
        <v>0</v>
      </c>
      <c r="AV19" s="489">
        <f t="shared" si="3"/>
        <v>0</v>
      </c>
      <c r="AW19" s="489">
        <f t="shared" si="4"/>
        <v>0</v>
      </c>
      <c r="AX19" s="206"/>
      <c r="AY19" s="206"/>
      <c r="AZ19" s="206"/>
      <c r="BA19" s="206"/>
      <c r="BB19" s="206"/>
      <c r="BC19" s="206"/>
      <c r="BD19" s="206"/>
      <c r="BE19" s="206"/>
      <c r="BF19" s="206"/>
      <c r="BG19" s="206"/>
      <c r="BH19" s="206"/>
      <c r="BI19" s="206"/>
      <c r="BJ19" s="206"/>
      <c r="BK19" s="206"/>
      <c r="BL19" s="206"/>
      <c r="BM19" s="206"/>
      <c r="BN19" s="206"/>
      <c r="BO19" s="206"/>
      <c r="BP19" s="206"/>
      <c r="BQ19" s="206"/>
      <c r="BR19" s="206"/>
      <c r="BS19" s="206"/>
      <c r="BT19" s="206"/>
      <c r="BU19" s="206"/>
      <c r="BV19" s="206"/>
      <c r="BW19" s="206"/>
      <c r="BX19" s="206"/>
      <c r="BY19" s="489">
        <f t="shared" si="5"/>
        <v>0</v>
      </c>
      <c r="BZ19" s="489">
        <f t="shared" si="6"/>
        <v>0</v>
      </c>
      <c r="CA19" s="489">
        <f t="shared" si="10"/>
        <v>716</v>
      </c>
      <c r="CB19" s="489">
        <f t="shared" si="11"/>
        <v>0</v>
      </c>
      <c r="CC19" s="489">
        <f t="shared" si="12"/>
        <v>0</v>
      </c>
      <c r="CD19" s="489">
        <f t="shared" si="13"/>
        <v>0</v>
      </c>
      <c r="CE19" s="489">
        <f t="shared" si="14"/>
        <v>0</v>
      </c>
      <c r="CF19" s="489">
        <f t="shared" si="8"/>
        <v>716</v>
      </c>
      <c r="CG19" s="489">
        <f t="shared" si="9"/>
        <v>0</v>
      </c>
      <c r="CH19" s="489">
        <f t="shared" si="15"/>
        <v>0</v>
      </c>
      <c r="CI19" s="489">
        <f t="shared" si="15"/>
        <v>0</v>
      </c>
    </row>
    <row r="20" spans="1:87">
      <c r="A20" s="499" t="str">
        <f t="shared" si="0"/>
        <v>109</v>
      </c>
      <c r="B20" s="500">
        <v>39830</v>
      </c>
      <c r="C20" s="206"/>
      <c r="D20" s="206"/>
      <c r="E20" s="206"/>
      <c r="F20" s="206"/>
      <c r="G20" s="206"/>
      <c r="H20" s="206"/>
      <c r="I20" s="206"/>
      <c r="J20" s="206"/>
      <c r="K20" s="206"/>
      <c r="L20" s="206"/>
      <c r="M20" s="206"/>
      <c r="N20" s="206"/>
      <c r="O20" s="206"/>
      <c r="P20" s="206"/>
      <c r="Q20" s="206"/>
      <c r="R20" s="206"/>
      <c r="S20" s="206"/>
      <c r="T20" s="206"/>
      <c r="U20" s="206"/>
      <c r="V20" s="206"/>
      <c r="W20" s="206"/>
      <c r="X20" s="206"/>
      <c r="Y20" s="206"/>
      <c r="Z20" s="206"/>
      <c r="AA20" s="206"/>
      <c r="AB20" s="206"/>
      <c r="AC20" s="206"/>
      <c r="AD20" s="206"/>
      <c r="AE20" s="206"/>
      <c r="AF20" s="206"/>
      <c r="AG20" s="206"/>
      <c r="AH20" s="206"/>
      <c r="AI20" s="206"/>
      <c r="AJ20" s="206"/>
      <c r="AK20" s="206"/>
      <c r="AL20" s="206"/>
      <c r="AM20" s="206"/>
      <c r="AN20" s="206"/>
      <c r="AO20" s="206"/>
      <c r="AP20" s="206"/>
      <c r="AQ20" s="206"/>
      <c r="AR20" s="206"/>
      <c r="AS20" s="206"/>
      <c r="AT20" s="489">
        <f t="shared" si="1"/>
        <v>0</v>
      </c>
      <c r="AU20" s="489">
        <f t="shared" si="2"/>
        <v>0</v>
      </c>
      <c r="AV20" s="489">
        <f t="shared" si="3"/>
        <v>0</v>
      </c>
      <c r="AW20" s="489">
        <f t="shared" si="4"/>
        <v>0</v>
      </c>
      <c r="AX20" s="206"/>
      <c r="AY20" s="206"/>
      <c r="AZ20" s="206"/>
      <c r="BA20" s="206"/>
      <c r="BB20" s="206"/>
      <c r="BC20" s="206"/>
      <c r="BD20" s="206"/>
      <c r="BE20" s="206"/>
      <c r="BF20" s="206"/>
      <c r="BG20" s="206"/>
      <c r="BH20" s="206"/>
      <c r="BI20" s="206"/>
      <c r="BJ20" s="206"/>
      <c r="BK20" s="206"/>
      <c r="BL20" s="206"/>
      <c r="BM20" s="206"/>
      <c r="BN20" s="206"/>
      <c r="BO20" s="206"/>
      <c r="BP20" s="206"/>
      <c r="BQ20" s="206"/>
      <c r="BR20" s="206"/>
      <c r="BS20" s="206"/>
      <c r="BT20" s="206"/>
      <c r="BU20" s="206"/>
      <c r="BV20" s="206"/>
      <c r="BW20" s="206"/>
      <c r="BX20" s="206"/>
      <c r="BY20" s="489">
        <f t="shared" si="5"/>
        <v>0</v>
      </c>
      <c r="BZ20" s="489">
        <f t="shared" si="6"/>
        <v>0</v>
      </c>
      <c r="CA20" s="489">
        <f t="shared" si="10"/>
        <v>716</v>
      </c>
      <c r="CB20" s="489">
        <f t="shared" si="11"/>
        <v>0</v>
      </c>
      <c r="CC20" s="489">
        <f t="shared" si="12"/>
        <v>0</v>
      </c>
      <c r="CD20" s="489">
        <f t="shared" si="13"/>
        <v>0</v>
      </c>
      <c r="CE20" s="489">
        <f t="shared" si="14"/>
        <v>0</v>
      </c>
      <c r="CF20" s="489">
        <f t="shared" si="8"/>
        <v>716</v>
      </c>
      <c r="CG20" s="489">
        <f t="shared" si="9"/>
        <v>0</v>
      </c>
      <c r="CH20" s="489">
        <f t="shared" si="15"/>
        <v>0</v>
      </c>
      <c r="CI20" s="489">
        <f t="shared" si="15"/>
        <v>0</v>
      </c>
    </row>
    <row r="21" spans="1:87">
      <c r="A21" s="499" t="str">
        <f t="shared" si="0"/>
        <v>109</v>
      </c>
      <c r="B21" s="500">
        <v>39831</v>
      </c>
      <c r="C21" s="206"/>
      <c r="D21" s="206"/>
      <c r="E21" s="206"/>
      <c r="F21" s="206"/>
      <c r="G21" s="206"/>
      <c r="H21" s="206"/>
      <c r="I21" s="206"/>
      <c r="J21" s="206"/>
      <c r="K21" s="206"/>
      <c r="L21" s="206"/>
      <c r="M21" s="206"/>
      <c r="N21" s="206"/>
      <c r="O21" s="206"/>
      <c r="P21" s="206"/>
      <c r="Q21" s="206"/>
      <c r="R21" s="206"/>
      <c r="S21" s="206"/>
      <c r="T21" s="206"/>
      <c r="U21" s="206"/>
      <c r="V21" s="206"/>
      <c r="W21" s="206"/>
      <c r="X21" s="206"/>
      <c r="Y21" s="206"/>
      <c r="Z21" s="206"/>
      <c r="AA21" s="206"/>
      <c r="AB21" s="206"/>
      <c r="AC21" s="206"/>
      <c r="AD21" s="206"/>
      <c r="AE21" s="206"/>
      <c r="AF21" s="206"/>
      <c r="AG21" s="206"/>
      <c r="AH21" s="206"/>
      <c r="AI21" s="206"/>
      <c r="AJ21" s="206"/>
      <c r="AK21" s="206"/>
      <c r="AL21" s="206"/>
      <c r="AM21" s="206"/>
      <c r="AN21" s="206"/>
      <c r="AO21" s="206"/>
      <c r="AP21" s="206"/>
      <c r="AQ21" s="206"/>
      <c r="AR21" s="206"/>
      <c r="AS21" s="206"/>
      <c r="AT21" s="489">
        <f t="shared" si="1"/>
        <v>0</v>
      </c>
      <c r="AU21" s="489">
        <f t="shared" si="2"/>
        <v>0</v>
      </c>
      <c r="AV21" s="489">
        <f t="shared" si="3"/>
        <v>0</v>
      </c>
      <c r="AW21" s="489">
        <f t="shared" si="4"/>
        <v>0</v>
      </c>
      <c r="AX21" s="206"/>
      <c r="AY21" s="206"/>
      <c r="AZ21" s="206"/>
      <c r="BA21" s="206"/>
      <c r="BB21" s="206"/>
      <c r="BC21" s="206"/>
      <c r="BD21" s="206"/>
      <c r="BE21" s="206"/>
      <c r="BF21" s="206"/>
      <c r="BG21" s="206"/>
      <c r="BH21" s="206"/>
      <c r="BI21" s="206"/>
      <c r="BJ21" s="206"/>
      <c r="BK21" s="206"/>
      <c r="BL21" s="206"/>
      <c r="BM21" s="206"/>
      <c r="BN21" s="206"/>
      <c r="BO21" s="206"/>
      <c r="BP21" s="206"/>
      <c r="BQ21" s="206"/>
      <c r="BR21" s="206"/>
      <c r="BS21" s="206"/>
      <c r="BT21" s="206"/>
      <c r="BU21" s="206"/>
      <c r="BV21" s="206"/>
      <c r="BW21" s="206"/>
      <c r="BX21" s="206"/>
      <c r="BY21" s="489">
        <f t="shared" si="5"/>
        <v>0</v>
      </c>
      <c r="BZ21" s="489">
        <f t="shared" si="6"/>
        <v>0</v>
      </c>
      <c r="CA21" s="489">
        <f t="shared" si="10"/>
        <v>716</v>
      </c>
      <c r="CB21" s="489">
        <f t="shared" si="11"/>
        <v>0</v>
      </c>
      <c r="CC21" s="489">
        <f t="shared" si="12"/>
        <v>0</v>
      </c>
      <c r="CD21" s="489">
        <f t="shared" si="13"/>
        <v>0</v>
      </c>
      <c r="CE21" s="489">
        <f t="shared" si="14"/>
        <v>0</v>
      </c>
      <c r="CF21" s="489">
        <f t="shared" si="8"/>
        <v>716</v>
      </c>
      <c r="CG21" s="489">
        <f t="shared" si="9"/>
        <v>0</v>
      </c>
      <c r="CH21" s="489">
        <f t="shared" si="15"/>
        <v>0</v>
      </c>
      <c r="CI21" s="489">
        <f t="shared" si="15"/>
        <v>0</v>
      </c>
    </row>
    <row r="22" spans="1:87">
      <c r="A22" s="499" t="str">
        <f t="shared" si="0"/>
        <v>109</v>
      </c>
      <c r="B22" s="500">
        <v>39832</v>
      </c>
      <c r="C22" s="206"/>
      <c r="D22" s="206"/>
      <c r="E22" s="206"/>
      <c r="F22" s="206"/>
      <c r="G22" s="206"/>
      <c r="H22" s="206"/>
      <c r="I22" s="206"/>
      <c r="J22" s="206"/>
      <c r="K22" s="206"/>
      <c r="L22" s="206"/>
      <c r="M22" s="206"/>
      <c r="N22" s="206"/>
      <c r="O22" s="206"/>
      <c r="P22" s="206"/>
      <c r="Q22" s="206"/>
      <c r="R22" s="206"/>
      <c r="S22" s="206"/>
      <c r="T22" s="206"/>
      <c r="U22" s="206"/>
      <c r="V22" s="206"/>
      <c r="W22" s="206"/>
      <c r="X22" s="206"/>
      <c r="Y22" s="206"/>
      <c r="Z22" s="206"/>
      <c r="AA22" s="206"/>
      <c r="AB22" s="206"/>
      <c r="AC22" s="206"/>
      <c r="AD22" s="206"/>
      <c r="AE22" s="206"/>
      <c r="AF22" s="206"/>
      <c r="AG22" s="206"/>
      <c r="AH22" s="206"/>
      <c r="AI22" s="206"/>
      <c r="AJ22" s="206"/>
      <c r="AK22" s="206"/>
      <c r="AL22" s="206"/>
      <c r="AM22" s="206"/>
      <c r="AN22" s="206"/>
      <c r="AO22" s="206"/>
      <c r="AP22" s="206"/>
      <c r="AQ22" s="206"/>
      <c r="AR22" s="206"/>
      <c r="AS22" s="206"/>
      <c r="AT22" s="489">
        <f t="shared" si="1"/>
        <v>0</v>
      </c>
      <c r="AU22" s="489">
        <f t="shared" si="2"/>
        <v>0</v>
      </c>
      <c r="AV22" s="489">
        <f t="shared" si="3"/>
        <v>0</v>
      </c>
      <c r="AW22" s="489">
        <f t="shared" si="4"/>
        <v>0</v>
      </c>
      <c r="AX22" s="206"/>
      <c r="AY22" s="206"/>
      <c r="AZ22" s="206"/>
      <c r="BA22" s="206"/>
      <c r="BB22" s="206"/>
      <c r="BC22" s="206"/>
      <c r="BD22" s="206"/>
      <c r="BE22" s="206"/>
      <c r="BF22" s="206"/>
      <c r="BG22" s="206"/>
      <c r="BH22" s="206"/>
      <c r="BI22" s="206"/>
      <c r="BJ22" s="206"/>
      <c r="BK22" s="206"/>
      <c r="BL22" s="206"/>
      <c r="BM22" s="206"/>
      <c r="BN22" s="206"/>
      <c r="BO22" s="206"/>
      <c r="BP22" s="206"/>
      <c r="BQ22" s="206"/>
      <c r="BR22" s="206"/>
      <c r="BS22" s="206"/>
      <c r="BT22" s="206"/>
      <c r="BU22" s="206"/>
      <c r="BV22" s="206"/>
      <c r="BW22" s="206"/>
      <c r="BX22" s="206"/>
      <c r="BY22" s="489">
        <f t="shared" si="5"/>
        <v>0</v>
      </c>
      <c r="BZ22" s="489">
        <f t="shared" si="6"/>
        <v>0</v>
      </c>
      <c r="CA22" s="489">
        <f t="shared" si="10"/>
        <v>716</v>
      </c>
      <c r="CB22" s="489">
        <f t="shared" si="11"/>
        <v>0</v>
      </c>
      <c r="CC22" s="489">
        <f t="shared" si="12"/>
        <v>0</v>
      </c>
      <c r="CD22" s="489">
        <f t="shared" si="13"/>
        <v>0</v>
      </c>
      <c r="CE22" s="489">
        <f t="shared" si="14"/>
        <v>0</v>
      </c>
      <c r="CF22" s="489">
        <f t="shared" si="8"/>
        <v>716</v>
      </c>
      <c r="CG22" s="489">
        <f t="shared" si="9"/>
        <v>0</v>
      </c>
      <c r="CH22" s="489">
        <f t="shared" si="15"/>
        <v>0</v>
      </c>
      <c r="CI22" s="489">
        <f t="shared" si="15"/>
        <v>0</v>
      </c>
    </row>
    <row r="23" spans="1:87">
      <c r="A23" s="499" t="str">
        <f t="shared" si="0"/>
        <v>109</v>
      </c>
      <c r="B23" s="500">
        <v>39833</v>
      </c>
      <c r="C23" s="206"/>
      <c r="D23" s="206"/>
      <c r="E23" s="206"/>
      <c r="F23" s="206"/>
      <c r="G23" s="206"/>
      <c r="H23" s="206"/>
      <c r="I23" s="206"/>
      <c r="J23" s="206"/>
      <c r="K23" s="206"/>
      <c r="L23" s="206"/>
      <c r="M23" s="206"/>
      <c r="N23" s="206"/>
      <c r="O23" s="206"/>
      <c r="P23" s="206"/>
      <c r="Q23" s="206"/>
      <c r="R23" s="206"/>
      <c r="S23" s="206"/>
      <c r="T23" s="206"/>
      <c r="U23" s="206"/>
      <c r="V23" s="206"/>
      <c r="W23" s="206"/>
      <c r="X23" s="206"/>
      <c r="Y23" s="206"/>
      <c r="Z23" s="206"/>
      <c r="AA23" s="206"/>
      <c r="AB23" s="206"/>
      <c r="AC23" s="206"/>
      <c r="AD23" s="206"/>
      <c r="AE23" s="206"/>
      <c r="AF23" s="206"/>
      <c r="AG23" s="206"/>
      <c r="AH23" s="206"/>
      <c r="AI23" s="206"/>
      <c r="AJ23" s="206"/>
      <c r="AK23" s="206"/>
      <c r="AL23" s="206"/>
      <c r="AM23" s="206"/>
      <c r="AN23" s="206"/>
      <c r="AO23" s="206"/>
      <c r="AP23" s="206"/>
      <c r="AQ23" s="206"/>
      <c r="AR23" s="206"/>
      <c r="AS23" s="206"/>
      <c r="AT23" s="489">
        <f t="shared" si="1"/>
        <v>0</v>
      </c>
      <c r="AU23" s="489">
        <f t="shared" si="2"/>
        <v>0</v>
      </c>
      <c r="AV23" s="489">
        <f t="shared" si="3"/>
        <v>0</v>
      </c>
      <c r="AW23" s="489">
        <f t="shared" si="4"/>
        <v>0</v>
      </c>
      <c r="AX23" s="206"/>
      <c r="AY23" s="206"/>
      <c r="AZ23" s="206"/>
      <c r="BA23" s="206"/>
      <c r="BB23" s="206"/>
      <c r="BC23" s="206"/>
      <c r="BD23" s="206"/>
      <c r="BE23" s="206"/>
      <c r="BF23" s="206"/>
      <c r="BG23" s="206"/>
      <c r="BH23" s="206"/>
      <c r="BI23" s="206"/>
      <c r="BJ23" s="206"/>
      <c r="BK23" s="206"/>
      <c r="BL23" s="206"/>
      <c r="BM23" s="206"/>
      <c r="BN23" s="206"/>
      <c r="BO23" s="206"/>
      <c r="BP23" s="206"/>
      <c r="BQ23" s="206"/>
      <c r="BR23" s="206"/>
      <c r="BS23" s="206"/>
      <c r="BT23" s="206"/>
      <c r="BU23" s="206"/>
      <c r="BV23" s="206"/>
      <c r="BW23" s="206"/>
      <c r="BX23" s="206"/>
      <c r="BY23" s="489">
        <f t="shared" si="5"/>
        <v>0</v>
      </c>
      <c r="BZ23" s="489">
        <f t="shared" si="6"/>
        <v>0</v>
      </c>
      <c r="CA23" s="489">
        <f t="shared" si="10"/>
        <v>716</v>
      </c>
      <c r="CB23" s="489">
        <f t="shared" si="11"/>
        <v>0</v>
      </c>
      <c r="CC23" s="489">
        <f t="shared" si="12"/>
        <v>0</v>
      </c>
      <c r="CD23" s="489">
        <f t="shared" si="13"/>
        <v>0</v>
      </c>
      <c r="CE23" s="489">
        <f t="shared" si="14"/>
        <v>0</v>
      </c>
      <c r="CF23" s="489">
        <f t="shared" si="8"/>
        <v>716</v>
      </c>
      <c r="CG23" s="489">
        <f t="shared" si="9"/>
        <v>0</v>
      </c>
      <c r="CH23" s="489">
        <f t="shared" si="15"/>
        <v>0</v>
      </c>
      <c r="CI23" s="489">
        <f t="shared" si="15"/>
        <v>0</v>
      </c>
    </row>
    <row r="24" spans="1:87">
      <c r="A24" s="499" t="str">
        <f t="shared" si="0"/>
        <v>109</v>
      </c>
      <c r="B24" s="500">
        <v>39834</v>
      </c>
      <c r="C24" s="206"/>
      <c r="D24" s="206"/>
      <c r="E24" s="206"/>
      <c r="F24" s="206"/>
      <c r="G24" s="206"/>
      <c r="H24" s="206"/>
      <c r="I24" s="206"/>
      <c r="J24" s="206"/>
      <c r="K24" s="206"/>
      <c r="L24" s="206"/>
      <c r="M24" s="206"/>
      <c r="N24" s="206"/>
      <c r="O24" s="206"/>
      <c r="P24" s="206"/>
      <c r="Q24" s="206"/>
      <c r="R24" s="206"/>
      <c r="S24" s="206"/>
      <c r="T24" s="206"/>
      <c r="U24" s="206"/>
      <c r="V24" s="206"/>
      <c r="W24" s="206"/>
      <c r="X24" s="206"/>
      <c r="Y24" s="206"/>
      <c r="Z24" s="206"/>
      <c r="AA24" s="206"/>
      <c r="AB24" s="206"/>
      <c r="AC24" s="206"/>
      <c r="AD24" s="206"/>
      <c r="AE24" s="206"/>
      <c r="AF24" s="206"/>
      <c r="AG24" s="206"/>
      <c r="AH24" s="206"/>
      <c r="AI24" s="206"/>
      <c r="AJ24" s="206"/>
      <c r="AK24" s="206"/>
      <c r="AL24" s="206"/>
      <c r="AM24" s="206"/>
      <c r="AN24" s="206"/>
      <c r="AO24" s="206"/>
      <c r="AP24" s="206"/>
      <c r="AQ24" s="206"/>
      <c r="AR24" s="206"/>
      <c r="AS24" s="206"/>
      <c r="AT24" s="489">
        <f t="shared" si="1"/>
        <v>0</v>
      </c>
      <c r="AU24" s="489">
        <f t="shared" si="2"/>
        <v>0</v>
      </c>
      <c r="AV24" s="489">
        <f t="shared" si="3"/>
        <v>0</v>
      </c>
      <c r="AW24" s="489">
        <f t="shared" si="4"/>
        <v>0</v>
      </c>
      <c r="AX24" s="206"/>
      <c r="AY24" s="206"/>
      <c r="AZ24" s="206"/>
      <c r="BA24" s="206"/>
      <c r="BB24" s="206"/>
      <c r="BC24" s="206"/>
      <c r="BD24" s="206"/>
      <c r="BE24" s="206"/>
      <c r="BF24" s="206"/>
      <c r="BG24" s="206"/>
      <c r="BH24" s="206"/>
      <c r="BI24" s="206"/>
      <c r="BJ24" s="206"/>
      <c r="BK24" s="206"/>
      <c r="BL24" s="206"/>
      <c r="BM24" s="206"/>
      <c r="BN24" s="206"/>
      <c r="BO24" s="206"/>
      <c r="BP24" s="206"/>
      <c r="BQ24" s="206"/>
      <c r="BR24" s="206"/>
      <c r="BS24" s="206"/>
      <c r="BT24" s="206"/>
      <c r="BU24" s="206"/>
      <c r="BV24" s="206"/>
      <c r="BW24" s="206"/>
      <c r="BX24" s="206"/>
      <c r="BY24" s="489">
        <f t="shared" si="5"/>
        <v>0</v>
      </c>
      <c r="BZ24" s="489">
        <f t="shared" si="6"/>
        <v>0</v>
      </c>
      <c r="CA24" s="489">
        <f t="shared" si="10"/>
        <v>716</v>
      </c>
      <c r="CB24" s="489">
        <f t="shared" si="11"/>
        <v>0</v>
      </c>
      <c r="CC24" s="489">
        <f t="shared" si="12"/>
        <v>0</v>
      </c>
      <c r="CD24" s="489">
        <f t="shared" si="13"/>
        <v>0</v>
      </c>
      <c r="CE24" s="489">
        <f t="shared" si="14"/>
        <v>0</v>
      </c>
      <c r="CF24" s="489">
        <f t="shared" si="8"/>
        <v>716</v>
      </c>
      <c r="CG24" s="489">
        <f t="shared" si="9"/>
        <v>0</v>
      </c>
      <c r="CH24" s="489">
        <f t="shared" si="15"/>
        <v>0</v>
      </c>
      <c r="CI24" s="489">
        <f t="shared" si="15"/>
        <v>0</v>
      </c>
    </row>
    <row r="25" spans="1:87">
      <c r="A25" s="499" t="str">
        <f t="shared" si="0"/>
        <v>109</v>
      </c>
      <c r="B25" s="500">
        <v>39835</v>
      </c>
      <c r="C25" s="206"/>
      <c r="D25" s="206"/>
      <c r="E25" s="206"/>
      <c r="F25" s="206"/>
      <c r="G25" s="206"/>
      <c r="H25" s="206"/>
      <c r="I25" s="206"/>
      <c r="J25" s="206"/>
      <c r="K25" s="206"/>
      <c r="L25" s="206"/>
      <c r="M25" s="206"/>
      <c r="N25" s="206"/>
      <c r="O25" s="206"/>
      <c r="P25" s="206"/>
      <c r="Q25" s="206"/>
      <c r="R25" s="206"/>
      <c r="S25" s="206"/>
      <c r="T25" s="206"/>
      <c r="U25" s="206"/>
      <c r="V25" s="206"/>
      <c r="W25" s="206"/>
      <c r="X25" s="206"/>
      <c r="Y25" s="206"/>
      <c r="Z25" s="206"/>
      <c r="AA25" s="206"/>
      <c r="AB25" s="206"/>
      <c r="AC25" s="206"/>
      <c r="AD25" s="206"/>
      <c r="AE25" s="206"/>
      <c r="AF25" s="206"/>
      <c r="AG25" s="206"/>
      <c r="AH25" s="206"/>
      <c r="AI25" s="206"/>
      <c r="AJ25" s="206"/>
      <c r="AK25" s="206"/>
      <c r="AL25" s="206"/>
      <c r="AM25" s="206"/>
      <c r="AN25" s="206"/>
      <c r="AO25" s="206"/>
      <c r="AP25" s="206"/>
      <c r="AQ25" s="206"/>
      <c r="AR25" s="206"/>
      <c r="AS25" s="206"/>
      <c r="AT25" s="489">
        <f t="shared" si="1"/>
        <v>0</v>
      </c>
      <c r="AU25" s="489">
        <f t="shared" si="2"/>
        <v>0</v>
      </c>
      <c r="AV25" s="489">
        <f t="shared" si="3"/>
        <v>0</v>
      </c>
      <c r="AW25" s="489">
        <f t="shared" si="4"/>
        <v>0</v>
      </c>
      <c r="AX25" s="206"/>
      <c r="AY25" s="206"/>
      <c r="AZ25" s="206"/>
      <c r="BA25" s="206"/>
      <c r="BB25" s="206"/>
      <c r="BC25" s="206"/>
      <c r="BD25" s="206"/>
      <c r="BE25" s="206"/>
      <c r="BF25" s="206"/>
      <c r="BG25" s="206"/>
      <c r="BH25" s="206"/>
      <c r="BI25" s="206"/>
      <c r="BJ25" s="206"/>
      <c r="BK25" s="206"/>
      <c r="BL25" s="206"/>
      <c r="BM25" s="206"/>
      <c r="BN25" s="206"/>
      <c r="BO25" s="206"/>
      <c r="BP25" s="206"/>
      <c r="BQ25" s="206"/>
      <c r="BR25" s="206"/>
      <c r="BS25" s="206"/>
      <c r="BT25" s="206"/>
      <c r="BU25" s="206"/>
      <c r="BV25" s="206"/>
      <c r="BW25" s="206"/>
      <c r="BX25" s="206"/>
      <c r="BY25" s="489">
        <f t="shared" si="5"/>
        <v>0</v>
      </c>
      <c r="BZ25" s="489">
        <f t="shared" si="6"/>
        <v>0</v>
      </c>
      <c r="CA25" s="489">
        <f t="shared" si="10"/>
        <v>716</v>
      </c>
      <c r="CB25" s="489">
        <f t="shared" si="11"/>
        <v>0</v>
      </c>
      <c r="CC25" s="489">
        <f t="shared" si="12"/>
        <v>0</v>
      </c>
      <c r="CD25" s="489">
        <f t="shared" si="13"/>
        <v>0</v>
      </c>
      <c r="CE25" s="489">
        <f t="shared" si="14"/>
        <v>0</v>
      </c>
      <c r="CF25" s="489">
        <f t="shared" si="8"/>
        <v>716</v>
      </c>
      <c r="CG25" s="489">
        <f t="shared" si="9"/>
        <v>0</v>
      </c>
      <c r="CH25" s="489">
        <f t="shared" si="15"/>
        <v>0</v>
      </c>
      <c r="CI25" s="489">
        <f t="shared" si="15"/>
        <v>0</v>
      </c>
    </row>
    <row r="26" spans="1:87">
      <c r="A26" s="499" t="str">
        <f t="shared" si="0"/>
        <v>109</v>
      </c>
      <c r="B26" s="500">
        <v>39836</v>
      </c>
      <c r="C26" s="206"/>
      <c r="D26" s="206"/>
      <c r="E26" s="206"/>
      <c r="F26" s="206"/>
      <c r="G26" s="206"/>
      <c r="H26" s="206"/>
      <c r="I26" s="206"/>
      <c r="J26" s="206"/>
      <c r="K26" s="206"/>
      <c r="L26" s="206"/>
      <c r="M26" s="206"/>
      <c r="N26" s="206"/>
      <c r="O26" s="206"/>
      <c r="P26" s="206"/>
      <c r="Q26" s="206"/>
      <c r="R26" s="206"/>
      <c r="S26" s="206"/>
      <c r="T26" s="206"/>
      <c r="U26" s="206"/>
      <c r="V26" s="206"/>
      <c r="W26" s="206"/>
      <c r="X26" s="206"/>
      <c r="Y26" s="206"/>
      <c r="Z26" s="206"/>
      <c r="AA26" s="206"/>
      <c r="AB26" s="206"/>
      <c r="AC26" s="206"/>
      <c r="AD26" s="206"/>
      <c r="AE26" s="206"/>
      <c r="AF26" s="206"/>
      <c r="AG26" s="206"/>
      <c r="AH26" s="206"/>
      <c r="AI26" s="206"/>
      <c r="AJ26" s="206"/>
      <c r="AK26" s="206"/>
      <c r="AL26" s="206"/>
      <c r="AM26" s="206"/>
      <c r="AN26" s="206"/>
      <c r="AO26" s="206"/>
      <c r="AP26" s="206"/>
      <c r="AQ26" s="206"/>
      <c r="AR26" s="206"/>
      <c r="AS26" s="206"/>
      <c r="AT26" s="489">
        <f t="shared" si="1"/>
        <v>0</v>
      </c>
      <c r="AU26" s="489">
        <f t="shared" si="2"/>
        <v>0</v>
      </c>
      <c r="AV26" s="489">
        <f t="shared" si="3"/>
        <v>0</v>
      </c>
      <c r="AW26" s="489">
        <f t="shared" si="4"/>
        <v>0</v>
      </c>
      <c r="AX26" s="206"/>
      <c r="AY26" s="206"/>
      <c r="AZ26" s="206"/>
      <c r="BA26" s="206"/>
      <c r="BB26" s="206"/>
      <c r="BC26" s="206"/>
      <c r="BD26" s="206"/>
      <c r="BE26" s="206"/>
      <c r="BF26" s="206"/>
      <c r="BG26" s="206"/>
      <c r="BH26" s="206"/>
      <c r="BI26" s="206"/>
      <c r="BJ26" s="206"/>
      <c r="BK26" s="206"/>
      <c r="BL26" s="206"/>
      <c r="BM26" s="206"/>
      <c r="BN26" s="206"/>
      <c r="BO26" s="206"/>
      <c r="BP26" s="206"/>
      <c r="BQ26" s="206"/>
      <c r="BR26" s="206"/>
      <c r="BS26" s="206"/>
      <c r="BT26" s="206"/>
      <c r="BU26" s="206"/>
      <c r="BV26" s="206"/>
      <c r="BW26" s="206"/>
      <c r="BX26" s="206"/>
      <c r="BY26" s="489">
        <f t="shared" si="5"/>
        <v>0</v>
      </c>
      <c r="BZ26" s="489">
        <f t="shared" si="6"/>
        <v>0</v>
      </c>
      <c r="CA26" s="489">
        <f t="shared" si="10"/>
        <v>716</v>
      </c>
      <c r="CB26" s="489">
        <f t="shared" si="11"/>
        <v>0</v>
      </c>
      <c r="CC26" s="489">
        <f t="shared" si="12"/>
        <v>0</v>
      </c>
      <c r="CD26" s="489">
        <f t="shared" si="13"/>
        <v>0</v>
      </c>
      <c r="CE26" s="489">
        <f t="shared" si="14"/>
        <v>0</v>
      </c>
      <c r="CF26" s="489">
        <f t="shared" si="8"/>
        <v>716</v>
      </c>
      <c r="CG26" s="489">
        <f t="shared" si="9"/>
        <v>0</v>
      </c>
      <c r="CH26" s="489">
        <f t="shared" si="15"/>
        <v>0</v>
      </c>
      <c r="CI26" s="489">
        <f t="shared" si="15"/>
        <v>0</v>
      </c>
    </row>
    <row r="27" spans="1:87">
      <c r="A27" s="499" t="str">
        <f t="shared" si="0"/>
        <v>109</v>
      </c>
      <c r="B27" s="500">
        <v>39837</v>
      </c>
      <c r="C27" s="206"/>
      <c r="D27" s="206"/>
      <c r="E27" s="206"/>
      <c r="F27" s="206"/>
      <c r="G27" s="206"/>
      <c r="H27" s="206"/>
      <c r="I27" s="206"/>
      <c r="J27" s="206"/>
      <c r="K27" s="206"/>
      <c r="L27" s="206"/>
      <c r="M27" s="206"/>
      <c r="N27" s="206"/>
      <c r="O27" s="206"/>
      <c r="P27" s="206"/>
      <c r="Q27" s="206"/>
      <c r="R27" s="206"/>
      <c r="S27" s="206"/>
      <c r="T27" s="206"/>
      <c r="U27" s="206"/>
      <c r="V27" s="206"/>
      <c r="W27" s="206"/>
      <c r="X27" s="206"/>
      <c r="Y27" s="206"/>
      <c r="Z27" s="206"/>
      <c r="AA27" s="206"/>
      <c r="AB27" s="206"/>
      <c r="AC27" s="206"/>
      <c r="AD27" s="206"/>
      <c r="AE27" s="206"/>
      <c r="AF27" s="206"/>
      <c r="AG27" s="206"/>
      <c r="AH27" s="206"/>
      <c r="AI27" s="206"/>
      <c r="AJ27" s="206"/>
      <c r="AK27" s="206"/>
      <c r="AL27" s="206"/>
      <c r="AM27" s="206"/>
      <c r="AN27" s="206"/>
      <c r="AO27" s="206"/>
      <c r="AP27" s="206"/>
      <c r="AQ27" s="206"/>
      <c r="AR27" s="206"/>
      <c r="AS27" s="206"/>
      <c r="AT27" s="489">
        <f t="shared" si="1"/>
        <v>0</v>
      </c>
      <c r="AU27" s="489">
        <f t="shared" si="2"/>
        <v>0</v>
      </c>
      <c r="AV27" s="489">
        <f t="shared" si="3"/>
        <v>0</v>
      </c>
      <c r="AW27" s="489">
        <f t="shared" si="4"/>
        <v>0</v>
      </c>
      <c r="AX27" s="206"/>
      <c r="AY27" s="206"/>
      <c r="AZ27" s="206"/>
      <c r="BA27" s="206"/>
      <c r="BB27" s="206"/>
      <c r="BC27" s="206"/>
      <c r="BD27" s="206"/>
      <c r="BE27" s="206"/>
      <c r="BF27" s="206"/>
      <c r="BG27" s="206"/>
      <c r="BH27" s="206"/>
      <c r="BI27" s="206"/>
      <c r="BJ27" s="206"/>
      <c r="BK27" s="206"/>
      <c r="BL27" s="206"/>
      <c r="BM27" s="206"/>
      <c r="BN27" s="206"/>
      <c r="BO27" s="206"/>
      <c r="BP27" s="206"/>
      <c r="BQ27" s="206"/>
      <c r="BR27" s="206"/>
      <c r="BS27" s="206"/>
      <c r="BT27" s="206"/>
      <c r="BU27" s="206"/>
      <c r="BV27" s="206"/>
      <c r="BW27" s="206"/>
      <c r="BX27" s="206"/>
      <c r="BY27" s="489">
        <f t="shared" si="5"/>
        <v>0</v>
      </c>
      <c r="BZ27" s="489">
        <f t="shared" si="6"/>
        <v>0</v>
      </c>
      <c r="CA27" s="489">
        <f t="shared" si="10"/>
        <v>716</v>
      </c>
      <c r="CB27" s="489">
        <f t="shared" si="11"/>
        <v>0</v>
      </c>
      <c r="CC27" s="489">
        <f t="shared" si="12"/>
        <v>0</v>
      </c>
      <c r="CD27" s="489">
        <f t="shared" si="13"/>
        <v>0</v>
      </c>
      <c r="CE27" s="489">
        <f t="shared" si="14"/>
        <v>0</v>
      </c>
      <c r="CF27" s="489">
        <f t="shared" si="8"/>
        <v>716</v>
      </c>
      <c r="CG27" s="489">
        <f t="shared" si="9"/>
        <v>0</v>
      </c>
      <c r="CH27" s="489">
        <f t="shared" si="15"/>
        <v>0</v>
      </c>
      <c r="CI27" s="489">
        <f t="shared" si="15"/>
        <v>0</v>
      </c>
    </row>
    <row r="28" spans="1:87">
      <c r="A28" s="499" t="str">
        <f t="shared" si="0"/>
        <v>109</v>
      </c>
      <c r="B28" s="500">
        <v>39838</v>
      </c>
      <c r="C28" s="206"/>
      <c r="D28" s="206"/>
      <c r="E28" s="206"/>
      <c r="F28" s="206"/>
      <c r="G28" s="206"/>
      <c r="H28" s="206"/>
      <c r="I28" s="206"/>
      <c r="J28" s="206"/>
      <c r="K28" s="206"/>
      <c r="L28" s="206"/>
      <c r="M28" s="206"/>
      <c r="N28" s="206"/>
      <c r="O28" s="206"/>
      <c r="P28" s="206"/>
      <c r="Q28" s="206"/>
      <c r="R28" s="206"/>
      <c r="S28" s="206"/>
      <c r="T28" s="206"/>
      <c r="U28" s="206"/>
      <c r="V28" s="206"/>
      <c r="W28" s="206"/>
      <c r="X28" s="206"/>
      <c r="Y28" s="206"/>
      <c r="Z28" s="206"/>
      <c r="AA28" s="206"/>
      <c r="AB28" s="206"/>
      <c r="AC28" s="206"/>
      <c r="AD28" s="206"/>
      <c r="AE28" s="206"/>
      <c r="AF28" s="206"/>
      <c r="AG28" s="206"/>
      <c r="AH28" s="206"/>
      <c r="AI28" s="206"/>
      <c r="AJ28" s="206"/>
      <c r="AK28" s="206"/>
      <c r="AL28" s="206"/>
      <c r="AM28" s="206"/>
      <c r="AN28" s="206"/>
      <c r="AO28" s="206"/>
      <c r="AP28" s="206"/>
      <c r="AQ28" s="206"/>
      <c r="AR28" s="206"/>
      <c r="AS28" s="206"/>
      <c r="AT28" s="489">
        <f t="shared" si="1"/>
        <v>0</v>
      </c>
      <c r="AU28" s="489">
        <f t="shared" si="2"/>
        <v>0</v>
      </c>
      <c r="AV28" s="489">
        <f t="shared" si="3"/>
        <v>0</v>
      </c>
      <c r="AW28" s="489">
        <f t="shared" si="4"/>
        <v>0</v>
      </c>
      <c r="AX28" s="206"/>
      <c r="AY28" s="206"/>
      <c r="AZ28" s="206"/>
      <c r="BA28" s="206"/>
      <c r="BB28" s="206"/>
      <c r="BC28" s="206"/>
      <c r="BD28" s="206"/>
      <c r="BE28" s="206"/>
      <c r="BF28" s="206"/>
      <c r="BG28" s="206"/>
      <c r="BH28" s="206"/>
      <c r="BI28" s="206"/>
      <c r="BJ28" s="206"/>
      <c r="BK28" s="206"/>
      <c r="BL28" s="206"/>
      <c r="BM28" s="206"/>
      <c r="BN28" s="206"/>
      <c r="BO28" s="206"/>
      <c r="BP28" s="206"/>
      <c r="BQ28" s="206"/>
      <c r="BR28" s="206"/>
      <c r="BS28" s="206"/>
      <c r="BT28" s="206"/>
      <c r="BU28" s="206"/>
      <c r="BV28" s="206"/>
      <c r="BW28" s="206"/>
      <c r="BX28" s="206"/>
      <c r="BY28" s="489">
        <f t="shared" si="5"/>
        <v>0</v>
      </c>
      <c r="BZ28" s="489">
        <f t="shared" si="6"/>
        <v>0</v>
      </c>
      <c r="CA28" s="489">
        <f t="shared" si="10"/>
        <v>716</v>
      </c>
      <c r="CB28" s="489">
        <f t="shared" si="11"/>
        <v>0</v>
      </c>
      <c r="CC28" s="489">
        <f t="shared" si="12"/>
        <v>0</v>
      </c>
      <c r="CD28" s="489">
        <f t="shared" si="13"/>
        <v>0</v>
      </c>
      <c r="CE28" s="489">
        <f t="shared" si="14"/>
        <v>0</v>
      </c>
      <c r="CF28" s="489">
        <f t="shared" si="8"/>
        <v>716</v>
      </c>
      <c r="CG28" s="489">
        <f t="shared" si="9"/>
        <v>0</v>
      </c>
      <c r="CH28" s="489">
        <f t="shared" si="15"/>
        <v>0</v>
      </c>
      <c r="CI28" s="489">
        <f t="shared" si="15"/>
        <v>0</v>
      </c>
    </row>
    <row r="29" spans="1:87">
      <c r="A29" s="499" t="str">
        <f t="shared" si="0"/>
        <v>109</v>
      </c>
      <c r="B29" s="500">
        <v>39839</v>
      </c>
      <c r="C29" s="206"/>
      <c r="D29" s="206"/>
      <c r="E29" s="206"/>
      <c r="F29" s="206"/>
      <c r="G29" s="206"/>
      <c r="H29" s="206"/>
      <c r="I29" s="206"/>
      <c r="J29" s="206"/>
      <c r="K29" s="206"/>
      <c r="L29" s="206"/>
      <c r="M29" s="206"/>
      <c r="N29" s="206"/>
      <c r="O29" s="206"/>
      <c r="P29" s="206"/>
      <c r="Q29" s="206"/>
      <c r="R29" s="206"/>
      <c r="S29" s="206"/>
      <c r="T29" s="206"/>
      <c r="U29" s="206"/>
      <c r="V29" s="206"/>
      <c r="W29" s="206"/>
      <c r="X29" s="206"/>
      <c r="Y29" s="206"/>
      <c r="Z29" s="206"/>
      <c r="AA29" s="206"/>
      <c r="AB29" s="206"/>
      <c r="AC29" s="206"/>
      <c r="AD29" s="206"/>
      <c r="AE29" s="206"/>
      <c r="AF29" s="206"/>
      <c r="AG29" s="206"/>
      <c r="AH29" s="206"/>
      <c r="AI29" s="206"/>
      <c r="AJ29" s="206"/>
      <c r="AK29" s="206"/>
      <c r="AL29" s="206"/>
      <c r="AM29" s="206"/>
      <c r="AN29" s="206"/>
      <c r="AO29" s="206"/>
      <c r="AP29" s="206"/>
      <c r="AQ29" s="206"/>
      <c r="AR29" s="206"/>
      <c r="AS29" s="206"/>
      <c r="AT29" s="489">
        <f t="shared" si="1"/>
        <v>0</v>
      </c>
      <c r="AU29" s="489">
        <f t="shared" si="2"/>
        <v>0</v>
      </c>
      <c r="AV29" s="489">
        <f t="shared" si="3"/>
        <v>0</v>
      </c>
      <c r="AW29" s="489">
        <f t="shared" si="4"/>
        <v>0</v>
      </c>
      <c r="AX29" s="206"/>
      <c r="AY29" s="206"/>
      <c r="AZ29" s="206"/>
      <c r="BA29" s="206"/>
      <c r="BB29" s="206"/>
      <c r="BC29" s="206"/>
      <c r="BD29" s="206"/>
      <c r="BE29" s="206"/>
      <c r="BF29" s="206"/>
      <c r="BG29" s="206"/>
      <c r="BH29" s="206"/>
      <c r="BI29" s="206"/>
      <c r="BJ29" s="206"/>
      <c r="BK29" s="206"/>
      <c r="BL29" s="206"/>
      <c r="BM29" s="206"/>
      <c r="BN29" s="206"/>
      <c r="BO29" s="206"/>
      <c r="BP29" s="206"/>
      <c r="BQ29" s="206"/>
      <c r="BR29" s="206"/>
      <c r="BS29" s="206"/>
      <c r="BT29" s="206"/>
      <c r="BU29" s="206"/>
      <c r="BV29" s="206"/>
      <c r="BW29" s="206"/>
      <c r="BX29" s="206"/>
      <c r="BY29" s="489">
        <f t="shared" si="5"/>
        <v>0</v>
      </c>
      <c r="BZ29" s="489">
        <f t="shared" si="6"/>
        <v>0</v>
      </c>
      <c r="CA29" s="489">
        <f t="shared" si="10"/>
        <v>716</v>
      </c>
      <c r="CB29" s="489">
        <f t="shared" si="11"/>
        <v>0</v>
      </c>
      <c r="CC29" s="489">
        <f t="shared" si="12"/>
        <v>0</v>
      </c>
      <c r="CD29" s="489">
        <f t="shared" si="13"/>
        <v>0</v>
      </c>
      <c r="CE29" s="489">
        <f t="shared" si="14"/>
        <v>0</v>
      </c>
      <c r="CF29" s="489">
        <f t="shared" si="8"/>
        <v>716</v>
      </c>
      <c r="CG29" s="489">
        <f t="shared" si="9"/>
        <v>0</v>
      </c>
      <c r="CH29" s="489">
        <f t="shared" si="15"/>
        <v>0</v>
      </c>
      <c r="CI29" s="489">
        <f t="shared" si="15"/>
        <v>0</v>
      </c>
    </row>
    <row r="30" spans="1:87">
      <c r="A30" s="499" t="str">
        <f t="shared" si="0"/>
        <v>109</v>
      </c>
      <c r="B30" s="500">
        <v>39840</v>
      </c>
      <c r="C30" s="206"/>
      <c r="D30" s="206"/>
      <c r="E30" s="206"/>
      <c r="F30" s="206"/>
      <c r="G30" s="206"/>
      <c r="H30" s="206"/>
      <c r="I30" s="206"/>
      <c r="J30" s="206"/>
      <c r="K30" s="206"/>
      <c r="L30" s="206"/>
      <c r="M30" s="206"/>
      <c r="N30" s="206"/>
      <c r="O30" s="206"/>
      <c r="P30" s="206"/>
      <c r="Q30" s="206"/>
      <c r="R30" s="206"/>
      <c r="S30" s="206"/>
      <c r="T30" s="206"/>
      <c r="U30" s="206"/>
      <c r="V30" s="206"/>
      <c r="W30" s="206"/>
      <c r="X30" s="206"/>
      <c r="Y30" s="206"/>
      <c r="Z30" s="206"/>
      <c r="AA30" s="206"/>
      <c r="AB30" s="206"/>
      <c r="AC30" s="206"/>
      <c r="AD30" s="206"/>
      <c r="AE30" s="206"/>
      <c r="AF30" s="206"/>
      <c r="AG30" s="206"/>
      <c r="AH30" s="206"/>
      <c r="AI30" s="206"/>
      <c r="AJ30" s="206"/>
      <c r="AK30" s="206"/>
      <c r="AL30" s="206"/>
      <c r="AM30" s="206"/>
      <c r="AN30" s="206"/>
      <c r="AO30" s="206"/>
      <c r="AP30" s="206"/>
      <c r="AQ30" s="206"/>
      <c r="AR30" s="206"/>
      <c r="AS30" s="206"/>
      <c r="AT30" s="489">
        <f t="shared" si="1"/>
        <v>0</v>
      </c>
      <c r="AU30" s="489">
        <f t="shared" si="2"/>
        <v>0</v>
      </c>
      <c r="AV30" s="489">
        <f t="shared" si="3"/>
        <v>0</v>
      </c>
      <c r="AW30" s="489">
        <f t="shared" si="4"/>
        <v>0</v>
      </c>
      <c r="AX30" s="206"/>
      <c r="AY30" s="206"/>
      <c r="AZ30" s="206"/>
      <c r="BA30" s="206"/>
      <c r="BB30" s="206"/>
      <c r="BC30" s="206"/>
      <c r="BD30" s="206"/>
      <c r="BE30" s="206"/>
      <c r="BF30" s="206"/>
      <c r="BG30" s="206"/>
      <c r="BH30" s="206"/>
      <c r="BI30" s="206"/>
      <c r="BJ30" s="206"/>
      <c r="BK30" s="206"/>
      <c r="BL30" s="206"/>
      <c r="BM30" s="206"/>
      <c r="BN30" s="206"/>
      <c r="BO30" s="206"/>
      <c r="BP30" s="206"/>
      <c r="BQ30" s="206"/>
      <c r="BR30" s="206"/>
      <c r="BS30" s="206"/>
      <c r="BT30" s="206"/>
      <c r="BU30" s="206"/>
      <c r="BV30" s="206"/>
      <c r="BW30" s="206"/>
      <c r="BX30" s="206"/>
      <c r="BY30" s="489">
        <f t="shared" si="5"/>
        <v>0</v>
      </c>
      <c r="BZ30" s="489">
        <f t="shared" si="6"/>
        <v>0</v>
      </c>
      <c r="CA30" s="489">
        <f t="shared" si="10"/>
        <v>716</v>
      </c>
      <c r="CB30" s="489">
        <f t="shared" si="11"/>
        <v>0</v>
      </c>
      <c r="CC30" s="489">
        <f t="shared" si="12"/>
        <v>0</v>
      </c>
      <c r="CD30" s="489">
        <f t="shared" si="13"/>
        <v>0</v>
      </c>
      <c r="CE30" s="489">
        <f t="shared" si="14"/>
        <v>0</v>
      </c>
      <c r="CF30" s="489">
        <f t="shared" si="8"/>
        <v>716</v>
      </c>
      <c r="CG30" s="489">
        <f t="shared" si="9"/>
        <v>0</v>
      </c>
      <c r="CH30" s="489">
        <f t="shared" si="15"/>
        <v>0</v>
      </c>
      <c r="CI30" s="489">
        <f t="shared" si="15"/>
        <v>0</v>
      </c>
    </row>
    <row r="31" spans="1:87">
      <c r="A31" s="499" t="str">
        <f t="shared" si="0"/>
        <v>109</v>
      </c>
      <c r="B31" s="500">
        <v>39841</v>
      </c>
      <c r="C31" s="206"/>
      <c r="D31" s="206"/>
      <c r="E31" s="206"/>
      <c r="F31" s="206"/>
      <c r="G31" s="206"/>
      <c r="H31" s="206"/>
      <c r="I31" s="206"/>
      <c r="J31" s="206"/>
      <c r="K31" s="206"/>
      <c r="L31" s="206"/>
      <c r="M31" s="206"/>
      <c r="N31" s="206"/>
      <c r="O31" s="206"/>
      <c r="P31" s="206"/>
      <c r="Q31" s="206"/>
      <c r="R31" s="206"/>
      <c r="S31" s="206"/>
      <c r="T31" s="206"/>
      <c r="U31" s="206"/>
      <c r="V31" s="206"/>
      <c r="W31" s="206"/>
      <c r="X31" s="206"/>
      <c r="Y31" s="206"/>
      <c r="Z31" s="206"/>
      <c r="AA31" s="206"/>
      <c r="AB31" s="206"/>
      <c r="AC31" s="206"/>
      <c r="AD31" s="206"/>
      <c r="AE31" s="206"/>
      <c r="AF31" s="206"/>
      <c r="AG31" s="206"/>
      <c r="AH31" s="206"/>
      <c r="AI31" s="206"/>
      <c r="AJ31" s="206"/>
      <c r="AK31" s="206"/>
      <c r="AL31" s="206"/>
      <c r="AM31" s="206"/>
      <c r="AN31" s="206"/>
      <c r="AO31" s="206"/>
      <c r="AP31" s="206"/>
      <c r="AQ31" s="206"/>
      <c r="AR31" s="206"/>
      <c r="AS31" s="206"/>
      <c r="AT31" s="489">
        <f t="shared" si="1"/>
        <v>0</v>
      </c>
      <c r="AU31" s="489">
        <f t="shared" si="2"/>
        <v>0</v>
      </c>
      <c r="AV31" s="489">
        <f t="shared" si="3"/>
        <v>0</v>
      </c>
      <c r="AW31" s="489">
        <f t="shared" si="4"/>
        <v>0</v>
      </c>
      <c r="AX31" s="206"/>
      <c r="AY31" s="206"/>
      <c r="AZ31" s="206"/>
      <c r="BA31" s="206"/>
      <c r="BB31" s="206"/>
      <c r="BC31" s="206"/>
      <c r="BD31" s="206"/>
      <c r="BE31" s="206"/>
      <c r="BF31" s="206"/>
      <c r="BG31" s="206"/>
      <c r="BH31" s="206"/>
      <c r="BI31" s="206"/>
      <c r="BJ31" s="206"/>
      <c r="BK31" s="206"/>
      <c r="BL31" s="206"/>
      <c r="BM31" s="206"/>
      <c r="BN31" s="206"/>
      <c r="BO31" s="206"/>
      <c r="BP31" s="206"/>
      <c r="BQ31" s="206"/>
      <c r="BR31" s="206"/>
      <c r="BS31" s="206"/>
      <c r="BT31" s="206"/>
      <c r="BU31" s="206"/>
      <c r="BV31" s="206"/>
      <c r="BW31" s="206"/>
      <c r="BX31" s="206"/>
      <c r="BY31" s="489">
        <f t="shared" si="5"/>
        <v>0</v>
      </c>
      <c r="BZ31" s="489">
        <f t="shared" si="6"/>
        <v>0</v>
      </c>
      <c r="CA31" s="489">
        <f t="shared" si="10"/>
        <v>716</v>
      </c>
      <c r="CB31" s="489">
        <f t="shared" si="11"/>
        <v>0</v>
      </c>
      <c r="CC31" s="489">
        <f t="shared" si="12"/>
        <v>0</v>
      </c>
      <c r="CD31" s="489">
        <f t="shared" si="13"/>
        <v>0</v>
      </c>
      <c r="CE31" s="489">
        <f t="shared" si="14"/>
        <v>0</v>
      </c>
      <c r="CF31" s="489">
        <f t="shared" si="8"/>
        <v>716</v>
      </c>
      <c r="CG31" s="489">
        <f t="shared" si="9"/>
        <v>0</v>
      </c>
      <c r="CH31" s="489">
        <f t="shared" si="15"/>
        <v>0</v>
      </c>
      <c r="CI31" s="489">
        <f t="shared" si="15"/>
        <v>0</v>
      </c>
    </row>
    <row r="32" spans="1:87">
      <c r="A32" s="499" t="str">
        <f t="shared" si="0"/>
        <v>109</v>
      </c>
      <c r="B32" s="500">
        <v>39842</v>
      </c>
      <c r="C32" s="206"/>
      <c r="D32" s="206"/>
      <c r="E32" s="206"/>
      <c r="F32" s="206"/>
      <c r="G32" s="206"/>
      <c r="H32" s="206"/>
      <c r="I32" s="206"/>
      <c r="J32" s="206"/>
      <c r="K32" s="206"/>
      <c r="L32" s="206"/>
      <c r="M32" s="206"/>
      <c r="N32" s="206"/>
      <c r="O32" s="206"/>
      <c r="P32" s="206"/>
      <c r="Q32" s="206"/>
      <c r="R32" s="206"/>
      <c r="S32" s="206"/>
      <c r="T32" s="206"/>
      <c r="U32" s="206"/>
      <c r="V32" s="206"/>
      <c r="W32" s="206"/>
      <c r="X32" s="206"/>
      <c r="Y32" s="206"/>
      <c r="Z32" s="206"/>
      <c r="AA32" s="206"/>
      <c r="AB32" s="206"/>
      <c r="AC32" s="206"/>
      <c r="AD32" s="206"/>
      <c r="AE32" s="206"/>
      <c r="AF32" s="206"/>
      <c r="AG32" s="206"/>
      <c r="AH32" s="206"/>
      <c r="AI32" s="206"/>
      <c r="AJ32" s="206"/>
      <c r="AK32" s="206"/>
      <c r="AL32" s="206"/>
      <c r="AM32" s="206"/>
      <c r="AN32" s="206"/>
      <c r="AO32" s="206"/>
      <c r="AP32" s="206"/>
      <c r="AQ32" s="206"/>
      <c r="AR32" s="206"/>
      <c r="AS32" s="206"/>
      <c r="AT32" s="489">
        <f t="shared" si="1"/>
        <v>0</v>
      </c>
      <c r="AU32" s="489">
        <f t="shared" si="2"/>
        <v>0</v>
      </c>
      <c r="AV32" s="489">
        <f t="shared" si="3"/>
        <v>0</v>
      </c>
      <c r="AW32" s="489">
        <f t="shared" si="4"/>
        <v>0</v>
      </c>
      <c r="AX32" s="206"/>
      <c r="AY32" s="206"/>
      <c r="AZ32" s="206"/>
      <c r="BA32" s="206"/>
      <c r="BB32" s="206"/>
      <c r="BC32" s="206"/>
      <c r="BD32" s="206"/>
      <c r="BE32" s="206"/>
      <c r="BF32" s="206"/>
      <c r="BG32" s="206"/>
      <c r="BH32" s="206"/>
      <c r="BI32" s="206"/>
      <c r="BJ32" s="206"/>
      <c r="BK32" s="206"/>
      <c r="BL32" s="206"/>
      <c r="BM32" s="206"/>
      <c r="BN32" s="206"/>
      <c r="BO32" s="206"/>
      <c r="BP32" s="206"/>
      <c r="BQ32" s="206"/>
      <c r="BR32" s="206"/>
      <c r="BS32" s="206"/>
      <c r="BT32" s="206"/>
      <c r="BU32" s="206"/>
      <c r="BV32" s="206"/>
      <c r="BW32" s="206"/>
      <c r="BX32" s="206"/>
      <c r="BY32" s="489">
        <f t="shared" si="5"/>
        <v>0</v>
      </c>
      <c r="BZ32" s="489">
        <f t="shared" si="6"/>
        <v>0</v>
      </c>
      <c r="CA32" s="489">
        <f t="shared" si="10"/>
        <v>716</v>
      </c>
      <c r="CB32" s="489">
        <f t="shared" si="11"/>
        <v>0</v>
      </c>
      <c r="CC32" s="489">
        <f t="shared" si="12"/>
        <v>0</v>
      </c>
      <c r="CD32" s="489">
        <f t="shared" si="13"/>
        <v>0</v>
      </c>
      <c r="CE32" s="489">
        <f t="shared" si="14"/>
        <v>0</v>
      </c>
      <c r="CF32" s="489">
        <f t="shared" si="8"/>
        <v>716</v>
      </c>
      <c r="CG32" s="489">
        <f t="shared" si="9"/>
        <v>0</v>
      </c>
      <c r="CH32" s="489">
        <f t="shared" si="15"/>
        <v>0</v>
      </c>
      <c r="CI32" s="489">
        <f t="shared" si="15"/>
        <v>0</v>
      </c>
    </row>
    <row r="33" spans="1:87">
      <c r="A33" s="499" t="str">
        <f t="shared" si="0"/>
        <v>109</v>
      </c>
      <c r="B33" s="500">
        <v>39843</v>
      </c>
      <c r="C33" s="206"/>
      <c r="D33" s="206"/>
      <c r="E33" s="206"/>
      <c r="F33" s="206"/>
      <c r="G33" s="206"/>
      <c r="H33" s="206"/>
      <c r="I33" s="206"/>
      <c r="J33" s="206"/>
      <c r="K33" s="206"/>
      <c r="L33" s="206"/>
      <c r="M33" s="206"/>
      <c r="N33" s="206"/>
      <c r="O33" s="206"/>
      <c r="P33" s="206"/>
      <c r="Q33" s="206"/>
      <c r="R33" s="206"/>
      <c r="S33" s="206"/>
      <c r="T33" s="206"/>
      <c r="U33" s="206"/>
      <c r="V33" s="206"/>
      <c r="W33" s="206"/>
      <c r="X33" s="206"/>
      <c r="Y33" s="206"/>
      <c r="Z33" s="206"/>
      <c r="AA33" s="206"/>
      <c r="AB33" s="206"/>
      <c r="AC33" s="206"/>
      <c r="AD33" s="206"/>
      <c r="AE33" s="206"/>
      <c r="AF33" s="206"/>
      <c r="AG33" s="206"/>
      <c r="AH33" s="206"/>
      <c r="AI33" s="206"/>
      <c r="AJ33" s="206"/>
      <c r="AK33" s="206"/>
      <c r="AL33" s="206"/>
      <c r="AM33" s="206"/>
      <c r="AN33" s="206"/>
      <c r="AO33" s="206"/>
      <c r="AP33" s="206"/>
      <c r="AQ33" s="206"/>
      <c r="AR33" s="206"/>
      <c r="AS33" s="206"/>
      <c r="AT33" s="489">
        <f t="shared" si="1"/>
        <v>0</v>
      </c>
      <c r="AU33" s="489">
        <f t="shared" si="2"/>
        <v>0</v>
      </c>
      <c r="AV33" s="489">
        <f t="shared" si="3"/>
        <v>0</v>
      </c>
      <c r="AW33" s="489">
        <f t="shared" si="4"/>
        <v>0</v>
      </c>
      <c r="AX33" s="206"/>
      <c r="AY33" s="206"/>
      <c r="AZ33" s="206"/>
      <c r="BA33" s="206"/>
      <c r="BB33" s="206"/>
      <c r="BC33" s="206"/>
      <c r="BD33" s="206"/>
      <c r="BE33" s="206"/>
      <c r="BF33" s="206"/>
      <c r="BG33" s="206"/>
      <c r="BH33" s="206"/>
      <c r="BI33" s="206"/>
      <c r="BJ33" s="206"/>
      <c r="BK33" s="206"/>
      <c r="BL33" s="206"/>
      <c r="BM33" s="206"/>
      <c r="BN33" s="206"/>
      <c r="BO33" s="206"/>
      <c r="BP33" s="206"/>
      <c r="BQ33" s="206"/>
      <c r="BR33" s="206"/>
      <c r="BS33" s="206"/>
      <c r="BT33" s="206"/>
      <c r="BU33" s="206"/>
      <c r="BV33" s="206"/>
      <c r="BW33" s="206"/>
      <c r="BX33" s="206"/>
      <c r="BY33" s="489">
        <f t="shared" si="5"/>
        <v>0</v>
      </c>
      <c r="BZ33" s="489">
        <f t="shared" si="6"/>
        <v>0</v>
      </c>
      <c r="CA33" s="489">
        <f t="shared" si="10"/>
        <v>716</v>
      </c>
      <c r="CB33" s="489">
        <f t="shared" si="11"/>
        <v>0</v>
      </c>
      <c r="CC33" s="489">
        <f t="shared" si="12"/>
        <v>0</v>
      </c>
      <c r="CD33" s="489">
        <f t="shared" si="13"/>
        <v>0</v>
      </c>
      <c r="CE33" s="489">
        <f t="shared" si="14"/>
        <v>0</v>
      </c>
      <c r="CF33" s="489">
        <f t="shared" si="8"/>
        <v>716</v>
      </c>
      <c r="CG33" s="489">
        <f t="shared" si="9"/>
        <v>0</v>
      </c>
      <c r="CH33" s="489">
        <f t="shared" si="15"/>
        <v>0</v>
      </c>
      <c r="CI33" s="489">
        <f t="shared" si="15"/>
        <v>0</v>
      </c>
    </row>
    <row r="34" spans="1:87">
      <c r="A34" s="499" t="str">
        <f t="shared" si="0"/>
        <v>109</v>
      </c>
      <c r="B34" s="500">
        <v>39844</v>
      </c>
      <c r="C34" s="206"/>
      <c r="D34" s="206"/>
      <c r="E34" s="206"/>
      <c r="F34" s="206"/>
      <c r="G34" s="206"/>
      <c r="H34" s="206"/>
      <c r="I34" s="206"/>
      <c r="J34" s="206"/>
      <c r="K34" s="206"/>
      <c r="L34" s="206"/>
      <c r="M34" s="206"/>
      <c r="N34" s="206"/>
      <c r="O34" s="206"/>
      <c r="P34" s="206"/>
      <c r="Q34" s="206"/>
      <c r="R34" s="206"/>
      <c r="S34" s="206"/>
      <c r="T34" s="206"/>
      <c r="U34" s="206"/>
      <c r="V34" s="206"/>
      <c r="W34" s="206"/>
      <c r="X34" s="206"/>
      <c r="Y34" s="206"/>
      <c r="Z34" s="206"/>
      <c r="AA34" s="206"/>
      <c r="AB34" s="206"/>
      <c r="AC34" s="206"/>
      <c r="AD34" s="206"/>
      <c r="AE34" s="206"/>
      <c r="AF34" s="206"/>
      <c r="AG34" s="206"/>
      <c r="AH34" s="206"/>
      <c r="AI34" s="206"/>
      <c r="AJ34" s="206"/>
      <c r="AK34" s="206"/>
      <c r="AL34" s="206"/>
      <c r="AM34" s="206"/>
      <c r="AN34" s="206"/>
      <c r="AO34" s="206"/>
      <c r="AP34" s="206"/>
      <c r="AQ34" s="206"/>
      <c r="AR34" s="206"/>
      <c r="AS34" s="206"/>
      <c r="AT34" s="489">
        <f t="shared" si="1"/>
        <v>0</v>
      </c>
      <c r="AU34" s="489">
        <f t="shared" si="2"/>
        <v>0</v>
      </c>
      <c r="AV34" s="489">
        <f t="shared" si="3"/>
        <v>0</v>
      </c>
      <c r="AW34" s="489">
        <f t="shared" si="4"/>
        <v>0</v>
      </c>
      <c r="AX34" s="206"/>
      <c r="AY34" s="206"/>
      <c r="AZ34" s="206"/>
      <c r="BA34" s="206"/>
      <c r="BB34" s="206"/>
      <c r="BC34" s="206"/>
      <c r="BD34" s="206"/>
      <c r="BE34" s="206"/>
      <c r="BF34" s="206"/>
      <c r="BG34" s="206"/>
      <c r="BH34" s="206"/>
      <c r="BI34" s="206"/>
      <c r="BJ34" s="206"/>
      <c r="BK34" s="206"/>
      <c r="BL34" s="206"/>
      <c r="BM34" s="206"/>
      <c r="BN34" s="206"/>
      <c r="BO34" s="206"/>
      <c r="BP34" s="206"/>
      <c r="BQ34" s="206"/>
      <c r="BR34" s="206"/>
      <c r="BS34" s="206"/>
      <c r="BT34" s="206"/>
      <c r="BU34" s="206"/>
      <c r="BV34" s="206"/>
      <c r="BW34" s="206"/>
      <c r="BX34" s="206"/>
      <c r="BY34" s="489">
        <f t="shared" si="5"/>
        <v>0</v>
      </c>
      <c r="BZ34" s="489">
        <f t="shared" si="6"/>
        <v>0</v>
      </c>
      <c r="CA34" s="489">
        <f t="shared" si="10"/>
        <v>716</v>
      </c>
      <c r="CB34" s="489">
        <f t="shared" si="11"/>
        <v>0</v>
      </c>
      <c r="CC34" s="489">
        <f t="shared" si="12"/>
        <v>0</v>
      </c>
      <c r="CD34" s="489">
        <f t="shared" si="13"/>
        <v>0</v>
      </c>
      <c r="CE34" s="489">
        <f t="shared" si="14"/>
        <v>0</v>
      </c>
      <c r="CF34" s="489">
        <f t="shared" si="8"/>
        <v>716</v>
      </c>
      <c r="CG34" s="489">
        <f t="shared" si="9"/>
        <v>0</v>
      </c>
      <c r="CH34" s="489">
        <f t="shared" si="15"/>
        <v>0</v>
      </c>
      <c r="CI34" s="489">
        <f t="shared" si="15"/>
        <v>0</v>
      </c>
    </row>
    <row r="35" spans="1:87">
      <c r="A35" s="499" t="str">
        <f t="shared" si="0"/>
        <v>209</v>
      </c>
      <c r="B35" s="500">
        <v>39845</v>
      </c>
      <c r="C35" s="206"/>
      <c r="D35" s="206"/>
      <c r="E35" s="206"/>
      <c r="F35" s="206"/>
      <c r="G35" s="206"/>
      <c r="H35" s="206"/>
      <c r="I35" s="206"/>
      <c r="J35" s="206"/>
      <c r="K35" s="206"/>
      <c r="L35" s="206"/>
      <c r="M35" s="206"/>
      <c r="N35" s="206"/>
      <c r="O35" s="206"/>
      <c r="P35" s="206"/>
      <c r="Q35" s="206"/>
      <c r="R35" s="206"/>
      <c r="S35" s="206"/>
      <c r="T35" s="206"/>
      <c r="U35" s="206"/>
      <c r="V35" s="206"/>
      <c r="W35" s="206"/>
      <c r="X35" s="206"/>
      <c r="Y35" s="206"/>
      <c r="Z35" s="206"/>
      <c r="AA35" s="206"/>
      <c r="AB35" s="206"/>
      <c r="AC35" s="206"/>
      <c r="AD35" s="206"/>
      <c r="AE35" s="206"/>
      <c r="AF35" s="206"/>
      <c r="AG35" s="206"/>
      <c r="AH35" s="206"/>
      <c r="AI35" s="206"/>
      <c r="AJ35" s="206"/>
      <c r="AK35" s="206"/>
      <c r="AL35" s="206"/>
      <c r="AM35" s="206"/>
      <c r="AN35" s="206"/>
      <c r="AO35" s="206"/>
      <c r="AP35" s="206"/>
      <c r="AQ35" s="206"/>
      <c r="AR35" s="206"/>
      <c r="AS35" s="206"/>
      <c r="AT35" s="489">
        <f t="shared" si="1"/>
        <v>0</v>
      </c>
      <c r="AU35" s="489">
        <f t="shared" si="2"/>
        <v>0</v>
      </c>
      <c r="AV35" s="489">
        <f t="shared" si="3"/>
        <v>0</v>
      </c>
      <c r="AW35" s="489">
        <f t="shared" si="4"/>
        <v>0</v>
      </c>
      <c r="AX35" s="206"/>
      <c r="AY35" s="206"/>
      <c r="AZ35" s="206"/>
      <c r="BA35" s="206"/>
      <c r="BB35" s="206"/>
      <c r="BC35" s="206"/>
      <c r="BD35" s="206"/>
      <c r="BE35" s="206"/>
      <c r="BF35" s="206"/>
      <c r="BG35" s="206"/>
      <c r="BH35" s="206"/>
      <c r="BI35" s="206"/>
      <c r="BJ35" s="206"/>
      <c r="BK35" s="206"/>
      <c r="BL35" s="206"/>
      <c r="BM35" s="206"/>
      <c r="BN35" s="206"/>
      <c r="BO35" s="206"/>
      <c r="BP35" s="206"/>
      <c r="BQ35" s="206"/>
      <c r="BR35" s="206"/>
      <c r="BS35" s="206"/>
      <c r="BT35" s="206"/>
      <c r="BU35" s="206"/>
      <c r="BV35" s="206"/>
      <c r="BW35" s="206"/>
      <c r="BX35" s="206"/>
      <c r="BY35" s="489">
        <f t="shared" si="5"/>
        <v>0</v>
      </c>
      <c r="BZ35" s="489">
        <f t="shared" si="6"/>
        <v>0</v>
      </c>
      <c r="CA35" s="489">
        <f t="shared" si="10"/>
        <v>716</v>
      </c>
      <c r="CB35" s="489">
        <f t="shared" si="11"/>
        <v>0</v>
      </c>
      <c r="CC35" s="489">
        <f t="shared" si="12"/>
        <v>0</v>
      </c>
      <c r="CD35" s="489">
        <f t="shared" si="13"/>
        <v>0</v>
      </c>
      <c r="CE35" s="489">
        <f t="shared" si="14"/>
        <v>0</v>
      </c>
      <c r="CF35" s="489">
        <f t="shared" si="8"/>
        <v>716</v>
      </c>
      <c r="CG35" s="489">
        <f t="shared" si="9"/>
        <v>0</v>
      </c>
      <c r="CH35" s="489">
        <f t="shared" si="15"/>
        <v>0</v>
      </c>
      <c r="CI35" s="489">
        <f t="shared" si="15"/>
        <v>0</v>
      </c>
    </row>
    <row r="36" spans="1:87">
      <c r="A36" s="499" t="str">
        <f t="shared" si="0"/>
        <v>209</v>
      </c>
      <c r="B36" s="500">
        <v>39846</v>
      </c>
      <c r="C36" s="206"/>
      <c r="D36" s="206"/>
      <c r="E36" s="206"/>
      <c r="F36" s="206"/>
      <c r="G36" s="206"/>
      <c r="H36" s="206"/>
      <c r="I36" s="206"/>
      <c r="J36" s="206"/>
      <c r="K36" s="206"/>
      <c r="L36" s="206"/>
      <c r="M36" s="206"/>
      <c r="N36" s="206"/>
      <c r="O36" s="206"/>
      <c r="P36" s="206"/>
      <c r="Q36" s="206"/>
      <c r="R36" s="206"/>
      <c r="S36" s="206"/>
      <c r="T36" s="206"/>
      <c r="U36" s="206"/>
      <c r="V36" s="206"/>
      <c r="W36" s="206"/>
      <c r="X36" s="206"/>
      <c r="Y36" s="206"/>
      <c r="Z36" s="206"/>
      <c r="AA36" s="206"/>
      <c r="AB36" s="206"/>
      <c r="AC36" s="206"/>
      <c r="AD36" s="206"/>
      <c r="AE36" s="206"/>
      <c r="AF36" s="206"/>
      <c r="AG36" s="206"/>
      <c r="AH36" s="206"/>
      <c r="AI36" s="206"/>
      <c r="AJ36" s="206"/>
      <c r="AK36" s="206"/>
      <c r="AL36" s="206"/>
      <c r="AM36" s="206"/>
      <c r="AN36" s="206"/>
      <c r="AO36" s="206"/>
      <c r="AP36" s="206"/>
      <c r="AQ36" s="206"/>
      <c r="AR36" s="206"/>
      <c r="AS36" s="206"/>
      <c r="AT36" s="489">
        <f t="shared" si="1"/>
        <v>0</v>
      </c>
      <c r="AU36" s="489">
        <f t="shared" si="2"/>
        <v>0</v>
      </c>
      <c r="AV36" s="489">
        <f t="shared" si="3"/>
        <v>0</v>
      </c>
      <c r="AW36" s="489">
        <f t="shared" si="4"/>
        <v>0</v>
      </c>
      <c r="AX36" s="206"/>
      <c r="AY36" s="206"/>
      <c r="AZ36" s="206"/>
      <c r="BA36" s="206"/>
      <c r="BB36" s="206"/>
      <c r="BC36" s="206"/>
      <c r="BD36" s="206"/>
      <c r="BE36" s="206"/>
      <c r="BF36" s="206"/>
      <c r="BG36" s="206"/>
      <c r="BH36" s="206"/>
      <c r="BI36" s="206"/>
      <c r="BJ36" s="206"/>
      <c r="BK36" s="206"/>
      <c r="BL36" s="206"/>
      <c r="BM36" s="206"/>
      <c r="BN36" s="206"/>
      <c r="BO36" s="206"/>
      <c r="BP36" s="206"/>
      <c r="BQ36" s="206"/>
      <c r="BR36" s="206"/>
      <c r="BS36" s="206"/>
      <c r="BT36" s="206"/>
      <c r="BU36" s="206"/>
      <c r="BV36" s="206"/>
      <c r="BW36" s="206"/>
      <c r="BX36" s="206"/>
      <c r="BY36" s="489">
        <f t="shared" si="5"/>
        <v>0</v>
      </c>
      <c r="BZ36" s="489">
        <f t="shared" si="6"/>
        <v>0</v>
      </c>
      <c r="CA36" s="489">
        <f t="shared" si="10"/>
        <v>716</v>
      </c>
      <c r="CB36" s="489">
        <f t="shared" si="11"/>
        <v>0</v>
      </c>
      <c r="CC36" s="489">
        <f t="shared" si="12"/>
        <v>0</v>
      </c>
      <c r="CD36" s="489">
        <f t="shared" si="13"/>
        <v>0</v>
      </c>
      <c r="CE36" s="489">
        <f t="shared" si="14"/>
        <v>0</v>
      </c>
      <c r="CF36" s="489">
        <f t="shared" si="8"/>
        <v>716</v>
      </c>
      <c r="CG36" s="489">
        <f t="shared" si="9"/>
        <v>0</v>
      </c>
      <c r="CH36" s="489">
        <f t="shared" si="15"/>
        <v>0</v>
      </c>
      <c r="CI36" s="489">
        <f t="shared" si="15"/>
        <v>0</v>
      </c>
    </row>
    <row r="37" spans="1:87">
      <c r="A37" s="499" t="str">
        <f t="shared" si="0"/>
        <v>209</v>
      </c>
      <c r="B37" s="500">
        <v>39847</v>
      </c>
      <c r="C37" s="206"/>
      <c r="D37" s="206"/>
      <c r="E37" s="206"/>
      <c r="F37" s="206"/>
      <c r="G37" s="206"/>
      <c r="H37" s="206"/>
      <c r="I37" s="206"/>
      <c r="J37" s="206"/>
      <c r="K37" s="206"/>
      <c r="L37" s="206"/>
      <c r="M37" s="206"/>
      <c r="N37" s="206"/>
      <c r="O37" s="206"/>
      <c r="P37" s="206"/>
      <c r="Q37" s="206"/>
      <c r="R37" s="206"/>
      <c r="S37" s="206"/>
      <c r="T37" s="206"/>
      <c r="U37" s="206"/>
      <c r="V37" s="206"/>
      <c r="W37" s="206"/>
      <c r="X37" s="206"/>
      <c r="Y37" s="206"/>
      <c r="Z37" s="206"/>
      <c r="AA37" s="206"/>
      <c r="AB37" s="206"/>
      <c r="AC37" s="206"/>
      <c r="AD37" s="206"/>
      <c r="AE37" s="206"/>
      <c r="AF37" s="206"/>
      <c r="AG37" s="206"/>
      <c r="AH37" s="206"/>
      <c r="AI37" s="206"/>
      <c r="AJ37" s="206"/>
      <c r="AK37" s="206"/>
      <c r="AL37" s="206"/>
      <c r="AM37" s="206"/>
      <c r="AN37" s="206"/>
      <c r="AO37" s="206"/>
      <c r="AP37" s="206"/>
      <c r="AQ37" s="206"/>
      <c r="AR37" s="206"/>
      <c r="AS37" s="206"/>
      <c r="AT37" s="489">
        <f t="shared" si="1"/>
        <v>0</v>
      </c>
      <c r="AU37" s="489">
        <f t="shared" si="2"/>
        <v>0</v>
      </c>
      <c r="AV37" s="489">
        <f t="shared" si="3"/>
        <v>0</v>
      </c>
      <c r="AW37" s="489">
        <f t="shared" si="4"/>
        <v>0</v>
      </c>
      <c r="AX37" s="206"/>
      <c r="AY37" s="206"/>
      <c r="AZ37" s="206"/>
      <c r="BA37" s="206"/>
      <c r="BB37" s="206"/>
      <c r="BC37" s="206"/>
      <c r="BD37" s="206"/>
      <c r="BE37" s="206"/>
      <c r="BF37" s="206"/>
      <c r="BG37" s="206"/>
      <c r="BH37" s="206"/>
      <c r="BI37" s="206"/>
      <c r="BJ37" s="206"/>
      <c r="BK37" s="206"/>
      <c r="BL37" s="206"/>
      <c r="BM37" s="206"/>
      <c r="BN37" s="206"/>
      <c r="BO37" s="206"/>
      <c r="BP37" s="206"/>
      <c r="BQ37" s="206"/>
      <c r="BR37" s="206"/>
      <c r="BS37" s="206"/>
      <c r="BT37" s="206"/>
      <c r="BU37" s="206"/>
      <c r="BV37" s="206"/>
      <c r="BW37" s="206"/>
      <c r="BX37" s="206"/>
      <c r="BY37" s="489">
        <f t="shared" si="5"/>
        <v>0</v>
      </c>
      <c r="BZ37" s="489">
        <f t="shared" si="6"/>
        <v>0</v>
      </c>
      <c r="CA37" s="489">
        <f t="shared" si="10"/>
        <v>716</v>
      </c>
      <c r="CB37" s="489">
        <f t="shared" si="11"/>
        <v>0</v>
      </c>
      <c r="CC37" s="489">
        <f t="shared" si="12"/>
        <v>0</v>
      </c>
      <c r="CD37" s="489">
        <f t="shared" si="13"/>
        <v>0</v>
      </c>
      <c r="CE37" s="489">
        <f t="shared" si="14"/>
        <v>0</v>
      </c>
      <c r="CF37" s="489">
        <f t="shared" si="8"/>
        <v>716</v>
      </c>
      <c r="CG37" s="489">
        <f t="shared" si="9"/>
        <v>0</v>
      </c>
      <c r="CH37" s="489">
        <f t="shared" si="15"/>
        <v>0</v>
      </c>
      <c r="CI37" s="489">
        <f t="shared" si="15"/>
        <v>0</v>
      </c>
    </row>
    <row r="38" spans="1:87">
      <c r="A38" s="499" t="str">
        <f t="shared" si="0"/>
        <v>209</v>
      </c>
      <c r="B38" s="500">
        <v>39848</v>
      </c>
      <c r="C38" s="206"/>
      <c r="D38" s="206"/>
      <c r="E38" s="206"/>
      <c r="F38" s="206"/>
      <c r="G38" s="206"/>
      <c r="H38" s="206"/>
      <c r="I38" s="206"/>
      <c r="J38" s="206"/>
      <c r="K38" s="206"/>
      <c r="L38" s="206"/>
      <c r="M38" s="206"/>
      <c r="N38" s="206"/>
      <c r="O38" s="206"/>
      <c r="P38" s="206"/>
      <c r="Q38" s="206"/>
      <c r="R38" s="206"/>
      <c r="S38" s="206"/>
      <c r="T38" s="206"/>
      <c r="U38" s="206"/>
      <c r="V38" s="206"/>
      <c r="W38" s="206"/>
      <c r="X38" s="206"/>
      <c r="Y38" s="206"/>
      <c r="Z38" s="206"/>
      <c r="AA38" s="206"/>
      <c r="AB38" s="206"/>
      <c r="AC38" s="206"/>
      <c r="AD38" s="206"/>
      <c r="AE38" s="206"/>
      <c r="AF38" s="206"/>
      <c r="AG38" s="206"/>
      <c r="AH38" s="206"/>
      <c r="AI38" s="206"/>
      <c r="AJ38" s="206"/>
      <c r="AK38" s="206"/>
      <c r="AL38" s="206"/>
      <c r="AM38" s="206"/>
      <c r="AN38" s="206"/>
      <c r="AO38" s="206"/>
      <c r="AP38" s="206"/>
      <c r="AQ38" s="206"/>
      <c r="AR38" s="206"/>
      <c r="AS38" s="206"/>
      <c r="AT38" s="489">
        <f t="shared" si="1"/>
        <v>0</v>
      </c>
      <c r="AU38" s="489">
        <f t="shared" si="2"/>
        <v>0</v>
      </c>
      <c r="AV38" s="489">
        <f t="shared" si="3"/>
        <v>0</v>
      </c>
      <c r="AW38" s="489">
        <f t="shared" si="4"/>
        <v>0</v>
      </c>
      <c r="AX38" s="206"/>
      <c r="AY38" s="206"/>
      <c r="AZ38" s="206"/>
      <c r="BA38" s="206"/>
      <c r="BB38" s="206"/>
      <c r="BC38" s="206"/>
      <c r="BD38" s="206"/>
      <c r="BE38" s="206"/>
      <c r="BF38" s="206"/>
      <c r="BG38" s="206"/>
      <c r="BH38" s="206"/>
      <c r="BI38" s="206"/>
      <c r="BJ38" s="206"/>
      <c r="BK38" s="206"/>
      <c r="BL38" s="206"/>
      <c r="BM38" s="206"/>
      <c r="BN38" s="206"/>
      <c r="BO38" s="206"/>
      <c r="BP38" s="206"/>
      <c r="BQ38" s="206"/>
      <c r="BR38" s="206"/>
      <c r="BS38" s="206"/>
      <c r="BT38" s="206"/>
      <c r="BU38" s="206"/>
      <c r="BV38" s="206"/>
      <c r="BW38" s="206"/>
      <c r="BX38" s="206"/>
      <c r="BY38" s="489">
        <f t="shared" si="5"/>
        <v>0</v>
      </c>
      <c r="BZ38" s="489">
        <f t="shared" si="6"/>
        <v>0</v>
      </c>
      <c r="CA38" s="489">
        <f t="shared" si="10"/>
        <v>716</v>
      </c>
      <c r="CB38" s="489">
        <f t="shared" si="11"/>
        <v>0</v>
      </c>
      <c r="CC38" s="489">
        <f t="shared" si="12"/>
        <v>0</v>
      </c>
      <c r="CD38" s="489">
        <f t="shared" si="13"/>
        <v>0</v>
      </c>
      <c r="CE38" s="489">
        <f t="shared" si="14"/>
        <v>0</v>
      </c>
      <c r="CF38" s="489">
        <f t="shared" si="8"/>
        <v>716</v>
      </c>
      <c r="CG38" s="489">
        <f t="shared" si="9"/>
        <v>0</v>
      </c>
      <c r="CH38" s="489">
        <f t="shared" si="15"/>
        <v>0</v>
      </c>
      <c r="CI38" s="489">
        <f t="shared" si="15"/>
        <v>0</v>
      </c>
    </row>
    <row r="39" spans="1:87">
      <c r="A39" s="499" t="str">
        <f t="shared" si="0"/>
        <v>209</v>
      </c>
      <c r="B39" s="500">
        <v>39849</v>
      </c>
      <c r="C39" s="206"/>
      <c r="D39" s="206"/>
      <c r="E39" s="206"/>
      <c r="F39" s="206"/>
      <c r="G39" s="206"/>
      <c r="H39" s="206"/>
      <c r="I39" s="206"/>
      <c r="J39" s="206"/>
      <c r="K39" s="206"/>
      <c r="L39" s="206"/>
      <c r="M39" s="206"/>
      <c r="N39" s="206"/>
      <c r="O39" s="206"/>
      <c r="P39" s="206"/>
      <c r="Q39" s="206"/>
      <c r="R39" s="206"/>
      <c r="S39" s="206"/>
      <c r="T39" s="206"/>
      <c r="U39" s="206"/>
      <c r="V39" s="206"/>
      <c r="W39" s="206"/>
      <c r="X39" s="206"/>
      <c r="Y39" s="206"/>
      <c r="Z39" s="206"/>
      <c r="AA39" s="206"/>
      <c r="AB39" s="206"/>
      <c r="AC39" s="206"/>
      <c r="AD39" s="206"/>
      <c r="AE39" s="206"/>
      <c r="AF39" s="206"/>
      <c r="AG39" s="206"/>
      <c r="AH39" s="206"/>
      <c r="AI39" s="206"/>
      <c r="AJ39" s="206"/>
      <c r="AK39" s="206"/>
      <c r="AL39" s="206"/>
      <c r="AM39" s="206"/>
      <c r="AN39" s="206"/>
      <c r="AO39" s="206"/>
      <c r="AP39" s="206"/>
      <c r="AQ39" s="206"/>
      <c r="AR39" s="206"/>
      <c r="AS39" s="206"/>
      <c r="AT39" s="489">
        <f t="shared" si="1"/>
        <v>0</v>
      </c>
      <c r="AU39" s="489">
        <f t="shared" si="2"/>
        <v>0</v>
      </c>
      <c r="AV39" s="489">
        <f t="shared" si="3"/>
        <v>0</v>
      </c>
      <c r="AW39" s="489">
        <f t="shared" si="4"/>
        <v>0</v>
      </c>
      <c r="AX39" s="206"/>
      <c r="AY39" s="206"/>
      <c r="AZ39" s="206"/>
      <c r="BA39" s="206"/>
      <c r="BB39" s="206"/>
      <c r="BC39" s="206"/>
      <c r="BD39" s="206"/>
      <c r="BE39" s="206"/>
      <c r="BF39" s="206"/>
      <c r="BG39" s="206"/>
      <c r="BH39" s="206"/>
      <c r="BI39" s="206"/>
      <c r="BJ39" s="206"/>
      <c r="BK39" s="206"/>
      <c r="BL39" s="206"/>
      <c r="BM39" s="206"/>
      <c r="BN39" s="206"/>
      <c r="BO39" s="206"/>
      <c r="BP39" s="206"/>
      <c r="BQ39" s="206"/>
      <c r="BR39" s="206"/>
      <c r="BS39" s="206"/>
      <c r="BT39" s="206"/>
      <c r="BU39" s="206"/>
      <c r="BV39" s="206"/>
      <c r="BW39" s="206"/>
      <c r="BX39" s="206"/>
      <c r="BY39" s="489">
        <f t="shared" si="5"/>
        <v>0</v>
      </c>
      <c r="BZ39" s="489">
        <f t="shared" si="6"/>
        <v>0</v>
      </c>
      <c r="CA39" s="489">
        <f t="shared" si="10"/>
        <v>716</v>
      </c>
      <c r="CB39" s="489">
        <f t="shared" si="11"/>
        <v>0</v>
      </c>
      <c r="CC39" s="489">
        <f t="shared" si="12"/>
        <v>0</v>
      </c>
      <c r="CD39" s="489">
        <f t="shared" si="13"/>
        <v>0</v>
      </c>
      <c r="CE39" s="489">
        <f t="shared" si="14"/>
        <v>0</v>
      </c>
      <c r="CF39" s="489">
        <f t="shared" si="8"/>
        <v>716</v>
      </c>
      <c r="CG39" s="489">
        <f t="shared" si="9"/>
        <v>0</v>
      </c>
      <c r="CH39" s="489">
        <f t="shared" si="15"/>
        <v>0</v>
      </c>
      <c r="CI39" s="489">
        <f t="shared" si="15"/>
        <v>0</v>
      </c>
    </row>
    <row r="40" spans="1:87">
      <c r="A40" s="499" t="str">
        <f t="shared" si="0"/>
        <v>209</v>
      </c>
      <c r="B40" s="500">
        <v>39850</v>
      </c>
      <c r="C40" s="206"/>
      <c r="D40" s="206"/>
      <c r="E40" s="206"/>
      <c r="F40" s="206"/>
      <c r="G40" s="206"/>
      <c r="H40" s="206"/>
      <c r="I40" s="206"/>
      <c r="J40" s="206"/>
      <c r="K40" s="206"/>
      <c r="L40" s="206"/>
      <c r="M40" s="206"/>
      <c r="N40" s="206"/>
      <c r="O40" s="206"/>
      <c r="P40" s="206"/>
      <c r="Q40" s="206"/>
      <c r="R40" s="206"/>
      <c r="S40" s="206"/>
      <c r="T40" s="206"/>
      <c r="U40" s="206"/>
      <c r="V40" s="206"/>
      <c r="W40" s="206"/>
      <c r="X40" s="206"/>
      <c r="Y40" s="206"/>
      <c r="Z40" s="206"/>
      <c r="AA40" s="206"/>
      <c r="AB40" s="206"/>
      <c r="AC40" s="206"/>
      <c r="AD40" s="206"/>
      <c r="AE40" s="206"/>
      <c r="AF40" s="206"/>
      <c r="AG40" s="206"/>
      <c r="AH40" s="206"/>
      <c r="AI40" s="206"/>
      <c r="AJ40" s="206"/>
      <c r="AK40" s="206"/>
      <c r="AL40" s="206"/>
      <c r="AM40" s="206"/>
      <c r="AN40" s="206"/>
      <c r="AO40" s="206"/>
      <c r="AP40" s="206"/>
      <c r="AQ40" s="206"/>
      <c r="AR40" s="206"/>
      <c r="AS40" s="206"/>
      <c r="AT40" s="489">
        <f t="shared" si="1"/>
        <v>0</v>
      </c>
      <c r="AU40" s="489">
        <f t="shared" si="2"/>
        <v>0</v>
      </c>
      <c r="AV40" s="489">
        <f t="shared" si="3"/>
        <v>0</v>
      </c>
      <c r="AW40" s="489">
        <f t="shared" si="4"/>
        <v>0</v>
      </c>
      <c r="AX40" s="206"/>
      <c r="AY40" s="206"/>
      <c r="AZ40" s="206"/>
      <c r="BA40" s="206"/>
      <c r="BB40" s="206"/>
      <c r="BC40" s="206"/>
      <c r="BD40" s="206"/>
      <c r="BE40" s="206"/>
      <c r="BF40" s="206"/>
      <c r="BG40" s="206"/>
      <c r="BH40" s="206"/>
      <c r="BI40" s="206"/>
      <c r="BJ40" s="206"/>
      <c r="BK40" s="206"/>
      <c r="BL40" s="206"/>
      <c r="BM40" s="206"/>
      <c r="BN40" s="206"/>
      <c r="BO40" s="206"/>
      <c r="BP40" s="206"/>
      <c r="BQ40" s="206"/>
      <c r="BR40" s="206"/>
      <c r="BS40" s="206"/>
      <c r="BT40" s="206"/>
      <c r="BU40" s="206"/>
      <c r="BV40" s="206"/>
      <c r="BW40" s="206"/>
      <c r="BX40" s="206"/>
      <c r="BY40" s="489">
        <f t="shared" si="5"/>
        <v>0</v>
      </c>
      <c r="BZ40" s="489">
        <f t="shared" si="6"/>
        <v>0</v>
      </c>
      <c r="CA40" s="489">
        <f t="shared" si="10"/>
        <v>716</v>
      </c>
      <c r="CB40" s="489">
        <f t="shared" si="11"/>
        <v>0</v>
      </c>
      <c r="CC40" s="489">
        <f t="shared" si="12"/>
        <v>0</v>
      </c>
      <c r="CD40" s="489">
        <f t="shared" si="13"/>
        <v>0</v>
      </c>
      <c r="CE40" s="489">
        <f t="shared" si="14"/>
        <v>0</v>
      </c>
      <c r="CF40" s="489">
        <f t="shared" si="8"/>
        <v>716</v>
      </c>
      <c r="CG40" s="489">
        <f t="shared" si="9"/>
        <v>0</v>
      </c>
      <c r="CH40" s="489">
        <f t="shared" si="15"/>
        <v>0</v>
      </c>
      <c r="CI40" s="489">
        <f t="shared" si="15"/>
        <v>0</v>
      </c>
    </row>
    <row r="41" spans="1:87">
      <c r="A41" s="499" t="str">
        <f t="shared" si="0"/>
        <v>209</v>
      </c>
      <c r="B41" s="500">
        <v>39851</v>
      </c>
      <c r="C41" s="206"/>
      <c r="D41" s="206"/>
      <c r="E41" s="206"/>
      <c r="F41" s="206"/>
      <c r="G41" s="206"/>
      <c r="H41" s="206"/>
      <c r="I41" s="206"/>
      <c r="J41" s="206"/>
      <c r="K41" s="206"/>
      <c r="L41" s="206"/>
      <c r="M41" s="206"/>
      <c r="N41" s="206"/>
      <c r="O41" s="206"/>
      <c r="P41" s="206"/>
      <c r="Q41" s="206"/>
      <c r="R41" s="206"/>
      <c r="S41" s="206"/>
      <c r="T41" s="206"/>
      <c r="U41" s="206"/>
      <c r="V41" s="206"/>
      <c r="W41" s="206"/>
      <c r="X41" s="206"/>
      <c r="Y41" s="206"/>
      <c r="Z41" s="206"/>
      <c r="AA41" s="206"/>
      <c r="AB41" s="206"/>
      <c r="AC41" s="206"/>
      <c r="AD41" s="206"/>
      <c r="AE41" s="206"/>
      <c r="AF41" s="206"/>
      <c r="AG41" s="206"/>
      <c r="AH41" s="206"/>
      <c r="AI41" s="206"/>
      <c r="AJ41" s="206"/>
      <c r="AK41" s="206"/>
      <c r="AL41" s="206"/>
      <c r="AM41" s="206"/>
      <c r="AN41" s="206"/>
      <c r="AO41" s="206"/>
      <c r="AP41" s="206"/>
      <c r="AQ41" s="206"/>
      <c r="AR41" s="206"/>
      <c r="AS41" s="206"/>
      <c r="AT41" s="489">
        <f t="shared" si="1"/>
        <v>0</v>
      </c>
      <c r="AU41" s="489">
        <f t="shared" si="2"/>
        <v>0</v>
      </c>
      <c r="AV41" s="489">
        <f t="shared" si="3"/>
        <v>0</v>
      </c>
      <c r="AW41" s="489">
        <f t="shared" si="4"/>
        <v>0</v>
      </c>
      <c r="AX41" s="206"/>
      <c r="AY41" s="206"/>
      <c r="AZ41" s="206"/>
      <c r="BA41" s="206"/>
      <c r="BB41" s="206"/>
      <c r="BC41" s="206"/>
      <c r="BD41" s="206"/>
      <c r="BE41" s="206"/>
      <c r="BF41" s="206"/>
      <c r="BG41" s="206"/>
      <c r="BH41" s="206"/>
      <c r="BI41" s="206"/>
      <c r="BJ41" s="206"/>
      <c r="BK41" s="206"/>
      <c r="BL41" s="206"/>
      <c r="BM41" s="206"/>
      <c r="BN41" s="206"/>
      <c r="BO41" s="206"/>
      <c r="BP41" s="206"/>
      <c r="BQ41" s="206"/>
      <c r="BR41" s="206"/>
      <c r="BS41" s="206"/>
      <c r="BT41" s="206"/>
      <c r="BU41" s="206"/>
      <c r="BV41" s="206"/>
      <c r="BW41" s="206"/>
      <c r="BX41" s="206"/>
      <c r="BY41" s="489">
        <f t="shared" si="5"/>
        <v>0</v>
      </c>
      <c r="BZ41" s="489">
        <f t="shared" si="6"/>
        <v>0</v>
      </c>
      <c r="CA41" s="489">
        <f t="shared" si="10"/>
        <v>716</v>
      </c>
      <c r="CB41" s="489">
        <f t="shared" si="11"/>
        <v>0</v>
      </c>
      <c r="CC41" s="489">
        <f t="shared" si="12"/>
        <v>0</v>
      </c>
      <c r="CD41" s="489">
        <f t="shared" si="13"/>
        <v>0</v>
      </c>
      <c r="CE41" s="489">
        <f t="shared" si="14"/>
        <v>0</v>
      </c>
      <c r="CF41" s="489">
        <f t="shared" si="8"/>
        <v>716</v>
      </c>
      <c r="CG41" s="489">
        <f t="shared" si="9"/>
        <v>0</v>
      </c>
      <c r="CH41" s="489">
        <f t="shared" si="15"/>
        <v>0</v>
      </c>
      <c r="CI41" s="489">
        <f t="shared" si="15"/>
        <v>0</v>
      </c>
    </row>
    <row r="42" spans="1:87">
      <c r="A42" s="499" t="str">
        <f t="shared" si="0"/>
        <v>209</v>
      </c>
      <c r="B42" s="500">
        <v>39852</v>
      </c>
      <c r="C42" s="206"/>
      <c r="D42" s="206"/>
      <c r="E42" s="206"/>
      <c r="F42" s="206"/>
      <c r="G42" s="206"/>
      <c r="H42" s="206"/>
      <c r="I42" s="206"/>
      <c r="J42" s="206"/>
      <c r="K42" s="206"/>
      <c r="L42" s="206"/>
      <c r="M42" s="206"/>
      <c r="N42" s="206"/>
      <c r="O42" s="206"/>
      <c r="P42" s="206"/>
      <c r="Q42" s="206"/>
      <c r="R42" s="206"/>
      <c r="S42" s="206"/>
      <c r="T42" s="206"/>
      <c r="U42" s="206"/>
      <c r="V42" s="206"/>
      <c r="W42" s="206"/>
      <c r="X42" s="206"/>
      <c r="Y42" s="206"/>
      <c r="Z42" s="206"/>
      <c r="AA42" s="206"/>
      <c r="AB42" s="206"/>
      <c r="AC42" s="206"/>
      <c r="AD42" s="206"/>
      <c r="AE42" s="206"/>
      <c r="AF42" s="206"/>
      <c r="AG42" s="206"/>
      <c r="AH42" s="206"/>
      <c r="AI42" s="206"/>
      <c r="AJ42" s="206"/>
      <c r="AK42" s="206"/>
      <c r="AL42" s="206"/>
      <c r="AM42" s="206"/>
      <c r="AN42" s="206"/>
      <c r="AO42" s="206"/>
      <c r="AP42" s="206"/>
      <c r="AQ42" s="206"/>
      <c r="AR42" s="206"/>
      <c r="AS42" s="206"/>
      <c r="AT42" s="489">
        <f t="shared" si="1"/>
        <v>0</v>
      </c>
      <c r="AU42" s="489">
        <f t="shared" si="2"/>
        <v>0</v>
      </c>
      <c r="AV42" s="489">
        <f t="shared" si="3"/>
        <v>0</v>
      </c>
      <c r="AW42" s="489">
        <f t="shared" si="4"/>
        <v>0</v>
      </c>
      <c r="AX42" s="206"/>
      <c r="AY42" s="206"/>
      <c r="AZ42" s="206"/>
      <c r="BA42" s="206"/>
      <c r="BB42" s="206"/>
      <c r="BC42" s="206"/>
      <c r="BD42" s="206"/>
      <c r="BE42" s="206"/>
      <c r="BF42" s="206"/>
      <c r="BG42" s="206"/>
      <c r="BH42" s="206"/>
      <c r="BI42" s="206"/>
      <c r="BJ42" s="206"/>
      <c r="BK42" s="206"/>
      <c r="BL42" s="206"/>
      <c r="BM42" s="206"/>
      <c r="BN42" s="206"/>
      <c r="BO42" s="206"/>
      <c r="BP42" s="206"/>
      <c r="BQ42" s="206"/>
      <c r="BR42" s="206"/>
      <c r="BS42" s="206"/>
      <c r="BT42" s="206"/>
      <c r="BU42" s="206"/>
      <c r="BV42" s="206"/>
      <c r="BW42" s="206"/>
      <c r="BX42" s="206"/>
      <c r="BY42" s="489">
        <f t="shared" si="5"/>
        <v>0</v>
      </c>
      <c r="BZ42" s="489">
        <f t="shared" si="6"/>
        <v>0</v>
      </c>
      <c r="CA42" s="489">
        <f t="shared" si="10"/>
        <v>716</v>
      </c>
      <c r="CB42" s="489">
        <f t="shared" si="11"/>
        <v>0</v>
      </c>
      <c r="CC42" s="489">
        <f t="shared" si="12"/>
        <v>0</v>
      </c>
      <c r="CD42" s="489">
        <f t="shared" si="13"/>
        <v>0</v>
      </c>
      <c r="CE42" s="489">
        <f t="shared" si="14"/>
        <v>0</v>
      </c>
      <c r="CF42" s="489">
        <f t="shared" si="8"/>
        <v>716</v>
      </c>
      <c r="CG42" s="489">
        <f t="shared" si="9"/>
        <v>0</v>
      </c>
      <c r="CH42" s="489">
        <f t="shared" si="15"/>
        <v>0</v>
      </c>
      <c r="CI42" s="489">
        <f t="shared" si="15"/>
        <v>0</v>
      </c>
    </row>
    <row r="43" spans="1:87">
      <c r="A43" s="499" t="str">
        <f t="shared" si="0"/>
        <v>209</v>
      </c>
      <c r="B43" s="500">
        <v>39853</v>
      </c>
      <c r="C43" s="206"/>
      <c r="D43" s="206"/>
      <c r="E43" s="206"/>
      <c r="F43" s="206"/>
      <c r="G43" s="206"/>
      <c r="H43" s="206"/>
      <c r="I43" s="206"/>
      <c r="J43" s="206"/>
      <c r="K43" s="206"/>
      <c r="L43" s="206"/>
      <c r="M43" s="206"/>
      <c r="N43" s="206"/>
      <c r="O43" s="206"/>
      <c r="P43" s="206"/>
      <c r="Q43" s="206"/>
      <c r="R43" s="206"/>
      <c r="S43" s="206"/>
      <c r="T43" s="206"/>
      <c r="U43" s="206"/>
      <c r="V43" s="206"/>
      <c r="W43" s="206"/>
      <c r="X43" s="206"/>
      <c r="Y43" s="206"/>
      <c r="Z43" s="206"/>
      <c r="AA43" s="206"/>
      <c r="AB43" s="206"/>
      <c r="AC43" s="206"/>
      <c r="AD43" s="206"/>
      <c r="AE43" s="206"/>
      <c r="AF43" s="206"/>
      <c r="AG43" s="206"/>
      <c r="AH43" s="206"/>
      <c r="AI43" s="206"/>
      <c r="AJ43" s="206"/>
      <c r="AK43" s="206"/>
      <c r="AL43" s="206"/>
      <c r="AM43" s="206"/>
      <c r="AN43" s="206"/>
      <c r="AO43" s="206"/>
      <c r="AP43" s="206"/>
      <c r="AQ43" s="206"/>
      <c r="AR43" s="206"/>
      <c r="AS43" s="206"/>
      <c r="AT43" s="489">
        <f t="shared" si="1"/>
        <v>0</v>
      </c>
      <c r="AU43" s="489">
        <f t="shared" si="2"/>
        <v>0</v>
      </c>
      <c r="AV43" s="489">
        <f t="shared" si="3"/>
        <v>0</v>
      </c>
      <c r="AW43" s="489">
        <f t="shared" si="4"/>
        <v>0</v>
      </c>
      <c r="AX43" s="206"/>
      <c r="AY43" s="206"/>
      <c r="AZ43" s="206"/>
      <c r="BA43" s="206"/>
      <c r="BB43" s="206"/>
      <c r="BC43" s="206"/>
      <c r="BD43" s="206"/>
      <c r="BE43" s="206"/>
      <c r="BF43" s="206"/>
      <c r="BG43" s="206"/>
      <c r="BH43" s="206"/>
      <c r="BI43" s="206"/>
      <c r="BJ43" s="206"/>
      <c r="BK43" s="206"/>
      <c r="BL43" s="206"/>
      <c r="BM43" s="206"/>
      <c r="BN43" s="206"/>
      <c r="BO43" s="206"/>
      <c r="BP43" s="206"/>
      <c r="BQ43" s="206"/>
      <c r="BR43" s="206"/>
      <c r="BS43" s="206"/>
      <c r="BT43" s="206"/>
      <c r="BU43" s="206"/>
      <c r="BV43" s="206"/>
      <c r="BW43" s="206"/>
      <c r="BX43" s="206"/>
      <c r="BY43" s="489">
        <f t="shared" si="5"/>
        <v>0</v>
      </c>
      <c r="BZ43" s="489">
        <f t="shared" si="6"/>
        <v>0</v>
      </c>
      <c r="CA43" s="489">
        <f t="shared" si="10"/>
        <v>716</v>
      </c>
      <c r="CB43" s="489">
        <f t="shared" si="11"/>
        <v>0</v>
      </c>
      <c r="CC43" s="489">
        <f t="shared" si="12"/>
        <v>0</v>
      </c>
      <c r="CD43" s="489">
        <f t="shared" si="13"/>
        <v>0</v>
      </c>
      <c r="CE43" s="489">
        <f t="shared" si="14"/>
        <v>0</v>
      </c>
      <c r="CF43" s="489">
        <f t="shared" si="8"/>
        <v>716</v>
      </c>
      <c r="CG43" s="489">
        <f t="shared" si="9"/>
        <v>0</v>
      </c>
      <c r="CH43" s="489">
        <f t="shared" si="15"/>
        <v>0</v>
      </c>
      <c r="CI43" s="489">
        <f t="shared" si="15"/>
        <v>0</v>
      </c>
    </row>
    <row r="44" spans="1:87">
      <c r="A44" s="499" t="str">
        <f t="shared" si="0"/>
        <v>209</v>
      </c>
      <c r="B44" s="500">
        <v>39854</v>
      </c>
      <c r="C44" s="206"/>
      <c r="D44" s="206"/>
      <c r="E44" s="206"/>
      <c r="F44" s="206"/>
      <c r="G44" s="206"/>
      <c r="H44" s="206"/>
      <c r="I44" s="206"/>
      <c r="J44" s="206"/>
      <c r="K44" s="206"/>
      <c r="L44" s="206"/>
      <c r="M44" s="206"/>
      <c r="N44" s="206"/>
      <c r="O44" s="206"/>
      <c r="P44" s="206"/>
      <c r="Q44" s="206"/>
      <c r="R44" s="206"/>
      <c r="S44" s="206"/>
      <c r="T44" s="206"/>
      <c r="U44" s="206"/>
      <c r="V44" s="206"/>
      <c r="W44" s="206"/>
      <c r="X44" s="206"/>
      <c r="Y44" s="206"/>
      <c r="Z44" s="206"/>
      <c r="AA44" s="206"/>
      <c r="AB44" s="206"/>
      <c r="AC44" s="206"/>
      <c r="AD44" s="206"/>
      <c r="AE44" s="206"/>
      <c r="AF44" s="206"/>
      <c r="AG44" s="206"/>
      <c r="AH44" s="206"/>
      <c r="AI44" s="206"/>
      <c r="AJ44" s="206"/>
      <c r="AK44" s="206"/>
      <c r="AL44" s="206"/>
      <c r="AM44" s="206"/>
      <c r="AN44" s="206"/>
      <c r="AO44" s="206"/>
      <c r="AP44" s="206"/>
      <c r="AQ44" s="206"/>
      <c r="AR44" s="206"/>
      <c r="AS44" s="206"/>
      <c r="AT44" s="489">
        <f t="shared" si="1"/>
        <v>0</v>
      </c>
      <c r="AU44" s="489">
        <f t="shared" si="2"/>
        <v>0</v>
      </c>
      <c r="AV44" s="489">
        <f t="shared" si="3"/>
        <v>0</v>
      </c>
      <c r="AW44" s="489">
        <f t="shared" si="4"/>
        <v>0</v>
      </c>
      <c r="AX44" s="206"/>
      <c r="AY44" s="206"/>
      <c r="AZ44" s="206"/>
      <c r="BA44" s="206"/>
      <c r="BB44" s="206"/>
      <c r="BC44" s="206"/>
      <c r="BD44" s="206"/>
      <c r="BE44" s="206"/>
      <c r="BF44" s="206"/>
      <c r="BG44" s="206"/>
      <c r="BH44" s="206"/>
      <c r="BI44" s="206"/>
      <c r="BJ44" s="206"/>
      <c r="BK44" s="206"/>
      <c r="BL44" s="206"/>
      <c r="BM44" s="206"/>
      <c r="BN44" s="206"/>
      <c r="BO44" s="206"/>
      <c r="BP44" s="206"/>
      <c r="BQ44" s="206"/>
      <c r="BR44" s="206"/>
      <c r="BS44" s="206"/>
      <c r="BT44" s="206"/>
      <c r="BU44" s="206"/>
      <c r="BV44" s="206"/>
      <c r="BW44" s="206"/>
      <c r="BX44" s="206"/>
      <c r="BY44" s="489">
        <f t="shared" si="5"/>
        <v>0</v>
      </c>
      <c r="BZ44" s="489">
        <f t="shared" si="6"/>
        <v>0</v>
      </c>
      <c r="CA44" s="489">
        <f t="shared" si="10"/>
        <v>716</v>
      </c>
      <c r="CB44" s="489">
        <f t="shared" si="11"/>
        <v>0</v>
      </c>
      <c r="CC44" s="489">
        <f t="shared" si="12"/>
        <v>0</v>
      </c>
      <c r="CD44" s="489">
        <f t="shared" si="13"/>
        <v>0</v>
      </c>
      <c r="CE44" s="489">
        <f t="shared" si="14"/>
        <v>0</v>
      </c>
      <c r="CF44" s="489">
        <f t="shared" si="8"/>
        <v>716</v>
      </c>
      <c r="CG44" s="489">
        <f t="shared" si="9"/>
        <v>0</v>
      </c>
      <c r="CH44" s="489">
        <f t="shared" si="15"/>
        <v>0</v>
      </c>
      <c r="CI44" s="489">
        <f t="shared" si="15"/>
        <v>0</v>
      </c>
    </row>
    <row r="45" spans="1:87">
      <c r="A45" s="499" t="str">
        <f t="shared" si="0"/>
        <v>209</v>
      </c>
      <c r="B45" s="500">
        <v>39855</v>
      </c>
      <c r="C45" s="206"/>
      <c r="D45" s="206"/>
      <c r="E45" s="206"/>
      <c r="F45" s="206"/>
      <c r="G45" s="206"/>
      <c r="H45" s="206"/>
      <c r="I45" s="206"/>
      <c r="J45" s="206"/>
      <c r="K45" s="585"/>
      <c r="L45" s="585"/>
      <c r="M45" s="206"/>
      <c r="N45" s="206"/>
      <c r="O45" s="206"/>
      <c r="P45" s="206"/>
      <c r="Q45" s="206"/>
      <c r="R45" s="206"/>
      <c r="S45" s="206"/>
      <c r="T45" s="206"/>
      <c r="U45" s="206"/>
      <c r="V45" s="206"/>
      <c r="W45" s="206"/>
      <c r="X45" s="206"/>
      <c r="Y45" s="206"/>
      <c r="Z45" s="206"/>
      <c r="AA45" s="206"/>
      <c r="AB45" s="206"/>
      <c r="AC45" s="206"/>
      <c r="AD45" s="206"/>
      <c r="AE45" s="206"/>
      <c r="AF45" s="206"/>
      <c r="AG45" s="206"/>
      <c r="AH45" s="206"/>
      <c r="AI45" s="206"/>
      <c r="AJ45" s="206"/>
      <c r="AK45" s="206"/>
      <c r="AL45" s="206"/>
      <c r="AM45" s="206"/>
      <c r="AN45" s="206"/>
      <c r="AO45" s="206"/>
      <c r="AP45" s="206"/>
      <c r="AQ45" s="206"/>
      <c r="AR45" s="206"/>
      <c r="AS45" s="206"/>
      <c r="AT45" s="489">
        <f t="shared" si="1"/>
        <v>0</v>
      </c>
      <c r="AU45" s="489">
        <f t="shared" si="2"/>
        <v>0</v>
      </c>
      <c r="AV45" s="489">
        <f t="shared" si="3"/>
        <v>0</v>
      </c>
      <c r="AW45" s="489">
        <f t="shared" si="4"/>
        <v>0</v>
      </c>
      <c r="AX45" s="206"/>
      <c r="AY45" s="206"/>
      <c r="AZ45" s="206"/>
      <c r="BA45" s="206"/>
      <c r="BB45" s="206"/>
      <c r="BC45" s="206"/>
      <c r="BD45" s="206"/>
      <c r="BE45" s="206"/>
      <c r="BF45" s="206"/>
      <c r="BG45" s="206"/>
      <c r="BH45" s="206"/>
      <c r="BI45" s="206"/>
      <c r="BJ45" s="206"/>
      <c r="BK45" s="206"/>
      <c r="BL45" s="206"/>
      <c r="BM45" s="206"/>
      <c r="BN45" s="206"/>
      <c r="BO45" s="206"/>
      <c r="BP45" s="206"/>
      <c r="BQ45" s="206"/>
      <c r="BR45" s="206"/>
      <c r="BS45" s="206"/>
      <c r="BT45" s="206"/>
      <c r="BU45" s="206"/>
      <c r="BV45" s="206"/>
      <c r="BW45" s="206"/>
      <c r="BX45" s="206"/>
      <c r="BY45" s="489">
        <f t="shared" si="5"/>
        <v>0</v>
      </c>
      <c r="BZ45" s="489">
        <f t="shared" si="6"/>
        <v>0</v>
      </c>
      <c r="CA45" s="489">
        <f t="shared" si="10"/>
        <v>716</v>
      </c>
      <c r="CB45" s="489">
        <f t="shared" si="11"/>
        <v>0</v>
      </c>
      <c r="CC45" s="489">
        <f t="shared" si="12"/>
        <v>0</v>
      </c>
      <c r="CD45" s="489">
        <f t="shared" si="13"/>
        <v>0</v>
      </c>
      <c r="CE45" s="489">
        <f t="shared" si="14"/>
        <v>0</v>
      </c>
      <c r="CF45" s="489">
        <f t="shared" si="8"/>
        <v>716</v>
      </c>
      <c r="CG45" s="489">
        <f t="shared" si="9"/>
        <v>0</v>
      </c>
      <c r="CH45" s="489">
        <f t="shared" si="15"/>
        <v>0</v>
      </c>
      <c r="CI45" s="489">
        <f t="shared" si="15"/>
        <v>0</v>
      </c>
    </row>
    <row r="46" spans="1:87">
      <c r="A46" s="499" t="str">
        <f t="shared" si="0"/>
        <v>209</v>
      </c>
      <c r="B46" s="500">
        <v>39856</v>
      </c>
      <c r="C46" s="585"/>
      <c r="D46" s="206">
        <v>17</v>
      </c>
      <c r="E46" s="206">
        <v>17</v>
      </c>
      <c r="F46" s="206">
        <v>17</v>
      </c>
      <c r="G46" s="585"/>
      <c r="H46" s="206">
        <v>17</v>
      </c>
      <c r="I46" s="206">
        <v>17</v>
      </c>
      <c r="J46" s="585"/>
      <c r="K46" s="585"/>
      <c r="L46" s="585"/>
      <c r="M46" s="206">
        <v>17</v>
      </c>
      <c r="N46" s="206">
        <v>17</v>
      </c>
      <c r="O46" s="514">
        <v>17</v>
      </c>
      <c r="P46" s="514">
        <v>17</v>
      </c>
      <c r="Q46" s="514">
        <v>17</v>
      </c>
      <c r="R46" s="514">
        <v>17</v>
      </c>
      <c r="S46" s="514">
        <v>17</v>
      </c>
      <c r="T46" s="514">
        <v>17</v>
      </c>
      <c r="U46" s="206"/>
      <c r="V46" s="514">
        <v>17</v>
      </c>
      <c r="W46" s="514">
        <v>17</v>
      </c>
      <c r="X46" s="514">
        <v>17</v>
      </c>
      <c r="Y46" s="514">
        <v>17</v>
      </c>
      <c r="Z46" s="514">
        <v>17</v>
      </c>
      <c r="AA46" s="514">
        <v>17</v>
      </c>
      <c r="AB46" s="514">
        <v>17</v>
      </c>
      <c r="AC46" s="206"/>
      <c r="AD46" s="514">
        <v>17</v>
      </c>
      <c r="AE46" s="514">
        <v>17</v>
      </c>
      <c r="AF46" s="514">
        <v>17</v>
      </c>
      <c r="AG46" s="514">
        <v>17</v>
      </c>
      <c r="AH46" s="514">
        <v>17</v>
      </c>
      <c r="AI46" s="514">
        <v>17</v>
      </c>
      <c r="AJ46" s="206"/>
      <c r="AK46" s="514">
        <v>17</v>
      </c>
      <c r="AL46" s="514">
        <v>17</v>
      </c>
      <c r="AM46" s="578"/>
      <c r="AN46" s="206"/>
      <c r="AO46" s="514">
        <v>17</v>
      </c>
      <c r="AP46" s="206"/>
      <c r="AQ46" s="206">
        <v>17</v>
      </c>
      <c r="AR46" s="521">
        <v>17</v>
      </c>
      <c r="AS46" s="206"/>
      <c r="AT46" s="489">
        <f t="shared" si="1"/>
        <v>17</v>
      </c>
      <c r="AU46" s="489">
        <f t="shared" si="2"/>
        <v>0</v>
      </c>
      <c r="AV46" s="489">
        <f t="shared" si="3"/>
        <v>0</v>
      </c>
      <c r="AW46" s="489">
        <f t="shared" si="4"/>
        <v>0</v>
      </c>
      <c r="AX46" s="514">
        <v>17</v>
      </c>
      <c r="AY46" s="206"/>
      <c r="AZ46" s="206"/>
      <c r="BA46" s="206"/>
      <c r="BB46" s="206"/>
      <c r="BC46" s="206"/>
      <c r="BD46" s="206"/>
      <c r="BE46" s="206"/>
      <c r="BF46" s="206"/>
      <c r="BG46" s="206"/>
      <c r="BH46" s="206"/>
      <c r="BI46" s="206"/>
      <c r="BJ46" s="206"/>
      <c r="BK46" s="206">
        <v>5</v>
      </c>
      <c r="BL46" s="206">
        <v>4</v>
      </c>
      <c r="BM46" s="206"/>
      <c r="BN46" s="206"/>
      <c r="BO46" s="206">
        <v>17</v>
      </c>
      <c r="BP46" s="206"/>
      <c r="BQ46" s="206"/>
      <c r="BR46" s="206"/>
      <c r="BS46" s="206"/>
      <c r="BT46" s="206"/>
      <c r="BU46" s="206"/>
      <c r="BV46" s="206"/>
      <c r="BW46" s="206"/>
      <c r="BX46" s="206"/>
      <c r="BY46" s="489">
        <f t="shared" si="5"/>
        <v>0</v>
      </c>
      <c r="BZ46" s="489">
        <f t="shared" si="6"/>
        <v>0</v>
      </c>
      <c r="CA46" s="489">
        <f t="shared" si="10"/>
        <v>733</v>
      </c>
      <c r="CB46" s="489">
        <f t="shared" si="11"/>
        <v>0</v>
      </c>
      <c r="CC46" s="489">
        <f t="shared" si="12"/>
        <v>0</v>
      </c>
      <c r="CD46" s="489">
        <f t="shared" si="13"/>
        <v>0</v>
      </c>
      <c r="CE46" s="489">
        <f t="shared" si="14"/>
        <v>0</v>
      </c>
      <c r="CF46" s="489">
        <f t="shared" si="8"/>
        <v>733</v>
      </c>
      <c r="CG46" s="489">
        <f t="shared" si="9"/>
        <v>0</v>
      </c>
      <c r="CH46" s="489">
        <f t="shared" si="15"/>
        <v>17</v>
      </c>
      <c r="CI46" s="489">
        <f t="shared" si="15"/>
        <v>0</v>
      </c>
    </row>
    <row r="47" spans="1:87">
      <c r="A47" s="499" t="str">
        <f t="shared" si="0"/>
        <v>209</v>
      </c>
      <c r="B47" s="500">
        <v>39857</v>
      </c>
      <c r="C47" s="585"/>
      <c r="D47" s="206">
        <v>18</v>
      </c>
      <c r="E47" s="206">
        <v>18</v>
      </c>
      <c r="F47" s="206">
        <v>18</v>
      </c>
      <c r="G47" s="585"/>
      <c r="H47" s="206">
        <v>18</v>
      </c>
      <c r="I47" s="206">
        <v>18</v>
      </c>
      <c r="J47" s="585"/>
      <c r="K47" s="585"/>
      <c r="L47" s="585"/>
      <c r="M47" s="206">
        <v>18</v>
      </c>
      <c r="N47" s="206">
        <v>18</v>
      </c>
      <c r="O47" s="514">
        <v>18</v>
      </c>
      <c r="P47" s="514">
        <v>18</v>
      </c>
      <c r="Q47" s="514">
        <v>18</v>
      </c>
      <c r="R47" s="514">
        <v>18</v>
      </c>
      <c r="S47" s="514">
        <v>18</v>
      </c>
      <c r="T47" s="514">
        <v>18</v>
      </c>
      <c r="U47" s="206"/>
      <c r="V47" s="514">
        <v>18</v>
      </c>
      <c r="W47" s="514">
        <v>18</v>
      </c>
      <c r="X47" s="514">
        <v>18</v>
      </c>
      <c r="Y47" s="514">
        <v>18</v>
      </c>
      <c r="Z47" s="514">
        <v>18</v>
      </c>
      <c r="AA47" s="514">
        <v>18</v>
      </c>
      <c r="AB47" s="514">
        <v>18</v>
      </c>
      <c r="AC47" s="206"/>
      <c r="AD47" s="514">
        <v>18</v>
      </c>
      <c r="AE47" s="514">
        <v>18</v>
      </c>
      <c r="AF47" s="514">
        <v>18</v>
      </c>
      <c r="AG47" s="514">
        <v>18</v>
      </c>
      <c r="AH47" s="514">
        <v>18</v>
      </c>
      <c r="AI47" s="514">
        <v>18</v>
      </c>
      <c r="AJ47" s="206"/>
      <c r="AK47" s="514">
        <v>18</v>
      </c>
      <c r="AL47" s="514">
        <v>18</v>
      </c>
      <c r="AM47" s="578"/>
      <c r="AN47" s="206"/>
      <c r="AO47" s="514">
        <v>18</v>
      </c>
      <c r="AP47" s="206"/>
      <c r="AQ47" s="206">
        <v>18</v>
      </c>
      <c r="AR47" s="521">
        <v>18</v>
      </c>
      <c r="AS47" s="206"/>
      <c r="AT47" s="489">
        <f t="shared" si="1"/>
        <v>18</v>
      </c>
      <c r="AU47" s="489">
        <f t="shared" si="2"/>
        <v>0</v>
      </c>
      <c r="AV47" s="489">
        <f t="shared" si="3"/>
        <v>0</v>
      </c>
      <c r="AW47" s="489">
        <f t="shared" si="4"/>
        <v>0</v>
      </c>
      <c r="AX47" s="514">
        <v>18</v>
      </c>
      <c r="AY47" s="206"/>
      <c r="AZ47" s="206"/>
      <c r="BA47" s="206"/>
      <c r="BB47" s="206"/>
      <c r="BC47" s="206"/>
      <c r="BD47" s="206"/>
      <c r="BE47" s="206"/>
      <c r="BF47" s="206"/>
      <c r="BG47" s="206"/>
      <c r="BH47" s="206"/>
      <c r="BI47" s="206"/>
      <c r="BJ47" s="206"/>
      <c r="BK47" s="206">
        <v>4</v>
      </c>
      <c r="BL47" s="206">
        <v>5</v>
      </c>
      <c r="BM47" s="206"/>
      <c r="BN47" s="206"/>
      <c r="BO47" s="206">
        <v>17</v>
      </c>
      <c r="BP47" s="206"/>
      <c r="BQ47" s="206"/>
      <c r="BR47" s="206"/>
      <c r="BS47" s="206"/>
      <c r="BT47" s="206"/>
      <c r="BU47" s="206"/>
      <c r="BV47" s="206"/>
      <c r="BW47" s="206"/>
      <c r="BX47" s="206"/>
      <c r="BY47" s="489">
        <f t="shared" si="5"/>
        <v>0</v>
      </c>
      <c r="BZ47" s="489">
        <f t="shared" si="6"/>
        <v>0</v>
      </c>
      <c r="CA47" s="489">
        <f t="shared" si="10"/>
        <v>750</v>
      </c>
      <c r="CB47" s="489">
        <f t="shared" si="11"/>
        <v>0</v>
      </c>
      <c r="CC47" s="489">
        <f t="shared" si="12"/>
        <v>0</v>
      </c>
      <c r="CD47" s="489">
        <f t="shared" si="13"/>
        <v>0</v>
      </c>
      <c r="CE47" s="489">
        <f t="shared" si="14"/>
        <v>0</v>
      </c>
      <c r="CF47" s="489">
        <f t="shared" si="8"/>
        <v>750</v>
      </c>
      <c r="CG47" s="489">
        <f t="shared" si="9"/>
        <v>0</v>
      </c>
      <c r="CH47" s="489">
        <f t="shared" si="15"/>
        <v>35</v>
      </c>
      <c r="CI47" s="489">
        <f t="shared" si="15"/>
        <v>0</v>
      </c>
    </row>
    <row r="48" spans="1:87">
      <c r="A48" s="499" t="str">
        <f t="shared" si="0"/>
        <v>209</v>
      </c>
      <c r="B48" s="500">
        <v>39858</v>
      </c>
      <c r="C48" s="585"/>
      <c r="D48" s="521"/>
      <c r="E48" s="521"/>
      <c r="F48" s="521"/>
      <c r="G48" s="585"/>
      <c r="H48" s="521"/>
      <c r="I48" s="521"/>
      <c r="J48" s="585"/>
      <c r="K48" s="585"/>
      <c r="L48" s="585"/>
      <c r="M48" s="521"/>
      <c r="N48" s="521"/>
      <c r="O48" s="521"/>
      <c r="P48" s="521"/>
      <c r="Q48" s="521"/>
      <c r="R48" s="521"/>
      <c r="S48" s="521"/>
      <c r="T48" s="521"/>
      <c r="U48" s="206"/>
      <c r="V48" s="521"/>
      <c r="W48" s="521"/>
      <c r="X48" s="521"/>
      <c r="Y48" s="521"/>
      <c r="Z48" s="521"/>
      <c r="AA48" s="521"/>
      <c r="AB48" s="521"/>
      <c r="AC48" s="206"/>
      <c r="AD48" s="521"/>
      <c r="AE48" s="521"/>
      <c r="AF48" s="521"/>
      <c r="AG48" s="521"/>
      <c r="AH48" s="521"/>
      <c r="AI48" s="521"/>
      <c r="AJ48" s="206"/>
      <c r="AK48" s="521"/>
      <c r="AL48" s="521"/>
      <c r="AM48" s="578"/>
      <c r="AN48" s="521"/>
      <c r="AO48" s="521"/>
      <c r="AP48" s="206"/>
      <c r="AQ48" s="206"/>
      <c r="AR48" s="521"/>
      <c r="AS48" s="206"/>
      <c r="AT48" s="489">
        <f>AX48+AY48</f>
        <v>0</v>
      </c>
      <c r="AU48" s="489">
        <f t="shared" si="2"/>
        <v>0</v>
      </c>
      <c r="AV48" s="489">
        <f t="shared" si="3"/>
        <v>0</v>
      </c>
      <c r="AW48" s="489">
        <f t="shared" si="4"/>
        <v>0</v>
      </c>
      <c r="AX48" s="514"/>
      <c r="AY48" s="206"/>
      <c r="AZ48" s="206"/>
      <c r="BA48" s="206"/>
      <c r="BB48" s="206"/>
      <c r="BC48" s="206"/>
      <c r="BD48" s="206"/>
      <c r="BE48" s="206"/>
      <c r="BF48" s="206"/>
      <c r="BG48" s="206"/>
      <c r="BH48" s="206"/>
      <c r="BI48" s="206"/>
      <c r="BJ48" s="206"/>
      <c r="BK48" s="206"/>
      <c r="BL48" s="206"/>
      <c r="BM48" s="206"/>
      <c r="BN48" s="206"/>
      <c r="BO48" s="206"/>
      <c r="BP48" s="206"/>
      <c r="BQ48" s="206"/>
      <c r="BR48" s="206"/>
      <c r="BS48" s="206"/>
      <c r="BT48" s="206"/>
      <c r="BU48" s="206"/>
      <c r="BV48" s="206"/>
      <c r="BW48" s="206"/>
      <c r="BX48" s="206"/>
      <c r="BY48" s="489">
        <f t="shared" si="5"/>
        <v>0</v>
      </c>
      <c r="BZ48" s="489">
        <f t="shared" si="6"/>
        <v>0</v>
      </c>
      <c r="CA48" s="489">
        <f t="shared" si="10"/>
        <v>750</v>
      </c>
      <c r="CB48" s="489">
        <f t="shared" si="11"/>
        <v>0</v>
      </c>
      <c r="CC48" s="489">
        <f t="shared" si="12"/>
        <v>0</v>
      </c>
      <c r="CD48" s="489">
        <f t="shared" si="13"/>
        <v>0</v>
      </c>
      <c r="CE48" s="489">
        <f t="shared" si="14"/>
        <v>0</v>
      </c>
      <c r="CF48" s="489">
        <f t="shared" si="8"/>
        <v>750</v>
      </c>
      <c r="CG48" s="489">
        <f t="shared" si="9"/>
        <v>0</v>
      </c>
      <c r="CH48" s="489">
        <f t="shared" si="15"/>
        <v>35</v>
      </c>
      <c r="CI48" s="489">
        <f t="shared" si="15"/>
        <v>0</v>
      </c>
    </row>
    <row r="49" spans="1:87">
      <c r="A49" s="499" t="str">
        <f t="shared" si="0"/>
        <v>209</v>
      </c>
      <c r="B49" s="500">
        <v>39859</v>
      </c>
      <c r="C49" s="585"/>
      <c r="D49" s="521"/>
      <c r="E49" s="521"/>
      <c r="F49" s="521"/>
      <c r="G49" s="585"/>
      <c r="H49" s="521"/>
      <c r="I49" s="521"/>
      <c r="J49" s="585"/>
      <c r="K49" s="585"/>
      <c r="L49" s="585"/>
      <c r="M49" s="521"/>
      <c r="N49" s="521"/>
      <c r="O49" s="521"/>
      <c r="P49" s="521"/>
      <c r="Q49" s="521"/>
      <c r="R49" s="521"/>
      <c r="S49" s="521"/>
      <c r="T49" s="521"/>
      <c r="U49" s="206"/>
      <c r="V49" s="521"/>
      <c r="W49" s="521"/>
      <c r="X49" s="521"/>
      <c r="Y49" s="521"/>
      <c r="Z49" s="521"/>
      <c r="AA49" s="521"/>
      <c r="AB49" s="521"/>
      <c r="AC49" s="206"/>
      <c r="AD49" s="521"/>
      <c r="AE49" s="521"/>
      <c r="AF49" s="521"/>
      <c r="AG49" s="521"/>
      <c r="AH49" s="521"/>
      <c r="AI49" s="521"/>
      <c r="AJ49" s="206"/>
      <c r="AK49" s="521"/>
      <c r="AL49" s="521"/>
      <c r="AM49" s="578"/>
      <c r="AN49" s="521"/>
      <c r="AO49" s="521"/>
      <c r="AP49" s="206"/>
      <c r="AQ49" s="206"/>
      <c r="AR49" s="521"/>
      <c r="AS49" s="206"/>
      <c r="AT49" s="489">
        <f>AX49+AY49</f>
        <v>0</v>
      </c>
      <c r="AU49" s="489">
        <f t="shared" si="2"/>
        <v>0</v>
      </c>
      <c r="AV49" s="489">
        <f t="shared" si="3"/>
        <v>0</v>
      </c>
      <c r="AW49" s="489">
        <f t="shared" si="4"/>
        <v>0</v>
      </c>
      <c r="AX49" s="514"/>
      <c r="AY49" s="206"/>
      <c r="AZ49" s="206"/>
      <c r="BA49" s="206"/>
      <c r="BB49" s="206"/>
      <c r="BC49" s="206"/>
      <c r="BD49" s="206"/>
      <c r="BE49" s="206"/>
      <c r="BF49" s="206"/>
      <c r="BG49" s="206"/>
      <c r="BH49" s="206"/>
      <c r="BI49" s="206"/>
      <c r="BJ49" s="206"/>
      <c r="BK49" s="206"/>
      <c r="BL49" s="206"/>
      <c r="BM49" s="206"/>
      <c r="BN49" s="206"/>
      <c r="BO49" s="206"/>
      <c r="BP49" s="206"/>
      <c r="BQ49" s="206"/>
      <c r="BR49" s="206"/>
      <c r="BS49" s="206"/>
      <c r="BT49" s="206"/>
      <c r="BU49" s="206"/>
      <c r="BV49" s="206"/>
      <c r="BW49" s="206"/>
      <c r="BX49" s="206"/>
      <c r="BY49" s="489">
        <f t="shared" si="5"/>
        <v>0</v>
      </c>
      <c r="BZ49" s="489">
        <f t="shared" si="6"/>
        <v>0</v>
      </c>
      <c r="CA49" s="489">
        <f t="shared" si="10"/>
        <v>750</v>
      </c>
      <c r="CB49" s="489">
        <f t="shared" si="11"/>
        <v>0</v>
      </c>
      <c r="CC49" s="489">
        <f t="shared" si="12"/>
        <v>0</v>
      </c>
      <c r="CD49" s="489">
        <f t="shared" si="13"/>
        <v>0</v>
      </c>
      <c r="CE49" s="489">
        <f t="shared" si="14"/>
        <v>0</v>
      </c>
      <c r="CF49" s="489">
        <f t="shared" si="8"/>
        <v>750</v>
      </c>
      <c r="CG49" s="489">
        <f t="shared" si="9"/>
        <v>0</v>
      </c>
      <c r="CH49" s="489">
        <f t="shared" si="15"/>
        <v>35</v>
      </c>
      <c r="CI49" s="489">
        <f t="shared" si="15"/>
        <v>0</v>
      </c>
    </row>
    <row r="50" spans="1:87">
      <c r="A50" s="499" t="str">
        <f t="shared" si="0"/>
        <v>209</v>
      </c>
      <c r="B50" s="500">
        <v>39860</v>
      </c>
      <c r="C50" s="585"/>
      <c r="D50" s="514">
        <v>19</v>
      </c>
      <c r="E50" s="514">
        <v>19</v>
      </c>
      <c r="F50" s="514">
        <v>19</v>
      </c>
      <c r="G50" s="585"/>
      <c r="H50" s="514">
        <v>19</v>
      </c>
      <c r="I50" s="514">
        <v>19</v>
      </c>
      <c r="J50" s="585"/>
      <c r="K50" s="585"/>
      <c r="L50" s="585"/>
      <c r="M50" s="514">
        <v>19</v>
      </c>
      <c r="N50" s="514">
        <v>19</v>
      </c>
      <c r="O50" s="514">
        <v>19</v>
      </c>
      <c r="P50" s="514">
        <v>19</v>
      </c>
      <c r="Q50" s="514">
        <v>19</v>
      </c>
      <c r="R50" s="514">
        <v>19</v>
      </c>
      <c r="S50" s="514">
        <v>19</v>
      </c>
      <c r="T50" s="514">
        <v>19</v>
      </c>
      <c r="U50" s="206"/>
      <c r="V50" s="514">
        <v>19</v>
      </c>
      <c r="W50" s="514">
        <v>19</v>
      </c>
      <c r="X50" s="514">
        <v>19</v>
      </c>
      <c r="Y50" s="514">
        <v>19</v>
      </c>
      <c r="Z50" s="514">
        <v>19</v>
      </c>
      <c r="AA50" s="514">
        <v>19</v>
      </c>
      <c r="AB50" s="514">
        <v>19</v>
      </c>
      <c r="AC50" s="206"/>
      <c r="AD50" s="514">
        <v>19</v>
      </c>
      <c r="AE50" s="514">
        <v>19</v>
      </c>
      <c r="AF50" s="514">
        <v>19</v>
      </c>
      <c r="AG50" s="514">
        <v>19</v>
      </c>
      <c r="AH50" s="514">
        <v>19</v>
      </c>
      <c r="AI50" s="514">
        <v>19</v>
      </c>
      <c r="AJ50" s="206"/>
      <c r="AK50" s="514">
        <v>19</v>
      </c>
      <c r="AL50" s="514">
        <v>19</v>
      </c>
      <c r="AM50" s="578"/>
      <c r="AN50" s="206"/>
      <c r="AO50" s="514">
        <v>19</v>
      </c>
      <c r="AP50" s="206"/>
      <c r="AQ50" s="206">
        <v>19</v>
      </c>
      <c r="AR50" s="521">
        <v>19</v>
      </c>
      <c r="AS50" s="206"/>
      <c r="AT50" s="489">
        <f>AX50+AY50</f>
        <v>19</v>
      </c>
      <c r="AU50" s="489">
        <f t="shared" si="2"/>
        <v>0</v>
      </c>
      <c r="AV50" s="489">
        <f t="shared" si="3"/>
        <v>0</v>
      </c>
      <c r="AW50" s="489">
        <f t="shared" si="4"/>
        <v>0</v>
      </c>
      <c r="AX50" s="206">
        <v>19</v>
      </c>
      <c r="AY50" s="206"/>
      <c r="AZ50" s="206"/>
      <c r="BA50" s="206"/>
      <c r="BB50" s="206"/>
      <c r="BC50" s="206"/>
      <c r="BD50" s="206"/>
      <c r="BE50" s="206"/>
      <c r="BF50" s="206"/>
      <c r="BG50" s="206"/>
      <c r="BH50" s="206"/>
      <c r="BI50" s="206"/>
      <c r="BJ50" s="206"/>
      <c r="BK50" s="206">
        <v>5</v>
      </c>
      <c r="BL50" s="206">
        <v>4</v>
      </c>
      <c r="BM50" s="206"/>
      <c r="BN50" s="206"/>
      <c r="BO50" s="206">
        <v>18</v>
      </c>
      <c r="BP50" s="206"/>
      <c r="BQ50" s="206"/>
      <c r="BR50" s="206"/>
      <c r="BS50" s="206"/>
      <c r="BT50" s="206"/>
      <c r="BU50" s="206"/>
      <c r="BV50" s="206"/>
      <c r="BW50" s="206"/>
      <c r="BX50" s="206"/>
      <c r="BY50" s="489">
        <f t="shared" si="5"/>
        <v>0</v>
      </c>
      <c r="BZ50" s="489">
        <f t="shared" si="6"/>
        <v>0</v>
      </c>
      <c r="CA50" s="489">
        <f t="shared" si="10"/>
        <v>768</v>
      </c>
      <c r="CB50" s="489">
        <f t="shared" si="11"/>
        <v>0</v>
      </c>
      <c r="CC50" s="489">
        <f t="shared" si="12"/>
        <v>0</v>
      </c>
      <c r="CD50" s="489">
        <f t="shared" si="13"/>
        <v>0</v>
      </c>
      <c r="CE50" s="489">
        <f t="shared" si="14"/>
        <v>0</v>
      </c>
      <c r="CF50" s="489">
        <f t="shared" si="8"/>
        <v>768</v>
      </c>
      <c r="CG50" s="489">
        <f t="shared" si="9"/>
        <v>0</v>
      </c>
      <c r="CH50" s="489">
        <f t="shared" si="15"/>
        <v>54</v>
      </c>
      <c r="CI50" s="489">
        <f t="shared" si="15"/>
        <v>0</v>
      </c>
    </row>
    <row r="51" spans="1:87">
      <c r="A51" s="499" t="str">
        <f t="shared" si="0"/>
        <v>209</v>
      </c>
      <c r="B51" s="500">
        <v>39861</v>
      </c>
      <c r="C51" s="585"/>
      <c r="D51" s="514">
        <v>20</v>
      </c>
      <c r="E51" s="514">
        <v>20</v>
      </c>
      <c r="F51" s="514">
        <v>20</v>
      </c>
      <c r="G51" s="585"/>
      <c r="H51" s="514">
        <v>20</v>
      </c>
      <c r="I51" s="514">
        <v>20</v>
      </c>
      <c r="J51" s="585"/>
      <c r="K51" s="585"/>
      <c r="L51" s="585"/>
      <c r="M51" s="514">
        <v>20</v>
      </c>
      <c r="N51" s="514">
        <v>20</v>
      </c>
      <c r="O51" s="514">
        <v>20</v>
      </c>
      <c r="P51" s="514">
        <v>20</v>
      </c>
      <c r="Q51" s="514">
        <v>20</v>
      </c>
      <c r="R51" s="514">
        <v>20</v>
      </c>
      <c r="S51" s="514">
        <v>20</v>
      </c>
      <c r="T51" s="514">
        <v>20</v>
      </c>
      <c r="U51" s="206"/>
      <c r="V51" s="514">
        <v>20</v>
      </c>
      <c r="W51" s="514">
        <v>20</v>
      </c>
      <c r="X51" s="514">
        <v>20</v>
      </c>
      <c r="Y51" s="514">
        <v>20</v>
      </c>
      <c r="Z51" s="514">
        <v>20</v>
      </c>
      <c r="AA51" s="514">
        <v>20</v>
      </c>
      <c r="AB51" s="514">
        <v>20</v>
      </c>
      <c r="AC51" s="206"/>
      <c r="AD51" s="514">
        <v>20</v>
      </c>
      <c r="AE51" s="514">
        <v>20</v>
      </c>
      <c r="AF51" s="514">
        <v>20</v>
      </c>
      <c r="AG51" s="514">
        <v>20</v>
      </c>
      <c r="AH51" s="514">
        <v>20</v>
      </c>
      <c r="AI51" s="514">
        <v>20</v>
      </c>
      <c r="AJ51" s="206"/>
      <c r="AK51" s="514">
        <v>20</v>
      </c>
      <c r="AL51" s="514">
        <v>20</v>
      </c>
      <c r="AM51" s="578"/>
      <c r="AN51" s="206"/>
      <c r="AO51" s="514">
        <v>20</v>
      </c>
      <c r="AP51" s="206"/>
      <c r="AQ51" s="206">
        <v>20</v>
      </c>
      <c r="AR51" s="521">
        <v>20</v>
      </c>
      <c r="AS51" s="206"/>
      <c r="AT51" s="489">
        <f>AX51+AY51</f>
        <v>20</v>
      </c>
      <c r="AU51" s="489">
        <f t="shared" si="2"/>
        <v>0</v>
      </c>
      <c r="AV51" s="489">
        <f t="shared" si="3"/>
        <v>0</v>
      </c>
      <c r="AW51" s="489">
        <f t="shared" si="4"/>
        <v>0</v>
      </c>
      <c r="AX51" s="206">
        <v>20</v>
      </c>
      <c r="AY51" s="206"/>
      <c r="AZ51" s="206"/>
      <c r="BA51" s="206"/>
      <c r="BB51" s="206"/>
      <c r="BC51" s="206"/>
      <c r="BD51" s="206"/>
      <c r="BE51" s="206"/>
      <c r="BF51" s="206"/>
      <c r="BG51" s="206"/>
      <c r="BH51" s="206"/>
      <c r="BI51" s="206"/>
      <c r="BJ51" s="206"/>
      <c r="BK51" s="206">
        <v>5</v>
      </c>
      <c r="BL51" s="206">
        <v>5</v>
      </c>
      <c r="BM51" s="206"/>
      <c r="BN51" s="206"/>
      <c r="BO51" s="206">
        <v>19</v>
      </c>
      <c r="BP51" s="206"/>
      <c r="BQ51" s="206"/>
      <c r="BR51" s="206"/>
      <c r="BS51" s="206"/>
      <c r="BT51" s="206"/>
      <c r="BU51" s="206"/>
      <c r="BV51" s="206"/>
      <c r="BW51" s="206"/>
      <c r="BX51" s="206"/>
      <c r="BY51" s="489">
        <f t="shared" si="5"/>
        <v>0</v>
      </c>
      <c r="BZ51" s="489">
        <f t="shared" si="6"/>
        <v>0</v>
      </c>
      <c r="CA51" s="489">
        <f t="shared" si="10"/>
        <v>787</v>
      </c>
      <c r="CB51" s="489">
        <f t="shared" si="11"/>
        <v>0</v>
      </c>
      <c r="CC51" s="489">
        <f t="shared" si="12"/>
        <v>0</v>
      </c>
      <c r="CD51" s="489">
        <f t="shared" si="13"/>
        <v>0</v>
      </c>
      <c r="CE51" s="489">
        <f t="shared" si="14"/>
        <v>0</v>
      </c>
      <c r="CF51" s="489">
        <f t="shared" si="8"/>
        <v>787</v>
      </c>
      <c r="CG51" s="489">
        <f t="shared" si="9"/>
        <v>0</v>
      </c>
      <c r="CH51" s="489">
        <f t="shared" si="15"/>
        <v>74</v>
      </c>
      <c r="CI51" s="489">
        <f t="shared" si="15"/>
        <v>0</v>
      </c>
    </row>
    <row r="52" spans="1:87">
      <c r="A52" s="499" t="str">
        <f t="shared" si="0"/>
        <v>209</v>
      </c>
      <c r="B52" s="500">
        <v>39862</v>
      </c>
      <c r="C52" s="585"/>
      <c r="D52" s="206">
        <v>20</v>
      </c>
      <c r="E52" s="206">
        <v>20</v>
      </c>
      <c r="F52" s="206">
        <v>20</v>
      </c>
      <c r="G52" s="585"/>
      <c r="H52" s="206">
        <v>20</v>
      </c>
      <c r="I52" s="206">
        <v>20</v>
      </c>
      <c r="J52" s="585"/>
      <c r="K52" s="585"/>
      <c r="L52" s="585"/>
      <c r="M52" s="206">
        <v>20</v>
      </c>
      <c r="N52" s="206">
        <v>20</v>
      </c>
      <c r="O52" s="206">
        <v>20</v>
      </c>
      <c r="P52" s="206">
        <v>20</v>
      </c>
      <c r="Q52" s="206">
        <v>20</v>
      </c>
      <c r="R52" s="206">
        <v>20</v>
      </c>
      <c r="S52" s="206">
        <v>20</v>
      </c>
      <c r="T52" s="206">
        <v>20</v>
      </c>
      <c r="U52" s="206"/>
      <c r="V52" s="521">
        <v>20</v>
      </c>
      <c r="W52" s="521">
        <v>20</v>
      </c>
      <c r="X52" s="521">
        <v>20</v>
      </c>
      <c r="Y52" s="521">
        <v>20</v>
      </c>
      <c r="Z52" s="521">
        <v>20</v>
      </c>
      <c r="AA52" s="206">
        <v>20</v>
      </c>
      <c r="AB52" s="206">
        <v>20</v>
      </c>
      <c r="AC52" s="206"/>
      <c r="AD52" s="206">
        <v>20</v>
      </c>
      <c r="AE52" s="206">
        <v>20</v>
      </c>
      <c r="AF52" s="206">
        <v>20</v>
      </c>
      <c r="AG52" s="206">
        <v>20</v>
      </c>
      <c r="AH52" s="206">
        <v>20</v>
      </c>
      <c r="AI52" s="206">
        <v>20</v>
      </c>
      <c r="AJ52" s="206"/>
      <c r="AK52" s="206">
        <v>20</v>
      </c>
      <c r="AL52" s="206">
        <v>20</v>
      </c>
      <c r="AM52" s="578"/>
      <c r="AN52" s="206"/>
      <c r="AO52" s="206">
        <v>20</v>
      </c>
      <c r="AP52" s="206"/>
      <c r="AQ52" s="206">
        <v>20</v>
      </c>
      <c r="AR52" s="521">
        <v>20</v>
      </c>
      <c r="AS52" s="206"/>
      <c r="AT52" s="489">
        <f t="shared" si="1"/>
        <v>20</v>
      </c>
      <c r="AU52" s="489">
        <f t="shared" si="2"/>
        <v>0</v>
      </c>
      <c r="AV52" s="489">
        <f t="shared" si="3"/>
        <v>0</v>
      </c>
      <c r="AW52" s="489">
        <f t="shared" si="4"/>
        <v>0</v>
      </c>
      <c r="AX52" s="206">
        <v>20</v>
      </c>
      <c r="AY52" s="206"/>
      <c r="AZ52" s="206"/>
      <c r="BA52" s="206"/>
      <c r="BB52" s="206"/>
      <c r="BC52" s="206"/>
      <c r="BD52" s="206"/>
      <c r="BE52" s="206"/>
      <c r="BF52" s="206"/>
      <c r="BG52" s="206"/>
      <c r="BH52" s="206"/>
      <c r="BI52" s="206"/>
      <c r="BJ52" s="206"/>
      <c r="BK52" s="206">
        <v>5</v>
      </c>
      <c r="BL52" s="206">
        <v>5</v>
      </c>
      <c r="BM52" s="206"/>
      <c r="BN52" s="206"/>
      <c r="BO52" s="206">
        <v>20</v>
      </c>
      <c r="BP52" s="206"/>
      <c r="BQ52" s="206"/>
      <c r="BR52" s="206"/>
      <c r="BS52" s="206"/>
      <c r="BT52" s="206"/>
      <c r="BU52" s="206"/>
      <c r="BV52" s="206"/>
      <c r="BW52" s="206"/>
      <c r="BX52" s="206"/>
      <c r="BY52" s="489">
        <f t="shared" si="5"/>
        <v>0</v>
      </c>
      <c r="BZ52" s="489">
        <f t="shared" si="6"/>
        <v>0</v>
      </c>
      <c r="CA52" s="489">
        <f t="shared" si="10"/>
        <v>807</v>
      </c>
      <c r="CB52" s="489">
        <f t="shared" si="11"/>
        <v>0</v>
      </c>
      <c r="CC52" s="489">
        <f t="shared" si="12"/>
        <v>0</v>
      </c>
      <c r="CD52" s="489">
        <f t="shared" si="13"/>
        <v>0</v>
      </c>
      <c r="CE52" s="489">
        <f t="shared" si="14"/>
        <v>0</v>
      </c>
      <c r="CF52" s="489">
        <f t="shared" si="8"/>
        <v>807</v>
      </c>
      <c r="CG52" s="489">
        <f t="shared" si="9"/>
        <v>0</v>
      </c>
      <c r="CH52" s="489">
        <f t="shared" si="15"/>
        <v>94</v>
      </c>
      <c r="CI52" s="489">
        <f t="shared" si="15"/>
        <v>0</v>
      </c>
    </row>
    <row r="53" spans="1:87">
      <c r="A53" s="499" t="str">
        <f t="shared" si="0"/>
        <v>209</v>
      </c>
      <c r="B53" s="500">
        <v>39863</v>
      </c>
      <c r="C53" s="585"/>
      <c r="D53" s="521">
        <v>20</v>
      </c>
      <c r="E53" s="521">
        <v>20</v>
      </c>
      <c r="F53" s="521">
        <v>20</v>
      </c>
      <c r="G53" s="585"/>
      <c r="H53" s="521">
        <v>20</v>
      </c>
      <c r="I53" s="521">
        <v>20</v>
      </c>
      <c r="J53" s="585"/>
      <c r="K53" s="585"/>
      <c r="L53" s="585"/>
      <c r="M53" s="521">
        <v>20</v>
      </c>
      <c r="N53" s="521">
        <v>20</v>
      </c>
      <c r="O53" s="521">
        <v>20</v>
      </c>
      <c r="P53" s="521">
        <v>20</v>
      </c>
      <c r="Q53" s="521">
        <v>20</v>
      </c>
      <c r="R53" s="521">
        <v>20</v>
      </c>
      <c r="S53" s="521">
        <v>20</v>
      </c>
      <c r="T53" s="521">
        <v>20</v>
      </c>
      <c r="U53" s="206"/>
      <c r="V53" s="521">
        <v>20</v>
      </c>
      <c r="W53" s="521">
        <v>20</v>
      </c>
      <c r="X53" s="521">
        <v>20</v>
      </c>
      <c r="Y53" s="521">
        <v>20</v>
      </c>
      <c r="Z53" s="521">
        <v>20</v>
      </c>
      <c r="AA53" s="206">
        <v>20</v>
      </c>
      <c r="AB53" s="206">
        <v>20</v>
      </c>
      <c r="AC53" s="206"/>
      <c r="AD53" s="521">
        <v>20</v>
      </c>
      <c r="AE53" s="521">
        <v>20</v>
      </c>
      <c r="AF53" s="521">
        <v>20</v>
      </c>
      <c r="AG53" s="521">
        <v>20</v>
      </c>
      <c r="AH53" s="521">
        <v>20</v>
      </c>
      <c r="AI53" s="521">
        <v>20</v>
      </c>
      <c r="AJ53" s="206"/>
      <c r="AK53" s="521">
        <v>20</v>
      </c>
      <c r="AL53" s="521">
        <v>20</v>
      </c>
      <c r="AM53" s="578"/>
      <c r="AN53" s="521"/>
      <c r="AO53" s="521">
        <v>20</v>
      </c>
      <c r="AP53" s="206"/>
      <c r="AQ53" s="206">
        <v>20</v>
      </c>
      <c r="AR53" s="521">
        <v>20</v>
      </c>
      <c r="AS53" s="206"/>
      <c r="AT53" s="489">
        <f t="shared" si="1"/>
        <v>20</v>
      </c>
      <c r="AU53" s="489">
        <f t="shared" si="2"/>
        <v>0</v>
      </c>
      <c r="AV53" s="489">
        <f t="shared" si="3"/>
        <v>0</v>
      </c>
      <c r="AW53" s="489">
        <f t="shared" si="4"/>
        <v>0</v>
      </c>
      <c r="AX53" s="206">
        <v>20</v>
      </c>
      <c r="AY53" s="206"/>
      <c r="AZ53" s="206"/>
      <c r="BA53" s="206"/>
      <c r="BB53" s="206"/>
      <c r="BC53" s="206"/>
      <c r="BD53" s="206"/>
      <c r="BE53" s="206"/>
      <c r="BF53" s="206"/>
      <c r="BG53" s="206"/>
      <c r="BH53" s="206"/>
      <c r="BI53" s="206"/>
      <c r="BJ53" s="206"/>
      <c r="BK53" s="206">
        <v>5</v>
      </c>
      <c r="BL53" s="206">
        <v>5</v>
      </c>
      <c r="BM53" s="206"/>
      <c r="BN53" s="206"/>
      <c r="BO53" s="206">
        <v>20</v>
      </c>
      <c r="BP53" s="206"/>
      <c r="BQ53" s="206"/>
      <c r="BR53" s="206"/>
      <c r="BS53" s="206"/>
      <c r="BT53" s="206"/>
      <c r="BU53" s="206"/>
      <c r="BV53" s="206"/>
      <c r="BW53" s="206"/>
      <c r="BX53" s="206"/>
      <c r="BY53" s="489">
        <f t="shared" si="5"/>
        <v>0</v>
      </c>
      <c r="BZ53" s="489">
        <f t="shared" si="6"/>
        <v>0</v>
      </c>
      <c r="CA53" s="489">
        <f t="shared" si="10"/>
        <v>827</v>
      </c>
      <c r="CB53" s="489">
        <f t="shared" si="11"/>
        <v>0</v>
      </c>
      <c r="CC53" s="489">
        <f t="shared" si="12"/>
        <v>0</v>
      </c>
      <c r="CD53" s="489">
        <f t="shared" si="13"/>
        <v>0</v>
      </c>
      <c r="CE53" s="489">
        <f t="shared" si="14"/>
        <v>0</v>
      </c>
      <c r="CF53" s="489">
        <f t="shared" si="8"/>
        <v>827</v>
      </c>
      <c r="CG53" s="489">
        <f t="shared" si="9"/>
        <v>0</v>
      </c>
      <c r="CH53" s="489">
        <f t="shared" si="15"/>
        <v>114</v>
      </c>
      <c r="CI53" s="489">
        <f t="shared" si="15"/>
        <v>0</v>
      </c>
    </row>
    <row r="54" spans="1:87">
      <c r="A54" s="499" t="str">
        <f t="shared" si="0"/>
        <v>209</v>
      </c>
      <c r="B54" s="500">
        <v>39864</v>
      </c>
      <c r="C54" s="585"/>
      <c r="D54" s="521">
        <v>20</v>
      </c>
      <c r="E54" s="521">
        <v>20</v>
      </c>
      <c r="F54" s="521">
        <v>20</v>
      </c>
      <c r="G54" s="585"/>
      <c r="H54" s="521">
        <v>20</v>
      </c>
      <c r="I54" s="521">
        <v>20</v>
      </c>
      <c r="J54" s="585"/>
      <c r="K54" s="585"/>
      <c r="L54" s="585"/>
      <c r="M54" s="521">
        <v>20</v>
      </c>
      <c r="N54" s="521">
        <v>20</v>
      </c>
      <c r="O54" s="521">
        <v>20</v>
      </c>
      <c r="P54" s="521">
        <v>20</v>
      </c>
      <c r="Q54" s="521">
        <v>20</v>
      </c>
      <c r="R54" s="521">
        <v>20</v>
      </c>
      <c r="S54" s="521">
        <v>20</v>
      </c>
      <c r="T54" s="521">
        <v>20</v>
      </c>
      <c r="U54" s="206"/>
      <c r="V54" s="521">
        <v>20</v>
      </c>
      <c r="W54" s="521">
        <v>20</v>
      </c>
      <c r="X54" s="521">
        <v>20</v>
      </c>
      <c r="Y54" s="521">
        <v>20</v>
      </c>
      <c r="Z54" s="521">
        <v>20</v>
      </c>
      <c r="AA54" s="206">
        <v>20</v>
      </c>
      <c r="AB54" s="206">
        <v>20</v>
      </c>
      <c r="AC54" s="206"/>
      <c r="AD54" s="521">
        <v>20</v>
      </c>
      <c r="AE54" s="521">
        <v>20</v>
      </c>
      <c r="AF54" s="521">
        <v>20</v>
      </c>
      <c r="AG54" s="521">
        <v>20</v>
      </c>
      <c r="AH54" s="521">
        <v>20</v>
      </c>
      <c r="AI54" s="521">
        <v>20</v>
      </c>
      <c r="AJ54" s="206"/>
      <c r="AK54" s="521">
        <v>20</v>
      </c>
      <c r="AL54" s="521">
        <v>20</v>
      </c>
      <c r="AM54" s="578"/>
      <c r="AN54" s="521"/>
      <c r="AO54" s="521">
        <v>20</v>
      </c>
      <c r="AP54" s="206"/>
      <c r="AQ54" s="206">
        <v>20</v>
      </c>
      <c r="AR54" s="521">
        <v>20</v>
      </c>
      <c r="AS54" s="206"/>
      <c r="AT54" s="489">
        <f t="shared" si="1"/>
        <v>20</v>
      </c>
      <c r="AU54" s="489">
        <f t="shared" si="2"/>
        <v>0</v>
      </c>
      <c r="AV54" s="489">
        <f t="shared" si="3"/>
        <v>0</v>
      </c>
      <c r="AW54" s="489">
        <f t="shared" si="4"/>
        <v>0</v>
      </c>
      <c r="AX54" s="206">
        <v>20</v>
      </c>
      <c r="AY54" s="206"/>
      <c r="AZ54" s="206"/>
      <c r="BA54" s="206"/>
      <c r="BB54" s="206"/>
      <c r="BC54" s="206"/>
      <c r="BD54" s="206"/>
      <c r="BE54" s="206"/>
      <c r="BF54" s="206"/>
      <c r="BG54" s="206"/>
      <c r="BH54" s="206"/>
      <c r="BI54" s="206"/>
      <c r="BJ54" s="206"/>
      <c r="BK54" s="206">
        <v>5</v>
      </c>
      <c r="BL54" s="206">
        <v>5</v>
      </c>
      <c r="BM54" s="206"/>
      <c r="BN54" s="206"/>
      <c r="BO54" s="206">
        <v>20</v>
      </c>
      <c r="BP54" s="206"/>
      <c r="BQ54" s="206"/>
      <c r="BR54" s="206"/>
      <c r="BS54" s="206"/>
      <c r="BT54" s="206"/>
      <c r="BU54" s="206"/>
      <c r="BV54" s="206"/>
      <c r="BW54" s="206"/>
      <c r="BX54" s="206"/>
      <c r="BY54" s="489">
        <f t="shared" si="5"/>
        <v>0</v>
      </c>
      <c r="BZ54" s="489">
        <f t="shared" si="6"/>
        <v>0</v>
      </c>
      <c r="CA54" s="489">
        <f t="shared" si="10"/>
        <v>847</v>
      </c>
      <c r="CB54" s="489">
        <f t="shared" si="11"/>
        <v>0</v>
      </c>
      <c r="CC54" s="489">
        <f t="shared" si="12"/>
        <v>0</v>
      </c>
      <c r="CD54" s="489">
        <f t="shared" si="13"/>
        <v>0</v>
      </c>
      <c r="CE54" s="489">
        <f t="shared" si="14"/>
        <v>0</v>
      </c>
      <c r="CF54" s="489">
        <f t="shared" si="8"/>
        <v>847</v>
      </c>
      <c r="CG54" s="489">
        <f t="shared" si="9"/>
        <v>0</v>
      </c>
      <c r="CH54" s="489">
        <f t="shared" si="15"/>
        <v>134</v>
      </c>
      <c r="CI54" s="489">
        <f t="shared" si="15"/>
        <v>0</v>
      </c>
    </row>
    <row r="55" spans="1:87">
      <c r="A55" s="499" t="str">
        <f t="shared" si="0"/>
        <v>209</v>
      </c>
      <c r="B55" s="500">
        <v>39865</v>
      </c>
      <c r="C55" s="585"/>
      <c r="D55" s="206"/>
      <c r="E55" s="206"/>
      <c r="F55" s="206"/>
      <c r="G55" s="585"/>
      <c r="H55" s="206"/>
      <c r="I55" s="206"/>
      <c r="J55" s="585"/>
      <c r="K55" s="585"/>
      <c r="L55" s="585"/>
      <c r="M55" s="206"/>
      <c r="N55" s="206"/>
      <c r="O55" s="206"/>
      <c r="P55" s="206"/>
      <c r="Q55" s="206"/>
      <c r="R55" s="206"/>
      <c r="S55" s="206"/>
      <c r="T55" s="206"/>
      <c r="U55" s="206"/>
      <c r="V55" s="206"/>
      <c r="W55" s="206"/>
      <c r="X55" s="206"/>
      <c r="Y55" s="206"/>
      <c r="Z55" s="206"/>
      <c r="AA55" s="206"/>
      <c r="AB55" s="206"/>
      <c r="AC55" s="206"/>
      <c r="AD55" s="206"/>
      <c r="AE55" s="206"/>
      <c r="AF55" s="206"/>
      <c r="AG55" s="206"/>
      <c r="AH55" s="206"/>
      <c r="AI55" s="206"/>
      <c r="AJ55" s="206"/>
      <c r="AK55" s="206"/>
      <c r="AL55" s="206"/>
      <c r="AM55" s="578"/>
      <c r="AN55" s="206"/>
      <c r="AO55" s="206"/>
      <c r="AP55" s="206"/>
      <c r="AQ55" s="206"/>
      <c r="AR55" s="521"/>
      <c r="AS55" s="206"/>
      <c r="AT55" s="489">
        <f t="shared" si="1"/>
        <v>0</v>
      </c>
      <c r="AU55" s="489">
        <f t="shared" si="2"/>
        <v>0</v>
      </c>
      <c r="AV55" s="489">
        <f t="shared" si="3"/>
        <v>0</v>
      </c>
      <c r="AW55" s="489">
        <f t="shared" si="4"/>
        <v>0</v>
      </c>
      <c r="AX55" s="206"/>
      <c r="AY55" s="206"/>
      <c r="AZ55" s="206"/>
      <c r="BA55" s="206"/>
      <c r="BB55" s="206"/>
      <c r="BC55" s="206"/>
      <c r="BD55" s="206"/>
      <c r="BE55" s="206"/>
      <c r="BF55" s="206"/>
      <c r="BG55" s="206"/>
      <c r="BH55" s="206"/>
      <c r="BI55" s="206"/>
      <c r="BJ55" s="206"/>
      <c r="BK55" s="206"/>
      <c r="BL55" s="206"/>
      <c r="BM55" s="206"/>
      <c r="BN55" s="206"/>
      <c r="BO55" s="206"/>
      <c r="BP55" s="206"/>
      <c r="BQ55" s="206"/>
      <c r="BR55" s="206"/>
      <c r="BS55" s="206"/>
      <c r="BT55" s="206"/>
      <c r="BU55" s="206"/>
      <c r="BV55" s="206"/>
      <c r="BW55" s="206"/>
      <c r="BX55" s="206"/>
      <c r="BY55" s="489">
        <f t="shared" si="5"/>
        <v>0</v>
      </c>
      <c r="BZ55" s="489">
        <f t="shared" si="6"/>
        <v>0</v>
      </c>
      <c r="CA55" s="489">
        <f t="shared" si="10"/>
        <v>847</v>
      </c>
      <c r="CB55" s="489">
        <f t="shared" si="11"/>
        <v>0</v>
      </c>
      <c r="CC55" s="489">
        <f t="shared" si="12"/>
        <v>0</v>
      </c>
      <c r="CD55" s="489">
        <f t="shared" si="13"/>
        <v>0</v>
      </c>
      <c r="CE55" s="489">
        <f t="shared" si="14"/>
        <v>0</v>
      </c>
      <c r="CF55" s="489">
        <f t="shared" si="8"/>
        <v>847</v>
      </c>
      <c r="CG55" s="489">
        <f t="shared" si="9"/>
        <v>0</v>
      </c>
      <c r="CH55" s="489">
        <f t="shared" si="15"/>
        <v>134</v>
      </c>
      <c r="CI55" s="489">
        <f t="shared" si="15"/>
        <v>0</v>
      </c>
    </row>
    <row r="56" spans="1:87">
      <c r="A56" s="499" t="str">
        <f t="shared" si="0"/>
        <v>209</v>
      </c>
      <c r="B56" s="500">
        <v>39866</v>
      </c>
      <c r="C56" s="585"/>
      <c r="D56" s="206"/>
      <c r="E56" s="206"/>
      <c r="F56" s="206"/>
      <c r="G56" s="585"/>
      <c r="H56" s="206"/>
      <c r="I56" s="206"/>
      <c r="J56" s="585"/>
      <c r="K56" s="585"/>
      <c r="L56" s="585"/>
      <c r="M56" s="206"/>
      <c r="N56" s="206"/>
      <c r="O56" s="206"/>
      <c r="P56" s="206"/>
      <c r="Q56" s="206"/>
      <c r="R56" s="206"/>
      <c r="S56" s="206"/>
      <c r="T56" s="206"/>
      <c r="U56" s="206"/>
      <c r="V56" s="206"/>
      <c r="W56" s="206"/>
      <c r="X56" s="206"/>
      <c r="Y56" s="206"/>
      <c r="Z56" s="206"/>
      <c r="AA56" s="206"/>
      <c r="AB56" s="206"/>
      <c r="AC56" s="206"/>
      <c r="AD56" s="206"/>
      <c r="AE56" s="206"/>
      <c r="AF56" s="206"/>
      <c r="AG56" s="206"/>
      <c r="AH56" s="206"/>
      <c r="AI56" s="206"/>
      <c r="AJ56" s="206"/>
      <c r="AK56" s="206"/>
      <c r="AL56" s="206"/>
      <c r="AM56" s="578"/>
      <c r="AN56" s="206"/>
      <c r="AO56" s="206"/>
      <c r="AP56" s="206"/>
      <c r="AQ56" s="206"/>
      <c r="AR56" s="521"/>
      <c r="AS56" s="206"/>
      <c r="AT56" s="489">
        <f t="shared" si="1"/>
        <v>0</v>
      </c>
      <c r="AU56" s="489">
        <f t="shared" si="2"/>
        <v>0</v>
      </c>
      <c r="AV56" s="489">
        <f t="shared" si="3"/>
        <v>0</v>
      </c>
      <c r="AW56" s="489">
        <f t="shared" si="4"/>
        <v>0</v>
      </c>
      <c r="AX56" s="206"/>
      <c r="AY56" s="206"/>
      <c r="AZ56" s="206"/>
      <c r="BA56" s="206"/>
      <c r="BB56" s="206"/>
      <c r="BC56" s="206"/>
      <c r="BD56" s="206"/>
      <c r="BE56" s="206"/>
      <c r="BF56" s="206"/>
      <c r="BG56" s="206"/>
      <c r="BH56" s="206"/>
      <c r="BI56" s="206"/>
      <c r="BJ56" s="206"/>
      <c r="BK56" s="206"/>
      <c r="BL56" s="206"/>
      <c r="BM56" s="206"/>
      <c r="BN56" s="206"/>
      <c r="BO56" s="206"/>
      <c r="BP56" s="206"/>
      <c r="BQ56" s="206"/>
      <c r="BR56" s="206"/>
      <c r="BS56" s="206"/>
      <c r="BT56" s="206"/>
      <c r="BU56" s="206"/>
      <c r="BV56" s="206"/>
      <c r="BW56" s="206"/>
      <c r="BX56" s="206"/>
      <c r="BY56" s="489">
        <f t="shared" si="5"/>
        <v>0</v>
      </c>
      <c r="BZ56" s="489">
        <f t="shared" si="6"/>
        <v>0</v>
      </c>
      <c r="CA56" s="489">
        <f t="shared" si="10"/>
        <v>847</v>
      </c>
      <c r="CB56" s="489">
        <f t="shared" si="11"/>
        <v>0</v>
      </c>
      <c r="CC56" s="489">
        <f t="shared" si="12"/>
        <v>0</v>
      </c>
      <c r="CD56" s="489">
        <f t="shared" si="13"/>
        <v>0</v>
      </c>
      <c r="CE56" s="489">
        <f t="shared" si="14"/>
        <v>0</v>
      </c>
      <c r="CF56" s="489">
        <f t="shared" si="8"/>
        <v>847</v>
      </c>
      <c r="CG56" s="489">
        <f t="shared" si="9"/>
        <v>0</v>
      </c>
      <c r="CH56" s="489">
        <f t="shared" si="15"/>
        <v>134</v>
      </c>
      <c r="CI56" s="489">
        <f t="shared" si="15"/>
        <v>0</v>
      </c>
    </row>
    <row r="57" spans="1:87">
      <c r="A57" s="499" t="str">
        <f t="shared" si="0"/>
        <v>209</v>
      </c>
      <c r="B57" s="500">
        <v>39867</v>
      </c>
      <c r="C57" s="585"/>
      <c r="D57" s="206"/>
      <c r="E57" s="206"/>
      <c r="F57" s="206"/>
      <c r="G57" s="585"/>
      <c r="H57" s="206"/>
      <c r="I57" s="206"/>
      <c r="J57" s="585"/>
      <c r="K57" s="585"/>
      <c r="L57" s="585"/>
      <c r="M57" s="206"/>
      <c r="N57" s="206"/>
      <c r="O57" s="206"/>
      <c r="P57" s="206"/>
      <c r="Q57" s="206"/>
      <c r="R57" s="206"/>
      <c r="S57" s="206"/>
      <c r="T57" s="206"/>
      <c r="U57" s="206"/>
      <c r="V57" s="206"/>
      <c r="W57" s="206"/>
      <c r="X57" s="206"/>
      <c r="Y57" s="206"/>
      <c r="Z57" s="206"/>
      <c r="AA57" s="206"/>
      <c r="AB57" s="206"/>
      <c r="AC57" s="206"/>
      <c r="AD57" s="206"/>
      <c r="AE57" s="206"/>
      <c r="AF57" s="206"/>
      <c r="AG57" s="206"/>
      <c r="AH57" s="206"/>
      <c r="AI57" s="206"/>
      <c r="AJ57" s="206"/>
      <c r="AK57" s="206"/>
      <c r="AL57" s="206"/>
      <c r="AM57" s="578"/>
      <c r="AN57" s="206"/>
      <c r="AO57" s="206"/>
      <c r="AP57" s="206"/>
      <c r="AQ57" s="206"/>
      <c r="AR57" s="521"/>
      <c r="AS57" s="206"/>
      <c r="AT57" s="489">
        <f t="shared" si="1"/>
        <v>0</v>
      </c>
      <c r="AU57" s="489">
        <f t="shared" si="2"/>
        <v>0</v>
      </c>
      <c r="AV57" s="489">
        <f t="shared" si="3"/>
        <v>0</v>
      </c>
      <c r="AW57" s="489">
        <f t="shared" si="4"/>
        <v>0</v>
      </c>
      <c r="AX57" s="206"/>
      <c r="AY57" s="206"/>
      <c r="AZ57" s="206"/>
      <c r="BA57" s="206"/>
      <c r="BB57" s="206"/>
      <c r="BC57" s="206"/>
      <c r="BD57" s="206"/>
      <c r="BE57" s="206"/>
      <c r="BF57" s="206"/>
      <c r="BG57" s="206"/>
      <c r="BH57" s="206"/>
      <c r="BI57" s="206"/>
      <c r="BJ57" s="206"/>
      <c r="BK57" s="206"/>
      <c r="BL57" s="206"/>
      <c r="BM57" s="206"/>
      <c r="BN57" s="206"/>
      <c r="BO57" s="206"/>
      <c r="BP57" s="206"/>
      <c r="BQ57" s="206"/>
      <c r="BR57" s="206"/>
      <c r="BS57" s="206"/>
      <c r="BT57" s="206"/>
      <c r="BU57" s="206"/>
      <c r="BV57" s="206"/>
      <c r="BW57" s="206"/>
      <c r="BX57" s="206"/>
      <c r="BY57" s="489">
        <f t="shared" si="5"/>
        <v>0</v>
      </c>
      <c r="BZ57" s="489">
        <f t="shared" si="6"/>
        <v>0</v>
      </c>
      <c r="CA57" s="489">
        <f t="shared" si="10"/>
        <v>847</v>
      </c>
      <c r="CB57" s="489">
        <f t="shared" si="11"/>
        <v>0</v>
      </c>
      <c r="CC57" s="489">
        <f t="shared" si="12"/>
        <v>0</v>
      </c>
      <c r="CD57" s="489">
        <f t="shared" si="13"/>
        <v>0</v>
      </c>
      <c r="CE57" s="489">
        <f t="shared" si="14"/>
        <v>0</v>
      </c>
      <c r="CF57" s="489">
        <f t="shared" si="8"/>
        <v>847</v>
      </c>
      <c r="CG57" s="489">
        <f t="shared" si="9"/>
        <v>0</v>
      </c>
      <c r="CH57" s="489">
        <f t="shared" si="15"/>
        <v>134</v>
      </c>
      <c r="CI57" s="489">
        <f t="shared" si="15"/>
        <v>0</v>
      </c>
    </row>
    <row r="58" spans="1:87">
      <c r="A58" s="499" t="str">
        <f t="shared" si="0"/>
        <v>209</v>
      </c>
      <c r="B58" s="500">
        <v>39868</v>
      </c>
      <c r="C58" s="585"/>
      <c r="D58" s="521">
        <v>20</v>
      </c>
      <c r="E58" s="521">
        <v>20</v>
      </c>
      <c r="F58" s="521">
        <v>20</v>
      </c>
      <c r="G58" s="585"/>
      <c r="H58" s="521">
        <v>20</v>
      </c>
      <c r="I58" s="521">
        <v>20</v>
      </c>
      <c r="J58" s="585"/>
      <c r="K58" s="585"/>
      <c r="L58" s="585"/>
      <c r="M58" s="521">
        <v>20</v>
      </c>
      <c r="N58" s="521">
        <v>20</v>
      </c>
      <c r="O58" s="521">
        <v>20</v>
      </c>
      <c r="P58" s="521">
        <v>20</v>
      </c>
      <c r="Q58" s="521">
        <v>20</v>
      </c>
      <c r="R58" s="521">
        <v>20</v>
      </c>
      <c r="S58" s="521">
        <v>20</v>
      </c>
      <c r="T58" s="521">
        <v>20</v>
      </c>
      <c r="U58" s="206"/>
      <c r="V58" s="521">
        <v>20</v>
      </c>
      <c r="W58" s="521">
        <v>20</v>
      </c>
      <c r="X58" s="521">
        <v>20</v>
      </c>
      <c r="Y58" s="521">
        <v>20</v>
      </c>
      <c r="Z58" s="521">
        <v>20</v>
      </c>
      <c r="AA58" s="521">
        <v>20</v>
      </c>
      <c r="AB58" s="521">
        <v>20</v>
      </c>
      <c r="AC58" s="206"/>
      <c r="AD58" s="521">
        <v>20</v>
      </c>
      <c r="AE58" s="521">
        <v>20</v>
      </c>
      <c r="AF58" s="521">
        <v>20</v>
      </c>
      <c r="AG58" s="521">
        <v>20</v>
      </c>
      <c r="AH58" s="521">
        <v>20</v>
      </c>
      <c r="AI58" s="521">
        <v>20</v>
      </c>
      <c r="AJ58" s="206"/>
      <c r="AK58" s="521">
        <v>20</v>
      </c>
      <c r="AL58" s="521">
        <v>20</v>
      </c>
      <c r="AM58" s="578"/>
      <c r="AN58" s="206"/>
      <c r="AO58" s="521">
        <v>20</v>
      </c>
      <c r="AP58" s="206"/>
      <c r="AQ58" s="206">
        <v>20</v>
      </c>
      <c r="AR58" s="521">
        <v>20</v>
      </c>
      <c r="AS58" s="206"/>
      <c r="AT58" s="489">
        <f t="shared" si="1"/>
        <v>20</v>
      </c>
      <c r="AU58" s="489">
        <f t="shared" si="2"/>
        <v>0</v>
      </c>
      <c r="AV58" s="489">
        <f t="shared" si="3"/>
        <v>0</v>
      </c>
      <c r="AW58" s="489">
        <f t="shared" si="4"/>
        <v>0</v>
      </c>
      <c r="AX58" s="206">
        <v>20</v>
      </c>
      <c r="AY58" s="206"/>
      <c r="AZ58" s="206"/>
      <c r="BA58" s="206"/>
      <c r="BB58" s="206"/>
      <c r="BC58" s="206"/>
      <c r="BD58" s="206"/>
      <c r="BE58" s="206"/>
      <c r="BF58" s="206"/>
      <c r="BG58" s="206"/>
      <c r="BH58" s="206"/>
      <c r="BI58" s="206"/>
      <c r="BJ58" s="206"/>
      <c r="BK58" s="206">
        <v>5</v>
      </c>
      <c r="BL58" s="206">
        <v>5</v>
      </c>
      <c r="BM58" s="206"/>
      <c r="BN58" s="206"/>
      <c r="BO58" s="206">
        <v>20</v>
      </c>
      <c r="BP58" s="206"/>
      <c r="BQ58" s="206"/>
      <c r="BR58" s="206"/>
      <c r="BS58" s="206"/>
      <c r="BT58" s="206"/>
      <c r="BU58" s="206"/>
      <c r="BV58" s="206"/>
      <c r="BW58" s="206"/>
      <c r="BX58" s="206"/>
      <c r="BY58" s="489">
        <f t="shared" si="5"/>
        <v>0</v>
      </c>
      <c r="BZ58" s="489">
        <f t="shared" si="6"/>
        <v>0</v>
      </c>
      <c r="CA58" s="489">
        <f t="shared" si="10"/>
        <v>867</v>
      </c>
      <c r="CB58" s="489">
        <f t="shared" si="11"/>
        <v>0</v>
      </c>
      <c r="CC58" s="489">
        <f t="shared" si="12"/>
        <v>0</v>
      </c>
      <c r="CD58" s="489">
        <f t="shared" si="13"/>
        <v>0</v>
      </c>
      <c r="CE58" s="489">
        <f t="shared" si="14"/>
        <v>0</v>
      </c>
      <c r="CF58" s="489">
        <f t="shared" si="8"/>
        <v>867</v>
      </c>
      <c r="CG58" s="489">
        <f t="shared" si="9"/>
        <v>0</v>
      </c>
      <c r="CH58" s="489">
        <f t="shared" si="15"/>
        <v>154</v>
      </c>
      <c r="CI58" s="489">
        <f t="shared" si="15"/>
        <v>0</v>
      </c>
    </row>
    <row r="59" spans="1:87">
      <c r="A59" s="499" t="str">
        <f t="shared" si="0"/>
        <v>209</v>
      </c>
      <c r="B59" s="500">
        <v>39869</v>
      </c>
      <c r="C59" s="585"/>
      <c r="D59" s="521">
        <v>20</v>
      </c>
      <c r="E59" s="521">
        <v>20</v>
      </c>
      <c r="F59" s="521">
        <v>20</v>
      </c>
      <c r="G59" s="585"/>
      <c r="H59" s="521">
        <v>20</v>
      </c>
      <c r="I59" s="521">
        <v>20</v>
      </c>
      <c r="J59" s="585"/>
      <c r="K59" s="585"/>
      <c r="L59" s="585"/>
      <c r="M59" s="521">
        <v>20</v>
      </c>
      <c r="N59" s="521">
        <v>20</v>
      </c>
      <c r="O59" s="521">
        <v>20</v>
      </c>
      <c r="P59" s="521">
        <v>20</v>
      </c>
      <c r="Q59" s="521">
        <v>20</v>
      </c>
      <c r="R59" s="521">
        <v>20</v>
      </c>
      <c r="S59" s="521">
        <v>20</v>
      </c>
      <c r="T59" s="521">
        <v>20</v>
      </c>
      <c r="U59" s="206"/>
      <c r="V59" s="521">
        <v>20</v>
      </c>
      <c r="W59" s="521">
        <v>20</v>
      </c>
      <c r="X59" s="521">
        <v>20</v>
      </c>
      <c r="Y59" s="521">
        <v>20</v>
      </c>
      <c r="Z59" s="521">
        <v>20</v>
      </c>
      <c r="AA59" s="521">
        <v>20</v>
      </c>
      <c r="AB59" s="521">
        <v>20</v>
      </c>
      <c r="AC59" s="206"/>
      <c r="AD59" s="521">
        <v>20</v>
      </c>
      <c r="AE59" s="521">
        <v>20</v>
      </c>
      <c r="AF59" s="521">
        <v>20</v>
      </c>
      <c r="AG59" s="521">
        <v>20</v>
      </c>
      <c r="AH59" s="521">
        <v>20</v>
      </c>
      <c r="AI59" s="521">
        <v>20</v>
      </c>
      <c r="AJ59" s="206"/>
      <c r="AK59" s="521">
        <v>20</v>
      </c>
      <c r="AL59" s="521">
        <v>20</v>
      </c>
      <c r="AM59" s="578"/>
      <c r="AN59" s="206"/>
      <c r="AO59" s="521">
        <v>20</v>
      </c>
      <c r="AP59" s="206"/>
      <c r="AQ59" s="206">
        <v>20</v>
      </c>
      <c r="AR59" s="521">
        <v>20</v>
      </c>
      <c r="AS59" s="206"/>
      <c r="AT59" s="489">
        <f t="shared" si="1"/>
        <v>20</v>
      </c>
      <c r="AU59" s="489">
        <f t="shared" si="2"/>
        <v>0</v>
      </c>
      <c r="AV59" s="489">
        <f t="shared" si="3"/>
        <v>0</v>
      </c>
      <c r="AW59" s="489">
        <f t="shared" si="4"/>
        <v>0</v>
      </c>
      <c r="AX59" s="206">
        <v>20</v>
      </c>
      <c r="AY59" s="206"/>
      <c r="AZ59" s="206"/>
      <c r="BA59" s="206"/>
      <c r="BB59" s="206"/>
      <c r="BC59" s="206"/>
      <c r="BD59" s="206"/>
      <c r="BE59" s="206"/>
      <c r="BF59" s="206"/>
      <c r="BG59" s="206"/>
      <c r="BH59" s="206"/>
      <c r="BI59" s="206"/>
      <c r="BJ59" s="206"/>
      <c r="BK59" s="206">
        <v>5</v>
      </c>
      <c r="BL59" s="206">
        <v>5</v>
      </c>
      <c r="BM59" s="206"/>
      <c r="BN59" s="206"/>
      <c r="BO59" s="206">
        <v>20</v>
      </c>
      <c r="BP59" s="206"/>
      <c r="BQ59" s="206"/>
      <c r="BR59" s="206"/>
      <c r="BS59" s="206"/>
      <c r="BT59" s="206"/>
      <c r="BU59" s="206"/>
      <c r="BV59" s="206"/>
      <c r="BW59" s="206"/>
      <c r="BX59" s="206"/>
      <c r="BY59" s="489">
        <f t="shared" si="5"/>
        <v>0</v>
      </c>
      <c r="BZ59" s="489">
        <f t="shared" si="6"/>
        <v>0</v>
      </c>
      <c r="CA59" s="489">
        <f t="shared" si="10"/>
        <v>887</v>
      </c>
      <c r="CB59" s="489">
        <f t="shared" si="11"/>
        <v>0</v>
      </c>
      <c r="CC59" s="489">
        <f t="shared" si="12"/>
        <v>0</v>
      </c>
      <c r="CD59" s="489">
        <f t="shared" si="13"/>
        <v>0</v>
      </c>
      <c r="CE59" s="489">
        <f t="shared" si="14"/>
        <v>0</v>
      </c>
      <c r="CF59" s="489">
        <f t="shared" si="8"/>
        <v>887</v>
      </c>
      <c r="CG59" s="489">
        <f t="shared" si="9"/>
        <v>0</v>
      </c>
      <c r="CH59" s="489">
        <f t="shared" si="15"/>
        <v>174</v>
      </c>
      <c r="CI59" s="489">
        <f t="shared" si="15"/>
        <v>0</v>
      </c>
    </row>
    <row r="60" spans="1:87">
      <c r="A60" s="499" t="str">
        <f t="shared" si="0"/>
        <v>209</v>
      </c>
      <c r="B60" s="500">
        <v>39870</v>
      </c>
      <c r="C60" s="585"/>
      <c r="D60" s="521">
        <v>20</v>
      </c>
      <c r="E60" s="521">
        <v>20</v>
      </c>
      <c r="F60" s="521">
        <v>20</v>
      </c>
      <c r="G60" s="585"/>
      <c r="H60" s="521">
        <v>20</v>
      </c>
      <c r="I60" s="521">
        <v>20</v>
      </c>
      <c r="J60" s="585"/>
      <c r="K60" s="585"/>
      <c r="L60" s="585"/>
      <c r="M60" s="521">
        <v>20</v>
      </c>
      <c r="N60" s="521">
        <v>20</v>
      </c>
      <c r="O60" s="521">
        <v>20</v>
      </c>
      <c r="P60" s="521">
        <v>20</v>
      </c>
      <c r="Q60" s="521">
        <v>20</v>
      </c>
      <c r="R60" s="521">
        <v>20</v>
      </c>
      <c r="S60" s="521">
        <v>20</v>
      </c>
      <c r="T60" s="521">
        <v>20</v>
      </c>
      <c r="U60" s="206"/>
      <c r="V60" s="521">
        <v>20</v>
      </c>
      <c r="W60" s="521">
        <v>20</v>
      </c>
      <c r="X60" s="521">
        <v>20</v>
      </c>
      <c r="Y60" s="521">
        <v>20</v>
      </c>
      <c r="Z60" s="521">
        <v>20</v>
      </c>
      <c r="AA60" s="521">
        <v>20</v>
      </c>
      <c r="AB60" s="521">
        <v>20</v>
      </c>
      <c r="AC60" s="206"/>
      <c r="AD60" s="521">
        <v>20</v>
      </c>
      <c r="AE60" s="521">
        <v>20</v>
      </c>
      <c r="AF60" s="521">
        <v>20</v>
      </c>
      <c r="AG60" s="521">
        <v>20</v>
      </c>
      <c r="AH60" s="521">
        <v>20</v>
      </c>
      <c r="AI60" s="521">
        <v>20</v>
      </c>
      <c r="AJ60" s="206"/>
      <c r="AK60" s="521">
        <v>20</v>
      </c>
      <c r="AL60" s="521">
        <v>20</v>
      </c>
      <c r="AM60" s="578"/>
      <c r="AN60" s="206"/>
      <c r="AO60" s="521">
        <v>20</v>
      </c>
      <c r="AP60" s="206"/>
      <c r="AQ60" s="206">
        <v>20</v>
      </c>
      <c r="AR60" s="521">
        <v>20</v>
      </c>
      <c r="AS60" s="206"/>
      <c r="AT60" s="489">
        <f t="shared" si="1"/>
        <v>20</v>
      </c>
      <c r="AU60" s="489">
        <f t="shared" si="2"/>
        <v>0</v>
      </c>
      <c r="AV60" s="489">
        <f t="shared" si="3"/>
        <v>0</v>
      </c>
      <c r="AW60" s="489">
        <f t="shared" si="4"/>
        <v>0</v>
      </c>
      <c r="AX60" s="206">
        <v>20</v>
      </c>
      <c r="AY60" s="206"/>
      <c r="AZ60" s="206"/>
      <c r="BA60" s="206"/>
      <c r="BB60" s="206"/>
      <c r="BC60" s="206"/>
      <c r="BD60" s="206"/>
      <c r="BE60" s="206"/>
      <c r="BF60" s="206"/>
      <c r="BG60" s="206"/>
      <c r="BH60" s="206"/>
      <c r="BI60" s="206"/>
      <c r="BJ60" s="206"/>
      <c r="BK60" s="206">
        <v>5</v>
      </c>
      <c r="BL60" s="206">
        <v>5</v>
      </c>
      <c r="BM60" s="206"/>
      <c r="BN60" s="206"/>
      <c r="BO60" s="206">
        <v>20</v>
      </c>
      <c r="BP60" s="206"/>
      <c r="BQ60" s="206"/>
      <c r="BR60" s="206"/>
      <c r="BS60" s="206"/>
      <c r="BT60" s="206"/>
      <c r="BU60" s="206"/>
      <c r="BV60" s="206"/>
      <c r="BW60" s="206"/>
      <c r="BX60" s="206"/>
      <c r="BY60" s="489">
        <f t="shared" si="5"/>
        <v>0</v>
      </c>
      <c r="BZ60" s="489">
        <f t="shared" si="6"/>
        <v>0</v>
      </c>
      <c r="CA60" s="489">
        <f t="shared" si="10"/>
        <v>907</v>
      </c>
      <c r="CB60" s="489">
        <f t="shared" si="11"/>
        <v>0</v>
      </c>
      <c r="CC60" s="489">
        <f t="shared" si="12"/>
        <v>0</v>
      </c>
      <c r="CD60" s="489">
        <f t="shared" si="13"/>
        <v>0</v>
      </c>
      <c r="CE60" s="489">
        <f t="shared" si="14"/>
        <v>0</v>
      </c>
      <c r="CF60" s="489">
        <f t="shared" si="8"/>
        <v>907</v>
      </c>
      <c r="CG60" s="489">
        <f t="shared" si="9"/>
        <v>0</v>
      </c>
      <c r="CH60" s="489">
        <f t="shared" si="15"/>
        <v>194</v>
      </c>
      <c r="CI60" s="489">
        <f t="shared" si="15"/>
        <v>0</v>
      </c>
    </row>
    <row r="61" spans="1:87">
      <c r="A61" s="499" t="str">
        <f t="shared" si="0"/>
        <v>209</v>
      </c>
      <c r="B61" s="500">
        <v>39871</v>
      </c>
      <c r="C61" s="585"/>
      <c r="D61" s="521">
        <v>20</v>
      </c>
      <c r="E61" s="521">
        <v>20</v>
      </c>
      <c r="F61" s="521">
        <v>20</v>
      </c>
      <c r="G61" s="585"/>
      <c r="H61" s="521">
        <v>20</v>
      </c>
      <c r="I61" s="521">
        <v>20</v>
      </c>
      <c r="J61" s="585"/>
      <c r="K61" s="585"/>
      <c r="L61" s="585"/>
      <c r="M61" s="521">
        <v>20</v>
      </c>
      <c r="N61" s="521">
        <v>20</v>
      </c>
      <c r="O61" s="521">
        <v>20</v>
      </c>
      <c r="P61" s="521">
        <v>20</v>
      </c>
      <c r="Q61" s="521">
        <v>20</v>
      </c>
      <c r="R61" s="521">
        <v>20</v>
      </c>
      <c r="S61" s="521">
        <v>20</v>
      </c>
      <c r="T61" s="521">
        <v>20</v>
      </c>
      <c r="U61" s="206"/>
      <c r="V61" s="521">
        <v>20</v>
      </c>
      <c r="W61" s="521">
        <v>20</v>
      </c>
      <c r="X61" s="521">
        <v>20</v>
      </c>
      <c r="Y61" s="521">
        <v>20</v>
      </c>
      <c r="Z61" s="521">
        <v>20</v>
      </c>
      <c r="AA61" s="521">
        <v>20</v>
      </c>
      <c r="AB61" s="521">
        <v>20</v>
      </c>
      <c r="AC61" s="206"/>
      <c r="AD61" s="521">
        <v>20</v>
      </c>
      <c r="AE61" s="521">
        <v>20</v>
      </c>
      <c r="AF61" s="521">
        <v>20</v>
      </c>
      <c r="AG61" s="521">
        <v>20</v>
      </c>
      <c r="AH61" s="521">
        <v>20</v>
      </c>
      <c r="AI61" s="521">
        <v>20</v>
      </c>
      <c r="AJ61" s="206"/>
      <c r="AK61" s="521">
        <v>20</v>
      </c>
      <c r="AL61" s="521">
        <v>20</v>
      </c>
      <c r="AM61" s="578"/>
      <c r="AN61" s="206"/>
      <c r="AO61" s="521">
        <v>20</v>
      </c>
      <c r="AP61" s="206"/>
      <c r="AQ61" s="206">
        <v>20</v>
      </c>
      <c r="AR61" s="521">
        <v>20</v>
      </c>
      <c r="AS61" s="206"/>
      <c r="AT61" s="489">
        <f t="shared" si="1"/>
        <v>20</v>
      </c>
      <c r="AU61" s="489">
        <f t="shared" si="2"/>
        <v>0</v>
      </c>
      <c r="AV61" s="489">
        <f t="shared" si="3"/>
        <v>0</v>
      </c>
      <c r="AW61" s="489">
        <f t="shared" si="4"/>
        <v>0</v>
      </c>
      <c r="AX61" s="206">
        <v>20</v>
      </c>
      <c r="AY61" s="206"/>
      <c r="AZ61" s="206"/>
      <c r="BA61" s="206"/>
      <c r="BB61" s="206"/>
      <c r="BC61" s="206"/>
      <c r="BD61" s="206"/>
      <c r="BE61" s="206"/>
      <c r="BF61" s="206"/>
      <c r="BG61" s="206"/>
      <c r="BH61" s="206"/>
      <c r="BI61" s="206"/>
      <c r="BJ61" s="206"/>
      <c r="BK61" s="206">
        <v>5</v>
      </c>
      <c r="BL61" s="206">
        <v>5</v>
      </c>
      <c r="BM61" s="206"/>
      <c r="BN61" s="206"/>
      <c r="BO61" s="206">
        <v>20</v>
      </c>
      <c r="BP61" s="206"/>
      <c r="BQ61" s="206"/>
      <c r="BR61" s="206"/>
      <c r="BS61" s="206"/>
      <c r="BT61" s="206"/>
      <c r="BU61" s="206"/>
      <c r="BV61" s="206"/>
      <c r="BW61" s="206"/>
      <c r="BX61" s="206"/>
      <c r="BY61" s="489">
        <f t="shared" si="5"/>
        <v>0</v>
      </c>
      <c r="BZ61" s="489">
        <f t="shared" si="6"/>
        <v>0</v>
      </c>
      <c r="CA61" s="489">
        <f t="shared" si="10"/>
        <v>927</v>
      </c>
      <c r="CB61" s="489">
        <f t="shared" si="11"/>
        <v>0</v>
      </c>
      <c r="CC61" s="489">
        <f t="shared" si="12"/>
        <v>0</v>
      </c>
      <c r="CD61" s="489">
        <f t="shared" si="13"/>
        <v>0</v>
      </c>
      <c r="CE61" s="489">
        <f t="shared" si="14"/>
        <v>0</v>
      </c>
      <c r="CF61" s="489">
        <f t="shared" si="8"/>
        <v>927</v>
      </c>
      <c r="CG61" s="489">
        <f t="shared" si="9"/>
        <v>0</v>
      </c>
      <c r="CH61" s="489">
        <f t="shared" si="15"/>
        <v>214</v>
      </c>
      <c r="CI61" s="489">
        <f t="shared" si="15"/>
        <v>0</v>
      </c>
    </row>
    <row r="62" spans="1:87">
      <c r="A62" s="499" t="str">
        <f t="shared" si="0"/>
        <v>209</v>
      </c>
      <c r="B62" s="500">
        <v>39872</v>
      </c>
      <c r="C62" s="206"/>
      <c r="D62" s="206"/>
      <c r="E62" s="206"/>
      <c r="F62" s="206"/>
      <c r="G62" s="206"/>
      <c r="H62" s="206"/>
      <c r="I62" s="206"/>
      <c r="J62" s="206"/>
      <c r="K62" s="206"/>
      <c r="L62" s="206"/>
      <c r="M62" s="206"/>
      <c r="N62" s="206"/>
      <c r="O62" s="206"/>
      <c r="P62" s="206"/>
      <c r="Q62" s="206"/>
      <c r="R62" s="206"/>
      <c r="S62" s="206"/>
      <c r="T62" s="206"/>
      <c r="U62" s="206"/>
      <c r="V62" s="206"/>
      <c r="W62" s="206"/>
      <c r="X62" s="206"/>
      <c r="Y62" s="206"/>
      <c r="Z62" s="206"/>
      <c r="AA62" s="206"/>
      <c r="AB62" s="206"/>
      <c r="AC62" s="206"/>
      <c r="AD62" s="206"/>
      <c r="AE62" s="206"/>
      <c r="AF62" s="206"/>
      <c r="AG62" s="206"/>
      <c r="AH62" s="206"/>
      <c r="AI62" s="206"/>
      <c r="AJ62" s="206"/>
      <c r="AK62" s="206"/>
      <c r="AL62" s="206"/>
      <c r="AM62" s="206"/>
      <c r="AN62" s="206"/>
      <c r="AO62" s="206"/>
      <c r="AP62" s="206"/>
      <c r="AQ62" s="206"/>
      <c r="AR62" s="206"/>
      <c r="AS62" s="206"/>
      <c r="AT62" s="489">
        <f t="shared" si="1"/>
        <v>0</v>
      </c>
      <c r="AU62" s="489">
        <f t="shared" si="2"/>
        <v>0</v>
      </c>
      <c r="AV62" s="489">
        <f t="shared" si="3"/>
        <v>0</v>
      </c>
      <c r="AW62" s="489">
        <f t="shared" si="4"/>
        <v>0</v>
      </c>
      <c r="AX62" s="206"/>
      <c r="AY62" s="206"/>
      <c r="AZ62" s="206"/>
      <c r="BA62" s="206"/>
      <c r="BB62" s="206"/>
      <c r="BC62" s="206"/>
      <c r="BD62" s="206"/>
      <c r="BE62" s="206"/>
      <c r="BF62" s="206"/>
      <c r="BG62" s="206"/>
      <c r="BH62" s="206"/>
      <c r="BI62" s="206"/>
      <c r="BJ62" s="206"/>
      <c r="BK62" s="206"/>
      <c r="BL62" s="206"/>
      <c r="BM62" s="206"/>
      <c r="BN62" s="206"/>
      <c r="BO62" s="206"/>
      <c r="BP62" s="206"/>
      <c r="BQ62" s="206"/>
      <c r="BR62" s="206"/>
      <c r="BS62" s="206"/>
      <c r="BT62" s="206"/>
      <c r="BU62" s="206"/>
      <c r="BV62" s="206"/>
      <c r="BW62" s="206"/>
      <c r="BX62" s="206"/>
      <c r="BY62" s="489">
        <f t="shared" si="5"/>
        <v>0</v>
      </c>
      <c r="BZ62" s="489">
        <f t="shared" si="6"/>
        <v>0</v>
      </c>
      <c r="CA62" s="489">
        <f t="shared" si="10"/>
        <v>927</v>
      </c>
      <c r="CB62" s="489">
        <f t="shared" si="11"/>
        <v>0</v>
      </c>
      <c r="CC62" s="489">
        <f t="shared" si="12"/>
        <v>0</v>
      </c>
      <c r="CD62" s="489">
        <f t="shared" si="13"/>
        <v>0</v>
      </c>
      <c r="CE62" s="489">
        <f t="shared" si="14"/>
        <v>0</v>
      </c>
      <c r="CF62" s="489">
        <f t="shared" si="8"/>
        <v>927</v>
      </c>
      <c r="CG62" s="489">
        <f t="shared" si="9"/>
        <v>0</v>
      </c>
      <c r="CH62" s="489">
        <f t="shared" si="15"/>
        <v>214</v>
      </c>
      <c r="CI62" s="489">
        <f t="shared" si="15"/>
        <v>0</v>
      </c>
    </row>
    <row r="63" spans="1:87">
      <c r="A63" s="499" t="str">
        <f t="shared" si="0"/>
        <v>309</v>
      </c>
      <c r="B63" s="500">
        <v>39873</v>
      </c>
      <c r="C63" s="206"/>
      <c r="D63" s="206"/>
      <c r="E63" s="206"/>
      <c r="F63" s="206"/>
      <c r="G63" s="206"/>
      <c r="H63" s="206"/>
      <c r="I63" s="206"/>
      <c r="J63" s="206"/>
      <c r="K63" s="206"/>
      <c r="L63" s="206"/>
      <c r="M63" s="206"/>
      <c r="N63" s="206"/>
      <c r="O63" s="206"/>
      <c r="P63" s="206"/>
      <c r="Q63" s="206"/>
      <c r="R63" s="206"/>
      <c r="S63" s="206"/>
      <c r="T63" s="206"/>
      <c r="U63" s="206"/>
      <c r="V63" s="206"/>
      <c r="W63" s="206"/>
      <c r="X63" s="206"/>
      <c r="Y63" s="206"/>
      <c r="Z63" s="206"/>
      <c r="AA63" s="206"/>
      <c r="AB63" s="206"/>
      <c r="AC63" s="206"/>
      <c r="AD63" s="206"/>
      <c r="AE63" s="206"/>
      <c r="AF63" s="206"/>
      <c r="AG63" s="206"/>
      <c r="AH63" s="206"/>
      <c r="AI63" s="206"/>
      <c r="AJ63" s="206"/>
      <c r="AK63" s="206"/>
      <c r="AL63" s="206"/>
      <c r="AM63" s="206"/>
      <c r="AN63" s="206"/>
      <c r="AO63" s="206"/>
      <c r="AP63" s="206"/>
      <c r="AQ63" s="206"/>
      <c r="AR63" s="206"/>
      <c r="AS63" s="206"/>
      <c r="AT63" s="489">
        <f t="shared" si="1"/>
        <v>0</v>
      </c>
      <c r="AU63" s="489">
        <f t="shared" si="2"/>
        <v>0</v>
      </c>
      <c r="AV63" s="489">
        <f t="shared" si="3"/>
        <v>0</v>
      </c>
      <c r="AW63" s="489">
        <f t="shared" si="4"/>
        <v>0</v>
      </c>
      <c r="AX63" s="206"/>
      <c r="AY63" s="206"/>
      <c r="AZ63" s="206"/>
      <c r="BA63" s="206"/>
      <c r="BB63" s="206"/>
      <c r="BC63" s="206"/>
      <c r="BD63" s="206"/>
      <c r="BE63" s="206"/>
      <c r="BF63" s="206"/>
      <c r="BG63" s="206"/>
      <c r="BH63" s="206"/>
      <c r="BI63" s="206"/>
      <c r="BJ63" s="206"/>
      <c r="BK63" s="206"/>
      <c r="BL63" s="206"/>
      <c r="BM63" s="206"/>
      <c r="BN63" s="206"/>
      <c r="BO63" s="206"/>
      <c r="BP63" s="206"/>
      <c r="BQ63" s="206"/>
      <c r="BR63" s="206"/>
      <c r="BS63" s="206"/>
      <c r="BT63" s="206"/>
      <c r="BU63" s="206"/>
      <c r="BV63" s="206"/>
      <c r="BW63" s="206"/>
      <c r="BX63" s="206"/>
      <c r="BY63" s="489">
        <f t="shared" si="5"/>
        <v>0</v>
      </c>
      <c r="BZ63" s="489">
        <f t="shared" si="6"/>
        <v>0</v>
      </c>
      <c r="CA63" s="489">
        <f t="shared" si="10"/>
        <v>927</v>
      </c>
      <c r="CB63" s="489">
        <f t="shared" si="11"/>
        <v>0</v>
      </c>
      <c r="CC63" s="489">
        <f t="shared" si="12"/>
        <v>0</v>
      </c>
      <c r="CD63" s="489">
        <f t="shared" si="13"/>
        <v>0</v>
      </c>
      <c r="CE63" s="489">
        <f t="shared" si="14"/>
        <v>0</v>
      </c>
      <c r="CF63" s="489">
        <f t="shared" si="8"/>
        <v>927</v>
      </c>
      <c r="CG63" s="489">
        <f t="shared" si="9"/>
        <v>0</v>
      </c>
      <c r="CH63" s="489">
        <f t="shared" si="15"/>
        <v>214</v>
      </c>
      <c r="CI63" s="489">
        <f t="shared" si="15"/>
        <v>0</v>
      </c>
    </row>
    <row r="64" spans="1:87">
      <c r="A64" s="499" t="str">
        <f t="shared" si="0"/>
        <v>309</v>
      </c>
      <c r="B64" s="500">
        <v>39874</v>
      </c>
      <c r="C64" s="206"/>
      <c r="D64" s="206">
        <v>20</v>
      </c>
      <c r="E64" s="206">
        <v>20</v>
      </c>
      <c r="F64" s="206">
        <v>20</v>
      </c>
      <c r="G64" s="206"/>
      <c r="H64" s="206">
        <v>20</v>
      </c>
      <c r="I64" s="206">
        <v>20</v>
      </c>
      <c r="J64" s="206"/>
      <c r="K64" s="206"/>
      <c r="L64" s="206"/>
      <c r="M64" s="206">
        <v>20</v>
      </c>
      <c r="N64" s="206">
        <v>20</v>
      </c>
      <c r="O64" s="206">
        <v>20</v>
      </c>
      <c r="P64" s="206">
        <v>20</v>
      </c>
      <c r="Q64" s="206">
        <v>20</v>
      </c>
      <c r="R64" s="206">
        <v>20</v>
      </c>
      <c r="S64" s="206">
        <v>20</v>
      </c>
      <c r="T64" s="206">
        <v>20</v>
      </c>
      <c r="U64" s="206"/>
      <c r="V64" s="206">
        <v>20</v>
      </c>
      <c r="W64" s="206">
        <v>20</v>
      </c>
      <c r="X64" s="206">
        <v>20</v>
      </c>
      <c r="Y64" s="206">
        <v>20</v>
      </c>
      <c r="Z64" s="206">
        <v>20</v>
      </c>
      <c r="AA64" s="206">
        <v>20</v>
      </c>
      <c r="AB64" s="206">
        <v>20</v>
      </c>
      <c r="AC64" s="206"/>
      <c r="AD64" s="206">
        <v>20</v>
      </c>
      <c r="AE64" s="206">
        <v>20</v>
      </c>
      <c r="AF64" s="206">
        <v>20</v>
      </c>
      <c r="AG64" s="206">
        <v>20</v>
      </c>
      <c r="AH64" s="206">
        <v>20</v>
      </c>
      <c r="AI64" s="206">
        <v>20</v>
      </c>
      <c r="AJ64" s="206"/>
      <c r="AK64" s="206">
        <v>20</v>
      </c>
      <c r="AL64" s="206">
        <v>20</v>
      </c>
      <c r="AM64" s="206"/>
      <c r="AN64" s="578">
        <v>20</v>
      </c>
      <c r="AO64" s="578">
        <v>20</v>
      </c>
      <c r="AP64" s="206"/>
      <c r="AQ64" s="206">
        <v>20</v>
      </c>
      <c r="AR64" s="206">
        <v>20</v>
      </c>
      <c r="AS64" s="206"/>
      <c r="AT64" s="489">
        <f t="shared" si="1"/>
        <v>20</v>
      </c>
      <c r="AU64" s="489">
        <f t="shared" si="2"/>
        <v>0</v>
      </c>
      <c r="AV64" s="489">
        <f t="shared" si="3"/>
        <v>0</v>
      </c>
      <c r="AW64" s="489">
        <f t="shared" si="4"/>
        <v>0</v>
      </c>
      <c r="AX64" s="206">
        <v>20</v>
      </c>
      <c r="AY64" s="206"/>
      <c r="AZ64" s="206"/>
      <c r="BA64" s="206"/>
      <c r="BB64" s="206"/>
      <c r="BC64" s="206"/>
      <c r="BD64" s="206"/>
      <c r="BE64" s="206"/>
      <c r="BF64" s="206"/>
      <c r="BG64" s="206"/>
      <c r="BH64" s="206"/>
      <c r="BI64" s="206"/>
      <c r="BJ64" s="206"/>
      <c r="BK64" s="206">
        <v>5</v>
      </c>
      <c r="BL64" s="206">
        <v>5</v>
      </c>
      <c r="BM64" s="206"/>
      <c r="BN64" s="206"/>
      <c r="BO64" s="206">
        <v>20</v>
      </c>
      <c r="BP64" s="206"/>
      <c r="BQ64" s="206"/>
      <c r="BR64" s="206"/>
      <c r="BS64" s="206"/>
      <c r="BT64" s="206"/>
      <c r="BU64" s="206"/>
      <c r="BV64" s="206"/>
      <c r="BW64" s="206"/>
      <c r="BX64" s="206"/>
      <c r="BY64" s="489">
        <f t="shared" si="5"/>
        <v>0</v>
      </c>
      <c r="BZ64" s="489">
        <f t="shared" si="6"/>
        <v>0</v>
      </c>
      <c r="CA64" s="489">
        <f t="shared" si="10"/>
        <v>947</v>
      </c>
      <c r="CB64" s="489">
        <f t="shared" si="11"/>
        <v>0</v>
      </c>
      <c r="CC64" s="489">
        <f t="shared" si="12"/>
        <v>0</v>
      </c>
      <c r="CD64" s="489">
        <f t="shared" si="13"/>
        <v>0</v>
      </c>
      <c r="CE64" s="489">
        <f t="shared" si="14"/>
        <v>0</v>
      </c>
      <c r="CF64" s="489">
        <f t="shared" si="8"/>
        <v>947</v>
      </c>
      <c r="CG64" s="489">
        <f t="shared" si="9"/>
        <v>0</v>
      </c>
      <c r="CH64" s="489">
        <f t="shared" si="15"/>
        <v>234</v>
      </c>
      <c r="CI64" s="489">
        <f t="shared" si="15"/>
        <v>0</v>
      </c>
    </row>
    <row r="65" spans="1:87">
      <c r="A65" s="499" t="str">
        <f t="shared" si="0"/>
        <v>309</v>
      </c>
      <c r="B65" s="500">
        <v>39875</v>
      </c>
      <c r="C65" s="206"/>
      <c r="D65" s="206">
        <v>20</v>
      </c>
      <c r="E65" s="578">
        <v>20</v>
      </c>
      <c r="F65" s="578">
        <v>20</v>
      </c>
      <c r="G65" s="206"/>
      <c r="H65" s="578">
        <v>20</v>
      </c>
      <c r="I65" s="578">
        <v>20</v>
      </c>
      <c r="J65" s="206"/>
      <c r="K65" s="206"/>
      <c r="L65" s="206"/>
      <c r="M65" s="578">
        <v>20</v>
      </c>
      <c r="N65" s="578">
        <v>20</v>
      </c>
      <c r="O65" s="578">
        <v>20</v>
      </c>
      <c r="P65" s="578">
        <v>20</v>
      </c>
      <c r="Q65" s="578">
        <v>20</v>
      </c>
      <c r="R65" s="578">
        <v>20</v>
      </c>
      <c r="S65" s="578">
        <v>20</v>
      </c>
      <c r="T65" s="578">
        <v>20</v>
      </c>
      <c r="U65" s="206"/>
      <c r="V65" s="578">
        <v>20</v>
      </c>
      <c r="W65" s="578">
        <v>20</v>
      </c>
      <c r="X65" s="578">
        <v>20</v>
      </c>
      <c r="Y65" s="578">
        <v>20</v>
      </c>
      <c r="Z65" s="578">
        <v>20</v>
      </c>
      <c r="AA65" s="578">
        <v>20</v>
      </c>
      <c r="AB65" s="578">
        <v>20</v>
      </c>
      <c r="AC65" s="206"/>
      <c r="AD65" s="578">
        <v>20</v>
      </c>
      <c r="AE65" s="578">
        <v>20</v>
      </c>
      <c r="AF65" s="578">
        <v>20</v>
      </c>
      <c r="AG65" s="578">
        <v>20</v>
      </c>
      <c r="AH65" s="578">
        <v>20</v>
      </c>
      <c r="AI65" s="578">
        <v>20</v>
      </c>
      <c r="AJ65" s="206"/>
      <c r="AK65" s="578">
        <v>20</v>
      </c>
      <c r="AL65" s="578">
        <v>20</v>
      </c>
      <c r="AM65" s="206"/>
      <c r="AN65" s="578">
        <v>20</v>
      </c>
      <c r="AO65" s="578">
        <v>20</v>
      </c>
      <c r="AP65" s="206"/>
      <c r="AQ65" s="578">
        <v>20</v>
      </c>
      <c r="AR65" s="578">
        <v>20</v>
      </c>
      <c r="AS65" s="206"/>
      <c r="AT65" s="489">
        <f t="shared" si="1"/>
        <v>20</v>
      </c>
      <c r="AU65" s="489">
        <f t="shared" si="2"/>
        <v>0</v>
      </c>
      <c r="AV65" s="489">
        <f t="shared" si="3"/>
        <v>0</v>
      </c>
      <c r="AW65" s="489">
        <f t="shared" si="4"/>
        <v>0</v>
      </c>
      <c r="AX65" s="206">
        <v>20</v>
      </c>
      <c r="AY65" s="206"/>
      <c r="AZ65" s="206"/>
      <c r="BA65" s="206"/>
      <c r="BB65" s="206"/>
      <c r="BC65" s="206"/>
      <c r="BD65" s="206"/>
      <c r="BE65" s="206"/>
      <c r="BF65" s="206"/>
      <c r="BG65" s="206"/>
      <c r="BH65" s="206"/>
      <c r="BI65" s="206"/>
      <c r="BJ65" s="206"/>
      <c r="BK65" s="578">
        <v>5</v>
      </c>
      <c r="BL65" s="578">
        <v>5</v>
      </c>
      <c r="BM65" s="206"/>
      <c r="BN65" s="206"/>
      <c r="BO65" s="206">
        <v>20</v>
      </c>
      <c r="BP65" s="206"/>
      <c r="BQ65" s="206"/>
      <c r="BR65" s="206"/>
      <c r="BS65" s="206"/>
      <c r="BT65" s="206"/>
      <c r="BU65" s="206"/>
      <c r="BV65" s="206"/>
      <c r="BW65" s="206"/>
      <c r="BX65" s="206"/>
      <c r="BY65" s="489">
        <f t="shared" si="5"/>
        <v>0</v>
      </c>
      <c r="BZ65" s="489">
        <f t="shared" si="6"/>
        <v>0</v>
      </c>
      <c r="CA65" s="489">
        <f t="shared" si="10"/>
        <v>967</v>
      </c>
      <c r="CB65" s="489">
        <f t="shared" si="11"/>
        <v>0</v>
      </c>
      <c r="CC65" s="489">
        <f t="shared" si="12"/>
        <v>0</v>
      </c>
      <c r="CD65" s="489">
        <f t="shared" si="13"/>
        <v>0</v>
      </c>
      <c r="CE65" s="489">
        <f t="shared" si="14"/>
        <v>0</v>
      </c>
      <c r="CF65" s="489">
        <f t="shared" si="8"/>
        <v>967</v>
      </c>
      <c r="CG65" s="489">
        <f t="shared" si="9"/>
        <v>0</v>
      </c>
      <c r="CH65" s="489">
        <f t="shared" si="15"/>
        <v>254</v>
      </c>
      <c r="CI65" s="489">
        <f t="shared" si="15"/>
        <v>0</v>
      </c>
    </row>
    <row r="66" spans="1:87">
      <c r="A66" s="499" t="str">
        <f t="shared" si="0"/>
        <v>309</v>
      </c>
      <c r="B66" s="500">
        <v>39876</v>
      </c>
      <c r="C66" s="206"/>
      <c r="D66" s="206">
        <v>20</v>
      </c>
      <c r="E66" s="578">
        <v>20</v>
      </c>
      <c r="F66" s="578">
        <v>20</v>
      </c>
      <c r="G66" s="206"/>
      <c r="H66" s="578">
        <v>20</v>
      </c>
      <c r="I66" s="578">
        <v>20</v>
      </c>
      <c r="J66" s="206"/>
      <c r="K66" s="206"/>
      <c r="L66" s="206"/>
      <c r="M66" s="578">
        <v>20</v>
      </c>
      <c r="N66" s="578">
        <v>20</v>
      </c>
      <c r="O66" s="578">
        <v>20</v>
      </c>
      <c r="P66" s="578">
        <v>20</v>
      </c>
      <c r="Q66" s="578">
        <v>20</v>
      </c>
      <c r="R66" s="578">
        <v>20</v>
      </c>
      <c r="S66" s="578">
        <v>20</v>
      </c>
      <c r="T66" s="578">
        <v>20</v>
      </c>
      <c r="U66" s="206"/>
      <c r="V66" s="578">
        <v>20</v>
      </c>
      <c r="W66" s="578">
        <v>20</v>
      </c>
      <c r="X66" s="578">
        <v>20</v>
      </c>
      <c r="Y66" s="578">
        <v>20</v>
      </c>
      <c r="Z66" s="578">
        <v>20</v>
      </c>
      <c r="AA66" s="578">
        <v>20</v>
      </c>
      <c r="AB66" s="578">
        <v>20</v>
      </c>
      <c r="AC66" s="206"/>
      <c r="AD66" s="578">
        <v>20</v>
      </c>
      <c r="AE66" s="578">
        <v>20</v>
      </c>
      <c r="AF66" s="578">
        <v>20</v>
      </c>
      <c r="AG66" s="578">
        <v>20</v>
      </c>
      <c r="AH66" s="578">
        <v>20</v>
      </c>
      <c r="AI66" s="578">
        <v>20</v>
      </c>
      <c r="AJ66" s="206"/>
      <c r="AK66" s="578">
        <v>20</v>
      </c>
      <c r="AL66" s="578">
        <v>20</v>
      </c>
      <c r="AM66" s="206"/>
      <c r="AN66" s="578">
        <v>20</v>
      </c>
      <c r="AO66" s="578">
        <v>20</v>
      </c>
      <c r="AP66" s="206"/>
      <c r="AQ66" s="578">
        <v>20</v>
      </c>
      <c r="AR66" s="578">
        <v>20</v>
      </c>
      <c r="AS66" s="206"/>
      <c r="AT66" s="489">
        <f t="shared" si="1"/>
        <v>20</v>
      </c>
      <c r="AU66" s="489">
        <f t="shared" si="2"/>
        <v>0</v>
      </c>
      <c r="AV66" s="489">
        <f t="shared" si="3"/>
        <v>0</v>
      </c>
      <c r="AW66" s="489">
        <f t="shared" si="4"/>
        <v>0</v>
      </c>
      <c r="AX66" s="206">
        <v>20</v>
      </c>
      <c r="AY66" s="206"/>
      <c r="AZ66" s="206"/>
      <c r="BA66" s="206"/>
      <c r="BB66" s="206"/>
      <c r="BC66" s="206"/>
      <c r="BD66" s="206"/>
      <c r="BE66" s="206"/>
      <c r="BF66" s="206"/>
      <c r="BG66" s="206"/>
      <c r="BH66" s="206"/>
      <c r="BI66" s="206"/>
      <c r="BJ66" s="206"/>
      <c r="BK66" s="578">
        <v>5</v>
      </c>
      <c r="BL66" s="578">
        <v>5</v>
      </c>
      <c r="BM66" s="206"/>
      <c r="BN66" s="206"/>
      <c r="BO66" s="206">
        <v>20</v>
      </c>
      <c r="BP66" s="206"/>
      <c r="BQ66" s="206"/>
      <c r="BR66" s="206"/>
      <c r="BS66" s="206"/>
      <c r="BT66" s="206"/>
      <c r="BU66" s="206"/>
      <c r="BV66" s="206"/>
      <c r="BW66" s="206"/>
      <c r="BX66" s="206"/>
      <c r="BY66" s="489">
        <f t="shared" si="5"/>
        <v>0</v>
      </c>
      <c r="BZ66" s="489">
        <f t="shared" si="6"/>
        <v>0</v>
      </c>
      <c r="CA66" s="489">
        <f t="shared" si="10"/>
        <v>987</v>
      </c>
      <c r="CB66" s="489">
        <f t="shared" si="11"/>
        <v>0</v>
      </c>
      <c r="CC66" s="489">
        <f t="shared" si="12"/>
        <v>0</v>
      </c>
      <c r="CD66" s="489">
        <f t="shared" si="13"/>
        <v>0</v>
      </c>
      <c r="CE66" s="489">
        <f t="shared" si="14"/>
        <v>0</v>
      </c>
      <c r="CF66" s="489">
        <f t="shared" si="8"/>
        <v>987</v>
      </c>
      <c r="CG66" s="489">
        <f t="shared" si="9"/>
        <v>0</v>
      </c>
      <c r="CH66" s="489">
        <f t="shared" si="15"/>
        <v>274</v>
      </c>
      <c r="CI66" s="489">
        <f t="shared" si="15"/>
        <v>0</v>
      </c>
    </row>
    <row r="67" spans="1:87">
      <c r="A67" s="499" t="str">
        <f t="shared" si="0"/>
        <v>309</v>
      </c>
      <c r="B67" s="500">
        <v>39877</v>
      </c>
      <c r="C67" s="206"/>
      <c r="D67" s="206">
        <v>20</v>
      </c>
      <c r="E67" s="578">
        <v>20</v>
      </c>
      <c r="F67" s="578">
        <v>20</v>
      </c>
      <c r="G67" s="206"/>
      <c r="H67" s="578">
        <v>20</v>
      </c>
      <c r="I67" s="578">
        <v>20</v>
      </c>
      <c r="J67" s="206"/>
      <c r="K67" s="206"/>
      <c r="L67" s="206"/>
      <c r="M67" s="578">
        <v>20</v>
      </c>
      <c r="N67" s="578">
        <v>20</v>
      </c>
      <c r="O67" s="578">
        <v>20</v>
      </c>
      <c r="P67" s="578">
        <v>20</v>
      </c>
      <c r="Q67" s="578">
        <v>20</v>
      </c>
      <c r="R67" s="578">
        <v>20</v>
      </c>
      <c r="S67" s="578">
        <v>20</v>
      </c>
      <c r="T67" s="578">
        <v>20</v>
      </c>
      <c r="U67" s="206"/>
      <c r="V67" s="578">
        <v>20</v>
      </c>
      <c r="W67" s="578">
        <v>20</v>
      </c>
      <c r="X67" s="578">
        <v>20</v>
      </c>
      <c r="Y67" s="578">
        <v>20</v>
      </c>
      <c r="Z67" s="578">
        <v>20</v>
      </c>
      <c r="AA67" s="578">
        <v>20</v>
      </c>
      <c r="AB67" s="578">
        <v>20</v>
      </c>
      <c r="AC67" s="206"/>
      <c r="AD67" s="578">
        <v>20</v>
      </c>
      <c r="AE67" s="578">
        <v>20</v>
      </c>
      <c r="AF67" s="578">
        <v>20</v>
      </c>
      <c r="AG67" s="578">
        <v>20</v>
      </c>
      <c r="AH67" s="578">
        <v>20</v>
      </c>
      <c r="AI67" s="578">
        <v>20</v>
      </c>
      <c r="AJ67" s="206"/>
      <c r="AK67" s="578">
        <v>20</v>
      </c>
      <c r="AL67" s="578">
        <v>20</v>
      </c>
      <c r="AM67" s="206"/>
      <c r="AN67" s="578">
        <v>20</v>
      </c>
      <c r="AO67" s="578">
        <v>20</v>
      </c>
      <c r="AP67" s="206"/>
      <c r="AQ67" s="578">
        <v>20</v>
      </c>
      <c r="AR67" s="578">
        <v>20</v>
      </c>
      <c r="AS67" s="206"/>
      <c r="AT67" s="489">
        <f t="shared" si="1"/>
        <v>20</v>
      </c>
      <c r="AU67" s="489">
        <f t="shared" si="2"/>
        <v>0</v>
      </c>
      <c r="AV67" s="489">
        <f t="shared" si="3"/>
        <v>0</v>
      </c>
      <c r="AW67" s="489">
        <f t="shared" si="4"/>
        <v>0</v>
      </c>
      <c r="AX67" s="206">
        <v>20</v>
      </c>
      <c r="AY67" s="206"/>
      <c r="AZ67" s="206"/>
      <c r="BA67" s="206"/>
      <c r="BB67" s="206"/>
      <c r="BC67" s="206"/>
      <c r="BD67" s="206"/>
      <c r="BE67" s="206"/>
      <c r="BF67" s="206"/>
      <c r="BG67" s="206"/>
      <c r="BH67" s="206"/>
      <c r="BI67" s="206"/>
      <c r="BJ67" s="206"/>
      <c r="BK67" s="578">
        <v>5</v>
      </c>
      <c r="BL67" s="578">
        <v>5</v>
      </c>
      <c r="BM67" s="206"/>
      <c r="BN67" s="206"/>
      <c r="BO67" s="206">
        <v>20</v>
      </c>
      <c r="BP67" s="206"/>
      <c r="BQ67" s="206"/>
      <c r="BR67" s="206"/>
      <c r="BS67" s="206"/>
      <c r="BT67" s="206"/>
      <c r="BU67" s="206"/>
      <c r="BV67" s="206"/>
      <c r="BW67" s="206"/>
      <c r="BX67" s="206"/>
      <c r="BY67" s="489">
        <f t="shared" si="5"/>
        <v>0</v>
      </c>
      <c r="BZ67" s="489">
        <f t="shared" si="6"/>
        <v>0</v>
      </c>
      <c r="CA67" s="489">
        <f t="shared" si="10"/>
        <v>1007</v>
      </c>
      <c r="CB67" s="489">
        <f t="shared" si="11"/>
        <v>0</v>
      </c>
      <c r="CC67" s="489">
        <f t="shared" si="12"/>
        <v>0</v>
      </c>
      <c r="CD67" s="489">
        <f t="shared" si="13"/>
        <v>0</v>
      </c>
      <c r="CE67" s="489">
        <f t="shared" si="14"/>
        <v>0</v>
      </c>
      <c r="CF67" s="489">
        <f t="shared" si="8"/>
        <v>1007</v>
      </c>
      <c r="CG67" s="489">
        <f t="shared" si="9"/>
        <v>0</v>
      </c>
      <c r="CH67" s="489">
        <f t="shared" si="15"/>
        <v>294</v>
      </c>
      <c r="CI67" s="489">
        <f t="shared" si="15"/>
        <v>0</v>
      </c>
    </row>
    <row r="68" spans="1:87">
      <c r="A68" s="499" t="str">
        <f t="shared" si="0"/>
        <v>309</v>
      </c>
      <c r="B68" s="500">
        <v>39878</v>
      </c>
      <c r="C68" s="206"/>
      <c r="D68" s="206">
        <v>20</v>
      </c>
      <c r="E68" s="578">
        <v>20</v>
      </c>
      <c r="F68" s="578">
        <v>20</v>
      </c>
      <c r="G68" s="206"/>
      <c r="H68" s="578">
        <v>20</v>
      </c>
      <c r="I68" s="578">
        <v>20</v>
      </c>
      <c r="J68" s="206"/>
      <c r="K68" s="206"/>
      <c r="L68" s="206"/>
      <c r="M68" s="578">
        <v>20</v>
      </c>
      <c r="N68" s="578">
        <v>20</v>
      </c>
      <c r="O68" s="578">
        <v>20</v>
      </c>
      <c r="P68" s="578">
        <v>20</v>
      </c>
      <c r="Q68" s="578">
        <v>20</v>
      </c>
      <c r="R68" s="578">
        <v>20</v>
      </c>
      <c r="S68" s="578">
        <v>20</v>
      </c>
      <c r="T68" s="578">
        <v>20</v>
      </c>
      <c r="U68" s="206"/>
      <c r="V68" s="578">
        <v>20</v>
      </c>
      <c r="W68" s="578">
        <v>20</v>
      </c>
      <c r="X68" s="578">
        <v>20</v>
      </c>
      <c r="Y68" s="578">
        <v>20</v>
      </c>
      <c r="Z68" s="578">
        <v>20</v>
      </c>
      <c r="AA68" s="578">
        <v>20</v>
      </c>
      <c r="AB68" s="578">
        <v>20</v>
      </c>
      <c r="AC68" s="206"/>
      <c r="AD68" s="578">
        <v>20</v>
      </c>
      <c r="AE68" s="578">
        <v>20</v>
      </c>
      <c r="AF68" s="578">
        <v>20</v>
      </c>
      <c r="AG68" s="578">
        <v>20</v>
      </c>
      <c r="AH68" s="578">
        <v>20</v>
      </c>
      <c r="AI68" s="578">
        <v>20</v>
      </c>
      <c r="AJ68" s="206"/>
      <c r="AK68" s="578">
        <v>20</v>
      </c>
      <c r="AL68" s="578">
        <v>20</v>
      </c>
      <c r="AM68" s="206"/>
      <c r="AN68" s="578">
        <v>20</v>
      </c>
      <c r="AO68" s="578">
        <v>20</v>
      </c>
      <c r="AP68" s="206"/>
      <c r="AQ68" s="578">
        <v>20</v>
      </c>
      <c r="AR68" s="578">
        <v>20</v>
      </c>
      <c r="AS68" s="206"/>
      <c r="AT68" s="489">
        <f t="shared" si="1"/>
        <v>20</v>
      </c>
      <c r="AU68" s="489">
        <f t="shared" si="2"/>
        <v>0</v>
      </c>
      <c r="AV68" s="489">
        <f t="shared" si="3"/>
        <v>0</v>
      </c>
      <c r="AW68" s="489">
        <f t="shared" si="4"/>
        <v>0</v>
      </c>
      <c r="AX68" s="206">
        <v>20</v>
      </c>
      <c r="AY68" s="206"/>
      <c r="AZ68" s="206"/>
      <c r="BA68" s="206"/>
      <c r="BB68" s="206"/>
      <c r="BC68" s="206"/>
      <c r="BD68" s="206"/>
      <c r="BE68" s="206"/>
      <c r="BF68" s="206"/>
      <c r="BG68" s="206"/>
      <c r="BH68" s="206"/>
      <c r="BI68" s="206"/>
      <c r="BJ68" s="206"/>
      <c r="BK68" s="578">
        <v>5</v>
      </c>
      <c r="BL68" s="578">
        <v>5</v>
      </c>
      <c r="BM68" s="206"/>
      <c r="BN68" s="206"/>
      <c r="BO68" s="206">
        <v>20</v>
      </c>
      <c r="BP68" s="206"/>
      <c r="BQ68" s="206"/>
      <c r="BR68" s="206"/>
      <c r="BS68" s="206"/>
      <c r="BT68" s="206"/>
      <c r="BU68" s="206"/>
      <c r="BV68" s="206"/>
      <c r="BW68" s="206"/>
      <c r="BX68" s="206"/>
      <c r="BY68" s="489">
        <f t="shared" si="5"/>
        <v>0</v>
      </c>
      <c r="BZ68" s="489">
        <f t="shared" si="6"/>
        <v>0</v>
      </c>
      <c r="CA68" s="489">
        <f t="shared" si="10"/>
        <v>1027</v>
      </c>
      <c r="CB68" s="489">
        <f t="shared" si="11"/>
        <v>0</v>
      </c>
      <c r="CC68" s="489">
        <f t="shared" si="12"/>
        <v>0</v>
      </c>
      <c r="CD68" s="489">
        <f t="shared" si="13"/>
        <v>0</v>
      </c>
      <c r="CE68" s="489">
        <f t="shared" si="14"/>
        <v>0</v>
      </c>
      <c r="CF68" s="489">
        <f t="shared" si="8"/>
        <v>1027</v>
      </c>
      <c r="CG68" s="489">
        <f t="shared" si="9"/>
        <v>0</v>
      </c>
      <c r="CH68" s="489">
        <f t="shared" si="15"/>
        <v>314</v>
      </c>
      <c r="CI68" s="489">
        <f t="shared" si="15"/>
        <v>0</v>
      </c>
    </row>
    <row r="69" spans="1:87">
      <c r="A69" s="499" t="str">
        <f t="shared" ref="A69:A132" si="16">MONTH(B69)&amp;RIGHT(YEAR(B69),2)</f>
        <v>309</v>
      </c>
      <c r="B69" s="500">
        <v>39879</v>
      </c>
      <c r="C69" s="206"/>
      <c r="D69" s="206"/>
      <c r="E69" s="206"/>
      <c r="F69" s="206"/>
      <c r="G69" s="206"/>
      <c r="H69" s="206"/>
      <c r="I69" s="206"/>
      <c r="J69" s="206"/>
      <c r="K69" s="206"/>
      <c r="L69" s="206"/>
      <c r="M69" s="206"/>
      <c r="N69" s="206"/>
      <c r="O69" s="206"/>
      <c r="P69" s="206"/>
      <c r="Q69" s="206"/>
      <c r="R69" s="206"/>
      <c r="S69" s="206"/>
      <c r="T69" s="206"/>
      <c r="U69" s="206"/>
      <c r="V69" s="206"/>
      <c r="W69" s="206"/>
      <c r="X69" s="206"/>
      <c r="Y69" s="206"/>
      <c r="Z69" s="206"/>
      <c r="AA69" s="206"/>
      <c r="AB69" s="206"/>
      <c r="AC69" s="206"/>
      <c r="AD69" s="206"/>
      <c r="AE69" s="206"/>
      <c r="AF69" s="206"/>
      <c r="AG69" s="206"/>
      <c r="AH69" s="206"/>
      <c r="AI69" s="206"/>
      <c r="AJ69" s="206"/>
      <c r="AK69" s="206"/>
      <c r="AL69" s="206"/>
      <c r="AM69" s="206"/>
      <c r="AN69" s="206"/>
      <c r="AO69" s="206"/>
      <c r="AP69" s="206"/>
      <c r="AQ69" s="206"/>
      <c r="AR69" s="206"/>
      <c r="AS69" s="206"/>
      <c r="AT69" s="489">
        <f t="shared" ref="AT69:AT132" si="17">AX69+AY69</f>
        <v>0</v>
      </c>
      <c r="AU69" s="489">
        <f t="shared" ref="AU69:AU132" si="18">AZ69+BA69+BB69</f>
        <v>0</v>
      </c>
      <c r="AV69" s="489">
        <f t="shared" ref="AV69:AV132" si="19">BC69+BD69</f>
        <v>0</v>
      </c>
      <c r="AW69" s="489">
        <f t="shared" ref="AW69:AW132" si="20">BE69+BF69+BG69</f>
        <v>0</v>
      </c>
      <c r="AX69" s="206"/>
      <c r="AY69" s="206"/>
      <c r="AZ69" s="206"/>
      <c r="BA69" s="206"/>
      <c r="BB69" s="206"/>
      <c r="BC69" s="206"/>
      <c r="BD69" s="206"/>
      <c r="BE69" s="206"/>
      <c r="BF69" s="206"/>
      <c r="BG69" s="206"/>
      <c r="BH69" s="206"/>
      <c r="BI69" s="206"/>
      <c r="BJ69" s="206"/>
      <c r="BK69" s="206"/>
      <c r="BL69" s="206"/>
      <c r="BM69" s="206"/>
      <c r="BN69" s="206"/>
      <c r="BO69" s="206"/>
      <c r="BP69" s="206"/>
      <c r="BQ69" s="206"/>
      <c r="BR69" s="206"/>
      <c r="BS69" s="206"/>
      <c r="BT69" s="206"/>
      <c r="BU69" s="206"/>
      <c r="BV69" s="206"/>
      <c r="BW69" s="206"/>
      <c r="BX69" s="206"/>
      <c r="BY69" s="489">
        <f t="shared" ref="BY69:BY132" si="21">BT69+BV69</f>
        <v>0</v>
      </c>
      <c r="BZ69" s="489">
        <f t="shared" ref="BZ69:BZ132" si="22">BU69+BW69+BX69</f>
        <v>0</v>
      </c>
      <c r="CA69" s="489">
        <f t="shared" si="10"/>
        <v>1027</v>
      </c>
      <c r="CB69" s="489">
        <f t="shared" si="11"/>
        <v>0</v>
      </c>
      <c r="CC69" s="489">
        <f t="shared" si="12"/>
        <v>0</v>
      </c>
      <c r="CD69" s="489">
        <f t="shared" si="13"/>
        <v>0</v>
      </c>
      <c r="CE69" s="489">
        <f t="shared" si="14"/>
        <v>0</v>
      </c>
      <c r="CF69" s="489">
        <f t="shared" ref="CF69:CF132" si="23">CA69+CC69</f>
        <v>1027</v>
      </c>
      <c r="CG69" s="489">
        <f t="shared" ref="CG69:CG132" si="24">CB69+CD69+CE69</f>
        <v>0</v>
      </c>
      <c r="CH69" s="489">
        <f t="shared" si="15"/>
        <v>314</v>
      </c>
      <c r="CI69" s="489">
        <f t="shared" si="15"/>
        <v>0</v>
      </c>
    </row>
    <row r="70" spans="1:87">
      <c r="A70" s="499" t="str">
        <f t="shared" si="16"/>
        <v>309</v>
      </c>
      <c r="B70" s="500">
        <v>39880</v>
      </c>
      <c r="C70" s="206"/>
      <c r="D70" s="206"/>
      <c r="E70" s="206"/>
      <c r="F70" s="206"/>
      <c r="G70" s="206"/>
      <c r="H70" s="206"/>
      <c r="I70" s="206"/>
      <c r="J70" s="206"/>
      <c r="K70" s="206"/>
      <c r="L70" s="206"/>
      <c r="M70" s="206"/>
      <c r="N70" s="206"/>
      <c r="O70" s="206"/>
      <c r="P70" s="206"/>
      <c r="Q70" s="206"/>
      <c r="R70" s="206"/>
      <c r="S70" s="206"/>
      <c r="T70" s="206"/>
      <c r="U70" s="206"/>
      <c r="V70" s="206"/>
      <c r="W70" s="206"/>
      <c r="X70" s="206"/>
      <c r="Y70" s="206"/>
      <c r="Z70" s="206"/>
      <c r="AA70" s="206"/>
      <c r="AB70" s="206"/>
      <c r="AC70" s="206"/>
      <c r="AD70" s="206"/>
      <c r="AE70" s="206"/>
      <c r="AF70" s="206"/>
      <c r="AG70" s="206"/>
      <c r="AH70" s="206"/>
      <c r="AI70" s="206"/>
      <c r="AJ70" s="206"/>
      <c r="AK70" s="206"/>
      <c r="AL70" s="206"/>
      <c r="AM70" s="206"/>
      <c r="AN70" s="206"/>
      <c r="AO70" s="206"/>
      <c r="AP70" s="206"/>
      <c r="AQ70" s="206"/>
      <c r="AR70" s="206"/>
      <c r="AS70" s="206"/>
      <c r="AT70" s="489">
        <f t="shared" si="17"/>
        <v>0</v>
      </c>
      <c r="AU70" s="489">
        <f t="shared" si="18"/>
        <v>0</v>
      </c>
      <c r="AV70" s="489">
        <f t="shared" si="19"/>
        <v>0</v>
      </c>
      <c r="AW70" s="489">
        <f t="shared" si="20"/>
        <v>0</v>
      </c>
      <c r="AX70" s="206"/>
      <c r="AY70" s="206"/>
      <c r="AZ70" s="206"/>
      <c r="BA70" s="206"/>
      <c r="BB70" s="206"/>
      <c r="BC70" s="206"/>
      <c r="BD70" s="206"/>
      <c r="BE70" s="206"/>
      <c r="BF70" s="206"/>
      <c r="BG70" s="206"/>
      <c r="BH70" s="206"/>
      <c r="BI70" s="206"/>
      <c r="BJ70" s="206"/>
      <c r="BK70" s="206"/>
      <c r="BL70" s="206"/>
      <c r="BM70" s="206"/>
      <c r="BN70" s="206"/>
      <c r="BO70" s="206"/>
      <c r="BP70" s="206"/>
      <c r="BQ70" s="206"/>
      <c r="BR70" s="206"/>
      <c r="BS70" s="206"/>
      <c r="BT70" s="206"/>
      <c r="BU70" s="206"/>
      <c r="BV70" s="206"/>
      <c r="BW70" s="206"/>
      <c r="BX70" s="206"/>
      <c r="BY70" s="489">
        <f t="shared" si="21"/>
        <v>0</v>
      </c>
      <c r="BZ70" s="489">
        <f t="shared" si="22"/>
        <v>0</v>
      </c>
      <c r="CA70" s="489">
        <f t="shared" ref="CA70:CA133" si="25">CA69+BO70-BT70</f>
        <v>1027</v>
      </c>
      <c r="CB70" s="489">
        <f t="shared" ref="CB70:CB133" si="26">CB69+BP70-BU70</f>
        <v>0</v>
      </c>
      <c r="CC70" s="489">
        <f t="shared" ref="CC70:CC133" si="27">CC69+BQ70-BV70</f>
        <v>0</v>
      </c>
      <c r="CD70" s="489">
        <f t="shared" ref="CD70:CD133" si="28">CD69+BR70-BW70</f>
        <v>0</v>
      </c>
      <c r="CE70" s="489">
        <f t="shared" ref="CE70:CE133" si="29">CE69+BS70-BX70</f>
        <v>0</v>
      </c>
      <c r="CF70" s="489">
        <f t="shared" si="23"/>
        <v>1027</v>
      </c>
      <c r="CG70" s="489">
        <f t="shared" si="24"/>
        <v>0</v>
      </c>
      <c r="CH70" s="489">
        <f t="shared" ref="CH70:CI133" si="30">CH69+AR70</f>
        <v>314</v>
      </c>
      <c r="CI70" s="489">
        <f t="shared" si="30"/>
        <v>0</v>
      </c>
    </row>
    <row r="71" spans="1:87">
      <c r="A71" s="499" t="str">
        <f t="shared" si="16"/>
        <v>309</v>
      </c>
      <c r="B71" s="500">
        <v>39881</v>
      </c>
      <c r="C71" s="206"/>
      <c r="D71" s="206"/>
      <c r="E71" s="206"/>
      <c r="F71" s="206"/>
      <c r="G71" s="206"/>
      <c r="H71" s="206"/>
      <c r="I71" s="206"/>
      <c r="J71" s="206"/>
      <c r="K71" s="206"/>
      <c r="L71" s="206"/>
      <c r="M71" s="206"/>
      <c r="N71" s="206"/>
      <c r="O71" s="206"/>
      <c r="P71" s="206"/>
      <c r="Q71" s="206"/>
      <c r="R71" s="206"/>
      <c r="S71" s="206"/>
      <c r="T71" s="206"/>
      <c r="U71" s="206"/>
      <c r="V71" s="206"/>
      <c r="W71" s="206"/>
      <c r="X71" s="206"/>
      <c r="Y71" s="206"/>
      <c r="Z71" s="206"/>
      <c r="AA71" s="206"/>
      <c r="AB71" s="206"/>
      <c r="AC71" s="206"/>
      <c r="AD71" s="206"/>
      <c r="AE71" s="206"/>
      <c r="AF71" s="206"/>
      <c r="AG71" s="206"/>
      <c r="AH71" s="206"/>
      <c r="AI71" s="206"/>
      <c r="AJ71" s="206"/>
      <c r="AK71" s="206"/>
      <c r="AL71" s="206"/>
      <c r="AM71" s="206"/>
      <c r="AN71" s="206"/>
      <c r="AO71" s="206"/>
      <c r="AP71" s="206"/>
      <c r="AQ71" s="206"/>
      <c r="AR71" s="206"/>
      <c r="AS71" s="206"/>
      <c r="AT71" s="489">
        <f t="shared" si="17"/>
        <v>0</v>
      </c>
      <c r="AU71" s="489">
        <f t="shared" si="18"/>
        <v>0</v>
      </c>
      <c r="AV71" s="489">
        <f t="shared" si="19"/>
        <v>0</v>
      </c>
      <c r="AW71" s="489">
        <f t="shared" si="20"/>
        <v>0</v>
      </c>
      <c r="AX71" s="206"/>
      <c r="AY71" s="206"/>
      <c r="AZ71" s="206"/>
      <c r="BA71" s="206"/>
      <c r="BB71" s="206"/>
      <c r="BC71" s="206"/>
      <c r="BD71" s="206"/>
      <c r="BE71" s="206"/>
      <c r="BF71" s="206"/>
      <c r="BG71" s="206"/>
      <c r="BH71" s="206"/>
      <c r="BI71" s="206"/>
      <c r="BJ71" s="206"/>
      <c r="BK71" s="206"/>
      <c r="BL71" s="206"/>
      <c r="BM71" s="206"/>
      <c r="BN71" s="206"/>
      <c r="BO71" s="206"/>
      <c r="BP71" s="206"/>
      <c r="BQ71" s="206"/>
      <c r="BR71" s="206"/>
      <c r="BS71" s="206"/>
      <c r="BT71" s="206"/>
      <c r="BU71" s="206"/>
      <c r="BV71" s="206"/>
      <c r="BW71" s="206"/>
      <c r="BX71" s="206"/>
      <c r="BY71" s="489">
        <f t="shared" si="21"/>
        <v>0</v>
      </c>
      <c r="BZ71" s="489">
        <f t="shared" si="22"/>
        <v>0</v>
      </c>
      <c r="CA71" s="489">
        <f t="shared" si="25"/>
        <v>1027</v>
      </c>
      <c r="CB71" s="489">
        <f t="shared" si="26"/>
        <v>0</v>
      </c>
      <c r="CC71" s="489">
        <f t="shared" si="27"/>
        <v>0</v>
      </c>
      <c r="CD71" s="489">
        <f t="shared" si="28"/>
        <v>0</v>
      </c>
      <c r="CE71" s="489">
        <f t="shared" si="29"/>
        <v>0</v>
      </c>
      <c r="CF71" s="489">
        <f t="shared" si="23"/>
        <v>1027</v>
      </c>
      <c r="CG71" s="489">
        <f t="shared" si="24"/>
        <v>0</v>
      </c>
      <c r="CH71" s="489">
        <f t="shared" si="30"/>
        <v>314</v>
      </c>
      <c r="CI71" s="489">
        <f t="shared" si="30"/>
        <v>0</v>
      </c>
    </row>
    <row r="72" spans="1:87">
      <c r="A72" s="499" t="str">
        <f t="shared" si="16"/>
        <v>309</v>
      </c>
      <c r="B72" s="500">
        <v>39882</v>
      </c>
      <c r="C72" s="206"/>
      <c r="D72" s="206">
        <v>25</v>
      </c>
      <c r="E72" s="206"/>
      <c r="F72" s="206"/>
      <c r="G72" s="206"/>
      <c r="H72" s="206"/>
      <c r="I72" s="206"/>
      <c r="J72" s="206"/>
      <c r="K72" s="206"/>
      <c r="L72" s="206"/>
      <c r="M72" s="206"/>
      <c r="N72" s="206"/>
      <c r="O72" s="585">
        <v>25</v>
      </c>
      <c r="P72" s="585">
        <v>25</v>
      </c>
      <c r="Q72" s="585">
        <v>25</v>
      </c>
      <c r="R72" s="585">
        <v>25</v>
      </c>
      <c r="S72" s="585">
        <v>25</v>
      </c>
      <c r="T72" s="206"/>
      <c r="U72" s="585">
        <v>25</v>
      </c>
      <c r="V72" s="585">
        <v>25</v>
      </c>
      <c r="W72" s="585">
        <v>25</v>
      </c>
      <c r="X72" s="585">
        <v>25</v>
      </c>
      <c r="Y72" s="585">
        <v>25</v>
      </c>
      <c r="Z72" s="585">
        <v>25</v>
      </c>
      <c r="AA72" s="585">
        <v>25</v>
      </c>
      <c r="AB72" s="206"/>
      <c r="AC72" s="585">
        <v>25</v>
      </c>
      <c r="AD72" s="585">
        <v>25</v>
      </c>
      <c r="AE72" s="585">
        <v>25</v>
      </c>
      <c r="AF72" s="585">
        <v>25</v>
      </c>
      <c r="AG72" s="585">
        <v>25</v>
      </c>
      <c r="AH72" s="585">
        <v>25</v>
      </c>
      <c r="AI72" s="206"/>
      <c r="AJ72" s="585">
        <v>25</v>
      </c>
      <c r="AK72" s="585">
        <v>25</v>
      </c>
      <c r="AL72" s="206"/>
      <c r="AM72" s="585">
        <v>25</v>
      </c>
      <c r="AN72" s="585">
        <v>25</v>
      </c>
      <c r="AO72" s="206"/>
      <c r="AP72" s="585">
        <v>25</v>
      </c>
      <c r="AQ72" s="585">
        <v>25</v>
      </c>
      <c r="AR72" s="206"/>
      <c r="AS72" s="585">
        <v>25</v>
      </c>
      <c r="AT72" s="489">
        <f t="shared" si="17"/>
        <v>0</v>
      </c>
      <c r="AU72" s="489">
        <f t="shared" si="18"/>
        <v>25</v>
      </c>
      <c r="AV72" s="489">
        <f t="shared" si="19"/>
        <v>0</v>
      </c>
      <c r="AW72" s="489">
        <f t="shared" si="20"/>
        <v>0</v>
      </c>
      <c r="AX72" s="206"/>
      <c r="AY72" s="206"/>
      <c r="AZ72" s="585">
        <v>25</v>
      </c>
      <c r="BA72" s="206"/>
      <c r="BB72" s="206"/>
      <c r="BC72" s="206"/>
      <c r="BD72" s="206"/>
      <c r="BE72" s="206"/>
      <c r="BF72" s="206"/>
      <c r="BG72" s="206"/>
      <c r="BH72" s="206"/>
      <c r="BI72" s="206"/>
      <c r="BJ72" s="206"/>
      <c r="BK72" s="206"/>
      <c r="BL72" s="206"/>
      <c r="BM72" s="206"/>
      <c r="BN72" s="206"/>
      <c r="BO72" s="206">
        <v>20</v>
      </c>
      <c r="BP72" s="585"/>
      <c r="BQ72" s="206"/>
      <c r="BR72" s="206"/>
      <c r="BS72" s="206"/>
      <c r="BT72" s="206"/>
      <c r="BU72" s="206"/>
      <c r="BV72" s="206"/>
      <c r="BW72" s="206"/>
      <c r="BX72" s="206"/>
      <c r="BY72" s="489">
        <f t="shared" si="21"/>
        <v>0</v>
      </c>
      <c r="BZ72" s="489">
        <f t="shared" si="22"/>
        <v>0</v>
      </c>
      <c r="CA72" s="489">
        <f t="shared" si="25"/>
        <v>1047</v>
      </c>
      <c r="CB72" s="489">
        <f t="shared" si="26"/>
        <v>0</v>
      </c>
      <c r="CC72" s="489">
        <f t="shared" si="27"/>
        <v>0</v>
      </c>
      <c r="CD72" s="489">
        <f t="shared" si="28"/>
        <v>0</v>
      </c>
      <c r="CE72" s="489">
        <f t="shared" si="29"/>
        <v>0</v>
      </c>
      <c r="CF72" s="489">
        <f t="shared" si="23"/>
        <v>1047</v>
      </c>
      <c r="CG72" s="489">
        <f t="shared" si="24"/>
        <v>0</v>
      </c>
      <c r="CH72" s="489">
        <f t="shared" si="30"/>
        <v>314</v>
      </c>
      <c r="CI72" s="489">
        <f t="shared" si="30"/>
        <v>25</v>
      </c>
    </row>
    <row r="73" spans="1:87">
      <c r="A73" s="499" t="str">
        <f t="shared" si="16"/>
        <v>309</v>
      </c>
      <c r="B73" s="500">
        <v>39883</v>
      </c>
      <c r="C73" s="206"/>
      <c r="D73" s="206">
        <v>25</v>
      </c>
      <c r="E73" s="206"/>
      <c r="F73" s="206"/>
      <c r="G73" s="206"/>
      <c r="H73" s="206"/>
      <c r="I73" s="206"/>
      <c r="J73" s="206"/>
      <c r="K73" s="206"/>
      <c r="L73" s="206"/>
      <c r="M73" s="206"/>
      <c r="N73" s="206"/>
      <c r="O73" s="585">
        <v>25</v>
      </c>
      <c r="P73" s="585">
        <v>25</v>
      </c>
      <c r="Q73" s="585">
        <v>25</v>
      </c>
      <c r="R73" s="585">
        <v>25</v>
      </c>
      <c r="S73" s="585">
        <v>25</v>
      </c>
      <c r="T73" s="206"/>
      <c r="U73" s="585">
        <v>25</v>
      </c>
      <c r="V73" s="585">
        <v>25</v>
      </c>
      <c r="W73" s="585">
        <v>25</v>
      </c>
      <c r="X73" s="585">
        <v>25</v>
      </c>
      <c r="Y73" s="585">
        <v>25</v>
      </c>
      <c r="Z73" s="585">
        <v>25</v>
      </c>
      <c r="AA73" s="585">
        <v>25</v>
      </c>
      <c r="AB73" s="206"/>
      <c r="AC73" s="585">
        <v>25</v>
      </c>
      <c r="AD73" s="585">
        <v>25</v>
      </c>
      <c r="AE73" s="585">
        <v>25</v>
      </c>
      <c r="AF73" s="585">
        <v>25</v>
      </c>
      <c r="AG73" s="585">
        <v>25</v>
      </c>
      <c r="AH73" s="585">
        <v>25</v>
      </c>
      <c r="AI73" s="206"/>
      <c r="AJ73" s="585">
        <v>25</v>
      </c>
      <c r="AK73" s="585">
        <v>25</v>
      </c>
      <c r="AL73" s="206"/>
      <c r="AM73" s="585">
        <v>25</v>
      </c>
      <c r="AN73" s="585">
        <v>25</v>
      </c>
      <c r="AO73" s="206"/>
      <c r="AP73" s="585">
        <v>25</v>
      </c>
      <c r="AQ73" s="585">
        <v>25</v>
      </c>
      <c r="AR73" s="206"/>
      <c r="AS73" s="585">
        <v>25</v>
      </c>
      <c r="AT73" s="489">
        <f t="shared" si="17"/>
        <v>0</v>
      </c>
      <c r="AU73" s="489">
        <f t="shared" si="18"/>
        <v>25</v>
      </c>
      <c r="AV73" s="489">
        <f t="shared" si="19"/>
        <v>0</v>
      </c>
      <c r="AW73" s="489">
        <f t="shared" si="20"/>
        <v>0</v>
      </c>
      <c r="AX73" s="206"/>
      <c r="AY73" s="206"/>
      <c r="AZ73" s="585">
        <v>25</v>
      </c>
      <c r="BA73" s="206"/>
      <c r="BB73" s="206"/>
      <c r="BC73" s="206"/>
      <c r="BD73" s="206"/>
      <c r="BE73" s="206"/>
      <c r="BF73" s="206"/>
      <c r="BG73" s="206"/>
      <c r="BH73" s="206"/>
      <c r="BI73" s="206"/>
      <c r="BJ73" s="206"/>
      <c r="BK73" s="206"/>
      <c r="BL73" s="206"/>
      <c r="BM73" s="206"/>
      <c r="BN73" s="206"/>
      <c r="BO73" s="206"/>
      <c r="BP73" s="585">
        <v>25</v>
      </c>
      <c r="BQ73" s="206"/>
      <c r="BR73" s="206"/>
      <c r="BS73" s="206"/>
      <c r="BT73" s="206"/>
      <c r="BU73" s="206"/>
      <c r="BV73" s="206"/>
      <c r="BW73" s="206"/>
      <c r="BX73" s="206"/>
      <c r="BY73" s="489">
        <f t="shared" si="21"/>
        <v>0</v>
      </c>
      <c r="BZ73" s="489">
        <f t="shared" si="22"/>
        <v>0</v>
      </c>
      <c r="CA73" s="489">
        <f t="shared" si="25"/>
        <v>1047</v>
      </c>
      <c r="CB73" s="489">
        <f t="shared" si="26"/>
        <v>25</v>
      </c>
      <c r="CC73" s="489">
        <f t="shared" si="27"/>
        <v>0</v>
      </c>
      <c r="CD73" s="489">
        <f t="shared" si="28"/>
        <v>0</v>
      </c>
      <c r="CE73" s="489">
        <f t="shared" si="29"/>
        <v>0</v>
      </c>
      <c r="CF73" s="489">
        <f t="shared" si="23"/>
        <v>1047</v>
      </c>
      <c r="CG73" s="489">
        <f t="shared" si="24"/>
        <v>25</v>
      </c>
      <c r="CH73" s="489">
        <f t="shared" si="30"/>
        <v>314</v>
      </c>
      <c r="CI73" s="489">
        <f t="shared" si="30"/>
        <v>50</v>
      </c>
    </row>
    <row r="74" spans="1:87">
      <c r="A74" s="499" t="str">
        <f t="shared" si="16"/>
        <v>309</v>
      </c>
      <c r="B74" s="500">
        <v>39884</v>
      </c>
      <c r="C74" s="206"/>
      <c r="D74" s="206">
        <v>25</v>
      </c>
      <c r="E74" s="206"/>
      <c r="F74" s="206"/>
      <c r="G74" s="206"/>
      <c r="H74" s="206"/>
      <c r="I74" s="206"/>
      <c r="J74" s="206"/>
      <c r="K74" s="206"/>
      <c r="L74" s="206"/>
      <c r="M74" s="206"/>
      <c r="N74" s="206"/>
      <c r="O74" s="585">
        <v>25</v>
      </c>
      <c r="P74" s="585">
        <v>25</v>
      </c>
      <c r="Q74" s="585">
        <v>25</v>
      </c>
      <c r="R74" s="585">
        <v>25</v>
      </c>
      <c r="S74" s="585">
        <v>25</v>
      </c>
      <c r="T74" s="206"/>
      <c r="U74" s="585">
        <v>25</v>
      </c>
      <c r="V74" s="585">
        <v>25</v>
      </c>
      <c r="W74" s="585">
        <v>25</v>
      </c>
      <c r="X74" s="585">
        <v>25</v>
      </c>
      <c r="Y74" s="585">
        <v>25</v>
      </c>
      <c r="Z74" s="585">
        <v>25</v>
      </c>
      <c r="AA74" s="585">
        <v>25</v>
      </c>
      <c r="AB74" s="206"/>
      <c r="AC74" s="585">
        <v>25</v>
      </c>
      <c r="AD74" s="585">
        <v>25</v>
      </c>
      <c r="AE74" s="585">
        <v>25</v>
      </c>
      <c r="AF74" s="585">
        <v>25</v>
      </c>
      <c r="AG74" s="585">
        <v>25</v>
      </c>
      <c r="AH74" s="585">
        <v>25</v>
      </c>
      <c r="AI74" s="206"/>
      <c r="AJ74" s="585">
        <v>25</v>
      </c>
      <c r="AK74" s="585">
        <v>25</v>
      </c>
      <c r="AL74" s="206"/>
      <c r="AM74" s="585">
        <v>25</v>
      </c>
      <c r="AN74" s="585">
        <v>25</v>
      </c>
      <c r="AO74" s="206"/>
      <c r="AP74" s="585">
        <v>25</v>
      </c>
      <c r="AQ74" s="585">
        <v>25</v>
      </c>
      <c r="AR74" s="206"/>
      <c r="AS74" s="585">
        <v>25</v>
      </c>
      <c r="AT74" s="489">
        <f t="shared" si="17"/>
        <v>0</v>
      </c>
      <c r="AU74" s="489">
        <f t="shared" si="18"/>
        <v>25</v>
      </c>
      <c r="AV74" s="489">
        <f t="shared" si="19"/>
        <v>0</v>
      </c>
      <c r="AW74" s="489">
        <f t="shared" si="20"/>
        <v>0</v>
      </c>
      <c r="AX74" s="206"/>
      <c r="AY74" s="206"/>
      <c r="AZ74" s="585">
        <v>25</v>
      </c>
      <c r="BA74" s="206"/>
      <c r="BB74" s="206"/>
      <c r="BC74" s="206"/>
      <c r="BD74" s="206"/>
      <c r="BE74" s="206"/>
      <c r="BF74" s="206"/>
      <c r="BG74" s="206"/>
      <c r="BH74" s="206"/>
      <c r="BI74" s="206"/>
      <c r="BJ74" s="206"/>
      <c r="BK74" s="206"/>
      <c r="BL74" s="206"/>
      <c r="BM74" s="206"/>
      <c r="BN74" s="206"/>
      <c r="BO74" s="206"/>
      <c r="BP74" s="585">
        <v>25</v>
      </c>
      <c r="BQ74" s="206"/>
      <c r="BR74" s="206"/>
      <c r="BS74" s="206"/>
      <c r="BT74" s="206"/>
      <c r="BU74" s="206"/>
      <c r="BV74" s="206"/>
      <c r="BW74" s="206"/>
      <c r="BX74" s="206"/>
      <c r="BY74" s="489">
        <f t="shared" si="21"/>
        <v>0</v>
      </c>
      <c r="BZ74" s="489">
        <f t="shared" si="22"/>
        <v>0</v>
      </c>
      <c r="CA74" s="489">
        <f t="shared" si="25"/>
        <v>1047</v>
      </c>
      <c r="CB74" s="489">
        <f t="shared" si="26"/>
        <v>50</v>
      </c>
      <c r="CC74" s="489">
        <f t="shared" si="27"/>
        <v>0</v>
      </c>
      <c r="CD74" s="489">
        <f t="shared" si="28"/>
        <v>0</v>
      </c>
      <c r="CE74" s="489">
        <f t="shared" si="29"/>
        <v>0</v>
      </c>
      <c r="CF74" s="489">
        <f t="shared" si="23"/>
        <v>1047</v>
      </c>
      <c r="CG74" s="489">
        <f t="shared" si="24"/>
        <v>50</v>
      </c>
      <c r="CH74" s="489">
        <f t="shared" si="30"/>
        <v>314</v>
      </c>
      <c r="CI74" s="489">
        <f t="shared" si="30"/>
        <v>75</v>
      </c>
    </row>
    <row r="75" spans="1:87">
      <c r="A75" s="499" t="str">
        <f t="shared" si="16"/>
        <v>309</v>
      </c>
      <c r="B75" s="500">
        <v>39885</v>
      </c>
      <c r="C75" s="206"/>
      <c r="D75" s="206">
        <v>25</v>
      </c>
      <c r="E75" s="206"/>
      <c r="F75" s="206"/>
      <c r="G75" s="206"/>
      <c r="H75" s="206"/>
      <c r="I75" s="206"/>
      <c r="J75" s="206"/>
      <c r="K75" s="206"/>
      <c r="L75" s="206"/>
      <c r="M75" s="206"/>
      <c r="N75" s="206"/>
      <c r="O75" s="585">
        <v>25</v>
      </c>
      <c r="P75" s="585">
        <v>25</v>
      </c>
      <c r="Q75" s="585">
        <v>25</v>
      </c>
      <c r="R75" s="585">
        <v>25</v>
      </c>
      <c r="S75" s="585">
        <v>25</v>
      </c>
      <c r="T75" s="206"/>
      <c r="U75" s="585">
        <v>25</v>
      </c>
      <c r="V75" s="585">
        <v>25</v>
      </c>
      <c r="W75" s="585">
        <v>25</v>
      </c>
      <c r="X75" s="585">
        <v>25</v>
      </c>
      <c r="Y75" s="585">
        <v>25</v>
      </c>
      <c r="Z75" s="585">
        <v>25</v>
      </c>
      <c r="AA75" s="585">
        <v>25</v>
      </c>
      <c r="AB75" s="206"/>
      <c r="AC75" s="585">
        <v>25</v>
      </c>
      <c r="AD75" s="585">
        <v>25</v>
      </c>
      <c r="AE75" s="585">
        <v>25</v>
      </c>
      <c r="AF75" s="585">
        <v>25</v>
      </c>
      <c r="AG75" s="585">
        <v>25</v>
      </c>
      <c r="AH75" s="585">
        <v>25</v>
      </c>
      <c r="AI75" s="206"/>
      <c r="AJ75" s="585">
        <v>25</v>
      </c>
      <c r="AK75" s="585">
        <v>25</v>
      </c>
      <c r="AL75" s="206"/>
      <c r="AM75" s="585">
        <v>25</v>
      </c>
      <c r="AN75" s="585">
        <v>25</v>
      </c>
      <c r="AO75" s="206"/>
      <c r="AP75" s="585">
        <v>25</v>
      </c>
      <c r="AQ75" s="585">
        <v>25</v>
      </c>
      <c r="AR75" s="206"/>
      <c r="AS75" s="585">
        <v>25</v>
      </c>
      <c r="AT75" s="489">
        <f t="shared" si="17"/>
        <v>0</v>
      </c>
      <c r="AU75" s="489">
        <f t="shared" si="18"/>
        <v>25</v>
      </c>
      <c r="AV75" s="489">
        <f t="shared" si="19"/>
        <v>0</v>
      </c>
      <c r="AW75" s="489">
        <f t="shared" si="20"/>
        <v>0</v>
      </c>
      <c r="AX75" s="206"/>
      <c r="AY75" s="206"/>
      <c r="AZ75" s="585">
        <v>25</v>
      </c>
      <c r="BA75" s="206"/>
      <c r="BB75" s="206"/>
      <c r="BC75" s="206"/>
      <c r="BD75" s="206"/>
      <c r="BE75" s="206"/>
      <c r="BF75" s="206"/>
      <c r="BG75" s="206"/>
      <c r="BH75" s="206"/>
      <c r="BI75" s="206"/>
      <c r="BJ75" s="206"/>
      <c r="BK75" s="206"/>
      <c r="BL75" s="206"/>
      <c r="BM75" s="206"/>
      <c r="BN75" s="206"/>
      <c r="BO75" s="206"/>
      <c r="BP75" s="585">
        <v>25</v>
      </c>
      <c r="BQ75" s="206"/>
      <c r="BR75" s="206"/>
      <c r="BS75" s="206"/>
      <c r="BT75" s="206"/>
      <c r="BU75" s="206"/>
      <c r="BV75" s="206"/>
      <c r="BW75" s="206"/>
      <c r="BX75" s="206"/>
      <c r="BY75" s="489">
        <f t="shared" si="21"/>
        <v>0</v>
      </c>
      <c r="BZ75" s="489">
        <f t="shared" si="22"/>
        <v>0</v>
      </c>
      <c r="CA75" s="489">
        <f t="shared" si="25"/>
        <v>1047</v>
      </c>
      <c r="CB75" s="489">
        <f t="shared" si="26"/>
        <v>75</v>
      </c>
      <c r="CC75" s="489">
        <f t="shared" si="27"/>
        <v>0</v>
      </c>
      <c r="CD75" s="489">
        <f t="shared" si="28"/>
        <v>0</v>
      </c>
      <c r="CE75" s="489">
        <f t="shared" si="29"/>
        <v>0</v>
      </c>
      <c r="CF75" s="489">
        <f t="shared" si="23"/>
        <v>1047</v>
      </c>
      <c r="CG75" s="489">
        <f t="shared" si="24"/>
        <v>75</v>
      </c>
      <c r="CH75" s="489">
        <f t="shared" si="30"/>
        <v>314</v>
      </c>
      <c r="CI75" s="489">
        <f t="shared" si="30"/>
        <v>100</v>
      </c>
    </row>
    <row r="76" spans="1:87">
      <c r="A76" s="499" t="str">
        <f t="shared" si="16"/>
        <v>309</v>
      </c>
      <c r="B76" s="500">
        <v>39886</v>
      </c>
      <c r="C76" s="206"/>
      <c r="D76" s="206"/>
      <c r="E76" s="206"/>
      <c r="F76" s="206"/>
      <c r="G76" s="206"/>
      <c r="H76" s="206"/>
      <c r="I76" s="206"/>
      <c r="J76" s="206"/>
      <c r="K76" s="206"/>
      <c r="L76" s="206"/>
      <c r="M76" s="206"/>
      <c r="N76" s="206"/>
      <c r="O76" s="585"/>
      <c r="P76" s="585"/>
      <c r="Q76" s="585"/>
      <c r="R76" s="585"/>
      <c r="S76" s="585"/>
      <c r="T76" s="206"/>
      <c r="U76" s="585"/>
      <c r="V76" s="585"/>
      <c r="W76" s="585"/>
      <c r="X76" s="585"/>
      <c r="Y76" s="585"/>
      <c r="Z76" s="585"/>
      <c r="AA76" s="585"/>
      <c r="AB76" s="206"/>
      <c r="AC76" s="585"/>
      <c r="AD76" s="585"/>
      <c r="AE76" s="585"/>
      <c r="AF76" s="585"/>
      <c r="AG76" s="585"/>
      <c r="AH76" s="585"/>
      <c r="AI76" s="206"/>
      <c r="AJ76" s="585"/>
      <c r="AK76" s="585"/>
      <c r="AL76" s="206"/>
      <c r="AM76" s="585"/>
      <c r="AN76" s="585"/>
      <c r="AO76" s="206"/>
      <c r="AP76" s="585"/>
      <c r="AQ76" s="585"/>
      <c r="AR76" s="206"/>
      <c r="AS76" s="585"/>
      <c r="AT76" s="489">
        <f t="shared" si="17"/>
        <v>0</v>
      </c>
      <c r="AU76" s="489">
        <f t="shared" si="18"/>
        <v>0</v>
      </c>
      <c r="AV76" s="489">
        <f t="shared" si="19"/>
        <v>0</v>
      </c>
      <c r="AW76" s="489">
        <f t="shared" si="20"/>
        <v>0</v>
      </c>
      <c r="AX76" s="206"/>
      <c r="AY76" s="206"/>
      <c r="AZ76" s="585"/>
      <c r="BA76" s="206"/>
      <c r="BB76" s="206"/>
      <c r="BC76" s="206"/>
      <c r="BD76" s="206"/>
      <c r="BE76" s="206"/>
      <c r="BF76" s="206"/>
      <c r="BG76" s="206"/>
      <c r="BH76" s="206"/>
      <c r="BI76" s="206"/>
      <c r="BJ76" s="206"/>
      <c r="BK76" s="206"/>
      <c r="BL76" s="206"/>
      <c r="BM76" s="206"/>
      <c r="BN76" s="206"/>
      <c r="BO76" s="206"/>
      <c r="BP76" s="585"/>
      <c r="BQ76" s="206"/>
      <c r="BR76" s="206"/>
      <c r="BS76" s="206"/>
      <c r="BT76" s="206"/>
      <c r="BU76" s="206"/>
      <c r="BV76" s="206"/>
      <c r="BW76" s="206"/>
      <c r="BX76" s="206"/>
      <c r="BY76" s="489">
        <f t="shared" si="21"/>
        <v>0</v>
      </c>
      <c r="BZ76" s="489">
        <f t="shared" si="22"/>
        <v>0</v>
      </c>
      <c r="CA76" s="489">
        <f t="shared" si="25"/>
        <v>1047</v>
      </c>
      <c r="CB76" s="489">
        <f t="shared" si="26"/>
        <v>75</v>
      </c>
      <c r="CC76" s="489">
        <f t="shared" si="27"/>
        <v>0</v>
      </c>
      <c r="CD76" s="489">
        <f t="shared" si="28"/>
        <v>0</v>
      </c>
      <c r="CE76" s="489">
        <f t="shared" si="29"/>
        <v>0</v>
      </c>
      <c r="CF76" s="489">
        <f t="shared" si="23"/>
        <v>1047</v>
      </c>
      <c r="CG76" s="489">
        <f t="shared" si="24"/>
        <v>75</v>
      </c>
      <c r="CH76" s="489">
        <f t="shared" si="30"/>
        <v>314</v>
      </c>
      <c r="CI76" s="489">
        <f t="shared" si="30"/>
        <v>100</v>
      </c>
    </row>
    <row r="77" spans="1:87">
      <c r="A77" s="499" t="str">
        <f t="shared" si="16"/>
        <v>309</v>
      </c>
      <c r="B77" s="500">
        <v>39887</v>
      </c>
      <c r="C77" s="206"/>
      <c r="D77" s="206"/>
      <c r="E77" s="206"/>
      <c r="F77" s="206"/>
      <c r="G77" s="206"/>
      <c r="H77" s="206"/>
      <c r="I77" s="206"/>
      <c r="J77" s="206"/>
      <c r="K77" s="206"/>
      <c r="L77" s="206"/>
      <c r="M77" s="206"/>
      <c r="N77" s="206"/>
      <c r="O77" s="585"/>
      <c r="P77" s="585"/>
      <c r="Q77" s="585"/>
      <c r="R77" s="585"/>
      <c r="S77" s="585"/>
      <c r="T77" s="206"/>
      <c r="U77" s="585"/>
      <c r="V77" s="585"/>
      <c r="W77" s="585"/>
      <c r="X77" s="585"/>
      <c r="Y77" s="585"/>
      <c r="Z77" s="585"/>
      <c r="AA77" s="585"/>
      <c r="AB77" s="206"/>
      <c r="AC77" s="585"/>
      <c r="AD77" s="585"/>
      <c r="AE77" s="585"/>
      <c r="AF77" s="585"/>
      <c r="AG77" s="585"/>
      <c r="AH77" s="585"/>
      <c r="AI77" s="206"/>
      <c r="AJ77" s="585"/>
      <c r="AK77" s="585"/>
      <c r="AL77" s="206"/>
      <c r="AM77" s="585"/>
      <c r="AN77" s="585"/>
      <c r="AO77" s="206"/>
      <c r="AP77" s="585"/>
      <c r="AQ77" s="585"/>
      <c r="AR77" s="206"/>
      <c r="AS77" s="585"/>
      <c r="AT77" s="489">
        <f t="shared" si="17"/>
        <v>0</v>
      </c>
      <c r="AU77" s="489">
        <f t="shared" si="18"/>
        <v>0</v>
      </c>
      <c r="AV77" s="489">
        <f t="shared" si="19"/>
        <v>0</v>
      </c>
      <c r="AW77" s="489">
        <f t="shared" si="20"/>
        <v>0</v>
      </c>
      <c r="AX77" s="206"/>
      <c r="AY77" s="206"/>
      <c r="AZ77" s="585"/>
      <c r="BA77" s="206"/>
      <c r="BB77" s="206"/>
      <c r="BC77" s="206"/>
      <c r="BD77" s="206"/>
      <c r="BE77" s="206"/>
      <c r="BF77" s="206"/>
      <c r="BG77" s="206"/>
      <c r="BH77" s="206"/>
      <c r="BI77" s="206"/>
      <c r="BJ77" s="206"/>
      <c r="BK77" s="206"/>
      <c r="BL77" s="206"/>
      <c r="BM77" s="206"/>
      <c r="BN77" s="206"/>
      <c r="BO77" s="206"/>
      <c r="BP77" s="585"/>
      <c r="BQ77" s="206"/>
      <c r="BR77" s="206"/>
      <c r="BS77" s="206"/>
      <c r="BT77" s="206"/>
      <c r="BU77" s="206"/>
      <c r="BV77" s="206"/>
      <c r="BW77" s="206"/>
      <c r="BX77" s="206"/>
      <c r="BY77" s="489">
        <f t="shared" si="21"/>
        <v>0</v>
      </c>
      <c r="BZ77" s="489">
        <f t="shared" si="22"/>
        <v>0</v>
      </c>
      <c r="CA77" s="489">
        <f t="shared" si="25"/>
        <v>1047</v>
      </c>
      <c r="CB77" s="489">
        <f t="shared" si="26"/>
        <v>75</v>
      </c>
      <c r="CC77" s="489">
        <f t="shared" si="27"/>
        <v>0</v>
      </c>
      <c r="CD77" s="489">
        <f t="shared" si="28"/>
        <v>0</v>
      </c>
      <c r="CE77" s="489">
        <f t="shared" si="29"/>
        <v>0</v>
      </c>
      <c r="CF77" s="489">
        <f t="shared" si="23"/>
        <v>1047</v>
      </c>
      <c r="CG77" s="489">
        <f t="shared" si="24"/>
        <v>75</v>
      </c>
      <c r="CH77" s="489">
        <f t="shared" si="30"/>
        <v>314</v>
      </c>
      <c r="CI77" s="489">
        <f t="shared" si="30"/>
        <v>100</v>
      </c>
    </row>
    <row r="78" spans="1:87">
      <c r="A78" s="499" t="str">
        <f t="shared" si="16"/>
        <v>309</v>
      </c>
      <c r="B78" s="500">
        <v>39888</v>
      </c>
      <c r="C78" s="206"/>
      <c r="D78" s="206">
        <v>25</v>
      </c>
      <c r="E78" s="206"/>
      <c r="F78" s="206"/>
      <c r="G78" s="206"/>
      <c r="H78" s="206"/>
      <c r="I78" s="206"/>
      <c r="J78" s="206"/>
      <c r="K78" s="206"/>
      <c r="L78" s="206"/>
      <c r="M78" s="206"/>
      <c r="N78" s="206"/>
      <c r="O78" s="585">
        <v>25</v>
      </c>
      <c r="P78" s="585">
        <v>25</v>
      </c>
      <c r="Q78" s="585">
        <v>25</v>
      </c>
      <c r="R78" s="585">
        <v>25</v>
      </c>
      <c r="S78" s="585">
        <v>25</v>
      </c>
      <c r="T78" s="206"/>
      <c r="U78" s="585">
        <v>25</v>
      </c>
      <c r="V78" s="585">
        <v>25</v>
      </c>
      <c r="W78" s="585">
        <v>25</v>
      </c>
      <c r="X78" s="585">
        <v>25</v>
      </c>
      <c r="Y78" s="585">
        <v>25</v>
      </c>
      <c r="Z78" s="585">
        <v>25</v>
      </c>
      <c r="AA78" s="585">
        <v>25</v>
      </c>
      <c r="AB78" s="206"/>
      <c r="AC78" s="585">
        <v>25</v>
      </c>
      <c r="AD78" s="585">
        <v>25</v>
      </c>
      <c r="AE78" s="585">
        <v>25</v>
      </c>
      <c r="AF78" s="585">
        <v>25</v>
      </c>
      <c r="AG78" s="585">
        <v>25</v>
      </c>
      <c r="AH78" s="585">
        <v>25</v>
      </c>
      <c r="AI78" s="206"/>
      <c r="AJ78" s="585">
        <v>25</v>
      </c>
      <c r="AK78" s="585">
        <v>25</v>
      </c>
      <c r="AL78" s="206"/>
      <c r="AM78" s="585">
        <v>25</v>
      </c>
      <c r="AN78" s="585">
        <v>25</v>
      </c>
      <c r="AO78" s="206"/>
      <c r="AP78" s="585">
        <v>25</v>
      </c>
      <c r="AQ78" s="585">
        <v>25</v>
      </c>
      <c r="AR78" s="206"/>
      <c r="AS78" s="585">
        <v>25</v>
      </c>
      <c r="AT78" s="489">
        <f t="shared" si="17"/>
        <v>0</v>
      </c>
      <c r="AU78" s="489">
        <f t="shared" si="18"/>
        <v>25</v>
      </c>
      <c r="AV78" s="489">
        <f t="shared" si="19"/>
        <v>0</v>
      </c>
      <c r="AW78" s="489">
        <f t="shared" si="20"/>
        <v>0</v>
      </c>
      <c r="AX78" s="206"/>
      <c r="AY78" s="206"/>
      <c r="AZ78" s="585">
        <v>25</v>
      </c>
      <c r="BA78" s="206"/>
      <c r="BB78" s="206"/>
      <c r="BC78" s="206"/>
      <c r="BD78" s="206"/>
      <c r="BE78" s="206"/>
      <c r="BF78" s="206"/>
      <c r="BG78" s="206"/>
      <c r="BH78" s="206"/>
      <c r="BI78" s="206"/>
      <c r="BJ78" s="206"/>
      <c r="BK78" s="206"/>
      <c r="BL78" s="206"/>
      <c r="BM78" s="206"/>
      <c r="BN78" s="206"/>
      <c r="BO78" s="206"/>
      <c r="BP78" s="585">
        <v>25</v>
      </c>
      <c r="BQ78" s="206"/>
      <c r="BR78" s="206"/>
      <c r="BS78" s="206"/>
      <c r="BT78" s="206"/>
      <c r="BU78" s="206"/>
      <c r="BV78" s="206"/>
      <c r="BW78" s="206"/>
      <c r="BX78" s="206"/>
      <c r="BY78" s="489">
        <f t="shared" si="21"/>
        <v>0</v>
      </c>
      <c r="BZ78" s="489">
        <f t="shared" si="22"/>
        <v>0</v>
      </c>
      <c r="CA78" s="489">
        <f t="shared" si="25"/>
        <v>1047</v>
      </c>
      <c r="CB78" s="489">
        <f t="shared" si="26"/>
        <v>100</v>
      </c>
      <c r="CC78" s="489">
        <f t="shared" si="27"/>
        <v>0</v>
      </c>
      <c r="CD78" s="489">
        <f t="shared" si="28"/>
        <v>0</v>
      </c>
      <c r="CE78" s="489">
        <f t="shared" si="29"/>
        <v>0</v>
      </c>
      <c r="CF78" s="489">
        <f t="shared" si="23"/>
        <v>1047</v>
      </c>
      <c r="CG78" s="489">
        <f t="shared" si="24"/>
        <v>100</v>
      </c>
      <c r="CH78" s="489">
        <f t="shared" si="30"/>
        <v>314</v>
      </c>
      <c r="CI78" s="489">
        <f t="shared" si="30"/>
        <v>125</v>
      </c>
    </row>
    <row r="79" spans="1:87">
      <c r="A79" s="499" t="str">
        <f t="shared" si="16"/>
        <v>309</v>
      </c>
      <c r="B79" s="500">
        <v>39889</v>
      </c>
      <c r="C79" s="206"/>
      <c r="D79" s="206">
        <v>25</v>
      </c>
      <c r="E79" s="206"/>
      <c r="F79" s="206"/>
      <c r="G79" s="206"/>
      <c r="H79" s="206"/>
      <c r="I79" s="206"/>
      <c r="J79" s="206"/>
      <c r="K79" s="206"/>
      <c r="L79" s="206"/>
      <c r="M79" s="206"/>
      <c r="N79" s="206"/>
      <c r="O79" s="585">
        <v>25</v>
      </c>
      <c r="P79" s="585">
        <v>25</v>
      </c>
      <c r="Q79" s="585">
        <v>25</v>
      </c>
      <c r="R79" s="585">
        <v>25</v>
      </c>
      <c r="S79" s="585">
        <v>25</v>
      </c>
      <c r="T79" s="206"/>
      <c r="U79" s="585">
        <v>25</v>
      </c>
      <c r="V79" s="585">
        <v>25</v>
      </c>
      <c r="W79" s="585">
        <v>25</v>
      </c>
      <c r="X79" s="585">
        <v>25</v>
      </c>
      <c r="Y79" s="585">
        <v>25</v>
      </c>
      <c r="Z79" s="585">
        <v>25</v>
      </c>
      <c r="AA79" s="585">
        <v>25</v>
      </c>
      <c r="AB79" s="206"/>
      <c r="AC79" s="585">
        <v>25</v>
      </c>
      <c r="AD79" s="585">
        <v>25</v>
      </c>
      <c r="AE79" s="585">
        <v>25</v>
      </c>
      <c r="AF79" s="585">
        <v>25</v>
      </c>
      <c r="AG79" s="585">
        <v>25</v>
      </c>
      <c r="AH79" s="585">
        <v>25</v>
      </c>
      <c r="AI79" s="206"/>
      <c r="AJ79" s="585">
        <v>25</v>
      </c>
      <c r="AK79" s="585">
        <v>25</v>
      </c>
      <c r="AL79" s="206"/>
      <c r="AM79" s="585">
        <v>25</v>
      </c>
      <c r="AN79" s="585">
        <v>25</v>
      </c>
      <c r="AO79" s="206"/>
      <c r="AP79" s="585">
        <v>25</v>
      </c>
      <c r="AQ79" s="585">
        <v>25</v>
      </c>
      <c r="AR79" s="206"/>
      <c r="AS79" s="585">
        <v>25</v>
      </c>
      <c r="AT79" s="489">
        <f t="shared" si="17"/>
        <v>0</v>
      </c>
      <c r="AU79" s="489">
        <f t="shared" si="18"/>
        <v>25</v>
      </c>
      <c r="AV79" s="489">
        <f t="shared" si="19"/>
        <v>0</v>
      </c>
      <c r="AW79" s="489">
        <f t="shared" si="20"/>
        <v>0</v>
      </c>
      <c r="AX79" s="206"/>
      <c r="AY79" s="206"/>
      <c r="AZ79" s="585">
        <v>25</v>
      </c>
      <c r="BA79" s="206"/>
      <c r="BB79" s="206"/>
      <c r="BC79" s="206"/>
      <c r="BD79" s="206"/>
      <c r="BE79" s="206"/>
      <c r="BF79" s="206"/>
      <c r="BG79" s="206"/>
      <c r="BH79" s="206"/>
      <c r="BI79" s="206"/>
      <c r="BJ79" s="206"/>
      <c r="BK79" s="206"/>
      <c r="BL79" s="206"/>
      <c r="BM79" s="206"/>
      <c r="BN79" s="206"/>
      <c r="BO79" s="206"/>
      <c r="BP79" s="585">
        <v>25</v>
      </c>
      <c r="BQ79" s="206"/>
      <c r="BR79" s="206"/>
      <c r="BS79" s="206"/>
      <c r="BT79" s="206"/>
      <c r="BU79" s="206"/>
      <c r="BV79" s="206"/>
      <c r="BW79" s="206"/>
      <c r="BX79" s="206"/>
      <c r="BY79" s="489">
        <f t="shared" si="21"/>
        <v>0</v>
      </c>
      <c r="BZ79" s="489">
        <f t="shared" si="22"/>
        <v>0</v>
      </c>
      <c r="CA79" s="489">
        <f t="shared" si="25"/>
        <v>1047</v>
      </c>
      <c r="CB79" s="489">
        <f t="shared" si="26"/>
        <v>125</v>
      </c>
      <c r="CC79" s="489">
        <f t="shared" si="27"/>
        <v>0</v>
      </c>
      <c r="CD79" s="489">
        <f t="shared" si="28"/>
        <v>0</v>
      </c>
      <c r="CE79" s="489">
        <f t="shared" si="29"/>
        <v>0</v>
      </c>
      <c r="CF79" s="489">
        <f t="shared" si="23"/>
        <v>1047</v>
      </c>
      <c r="CG79" s="489">
        <f t="shared" si="24"/>
        <v>125</v>
      </c>
      <c r="CH79" s="489">
        <f t="shared" si="30"/>
        <v>314</v>
      </c>
      <c r="CI79" s="489">
        <f t="shared" si="30"/>
        <v>150</v>
      </c>
    </row>
    <row r="80" spans="1:87">
      <c r="A80" s="499" t="str">
        <f t="shared" si="16"/>
        <v>309</v>
      </c>
      <c r="B80" s="500">
        <v>39890</v>
      </c>
      <c r="C80" s="206"/>
      <c r="D80" s="206">
        <v>25</v>
      </c>
      <c r="E80" s="206"/>
      <c r="F80" s="206"/>
      <c r="G80" s="206"/>
      <c r="H80" s="206"/>
      <c r="I80" s="206"/>
      <c r="J80" s="206"/>
      <c r="K80" s="206"/>
      <c r="L80" s="206"/>
      <c r="M80" s="206"/>
      <c r="N80" s="206"/>
      <c r="O80" s="585">
        <v>25</v>
      </c>
      <c r="P80" s="585">
        <v>25</v>
      </c>
      <c r="Q80" s="585">
        <v>25</v>
      </c>
      <c r="R80" s="585">
        <v>25</v>
      </c>
      <c r="S80" s="585">
        <v>25</v>
      </c>
      <c r="T80" s="206"/>
      <c r="U80" s="585">
        <v>25</v>
      </c>
      <c r="V80" s="585">
        <v>25</v>
      </c>
      <c r="W80" s="585">
        <v>25</v>
      </c>
      <c r="X80" s="585">
        <v>25</v>
      </c>
      <c r="Y80" s="585">
        <v>25</v>
      </c>
      <c r="Z80" s="585">
        <v>25</v>
      </c>
      <c r="AA80" s="585">
        <v>25</v>
      </c>
      <c r="AB80" s="206"/>
      <c r="AC80" s="585">
        <v>25</v>
      </c>
      <c r="AD80" s="585">
        <v>25</v>
      </c>
      <c r="AE80" s="585">
        <v>25</v>
      </c>
      <c r="AF80" s="585">
        <v>25</v>
      </c>
      <c r="AG80" s="585">
        <v>25</v>
      </c>
      <c r="AH80" s="585">
        <v>25</v>
      </c>
      <c r="AI80" s="206"/>
      <c r="AJ80" s="585">
        <v>25</v>
      </c>
      <c r="AK80" s="585">
        <v>25</v>
      </c>
      <c r="AL80" s="206"/>
      <c r="AM80" s="585">
        <v>25</v>
      </c>
      <c r="AN80" s="585">
        <v>25</v>
      </c>
      <c r="AO80" s="206"/>
      <c r="AP80" s="585">
        <v>25</v>
      </c>
      <c r="AQ80" s="585">
        <v>25</v>
      </c>
      <c r="AR80" s="206"/>
      <c r="AS80" s="585">
        <v>25</v>
      </c>
      <c r="AT80" s="489">
        <f t="shared" si="17"/>
        <v>0</v>
      </c>
      <c r="AU80" s="489">
        <f t="shared" si="18"/>
        <v>25</v>
      </c>
      <c r="AV80" s="489">
        <f t="shared" si="19"/>
        <v>0</v>
      </c>
      <c r="AW80" s="489">
        <f t="shared" si="20"/>
        <v>0</v>
      </c>
      <c r="AX80" s="206"/>
      <c r="AY80" s="206"/>
      <c r="AZ80" s="585">
        <v>25</v>
      </c>
      <c r="BA80" s="206"/>
      <c r="BB80" s="206"/>
      <c r="BC80" s="206"/>
      <c r="BD80" s="206"/>
      <c r="BE80" s="206"/>
      <c r="BF80" s="206"/>
      <c r="BG80" s="206"/>
      <c r="BH80" s="206"/>
      <c r="BI80" s="206"/>
      <c r="BJ80" s="206"/>
      <c r="BK80" s="206"/>
      <c r="BL80" s="206"/>
      <c r="BM80" s="206"/>
      <c r="BN80" s="206"/>
      <c r="BO80" s="206"/>
      <c r="BP80" s="585">
        <v>25</v>
      </c>
      <c r="BQ80" s="206"/>
      <c r="BR80" s="206"/>
      <c r="BS80" s="206"/>
      <c r="BT80" s="206"/>
      <c r="BU80" s="206"/>
      <c r="BV80" s="206"/>
      <c r="BW80" s="206"/>
      <c r="BX80" s="206"/>
      <c r="BY80" s="489">
        <f t="shared" si="21"/>
        <v>0</v>
      </c>
      <c r="BZ80" s="489">
        <f t="shared" si="22"/>
        <v>0</v>
      </c>
      <c r="CA80" s="489">
        <f t="shared" si="25"/>
        <v>1047</v>
      </c>
      <c r="CB80" s="489">
        <f t="shared" si="26"/>
        <v>150</v>
      </c>
      <c r="CC80" s="489">
        <f t="shared" si="27"/>
        <v>0</v>
      </c>
      <c r="CD80" s="489">
        <f t="shared" si="28"/>
        <v>0</v>
      </c>
      <c r="CE80" s="489">
        <f t="shared" si="29"/>
        <v>0</v>
      </c>
      <c r="CF80" s="489">
        <f t="shared" si="23"/>
        <v>1047</v>
      </c>
      <c r="CG80" s="489">
        <f t="shared" si="24"/>
        <v>150</v>
      </c>
      <c r="CH80" s="489">
        <f t="shared" si="30"/>
        <v>314</v>
      </c>
      <c r="CI80" s="489">
        <f t="shared" si="30"/>
        <v>175</v>
      </c>
    </row>
    <row r="81" spans="1:87">
      <c r="A81" s="499" t="str">
        <f t="shared" si="16"/>
        <v>309</v>
      </c>
      <c r="B81" s="500">
        <v>39891</v>
      </c>
      <c r="C81" s="206"/>
      <c r="D81" s="206">
        <v>25</v>
      </c>
      <c r="E81" s="206"/>
      <c r="F81" s="206"/>
      <c r="G81" s="206"/>
      <c r="H81" s="206"/>
      <c r="I81" s="206"/>
      <c r="J81" s="206"/>
      <c r="K81" s="206"/>
      <c r="L81" s="206"/>
      <c r="M81" s="206"/>
      <c r="N81" s="206"/>
      <c r="O81" s="585">
        <v>25</v>
      </c>
      <c r="P81" s="585">
        <v>25</v>
      </c>
      <c r="Q81" s="585">
        <v>25</v>
      </c>
      <c r="R81" s="585">
        <v>25</v>
      </c>
      <c r="S81" s="585">
        <v>25</v>
      </c>
      <c r="T81" s="206"/>
      <c r="U81" s="585">
        <v>25</v>
      </c>
      <c r="V81" s="585">
        <v>25</v>
      </c>
      <c r="W81" s="585">
        <v>25</v>
      </c>
      <c r="X81" s="585">
        <v>25</v>
      </c>
      <c r="Y81" s="585">
        <v>25</v>
      </c>
      <c r="Z81" s="585">
        <v>25</v>
      </c>
      <c r="AA81" s="585">
        <v>25</v>
      </c>
      <c r="AB81" s="206"/>
      <c r="AC81" s="585">
        <v>25</v>
      </c>
      <c r="AD81" s="585">
        <v>25</v>
      </c>
      <c r="AE81" s="585">
        <v>25</v>
      </c>
      <c r="AF81" s="585">
        <v>25</v>
      </c>
      <c r="AG81" s="585">
        <v>25</v>
      </c>
      <c r="AH81" s="585">
        <v>25</v>
      </c>
      <c r="AI81" s="206"/>
      <c r="AJ81" s="585">
        <v>25</v>
      </c>
      <c r="AK81" s="585">
        <v>25</v>
      </c>
      <c r="AL81" s="206"/>
      <c r="AM81" s="585">
        <v>25</v>
      </c>
      <c r="AN81" s="585">
        <v>25</v>
      </c>
      <c r="AO81" s="206"/>
      <c r="AP81" s="585">
        <v>25</v>
      </c>
      <c r="AQ81" s="585">
        <v>25</v>
      </c>
      <c r="AR81" s="206"/>
      <c r="AS81" s="585">
        <v>25</v>
      </c>
      <c r="AT81" s="489">
        <f t="shared" si="17"/>
        <v>0</v>
      </c>
      <c r="AU81" s="489">
        <f t="shared" si="18"/>
        <v>25</v>
      </c>
      <c r="AV81" s="489">
        <f t="shared" si="19"/>
        <v>0</v>
      </c>
      <c r="AW81" s="489">
        <f t="shared" si="20"/>
        <v>0</v>
      </c>
      <c r="AX81" s="206"/>
      <c r="AY81" s="206"/>
      <c r="AZ81" s="585">
        <v>25</v>
      </c>
      <c r="BA81" s="206"/>
      <c r="BB81" s="206"/>
      <c r="BC81" s="206"/>
      <c r="BD81" s="206"/>
      <c r="BE81" s="206"/>
      <c r="BF81" s="206"/>
      <c r="BG81" s="206"/>
      <c r="BH81" s="206"/>
      <c r="BI81" s="206"/>
      <c r="BJ81" s="206"/>
      <c r="BK81" s="206"/>
      <c r="BL81" s="206"/>
      <c r="BM81" s="206"/>
      <c r="BN81" s="206"/>
      <c r="BO81" s="206"/>
      <c r="BP81" s="585">
        <v>25</v>
      </c>
      <c r="BQ81" s="206"/>
      <c r="BR81" s="206"/>
      <c r="BS81" s="206"/>
      <c r="BT81" s="206"/>
      <c r="BU81" s="206"/>
      <c r="BV81" s="206"/>
      <c r="BW81" s="206"/>
      <c r="BX81" s="206"/>
      <c r="BY81" s="489">
        <f t="shared" si="21"/>
        <v>0</v>
      </c>
      <c r="BZ81" s="489">
        <f t="shared" si="22"/>
        <v>0</v>
      </c>
      <c r="CA81" s="489">
        <f t="shared" si="25"/>
        <v>1047</v>
      </c>
      <c r="CB81" s="489">
        <f t="shared" si="26"/>
        <v>175</v>
      </c>
      <c r="CC81" s="489">
        <f t="shared" si="27"/>
        <v>0</v>
      </c>
      <c r="CD81" s="489">
        <f t="shared" si="28"/>
        <v>0</v>
      </c>
      <c r="CE81" s="489">
        <f t="shared" si="29"/>
        <v>0</v>
      </c>
      <c r="CF81" s="489">
        <f t="shared" si="23"/>
        <v>1047</v>
      </c>
      <c r="CG81" s="489">
        <f t="shared" si="24"/>
        <v>175</v>
      </c>
      <c r="CH81" s="489">
        <f t="shared" si="30"/>
        <v>314</v>
      </c>
      <c r="CI81" s="489">
        <f t="shared" si="30"/>
        <v>200</v>
      </c>
    </row>
    <row r="82" spans="1:87">
      <c r="A82" s="499" t="str">
        <f t="shared" si="16"/>
        <v>309</v>
      </c>
      <c r="B82" s="500">
        <v>39892</v>
      </c>
      <c r="C82" s="206"/>
      <c r="D82" s="206">
        <v>25</v>
      </c>
      <c r="E82" s="206"/>
      <c r="F82" s="206"/>
      <c r="G82" s="206"/>
      <c r="H82" s="206"/>
      <c r="I82" s="206"/>
      <c r="J82" s="206"/>
      <c r="K82" s="206"/>
      <c r="L82" s="206"/>
      <c r="M82" s="206"/>
      <c r="N82" s="206"/>
      <c r="O82" s="585">
        <v>25</v>
      </c>
      <c r="P82" s="585">
        <v>25</v>
      </c>
      <c r="Q82" s="585">
        <v>25</v>
      </c>
      <c r="R82" s="585">
        <v>25</v>
      </c>
      <c r="S82" s="585">
        <v>25</v>
      </c>
      <c r="T82" s="206"/>
      <c r="U82" s="585">
        <v>25</v>
      </c>
      <c r="V82" s="585">
        <v>25</v>
      </c>
      <c r="W82" s="585">
        <v>25</v>
      </c>
      <c r="X82" s="585">
        <v>25</v>
      </c>
      <c r="Y82" s="585">
        <v>25</v>
      </c>
      <c r="Z82" s="585">
        <v>25</v>
      </c>
      <c r="AA82" s="585">
        <v>25</v>
      </c>
      <c r="AB82" s="206"/>
      <c r="AC82" s="585">
        <v>25</v>
      </c>
      <c r="AD82" s="585">
        <v>25</v>
      </c>
      <c r="AE82" s="585">
        <v>25</v>
      </c>
      <c r="AF82" s="585">
        <v>25</v>
      </c>
      <c r="AG82" s="585">
        <v>25</v>
      </c>
      <c r="AH82" s="585">
        <v>25</v>
      </c>
      <c r="AI82" s="206"/>
      <c r="AJ82" s="585">
        <v>25</v>
      </c>
      <c r="AK82" s="585">
        <v>25</v>
      </c>
      <c r="AL82" s="206"/>
      <c r="AM82" s="585">
        <v>25</v>
      </c>
      <c r="AN82" s="585">
        <v>25</v>
      </c>
      <c r="AO82" s="206"/>
      <c r="AP82" s="585">
        <v>25</v>
      </c>
      <c r="AQ82" s="585">
        <v>25</v>
      </c>
      <c r="AR82" s="206"/>
      <c r="AS82" s="585">
        <v>25</v>
      </c>
      <c r="AT82" s="489">
        <f t="shared" si="17"/>
        <v>0</v>
      </c>
      <c r="AU82" s="489">
        <f t="shared" si="18"/>
        <v>25</v>
      </c>
      <c r="AV82" s="489">
        <f t="shared" si="19"/>
        <v>0</v>
      </c>
      <c r="AW82" s="489">
        <f t="shared" si="20"/>
        <v>0</v>
      </c>
      <c r="AX82" s="206"/>
      <c r="AY82" s="206"/>
      <c r="AZ82" s="585">
        <v>25</v>
      </c>
      <c r="BA82" s="206"/>
      <c r="BB82" s="206"/>
      <c r="BC82" s="206"/>
      <c r="BD82" s="206"/>
      <c r="BE82" s="206"/>
      <c r="BF82" s="206"/>
      <c r="BG82" s="206"/>
      <c r="BH82" s="206"/>
      <c r="BI82" s="206"/>
      <c r="BJ82" s="206"/>
      <c r="BK82" s="206"/>
      <c r="BL82" s="206"/>
      <c r="BM82" s="206"/>
      <c r="BN82" s="206"/>
      <c r="BO82" s="206"/>
      <c r="BP82" s="585">
        <v>25</v>
      </c>
      <c r="BQ82" s="206"/>
      <c r="BR82" s="206"/>
      <c r="BS82" s="206"/>
      <c r="BT82" s="206"/>
      <c r="BU82" s="206"/>
      <c r="BV82" s="206"/>
      <c r="BW82" s="206"/>
      <c r="BX82" s="206"/>
      <c r="BY82" s="489">
        <f t="shared" si="21"/>
        <v>0</v>
      </c>
      <c r="BZ82" s="489">
        <f t="shared" si="22"/>
        <v>0</v>
      </c>
      <c r="CA82" s="489">
        <f t="shared" si="25"/>
        <v>1047</v>
      </c>
      <c r="CB82" s="489">
        <f t="shared" si="26"/>
        <v>200</v>
      </c>
      <c r="CC82" s="489">
        <f t="shared" si="27"/>
        <v>0</v>
      </c>
      <c r="CD82" s="489">
        <f t="shared" si="28"/>
        <v>0</v>
      </c>
      <c r="CE82" s="489">
        <f t="shared" si="29"/>
        <v>0</v>
      </c>
      <c r="CF82" s="489">
        <f t="shared" si="23"/>
        <v>1047</v>
      </c>
      <c r="CG82" s="489">
        <f t="shared" si="24"/>
        <v>200</v>
      </c>
      <c r="CH82" s="489">
        <f t="shared" si="30"/>
        <v>314</v>
      </c>
      <c r="CI82" s="489">
        <f t="shared" si="30"/>
        <v>225</v>
      </c>
    </row>
    <row r="83" spans="1:87">
      <c r="A83" s="499" t="str">
        <f t="shared" si="16"/>
        <v>309</v>
      </c>
      <c r="B83" s="500">
        <v>39893</v>
      </c>
      <c r="C83" s="206"/>
      <c r="D83" s="206"/>
      <c r="E83" s="206"/>
      <c r="F83" s="206"/>
      <c r="G83" s="206"/>
      <c r="H83" s="206"/>
      <c r="I83" s="206"/>
      <c r="J83" s="206"/>
      <c r="K83" s="206"/>
      <c r="L83" s="206"/>
      <c r="M83" s="206"/>
      <c r="N83" s="206"/>
      <c r="O83" s="585"/>
      <c r="P83" s="585"/>
      <c r="Q83" s="585"/>
      <c r="R83" s="585"/>
      <c r="S83" s="585"/>
      <c r="T83" s="206"/>
      <c r="U83" s="585"/>
      <c r="V83" s="585"/>
      <c r="W83" s="585"/>
      <c r="X83" s="585"/>
      <c r="Y83" s="585"/>
      <c r="Z83" s="585"/>
      <c r="AA83" s="585"/>
      <c r="AB83" s="206"/>
      <c r="AC83" s="585"/>
      <c r="AD83" s="585"/>
      <c r="AE83" s="585"/>
      <c r="AF83" s="585"/>
      <c r="AG83" s="585"/>
      <c r="AH83" s="585"/>
      <c r="AI83" s="206"/>
      <c r="AJ83" s="585"/>
      <c r="AK83" s="585"/>
      <c r="AL83" s="206"/>
      <c r="AM83" s="585"/>
      <c r="AN83" s="585"/>
      <c r="AO83" s="206"/>
      <c r="AP83" s="585"/>
      <c r="AQ83" s="585"/>
      <c r="AR83" s="206"/>
      <c r="AS83" s="585"/>
      <c r="AT83" s="489">
        <f t="shared" si="17"/>
        <v>0</v>
      </c>
      <c r="AU83" s="489">
        <f t="shared" si="18"/>
        <v>0</v>
      </c>
      <c r="AV83" s="489">
        <f t="shared" si="19"/>
        <v>0</v>
      </c>
      <c r="AW83" s="489">
        <f t="shared" si="20"/>
        <v>0</v>
      </c>
      <c r="AX83" s="206"/>
      <c r="AY83" s="206"/>
      <c r="AZ83" s="585"/>
      <c r="BA83" s="206"/>
      <c r="BB83" s="206"/>
      <c r="BC83" s="206"/>
      <c r="BD83" s="206"/>
      <c r="BE83" s="206"/>
      <c r="BF83" s="206"/>
      <c r="BG83" s="206"/>
      <c r="BH83" s="206"/>
      <c r="BI83" s="206"/>
      <c r="BJ83" s="206"/>
      <c r="BK83" s="206"/>
      <c r="BL83" s="206"/>
      <c r="BM83" s="206"/>
      <c r="BN83" s="206"/>
      <c r="BO83" s="206"/>
      <c r="BP83" s="585"/>
      <c r="BQ83" s="206"/>
      <c r="BR83" s="206"/>
      <c r="BS83" s="206"/>
      <c r="BT83" s="206"/>
      <c r="BU83" s="206"/>
      <c r="BV83" s="206"/>
      <c r="BW83" s="206"/>
      <c r="BX83" s="206"/>
      <c r="BY83" s="489">
        <f t="shared" si="21"/>
        <v>0</v>
      </c>
      <c r="BZ83" s="489">
        <f t="shared" si="22"/>
        <v>0</v>
      </c>
      <c r="CA83" s="489">
        <f t="shared" si="25"/>
        <v>1047</v>
      </c>
      <c r="CB83" s="489">
        <f t="shared" si="26"/>
        <v>200</v>
      </c>
      <c r="CC83" s="489">
        <f t="shared" si="27"/>
        <v>0</v>
      </c>
      <c r="CD83" s="489">
        <f t="shared" si="28"/>
        <v>0</v>
      </c>
      <c r="CE83" s="489">
        <f t="shared" si="29"/>
        <v>0</v>
      </c>
      <c r="CF83" s="489">
        <f t="shared" si="23"/>
        <v>1047</v>
      </c>
      <c r="CG83" s="489">
        <f t="shared" si="24"/>
        <v>200</v>
      </c>
      <c r="CH83" s="489">
        <f t="shared" si="30"/>
        <v>314</v>
      </c>
      <c r="CI83" s="489">
        <f t="shared" si="30"/>
        <v>225</v>
      </c>
    </row>
    <row r="84" spans="1:87">
      <c r="A84" s="499" t="str">
        <f t="shared" si="16"/>
        <v>309</v>
      </c>
      <c r="B84" s="500">
        <v>39894</v>
      </c>
      <c r="C84" s="206"/>
      <c r="D84" s="206"/>
      <c r="E84" s="206"/>
      <c r="F84" s="206"/>
      <c r="G84" s="206"/>
      <c r="H84" s="206"/>
      <c r="I84" s="206"/>
      <c r="J84" s="206"/>
      <c r="K84" s="206"/>
      <c r="L84" s="206"/>
      <c r="M84" s="206"/>
      <c r="N84" s="206"/>
      <c r="O84" s="585"/>
      <c r="P84" s="585"/>
      <c r="Q84" s="585"/>
      <c r="R84" s="585"/>
      <c r="S84" s="585"/>
      <c r="T84" s="206"/>
      <c r="U84" s="585"/>
      <c r="V84" s="585"/>
      <c r="W84" s="585"/>
      <c r="X84" s="585"/>
      <c r="Y84" s="585"/>
      <c r="Z84" s="585"/>
      <c r="AA84" s="585"/>
      <c r="AB84" s="206"/>
      <c r="AC84" s="585"/>
      <c r="AD84" s="585"/>
      <c r="AE84" s="585"/>
      <c r="AF84" s="585"/>
      <c r="AG84" s="585"/>
      <c r="AH84" s="585"/>
      <c r="AI84" s="206"/>
      <c r="AJ84" s="585"/>
      <c r="AK84" s="585"/>
      <c r="AL84" s="206"/>
      <c r="AM84" s="585"/>
      <c r="AN84" s="585"/>
      <c r="AO84" s="206"/>
      <c r="AP84" s="585"/>
      <c r="AQ84" s="585"/>
      <c r="AR84" s="206"/>
      <c r="AS84" s="585"/>
      <c r="AT84" s="489">
        <f t="shared" si="17"/>
        <v>0</v>
      </c>
      <c r="AU84" s="489">
        <f t="shared" si="18"/>
        <v>0</v>
      </c>
      <c r="AV84" s="489">
        <f t="shared" si="19"/>
        <v>0</v>
      </c>
      <c r="AW84" s="489">
        <f t="shared" si="20"/>
        <v>0</v>
      </c>
      <c r="AX84" s="206"/>
      <c r="AY84" s="206"/>
      <c r="AZ84" s="585"/>
      <c r="BA84" s="206"/>
      <c r="BB84" s="206"/>
      <c r="BC84" s="206"/>
      <c r="BD84" s="206"/>
      <c r="BE84" s="206"/>
      <c r="BF84" s="206"/>
      <c r="BG84" s="206"/>
      <c r="BH84" s="206"/>
      <c r="BI84" s="206"/>
      <c r="BJ84" s="206"/>
      <c r="BK84" s="206"/>
      <c r="BL84" s="206"/>
      <c r="BM84" s="206"/>
      <c r="BN84" s="206"/>
      <c r="BO84" s="206"/>
      <c r="BP84" s="585"/>
      <c r="BQ84" s="206"/>
      <c r="BR84" s="206"/>
      <c r="BS84" s="206"/>
      <c r="BT84" s="206"/>
      <c r="BU84" s="206"/>
      <c r="BV84" s="206"/>
      <c r="BW84" s="206"/>
      <c r="BX84" s="206"/>
      <c r="BY84" s="489">
        <f t="shared" si="21"/>
        <v>0</v>
      </c>
      <c r="BZ84" s="489">
        <f t="shared" si="22"/>
        <v>0</v>
      </c>
      <c r="CA84" s="489">
        <f t="shared" si="25"/>
        <v>1047</v>
      </c>
      <c r="CB84" s="489">
        <f t="shared" si="26"/>
        <v>200</v>
      </c>
      <c r="CC84" s="489">
        <f t="shared" si="27"/>
        <v>0</v>
      </c>
      <c r="CD84" s="489">
        <f t="shared" si="28"/>
        <v>0</v>
      </c>
      <c r="CE84" s="489">
        <f t="shared" si="29"/>
        <v>0</v>
      </c>
      <c r="CF84" s="489">
        <f t="shared" si="23"/>
        <v>1047</v>
      </c>
      <c r="CG84" s="489">
        <f t="shared" si="24"/>
        <v>200</v>
      </c>
      <c r="CH84" s="489">
        <f t="shared" si="30"/>
        <v>314</v>
      </c>
      <c r="CI84" s="489">
        <f t="shared" si="30"/>
        <v>225</v>
      </c>
    </row>
    <row r="85" spans="1:87">
      <c r="A85" s="499" t="str">
        <f t="shared" si="16"/>
        <v>309</v>
      </c>
      <c r="B85" s="500">
        <v>39895</v>
      </c>
      <c r="C85" s="206"/>
      <c r="D85" s="206">
        <v>25</v>
      </c>
      <c r="E85" s="206"/>
      <c r="F85" s="206"/>
      <c r="G85" s="206"/>
      <c r="H85" s="206"/>
      <c r="I85" s="206"/>
      <c r="J85" s="206"/>
      <c r="K85" s="206"/>
      <c r="L85" s="206"/>
      <c r="M85" s="206"/>
      <c r="N85" s="206"/>
      <c r="O85" s="585">
        <v>25</v>
      </c>
      <c r="P85" s="585">
        <v>25</v>
      </c>
      <c r="Q85" s="585">
        <v>25</v>
      </c>
      <c r="R85" s="585">
        <v>25</v>
      </c>
      <c r="S85" s="585">
        <v>25</v>
      </c>
      <c r="T85" s="206"/>
      <c r="U85" s="585">
        <v>25</v>
      </c>
      <c r="V85" s="585">
        <v>25</v>
      </c>
      <c r="W85" s="585">
        <v>25</v>
      </c>
      <c r="X85" s="585">
        <v>25</v>
      </c>
      <c r="Y85" s="585">
        <v>25</v>
      </c>
      <c r="Z85" s="585">
        <v>25</v>
      </c>
      <c r="AA85" s="585">
        <v>25</v>
      </c>
      <c r="AB85" s="206"/>
      <c r="AC85" s="585">
        <v>25</v>
      </c>
      <c r="AD85" s="585">
        <v>25</v>
      </c>
      <c r="AE85" s="585">
        <v>25</v>
      </c>
      <c r="AF85" s="585">
        <v>25</v>
      </c>
      <c r="AG85" s="585">
        <v>25</v>
      </c>
      <c r="AH85" s="585">
        <v>25</v>
      </c>
      <c r="AI85" s="206"/>
      <c r="AJ85" s="585">
        <v>25</v>
      </c>
      <c r="AK85" s="585">
        <v>25</v>
      </c>
      <c r="AL85" s="206"/>
      <c r="AM85" s="585">
        <v>25</v>
      </c>
      <c r="AN85" s="585">
        <v>25</v>
      </c>
      <c r="AO85" s="206"/>
      <c r="AP85" s="585">
        <v>25</v>
      </c>
      <c r="AQ85" s="585">
        <v>25</v>
      </c>
      <c r="AR85" s="206"/>
      <c r="AS85" s="585">
        <v>25</v>
      </c>
      <c r="AT85" s="489">
        <f t="shared" si="17"/>
        <v>0</v>
      </c>
      <c r="AU85" s="489">
        <f t="shared" si="18"/>
        <v>25</v>
      </c>
      <c r="AV85" s="489">
        <f t="shared" si="19"/>
        <v>0</v>
      </c>
      <c r="AW85" s="489">
        <f t="shared" si="20"/>
        <v>0</v>
      </c>
      <c r="AX85" s="206"/>
      <c r="AY85" s="206"/>
      <c r="AZ85" s="585">
        <v>25</v>
      </c>
      <c r="BA85" s="206"/>
      <c r="BB85" s="206"/>
      <c r="BC85" s="206"/>
      <c r="BD85" s="206"/>
      <c r="BE85" s="206"/>
      <c r="BF85" s="206"/>
      <c r="BG85" s="206"/>
      <c r="BH85" s="206"/>
      <c r="BI85" s="206"/>
      <c r="BJ85" s="206"/>
      <c r="BK85" s="206"/>
      <c r="BL85" s="206"/>
      <c r="BM85" s="206"/>
      <c r="BN85" s="206"/>
      <c r="BO85" s="206"/>
      <c r="BP85" s="585">
        <v>25</v>
      </c>
      <c r="BQ85" s="206"/>
      <c r="BR85" s="206"/>
      <c r="BS85" s="206"/>
      <c r="BT85" s="206"/>
      <c r="BU85" s="206"/>
      <c r="BV85" s="206"/>
      <c r="BW85" s="206"/>
      <c r="BX85" s="206"/>
      <c r="BY85" s="489">
        <f t="shared" si="21"/>
        <v>0</v>
      </c>
      <c r="BZ85" s="489">
        <f t="shared" si="22"/>
        <v>0</v>
      </c>
      <c r="CA85" s="489">
        <f t="shared" si="25"/>
        <v>1047</v>
      </c>
      <c r="CB85" s="489">
        <f t="shared" si="26"/>
        <v>225</v>
      </c>
      <c r="CC85" s="489">
        <f t="shared" si="27"/>
        <v>0</v>
      </c>
      <c r="CD85" s="489">
        <f t="shared" si="28"/>
        <v>0</v>
      </c>
      <c r="CE85" s="489">
        <f t="shared" si="29"/>
        <v>0</v>
      </c>
      <c r="CF85" s="489">
        <f t="shared" si="23"/>
        <v>1047</v>
      </c>
      <c r="CG85" s="489">
        <f t="shared" si="24"/>
        <v>225</v>
      </c>
      <c r="CH85" s="489">
        <f t="shared" si="30"/>
        <v>314</v>
      </c>
      <c r="CI85" s="489">
        <f t="shared" si="30"/>
        <v>250</v>
      </c>
    </row>
    <row r="86" spans="1:87">
      <c r="A86" s="499" t="str">
        <f t="shared" si="16"/>
        <v>309</v>
      </c>
      <c r="B86" s="500">
        <v>39896</v>
      </c>
      <c r="C86" s="206"/>
      <c r="D86" s="206">
        <v>25</v>
      </c>
      <c r="E86" s="206"/>
      <c r="F86" s="206"/>
      <c r="G86" s="206"/>
      <c r="H86" s="206"/>
      <c r="I86" s="206"/>
      <c r="J86" s="206"/>
      <c r="K86" s="206"/>
      <c r="L86" s="206"/>
      <c r="M86" s="206"/>
      <c r="N86" s="206"/>
      <c r="O86" s="585">
        <v>25</v>
      </c>
      <c r="P86" s="585">
        <v>25</v>
      </c>
      <c r="Q86" s="585">
        <v>25</v>
      </c>
      <c r="R86" s="585">
        <v>25</v>
      </c>
      <c r="S86" s="585">
        <v>25</v>
      </c>
      <c r="T86" s="206"/>
      <c r="U86" s="585">
        <v>25</v>
      </c>
      <c r="V86" s="585">
        <v>25</v>
      </c>
      <c r="W86" s="585">
        <v>25</v>
      </c>
      <c r="X86" s="585">
        <v>25</v>
      </c>
      <c r="Y86" s="585">
        <v>25</v>
      </c>
      <c r="Z86" s="585">
        <v>25</v>
      </c>
      <c r="AA86" s="585">
        <v>25</v>
      </c>
      <c r="AB86" s="206"/>
      <c r="AC86" s="585">
        <v>25</v>
      </c>
      <c r="AD86" s="585">
        <v>25</v>
      </c>
      <c r="AE86" s="585">
        <v>25</v>
      </c>
      <c r="AF86" s="585">
        <v>25</v>
      </c>
      <c r="AG86" s="585">
        <v>25</v>
      </c>
      <c r="AH86" s="585">
        <v>25</v>
      </c>
      <c r="AI86" s="206"/>
      <c r="AJ86" s="585">
        <v>25</v>
      </c>
      <c r="AK86" s="585">
        <v>25</v>
      </c>
      <c r="AL86" s="206"/>
      <c r="AM86" s="585">
        <v>25</v>
      </c>
      <c r="AN86" s="585">
        <v>25</v>
      </c>
      <c r="AO86" s="206"/>
      <c r="AP86" s="585">
        <v>25</v>
      </c>
      <c r="AQ86" s="585">
        <v>25</v>
      </c>
      <c r="AR86" s="206"/>
      <c r="AS86" s="585">
        <v>25</v>
      </c>
      <c r="AT86" s="489">
        <f t="shared" si="17"/>
        <v>0</v>
      </c>
      <c r="AU86" s="489">
        <f t="shared" si="18"/>
        <v>25</v>
      </c>
      <c r="AV86" s="489">
        <f t="shared" si="19"/>
        <v>0</v>
      </c>
      <c r="AW86" s="489">
        <f t="shared" si="20"/>
        <v>0</v>
      </c>
      <c r="AX86" s="206"/>
      <c r="AY86" s="206"/>
      <c r="AZ86" s="585">
        <v>25</v>
      </c>
      <c r="BA86" s="206"/>
      <c r="BB86" s="206"/>
      <c r="BC86" s="206"/>
      <c r="BD86" s="206"/>
      <c r="BE86" s="206"/>
      <c r="BF86" s="206"/>
      <c r="BG86" s="206"/>
      <c r="BH86" s="206"/>
      <c r="BI86" s="206"/>
      <c r="BJ86" s="206"/>
      <c r="BK86" s="206"/>
      <c r="BL86" s="206"/>
      <c r="BM86" s="206"/>
      <c r="BN86" s="206"/>
      <c r="BO86" s="206"/>
      <c r="BP86" s="585">
        <v>25</v>
      </c>
      <c r="BQ86" s="206"/>
      <c r="BR86" s="206"/>
      <c r="BS86" s="206"/>
      <c r="BT86" s="206"/>
      <c r="BU86" s="206"/>
      <c r="BV86" s="206"/>
      <c r="BW86" s="206"/>
      <c r="BX86" s="206"/>
      <c r="BY86" s="489">
        <f t="shared" si="21"/>
        <v>0</v>
      </c>
      <c r="BZ86" s="489">
        <f t="shared" si="22"/>
        <v>0</v>
      </c>
      <c r="CA86" s="489">
        <f t="shared" si="25"/>
        <v>1047</v>
      </c>
      <c r="CB86" s="489">
        <f t="shared" si="26"/>
        <v>250</v>
      </c>
      <c r="CC86" s="489">
        <f t="shared" si="27"/>
        <v>0</v>
      </c>
      <c r="CD86" s="489">
        <f t="shared" si="28"/>
        <v>0</v>
      </c>
      <c r="CE86" s="489">
        <f t="shared" si="29"/>
        <v>0</v>
      </c>
      <c r="CF86" s="489">
        <f t="shared" si="23"/>
        <v>1047</v>
      </c>
      <c r="CG86" s="489">
        <f t="shared" si="24"/>
        <v>250</v>
      </c>
      <c r="CH86" s="489">
        <f t="shared" si="30"/>
        <v>314</v>
      </c>
      <c r="CI86" s="489">
        <f t="shared" si="30"/>
        <v>275</v>
      </c>
    </row>
    <row r="87" spans="1:87">
      <c r="A87" s="499" t="str">
        <f t="shared" si="16"/>
        <v>309</v>
      </c>
      <c r="B87" s="500">
        <v>39897</v>
      </c>
      <c r="C87" s="206"/>
      <c r="D87" s="206">
        <v>25</v>
      </c>
      <c r="E87" s="206"/>
      <c r="F87" s="206"/>
      <c r="G87" s="206"/>
      <c r="H87" s="206"/>
      <c r="I87" s="206"/>
      <c r="J87" s="206"/>
      <c r="K87" s="206"/>
      <c r="L87" s="206"/>
      <c r="M87" s="206"/>
      <c r="N87" s="206"/>
      <c r="O87" s="585">
        <v>25</v>
      </c>
      <c r="P87" s="585">
        <v>25</v>
      </c>
      <c r="Q87" s="585">
        <v>25</v>
      </c>
      <c r="R87" s="585">
        <v>25</v>
      </c>
      <c r="S87" s="585">
        <v>25</v>
      </c>
      <c r="T87" s="206"/>
      <c r="U87" s="585">
        <v>25</v>
      </c>
      <c r="V87" s="585">
        <v>25</v>
      </c>
      <c r="W87" s="585">
        <v>25</v>
      </c>
      <c r="X87" s="585">
        <v>25</v>
      </c>
      <c r="Y87" s="585">
        <v>25</v>
      </c>
      <c r="Z87" s="585">
        <v>25</v>
      </c>
      <c r="AA87" s="585">
        <v>25</v>
      </c>
      <c r="AB87" s="206"/>
      <c r="AC87" s="585">
        <v>25</v>
      </c>
      <c r="AD87" s="585">
        <v>25</v>
      </c>
      <c r="AE87" s="585">
        <v>25</v>
      </c>
      <c r="AF87" s="585">
        <v>25</v>
      </c>
      <c r="AG87" s="585">
        <v>25</v>
      </c>
      <c r="AH87" s="585">
        <v>25</v>
      </c>
      <c r="AI87" s="206"/>
      <c r="AJ87" s="585">
        <v>25</v>
      </c>
      <c r="AK87" s="585">
        <v>25</v>
      </c>
      <c r="AL87" s="206"/>
      <c r="AM87" s="585">
        <v>25</v>
      </c>
      <c r="AN87" s="585">
        <v>25</v>
      </c>
      <c r="AO87" s="206"/>
      <c r="AP87" s="585">
        <v>25</v>
      </c>
      <c r="AQ87" s="585">
        <v>25</v>
      </c>
      <c r="AR87" s="206"/>
      <c r="AS87" s="585">
        <v>25</v>
      </c>
      <c r="AT87" s="489">
        <f t="shared" si="17"/>
        <v>0</v>
      </c>
      <c r="AU87" s="489">
        <f t="shared" si="18"/>
        <v>25</v>
      </c>
      <c r="AV87" s="489">
        <f t="shared" si="19"/>
        <v>0</v>
      </c>
      <c r="AW87" s="489">
        <f t="shared" si="20"/>
        <v>0</v>
      </c>
      <c r="AX87" s="206"/>
      <c r="AY87" s="206"/>
      <c r="AZ87" s="585">
        <v>25</v>
      </c>
      <c r="BA87" s="206"/>
      <c r="BB87" s="206"/>
      <c r="BC87" s="206"/>
      <c r="BD87" s="206"/>
      <c r="BE87" s="206"/>
      <c r="BF87" s="206"/>
      <c r="BG87" s="206"/>
      <c r="BH87" s="206"/>
      <c r="BI87" s="206"/>
      <c r="BJ87" s="206"/>
      <c r="BK87" s="206"/>
      <c r="BL87" s="206"/>
      <c r="BM87" s="206"/>
      <c r="BN87" s="206"/>
      <c r="BO87" s="206"/>
      <c r="BP87" s="585">
        <v>25</v>
      </c>
      <c r="BQ87" s="206"/>
      <c r="BR87" s="206"/>
      <c r="BS87" s="206"/>
      <c r="BT87" s="206"/>
      <c r="BU87" s="206"/>
      <c r="BV87" s="206"/>
      <c r="BW87" s="206"/>
      <c r="BX87" s="206"/>
      <c r="BY87" s="489">
        <f t="shared" si="21"/>
        <v>0</v>
      </c>
      <c r="BZ87" s="489">
        <f t="shared" si="22"/>
        <v>0</v>
      </c>
      <c r="CA87" s="489">
        <f t="shared" si="25"/>
        <v>1047</v>
      </c>
      <c r="CB87" s="489">
        <f t="shared" si="26"/>
        <v>275</v>
      </c>
      <c r="CC87" s="489">
        <f t="shared" si="27"/>
        <v>0</v>
      </c>
      <c r="CD87" s="489">
        <f t="shared" si="28"/>
        <v>0</v>
      </c>
      <c r="CE87" s="489">
        <f t="shared" si="29"/>
        <v>0</v>
      </c>
      <c r="CF87" s="489">
        <f t="shared" si="23"/>
        <v>1047</v>
      </c>
      <c r="CG87" s="489">
        <f t="shared" si="24"/>
        <v>275</v>
      </c>
      <c r="CH87" s="489">
        <f t="shared" si="30"/>
        <v>314</v>
      </c>
      <c r="CI87" s="489">
        <f t="shared" si="30"/>
        <v>300</v>
      </c>
    </row>
    <row r="88" spans="1:87">
      <c r="A88" s="499" t="str">
        <f t="shared" si="16"/>
        <v>309</v>
      </c>
      <c r="B88" s="500">
        <v>39898</v>
      </c>
      <c r="C88" s="206"/>
      <c r="D88" s="206">
        <v>25</v>
      </c>
      <c r="E88" s="206"/>
      <c r="F88" s="206"/>
      <c r="G88" s="206"/>
      <c r="H88" s="206"/>
      <c r="I88" s="206"/>
      <c r="J88" s="206"/>
      <c r="K88" s="206"/>
      <c r="L88" s="206"/>
      <c r="M88" s="206"/>
      <c r="N88" s="206"/>
      <c r="O88" s="585">
        <v>25</v>
      </c>
      <c r="P88" s="585">
        <v>25</v>
      </c>
      <c r="Q88" s="585">
        <v>25</v>
      </c>
      <c r="R88" s="585">
        <v>25</v>
      </c>
      <c r="S88" s="585">
        <v>25</v>
      </c>
      <c r="T88" s="206"/>
      <c r="U88" s="585">
        <v>25</v>
      </c>
      <c r="V88" s="585">
        <v>25</v>
      </c>
      <c r="W88" s="585">
        <v>25</v>
      </c>
      <c r="X88" s="585">
        <v>25</v>
      </c>
      <c r="Y88" s="585">
        <v>25</v>
      </c>
      <c r="Z88" s="585">
        <v>25</v>
      </c>
      <c r="AA88" s="585">
        <v>25</v>
      </c>
      <c r="AB88" s="206"/>
      <c r="AC88" s="585">
        <v>25</v>
      </c>
      <c r="AD88" s="585">
        <v>25</v>
      </c>
      <c r="AE88" s="585">
        <v>25</v>
      </c>
      <c r="AF88" s="585">
        <v>25</v>
      </c>
      <c r="AG88" s="585">
        <v>25</v>
      </c>
      <c r="AH88" s="585">
        <v>25</v>
      </c>
      <c r="AI88" s="206"/>
      <c r="AJ88" s="585">
        <v>25</v>
      </c>
      <c r="AK88" s="585">
        <v>25</v>
      </c>
      <c r="AL88" s="206"/>
      <c r="AM88" s="585">
        <v>25</v>
      </c>
      <c r="AN88" s="585">
        <v>25</v>
      </c>
      <c r="AO88" s="206"/>
      <c r="AP88" s="585">
        <v>25</v>
      </c>
      <c r="AQ88" s="585">
        <v>25</v>
      </c>
      <c r="AR88" s="206"/>
      <c r="AS88" s="585">
        <v>25</v>
      </c>
      <c r="AT88" s="489">
        <f t="shared" si="17"/>
        <v>0</v>
      </c>
      <c r="AU88" s="489">
        <f t="shared" si="18"/>
        <v>25</v>
      </c>
      <c r="AV88" s="489">
        <f t="shared" si="19"/>
        <v>0</v>
      </c>
      <c r="AW88" s="489">
        <f t="shared" si="20"/>
        <v>0</v>
      </c>
      <c r="AX88" s="206"/>
      <c r="AY88" s="206"/>
      <c r="AZ88" s="585">
        <v>25</v>
      </c>
      <c r="BA88" s="206"/>
      <c r="BB88" s="206"/>
      <c r="BC88" s="206"/>
      <c r="BD88" s="206"/>
      <c r="BE88" s="206"/>
      <c r="BF88" s="206"/>
      <c r="BG88" s="206"/>
      <c r="BH88" s="206"/>
      <c r="BI88" s="206"/>
      <c r="BJ88" s="206"/>
      <c r="BK88" s="206"/>
      <c r="BL88" s="206"/>
      <c r="BM88" s="206"/>
      <c r="BN88" s="206"/>
      <c r="BO88" s="206"/>
      <c r="BP88" s="585">
        <v>25</v>
      </c>
      <c r="BQ88" s="206"/>
      <c r="BR88" s="206"/>
      <c r="BS88" s="206"/>
      <c r="BT88" s="206"/>
      <c r="BU88" s="206"/>
      <c r="BV88" s="206"/>
      <c r="BW88" s="206"/>
      <c r="BX88" s="206"/>
      <c r="BY88" s="489">
        <f t="shared" si="21"/>
        <v>0</v>
      </c>
      <c r="BZ88" s="489">
        <f t="shared" si="22"/>
        <v>0</v>
      </c>
      <c r="CA88" s="489">
        <f t="shared" si="25"/>
        <v>1047</v>
      </c>
      <c r="CB88" s="489">
        <f t="shared" si="26"/>
        <v>300</v>
      </c>
      <c r="CC88" s="489">
        <f t="shared" si="27"/>
        <v>0</v>
      </c>
      <c r="CD88" s="489">
        <f t="shared" si="28"/>
        <v>0</v>
      </c>
      <c r="CE88" s="489">
        <f t="shared" si="29"/>
        <v>0</v>
      </c>
      <c r="CF88" s="489">
        <f t="shared" si="23"/>
        <v>1047</v>
      </c>
      <c r="CG88" s="489">
        <f t="shared" si="24"/>
        <v>300</v>
      </c>
      <c r="CH88" s="489">
        <f t="shared" si="30"/>
        <v>314</v>
      </c>
      <c r="CI88" s="489">
        <f t="shared" si="30"/>
        <v>325</v>
      </c>
    </row>
    <row r="89" spans="1:87">
      <c r="A89" s="499" t="str">
        <f t="shared" si="16"/>
        <v>309</v>
      </c>
      <c r="B89" s="500">
        <v>39899</v>
      </c>
      <c r="C89" s="206"/>
      <c r="D89" s="206">
        <v>25</v>
      </c>
      <c r="E89" s="206"/>
      <c r="F89" s="206"/>
      <c r="G89" s="206"/>
      <c r="H89" s="206"/>
      <c r="I89" s="206"/>
      <c r="J89" s="206"/>
      <c r="K89" s="206"/>
      <c r="L89" s="206"/>
      <c r="M89" s="206"/>
      <c r="N89" s="206"/>
      <c r="O89" s="585">
        <v>25</v>
      </c>
      <c r="P89" s="585">
        <v>25</v>
      </c>
      <c r="Q89" s="585">
        <v>25</v>
      </c>
      <c r="R89" s="585">
        <v>25</v>
      </c>
      <c r="S89" s="585">
        <v>25</v>
      </c>
      <c r="T89" s="206"/>
      <c r="U89" s="585">
        <v>25</v>
      </c>
      <c r="V89" s="585">
        <v>25</v>
      </c>
      <c r="W89" s="585">
        <v>25</v>
      </c>
      <c r="X89" s="585">
        <v>25</v>
      </c>
      <c r="Y89" s="585">
        <v>25</v>
      </c>
      <c r="Z89" s="585">
        <v>25</v>
      </c>
      <c r="AA89" s="585">
        <v>25</v>
      </c>
      <c r="AB89" s="206"/>
      <c r="AC89" s="585">
        <v>25</v>
      </c>
      <c r="AD89" s="585">
        <v>25</v>
      </c>
      <c r="AE89" s="585">
        <v>25</v>
      </c>
      <c r="AF89" s="585">
        <v>25</v>
      </c>
      <c r="AG89" s="585">
        <v>25</v>
      </c>
      <c r="AH89" s="585">
        <v>25</v>
      </c>
      <c r="AI89" s="206"/>
      <c r="AJ89" s="585">
        <v>25</v>
      </c>
      <c r="AK89" s="585">
        <v>25</v>
      </c>
      <c r="AL89" s="206"/>
      <c r="AM89" s="585">
        <v>25</v>
      </c>
      <c r="AN89" s="585">
        <v>25</v>
      </c>
      <c r="AO89" s="206"/>
      <c r="AP89" s="585">
        <v>25</v>
      </c>
      <c r="AQ89" s="585">
        <v>25</v>
      </c>
      <c r="AR89" s="206"/>
      <c r="AS89" s="585">
        <v>25</v>
      </c>
      <c r="AT89" s="489">
        <f t="shared" si="17"/>
        <v>0</v>
      </c>
      <c r="AU89" s="489">
        <f t="shared" si="18"/>
        <v>25</v>
      </c>
      <c r="AV89" s="489">
        <f t="shared" si="19"/>
        <v>0</v>
      </c>
      <c r="AW89" s="489">
        <f t="shared" si="20"/>
        <v>0</v>
      </c>
      <c r="AX89" s="206"/>
      <c r="AY89" s="206"/>
      <c r="AZ89" s="585">
        <v>25</v>
      </c>
      <c r="BA89" s="206"/>
      <c r="BB89" s="206"/>
      <c r="BC89" s="206"/>
      <c r="BD89" s="206"/>
      <c r="BE89" s="206"/>
      <c r="BF89" s="206"/>
      <c r="BG89" s="206"/>
      <c r="BH89" s="206"/>
      <c r="BI89" s="206"/>
      <c r="BJ89" s="206"/>
      <c r="BK89" s="206"/>
      <c r="BL89" s="206"/>
      <c r="BM89" s="206"/>
      <c r="BN89" s="206"/>
      <c r="BO89" s="206"/>
      <c r="BP89" s="585">
        <v>25</v>
      </c>
      <c r="BQ89" s="206"/>
      <c r="BR89" s="206"/>
      <c r="BS89" s="206"/>
      <c r="BT89" s="206"/>
      <c r="BU89" s="206"/>
      <c r="BV89" s="206"/>
      <c r="BW89" s="206"/>
      <c r="BX89" s="206"/>
      <c r="BY89" s="489">
        <f t="shared" si="21"/>
        <v>0</v>
      </c>
      <c r="BZ89" s="489">
        <f t="shared" si="22"/>
        <v>0</v>
      </c>
      <c r="CA89" s="489">
        <f t="shared" si="25"/>
        <v>1047</v>
      </c>
      <c r="CB89" s="489">
        <f t="shared" si="26"/>
        <v>325</v>
      </c>
      <c r="CC89" s="489">
        <f t="shared" si="27"/>
        <v>0</v>
      </c>
      <c r="CD89" s="489">
        <f t="shared" si="28"/>
        <v>0</v>
      </c>
      <c r="CE89" s="489">
        <f t="shared" si="29"/>
        <v>0</v>
      </c>
      <c r="CF89" s="489">
        <f t="shared" si="23"/>
        <v>1047</v>
      </c>
      <c r="CG89" s="489">
        <f t="shared" si="24"/>
        <v>325</v>
      </c>
      <c r="CH89" s="489">
        <f t="shared" si="30"/>
        <v>314</v>
      </c>
      <c r="CI89" s="489">
        <f t="shared" si="30"/>
        <v>350</v>
      </c>
    </row>
    <row r="90" spans="1:87">
      <c r="A90" s="499" t="str">
        <f t="shared" si="16"/>
        <v>309</v>
      </c>
      <c r="B90" s="500">
        <v>39900</v>
      </c>
      <c r="C90" s="206"/>
      <c r="D90" s="206"/>
      <c r="E90" s="206"/>
      <c r="F90" s="206"/>
      <c r="G90" s="206"/>
      <c r="H90" s="206"/>
      <c r="I90" s="206"/>
      <c r="J90" s="206"/>
      <c r="K90" s="206"/>
      <c r="L90" s="206"/>
      <c r="M90" s="206"/>
      <c r="N90" s="206"/>
      <c r="O90" s="585"/>
      <c r="P90" s="585"/>
      <c r="Q90" s="585"/>
      <c r="R90" s="585"/>
      <c r="S90" s="585"/>
      <c r="T90" s="206"/>
      <c r="U90" s="585"/>
      <c r="V90" s="585"/>
      <c r="W90" s="585"/>
      <c r="X90" s="585"/>
      <c r="Y90" s="585"/>
      <c r="Z90" s="585"/>
      <c r="AA90" s="585"/>
      <c r="AB90" s="206"/>
      <c r="AC90" s="585"/>
      <c r="AD90" s="585"/>
      <c r="AE90" s="585"/>
      <c r="AF90" s="585"/>
      <c r="AG90" s="585"/>
      <c r="AH90" s="585"/>
      <c r="AI90" s="206"/>
      <c r="AJ90" s="585"/>
      <c r="AK90" s="585"/>
      <c r="AL90" s="206"/>
      <c r="AM90" s="585"/>
      <c r="AN90" s="585"/>
      <c r="AO90" s="206"/>
      <c r="AP90" s="585"/>
      <c r="AQ90" s="585"/>
      <c r="AR90" s="206"/>
      <c r="AS90" s="585"/>
      <c r="AT90" s="489">
        <f t="shared" si="17"/>
        <v>0</v>
      </c>
      <c r="AU90" s="489">
        <f t="shared" si="18"/>
        <v>0</v>
      </c>
      <c r="AV90" s="489">
        <f t="shared" si="19"/>
        <v>0</v>
      </c>
      <c r="AW90" s="489">
        <f t="shared" si="20"/>
        <v>0</v>
      </c>
      <c r="AX90" s="206"/>
      <c r="AY90" s="206"/>
      <c r="AZ90" s="585"/>
      <c r="BA90" s="206"/>
      <c r="BB90" s="206"/>
      <c r="BC90" s="206"/>
      <c r="BD90" s="206"/>
      <c r="BE90" s="206"/>
      <c r="BF90" s="206"/>
      <c r="BG90" s="206"/>
      <c r="BH90" s="206"/>
      <c r="BI90" s="206"/>
      <c r="BJ90" s="206"/>
      <c r="BK90" s="206"/>
      <c r="BL90" s="206"/>
      <c r="BM90" s="206"/>
      <c r="BN90" s="206"/>
      <c r="BO90" s="206"/>
      <c r="BP90" s="585"/>
      <c r="BQ90" s="206"/>
      <c r="BR90" s="206"/>
      <c r="BS90" s="206"/>
      <c r="BT90" s="206"/>
      <c r="BU90" s="206"/>
      <c r="BV90" s="206"/>
      <c r="BW90" s="206"/>
      <c r="BX90" s="206"/>
      <c r="BY90" s="489">
        <f t="shared" si="21"/>
        <v>0</v>
      </c>
      <c r="BZ90" s="489">
        <f t="shared" si="22"/>
        <v>0</v>
      </c>
      <c r="CA90" s="489">
        <f t="shared" si="25"/>
        <v>1047</v>
      </c>
      <c r="CB90" s="489">
        <f t="shared" si="26"/>
        <v>325</v>
      </c>
      <c r="CC90" s="489">
        <f t="shared" si="27"/>
        <v>0</v>
      </c>
      <c r="CD90" s="489">
        <f t="shared" si="28"/>
        <v>0</v>
      </c>
      <c r="CE90" s="489">
        <f t="shared" si="29"/>
        <v>0</v>
      </c>
      <c r="CF90" s="489">
        <f t="shared" si="23"/>
        <v>1047</v>
      </c>
      <c r="CG90" s="489">
        <f t="shared" si="24"/>
        <v>325</v>
      </c>
      <c r="CH90" s="489">
        <f t="shared" si="30"/>
        <v>314</v>
      </c>
      <c r="CI90" s="489">
        <f t="shared" si="30"/>
        <v>350</v>
      </c>
    </row>
    <row r="91" spans="1:87">
      <c r="A91" s="499" t="str">
        <f t="shared" si="16"/>
        <v>309</v>
      </c>
      <c r="B91" s="500">
        <v>39901</v>
      </c>
      <c r="C91" s="206"/>
      <c r="D91" s="206"/>
      <c r="E91" s="206"/>
      <c r="F91" s="206"/>
      <c r="G91" s="206"/>
      <c r="H91" s="206"/>
      <c r="I91" s="206"/>
      <c r="J91" s="206"/>
      <c r="K91" s="206"/>
      <c r="L91" s="206"/>
      <c r="M91" s="206"/>
      <c r="N91" s="206"/>
      <c r="O91" s="585"/>
      <c r="P91" s="585"/>
      <c r="Q91" s="585"/>
      <c r="R91" s="585"/>
      <c r="S91" s="585"/>
      <c r="T91" s="206"/>
      <c r="U91" s="585"/>
      <c r="V91" s="585"/>
      <c r="W91" s="585"/>
      <c r="X91" s="585"/>
      <c r="Y91" s="585"/>
      <c r="Z91" s="585"/>
      <c r="AA91" s="585"/>
      <c r="AB91" s="206"/>
      <c r="AC91" s="585"/>
      <c r="AD91" s="585"/>
      <c r="AE91" s="585"/>
      <c r="AF91" s="585"/>
      <c r="AG91" s="585"/>
      <c r="AH91" s="585"/>
      <c r="AI91" s="206"/>
      <c r="AJ91" s="585"/>
      <c r="AK91" s="585"/>
      <c r="AL91" s="206"/>
      <c r="AM91" s="585"/>
      <c r="AN91" s="585"/>
      <c r="AO91" s="206"/>
      <c r="AP91" s="585"/>
      <c r="AQ91" s="585"/>
      <c r="AR91" s="206"/>
      <c r="AS91" s="585"/>
      <c r="AT91" s="489">
        <f t="shared" si="17"/>
        <v>0</v>
      </c>
      <c r="AU91" s="489">
        <f t="shared" si="18"/>
        <v>0</v>
      </c>
      <c r="AV91" s="489">
        <f t="shared" si="19"/>
        <v>0</v>
      </c>
      <c r="AW91" s="489">
        <f t="shared" si="20"/>
        <v>0</v>
      </c>
      <c r="AX91" s="206"/>
      <c r="AY91" s="206"/>
      <c r="AZ91" s="585"/>
      <c r="BA91" s="206"/>
      <c r="BB91" s="206"/>
      <c r="BC91" s="206"/>
      <c r="BD91" s="206"/>
      <c r="BE91" s="206"/>
      <c r="BF91" s="206"/>
      <c r="BG91" s="206"/>
      <c r="BH91" s="206"/>
      <c r="BI91" s="206"/>
      <c r="BJ91" s="206"/>
      <c r="BK91" s="206"/>
      <c r="BL91" s="206"/>
      <c r="BM91" s="206"/>
      <c r="BN91" s="206"/>
      <c r="BO91" s="206"/>
      <c r="BP91" s="585"/>
      <c r="BQ91" s="206"/>
      <c r="BR91" s="206"/>
      <c r="BS91" s="206"/>
      <c r="BT91" s="206"/>
      <c r="BU91" s="206"/>
      <c r="BV91" s="206"/>
      <c r="BW91" s="206"/>
      <c r="BX91" s="206"/>
      <c r="BY91" s="489">
        <f t="shared" si="21"/>
        <v>0</v>
      </c>
      <c r="BZ91" s="489">
        <f t="shared" si="22"/>
        <v>0</v>
      </c>
      <c r="CA91" s="489">
        <f t="shared" si="25"/>
        <v>1047</v>
      </c>
      <c r="CB91" s="489">
        <f t="shared" si="26"/>
        <v>325</v>
      </c>
      <c r="CC91" s="489">
        <f t="shared" si="27"/>
        <v>0</v>
      </c>
      <c r="CD91" s="489">
        <f t="shared" si="28"/>
        <v>0</v>
      </c>
      <c r="CE91" s="489">
        <f t="shared" si="29"/>
        <v>0</v>
      </c>
      <c r="CF91" s="489">
        <f t="shared" si="23"/>
        <v>1047</v>
      </c>
      <c r="CG91" s="489">
        <f t="shared" si="24"/>
        <v>325</v>
      </c>
      <c r="CH91" s="489">
        <f t="shared" si="30"/>
        <v>314</v>
      </c>
      <c r="CI91" s="489">
        <f t="shared" si="30"/>
        <v>350</v>
      </c>
    </row>
    <row r="92" spans="1:87">
      <c r="A92" s="499" t="str">
        <f t="shared" si="16"/>
        <v>309</v>
      </c>
      <c r="B92" s="500">
        <v>39902</v>
      </c>
      <c r="C92" s="206"/>
      <c r="D92" s="206">
        <v>25</v>
      </c>
      <c r="E92" s="206"/>
      <c r="F92" s="206"/>
      <c r="G92" s="206"/>
      <c r="H92" s="206"/>
      <c r="I92" s="206"/>
      <c r="J92" s="206"/>
      <c r="K92" s="206"/>
      <c r="L92" s="206"/>
      <c r="M92" s="206"/>
      <c r="N92" s="206"/>
      <c r="O92" s="585">
        <v>25</v>
      </c>
      <c r="P92" s="585">
        <v>25</v>
      </c>
      <c r="Q92" s="585">
        <v>25</v>
      </c>
      <c r="R92" s="585">
        <v>25</v>
      </c>
      <c r="S92" s="585">
        <v>25</v>
      </c>
      <c r="T92" s="206"/>
      <c r="U92" s="585">
        <v>25</v>
      </c>
      <c r="V92" s="585">
        <v>25</v>
      </c>
      <c r="W92" s="585">
        <v>25</v>
      </c>
      <c r="X92" s="585">
        <v>25</v>
      </c>
      <c r="Y92" s="585">
        <v>25</v>
      </c>
      <c r="Z92" s="585">
        <v>25</v>
      </c>
      <c r="AA92" s="585">
        <v>25</v>
      </c>
      <c r="AB92" s="206"/>
      <c r="AC92" s="585">
        <v>25</v>
      </c>
      <c r="AD92" s="585">
        <v>25</v>
      </c>
      <c r="AE92" s="585">
        <v>25</v>
      </c>
      <c r="AF92" s="585">
        <v>25</v>
      </c>
      <c r="AG92" s="585">
        <v>25</v>
      </c>
      <c r="AH92" s="585">
        <v>25</v>
      </c>
      <c r="AI92" s="206"/>
      <c r="AJ92" s="585">
        <v>25</v>
      </c>
      <c r="AK92" s="585">
        <v>25</v>
      </c>
      <c r="AL92" s="206"/>
      <c r="AM92" s="585">
        <v>25</v>
      </c>
      <c r="AN92" s="585">
        <v>25</v>
      </c>
      <c r="AO92" s="206"/>
      <c r="AP92" s="585">
        <v>25</v>
      </c>
      <c r="AQ92" s="585">
        <v>25</v>
      </c>
      <c r="AR92" s="206"/>
      <c r="AS92" s="585">
        <v>25</v>
      </c>
      <c r="AT92" s="489">
        <f t="shared" si="17"/>
        <v>0</v>
      </c>
      <c r="AU92" s="489">
        <f t="shared" si="18"/>
        <v>25</v>
      </c>
      <c r="AV92" s="489">
        <f t="shared" si="19"/>
        <v>0</v>
      </c>
      <c r="AW92" s="489">
        <f t="shared" si="20"/>
        <v>0</v>
      </c>
      <c r="AX92" s="206"/>
      <c r="AY92" s="206"/>
      <c r="AZ92" s="585">
        <v>25</v>
      </c>
      <c r="BA92" s="206"/>
      <c r="BB92" s="206"/>
      <c r="BC92" s="206"/>
      <c r="BD92" s="206"/>
      <c r="BE92" s="206"/>
      <c r="BF92" s="206"/>
      <c r="BG92" s="206"/>
      <c r="BH92" s="206"/>
      <c r="BI92" s="206"/>
      <c r="BJ92" s="206"/>
      <c r="BK92" s="206"/>
      <c r="BL92" s="206"/>
      <c r="BM92" s="206"/>
      <c r="BN92" s="206"/>
      <c r="BO92" s="206"/>
      <c r="BP92" s="585">
        <v>25</v>
      </c>
      <c r="BQ92" s="206"/>
      <c r="BR92" s="206"/>
      <c r="BS92" s="206"/>
      <c r="BT92" s="206"/>
      <c r="BU92" s="206"/>
      <c r="BV92" s="206"/>
      <c r="BW92" s="206"/>
      <c r="BX92" s="206"/>
      <c r="BY92" s="489">
        <f t="shared" si="21"/>
        <v>0</v>
      </c>
      <c r="BZ92" s="489">
        <f t="shared" si="22"/>
        <v>0</v>
      </c>
      <c r="CA92" s="489">
        <f t="shared" si="25"/>
        <v>1047</v>
      </c>
      <c r="CB92" s="489">
        <f t="shared" si="26"/>
        <v>350</v>
      </c>
      <c r="CC92" s="489">
        <f t="shared" si="27"/>
        <v>0</v>
      </c>
      <c r="CD92" s="489">
        <f t="shared" si="28"/>
        <v>0</v>
      </c>
      <c r="CE92" s="489">
        <f t="shared" si="29"/>
        <v>0</v>
      </c>
      <c r="CF92" s="489">
        <f t="shared" si="23"/>
        <v>1047</v>
      </c>
      <c r="CG92" s="489">
        <f t="shared" si="24"/>
        <v>350</v>
      </c>
      <c r="CH92" s="489">
        <f t="shared" si="30"/>
        <v>314</v>
      </c>
      <c r="CI92" s="489">
        <f t="shared" si="30"/>
        <v>375</v>
      </c>
    </row>
    <row r="93" spans="1:87">
      <c r="A93" s="499" t="str">
        <f t="shared" si="16"/>
        <v>309</v>
      </c>
      <c r="B93" s="500">
        <v>39903</v>
      </c>
      <c r="C93" s="206"/>
      <c r="D93" s="206">
        <v>25</v>
      </c>
      <c r="E93" s="206"/>
      <c r="F93" s="206"/>
      <c r="G93" s="206"/>
      <c r="H93" s="206"/>
      <c r="I93" s="206"/>
      <c r="J93" s="206"/>
      <c r="K93" s="206"/>
      <c r="L93" s="206"/>
      <c r="M93" s="206"/>
      <c r="N93" s="206"/>
      <c r="O93" s="585">
        <v>25</v>
      </c>
      <c r="P93" s="585">
        <v>25</v>
      </c>
      <c r="Q93" s="585">
        <v>25</v>
      </c>
      <c r="R93" s="585">
        <v>25</v>
      </c>
      <c r="S93" s="585">
        <v>25</v>
      </c>
      <c r="T93" s="206"/>
      <c r="U93" s="585">
        <v>25</v>
      </c>
      <c r="V93" s="585">
        <v>25</v>
      </c>
      <c r="W93" s="585">
        <v>25</v>
      </c>
      <c r="X93" s="585">
        <v>25</v>
      </c>
      <c r="Y93" s="585">
        <v>25</v>
      </c>
      <c r="Z93" s="585">
        <v>25</v>
      </c>
      <c r="AA93" s="585">
        <v>25</v>
      </c>
      <c r="AB93" s="206"/>
      <c r="AC93" s="585">
        <v>25</v>
      </c>
      <c r="AD93" s="585">
        <v>25</v>
      </c>
      <c r="AE93" s="585">
        <v>25</v>
      </c>
      <c r="AF93" s="585">
        <v>25</v>
      </c>
      <c r="AG93" s="585">
        <v>25</v>
      </c>
      <c r="AH93" s="585">
        <v>25</v>
      </c>
      <c r="AI93" s="206"/>
      <c r="AJ93" s="585">
        <v>25</v>
      </c>
      <c r="AK93" s="585">
        <v>25</v>
      </c>
      <c r="AL93" s="206"/>
      <c r="AM93" s="585">
        <v>25</v>
      </c>
      <c r="AN93" s="585">
        <v>25</v>
      </c>
      <c r="AO93" s="206"/>
      <c r="AP93" s="585">
        <v>25</v>
      </c>
      <c r="AQ93" s="585">
        <v>25</v>
      </c>
      <c r="AR93" s="206"/>
      <c r="AS93" s="585">
        <v>25</v>
      </c>
      <c r="AT93" s="489">
        <f t="shared" si="17"/>
        <v>0</v>
      </c>
      <c r="AU93" s="489">
        <f t="shared" si="18"/>
        <v>25</v>
      </c>
      <c r="AV93" s="489">
        <f t="shared" si="19"/>
        <v>0</v>
      </c>
      <c r="AW93" s="489">
        <f t="shared" si="20"/>
        <v>0</v>
      </c>
      <c r="AX93" s="206"/>
      <c r="AY93" s="206"/>
      <c r="AZ93" s="585">
        <v>25</v>
      </c>
      <c r="BA93" s="206"/>
      <c r="BB93" s="206"/>
      <c r="BC93" s="206"/>
      <c r="BD93" s="206"/>
      <c r="BE93" s="206"/>
      <c r="BF93" s="206"/>
      <c r="BG93" s="206"/>
      <c r="BH93" s="206"/>
      <c r="BI93" s="206"/>
      <c r="BJ93" s="206"/>
      <c r="BK93" s="206"/>
      <c r="BL93" s="206"/>
      <c r="BM93" s="206"/>
      <c r="BN93" s="206"/>
      <c r="BO93" s="206"/>
      <c r="BP93" s="585">
        <v>25</v>
      </c>
      <c r="BQ93" s="206"/>
      <c r="BR93" s="206"/>
      <c r="BS93" s="206"/>
      <c r="BT93" s="206"/>
      <c r="BU93" s="206"/>
      <c r="BV93" s="206"/>
      <c r="BW93" s="206"/>
      <c r="BX93" s="206"/>
      <c r="BY93" s="489">
        <f t="shared" si="21"/>
        <v>0</v>
      </c>
      <c r="BZ93" s="489">
        <f t="shared" si="22"/>
        <v>0</v>
      </c>
      <c r="CA93" s="489">
        <f t="shared" si="25"/>
        <v>1047</v>
      </c>
      <c r="CB93" s="489">
        <f t="shared" si="26"/>
        <v>375</v>
      </c>
      <c r="CC93" s="489">
        <f t="shared" si="27"/>
        <v>0</v>
      </c>
      <c r="CD93" s="489">
        <f t="shared" si="28"/>
        <v>0</v>
      </c>
      <c r="CE93" s="489">
        <f t="shared" si="29"/>
        <v>0</v>
      </c>
      <c r="CF93" s="489">
        <f t="shared" si="23"/>
        <v>1047</v>
      </c>
      <c r="CG93" s="489">
        <f t="shared" si="24"/>
        <v>375</v>
      </c>
      <c r="CH93" s="489">
        <f t="shared" si="30"/>
        <v>314</v>
      </c>
      <c r="CI93" s="489">
        <f t="shared" si="30"/>
        <v>400</v>
      </c>
    </row>
    <row r="94" spans="1:87">
      <c r="A94" s="499" t="str">
        <f t="shared" si="16"/>
        <v>409</v>
      </c>
      <c r="B94" s="500">
        <v>39904</v>
      </c>
      <c r="C94" s="206"/>
      <c r="D94" s="206"/>
      <c r="E94" s="206"/>
      <c r="F94" s="206"/>
      <c r="G94" s="206"/>
      <c r="H94" s="206"/>
      <c r="I94" s="206"/>
      <c r="J94" s="206"/>
      <c r="K94" s="206"/>
      <c r="L94" s="206"/>
      <c r="M94" s="206"/>
      <c r="N94" s="206"/>
      <c r="O94" s="206"/>
      <c r="P94" s="206"/>
      <c r="Q94" s="206"/>
      <c r="R94" s="206"/>
      <c r="S94" s="206"/>
      <c r="T94" s="206"/>
      <c r="U94" s="206"/>
      <c r="V94" s="206"/>
      <c r="W94" s="206"/>
      <c r="X94" s="206"/>
      <c r="Y94" s="206"/>
      <c r="Z94" s="206"/>
      <c r="AA94" s="206"/>
      <c r="AB94" s="206"/>
      <c r="AC94" s="206"/>
      <c r="AD94" s="206"/>
      <c r="AE94" s="206"/>
      <c r="AF94" s="206"/>
      <c r="AG94" s="206"/>
      <c r="AH94" s="206"/>
      <c r="AI94" s="206"/>
      <c r="AJ94" s="206"/>
      <c r="AK94" s="206"/>
      <c r="AL94" s="206"/>
      <c r="AM94" s="206"/>
      <c r="AN94" s="206"/>
      <c r="AO94" s="206"/>
      <c r="AP94" s="206"/>
      <c r="AQ94" s="206"/>
      <c r="AR94" s="206"/>
      <c r="AS94" s="206"/>
      <c r="AT94" s="489">
        <f t="shared" si="17"/>
        <v>0</v>
      </c>
      <c r="AU94" s="489">
        <f t="shared" si="18"/>
        <v>0</v>
      </c>
      <c r="AV94" s="489">
        <f t="shared" si="19"/>
        <v>0</v>
      </c>
      <c r="AW94" s="489">
        <f t="shared" si="20"/>
        <v>0</v>
      </c>
      <c r="AX94" s="206"/>
      <c r="AY94" s="206"/>
      <c r="AZ94" s="206"/>
      <c r="BA94" s="206"/>
      <c r="BB94" s="206"/>
      <c r="BC94" s="206"/>
      <c r="BD94" s="206"/>
      <c r="BE94" s="206"/>
      <c r="BF94" s="206"/>
      <c r="BG94" s="206"/>
      <c r="BH94" s="206"/>
      <c r="BI94" s="206"/>
      <c r="BJ94" s="206"/>
      <c r="BK94" s="206"/>
      <c r="BL94" s="206"/>
      <c r="BM94" s="206"/>
      <c r="BN94" s="206"/>
      <c r="BO94" s="206"/>
      <c r="BP94" s="206"/>
      <c r="BQ94" s="206"/>
      <c r="BR94" s="206"/>
      <c r="BS94" s="206"/>
      <c r="BT94" s="206"/>
      <c r="BU94" s="206"/>
      <c r="BV94" s="206"/>
      <c r="BW94" s="206"/>
      <c r="BX94" s="206"/>
      <c r="BY94" s="489">
        <f t="shared" si="21"/>
        <v>0</v>
      </c>
      <c r="BZ94" s="489">
        <f t="shared" si="22"/>
        <v>0</v>
      </c>
      <c r="CA94" s="489">
        <f t="shared" si="25"/>
        <v>1047</v>
      </c>
      <c r="CB94" s="489">
        <f t="shared" si="26"/>
        <v>375</v>
      </c>
      <c r="CC94" s="489">
        <f t="shared" si="27"/>
        <v>0</v>
      </c>
      <c r="CD94" s="489">
        <f t="shared" si="28"/>
        <v>0</v>
      </c>
      <c r="CE94" s="489">
        <f t="shared" si="29"/>
        <v>0</v>
      </c>
      <c r="CF94" s="489">
        <f t="shared" si="23"/>
        <v>1047</v>
      </c>
      <c r="CG94" s="489">
        <f t="shared" si="24"/>
        <v>375</v>
      </c>
      <c r="CH94" s="489">
        <f t="shared" si="30"/>
        <v>314</v>
      </c>
      <c r="CI94" s="489">
        <f t="shared" si="30"/>
        <v>400</v>
      </c>
    </row>
    <row r="95" spans="1:87">
      <c r="A95" s="499" t="str">
        <f t="shared" si="16"/>
        <v>409</v>
      </c>
      <c r="B95" s="500">
        <v>39905</v>
      </c>
      <c r="C95" s="206"/>
      <c r="D95" s="206"/>
      <c r="E95" s="206"/>
      <c r="F95" s="206"/>
      <c r="G95" s="206"/>
      <c r="H95" s="206"/>
      <c r="I95" s="206"/>
      <c r="J95" s="206"/>
      <c r="K95" s="206"/>
      <c r="L95" s="206"/>
      <c r="M95" s="206"/>
      <c r="N95" s="206"/>
      <c r="O95" s="206"/>
      <c r="P95" s="206"/>
      <c r="Q95" s="206"/>
      <c r="R95" s="206"/>
      <c r="S95" s="206"/>
      <c r="T95" s="206"/>
      <c r="U95" s="206"/>
      <c r="V95" s="206"/>
      <c r="W95" s="206"/>
      <c r="X95" s="206"/>
      <c r="Y95" s="206"/>
      <c r="Z95" s="206"/>
      <c r="AA95" s="206"/>
      <c r="AB95" s="206"/>
      <c r="AC95" s="206"/>
      <c r="AD95" s="206"/>
      <c r="AE95" s="206"/>
      <c r="AF95" s="206"/>
      <c r="AG95" s="206"/>
      <c r="AH95" s="206"/>
      <c r="AI95" s="206"/>
      <c r="AJ95" s="206"/>
      <c r="AK95" s="206"/>
      <c r="AL95" s="206"/>
      <c r="AM95" s="206"/>
      <c r="AN95" s="206"/>
      <c r="AO95" s="206"/>
      <c r="AP95" s="206"/>
      <c r="AQ95" s="206"/>
      <c r="AR95" s="206"/>
      <c r="AS95" s="206"/>
      <c r="AT95" s="489">
        <f t="shared" si="17"/>
        <v>0</v>
      </c>
      <c r="AU95" s="489">
        <f t="shared" si="18"/>
        <v>0</v>
      </c>
      <c r="AV95" s="489">
        <f t="shared" si="19"/>
        <v>0</v>
      </c>
      <c r="AW95" s="489">
        <f t="shared" si="20"/>
        <v>0</v>
      </c>
      <c r="AX95" s="206"/>
      <c r="AY95" s="206"/>
      <c r="AZ95" s="206"/>
      <c r="BA95" s="206"/>
      <c r="BB95" s="206"/>
      <c r="BC95" s="206"/>
      <c r="BD95" s="206"/>
      <c r="BE95" s="206"/>
      <c r="BF95" s="206"/>
      <c r="BG95" s="206"/>
      <c r="BH95" s="206"/>
      <c r="BI95" s="206"/>
      <c r="BJ95" s="206"/>
      <c r="BK95" s="206"/>
      <c r="BL95" s="206"/>
      <c r="BM95" s="206"/>
      <c r="BN95" s="206"/>
      <c r="BO95" s="206"/>
      <c r="BP95" s="206"/>
      <c r="BQ95" s="206"/>
      <c r="BR95" s="206"/>
      <c r="BS95" s="206"/>
      <c r="BT95" s="206"/>
      <c r="BU95" s="206"/>
      <c r="BV95" s="206"/>
      <c r="BW95" s="206"/>
      <c r="BX95" s="206"/>
      <c r="BY95" s="489">
        <f t="shared" si="21"/>
        <v>0</v>
      </c>
      <c r="BZ95" s="489">
        <f t="shared" si="22"/>
        <v>0</v>
      </c>
      <c r="CA95" s="489">
        <f t="shared" si="25"/>
        <v>1047</v>
      </c>
      <c r="CB95" s="489">
        <f t="shared" si="26"/>
        <v>375</v>
      </c>
      <c r="CC95" s="489">
        <f t="shared" si="27"/>
        <v>0</v>
      </c>
      <c r="CD95" s="489">
        <f t="shared" si="28"/>
        <v>0</v>
      </c>
      <c r="CE95" s="489">
        <f t="shared" si="29"/>
        <v>0</v>
      </c>
      <c r="CF95" s="489">
        <f t="shared" si="23"/>
        <v>1047</v>
      </c>
      <c r="CG95" s="489">
        <f t="shared" si="24"/>
        <v>375</v>
      </c>
      <c r="CH95" s="489">
        <f t="shared" si="30"/>
        <v>314</v>
      </c>
      <c r="CI95" s="489">
        <f t="shared" si="30"/>
        <v>400</v>
      </c>
    </row>
    <row r="96" spans="1:87">
      <c r="A96" s="499" t="str">
        <f t="shared" si="16"/>
        <v>409</v>
      </c>
      <c r="B96" s="500">
        <v>39906</v>
      </c>
      <c r="C96" s="206"/>
      <c r="D96" s="206"/>
      <c r="E96" s="206"/>
      <c r="F96" s="206"/>
      <c r="G96" s="206"/>
      <c r="H96" s="206"/>
      <c r="I96" s="206"/>
      <c r="J96" s="206"/>
      <c r="K96" s="206"/>
      <c r="L96" s="206"/>
      <c r="M96" s="206"/>
      <c r="N96" s="206"/>
      <c r="O96" s="206"/>
      <c r="P96" s="206"/>
      <c r="Q96" s="206"/>
      <c r="R96" s="206"/>
      <c r="S96" s="206"/>
      <c r="T96" s="206"/>
      <c r="U96" s="206"/>
      <c r="V96" s="206"/>
      <c r="W96" s="206"/>
      <c r="X96" s="206"/>
      <c r="Y96" s="206"/>
      <c r="Z96" s="206"/>
      <c r="AA96" s="206"/>
      <c r="AB96" s="206"/>
      <c r="AC96" s="206"/>
      <c r="AD96" s="206"/>
      <c r="AE96" s="206"/>
      <c r="AF96" s="206"/>
      <c r="AG96" s="206"/>
      <c r="AH96" s="206"/>
      <c r="AI96" s="206"/>
      <c r="AJ96" s="206"/>
      <c r="AK96" s="206"/>
      <c r="AL96" s="206"/>
      <c r="AM96" s="206"/>
      <c r="AN96" s="206"/>
      <c r="AO96" s="206"/>
      <c r="AP96" s="206"/>
      <c r="AQ96" s="206"/>
      <c r="AR96" s="206"/>
      <c r="AS96" s="206"/>
      <c r="AT96" s="489">
        <f t="shared" si="17"/>
        <v>0</v>
      </c>
      <c r="AU96" s="489">
        <f t="shared" si="18"/>
        <v>0</v>
      </c>
      <c r="AV96" s="489">
        <f t="shared" si="19"/>
        <v>0</v>
      </c>
      <c r="AW96" s="489">
        <f t="shared" si="20"/>
        <v>0</v>
      </c>
      <c r="AX96" s="206"/>
      <c r="AY96" s="206"/>
      <c r="AZ96" s="206"/>
      <c r="BA96" s="206"/>
      <c r="BB96" s="206"/>
      <c r="BC96" s="206"/>
      <c r="BD96" s="206"/>
      <c r="BE96" s="206"/>
      <c r="BF96" s="206"/>
      <c r="BG96" s="206"/>
      <c r="BH96" s="206"/>
      <c r="BI96" s="206"/>
      <c r="BJ96" s="206"/>
      <c r="BK96" s="206"/>
      <c r="BL96" s="206"/>
      <c r="BM96" s="206"/>
      <c r="BN96" s="206"/>
      <c r="BO96" s="206"/>
      <c r="BP96" s="206"/>
      <c r="BQ96" s="206"/>
      <c r="BR96" s="206"/>
      <c r="BS96" s="206"/>
      <c r="BT96" s="206"/>
      <c r="BU96" s="206"/>
      <c r="BV96" s="206"/>
      <c r="BW96" s="206"/>
      <c r="BX96" s="206"/>
      <c r="BY96" s="489">
        <f t="shared" si="21"/>
        <v>0</v>
      </c>
      <c r="BZ96" s="489">
        <f t="shared" si="22"/>
        <v>0</v>
      </c>
      <c r="CA96" s="489">
        <f t="shared" si="25"/>
        <v>1047</v>
      </c>
      <c r="CB96" s="489">
        <f t="shared" si="26"/>
        <v>375</v>
      </c>
      <c r="CC96" s="489">
        <f t="shared" si="27"/>
        <v>0</v>
      </c>
      <c r="CD96" s="489">
        <f t="shared" si="28"/>
        <v>0</v>
      </c>
      <c r="CE96" s="489">
        <f t="shared" si="29"/>
        <v>0</v>
      </c>
      <c r="CF96" s="489">
        <f t="shared" si="23"/>
        <v>1047</v>
      </c>
      <c r="CG96" s="489">
        <f t="shared" si="24"/>
        <v>375</v>
      </c>
      <c r="CH96" s="489">
        <f t="shared" si="30"/>
        <v>314</v>
      </c>
      <c r="CI96" s="489">
        <f t="shared" si="30"/>
        <v>400</v>
      </c>
    </row>
    <row r="97" spans="1:87">
      <c r="A97" s="499" t="str">
        <f t="shared" si="16"/>
        <v>409</v>
      </c>
      <c r="B97" s="500">
        <v>39907</v>
      </c>
      <c r="C97" s="206"/>
      <c r="D97" s="206"/>
      <c r="E97" s="206"/>
      <c r="F97" s="206"/>
      <c r="G97" s="206"/>
      <c r="H97" s="206"/>
      <c r="I97" s="206"/>
      <c r="J97" s="206"/>
      <c r="K97" s="206"/>
      <c r="L97" s="206"/>
      <c r="M97" s="206"/>
      <c r="N97" s="206"/>
      <c r="O97" s="206"/>
      <c r="P97" s="206"/>
      <c r="Q97" s="206"/>
      <c r="R97" s="206"/>
      <c r="S97" s="206"/>
      <c r="T97" s="206"/>
      <c r="U97" s="206"/>
      <c r="V97" s="206"/>
      <c r="W97" s="206"/>
      <c r="X97" s="206"/>
      <c r="Y97" s="206"/>
      <c r="Z97" s="206"/>
      <c r="AA97" s="206"/>
      <c r="AB97" s="206"/>
      <c r="AC97" s="206"/>
      <c r="AD97" s="206"/>
      <c r="AE97" s="206"/>
      <c r="AF97" s="206"/>
      <c r="AG97" s="206"/>
      <c r="AH97" s="206"/>
      <c r="AI97" s="206"/>
      <c r="AJ97" s="206"/>
      <c r="AK97" s="206"/>
      <c r="AL97" s="206"/>
      <c r="AM97" s="206"/>
      <c r="AN97" s="206"/>
      <c r="AO97" s="206"/>
      <c r="AP97" s="206"/>
      <c r="AQ97" s="206"/>
      <c r="AR97" s="206"/>
      <c r="AS97" s="206"/>
      <c r="AT97" s="489">
        <f t="shared" si="17"/>
        <v>0</v>
      </c>
      <c r="AU97" s="489">
        <f t="shared" si="18"/>
        <v>0</v>
      </c>
      <c r="AV97" s="489">
        <f t="shared" si="19"/>
        <v>0</v>
      </c>
      <c r="AW97" s="489">
        <f t="shared" si="20"/>
        <v>0</v>
      </c>
      <c r="AX97" s="206"/>
      <c r="AY97" s="206"/>
      <c r="AZ97" s="206"/>
      <c r="BA97" s="206"/>
      <c r="BB97" s="206"/>
      <c r="BC97" s="206"/>
      <c r="BD97" s="206"/>
      <c r="BE97" s="206"/>
      <c r="BF97" s="206"/>
      <c r="BG97" s="206"/>
      <c r="BH97" s="206"/>
      <c r="BI97" s="206"/>
      <c r="BJ97" s="206"/>
      <c r="BK97" s="206"/>
      <c r="BL97" s="206"/>
      <c r="BM97" s="206"/>
      <c r="BN97" s="206"/>
      <c r="BO97" s="206"/>
      <c r="BP97" s="206"/>
      <c r="BQ97" s="206"/>
      <c r="BR97" s="206"/>
      <c r="BS97" s="206"/>
      <c r="BT97" s="206"/>
      <c r="BU97" s="206"/>
      <c r="BV97" s="206"/>
      <c r="BW97" s="206"/>
      <c r="BX97" s="206"/>
      <c r="BY97" s="489">
        <f t="shared" si="21"/>
        <v>0</v>
      </c>
      <c r="BZ97" s="489">
        <f t="shared" si="22"/>
        <v>0</v>
      </c>
      <c r="CA97" s="489">
        <f t="shared" si="25"/>
        <v>1047</v>
      </c>
      <c r="CB97" s="489">
        <f t="shared" si="26"/>
        <v>375</v>
      </c>
      <c r="CC97" s="489">
        <f t="shared" si="27"/>
        <v>0</v>
      </c>
      <c r="CD97" s="489">
        <f t="shared" si="28"/>
        <v>0</v>
      </c>
      <c r="CE97" s="489">
        <f t="shared" si="29"/>
        <v>0</v>
      </c>
      <c r="CF97" s="489">
        <f t="shared" si="23"/>
        <v>1047</v>
      </c>
      <c r="CG97" s="489">
        <f t="shared" si="24"/>
        <v>375</v>
      </c>
      <c r="CH97" s="489">
        <f t="shared" si="30"/>
        <v>314</v>
      </c>
      <c r="CI97" s="489">
        <f t="shared" si="30"/>
        <v>400</v>
      </c>
    </row>
    <row r="98" spans="1:87">
      <c r="A98" s="499" t="str">
        <f t="shared" si="16"/>
        <v>409</v>
      </c>
      <c r="B98" s="500">
        <v>39908</v>
      </c>
      <c r="C98" s="206"/>
      <c r="D98" s="206"/>
      <c r="E98" s="206"/>
      <c r="F98" s="206"/>
      <c r="G98" s="206"/>
      <c r="H98" s="206"/>
      <c r="I98" s="206"/>
      <c r="J98" s="206"/>
      <c r="K98" s="206"/>
      <c r="L98" s="206"/>
      <c r="M98" s="206"/>
      <c r="N98" s="206"/>
      <c r="O98" s="206"/>
      <c r="P98" s="206"/>
      <c r="Q98" s="206"/>
      <c r="R98" s="206"/>
      <c r="S98" s="206"/>
      <c r="T98" s="206"/>
      <c r="U98" s="206"/>
      <c r="V98" s="206"/>
      <c r="W98" s="206"/>
      <c r="X98" s="206"/>
      <c r="Y98" s="206"/>
      <c r="Z98" s="206"/>
      <c r="AA98" s="206"/>
      <c r="AB98" s="206"/>
      <c r="AC98" s="206"/>
      <c r="AD98" s="206"/>
      <c r="AE98" s="206"/>
      <c r="AF98" s="206"/>
      <c r="AG98" s="206"/>
      <c r="AH98" s="206"/>
      <c r="AI98" s="206"/>
      <c r="AJ98" s="206"/>
      <c r="AK98" s="206"/>
      <c r="AL98" s="206"/>
      <c r="AM98" s="206"/>
      <c r="AN98" s="206"/>
      <c r="AO98" s="206"/>
      <c r="AP98" s="206"/>
      <c r="AQ98" s="206"/>
      <c r="AR98" s="206"/>
      <c r="AS98" s="206"/>
      <c r="AT98" s="489">
        <f t="shared" si="17"/>
        <v>0</v>
      </c>
      <c r="AU98" s="489">
        <f t="shared" si="18"/>
        <v>0</v>
      </c>
      <c r="AV98" s="489">
        <f t="shared" si="19"/>
        <v>0</v>
      </c>
      <c r="AW98" s="489">
        <f t="shared" si="20"/>
        <v>0</v>
      </c>
      <c r="AX98" s="206"/>
      <c r="AY98" s="206"/>
      <c r="AZ98" s="206"/>
      <c r="BA98" s="206"/>
      <c r="BB98" s="206"/>
      <c r="BC98" s="206"/>
      <c r="BD98" s="206"/>
      <c r="BE98" s="206"/>
      <c r="BF98" s="206"/>
      <c r="BG98" s="206"/>
      <c r="BH98" s="206"/>
      <c r="BI98" s="206"/>
      <c r="BJ98" s="206"/>
      <c r="BK98" s="206"/>
      <c r="BL98" s="206"/>
      <c r="BM98" s="206"/>
      <c r="BN98" s="206"/>
      <c r="BO98" s="206"/>
      <c r="BP98" s="206"/>
      <c r="BQ98" s="206"/>
      <c r="BR98" s="206"/>
      <c r="BS98" s="206"/>
      <c r="BT98" s="206"/>
      <c r="BU98" s="206"/>
      <c r="BV98" s="206"/>
      <c r="BW98" s="206"/>
      <c r="BX98" s="206"/>
      <c r="BY98" s="489">
        <f t="shared" si="21"/>
        <v>0</v>
      </c>
      <c r="BZ98" s="489">
        <f t="shared" si="22"/>
        <v>0</v>
      </c>
      <c r="CA98" s="489">
        <f t="shared" si="25"/>
        <v>1047</v>
      </c>
      <c r="CB98" s="489">
        <f t="shared" si="26"/>
        <v>375</v>
      </c>
      <c r="CC98" s="489">
        <f t="shared" si="27"/>
        <v>0</v>
      </c>
      <c r="CD98" s="489">
        <f t="shared" si="28"/>
        <v>0</v>
      </c>
      <c r="CE98" s="489">
        <f t="shared" si="29"/>
        <v>0</v>
      </c>
      <c r="CF98" s="489">
        <f t="shared" si="23"/>
        <v>1047</v>
      </c>
      <c r="CG98" s="489">
        <f t="shared" si="24"/>
        <v>375</v>
      </c>
      <c r="CH98" s="489">
        <f t="shared" si="30"/>
        <v>314</v>
      </c>
      <c r="CI98" s="489">
        <f t="shared" si="30"/>
        <v>400</v>
      </c>
    </row>
    <row r="99" spans="1:87">
      <c r="A99" s="499" t="str">
        <f t="shared" si="16"/>
        <v>409</v>
      </c>
      <c r="B99" s="500">
        <v>39909</v>
      </c>
      <c r="C99" s="206"/>
      <c r="D99" s="206"/>
      <c r="E99" s="206"/>
      <c r="F99" s="206"/>
      <c r="G99" s="206"/>
      <c r="H99" s="206"/>
      <c r="I99" s="206"/>
      <c r="J99" s="206"/>
      <c r="K99" s="206"/>
      <c r="L99" s="206"/>
      <c r="M99" s="206"/>
      <c r="N99" s="206"/>
      <c r="O99" s="206"/>
      <c r="P99" s="206"/>
      <c r="Q99" s="206"/>
      <c r="R99" s="206"/>
      <c r="S99" s="206"/>
      <c r="T99" s="206"/>
      <c r="U99" s="206"/>
      <c r="V99" s="206"/>
      <c r="W99" s="206"/>
      <c r="X99" s="206"/>
      <c r="Y99" s="206"/>
      <c r="Z99" s="206"/>
      <c r="AA99" s="206"/>
      <c r="AB99" s="206"/>
      <c r="AC99" s="206"/>
      <c r="AD99" s="206"/>
      <c r="AE99" s="206"/>
      <c r="AF99" s="206"/>
      <c r="AG99" s="206"/>
      <c r="AH99" s="206"/>
      <c r="AI99" s="206"/>
      <c r="AJ99" s="206"/>
      <c r="AK99" s="206"/>
      <c r="AL99" s="206"/>
      <c r="AM99" s="206"/>
      <c r="AN99" s="206"/>
      <c r="AO99" s="206"/>
      <c r="AP99" s="206"/>
      <c r="AQ99" s="206"/>
      <c r="AR99" s="206"/>
      <c r="AS99" s="206"/>
      <c r="AT99" s="489">
        <f t="shared" si="17"/>
        <v>0</v>
      </c>
      <c r="AU99" s="489">
        <f t="shared" si="18"/>
        <v>0</v>
      </c>
      <c r="AV99" s="489">
        <f t="shared" si="19"/>
        <v>0</v>
      </c>
      <c r="AW99" s="489">
        <f t="shared" si="20"/>
        <v>0</v>
      </c>
      <c r="AX99" s="206"/>
      <c r="AY99" s="206"/>
      <c r="AZ99" s="206"/>
      <c r="BA99" s="206"/>
      <c r="BB99" s="206"/>
      <c r="BC99" s="206"/>
      <c r="BD99" s="206"/>
      <c r="BE99" s="206"/>
      <c r="BF99" s="206"/>
      <c r="BG99" s="206"/>
      <c r="BH99" s="206"/>
      <c r="BI99" s="206"/>
      <c r="BJ99" s="206"/>
      <c r="BK99" s="206"/>
      <c r="BL99" s="206"/>
      <c r="BM99" s="206"/>
      <c r="BN99" s="206"/>
      <c r="BO99" s="206"/>
      <c r="BP99" s="206"/>
      <c r="BQ99" s="206"/>
      <c r="BR99" s="206"/>
      <c r="BS99" s="206"/>
      <c r="BT99" s="206"/>
      <c r="BU99" s="206"/>
      <c r="BV99" s="206"/>
      <c r="BW99" s="206"/>
      <c r="BX99" s="206"/>
      <c r="BY99" s="489">
        <f t="shared" si="21"/>
        <v>0</v>
      </c>
      <c r="BZ99" s="489">
        <f t="shared" si="22"/>
        <v>0</v>
      </c>
      <c r="CA99" s="489">
        <f t="shared" si="25"/>
        <v>1047</v>
      </c>
      <c r="CB99" s="489">
        <f t="shared" si="26"/>
        <v>375</v>
      </c>
      <c r="CC99" s="489">
        <f t="shared" si="27"/>
        <v>0</v>
      </c>
      <c r="CD99" s="489">
        <f t="shared" si="28"/>
        <v>0</v>
      </c>
      <c r="CE99" s="489">
        <f t="shared" si="29"/>
        <v>0</v>
      </c>
      <c r="CF99" s="489">
        <f t="shared" si="23"/>
        <v>1047</v>
      </c>
      <c r="CG99" s="489">
        <f t="shared" si="24"/>
        <v>375</v>
      </c>
      <c r="CH99" s="489">
        <f t="shared" si="30"/>
        <v>314</v>
      </c>
      <c r="CI99" s="489">
        <f t="shared" si="30"/>
        <v>400</v>
      </c>
    </row>
    <row r="100" spans="1:87">
      <c r="A100" s="499" t="str">
        <f t="shared" si="16"/>
        <v>409</v>
      </c>
      <c r="B100" s="500">
        <v>39910</v>
      </c>
      <c r="C100" s="206"/>
      <c r="D100" s="206"/>
      <c r="E100" s="206"/>
      <c r="F100" s="206"/>
      <c r="G100" s="206"/>
      <c r="H100" s="206"/>
      <c r="I100" s="206"/>
      <c r="J100" s="206"/>
      <c r="K100" s="206"/>
      <c r="L100" s="206"/>
      <c r="M100" s="206"/>
      <c r="N100" s="206"/>
      <c r="O100" s="206"/>
      <c r="P100" s="206"/>
      <c r="Q100" s="206"/>
      <c r="R100" s="206"/>
      <c r="S100" s="206"/>
      <c r="T100" s="206"/>
      <c r="U100" s="206"/>
      <c r="V100" s="206"/>
      <c r="W100" s="206"/>
      <c r="X100" s="206"/>
      <c r="Y100" s="206"/>
      <c r="Z100" s="206"/>
      <c r="AA100" s="206"/>
      <c r="AB100" s="206"/>
      <c r="AC100" s="206"/>
      <c r="AD100" s="206"/>
      <c r="AE100" s="206"/>
      <c r="AF100" s="206"/>
      <c r="AG100" s="206"/>
      <c r="AH100" s="206"/>
      <c r="AI100" s="206"/>
      <c r="AJ100" s="206"/>
      <c r="AK100" s="206"/>
      <c r="AL100" s="206"/>
      <c r="AM100" s="206"/>
      <c r="AN100" s="206"/>
      <c r="AO100" s="206"/>
      <c r="AP100" s="206"/>
      <c r="AQ100" s="206"/>
      <c r="AR100" s="206"/>
      <c r="AS100" s="206"/>
      <c r="AT100" s="489">
        <f t="shared" si="17"/>
        <v>0</v>
      </c>
      <c r="AU100" s="489">
        <f t="shared" si="18"/>
        <v>0</v>
      </c>
      <c r="AV100" s="489">
        <f t="shared" si="19"/>
        <v>0</v>
      </c>
      <c r="AW100" s="489">
        <f t="shared" si="20"/>
        <v>0</v>
      </c>
      <c r="AX100" s="206"/>
      <c r="AY100" s="206"/>
      <c r="AZ100" s="206"/>
      <c r="BA100" s="206"/>
      <c r="BB100" s="206"/>
      <c r="BC100" s="206"/>
      <c r="BD100" s="206"/>
      <c r="BE100" s="206"/>
      <c r="BF100" s="206"/>
      <c r="BG100" s="206"/>
      <c r="BH100" s="206"/>
      <c r="BI100" s="206"/>
      <c r="BJ100" s="206"/>
      <c r="BK100" s="206"/>
      <c r="BL100" s="206"/>
      <c r="BM100" s="206"/>
      <c r="BN100" s="206"/>
      <c r="BO100" s="206"/>
      <c r="BP100" s="206"/>
      <c r="BQ100" s="206"/>
      <c r="BR100" s="206"/>
      <c r="BS100" s="206"/>
      <c r="BT100" s="206"/>
      <c r="BU100" s="206"/>
      <c r="BV100" s="206"/>
      <c r="BW100" s="206"/>
      <c r="BX100" s="206"/>
      <c r="BY100" s="489">
        <f t="shared" si="21"/>
        <v>0</v>
      </c>
      <c r="BZ100" s="489">
        <f t="shared" si="22"/>
        <v>0</v>
      </c>
      <c r="CA100" s="489">
        <f t="shared" si="25"/>
        <v>1047</v>
      </c>
      <c r="CB100" s="489">
        <f t="shared" si="26"/>
        <v>375</v>
      </c>
      <c r="CC100" s="489">
        <f t="shared" si="27"/>
        <v>0</v>
      </c>
      <c r="CD100" s="489">
        <f t="shared" si="28"/>
        <v>0</v>
      </c>
      <c r="CE100" s="489">
        <f t="shared" si="29"/>
        <v>0</v>
      </c>
      <c r="CF100" s="489">
        <f t="shared" si="23"/>
        <v>1047</v>
      </c>
      <c r="CG100" s="489">
        <f t="shared" si="24"/>
        <v>375</v>
      </c>
      <c r="CH100" s="489">
        <f t="shared" si="30"/>
        <v>314</v>
      </c>
      <c r="CI100" s="489">
        <f t="shared" si="30"/>
        <v>400</v>
      </c>
    </row>
    <row r="101" spans="1:87">
      <c r="A101" s="499" t="str">
        <f t="shared" si="16"/>
        <v>409</v>
      </c>
      <c r="B101" s="500">
        <v>39911</v>
      </c>
      <c r="C101" s="206"/>
      <c r="D101" s="206"/>
      <c r="E101" s="206"/>
      <c r="F101" s="206"/>
      <c r="G101" s="206"/>
      <c r="H101" s="206"/>
      <c r="I101" s="206"/>
      <c r="J101" s="206"/>
      <c r="K101" s="206"/>
      <c r="L101" s="206"/>
      <c r="M101" s="206"/>
      <c r="N101" s="206"/>
      <c r="O101" s="206"/>
      <c r="P101" s="206"/>
      <c r="Q101" s="206"/>
      <c r="R101" s="206"/>
      <c r="S101" s="206"/>
      <c r="T101" s="206"/>
      <c r="U101" s="206"/>
      <c r="V101" s="206"/>
      <c r="W101" s="206"/>
      <c r="X101" s="206"/>
      <c r="Y101" s="206"/>
      <c r="Z101" s="206"/>
      <c r="AA101" s="206"/>
      <c r="AB101" s="206"/>
      <c r="AC101" s="206"/>
      <c r="AD101" s="206"/>
      <c r="AE101" s="206"/>
      <c r="AF101" s="206"/>
      <c r="AG101" s="206"/>
      <c r="AH101" s="206"/>
      <c r="AI101" s="206"/>
      <c r="AJ101" s="206"/>
      <c r="AK101" s="206"/>
      <c r="AL101" s="206"/>
      <c r="AM101" s="206"/>
      <c r="AN101" s="206"/>
      <c r="AO101" s="206"/>
      <c r="AP101" s="206"/>
      <c r="AQ101" s="206"/>
      <c r="AR101" s="206"/>
      <c r="AS101" s="206"/>
      <c r="AT101" s="489">
        <f t="shared" si="17"/>
        <v>0</v>
      </c>
      <c r="AU101" s="489">
        <f t="shared" si="18"/>
        <v>0</v>
      </c>
      <c r="AV101" s="489">
        <f t="shared" si="19"/>
        <v>0</v>
      </c>
      <c r="AW101" s="489">
        <f t="shared" si="20"/>
        <v>0</v>
      </c>
      <c r="AX101" s="206"/>
      <c r="AY101" s="206"/>
      <c r="AZ101" s="206"/>
      <c r="BA101" s="206"/>
      <c r="BB101" s="206"/>
      <c r="BC101" s="206"/>
      <c r="BD101" s="206"/>
      <c r="BE101" s="206"/>
      <c r="BF101" s="206"/>
      <c r="BG101" s="206"/>
      <c r="BH101" s="206"/>
      <c r="BI101" s="206"/>
      <c r="BJ101" s="206"/>
      <c r="BK101" s="206"/>
      <c r="BL101" s="206"/>
      <c r="BM101" s="206"/>
      <c r="BN101" s="206"/>
      <c r="BO101" s="206"/>
      <c r="BP101" s="206"/>
      <c r="BQ101" s="206"/>
      <c r="BR101" s="206"/>
      <c r="BS101" s="206"/>
      <c r="BT101" s="206"/>
      <c r="BU101" s="206"/>
      <c r="BV101" s="206"/>
      <c r="BW101" s="206"/>
      <c r="BX101" s="206"/>
      <c r="BY101" s="489">
        <f t="shared" si="21"/>
        <v>0</v>
      </c>
      <c r="BZ101" s="489">
        <f t="shared" si="22"/>
        <v>0</v>
      </c>
      <c r="CA101" s="489">
        <f t="shared" si="25"/>
        <v>1047</v>
      </c>
      <c r="CB101" s="489">
        <f t="shared" si="26"/>
        <v>375</v>
      </c>
      <c r="CC101" s="489">
        <f t="shared" si="27"/>
        <v>0</v>
      </c>
      <c r="CD101" s="489">
        <f t="shared" si="28"/>
        <v>0</v>
      </c>
      <c r="CE101" s="489">
        <f t="shared" si="29"/>
        <v>0</v>
      </c>
      <c r="CF101" s="489">
        <f t="shared" si="23"/>
        <v>1047</v>
      </c>
      <c r="CG101" s="489">
        <f t="shared" si="24"/>
        <v>375</v>
      </c>
      <c r="CH101" s="489">
        <f t="shared" si="30"/>
        <v>314</v>
      </c>
      <c r="CI101" s="489">
        <f t="shared" si="30"/>
        <v>400</v>
      </c>
    </row>
    <row r="102" spans="1:87">
      <c r="A102" s="499" t="str">
        <f t="shared" si="16"/>
        <v>409</v>
      </c>
      <c r="B102" s="500">
        <v>39912</v>
      </c>
      <c r="C102" s="206"/>
      <c r="D102" s="206"/>
      <c r="E102" s="206"/>
      <c r="F102" s="206"/>
      <c r="G102" s="206"/>
      <c r="H102" s="206"/>
      <c r="I102" s="206"/>
      <c r="J102" s="206"/>
      <c r="K102" s="206"/>
      <c r="L102" s="206"/>
      <c r="M102" s="206"/>
      <c r="N102" s="206"/>
      <c r="O102" s="206"/>
      <c r="P102" s="206"/>
      <c r="Q102" s="206"/>
      <c r="R102" s="206"/>
      <c r="S102" s="206"/>
      <c r="T102" s="206"/>
      <c r="U102" s="206"/>
      <c r="V102" s="206"/>
      <c r="W102" s="206"/>
      <c r="X102" s="206"/>
      <c r="Y102" s="206"/>
      <c r="Z102" s="206"/>
      <c r="AA102" s="206"/>
      <c r="AB102" s="206"/>
      <c r="AC102" s="206"/>
      <c r="AD102" s="206"/>
      <c r="AE102" s="206"/>
      <c r="AF102" s="206"/>
      <c r="AG102" s="206"/>
      <c r="AH102" s="206"/>
      <c r="AI102" s="206"/>
      <c r="AJ102" s="206"/>
      <c r="AK102" s="206"/>
      <c r="AL102" s="206"/>
      <c r="AM102" s="206"/>
      <c r="AN102" s="206"/>
      <c r="AO102" s="206"/>
      <c r="AP102" s="206"/>
      <c r="AQ102" s="206"/>
      <c r="AR102" s="206"/>
      <c r="AS102" s="206"/>
      <c r="AT102" s="489">
        <f t="shared" si="17"/>
        <v>0</v>
      </c>
      <c r="AU102" s="489">
        <f t="shared" si="18"/>
        <v>0</v>
      </c>
      <c r="AV102" s="489">
        <f t="shared" si="19"/>
        <v>0</v>
      </c>
      <c r="AW102" s="489">
        <f t="shared" si="20"/>
        <v>0</v>
      </c>
      <c r="AX102" s="206"/>
      <c r="AY102" s="206"/>
      <c r="AZ102" s="206"/>
      <c r="BA102" s="206"/>
      <c r="BB102" s="206"/>
      <c r="BC102" s="206"/>
      <c r="BD102" s="206"/>
      <c r="BE102" s="206"/>
      <c r="BF102" s="206"/>
      <c r="BG102" s="206"/>
      <c r="BH102" s="206"/>
      <c r="BI102" s="206"/>
      <c r="BJ102" s="206"/>
      <c r="BK102" s="206"/>
      <c r="BL102" s="206"/>
      <c r="BM102" s="206"/>
      <c r="BN102" s="206"/>
      <c r="BO102" s="206"/>
      <c r="BP102" s="206"/>
      <c r="BQ102" s="206"/>
      <c r="BR102" s="206"/>
      <c r="BS102" s="206"/>
      <c r="BT102" s="206"/>
      <c r="BU102" s="206"/>
      <c r="BV102" s="206"/>
      <c r="BW102" s="206"/>
      <c r="BX102" s="206"/>
      <c r="BY102" s="489">
        <f t="shared" si="21"/>
        <v>0</v>
      </c>
      <c r="BZ102" s="489">
        <f t="shared" si="22"/>
        <v>0</v>
      </c>
      <c r="CA102" s="489">
        <f t="shared" si="25"/>
        <v>1047</v>
      </c>
      <c r="CB102" s="489">
        <f t="shared" si="26"/>
        <v>375</v>
      </c>
      <c r="CC102" s="489">
        <f t="shared" si="27"/>
        <v>0</v>
      </c>
      <c r="CD102" s="489">
        <f t="shared" si="28"/>
        <v>0</v>
      </c>
      <c r="CE102" s="489">
        <f t="shared" si="29"/>
        <v>0</v>
      </c>
      <c r="CF102" s="489">
        <f t="shared" si="23"/>
        <v>1047</v>
      </c>
      <c r="CG102" s="489">
        <f t="shared" si="24"/>
        <v>375</v>
      </c>
      <c r="CH102" s="489">
        <f t="shared" si="30"/>
        <v>314</v>
      </c>
      <c r="CI102" s="489">
        <f t="shared" si="30"/>
        <v>400</v>
      </c>
    </row>
    <row r="103" spans="1:87">
      <c r="A103" s="499" t="str">
        <f t="shared" si="16"/>
        <v>409</v>
      </c>
      <c r="B103" s="500">
        <v>39913</v>
      </c>
      <c r="C103" s="206"/>
      <c r="D103" s="206"/>
      <c r="E103" s="206"/>
      <c r="F103" s="206"/>
      <c r="G103" s="206"/>
      <c r="H103" s="206"/>
      <c r="I103" s="206"/>
      <c r="J103" s="206"/>
      <c r="K103" s="206"/>
      <c r="L103" s="206"/>
      <c r="M103" s="206"/>
      <c r="N103" s="206"/>
      <c r="O103" s="206"/>
      <c r="P103" s="206"/>
      <c r="Q103" s="206"/>
      <c r="R103" s="206"/>
      <c r="S103" s="206"/>
      <c r="T103" s="206"/>
      <c r="U103" s="206"/>
      <c r="V103" s="206"/>
      <c r="W103" s="206"/>
      <c r="X103" s="206"/>
      <c r="Y103" s="206"/>
      <c r="Z103" s="206"/>
      <c r="AA103" s="206"/>
      <c r="AB103" s="206"/>
      <c r="AC103" s="206"/>
      <c r="AD103" s="206"/>
      <c r="AE103" s="206"/>
      <c r="AF103" s="206"/>
      <c r="AG103" s="206"/>
      <c r="AH103" s="206"/>
      <c r="AI103" s="206"/>
      <c r="AJ103" s="206"/>
      <c r="AK103" s="206"/>
      <c r="AL103" s="206"/>
      <c r="AM103" s="206"/>
      <c r="AN103" s="206"/>
      <c r="AO103" s="206"/>
      <c r="AP103" s="206"/>
      <c r="AQ103" s="206"/>
      <c r="AR103" s="206"/>
      <c r="AS103" s="206"/>
      <c r="AT103" s="489">
        <f t="shared" si="17"/>
        <v>0</v>
      </c>
      <c r="AU103" s="489">
        <f t="shared" si="18"/>
        <v>0</v>
      </c>
      <c r="AV103" s="489">
        <f t="shared" si="19"/>
        <v>0</v>
      </c>
      <c r="AW103" s="489">
        <f t="shared" si="20"/>
        <v>0</v>
      </c>
      <c r="AX103" s="206"/>
      <c r="AY103" s="206"/>
      <c r="AZ103" s="206"/>
      <c r="BA103" s="206"/>
      <c r="BB103" s="206"/>
      <c r="BC103" s="206"/>
      <c r="BD103" s="206"/>
      <c r="BE103" s="206"/>
      <c r="BF103" s="206"/>
      <c r="BG103" s="206"/>
      <c r="BH103" s="206"/>
      <c r="BI103" s="206"/>
      <c r="BJ103" s="206"/>
      <c r="BK103" s="206"/>
      <c r="BL103" s="206"/>
      <c r="BM103" s="206"/>
      <c r="BN103" s="206"/>
      <c r="BO103" s="206"/>
      <c r="BP103" s="206"/>
      <c r="BQ103" s="206"/>
      <c r="BR103" s="206"/>
      <c r="BS103" s="206"/>
      <c r="BT103" s="206"/>
      <c r="BU103" s="206"/>
      <c r="BV103" s="206"/>
      <c r="BW103" s="206"/>
      <c r="BX103" s="206"/>
      <c r="BY103" s="489">
        <f t="shared" si="21"/>
        <v>0</v>
      </c>
      <c r="BZ103" s="489">
        <f t="shared" si="22"/>
        <v>0</v>
      </c>
      <c r="CA103" s="489">
        <f t="shared" si="25"/>
        <v>1047</v>
      </c>
      <c r="CB103" s="489">
        <f t="shared" si="26"/>
        <v>375</v>
      </c>
      <c r="CC103" s="489">
        <f t="shared" si="27"/>
        <v>0</v>
      </c>
      <c r="CD103" s="489">
        <f t="shared" si="28"/>
        <v>0</v>
      </c>
      <c r="CE103" s="489">
        <f t="shared" si="29"/>
        <v>0</v>
      </c>
      <c r="CF103" s="489">
        <f t="shared" si="23"/>
        <v>1047</v>
      </c>
      <c r="CG103" s="489">
        <f t="shared" si="24"/>
        <v>375</v>
      </c>
      <c r="CH103" s="489">
        <f t="shared" si="30"/>
        <v>314</v>
      </c>
      <c r="CI103" s="489">
        <f t="shared" si="30"/>
        <v>400</v>
      </c>
    </row>
    <row r="104" spans="1:87">
      <c r="A104" s="499" t="str">
        <f t="shared" si="16"/>
        <v>409</v>
      </c>
      <c r="B104" s="500">
        <v>39914</v>
      </c>
      <c r="C104" s="206"/>
      <c r="D104" s="206"/>
      <c r="E104" s="206"/>
      <c r="F104" s="206"/>
      <c r="G104" s="206"/>
      <c r="H104" s="206"/>
      <c r="I104" s="206"/>
      <c r="J104" s="206"/>
      <c r="K104" s="206"/>
      <c r="L104" s="206"/>
      <c r="M104" s="206"/>
      <c r="N104" s="206"/>
      <c r="O104" s="206"/>
      <c r="P104" s="206"/>
      <c r="Q104" s="206"/>
      <c r="R104" s="206"/>
      <c r="S104" s="206"/>
      <c r="T104" s="206"/>
      <c r="U104" s="206"/>
      <c r="V104" s="206"/>
      <c r="W104" s="206"/>
      <c r="X104" s="206"/>
      <c r="Y104" s="206"/>
      <c r="Z104" s="206"/>
      <c r="AA104" s="206"/>
      <c r="AB104" s="206"/>
      <c r="AC104" s="206"/>
      <c r="AD104" s="206"/>
      <c r="AE104" s="206"/>
      <c r="AF104" s="206"/>
      <c r="AG104" s="206"/>
      <c r="AH104" s="206"/>
      <c r="AI104" s="206"/>
      <c r="AJ104" s="206"/>
      <c r="AK104" s="206"/>
      <c r="AL104" s="206"/>
      <c r="AM104" s="206"/>
      <c r="AN104" s="206"/>
      <c r="AO104" s="206"/>
      <c r="AP104" s="206"/>
      <c r="AQ104" s="206"/>
      <c r="AR104" s="206"/>
      <c r="AS104" s="206"/>
      <c r="AT104" s="489">
        <f t="shared" si="17"/>
        <v>0</v>
      </c>
      <c r="AU104" s="489">
        <f t="shared" si="18"/>
        <v>0</v>
      </c>
      <c r="AV104" s="489">
        <f t="shared" si="19"/>
        <v>0</v>
      </c>
      <c r="AW104" s="489">
        <f t="shared" si="20"/>
        <v>0</v>
      </c>
      <c r="AX104" s="206"/>
      <c r="AY104" s="206"/>
      <c r="AZ104" s="206"/>
      <c r="BA104" s="206"/>
      <c r="BB104" s="206"/>
      <c r="BC104" s="206"/>
      <c r="BD104" s="206"/>
      <c r="BE104" s="206"/>
      <c r="BF104" s="206"/>
      <c r="BG104" s="206"/>
      <c r="BH104" s="206"/>
      <c r="BI104" s="206"/>
      <c r="BJ104" s="206"/>
      <c r="BK104" s="206"/>
      <c r="BL104" s="206"/>
      <c r="BM104" s="206"/>
      <c r="BN104" s="206"/>
      <c r="BO104" s="206"/>
      <c r="BP104" s="206"/>
      <c r="BQ104" s="206"/>
      <c r="BR104" s="206"/>
      <c r="BS104" s="206"/>
      <c r="BT104" s="206"/>
      <c r="BU104" s="206"/>
      <c r="BV104" s="206"/>
      <c r="BW104" s="206"/>
      <c r="BX104" s="206"/>
      <c r="BY104" s="489">
        <f t="shared" si="21"/>
        <v>0</v>
      </c>
      <c r="BZ104" s="489">
        <f t="shared" si="22"/>
        <v>0</v>
      </c>
      <c r="CA104" s="489">
        <f t="shared" si="25"/>
        <v>1047</v>
      </c>
      <c r="CB104" s="489">
        <f t="shared" si="26"/>
        <v>375</v>
      </c>
      <c r="CC104" s="489">
        <f t="shared" si="27"/>
        <v>0</v>
      </c>
      <c r="CD104" s="489">
        <f t="shared" si="28"/>
        <v>0</v>
      </c>
      <c r="CE104" s="489">
        <f t="shared" si="29"/>
        <v>0</v>
      </c>
      <c r="CF104" s="489">
        <f t="shared" si="23"/>
        <v>1047</v>
      </c>
      <c r="CG104" s="489">
        <f t="shared" si="24"/>
        <v>375</v>
      </c>
      <c r="CH104" s="489">
        <f t="shared" si="30"/>
        <v>314</v>
      </c>
      <c r="CI104" s="489">
        <f t="shared" si="30"/>
        <v>400</v>
      </c>
    </row>
    <row r="105" spans="1:87">
      <c r="A105" s="499" t="str">
        <f t="shared" si="16"/>
        <v>409</v>
      </c>
      <c r="B105" s="500">
        <v>39915</v>
      </c>
      <c r="C105" s="206"/>
      <c r="D105" s="206"/>
      <c r="E105" s="206"/>
      <c r="F105" s="206"/>
      <c r="G105" s="206"/>
      <c r="H105" s="206"/>
      <c r="I105" s="206"/>
      <c r="J105" s="206"/>
      <c r="K105" s="206"/>
      <c r="L105" s="206"/>
      <c r="M105" s="206"/>
      <c r="N105" s="206"/>
      <c r="O105" s="206"/>
      <c r="P105" s="206"/>
      <c r="Q105" s="206"/>
      <c r="R105" s="206"/>
      <c r="S105" s="206"/>
      <c r="T105" s="206"/>
      <c r="U105" s="206"/>
      <c r="V105" s="206"/>
      <c r="W105" s="206"/>
      <c r="X105" s="206"/>
      <c r="Y105" s="206"/>
      <c r="Z105" s="206"/>
      <c r="AA105" s="206"/>
      <c r="AB105" s="206"/>
      <c r="AC105" s="206"/>
      <c r="AD105" s="206"/>
      <c r="AE105" s="206"/>
      <c r="AF105" s="206"/>
      <c r="AG105" s="206"/>
      <c r="AH105" s="206"/>
      <c r="AI105" s="206"/>
      <c r="AJ105" s="206"/>
      <c r="AK105" s="206"/>
      <c r="AL105" s="206"/>
      <c r="AM105" s="206"/>
      <c r="AN105" s="206"/>
      <c r="AO105" s="206"/>
      <c r="AP105" s="206"/>
      <c r="AQ105" s="206"/>
      <c r="AR105" s="206"/>
      <c r="AS105" s="206"/>
      <c r="AT105" s="489">
        <f t="shared" si="17"/>
        <v>0</v>
      </c>
      <c r="AU105" s="489">
        <f t="shared" si="18"/>
        <v>0</v>
      </c>
      <c r="AV105" s="489">
        <f t="shared" si="19"/>
        <v>0</v>
      </c>
      <c r="AW105" s="489">
        <f t="shared" si="20"/>
        <v>0</v>
      </c>
      <c r="AX105" s="206"/>
      <c r="AY105" s="206"/>
      <c r="AZ105" s="206"/>
      <c r="BA105" s="206"/>
      <c r="BB105" s="206"/>
      <c r="BC105" s="206"/>
      <c r="BD105" s="206"/>
      <c r="BE105" s="206"/>
      <c r="BF105" s="206"/>
      <c r="BG105" s="206"/>
      <c r="BH105" s="206"/>
      <c r="BI105" s="206"/>
      <c r="BJ105" s="206"/>
      <c r="BK105" s="206"/>
      <c r="BL105" s="206"/>
      <c r="BM105" s="206"/>
      <c r="BN105" s="206"/>
      <c r="BO105" s="206"/>
      <c r="BP105" s="206"/>
      <c r="BQ105" s="206"/>
      <c r="BR105" s="206"/>
      <c r="BS105" s="206"/>
      <c r="BT105" s="206"/>
      <c r="BU105" s="206"/>
      <c r="BV105" s="206"/>
      <c r="BW105" s="206"/>
      <c r="BX105" s="206"/>
      <c r="BY105" s="489">
        <f t="shared" si="21"/>
        <v>0</v>
      </c>
      <c r="BZ105" s="489">
        <f t="shared" si="22"/>
        <v>0</v>
      </c>
      <c r="CA105" s="489">
        <f t="shared" si="25"/>
        <v>1047</v>
      </c>
      <c r="CB105" s="489">
        <f t="shared" si="26"/>
        <v>375</v>
      </c>
      <c r="CC105" s="489">
        <f t="shared" si="27"/>
        <v>0</v>
      </c>
      <c r="CD105" s="489">
        <f t="shared" si="28"/>
        <v>0</v>
      </c>
      <c r="CE105" s="489">
        <f t="shared" si="29"/>
        <v>0</v>
      </c>
      <c r="CF105" s="489">
        <f t="shared" si="23"/>
        <v>1047</v>
      </c>
      <c r="CG105" s="489">
        <f t="shared" si="24"/>
        <v>375</v>
      </c>
      <c r="CH105" s="489">
        <f t="shared" si="30"/>
        <v>314</v>
      </c>
      <c r="CI105" s="489">
        <f t="shared" si="30"/>
        <v>400</v>
      </c>
    </row>
    <row r="106" spans="1:87">
      <c r="A106" s="499" t="str">
        <f t="shared" si="16"/>
        <v>409</v>
      </c>
      <c r="B106" s="500">
        <v>39916</v>
      </c>
      <c r="C106" s="206"/>
      <c r="D106" s="206"/>
      <c r="E106" s="206"/>
      <c r="F106" s="206"/>
      <c r="G106" s="206"/>
      <c r="H106" s="206"/>
      <c r="I106" s="206"/>
      <c r="J106" s="206"/>
      <c r="K106" s="206"/>
      <c r="L106" s="206"/>
      <c r="M106" s="206"/>
      <c r="N106" s="206"/>
      <c r="O106" s="206"/>
      <c r="P106" s="206"/>
      <c r="Q106" s="206"/>
      <c r="R106" s="206"/>
      <c r="S106" s="206"/>
      <c r="T106" s="206"/>
      <c r="U106" s="206"/>
      <c r="V106" s="206"/>
      <c r="W106" s="206"/>
      <c r="X106" s="206"/>
      <c r="Y106" s="206"/>
      <c r="Z106" s="206"/>
      <c r="AA106" s="206"/>
      <c r="AB106" s="206"/>
      <c r="AC106" s="206"/>
      <c r="AD106" s="206"/>
      <c r="AE106" s="206"/>
      <c r="AF106" s="206"/>
      <c r="AG106" s="206"/>
      <c r="AH106" s="206"/>
      <c r="AI106" s="206"/>
      <c r="AJ106" s="206"/>
      <c r="AK106" s="206"/>
      <c r="AL106" s="206"/>
      <c r="AM106" s="206"/>
      <c r="AN106" s="206"/>
      <c r="AO106" s="206"/>
      <c r="AP106" s="206"/>
      <c r="AQ106" s="206"/>
      <c r="AR106" s="206"/>
      <c r="AS106" s="206"/>
      <c r="AT106" s="489">
        <f t="shared" si="17"/>
        <v>0</v>
      </c>
      <c r="AU106" s="489">
        <f t="shared" si="18"/>
        <v>0</v>
      </c>
      <c r="AV106" s="489">
        <f t="shared" si="19"/>
        <v>0</v>
      </c>
      <c r="AW106" s="489">
        <f t="shared" si="20"/>
        <v>0</v>
      </c>
      <c r="AX106" s="206"/>
      <c r="AY106" s="206"/>
      <c r="AZ106" s="206"/>
      <c r="BA106" s="206"/>
      <c r="BB106" s="206"/>
      <c r="BC106" s="206"/>
      <c r="BD106" s="206"/>
      <c r="BE106" s="206"/>
      <c r="BF106" s="206"/>
      <c r="BG106" s="206"/>
      <c r="BH106" s="206"/>
      <c r="BI106" s="206"/>
      <c r="BJ106" s="206"/>
      <c r="BK106" s="206"/>
      <c r="BL106" s="206"/>
      <c r="BM106" s="206"/>
      <c r="BN106" s="206"/>
      <c r="BO106" s="206"/>
      <c r="BP106" s="206"/>
      <c r="BQ106" s="206"/>
      <c r="BR106" s="206"/>
      <c r="BS106" s="206"/>
      <c r="BT106" s="206"/>
      <c r="BU106" s="206"/>
      <c r="BV106" s="206"/>
      <c r="BW106" s="206"/>
      <c r="BX106" s="206"/>
      <c r="BY106" s="489">
        <f t="shared" si="21"/>
        <v>0</v>
      </c>
      <c r="BZ106" s="489">
        <f t="shared" si="22"/>
        <v>0</v>
      </c>
      <c r="CA106" s="489">
        <f t="shared" si="25"/>
        <v>1047</v>
      </c>
      <c r="CB106" s="489">
        <f t="shared" si="26"/>
        <v>375</v>
      </c>
      <c r="CC106" s="489">
        <f t="shared" si="27"/>
        <v>0</v>
      </c>
      <c r="CD106" s="489">
        <f t="shared" si="28"/>
        <v>0</v>
      </c>
      <c r="CE106" s="489">
        <f t="shared" si="29"/>
        <v>0</v>
      </c>
      <c r="CF106" s="489">
        <f t="shared" si="23"/>
        <v>1047</v>
      </c>
      <c r="CG106" s="489">
        <f t="shared" si="24"/>
        <v>375</v>
      </c>
      <c r="CH106" s="489">
        <f t="shared" si="30"/>
        <v>314</v>
      </c>
      <c r="CI106" s="489">
        <f t="shared" si="30"/>
        <v>400</v>
      </c>
    </row>
    <row r="107" spans="1:87">
      <c r="A107" s="499" t="str">
        <f t="shared" si="16"/>
        <v>409</v>
      </c>
      <c r="B107" s="500">
        <v>39917</v>
      </c>
      <c r="C107" s="206"/>
      <c r="D107" s="206"/>
      <c r="E107" s="206"/>
      <c r="F107" s="206"/>
      <c r="G107" s="206"/>
      <c r="H107" s="206"/>
      <c r="I107" s="206"/>
      <c r="J107" s="206"/>
      <c r="K107" s="206"/>
      <c r="L107" s="206"/>
      <c r="M107" s="206"/>
      <c r="N107" s="206"/>
      <c r="O107" s="206"/>
      <c r="P107" s="206"/>
      <c r="Q107" s="206"/>
      <c r="R107" s="206"/>
      <c r="S107" s="206"/>
      <c r="T107" s="206"/>
      <c r="U107" s="206"/>
      <c r="V107" s="206"/>
      <c r="W107" s="206"/>
      <c r="X107" s="206"/>
      <c r="Y107" s="206"/>
      <c r="Z107" s="206"/>
      <c r="AA107" s="206"/>
      <c r="AB107" s="206"/>
      <c r="AC107" s="206"/>
      <c r="AD107" s="206"/>
      <c r="AE107" s="206"/>
      <c r="AF107" s="206"/>
      <c r="AG107" s="206"/>
      <c r="AH107" s="206"/>
      <c r="AI107" s="206"/>
      <c r="AJ107" s="206"/>
      <c r="AK107" s="206"/>
      <c r="AL107" s="206"/>
      <c r="AM107" s="206"/>
      <c r="AN107" s="206"/>
      <c r="AO107" s="206"/>
      <c r="AP107" s="206"/>
      <c r="AQ107" s="206"/>
      <c r="AR107" s="206"/>
      <c r="AS107" s="206"/>
      <c r="AT107" s="489">
        <f t="shared" si="17"/>
        <v>0</v>
      </c>
      <c r="AU107" s="489">
        <f t="shared" si="18"/>
        <v>0</v>
      </c>
      <c r="AV107" s="489">
        <f t="shared" si="19"/>
        <v>0</v>
      </c>
      <c r="AW107" s="489">
        <f t="shared" si="20"/>
        <v>0</v>
      </c>
      <c r="AX107" s="206"/>
      <c r="AY107" s="206"/>
      <c r="AZ107" s="206"/>
      <c r="BA107" s="206"/>
      <c r="BB107" s="206"/>
      <c r="BC107" s="206"/>
      <c r="BD107" s="206"/>
      <c r="BE107" s="206"/>
      <c r="BF107" s="206"/>
      <c r="BG107" s="206"/>
      <c r="BH107" s="206"/>
      <c r="BI107" s="206"/>
      <c r="BJ107" s="206"/>
      <c r="BK107" s="206"/>
      <c r="BL107" s="206"/>
      <c r="BM107" s="206"/>
      <c r="BN107" s="206"/>
      <c r="BO107" s="206"/>
      <c r="BP107" s="206"/>
      <c r="BQ107" s="206"/>
      <c r="BR107" s="206"/>
      <c r="BS107" s="206"/>
      <c r="BT107" s="206"/>
      <c r="BU107" s="206"/>
      <c r="BV107" s="206"/>
      <c r="BW107" s="206"/>
      <c r="BX107" s="206"/>
      <c r="BY107" s="489">
        <f t="shared" si="21"/>
        <v>0</v>
      </c>
      <c r="BZ107" s="489">
        <f t="shared" si="22"/>
        <v>0</v>
      </c>
      <c r="CA107" s="489">
        <f t="shared" si="25"/>
        <v>1047</v>
      </c>
      <c r="CB107" s="489">
        <f t="shared" si="26"/>
        <v>375</v>
      </c>
      <c r="CC107" s="489">
        <f t="shared" si="27"/>
        <v>0</v>
      </c>
      <c r="CD107" s="489">
        <f t="shared" si="28"/>
        <v>0</v>
      </c>
      <c r="CE107" s="489">
        <f t="shared" si="29"/>
        <v>0</v>
      </c>
      <c r="CF107" s="489">
        <f t="shared" si="23"/>
        <v>1047</v>
      </c>
      <c r="CG107" s="489">
        <f t="shared" si="24"/>
        <v>375</v>
      </c>
      <c r="CH107" s="489">
        <f t="shared" si="30"/>
        <v>314</v>
      </c>
      <c r="CI107" s="489">
        <f t="shared" si="30"/>
        <v>400</v>
      </c>
    </row>
    <row r="108" spans="1:87">
      <c r="A108" s="499" t="str">
        <f t="shared" si="16"/>
        <v>409</v>
      </c>
      <c r="B108" s="500">
        <v>39918</v>
      </c>
      <c r="C108" s="206"/>
      <c r="D108" s="206"/>
      <c r="E108" s="206"/>
      <c r="F108" s="206"/>
      <c r="G108" s="206"/>
      <c r="H108" s="206"/>
      <c r="I108" s="206"/>
      <c r="J108" s="206"/>
      <c r="K108" s="206"/>
      <c r="L108" s="206"/>
      <c r="M108" s="206"/>
      <c r="N108" s="206"/>
      <c r="O108" s="206"/>
      <c r="P108" s="206"/>
      <c r="Q108" s="206"/>
      <c r="R108" s="206"/>
      <c r="S108" s="206"/>
      <c r="T108" s="206"/>
      <c r="U108" s="206"/>
      <c r="V108" s="206"/>
      <c r="W108" s="206"/>
      <c r="X108" s="206"/>
      <c r="Y108" s="206"/>
      <c r="Z108" s="206"/>
      <c r="AA108" s="206"/>
      <c r="AB108" s="206"/>
      <c r="AC108" s="206"/>
      <c r="AD108" s="206"/>
      <c r="AE108" s="206"/>
      <c r="AF108" s="206"/>
      <c r="AG108" s="206"/>
      <c r="AH108" s="206"/>
      <c r="AI108" s="206"/>
      <c r="AJ108" s="206"/>
      <c r="AK108" s="206"/>
      <c r="AL108" s="206"/>
      <c r="AM108" s="206"/>
      <c r="AN108" s="206"/>
      <c r="AO108" s="206"/>
      <c r="AP108" s="206"/>
      <c r="AQ108" s="206"/>
      <c r="AR108" s="206"/>
      <c r="AS108" s="206"/>
      <c r="AT108" s="489">
        <f t="shared" si="17"/>
        <v>0</v>
      </c>
      <c r="AU108" s="489">
        <f t="shared" si="18"/>
        <v>0</v>
      </c>
      <c r="AV108" s="489">
        <f t="shared" si="19"/>
        <v>0</v>
      </c>
      <c r="AW108" s="489">
        <f t="shared" si="20"/>
        <v>0</v>
      </c>
      <c r="AX108" s="206"/>
      <c r="AY108" s="206"/>
      <c r="AZ108" s="206"/>
      <c r="BA108" s="206"/>
      <c r="BB108" s="206"/>
      <c r="BC108" s="206"/>
      <c r="BD108" s="206"/>
      <c r="BE108" s="206"/>
      <c r="BF108" s="206"/>
      <c r="BG108" s="206"/>
      <c r="BH108" s="206"/>
      <c r="BI108" s="206"/>
      <c r="BJ108" s="206"/>
      <c r="BK108" s="206"/>
      <c r="BL108" s="206"/>
      <c r="BM108" s="206"/>
      <c r="BN108" s="206"/>
      <c r="BO108" s="206"/>
      <c r="BP108" s="206"/>
      <c r="BQ108" s="206"/>
      <c r="BR108" s="206"/>
      <c r="BS108" s="206"/>
      <c r="BT108" s="206"/>
      <c r="BU108" s="206"/>
      <c r="BV108" s="206"/>
      <c r="BW108" s="206"/>
      <c r="BX108" s="206"/>
      <c r="BY108" s="489">
        <f t="shared" si="21"/>
        <v>0</v>
      </c>
      <c r="BZ108" s="489">
        <f t="shared" si="22"/>
        <v>0</v>
      </c>
      <c r="CA108" s="489">
        <f t="shared" si="25"/>
        <v>1047</v>
      </c>
      <c r="CB108" s="489">
        <f t="shared" si="26"/>
        <v>375</v>
      </c>
      <c r="CC108" s="489">
        <f t="shared" si="27"/>
        <v>0</v>
      </c>
      <c r="CD108" s="489">
        <f t="shared" si="28"/>
        <v>0</v>
      </c>
      <c r="CE108" s="489">
        <f t="shared" si="29"/>
        <v>0</v>
      </c>
      <c r="CF108" s="489">
        <f t="shared" si="23"/>
        <v>1047</v>
      </c>
      <c r="CG108" s="489">
        <f t="shared" si="24"/>
        <v>375</v>
      </c>
      <c r="CH108" s="489">
        <f t="shared" si="30"/>
        <v>314</v>
      </c>
      <c r="CI108" s="489">
        <f t="shared" si="30"/>
        <v>400</v>
      </c>
    </row>
    <row r="109" spans="1:87">
      <c r="A109" s="499" t="str">
        <f t="shared" si="16"/>
        <v>409</v>
      </c>
      <c r="B109" s="500">
        <v>39919</v>
      </c>
      <c r="C109" s="206"/>
      <c r="D109" s="206"/>
      <c r="E109" s="206"/>
      <c r="F109" s="206"/>
      <c r="G109" s="206"/>
      <c r="H109" s="206"/>
      <c r="I109" s="206"/>
      <c r="J109" s="206"/>
      <c r="K109" s="206"/>
      <c r="L109" s="206"/>
      <c r="M109" s="206"/>
      <c r="N109" s="206"/>
      <c r="O109" s="206"/>
      <c r="P109" s="206"/>
      <c r="Q109" s="206"/>
      <c r="R109" s="206"/>
      <c r="S109" s="206"/>
      <c r="T109" s="206"/>
      <c r="U109" s="206"/>
      <c r="V109" s="206"/>
      <c r="W109" s="206"/>
      <c r="X109" s="206"/>
      <c r="Y109" s="206"/>
      <c r="Z109" s="206"/>
      <c r="AA109" s="206"/>
      <c r="AB109" s="206"/>
      <c r="AC109" s="206"/>
      <c r="AD109" s="206"/>
      <c r="AE109" s="206"/>
      <c r="AF109" s="206"/>
      <c r="AG109" s="206"/>
      <c r="AH109" s="206"/>
      <c r="AI109" s="206"/>
      <c r="AJ109" s="206"/>
      <c r="AK109" s="206"/>
      <c r="AL109" s="206"/>
      <c r="AM109" s="206"/>
      <c r="AN109" s="206"/>
      <c r="AO109" s="206"/>
      <c r="AP109" s="206"/>
      <c r="AQ109" s="206"/>
      <c r="AR109" s="206"/>
      <c r="AS109" s="206"/>
      <c r="AT109" s="489">
        <f t="shared" si="17"/>
        <v>0</v>
      </c>
      <c r="AU109" s="489">
        <f t="shared" si="18"/>
        <v>0</v>
      </c>
      <c r="AV109" s="489">
        <f t="shared" si="19"/>
        <v>0</v>
      </c>
      <c r="AW109" s="489">
        <f t="shared" si="20"/>
        <v>0</v>
      </c>
      <c r="AX109" s="206"/>
      <c r="AY109" s="206"/>
      <c r="AZ109" s="206"/>
      <c r="BA109" s="206"/>
      <c r="BB109" s="206"/>
      <c r="BC109" s="206"/>
      <c r="BD109" s="206"/>
      <c r="BE109" s="206"/>
      <c r="BF109" s="206"/>
      <c r="BG109" s="206"/>
      <c r="BH109" s="206"/>
      <c r="BI109" s="206"/>
      <c r="BJ109" s="206"/>
      <c r="BK109" s="206"/>
      <c r="BL109" s="206"/>
      <c r="BM109" s="206"/>
      <c r="BN109" s="206"/>
      <c r="BO109" s="206"/>
      <c r="BP109" s="206"/>
      <c r="BQ109" s="206"/>
      <c r="BR109" s="206"/>
      <c r="BS109" s="206"/>
      <c r="BT109" s="206"/>
      <c r="BU109" s="206"/>
      <c r="BV109" s="206"/>
      <c r="BW109" s="206"/>
      <c r="BX109" s="206"/>
      <c r="BY109" s="489">
        <f t="shared" si="21"/>
        <v>0</v>
      </c>
      <c r="BZ109" s="489">
        <f t="shared" si="22"/>
        <v>0</v>
      </c>
      <c r="CA109" s="489">
        <f t="shared" si="25"/>
        <v>1047</v>
      </c>
      <c r="CB109" s="489">
        <f t="shared" si="26"/>
        <v>375</v>
      </c>
      <c r="CC109" s="489">
        <f t="shared" si="27"/>
        <v>0</v>
      </c>
      <c r="CD109" s="489">
        <f t="shared" si="28"/>
        <v>0</v>
      </c>
      <c r="CE109" s="489">
        <f t="shared" si="29"/>
        <v>0</v>
      </c>
      <c r="CF109" s="489">
        <f t="shared" si="23"/>
        <v>1047</v>
      </c>
      <c r="CG109" s="489">
        <f t="shared" si="24"/>
        <v>375</v>
      </c>
      <c r="CH109" s="489">
        <f t="shared" si="30"/>
        <v>314</v>
      </c>
      <c r="CI109" s="489">
        <f t="shared" si="30"/>
        <v>400</v>
      </c>
    </row>
    <row r="110" spans="1:87">
      <c r="A110" s="499" t="str">
        <f t="shared" si="16"/>
        <v>409</v>
      </c>
      <c r="B110" s="500">
        <v>39920</v>
      </c>
      <c r="C110" s="206"/>
      <c r="D110" s="206"/>
      <c r="E110" s="206"/>
      <c r="F110" s="206"/>
      <c r="G110" s="206"/>
      <c r="H110" s="206"/>
      <c r="I110" s="206"/>
      <c r="J110" s="206"/>
      <c r="K110" s="206"/>
      <c r="L110" s="206"/>
      <c r="M110" s="206"/>
      <c r="N110" s="206"/>
      <c r="O110" s="206"/>
      <c r="P110" s="206"/>
      <c r="Q110" s="206"/>
      <c r="R110" s="206"/>
      <c r="S110" s="206"/>
      <c r="T110" s="206"/>
      <c r="U110" s="206"/>
      <c r="V110" s="206"/>
      <c r="W110" s="206"/>
      <c r="X110" s="206"/>
      <c r="Y110" s="206"/>
      <c r="Z110" s="206"/>
      <c r="AA110" s="206"/>
      <c r="AB110" s="206"/>
      <c r="AC110" s="206"/>
      <c r="AD110" s="206"/>
      <c r="AE110" s="206"/>
      <c r="AF110" s="206"/>
      <c r="AG110" s="206"/>
      <c r="AH110" s="206"/>
      <c r="AI110" s="206"/>
      <c r="AJ110" s="206"/>
      <c r="AK110" s="206"/>
      <c r="AL110" s="206"/>
      <c r="AM110" s="206"/>
      <c r="AN110" s="206"/>
      <c r="AO110" s="206"/>
      <c r="AP110" s="206"/>
      <c r="AQ110" s="206"/>
      <c r="AR110" s="206"/>
      <c r="AS110" s="206"/>
      <c r="AT110" s="489">
        <f t="shared" si="17"/>
        <v>0</v>
      </c>
      <c r="AU110" s="489">
        <f t="shared" si="18"/>
        <v>0</v>
      </c>
      <c r="AV110" s="489">
        <f t="shared" si="19"/>
        <v>0</v>
      </c>
      <c r="AW110" s="489">
        <f t="shared" si="20"/>
        <v>0</v>
      </c>
      <c r="AX110" s="206"/>
      <c r="AY110" s="206"/>
      <c r="AZ110" s="206"/>
      <c r="BA110" s="206"/>
      <c r="BB110" s="206"/>
      <c r="BC110" s="206"/>
      <c r="BD110" s="206"/>
      <c r="BE110" s="206"/>
      <c r="BF110" s="206"/>
      <c r="BG110" s="206"/>
      <c r="BH110" s="206"/>
      <c r="BI110" s="206"/>
      <c r="BJ110" s="206"/>
      <c r="BK110" s="206"/>
      <c r="BL110" s="206"/>
      <c r="BM110" s="206"/>
      <c r="BN110" s="206"/>
      <c r="BO110" s="206"/>
      <c r="BP110" s="206"/>
      <c r="BQ110" s="206"/>
      <c r="BR110" s="206"/>
      <c r="BS110" s="206"/>
      <c r="BT110" s="206"/>
      <c r="BU110" s="206"/>
      <c r="BV110" s="206"/>
      <c r="BW110" s="206"/>
      <c r="BX110" s="206"/>
      <c r="BY110" s="489">
        <f t="shared" si="21"/>
        <v>0</v>
      </c>
      <c r="BZ110" s="489">
        <f t="shared" si="22"/>
        <v>0</v>
      </c>
      <c r="CA110" s="489">
        <f t="shared" si="25"/>
        <v>1047</v>
      </c>
      <c r="CB110" s="489">
        <f t="shared" si="26"/>
        <v>375</v>
      </c>
      <c r="CC110" s="489">
        <f t="shared" si="27"/>
        <v>0</v>
      </c>
      <c r="CD110" s="489">
        <f t="shared" si="28"/>
        <v>0</v>
      </c>
      <c r="CE110" s="489">
        <f t="shared" si="29"/>
        <v>0</v>
      </c>
      <c r="CF110" s="489">
        <f t="shared" si="23"/>
        <v>1047</v>
      </c>
      <c r="CG110" s="489">
        <f t="shared" si="24"/>
        <v>375</v>
      </c>
      <c r="CH110" s="489">
        <f t="shared" si="30"/>
        <v>314</v>
      </c>
      <c r="CI110" s="489">
        <f t="shared" si="30"/>
        <v>400</v>
      </c>
    </row>
    <row r="111" spans="1:87">
      <c r="A111" s="499" t="str">
        <f t="shared" si="16"/>
        <v>409</v>
      </c>
      <c r="B111" s="500">
        <v>39921</v>
      </c>
      <c r="C111" s="206"/>
      <c r="D111" s="206"/>
      <c r="E111" s="206"/>
      <c r="F111" s="206"/>
      <c r="G111" s="206"/>
      <c r="H111" s="206"/>
      <c r="I111" s="206"/>
      <c r="J111" s="206"/>
      <c r="K111" s="206"/>
      <c r="L111" s="206"/>
      <c r="M111" s="206"/>
      <c r="N111" s="206"/>
      <c r="O111" s="206"/>
      <c r="P111" s="206"/>
      <c r="Q111" s="206"/>
      <c r="R111" s="206"/>
      <c r="S111" s="206"/>
      <c r="T111" s="206"/>
      <c r="U111" s="206"/>
      <c r="V111" s="206"/>
      <c r="W111" s="206"/>
      <c r="X111" s="206"/>
      <c r="Y111" s="206"/>
      <c r="Z111" s="206"/>
      <c r="AA111" s="206"/>
      <c r="AB111" s="206"/>
      <c r="AC111" s="206"/>
      <c r="AD111" s="206"/>
      <c r="AE111" s="206"/>
      <c r="AF111" s="206"/>
      <c r="AG111" s="206"/>
      <c r="AH111" s="206"/>
      <c r="AI111" s="206"/>
      <c r="AJ111" s="206"/>
      <c r="AK111" s="206"/>
      <c r="AL111" s="206"/>
      <c r="AM111" s="206"/>
      <c r="AN111" s="206"/>
      <c r="AO111" s="206"/>
      <c r="AP111" s="206"/>
      <c r="AQ111" s="206"/>
      <c r="AR111" s="206"/>
      <c r="AS111" s="206"/>
      <c r="AT111" s="489">
        <f t="shared" si="17"/>
        <v>0</v>
      </c>
      <c r="AU111" s="489">
        <f t="shared" si="18"/>
        <v>0</v>
      </c>
      <c r="AV111" s="489">
        <f t="shared" si="19"/>
        <v>0</v>
      </c>
      <c r="AW111" s="489">
        <f t="shared" si="20"/>
        <v>0</v>
      </c>
      <c r="AX111" s="206"/>
      <c r="AY111" s="206"/>
      <c r="AZ111" s="206"/>
      <c r="BA111" s="206"/>
      <c r="BB111" s="206"/>
      <c r="BC111" s="206"/>
      <c r="BD111" s="206"/>
      <c r="BE111" s="206"/>
      <c r="BF111" s="206"/>
      <c r="BG111" s="206"/>
      <c r="BH111" s="206"/>
      <c r="BI111" s="206"/>
      <c r="BJ111" s="206"/>
      <c r="BK111" s="206"/>
      <c r="BL111" s="206"/>
      <c r="BM111" s="206"/>
      <c r="BN111" s="206"/>
      <c r="BO111" s="206"/>
      <c r="BP111" s="206"/>
      <c r="BQ111" s="206"/>
      <c r="BR111" s="206"/>
      <c r="BS111" s="206"/>
      <c r="BT111" s="206"/>
      <c r="BU111" s="206"/>
      <c r="BV111" s="206"/>
      <c r="BW111" s="206"/>
      <c r="BX111" s="206"/>
      <c r="BY111" s="489">
        <f t="shared" si="21"/>
        <v>0</v>
      </c>
      <c r="BZ111" s="489">
        <f t="shared" si="22"/>
        <v>0</v>
      </c>
      <c r="CA111" s="489">
        <f t="shared" si="25"/>
        <v>1047</v>
      </c>
      <c r="CB111" s="489">
        <f t="shared" si="26"/>
        <v>375</v>
      </c>
      <c r="CC111" s="489">
        <f t="shared" si="27"/>
        <v>0</v>
      </c>
      <c r="CD111" s="489">
        <f t="shared" si="28"/>
        <v>0</v>
      </c>
      <c r="CE111" s="489">
        <f t="shared" si="29"/>
        <v>0</v>
      </c>
      <c r="CF111" s="489">
        <f t="shared" si="23"/>
        <v>1047</v>
      </c>
      <c r="CG111" s="489">
        <f t="shared" si="24"/>
        <v>375</v>
      </c>
      <c r="CH111" s="489">
        <f t="shared" si="30"/>
        <v>314</v>
      </c>
      <c r="CI111" s="489">
        <f t="shared" si="30"/>
        <v>400</v>
      </c>
    </row>
    <row r="112" spans="1:87">
      <c r="A112" s="499" t="str">
        <f t="shared" si="16"/>
        <v>409</v>
      </c>
      <c r="B112" s="500">
        <v>39922</v>
      </c>
      <c r="C112" s="206"/>
      <c r="D112" s="206"/>
      <c r="E112" s="206"/>
      <c r="F112" s="206"/>
      <c r="G112" s="206"/>
      <c r="H112" s="206"/>
      <c r="I112" s="206"/>
      <c r="J112" s="206"/>
      <c r="K112" s="206"/>
      <c r="L112" s="206"/>
      <c r="M112" s="206"/>
      <c r="N112" s="206"/>
      <c r="O112" s="206"/>
      <c r="P112" s="206"/>
      <c r="Q112" s="206"/>
      <c r="R112" s="206"/>
      <c r="S112" s="206"/>
      <c r="T112" s="206"/>
      <c r="U112" s="206"/>
      <c r="V112" s="206"/>
      <c r="W112" s="206"/>
      <c r="X112" s="206"/>
      <c r="Y112" s="206"/>
      <c r="Z112" s="206"/>
      <c r="AA112" s="206"/>
      <c r="AB112" s="206"/>
      <c r="AC112" s="206"/>
      <c r="AD112" s="206"/>
      <c r="AE112" s="206"/>
      <c r="AF112" s="206"/>
      <c r="AG112" s="206"/>
      <c r="AH112" s="206"/>
      <c r="AI112" s="206"/>
      <c r="AJ112" s="206"/>
      <c r="AK112" s="206"/>
      <c r="AL112" s="206"/>
      <c r="AM112" s="206"/>
      <c r="AN112" s="206"/>
      <c r="AO112" s="206"/>
      <c r="AP112" s="206"/>
      <c r="AQ112" s="206"/>
      <c r="AR112" s="206"/>
      <c r="AS112" s="206"/>
      <c r="AT112" s="489">
        <f t="shared" si="17"/>
        <v>0</v>
      </c>
      <c r="AU112" s="489">
        <f t="shared" si="18"/>
        <v>0</v>
      </c>
      <c r="AV112" s="489">
        <f t="shared" si="19"/>
        <v>0</v>
      </c>
      <c r="AW112" s="489">
        <f t="shared" si="20"/>
        <v>0</v>
      </c>
      <c r="AX112" s="206"/>
      <c r="AY112" s="206"/>
      <c r="AZ112" s="206"/>
      <c r="BA112" s="206"/>
      <c r="BB112" s="206"/>
      <c r="BC112" s="206"/>
      <c r="BD112" s="206"/>
      <c r="BE112" s="206"/>
      <c r="BF112" s="206"/>
      <c r="BG112" s="206"/>
      <c r="BH112" s="206"/>
      <c r="BI112" s="206"/>
      <c r="BJ112" s="206"/>
      <c r="BK112" s="206"/>
      <c r="BL112" s="206"/>
      <c r="BM112" s="206"/>
      <c r="BN112" s="206"/>
      <c r="BO112" s="206"/>
      <c r="BP112" s="206"/>
      <c r="BQ112" s="206"/>
      <c r="BR112" s="206"/>
      <c r="BS112" s="206"/>
      <c r="BT112" s="206"/>
      <c r="BU112" s="206"/>
      <c r="BV112" s="206"/>
      <c r="BW112" s="206"/>
      <c r="BX112" s="206"/>
      <c r="BY112" s="489">
        <f t="shared" si="21"/>
        <v>0</v>
      </c>
      <c r="BZ112" s="489">
        <f t="shared" si="22"/>
        <v>0</v>
      </c>
      <c r="CA112" s="489">
        <f t="shared" si="25"/>
        <v>1047</v>
      </c>
      <c r="CB112" s="489">
        <f t="shared" si="26"/>
        <v>375</v>
      </c>
      <c r="CC112" s="489">
        <f t="shared" si="27"/>
        <v>0</v>
      </c>
      <c r="CD112" s="489">
        <f t="shared" si="28"/>
        <v>0</v>
      </c>
      <c r="CE112" s="489">
        <f t="shared" si="29"/>
        <v>0</v>
      </c>
      <c r="CF112" s="489">
        <f t="shared" si="23"/>
        <v>1047</v>
      </c>
      <c r="CG112" s="489">
        <f t="shared" si="24"/>
        <v>375</v>
      </c>
      <c r="CH112" s="489">
        <f t="shared" si="30"/>
        <v>314</v>
      </c>
      <c r="CI112" s="489">
        <f t="shared" si="30"/>
        <v>400</v>
      </c>
    </row>
    <row r="113" spans="1:87">
      <c r="A113" s="499" t="str">
        <f t="shared" si="16"/>
        <v>409</v>
      </c>
      <c r="B113" s="500">
        <v>39923</v>
      </c>
      <c r="C113" s="206"/>
      <c r="D113" s="206"/>
      <c r="E113" s="206"/>
      <c r="F113" s="206"/>
      <c r="G113" s="206"/>
      <c r="H113" s="206"/>
      <c r="I113" s="206"/>
      <c r="J113" s="206"/>
      <c r="K113" s="206"/>
      <c r="L113" s="206"/>
      <c r="M113" s="206"/>
      <c r="N113" s="206"/>
      <c r="O113" s="206"/>
      <c r="P113" s="206"/>
      <c r="Q113" s="206"/>
      <c r="R113" s="206"/>
      <c r="S113" s="206"/>
      <c r="T113" s="206"/>
      <c r="U113" s="206"/>
      <c r="V113" s="206"/>
      <c r="W113" s="206"/>
      <c r="X113" s="206"/>
      <c r="Y113" s="206"/>
      <c r="Z113" s="206"/>
      <c r="AA113" s="206"/>
      <c r="AB113" s="206"/>
      <c r="AC113" s="206"/>
      <c r="AD113" s="206"/>
      <c r="AE113" s="206"/>
      <c r="AF113" s="206"/>
      <c r="AG113" s="206"/>
      <c r="AH113" s="206"/>
      <c r="AI113" s="206"/>
      <c r="AJ113" s="206"/>
      <c r="AK113" s="206"/>
      <c r="AL113" s="206"/>
      <c r="AM113" s="206"/>
      <c r="AN113" s="206"/>
      <c r="AO113" s="206"/>
      <c r="AP113" s="206"/>
      <c r="AQ113" s="206"/>
      <c r="AR113" s="206"/>
      <c r="AS113" s="206"/>
      <c r="AT113" s="489">
        <f t="shared" si="17"/>
        <v>0</v>
      </c>
      <c r="AU113" s="489">
        <f t="shared" si="18"/>
        <v>0</v>
      </c>
      <c r="AV113" s="489">
        <f t="shared" si="19"/>
        <v>0</v>
      </c>
      <c r="AW113" s="489">
        <f t="shared" si="20"/>
        <v>0</v>
      </c>
      <c r="AX113" s="206"/>
      <c r="AY113" s="206"/>
      <c r="AZ113" s="206"/>
      <c r="BA113" s="206"/>
      <c r="BB113" s="206"/>
      <c r="BC113" s="206"/>
      <c r="BD113" s="206"/>
      <c r="BE113" s="206"/>
      <c r="BF113" s="206"/>
      <c r="BG113" s="206"/>
      <c r="BH113" s="206"/>
      <c r="BI113" s="206"/>
      <c r="BJ113" s="206"/>
      <c r="BK113" s="206"/>
      <c r="BL113" s="206"/>
      <c r="BM113" s="206"/>
      <c r="BN113" s="206"/>
      <c r="BO113" s="206"/>
      <c r="BP113" s="206"/>
      <c r="BQ113" s="206"/>
      <c r="BR113" s="206"/>
      <c r="BS113" s="206"/>
      <c r="BT113" s="206"/>
      <c r="BU113" s="206"/>
      <c r="BV113" s="206"/>
      <c r="BW113" s="206"/>
      <c r="BX113" s="206"/>
      <c r="BY113" s="489">
        <f t="shared" si="21"/>
        <v>0</v>
      </c>
      <c r="BZ113" s="489">
        <f t="shared" si="22"/>
        <v>0</v>
      </c>
      <c r="CA113" s="489">
        <f t="shared" si="25"/>
        <v>1047</v>
      </c>
      <c r="CB113" s="489">
        <f t="shared" si="26"/>
        <v>375</v>
      </c>
      <c r="CC113" s="489">
        <f t="shared" si="27"/>
        <v>0</v>
      </c>
      <c r="CD113" s="489">
        <f t="shared" si="28"/>
        <v>0</v>
      </c>
      <c r="CE113" s="489">
        <f t="shared" si="29"/>
        <v>0</v>
      </c>
      <c r="CF113" s="489">
        <f t="shared" si="23"/>
        <v>1047</v>
      </c>
      <c r="CG113" s="489">
        <f t="shared" si="24"/>
        <v>375</v>
      </c>
      <c r="CH113" s="489">
        <f t="shared" si="30"/>
        <v>314</v>
      </c>
      <c r="CI113" s="489">
        <f t="shared" si="30"/>
        <v>400</v>
      </c>
    </row>
    <row r="114" spans="1:87">
      <c r="A114" s="499" t="str">
        <f t="shared" si="16"/>
        <v>409</v>
      </c>
      <c r="B114" s="500">
        <v>39924</v>
      </c>
      <c r="C114" s="206"/>
      <c r="D114" s="206"/>
      <c r="E114" s="206"/>
      <c r="F114" s="206"/>
      <c r="G114" s="206"/>
      <c r="H114" s="206"/>
      <c r="I114" s="206"/>
      <c r="J114" s="206"/>
      <c r="K114" s="206"/>
      <c r="L114" s="206"/>
      <c r="M114" s="206"/>
      <c r="N114" s="206"/>
      <c r="O114" s="206"/>
      <c r="P114" s="206"/>
      <c r="Q114" s="206"/>
      <c r="R114" s="206"/>
      <c r="S114" s="206"/>
      <c r="T114" s="206"/>
      <c r="U114" s="206"/>
      <c r="V114" s="206"/>
      <c r="W114" s="206"/>
      <c r="X114" s="206"/>
      <c r="Y114" s="206"/>
      <c r="Z114" s="206"/>
      <c r="AA114" s="206"/>
      <c r="AB114" s="206"/>
      <c r="AC114" s="206"/>
      <c r="AD114" s="206"/>
      <c r="AE114" s="206"/>
      <c r="AF114" s="206"/>
      <c r="AG114" s="206"/>
      <c r="AH114" s="206"/>
      <c r="AI114" s="206"/>
      <c r="AJ114" s="206"/>
      <c r="AK114" s="206"/>
      <c r="AL114" s="206"/>
      <c r="AM114" s="206"/>
      <c r="AN114" s="206"/>
      <c r="AO114" s="206"/>
      <c r="AP114" s="206"/>
      <c r="AQ114" s="206"/>
      <c r="AR114" s="206"/>
      <c r="AS114" s="206"/>
      <c r="AT114" s="489">
        <f t="shared" si="17"/>
        <v>0</v>
      </c>
      <c r="AU114" s="489">
        <f t="shared" si="18"/>
        <v>0</v>
      </c>
      <c r="AV114" s="489">
        <f t="shared" si="19"/>
        <v>0</v>
      </c>
      <c r="AW114" s="489">
        <f t="shared" si="20"/>
        <v>0</v>
      </c>
      <c r="AX114" s="206"/>
      <c r="AY114" s="206"/>
      <c r="AZ114" s="206"/>
      <c r="BA114" s="206"/>
      <c r="BB114" s="206"/>
      <c r="BC114" s="206"/>
      <c r="BD114" s="206"/>
      <c r="BE114" s="206"/>
      <c r="BF114" s="206"/>
      <c r="BG114" s="206"/>
      <c r="BH114" s="206"/>
      <c r="BI114" s="206"/>
      <c r="BJ114" s="206"/>
      <c r="BK114" s="206"/>
      <c r="BL114" s="206"/>
      <c r="BM114" s="206"/>
      <c r="BN114" s="206"/>
      <c r="BO114" s="206"/>
      <c r="BP114" s="206"/>
      <c r="BQ114" s="206"/>
      <c r="BR114" s="206"/>
      <c r="BS114" s="206"/>
      <c r="BT114" s="206"/>
      <c r="BU114" s="206"/>
      <c r="BV114" s="206"/>
      <c r="BW114" s="206"/>
      <c r="BX114" s="206"/>
      <c r="BY114" s="489">
        <f t="shared" si="21"/>
        <v>0</v>
      </c>
      <c r="BZ114" s="489">
        <f t="shared" si="22"/>
        <v>0</v>
      </c>
      <c r="CA114" s="489">
        <f t="shared" si="25"/>
        <v>1047</v>
      </c>
      <c r="CB114" s="489">
        <f t="shared" si="26"/>
        <v>375</v>
      </c>
      <c r="CC114" s="489">
        <f t="shared" si="27"/>
        <v>0</v>
      </c>
      <c r="CD114" s="489">
        <f t="shared" si="28"/>
        <v>0</v>
      </c>
      <c r="CE114" s="489">
        <f t="shared" si="29"/>
        <v>0</v>
      </c>
      <c r="CF114" s="489">
        <f t="shared" si="23"/>
        <v>1047</v>
      </c>
      <c r="CG114" s="489">
        <f t="shared" si="24"/>
        <v>375</v>
      </c>
      <c r="CH114" s="489">
        <f t="shared" si="30"/>
        <v>314</v>
      </c>
      <c r="CI114" s="489">
        <f t="shared" si="30"/>
        <v>400</v>
      </c>
    </row>
    <row r="115" spans="1:87">
      <c r="A115" s="499" t="str">
        <f t="shared" si="16"/>
        <v>409</v>
      </c>
      <c r="B115" s="500">
        <v>39925</v>
      </c>
      <c r="C115" s="206"/>
      <c r="D115" s="206"/>
      <c r="E115" s="206"/>
      <c r="F115" s="206"/>
      <c r="G115" s="206"/>
      <c r="H115" s="206"/>
      <c r="I115" s="206"/>
      <c r="J115" s="206"/>
      <c r="K115" s="206"/>
      <c r="L115" s="206"/>
      <c r="M115" s="206"/>
      <c r="N115" s="206"/>
      <c r="O115" s="206"/>
      <c r="P115" s="206"/>
      <c r="Q115" s="206"/>
      <c r="R115" s="206"/>
      <c r="S115" s="206"/>
      <c r="T115" s="206"/>
      <c r="U115" s="206"/>
      <c r="V115" s="206"/>
      <c r="W115" s="206"/>
      <c r="X115" s="206"/>
      <c r="Y115" s="206"/>
      <c r="Z115" s="206"/>
      <c r="AA115" s="206"/>
      <c r="AB115" s="206"/>
      <c r="AC115" s="206"/>
      <c r="AD115" s="206"/>
      <c r="AE115" s="206"/>
      <c r="AF115" s="206"/>
      <c r="AG115" s="206"/>
      <c r="AH115" s="206"/>
      <c r="AI115" s="206"/>
      <c r="AJ115" s="206"/>
      <c r="AK115" s="206"/>
      <c r="AL115" s="206"/>
      <c r="AM115" s="206"/>
      <c r="AN115" s="206"/>
      <c r="AO115" s="206"/>
      <c r="AP115" s="206"/>
      <c r="AQ115" s="206"/>
      <c r="AR115" s="206"/>
      <c r="AS115" s="206"/>
      <c r="AT115" s="489">
        <f t="shared" si="17"/>
        <v>0</v>
      </c>
      <c r="AU115" s="489">
        <f t="shared" si="18"/>
        <v>0</v>
      </c>
      <c r="AV115" s="489">
        <f t="shared" si="19"/>
        <v>0</v>
      </c>
      <c r="AW115" s="489">
        <f t="shared" si="20"/>
        <v>0</v>
      </c>
      <c r="AX115" s="206"/>
      <c r="AY115" s="206"/>
      <c r="AZ115" s="206"/>
      <c r="BA115" s="206"/>
      <c r="BB115" s="206"/>
      <c r="BC115" s="206"/>
      <c r="BD115" s="206"/>
      <c r="BE115" s="206"/>
      <c r="BF115" s="206"/>
      <c r="BG115" s="206"/>
      <c r="BH115" s="206"/>
      <c r="BI115" s="206"/>
      <c r="BJ115" s="206"/>
      <c r="BK115" s="206"/>
      <c r="BL115" s="206"/>
      <c r="BM115" s="206"/>
      <c r="BN115" s="206"/>
      <c r="BO115" s="206"/>
      <c r="BP115" s="206"/>
      <c r="BQ115" s="206"/>
      <c r="BR115" s="206"/>
      <c r="BS115" s="206"/>
      <c r="BT115" s="206"/>
      <c r="BU115" s="206"/>
      <c r="BV115" s="206"/>
      <c r="BW115" s="206"/>
      <c r="BX115" s="206"/>
      <c r="BY115" s="489">
        <f t="shared" si="21"/>
        <v>0</v>
      </c>
      <c r="BZ115" s="489">
        <f t="shared" si="22"/>
        <v>0</v>
      </c>
      <c r="CA115" s="489">
        <f t="shared" si="25"/>
        <v>1047</v>
      </c>
      <c r="CB115" s="489">
        <f t="shared" si="26"/>
        <v>375</v>
      </c>
      <c r="CC115" s="489">
        <f t="shared" si="27"/>
        <v>0</v>
      </c>
      <c r="CD115" s="489">
        <f t="shared" si="28"/>
        <v>0</v>
      </c>
      <c r="CE115" s="489">
        <f t="shared" si="29"/>
        <v>0</v>
      </c>
      <c r="CF115" s="489">
        <f t="shared" si="23"/>
        <v>1047</v>
      </c>
      <c r="CG115" s="489">
        <f t="shared" si="24"/>
        <v>375</v>
      </c>
      <c r="CH115" s="489">
        <f t="shared" si="30"/>
        <v>314</v>
      </c>
      <c r="CI115" s="489">
        <f t="shared" si="30"/>
        <v>400</v>
      </c>
    </row>
    <row r="116" spans="1:87">
      <c r="A116" s="499" t="str">
        <f t="shared" si="16"/>
        <v>409</v>
      </c>
      <c r="B116" s="500">
        <v>39926</v>
      </c>
      <c r="C116" s="206"/>
      <c r="D116" s="206"/>
      <c r="E116" s="206"/>
      <c r="F116" s="206"/>
      <c r="G116" s="206"/>
      <c r="H116" s="206"/>
      <c r="I116" s="206"/>
      <c r="J116" s="206"/>
      <c r="K116" s="206"/>
      <c r="L116" s="206"/>
      <c r="M116" s="206"/>
      <c r="N116" s="206"/>
      <c r="O116" s="206"/>
      <c r="P116" s="206"/>
      <c r="Q116" s="206"/>
      <c r="R116" s="206"/>
      <c r="S116" s="206"/>
      <c r="T116" s="206"/>
      <c r="U116" s="206"/>
      <c r="V116" s="206"/>
      <c r="W116" s="206"/>
      <c r="X116" s="206"/>
      <c r="Y116" s="206"/>
      <c r="Z116" s="206"/>
      <c r="AA116" s="206"/>
      <c r="AB116" s="206"/>
      <c r="AC116" s="206"/>
      <c r="AD116" s="206"/>
      <c r="AE116" s="206"/>
      <c r="AF116" s="206"/>
      <c r="AG116" s="206"/>
      <c r="AH116" s="206"/>
      <c r="AI116" s="206"/>
      <c r="AJ116" s="206"/>
      <c r="AK116" s="206"/>
      <c r="AL116" s="206"/>
      <c r="AM116" s="206"/>
      <c r="AN116" s="206"/>
      <c r="AO116" s="206"/>
      <c r="AP116" s="206"/>
      <c r="AQ116" s="206"/>
      <c r="AR116" s="206"/>
      <c r="AS116" s="206"/>
      <c r="AT116" s="489">
        <f t="shared" si="17"/>
        <v>0</v>
      </c>
      <c r="AU116" s="489">
        <f t="shared" si="18"/>
        <v>0</v>
      </c>
      <c r="AV116" s="489">
        <f t="shared" si="19"/>
        <v>0</v>
      </c>
      <c r="AW116" s="489">
        <f t="shared" si="20"/>
        <v>0</v>
      </c>
      <c r="AX116" s="206"/>
      <c r="AY116" s="206"/>
      <c r="AZ116" s="206"/>
      <c r="BA116" s="206"/>
      <c r="BB116" s="206"/>
      <c r="BC116" s="206"/>
      <c r="BD116" s="206"/>
      <c r="BE116" s="206"/>
      <c r="BF116" s="206"/>
      <c r="BG116" s="206"/>
      <c r="BH116" s="206"/>
      <c r="BI116" s="206"/>
      <c r="BJ116" s="206"/>
      <c r="BK116" s="206"/>
      <c r="BL116" s="206"/>
      <c r="BM116" s="206"/>
      <c r="BN116" s="206"/>
      <c r="BO116" s="206"/>
      <c r="BP116" s="206"/>
      <c r="BQ116" s="206"/>
      <c r="BR116" s="206"/>
      <c r="BS116" s="206"/>
      <c r="BT116" s="206"/>
      <c r="BU116" s="206"/>
      <c r="BV116" s="206"/>
      <c r="BW116" s="206"/>
      <c r="BX116" s="206"/>
      <c r="BY116" s="489">
        <f t="shared" si="21"/>
        <v>0</v>
      </c>
      <c r="BZ116" s="489">
        <f t="shared" si="22"/>
        <v>0</v>
      </c>
      <c r="CA116" s="489">
        <f t="shared" si="25"/>
        <v>1047</v>
      </c>
      <c r="CB116" s="489">
        <f t="shared" si="26"/>
        <v>375</v>
      </c>
      <c r="CC116" s="489">
        <f t="shared" si="27"/>
        <v>0</v>
      </c>
      <c r="CD116" s="489">
        <f t="shared" si="28"/>
        <v>0</v>
      </c>
      <c r="CE116" s="489">
        <f t="shared" si="29"/>
        <v>0</v>
      </c>
      <c r="CF116" s="489">
        <f t="shared" si="23"/>
        <v>1047</v>
      </c>
      <c r="CG116" s="489">
        <f t="shared" si="24"/>
        <v>375</v>
      </c>
      <c r="CH116" s="489">
        <f t="shared" si="30"/>
        <v>314</v>
      </c>
      <c r="CI116" s="489">
        <f t="shared" si="30"/>
        <v>400</v>
      </c>
    </row>
    <row r="117" spans="1:87">
      <c r="A117" s="499" t="str">
        <f t="shared" si="16"/>
        <v>409</v>
      </c>
      <c r="B117" s="500">
        <v>39927</v>
      </c>
      <c r="C117" s="206"/>
      <c r="D117" s="206"/>
      <c r="E117" s="206"/>
      <c r="F117" s="206"/>
      <c r="G117" s="206"/>
      <c r="H117" s="206"/>
      <c r="I117" s="206"/>
      <c r="J117" s="206"/>
      <c r="K117" s="206"/>
      <c r="L117" s="206"/>
      <c r="M117" s="206"/>
      <c r="N117" s="206"/>
      <c r="O117" s="206"/>
      <c r="P117" s="206"/>
      <c r="Q117" s="206"/>
      <c r="R117" s="206"/>
      <c r="S117" s="206"/>
      <c r="T117" s="206"/>
      <c r="U117" s="206"/>
      <c r="V117" s="206"/>
      <c r="W117" s="206"/>
      <c r="X117" s="206"/>
      <c r="Y117" s="206"/>
      <c r="Z117" s="206"/>
      <c r="AA117" s="206"/>
      <c r="AB117" s="206"/>
      <c r="AC117" s="206"/>
      <c r="AD117" s="206"/>
      <c r="AE117" s="206"/>
      <c r="AF117" s="206"/>
      <c r="AG117" s="206"/>
      <c r="AH117" s="206"/>
      <c r="AI117" s="206"/>
      <c r="AJ117" s="206"/>
      <c r="AK117" s="206"/>
      <c r="AL117" s="206"/>
      <c r="AM117" s="206"/>
      <c r="AN117" s="206"/>
      <c r="AO117" s="206"/>
      <c r="AP117" s="206"/>
      <c r="AQ117" s="206"/>
      <c r="AR117" s="206"/>
      <c r="AS117" s="206"/>
      <c r="AT117" s="489">
        <f t="shared" si="17"/>
        <v>0</v>
      </c>
      <c r="AU117" s="489">
        <f t="shared" si="18"/>
        <v>0</v>
      </c>
      <c r="AV117" s="489">
        <f t="shared" si="19"/>
        <v>0</v>
      </c>
      <c r="AW117" s="489">
        <f t="shared" si="20"/>
        <v>0</v>
      </c>
      <c r="AX117" s="206"/>
      <c r="AY117" s="206"/>
      <c r="AZ117" s="206"/>
      <c r="BA117" s="206"/>
      <c r="BB117" s="206"/>
      <c r="BC117" s="206"/>
      <c r="BD117" s="206"/>
      <c r="BE117" s="206"/>
      <c r="BF117" s="206"/>
      <c r="BG117" s="206"/>
      <c r="BH117" s="206"/>
      <c r="BI117" s="206"/>
      <c r="BJ117" s="206"/>
      <c r="BK117" s="206"/>
      <c r="BL117" s="206"/>
      <c r="BM117" s="206"/>
      <c r="BN117" s="206"/>
      <c r="BO117" s="206"/>
      <c r="BP117" s="206"/>
      <c r="BQ117" s="206"/>
      <c r="BR117" s="206"/>
      <c r="BS117" s="206"/>
      <c r="BT117" s="206"/>
      <c r="BU117" s="206"/>
      <c r="BV117" s="206"/>
      <c r="BW117" s="206"/>
      <c r="BX117" s="206"/>
      <c r="BY117" s="489">
        <f t="shared" si="21"/>
        <v>0</v>
      </c>
      <c r="BZ117" s="489">
        <f t="shared" si="22"/>
        <v>0</v>
      </c>
      <c r="CA117" s="489">
        <f t="shared" si="25"/>
        <v>1047</v>
      </c>
      <c r="CB117" s="489">
        <f t="shared" si="26"/>
        <v>375</v>
      </c>
      <c r="CC117" s="489">
        <f t="shared" si="27"/>
        <v>0</v>
      </c>
      <c r="CD117" s="489">
        <f t="shared" si="28"/>
        <v>0</v>
      </c>
      <c r="CE117" s="489">
        <f t="shared" si="29"/>
        <v>0</v>
      </c>
      <c r="CF117" s="489">
        <f t="shared" si="23"/>
        <v>1047</v>
      </c>
      <c r="CG117" s="489">
        <f t="shared" si="24"/>
        <v>375</v>
      </c>
      <c r="CH117" s="489">
        <f t="shared" si="30"/>
        <v>314</v>
      </c>
      <c r="CI117" s="489">
        <f t="shared" si="30"/>
        <v>400</v>
      </c>
    </row>
    <row r="118" spans="1:87">
      <c r="A118" s="499" t="str">
        <f t="shared" si="16"/>
        <v>409</v>
      </c>
      <c r="B118" s="500">
        <v>39928</v>
      </c>
      <c r="C118" s="206"/>
      <c r="D118" s="206"/>
      <c r="E118" s="206"/>
      <c r="F118" s="206"/>
      <c r="G118" s="206"/>
      <c r="H118" s="206"/>
      <c r="I118" s="206"/>
      <c r="J118" s="206"/>
      <c r="K118" s="206"/>
      <c r="L118" s="206"/>
      <c r="M118" s="206"/>
      <c r="N118" s="206"/>
      <c r="O118" s="206"/>
      <c r="P118" s="206"/>
      <c r="Q118" s="206"/>
      <c r="R118" s="206"/>
      <c r="S118" s="206"/>
      <c r="T118" s="206"/>
      <c r="U118" s="206"/>
      <c r="V118" s="206"/>
      <c r="W118" s="206"/>
      <c r="X118" s="206"/>
      <c r="Y118" s="206"/>
      <c r="Z118" s="206"/>
      <c r="AA118" s="206"/>
      <c r="AB118" s="206"/>
      <c r="AC118" s="206"/>
      <c r="AD118" s="206"/>
      <c r="AE118" s="206"/>
      <c r="AF118" s="206"/>
      <c r="AG118" s="206"/>
      <c r="AH118" s="206"/>
      <c r="AI118" s="206"/>
      <c r="AJ118" s="206"/>
      <c r="AK118" s="206"/>
      <c r="AL118" s="206"/>
      <c r="AM118" s="206"/>
      <c r="AN118" s="206"/>
      <c r="AO118" s="206"/>
      <c r="AP118" s="206"/>
      <c r="AQ118" s="206"/>
      <c r="AR118" s="206"/>
      <c r="AS118" s="206"/>
      <c r="AT118" s="489">
        <f t="shared" si="17"/>
        <v>0</v>
      </c>
      <c r="AU118" s="489">
        <f t="shared" si="18"/>
        <v>0</v>
      </c>
      <c r="AV118" s="489">
        <f t="shared" si="19"/>
        <v>0</v>
      </c>
      <c r="AW118" s="489">
        <f t="shared" si="20"/>
        <v>0</v>
      </c>
      <c r="AX118" s="206"/>
      <c r="AY118" s="206"/>
      <c r="AZ118" s="206"/>
      <c r="BA118" s="206"/>
      <c r="BB118" s="206"/>
      <c r="BC118" s="206"/>
      <c r="BD118" s="206"/>
      <c r="BE118" s="206"/>
      <c r="BF118" s="206"/>
      <c r="BG118" s="206"/>
      <c r="BH118" s="206"/>
      <c r="BI118" s="206"/>
      <c r="BJ118" s="206"/>
      <c r="BK118" s="206"/>
      <c r="BL118" s="206"/>
      <c r="BM118" s="206"/>
      <c r="BN118" s="206"/>
      <c r="BO118" s="206"/>
      <c r="BP118" s="206"/>
      <c r="BQ118" s="206"/>
      <c r="BR118" s="206"/>
      <c r="BS118" s="206"/>
      <c r="BT118" s="206"/>
      <c r="BU118" s="206"/>
      <c r="BV118" s="206"/>
      <c r="BW118" s="206"/>
      <c r="BX118" s="206"/>
      <c r="BY118" s="489">
        <f t="shared" si="21"/>
        <v>0</v>
      </c>
      <c r="BZ118" s="489">
        <f t="shared" si="22"/>
        <v>0</v>
      </c>
      <c r="CA118" s="489">
        <f t="shared" si="25"/>
        <v>1047</v>
      </c>
      <c r="CB118" s="489">
        <f t="shared" si="26"/>
        <v>375</v>
      </c>
      <c r="CC118" s="489">
        <f t="shared" si="27"/>
        <v>0</v>
      </c>
      <c r="CD118" s="489">
        <f t="shared" si="28"/>
        <v>0</v>
      </c>
      <c r="CE118" s="489">
        <f t="shared" si="29"/>
        <v>0</v>
      </c>
      <c r="CF118" s="489">
        <f t="shared" si="23"/>
        <v>1047</v>
      </c>
      <c r="CG118" s="489">
        <f t="shared" si="24"/>
        <v>375</v>
      </c>
      <c r="CH118" s="489">
        <f t="shared" si="30"/>
        <v>314</v>
      </c>
      <c r="CI118" s="489">
        <f t="shared" si="30"/>
        <v>400</v>
      </c>
    </row>
    <row r="119" spans="1:87">
      <c r="A119" s="499" t="str">
        <f t="shared" si="16"/>
        <v>409</v>
      </c>
      <c r="B119" s="500">
        <v>39929</v>
      </c>
      <c r="C119" s="206"/>
      <c r="D119" s="206"/>
      <c r="E119" s="206"/>
      <c r="F119" s="206"/>
      <c r="G119" s="206"/>
      <c r="H119" s="206"/>
      <c r="I119" s="206"/>
      <c r="J119" s="206"/>
      <c r="K119" s="206"/>
      <c r="L119" s="206"/>
      <c r="M119" s="206"/>
      <c r="N119" s="206"/>
      <c r="O119" s="206"/>
      <c r="P119" s="206"/>
      <c r="Q119" s="206"/>
      <c r="R119" s="206"/>
      <c r="S119" s="206"/>
      <c r="T119" s="206"/>
      <c r="U119" s="206"/>
      <c r="V119" s="206"/>
      <c r="W119" s="206"/>
      <c r="X119" s="206"/>
      <c r="Y119" s="206"/>
      <c r="Z119" s="206"/>
      <c r="AA119" s="206"/>
      <c r="AB119" s="206"/>
      <c r="AC119" s="206"/>
      <c r="AD119" s="206"/>
      <c r="AE119" s="206"/>
      <c r="AF119" s="206"/>
      <c r="AG119" s="206"/>
      <c r="AH119" s="206"/>
      <c r="AI119" s="206"/>
      <c r="AJ119" s="206"/>
      <c r="AK119" s="206"/>
      <c r="AL119" s="206"/>
      <c r="AM119" s="206"/>
      <c r="AN119" s="206"/>
      <c r="AO119" s="206"/>
      <c r="AP119" s="206"/>
      <c r="AQ119" s="206"/>
      <c r="AR119" s="206"/>
      <c r="AS119" s="206"/>
      <c r="AT119" s="489">
        <f t="shared" si="17"/>
        <v>0</v>
      </c>
      <c r="AU119" s="489">
        <f t="shared" si="18"/>
        <v>0</v>
      </c>
      <c r="AV119" s="489">
        <f t="shared" si="19"/>
        <v>0</v>
      </c>
      <c r="AW119" s="489">
        <f t="shared" si="20"/>
        <v>0</v>
      </c>
      <c r="AX119" s="206"/>
      <c r="AY119" s="206"/>
      <c r="AZ119" s="206"/>
      <c r="BA119" s="206"/>
      <c r="BB119" s="206"/>
      <c r="BC119" s="206"/>
      <c r="BD119" s="206"/>
      <c r="BE119" s="206"/>
      <c r="BF119" s="206"/>
      <c r="BG119" s="206"/>
      <c r="BH119" s="206"/>
      <c r="BI119" s="206"/>
      <c r="BJ119" s="206"/>
      <c r="BK119" s="206"/>
      <c r="BL119" s="206"/>
      <c r="BM119" s="206"/>
      <c r="BN119" s="206"/>
      <c r="BO119" s="206"/>
      <c r="BP119" s="206"/>
      <c r="BQ119" s="206"/>
      <c r="BR119" s="206"/>
      <c r="BS119" s="206"/>
      <c r="BT119" s="206"/>
      <c r="BU119" s="206"/>
      <c r="BV119" s="206"/>
      <c r="BW119" s="206"/>
      <c r="BX119" s="206"/>
      <c r="BY119" s="489">
        <f t="shared" si="21"/>
        <v>0</v>
      </c>
      <c r="BZ119" s="489">
        <f t="shared" si="22"/>
        <v>0</v>
      </c>
      <c r="CA119" s="489">
        <f t="shared" si="25"/>
        <v>1047</v>
      </c>
      <c r="CB119" s="489">
        <f t="shared" si="26"/>
        <v>375</v>
      </c>
      <c r="CC119" s="489">
        <f t="shared" si="27"/>
        <v>0</v>
      </c>
      <c r="CD119" s="489">
        <f t="shared" si="28"/>
        <v>0</v>
      </c>
      <c r="CE119" s="489">
        <f t="shared" si="29"/>
        <v>0</v>
      </c>
      <c r="CF119" s="489">
        <f t="shared" si="23"/>
        <v>1047</v>
      </c>
      <c r="CG119" s="489">
        <f t="shared" si="24"/>
        <v>375</v>
      </c>
      <c r="CH119" s="489">
        <f t="shared" si="30"/>
        <v>314</v>
      </c>
      <c r="CI119" s="489">
        <f t="shared" si="30"/>
        <v>400</v>
      </c>
    </row>
    <row r="120" spans="1:87">
      <c r="A120" s="499" t="str">
        <f t="shared" si="16"/>
        <v>409</v>
      </c>
      <c r="B120" s="500">
        <v>39930</v>
      </c>
      <c r="C120" s="206"/>
      <c r="D120" s="206"/>
      <c r="E120" s="206"/>
      <c r="F120" s="206"/>
      <c r="G120" s="206"/>
      <c r="H120" s="206"/>
      <c r="I120" s="206"/>
      <c r="J120" s="206"/>
      <c r="K120" s="206"/>
      <c r="L120" s="206"/>
      <c r="M120" s="206"/>
      <c r="N120" s="206"/>
      <c r="O120" s="206"/>
      <c r="P120" s="206"/>
      <c r="Q120" s="206"/>
      <c r="R120" s="206"/>
      <c r="S120" s="206"/>
      <c r="T120" s="206"/>
      <c r="U120" s="206"/>
      <c r="V120" s="206"/>
      <c r="W120" s="206"/>
      <c r="X120" s="206"/>
      <c r="Y120" s="206"/>
      <c r="Z120" s="206"/>
      <c r="AA120" s="206"/>
      <c r="AB120" s="206"/>
      <c r="AC120" s="206"/>
      <c r="AD120" s="206"/>
      <c r="AE120" s="206"/>
      <c r="AF120" s="206"/>
      <c r="AG120" s="206"/>
      <c r="AH120" s="206"/>
      <c r="AI120" s="206"/>
      <c r="AJ120" s="206"/>
      <c r="AK120" s="206"/>
      <c r="AL120" s="206"/>
      <c r="AM120" s="206"/>
      <c r="AN120" s="206"/>
      <c r="AO120" s="206"/>
      <c r="AP120" s="206"/>
      <c r="AQ120" s="206"/>
      <c r="AR120" s="206"/>
      <c r="AS120" s="206"/>
      <c r="AT120" s="489">
        <f t="shared" si="17"/>
        <v>0</v>
      </c>
      <c r="AU120" s="489">
        <f t="shared" si="18"/>
        <v>0</v>
      </c>
      <c r="AV120" s="489">
        <f t="shared" si="19"/>
        <v>0</v>
      </c>
      <c r="AW120" s="489">
        <f t="shared" si="20"/>
        <v>0</v>
      </c>
      <c r="AX120" s="206"/>
      <c r="AY120" s="206"/>
      <c r="AZ120" s="206"/>
      <c r="BA120" s="206"/>
      <c r="BB120" s="206"/>
      <c r="BC120" s="206"/>
      <c r="BD120" s="206"/>
      <c r="BE120" s="206"/>
      <c r="BF120" s="206"/>
      <c r="BG120" s="206"/>
      <c r="BH120" s="206"/>
      <c r="BI120" s="206"/>
      <c r="BJ120" s="206"/>
      <c r="BK120" s="206"/>
      <c r="BL120" s="206"/>
      <c r="BM120" s="206"/>
      <c r="BN120" s="206"/>
      <c r="BO120" s="206"/>
      <c r="BP120" s="206"/>
      <c r="BQ120" s="206"/>
      <c r="BR120" s="206"/>
      <c r="BS120" s="206"/>
      <c r="BT120" s="206"/>
      <c r="BU120" s="206"/>
      <c r="BV120" s="206"/>
      <c r="BW120" s="206"/>
      <c r="BX120" s="206"/>
      <c r="BY120" s="489">
        <f t="shared" si="21"/>
        <v>0</v>
      </c>
      <c r="BZ120" s="489">
        <f t="shared" si="22"/>
        <v>0</v>
      </c>
      <c r="CA120" s="489">
        <f t="shared" si="25"/>
        <v>1047</v>
      </c>
      <c r="CB120" s="489">
        <f t="shared" si="26"/>
        <v>375</v>
      </c>
      <c r="CC120" s="489">
        <f t="shared" si="27"/>
        <v>0</v>
      </c>
      <c r="CD120" s="489">
        <f t="shared" si="28"/>
        <v>0</v>
      </c>
      <c r="CE120" s="489">
        <f t="shared" si="29"/>
        <v>0</v>
      </c>
      <c r="CF120" s="489">
        <f t="shared" si="23"/>
        <v>1047</v>
      </c>
      <c r="CG120" s="489">
        <f t="shared" si="24"/>
        <v>375</v>
      </c>
      <c r="CH120" s="489">
        <f t="shared" si="30"/>
        <v>314</v>
      </c>
      <c r="CI120" s="489">
        <f t="shared" si="30"/>
        <v>400</v>
      </c>
    </row>
    <row r="121" spans="1:87">
      <c r="A121" s="499" t="str">
        <f t="shared" si="16"/>
        <v>409</v>
      </c>
      <c r="B121" s="500">
        <v>39931</v>
      </c>
      <c r="C121" s="206"/>
      <c r="D121" s="206"/>
      <c r="E121" s="206"/>
      <c r="F121" s="206"/>
      <c r="G121" s="206"/>
      <c r="H121" s="206"/>
      <c r="I121" s="206"/>
      <c r="J121" s="206"/>
      <c r="K121" s="206"/>
      <c r="L121" s="206"/>
      <c r="M121" s="206"/>
      <c r="N121" s="206"/>
      <c r="O121" s="206"/>
      <c r="P121" s="206"/>
      <c r="Q121" s="206"/>
      <c r="R121" s="206"/>
      <c r="S121" s="206"/>
      <c r="T121" s="206"/>
      <c r="U121" s="206"/>
      <c r="V121" s="206"/>
      <c r="W121" s="206"/>
      <c r="X121" s="206"/>
      <c r="Y121" s="206"/>
      <c r="Z121" s="206"/>
      <c r="AA121" s="206"/>
      <c r="AB121" s="206"/>
      <c r="AC121" s="206"/>
      <c r="AD121" s="206"/>
      <c r="AE121" s="206"/>
      <c r="AF121" s="206"/>
      <c r="AG121" s="206"/>
      <c r="AH121" s="206"/>
      <c r="AI121" s="206"/>
      <c r="AJ121" s="206"/>
      <c r="AK121" s="206"/>
      <c r="AL121" s="206"/>
      <c r="AM121" s="206"/>
      <c r="AN121" s="206"/>
      <c r="AO121" s="206"/>
      <c r="AP121" s="206"/>
      <c r="AQ121" s="206"/>
      <c r="AR121" s="206"/>
      <c r="AS121" s="206"/>
      <c r="AT121" s="489">
        <f t="shared" si="17"/>
        <v>0</v>
      </c>
      <c r="AU121" s="489">
        <f t="shared" si="18"/>
        <v>0</v>
      </c>
      <c r="AV121" s="489">
        <f t="shared" si="19"/>
        <v>0</v>
      </c>
      <c r="AW121" s="489">
        <f t="shared" si="20"/>
        <v>0</v>
      </c>
      <c r="AX121" s="206"/>
      <c r="AY121" s="206"/>
      <c r="AZ121" s="206"/>
      <c r="BA121" s="206"/>
      <c r="BB121" s="206"/>
      <c r="BC121" s="206"/>
      <c r="BD121" s="206"/>
      <c r="BE121" s="206"/>
      <c r="BF121" s="206"/>
      <c r="BG121" s="206"/>
      <c r="BH121" s="206"/>
      <c r="BI121" s="206"/>
      <c r="BJ121" s="206"/>
      <c r="BK121" s="206"/>
      <c r="BL121" s="206"/>
      <c r="BM121" s="206"/>
      <c r="BN121" s="206"/>
      <c r="BO121" s="206"/>
      <c r="BP121" s="206"/>
      <c r="BQ121" s="206"/>
      <c r="BR121" s="206"/>
      <c r="BS121" s="206"/>
      <c r="BT121" s="206"/>
      <c r="BU121" s="206"/>
      <c r="BV121" s="206"/>
      <c r="BW121" s="206"/>
      <c r="BX121" s="206"/>
      <c r="BY121" s="489">
        <f t="shared" si="21"/>
        <v>0</v>
      </c>
      <c r="BZ121" s="489">
        <f t="shared" si="22"/>
        <v>0</v>
      </c>
      <c r="CA121" s="489">
        <f t="shared" si="25"/>
        <v>1047</v>
      </c>
      <c r="CB121" s="489">
        <f t="shared" si="26"/>
        <v>375</v>
      </c>
      <c r="CC121" s="489">
        <f t="shared" si="27"/>
        <v>0</v>
      </c>
      <c r="CD121" s="489">
        <f t="shared" si="28"/>
        <v>0</v>
      </c>
      <c r="CE121" s="489">
        <f t="shared" si="29"/>
        <v>0</v>
      </c>
      <c r="CF121" s="489">
        <f t="shared" si="23"/>
        <v>1047</v>
      </c>
      <c r="CG121" s="489">
        <f t="shared" si="24"/>
        <v>375</v>
      </c>
      <c r="CH121" s="489">
        <f t="shared" si="30"/>
        <v>314</v>
      </c>
      <c r="CI121" s="489">
        <f t="shared" si="30"/>
        <v>400</v>
      </c>
    </row>
    <row r="122" spans="1:87">
      <c r="A122" s="499" t="str">
        <f t="shared" si="16"/>
        <v>409</v>
      </c>
      <c r="B122" s="500">
        <v>39932</v>
      </c>
      <c r="C122" s="206"/>
      <c r="D122" s="206"/>
      <c r="E122" s="206"/>
      <c r="F122" s="206"/>
      <c r="G122" s="206"/>
      <c r="H122" s="206"/>
      <c r="I122" s="206"/>
      <c r="J122" s="206"/>
      <c r="K122" s="206"/>
      <c r="L122" s="206"/>
      <c r="M122" s="206"/>
      <c r="N122" s="206"/>
      <c r="O122" s="206"/>
      <c r="P122" s="206"/>
      <c r="Q122" s="206"/>
      <c r="R122" s="206"/>
      <c r="S122" s="206"/>
      <c r="T122" s="206"/>
      <c r="U122" s="206"/>
      <c r="V122" s="206"/>
      <c r="W122" s="206"/>
      <c r="X122" s="206"/>
      <c r="Y122" s="206"/>
      <c r="Z122" s="206"/>
      <c r="AA122" s="206"/>
      <c r="AB122" s="206"/>
      <c r="AC122" s="206"/>
      <c r="AD122" s="206"/>
      <c r="AE122" s="206"/>
      <c r="AF122" s="206"/>
      <c r="AG122" s="206"/>
      <c r="AH122" s="206"/>
      <c r="AI122" s="206"/>
      <c r="AJ122" s="206"/>
      <c r="AK122" s="206"/>
      <c r="AL122" s="206"/>
      <c r="AM122" s="206"/>
      <c r="AN122" s="206"/>
      <c r="AO122" s="206"/>
      <c r="AP122" s="206"/>
      <c r="AQ122" s="206"/>
      <c r="AR122" s="206"/>
      <c r="AS122" s="206"/>
      <c r="AT122" s="489">
        <f t="shared" si="17"/>
        <v>0</v>
      </c>
      <c r="AU122" s="489">
        <f t="shared" si="18"/>
        <v>0</v>
      </c>
      <c r="AV122" s="489">
        <f t="shared" si="19"/>
        <v>0</v>
      </c>
      <c r="AW122" s="489">
        <f t="shared" si="20"/>
        <v>0</v>
      </c>
      <c r="AX122" s="206"/>
      <c r="AY122" s="206"/>
      <c r="AZ122" s="206"/>
      <c r="BA122" s="206"/>
      <c r="BB122" s="206"/>
      <c r="BC122" s="206"/>
      <c r="BD122" s="206"/>
      <c r="BE122" s="206"/>
      <c r="BF122" s="206"/>
      <c r="BG122" s="206"/>
      <c r="BH122" s="206"/>
      <c r="BI122" s="206"/>
      <c r="BJ122" s="206"/>
      <c r="BK122" s="206"/>
      <c r="BL122" s="206"/>
      <c r="BM122" s="206"/>
      <c r="BN122" s="206"/>
      <c r="BO122" s="206"/>
      <c r="BP122" s="206"/>
      <c r="BQ122" s="206"/>
      <c r="BR122" s="206"/>
      <c r="BS122" s="206"/>
      <c r="BT122" s="206"/>
      <c r="BU122" s="206"/>
      <c r="BV122" s="206"/>
      <c r="BW122" s="206"/>
      <c r="BX122" s="206"/>
      <c r="BY122" s="489">
        <f t="shared" si="21"/>
        <v>0</v>
      </c>
      <c r="BZ122" s="489">
        <f t="shared" si="22"/>
        <v>0</v>
      </c>
      <c r="CA122" s="489">
        <f t="shared" si="25"/>
        <v>1047</v>
      </c>
      <c r="CB122" s="489">
        <f t="shared" si="26"/>
        <v>375</v>
      </c>
      <c r="CC122" s="489">
        <f t="shared" si="27"/>
        <v>0</v>
      </c>
      <c r="CD122" s="489">
        <f t="shared" si="28"/>
        <v>0</v>
      </c>
      <c r="CE122" s="489">
        <f t="shared" si="29"/>
        <v>0</v>
      </c>
      <c r="CF122" s="489">
        <f t="shared" si="23"/>
        <v>1047</v>
      </c>
      <c r="CG122" s="489">
        <f t="shared" si="24"/>
        <v>375</v>
      </c>
      <c r="CH122" s="489">
        <f t="shared" si="30"/>
        <v>314</v>
      </c>
      <c r="CI122" s="489">
        <f t="shared" si="30"/>
        <v>400</v>
      </c>
    </row>
    <row r="123" spans="1:87">
      <c r="A123" s="499" t="str">
        <f t="shared" si="16"/>
        <v>409</v>
      </c>
      <c r="B123" s="500">
        <v>39933</v>
      </c>
      <c r="C123" s="206"/>
      <c r="D123" s="206"/>
      <c r="E123" s="206"/>
      <c r="F123" s="206"/>
      <c r="G123" s="206"/>
      <c r="H123" s="206"/>
      <c r="I123" s="206"/>
      <c r="J123" s="206"/>
      <c r="K123" s="206"/>
      <c r="L123" s="206"/>
      <c r="M123" s="206"/>
      <c r="N123" s="206"/>
      <c r="O123" s="206"/>
      <c r="P123" s="206"/>
      <c r="Q123" s="206"/>
      <c r="R123" s="206"/>
      <c r="S123" s="206"/>
      <c r="T123" s="206"/>
      <c r="U123" s="206"/>
      <c r="V123" s="206"/>
      <c r="W123" s="206"/>
      <c r="X123" s="206"/>
      <c r="Y123" s="206"/>
      <c r="Z123" s="206"/>
      <c r="AA123" s="206"/>
      <c r="AB123" s="206"/>
      <c r="AC123" s="206"/>
      <c r="AD123" s="206"/>
      <c r="AE123" s="206"/>
      <c r="AF123" s="206"/>
      <c r="AG123" s="206"/>
      <c r="AH123" s="206"/>
      <c r="AI123" s="206"/>
      <c r="AJ123" s="206"/>
      <c r="AK123" s="206"/>
      <c r="AL123" s="206"/>
      <c r="AM123" s="206"/>
      <c r="AN123" s="206"/>
      <c r="AO123" s="206"/>
      <c r="AP123" s="206"/>
      <c r="AQ123" s="206"/>
      <c r="AR123" s="206"/>
      <c r="AS123" s="206"/>
      <c r="AT123" s="489">
        <f t="shared" si="17"/>
        <v>0</v>
      </c>
      <c r="AU123" s="489">
        <f t="shared" si="18"/>
        <v>0</v>
      </c>
      <c r="AV123" s="489">
        <f t="shared" si="19"/>
        <v>0</v>
      </c>
      <c r="AW123" s="489">
        <f t="shared" si="20"/>
        <v>0</v>
      </c>
      <c r="AX123" s="206"/>
      <c r="AY123" s="206"/>
      <c r="AZ123" s="206"/>
      <c r="BA123" s="206"/>
      <c r="BB123" s="206"/>
      <c r="BC123" s="206"/>
      <c r="BD123" s="206"/>
      <c r="BE123" s="206"/>
      <c r="BF123" s="206"/>
      <c r="BG123" s="206"/>
      <c r="BH123" s="206"/>
      <c r="BI123" s="206"/>
      <c r="BJ123" s="206"/>
      <c r="BK123" s="206"/>
      <c r="BL123" s="206"/>
      <c r="BM123" s="206"/>
      <c r="BN123" s="206"/>
      <c r="BO123" s="206"/>
      <c r="BP123" s="206"/>
      <c r="BQ123" s="206"/>
      <c r="BR123" s="206"/>
      <c r="BS123" s="206"/>
      <c r="BT123" s="206"/>
      <c r="BU123" s="206"/>
      <c r="BV123" s="206"/>
      <c r="BW123" s="206"/>
      <c r="BX123" s="206"/>
      <c r="BY123" s="489">
        <f t="shared" si="21"/>
        <v>0</v>
      </c>
      <c r="BZ123" s="489">
        <f t="shared" si="22"/>
        <v>0</v>
      </c>
      <c r="CA123" s="489">
        <f t="shared" si="25"/>
        <v>1047</v>
      </c>
      <c r="CB123" s="489">
        <f t="shared" si="26"/>
        <v>375</v>
      </c>
      <c r="CC123" s="489">
        <f t="shared" si="27"/>
        <v>0</v>
      </c>
      <c r="CD123" s="489">
        <f t="shared" si="28"/>
        <v>0</v>
      </c>
      <c r="CE123" s="489">
        <f t="shared" si="29"/>
        <v>0</v>
      </c>
      <c r="CF123" s="489">
        <f t="shared" si="23"/>
        <v>1047</v>
      </c>
      <c r="CG123" s="489">
        <f t="shared" si="24"/>
        <v>375</v>
      </c>
      <c r="CH123" s="489">
        <f t="shared" si="30"/>
        <v>314</v>
      </c>
      <c r="CI123" s="489">
        <f t="shared" si="30"/>
        <v>400</v>
      </c>
    </row>
    <row r="124" spans="1:87">
      <c r="A124" s="499" t="str">
        <f t="shared" si="16"/>
        <v>509</v>
      </c>
      <c r="B124" s="500">
        <v>39934</v>
      </c>
      <c r="C124" s="206"/>
      <c r="D124" s="206"/>
      <c r="E124" s="206"/>
      <c r="F124" s="206"/>
      <c r="G124" s="206"/>
      <c r="H124" s="206"/>
      <c r="I124" s="206"/>
      <c r="J124" s="206"/>
      <c r="K124" s="206"/>
      <c r="L124" s="206"/>
      <c r="M124" s="206"/>
      <c r="N124" s="206"/>
      <c r="O124" s="206"/>
      <c r="P124" s="206"/>
      <c r="Q124" s="206"/>
      <c r="R124" s="206"/>
      <c r="S124" s="206"/>
      <c r="T124" s="206"/>
      <c r="U124" s="206"/>
      <c r="V124" s="206"/>
      <c r="W124" s="206"/>
      <c r="X124" s="206"/>
      <c r="Y124" s="206"/>
      <c r="Z124" s="206"/>
      <c r="AA124" s="206"/>
      <c r="AB124" s="206"/>
      <c r="AC124" s="206"/>
      <c r="AD124" s="206"/>
      <c r="AE124" s="206"/>
      <c r="AF124" s="206"/>
      <c r="AG124" s="206"/>
      <c r="AH124" s="206"/>
      <c r="AI124" s="206"/>
      <c r="AJ124" s="206"/>
      <c r="AK124" s="206"/>
      <c r="AL124" s="206"/>
      <c r="AM124" s="206"/>
      <c r="AN124" s="206"/>
      <c r="AO124" s="206"/>
      <c r="AP124" s="206"/>
      <c r="AQ124" s="206"/>
      <c r="AR124" s="206"/>
      <c r="AS124" s="206"/>
      <c r="AT124" s="489">
        <f t="shared" si="17"/>
        <v>0</v>
      </c>
      <c r="AU124" s="489">
        <f t="shared" si="18"/>
        <v>0</v>
      </c>
      <c r="AV124" s="489">
        <f t="shared" si="19"/>
        <v>0</v>
      </c>
      <c r="AW124" s="489">
        <f t="shared" si="20"/>
        <v>0</v>
      </c>
      <c r="AX124" s="206"/>
      <c r="AY124" s="206"/>
      <c r="AZ124" s="206"/>
      <c r="BA124" s="206"/>
      <c r="BB124" s="206"/>
      <c r="BC124" s="206"/>
      <c r="BD124" s="206"/>
      <c r="BE124" s="206"/>
      <c r="BF124" s="206"/>
      <c r="BG124" s="206"/>
      <c r="BH124" s="206"/>
      <c r="BI124" s="206"/>
      <c r="BJ124" s="206"/>
      <c r="BK124" s="206"/>
      <c r="BL124" s="206"/>
      <c r="BM124" s="206"/>
      <c r="BN124" s="206"/>
      <c r="BO124" s="206"/>
      <c r="BP124" s="206"/>
      <c r="BQ124" s="206"/>
      <c r="BR124" s="206"/>
      <c r="BS124" s="206"/>
      <c r="BT124" s="206"/>
      <c r="BU124" s="206"/>
      <c r="BV124" s="206"/>
      <c r="BW124" s="206"/>
      <c r="BX124" s="206"/>
      <c r="BY124" s="489">
        <f t="shared" si="21"/>
        <v>0</v>
      </c>
      <c r="BZ124" s="489">
        <f t="shared" si="22"/>
        <v>0</v>
      </c>
      <c r="CA124" s="489">
        <f t="shared" si="25"/>
        <v>1047</v>
      </c>
      <c r="CB124" s="489">
        <f t="shared" si="26"/>
        <v>375</v>
      </c>
      <c r="CC124" s="489">
        <f t="shared" si="27"/>
        <v>0</v>
      </c>
      <c r="CD124" s="489">
        <f t="shared" si="28"/>
        <v>0</v>
      </c>
      <c r="CE124" s="489">
        <f t="shared" si="29"/>
        <v>0</v>
      </c>
      <c r="CF124" s="489">
        <f t="shared" si="23"/>
        <v>1047</v>
      </c>
      <c r="CG124" s="489">
        <f t="shared" si="24"/>
        <v>375</v>
      </c>
      <c r="CH124" s="489">
        <f t="shared" si="30"/>
        <v>314</v>
      </c>
      <c r="CI124" s="489">
        <f t="shared" si="30"/>
        <v>400</v>
      </c>
    </row>
    <row r="125" spans="1:87">
      <c r="A125" s="499" t="str">
        <f t="shared" si="16"/>
        <v>509</v>
      </c>
      <c r="B125" s="500">
        <v>39935</v>
      </c>
      <c r="C125" s="206"/>
      <c r="D125" s="206"/>
      <c r="E125" s="206"/>
      <c r="F125" s="206"/>
      <c r="G125" s="206"/>
      <c r="H125" s="206"/>
      <c r="I125" s="206"/>
      <c r="J125" s="206"/>
      <c r="K125" s="206"/>
      <c r="L125" s="206"/>
      <c r="M125" s="206"/>
      <c r="N125" s="206"/>
      <c r="O125" s="206"/>
      <c r="P125" s="206"/>
      <c r="Q125" s="206"/>
      <c r="R125" s="206"/>
      <c r="S125" s="206"/>
      <c r="T125" s="206"/>
      <c r="U125" s="206"/>
      <c r="V125" s="206"/>
      <c r="W125" s="206"/>
      <c r="X125" s="206"/>
      <c r="Y125" s="206"/>
      <c r="Z125" s="206"/>
      <c r="AA125" s="206"/>
      <c r="AB125" s="206"/>
      <c r="AC125" s="206"/>
      <c r="AD125" s="206"/>
      <c r="AE125" s="206"/>
      <c r="AF125" s="206"/>
      <c r="AG125" s="206"/>
      <c r="AH125" s="206"/>
      <c r="AI125" s="206"/>
      <c r="AJ125" s="206"/>
      <c r="AK125" s="206"/>
      <c r="AL125" s="206"/>
      <c r="AM125" s="206"/>
      <c r="AN125" s="206"/>
      <c r="AO125" s="206"/>
      <c r="AP125" s="206"/>
      <c r="AQ125" s="206"/>
      <c r="AR125" s="206"/>
      <c r="AS125" s="206"/>
      <c r="AT125" s="489">
        <f t="shared" si="17"/>
        <v>0</v>
      </c>
      <c r="AU125" s="489">
        <f t="shared" si="18"/>
        <v>0</v>
      </c>
      <c r="AV125" s="489">
        <f t="shared" si="19"/>
        <v>0</v>
      </c>
      <c r="AW125" s="489">
        <f t="shared" si="20"/>
        <v>0</v>
      </c>
      <c r="AX125" s="206"/>
      <c r="AY125" s="206"/>
      <c r="AZ125" s="206"/>
      <c r="BA125" s="206"/>
      <c r="BB125" s="206"/>
      <c r="BC125" s="206"/>
      <c r="BD125" s="206"/>
      <c r="BE125" s="206"/>
      <c r="BF125" s="206"/>
      <c r="BG125" s="206"/>
      <c r="BH125" s="206"/>
      <c r="BI125" s="206"/>
      <c r="BJ125" s="206"/>
      <c r="BK125" s="206"/>
      <c r="BL125" s="206"/>
      <c r="BM125" s="206"/>
      <c r="BN125" s="206"/>
      <c r="BO125" s="206"/>
      <c r="BP125" s="206"/>
      <c r="BQ125" s="206"/>
      <c r="BR125" s="206"/>
      <c r="BS125" s="206"/>
      <c r="BT125" s="206"/>
      <c r="BU125" s="206"/>
      <c r="BV125" s="206"/>
      <c r="BW125" s="206"/>
      <c r="BX125" s="206"/>
      <c r="BY125" s="489">
        <f t="shared" si="21"/>
        <v>0</v>
      </c>
      <c r="BZ125" s="489">
        <f t="shared" si="22"/>
        <v>0</v>
      </c>
      <c r="CA125" s="489">
        <f t="shared" si="25"/>
        <v>1047</v>
      </c>
      <c r="CB125" s="489">
        <f t="shared" si="26"/>
        <v>375</v>
      </c>
      <c r="CC125" s="489">
        <f t="shared" si="27"/>
        <v>0</v>
      </c>
      <c r="CD125" s="489">
        <f t="shared" si="28"/>
        <v>0</v>
      </c>
      <c r="CE125" s="489">
        <f t="shared" si="29"/>
        <v>0</v>
      </c>
      <c r="CF125" s="489">
        <f t="shared" si="23"/>
        <v>1047</v>
      </c>
      <c r="CG125" s="489">
        <f t="shared" si="24"/>
        <v>375</v>
      </c>
      <c r="CH125" s="489">
        <f t="shared" si="30"/>
        <v>314</v>
      </c>
      <c r="CI125" s="489">
        <f t="shared" si="30"/>
        <v>400</v>
      </c>
    </row>
    <row r="126" spans="1:87">
      <c r="A126" s="499" t="str">
        <f t="shared" si="16"/>
        <v>509</v>
      </c>
      <c r="B126" s="500">
        <v>39936</v>
      </c>
      <c r="C126" s="206"/>
      <c r="D126" s="206"/>
      <c r="E126" s="206"/>
      <c r="F126" s="206"/>
      <c r="G126" s="206"/>
      <c r="H126" s="206"/>
      <c r="I126" s="206"/>
      <c r="J126" s="206"/>
      <c r="K126" s="206"/>
      <c r="L126" s="206"/>
      <c r="M126" s="206"/>
      <c r="N126" s="206"/>
      <c r="O126" s="206"/>
      <c r="P126" s="206"/>
      <c r="Q126" s="206"/>
      <c r="R126" s="206"/>
      <c r="S126" s="206"/>
      <c r="T126" s="206"/>
      <c r="U126" s="206"/>
      <c r="V126" s="206"/>
      <c r="W126" s="206"/>
      <c r="X126" s="206"/>
      <c r="Y126" s="206"/>
      <c r="Z126" s="206"/>
      <c r="AA126" s="206"/>
      <c r="AB126" s="206"/>
      <c r="AC126" s="206"/>
      <c r="AD126" s="206"/>
      <c r="AE126" s="206"/>
      <c r="AF126" s="206"/>
      <c r="AG126" s="206"/>
      <c r="AH126" s="206"/>
      <c r="AI126" s="206"/>
      <c r="AJ126" s="206"/>
      <c r="AK126" s="206"/>
      <c r="AL126" s="206"/>
      <c r="AM126" s="206"/>
      <c r="AN126" s="206"/>
      <c r="AO126" s="206"/>
      <c r="AP126" s="206"/>
      <c r="AQ126" s="206"/>
      <c r="AR126" s="206"/>
      <c r="AS126" s="206"/>
      <c r="AT126" s="489">
        <f t="shared" si="17"/>
        <v>0</v>
      </c>
      <c r="AU126" s="489">
        <f t="shared" si="18"/>
        <v>0</v>
      </c>
      <c r="AV126" s="489">
        <f t="shared" si="19"/>
        <v>0</v>
      </c>
      <c r="AW126" s="489">
        <f t="shared" si="20"/>
        <v>0</v>
      </c>
      <c r="AX126" s="206"/>
      <c r="AY126" s="206"/>
      <c r="AZ126" s="206"/>
      <c r="BA126" s="206"/>
      <c r="BB126" s="206"/>
      <c r="BC126" s="206"/>
      <c r="BD126" s="206"/>
      <c r="BE126" s="206"/>
      <c r="BF126" s="206"/>
      <c r="BG126" s="206"/>
      <c r="BH126" s="206"/>
      <c r="BI126" s="206"/>
      <c r="BJ126" s="206"/>
      <c r="BK126" s="206"/>
      <c r="BL126" s="206"/>
      <c r="BM126" s="206"/>
      <c r="BN126" s="206"/>
      <c r="BO126" s="206"/>
      <c r="BP126" s="206"/>
      <c r="BQ126" s="206"/>
      <c r="BR126" s="206"/>
      <c r="BS126" s="206"/>
      <c r="BT126" s="206"/>
      <c r="BU126" s="206"/>
      <c r="BV126" s="206"/>
      <c r="BW126" s="206"/>
      <c r="BX126" s="206"/>
      <c r="BY126" s="489">
        <f t="shared" si="21"/>
        <v>0</v>
      </c>
      <c r="BZ126" s="489">
        <f t="shared" si="22"/>
        <v>0</v>
      </c>
      <c r="CA126" s="489">
        <f t="shared" si="25"/>
        <v>1047</v>
      </c>
      <c r="CB126" s="489">
        <f t="shared" si="26"/>
        <v>375</v>
      </c>
      <c r="CC126" s="489">
        <f t="shared" si="27"/>
        <v>0</v>
      </c>
      <c r="CD126" s="489">
        <f t="shared" si="28"/>
        <v>0</v>
      </c>
      <c r="CE126" s="489">
        <f t="shared" si="29"/>
        <v>0</v>
      </c>
      <c r="CF126" s="489">
        <f t="shared" si="23"/>
        <v>1047</v>
      </c>
      <c r="CG126" s="489">
        <f t="shared" si="24"/>
        <v>375</v>
      </c>
      <c r="CH126" s="489">
        <f t="shared" si="30"/>
        <v>314</v>
      </c>
      <c r="CI126" s="489">
        <f t="shared" si="30"/>
        <v>400</v>
      </c>
    </row>
    <row r="127" spans="1:87">
      <c r="A127" s="499" t="str">
        <f t="shared" si="16"/>
        <v>509</v>
      </c>
      <c r="B127" s="500">
        <v>39937</v>
      </c>
      <c r="C127" s="206"/>
      <c r="D127" s="206"/>
      <c r="E127" s="206"/>
      <c r="F127" s="206"/>
      <c r="G127" s="206"/>
      <c r="H127" s="206"/>
      <c r="I127" s="206"/>
      <c r="J127" s="206"/>
      <c r="K127" s="206"/>
      <c r="L127" s="206"/>
      <c r="M127" s="206"/>
      <c r="N127" s="206"/>
      <c r="O127" s="206"/>
      <c r="P127" s="206"/>
      <c r="Q127" s="206"/>
      <c r="R127" s="206"/>
      <c r="S127" s="206"/>
      <c r="T127" s="206"/>
      <c r="U127" s="206"/>
      <c r="V127" s="206"/>
      <c r="W127" s="206"/>
      <c r="X127" s="206"/>
      <c r="Y127" s="206"/>
      <c r="Z127" s="206"/>
      <c r="AA127" s="206"/>
      <c r="AB127" s="206"/>
      <c r="AC127" s="206"/>
      <c r="AD127" s="206"/>
      <c r="AE127" s="206"/>
      <c r="AF127" s="206"/>
      <c r="AG127" s="206"/>
      <c r="AH127" s="206"/>
      <c r="AI127" s="206"/>
      <c r="AJ127" s="206"/>
      <c r="AK127" s="206"/>
      <c r="AL127" s="206"/>
      <c r="AM127" s="206"/>
      <c r="AN127" s="206"/>
      <c r="AO127" s="206"/>
      <c r="AP127" s="206"/>
      <c r="AQ127" s="206"/>
      <c r="AR127" s="206"/>
      <c r="AS127" s="206"/>
      <c r="AT127" s="489">
        <f t="shared" si="17"/>
        <v>0</v>
      </c>
      <c r="AU127" s="489">
        <f t="shared" si="18"/>
        <v>0</v>
      </c>
      <c r="AV127" s="489">
        <f t="shared" si="19"/>
        <v>0</v>
      </c>
      <c r="AW127" s="489">
        <f t="shared" si="20"/>
        <v>0</v>
      </c>
      <c r="AX127" s="206"/>
      <c r="AY127" s="206"/>
      <c r="AZ127" s="206"/>
      <c r="BA127" s="206"/>
      <c r="BB127" s="206"/>
      <c r="BC127" s="206"/>
      <c r="BD127" s="206"/>
      <c r="BE127" s="206"/>
      <c r="BF127" s="206"/>
      <c r="BG127" s="206"/>
      <c r="BH127" s="206"/>
      <c r="BI127" s="206"/>
      <c r="BJ127" s="206"/>
      <c r="BK127" s="206"/>
      <c r="BL127" s="206"/>
      <c r="BM127" s="206"/>
      <c r="BN127" s="206"/>
      <c r="BO127" s="206"/>
      <c r="BP127" s="206"/>
      <c r="BQ127" s="206"/>
      <c r="BR127" s="206"/>
      <c r="BS127" s="206"/>
      <c r="BT127" s="206"/>
      <c r="BU127" s="206"/>
      <c r="BV127" s="206"/>
      <c r="BW127" s="206"/>
      <c r="BX127" s="206"/>
      <c r="BY127" s="489">
        <f t="shared" si="21"/>
        <v>0</v>
      </c>
      <c r="BZ127" s="489">
        <f t="shared" si="22"/>
        <v>0</v>
      </c>
      <c r="CA127" s="489">
        <f t="shared" si="25"/>
        <v>1047</v>
      </c>
      <c r="CB127" s="489">
        <f t="shared" si="26"/>
        <v>375</v>
      </c>
      <c r="CC127" s="489">
        <f t="shared" si="27"/>
        <v>0</v>
      </c>
      <c r="CD127" s="489">
        <f t="shared" si="28"/>
        <v>0</v>
      </c>
      <c r="CE127" s="489">
        <f t="shared" si="29"/>
        <v>0</v>
      </c>
      <c r="CF127" s="489">
        <f t="shared" si="23"/>
        <v>1047</v>
      </c>
      <c r="CG127" s="489">
        <f t="shared" si="24"/>
        <v>375</v>
      </c>
      <c r="CH127" s="489">
        <f t="shared" si="30"/>
        <v>314</v>
      </c>
      <c r="CI127" s="489">
        <f t="shared" si="30"/>
        <v>400</v>
      </c>
    </row>
    <row r="128" spans="1:87">
      <c r="A128" s="499" t="str">
        <f t="shared" si="16"/>
        <v>509</v>
      </c>
      <c r="B128" s="500">
        <v>39938</v>
      </c>
      <c r="C128" s="206"/>
      <c r="D128" s="206"/>
      <c r="E128" s="206"/>
      <c r="F128" s="206"/>
      <c r="G128" s="206"/>
      <c r="H128" s="206"/>
      <c r="I128" s="206"/>
      <c r="J128" s="206"/>
      <c r="K128" s="206"/>
      <c r="L128" s="206"/>
      <c r="M128" s="206"/>
      <c r="N128" s="206"/>
      <c r="O128" s="206"/>
      <c r="P128" s="206"/>
      <c r="Q128" s="206"/>
      <c r="R128" s="206"/>
      <c r="S128" s="206"/>
      <c r="T128" s="206"/>
      <c r="U128" s="206"/>
      <c r="V128" s="206"/>
      <c r="W128" s="206"/>
      <c r="X128" s="206"/>
      <c r="Y128" s="206"/>
      <c r="Z128" s="206"/>
      <c r="AA128" s="206"/>
      <c r="AB128" s="206"/>
      <c r="AC128" s="206"/>
      <c r="AD128" s="206"/>
      <c r="AE128" s="206"/>
      <c r="AF128" s="206"/>
      <c r="AG128" s="206"/>
      <c r="AH128" s="206"/>
      <c r="AI128" s="206"/>
      <c r="AJ128" s="206"/>
      <c r="AK128" s="206"/>
      <c r="AL128" s="206"/>
      <c r="AM128" s="206"/>
      <c r="AN128" s="206"/>
      <c r="AO128" s="206"/>
      <c r="AP128" s="206"/>
      <c r="AQ128" s="206"/>
      <c r="AR128" s="206"/>
      <c r="AS128" s="206"/>
      <c r="AT128" s="489">
        <f t="shared" si="17"/>
        <v>0</v>
      </c>
      <c r="AU128" s="489">
        <f t="shared" si="18"/>
        <v>0</v>
      </c>
      <c r="AV128" s="489">
        <f t="shared" si="19"/>
        <v>0</v>
      </c>
      <c r="AW128" s="489">
        <f t="shared" si="20"/>
        <v>0</v>
      </c>
      <c r="AX128" s="206"/>
      <c r="AY128" s="206"/>
      <c r="AZ128" s="206"/>
      <c r="BA128" s="206"/>
      <c r="BB128" s="206"/>
      <c r="BC128" s="206"/>
      <c r="BD128" s="206"/>
      <c r="BE128" s="206"/>
      <c r="BF128" s="206"/>
      <c r="BG128" s="206"/>
      <c r="BH128" s="206"/>
      <c r="BI128" s="206"/>
      <c r="BJ128" s="206"/>
      <c r="BK128" s="206"/>
      <c r="BL128" s="206"/>
      <c r="BM128" s="206"/>
      <c r="BN128" s="206"/>
      <c r="BO128" s="206"/>
      <c r="BP128" s="206"/>
      <c r="BQ128" s="206"/>
      <c r="BR128" s="206"/>
      <c r="BS128" s="206"/>
      <c r="BT128" s="206"/>
      <c r="BU128" s="206"/>
      <c r="BV128" s="206"/>
      <c r="BW128" s="206"/>
      <c r="BX128" s="206"/>
      <c r="BY128" s="489">
        <f t="shared" si="21"/>
        <v>0</v>
      </c>
      <c r="BZ128" s="489">
        <f t="shared" si="22"/>
        <v>0</v>
      </c>
      <c r="CA128" s="489">
        <f t="shared" si="25"/>
        <v>1047</v>
      </c>
      <c r="CB128" s="489">
        <f t="shared" si="26"/>
        <v>375</v>
      </c>
      <c r="CC128" s="489">
        <f t="shared" si="27"/>
        <v>0</v>
      </c>
      <c r="CD128" s="489">
        <f t="shared" si="28"/>
        <v>0</v>
      </c>
      <c r="CE128" s="489">
        <f t="shared" si="29"/>
        <v>0</v>
      </c>
      <c r="CF128" s="489">
        <f t="shared" si="23"/>
        <v>1047</v>
      </c>
      <c r="CG128" s="489">
        <f t="shared" si="24"/>
        <v>375</v>
      </c>
      <c r="CH128" s="489">
        <f t="shared" si="30"/>
        <v>314</v>
      </c>
      <c r="CI128" s="489">
        <f t="shared" si="30"/>
        <v>400</v>
      </c>
    </row>
    <row r="129" spans="1:87">
      <c r="A129" s="499" t="str">
        <f t="shared" si="16"/>
        <v>509</v>
      </c>
      <c r="B129" s="500">
        <v>39939</v>
      </c>
      <c r="C129" s="206"/>
      <c r="D129" s="206"/>
      <c r="E129" s="206"/>
      <c r="F129" s="206"/>
      <c r="G129" s="206"/>
      <c r="H129" s="206"/>
      <c r="I129" s="206"/>
      <c r="J129" s="206"/>
      <c r="K129" s="206"/>
      <c r="L129" s="206"/>
      <c r="M129" s="206"/>
      <c r="N129" s="206"/>
      <c r="O129" s="206"/>
      <c r="P129" s="206"/>
      <c r="Q129" s="206"/>
      <c r="R129" s="206"/>
      <c r="S129" s="206"/>
      <c r="T129" s="206"/>
      <c r="U129" s="206"/>
      <c r="V129" s="206"/>
      <c r="W129" s="206"/>
      <c r="X129" s="206"/>
      <c r="Y129" s="206"/>
      <c r="Z129" s="206"/>
      <c r="AA129" s="206"/>
      <c r="AB129" s="206"/>
      <c r="AC129" s="206"/>
      <c r="AD129" s="206"/>
      <c r="AE129" s="206"/>
      <c r="AF129" s="206"/>
      <c r="AG129" s="206"/>
      <c r="AH129" s="206"/>
      <c r="AI129" s="206"/>
      <c r="AJ129" s="206"/>
      <c r="AK129" s="206"/>
      <c r="AL129" s="206"/>
      <c r="AM129" s="206"/>
      <c r="AN129" s="206"/>
      <c r="AO129" s="206"/>
      <c r="AP129" s="206"/>
      <c r="AQ129" s="206"/>
      <c r="AR129" s="206"/>
      <c r="AS129" s="206"/>
      <c r="AT129" s="489">
        <f t="shared" si="17"/>
        <v>0</v>
      </c>
      <c r="AU129" s="489">
        <f t="shared" si="18"/>
        <v>0</v>
      </c>
      <c r="AV129" s="489">
        <f t="shared" si="19"/>
        <v>0</v>
      </c>
      <c r="AW129" s="489">
        <f t="shared" si="20"/>
        <v>0</v>
      </c>
      <c r="AX129" s="206"/>
      <c r="AY129" s="206"/>
      <c r="AZ129" s="206"/>
      <c r="BA129" s="206"/>
      <c r="BB129" s="206"/>
      <c r="BC129" s="206"/>
      <c r="BD129" s="206"/>
      <c r="BE129" s="206"/>
      <c r="BF129" s="206"/>
      <c r="BG129" s="206"/>
      <c r="BH129" s="206"/>
      <c r="BI129" s="206"/>
      <c r="BJ129" s="206"/>
      <c r="BK129" s="206"/>
      <c r="BL129" s="206"/>
      <c r="BM129" s="206"/>
      <c r="BN129" s="206"/>
      <c r="BO129" s="206"/>
      <c r="BP129" s="206"/>
      <c r="BQ129" s="206"/>
      <c r="BR129" s="206"/>
      <c r="BS129" s="206"/>
      <c r="BT129" s="206"/>
      <c r="BU129" s="206"/>
      <c r="BV129" s="206"/>
      <c r="BW129" s="206"/>
      <c r="BX129" s="206"/>
      <c r="BY129" s="489">
        <f t="shared" si="21"/>
        <v>0</v>
      </c>
      <c r="BZ129" s="489">
        <f t="shared" si="22"/>
        <v>0</v>
      </c>
      <c r="CA129" s="489">
        <f t="shared" si="25"/>
        <v>1047</v>
      </c>
      <c r="CB129" s="489">
        <f t="shared" si="26"/>
        <v>375</v>
      </c>
      <c r="CC129" s="489">
        <f t="shared" si="27"/>
        <v>0</v>
      </c>
      <c r="CD129" s="489">
        <f t="shared" si="28"/>
        <v>0</v>
      </c>
      <c r="CE129" s="489">
        <f t="shared" si="29"/>
        <v>0</v>
      </c>
      <c r="CF129" s="489">
        <f t="shared" si="23"/>
        <v>1047</v>
      </c>
      <c r="CG129" s="489">
        <f t="shared" si="24"/>
        <v>375</v>
      </c>
      <c r="CH129" s="489">
        <f t="shared" si="30"/>
        <v>314</v>
      </c>
      <c r="CI129" s="489">
        <f t="shared" si="30"/>
        <v>400</v>
      </c>
    </row>
    <row r="130" spans="1:87">
      <c r="A130" s="499" t="str">
        <f t="shared" si="16"/>
        <v>509</v>
      </c>
      <c r="B130" s="500">
        <v>39940</v>
      </c>
      <c r="C130" s="206"/>
      <c r="D130" s="206"/>
      <c r="E130" s="206"/>
      <c r="F130" s="206"/>
      <c r="G130" s="206"/>
      <c r="H130" s="206"/>
      <c r="I130" s="206"/>
      <c r="J130" s="206"/>
      <c r="K130" s="206"/>
      <c r="L130" s="206"/>
      <c r="M130" s="206"/>
      <c r="N130" s="206"/>
      <c r="O130" s="206"/>
      <c r="P130" s="206"/>
      <c r="Q130" s="206"/>
      <c r="R130" s="206"/>
      <c r="S130" s="206"/>
      <c r="T130" s="206"/>
      <c r="U130" s="206"/>
      <c r="V130" s="206"/>
      <c r="W130" s="206"/>
      <c r="X130" s="206"/>
      <c r="Y130" s="206"/>
      <c r="Z130" s="206"/>
      <c r="AA130" s="206"/>
      <c r="AB130" s="206"/>
      <c r="AC130" s="206"/>
      <c r="AD130" s="206"/>
      <c r="AE130" s="206"/>
      <c r="AF130" s="206"/>
      <c r="AG130" s="206"/>
      <c r="AH130" s="206"/>
      <c r="AI130" s="206"/>
      <c r="AJ130" s="206"/>
      <c r="AK130" s="206"/>
      <c r="AL130" s="206"/>
      <c r="AM130" s="206"/>
      <c r="AN130" s="206"/>
      <c r="AO130" s="206"/>
      <c r="AP130" s="206"/>
      <c r="AQ130" s="206"/>
      <c r="AR130" s="206"/>
      <c r="AS130" s="206"/>
      <c r="AT130" s="489">
        <f t="shared" si="17"/>
        <v>0</v>
      </c>
      <c r="AU130" s="489">
        <f t="shared" si="18"/>
        <v>0</v>
      </c>
      <c r="AV130" s="489">
        <f t="shared" si="19"/>
        <v>0</v>
      </c>
      <c r="AW130" s="489">
        <f t="shared" si="20"/>
        <v>0</v>
      </c>
      <c r="AX130" s="206"/>
      <c r="AY130" s="206"/>
      <c r="AZ130" s="206"/>
      <c r="BA130" s="206"/>
      <c r="BB130" s="206"/>
      <c r="BC130" s="206"/>
      <c r="BD130" s="206"/>
      <c r="BE130" s="206"/>
      <c r="BF130" s="206"/>
      <c r="BG130" s="206"/>
      <c r="BH130" s="206"/>
      <c r="BI130" s="206"/>
      <c r="BJ130" s="206"/>
      <c r="BK130" s="206"/>
      <c r="BL130" s="206"/>
      <c r="BM130" s="206"/>
      <c r="BN130" s="206"/>
      <c r="BO130" s="206"/>
      <c r="BP130" s="206"/>
      <c r="BQ130" s="206"/>
      <c r="BR130" s="206"/>
      <c r="BS130" s="206"/>
      <c r="BT130" s="206"/>
      <c r="BU130" s="206"/>
      <c r="BV130" s="206"/>
      <c r="BW130" s="206"/>
      <c r="BX130" s="206"/>
      <c r="BY130" s="489">
        <f t="shared" si="21"/>
        <v>0</v>
      </c>
      <c r="BZ130" s="489">
        <f t="shared" si="22"/>
        <v>0</v>
      </c>
      <c r="CA130" s="489">
        <f t="shared" si="25"/>
        <v>1047</v>
      </c>
      <c r="CB130" s="489">
        <f t="shared" si="26"/>
        <v>375</v>
      </c>
      <c r="CC130" s="489">
        <f t="shared" si="27"/>
        <v>0</v>
      </c>
      <c r="CD130" s="489">
        <f t="shared" si="28"/>
        <v>0</v>
      </c>
      <c r="CE130" s="489">
        <f t="shared" si="29"/>
        <v>0</v>
      </c>
      <c r="CF130" s="489">
        <f t="shared" si="23"/>
        <v>1047</v>
      </c>
      <c r="CG130" s="489">
        <f t="shared" si="24"/>
        <v>375</v>
      </c>
      <c r="CH130" s="489">
        <f t="shared" si="30"/>
        <v>314</v>
      </c>
      <c r="CI130" s="489">
        <f t="shared" si="30"/>
        <v>400</v>
      </c>
    </row>
    <row r="131" spans="1:87">
      <c r="A131" s="499" t="str">
        <f t="shared" si="16"/>
        <v>509</v>
      </c>
      <c r="B131" s="500">
        <v>39941</v>
      </c>
      <c r="C131" s="206"/>
      <c r="D131" s="206"/>
      <c r="E131" s="206"/>
      <c r="F131" s="206"/>
      <c r="G131" s="206"/>
      <c r="H131" s="206"/>
      <c r="I131" s="206"/>
      <c r="J131" s="206"/>
      <c r="K131" s="206"/>
      <c r="L131" s="206"/>
      <c r="M131" s="206"/>
      <c r="N131" s="206"/>
      <c r="O131" s="206"/>
      <c r="P131" s="206"/>
      <c r="Q131" s="206"/>
      <c r="R131" s="206"/>
      <c r="S131" s="206"/>
      <c r="T131" s="206"/>
      <c r="U131" s="206"/>
      <c r="V131" s="206"/>
      <c r="W131" s="206"/>
      <c r="X131" s="206"/>
      <c r="Y131" s="206"/>
      <c r="Z131" s="206"/>
      <c r="AA131" s="206"/>
      <c r="AB131" s="206"/>
      <c r="AC131" s="206"/>
      <c r="AD131" s="206"/>
      <c r="AE131" s="206"/>
      <c r="AF131" s="206"/>
      <c r="AG131" s="206"/>
      <c r="AH131" s="206"/>
      <c r="AI131" s="206"/>
      <c r="AJ131" s="206"/>
      <c r="AK131" s="206"/>
      <c r="AL131" s="206"/>
      <c r="AM131" s="206"/>
      <c r="AN131" s="206"/>
      <c r="AO131" s="206"/>
      <c r="AP131" s="206"/>
      <c r="AQ131" s="206"/>
      <c r="AR131" s="206"/>
      <c r="AS131" s="206"/>
      <c r="AT131" s="489">
        <f t="shared" si="17"/>
        <v>0</v>
      </c>
      <c r="AU131" s="489">
        <f t="shared" si="18"/>
        <v>0</v>
      </c>
      <c r="AV131" s="489">
        <f t="shared" si="19"/>
        <v>0</v>
      </c>
      <c r="AW131" s="489">
        <f t="shared" si="20"/>
        <v>0</v>
      </c>
      <c r="AX131" s="206"/>
      <c r="AY131" s="206"/>
      <c r="AZ131" s="206"/>
      <c r="BA131" s="206"/>
      <c r="BB131" s="206"/>
      <c r="BC131" s="206"/>
      <c r="BD131" s="206"/>
      <c r="BE131" s="206"/>
      <c r="BF131" s="206"/>
      <c r="BG131" s="206"/>
      <c r="BH131" s="206"/>
      <c r="BI131" s="206"/>
      <c r="BJ131" s="206"/>
      <c r="BK131" s="206"/>
      <c r="BL131" s="206"/>
      <c r="BM131" s="206"/>
      <c r="BN131" s="206"/>
      <c r="BO131" s="206"/>
      <c r="BP131" s="206"/>
      <c r="BQ131" s="206"/>
      <c r="BR131" s="206"/>
      <c r="BS131" s="206"/>
      <c r="BT131" s="206"/>
      <c r="BU131" s="206"/>
      <c r="BV131" s="206"/>
      <c r="BW131" s="206"/>
      <c r="BX131" s="206"/>
      <c r="BY131" s="489">
        <f t="shared" si="21"/>
        <v>0</v>
      </c>
      <c r="BZ131" s="489">
        <f t="shared" si="22"/>
        <v>0</v>
      </c>
      <c r="CA131" s="489">
        <f t="shared" si="25"/>
        <v>1047</v>
      </c>
      <c r="CB131" s="489">
        <f t="shared" si="26"/>
        <v>375</v>
      </c>
      <c r="CC131" s="489">
        <f t="shared" si="27"/>
        <v>0</v>
      </c>
      <c r="CD131" s="489">
        <f t="shared" si="28"/>
        <v>0</v>
      </c>
      <c r="CE131" s="489">
        <f t="shared" si="29"/>
        <v>0</v>
      </c>
      <c r="CF131" s="489">
        <f t="shared" si="23"/>
        <v>1047</v>
      </c>
      <c r="CG131" s="489">
        <f t="shared" si="24"/>
        <v>375</v>
      </c>
      <c r="CH131" s="489">
        <f t="shared" si="30"/>
        <v>314</v>
      </c>
      <c r="CI131" s="489">
        <f t="shared" si="30"/>
        <v>400</v>
      </c>
    </row>
    <row r="132" spans="1:87">
      <c r="A132" s="499" t="str">
        <f t="shared" si="16"/>
        <v>509</v>
      </c>
      <c r="B132" s="500">
        <v>39942</v>
      </c>
      <c r="C132" s="206"/>
      <c r="D132" s="206"/>
      <c r="E132" s="206"/>
      <c r="F132" s="206"/>
      <c r="G132" s="206"/>
      <c r="H132" s="206"/>
      <c r="I132" s="206"/>
      <c r="J132" s="206"/>
      <c r="K132" s="206"/>
      <c r="L132" s="206"/>
      <c r="M132" s="206"/>
      <c r="N132" s="206"/>
      <c r="O132" s="206"/>
      <c r="P132" s="206"/>
      <c r="Q132" s="206"/>
      <c r="R132" s="206"/>
      <c r="S132" s="206"/>
      <c r="T132" s="206"/>
      <c r="U132" s="206"/>
      <c r="V132" s="206"/>
      <c r="W132" s="206"/>
      <c r="X132" s="206"/>
      <c r="Y132" s="206"/>
      <c r="Z132" s="206"/>
      <c r="AA132" s="206"/>
      <c r="AB132" s="206"/>
      <c r="AC132" s="206"/>
      <c r="AD132" s="206"/>
      <c r="AE132" s="206"/>
      <c r="AF132" s="206"/>
      <c r="AG132" s="206"/>
      <c r="AH132" s="206"/>
      <c r="AI132" s="206"/>
      <c r="AJ132" s="206"/>
      <c r="AK132" s="206"/>
      <c r="AL132" s="206"/>
      <c r="AM132" s="206"/>
      <c r="AN132" s="206"/>
      <c r="AO132" s="206"/>
      <c r="AP132" s="206"/>
      <c r="AQ132" s="206"/>
      <c r="AR132" s="206"/>
      <c r="AS132" s="206"/>
      <c r="AT132" s="489">
        <f t="shared" si="17"/>
        <v>0</v>
      </c>
      <c r="AU132" s="489">
        <f t="shared" si="18"/>
        <v>0</v>
      </c>
      <c r="AV132" s="489">
        <f t="shared" si="19"/>
        <v>0</v>
      </c>
      <c r="AW132" s="489">
        <f t="shared" si="20"/>
        <v>0</v>
      </c>
      <c r="AX132" s="206"/>
      <c r="AY132" s="206"/>
      <c r="AZ132" s="206"/>
      <c r="BA132" s="206"/>
      <c r="BB132" s="206"/>
      <c r="BC132" s="206"/>
      <c r="BD132" s="206"/>
      <c r="BE132" s="206"/>
      <c r="BF132" s="206"/>
      <c r="BG132" s="206"/>
      <c r="BH132" s="206"/>
      <c r="BI132" s="206"/>
      <c r="BJ132" s="206"/>
      <c r="BK132" s="206"/>
      <c r="BL132" s="206"/>
      <c r="BM132" s="206"/>
      <c r="BN132" s="206"/>
      <c r="BO132" s="206"/>
      <c r="BP132" s="206"/>
      <c r="BQ132" s="206"/>
      <c r="BR132" s="206"/>
      <c r="BS132" s="206"/>
      <c r="BT132" s="206"/>
      <c r="BU132" s="206"/>
      <c r="BV132" s="206"/>
      <c r="BW132" s="206"/>
      <c r="BX132" s="206"/>
      <c r="BY132" s="489">
        <f t="shared" si="21"/>
        <v>0</v>
      </c>
      <c r="BZ132" s="489">
        <f t="shared" si="22"/>
        <v>0</v>
      </c>
      <c r="CA132" s="489">
        <f t="shared" si="25"/>
        <v>1047</v>
      </c>
      <c r="CB132" s="489">
        <f t="shared" si="26"/>
        <v>375</v>
      </c>
      <c r="CC132" s="489">
        <f t="shared" si="27"/>
        <v>0</v>
      </c>
      <c r="CD132" s="489">
        <f t="shared" si="28"/>
        <v>0</v>
      </c>
      <c r="CE132" s="489">
        <f t="shared" si="29"/>
        <v>0</v>
      </c>
      <c r="CF132" s="489">
        <f t="shared" si="23"/>
        <v>1047</v>
      </c>
      <c r="CG132" s="489">
        <f t="shared" si="24"/>
        <v>375</v>
      </c>
      <c r="CH132" s="489">
        <f t="shared" si="30"/>
        <v>314</v>
      </c>
      <c r="CI132" s="489">
        <f t="shared" si="30"/>
        <v>400</v>
      </c>
    </row>
    <row r="133" spans="1:87">
      <c r="A133" s="499" t="str">
        <f t="shared" ref="A133:A196" si="31">MONTH(B133)&amp;RIGHT(YEAR(B133),2)</f>
        <v>509</v>
      </c>
      <c r="B133" s="500">
        <v>39943</v>
      </c>
      <c r="C133" s="206"/>
      <c r="D133" s="206"/>
      <c r="E133" s="206"/>
      <c r="F133" s="206"/>
      <c r="G133" s="206"/>
      <c r="H133" s="206"/>
      <c r="I133" s="206"/>
      <c r="J133" s="206"/>
      <c r="K133" s="206"/>
      <c r="L133" s="206"/>
      <c r="M133" s="206"/>
      <c r="N133" s="206"/>
      <c r="O133" s="206"/>
      <c r="P133" s="206"/>
      <c r="Q133" s="206"/>
      <c r="R133" s="206"/>
      <c r="S133" s="206"/>
      <c r="T133" s="206"/>
      <c r="U133" s="206"/>
      <c r="V133" s="206"/>
      <c r="W133" s="206"/>
      <c r="X133" s="206"/>
      <c r="Y133" s="206"/>
      <c r="Z133" s="206"/>
      <c r="AA133" s="206"/>
      <c r="AB133" s="206"/>
      <c r="AC133" s="206"/>
      <c r="AD133" s="206"/>
      <c r="AE133" s="206"/>
      <c r="AF133" s="206"/>
      <c r="AG133" s="206"/>
      <c r="AH133" s="206"/>
      <c r="AI133" s="206"/>
      <c r="AJ133" s="206"/>
      <c r="AK133" s="206"/>
      <c r="AL133" s="206"/>
      <c r="AM133" s="206"/>
      <c r="AN133" s="206"/>
      <c r="AO133" s="206"/>
      <c r="AP133" s="206"/>
      <c r="AQ133" s="206"/>
      <c r="AR133" s="206"/>
      <c r="AS133" s="206"/>
      <c r="AT133" s="489">
        <f t="shared" ref="AT133:AT196" si="32">AX133+AY133</f>
        <v>0</v>
      </c>
      <c r="AU133" s="489">
        <f t="shared" ref="AU133:AU196" si="33">AZ133+BA133+BB133</f>
        <v>0</v>
      </c>
      <c r="AV133" s="489">
        <f t="shared" ref="AV133:AV196" si="34">BC133+BD133</f>
        <v>0</v>
      </c>
      <c r="AW133" s="489">
        <f t="shared" ref="AW133:AW196" si="35">BE133+BF133+BG133</f>
        <v>0</v>
      </c>
      <c r="AX133" s="206"/>
      <c r="AY133" s="206"/>
      <c r="AZ133" s="206"/>
      <c r="BA133" s="206"/>
      <c r="BB133" s="206"/>
      <c r="BC133" s="206"/>
      <c r="BD133" s="206"/>
      <c r="BE133" s="206"/>
      <c r="BF133" s="206"/>
      <c r="BG133" s="206"/>
      <c r="BH133" s="206"/>
      <c r="BI133" s="206"/>
      <c r="BJ133" s="206"/>
      <c r="BK133" s="206"/>
      <c r="BL133" s="206"/>
      <c r="BM133" s="206"/>
      <c r="BN133" s="206"/>
      <c r="BO133" s="206"/>
      <c r="BP133" s="206"/>
      <c r="BQ133" s="206"/>
      <c r="BR133" s="206"/>
      <c r="BS133" s="206"/>
      <c r="BT133" s="206"/>
      <c r="BU133" s="206"/>
      <c r="BV133" s="206"/>
      <c r="BW133" s="206"/>
      <c r="BX133" s="206"/>
      <c r="BY133" s="489">
        <f t="shared" ref="BY133:BY196" si="36">BT133+BV133</f>
        <v>0</v>
      </c>
      <c r="BZ133" s="489">
        <f t="shared" ref="BZ133:BZ196" si="37">BU133+BW133+BX133</f>
        <v>0</v>
      </c>
      <c r="CA133" s="489">
        <f t="shared" si="25"/>
        <v>1047</v>
      </c>
      <c r="CB133" s="489">
        <f t="shared" si="26"/>
        <v>375</v>
      </c>
      <c r="CC133" s="489">
        <f t="shared" si="27"/>
        <v>0</v>
      </c>
      <c r="CD133" s="489">
        <f t="shared" si="28"/>
        <v>0</v>
      </c>
      <c r="CE133" s="489">
        <f t="shared" si="29"/>
        <v>0</v>
      </c>
      <c r="CF133" s="489">
        <f t="shared" ref="CF133:CF196" si="38">CA133+CC133</f>
        <v>1047</v>
      </c>
      <c r="CG133" s="489">
        <f t="shared" ref="CG133:CG196" si="39">CB133+CD133+CE133</f>
        <v>375</v>
      </c>
      <c r="CH133" s="489">
        <f t="shared" si="30"/>
        <v>314</v>
      </c>
      <c r="CI133" s="489">
        <f t="shared" si="30"/>
        <v>400</v>
      </c>
    </row>
    <row r="134" spans="1:87">
      <c r="A134" s="499" t="str">
        <f t="shared" si="31"/>
        <v>509</v>
      </c>
      <c r="B134" s="500">
        <v>39944</v>
      </c>
      <c r="C134" s="206"/>
      <c r="D134" s="206"/>
      <c r="E134" s="206"/>
      <c r="F134" s="206"/>
      <c r="G134" s="206"/>
      <c r="H134" s="206"/>
      <c r="I134" s="206"/>
      <c r="J134" s="206"/>
      <c r="K134" s="206"/>
      <c r="L134" s="206"/>
      <c r="M134" s="206"/>
      <c r="N134" s="206"/>
      <c r="O134" s="206"/>
      <c r="P134" s="206"/>
      <c r="Q134" s="206"/>
      <c r="R134" s="206"/>
      <c r="S134" s="206"/>
      <c r="T134" s="206"/>
      <c r="U134" s="206"/>
      <c r="V134" s="206"/>
      <c r="W134" s="206"/>
      <c r="X134" s="206"/>
      <c r="Y134" s="206"/>
      <c r="Z134" s="206"/>
      <c r="AA134" s="206"/>
      <c r="AB134" s="206"/>
      <c r="AC134" s="206"/>
      <c r="AD134" s="206"/>
      <c r="AE134" s="206"/>
      <c r="AF134" s="206"/>
      <c r="AG134" s="206"/>
      <c r="AH134" s="206"/>
      <c r="AI134" s="206"/>
      <c r="AJ134" s="206"/>
      <c r="AK134" s="206"/>
      <c r="AL134" s="206"/>
      <c r="AM134" s="206"/>
      <c r="AN134" s="206"/>
      <c r="AO134" s="206"/>
      <c r="AP134" s="206"/>
      <c r="AQ134" s="206"/>
      <c r="AR134" s="206"/>
      <c r="AS134" s="206"/>
      <c r="AT134" s="489">
        <f t="shared" si="32"/>
        <v>0</v>
      </c>
      <c r="AU134" s="489">
        <f t="shared" si="33"/>
        <v>0</v>
      </c>
      <c r="AV134" s="489">
        <f t="shared" si="34"/>
        <v>0</v>
      </c>
      <c r="AW134" s="489">
        <f t="shared" si="35"/>
        <v>0</v>
      </c>
      <c r="AX134" s="206"/>
      <c r="AY134" s="206"/>
      <c r="AZ134" s="206"/>
      <c r="BA134" s="206"/>
      <c r="BB134" s="206"/>
      <c r="BC134" s="206"/>
      <c r="BD134" s="206"/>
      <c r="BE134" s="206"/>
      <c r="BF134" s="206"/>
      <c r="BG134" s="206"/>
      <c r="BH134" s="206"/>
      <c r="BI134" s="206"/>
      <c r="BJ134" s="206"/>
      <c r="BK134" s="206"/>
      <c r="BL134" s="206"/>
      <c r="BM134" s="206"/>
      <c r="BN134" s="206"/>
      <c r="BO134" s="206"/>
      <c r="BP134" s="206"/>
      <c r="BQ134" s="206"/>
      <c r="BR134" s="206"/>
      <c r="BS134" s="206"/>
      <c r="BT134" s="206"/>
      <c r="BU134" s="206"/>
      <c r="BV134" s="206"/>
      <c r="BW134" s="206"/>
      <c r="BX134" s="206"/>
      <c r="BY134" s="489">
        <f t="shared" si="36"/>
        <v>0</v>
      </c>
      <c r="BZ134" s="489">
        <f t="shared" si="37"/>
        <v>0</v>
      </c>
      <c r="CA134" s="489">
        <f t="shared" ref="CA134:CA197" si="40">CA133+BO134-BT134</f>
        <v>1047</v>
      </c>
      <c r="CB134" s="489">
        <f t="shared" ref="CB134:CB197" si="41">CB133+BP134-BU134</f>
        <v>375</v>
      </c>
      <c r="CC134" s="489">
        <f t="shared" ref="CC134:CC197" si="42">CC133+BQ134-BV134</f>
        <v>0</v>
      </c>
      <c r="CD134" s="489">
        <f t="shared" ref="CD134:CD197" si="43">CD133+BR134-BW134</f>
        <v>0</v>
      </c>
      <c r="CE134" s="489">
        <f t="shared" ref="CE134:CE197" si="44">CE133+BS134-BX134</f>
        <v>0</v>
      </c>
      <c r="CF134" s="489">
        <f t="shared" si="38"/>
        <v>1047</v>
      </c>
      <c r="CG134" s="489">
        <f t="shared" si="39"/>
        <v>375</v>
      </c>
      <c r="CH134" s="489">
        <f t="shared" ref="CH134:CI197" si="45">CH133+AR134</f>
        <v>314</v>
      </c>
      <c r="CI134" s="489">
        <f t="shared" si="45"/>
        <v>400</v>
      </c>
    </row>
    <row r="135" spans="1:87">
      <c r="A135" s="499" t="str">
        <f t="shared" si="31"/>
        <v>509</v>
      </c>
      <c r="B135" s="500">
        <v>39945</v>
      </c>
      <c r="C135" s="206"/>
      <c r="D135" s="206"/>
      <c r="E135" s="206"/>
      <c r="F135" s="206"/>
      <c r="G135" s="206"/>
      <c r="H135" s="206"/>
      <c r="I135" s="206"/>
      <c r="J135" s="206"/>
      <c r="K135" s="206"/>
      <c r="L135" s="206"/>
      <c r="M135" s="206"/>
      <c r="N135" s="206"/>
      <c r="O135" s="206"/>
      <c r="P135" s="206"/>
      <c r="Q135" s="206"/>
      <c r="R135" s="206"/>
      <c r="S135" s="206"/>
      <c r="T135" s="206"/>
      <c r="U135" s="206"/>
      <c r="V135" s="206"/>
      <c r="W135" s="206"/>
      <c r="X135" s="206"/>
      <c r="Y135" s="206"/>
      <c r="Z135" s="206"/>
      <c r="AA135" s="206"/>
      <c r="AB135" s="206"/>
      <c r="AC135" s="206"/>
      <c r="AD135" s="206"/>
      <c r="AE135" s="206"/>
      <c r="AF135" s="206"/>
      <c r="AG135" s="206"/>
      <c r="AH135" s="206"/>
      <c r="AI135" s="206"/>
      <c r="AJ135" s="206"/>
      <c r="AK135" s="206"/>
      <c r="AL135" s="206"/>
      <c r="AM135" s="206"/>
      <c r="AN135" s="206"/>
      <c r="AO135" s="206"/>
      <c r="AP135" s="206"/>
      <c r="AQ135" s="206"/>
      <c r="AR135" s="206"/>
      <c r="AS135" s="206"/>
      <c r="AT135" s="489">
        <f t="shared" si="32"/>
        <v>0</v>
      </c>
      <c r="AU135" s="489">
        <f t="shared" si="33"/>
        <v>0</v>
      </c>
      <c r="AV135" s="489">
        <f t="shared" si="34"/>
        <v>0</v>
      </c>
      <c r="AW135" s="489">
        <f t="shared" si="35"/>
        <v>0</v>
      </c>
      <c r="AX135" s="206"/>
      <c r="AY135" s="206"/>
      <c r="AZ135" s="206"/>
      <c r="BA135" s="206"/>
      <c r="BB135" s="206"/>
      <c r="BC135" s="206"/>
      <c r="BD135" s="206"/>
      <c r="BE135" s="206"/>
      <c r="BF135" s="206"/>
      <c r="BG135" s="206"/>
      <c r="BH135" s="206"/>
      <c r="BI135" s="206"/>
      <c r="BJ135" s="206"/>
      <c r="BK135" s="206"/>
      <c r="BL135" s="206"/>
      <c r="BM135" s="206"/>
      <c r="BN135" s="206"/>
      <c r="BO135" s="206"/>
      <c r="BP135" s="206"/>
      <c r="BQ135" s="206"/>
      <c r="BR135" s="206"/>
      <c r="BS135" s="206"/>
      <c r="BT135" s="206"/>
      <c r="BU135" s="206"/>
      <c r="BV135" s="206"/>
      <c r="BW135" s="206"/>
      <c r="BX135" s="206"/>
      <c r="BY135" s="489">
        <f t="shared" si="36"/>
        <v>0</v>
      </c>
      <c r="BZ135" s="489">
        <f t="shared" si="37"/>
        <v>0</v>
      </c>
      <c r="CA135" s="489">
        <f t="shared" si="40"/>
        <v>1047</v>
      </c>
      <c r="CB135" s="489">
        <f t="shared" si="41"/>
        <v>375</v>
      </c>
      <c r="CC135" s="489">
        <f t="shared" si="42"/>
        <v>0</v>
      </c>
      <c r="CD135" s="489">
        <f t="shared" si="43"/>
        <v>0</v>
      </c>
      <c r="CE135" s="489">
        <f t="shared" si="44"/>
        <v>0</v>
      </c>
      <c r="CF135" s="489">
        <f t="shared" si="38"/>
        <v>1047</v>
      </c>
      <c r="CG135" s="489">
        <f t="shared" si="39"/>
        <v>375</v>
      </c>
      <c r="CH135" s="489">
        <f t="shared" si="45"/>
        <v>314</v>
      </c>
      <c r="CI135" s="489">
        <f t="shared" si="45"/>
        <v>400</v>
      </c>
    </row>
    <row r="136" spans="1:87">
      <c r="A136" s="499" t="str">
        <f t="shared" si="31"/>
        <v>509</v>
      </c>
      <c r="B136" s="500">
        <v>39946</v>
      </c>
      <c r="C136" s="206"/>
      <c r="D136" s="206"/>
      <c r="E136" s="206"/>
      <c r="F136" s="206"/>
      <c r="G136" s="206"/>
      <c r="H136" s="206"/>
      <c r="I136" s="206"/>
      <c r="J136" s="206"/>
      <c r="K136" s="206"/>
      <c r="L136" s="206"/>
      <c r="M136" s="206"/>
      <c r="N136" s="206"/>
      <c r="O136" s="206"/>
      <c r="P136" s="206"/>
      <c r="Q136" s="206"/>
      <c r="R136" s="206"/>
      <c r="S136" s="206"/>
      <c r="T136" s="206"/>
      <c r="U136" s="206"/>
      <c r="V136" s="206"/>
      <c r="W136" s="206"/>
      <c r="X136" s="206"/>
      <c r="Y136" s="206"/>
      <c r="Z136" s="206"/>
      <c r="AA136" s="206"/>
      <c r="AB136" s="206"/>
      <c r="AC136" s="206"/>
      <c r="AD136" s="206"/>
      <c r="AE136" s="206"/>
      <c r="AF136" s="206"/>
      <c r="AG136" s="206"/>
      <c r="AH136" s="206"/>
      <c r="AI136" s="206"/>
      <c r="AJ136" s="206"/>
      <c r="AK136" s="206"/>
      <c r="AL136" s="206"/>
      <c r="AM136" s="206"/>
      <c r="AN136" s="206"/>
      <c r="AO136" s="206"/>
      <c r="AP136" s="206"/>
      <c r="AQ136" s="206"/>
      <c r="AR136" s="206"/>
      <c r="AS136" s="206"/>
      <c r="AT136" s="489">
        <f t="shared" si="32"/>
        <v>0</v>
      </c>
      <c r="AU136" s="489">
        <f t="shared" si="33"/>
        <v>0</v>
      </c>
      <c r="AV136" s="489">
        <f t="shared" si="34"/>
        <v>0</v>
      </c>
      <c r="AW136" s="489">
        <f t="shared" si="35"/>
        <v>0</v>
      </c>
      <c r="AX136" s="206"/>
      <c r="AY136" s="206"/>
      <c r="AZ136" s="206"/>
      <c r="BA136" s="206"/>
      <c r="BB136" s="206"/>
      <c r="BC136" s="206"/>
      <c r="BD136" s="206"/>
      <c r="BE136" s="206"/>
      <c r="BF136" s="206"/>
      <c r="BG136" s="206"/>
      <c r="BH136" s="206"/>
      <c r="BI136" s="206"/>
      <c r="BJ136" s="206"/>
      <c r="BK136" s="206"/>
      <c r="BL136" s="206"/>
      <c r="BM136" s="206"/>
      <c r="BN136" s="206"/>
      <c r="BO136" s="206"/>
      <c r="BP136" s="206"/>
      <c r="BQ136" s="206"/>
      <c r="BR136" s="206"/>
      <c r="BS136" s="206"/>
      <c r="BT136" s="206"/>
      <c r="BU136" s="206"/>
      <c r="BV136" s="206"/>
      <c r="BW136" s="206"/>
      <c r="BX136" s="206"/>
      <c r="BY136" s="489">
        <f t="shared" si="36"/>
        <v>0</v>
      </c>
      <c r="BZ136" s="489">
        <f t="shared" si="37"/>
        <v>0</v>
      </c>
      <c r="CA136" s="489">
        <f t="shared" si="40"/>
        <v>1047</v>
      </c>
      <c r="CB136" s="489">
        <f t="shared" si="41"/>
        <v>375</v>
      </c>
      <c r="CC136" s="489">
        <f t="shared" si="42"/>
        <v>0</v>
      </c>
      <c r="CD136" s="489">
        <f t="shared" si="43"/>
        <v>0</v>
      </c>
      <c r="CE136" s="489">
        <f t="shared" si="44"/>
        <v>0</v>
      </c>
      <c r="CF136" s="489">
        <f t="shared" si="38"/>
        <v>1047</v>
      </c>
      <c r="CG136" s="489">
        <f t="shared" si="39"/>
        <v>375</v>
      </c>
      <c r="CH136" s="489">
        <f t="shared" si="45"/>
        <v>314</v>
      </c>
      <c r="CI136" s="489">
        <f t="shared" si="45"/>
        <v>400</v>
      </c>
    </row>
    <row r="137" spans="1:87">
      <c r="A137" s="499" t="str">
        <f t="shared" si="31"/>
        <v>509</v>
      </c>
      <c r="B137" s="500">
        <v>39947</v>
      </c>
      <c r="C137" s="206"/>
      <c r="D137" s="206"/>
      <c r="E137" s="206"/>
      <c r="F137" s="206"/>
      <c r="G137" s="206"/>
      <c r="H137" s="206"/>
      <c r="I137" s="206"/>
      <c r="J137" s="206"/>
      <c r="K137" s="206"/>
      <c r="L137" s="206"/>
      <c r="M137" s="206"/>
      <c r="N137" s="206"/>
      <c r="O137" s="206"/>
      <c r="P137" s="206"/>
      <c r="Q137" s="206"/>
      <c r="R137" s="206"/>
      <c r="S137" s="206"/>
      <c r="T137" s="206"/>
      <c r="U137" s="206"/>
      <c r="V137" s="206"/>
      <c r="W137" s="206"/>
      <c r="X137" s="206"/>
      <c r="Y137" s="206"/>
      <c r="Z137" s="206"/>
      <c r="AA137" s="206"/>
      <c r="AB137" s="206"/>
      <c r="AC137" s="206"/>
      <c r="AD137" s="206"/>
      <c r="AE137" s="206"/>
      <c r="AF137" s="206"/>
      <c r="AG137" s="206"/>
      <c r="AH137" s="206"/>
      <c r="AI137" s="206"/>
      <c r="AJ137" s="206"/>
      <c r="AK137" s="206"/>
      <c r="AL137" s="206"/>
      <c r="AM137" s="206"/>
      <c r="AN137" s="206"/>
      <c r="AO137" s="206"/>
      <c r="AP137" s="206"/>
      <c r="AQ137" s="206"/>
      <c r="AR137" s="206"/>
      <c r="AS137" s="206"/>
      <c r="AT137" s="489">
        <f t="shared" si="32"/>
        <v>0</v>
      </c>
      <c r="AU137" s="489">
        <f t="shared" si="33"/>
        <v>0</v>
      </c>
      <c r="AV137" s="489">
        <f t="shared" si="34"/>
        <v>0</v>
      </c>
      <c r="AW137" s="489">
        <f t="shared" si="35"/>
        <v>0</v>
      </c>
      <c r="AX137" s="206"/>
      <c r="AY137" s="206"/>
      <c r="AZ137" s="206"/>
      <c r="BA137" s="206"/>
      <c r="BB137" s="206"/>
      <c r="BC137" s="206"/>
      <c r="BD137" s="206"/>
      <c r="BE137" s="206"/>
      <c r="BF137" s="206"/>
      <c r="BG137" s="206"/>
      <c r="BH137" s="206"/>
      <c r="BI137" s="206"/>
      <c r="BJ137" s="206"/>
      <c r="BK137" s="206"/>
      <c r="BL137" s="206"/>
      <c r="BM137" s="206"/>
      <c r="BN137" s="206"/>
      <c r="BO137" s="206"/>
      <c r="BP137" s="206"/>
      <c r="BQ137" s="206"/>
      <c r="BR137" s="206"/>
      <c r="BS137" s="206"/>
      <c r="BT137" s="206"/>
      <c r="BU137" s="206"/>
      <c r="BV137" s="206"/>
      <c r="BW137" s="206"/>
      <c r="BX137" s="206"/>
      <c r="BY137" s="489">
        <f t="shared" si="36"/>
        <v>0</v>
      </c>
      <c r="BZ137" s="489">
        <f t="shared" si="37"/>
        <v>0</v>
      </c>
      <c r="CA137" s="489">
        <f t="shared" si="40"/>
        <v>1047</v>
      </c>
      <c r="CB137" s="489">
        <f t="shared" si="41"/>
        <v>375</v>
      </c>
      <c r="CC137" s="489">
        <f t="shared" si="42"/>
        <v>0</v>
      </c>
      <c r="CD137" s="489">
        <f t="shared" si="43"/>
        <v>0</v>
      </c>
      <c r="CE137" s="489">
        <f t="shared" si="44"/>
        <v>0</v>
      </c>
      <c r="CF137" s="489">
        <f t="shared" si="38"/>
        <v>1047</v>
      </c>
      <c r="CG137" s="489">
        <f t="shared" si="39"/>
        <v>375</v>
      </c>
      <c r="CH137" s="489">
        <f t="shared" si="45"/>
        <v>314</v>
      </c>
      <c r="CI137" s="489">
        <f t="shared" si="45"/>
        <v>400</v>
      </c>
    </row>
    <row r="138" spans="1:87">
      <c r="A138" s="499" t="str">
        <f t="shared" si="31"/>
        <v>509</v>
      </c>
      <c r="B138" s="500">
        <v>39948</v>
      </c>
      <c r="C138" s="206"/>
      <c r="D138" s="206"/>
      <c r="E138" s="206"/>
      <c r="F138" s="206"/>
      <c r="G138" s="206"/>
      <c r="H138" s="206"/>
      <c r="I138" s="206"/>
      <c r="J138" s="206"/>
      <c r="K138" s="206"/>
      <c r="L138" s="206"/>
      <c r="M138" s="206"/>
      <c r="N138" s="206"/>
      <c r="O138" s="206"/>
      <c r="P138" s="206"/>
      <c r="Q138" s="206"/>
      <c r="R138" s="206"/>
      <c r="S138" s="206"/>
      <c r="T138" s="206"/>
      <c r="U138" s="206"/>
      <c r="V138" s="206"/>
      <c r="W138" s="206"/>
      <c r="X138" s="206"/>
      <c r="Y138" s="206"/>
      <c r="Z138" s="206"/>
      <c r="AA138" s="206"/>
      <c r="AB138" s="206"/>
      <c r="AC138" s="206"/>
      <c r="AD138" s="206"/>
      <c r="AE138" s="206"/>
      <c r="AF138" s="206"/>
      <c r="AG138" s="206"/>
      <c r="AH138" s="206"/>
      <c r="AI138" s="206"/>
      <c r="AJ138" s="206"/>
      <c r="AK138" s="206"/>
      <c r="AL138" s="206"/>
      <c r="AM138" s="206"/>
      <c r="AN138" s="206"/>
      <c r="AO138" s="206"/>
      <c r="AP138" s="206"/>
      <c r="AQ138" s="206"/>
      <c r="AR138" s="206"/>
      <c r="AS138" s="206"/>
      <c r="AT138" s="489">
        <f t="shared" si="32"/>
        <v>0</v>
      </c>
      <c r="AU138" s="489">
        <f t="shared" si="33"/>
        <v>0</v>
      </c>
      <c r="AV138" s="489">
        <f t="shared" si="34"/>
        <v>0</v>
      </c>
      <c r="AW138" s="489">
        <f t="shared" si="35"/>
        <v>0</v>
      </c>
      <c r="AX138" s="206"/>
      <c r="AY138" s="206"/>
      <c r="AZ138" s="206"/>
      <c r="BA138" s="206"/>
      <c r="BB138" s="206"/>
      <c r="BC138" s="206"/>
      <c r="BD138" s="206"/>
      <c r="BE138" s="206"/>
      <c r="BF138" s="206"/>
      <c r="BG138" s="206"/>
      <c r="BH138" s="206"/>
      <c r="BI138" s="206"/>
      <c r="BJ138" s="206"/>
      <c r="BK138" s="206"/>
      <c r="BL138" s="206"/>
      <c r="BM138" s="206"/>
      <c r="BN138" s="206"/>
      <c r="BO138" s="206"/>
      <c r="BP138" s="206"/>
      <c r="BQ138" s="206"/>
      <c r="BR138" s="206"/>
      <c r="BS138" s="206"/>
      <c r="BT138" s="206"/>
      <c r="BU138" s="206"/>
      <c r="BV138" s="206"/>
      <c r="BW138" s="206"/>
      <c r="BX138" s="206"/>
      <c r="BY138" s="489">
        <f t="shared" si="36"/>
        <v>0</v>
      </c>
      <c r="BZ138" s="489">
        <f t="shared" si="37"/>
        <v>0</v>
      </c>
      <c r="CA138" s="489">
        <f t="shared" si="40"/>
        <v>1047</v>
      </c>
      <c r="CB138" s="489">
        <f t="shared" si="41"/>
        <v>375</v>
      </c>
      <c r="CC138" s="489">
        <f t="shared" si="42"/>
        <v>0</v>
      </c>
      <c r="CD138" s="489">
        <f t="shared" si="43"/>
        <v>0</v>
      </c>
      <c r="CE138" s="489">
        <f t="shared" si="44"/>
        <v>0</v>
      </c>
      <c r="CF138" s="489">
        <f t="shared" si="38"/>
        <v>1047</v>
      </c>
      <c r="CG138" s="489">
        <f t="shared" si="39"/>
        <v>375</v>
      </c>
      <c r="CH138" s="489">
        <f t="shared" si="45"/>
        <v>314</v>
      </c>
      <c r="CI138" s="489">
        <f t="shared" si="45"/>
        <v>400</v>
      </c>
    </row>
    <row r="139" spans="1:87">
      <c r="A139" s="499" t="str">
        <f t="shared" si="31"/>
        <v>509</v>
      </c>
      <c r="B139" s="500">
        <v>39949</v>
      </c>
      <c r="C139" s="206"/>
      <c r="D139" s="206"/>
      <c r="E139" s="206"/>
      <c r="F139" s="206"/>
      <c r="G139" s="206"/>
      <c r="H139" s="206"/>
      <c r="I139" s="206"/>
      <c r="J139" s="206"/>
      <c r="K139" s="206"/>
      <c r="L139" s="206"/>
      <c r="M139" s="206"/>
      <c r="N139" s="206"/>
      <c r="O139" s="206"/>
      <c r="P139" s="206"/>
      <c r="Q139" s="206"/>
      <c r="R139" s="206"/>
      <c r="S139" s="206"/>
      <c r="T139" s="206"/>
      <c r="U139" s="206"/>
      <c r="V139" s="206"/>
      <c r="W139" s="206"/>
      <c r="X139" s="206"/>
      <c r="Y139" s="206"/>
      <c r="Z139" s="206"/>
      <c r="AA139" s="206"/>
      <c r="AB139" s="206"/>
      <c r="AC139" s="206"/>
      <c r="AD139" s="206"/>
      <c r="AE139" s="206"/>
      <c r="AF139" s="206"/>
      <c r="AG139" s="206"/>
      <c r="AH139" s="206"/>
      <c r="AI139" s="206"/>
      <c r="AJ139" s="206"/>
      <c r="AK139" s="206"/>
      <c r="AL139" s="206"/>
      <c r="AM139" s="206"/>
      <c r="AN139" s="206"/>
      <c r="AO139" s="206"/>
      <c r="AP139" s="206"/>
      <c r="AQ139" s="206"/>
      <c r="AR139" s="206"/>
      <c r="AS139" s="206"/>
      <c r="AT139" s="489">
        <f t="shared" si="32"/>
        <v>0</v>
      </c>
      <c r="AU139" s="489">
        <f t="shared" si="33"/>
        <v>0</v>
      </c>
      <c r="AV139" s="489">
        <f t="shared" si="34"/>
        <v>0</v>
      </c>
      <c r="AW139" s="489">
        <f t="shared" si="35"/>
        <v>0</v>
      </c>
      <c r="AX139" s="206"/>
      <c r="AY139" s="206"/>
      <c r="AZ139" s="206"/>
      <c r="BA139" s="206"/>
      <c r="BB139" s="206"/>
      <c r="BC139" s="206"/>
      <c r="BD139" s="206"/>
      <c r="BE139" s="206"/>
      <c r="BF139" s="206"/>
      <c r="BG139" s="206"/>
      <c r="BH139" s="206"/>
      <c r="BI139" s="206"/>
      <c r="BJ139" s="206"/>
      <c r="BK139" s="206"/>
      <c r="BL139" s="206"/>
      <c r="BM139" s="206"/>
      <c r="BN139" s="206"/>
      <c r="BO139" s="206"/>
      <c r="BP139" s="206"/>
      <c r="BQ139" s="206"/>
      <c r="BR139" s="206"/>
      <c r="BS139" s="206"/>
      <c r="BT139" s="206"/>
      <c r="BU139" s="206"/>
      <c r="BV139" s="206"/>
      <c r="BW139" s="206"/>
      <c r="BX139" s="206"/>
      <c r="BY139" s="489">
        <f t="shared" si="36"/>
        <v>0</v>
      </c>
      <c r="BZ139" s="489">
        <f t="shared" si="37"/>
        <v>0</v>
      </c>
      <c r="CA139" s="489">
        <f t="shared" si="40"/>
        <v>1047</v>
      </c>
      <c r="CB139" s="489">
        <f t="shared" si="41"/>
        <v>375</v>
      </c>
      <c r="CC139" s="489">
        <f t="shared" si="42"/>
        <v>0</v>
      </c>
      <c r="CD139" s="489">
        <f t="shared" si="43"/>
        <v>0</v>
      </c>
      <c r="CE139" s="489">
        <f t="shared" si="44"/>
        <v>0</v>
      </c>
      <c r="CF139" s="489">
        <f t="shared" si="38"/>
        <v>1047</v>
      </c>
      <c r="CG139" s="489">
        <f t="shared" si="39"/>
        <v>375</v>
      </c>
      <c r="CH139" s="489">
        <f t="shared" si="45"/>
        <v>314</v>
      </c>
      <c r="CI139" s="489">
        <f t="shared" si="45"/>
        <v>400</v>
      </c>
    </row>
    <row r="140" spans="1:87">
      <c r="A140" s="499" t="str">
        <f t="shared" si="31"/>
        <v>509</v>
      </c>
      <c r="B140" s="500">
        <v>39950</v>
      </c>
      <c r="C140" s="206"/>
      <c r="D140" s="206"/>
      <c r="E140" s="206"/>
      <c r="F140" s="206"/>
      <c r="G140" s="206"/>
      <c r="H140" s="206"/>
      <c r="I140" s="206"/>
      <c r="J140" s="206"/>
      <c r="K140" s="206"/>
      <c r="L140" s="206"/>
      <c r="M140" s="206"/>
      <c r="N140" s="206"/>
      <c r="O140" s="206"/>
      <c r="P140" s="206"/>
      <c r="Q140" s="206"/>
      <c r="R140" s="206"/>
      <c r="S140" s="206"/>
      <c r="T140" s="206"/>
      <c r="U140" s="206"/>
      <c r="V140" s="206"/>
      <c r="W140" s="206"/>
      <c r="X140" s="206"/>
      <c r="Y140" s="206"/>
      <c r="Z140" s="206"/>
      <c r="AA140" s="206"/>
      <c r="AB140" s="206"/>
      <c r="AC140" s="206"/>
      <c r="AD140" s="206"/>
      <c r="AE140" s="206"/>
      <c r="AF140" s="206"/>
      <c r="AG140" s="206"/>
      <c r="AH140" s="206"/>
      <c r="AI140" s="206"/>
      <c r="AJ140" s="206"/>
      <c r="AK140" s="206"/>
      <c r="AL140" s="206"/>
      <c r="AM140" s="206"/>
      <c r="AN140" s="206"/>
      <c r="AO140" s="206"/>
      <c r="AP140" s="206"/>
      <c r="AQ140" s="206"/>
      <c r="AR140" s="206"/>
      <c r="AS140" s="206"/>
      <c r="AT140" s="489">
        <f t="shared" si="32"/>
        <v>0</v>
      </c>
      <c r="AU140" s="489">
        <f t="shared" si="33"/>
        <v>0</v>
      </c>
      <c r="AV140" s="489">
        <f t="shared" si="34"/>
        <v>0</v>
      </c>
      <c r="AW140" s="489">
        <f t="shared" si="35"/>
        <v>0</v>
      </c>
      <c r="AX140" s="206"/>
      <c r="AY140" s="206"/>
      <c r="AZ140" s="206"/>
      <c r="BA140" s="206"/>
      <c r="BB140" s="206"/>
      <c r="BC140" s="206"/>
      <c r="BD140" s="206"/>
      <c r="BE140" s="206"/>
      <c r="BF140" s="206"/>
      <c r="BG140" s="206"/>
      <c r="BH140" s="206"/>
      <c r="BI140" s="206"/>
      <c r="BJ140" s="206"/>
      <c r="BK140" s="206"/>
      <c r="BL140" s="206"/>
      <c r="BM140" s="206"/>
      <c r="BN140" s="206"/>
      <c r="BO140" s="206"/>
      <c r="BP140" s="206"/>
      <c r="BQ140" s="206"/>
      <c r="BR140" s="206"/>
      <c r="BS140" s="206"/>
      <c r="BT140" s="206"/>
      <c r="BU140" s="206"/>
      <c r="BV140" s="206"/>
      <c r="BW140" s="206"/>
      <c r="BX140" s="206"/>
      <c r="BY140" s="489">
        <f t="shared" si="36"/>
        <v>0</v>
      </c>
      <c r="BZ140" s="489">
        <f t="shared" si="37"/>
        <v>0</v>
      </c>
      <c r="CA140" s="489">
        <f t="shared" si="40"/>
        <v>1047</v>
      </c>
      <c r="CB140" s="489">
        <f t="shared" si="41"/>
        <v>375</v>
      </c>
      <c r="CC140" s="489">
        <f t="shared" si="42"/>
        <v>0</v>
      </c>
      <c r="CD140" s="489">
        <f t="shared" si="43"/>
        <v>0</v>
      </c>
      <c r="CE140" s="489">
        <f t="shared" si="44"/>
        <v>0</v>
      </c>
      <c r="CF140" s="489">
        <f t="shared" si="38"/>
        <v>1047</v>
      </c>
      <c r="CG140" s="489">
        <f t="shared" si="39"/>
        <v>375</v>
      </c>
      <c r="CH140" s="489">
        <f t="shared" si="45"/>
        <v>314</v>
      </c>
      <c r="CI140" s="489">
        <f t="shared" si="45"/>
        <v>400</v>
      </c>
    </row>
    <row r="141" spans="1:87">
      <c r="A141" s="499" t="str">
        <f t="shared" si="31"/>
        <v>509</v>
      </c>
      <c r="B141" s="500">
        <v>39951</v>
      </c>
      <c r="C141" s="206"/>
      <c r="D141" s="206"/>
      <c r="E141" s="206"/>
      <c r="F141" s="206"/>
      <c r="G141" s="206"/>
      <c r="H141" s="206"/>
      <c r="I141" s="206"/>
      <c r="J141" s="206"/>
      <c r="K141" s="206"/>
      <c r="L141" s="206"/>
      <c r="M141" s="206"/>
      <c r="N141" s="206"/>
      <c r="O141" s="206"/>
      <c r="P141" s="206"/>
      <c r="Q141" s="206"/>
      <c r="R141" s="206"/>
      <c r="S141" s="206"/>
      <c r="T141" s="206"/>
      <c r="U141" s="206"/>
      <c r="V141" s="206"/>
      <c r="W141" s="206"/>
      <c r="X141" s="206"/>
      <c r="Y141" s="206"/>
      <c r="Z141" s="206"/>
      <c r="AA141" s="206"/>
      <c r="AB141" s="206"/>
      <c r="AC141" s="206"/>
      <c r="AD141" s="206"/>
      <c r="AE141" s="206"/>
      <c r="AF141" s="206"/>
      <c r="AG141" s="206"/>
      <c r="AH141" s="206"/>
      <c r="AI141" s="206"/>
      <c r="AJ141" s="206"/>
      <c r="AK141" s="206"/>
      <c r="AL141" s="206"/>
      <c r="AM141" s="206"/>
      <c r="AN141" s="206"/>
      <c r="AO141" s="206"/>
      <c r="AP141" s="206"/>
      <c r="AQ141" s="206"/>
      <c r="AR141" s="206"/>
      <c r="AS141" s="206"/>
      <c r="AT141" s="489">
        <f t="shared" si="32"/>
        <v>0</v>
      </c>
      <c r="AU141" s="489">
        <f t="shared" si="33"/>
        <v>0</v>
      </c>
      <c r="AV141" s="489">
        <f t="shared" si="34"/>
        <v>0</v>
      </c>
      <c r="AW141" s="489">
        <f t="shared" si="35"/>
        <v>0</v>
      </c>
      <c r="AX141" s="206"/>
      <c r="AY141" s="206"/>
      <c r="AZ141" s="206"/>
      <c r="BA141" s="206"/>
      <c r="BB141" s="206"/>
      <c r="BC141" s="206"/>
      <c r="BD141" s="206"/>
      <c r="BE141" s="206"/>
      <c r="BF141" s="206"/>
      <c r="BG141" s="206"/>
      <c r="BH141" s="206"/>
      <c r="BI141" s="206"/>
      <c r="BJ141" s="206"/>
      <c r="BK141" s="206"/>
      <c r="BL141" s="206"/>
      <c r="BM141" s="206"/>
      <c r="BN141" s="206"/>
      <c r="BO141" s="206"/>
      <c r="BP141" s="206"/>
      <c r="BQ141" s="206"/>
      <c r="BR141" s="206"/>
      <c r="BS141" s="206"/>
      <c r="BT141" s="206"/>
      <c r="BU141" s="206"/>
      <c r="BV141" s="206"/>
      <c r="BW141" s="206"/>
      <c r="BX141" s="206"/>
      <c r="BY141" s="489">
        <f t="shared" si="36"/>
        <v>0</v>
      </c>
      <c r="BZ141" s="489">
        <f t="shared" si="37"/>
        <v>0</v>
      </c>
      <c r="CA141" s="489">
        <f t="shared" si="40"/>
        <v>1047</v>
      </c>
      <c r="CB141" s="489">
        <f t="shared" si="41"/>
        <v>375</v>
      </c>
      <c r="CC141" s="489">
        <f t="shared" si="42"/>
        <v>0</v>
      </c>
      <c r="CD141" s="489">
        <f t="shared" si="43"/>
        <v>0</v>
      </c>
      <c r="CE141" s="489">
        <f t="shared" si="44"/>
        <v>0</v>
      </c>
      <c r="CF141" s="489">
        <f t="shared" si="38"/>
        <v>1047</v>
      </c>
      <c r="CG141" s="489">
        <f t="shared" si="39"/>
        <v>375</v>
      </c>
      <c r="CH141" s="489">
        <f t="shared" si="45"/>
        <v>314</v>
      </c>
      <c r="CI141" s="489">
        <f t="shared" si="45"/>
        <v>400</v>
      </c>
    </row>
    <row r="142" spans="1:87">
      <c r="A142" s="499" t="str">
        <f t="shared" si="31"/>
        <v>509</v>
      </c>
      <c r="B142" s="500">
        <v>39952</v>
      </c>
      <c r="C142" s="206"/>
      <c r="D142" s="206"/>
      <c r="E142" s="206"/>
      <c r="F142" s="206"/>
      <c r="G142" s="206"/>
      <c r="H142" s="206"/>
      <c r="I142" s="206"/>
      <c r="J142" s="206"/>
      <c r="K142" s="206"/>
      <c r="L142" s="206"/>
      <c r="M142" s="206"/>
      <c r="N142" s="206"/>
      <c r="O142" s="206"/>
      <c r="P142" s="206"/>
      <c r="Q142" s="206"/>
      <c r="R142" s="206"/>
      <c r="S142" s="206"/>
      <c r="T142" s="206"/>
      <c r="U142" s="206"/>
      <c r="V142" s="206"/>
      <c r="W142" s="206"/>
      <c r="X142" s="206"/>
      <c r="Y142" s="206"/>
      <c r="Z142" s="206"/>
      <c r="AA142" s="206"/>
      <c r="AB142" s="206"/>
      <c r="AC142" s="206"/>
      <c r="AD142" s="206"/>
      <c r="AE142" s="206"/>
      <c r="AF142" s="206"/>
      <c r="AG142" s="206"/>
      <c r="AH142" s="206"/>
      <c r="AI142" s="206"/>
      <c r="AJ142" s="206"/>
      <c r="AK142" s="206"/>
      <c r="AL142" s="206"/>
      <c r="AM142" s="206"/>
      <c r="AN142" s="206"/>
      <c r="AO142" s="206"/>
      <c r="AP142" s="206"/>
      <c r="AQ142" s="206"/>
      <c r="AR142" s="206"/>
      <c r="AS142" s="206"/>
      <c r="AT142" s="489">
        <f t="shared" si="32"/>
        <v>0</v>
      </c>
      <c r="AU142" s="489">
        <f t="shared" si="33"/>
        <v>0</v>
      </c>
      <c r="AV142" s="489">
        <f t="shared" si="34"/>
        <v>0</v>
      </c>
      <c r="AW142" s="489">
        <f t="shared" si="35"/>
        <v>0</v>
      </c>
      <c r="AX142" s="206"/>
      <c r="AY142" s="206"/>
      <c r="AZ142" s="206"/>
      <c r="BA142" s="206"/>
      <c r="BB142" s="206"/>
      <c r="BC142" s="206"/>
      <c r="BD142" s="206"/>
      <c r="BE142" s="206"/>
      <c r="BF142" s="206"/>
      <c r="BG142" s="206"/>
      <c r="BH142" s="206"/>
      <c r="BI142" s="206"/>
      <c r="BJ142" s="206"/>
      <c r="BK142" s="206"/>
      <c r="BL142" s="206"/>
      <c r="BM142" s="206"/>
      <c r="BN142" s="206"/>
      <c r="BO142" s="206"/>
      <c r="BP142" s="206"/>
      <c r="BQ142" s="206"/>
      <c r="BR142" s="206"/>
      <c r="BS142" s="206"/>
      <c r="BT142" s="206"/>
      <c r="BU142" s="206"/>
      <c r="BV142" s="206"/>
      <c r="BW142" s="206"/>
      <c r="BX142" s="206"/>
      <c r="BY142" s="489">
        <f t="shared" si="36"/>
        <v>0</v>
      </c>
      <c r="BZ142" s="489">
        <f t="shared" si="37"/>
        <v>0</v>
      </c>
      <c r="CA142" s="489">
        <f t="shared" si="40"/>
        <v>1047</v>
      </c>
      <c r="CB142" s="489">
        <f t="shared" si="41"/>
        <v>375</v>
      </c>
      <c r="CC142" s="489">
        <f t="shared" si="42"/>
        <v>0</v>
      </c>
      <c r="CD142" s="489">
        <f t="shared" si="43"/>
        <v>0</v>
      </c>
      <c r="CE142" s="489">
        <f t="shared" si="44"/>
        <v>0</v>
      </c>
      <c r="CF142" s="489">
        <f t="shared" si="38"/>
        <v>1047</v>
      </c>
      <c r="CG142" s="489">
        <f t="shared" si="39"/>
        <v>375</v>
      </c>
      <c r="CH142" s="489">
        <f t="shared" si="45"/>
        <v>314</v>
      </c>
      <c r="CI142" s="489">
        <f t="shared" si="45"/>
        <v>400</v>
      </c>
    </row>
    <row r="143" spans="1:87">
      <c r="A143" s="499" t="str">
        <f t="shared" si="31"/>
        <v>509</v>
      </c>
      <c r="B143" s="500">
        <v>39953</v>
      </c>
      <c r="C143" s="206"/>
      <c r="D143" s="206"/>
      <c r="E143" s="206"/>
      <c r="F143" s="206"/>
      <c r="G143" s="206"/>
      <c r="H143" s="206"/>
      <c r="I143" s="206"/>
      <c r="J143" s="206"/>
      <c r="K143" s="206"/>
      <c r="L143" s="206"/>
      <c r="M143" s="206"/>
      <c r="N143" s="206"/>
      <c r="O143" s="206"/>
      <c r="P143" s="206"/>
      <c r="Q143" s="206"/>
      <c r="R143" s="206"/>
      <c r="S143" s="206"/>
      <c r="T143" s="206"/>
      <c r="U143" s="206"/>
      <c r="V143" s="206"/>
      <c r="W143" s="206"/>
      <c r="X143" s="206"/>
      <c r="Y143" s="206"/>
      <c r="Z143" s="206"/>
      <c r="AA143" s="206"/>
      <c r="AB143" s="206"/>
      <c r="AC143" s="206"/>
      <c r="AD143" s="206"/>
      <c r="AE143" s="206"/>
      <c r="AF143" s="206"/>
      <c r="AG143" s="206"/>
      <c r="AH143" s="206"/>
      <c r="AI143" s="206"/>
      <c r="AJ143" s="206"/>
      <c r="AK143" s="206"/>
      <c r="AL143" s="206"/>
      <c r="AM143" s="206"/>
      <c r="AN143" s="206"/>
      <c r="AO143" s="206"/>
      <c r="AP143" s="206"/>
      <c r="AQ143" s="206"/>
      <c r="AR143" s="206"/>
      <c r="AS143" s="206"/>
      <c r="AT143" s="489">
        <f t="shared" si="32"/>
        <v>0</v>
      </c>
      <c r="AU143" s="489">
        <f t="shared" si="33"/>
        <v>0</v>
      </c>
      <c r="AV143" s="489">
        <f t="shared" si="34"/>
        <v>0</v>
      </c>
      <c r="AW143" s="489">
        <f t="shared" si="35"/>
        <v>0</v>
      </c>
      <c r="AX143" s="206"/>
      <c r="AY143" s="206"/>
      <c r="AZ143" s="206"/>
      <c r="BA143" s="206"/>
      <c r="BB143" s="206"/>
      <c r="BC143" s="206"/>
      <c r="BD143" s="206"/>
      <c r="BE143" s="206"/>
      <c r="BF143" s="206"/>
      <c r="BG143" s="206"/>
      <c r="BH143" s="206"/>
      <c r="BI143" s="206"/>
      <c r="BJ143" s="206"/>
      <c r="BK143" s="206"/>
      <c r="BL143" s="206"/>
      <c r="BM143" s="206"/>
      <c r="BN143" s="206"/>
      <c r="BO143" s="206"/>
      <c r="BP143" s="206"/>
      <c r="BQ143" s="206"/>
      <c r="BR143" s="206"/>
      <c r="BS143" s="206"/>
      <c r="BT143" s="206"/>
      <c r="BU143" s="206"/>
      <c r="BV143" s="206"/>
      <c r="BW143" s="206"/>
      <c r="BX143" s="206"/>
      <c r="BY143" s="489">
        <f t="shared" si="36"/>
        <v>0</v>
      </c>
      <c r="BZ143" s="489">
        <f t="shared" si="37"/>
        <v>0</v>
      </c>
      <c r="CA143" s="489">
        <f t="shared" si="40"/>
        <v>1047</v>
      </c>
      <c r="CB143" s="489">
        <f t="shared" si="41"/>
        <v>375</v>
      </c>
      <c r="CC143" s="489">
        <f t="shared" si="42"/>
        <v>0</v>
      </c>
      <c r="CD143" s="489">
        <f t="shared" si="43"/>
        <v>0</v>
      </c>
      <c r="CE143" s="489">
        <f t="shared" si="44"/>
        <v>0</v>
      </c>
      <c r="CF143" s="489">
        <f t="shared" si="38"/>
        <v>1047</v>
      </c>
      <c r="CG143" s="489">
        <f t="shared" si="39"/>
        <v>375</v>
      </c>
      <c r="CH143" s="489">
        <f t="shared" si="45"/>
        <v>314</v>
      </c>
      <c r="CI143" s="489">
        <f t="shared" si="45"/>
        <v>400</v>
      </c>
    </row>
    <row r="144" spans="1:87">
      <c r="A144" s="499" t="str">
        <f t="shared" si="31"/>
        <v>509</v>
      </c>
      <c r="B144" s="500">
        <v>39954</v>
      </c>
      <c r="C144" s="206"/>
      <c r="D144" s="206"/>
      <c r="E144" s="206"/>
      <c r="F144" s="206"/>
      <c r="G144" s="206"/>
      <c r="H144" s="206"/>
      <c r="I144" s="206"/>
      <c r="J144" s="206"/>
      <c r="K144" s="206"/>
      <c r="L144" s="206"/>
      <c r="M144" s="206"/>
      <c r="N144" s="206"/>
      <c r="O144" s="206"/>
      <c r="P144" s="206"/>
      <c r="Q144" s="206"/>
      <c r="R144" s="206"/>
      <c r="S144" s="206"/>
      <c r="T144" s="206"/>
      <c r="U144" s="206"/>
      <c r="V144" s="206"/>
      <c r="W144" s="206"/>
      <c r="X144" s="206"/>
      <c r="Y144" s="206"/>
      <c r="Z144" s="206"/>
      <c r="AA144" s="206"/>
      <c r="AB144" s="206"/>
      <c r="AC144" s="206"/>
      <c r="AD144" s="206"/>
      <c r="AE144" s="206"/>
      <c r="AF144" s="206"/>
      <c r="AG144" s="206"/>
      <c r="AH144" s="206"/>
      <c r="AI144" s="206"/>
      <c r="AJ144" s="206"/>
      <c r="AK144" s="206"/>
      <c r="AL144" s="206"/>
      <c r="AM144" s="206"/>
      <c r="AN144" s="206"/>
      <c r="AO144" s="206"/>
      <c r="AP144" s="206"/>
      <c r="AQ144" s="206"/>
      <c r="AR144" s="206"/>
      <c r="AS144" s="206"/>
      <c r="AT144" s="489">
        <f t="shared" si="32"/>
        <v>0</v>
      </c>
      <c r="AU144" s="489">
        <f t="shared" si="33"/>
        <v>0</v>
      </c>
      <c r="AV144" s="489">
        <f t="shared" si="34"/>
        <v>0</v>
      </c>
      <c r="AW144" s="489">
        <f t="shared" si="35"/>
        <v>0</v>
      </c>
      <c r="AX144" s="206"/>
      <c r="AY144" s="206"/>
      <c r="AZ144" s="206"/>
      <c r="BA144" s="206"/>
      <c r="BB144" s="206"/>
      <c r="BC144" s="206"/>
      <c r="BD144" s="206"/>
      <c r="BE144" s="206"/>
      <c r="BF144" s="206"/>
      <c r="BG144" s="206"/>
      <c r="BH144" s="206"/>
      <c r="BI144" s="206"/>
      <c r="BJ144" s="206"/>
      <c r="BK144" s="206"/>
      <c r="BL144" s="206"/>
      <c r="BM144" s="206"/>
      <c r="BN144" s="206"/>
      <c r="BO144" s="206"/>
      <c r="BP144" s="206"/>
      <c r="BQ144" s="206"/>
      <c r="BR144" s="206"/>
      <c r="BS144" s="206"/>
      <c r="BT144" s="206"/>
      <c r="BU144" s="206"/>
      <c r="BV144" s="206"/>
      <c r="BW144" s="206"/>
      <c r="BX144" s="206"/>
      <c r="BY144" s="489">
        <f t="shared" si="36"/>
        <v>0</v>
      </c>
      <c r="BZ144" s="489">
        <f t="shared" si="37"/>
        <v>0</v>
      </c>
      <c r="CA144" s="489">
        <f t="shared" si="40"/>
        <v>1047</v>
      </c>
      <c r="CB144" s="489">
        <f t="shared" si="41"/>
        <v>375</v>
      </c>
      <c r="CC144" s="489">
        <f t="shared" si="42"/>
        <v>0</v>
      </c>
      <c r="CD144" s="489">
        <f t="shared" si="43"/>
        <v>0</v>
      </c>
      <c r="CE144" s="489">
        <f t="shared" si="44"/>
        <v>0</v>
      </c>
      <c r="CF144" s="489">
        <f t="shared" si="38"/>
        <v>1047</v>
      </c>
      <c r="CG144" s="489">
        <f t="shared" si="39"/>
        <v>375</v>
      </c>
      <c r="CH144" s="489">
        <f t="shared" si="45"/>
        <v>314</v>
      </c>
      <c r="CI144" s="489">
        <f t="shared" si="45"/>
        <v>400</v>
      </c>
    </row>
    <row r="145" spans="1:87">
      <c r="A145" s="499" t="str">
        <f t="shared" si="31"/>
        <v>509</v>
      </c>
      <c r="B145" s="500">
        <v>39955</v>
      </c>
      <c r="C145" s="206"/>
      <c r="D145" s="206"/>
      <c r="E145" s="206"/>
      <c r="F145" s="206"/>
      <c r="G145" s="206"/>
      <c r="H145" s="206"/>
      <c r="I145" s="206"/>
      <c r="J145" s="206"/>
      <c r="K145" s="206"/>
      <c r="L145" s="206"/>
      <c r="M145" s="206"/>
      <c r="N145" s="206"/>
      <c r="O145" s="206"/>
      <c r="P145" s="206"/>
      <c r="Q145" s="206"/>
      <c r="R145" s="206"/>
      <c r="S145" s="206"/>
      <c r="T145" s="206"/>
      <c r="U145" s="206"/>
      <c r="V145" s="206"/>
      <c r="W145" s="206"/>
      <c r="X145" s="206"/>
      <c r="Y145" s="206"/>
      <c r="Z145" s="206"/>
      <c r="AA145" s="206"/>
      <c r="AB145" s="206"/>
      <c r="AC145" s="206"/>
      <c r="AD145" s="206"/>
      <c r="AE145" s="206"/>
      <c r="AF145" s="206"/>
      <c r="AG145" s="206"/>
      <c r="AH145" s="206"/>
      <c r="AI145" s="206"/>
      <c r="AJ145" s="206"/>
      <c r="AK145" s="206"/>
      <c r="AL145" s="206"/>
      <c r="AM145" s="206"/>
      <c r="AN145" s="206"/>
      <c r="AO145" s="206"/>
      <c r="AP145" s="206"/>
      <c r="AQ145" s="206"/>
      <c r="AR145" s="206"/>
      <c r="AS145" s="206"/>
      <c r="AT145" s="489">
        <f t="shared" si="32"/>
        <v>0</v>
      </c>
      <c r="AU145" s="489">
        <f t="shared" si="33"/>
        <v>0</v>
      </c>
      <c r="AV145" s="489">
        <f t="shared" si="34"/>
        <v>0</v>
      </c>
      <c r="AW145" s="489">
        <f t="shared" si="35"/>
        <v>0</v>
      </c>
      <c r="AX145" s="206"/>
      <c r="AY145" s="206"/>
      <c r="AZ145" s="206"/>
      <c r="BA145" s="206"/>
      <c r="BB145" s="206"/>
      <c r="BC145" s="206"/>
      <c r="BD145" s="206"/>
      <c r="BE145" s="206"/>
      <c r="BF145" s="206"/>
      <c r="BG145" s="206"/>
      <c r="BH145" s="206"/>
      <c r="BI145" s="206"/>
      <c r="BJ145" s="206"/>
      <c r="BK145" s="206"/>
      <c r="BL145" s="206"/>
      <c r="BM145" s="206"/>
      <c r="BN145" s="206"/>
      <c r="BO145" s="206"/>
      <c r="BP145" s="206"/>
      <c r="BQ145" s="206"/>
      <c r="BR145" s="206"/>
      <c r="BS145" s="206"/>
      <c r="BT145" s="206"/>
      <c r="BU145" s="206"/>
      <c r="BV145" s="206"/>
      <c r="BW145" s="206"/>
      <c r="BX145" s="206"/>
      <c r="BY145" s="489">
        <f t="shared" si="36"/>
        <v>0</v>
      </c>
      <c r="BZ145" s="489">
        <f t="shared" si="37"/>
        <v>0</v>
      </c>
      <c r="CA145" s="489">
        <f t="shared" si="40"/>
        <v>1047</v>
      </c>
      <c r="CB145" s="489">
        <f t="shared" si="41"/>
        <v>375</v>
      </c>
      <c r="CC145" s="489">
        <f t="shared" si="42"/>
        <v>0</v>
      </c>
      <c r="CD145" s="489">
        <f t="shared" si="43"/>
        <v>0</v>
      </c>
      <c r="CE145" s="489">
        <f t="shared" si="44"/>
        <v>0</v>
      </c>
      <c r="CF145" s="489">
        <f t="shared" si="38"/>
        <v>1047</v>
      </c>
      <c r="CG145" s="489">
        <f t="shared" si="39"/>
        <v>375</v>
      </c>
      <c r="CH145" s="489">
        <f t="shared" si="45"/>
        <v>314</v>
      </c>
      <c r="CI145" s="489">
        <f t="shared" si="45"/>
        <v>400</v>
      </c>
    </row>
    <row r="146" spans="1:87">
      <c r="A146" s="499" t="str">
        <f t="shared" si="31"/>
        <v>509</v>
      </c>
      <c r="B146" s="500">
        <v>39956</v>
      </c>
      <c r="C146" s="206"/>
      <c r="D146" s="206"/>
      <c r="E146" s="206"/>
      <c r="F146" s="206"/>
      <c r="G146" s="206"/>
      <c r="H146" s="206"/>
      <c r="I146" s="206"/>
      <c r="J146" s="206"/>
      <c r="K146" s="206"/>
      <c r="L146" s="206"/>
      <c r="M146" s="206"/>
      <c r="N146" s="206"/>
      <c r="O146" s="206"/>
      <c r="P146" s="206"/>
      <c r="Q146" s="206"/>
      <c r="R146" s="206"/>
      <c r="S146" s="206"/>
      <c r="T146" s="206"/>
      <c r="U146" s="206"/>
      <c r="V146" s="206"/>
      <c r="W146" s="206"/>
      <c r="X146" s="206"/>
      <c r="Y146" s="206"/>
      <c r="Z146" s="206"/>
      <c r="AA146" s="206"/>
      <c r="AB146" s="206"/>
      <c r="AC146" s="206"/>
      <c r="AD146" s="206"/>
      <c r="AE146" s="206"/>
      <c r="AF146" s="206"/>
      <c r="AG146" s="206"/>
      <c r="AH146" s="206"/>
      <c r="AI146" s="206"/>
      <c r="AJ146" s="206"/>
      <c r="AK146" s="206"/>
      <c r="AL146" s="206"/>
      <c r="AM146" s="206"/>
      <c r="AN146" s="206"/>
      <c r="AO146" s="206"/>
      <c r="AP146" s="206"/>
      <c r="AQ146" s="206"/>
      <c r="AR146" s="206"/>
      <c r="AS146" s="206"/>
      <c r="AT146" s="489">
        <f t="shared" si="32"/>
        <v>0</v>
      </c>
      <c r="AU146" s="489">
        <f t="shared" si="33"/>
        <v>0</v>
      </c>
      <c r="AV146" s="489">
        <f t="shared" si="34"/>
        <v>0</v>
      </c>
      <c r="AW146" s="489">
        <f t="shared" si="35"/>
        <v>0</v>
      </c>
      <c r="AX146" s="206"/>
      <c r="AY146" s="206"/>
      <c r="AZ146" s="206"/>
      <c r="BA146" s="206"/>
      <c r="BB146" s="206"/>
      <c r="BC146" s="206"/>
      <c r="BD146" s="206"/>
      <c r="BE146" s="206"/>
      <c r="BF146" s="206"/>
      <c r="BG146" s="206"/>
      <c r="BH146" s="206"/>
      <c r="BI146" s="206"/>
      <c r="BJ146" s="206"/>
      <c r="BK146" s="206"/>
      <c r="BL146" s="206"/>
      <c r="BM146" s="206"/>
      <c r="BN146" s="206"/>
      <c r="BO146" s="206"/>
      <c r="BP146" s="206"/>
      <c r="BQ146" s="206"/>
      <c r="BR146" s="206"/>
      <c r="BS146" s="206"/>
      <c r="BT146" s="206"/>
      <c r="BU146" s="206"/>
      <c r="BV146" s="206"/>
      <c r="BW146" s="206"/>
      <c r="BX146" s="206"/>
      <c r="BY146" s="489">
        <f t="shared" si="36"/>
        <v>0</v>
      </c>
      <c r="BZ146" s="489">
        <f t="shared" si="37"/>
        <v>0</v>
      </c>
      <c r="CA146" s="489">
        <f t="shared" si="40"/>
        <v>1047</v>
      </c>
      <c r="CB146" s="489">
        <f t="shared" si="41"/>
        <v>375</v>
      </c>
      <c r="CC146" s="489">
        <f t="shared" si="42"/>
        <v>0</v>
      </c>
      <c r="CD146" s="489">
        <f t="shared" si="43"/>
        <v>0</v>
      </c>
      <c r="CE146" s="489">
        <f t="shared" si="44"/>
        <v>0</v>
      </c>
      <c r="CF146" s="489">
        <f t="shared" si="38"/>
        <v>1047</v>
      </c>
      <c r="CG146" s="489">
        <f t="shared" si="39"/>
        <v>375</v>
      </c>
      <c r="CH146" s="489">
        <f t="shared" si="45"/>
        <v>314</v>
      </c>
      <c r="CI146" s="489">
        <f t="shared" si="45"/>
        <v>400</v>
      </c>
    </row>
    <row r="147" spans="1:87">
      <c r="A147" s="499" t="str">
        <f t="shared" si="31"/>
        <v>509</v>
      </c>
      <c r="B147" s="500">
        <v>39957</v>
      </c>
      <c r="C147" s="206"/>
      <c r="D147" s="206"/>
      <c r="E147" s="206"/>
      <c r="F147" s="206"/>
      <c r="G147" s="206"/>
      <c r="H147" s="206"/>
      <c r="I147" s="206"/>
      <c r="J147" s="206"/>
      <c r="K147" s="206"/>
      <c r="L147" s="206"/>
      <c r="M147" s="206"/>
      <c r="N147" s="206"/>
      <c r="O147" s="206"/>
      <c r="P147" s="206"/>
      <c r="Q147" s="206"/>
      <c r="R147" s="206"/>
      <c r="S147" s="206"/>
      <c r="T147" s="206"/>
      <c r="U147" s="206"/>
      <c r="V147" s="206"/>
      <c r="W147" s="206"/>
      <c r="X147" s="206"/>
      <c r="Y147" s="206"/>
      <c r="Z147" s="206"/>
      <c r="AA147" s="206"/>
      <c r="AB147" s="206"/>
      <c r="AC147" s="206"/>
      <c r="AD147" s="206"/>
      <c r="AE147" s="206"/>
      <c r="AF147" s="206"/>
      <c r="AG147" s="206"/>
      <c r="AH147" s="206"/>
      <c r="AI147" s="206"/>
      <c r="AJ147" s="206"/>
      <c r="AK147" s="206"/>
      <c r="AL147" s="206"/>
      <c r="AM147" s="206"/>
      <c r="AN147" s="206"/>
      <c r="AO147" s="206"/>
      <c r="AP147" s="206"/>
      <c r="AQ147" s="206"/>
      <c r="AR147" s="206"/>
      <c r="AS147" s="206"/>
      <c r="AT147" s="489">
        <f t="shared" si="32"/>
        <v>0</v>
      </c>
      <c r="AU147" s="489">
        <f t="shared" si="33"/>
        <v>0</v>
      </c>
      <c r="AV147" s="489">
        <f t="shared" si="34"/>
        <v>0</v>
      </c>
      <c r="AW147" s="489">
        <f t="shared" si="35"/>
        <v>0</v>
      </c>
      <c r="AX147" s="206"/>
      <c r="AY147" s="206"/>
      <c r="AZ147" s="206"/>
      <c r="BA147" s="206"/>
      <c r="BB147" s="206"/>
      <c r="BC147" s="206"/>
      <c r="BD147" s="206"/>
      <c r="BE147" s="206"/>
      <c r="BF147" s="206"/>
      <c r="BG147" s="206"/>
      <c r="BH147" s="206"/>
      <c r="BI147" s="206"/>
      <c r="BJ147" s="206"/>
      <c r="BK147" s="206"/>
      <c r="BL147" s="206"/>
      <c r="BM147" s="206"/>
      <c r="BN147" s="206"/>
      <c r="BO147" s="206"/>
      <c r="BP147" s="206"/>
      <c r="BQ147" s="206"/>
      <c r="BR147" s="206"/>
      <c r="BS147" s="206"/>
      <c r="BT147" s="206"/>
      <c r="BU147" s="206"/>
      <c r="BV147" s="206"/>
      <c r="BW147" s="206"/>
      <c r="BX147" s="206"/>
      <c r="BY147" s="489">
        <f t="shared" si="36"/>
        <v>0</v>
      </c>
      <c r="BZ147" s="489">
        <f t="shared" si="37"/>
        <v>0</v>
      </c>
      <c r="CA147" s="489">
        <f t="shared" si="40"/>
        <v>1047</v>
      </c>
      <c r="CB147" s="489">
        <f t="shared" si="41"/>
        <v>375</v>
      </c>
      <c r="CC147" s="489">
        <f t="shared" si="42"/>
        <v>0</v>
      </c>
      <c r="CD147" s="489">
        <f t="shared" si="43"/>
        <v>0</v>
      </c>
      <c r="CE147" s="489">
        <f t="shared" si="44"/>
        <v>0</v>
      </c>
      <c r="CF147" s="489">
        <f t="shared" si="38"/>
        <v>1047</v>
      </c>
      <c r="CG147" s="489">
        <f t="shared" si="39"/>
        <v>375</v>
      </c>
      <c r="CH147" s="489">
        <f t="shared" si="45"/>
        <v>314</v>
      </c>
      <c r="CI147" s="489">
        <f t="shared" si="45"/>
        <v>400</v>
      </c>
    </row>
    <row r="148" spans="1:87">
      <c r="A148" s="499" t="str">
        <f t="shared" si="31"/>
        <v>509</v>
      </c>
      <c r="B148" s="500">
        <v>39958</v>
      </c>
      <c r="C148" s="206"/>
      <c r="D148" s="206"/>
      <c r="E148" s="206"/>
      <c r="F148" s="206"/>
      <c r="G148" s="206"/>
      <c r="H148" s="206"/>
      <c r="I148" s="206"/>
      <c r="J148" s="206"/>
      <c r="K148" s="206"/>
      <c r="L148" s="206"/>
      <c r="M148" s="206"/>
      <c r="N148" s="206"/>
      <c r="O148" s="206"/>
      <c r="P148" s="206"/>
      <c r="Q148" s="206"/>
      <c r="R148" s="206"/>
      <c r="S148" s="206"/>
      <c r="T148" s="206"/>
      <c r="U148" s="206"/>
      <c r="V148" s="206"/>
      <c r="W148" s="206"/>
      <c r="X148" s="206"/>
      <c r="Y148" s="206"/>
      <c r="Z148" s="206"/>
      <c r="AA148" s="206"/>
      <c r="AB148" s="206"/>
      <c r="AC148" s="206"/>
      <c r="AD148" s="206"/>
      <c r="AE148" s="206"/>
      <c r="AF148" s="206"/>
      <c r="AG148" s="206"/>
      <c r="AH148" s="206"/>
      <c r="AI148" s="206"/>
      <c r="AJ148" s="206"/>
      <c r="AK148" s="206"/>
      <c r="AL148" s="206"/>
      <c r="AM148" s="206"/>
      <c r="AN148" s="206"/>
      <c r="AO148" s="206"/>
      <c r="AP148" s="206"/>
      <c r="AQ148" s="206"/>
      <c r="AR148" s="206"/>
      <c r="AS148" s="206"/>
      <c r="AT148" s="489">
        <f t="shared" si="32"/>
        <v>0</v>
      </c>
      <c r="AU148" s="489">
        <f t="shared" si="33"/>
        <v>0</v>
      </c>
      <c r="AV148" s="489">
        <f t="shared" si="34"/>
        <v>0</v>
      </c>
      <c r="AW148" s="489">
        <f t="shared" si="35"/>
        <v>0</v>
      </c>
      <c r="AX148" s="206"/>
      <c r="AY148" s="206"/>
      <c r="AZ148" s="206"/>
      <c r="BA148" s="206"/>
      <c r="BB148" s="206"/>
      <c r="BC148" s="206"/>
      <c r="BD148" s="206"/>
      <c r="BE148" s="206"/>
      <c r="BF148" s="206"/>
      <c r="BG148" s="206"/>
      <c r="BH148" s="206"/>
      <c r="BI148" s="206"/>
      <c r="BJ148" s="206"/>
      <c r="BK148" s="206"/>
      <c r="BL148" s="206"/>
      <c r="BM148" s="206"/>
      <c r="BN148" s="206"/>
      <c r="BO148" s="206"/>
      <c r="BP148" s="206"/>
      <c r="BQ148" s="206"/>
      <c r="BR148" s="206"/>
      <c r="BS148" s="206"/>
      <c r="BT148" s="206"/>
      <c r="BU148" s="206"/>
      <c r="BV148" s="206"/>
      <c r="BW148" s="206"/>
      <c r="BX148" s="206"/>
      <c r="BY148" s="489">
        <f t="shared" si="36"/>
        <v>0</v>
      </c>
      <c r="BZ148" s="489">
        <f t="shared" si="37"/>
        <v>0</v>
      </c>
      <c r="CA148" s="489">
        <f t="shared" si="40"/>
        <v>1047</v>
      </c>
      <c r="CB148" s="489">
        <f t="shared" si="41"/>
        <v>375</v>
      </c>
      <c r="CC148" s="489">
        <f t="shared" si="42"/>
        <v>0</v>
      </c>
      <c r="CD148" s="489">
        <f t="shared" si="43"/>
        <v>0</v>
      </c>
      <c r="CE148" s="489">
        <f t="shared" si="44"/>
        <v>0</v>
      </c>
      <c r="CF148" s="489">
        <f t="shared" si="38"/>
        <v>1047</v>
      </c>
      <c r="CG148" s="489">
        <f t="shared" si="39"/>
        <v>375</v>
      </c>
      <c r="CH148" s="489">
        <f t="shared" si="45"/>
        <v>314</v>
      </c>
      <c r="CI148" s="489">
        <f t="shared" si="45"/>
        <v>400</v>
      </c>
    </row>
    <row r="149" spans="1:87">
      <c r="A149" s="499" t="str">
        <f t="shared" si="31"/>
        <v>509</v>
      </c>
      <c r="B149" s="500">
        <v>39959</v>
      </c>
      <c r="C149" s="206"/>
      <c r="D149" s="206"/>
      <c r="E149" s="206"/>
      <c r="F149" s="206"/>
      <c r="G149" s="206"/>
      <c r="H149" s="206"/>
      <c r="I149" s="206"/>
      <c r="J149" s="206"/>
      <c r="K149" s="206"/>
      <c r="L149" s="206"/>
      <c r="M149" s="206"/>
      <c r="N149" s="206"/>
      <c r="O149" s="206"/>
      <c r="P149" s="206"/>
      <c r="Q149" s="206"/>
      <c r="R149" s="206"/>
      <c r="S149" s="206"/>
      <c r="T149" s="206"/>
      <c r="U149" s="206"/>
      <c r="V149" s="206"/>
      <c r="W149" s="206"/>
      <c r="X149" s="206"/>
      <c r="Y149" s="206"/>
      <c r="Z149" s="206"/>
      <c r="AA149" s="206"/>
      <c r="AB149" s="206"/>
      <c r="AC149" s="206"/>
      <c r="AD149" s="206"/>
      <c r="AE149" s="206"/>
      <c r="AF149" s="206"/>
      <c r="AG149" s="206"/>
      <c r="AH149" s="206"/>
      <c r="AI149" s="206"/>
      <c r="AJ149" s="206"/>
      <c r="AK149" s="206"/>
      <c r="AL149" s="206"/>
      <c r="AM149" s="206"/>
      <c r="AN149" s="206"/>
      <c r="AO149" s="206"/>
      <c r="AP149" s="206"/>
      <c r="AQ149" s="206"/>
      <c r="AR149" s="206"/>
      <c r="AS149" s="206"/>
      <c r="AT149" s="489">
        <f t="shared" si="32"/>
        <v>0</v>
      </c>
      <c r="AU149" s="489">
        <f t="shared" si="33"/>
        <v>0</v>
      </c>
      <c r="AV149" s="489">
        <f t="shared" si="34"/>
        <v>0</v>
      </c>
      <c r="AW149" s="489">
        <f t="shared" si="35"/>
        <v>0</v>
      </c>
      <c r="AX149" s="206"/>
      <c r="AY149" s="206"/>
      <c r="AZ149" s="206"/>
      <c r="BA149" s="206"/>
      <c r="BB149" s="206"/>
      <c r="BC149" s="206"/>
      <c r="BD149" s="206"/>
      <c r="BE149" s="206"/>
      <c r="BF149" s="206"/>
      <c r="BG149" s="206"/>
      <c r="BH149" s="206"/>
      <c r="BI149" s="206"/>
      <c r="BJ149" s="206"/>
      <c r="BK149" s="206"/>
      <c r="BL149" s="206"/>
      <c r="BM149" s="206"/>
      <c r="BN149" s="206"/>
      <c r="BO149" s="206"/>
      <c r="BP149" s="206"/>
      <c r="BQ149" s="206"/>
      <c r="BR149" s="206"/>
      <c r="BS149" s="206"/>
      <c r="BT149" s="206"/>
      <c r="BU149" s="206"/>
      <c r="BV149" s="206"/>
      <c r="BW149" s="206"/>
      <c r="BX149" s="206"/>
      <c r="BY149" s="489">
        <f t="shared" si="36"/>
        <v>0</v>
      </c>
      <c r="BZ149" s="489">
        <f t="shared" si="37"/>
        <v>0</v>
      </c>
      <c r="CA149" s="489">
        <f t="shared" si="40"/>
        <v>1047</v>
      </c>
      <c r="CB149" s="489">
        <f t="shared" si="41"/>
        <v>375</v>
      </c>
      <c r="CC149" s="489">
        <f t="shared" si="42"/>
        <v>0</v>
      </c>
      <c r="CD149" s="489">
        <f t="shared" si="43"/>
        <v>0</v>
      </c>
      <c r="CE149" s="489">
        <f t="shared" si="44"/>
        <v>0</v>
      </c>
      <c r="CF149" s="489">
        <f t="shared" si="38"/>
        <v>1047</v>
      </c>
      <c r="CG149" s="489">
        <f t="shared" si="39"/>
        <v>375</v>
      </c>
      <c r="CH149" s="489">
        <f t="shared" si="45"/>
        <v>314</v>
      </c>
      <c r="CI149" s="489">
        <f t="shared" si="45"/>
        <v>400</v>
      </c>
    </row>
    <row r="150" spans="1:87">
      <c r="A150" s="499" t="str">
        <f t="shared" si="31"/>
        <v>509</v>
      </c>
      <c r="B150" s="500">
        <v>39960</v>
      </c>
      <c r="C150" s="206"/>
      <c r="D150" s="206"/>
      <c r="E150" s="206"/>
      <c r="F150" s="206"/>
      <c r="G150" s="206"/>
      <c r="H150" s="206"/>
      <c r="I150" s="206"/>
      <c r="J150" s="206"/>
      <c r="K150" s="206"/>
      <c r="L150" s="206"/>
      <c r="M150" s="206"/>
      <c r="N150" s="206"/>
      <c r="O150" s="206"/>
      <c r="P150" s="206"/>
      <c r="Q150" s="206"/>
      <c r="R150" s="206"/>
      <c r="S150" s="206"/>
      <c r="T150" s="206"/>
      <c r="U150" s="206"/>
      <c r="V150" s="206"/>
      <c r="W150" s="206"/>
      <c r="X150" s="206"/>
      <c r="Y150" s="206"/>
      <c r="Z150" s="206"/>
      <c r="AA150" s="206"/>
      <c r="AB150" s="206"/>
      <c r="AC150" s="206"/>
      <c r="AD150" s="206"/>
      <c r="AE150" s="206"/>
      <c r="AF150" s="206"/>
      <c r="AG150" s="206"/>
      <c r="AH150" s="206"/>
      <c r="AI150" s="206"/>
      <c r="AJ150" s="206"/>
      <c r="AK150" s="206"/>
      <c r="AL150" s="206"/>
      <c r="AM150" s="206"/>
      <c r="AN150" s="206"/>
      <c r="AO150" s="206"/>
      <c r="AP150" s="206"/>
      <c r="AQ150" s="206"/>
      <c r="AR150" s="206"/>
      <c r="AS150" s="206"/>
      <c r="AT150" s="489">
        <f t="shared" si="32"/>
        <v>0</v>
      </c>
      <c r="AU150" s="489">
        <f t="shared" si="33"/>
        <v>0</v>
      </c>
      <c r="AV150" s="489">
        <f t="shared" si="34"/>
        <v>0</v>
      </c>
      <c r="AW150" s="489">
        <f t="shared" si="35"/>
        <v>0</v>
      </c>
      <c r="AX150" s="206"/>
      <c r="AY150" s="206"/>
      <c r="AZ150" s="206"/>
      <c r="BA150" s="206"/>
      <c r="BB150" s="206"/>
      <c r="BC150" s="206"/>
      <c r="BD150" s="206"/>
      <c r="BE150" s="206"/>
      <c r="BF150" s="206"/>
      <c r="BG150" s="206"/>
      <c r="BH150" s="206"/>
      <c r="BI150" s="206"/>
      <c r="BJ150" s="206"/>
      <c r="BK150" s="206"/>
      <c r="BL150" s="206"/>
      <c r="BM150" s="206"/>
      <c r="BN150" s="206"/>
      <c r="BO150" s="206"/>
      <c r="BP150" s="206"/>
      <c r="BQ150" s="206"/>
      <c r="BR150" s="206"/>
      <c r="BS150" s="206"/>
      <c r="BT150" s="206"/>
      <c r="BU150" s="206"/>
      <c r="BV150" s="206"/>
      <c r="BW150" s="206"/>
      <c r="BX150" s="206"/>
      <c r="BY150" s="489">
        <f t="shared" si="36"/>
        <v>0</v>
      </c>
      <c r="BZ150" s="489">
        <f t="shared" si="37"/>
        <v>0</v>
      </c>
      <c r="CA150" s="489">
        <f t="shared" si="40"/>
        <v>1047</v>
      </c>
      <c r="CB150" s="489">
        <f t="shared" si="41"/>
        <v>375</v>
      </c>
      <c r="CC150" s="489">
        <f t="shared" si="42"/>
        <v>0</v>
      </c>
      <c r="CD150" s="489">
        <f t="shared" si="43"/>
        <v>0</v>
      </c>
      <c r="CE150" s="489">
        <f t="shared" si="44"/>
        <v>0</v>
      </c>
      <c r="CF150" s="489">
        <f t="shared" si="38"/>
        <v>1047</v>
      </c>
      <c r="CG150" s="489">
        <f t="shared" si="39"/>
        <v>375</v>
      </c>
      <c r="CH150" s="489">
        <f t="shared" si="45"/>
        <v>314</v>
      </c>
      <c r="CI150" s="489">
        <f t="shared" si="45"/>
        <v>400</v>
      </c>
    </row>
    <row r="151" spans="1:87">
      <c r="A151" s="499" t="str">
        <f t="shared" si="31"/>
        <v>509</v>
      </c>
      <c r="B151" s="500">
        <v>39961</v>
      </c>
      <c r="C151" s="206"/>
      <c r="D151" s="206"/>
      <c r="E151" s="206"/>
      <c r="F151" s="206"/>
      <c r="G151" s="206"/>
      <c r="H151" s="206"/>
      <c r="I151" s="206"/>
      <c r="J151" s="206"/>
      <c r="K151" s="206"/>
      <c r="L151" s="206"/>
      <c r="M151" s="206"/>
      <c r="N151" s="206"/>
      <c r="O151" s="206"/>
      <c r="P151" s="206"/>
      <c r="Q151" s="206"/>
      <c r="R151" s="206"/>
      <c r="S151" s="206"/>
      <c r="T151" s="206"/>
      <c r="U151" s="206"/>
      <c r="V151" s="206"/>
      <c r="W151" s="206"/>
      <c r="X151" s="206"/>
      <c r="Y151" s="206"/>
      <c r="Z151" s="206"/>
      <c r="AA151" s="206"/>
      <c r="AB151" s="206"/>
      <c r="AC151" s="206"/>
      <c r="AD151" s="206"/>
      <c r="AE151" s="206"/>
      <c r="AF151" s="206"/>
      <c r="AG151" s="206"/>
      <c r="AH151" s="206"/>
      <c r="AI151" s="206"/>
      <c r="AJ151" s="206"/>
      <c r="AK151" s="206"/>
      <c r="AL151" s="206"/>
      <c r="AM151" s="206"/>
      <c r="AN151" s="206"/>
      <c r="AO151" s="206"/>
      <c r="AP151" s="206"/>
      <c r="AQ151" s="206"/>
      <c r="AR151" s="206"/>
      <c r="AS151" s="206"/>
      <c r="AT151" s="489">
        <f t="shared" si="32"/>
        <v>0</v>
      </c>
      <c r="AU151" s="489">
        <f t="shared" si="33"/>
        <v>0</v>
      </c>
      <c r="AV151" s="489">
        <f t="shared" si="34"/>
        <v>0</v>
      </c>
      <c r="AW151" s="489">
        <f t="shared" si="35"/>
        <v>0</v>
      </c>
      <c r="AX151" s="206"/>
      <c r="AY151" s="206"/>
      <c r="AZ151" s="206"/>
      <c r="BA151" s="206"/>
      <c r="BB151" s="206"/>
      <c r="BC151" s="206"/>
      <c r="BD151" s="206"/>
      <c r="BE151" s="206"/>
      <c r="BF151" s="206"/>
      <c r="BG151" s="206"/>
      <c r="BH151" s="206"/>
      <c r="BI151" s="206"/>
      <c r="BJ151" s="206"/>
      <c r="BK151" s="206"/>
      <c r="BL151" s="206"/>
      <c r="BM151" s="206"/>
      <c r="BN151" s="206"/>
      <c r="BO151" s="206"/>
      <c r="BP151" s="206"/>
      <c r="BQ151" s="206"/>
      <c r="BR151" s="206"/>
      <c r="BS151" s="206"/>
      <c r="BT151" s="206"/>
      <c r="BU151" s="206"/>
      <c r="BV151" s="206"/>
      <c r="BW151" s="206"/>
      <c r="BX151" s="206"/>
      <c r="BY151" s="489">
        <f t="shared" si="36"/>
        <v>0</v>
      </c>
      <c r="BZ151" s="489">
        <f t="shared" si="37"/>
        <v>0</v>
      </c>
      <c r="CA151" s="489">
        <f t="shared" si="40"/>
        <v>1047</v>
      </c>
      <c r="CB151" s="489">
        <f t="shared" si="41"/>
        <v>375</v>
      </c>
      <c r="CC151" s="489">
        <f t="shared" si="42"/>
        <v>0</v>
      </c>
      <c r="CD151" s="489">
        <f t="shared" si="43"/>
        <v>0</v>
      </c>
      <c r="CE151" s="489">
        <f t="shared" si="44"/>
        <v>0</v>
      </c>
      <c r="CF151" s="489">
        <f t="shared" si="38"/>
        <v>1047</v>
      </c>
      <c r="CG151" s="489">
        <f t="shared" si="39"/>
        <v>375</v>
      </c>
      <c r="CH151" s="489">
        <f t="shared" si="45"/>
        <v>314</v>
      </c>
      <c r="CI151" s="489">
        <f t="shared" si="45"/>
        <v>400</v>
      </c>
    </row>
    <row r="152" spans="1:87">
      <c r="A152" s="499" t="str">
        <f t="shared" si="31"/>
        <v>509</v>
      </c>
      <c r="B152" s="500">
        <v>39962</v>
      </c>
      <c r="C152" s="206"/>
      <c r="D152" s="206"/>
      <c r="E152" s="206"/>
      <c r="F152" s="206"/>
      <c r="G152" s="206"/>
      <c r="H152" s="206"/>
      <c r="I152" s="206"/>
      <c r="J152" s="206"/>
      <c r="K152" s="206"/>
      <c r="L152" s="206"/>
      <c r="M152" s="206"/>
      <c r="N152" s="206"/>
      <c r="O152" s="206"/>
      <c r="P152" s="206"/>
      <c r="Q152" s="206"/>
      <c r="R152" s="206"/>
      <c r="S152" s="206"/>
      <c r="T152" s="206"/>
      <c r="U152" s="206"/>
      <c r="V152" s="206"/>
      <c r="W152" s="206"/>
      <c r="X152" s="206"/>
      <c r="Y152" s="206"/>
      <c r="Z152" s="206"/>
      <c r="AA152" s="206"/>
      <c r="AB152" s="206"/>
      <c r="AC152" s="206"/>
      <c r="AD152" s="206"/>
      <c r="AE152" s="206"/>
      <c r="AF152" s="206"/>
      <c r="AG152" s="206"/>
      <c r="AH152" s="206"/>
      <c r="AI152" s="206"/>
      <c r="AJ152" s="206"/>
      <c r="AK152" s="206"/>
      <c r="AL152" s="206"/>
      <c r="AM152" s="206"/>
      <c r="AN152" s="206"/>
      <c r="AO152" s="206"/>
      <c r="AP152" s="206"/>
      <c r="AQ152" s="206"/>
      <c r="AR152" s="206"/>
      <c r="AS152" s="206"/>
      <c r="AT152" s="489">
        <f t="shared" si="32"/>
        <v>0</v>
      </c>
      <c r="AU152" s="489">
        <f t="shared" si="33"/>
        <v>0</v>
      </c>
      <c r="AV152" s="489">
        <f t="shared" si="34"/>
        <v>0</v>
      </c>
      <c r="AW152" s="489">
        <f t="shared" si="35"/>
        <v>0</v>
      </c>
      <c r="AX152" s="206"/>
      <c r="AY152" s="206"/>
      <c r="AZ152" s="206"/>
      <c r="BA152" s="206"/>
      <c r="BB152" s="206"/>
      <c r="BC152" s="206"/>
      <c r="BD152" s="206"/>
      <c r="BE152" s="206"/>
      <c r="BF152" s="206"/>
      <c r="BG152" s="206"/>
      <c r="BH152" s="206"/>
      <c r="BI152" s="206"/>
      <c r="BJ152" s="206"/>
      <c r="BK152" s="206"/>
      <c r="BL152" s="206"/>
      <c r="BM152" s="206"/>
      <c r="BN152" s="206"/>
      <c r="BO152" s="206"/>
      <c r="BP152" s="206"/>
      <c r="BQ152" s="206"/>
      <c r="BR152" s="206"/>
      <c r="BS152" s="206"/>
      <c r="BT152" s="206"/>
      <c r="BU152" s="206"/>
      <c r="BV152" s="206"/>
      <c r="BW152" s="206"/>
      <c r="BX152" s="206"/>
      <c r="BY152" s="489">
        <f t="shared" si="36"/>
        <v>0</v>
      </c>
      <c r="BZ152" s="489">
        <f t="shared" si="37"/>
        <v>0</v>
      </c>
      <c r="CA152" s="489">
        <f t="shared" si="40"/>
        <v>1047</v>
      </c>
      <c r="CB152" s="489">
        <f t="shared" si="41"/>
        <v>375</v>
      </c>
      <c r="CC152" s="489">
        <f t="shared" si="42"/>
        <v>0</v>
      </c>
      <c r="CD152" s="489">
        <f t="shared" si="43"/>
        <v>0</v>
      </c>
      <c r="CE152" s="489">
        <f t="shared" si="44"/>
        <v>0</v>
      </c>
      <c r="CF152" s="489">
        <f t="shared" si="38"/>
        <v>1047</v>
      </c>
      <c r="CG152" s="489">
        <f t="shared" si="39"/>
        <v>375</v>
      </c>
      <c r="CH152" s="489">
        <f t="shared" si="45"/>
        <v>314</v>
      </c>
      <c r="CI152" s="489">
        <f t="shared" si="45"/>
        <v>400</v>
      </c>
    </row>
    <row r="153" spans="1:87">
      <c r="A153" s="499" t="str">
        <f t="shared" si="31"/>
        <v>509</v>
      </c>
      <c r="B153" s="500">
        <v>39963</v>
      </c>
      <c r="C153" s="206"/>
      <c r="D153" s="206"/>
      <c r="E153" s="206"/>
      <c r="F153" s="206"/>
      <c r="G153" s="206"/>
      <c r="H153" s="206"/>
      <c r="I153" s="206"/>
      <c r="J153" s="206"/>
      <c r="K153" s="206"/>
      <c r="L153" s="206"/>
      <c r="M153" s="206"/>
      <c r="N153" s="206"/>
      <c r="O153" s="206"/>
      <c r="P153" s="206"/>
      <c r="Q153" s="206"/>
      <c r="R153" s="206"/>
      <c r="S153" s="206"/>
      <c r="T153" s="206"/>
      <c r="U153" s="206"/>
      <c r="V153" s="206"/>
      <c r="W153" s="206"/>
      <c r="X153" s="206"/>
      <c r="Y153" s="206"/>
      <c r="Z153" s="206"/>
      <c r="AA153" s="206"/>
      <c r="AB153" s="206"/>
      <c r="AC153" s="206"/>
      <c r="AD153" s="206"/>
      <c r="AE153" s="206"/>
      <c r="AF153" s="206"/>
      <c r="AG153" s="206"/>
      <c r="AH153" s="206"/>
      <c r="AI153" s="206"/>
      <c r="AJ153" s="206"/>
      <c r="AK153" s="206"/>
      <c r="AL153" s="206"/>
      <c r="AM153" s="206"/>
      <c r="AN153" s="206"/>
      <c r="AO153" s="206"/>
      <c r="AP153" s="206"/>
      <c r="AQ153" s="206"/>
      <c r="AR153" s="206"/>
      <c r="AS153" s="206"/>
      <c r="AT153" s="489">
        <f t="shared" si="32"/>
        <v>0</v>
      </c>
      <c r="AU153" s="489">
        <f t="shared" si="33"/>
        <v>0</v>
      </c>
      <c r="AV153" s="489">
        <f t="shared" si="34"/>
        <v>0</v>
      </c>
      <c r="AW153" s="489">
        <f t="shared" si="35"/>
        <v>0</v>
      </c>
      <c r="AX153" s="206"/>
      <c r="AY153" s="206"/>
      <c r="AZ153" s="206"/>
      <c r="BA153" s="206"/>
      <c r="BB153" s="206"/>
      <c r="BC153" s="206"/>
      <c r="BD153" s="206"/>
      <c r="BE153" s="206"/>
      <c r="BF153" s="206"/>
      <c r="BG153" s="206"/>
      <c r="BH153" s="206"/>
      <c r="BI153" s="206"/>
      <c r="BJ153" s="206"/>
      <c r="BK153" s="206"/>
      <c r="BL153" s="206"/>
      <c r="BM153" s="206"/>
      <c r="BN153" s="206"/>
      <c r="BO153" s="206"/>
      <c r="BP153" s="206"/>
      <c r="BQ153" s="206"/>
      <c r="BR153" s="206"/>
      <c r="BS153" s="206"/>
      <c r="BT153" s="206"/>
      <c r="BU153" s="206"/>
      <c r="BV153" s="206"/>
      <c r="BW153" s="206"/>
      <c r="BX153" s="206"/>
      <c r="BY153" s="489">
        <f t="shared" si="36"/>
        <v>0</v>
      </c>
      <c r="BZ153" s="489">
        <f t="shared" si="37"/>
        <v>0</v>
      </c>
      <c r="CA153" s="489">
        <f t="shared" si="40"/>
        <v>1047</v>
      </c>
      <c r="CB153" s="489">
        <f t="shared" si="41"/>
        <v>375</v>
      </c>
      <c r="CC153" s="489">
        <f t="shared" si="42"/>
        <v>0</v>
      </c>
      <c r="CD153" s="489">
        <f t="shared" si="43"/>
        <v>0</v>
      </c>
      <c r="CE153" s="489">
        <f t="shared" si="44"/>
        <v>0</v>
      </c>
      <c r="CF153" s="489">
        <f t="shared" si="38"/>
        <v>1047</v>
      </c>
      <c r="CG153" s="489">
        <f t="shared" si="39"/>
        <v>375</v>
      </c>
      <c r="CH153" s="489">
        <f t="shared" si="45"/>
        <v>314</v>
      </c>
      <c r="CI153" s="489">
        <f t="shared" si="45"/>
        <v>400</v>
      </c>
    </row>
    <row r="154" spans="1:87">
      <c r="A154" s="499" t="str">
        <f t="shared" si="31"/>
        <v>509</v>
      </c>
      <c r="B154" s="500">
        <v>39964</v>
      </c>
      <c r="C154" s="206"/>
      <c r="D154" s="206"/>
      <c r="E154" s="206"/>
      <c r="F154" s="206"/>
      <c r="G154" s="206"/>
      <c r="H154" s="206"/>
      <c r="I154" s="206"/>
      <c r="J154" s="206"/>
      <c r="K154" s="206"/>
      <c r="L154" s="206"/>
      <c r="M154" s="206"/>
      <c r="N154" s="206"/>
      <c r="O154" s="206"/>
      <c r="P154" s="206"/>
      <c r="Q154" s="206"/>
      <c r="R154" s="206"/>
      <c r="S154" s="206"/>
      <c r="T154" s="206"/>
      <c r="U154" s="206"/>
      <c r="V154" s="206"/>
      <c r="W154" s="206"/>
      <c r="X154" s="206"/>
      <c r="Y154" s="206"/>
      <c r="Z154" s="206"/>
      <c r="AA154" s="206"/>
      <c r="AB154" s="206"/>
      <c r="AC154" s="206"/>
      <c r="AD154" s="206"/>
      <c r="AE154" s="206"/>
      <c r="AF154" s="206"/>
      <c r="AG154" s="206"/>
      <c r="AH154" s="206"/>
      <c r="AI154" s="206"/>
      <c r="AJ154" s="206"/>
      <c r="AK154" s="206"/>
      <c r="AL154" s="206"/>
      <c r="AM154" s="206"/>
      <c r="AN154" s="206"/>
      <c r="AO154" s="206"/>
      <c r="AP154" s="206"/>
      <c r="AQ154" s="206"/>
      <c r="AR154" s="206"/>
      <c r="AS154" s="206"/>
      <c r="AT154" s="489">
        <f t="shared" si="32"/>
        <v>0</v>
      </c>
      <c r="AU154" s="489">
        <f t="shared" si="33"/>
        <v>0</v>
      </c>
      <c r="AV154" s="489">
        <f t="shared" si="34"/>
        <v>0</v>
      </c>
      <c r="AW154" s="489">
        <f t="shared" si="35"/>
        <v>0</v>
      </c>
      <c r="AX154" s="206"/>
      <c r="AY154" s="206"/>
      <c r="AZ154" s="206"/>
      <c r="BA154" s="206"/>
      <c r="BB154" s="206"/>
      <c r="BC154" s="206"/>
      <c r="BD154" s="206"/>
      <c r="BE154" s="206"/>
      <c r="BF154" s="206"/>
      <c r="BG154" s="206"/>
      <c r="BH154" s="206"/>
      <c r="BI154" s="206"/>
      <c r="BJ154" s="206"/>
      <c r="BK154" s="206"/>
      <c r="BL154" s="206"/>
      <c r="BM154" s="206"/>
      <c r="BN154" s="206"/>
      <c r="BO154" s="206"/>
      <c r="BP154" s="206"/>
      <c r="BQ154" s="206"/>
      <c r="BR154" s="206"/>
      <c r="BS154" s="206"/>
      <c r="BT154" s="206"/>
      <c r="BU154" s="206"/>
      <c r="BV154" s="206"/>
      <c r="BW154" s="206"/>
      <c r="BX154" s="206"/>
      <c r="BY154" s="489">
        <f t="shared" si="36"/>
        <v>0</v>
      </c>
      <c r="BZ154" s="489">
        <f t="shared" si="37"/>
        <v>0</v>
      </c>
      <c r="CA154" s="489">
        <f t="shared" si="40"/>
        <v>1047</v>
      </c>
      <c r="CB154" s="489">
        <f t="shared" si="41"/>
        <v>375</v>
      </c>
      <c r="CC154" s="489">
        <f t="shared" si="42"/>
        <v>0</v>
      </c>
      <c r="CD154" s="489">
        <f t="shared" si="43"/>
        <v>0</v>
      </c>
      <c r="CE154" s="489">
        <f t="shared" si="44"/>
        <v>0</v>
      </c>
      <c r="CF154" s="489">
        <f t="shared" si="38"/>
        <v>1047</v>
      </c>
      <c r="CG154" s="489">
        <f t="shared" si="39"/>
        <v>375</v>
      </c>
      <c r="CH154" s="489">
        <f t="shared" si="45"/>
        <v>314</v>
      </c>
      <c r="CI154" s="489">
        <f t="shared" si="45"/>
        <v>400</v>
      </c>
    </row>
    <row r="155" spans="1:87">
      <c r="A155" s="499" t="str">
        <f t="shared" si="31"/>
        <v>609</v>
      </c>
      <c r="B155" s="500">
        <v>39965</v>
      </c>
      <c r="C155" s="206"/>
      <c r="D155" s="206"/>
      <c r="E155" s="206"/>
      <c r="F155" s="206"/>
      <c r="G155" s="206"/>
      <c r="H155" s="206"/>
      <c r="I155" s="206"/>
      <c r="J155" s="206"/>
      <c r="K155" s="206"/>
      <c r="L155" s="206"/>
      <c r="M155" s="206"/>
      <c r="N155" s="206"/>
      <c r="O155" s="206"/>
      <c r="P155" s="206"/>
      <c r="Q155" s="206"/>
      <c r="R155" s="206"/>
      <c r="S155" s="206"/>
      <c r="T155" s="206"/>
      <c r="U155" s="206"/>
      <c r="V155" s="206"/>
      <c r="W155" s="206"/>
      <c r="X155" s="206"/>
      <c r="Y155" s="206"/>
      <c r="Z155" s="206"/>
      <c r="AA155" s="206"/>
      <c r="AB155" s="206"/>
      <c r="AC155" s="206"/>
      <c r="AD155" s="206"/>
      <c r="AE155" s="206"/>
      <c r="AF155" s="206"/>
      <c r="AG155" s="206"/>
      <c r="AH155" s="206"/>
      <c r="AI155" s="206"/>
      <c r="AJ155" s="206"/>
      <c r="AK155" s="206"/>
      <c r="AL155" s="206"/>
      <c r="AM155" s="206"/>
      <c r="AN155" s="206"/>
      <c r="AO155" s="206"/>
      <c r="AP155" s="206"/>
      <c r="AQ155" s="206"/>
      <c r="AR155" s="206"/>
      <c r="AS155" s="206"/>
      <c r="AT155" s="489">
        <f t="shared" si="32"/>
        <v>0</v>
      </c>
      <c r="AU155" s="489">
        <f t="shared" si="33"/>
        <v>0</v>
      </c>
      <c r="AV155" s="489">
        <f t="shared" si="34"/>
        <v>0</v>
      </c>
      <c r="AW155" s="489">
        <f t="shared" si="35"/>
        <v>0</v>
      </c>
      <c r="AX155" s="206"/>
      <c r="AY155" s="206"/>
      <c r="AZ155" s="206"/>
      <c r="BA155" s="206"/>
      <c r="BB155" s="206"/>
      <c r="BC155" s="206"/>
      <c r="BD155" s="206"/>
      <c r="BE155" s="206"/>
      <c r="BF155" s="206"/>
      <c r="BG155" s="206"/>
      <c r="BH155" s="206"/>
      <c r="BI155" s="206"/>
      <c r="BJ155" s="206"/>
      <c r="BK155" s="206"/>
      <c r="BL155" s="206"/>
      <c r="BM155" s="206"/>
      <c r="BN155" s="206"/>
      <c r="BO155" s="206"/>
      <c r="BP155" s="206"/>
      <c r="BQ155" s="206"/>
      <c r="BR155" s="206"/>
      <c r="BS155" s="206"/>
      <c r="BT155" s="206"/>
      <c r="BU155" s="206"/>
      <c r="BV155" s="206"/>
      <c r="BW155" s="206"/>
      <c r="BX155" s="206"/>
      <c r="BY155" s="489">
        <f t="shared" si="36"/>
        <v>0</v>
      </c>
      <c r="BZ155" s="489">
        <f t="shared" si="37"/>
        <v>0</v>
      </c>
      <c r="CA155" s="489">
        <f t="shared" si="40"/>
        <v>1047</v>
      </c>
      <c r="CB155" s="489">
        <f t="shared" si="41"/>
        <v>375</v>
      </c>
      <c r="CC155" s="489">
        <f t="shared" si="42"/>
        <v>0</v>
      </c>
      <c r="CD155" s="489">
        <f t="shared" si="43"/>
        <v>0</v>
      </c>
      <c r="CE155" s="489">
        <f t="shared" si="44"/>
        <v>0</v>
      </c>
      <c r="CF155" s="489">
        <f t="shared" si="38"/>
        <v>1047</v>
      </c>
      <c r="CG155" s="489">
        <f t="shared" si="39"/>
        <v>375</v>
      </c>
      <c r="CH155" s="489">
        <f t="shared" si="45"/>
        <v>314</v>
      </c>
      <c r="CI155" s="489">
        <f t="shared" si="45"/>
        <v>400</v>
      </c>
    </row>
    <row r="156" spans="1:87">
      <c r="A156" s="499" t="str">
        <f t="shared" si="31"/>
        <v>609</v>
      </c>
      <c r="B156" s="500">
        <v>39966</v>
      </c>
      <c r="C156" s="206"/>
      <c r="D156" s="206"/>
      <c r="E156" s="206"/>
      <c r="F156" s="206"/>
      <c r="G156" s="206"/>
      <c r="H156" s="206"/>
      <c r="I156" s="206"/>
      <c r="J156" s="206"/>
      <c r="K156" s="206"/>
      <c r="L156" s="206"/>
      <c r="M156" s="206"/>
      <c r="N156" s="206"/>
      <c r="O156" s="206"/>
      <c r="P156" s="206"/>
      <c r="Q156" s="206"/>
      <c r="R156" s="206"/>
      <c r="S156" s="206"/>
      <c r="T156" s="206"/>
      <c r="U156" s="206"/>
      <c r="V156" s="206"/>
      <c r="W156" s="206"/>
      <c r="X156" s="206"/>
      <c r="Y156" s="206"/>
      <c r="Z156" s="206"/>
      <c r="AA156" s="206"/>
      <c r="AB156" s="206"/>
      <c r="AC156" s="206"/>
      <c r="AD156" s="206"/>
      <c r="AE156" s="206"/>
      <c r="AF156" s="206"/>
      <c r="AG156" s="206"/>
      <c r="AH156" s="206"/>
      <c r="AI156" s="206"/>
      <c r="AJ156" s="206"/>
      <c r="AK156" s="206"/>
      <c r="AL156" s="206"/>
      <c r="AM156" s="206"/>
      <c r="AN156" s="206"/>
      <c r="AO156" s="206"/>
      <c r="AP156" s="206"/>
      <c r="AQ156" s="206"/>
      <c r="AR156" s="206"/>
      <c r="AS156" s="206"/>
      <c r="AT156" s="489">
        <f t="shared" si="32"/>
        <v>0</v>
      </c>
      <c r="AU156" s="489">
        <f t="shared" si="33"/>
        <v>0</v>
      </c>
      <c r="AV156" s="489">
        <f t="shared" si="34"/>
        <v>0</v>
      </c>
      <c r="AW156" s="489">
        <f t="shared" si="35"/>
        <v>0</v>
      </c>
      <c r="AX156" s="206"/>
      <c r="AY156" s="206"/>
      <c r="AZ156" s="206"/>
      <c r="BA156" s="206"/>
      <c r="BB156" s="206"/>
      <c r="BC156" s="206"/>
      <c r="BD156" s="206"/>
      <c r="BE156" s="206"/>
      <c r="BF156" s="206"/>
      <c r="BG156" s="206"/>
      <c r="BH156" s="206"/>
      <c r="BI156" s="206"/>
      <c r="BJ156" s="206"/>
      <c r="BK156" s="206"/>
      <c r="BL156" s="206"/>
      <c r="BM156" s="206"/>
      <c r="BN156" s="206"/>
      <c r="BO156" s="206"/>
      <c r="BP156" s="206"/>
      <c r="BQ156" s="206"/>
      <c r="BR156" s="206"/>
      <c r="BS156" s="206"/>
      <c r="BT156" s="206"/>
      <c r="BU156" s="206"/>
      <c r="BV156" s="206"/>
      <c r="BW156" s="206"/>
      <c r="BX156" s="206"/>
      <c r="BY156" s="489">
        <f t="shared" si="36"/>
        <v>0</v>
      </c>
      <c r="BZ156" s="489">
        <f t="shared" si="37"/>
        <v>0</v>
      </c>
      <c r="CA156" s="489">
        <f t="shared" si="40"/>
        <v>1047</v>
      </c>
      <c r="CB156" s="489">
        <f t="shared" si="41"/>
        <v>375</v>
      </c>
      <c r="CC156" s="489">
        <f t="shared" si="42"/>
        <v>0</v>
      </c>
      <c r="CD156" s="489">
        <f t="shared" si="43"/>
        <v>0</v>
      </c>
      <c r="CE156" s="489">
        <f t="shared" si="44"/>
        <v>0</v>
      </c>
      <c r="CF156" s="489">
        <f t="shared" si="38"/>
        <v>1047</v>
      </c>
      <c r="CG156" s="489">
        <f t="shared" si="39"/>
        <v>375</v>
      </c>
      <c r="CH156" s="489">
        <f t="shared" si="45"/>
        <v>314</v>
      </c>
      <c r="CI156" s="489">
        <f t="shared" si="45"/>
        <v>400</v>
      </c>
    </row>
    <row r="157" spans="1:87">
      <c r="A157" s="499" t="str">
        <f t="shared" si="31"/>
        <v>609</v>
      </c>
      <c r="B157" s="500">
        <v>39967</v>
      </c>
      <c r="C157" s="206"/>
      <c r="D157" s="206"/>
      <c r="E157" s="206"/>
      <c r="F157" s="206"/>
      <c r="G157" s="206"/>
      <c r="H157" s="206"/>
      <c r="I157" s="206"/>
      <c r="J157" s="206"/>
      <c r="K157" s="206"/>
      <c r="L157" s="206"/>
      <c r="M157" s="206"/>
      <c r="N157" s="206"/>
      <c r="O157" s="206"/>
      <c r="P157" s="206"/>
      <c r="Q157" s="206"/>
      <c r="R157" s="206"/>
      <c r="S157" s="206"/>
      <c r="T157" s="206"/>
      <c r="U157" s="206"/>
      <c r="V157" s="206"/>
      <c r="W157" s="206"/>
      <c r="X157" s="206"/>
      <c r="Y157" s="206"/>
      <c r="Z157" s="206"/>
      <c r="AA157" s="206"/>
      <c r="AB157" s="206"/>
      <c r="AC157" s="206"/>
      <c r="AD157" s="206"/>
      <c r="AE157" s="206"/>
      <c r="AF157" s="206"/>
      <c r="AG157" s="206"/>
      <c r="AH157" s="206"/>
      <c r="AI157" s="206"/>
      <c r="AJ157" s="206"/>
      <c r="AK157" s="206"/>
      <c r="AL157" s="206"/>
      <c r="AM157" s="206"/>
      <c r="AN157" s="206"/>
      <c r="AO157" s="206"/>
      <c r="AP157" s="206"/>
      <c r="AQ157" s="206"/>
      <c r="AR157" s="206"/>
      <c r="AS157" s="206"/>
      <c r="AT157" s="489">
        <f t="shared" si="32"/>
        <v>0</v>
      </c>
      <c r="AU157" s="489">
        <f t="shared" si="33"/>
        <v>0</v>
      </c>
      <c r="AV157" s="489">
        <f t="shared" si="34"/>
        <v>0</v>
      </c>
      <c r="AW157" s="489">
        <f t="shared" si="35"/>
        <v>0</v>
      </c>
      <c r="AX157" s="206"/>
      <c r="AY157" s="206"/>
      <c r="AZ157" s="206"/>
      <c r="BA157" s="206"/>
      <c r="BB157" s="206"/>
      <c r="BC157" s="206"/>
      <c r="BD157" s="206"/>
      <c r="BE157" s="206"/>
      <c r="BF157" s="206"/>
      <c r="BG157" s="206"/>
      <c r="BH157" s="206"/>
      <c r="BI157" s="206"/>
      <c r="BJ157" s="206"/>
      <c r="BK157" s="206"/>
      <c r="BL157" s="206"/>
      <c r="BM157" s="206"/>
      <c r="BN157" s="206"/>
      <c r="BO157" s="206"/>
      <c r="BP157" s="206"/>
      <c r="BQ157" s="206"/>
      <c r="BR157" s="206"/>
      <c r="BS157" s="206"/>
      <c r="BT157" s="206"/>
      <c r="BU157" s="206"/>
      <c r="BV157" s="206"/>
      <c r="BW157" s="206"/>
      <c r="BX157" s="206"/>
      <c r="BY157" s="489">
        <f t="shared" si="36"/>
        <v>0</v>
      </c>
      <c r="BZ157" s="489">
        <f t="shared" si="37"/>
        <v>0</v>
      </c>
      <c r="CA157" s="489">
        <f t="shared" si="40"/>
        <v>1047</v>
      </c>
      <c r="CB157" s="489">
        <f t="shared" si="41"/>
        <v>375</v>
      </c>
      <c r="CC157" s="489">
        <f t="shared" si="42"/>
        <v>0</v>
      </c>
      <c r="CD157" s="489">
        <f t="shared" si="43"/>
        <v>0</v>
      </c>
      <c r="CE157" s="489">
        <f t="shared" si="44"/>
        <v>0</v>
      </c>
      <c r="CF157" s="489">
        <f t="shared" si="38"/>
        <v>1047</v>
      </c>
      <c r="CG157" s="489">
        <f t="shared" si="39"/>
        <v>375</v>
      </c>
      <c r="CH157" s="489">
        <f t="shared" si="45"/>
        <v>314</v>
      </c>
      <c r="CI157" s="489">
        <f t="shared" si="45"/>
        <v>400</v>
      </c>
    </row>
    <row r="158" spans="1:87">
      <c r="A158" s="499" t="str">
        <f t="shared" si="31"/>
        <v>609</v>
      </c>
      <c r="B158" s="500">
        <v>39968</v>
      </c>
      <c r="C158" s="206"/>
      <c r="D158" s="206"/>
      <c r="E158" s="206"/>
      <c r="F158" s="206"/>
      <c r="G158" s="206"/>
      <c r="H158" s="206"/>
      <c r="I158" s="206"/>
      <c r="J158" s="206"/>
      <c r="K158" s="206"/>
      <c r="L158" s="206"/>
      <c r="M158" s="206"/>
      <c r="N158" s="206"/>
      <c r="O158" s="206"/>
      <c r="P158" s="206"/>
      <c r="Q158" s="206"/>
      <c r="R158" s="206"/>
      <c r="S158" s="206"/>
      <c r="T158" s="206"/>
      <c r="U158" s="206"/>
      <c r="V158" s="206"/>
      <c r="W158" s="206"/>
      <c r="X158" s="206"/>
      <c r="Y158" s="206"/>
      <c r="Z158" s="206"/>
      <c r="AA158" s="206"/>
      <c r="AB158" s="206"/>
      <c r="AC158" s="206"/>
      <c r="AD158" s="206"/>
      <c r="AE158" s="206"/>
      <c r="AF158" s="206"/>
      <c r="AG158" s="206"/>
      <c r="AH158" s="206"/>
      <c r="AI158" s="206"/>
      <c r="AJ158" s="206"/>
      <c r="AK158" s="206"/>
      <c r="AL158" s="206"/>
      <c r="AM158" s="206"/>
      <c r="AN158" s="206"/>
      <c r="AO158" s="206"/>
      <c r="AP158" s="206"/>
      <c r="AQ158" s="206"/>
      <c r="AR158" s="206"/>
      <c r="AS158" s="206"/>
      <c r="AT158" s="489">
        <f t="shared" si="32"/>
        <v>0</v>
      </c>
      <c r="AU158" s="489">
        <f t="shared" si="33"/>
        <v>0</v>
      </c>
      <c r="AV158" s="489">
        <f t="shared" si="34"/>
        <v>0</v>
      </c>
      <c r="AW158" s="489">
        <f t="shared" si="35"/>
        <v>0</v>
      </c>
      <c r="AX158" s="206"/>
      <c r="AY158" s="206"/>
      <c r="AZ158" s="206"/>
      <c r="BA158" s="206"/>
      <c r="BB158" s="206"/>
      <c r="BC158" s="206"/>
      <c r="BD158" s="206"/>
      <c r="BE158" s="206"/>
      <c r="BF158" s="206"/>
      <c r="BG158" s="206"/>
      <c r="BH158" s="206"/>
      <c r="BI158" s="206"/>
      <c r="BJ158" s="206"/>
      <c r="BK158" s="206"/>
      <c r="BL158" s="206"/>
      <c r="BM158" s="206"/>
      <c r="BN158" s="206"/>
      <c r="BO158" s="206"/>
      <c r="BP158" s="206"/>
      <c r="BQ158" s="206"/>
      <c r="BR158" s="206"/>
      <c r="BS158" s="206"/>
      <c r="BT158" s="206"/>
      <c r="BU158" s="206"/>
      <c r="BV158" s="206"/>
      <c r="BW158" s="206"/>
      <c r="BX158" s="206"/>
      <c r="BY158" s="489">
        <f t="shared" si="36"/>
        <v>0</v>
      </c>
      <c r="BZ158" s="489">
        <f t="shared" si="37"/>
        <v>0</v>
      </c>
      <c r="CA158" s="489">
        <f t="shared" si="40"/>
        <v>1047</v>
      </c>
      <c r="CB158" s="489">
        <f t="shared" si="41"/>
        <v>375</v>
      </c>
      <c r="CC158" s="489">
        <f t="shared" si="42"/>
        <v>0</v>
      </c>
      <c r="CD158" s="489">
        <f t="shared" si="43"/>
        <v>0</v>
      </c>
      <c r="CE158" s="489">
        <f t="shared" si="44"/>
        <v>0</v>
      </c>
      <c r="CF158" s="489">
        <f t="shared" si="38"/>
        <v>1047</v>
      </c>
      <c r="CG158" s="489">
        <f t="shared" si="39"/>
        <v>375</v>
      </c>
      <c r="CH158" s="489">
        <f t="shared" si="45"/>
        <v>314</v>
      </c>
      <c r="CI158" s="489">
        <f t="shared" si="45"/>
        <v>400</v>
      </c>
    </row>
    <row r="159" spans="1:87">
      <c r="A159" s="499" t="str">
        <f t="shared" si="31"/>
        <v>609</v>
      </c>
      <c r="B159" s="500">
        <v>39969</v>
      </c>
      <c r="C159" s="206"/>
      <c r="D159" s="206"/>
      <c r="E159" s="206"/>
      <c r="F159" s="206"/>
      <c r="G159" s="206"/>
      <c r="H159" s="206"/>
      <c r="I159" s="206"/>
      <c r="J159" s="206"/>
      <c r="K159" s="206"/>
      <c r="L159" s="206"/>
      <c r="M159" s="206"/>
      <c r="N159" s="206"/>
      <c r="O159" s="206"/>
      <c r="P159" s="206"/>
      <c r="Q159" s="206"/>
      <c r="R159" s="206"/>
      <c r="S159" s="206"/>
      <c r="T159" s="206"/>
      <c r="U159" s="206"/>
      <c r="V159" s="206"/>
      <c r="W159" s="206"/>
      <c r="X159" s="206"/>
      <c r="Y159" s="206"/>
      <c r="Z159" s="206"/>
      <c r="AA159" s="206"/>
      <c r="AB159" s="206"/>
      <c r="AC159" s="206"/>
      <c r="AD159" s="206"/>
      <c r="AE159" s="206"/>
      <c r="AF159" s="206"/>
      <c r="AG159" s="206"/>
      <c r="AH159" s="206"/>
      <c r="AI159" s="206"/>
      <c r="AJ159" s="206"/>
      <c r="AK159" s="206"/>
      <c r="AL159" s="206"/>
      <c r="AM159" s="206"/>
      <c r="AN159" s="206"/>
      <c r="AO159" s="206"/>
      <c r="AP159" s="206"/>
      <c r="AQ159" s="206"/>
      <c r="AR159" s="206"/>
      <c r="AS159" s="206"/>
      <c r="AT159" s="489">
        <f t="shared" si="32"/>
        <v>0</v>
      </c>
      <c r="AU159" s="489">
        <f t="shared" si="33"/>
        <v>0</v>
      </c>
      <c r="AV159" s="489">
        <f t="shared" si="34"/>
        <v>0</v>
      </c>
      <c r="AW159" s="489">
        <f t="shared" si="35"/>
        <v>0</v>
      </c>
      <c r="AX159" s="206"/>
      <c r="AY159" s="206"/>
      <c r="AZ159" s="206"/>
      <c r="BA159" s="206"/>
      <c r="BB159" s="206"/>
      <c r="BC159" s="206"/>
      <c r="BD159" s="206"/>
      <c r="BE159" s="206"/>
      <c r="BF159" s="206"/>
      <c r="BG159" s="206"/>
      <c r="BH159" s="206"/>
      <c r="BI159" s="206"/>
      <c r="BJ159" s="206"/>
      <c r="BK159" s="206"/>
      <c r="BL159" s="206"/>
      <c r="BM159" s="206"/>
      <c r="BN159" s="206"/>
      <c r="BO159" s="206"/>
      <c r="BP159" s="206"/>
      <c r="BQ159" s="206"/>
      <c r="BR159" s="206"/>
      <c r="BS159" s="206"/>
      <c r="BT159" s="206"/>
      <c r="BU159" s="206"/>
      <c r="BV159" s="206"/>
      <c r="BW159" s="206"/>
      <c r="BX159" s="206"/>
      <c r="BY159" s="489">
        <f t="shared" si="36"/>
        <v>0</v>
      </c>
      <c r="BZ159" s="489">
        <f t="shared" si="37"/>
        <v>0</v>
      </c>
      <c r="CA159" s="489">
        <f t="shared" si="40"/>
        <v>1047</v>
      </c>
      <c r="CB159" s="489">
        <f t="shared" si="41"/>
        <v>375</v>
      </c>
      <c r="CC159" s="489">
        <f t="shared" si="42"/>
        <v>0</v>
      </c>
      <c r="CD159" s="489">
        <f t="shared" si="43"/>
        <v>0</v>
      </c>
      <c r="CE159" s="489">
        <f t="shared" si="44"/>
        <v>0</v>
      </c>
      <c r="CF159" s="489">
        <f t="shared" si="38"/>
        <v>1047</v>
      </c>
      <c r="CG159" s="489">
        <f t="shared" si="39"/>
        <v>375</v>
      </c>
      <c r="CH159" s="489">
        <f t="shared" si="45"/>
        <v>314</v>
      </c>
      <c r="CI159" s="489">
        <f t="shared" si="45"/>
        <v>400</v>
      </c>
    </row>
    <row r="160" spans="1:87">
      <c r="A160" s="499" t="str">
        <f t="shared" si="31"/>
        <v>609</v>
      </c>
      <c r="B160" s="500">
        <v>39970</v>
      </c>
      <c r="C160" s="206"/>
      <c r="D160" s="206"/>
      <c r="E160" s="206"/>
      <c r="F160" s="206"/>
      <c r="G160" s="206"/>
      <c r="H160" s="206"/>
      <c r="I160" s="206"/>
      <c r="J160" s="206"/>
      <c r="K160" s="206"/>
      <c r="L160" s="206"/>
      <c r="M160" s="206"/>
      <c r="N160" s="206"/>
      <c r="O160" s="206"/>
      <c r="P160" s="206"/>
      <c r="Q160" s="206"/>
      <c r="R160" s="206"/>
      <c r="S160" s="206"/>
      <c r="T160" s="206"/>
      <c r="U160" s="206"/>
      <c r="V160" s="206"/>
      <c r="W160" s="206"/>
      <c r="X160" s="206"/>
      <c r="Y160" s="206"/>
      <c r="Z160" s="206"/>
      <c r="AA160" s="206"/>
      <c r="AB160" s="206"/>
      <c r="AC160" s="206"/>
      <c r="AD160" s="206"/>
      <c r="AE160" s="206"/>
      <c r="AF160" s="206"/>
      <c r="AG160" s="206"/>
      <c r="AH160" s="206"/>
      <c r="AI160" s="206"/>
      <c r="AJ160" s="206"/>
      <c r="AK160" s="206"/>
      <c r="AL160" s="206"/>
      <c r="AM160" s="206"/>
      <c r="AN160" s="206"/>
      <c r="AO160" s="206"/>
      <c r="AP160" s="206"/>
      <c r="AQ160" s="206"/>
      <c r="AR160" s="206"/>
      <c r="AS160" s="206"/>
      <c r="AT160" s="489">
        <f t="shared" si="32"/>
        <v>0</v>
      </c>
      <c r="AU160" s="489">
        <f t="shared" si="33"/>
        <v>0</v>
      </c>
      <c r="AV160" s="489">
        <f t="shared" si="34"/>
        <v>0</v>
      </c>
      <c r="AW160" s="489">
        <f t="shared" si="35"/>
        <v>0</v>
      </c>
      <c r="AX160" s="206"/>
      <c r="AY160" s="206"/>
      <c r="AZ160" s="206"/>
      <c r="BA160" s="206"/>
      <c r="BB160" s="206"/>
      <c r="BC160" s="206"/>
      <c r="BD160" s="206"/>
      <c r="BE160" s="206"/>
      <c r="BF160" s="206"/>
      <c r="BG160" s="206"/>
      <c r="BH160" s="206"/>
      <c r="BI160" s="206"/>
      <c r="BJ160" s="206"/>
      <c r="BK160" s="206"/>
      <c r="BL160" s="206"/>
      <c r="BM160" s="206"/>
      <c r="BN160" s="206"/>
      <c r="BO160" s="206"/>
      <c r="BP160" s="206"/>
      <c r="BQ160" s="206"/>
      <c r="BR160" s="206"/>
      <c r="BS160" s="206"/>
      <c r="BT160" s="206"/>
      <c r="BU160" s="206"/>
      <c r="BV160" s="206"/>
      <c r="BW160" s="206"/>
      <c r="BX160" s="206"/>
      <c r="BY160" s="489">
        <f t="shared" si="36"/>
        <v>0</v>
      </c>
      <c r="BZ160" s="489">
        <f t="shared" si="37"/>
        <v>0</v>
      </c>
      <c r="CA160" s="489">
        <f t="shared" si="40"/>
        <v>1047</v>
      </c>
      <c r="CB160" s="489">
        <f t="shared" si="41"/>
        <v>375</v>
      </c>
      <c r="CC160" s="489">
        <f t="shared" si="42"/>
        <v>0</v>
      </c>
      <c r="CD160" s="489">
        <f t="shared" si="43"/>
        <v>0</v>
      </c>
      <c r="CE160" s="489">
        <f t="shared" si="44"/>
        <v>0</v>
      </c>
      <c r="CF160" s="489">
        <f t="shared" si="38"/>
        <v>1047</v>
      </c>
      <c r="CG160" s="489">
        <f t="shared" si="39"/>
        <v>375</v>
      </c>
      <c r="CH160" s="489">
        <f t="shared" si="45"/>
        <v>314</v>
      </c>
      <c r="CI160" s="489">
        <f t="shared" si="45"/>
        <v>400</v>
      </c>
    </row>
    <row r="161" spans="1:87">
      <c r="A161" s="499" t="str">
        <f t="shared" si="31"/>
        <v>609</v>
      </c>
      <c r="B161" s="500">
        <v>39971</v>
      </c>
      <c r="C161" s="206"/>
      <c r="D161" s="206"/>
      <c r="E161" s="206"/>
      <c r="F161" s="206"/>
      <c r="G161" s="206"/>
      <c r="H161" s="206"/>
      <c r="I161" s="206"/>
      <c r="J161" s="206"/>
      <c r="K161" s="206"/>
      <c r="L161" s="206"/>
      <c r="M161" s="206"/>
      <c r="N161" s="206"/>
      <c r="O161" s="206"/>
      <c r="P161" s="206"/>
      <c r="Q161" s="206"/>
      <c r="R161" s="206"/>
      <c r="S161" s="206"/>
      <c r="T161" s="206"/>
      <c r="U161" s="206"/>
      <c r="V161" s="206"/>
      <c r="W161" s="206"/>
      <c r="X161" s="206"/>
      <c r="Y161" s="206"/>
      <c r="Z161" s="206"/>
      <c r="AA161" s="206"/>
      <c r="AB161" s="206"/>
      <c r="AC161" s="206"/>
      <c r="AD161" s="206"/>
      <c r="AE161" s="206"/>
      <c r="AF161" s="206"/>
      <c r="AG161" s="206"/>
      <c r="AH161" s="206"/>
      <c r="AI161" s="206"/>
      <c r="AJ161" s="206"/>
      <c r="AK161" s="206"/>
      <c r="AL161" s="206"/>
      <c r="AM161" s="206"/>
      <c r="AN161" s="206"/>
      <c r="AO161" s="206"/>
      <c r="AP161" s="206"/>
      <c r="AQ161" s="206"/>
      <c r="AR161" s="206"/>
      <c r="AS161" s="206"/>
      <c r="AT161" s="489">
        <f t="shared" si="32"/>
        <v>0</v>
      </c>
      <c r="AU161" s="489">
        <f t="shared" si="33"/>
        <v>0</v>
      </c>
      <c r="AV161" s="489">
        <f t="shared" si="34"/>
        <v>0</v>
      </c>
      <c r="AW161" s="489">
        <f t="shared" si="35"/>
        <v>0</v>
      </c>
      <c r="AX161" s="206"/>
      <c r="AY161" s="206"/>
      <c r="AZ161" s="206"/>
      <c r="BA161" s="206"/>
      <c r="BB161" s="206"/>
      <c r="BC161" s="206"/>
      <c r="BD161" s="206"/>
      <c r="BE161" s="206"/>
      <c r="BF161" s="206"/>
      <c r="BG161" s="206"/>
      <c r="BH161" s="206"/>
      <c r="BI161" s="206"/>
      <c r="BJ161" s="206"/>
      <c r="BK161" s="206"/>
      <c r="BL161" s="206"/>
      <c r="BM161" s="206"/>
      <c r="BN161" s="206"/>
      <c r="BO161" s="206"/>
      <c r="BP161" s="206"/>
      <c r="BQ161" s="206"/>
      <c r="BR161" s="206"/>
      <c r="BS161" s="206"/>
      <c r="BT161" s="206"/>
      <c r="BU161" s="206"/>
      <c r="BV161" s="206"/>
      <c r="BW161" s="206"/>
      <c r="BX161" s="206"/>
      <c r="BY161" s="489">
        <f t="shared" si="36"/>
        <v>0</v>
      </c>
      <c r="BZ161" s="489">
        <f t="shared" si="37"/>
        <v>0</v>
      </c>
      <c r="CA161" s="489">
        <f t="shared" si="40"/>
        <v>1047</v>
      </c>
      <c r="CB161" s="489">
        <f t="shared" si="41"/>
        <v>375</v>
      </c>
      <c r="CC161" s="489">
        <f t="shared" si="42"/>
        <v>0</v>
      </c>
      <c r="CD161" s="489">
        <f t="shared" si="43"/>
        <v>0</v>
      </c>
      <c r="CE161" s="489">
        <f t="shared" si="44"/>
        <v>0</v>
      </c>
      <c r="CF161" s="489">
        <f t="shared" si="38"/>
        <v>1047</v>
      </c>
      <c r="CG161" s="489">
        <f t="shared" si="39"/>
        <v>375</v>
      </c>
      <c r="CH161" s="489">
        <f t="shared" si="45"/>
        <v>314</v>
      </c>
      <c r="CI161" s="489">
        <f t="shared" si="45"/>
        <v>400</v>
      </c>
    </row>
    <row r="162" spans="1:87">
      <c r="A162" s="499" t="str">
        <f t="shared" si="31"/>
        <v>609</v>
      </c>
      <c r="B162" s="500">
        <v>39972</v>
      </c>
      <c r="C162" s="206"/>
      <c r="D162" s="206"/>
      <c r="E162" s="206"/>
      <c r="F162" s="206"/>
      <c r="G162" s="206"/>
      <c r="H162" s="206"/>
      <c r="I162" s="206"/>
      <c r="J162" s="206"/>
      <c r="K162" s="206"/>
      <c r="L162" s="206"/>
      <c r="M162" s="206"/>
      <c r="N162" s="206"/>
      <c r="O162" s="206"/>
      <c r="P162" s="206"/>
      <c r="Q162" s="206"/>
      <c r="R162" s="206"/>
      <c r="S162" s="206"/>
      <c r="T162" s="206"/>
      <c r="U162" s="206"/>
      <c r="V162" s="206"/>
      <c r="W162" s="206"/>
      <c r="X162" s="206"/>
      <c r="Y162" s="206"/>
      <c r="Z162" s="206"/>
      <c r="AA162" s="206"/>
      <c r="AB162" s="206"/>
      <c r="AC162" s="206"/>
      <c r="AD162" s="206"/>
      <c r="AE162" s="206"/>
      <c r="AF162" s="206"/>
      <c r="AG162" s="206"/>
      <c r="AH162" s="206"/>
      <c r="AI162" s="206"/>
      <c r="AJ162" s="206"/>
      <c r="AK162" s="206"/>
      <c r="AL162" s="206"/>
      <c r="AM162" s="206"/>
      <c r="AN162" s="206"/>
      <c r="AO162" s="206"/>
      <c r="AP162" s="206"/>
      <c r="AQ162" s="206"/>
      <c r="AR162" s="206"/>
      <c r="AS162" s="206"/>
      <c r="AT162" s="489">
        <f t="shared" si="32"/>
        <v>0</v>
      </c>
      <c r="AU162" s="489">
        <f t="shared" si="33"/>
        <v>0</v>
      </c>
      <c r="AV162" s="489">
        <f t="shared" si="34"/>
        <v>0</v>
      </c>
      <c r="AW162" s="489">
        <f t="shared" si="35"/>
        <v>0</v>
      </c>
      <c r="AX162" s="206"/>
      <c r="AY162" s="206"/>
      <c r="AZ162" s="206"/>
      <c r="BA162" s="206"/>
      <c r="BB162" s="206"/>
      <c r="BC162" s="206"/>
      <c r="BD162" s="206"/>
      <c r="BE162" s="206"/>
      <c r="BF162" s="206"/>
      <c r="BG162" s="206"/>
      <c r="BH162" s="206"/>
      <c r="BI162" s="206"/>
      <c r="BJ162" s="206"/>
      <c r="BK162" s="206"/>
      <c r="BL162" s="206"/>
      <c r="BM162" s="206"/>
      <c r="BN162" s="206"/>
      <c r="BO162" s="206"/>
      <c r="BP162" s="206"/>
      <c r="BQ162" s="206"/>
      <c r="BR162" s="206"/>
      <c r="BS162" s="206"/>
      <c r="BT162" s="206"/>
      <c r="BU162" s="206"/>
      <c r="BV162" s="206"/>
      <c r="BW162" s="206"/>
      <c r="BX162" s="206"/>
      <c r="BY162" s="489">
        <f t="shared" si="36"/>
        <v>0</v>
      </c>
      <c r="BZ162" s="489">
        <f t="shared" si="37"/>
        <v>0</v>
      </c>
      <c r="CA162" s="489">
        <f t="shared" si="40"/>
        <v>1047</v>
      </c>
      <c r="CB162" s="489">
        <f t="shared" si="41"/>
        <v>375</v>
      </c>
      <c r="CC162" s="489">
        <f t="shared" si="42"/>
        <v>0</v>
      </c>
      <c r="CD162" s="489">
        <f t="shared" si="43"/>
        <v>0</v>
      </c>
      <c r="CE162" s="489">
        <f t="shared" si="44"/>
        <v>0</v>
      </c>
      <c r="CF162" s="489">
        <f t="shared" si="38"/>
        <v>1047</v>
      </c>
      <c r="CG162" s="489">
        <f t="shared" si="39"/>
        <v>375</v>
      </c>
      <c r="CH162" s="489">
        <f t="shared" si="45"/>
        <v>314</v>
      </c>
      <c r="CI162" s="489">
        <f t="shared" si="45"/>
        <v>400</v>
      </c>
    </row>
    <row r="163" spans="1:87">
      <c r="A163" s="499" t="str">
        <f t="shared" si="31"/>
        <v>609</v>
      </c>
      <c r="B163" s="500">
        <v>39973</v>
      </c>
      <c r="C163" s="206"/>
      <c r="D163" s="206"/>
      <c r="E163" s="206"/>
      <c r="F163" s="206"/>
      <c r="G163" s="206"/>
      <c r="H163" s="206"/>
      <c r="I163" s="206"/>
      <c r="J163" s="206"/>
      <c r="K163" s="206"/>
      <c r="L163" s="206"/>
      <c r="M163" s="206"/>
      <c r="N163" s="206"/>
      <c r="O163" s="206"/>
      <c r="P163" s="206"/>
      <c r="Q163" s="206"/>
      <c r="R163" s="206"/>
      <c r="S163" s="206"/>
      <c r="T163" s="206"/>
      <c r="U163" s="206"/>
      <c r="V163" s="206"/>
      <c r="W163" s="206"/>
      <c r="X163" s="206"/>
      <c r="Y163" s="206"/>
      <c r="Z163" s="206"/>
      <c r="AA163" s="206"/>
      <c r="AB163" s="206"/>
      <c r="AC163" s="206"/>
      <c r="AD163" s="206"/>
      <c r="AE163" s="206"/>
      <c r="AF163" s="206"/>
      <c r="AG163" s="206"/>
      <c r="AH163" s="206"/>
      <c r="AI163" s="206"/>
      <c r="AJ163" s="206"/>
      <c r="AK163" s="206"/>
      <c r="AL163" s="206"/>
      <c r="AM163" s="206"/>
      <c r="AN163" s="206"/>
      <c r="AO163" s="206"/>
      <c r="AP163" s="206"/>
      <c r="AQ163" s="206"/>
      <c r="AR163" s="206"/>
      <c r="AS163" s="206"/>
      <c r="AT163" s="489">
        <f t="shared" si="32"/>
        <v>0</v>
      </c>
      <c r="AU163" s="489">
        <f t="shared" si="33"/>
        <v>0</v>
      </c>
      <c r="AV163" s="489">
        <f t="shared" si="34"/>
        <v>0</v>
      </c>
      <c r="AW163" s="489">
        <f t="shared" si="35"/>
        <v>0</v>
      </c>
      <c r="AX163" s="206"/>
      <c r="AY163" s="206"/>
      <c r="AZ163" s="206"/>
      <c r="BA163" s="206"/>
      <c r="BB163" s="206"/>
      <c r="BC163" s="206"/>
      <c r="BD163" s="206"/>
      <c r="BE163" s="206"/>
      <c r="BF163" s="206"/>
      <c r="BG163" s="206"/>
      <c r="BH163" s="206"/>
      <c r="BI163" s="206"/>
      <c r="BJ163" s="206"/>
      <c r="BK163" s="206"/>
      <c r="BL163" s="206"/>
      <c r="BM163" s="206"/>
      <c r="BN163" s="206"/>
      <c r="BO163" s="206"/>
      <c r="BP163" s="206"/>
      <c r="BQ163" s="206"/>
      <c r="BR163" s="206"/>
      <c r="BS163" s="206"/>
      <c r="BT163" s="206"/>
      <c r="BU163" s="206"/>
      <c r="BV163" s="206"/>
      <c r="BW163" s="206"/>
      <c r="BX163" s="206"/>
      <c r="BY163" s="489">
        <f t="shared" si="36"/>
        <v>0</v>
      </c>
      <c r="BZ163" s="489">
        <f t="shared" si="37"/>
        <v>0</v>
      </c>
      <c r="CA163" s="489">
        <f t="shared" si="40"/>
        <v>1047</v>
      </c>
      <c r="CB163" s="489">
        <f t="shared" si="41"/>
        <v>375</v>
      </c>
      <c r="CC163" s="489">
        <f t="shared" si="42"/>
        <v>0</v>
      </c>
      <c r="CD163" s="489">
        <f t="shared" si="43"/>
        <v>0</v>
      </c>
      <c r="CE163" s="489">
        <f t="shared" si="44"/>
        <v>0</v>
      </c>
      <c r="CF163" s="489">
        <f t="shared" si="38"/>
        <v>1047</v>
      </c>
      <c r="CG163" s="489">
        <f t="shared" si="39"/>
        <v>375</v>
      </c>
      <c r="CH163" s="489">
        <f t="shared" si="45"/>
        <v>314</v>
      </c>
      <c r="CI163" s="489">
        <f t="shared" si="45"/>
        <v>400</v>
      </c>
    </row>
    <row r="164" spans="1:87">
      <c r="A164" s="499" t="str">
        <f t="shared" si="31"/>
        <v>609</v>
      </c>
      <c r="B164" s="500">
        <v>39974</v>
      </c>
      <c r="C164" s="206"/>
      <c r="D164" s="206"/>
      <c r="E164" s="206"/>
      <c r="F164" s="206"/>
      <c r="G164" s="206"/>
      <c r="H164" s="206"/>
      <c r="I164" s="206"/>
      <c r="J164" s="206"/>
      <c r="K164" s="206"/>
      <c r="L164" s="206"/>
      <c r="M164" s="206"/>
      <c r="N164" s="206"/>
      <c r="O164" s="206"/>
      <c r="P164" s="206"/>
      <c r="Q164" s="206"/>
      <c r="R164" s="206"/>
      <c r="S164" s="206"/>
      <c r="T164" s="206"/>
      <c r="U164" s="206"/>
      <c r="V164" s="206"/>
      <c r="W164" s="206"/>
      <c r="X164" s="206"/>
      <c r="Y164" s="206"/>
      <c r="Z164" s="206"/>
      <c r="AA164" s="206"/>
      <c r="AB164" s="206"/>
      <c r="AC164" s="206"/>
      <c r="AD164" s="206"/>
      <c r="AE164" s="206"/>
      <c r="AF164" s="206"/>
      <c r="AG164" s="206"/>
      <c r="AH164" s="206"/>
      <c r="AI164" s="206"/>
      <c r="AJ164" s="206"/>
      <c r="AK164" s="206"/>
      <c r="AL164" s="206"/>
      <c r="AM164" s="206"/>
      <c r="AN164" s="206"/>
      <c r="AO164" s="206"/>
      <c r="AP164" s="206"/>
      <c r="AQ164" s="206"/>
      <c r="AR164" s="206"/>
      <c r="AS164" s="206"/>
      <c r="AT164" s="489">
        <f t="shared" si="32"/>
        <v>0</v>
      </c>
      <c r="AU164" s="489">
        <f t="shared" si="33"/>
        <v>0</v>
      </c>
      <c r="AV164" s="489">
        <f t="shared" si="34"/>
        <v>0</v>
      </c>
      <c r="AW164" s="489">
        <f t="shared" si="35"/>
        <v>0</v>
      </c>
      <c r="AX164" s="206"/>
      <c r="AY164" s="206"/>
      <c r="AZ164" s="206"/>
      <c r="BA164" s="206"/>
      <c r="BB164" s="206"/>
      <c r="BC164" s="206"/>
      <c r="BD164" s="206"/>
      <c r="BE164" s="206"/>
      <c r="BF164" s="206"/>
      <c r="BG164" s="206"/>
      <c r="BH164" s="206"/>
      <c r="BI164" s="206"/>
      <c r="BJ164" s="206"/>
      <c r="BK164" s="206"/>
      <c r="BL164" s="206"/>
      <c r="BM164" s="206"/>
      <c r="BN164" s="206"/>
      <c r="BO164" s="206"/>
      <c r="BP164" s="206"/>
      <c r="BQ164" s="206"/>
      <c r="BR164" s="206"/>
      <c r="BS164" s="206"/>
      <c r="BT164" s="206"/>
      <c r="BU164" s="206"/>
      <c r="BV164" s="206"/>
      <c r="BW164" s="206"/>
      <c r="BX164" s="206"/>
      <c r="BY164" s="489">
        <f t="shared" si="36"/>
        <v>0</v>
      </c>
      <c r="BZ164" s="489">
        <f t="shared" si="37"/>
        <v>0</v>
      </c>
      <c r="CA164" s="489">
        <f t="shared" si="40"/>
        <v>1047</v>
      </c>
      <c r="CB164" s="489">
        <f t="shared" si="41"/>
        <v>375</v>
      </c>
      <c r="CC164" s="489">
        <f t="shared" si="42"/>
        <v>0</v>
      </c>
      <c r="CD164" s="489">
        <f t="shared" si="43"/>
        <v>0</v>
      </c>
      <c r="CE164" s="489">
        <f t="shared" si="44"/>
        <v>0</v>
      </c>
      <c r="CF164" s="489">
        <f t="shared" si="38"/>
        <v>1047</v>
      </c>
      <c r="CG164" s="489">
        <f t="shared" si="39"/>
        <v>375</v>
      </c>
      <c r="CH164" s="489">
        <f t="shared" si="45"/>
        <v>314</v>
      </c>
      <c r="CI164" s="489">
        <f t="shared" si="45"/>
        <v>400</v>
      </c>
    </row>
    <row r="165" spans="1:87">
      <c r="A165" s="499" t="str">
        <f t="shared" si="31"/>
        <v>609</v>
      </c>
      <c r="B165" s="500">
        <v>39975</v>
      </c>
      <c r="C165" s="206"/>
      <c r="D165" s="206"/>
      <c r="E165" s="206"/>
      <c r="F165" s="206"/>
      <c r="G165" s="206"/>
      <c r="H165" s="206"/>
      <c r="I165" s="206"/>
      <c r="J165" s="206"/>
      <c r="K165" s="206"/>
      <c r="L165" s="206"/>
      <c r="M165" s="206"/>
      <c r="N165" s="206"/>
      <c r="O165" s="206"/>
      <c r="P165" s="206"/>
      <c r="Q165" s="206"/>
      <c r="R165" s="206"/>
      <c r="S165" s="206"/>
      <c r="T165" s="206"/>
      <c r="U165" s="206"/>
      <c r="V165" s="206"/>
      <c r="W165" s="206"/>
      <c r="X165" s="206"/>
      <c r="Y165" s="206"/>
      <c r="Z165" s="206"/>
      <c r="AA165" s="206"/>
      <c r="AB165" s="206"/>
      <c r="AC165" s="206"/>
      <c r="AD165" s="206"/>
      <c r="AE165" s="206"/>
      <c r="AF165" s="206"/>
      <c r="AG165" s="206"/>
      <c r="AH165" s="206"/>
      <c r="AI165" s="206"/>
      <c r="AJ165" s="206"/>
      <c r="AK165" s="206"/>
      <c r="AL165" s="206"/>
      <c r="AM165" s="206"/>
      <c r="AN165" s="206"/>
      <c r="AO165" s="206"/>
      <c r="AP165" s="206"/>
      <c r="AQ165" s="206"/>
      <c r="AR165" s="206"/>
      <c r="AS165" s="206"/>
      <c r="AT165" s="489">
        <f t="shared" si="32"/>
        <v>0</v>
      </c>
      <c r="AU165" s="489">
        <f t="shared" si="33"/>
        <v>0</v>
      </c>
      <c r="AV165" s="489">
        <f t="shared" si="34"/>
        <v>0</v>
      </c>
      <c r="AW165" s="489">
        <f t="shared" si="35"/>
        <v>0</v>
      </c>
      <c r="AX165" s="206"/>
      <c r="AY165" s="206"/>
      <c r="AZ165" s="206"/>
      <c r="BA165" s="206"/>
      <c r="BB165" s="206"/>
      <c r="BC165" s="206"/>
      <c r="BD165" s="206"/>
      <c r="BE165" s="206"/>
      <c r="BF165" s="206"/>
      <c r="BG165" s="206"/>
      <c r="BH165" s="206"/>
      <c r="BI165" s="206"/>
      <c r="BJ165" s="206"/>
      <c r="BK165" s="206"/>
      <c r="BL165" s="206"/>
      <c r="BM165" s="206"/>
      <c r="BN165" s="206"/>
      <c r="BO165" s="206"/>
      <c r="BP165" s="206"/>
      <c r="BQ165" s="206"/>
      <c r="BR165" s="206"/>
      <c r="BS165" s="206"/>
      <c r="BT165" s="206"/>
      <c r="BU165" s="206"/>
      <c r="BV165" s="206"/>
      <c r="BW165" s="206"/>
      <c r="BX165" s="206"/>
      <c r="BY165" s="489">
        <f t="shared" si="36"/>
        <v>0</v>
      </c>
      <c r="BZ165" s="489">
        <f t="shared" si="37"/>
        <v>0</v>
      </c>
      <c r="CA165" s="489">
        <f t="shared" si="40"/>
        <v>1047</v>
      </c>
      <c r="CB165" s="489">
        <f t="shared" si="41"/>
        <v>375</v>
      </c>
      <c r="CC165" s="489">
        <f t="shared" si="42"/>
        <v>0</v>
      </c>
      <c r="CD165" s="489">
        <f t="shared" si="43"/>
        <v>0</v>
      </c>
      <c r="CE165" s="489">
        <f t="shared" si="44"/>
        <v>0</v>
      </c>
      <c r="CF165" s="489">
        <f t="shared" si="38"/>
        <v>1047</v>
      </c>
      <c r="CG165" s="489">
        <f t="shared" si="39"/>
        <v>375</v>
      </c>
      <c r="CH165" s="489">
        <f t="shared" si="45"/>
        <v>314</v>
      </c>
      <c r="CI165" s="489">
        <f t="shared" si="45"/>
        <v>400</v>
      </c>
    </row>
    <row r="166" spans="1:87">
      <c r="A166" s="499" t="str">
        <f t="shared" si="31"/>
        <v>609</v>
      </c>
      <c r="B166" s="500">
        <v>39976</v>
      </c>
      <c r="C166" s="206"/>
      <c r="D166" s="206"/>
      <c r="E166" s="206"/>
      <c r="F166" s="206"/>
      <c r="G166" s="206"/>
      <c r="H166" s="206"/>
      <c r="I166" s="206"/>
      <c r="J166" s="206"/>
      <c r="K166" s="206"/>
      <c r="L166" s="206"/>
      <c r="M166" s="206"/>
      <c r="N166" s="206"/>
      <c r="O166" s="206"/>
      <c r="P166" s="206"/>
      <c r="Q166" s="206"/>
      <c r="R166" s="206"/>
      <c r="S166" s="206"/>
      <c r="T166" s="206"/>
      <c r="U166" s="206"/>
      <c r="V166" s="206"/>
      <c r="W166" s="206"/>
      <c r="X166" s="206"/>
      <c r="Y166" s="206"/>
      <c r="Z166" s="206"/>
      <c r="AA166" s="206"/>
      <c r="AB166" s="206"/>
      <c r="AC166" s="206"/>
      <c r="AD166" s="206"/>
      <c r="AE166" s="206"/>
      <c r="AF166" s="206"/>
      <c r="AG166" s="206"/>
      <c r="AH166" s="206"/>
      <c r="AI166" s="206"/>
      <c r="AJ166" s="206"/>
      <c r="AK166" s="206"/>
      <c r="AL166" s="206"/>
      <c r="AM166" s="206"/>
      <c r="AN166" s="206"/>
      <c r="AO166" s="206"/>
      <c r="AP166" s="206"/>
      <c r="AQ166" s="206"/>
      <c r="AR166" s="206"/>
      <c r="AS166" s="206"/>
      <c r="AT166" s="489">
        <f t="shared" si="32"/>
        <v>0</v>
      </c>
      <c r="AU166" s="489">
        <f t="shared" si="33"/>
        <v>0</v>
      </c>
      <c r="AV166" s="489">
        <f t="shared" si="34"/>
        <v>0</v>
      </c>
      <c r="AW166" s="489">
        <f t="shared" si="35"/>
        <v>0</v>
      </c>
      <c r="AX166" s="206"/>
      <c r="AY166" s="206"/>
      <c r="AZ166" s="206"/>
      <c r="BA166" s="206"/>
      <c r="BB166" s="206"/>
      <c r="BC166" s="206"/>
      <c r="BD166" s="206"/>
      <c r="BE166" s="206"/>
      <c r="BF166" s="206"/>
      <c r="BG166" s="206"/>
      <c r="BH166" s="206"/>
      <c r="BI166" s="206"/>
      <c r="BJ166" s="206"/>
      <c r="BK166" s="206"/>
      <c r="BL166" s="206"/>
      <c r="BM166" s="206"/>
      <c r="BN166" s="206"/>
      <c r="BO166" s="206"/>
      <c r="BP166" s="206"/>
      <c r="BQ166" s="206"/>
      <c r="BR166" s="206"/>
      <c r="BS166" s="206"/>
      <c r="BT166" s="206"/>
      <c r="BU166" s="206"/>
      <c r="BV166" s="206"/>
      <c r="BW166" s="206"/>
      <c r="BX166" s="206"/>
      <c r="BY166" s="489">
        <f t="shared" si="36"/>
        <v>0</v>
      </c>
      <c r="BZ166" s="489">
        <f t="shared" si="37"/>
        <v>0</v>
      </c>
      <c r="CA166" s="489">
        <f t="shared" si="40"/>
        <v>1047</v>
      </c>
      <c r="CB166" s="489">
        <f t="shared" si="41"/>
        <v>375</v>
      </c>
      <c r="CC166" s="489">
        <f t="shared" si="42"/>
        <v>0</v>
      </c>
      <c r="CD166" s="489">
        <f t="shared" si="43"/>
        <v>0</v>
      </c>
      <c r="CE166" s="489">
        <f t="shared" si="44"/>
        <v>0</v>
      </c>
      <c r="CF166" s="489">
        <f t="shared" si="38"/>
        <v>1047</v>
      </c>
      <c r="CG166" s="489">
        <f t="shared" si="39"/>
        <v>375</v>
      </c>
      <c r="CH166" s="489">
        <f t="shared" si="45"/>
        <v>314</v>
      </c>
      <c r="CI166" s="489">
        <f t="shared" si="45"/>
        <v>400</v>
      </c>
    </row>
    <row r="167" spans="1:87">
      <c r="A167" s="499" t="str">
        <f t="shared" si="31"/>
        <v>609</v>
      </c>
      <c r="B167" s="500">
        <v>39977</v>
      </c>
      <c r="C167" s="206"/>
      <c r="D167" s="206"/>
      <c r="E167" s="206"/>
      <c r="F167" s="206"/>
      <c r="G167" s="206"/>
      <c r="H167" s="206"/>
      <c r="I167" s="206"/>
      <c r="J167" s="206"/>
      <c r="K167" s="206"/>
      <c r="L167" s="206"/>
      <c r="M167" s="206"/>
      <c r="N167" s="206"/>
      <c r="O167" s="206"/>
      <c r="P167" s="206"/>
      <c r="Q167" s="206"/>
      <c r="R167" s="206"/>
      <c r="S167" s="206"/>
      <c r="T167" s="206"/>
      <c r="U167" s="206"/>
      <c r="V167" s="206"/>
      <c r="W167" s="206"/>
      <c r="X167" s="206"/>
      <c r="Y167" s="206"/>
      <c r="Z167" s="206"/>
      <c r="AA167" s="206"/>
      <c r="AB167" s="206"/>
      <c r="AC167" s="206"/>
      <c r="AD167" s="206"/>
      <c r="AE167" s="206"/>
      <c r="AF167" s="206"/>
      <c r="AG167" s="206"/>
      <c r="AH167" s="206"/>
      <c r="AI167" s="206"/>
      <c r="AJ167" s="206"/>
      <c r="AK167" s="206"/>
      <c r="AL167" s="206"/>
      <c r="AM167" s="206"/>
      <c r="AN167" s="206"/>
      <c r="AO167" s="206"/>
      <c r="AP167" s="206"/>
      <c r="AQ167" s="206"/>
      <c r="AR167" s="206"/>
      <c r="AS167" s="206"/>
      <c r="AT167" s="489">
        <f t="shared" si="32"/>
        <v>0</v>
      </c>
      <c r="AU167" s="489">
        <f t="shared" si="33"/>
        <v>0</v>
      </c>
      <c r="AV167" s="489">
        <f t="shared" si="34"/>
        <v>0</v>
      </c>
      <c r="AW167" s="489">
        <f t="shared" si="35"/>
        <v>0</v>
      </c>
      <c r="AX167" s="206"/>
      <c r="AY167" s="206"/>
      <c r="AZ167" s="206"/>
      <c r="BA167" s="206"/>
      <c r="BB167" s="206"/>
      <c r="BC167" s="206"/>
      <c r="BD167" s="206"/>
      <c r="BE167" s="206"/>
      <c r="BF167" s="206"/>
      <c r="BG167" s="206"/>
      <c r="BH167" s="206"/>
      <c r="BI167" s="206"/>
      <c r="BJ167" s="206"/>
      <c r="BK167" s="206"/>
      <c r="BL167" s="206"/>
      <c r="BM167" s="206"/>
      <c r="BN167" s="206"/>
      <c r="BO167" s="206"/>
      <c r="BP167" s="206"/>
      <c r="BQ167" s="206"/>
      <c r="BR167" s="206"/>
      <c r="BS167" s="206"/>
      <c r="BT167" s="206"/>
      <c r="BU167" s="206"/>
      <c r="BV167" s="206"/>
      <c r="BW167" s="206"/>
      <c r="BX167" s="206"/>
      <c r="BY167" s="489">
        <f t="shared" si="36"/>
        <v>0</v>
      </c>
      <c r="BZ167" s="489">
        <f t="shared" si="37"/>
        <v>0</v>
      </c>
      <c r="CA167" s="489">
        <f t="shared" si="40"/>
        <v>1047</v>
      </c>
      <c r="CB167" s="489">
        <f t="shared" si="41"/>
        <v>375</v>
      </c>
      <c r="CC167" s="489">
        <f t="shared" si="42"/>
        <v>0</v>
      </c>
      <c r="CD167" s="489">
        <f t="shared" si="43"/>
        <v>0</v>
      </c>
      <c r="CE167" s="489">
        <f t="shared" si="44"/>
        <v>0</v>
      </c>
      <c r="CF167" s="489">
        <f t="shared" si="38"/>
        <v>1047</v>
      </c>
      <c r="CG167" s="489">
        <f t="shared" si="39"/>
        <v>375</v>
      </c>
      <c r="CH167" s="489">
        <f t="shared" si="45"/>
        <v>314</v>
      </c>
      <c r="CI167" s="489">
        <f t="shared" si="45"/>
        <v>400</v>
      </c>
    </row>
    <row r="168" spans="1:87">
      <c r="A168" s="499" t="str">
        <f t="shared" si="31"/>
        <v>609</v>
      </c>
      <c r="B168" s="500">
        <v>39978</v>
      </c>
      <c r="C168" s="206"/>
      <c r="D168" s="206"/>
      <c r="E168" s="206"/>
      <c r="F168" s="206"/>
      <c r="G168" s="206"/>
      <c r="H168" s="206"/>
      <c r="I168" s="206"/>
      <c r="J168" s="206"/>
      <c r="K168" s="206"/>
      <c r="L168" s="206"/>
      <c r="M168" s="206"/>
      <c r="N168" s="206"/>
      <c r="O168" s="206"/>
      <c r="P168" s="206"/>
      <c r="Q168" s="206"/>
      <c r="R168" s="206"/>
      <c r="S168" s="206"/>
      <c r="T168" s="206"/>
      <c r="U168" s="206"/>
      <c r="V168" s="206"/>
      <c r="W168" s="206"/>
      <c r="X168" s="206"/>
      <c r="Y168" s="206"/>
      <c r="Z168" s="206"/>
      <c r="AA168" s="206"/>
      <c r="AB168" s="206"/>
      <c r="AC168" s="206"/>
      <c r="AD168" s="206"/>
      <c r="AE168" s="206"/>
      <c r="AF168" s="206"/>
      <c r="AG168" s="206"/>
      <c r="AH168" s="206"/>
      <c r="AI168" s="206"/>
      <c r="AJ168" s="206"/>
      <c r="AK168" s="206"/>
      <c r="AL168" s="206"/>
      <c r="AM168" s="206"/>
      <c r="AN168" s="206"/>
      <c r="AO168" s="206"/>
      <c r="AP168" s="206"/>
      <c r="AQ168" s="206"/>
      <c r="AR168" s="206"/>
      <c r="AS168" s="206"/>
      <c r="AT168" s="489">
        <f t="shared" si="32"/>
        <v>0</v>
      </c>
      <c r="AU168" s="489">
        <f t="shared" si="33"/>
        <v>0</v>
      </c>
      <c r="AV168" s="489">
        <f t="shared" si="34"/>
        <v>0</v>
      </c>
      <c r="AW168" s="489">
        <f t="shared" si="35"/>
        <v>0</v>
      </c>
      <c r="AX168" s="206"/>
      <c r="AY168" s="206"/>
      <c r="AZ168" s="206"/>
      <c r="BA168" s="206"/>
      <c r="BB168" s="206"/>
      <c r="BC168" s="206"/>
      <c r="BD168" s="206"/>
      <c r="BE168" s="206"/>
      <c r="BF168" s="206"/>
      <c r="BG168" s="206"/>
      <c r="BH168" s="206"/>
      <c r="BI168" s="206"/>
      <c r="BJ168" s="206"/>
      <c r="BK168" s="206"/>
      <c r="BL168" s="206"/>
      <c r="BM168" s="206"/>
      <c r="BN168" s="206"/>
      <c r="BO168" s="206"/>
      <c r="BP168" s="206"/>
      <c r="BQ168" s="206"/>
      <c r="BR168" s="206"/>
      <c r="BS168" s="206"/>
      <c r="BT168" s="206"/>
      <c r="BU168" s="206"/>
      <c r="BV168" s="206"/>
      <c r="BW168" s="206"/>
      <c r="BX168" s="206"/>
      <c r="BY168" s="489">
        <f t="shared" si="36"/>
        <v>0</v>
      </c>
      <c r="BZ168" s="489">
        <f t="shared" si="37"/>
        <v>0</v>
      </c>
      <c r="CA168" s="489">
        <f t="shared" si="40"/>
        <v>1047</v>
      </c>
      <c r="CB168" s="489">
        <f t="shared" si="41"/>
        <v>375</v>
      </c>
      <c r="CC168" s="489">
        <f t="shared" si="42"/>
        <v>0</v>
      </c>
      <c r="CD168" s="489">
        <f t="shared" si="43"/>
        <v>0</v>
      </c>
      <c r="CE168" s="489">
        <f t="shared" si="44"/>
        <v>0</v>
      </c>
      <c r="CF168" s="489">
        <f t="shared" si="38"/>
        <v>1047</v>
      </c>
      <c r="CG168" s="489">
        <f t="shared" si="39"/>
        <v>375</v>
      </c>
      <c r="CH168" s="489">
        <f t="shared" si="45"/>
        <v>314</v>
      </c>
      <c r="CI168" s="489">
        <f t="shared" si="45"/>
        <v>400</v>
      </c>
    </row>
    <row r="169" spans="1:87">
      <c r="A169" s="499" t="str">
        <f t="shared" si="31"/>
        <v>609</v>
      </c>
      <c r="B169" s="500">
        <v>39979</v>
      </c>
      <c r="C169" s="206"/>
      <c r="D169" s="206"/>
      <c r="E169" s="206"/>
      <c r="F169" s="206"/>
      <c r="G169" s="206"/>
      <c r="H169" s="206"/>
      <c r="I169" s="206"/>
      <c r="J169" s="206"/>
      <c r="K169" s="206"/>
      <c r="L169" s="206"/>
      <c r="M169" s="206"/>
      <c r="N169" s="206"/>
      <c r="O169" s="206"/>
      <c r="P169" s="206"/>
      <c r="Q169" s="206"/>
      <c r="R169" s="206"/>
      <c r="S169" s="206"/>
      <c r="T169" s="206"/>
      <c r="U169" s="206"/>
      <c r="V169" s="206"/>
      <c r="W169" s="206"/>
      <c r="X169" s="206"/>
      <c r="Y169" s="206"/>
      <c r="Z169" s="206"/>
      <c r="AA169" s="206"/>
      <c r="AB169" s="206"/>
      <c r="AC169" s="206"/>
      <c r="AD169" s="206"/>
      <c r="AE169" s="206"/>
      <c r="AF169" s="206"/>
      <c r="AG169" s="206"/>
      <c r="AH169" s="206"/>
      <c r="AI169" s="206"/>
      <c r="AJ169" s="206"/>
      <c r="AK169" s="206"/>
      <c r="AL169" s="206"/>
      <c r="AM169" s="206"/>
      <c r="AN169" s="206"/>
      <c r="AO169" s="206"/>
      <c r="AP169" s="206"/>
      <c r="AQ169" s="206"/>
      <c r="AR169" s="206"/>
      <c r="AS169" s="206"/>
      <c r="AT169" s="489">
        <f t="shared" si="32"/>
        <v>0</v>
      </c>
      <c r="AU169" s="489">
        <f t="shared" si="33"/>
        <v>0</v>
      </c>
      <c r="AV169" s="489">
        <f t="shared" si="34"/>
        <v>0</v>
      </c>
      <c r="AW169" s="489">
        <f t="shared" si="35"/>
        <v>0</v>
      </c>
      <c r="AX169" s="206"/>
      <c r="AY169" s="206"/>
      <c r="AZ169" s="206"/>
      <c r="BA169" s="206"/>
      <c r="BB169" s="206"/>
      <c r="BC169" s="206"/>
      <c r="BD169" s="206"/>
      <c r="BE169" s="206"/>
      <c r="BF169" s="206"/>
      <c r="BG169" s="206"/>
      <c r="BH169" s="206"/>
      <c r="BI169" s="206"/>
      <c r="BJ169" s="206"/>
      <c r="BK169" s="206"/>
      <c r="BL169" s="206"/>
      <c r="BM169" s="206"/>
      <c r="BN169" s="206"/>
      <c r="BO169" s="206"/>
      <c r="BP169" s="206"/>
      <c r="BQ169" s="206"/>
      <c r="BR169" s="206"/>
      <c r="BS169" s="206"/>
      <c r="BT169" s="206"/>
      <c r="BU169" s="206"/>
      <c r="BV169" s="206"/>
      <c r="BW169" s="206"/>
      <c r="BX169" s="206"/>
      <c r="BY169" s="489">
        <f t="shared" si="36"/>
        <v>0</v>
      </c>
      <c r="BZ169" s="489">
        <f t="shared" si="37"/>
        <v>0</v>
      </c>
      <c r="CA169" s="489">
        <f t="shared" si="40"/>
        <v>1047</v>
      </c>
      <c r="CB169" s="489">
        <f t="shared" si="41"/>
        <v>375</v>
      </c>
      <c r="CC169" s="489">
        <f t="shared" si="42"/>
        <v>0</v>
      </c>
      <c r="CD169" s="489">
        <f t="shared" si="43"/>
        <v>0</v>
      </c>
      <c r="CE169" s="489">
        <f t="shared" si="44"/>
        <v>0</v>
      </c>
      <c r="CF169" s="489">
        <f t="shared" si="38"/>
        <v>1047</v>
      </c>
      <c r="CG169" s="489">
        <f t="shared" si="39"/>
        <v>375</v>
      </c>
      <c r="CH169" s="489">
        <f t="shared" si="45"/>
        <v>314</v>
      </c>
      <c r="CI169" s="489">
        <f t="shared" si="45"/>
        <v>400</v>
      </c>
    </row>
    <row r="170" spans="1:87">
      <c r="A170" s="499" t="str">
        <f t="shared" si="31"/>
        <v>609</v>
      </c>
      <c r="B170" s="500">
        <v>39980</v>
      </c>
      <c r="C170" s="206"/>
      <c r="D170" s="206"/>
      <c r="E170" s="206"/>
      <c r="F170" s="206"/>
      <c r="G170" s="206"/>
      <c r="H170" s="206"/>
      <c r="I170" s="206"/>
      <c r="J170" s="206"/>
      <c r="K170" s="206"/>
      <c r="L170" s="206"/>
      <c r="M170" s="206"/>
      <c r="N170" s="206"/>
      <c r="O170" s="206"/>
      <c r="P170" s="206"/>
      <c r="Q170" s="206"/>
      <c r="R170" s="206"/>
      <c r="S170" s="206"/>
      <c r="T170" s="206"/>
      <c r="U170" s="206"/>
      <c r="V170" s="206"/>
      <c r="W170" s="206"/>
      <c r="X170" s="206"/>
      <c r="Y170" s="206"/>
      <c r="Z170" s="206"/>
      <c r="AA170" s="206"/>
      <c r="AB170" s="206"/>
      <c r="AC170" s="206"/>
      <c r="AD170" s="206"/>
      <c r="AE170" s="206"/>
      <c r="AF170" s="206"/>
      <c r="AG170" s="206"/>
      <c r="AH170" s="206"/>
      <c r="AI170" s="206"/>
      <c r="AJ170" s="206"/>
      <c r="AK170" s="206"/>
      <c r="AL170" s="206"/>
      <c r="AM170" s="206"/>
      <c r="AN170" s="206"/>
      <c r="AO170" s="206"/>
      <c r="AP170" s="206"/>
      <c r="AQ170" s="206"/>
      <c r="AR170" s="206"/>
      <c r="AS170" s="206"/>
      <c r="AT170" s="489">
        <f t="shared" si="32"/>
        <v>0</v>
      </c>
      <c r="AU170" s="489">
        <f t="shared" si="33"/>
        <v>0</v>
      </c>
      <c r="AV170" s="489">
        <f t="shared" si="34"/>
        <v>0</v>
      </c>
      <c r="AW170" s="489">
        <f t="shared" si="35"/>
        <v>0</v>
      </c>
      <c r="AX170" s="206"/>
      <c r="AY170" s="206"/>
      <c r="AZ170" s="206"/>
      <c r="BA170" s="206"/>
      <c r="BB170" s="206"/>
      <c r="BC170" s="206"/>
      <c r="BD170" s="206"/>
      <c r="BE170" s="206"/>
      <c r="BF170" s="206"/>
      <c r="BG170" s="206"/>
      <c r="BH170" s="206"/>
      <c r="BI170" s="206"/>
      <c r="BJ170" s="206"/>
      <c r="BK170" s="206"/>
      <c r="BL170" s="206"/>
      <c r="BM170" s="206"/>
      <c r="BN170" s="206"/>
      <c r="BO170" s="206"/>
      <c r="BP170" s="206"/>
      <c r="BQ170" s="206"/>
      <c r="BR170" s="206"/>
      <c r="BS170" s="206"/>
      <c r="BT170" s="206"/>
      <c r="BU170" s="206"/>
      <c r="BV170" s="206"/>
      <c r="BW170" s="206"/>
      <c r="BX170" s="206"/>
      <c r="BY170" s="489">
        <f t="shared" si="36"/>
        <v>0</v>
      </c>
      <c r="BZ170" s="489">
        <f t="shared" si="37"/>
        <v>0</v>
      </c>
      <c r="CA170" s="489">
        <f t="shared" si="40"/>
        <v>1047</v>
      </c>
      <c r="CB170" s="489">
        <f t="shared" si="41"/>
        <v>375</v>
      </c>
      <c r="CC170" s="489">
        <f t="shared" si="42"/>
        <v>0</v>
      </c>
      <c r="CD170" s="489">
        <f t="shared" si="43"/>
        <v>0</v>
      </c>
      <c r="CE170" s="489">
        <f t="shared" si="44"/>
        <v>0</v>
      </c>
      <c r="CF170" s="489">
        <f t="shared" si="38"/>
        <v>1047</v>
      </c>
      <c r="CG170" s="489">
        <f t="shared" si="39"/>
        <v>375</v>
      </c>
      <c r="CH170" s="489">
        <f t="shared" si="45"/>
        <v>314</v>
      </c>
      <c r="CI170" s="489">
        <f t="shared" si="45"/>
        <v>400</v>
      </c>
    </row>
    <row r="171" spans="1:87">
      <c r="A171" s="499" t="str">
        <f t="shared" si="31"/>
        <v>609</v>
      </c>
      <c r="B171" s="500">
        <v>39981</v>
      </c>
      <c r="C171" s="206"/>
      <c r="D171" s="206"/>
      <c r="E171" s="206"/>
      <c r="F171" s="206"/>
      <c r="G171" s="206"/>
      <c r="H171" s="206"/>
      <c r="I171" s="206"/>
      <c r="J171" s="206"/>
      <c r="K171" s="206"/>
      <c r="L171" s="206"/>
      <c r="M171" s="206"/>
      <c r="N171" s="206"/>
      <c r="O171" s="206"/>
      <c r="P171" s="206"/>
      <c r="Q171" s="206"/>
      <c r="R171" s="206"/>
      <c r="S171" s="206"/>
      <c r="T171" s="206"/>
      <c r="U171" s="206"/>
      <c r="V171" s="206"/>
      <c r="W171" s="206"/>
      <c r="X171" s="206"/>
      <c r="Y171" s="206"/>
      <c r="Z171" s="206"/>
      <c r="AA171" s="206"/>
      <c r="AB171" s="206"/>
      <c r="AC171" s="206"/>
      <c r="AD171" s="206"/>
      <c r="AE171" s="206"/>
      <c r="AF171" s="206"/>
      <c r="AG171" s="206"/>
      <c r="AH171" s="206"/>
      <c r="AI171" s="206"/>
      <c r="AJ171" s="206"/>
      <c r="AK171" s="206"/>
      <c r="AL171" s="206"/>
      <c r="AM171" s="206"/>
      <c r="AN171" s="206"/>
      <c r="AO171" s="206"/>
      <c r="AP171" s="206"/>
      <c r="AQ171" s="206"/>
      <c r="AR171" s="206"/>
      <c r="AS171" s="206"/>
      <c r="AT171" s="489">
        <f t="shared" si="32"/>
        <v>0</v>
      </c>
      <c r="AU171" s="489">
        <f t="shared" si="33"/>
        <v>0</v>
      </c>
      <c r="AV171" s="489">
        <f t="shared" si="34"/>
        <v>0</v>
      </c>
      <c r="AW171" s="489">
        <f t="shared" si="35"/>
        <v>0</v>
      </c>
      <c r="AX171" s="206"/>
      <c r="AY171" s="206"/>
      <c r="AZ171" s="206"/>
      <c r="BA171" s="206"/>
      <c r="BB171" s="206"/>
      <c r="BC171" s="206"/>
      <c r="BD171" s="206"/>
      <c r="BE171" s="206"/>
      <c r="BF171" s="206"/>
      <c r="BG171" s="206"/>
      <c r="BH171" s="206"/>
      <c r="BI171" s="206"/>
      <c r="BJ171" s="206"/>
      <c r="BK171" s="206"/>
      <c r="BL171" s="206"/>
      <c r="BM171" s="206"/>
      <c r="BN171" s="206"/>
      <c r="BO171" s="206"/>
      <c r="BP171" s="206"/>
      <c r="BQ171" s="206"/>
      <c r="BR171" s="206"/>
      <c r="BS171" s="206"/>
      <c r="BT171" s="206"/>
      <c r="BU171" s="206"/>
      <c r="BV171" s="206"/>
      <c r="BW171" s="206"/>
      <c r="BX171" s="206"/>
      <c r="BY171" s="489">
        <f t="shared" si="36"/>
        <v>0</v>
      </c>
      <c r="BZ171" s="489">
        <f t="shared" si="37"/>
        <v>0</v>
      </c>
      <c r="CA171" s="489">
        <f t="shared" si="40"/>
        <v>1047</v>
      </c>
      <c r="CB171" s="489">
        <f t="shared" si="41"/>
        <v>375</v>
      </c>
      <c r="CC171" s="489">
        <f t="shared" si="42"/>
        <v>0</v>
      </c>
      <c r="CD171" s="489">
        <f t="shared" si="43"/>
        <v>0</v>
      </c>
      <c r="CE171" s="489">
        <f t="shared" si="44"/>
        <v>0</v>
      </c>
      <c r="CF171" s="489">
        <f t="shared" si="38"/>
        <v>1047</v>
      </c>
      <c r="CG171" s="489">
        <f t="shared" si="39"/>
        <v>375</v>
      </c>
      <c r="CH171" s="489">
        <f t="shared" si="45"/>
        <v>314</v>
      </c>
      <c r="CI171" s="489">
        <f t="shared" si="45"/>
        <v>400</v>
      </c>
    </row>
    <row r="172" spans="1:87">
      <c r="A172" s="499" t="str">
        <f t="shared" si="31"/>
        <v>609</v>
      </c>
      <c r="B172" s="500">
        <v>39982</v>
      </c>
      <c r="C172" s="206"/>
      <c r="D172" s="206"/>
      <c r="E172" s="206"/>
      <c r="F172" s="206"/>
      <c r="G172" s="206"/>
      <c r="H172" s="206"/>
      <c r="I172" s="206"/>
      <c r="J172" s="206"/>
      <c r="K172" s="206"/>
      <c r="L172" s="206"/>
      <c r="M172" s="206"/>
      <c r="N172" s="206"/>
      <c r="O172" s="206"/>
      <c r="P172" s="206"/>
      <c r="Q172" s="206"/>
      <c r="R172" s="206"/>
      <c r="S172" s="206"/>
      <c r="T172" s="206"/>
      <c r="U172" s="206"/>
      <c r="V172" s="206"/>
      <c r="W172" s="206"/>
      <c r="X172" s="206"/>
      <c r="Y172" s="206"/>
      <c r="Z172" s="206"/>
      <c r="AA172" s="206"/>
      <c r="AB172" s="206"/>
      <c r="AC172" s="206"/>
      <c r="AD172" s="206"/>
      <c r="AE172" s="206"/>
      <c r="AF172" s="206"/>
      <c r="AG172" s="206"/>
      <c r="AH172" s="206"/>
      <c r="AI172" s="206"/>
      <c r="AJ172" s="206"/>
      <c r="AK172" s="206"/>
      <c r="AL172" s="206"/>
      <c r="AM172" s="206"/>
      <c r="AN172" s="206"/>
      <c r="AO172" s="206"/>
      <c r="AP172" s="206"/>
      <c r="AQ172" s="206"/>
      <c r="AR172" s="206"/>
      <c r="AS172" s="206"/>
      <c r="AT172" s="489">
        <f t="shared" si="32"/>
        <v>0</v>
      </c>
      <c r="AU172" s="489">
        <f t="shared" si="33"/>
        <v>0</v>
      </c>
      <c r="AV172" s="489">
        <f t="shared" si="34"/>
        <v>0</v>
      </c>
      <c r="AW172" s="489">
        <f t="shared" si="35"/>
        <v>0</v>
      </c>
      <c r="AX172" s="206"/>
      <c r="AY172" s="206"/>
      <c r="AZ172" s="206"/>
      <c r="BA172" s="206"/>
      <c r="BB172" s="206"/>
      <c r="BC172" s="206"/>
      <c r="BD172" s="206"/>
      <c r="BE172" s="206"/>
      <c r="BF172" s="206"/>
      <c r="BG172" s="206"/>
      <c r="BH172" s="206"/>
      <c r="BI172" s="206"/>
      <c r="BJ172" s="206"/>
      <c r="BK172" s="206"/>
      <c r="BL172" s="206"/>
      <c r="BM172" s="206"/>
      <c r="BN172" s="206"/>
      <c r="BO172" s="206"/>
      <c r="BP172" s="206"/>
      <c r="BQ172" s="206"/>
      <c r="BR172" s="206"/>
      <c r="BS172" s="206"/>
      <c r="BT172" s="206"/>
      <c r="BU172" s="206"/>
      <c r="BV172" s="206"/>
      <c r="BW172" s="206"/>
      <c r="BX172" s="206"/>
      <c r="BY172" s="489">
        <f t="shared" si="36"/>
        <v>0</v>
      </c>
      <c r="BZ172" s="489">
        <f t="shared" si="37"/>
        <v>0</v>
      </c>
      <c r="CA172" s="489">
        <f t="shared" si="40"/>
        <v>1047</v>
      </c>
      <c r="CB172" s="489">
        <f t="shared" si="41"/>
        <v>375</v>
      </c>
      <c r="CC172" s="489">
        <f t="shared" si="42"/>
        <v>0</v>
      </c>
      <c r="CD172" s="489">
        <f t="shared" si="43"/>
        <v>0</v>
      </c>
      <c r="CE172" s="489">
        <f t="shared" si="44"/>
        <v>0</v>
      </c>
      <c r="CF172" s="489">
        <f t="shared" si="38"/>
        <v>1047</v>
      </c>
      <c r="CG172" s="489">
        <f t="shared" si="39"/>
        <v>375</v>
      </c>
      <c r="CH172" s="489">
        <f t="shared" si="45"/>
        <v>314</v>
      </c>
      <c r="CI172" s="489">
        <f t="shared" si="45"/>
        <v>400</v>
      </c>
    </row>
    <row r="173" spans="1:87">
      <c r="A173" s="499" t="str">
        <f t="shared" si="31"/>
        <v>609</v>
      </c>
      <c r="B173" s="500">
        <v>39983</v>
      </c>
      <c r="C173" s="206"/>
      <c r="D173" s="206"/>
      <c r="E173" s="206"/>
      <c r="F173" s="206"/>
      <c r="G173" s="206"/>
      <c r="H173" s="206"/>
      <c r="I173" s="206"/>
      <c r="J173" s="206"/>
      <c r="K173" s="206"/>
      <c r="L173" s="206"/>
      <c r="M173" s="206"/>
      <c r="N173" s="206"/>
      <c r="O173" s="206"/>
      <c r="P173" s="206"/>
      <c r="Q173" s="206"/>
      <c r="R173" s="206"/>
      <c r="S173" s="206"/>
      <c r="T173" s="206"/>
      <c r="U173" s="206"/>
      <c r="V173" s="206"/>
      <c r="W173" s="206"/>
      <c r="X173" s="206"/>
      <c r="Y173" s="206"/>
      <c r="Z173" s="206"/>
      <c r="AA173" s="206"/>
      <c r="AB173" s="206"/>
      <c r="AC173" s="206"/>
      <c r="AD173" s="206"/>
      <c r="AE173" s="206"/>
      <c r="AF173" s="206"/>
      <c r="AG173" s="206"/>
      <c r="AH173" s="206"/>
      <c r="AI173" s="206"/>
      <c r="AJ173" s="206"/>
      <c r="AK173" s="206"/>
      <c r="AL173" s="206"/>
      <c r="AM173" s="206"/>
      <c r="AN173" s="206"/>
      <c r="AO173" s="206"/>
      <c r="AP173" s="206"/>
      <c r="AQ173" s="206"/>
      <c r="AR173" s="206"/>
      <c r="AS173" s="206"/>
      <c r="AT173" s="489">
        <f t="shared" si="32"/>
        <v>0</v>
      </c>
      <c r="AU173" s="489">
        <f t="shared" si="33"/>
        <v>0</v>
      </c>
      <c r="AV173" s="489">
        <f t="shared" si="34"/>
        <v>0</v>
      </c>
      <c r="AW173" s="489">
        <f t="shared" si="35"/>
        <v>0</v>
      </c>
      <c r="AX173" s="206"/>
      <c r="AY173" s="206"/>
      <c r="AZ173" s="206"/>
      <c r="BA173" s="206"/>
      <c r="BB173" s="206"/>
      <c r="BC173" s="206"/>
      <c r="BD173" s="206"/>
      <c r="BE173" s="206"/>
      <c r="BF173" s="206"/>
      <c r="BG173" s="206"/>
      <c r="BH173" s="206"/>
      <c r="BI173" s="206"/>
      <c r="BJ173" s="206"/>
      <c r="BK173" s="206"/>
      <c r="BL173" s="206"/>
      <c r="BM173" s="206"/>
      <c r="BN173" s="206"/>
      <c r="BO173" s="206"/>
      <c r="BP173" s="206"/>
      <c r="BQ173" s="206"/>
      <c r="BR173" s="206"/>
      <c r="BS173" s="206"/>
      <c r="BT173" s="206"/>
      <c r="BU173" s="206"/>
      <c r="BV173" s="206"/>
      <c r="BW173" s="206"/>
      <c r="BX173" s="206"/>
      <c r="BY173" s="489">
        <f t="shared" si="36"/>
        <v>0</v>
      </c>
      <c r="BZ173" s="489">
        <f t="shared" si="37"/>
        <v>0</v>
      </c>
      <c r="CA173" s="489">
        <f t="shared" si="40"/>
        <v>1047</v>
      </c>
      <c r="CB173" s="489">
        <f t="shared" si="41"/>
        <v>375</v>
      </c>
      <c r="CC173" s="489">
        <f t="shared" si="42"/>
        <v>0</v>
      </c>
      <c r="CD173" s="489">
        <f t="shared" si="43"/>
        <v>0</v>
      </c>
      <c r="CE173" s="489">
        <f t="shared" si="44"/>
        <v>0</v>
      </c>
      <c r="CF173" s="489">
        <f t="shared" si="38"/>
        <v>1047</v>
      </c>
      <c r="CG173" s="489">
        <f t="shared" si="39"/>
        <v>375</v>
      </c>
      <c r="CH173" s="489">
        <f t="shared" si="45"/>
        <v>314</v>
      </c>
      <c r="CI173" s="489">
        <f t="shared" si="45"/>
        <v>400</v>
      </c>
    </row>
    <row r="174" spans="1:87">
      <c r="A174" s="499" t="str">
        <f t="shared" si="31"/>
        <v>609</v>
      </c>
      <c r="B174" s="500">
        <v>39984</v>
      </c>
      <c r="C174" s="206"/>
      <c r="D174" s="206"/>
      <c r="E174" s="206"/>
      <c r="F174" s="206"/>
      <c r="G174" s="206"/>
      <c r="H174" s="206"/>
      <c r="I174" s="206"/>
      <c r="J174" s="206"/>
      <c r="K174" s="206"/>
      <c r="L174" s="206"/>
      <c r="M174" s="206"/>
      <c r="N174" s="206"/>
      <c r="O174" s="206"/>
      <c r="P174" s="206"/>
      <c r="Q174" s="206"/>
      <c r="R174" s="206"/>
      <c r="S174" s="206"/>
      <c r="T174" s="206"/>
      <c r="U174" s="206"/>
      <c r="V174" s="206"/>
      <c r="W174" s="206"/>
      <c r="X174" s="206"/>
      <c r="Y174" s="206"/>
      <c r="Z174" s="206"/>
      <c r="AA174" s="206"/>
      <c r="AB174" s="206"/>
      <c r="AC174" s="206"/>
      <c r="AD174" s="206"/>
      <c r="AE174" s="206"/>
      <c r="AF174" s="206"/>
      <c r="AG174" s="206"/>
      <c r="AH174" s="206"/>
      <c r="AI174" s="206"/>
      <c r="AJ174" s="206"/>
      <c r="AK174" s="206"/>
      <c r="AL174" s="206"/>
      <c r="AM174" s="206"/>
      <c r="AN174" s="206"/>
      <c r="AO174" s="206"/>
      <c r="AP174" s="206"/>
      <c r="AQ174" s="206"/>
      <c r="AR174" s="206"/>
      <c r="AS174" s="206"/>
      <c r="AT174" s="489">
        <f t="shared" si="32"/>
        <v>0</v>
      </c>
      <c r="AU174" s="489">
        <f t="shared" si="33"/>
        <v>0</v>
      </c>
      <c r="AV174" s="489">
        <f t="shared" si="34"/>
        <v>0</v>
      </c>
      <c r="AW174" s="489">
        <f t="shared" si="35"/>
        <v>0</v>
      </c>
      <c r="AX174" s="206"/>
      <c r="AY174" s="206"/>
      <c r="AZ174" s="206"/>
      <c r="BA174" s="206"/>
      <c r="BB174" s="206"/>
      <c r="BC174" s="206"/>
      <c r="BD174" s="206"/>
      <c r="BE174" s="206"/>
      <c r="BF174" s="206"/>
      <c r="BG174" s="206"/>
      <c r="BH174" s="206"/>
      <c r="BI174" s="206"/>
      <c r="BJ174" s="206"/>
      <c r="BK174" s="206"/>
      <c r="BL174" s="206"/>
      <c r="BM174" s="206"/>
      <c r="BN174" s="206"/>
      <c r="BO174" s="206"/>
      <c r="BP174" s="206"/>
      <c r="BQ174" s="206"/>
      <c r="BR174" s="206"/>
      <c r="BS174" s="206"/>
      <c r="BT174" s="206"/>
      <c r="BU174" s="206"/>
      <c r="BV174" s="206"/>
      <c r="BW174" s="206"/>
      <c r="BX174" s="206"/>
      <c r="BY174" s="489">
        <f t="shared" si="36"/>
        <v>0</v>
      </c>
      <c r="BZ174" s="489">
        <f t="shared" si="37"/>
        <v>0</v>
      </c>
      <c r="CA174" s="489">
        <f t="shared" si="40"/>
        <v>1047</v>
      </c>
      <c r="CB174" s="489">
        <f t="shared" si="41"/>
        <v>375</v>
      </c>
      <c r="CC174" s="489">
        <f t="shared" si="42"/>
        <v>0</v>
      </c>
      <c r="CD174" s="489">
        <f t="shared" si="43"/>
        <v>0</v>
      </c>
      <c r="CE174" s="489">
        <f t="shared" si="44"/>
        <v>0</v>
      </c>
      <c r="CF174" s="489">
        <f t="shared" si="38"/>
        <v>1047</v>
      </c>
      <c r="CG174" s="489">
        <f t="shared" si="39"/>
        <v>375</v>
      </c>
      <c r="CH174" s="489">
        <f t="shared" si="45"/>
        <v>314</v>
      </c>
      <c r="CI174" s="489">
        <f t="shared" si="45"/>
        <v>400</v>
      </c>
    </row>
    <row r="175" spans="1:87">
      <c r="A175" s="499" t="str">
        <f t="shared" si="31"/>
        <v>609</v>
      </c>
      <c r="B175" s="500">
        <v>39985</v>
      </c>
      <c r="C175" s="206"/>
      <c r="D175" s="206"/>
      <c r="E175" s="206"/>
      <c r="F175" s="206"/>
      <c r="G175" s="206"/>
      <c r="H175" s="206"/>
      <c r="I175" s="206"/>
      <c r="J175" s="206"/>
      <c r="K175" s="206"/>
      <c r="L175" s="206"/>
      <c r="M175" s="206"/>
      <c r="N175" s="206"/>
      <c r="O175" s="206"/>
      <c r="P175" s="206"/>
      <c r="Q175" s="206"/>
      <c r="R175" s="206"/>
      <c r="S175" s="206"/>
      <c r="T175" s="206"/>
      <c r="U175" s="206"/>
      <c r="V175" s="206"/>
      <c r="W175" s="206"/>
      <c r="X175" s="206"/>
      <c r="Y175" s="206"/>
      <c r="Z175" s="206"/>
      <c r="AA175" s="206"/>
      <c r="AB175" s="206"/>
      <c r="AC175" s="206"/>
      <c r="AD175" s="206"/>
      <c r="AE175" s="206"/>
      <c r="AF175" s="206"/>
      <c r="AG175" s="206"/>
      <c r="AH175" s="206"/>
      <c r="AI175" s="206"/>
      <c r="AJ175" s="206"/>
      <c r="AK175" s="206"/>
      <c r="AL175" s="206"/>
      <c r="AM175" s="206"/>
      <c r="AN175" s="206"/>
      <c r="AO175" s="206"/>
      <c r="AP175" s="206"/>
      <c r="AQ175" s="206"/>
      <c r="AR175" s="206"/>
      <c r="AS175" s="206"/>
      <c r="AT175" s="489">
        <f t="shared" si="32"/>
        <v>0</v>
      </c>
      <c r="AU175" s="489">
        <f t="shared" si="33"/>
        <v>0</v>
      </c>
      <c r="AV175" s="489">
        <f t="shared" si="34"/>
        <v>0</v>
      </c>
      <c r="AW175" s="489">
        <f t="shared" si="35"/>
        <v>0</v>
      </c>
      <c r="AX175" s="206"/>
      <c r="AY175" s="206"/>
      <c r="AZ175" s="206"/>
      <c r="BA175" s="206"/>
      <c r="BB175" s="206"/>
      <c r="BC175" s="206"/>
      <c r="BD175" s="206"/>
      <c r="BE175" s="206"/>
      <c r="BF175" s="206"/>
      <c r="BG175" s="206"/>
      <c r="BH175" s="206"/>
      <c r="BI175" s="206"/>
      <c r="BJ175" s="206"/>
      <c r="BK175" s="206"/>
      <c r="BL175" s="206"/>
      <c r="BM175" s="206"/>
      <c r="BN175" s="206"/>
      <c r="BO175" s="206"/>
      <c r="BP175" s="206"/>
      <c r="BQ175" s="206"/>
      <c r="BR175" s="206"/>
      <c r="BS175" s="206"/>
      <c r="BT175" s="206"/>
      <c r="BU175" s="206"/>
      <c r="BV175" s="206"/>
      <c r="BW175" s="206"/>
      <c r="BX175" s="206"/>
      <c r="BY175" s="489">
        <f t="shared" si="36"/>
        <v>0</v>
      </c>
      <c r="BZ175" s="489">
        <f t="shared" si="37"/>
        <v>0</v>
      </c>
      <c r="CA175" s="489">
        <f t="shared" si="40"/>
        <v>1047</v>
      </c>
      <c r="CB175" s="489">
        <f t="shared" si="41"/>
        <v>375</v>
      </c>
      <c r="CC175" s="489">
        <f t="shared" si="42"/>
        <v>0</v>
      </c>
      <c r="CD175" s="489">
        <f t="shared" si="43"/>
        <v>0</v>
      </c>
      <c r="CE175" s="489">
        <f t="shared" si="44"/>
        <v>0</v>
      </c>
      <c r="CF175" s="489">
        <f t="shared" si="38"/>
        <v>1047</v>
      </c>
      <c r="CG175" s="489">
        <f t="shared" si="39"/>
        <v>375</v>
      </c>
      <c r="CH175" s="489">
        <f t="shared" si="45"/>
        <v>314</v>
      </c>
      <c r="CI175" s="489">
        <f t="shared" si="45"/>
        <v>400</v>
      </c>
    </row>
    <row r="176" spans="1:87">
      <c r="A176" s="499" t="str">
        <f t="shared" si="31"/>
        <v>609</v>
      </c>
      <c r="B176" s="500">
        <v>39986</v>
      </c>
      <c r="C176" s="206"/>
      <c r="D176" s="206"/>
      <c r="E176" s="206"/>
      <c r="F176" s="206"/>
      <c r="G176" s="206"/>
      <c r="H176" s="206"/>
      <c r="I176" s="206"/>
      <c r="J176" s="206"/>
      <c r="K176" s="206"/>
      <c r="L176" s="206"/>
      <c r="M176" s="206"/>
      <c r="N176" s="206"/>
      <c r="O176" s="206"/>
      <c r="P176" s="206"/>
      <c r="Q176" s="206"/>
      <c r="R176" s="206"/>
      <c r="S176" s="206"/>
      <c r="T176" s="206"/>
      <c r="U176" s="206"/>
      <c r="V176" s="206"/>
      <c r="W176" s="206"/>
      <c r="X176" s="206"/>
      <c r="Y176" s="206"/>
      <c r="Z176" s="206"/>
      <c r="AA176" s="206"/>
      <c r="AB176" s="206"/>
      <c r="AC176" s="206"/>
      <c r="AD176" s="206"/>
      <c r="AE176" s="206"/>
      <c r="AF176" s="206"/>
      <c r="AG176" s="206"/>
      <c r="AH176" s="206"/>
      <c r="AI176" s="206"/>
      <c r="AJ176" s="206"/>
      <c r="AK176" s="206"/>
      <c r="AL176" s="206"/>
      <c r="AM176" s="206"/>
      <c r="AN176" s="206"/>
      <c r="AO176" s="206"/>
      <c r="AP176" s="206"/>
      <c r="AQ176" s="206"/>
      <c r="AR176" s="206"/>
      <c r="AS176" s="206"/>
      <c r="AT176" s="489">
        <f t="shared" si="32"/>
        <v>0</v>
      </c>
      <c r="AU176" s="489">
        <f t="shared" si="33"/>
        <v>0</v>
      </c>
      <c r="AV176" s="489">
        <f t="shared" si="34"/>
        <v>0</v>
      </c>
      <c r="AW176" s="489">
        <f t="shared" si="35"/>
        <v>0</v>
      </c>
      <c r="AX176" s="206"/>
      <c r="AY176" s="206"/>
      <c r="AZ176" s="206"/>
      <c r="BA176" s="206"/>
      <c r="BB176" s="206"/>
      <c r="BC176" s="206"/>
      <c r="BD176" s="206"/>
      <c r="BE176" s="206"/>
      <c r="BF176" s="206"/>
      <c r="BG176" s="206"/>
      <c r="BH176" s="206"/>
      <c r="BI176" s="206"/>
      <c r="BJ176" s="206"/>
      <c r="BK176" s="206"/>
      <c r="BL176" s="206"/>
      <c r="BM176" s="206"/>
      <c r="BN176" s="206"/>
      <c r="BO176" s="206"/>
      <c r="BP176" s="206"/>
      <c r="BQ176" s="206"/>
      <c r="BR176" s="206"/>
      <c r="BS176" s="206"/>
      <c r="BT176" s="206"/>
      <c r="BU176" s="206"/>
      <c r="BV176" s="206"/>
      <c r="BW176" s="206"/>
      <c r="BX176" s="206"/>
      <c r="BY176" s="489">
        <f t="shared" si="36"/>
        <v>0</v>
      </c>
      <c r="BZ176" s="489">
        <f t="shared" si="37"/>
        <v>0</v>
      </c>
      <c r="CA176" s="489">
        <f t="shared" si="40"/>
        <v>1047</v>
      </c>
      <c r="CB176" s="489">
        <f t="shared" si="41"/>
        <v>375</v>
      </c>
      <c r="CC176" s="489">
        <f t="shared" si="42"/>
        <v>0</v>
      </c>
      <c r="CD176" s="489">
        <f t="shared" si="43"/>
        <v>0</v>
      </c>
      <c r="CE176" s="489">
        <f t="shared" si="44"/>
        <v>0</v>
      </c>
      <c r="CF176" s="489">
        <f t="shared" si="38"/>
        <v>1047</v>
      </c>
      <c r="CG176" s="489">
        <f t="shared" si="39"/>
        <v>375</v>
      </c>
      <c r="CH176" s="489">
        <f t="shared" si="45"/>
        <v>314</v>
      </c>
      <c r="CI176" s="489">
        <f t="shared" si="45"/>
        <v>400</v>
      </c>
    </row>
    <row r="177" spans="1:87">
      <c r="A177" s="499" t="str">
        <f t="shared" si="31"/>
        <v>609</v>
      </c>
      <c r="B177" s="500">
        <v>39987</v>
      </c>
      <c r="C177" s="206"/>
      <c r="D177" s="206"/>
      <c r="E177" s="206"/>
      <c r="F177" s="206"/>
      <c r="G177" s="206"/>
      <c r="H177" s="206"/>
      <c r="I177" s="206"/>
      <c r="J177" s="206"/>
      <c r="K177" s="206"/>
      <c r="L177" s="206"/>
      <c r="M177" s="206"/>
      <c r="N177" s="206"/>
      <c r="O177" s="206"/>
      <c r="P177" s="206"/>
      <c r="Q177" s="206"/>
      <c r="R177" s="206"/>
      <c r="S177" s="206"/>
      <c r="T177" s="206"/>
      <c r="U177" s="206"/>
      <c r="V177" s="206"/>
      <c r="W177" s="206"/>
      <c r="X177" s="206"/>
      <c r="Y177" s="206"/>
      <c r="Z177" s="206"/>
      <c r="AA177" s="206"/>
      <c r="AB177" s="206"/>
      <c r="AC177" s="206"/>
      <c r="AD177" s="206"/>
      <c r="AE177" s="206"/>
      <c r="AF177" s="206"/>
      <c r="AG177" s="206"/>
      <c r="AH177" s="206"/>
      <c r="AI177" s="206"/>
      <c r="AJ177" s="206"/>
      <c r="AK177" s="206"/>
      <c r="AL177" s="206"/>
      <c r="AM177" s="206"/>
      <c r="AN177" s="206"/>
      <c r="AO177" s="206"/>
      <c r="AP177" s="206"/>
      <c r="AQ177" s="206"/>
      <c r="AR177" s="206"/>
      <c r="AS177" s="206"/>
      <c r="AT177" s="489">
        <f t="shared" si="32"/>
        <v>0</v>
      </c>
      <c r="AU177" s="489">
        <f t="shared" si="33"/>
        <v>0</v>
      </c>
      <c r="AV177" s="489">
        <f t="shared" si="34"/>
        <v>0</v>
      </c>
      <c r="AW177" s="489">
        <f t="shared" si="35"/>
        <v>0</v>
      </c>
      <c r="AX177" s="206"/>
      <c r="AY177" s="206"/>
      <c r="AZ177" s="206"/>
      <c r="BA177" s="206"/>
      <c r="BB177" s="206"/>
      <c r="BC177" s="206"/>
      <c r="BD177" s="206"/>
      <c r="BE177" s="206"/>
      <c r="BF177" s="206"/>
      <c r="BG177" s="206"/>
      <c r="BH177" s="206"/>
      <c r="BI177" s="206"/>
      <c r="BJ177" s="206"/>
      <c r="BK177" s="206"/>
      <c r="BL177" s="206"/>
      <c r="BM177" s="206"/>
      <c r="BN177" s="206"/>
      <c r="BO177" s="206"/>
      <c r="BP177" s="206"/>
      <c r="BQ177" s="206"/>
      <c r="BR177" s="206"/>
      <c r="BS177" s="206"/>
      <c r="BT177" s="206"/>
      <c r="BU177" s="206"/>
      <c r="BV177" s="206"/>
      <c r="BW177" s="206"/>
      <c r="BX177" s="206"/>
      <c r="BY177" s="489">
        <f t="shared" si="36"/>
        <v>0</v>
      </c>
      <c r="BZ177" s="489">
        <f t="shared" si="37"/>
        <v>0</v>
      </c>
      <c r="CA177" s="489">
        <f t="shared" si="40"/>
        <v>1047</v>
      </c>
      <c r="CB177" s="489">
        <f t="shared" si="41"/>
        <v>375</v>
      </c>
      <c r="CC177" s="489">
        <f t="shared" si="42"/>
        <v>0</v>
      </c>
      <c r="CD177" s="489">
        <f t="shared" si="43"/>
        <v>0</v>
      </c>
      <c r="CE177" s="489">
        <f t="shared" si="44"/>
        <v>0</v>
      </c>
      <c r="CF177" s="489">
        <f t="shared" si="38"/>
        <v>1047</v>
      </c>
      <c r="CG177" s="489">
        <f t="shared" si="39"/>
        <v>375</v>
      </c>
      <c r="CH177" s="489">
        <f t="shared" si="45"/>
        <v>314</v>
      </c>
      <c r="CI177" s="489">
        <f t="shared" si="45"/>
        <v>400</v>
      </c>
    </row>
    <row r="178" spans="1:87">
      <c r="A178" s="499" t="str">
        <f t="shared" si="31"/>
        <v>609</v>
      </c>
      <c r="B178" s="500">
        <v>39988</v>
      </c>
      <c r="C178" s="206"/>
      <c r="D178" s="206"/>
      <c r="E178" s="206"/>
      <c r="F178" s="206"/>
      <c r="G178" s="206"/>
      <c r="H178" s="206"/>
      <c r="I178" s="206"/>
      <c r="J178" s="206"/>
      <c r="K178" s="206"/>
      <c r="L178" s="206"/>
      <c r="M178" s="206"/>
      <c r="N178" s="206"/>
      <c r="O178" s="206"/>
      <c r="P178" s="206"/>
      <c r="Q178" s="206"/>
      <c r="R178" s="206"/>
      <c r="S178" s="206"/>
      <c r="T178" s="206"/>
      <c r="U178" s="206"/>
      <c r="V178" s="206"/>
      <c r="W178" s="206"/>
      <c r="X178" s="206"/>
      <c r="Y178" s="206"/>
      <c r="Z178" s="206"/>
      <c r="AA178" s="206"/>
      <c r="AB178" s="206"/>
      <c r="AC178" s="206"/>
      <c r="AD178" s="206"/>
      <c r="AE178" s="206"/>
      <c r="AF178" s="206"/>
      <c r="AG178" s="206"/>
      <c r="AH178" s="206"/>
      <c r="AI178" s="206"/>
      <c r="AJ178" s="206"/>
      <c r="AK178" s="206"/>
      <c r="AL178" s="206"/>
      <c r="AM178" s="206"/>
      <c r="AN178" s="206"/>
      <c r="AO178" s="206"/>
      <c r="AP178" s="206"/>
      <c r="AQ178" s="206"/>
      <c r="AR178" s="206"/>
      <c r="AS178" s="206"/>
      <c r="AT178" s="489">
        <f t="shared" si="32"/>
        <v>0</v>
      </c>
      <c r="AU178" s="489">
        <f t="shared" si="33"/>
        <v>0</v>
      </c>
      <c r="AV178" s="489">
        <f t="shared" si="34"/>
        <v>0</v>
      </c>
      <c r="AW178" s="489">
        <f t="shared" si="35"/>
        <v>0</v>
      </c>
      <c r="AX178" s="206"/>
      <c r="AY178" s="206"/>
      <c r="AZ178" s="206"/>
      <c r="BA178" s="206"/>
      <c r="BB178" s="206"/>
      <c r="BC178" s="206"/>
      <c r="BD178" s="206"/>
      <c r="BE178" s="206"/>
      <c r="BF178" s="206"/>
      <c r="BG178" s="206"/>
      <c r="BH178" s="206"/>
      <c r="BI178" s="206"/>
      <c r="BJ178" s="206"/>
      <c r="BK178" s="206"/>
      <c r="BL178" s="206"/>
      <c r="BM178" s="206"/>
      <c r="BN178" s="206"/>
      <c r="BO178" s="206"/>
      <c r="BP178" s="206"/>
      <c r="BQ178" s="206"/>
      <c r="BR178" s="206"/>
      <c r="BS178" s="206"/>
      <c r="BT178" s="206"/>
      <c r="BU178" s="206"/>
      <c r="BV178" s="206"/>
      <c r="BW178" s="206"/>
      <c r="BX178" s="206"/>
      <c r="BY178" s="489">
        <f t="shared" si="36"/>
        <v>0</v>
      </c>
      <c r="BZ178" s="489">
        <f t="shared" si="37"/>
        <v>0</v>
      </c>
      <c r="CA178" s="489">
        <f t="shared" si="40"/>
        <v>1047</v>
      </c>
      <c r="CB178" s="489">
        <f t="shared" si="41"/>
        <v>375</v>
      </c>
      <c r="CC178" s="489">
        <f t="shared" si="42"/>
        <v>0</v>
      </c>
      <c r="CD178" s="489">
        <f t="shared" si="43"/>
        <v>0</v>
      </c>
      <c r="CE178" s="489">
        <f t="shared" si="44"/>
        <v>0</v>
      </c>
      <c r="CF178" s="489">
        <f t="shared" si="38"/>
        <v>1047</v>
      </c>
      <c r="CG178" s="489">
        <f t="shared" si="39"/>
        <v>375</v>
      </c>
      <c r="CH178" s="489">
        <f t="shared" si="45"/>
        <v>314</v>
      </c>
      <c r="CI178" s="489">
        <f t="shared" si="45"/>
        <v>400</v>
      </c>
    </row>
    <row r="179" spans="1:87">
      <c r="A179" s="499" t="str">
        <f t="shared" si="31"/>
        <v>609</v>
      </c>
      <c r="B179" s="500">
        <v>39989</v>
      </c>
      <c r="C179" s="206"/>
      <c r="D179" s="206"/>
      <c r="E179" s="206"/>
      <c r="F179" s="206"/>
      <c r="G179" s="206"/>
      <c r="H179" s="206"/>
      <c r="I179" s="206"/>
      <c r="J179" s="206"/>
      <c r="K179" s="206"/>
      <c r="L179" s="206"/>
      <c r="M179" s="206"/>
      <c r="N179" s="206"/>
      <c r="O179" s="206"/>
      <c r="P179" s="206"/>
      <c r="Q179" s="206"/>
      <c r="R179" s="206"/>
      <c r="S179" s="206"/>
      <c r="T179" s="206"/>
      <c r="U179" s="206"/>
      <c r="V179" s="206"/>
      <c r="W179" s="206"/>
      <c r="X179" s="206"/>
      <c r="Y179" s="206"/>
      <c r="Z179" s="206"/>
      <c r="AA179" s="206"/>
      <c r="AB179" s="206"/>
      <c r="AC179" s="206"/>
      <c r="AD179" s="206"/>
      <c r="AE179" s="206"/>
      <c r="AF179" s="206"/>
      <c r="AG179" s="206"/>
      <c r="AH179" s="206"/>
      <c r="AI179" s="206"/>
      <c r="AJ179" s="206"/>
      <c r="AK179" s="206"/>
      <c r="AL179" s="206"/>
      <c r="AM179" s="206"/>
      <c r="AN179" s="206"/>
      <c r="AO179" s="206"/>
      <c r="AP179" s="206"/>
      <c r="AQ179" s="206"/>
      <c r="AR179" s="206"/>
      <c r="AS179" s="206"/>
      <c r="AT179" s="489">
        <f t="shared" si="32"/>
        <v>0</v>
      </c>
      <c r="AU179" s="489">
        <f t="shared" si="33"/>
        <v>0</v>
      </c>
      <c r="AV179" s="489">
        <f t="shared" si="34"/>
        <v>0</v>
      </c>
      <c r="AW179" s="489">
        <f t="shared" si="35"/>
        <v>0</v>
      </c>
      <c r="AX179" s="206"/>
      <c r="AY179" s="206"/>
      <c r="AZ179" s="206"/>
      <c r="BA179" s="206"/>
      <c r="BB179" s="206"/>
      <c r="BC179" s="206"/>
      <c r="BD179" s="206"/>
      <c r="BE179" s="206"/>
      <c r="BF179" s="206"/>
      <c r="BG179" s="206"/>
      <c r="BH179" s="206"/>
      <c r="BI179" s="206"/>
      <c r="BJ179" s="206"/>
      <c r="BK179" s="206"/>
      <c r="BL179" s="206"/>
      <c r="BM179" s="206"/>
      <c r="BN179" s="206"/>
      <c r="BO179" s="206"/>
      <c r="BP179" s="206"/>
      <c r="BQ179" s="206"/>
      <c r="BR179" s="206"/>
      <c r="BS179" s="206"/>
      <c r="BT179" s="206"/>
      <c r="BU179" s="206"/>
      <c r="BV179" s="206"/>
      <c r="BW179" s="206"/>
      <c r="BX179" s="206"/>
      <c r="BY179" s="489">
        <f t="shared" si="36"/>
        <v>0</v>
      </c>
      <c r="BZ179" s="489">
        <f t="shared" si="37"/>
        <v>0</v>
      </c>
      <c r="CA179" s="489">
        <f t="shared" si="40"/>
        <v>1047</v>
      </c>
      <c r="CB179" s="489">
        <f t="shared" si="41"/>
        <v>375</v>
      </c>
      <c r="CC179" s="489">
        <f t="shared" si="42"/>
        <v>0</v>
      </c>
      <c r="CD179" s="489">
        <f t="shared" si="43"/>
        <v>0</v>
      </c>
      <c r="CE179" s="489">
        <f t="shared" si="44"/>
        <v>0</v>
      </c>
      <c r="CF179" s="489">
        <f t="shared" si="38"/>
        <v>1047</v>
      </c>
      <c r="CG179" s="489">
        <f t="shared" si="39"/>
        <v>375</v>
      </c>
      <c r="CH179" s="489">
        <f t="shared" si="45"/>
        <v>314</v>
      </c>
      <c r="CI179" s="489">
        <f t="shared" si="45"/>
        <v>400</v>
      </c>
    </row>
    <row r="180" spans="1:87">
      <c r="A180" s="499" t="str">
        <f t="shared" si="31"/>
        <v>609</v>
      </c>
      <c r="B180" s="500">
        <v>39990</v>
      </c>
      <c r="C180" s="206"/>
      <c r="D180" s="206"/>
      <c r="E180" s="206"/>
      <c r="F180" s="206"/>
      <c r="G180" s="206"/>
      <c r="H180" s="206"/>
      <c r="I180" s="206"/>
      <c r="J180" s="206"/>
      <c r="K180" s="206"/>
      <c r="L180" s="206"/>
      <c r="M180" s="206"/>
      <c r="N180" s="206"/>
      <c r="O180" s="206"/>
      <c r="P180" s="206"/>
      <c r="Q180" s="206"/>
      <c r="R180" s="206"/>
      <c r="S180" s="206"/>
      <c r="T180" s="206"/>
      <c r="U180" s="206"/>
      <c r="V180" s="206"/>
      <c r="W180" s="206"/>
      <c r="X180" s="206"/>
      <c r="Y180" s="206"/>
      <c r="Z180" s="206"/>
      <c r="AA180" s="206"/>
      <c r="AB180" s="206"/>
      <c r="AC180" s="206"/>
      <c r="AD180" s="206"/>
      <c r="AE180" s="206"/>
      <c r="AF180" s="206"/>
      <c r="AG180" s="206"/>
      <c r="AH180" s="206"/>
      <c r="AI180" s="206"/>
      <c r="AJ180" s="206"/>
      <c r="AK180" s="206"/>
      <c r="AL180" s="206"/>
      <c r="AM180" s="206"/>
      <c r="AN180" s="206"/>
      <c r="AO180" s="206"/>
      <c r="AP180" s="206"/>
      <c r="AQ180" s="206"/>
      <c r="AR180" s="206"/>
      <c r="AS180" s="206"/>
      <c r="AT180" s="489">
        <f t="shared" si="32"/>
        <v>0</v>
      </c>
      <c r="AU180" s="489">
        <f t="shared" si="33"/>
        <v>0</v>
      </c>
      <c r="AV180" s="489">
        <f t="shared" si="34"/>
        <v>0</v>
      </c>
      <c r="AW180" s="489">
        <f t="shared" si="35"/>
        <v>0</v>
      </c>
      <c r="AX180" s="206"/>
      <c r="AY180" s="206"/>
      <c r="AZ180" s="206"/>
      <c r="BA180" s="206"/>
      <c r="BB180" s="206"/>
      <c r="BC180" s="206"/>
      <c r="BD180" s="206"/>
      <c r="BE180" s="206"/>
      <c r="BF180" s="206"/>
      <c r="BG180" s="206"/>
      <c r="BH180" s="206"/>
      <c r="BI180" s="206"/>
      <c r="BJ180" s="206"/>
      <c r="BK180" s="206"/>
      <c r="BL180" s="206"/>
      <c r="BM180" s="206"/>
      <c r="BN180" s="206"/>
      <c r="BO180" s="206"/>
      <c r="BP180" s="206"/>
      <c r="BQ180" s="206"/>
      <c r="BR180" s="206"/>
      <c r="BS180" s="206"/>
      <c r="BT180" s="206"/>
      <c r="BU180" s="206"/>
      <c r="BV180" s="206"/>
      <c r="BW180" s="206"/>
      <c r="BX180" s="206"/>
      <c r="BY180" s="489">
        <f t="shared" si="36"/>
        <v>0</v>
      </c>
      <c r="BZ180" s="489">
        <f t="shared" si="37"/>
        <v>0</v>
      </c>
      <c r="CA180" s="489">
        <f t="shared" si="40"/>
        <v>1047</v>
      </c>
      <c r="CB180" s="489">
        <f t="shared" si="41"/>
        <v>375</v>
      </c>
      <c r="CC180" s="489">
        <f t="shared" si="42"/>
        <v>0</v>
      </c>
      <c r="CD180" s="489">
        <f t="shared" si="43"/>
        <v>0</v>
      </c>
      <c r="CE180" s="489">
        <f t="shared" si="44"/>
        <v>0</v>
      </c>
      <c r="CF180" s="489">
        <f t="shared" si="38"/>
        <v>1047</v>
      </c>
      <c r="CG180" s="489">
        <f t="shared" si="39"/>
        <v>375</v>
      </c>
      <c r="CH180" s="489">
        <f t="shared" si="45"/>
        <v>314</v>
      </c>
      <c r="CI180" s="489">
        <f t="shared" si="45"/>
        <v>400</v>
      </c>
    </row>
    <row r="181" spans="1:87">
      <c r="A181" s="499" t="str">
        <f t="shared" si="31"/>
        <v>609</v>
      </c>
      <c r="B181" s="500">
        <v>39991</v>
      </c>
      <c r="C181" s="206"/>
      <c r="D181" s="206"/>
      <c r="E181" s="206"/>
      <c r="F181" s="206"/>
      <c r="G181" s="206"/>
      <c r="H181" s="206"/>
      <c r="I181" s="206"/>
      <c r="J181" s="206"/>
      <c r="K181" s="206"/>
      <c r="L181" s="206"/>
      <c r="M181" s="206"/>
      <c r="N181" s="206"/>
      <c r="O181" s="206"/>
      <c r="P181" s="206"/>
      <c r="Q181" s="206"/>
      <c r="R181" s="206"/>
      <c r="S181" s="206"/>
      <c r="T181" s="206"/>
      <c r="U181" s="206"/>
      <c r="V181" s="206"/>
      <c r="W181" s="206"/>
      <c r="X181" s="206"/>
      <c r="Y181" s="206"/>
      <c r="Z181" s="206"/>
      <c r="AA181" s="206"/>
      <c r="AB181" s="206"/>
      <c r="AC181" s="206"/>
      <c r="AD181" s="206"/>
      <c r="AE181" s="206"/>
      <c r="AF181" s="206"/>
      <c r="AG181" s="206"/>
      <c r="AH181" s="206"/>
      <c r="AI181" s="206"/>
      <c r="AJ181" s="206"/>
      <c r="AK181" s="206"/>
      <c r="AL181" s="206"/>
      <c r="AM181" s="206"/>
      <c r="AN181" s="206"/>
      <c r="AO181" s="206"/>
      <c r="AP181" s="206"/>
      <c r="AQ181" s="206"/>
      <c r="AR181" s="206"/>
      <c r="AS181" s="206"/>
      <c r="AT181" s="489">
        <f t="shared" si="32"/>
        <v>0</v>
      </c>
      <c r="AU181" s="489">
        <f t="shared" si="33"/>
        <v>0</v>
      </c>
      <c r="AV181" s="489">
        <f t="shared" si="34"/>
        <v>0</v>
      </c>
      <c r="AW181" s="489">
        <f t="shared" si="35"/>
        <v>0</v>
      </c>
      <c r="AX181" s="206"/>
      <c r="AY181" s="206"/>
      <c r="AZ181" s="206"/>
      <c r="BA181" s="206"/>
      <c r="BB181" s="206"/>
      <c r="BC181" s="206"/>
      <c r="BD181" s="206"/>
      <c r="BE181" s="206"/>
      <c r="BF181" s="206"/>
      <c r="BG181" s="206"/>
      <c r="BH181" s="206"/>
      <c r="BI181" s="206"/>
      <c r="BJ181" s="206"/>
      <c r="BK181" s="206"/>
      <c r="BL181" s="206"/>
      <c r="BM181" s="206"/>
      <c r="BN181" s="206"/>
      <c r="BO181" s="206"/>
      <c r="BP181" s="206"/>
      <c r="BQ181" s="206"/>
      <c r="BR181" s="206"/>
      <c r="BS181" s="206"/>
      <c r="BT181" s="206"/>
      <c r="BU181" s="206"/>
      <c r="BV181" s="206"/>
      <c r="BW181" s="206"/>
      <c r="BX181" s="206"/>
      <c r="BY181" s="489">
        <f t="shared" si="36"/>
        <v>0</v>
      </c>
      <c r="BZ181" s="489">
        <f t="shared" si="37"/>
        <v>0</v>
      </c>
      <c r="CA181" s="489">
        <f t="shared" si="40"/>
        <v>1047</v>
      </c>
      <c r="CB181" s="489">
        <f t="shared" si="41"/>
        <v>375</v>
      </c>
      <c r="CC181" s="489">
        <f t="shared" si="42"/>
        <v>0</v>
      </c>
      <c r="CD181" s="489">
        <f t="shared" si="43"/>
        <v>0</v>
      </c>
      <c r="CE181" s="489">
        <f t="shared" si="44"/>
        <v>0</v>
      </c>
      <c r="CF181" s="489">
        <f t="shared" si="38"/>
        <v>1047</v>
      </c>
      <c r="CG181" s="489">
        <f t="shared" si="39"/>
        <v>375</v>
      </c>
      <c r="CH181" s="489">
        <f t="shared" si="45"/>
        <v>314</v>
      </c>
      <c r="CI181" s="489">
        <f t="shared" si="45"/>
        <v>400</v>
      </c>
    </row>
    <row r="182" spans="1:87">
      <c r="A182" s="499" t="str">
        <f t="shared" si="31"/>
        <v>609</v>
      </c>
      <c r="B182" s="500">
        <v>39992</v>
      </c>
      <c r="C182" s="206"/>
      <c r="D182" s="206"/>
      <c r="E182" s="206"/>
      <c r="F182" s="206"/>
      <c r="G182" s="206"/>
      <c r="H182" s="206"/>
      <c r="I182" s="206"/>
      <c r="J182" s="206"/>
      <c r="K182" s="206"/>
      <c r="L182" s="206"/>
      <c r="M182" s="206"/>
      <c r="N182" s="206"/>
      <c r="O182" s="206"/>
      <c r="P182" s="206"/>
      <c r="Q182" s="206"/>
      <c r="R182" s="206"/>
      <c r="S182" s="206"/>
      <c r="T182" s="206"/>
      <c r="U182" s="206"/>
      <c r="V182" s="206"/>
      <c r="W182" s="206"/>
      <c r="X182" s="206"/>
      <c r="Y182" s="206"/>
      <c r="Z182" s="206"/>
      <c r="AA182" s="206"/>
      <c r="AB182" s="206"/>
      <c r="AC182" s="206"/>
      <c r="AD182" s="206"/>
      <c r="AE182" s="206"/>
      <c r="AF182" s="206"/>
      <c r="AG182" s="206"/>
      <c r="AH182" s="206"/>
      <c r="AI182" s="206"/>
      <c r="AJ182" s="206"/>
      <c r="AK182" s="206"/>
      <c r="AL182" s="206"/>
      <c r="AM182" s="206"/>
      <c r="AN182" s="206"/>
      <c r="AO182" s="206"/>
      <c r="AP182" s="206"/>
      <c r="AQ182" s="206"/>
      <c r="AR182" s="206"/>
      <c r="AS182" s="206"/>
      <c r="AT182" s="489">
        <f t="shared" si="32"/>
        <v>0</v>
      </c>
      <c r="AU182" s="489">
        <f t="shared" si="33"/>
        <v>0</v>
      </c>
      <c r="AV182" s="489">
        <f t="shared" si="34"/>
        <v>0</v>
      </c>
      <c r="AW182" s="489">
        <f t="shared" si="35"/>
        <v>0</v>
      </c>
      <c r="AX182" s="206"/>
      <c r="AY182" s="206"/>
      <c r="AZ182" s="206"/>
      <c r="BA182" s="206"/>
      <c r="BB182" s="206"/>
      <c r="BC182" s="206"/>
      <c r="BD182" s="206"/>
      <c r="BE182" s="206"/>
      <c r="BF182" s="206"/>
      <c r="BG182" s="206"/>
      <c r="BH182" s="206"/>
      <c r="BI182" s="206"/>
      <c r="BJ182" s="206"/>
      <c r="BK182" s="206"/>
      <c r="BL182" s="206"/>
      <c r="BM182" s="206"/>
      <c r="BN182" s="206"/>
      <c r="BO182" s="206"/>
      <c r="BP182" s="206"/>
      <c r="BQ182" s="206"/>
      <c r="BR182" s="206"/>
      <c r="BS182" s="206"/>
      <c r="BT182" s="206"/>
      <c r="BU182" s="206"/>
      <c r="BV182" s="206"/>
      <c r="BW182" s="206"/>
      <c r="BX182" s="206"/>
      <c r="BY182" s="489">
        <f t="shared" si="36"/>
        <v>0</v>
      </c>
      <c r="BZ182" s="489">
        <f t="shared" si="37"/>
        <v>0</v>
      </c>
      <c r="CA182" s="489">
        <f t="shared" si="40"/>
        <v>1047</v>
      </c>
      <c r="CB182" s="489">
        <f t="shared" si="41"/>
        <v>375</v>
      </c>
      <c r="CC182" s="489">
        <f t="shared" si="42"/>
        <v>0</v>
      </c>
      <c r="CD182" s="489">
        <f t="shared" si="43"/>
        <v>0</v>
      </c>
      <c r="CE182" s="489">
        <f t="shared" si="44"/>
        <v>0</v>
      </c>
      <c r="CF182" s="489">
        <f t="shared" si="38"/>
        <v>1047</v>
      </c>
      <c r="CG182" s="489">
        <f t="shared" si="39"/>
        <v>375</v>
      </c>
      <c r="CH182" s="489">
        <f t="shared" si="45"/>
        <v>314</v>
      </c>
      <c r="CI182" s="489">
        <f t="shared" si="45"/>
        <v>400</v>
      </c>
    </row>
    <row r="183" spans="1:87">
      <c r="A183" s="499" t="str">
        <f t="shared" si="31"/>
        <v>609</v>
      </c>
      <c r="B183" s="500">
        <v>39993</v>
      </c>
      <c r="C183" s="206"/>
      <c r="D183" s="206"/>
      <c r="E183" s="206"/>
      <c r="F183" s="206"/>
      <c r="G183" s="206"/>
      <c r="H183" s="206"/>
      <c r="I183" s="206"/>
      <c r="J183" s="206"/>
      <c r="K183" s="206"/>
      <c r="L183" s="206"/>
      <c r="M183" s="206"/>
      <c r="N183" s="206"/>
      <c r="O183" s="206"/>
      <c r="P183" s="206"/>
      <c r="Q183" s="206"/>
      <c r="R183" s="206"/>
      <c r="S183" s="206"/>
      <c r="T183" s="206"/>
      <c r="U183" s="206"/>
      <c r="V183" s="206"/>
      <c r="W183" s="206"/>
      <c r="X183" s="206"/>
      <c r="Y183" s="206"/>
      <c r="Z183" s="206"/>
      <c r="AA183" s="206"/>
      <c r="AB183" s="206"/>
      <c r="AC183" s="206"/>
      <c r="AD183" s="206"/>
      <c r="AE183" s="206"/>
      <c r="AF183" s="206"/>
      <c r="AG183" s="206"/>
      <c r="AH183" s="206"/>
      <c r="AI183" s="206"/>
      <c r="AJ183" s="206"/>
      <c r="AK183" s="206"/>
      <c r="AL183" s="206"/>
      <c r="AM183" s="206"/>
      <c r="AN183" s="206"/>
      <c r="AO183" s="206"/>
      <c r="AP183" s="206"/>
      <c r="AQ183" s="206"/>
      <c r="AR183" s="206"/>
      <c r="AS183" s="206"/>
      <c r="AT183" s="489">
        <f t="shared" si="32"/>
        <v>0</v>
      </c>
      <c r="AU183" s="489">
        <f t="shared" si="33"/>
        <v>0</v>
      </c>
      <c r="AV183" s="489">
        <f t="shared" si="34"/>
        <v>0</v>
      </c>
      <c r="AW183" s="489">
        <f t="shared" si="35"/>
        <v>0</v>
      </c>
      <c r="AX183" s="206"/>
      <c r="AY183" s="206"/>
      <c r="AZ183" s="206"/>
      <c r="BA183" s="206"/>
      <c r="BB183" s="206"/>
      <c r="BC183" s="206"/>
      <c r="BD183" s="206"/>
      <c r="BE183" s="206"/>
      <c r="BF183" s="206"/>
      <c r="BG183" s="206"/>
      <c r="BH183" s="206"/>
      <c r="BI183" s="206"/>
      <c r="BJ183" s="206"/>
      <c r="BK183" s="206"/>
      <c r="BL183" s="206"/>
      <c r="BM183" s="206"/>
      <c r="BN183" s="206"/>
      <c r="BO183" s="206"/>
      <c r="BP183" s="206"/>
      <c r="BQ183" s="206"/>
      <c r="BR183" s="206"/>
      <c r="BS183" s="206"/>
      <c r="BT183" s="206"/>
      <c r="BU183" s="206"/>
      <c r="BV183" s="206"/>
      <c r="BW183" s="206"/>
      <c r="BX183" s="206"/>
      <c r="BY183" s="489">
        <f t="shared" si="36"/>
        <v>0</v>
      </c>
      <c r="BZ183" s="489">
        <f t="shared" si="37"/>
        <v>0</v>
      </c>
      <c r="CA183" s="489">
        <f t="shared" si="40"/>
        <v>1047</v>
      </c>
      <c r="CB183" s="489">
        <f t="shared" si="41"/>
        <v>375</v>
      </c>
      <c r="CC183" s="489">
        <f t="shared" si="42"/>
        <v>0</v>
      </c>
      <c r="CD183" s="489">
        <f t="shared" si="43"/>
        <v>0</v>
      </c>
      <c r="CE183" s="489">
        <f t="shared" si="44"/>
        <v>0</v>
      </c>
      <c r="CF183" s="489">
        <f t="shared" si="38"/>
        <v>1047</v>
      </c>
      <c r="CG183" s="489">
        <f t="shared" si="39"/>
        <v>375</v>
      </c>
      <c r="CH183" s="489">
        <f t="shared" si="45"/>
        <v>314</v>
      </c>
      <c r="CI183" s="489">
        <f t="shared" si="45"/>
        <v>400</v>
      </c>
    </row>
    <row r="184" spans="1:87">
      <c r="A184" s="499" t="str">
        <f t="shared" si="31"/>
        <v>609</v>
      </c>
      <c r="B184" s="500">
        <v>39994</v>
      </c>
      <c r="C184" s="206"/>
      <c r="D184" s="206"/>
      <c r="E184" s="206"/>
      <c r="F184" s="206"/>
      <c r="G184" s="206"/>
      <c r="H184" s="206"/>
      <c r="I184" s="206"/>
      <c r="J184" s="206"/>
      <c r="K184" s="206"/>
      <c r="L184" s="206"/>
      <c r="M184" s="206"/>
      <c r="N184" s="206"/>
      <c r="O184" s="206"/>
      <c r="P184" s="206"/>
      <c r="Q184" s="206"/>
      <c r="R184" s="206"/>
      <c r="S184" s="206"/>
      <c r="T184" s="206"/>
      <c r="U184" s="206"/>
      <c r="V184" s="206"/>
      <c r="W184" s="206"/>
      <c r="X184" s="206"/>
      <c r="Y184" s="206"/>
      <c r="Z184" s="206"/>
      <c r="AA184" s="206"/>
      <c r="AB184" s="206"/>
      <c r="AC184" s="206"/>
      <c r="AD184" s="206"/>
      <c r="AE184" s="206"/>
      <c r="AF184" s="206"/>
      <c r="AG184" s="206"/>
      <c r="AH184" s="206"/>
      <c r="AI184" s="206"/>
      <c r="AJ184" s="206"/>
      <c r="AK184" s="206"/>
      <c r="AL184" s="206"/>
      <c r="AM184" s="206"/>
      <c r="AN184" s="206"/>
      <c r="AO184" s="206"/>
      <c r="AP184" s="206"/>
      <c r="AQ184" s="206"/>
      <c r="AR184" s="206"/>
      <c r="AS184" s="206"/>
      <c r="AT184" s="489">
        <f t="shared" si="32"/>
        <v>0</v>
      </c>
      <c r="AU184" s="489">
        <f t="shared" si="33"/>
        <v>0</v>
      </c>
      <c r="AV184" s="489">
        <f t="shared" si="34"/>
        <v>0</v>
      </c>
      <c r="AW184" s="489">
        <f t="shared" si="35"/>
        <v>0</v>
      </c>
      <c r="AX184" s="206"/>
      <c r="AY184" s="206"/>
      <c r="AZ184" s="206"/>
      <c r="BA184" s="206"/>
      <c r="BB184" s="206"/>
      <c r="BC184" s="206"/>
      <c r="BD184" s="206"/>
      <c r="BE184" s="206"/>
      <c r="BF184" s="206"/>
      <c r="BG184" s="206"/>
      <c r="BH184" s="206"/>
      <c r="BI184" s="206"/>
      <c r="BJ184" s="206"/>
      <c r="BK184" s="206"/>
      <c r="BL184" s="206"/>
      <c r="BM184" s="206"/>
      <c r="BN184" s="206"/>
      <c r="BO184" s="206"/>
      <c r="BP184" s="206"/>
      <c r="BQ184" s="206"/>
      <c r="BR184" s="206"/>
      <c r="BS184" s="206"/>
      <c r="BT184" s="206"/>
      <c r="BU184" s="206"/>
      <c r="BV184" s="206"/>
      <c r="BW184" s="206"/>
      <c r="BX184" s="206"/>
      <c r="BY184" s="489">
        <f t="shared" si="36"/>
        <v>0</v>
      </c>
      <c r="BZ184" s="489">
        <f t="shared" si="37"/>
        <v>0</v>
      </c>
      <c r="CA184" s="489">
        <f t="shared" si="40"/>
        <v>1047</v>
      </c>
      <c r="CB184" s="489">
        <f t="shared" si="41"/>
        <v>375</v>
      </c>
      <c r="CC184" s="489">
        <f t="shared" si="42"/>
        <v>0</v>
      </c>
      <c r="CD184" s="489">
        <f t="shared" si="43"/>
        <v>0</v>
      </c>
      <c r="CE184" s="489">
        <f t="shared" si="44"/>
        <v>0</v>
      </c>
      <c r="CF184" s="489">
        <f t="shared" si="38"/>
        <v>1047</v>
      </c>
      <c r="CG184" s="489">
        <f t="shared" si="39"/>
        <v>375</v>
      </c>
      <c r="CH184" s="489">
        <f t="shared" si="45"/>
        <v>314</v>
      </c>
      <c r="CI184" s="489">
        <f t="shared" si="45"/>
        <v>400</v>
      </c>
    </row>
    <row r="185" spans="1:87">
      <c r="A185" s="499" t="str">
        <f t="shared" si="31"/>
        <v>709</v>
      </c>
      <c r="B185" s="500">
        <v>39995</v>
      </c>
      <c r="C185" s="206"/>
      <c r="D185" s="206"/>
      <c r="E185" s="206"/>
      <c r="F185" s="206"/>
      <c r="G185" s="206"/>
      <c r="H185" s="206"/>
      <c r="I185" s="206"/>
      <c r="J185" s="206"/>
      <c r="K185" s="206"/>
      <c r="L185" s="206"/>
      <c r="M185" s="206"/>
      <c r="N185" s="206"/>
      <c r="O185" s="206"/>
      <c r="P185" s="206"/>
      <c r="Q185" s="206"/>
      <c r="R185" s="206"/>
      <c r="S185" s="206"/>
      <c r="T185" s="206"/>
      <c r="U185" s="206"/>
      <c r="V185" s="206"/>
      <c r="W185" s="206"/>
      <c r="X185" s="206"/>
      <c r="Y185" s="206"/>
      <c r="Z185" s="206"/>
      <c r="AA185" s="206"/>
      <c r="AB185" s="206"/>
      <c r="AC185" s="206"/>
      <c r="AD185" s="206"/>
      <c r="AE185" s="206"/>
      <c r="AF185" s="206"/>
      <c r="AG185" s="206"/>
      <c r="AH185" s="206"/>
      <c r="AI185" s="206"/>
      <c r="AJ185" s="206"/>
      <c r="AK185" s="206"/>
      <c r="AL185" s="206"/>
      <c r="AM185" s="206"/>
      <c r="AN185" s="206"/>
      <c r="AO185" s="206"/>
      <c r="AP185" s="206"/>
      <c r="AQ185" s="206"/>
      <c r="AR185" s="206"/>
      <c r="AS185" s="206"/>
      <c r="AT185" s="489">
        <f t="shared" si="32"/>
        <v>0</v>
      </c>
      <c r="AU185" s="489">
        <f t="shared" si="33"/>
        <v>0</v>
      </c>
      <c r="AV185" s="489">
        <f t="shared" si="34"/>
        <v>0</v>
      </c>
      <c r="AW185" s="489">
        <f t="shared" si="35"/>
        <v>0</v>
      </c>
      <c r="AX185" s="206"/>
      <c r="AY185" s="206"/>
      <c r="AZ185" s="206"/>
      <c r="BA185" s="206"/>
      <c r="BB185" s="206"/>
      <c r="BC185" s="206"/>
      <c r="BD185" s="206"/>
      <c r="BE185" s="206"/>
      <c r="BF185" s="206"/>
      <c r="BG185" s="206"/>
      <c r="BH185" s="206"/>
      <c r="BI185" s="206"/>
      <c r="BJ185" s="206"/>
      <c r="BK185" s="206"/>
      <c r="BL185" s="206"/>
      <c r="BM185" s="206"/>
      <c r="BN185" s="206"/>
      <c r="BO185" s="206"/>
      <c r="BP185" s="206"/>
      <c r="BQ185" s="206"/>
      <c r="BR185" s="206"/>
      <c r="BS185" s="206"/>
      <c r="BT185" s="206"/>
      <c r="BU185" s="206"/>
      <c r="BV185" s="206"/>
      <c r="BW185" s="206"/>
      <c r="BX185" s="206"/>
      <c r="BY185" s="489">
        <f t="shared" si="36"/>
        <v>0</v>
      </c>
      <c r="BZ185" s="489">
        <f t="shared" si="37"/>
        <v>0</v>
      </c>
      <c r="CA185" s="489">
        <f t="shared" si="40"/>
        <v>1047</v>
      </c>
      <c r="CB185" s="489">
        <f t="shared" si="41"/>
        <v>375</v>
      </c>
      <c r="CC185" s="489">
        <f t="shared" si="42"/>
        <v>0</v>
      </c>
      <c r="CD185" s="489">
        <f t="shared" si="43"/>
        <v>0</v>
      </c>
      <c r="CE185" s="489">
        <f t="shared" si="44"/>
        <v>0</v>
      </c>
      <c r="CF185" s="489">
        <f t="shared" si="38"/>
        <v>1047</v>
      </c>
      <c r="CG185" s="489">
        <f t="shared" si="39"/>
        <v>375</v>
      </c>
      <c r="CH185" s="489">
        <f t="shared" si="45"/>
        <v>314</v>
      </c>
      <c r="CI185" s="489">
        <f t="shared" si="45"/>
        <v>400</v>
      </c>
    </row>
    <row r="186" spans="1:87">
      <c r="A186" s="499" t="str">
        <f t="shared" si="31"/>
        <v>709</v>
      </c>
      <c r="B186" s="500">
        <v>39996</v>
      </c>
      <c r="C186" s="206"/>
      <c r="D186" s="206"/>
      <c r="E186" s="206"/>
      <c r="F186" s="206"/>
      <c r="G186" s="206"/>
      <c r="H186" s="206"/>
      <c r="I186" s="206"/>
      <c r="J186" s="206"/>
      <c r="K186" s="206"/>
      <c r="L186" s="206"/>
      <c r="M186" s="206"/>
      <c r="N186" s="206"/>
      <c r="O186" s="206"/>
      <c r="P186" s="206"/>
      <c r="Q186" s="206"/>
      <c r="R186" s="206"/>
      <c r="S186" s="206"/>
      <c r="T186" s="206"/>
      <c r="U186" s="206"/>
      <c r="V186" s="206"/>
      <c r="W186" s="206"/>
      <c r="X186" s="206"/>
      <c r="Y186" s="206"/>
      <c r="Z186" s="206"/>
      <c r="AA186" s="206"/>
      <c r="AB186" s="206"/>
      <c r="AC186" s="206"/>
      <c r="AD186" s="206"/>
      <c r="AE186" s="206"/>
      <c r="AF186" s="206"/>
      <c r="AG186" s="206"/>
      <c r="AH186" s="206"/>
      <c r="AI186" s="206"/>
      <c r="AJ186" s="206"/>
      <c r="AK186" s="206"/>
      <c r="AL186" s="206"/>
      <c r="AM186" s="206"/>
      <c r="AN186" s="206"/>
      <c r="AO186" s="206"/>
      <c r="AP186" s="206"/>
      <c r="AQ186" s="206"/>
      <c r="AR186" s="206"/>
      <c r="AS186" s="206"/>
      <c r="AT186" s="489">
        <f t="shared" si="32"/>
        <v>0</v>
      </c>
      <c r="AU186" s="489">
        <f t="shared" si="33"/>
        <v>0</v>
      </c>
      <c r="AV186" s="489">
        <f t="shared" si="34"/>
        <v>0</v>
      </c>
      <c r="AW186" s="489">
        <f t="shared" si="35"/>
        <v>0</v>
      </c>
      <c r="AX186" s="206"/>
      <c r="AY186" s="206"/>
      <c r="AZ186" s="206"/>
      <c r="BA186" s="206"/>
      <c r="BB186" s="206"/>
      <c r="BC186" s="206"/>
      <c r="BD186" s="206"/>
      <c r="BE186" s="206"/>
      <c r="BF186" s="206"/>
      <c r="BG186" s="206"/>
      <c r="BH186" s="206"/>
      <c r="BI186" s="206"/>
      <c r="BJ186" s="206"/>
      <c r="BK186" s="206"/>
      <c r="BL186" s="206"/>
      <c r="BM186" s="206"/>
      <c r="BN186" s="206"/>
      <c r="BO186" s="206"/>
      <c r="BP186" s="206"/>
      <c r="BQ186" s="206"/>
      <c r="BR186" s="206"/>
      <c r="BS186" s="206"/>
      <c r="BT186" s="206"/>
      <c r="BU186" s="206"/>
      <c r="BV186" s="206"/>
      <c r="BW186" s="206"/>
      <c r="BX186" s="206"/>
      <c r="BY186" s="489">
        <f t="shared" si="36"/>
        <v>0</v>
      </c>
      <c r="BZ186" s="489">
        <f t="shared" si="37"/>
        <v>0</v>
      </c>
      <c r="CA186" s="489">
        <f t="shared" si="40"/>
        <v>1047</v>
      </c>
      <c r="CB186" s="489">
        <f t="shared" si="41"/>
        <v>375</v>
      </c>
      <c r="CC186" s="489">
        <f t="shared" si="42"/>
        <v>0</v>
      </c>
      <c r="CD186" s="489">
        <f t="shared" si="43"/>
        <v>0</v>
      </c>
      <c r="CE186" s="489">
        <f t="shared" si="44"/>
        <v>0</v>
      </c>
      <c r="CF186" s="489">
        <f t="shared" si="38"/>
        <v>1047</v>
      </c>
      <c r="CG186" s="489">
        <f t="shared" si="39"/>
        <v>375</v>
      </c>
      <c r="CH186" s="489">
        <f t="shared" si="45"/>
        <v>314</v>
      </c>
      <c r="CI186" s="489">
        <f t="shared" si="45"/>
        <v>400</v>
      </c>
    </row>
    <row r="187" spans="1:87">
      <c r="A187" s="499" t="str">
        <f t="shared" si="31"/>
        <v>709</v>
      </c>
      <c r="B187" s="500">
        <v>39997</v>
      </c>
      <c r="C187" s="206"/>
      <c r="D187" s="206"/>
      <c r="E187" s="206"/>
      <c r="F187" s="206"/>
      <c r="G187" s="206"/>
      <c r="H187" s="206"/>
      <c r="I187" s="206"/>
      <c r="J187" s="206"/>
      <c r="K187" s="206"/>
      <c r="L187" s="206"/>
      <c r="M187" s="206"/>
      <c r="N187" s="206"/>
      <c r="O187" s="206"/>
      <c r="P187" s="206"/>
      <c r="Q187" s="206"/>
      <c r="R187" s="206"/>
      <c r="S187" s="206"/>
      <c r="T187" s="206"/>
      <c r="U187" s="206"/>
      <c r="V187" s="206"/>
      <c r="W187" s="206"/>
      <c r="X187" s="206"/>
      <c r="Y187" s="206"/>
      <c r="Z187" s="206"/>
      <c r="AA187" s="206"/>
      <c r="AB187" s="206"/>
      <c r="AC187" s="206"/>
      <c r="AD187" s="206"/>
      <c r="AE187" s="206"/>
      <c r="AF187" s="206"/>
      <c r="AG187" s="206"/>
      <c r="AH187" s="206"/>
      <c r="AI187" s="206"/>
      <c r="AJ187" s="206"/>
      <c r="AK187" s="206"/>
      <c r="AL187" s="206"/>
      <c r="AM187" s="206"/>
      <c r="AN187" s="206"/>
      <c r="AO187" s="206"/>
      <c r="AP187" s="206"/>
      <c r="AQ187" s="206"/>
      <c r="AR187" s="206"/>
      <c r="AS187" s="206"/>
      <c r="AT187" s="489">
        <f t="shared" si="32"/>
        <v>0</v>
      </c>
      <c r="AU187" s="489">
        <f t="shared" si="33"/>
        <v>0</v>
      </c>
      <c r="AV187" s="489">
        <f t="shared" si="34"/>
        <v>0</v>
      </c>
      <c r="AW187" s="489">
        <f t="shared" si="35"/>
        <v>0</v>
      </c>
      <c r="AX187" s="206"/>
      <c r="AY187" s="206"/>
      <c r="AZ187" s="206"/>
      <c r="BA187" s="206"/>
      <c r="BB187" s="206"/>
      <c r="BC187" s="206"/>
      <c r="BD187" s="206"/>
      <c r="BE187" s="206"/>
      <c r="BF187" s="206"/>
      <c r="BG187" s="206"/>
      <c r="BH187" s="206"/>
      <c r="BI187" s="206"/>
      <c r="BJ187" s="206"/>
      <c r="BK187" s="206"/>
      <c r="BL187" s="206"/>
      <c r="BM187" s="206"/>
      <c r="BN187" s="206"/>
      <c r="BO187" s="206"/>
      <c r="BP187" s="206"/>
      <c r="BQ187" s="206"/>
      <c r="BR187" s="206"/>
      <c r="BS187" s="206"/>
      <c r="BT187" s="206"/>
      <c r="BU187" s="206"/>
      <c r="BV187" s="206"/>
      <c r="BW187" s="206"/>
      <c r="BX187" s="206"/>
      <c r="BY187" s="489">
        <f t="shared" si="36"/>
        <v>0</v>
      </c>
      <c r="BZ187" s="489">
        <f t="shared" si="37"/>
        <v>0</v>
      </c>
      <c r="CA187" s="489">
        <f t="shared" si="40"/>
        <v>1047</v>
      </c>
      <c r="CB187" s="489">
        <f t="shared" si="41"/>
        <v>375</v>
      </c>
      <c r="CC187" s="489">
        <f t="shared" si="42"/>
        <v>0</v>
      </c>
      <c r="CD187" s="489">
        <f t="shared" si="43"/>
        <v>0</v>
      </c>
      <c r="CE187" s="489">
        <f t="shared" si="44"/>
        <v>0</v>
      </c>
      <c r="CF187" s="489">
        <f t="shared" si="38"/>
        <v>1047</v>
      </c>
      <c r="CG187" s="489">
        <f t="shared" si="39"/>
        <v>375</v>
      </c>
      <c r="CH187" s="489">
        <f t="shared" si="45"/>
        <v>314</v>
      </c>
      <c r="CI187" s="489">
        <f t="shared" si="45"/>
        <v>400</v>
      </c>
    </row>
    <row r="188" spans="1:87">
      <c r="A188" s="499" t="str">
        <f t="shared" si="31"/>
        <v>709</v>
      </c>
      <c r="B188" s="500">
        <v>39998</v>
      </c>
      <c r="C188" s="206"/>
      <c r="D188" s="206"/>
      <c r="E188" s="206"/>
      <c r="F188" s="206"/>
      <c r="G188" s="206"/>
      <c r="H188" s="206"/>
      <c r="I188" s="206"/>
      <c r="J188" s="206"/>
      <c r="K188" s="206"/>
      <c r="L188" s="206"/>
      <c r="M188" s="206"/>
      <c r="N188" s="206"/>
      <c r="O188" s="206"/>
      <c r="P188" s="206"/>
      <c r="Q188" s="206"/>
      <c r="R188" s="206"/>
      <c r="S188" s="206"/>
      <c r="T188" s="206"/>
      <c r="U188" s="206"/>
      <c r="V188" s="206"/>
      <c r="W188" s="206"/>
      <c r="X188" s="206"/>
      <c r="Y188" s="206"/>
      <c r="Z188" s="206"/>
      <c r="AA188" s="206"/>
      <c r="AB188" s="206"/>
      <c r="AC188" s="206"/>
      <c r="AD188" s="206"/>
      <c r="AE188" s="206"/>
      <c r="AF188" s="206"/>
      <c r="AG188" s="206"/>
      <c r="AH188" s="206"/>
      <c r="AI188" s="206"/>
      <c r="AJ188" s="206"/>
      <c r="AK188" s="206"/>
      <c r="AL188" s="206"/>
      <c r="AM188" s="206"/>
      <c r="AN188" s="206"/>
      <c r="AO188" s="206"/>
      <c r="AP188" s="206"/>
      <c r="AQ188" s="206"/>
      <c r="AR188" s="206"/>
      <c r="AS188" s="206"/>
      <c r="AT188" s="489">
        <f t="shared" si="32"/>
        <v>0</v>
      </c>
      <c r="AU188" s="489">
        <f t="shared" si="33"/>
        <v>0</v>
      </c>
      <c r="AV188" s="489">
        <f t="shared" si="34"/>
        <v>0</v>
      </c>
      <c r="AW188" s="489">
        <f t="shared" si="35"/>
        <v>0</v>
      </c>
      <c r="AX188" s="206"/>
      <c r="AY188" s="206"/>
      <c r="AZ188" s="206"/>
      <c r="BA188" s="206"/>
      <c r="BB188" s="206"/>
      <c r="BC188" s="206"/>
      <c r="BD188" s="206"/>
      <c r="BE188" s="206"/>
      <c r="BF188" s="206"/>
      <c r="BG188" s="206"/>
      <c r="BH188" s="206"/>
      <c r="BI188" s="206"/>
      <c r="BJ188" s="206"/>
      <c r="BK188" s="206"/>
      <c r="BL188" s="206"/>
      <c r="BM188" s="206"/>
      <c r="BN188" s="206"/>
      <c r="BO188" s="206"/>
      <c r="BP188" s="206"/>
      <c r="BQ188" s="206"/>
      <c r="BR188" s="206"/>
      <c r="BS188" s="206"/>
      <c r="BT188" s="206"/>
      <c r="BU188" s="206"/>
      <c r="BV188" s="206"/>
      <c r="BW188" s="206"/>
      <c r="BX188" s="206"/>
      <c r="BY188" s="489">
        <f t="shared" si="36"/>
        <v>0</v>
      </c>
      <c r="BZ188" s="489">
        <f t="shared" si="37"/>
        <v>0</v>
      </c>
      <c r="CA188" s="489">
        <f t="shared" si="40"/>
        <v>1047</v>
      </c>
      <c r="CB188" s="489">
        <f t="shared" si="41"/>
        <v>375</v>
      </c>
      <c r="CC188" s="489">
        <f t="shared" si="42"/>
        <v>0</v>
      </c>
      <c r="CD188" s="489">
        <f t="shared" si="43"/>
        <v>0</v>
      </c>
      <c r="CE188" s="489">
        <f t="shared" si="44"/>
        <v>0</v>
      </c>
      <c r="CF188" s="489">
        <f t="shared" si="38"/>
        <v>1047</v>
      </c>
      <c r="CG188" s="489">
        <f t="shared" si="39"/>
        <v>375</v>
      </c>
      <c r="CH188" s="489">
        <f t="shared" si="45"/>
        <v>314</v>
      </c>
      <c r="CI188" s="489">
        <f t="shared" si="45"/>
        <v>400</v>
      </c>
    </row>
    <row r="189" spans="1:87">
      <c r="A189" s="499" t="str">
        <f t="shared" si="31"/>
        <v>709</v>
      </c>
      <c r="B189" s="500">
        <v>39999</v>
      </c>
      <c r="C189" s="206"/>
      <c r="D189" s="206"/>
      <c r="E189" s="206"/>
      <c r="F189" s="206"/>
      <c r="G189" s="206"/>
      <c r="H189" s="206"/>
      <c r="I189" s="206"/>
      <c r="J189" s="206"/>
      <c r="K189" s="206"/>
      <c r="L189" s="206"/>
      <c r="M189" s="206"/>
      <c r="N189" s="206"/>
      <c r="O189" s="206"/>
      <c r="P189" s="206"/>
      <c r="Q189" s="206"/>
      <c r="R189" s="206"/>
      <c r="S189" s="206"/>
      <c r="T189" s="206"/>
      <c r="U189" s="206"/>
      <c r="V189" s="206"/>
      <c r="W189" s="206"/>
      <c r="X189" s="206"/>
      <c r="Y189" s="206"/>
      <c r="Z189" s="206"/>
      <c r="AA189" s="206"/>
      <c r="AB189" s="206"/>
      <c r="AC189" s="206"/>
      <c r="AD189" s="206"/>
      <c r="AE189" s="206"/>
      <c r="AF189" s="206"/>
      <c r="AG189" s="206"/>
      <c r="AH189" s="206"/>
      <c r="AI189" s="206"/>
      <c r="AJ189" s="206"/>
      <c r="AK189" s="206"/>
      <c r="AL189" s="206"/>
      <c r="AM189" s="206"/>
      <c r="AN189" s="206"/>
      <c r="AO189" s="206"/>
      <c r="AP189" s="206"/>
      <c r="AQ189" s="206"/>
      <c r="AR189" s="206"/>
      <c r="AS189" s="206"/>
      <c r="AT189" s="489">
        <f t="shared" si="32"/>
        <v>0</v>
      </c>
      <c r="AU189" s="489">
        <f t="shared" si="33"/>
        <v>0</v>
      </c>
      <c r="AV189" s="489">
        <f t="shared" si="34"/>
        <v>0</v>
      </c>
      <c r="AW189" s="489">
        <f t="shared" si="35"/>
        <v>0</v>
      </c>
      <c r="AX189" s="206"/>
      <c r="AY189" s="206"/>
      <c r="AZ189" s="206"/>
      <c r="BA189" s="206"/>
      <c r="BB189" s="206"/>
      <c r="BC189" s="206"/>
      <c r="BD189" s="206"/>
      <c r="BE189" s="206"/>
      <c r="BF189" s="206"/>
      <c r="BG189" s="206"/>
      <c r="BH189" s="206"/>
      <c r="BI189" s="206"/>
      <c r="BJ189" s="206"/>
      <c r="BK189" s="206"/>
      <c r="BL189" s="206"/>
      <c r="BM189" s="206"/>
      <c r="BN189" s="206"/>
      <c r="BO189" s="206"/>
      <c r="BP189" s="206"/>
      <c r="BQ189" s="206"/>
      <c r="BR189" s="206"/>
      <c r="BS189" s="206"/>
      <c r="BT189" s="206"/>
      <c r="BU189" s="206"/>
      <c r="BV189" s="206"/>
      <c r="BW189" s="206"/>
      <c r="BX189" s="206"/>
      <c r="BY189" s="489">
        <f t="shared" si="36"/>
        <v>0</v>
      </c>
      <c r="BZ189" s="489">
        <f t="shared" si="37"/>
        <v>0</v>
      </c>
      <c r="CA189" s="489">
        <f t="shared" si="40"/>
        <v>1047</v>
      </c>
      <c r="CB189" s="489">
        <f t="shared" si="41"/>
        <v>375</v>
      </c>
      <c r="CC189" s="489">
        <f t="shared" si="42"/>
        <v>0</v>
      </c>
      <c r="CD189" s="489">
        <f t="shared" si="43"/>
        <v>0</v>
      </c>
      <c r="CE189" s="489">
        <f t="shared" si="44"/>
        <v>0</v>
      </c>
      <c r="CF189" s="489">
        <f t="shared" si="38"/>
        <v>1047</v>
      </c>
      <c r="CG189" s="489">
        <f t="shared" si="39"/>
        <v>375</v>
      </c>
      <c r="CH189" s="489">
        <f t="shared" si="45"/>
        <v>314</v>
      </c>
      <c r="CI189" s="489">
        <f t="shared" si="45"/>
        <v>400</v>
      </c>
    </row>
    <row r="190" spans="1:87">
      <c r="A190" s="499" t="str">
        <f t="shared" si="31"/>
        <v>709</v>
      </c>
      <c r="B190" s="500">
        <v>40000</v>
      </c>
      <c r="C190" s="206"/>
      <c r="D190" s="206"/>
      <c r="E190" s="206"/>
      <c r="F190" s="206"/>
      <c r="G190" s="206"/>
      <c r="H190" s="206"/>
      <c r="I190" s="206"/>
      <c r="J190" s="206"/>
      <c r="K190" s="206"/>
      <c r="L190" s="206"/>
      <c r="M190" s="206"/>
      <c r="N190" s="206"/>
      <c r="O190" s="206"/>
      <c r="P190" s="206"/>
      <c r="Q190" s="206"/>
      <c r="R190" s="206"/>
      <c r="S190" s="206"/>
      <c r="T190" s="206"/>
      <c r="U190" s="206"/>
      <c r="V190" s="206"/>
      <c r="W190" s="206"/>
      <c r="X190" s="206"/>
      <c r="Y190" s="206"/>
      <c r="Z190" s="206"/>
      <c r="AA190" s="206"/>
      <c r="AB190" s="206"/>
      <c r="AC190" s="206"/>
      <c r="AD190" s="206"/>
      <c r="AE190" s="206"/>
      <c r="AF190" s="206"/>
      <c r="AG190" s="206"/>
      <c r="AH190" s="206"/>
      <c r="AI190" s="206"/>
      <c r="AJ190" s="206"/>
      <c r="AK190" s="206"/>
      <c r="AL190" s="206"/>
      <c r="AM190" s="206"/>
      <c r="AN190" s="206"/>
      <c r="AO190" s="206"/>
      <c r="AP190" s="206"/>
      <c r="AQ190" s="206"/>
      <c r="AR190" s="206"/>
      <c r="AS190" s="206"/>
      <c r="AT190" s="489">
        <f t="shared" si="32"/>
        <v>0</v>
      </c>
      <c r="AU190" s="489">
        <f t="shared" si="33"/>
        <v>0</v>
      </c>
      <c r="AV190" s="489">
        <f t="shared" si="34"/>
        <v>0</v>
      </c>
      <c r="AW190" s="489">
        <f t="shared" si="35"/>
        <v>0</v>
      </c>
      <c r="AX190" s="206"/>
      <c r="AY190" s="206"/>
      <c r="AZ190" s="206"/>
      <c r="BA190" s="206"/>
      <c r="BB190" s="206"/>
      <c r="BC190" s="206"/>
      <c r="BD190" s="206"/>
      <c r="BE190" s="206"/>
      <c r="BF190" s="206"/>
      <c r="BG190" s="206"/>
      <c r="BH190" s="206"/>
      <c r="BI190" s="206"/>
      <c r="BJ190" s="206"/>
      <c r="BK190" s="206"/>
      <c r="BL190" s="206"/>
      <c r="BM190" s="206"/>
      <c r="BN190" s="206"/>
      <c r="BO190" s="206"/>
      <c r="BP190" s="206"/>
      <c r="BQ190" s="206"/>
      <c r="BR190" s="206"/>
      <c r="BS190" s="206"/>
      <c r="BT190" s="206"/>
      <c r="BU190" s="206"/>
      <c r="BV190" s="206"/>
      <c r="BW190" s="206"/>
      <c r="BX190" s="206"/>
      <c r="BY190" s="489">
        <f t="shared" si="36"/>
        <v>0</v>
      </c>
      <c r="BZ190" s="489">
        <f t="shared" si="37"/>
        <v>0</v>
      </c>
      <c r="CA190" s="489">
        <f t="shared" si="40"/>
        <v>1047</v>
      </c>
      <c r="CB190" s="489">
        <f t="shared" si="41"/>
        <v>375</v>
      </c>
      <c r="CC190" s="489">
        <f t="shared" si="42"/>
        <v>0</v>
      </c>
      <c r="CD190" s="489">
        <f t="shared" si="43"/>
        <v>0</v>
      </c>
      <c r="CE190" s="489">
        <f t="shared" si="44"/>
        <v>0</v>
      </c>
      <c r="CF190" s="489">
        <f t="shared" si="38"/>
        <v>1047</v>
      </c>
      <c r="CG190" s="489">
        <f t="shared" si="39"/>
        <v>375</v>
      </c>
      <c r="CH190" s="489">
        <f t="shared" si="45"/>
        <v>314</v>
      </c>
      <c r="CI190" s="489">
        <f t="shared" si="45"/>
        <v>400</v>
      </c>
    </row>
    <row r="191" spans="1:87">
      <c r="A191" s="499" t="str">
        <f t="shared" si="31"/>
        <v>709</v>
      </c>
      <c r="B191" s="500">
        <v>40001</v>
      </c>
      <c r="C191" s="206"/>
      <c r="D191" s="206"/>
      <c r="E191" s="206"/>
      <c r="F191" s="206"/>
      <c r="G191" s="206"/>
      <c r="H191" s="206"/>
      <c r="I191" s="206"/>
      <c r="J191" s="206"/>
      <c r="K191" s="206"/>
      <c r="L191" s="206"/>
      <c r="M191" s="206"/>
      <c r="N191" s="206"/>
      <c r="O191" s="206"/>
      <c r="P191" s="206"/>
      <c r="Q191" s="206"/>
      <c r="R191" s="206"/>
      <c r="S191" s="206"/>
      <c r="T191" s="206"/>
      <c r="U191" s="206"/>
      <c r="V191" s="206"/>
      <c r="W191" s="206"/>
      <c r="X191" s="206"/>
      <c r="Y191" s="206"/>
      <c r="Z191" s="206"/>
      <c r="AA191" s="206"/>
      <c r="AB191" s="206"/>
      <c r="AC191" s="206"/>
      <c r="AD191" s="206"/>
      <c r="AE191" s="206"/>
      <c r="AF191" s="206"/>
      <c r="AG191" s="206"/>
      <c r="AH191" s="206"/>
      <c r="AI191" s="206"/>
      <c r="AJ191" s="206"/>
      <c r="AK191" s="206"/>
      <c r="AL191" s="206"/>
      <c r="AM191" s="206"/>
      <c r="AN191" s="206"/>
      <c r="AO191" s="206"/>
      <c r="AP191" s="206"/>
      <c r="AQ191" s="206"/>
      <c r="AR191" s="206"/>
      <c r="AS191" s="206"/>
      <c r="AT191" s="489">
        <f t="shared" si="32"/>
        <v>0</v>
      </c>
      <c r="AU191" s="489">
        <f t="shared" si="33"/>
        <v>0</v>
      </c>
      <c r="AV191" s="489">
        <f t="shared" si="34"/>
        <v>0</v>
      </c>
      <c r="AW191" s="489">
        <f t="shared" si="35"/>
        <v>0</v>
      </c>
      <c r="AX191" s="206"/>
      <c r="AY191" s="206"/>
      <c r="AZ191" s="206"/>
      <c r="BA191" s="206"/>
      <c r="BB191" s="206"/>
      <c r="BC191" s="206"/>
      <c r="BD191" s="206"/>
      <c r="BE191" s="206"/>
      <c r="BF191" s="206"/>
      <c r="BG191" s="206"/>
      <c r="BH191" s="206"/>
      <c r="BI191" s="206"/>
      <c r="BJ191" s="206"/>
      <c r="BK191" s="206"/>
      <c r="BL191" s="206"/>
      <c r="BM191" s="206"/>
      <c r="BN191" s="206"/>
      <c r="BO191" s="206"/>
      <c r="BP191" s="206"/>
      <c r="BQ191" s="206"/>
      <c r="BR191" s="206"/>
      <c r="BS191" s="206"/>
      <c r="BT191" s="206"/>
      <c r="BU191" s="206"/>
      <c r="BV191" s="206"/>
      <c r="BW191" s="206"/>
      <c r="BX191" s="206"/>
      <c r="BY191" s="489">
        <f t="shared" si="36"/>
        <v>0</v>
      </c>
      <c r="BZ191" s="489">
        <f t="shared" si="37"/>
        <v>0</v>
      </c>
      <c r="CA191" s="489">
        <f t="shared" si="40"/>
        <v>1047</v>
      </c>
      <c r="CB191" s="489">
        <f t="shared" si="41"/>
        <v>375</v>
      </c>
      <c r="CC191" s="489">
        <f t="shared" si="42"/>
        <v>0</v>
      </c>
      <c r="CD191" s="489">
        <f t="shared" si="43"/>
        <v>0</v>
      </c>
      <c r="CE191" s="489">
        <f t="shared" si="44"/>
        <v>0</v>
      </c>
      <c r="CF191" s="489">
        <f t="shared" si="38"/>
        <v>1047</v>
      </c>
      <c r="CG191" s="489">
        <f t="shared" si="39"/>
        <v>375</v>
      </c>
      <c r="CH191" s="489">
        <f t="shared" si="45"/>
        <v>314</v>
      </c>
      <c r="CI191" s="489">
        <f t="shared" si="45"/>
        <v>400</v>
      </c>
    </row>
    <row r="192" spans="1:87">
      <c r="A192" s="499" t="str">
        <f t="shared" si="31"/>
        <v>709</v>
      </c>
      <c r="B192" s="500">
        <v>40002</v>
      </c>
      <c r="C192" s="206"/>
      <c r="D192" s="206"/>
      <c r="E192" s="206"/>
      <c r="F192" s="206"/>
      <c r="G192" s="206"/>
      <c r="H192" s="206"/>
      <c r="I192" s="206"/>
      <c r="J192" s="206"/>
      <c r="K192" s="206"/>
      <c r="L192" s="206"/>
      <c r="M192" s="206"/>
      <c r="N192" s="206"/>
      <c r="O192" s="206"/>
      <c r="P192" s="206"/>
      <c r="Q192" s="206"/>
      <c r="R192" s="206"/>
      <c r="S192" s="206"/>
      <c r="T192" s="206"/>
      <c r="U192" s="206"/>
      <c r="V192" s="206"/>
      <c r="W192" s="206"/>
      <c r="X192" s="206"/>
      <c r="Y192" s="206"/>
      <c r="Z192" s="206"/>
      <c r="AA192" s="206"/>
      <c r="AB192" s="206"/>
      <c r="AC192" s="206"/>
      <c r="AD192" s="206"/>
      <c r="AE192" s="206"/>
      <c r="AF192" s="206"/>
      <c r="AG192" s="206"/>
      <c r="AH192" s="206"/>
      <c r="AI192" s="206"/>
      <c r="AJ192" s="206"/>
      <c r="AK192" s="206"/>
      <c r="AL192" s="206"/>
      <c r="AM192" s="206"/>
      <c r="AN192" s="206"/>
      <c r="AO192" s="206"/>
      <c r="AP192" s="206"/>
      <c r="AQ192" s="206"/>
      <c r="AR192" s="206"/>
      <c r="AS192" s="206"/>
      <c r="AT192" s="489">
        <f t="shared" si="32"/>
        <v>0</v>
      </c>
      <c r="AU192" s="489">
        <f t="shared" si="33"/>
        <v>0</v>
      </c>
      <c r="AV192" s="489">
        <f t="shared" si="34"/>
        <v>0</v>
      </c>
      <c r="AW192" s="489">
        <f t="shared" si="35"/>
        <v>0</v>
      </c>
      <c r="AX192" s="206"/>
      <c r="AY192" s="206"/>
      <c r="AZ192" s="206"/>
      <c r="BA192" s="206"/>
      <c r="BB192" s="206"/>
      <c r="BC192" s="206"/>
      <c r="BD192" s="206"/>
      <c r="BE192" s="206"/>
      <c r="BF192" s="206"/>
      <c r="BG192" s="206"/>
      <c r="BH192" s="206"/>
      <c r="BI192" s="206"/>
      <c r="BJ192" s="206"/>
      <c r="BK192" s="206"/>
      <c r="BL192" s="206"/>
      <c r="BM192" s="206"/>
      <c r="BN192" s="206"/>
      <c r="BO192" s="206"/>
      <c r="BP192" s="206"/>
      <c r="BQ192" s="206"/>
      <c r="BR192" s="206"/>
      <c r="BS192" s="206"/>
      <c r="BT192" s="206"/>
      <c r="BU192" s="206"/>
      <c r="BV192" s="206"/>
      <c r="BW192" s="206"/>
      <c r="BX192" s="206"/>
      <c r="BY192" s="489">
        <f t="shared" si="36"/>
        <v>0</v>
      </c>
      <c r="BZ192" s="489">
        <f t="shared" si="37"/>
        <v>0</v>
      </c>
      <c r="CA192" s="489">
        <f t="shared" si="40"/>
        <v>1047</v>
      </c>
      <c r="CB192" s="489">
        <f t="shared" si="41"/>
        <v>375</v>
      </c>
      <c r="CC192" s="489">
        <f t="shared" si="42"/>
        <v>0</v>
      </c>
      <c r="CD192" s="489">
        <f t="shared" si="43"/>
        <v>0</v>
      </c>
      <c r="CE192" s="489">
        <f t="shared" si="44"/>
        <v>0</v>
      </c>
      <c r="CF192" s="489">
        <f t="shared" si="38"/>
        <v>1047</v>
      </c>
      <c r="CG192" s="489">
        <f t="shared" si="39"/>
        <v>375</v>
      </c>
      <c r="CH192" s="489">
        <f t="shared" si="45"/>
        <v>314</v>
      </c>
      <c r="CI192" s="489">
        <f t="shared" si="45"/>
        <v>400</v>
      </c>
    </row>
    <row r="193" spans="1:87">
      <c r="A193" s="499" t="str">
        <f t="shared" si="31"/>
        <v>709</v>
      </c>
      <c r="B193" s="500">
        <v>40003</v>
      </c>
      <c r="C193" s="206"/>
      <c r="D193" s="206"/>
      <c r="E193" s="206"/>
      <c r="F193" s="206"/>
      <c r="G193" s="206"/>
      <c r="H193" s="206"/>
      <c r="I193" s="206"/>
      <c r="J193" s="206"/>
      <c r="K193" s="206"/>
      <c r="L193" s="206"/>
      <c r="M193" s="206"/>
      <c r="N193" s="206"/>
      <c r="O193" s="206"/>
      <c r="P193" s="206"/>
      <c r="Q193" s="206"/>
      <c r="R193" s="206"/>
      <c r="S193" s="206"/>
      <c r="T193" s="206"/>
      <c r="U193" s="206"/>
      <c r="V193" s="206"/>
      <c r="W193" s="206"/>
      <c r="X193" s="206"/>
      <c r="Y193" s="206"/>
      <c r="Z193" s="206"/>
      <c r="AA193" s="206"/>
      <c r="AB193" s="206"/>
      <c r="AC193" s="206"/>
      <c r="AD193" s="206"/>
      <c r="AE193" s="206"/>
      <c r="AF193" s="206"/>
      <c r="AG193" s="206"/>
      <c r="AH193" s="206"/>
      <c r="AI193" s="206"/>
      <c r="AJ193" s="206"/>
      <c r="AK193" s="206"/>
      <c r="AL193" s="206"/>
      <c r="AM193" s="206"/>
      <c r="AN193" s="206"/>
      <c r="AO193" s="206"/>
      <c r="AP193" s="206"/>
      <c r="AQ193" s="206"/>
      <c r="AR193" s="206"/>
      <c r="AS193" s="206"/>
      <c r="AT193" s="489">
        <f t="shared" si="32"/>
        <v>0</v>
      </c>
      <c r="AU193" s="489">
        <f t="shared" si="33"/>
        <v>0</v>
      </c>
      <c r="AV193" s="489">
        <f t="shared" si="34"/>
        <v>0</v>
      </c>
      <c r="AW193" s="489">
        <f t="shared" si="35"/>
        <v>0</v>
      </c>
      <c r="AX193" s="206"/>
      <c r="AY193" s="206"/>
      <c r="AZ193" s="206"/>
      <c r="BA193" s="206"/>
      <c r="BB193" s="206"/>
      <c r="BC193" s="206"/>
      <c r="BD193" s="206"/>
      <c r="BE193" s="206"/>
      <c r="BF193" s="206"/>
      <c r="BG193" s="206"/>
      <c r="BH193" s="206"/>
      <c r="BI193" s="206"/>
      <c r="BJ193" s="206"/>
      <c r="BK193" s="206"/>
      <c r="BL193" s="206"/>
      <c r="BM193" s="206"/>
      <c r="BN193" s="206"/>
      <c r="BO193" s="206"/>
      <c r="BP193" s="206"/>
      <c r="BQ193" s="206"/>
      <c r="BR193" s="206"/>
      <c r="BS193" s="206"/>
      <c r="BT193" s="206"/>
      <c r="BU193" s="206"/>
      <c r="BV193" s="206"/>
      <c r="BW193" s="206"/>
      <c r="BX193" s="206"/>
      <c r="BY193" s="489">
        <f t="shared" si="36"/>
        <v>0</v>
      </c>
      <c r="BZ193" s="489">
        <f t="shared" si="37"/>
        <v>0</v>
      </c>
      <c r="CA193" s="489">
        <f t="shared" si="40"/>
        <v>1047</v>
      </c>
      <c r="CB193" s="489">
        <f t="shared" si="41"/>
        <v>375</v>
      </c>
      <c r="CC193" s="489">
        <f t="shared" si="42"/>
        <v>0</v>
      </c>
      <c r="CD193" s="489">
        <f t="shared" si="43"/>
        <v>0</v>
      </c>
      <c r="CE193" s="489">
        <f t="shared" si="44"/>
        <v>0</v>
      </c>
      <c r="CF193" s="489">
        <f t="shared" si="38"/>
        <v>1047</v>
      </c>
      <c r="CG193" s="489">
        <f t="shared" si="39"/>
        <v>375</v>
      </c>
      <c r="CH193" s="489">
        <f t="shared" si="45"/>
        <v>314</v>
      </c>
      <c r="CI193" s="489">
        <f t="shared" si="45"/>
        <v>400</v>
      </c>
    </row>
    <row r="194" spans="1:87">
      <c r="A194" s="499" t="str">
        <f t="shared" si="31"/>
        <v>709</v>
      </c>
      <c r="B194" s="500">
        <v>40004</v>
      </c>
      <c r="C194" s="206"/>
      <c r="D194" s="206"/>
      <c r="E194" s="206"/>
      <c r="F194" s="206"/>
      <c r="G194" s="206"/>
      <c r="H194" s="206"/>
      <c r="I194" s="206"/>
      <c r="J194" s="206"/>
      <c r="K194" s="206"/>
      <c r="L194" s="206"/>
      <c r="M194" s="206"/>
      <c r="N194" s="206"/>
      <c r="O194" s="206"/>
      <c r="P194" s="206"/>
      <c r="Q194" s="206"/>
      <c r="R194" s="206"/>
      <c r="S194" s="206"/>
      <c r="T194" s="206"/>
      <c r="U194" s="206"/>
      <c r="V194" s="206"/>
      <c r="W194" s="206"/>
      <c r="X194" s="206"/>
      <c r="Y194" s="206"/>
      <c r="Z194" s="206"/>
      <c r="AA194" s="206"/>
      <c r="AB194" s="206"/>
      <c r="AC194" s="206"/>
      <c r="AD194" s="206"/>
      <c r="AE194" s="206"/>
      <c r="AF194" s="206"/>
      <c r="AG194" s="206"/>
      <c r="AH194" s="206"/>
      <c r="AI194" s="206"/>
      <c r="AJ194" s="206"/>
      <c r="AK194" s="206"/>
      <c r="AL194" s="206"/>
      <c r="AM194" s="206"/>
      <c r="AN194" s="206"/>
      <c r="AO194" s="206"/>
      <c r="AP194" s="206"/>
      <c r="AQ194" s="206"/>
      <c r="AR194" s="206"/>
      <c r="AS194" s="206"/>
      <c r="AT194" s="489">
        <f t="shared" si="32"/>
        <v>0</v>
      </c>
      <c r="AU194" s="489">
        <f t="shared" si="33"/>
        <v>0</v>
      </c>
      <c r="AV194" s="489">
        <f t="shared" si="34"/>
        <v>0</v>
      </c>
      <c r="AW194" s="489">
        <f t="shared" si="35"/>
        <v>0</v>
      </c>
      <c r="AX194" s="206"/>
      <c r="AY194" s="206"/>
      <c r="AZ194" s="206"/>
      <c r="BA194" s="206"/>
      <c r="BB194" s="206"/>
      <c r="BC194" s="206"/>
      <c r="BD194" s="206"/>
      <c r="BE194" s="206"/>
      <c r="BF194" s="206"/>
      <c r="BG194" s="206"/>
      <c r="BH194" s="206"/>
      <c r="BI194" s="206"/>
      <c r="BJ194" s="206"/>
      <c r="BK194" s="206"/>
      <c r="BL194" s="206"/>
      <c r="BM194" s="206"/>
      <c r="BN194" s="206"/>
      <c r="BO194" s="206"/>
      <c r="BP194" s="206"/>
      <c r="BQ194" s="206"/>
      <c r="BR194" s="206"/>
      <c r="BS194" s="206"/>
      <c r="BT194" s="206"/>
      <c r="BU194" s="206"/>
      <c r="BV194" s="206"/>
      <c r="BW194" s="206"/>
      <c r="BX194" s="206"/>
      <c r="BY194" s="489">
        <f t="shared" si="36"/>
        <v>0</v>
      </c>
      <c r="BZ194" s="489">
        <f t="shared" si="37"/>
        <v>0</v>
      </c>
      <c r="CA194" s="489">
        <f t="shared" si="40"/>
        <v>1047</v>
      </c>
      <c r="CB194" s="489">
        <f t="shared" si="41"/>
        <v>375</v>
      </c>
      <c r="CC194" s="489">
        <f t="shared" si="42"/>
        <v>0</v>
      </c>
      <c r="CD194" s="489">
        <f t="shared" si="43"/>
        <v>0</v>
      </c>
      <c r="CE194" s="489">
        <f t="shared" si="44"/>
        <v>0</v>
      </c>
      <c r="CF194" s="489">
        <f t="shared" si="38"/>
        <v>1047</v>
      </c>
      <c r="CG194" s="489">
        <f t="shared" si="39"/>
        <v>375</v>
      </c>
      <c r="CH194" s="489">
        <f t="shared" si="45"/>
        <v>314</v>
      </c>
      <c r="CI194" s="489">
        <f t="shared" si="45"/>
        <v>400</v>
      </c>
    </row>
    <row r="195" spans="1:87">
      <c r="A195" s="499" t="str">
        <f t="shared" si="31"/>
        <v>709</v>
      </c>
      <c r="B195" s="500">
        <v>40005</v>
      </c>
      <c r="C195" s="206"/>
      <c r="D195" s="206"/>
      <c r="E195" s="206"/>
      <c r="F195" s="206"/>
      <c r="G195" s="206"/>
      <c r="H195" s="206"/>
      <c r="I195" s="206"/>
      <c r="J195" s="206"/>
      <c r="K195" s="206"/>
      <c r="L195" s="206"/>
      <c r="M195" s="206"/>
      <c r="N195" s="206"/>
      <c r="O195" s="206"/>
      <c r="P195" s="206"/>
      <c r="Q195" s="206"/>
      <c r="R195" s="206"/>
      <c r="S195" s="206"/>
      <c r="T195" s="206"/>
      <c r="U195" s="206"/>
      <c r="V195" s="206"/>
      <c r="W195" s="206"/>
      <c r="X195" s="206"/>
      <c r="Y195" s="206"/>
      <c r="Z195" s="206"/>
      <c r="AA195" s="206"/>
      <c r="AB195" s="206"/>
      <c r="AC195" s="206"/>
      <c r="AD195" s="206"/>
      <c r="AE195" s="206"/>
      <c r="AF195" s="206"/>
      <c r="AG195" s="206"/>
      <c r="AH195" s="206"/>
      <c r="AI195" s="206"/>
      <c r="AJ195" s="206"/>
      <c r="AK195" s="206"/>
      <c r="AL195" s="206"/>
      <c r="AM195" s="206"/>
      <c r="AN195" s="206"/>
      <c r="AO195" s="206"/>
      <c r="AP195" s="206"/>
      <c r="AQ195" s="206"/>
      <c r="AR195" s="206"/>
      <c r="AS195" s="206"/>
      <c r="AT195" s="489">
        <f t="shared" si="32"/>
        <v>0</v>
      </c>
      <c r="AU195" s="489">
        <f t="shared" si="33"/>
        <v>0</v>
      </c>
      <c r="AV195" s="489">
        <f t="shared" si="34"/>
        <v>0</v>
      </c>
      <c r="AW195" s="489">
        <f t="shared" si="35"/>
        <v>0</v>
      </c>
      <c r="AX195" s="206"/>
      <c r="AY195" s="206"/>
      <c r="AZ195" s="206"/>
      <c r="BA195" s="206"/>
      <c r="BB195" s="206"/>
      <c r="BC195" s="206"/>
      <c r="BD195" s="206"/>
      <c r="BE195" s="206"/>
      <c r="BF195" s="206"/>
      <c r="BG195" s="206"/>
      <c r="BH195" s="206"/>
      <c r="BI195" s="206"/>
      <c r="BJ195" s="206"/>
      <c r="BK195" s="206"/>
      <c r="BL195" s="206"/>
      <c r="BM195" s="206"/>
      <c r="BN195" s="206"/>
      <c r="BO195" s="206"/>
      <c r="BP195" s="206"/>
      <c r="BQ195" s="206"/>
      <c r="BR195" s="206"/>
      <c r="BS195" s="206"/>
      <c r="BT195" s="206"/>
      <c r="BU195" s="206"/>
      <c r="BV195" s="206"/>
      <c r="BW195" s="206"/>
      <c r="BX195" s="206"/>
      <c r="BY195" s="489">
        <f t="shared" si="36"/>
        <v>0</v>
      </c>
      <c r="BZ195" s="489">
        <f t="shared" si="37"/>
        <v>0</v>
      </c>
      <c r="CA195" s="489">
        <f t="shared" si="40"/>
        <v>1047</v>
      </c>
      <c r="CB195" s="489">
        <f t="shared" si="41"/>
        <v>375</v>
      </c>
      <c r="CC195" s="489">
        <f t="shared" si="42"/>
        <v>0</v>
      </c>
      <c r="CD195" s="489">
        <f t="shared" si="43"/>
        <v>0</v>
      </c>
      <c r="CE195" s="489">
        <f t="shared" si="44"/>
        <v>0</v>
      </c>
      <c r="CF195" s="489">
        <f t="shared" si="38"/>
        <v>1047</v>
      </c>
      <c r="CG195" s="489">
        <f t="shared" si="39"/>
        <v>375</v>
      </c>
      <c r="CH195" s="489">
        <f t="shared" si="45"/>
        <v>314</v>
      </c>
      <c r="CI195" s="489">
        <f t="shared" si="45"/>
        <v>400</v>
      </c>
    </row>
    <row r="196" spans="1:87">
      <c r="A196" s="499" t="str">
        <f t="shared" si="31"/>
        <v>709</v>
      </c>
      <c r="B196" s="500">
        <v>40006</v>
      </c>
      <c r="C196" s="206"/>
      <c r="D196" s="206"/>
      <c r="E196" s="206"/>
      <c r="F196" s="206"/>
      <c r="G196" s="206"/>
      <c r="H196" s="206"/>
      <c r="I196" s="206"/>
      <c r="J196" s="206"/>
      <c r="K196" s="206"/>
      <c r="L196" s="206"/>
      <c r="M196" s="206"/>
      <c r="N196" s="206"/>
      <c r="O196" s="206"/>
      <c r="P196" s="206"/>
      <c r="Q196" s="206"/>
      <c r="R196" s="206"/>
      <c r="S196" s="206"/>
      <c r="T196" s="206"/>
      <c r="U196" s="206"/>
      <c r="V196" s="206"/>
      <c r="W196" s="206"/>
      <c r="X196" s="206"/>
      <c r="Y196" s="206"/>
      <c r="Z196" s="206"/>
      <c r="AA196" s="206"/>
      <c r="AB196" s="206"/>
      <c r="AC196" s="206"/>
      <c r="AD196" s="206"/>
      <c r="AE196" s="206"/>
      <c r="AF196" s="206"/>
      <c r="AG196" s="206"/>
      <c r="AH196" s="206"/>
      <c r="AI196" s="206"/>
      <c r="AJ196" s="206"/>
      <c r="AK196" s="206"/>
      <c r="AL196" s="206"/>
      <c r="AM196" s="206"/>
      <c r="AN196" s="206"/>
      <c r="AO196" s="206"/>
      <c r="AP196" s="206"/>
      <c r="AQ196" s="206"/>
      <c r="AR196" s="206"/>
      <c r="AS196" s="206"/>
      <c r="AT196" s="489">
        <f t="shared" si="32"/>
        <v>0</v>
      </c>
      <c r="AU196" s="489">
        <f t="shared" si="33"/>
        <v>0</v>
      </c>
      <c r="AV196" s="489">
        <f t="shared" si="34"/>
        <v>0</v>
      </c>
      <c r="AW196" s="489">
        <f t="shared" si="35"/>
        <v>0</v>
      </c>
      <c r="AX196" s="206"/>
      <c r="AY196" s="206"/>
      <c r="AZ196" s="206"/>
      <c r="BA196" s="206"/>
      <c r="BB196" s="206"/>
      <c r="BC196" s="206"/>
      <c r="BD196" s="206"/>
      <c r="BE196" s="206"/>
      <c r="BF196" s="206"/>
      <c r="BG196" s="206"/>
      <c r="BH196" s="206"/>
      <c r="BI196" s="206"/>
      <c r="BJ196" s="206"/>
      <c r="BK196" s="206"/>
      <c r="BL196" s="206"/>
      <c r="BM196" s="206"/>
      <c r="BN196" s="206"/>
      <c r="BO196" s="206"/>
      <c r="BP196" s="206"/>
      <c r="BQ196" s="206"/>
      <c r="BR196" s="206"/>
      <c r="BS196" s="206"/>
      <c r="BT196" s="206"/>
      <c r="BU196" s="206"/>
      <c r="BV196" s="206"/>
      <c r="BW196" s="206"/>
      <c r="BX196" s="206"/>
      <c r="BY196" s="489">
        <f t="shared" si="36"/>
        <v>0</v>
      </c>
      <c r="BZ196" s="489">
        <f t="shared" si="37"/>
        <v>0</v>
      </c>
      <c r="CA196" s="489">
        <f t="shared" si="40"/>
        <v>1047</v>
      </c>
      <c r="CB196" s="489">
        <f t="shared" si="41"/>
        <v>375</v>
      </c>
      <c r="CC196" s="489">
        <f t="shared" si="42"/>
        <v>0</v>
      </c>
      <c r="CD196" s="489">
        <f t="shared" si="43"/>
        <v>0</v>
      </c>
      <c r="CE196" s="489">
        <f t="shared" si="44"/>
        <v>0</v>
      </c>
      <c r="CF196" s="489">
        <f t="shared" si="38"/>
        <v>1047</v>
      </c>
      <c r="CG196" s="489">
        <f t="shared" si="39"/>
        <v>375</v>
      </c>
      <c r="CH196" s="489">
        <f t="shared" si="45"/>
        <v>314</v>
      </c>
      <c r="CI196" s="489">
        <f t="shared" si="45"/>
        <v>400</v>
      </c>
    </row>
    <row r="197" spans="1:87">
      <c r="A197" s="499" t="str">
        <f t="shared" ref="A197:A260" si="46">MONTH(B197)&amp;RIGHT(YEAR(B197),2)</f>
        <v>709</v>
      </c>
      <c r="B197" s="500">
        <v>40007</v>
      </c>
      <c r="C197" s="206"/>
      <c r="D197" s="206"/>
      <c r="E197" s="206"/>
      <c r="F197" s="206"/>
      <c r="G197" s="206"/>
      <c r="H197" s="206"/>
      <c r="I197" s="206"/>
      <c r="J197" s="206"/>
      <c r="K197" s="206"/>
      <c r="L197" s="206"/>
      <c r="M197" s="206"/>
      <c r="N197" s="206"/>
      <c r="O197" s="206"/>
      <c r="P197" s="206"/>
      <c r="Q197" s="206"/>
      <c r="R197" s="206"/>
      <c r="S197" s="206"/>
      <c r="T197" s="206"/>
      <c r="U197" s="206"/>
      <c r="V197" s="206"/>
      <c r="W197" s="206"/>
      <c r="X197" s="206"/>
      <c r="Y197" s="206"/>
      <c r="Z197" s="206"/>
      <c r="AA197" s="206"/>
      <c r="AB197" s="206"/>
      <c r="AC197" s="206"/>
      <c r="AD197" s="206"/>
      <c r="AE197" s="206"/>
      <c r="AF197" s="206"/>
      <c r="AG197" s="206"/>
      <c r="AH197" s="206"/>
      <c r="AI197" s="206"/>
      <c r="AJ197" s="206"/>
      <c r="AK197" s="206"/>
      <c r="AL197" s="206"/>
      <c r="AM197" s="206"/>
      <c r="AN197" s="206"/>
      <c r="AO197" s="206"/>
      <c r="AP197" s="206"/>
      <c r="AQ197" s="206"/>
      <c r="AR197" s="206"/>
      <c r="AS197" s="206"/>
      <c r="AT197" s="489">
        <f t="shared" ref="AT197:AT260" si="47">AX197+AY197</f>
        <v>0</v>
      </c>
      <c r="AU197" s="489">
        <f t="shared" ref="AU197:AU260" si="48">AZ197+BA197+BB197</f>
        <v>0</v>
      </c>
      <c r="AV197" s="489">
        <f t="shared" ref="AV197:AV260" si="49">BC197+BD197</f>
        <v>0</v>
      </c>
      <c r="AW197" s="489">
        <f t="shared" ref="AW197:AW260" si="50">BE197+BF197+BG197</f>
        <v>0</v>
      </c>
      <c r="AX197" s="206"/>
      <c r="AY197" s="206"/>
      <c r="AZ197" s="206"/>
      <c r="BA197" s="206"/>
      <c r="BB197" s="206"/>
      <c r="BC197" s="206"/>
      <c r="BD197" s="206"/>
      <c r="BE197" s="206"/>
      <c r="BF197" s="206"/>
      <c r="BG197" s="206"/>
      <c r="BH197" s="206"/>
      <c r="BI197" s="206"/>
      <c r="BJ197" s="206"/>
      <c r="BK197" s="206"/>
      <c r="BL197" s="206"/>
      <c r="BM197" s="206"/>
      <c r="BN197" s="206"/>
      <c r="BO197" s="206"/>
      <c r="BP197" s="206"/>
      <c r="BQ197" s="206"/>
      <c r="BR197" s="206"/>
      <c r="BS197" s="206"/>
      <c r="BT197" s="206"/>
      <c r="BU197" s="206"/>
      <c r="BV197" s="206"/>
      <c r="BW197" s="206"/>
      <c r="BX197" s="206"/>
      <c r="BY197" s="489">
        <f t="shared" ref="BY197:BY260" si="51">BT197+BV197</f>
        <v>0</v>
      </c>
      <c r="BZ197" s="489">
        <f t="shared" ref="BZ197:BZ260" si="52">BU197+BW197+BX197</f>
        <v>0</v>
      </c>
      <c r="CA197" s="489">
        <f t="shared" si="40"/>
        <v>1047</v>
      </c>
      <c r="CB197" s="489">
        <f t="shared" si="41"/>
        <v>375</v>
      </c>
      <c r="CC197" s="489">
        <f t="shared" si="42"/>
        <v>0</v>
      </c>
      <c r="CD197" s="489">
        <f t="shared" si="43"/>
        <v>0</v>
      </c>
      <c r="CE197" s="489">
        <f t="shared" si="44"/>
        <v>0</v>
      </c>
      <c r="CF197" s="489">
        <f t="shared" ref="CF197:CF260" si="53">CA197+CC197</f>
        <v>1047</v>
      </c>
      <c r="CG197" s="489">
        <f t="shared" ref="CG197:CG260" si="54">CB197+CD197+CE197</f>
        <v>375</v>
      </c>
      <c r="CH197" s="489">
        <f t="shared" si="45"/>
        <v>314</v>
      </c>
      <c r="CI197" s="489">
        <f t="shared" si="45"/>
        <v>400</v>
      </c>
    </row>
    <row r="198" spans="1:87">
      <c r="A198" s="499" t="str">
        <f t="shared" si="46"/>
        <v>709</v>
      </c>
      <c r="B198" s="500">
        <v>40008</v>
      </c>
      <c r="C198" s="206"/>
      <c r="D198" s="206"/>
      <c r="E198" s="206"/>
      <c r="F198" s="206"/>
      <c r="G198" s="206"/>
      <c r="H198" s="206"/>
      <c r="I198" s="206"/>
      <c r="J198" s="206"/>
      <c r="K198" s="206"/>
      <c r="L198" s="206"/>
      <c r="M198" s="206"/>
      <c r="N198" s="206"/>
      <c r="O198" s="206"/>
      <c r="P198" s="206"/>
      <c r="Q198" s="206"/>
      <c r="R198" s="206"/>
      <c r="S198" s="206"/>
      <c r="T198" s="206"/>
      <c r="U198" s="206"/>
      <c r="V198" s="206"/>
      <c r="W198" s="206"/>
      <c r="X198" s="206"/>
      <c r="Y198" s="206"/>
      <c r="Z198" s="206"/>
      <c r="AA198" s="206"/>
      <c r="AB198" s="206"/>
      <c r="AC198" s="206"/>
      <c r="AD198" s="206"/>
      <c r="AE198" s="206"/>
      <c r="AF198" s="206"/>
      <c r="AG198" s="206"/>
      <c r="AH198" s="206"/>
      <c r="AI198" s="206"/>
      <c r="AJ198" s="206"/>
      <c r="AK198" s="206"/>
      <c r="AL198" s="206"/>
      <c r="AM198" s="206"/>
      <c r="AN198" s="206"/>
      <c r="AO198" s="206"/>
      <c r="AP198" s="206"/>
      <c r="AQ198" s="206"/>
      <c r="AR198" s="206"/>
      <c r="AS198" s="206"/>
      <c r="AT198" s="489">
        <f t="shared" si="47"/>
        <v>0</v>
      </c>
      <c r="AU198" s="489">
        <f t="shared" si="48"/>
        <v>0</v>
      </c>
      <c r="AV198" s="489">
        <f t="shared" si="49"/>
        <v>0</v>
      </c>
      <c r="AW198" s="489">
        <f t="shared" si="50"/>
        <v>0</v>
      </c>
      <c r="AX198" s="206"/>
      <c r="AY198" s="206"/>
      <c r="AZ198" s="206"/>
      <c r="BA198" s="206"/>
      <c r="BB198" s="206"/>
      <c r="BC198" s="206"/>
      <c r="BD198" s="206"/>
      <c r="BE198" s="206"/>
      <c r="BF198" s="206"/>
      <c r="BG198" s="206"/>
      <c r="BH198" s="206"/>
      <c r="BI198" s="206"/>
      <c r="BJ198" s="206"/>
      <c r="BK198" s="206"/>
      <c r="BL198" s="206"/>
      <c r="BM198" s="206"/>
      <c r="BN198" s="206"/>
      <c r="BO198" s="206"/>
      <c r="BP198" s="206"/>
      <c r="BQ198" s="206"/>
      <c r="BR198" s="206"/>
      <c r="BS198" s="206"/>
      <c r="BT198" s="206"/>
      <c r="BU198" s="206"/>
      <c r="BV198" s="206"/>
      <c r="BW198" s="206"/>
      <c r="BX198" s="206"/>
      <c r="BY198" s="489">
        <f t="shared" si="51"/>
        <v>0</v>
      </c>
      <c r="BZ198" s="489">
        <f t="shared" si="52"/>
        <v>0</v>
      </c>
      <c r="CA198" s="489">
        <f t="shared" ref="CA198:CA261" si="55">CA197+BO198-BT198</f>
        <v>1047</v>
      </c>
      <c r="CB198" s="489">
        <f t="shared" ref="CB198:CB261" si="56">CB197+BP198-BU198</f>
        <v>375</v>
      </c>
      <c r="CC198" s="489">
        <f t="shared" ref="CC198:CC261" si="57">CC197+BQ198-BV198</f>
        <v>0</v>
      </c>
      <c r="CD198" s="489">
        <f t="shared" ref="CD198:CD261" si="58">CD197+BR198-BW198</f>
        <v>0</v>
      </c>
      <c r="CE198" s="489">
        <f t="shared" ref="CE198:CE261" si="59">CE197+BS198-BX198</f>
        <v>0</v>
      </c>
      <c r="CF198" s="489">
        <f t="shared" si="53"/>
        <v>1047</v>
      </c>
      <c r="CG198" s="489">
        <f t="shared" si="54"/>
        <v>375</v>
      </c>
      <c r="CH198" s="489">
        <f t="shared" ref="CH198:CI261" si="60">CH197+AR198</f>
        <v>314</v>
      </c>
      <c r="CI198" s="489">
        <f t="shared" si="60"/>
        <v>400</v>
      </c>
    </row>
    <row r="199" spans="1:87">
      <c r="A199" s="499" t="str">
        <f t="shared" si="46"/>
        <v>709</v>
      </c>
      <c r="B199" s="500">
        <v>40009</v>
      </c>
      <c r="C199" s="206"/>
      <c r="D199" s="206"/>
      <c r="E199" s="206"/>
      <c r="F199" s="206"/>
      <c r="G199" s="206"/>
      <c r="H199" s="206"/>
      <c r="I199" s="206"/>
      <c r="J199" s="206"/>
      <c r="K199" s="206"/>
      <c r="L199" s="206"/>
      <c r="M199" s="206"/>
      <c r="N199" s="206"/>
      <c r="O199" s="206"/>
      <c r="P199" s="206"/>
      <c r="Q199" s="206"/>
      <c r="R199" s="206"/>
      <c r="S199" s="206"/>
      <c r="T199" s="206"/>
      <c r="U199" s="206"/>
      <c r="V199" s="206"/>
      <c r="W199" s="206"/>
      <c r="X199" s="206"/>
      <c r="Y199" s="206"/>
      <c r="Z199" s="206"/>
      <c r="AA199" s="206"/>
      <c r="AB199" s="206"/>
      <c r="AC199" s="206"/>
      <c r="AD199" s="206"/>
      <c r="AE199" s="206"/>
      <c r="AF199" s="206"/>
      <c r="AG199" s="206"/>
      <c r="AH199" s="206"/>
      <c r="AI199" s="206"/>
      <c r="AJ199" s="206"/>
      <c r="AK199" s="206"/>
      <c r="AL199" s="206"/>
      <c r="AM199" s="206"/>
      <c r="AN199" s="206"/>
      <c r="AO199" s="206"/>
      <c r="AP199" s="206"/>
      <c r="AQ199" s="206"/>
      <c r="AR199" s="206"/>
      <c r="AS199" s="206"/>
      <c r="AT199" s="489">
        <f t="shared" si="47"/>
        <v>0</v>
      </c>
      <c r="AU199" s="489">
        <f t="shared" si="48"/>
        <v>0</v>
      </c>
      <c r="AV199" s="489">
        <f t="shared" si="49"/>
        <v>0</v>
      </c>
      <c r="AW199" s="489">
        <f t="shared" si="50"/>
        <v>0</v>
      </c>
      <c r="AX199" s="206"/>
      <c r="AY199" s="206"/>
      <c r="AZ199" s="206"/>
      <c r="BA199" s="206"/>
      <c r="BB199" s="206"/>
      <c r="BC199" s="206"/>
      <c r="BD199" s="206"/>
      <c r="BE199" s="206"/>
      <c r="BF199" s="206"/>
      <c r="BG199" s="206"/>
      <c r="BH199" s="206"/>
      <c r="BI199" s="206"/>
      <c r="BJ199" s="206"/>
      <c r="BK199" s="206"/>
      <c r="BL199" s="206"/>
      <c r="BM199" s="206"/>
      <c r="BN199" s="206"/>
      <c r="BO199" s="206"/>
      <c r="BP199" s="206"/>
      <c r="BQ199" s="206"/>
      <c r="BR199" s="206"/>
      <c r="BS199" s="206"/>
      <c r="BT199" s="206"/>
      <c r="BU199" s="206"/>
      <c r="BV199" s="206"/>
      <c r="BW199" s="206"/>
      <c r="BX199" s="206"/>
      <c r="BY199" s="489">
        <f t="shared" si="51"/>
        <v>0</v>
      </c>
      <c r="BZ199" s="489">
        <f t="shared" si="52"/>
        <v>0</v>
      </c>
      <c r="CA199" s="489">
        <f t="shared" si="55"/>
        <v>1047</v>
      </c>
      <c r="CB199" s="489">
        <f t="shared" si="56"/>
        <v>375</v>
      </c>
      <c r="CC199" s="489">
        <f t="shared" si="57"/>
        <v>0</v>
      </c>
      <c r="CD199" s="489">
        <f t="shared" si="58"/>
        <v>0</v>
      </c>
      <c r="CE199" s="489">
        <f t="shared" si="59"/>
        <v>0</v>
      </c>
      <c r="CF199" s="489">
        <f t="shared" si="53"/>
        <v>1047</v>
      </c>
      <c r="CG199" s="489">
        <f t="shared" si="54"/>
        <v>375</v>
      </c>
      <c r="CH199" s="489">
        <f t="shared" si="60"/>
        <v>314</v>
      </c>
      <c r="CI199" s="489">
        <f t="shared" si="60"/>
        <v>400</v>
      </c>
    </row>
    <row r="200" spans="1:87">
      <c r="A200" s="499" t="str">
        <f t="shared" si="46"/>
        <v>709</v>
      </c>
      <c r="B200" s="500">
        <v>40010</v>
      </c>
      <c r="C200" s="206"/>
      <c r="D200" s="206"/>
      <c r="E200" s="206"/>
      <c r="F200" s="206"/>
      <c r="G200" s="206"/>
      <c r="H200" s="206"/>
      <c r="I200" s="206"/>
      <c r="J200" s="206"/>
      <c r="K200" s="206"/>
      <c r="L200" s="206"/>
      <c r="M200" s="206"/>
      <c r="N200" s="206"/>
      <c r="O200" s="206"/>
      <c r="P200" s="206"/>
      <c r="Q200" s="206"/>
      <c r="R200" s="206"/>
      <c r="S200" s="206"/>
      <c r="T200" s="206"/>
      <c r="U200" s="206"/>
      <c r="V200" s="206"/>
      <c r="W200" s="206"/>
      <c r="X200" s="206"/>
      <c r="Y200" s="206"/>
      <c r="Z200" s="206"/>
      <c r="AA200" s="206"/>
      <c r="AB200" s="206"/>
      <c r="AC200" s="206"/>
      <c r="AD200" s="206"/>
      <c r="AE200" s="206"/>
      <c r="AF200" s="206"/>
      <c r="AG200" s="206"/>
      <c r="AH200" s="206"/>
      <c r="AI200" s="206"/>
      <c r="AJ200" s="206"/>
      <c r="AK200" s="206"/>
      <c r="AL200" s="206"/>
      <c r="AM200" s="206"/>
      <c r="AN200" s="206"/>
      <c r="AO200" s="206"/>
      <c r="AP200" s="206"/>
      <c r="AQ200" s="206"/>
      <c r="AR200" s="206"/>
      <c r="AS200" s="206"/>
      <c r="AT200" s="489">
        <f t="shared" si="47"/>
        <v>0</v>
      </c>
      <c r="AU200" s="489">
        <f t="shared" si="48"/>
        <v>0</v>
      </c>
      <c r="AV200" s="489">
        <f t="shared" si="49"/>
        <v>0</v>
      </c>
      <c r="AW200" s="489">
        <f t="shared" si="50"/>
        <v>0</v>
      </c>
      <c r="AX200" s="206"/>
      <c r="AY200" s="206"/>
      <c r="AZ200" s="206"/>
      <c r="BA200" s="206"/>
      <c r="BB200" s="206"/>
      <c r="BC200" s="206"/>
      <c r="BD200" s="206"/>
      <c r="BE200" s="206"/>
      <c r="BF200" s="206"/>
      <c r="BG200" s="206"/>
      <c r="BH200" s="206"/>
      <c r="BI200" s="206"/>
      <c r="BJ200" s="206"/>
      <c r="BK200" s="206"/>
      <c r="BL200" s="206"/>
      <c r="BM200" s="206"/>
      <c r="BN200" s="206"/>
      <c r="BO200" s="206"/>
      <c r="BP200" s="206"/>
      <c r="BQ200" s="206"/>
      <c r="BR200" s="206"/>
      <c r="BS200" s="206"/>
      <c r="BT200" s="206"/>
      <c r="BU200" s="206"/>
      <c r="BV200" s="206"/>
      <c r="BW200" s="206"/>
      <c r="BX200" s="206"/>
      <c r="BY200" s="489">
        <f t="shared" si="51"/>
        <v>0</v>
      </c>
      <c r="BZ200" s="489">
        <f t="shared" si="52"/>
        <v>0</v>
      </c>
      <c r="CA200" s="489">
        <f t="shared" si="55"/>
        <v>1047</v>
      </c>
      <c r="CB200" s="489">
        <f t="shared" si="56"/>
        <v>375</v>
      </c>
      <c r="CC200" s="489">
        <f t="shared" si="57"/>
        <v>0</v>
      </c>
      <c r="CD200" s="489">
        <f t="shared" si="58"/>
        <v>0</v>
      </c>
      <c r="CE200" s="489">
        <f t="shared" si="59"/>
        <v>0</v>
      </c>
      <c r="CF200" s="489">
        <f t="shared" si="53"/>
        <v>1047</v>
      </c>
      <c r="CG200" s="489">
        <f t="shared" si="54"/>
        <v>375</v>
      </c>
      <c r="CH200" s="489">
        <f t="shared" si="60"/>
        <v>314</v>
      </c>
      <c r="CI200" s="489">
        <f t="shared" si="60"/>
        <v>400</v>
      </c>
    </row>
    <row r="201" spans="1:87">
      <c r="A201" s="499" t="str">
        <f t="shared" si="46"/>
        <v>709</v>
      </c>
      <c r="B201" s="500">
        <v>40011</v>
      </c>
      <c r="C201" s="206"/>
      <c r="D201" s="206"/>
      <c r="E201" s="206"/>
      <c r="F201" s="206"/>
      <c r="G201" s="206"/>
      <c r="H201" s="206"/>
      <c r="I201" s="206"/>
      <c r="J201" s="206"/>
      <c r="K201" s="206"/>
      <c r="L201" s="206"/>
      <c r="M201" s="206"/>
      <c r="N201" s="206"/>
      <c r="O201" s="206"/>
      <c r="P201" s="206"/>
      <c r="Q201" s="206"/>
      <c r="R201" s="206"/>
      <c r="S201" s="206"/>
      <c r="T201" s="206"/>
      <c r="U201" s="206"/>
      <c r="V201" s="206"/>
      <c r="W201" s="206"/>
      <c r="X201" s="206"/>
      <c r="Y201" s="206"/>
      <c r="Z201" s="206"/>
      <c r="AA201" s="206"/>
      <c r="AB201" s="206"/>
      <c r="AC201" s="206"/>
      <c r="AD201" s="206"/>
      <c r="AE201" s="206"/>
      <c r="AF201" s="206"/>
      <c r="AG201" s="206"/>
      <c r="AH201" s="206"/>
      <c r="AI201" s="206"/>
      <c r="AJ201" s="206"/>
      <c r="AK201" s="206"/>
      <c r="AL201" s="206"/>
      <c r="AM201" s="206"/>
      <c r="AN201" s="206"/>
      <c r="AO201" s="206"/>
      <c r="AP201" s="206"/>
      <c r="AQ201" s="206"/>
      <c r="AR201" s="206"/>
      <c r="AS201" s="206"/>
      <c r="AT201" s="489">
        <f t="shared" si="47"/>
        <v>0</v>
      </c>
      <c r="AU201" s="489">
        <f t="shared" si="48"/>
        <v>0</v>
      </c>
      <c r="AV201" s="489">
        <f t="shared" si="49"/>
        <v>0</v>
      </c>
      <c r="AW201" s="489">
        <f t="shared" si="50"/>
        <v>0</v>
      </c>
      <c r="AX201" s="206"/>
      <c r="AY201" s="206"/>
      <c r="AZ201" s="206"/>
      <c r="BA201" s="206"/>
      <c r="BB201" s="206"/>
      <c r="BC201" s="206"/>
      <c r="BD201" s="206"/>
      <c r="BE201" s="206"/>
      <c r="BF201" s="206"/>
      <c r="BG201" s="206"/>
      <c r="BH201" s="206"/>
      <c r="BI201" s="206"/>
      <c r="BJ201" s="206"/>
      <c r="BK201" s="206"/>
      <c r="BL201" s="206"/>
      <c r="BM201" s="206"/>
      <c r="BN201" s="206"/>
      <c r="BO201" s="206"/>
      <c r="BP201" s="206"/>
      <c r="BQ201" s="206"/>
      <c r="BR201" s="206"/>
      <c r="BS201" s="206"/>
      <c r="BT201" s="206"/>
      <c r="BU201" s="206"/>
      <c r="BV201" s="206"/>
      <c r="BW201" s="206"/>
      <c r="BX201" s="206"/>
      <c r="BY201" s="489">
        <f t="shared" si="51"/>
        <v>0</v>
      </c>
      <c r="BZ201" s="489">
        <f t="shared" si="52"/>
        <v>0</v>
      </c>
      <c r="CA201" s="489">
        <f t="shared" si="55"/>
        <v>1047</v>
      </c>
      <c r="CB201" s="489">
        <f t="shared" si="56"/>
        <v>375</v>
      </c>
      <c r="CC201" s="489">
        <f t="shared" si="57"/>
        <v>0</v>
      </c>
      <c r="CD201" s="489">
        <f t="shared" si="58"/>
        <v>0</v>
      </c>
      <c r="CE201" s="489">
        <f t="shared" si="59"/>
        <v>0</v>
      </c>
      <c r="CF201" s="489">
        <f t="shared" si="53"/>
        <v>1047</v>
      </c>
      <c r="CG201" s="489">
        <f t="shared" si="54"/>
        <v>375</v>
      </c>
      <c r="CH201" s="489">
        <f t="shared" si="60"/>
        <v>314</v>
      </c>
      <c r="CI201" s="489">
        <f t="shared" si="60"/>
        <v>400</v>
      </c>
    </row>
    <row r="202" spans="1:87">
      <c r="A202" s="499" t="str">
        <f t="shared" si="46"/>
        <v>709</v>
      </c>
      <c r="B202" s="500">
        <v>40012</v>
      </c>
      <c r="C202" s="206"/>
      <c r="D202" s="206"/>
      <c r="E202" s="206"/>
      <c r="F202" s="206"/>
      <c r="G202" s="206"/>
      <c r="H202" s="206"/>
      <c r="I202" s="206"/>
      <c r="J202" s="206"/>
      <c r="K202" s="206"/>
      <c r="L202" s="206"/>
      <c r="M202" s="206"/>
      <c r="N202" s="206"/>
      <c r="O202" s="206"/>
      <c r="P202" s="206"/>
      <c r="Q202" s="206"/>
      <c r="R202" s="206"/>
      <c r="S202" s="206"/>
      <c r="T202" s="206"/>
      <c r="U202" s="206"/>
      <c r="V202" s="206"/>
      <c r="W202" s="206"/>
      <c r="X202" s="206"/>
      <c r="Y202" s="206"/>
      <c r="Z202" s="206"/>
      <c r="AA202" s="206"/>
      <c r="AB202" s="206"/>
      <c r="AC202" s="206"/>
      <c r="AD202" s="206"/>
      <c r="AE202" s="206"/>
      <c r="AF202" s="206"/>
      <c r="AG202" s="206"/>
      <c r="AH202" s="206"/>
      <c r="AI202" s="206"/>
      <c r="AJ202" s="206"/>
      <c r="AK202" s="206"/>
      <c r="AL202" s="206"/>
      <c r="AM202" s="206"/>
      <c r="AN202" s="206"/>
      <c r="AO202" s="206"/>
      <c r="AP202" s="206"/>
      <c r="AQ202" s="206"/>
      <c r="AR202" s="206"/>
      <c r="AS202" s="206"/>
      <c r="AT202" s="489">
        <f t="shared" si="47"/>
        <v>0</v>
      </c>
      <c r="AU202" s="489">
        <f t="shared" si="48"/>
        <v>0</v>
      </c>
      <c r="AV202" s="489">
        <f t="shared" si="49"/>
        <v>0</v>
      </c>
      <c r="AW202" s="489">
        <f t="shared" si="50"/>
        <v>0</v>
      </c>
      <c r="AX202" s="206"/>
      <c r="AY202" s="206"/>
      <c r="AZ202" s="206"/>
      <c r="BA202" s="206"/>
      <c r="BB202" s="206"/>
      <c r="BC202" s="206"/>
      <c r="BD202" s="206"/>
      <c r="BE202" s="206"/>
      <c r="BF202" s="206"/>
      <c r="BG202" s="206"/>
      <c r="BH202" s="206"/>
      <c r="BI202" s="206"/>
      <c r="BJ202" s="206"/>
      <c r="BK202" s="206"/>
      <c r="BL202" s="206"/>
      <c r="BM202" s="206"/>
      <c r="BN202" s="206"/>
      <c r="BO202" s="206"/>
      <c r="BP202" s="206"/>
      <c r="BQ202" s="206"/>
      <c r="BR202" s="206"/>
      <c r="BS202" s="206"/>
      <c r="BT202" s="206"/>
      <c r="BU202" s="206"/>
      <c r="BV202" s="206"/>
      <c r="BW202" s="206"/>
      <c r="BX202" s="206"/>
      <c r="BY202" s="489">
        <f t="shared" si="51"/>
        <v>0</v>
      </c>
      <c r="BZ202" s="489">
        <f t="shared" si="52"/>
        <v>0</v>
      </c>
      <c r="CA202" s="489">
        <f t="shared" si="55"/>
        <v>1047</v>
      </c>
      <c r="CB202" s="489">
        <f t="shared" si="56"/>
        <v>375</v>
      </c>
      <c r="CC202" s="489">
        <f t="shared" si="57"/>
        <v>0</v>
      </c>
      <c r="CD202" s="489">
        <f t="shared" si="58"/>
        <v>0</v>
      </c>
      <c r="CE202" s="489">
        <f t="shared" si="59"/>
        <v>0</v>
      </c>
      <c r="CF202" s="489">
        <f t="shared" si="53"/>
        <v>1047</v>
      </c>
      <c r="CG202" s="489">
        <f t="shared" si="54"/>
        <v>375</v>
      </c>
      <c r="CH202" s="489">
        <f t="shared" si="60"/>
        <v>314</v>
      </c>
      <c r="CI202" s="489">
        <f t="shared" si="60"/>
        <v>400</v>
      </c>
    </row>
    <row r="203" spans="1:87">
      <c r="A203" s="499" t="str">
        <f t="shared" si="46"/>
        <v>709</v>
      </c>
      <c r="B203" s="500">
        <v>40013</v>
      </c>
      <c r="C203" s="206"/>
      <c r="D203" s="206"/>
      <c r="E203" s="206"/>
      <c r="F203" s="206"/>
      <c r="G203" s="206"/>
      <c r="H203" s="206"/>
      <c r="I203" s="206"/>
      <c r="J203" s="206"/>
      <c r="K203" s="206"/>
      <c r="L203" s="206"/>
      <c r="M203" s="206"/>
      <c r="N203" s="206"/>
      <c r="O203" s="206"/>
      <c r="P203" s="206"/>
      <c r="Q203" s="206"/>
      <c r="R203" s="206"/>
      <c r="S203" s="206"/>
      <c r="T203" s="206"/>
      <c r="U203" s="206"/>
      <c r="V203" s="206"/>
      <c r="W203" s="206"/>
      <c r="X203" s="206"/>
      <c r="Y203" s="206"/>
      <c r="Z203" s="206"/>
      <c r="AA203" s="206"/>
      <c r="AB203" s="206"/>
      <c r="AC203" s="206"/>
      <c r="AD203" s="206"/>
      <c r="AE203" s="206"/>
      <c r="AF203" s="206"/>
      <c r="AG203" s="206"/>
      <c r="AH203" s="206"/>
      <c r="AI203" s="206"/>
      <c r="AJ203" s="206"/>
      <c r="AK203" s="206"/>
      <c r="AL203" s="206"/>
      <c r="AM203" s="206"/>
      <c r="AN203" s="206"/>
      <c r="AO203" s="206"/>
      <c r="AP203" s="206"/>
      <c r="AQ203" s="206"/>
      <c r="AR203" s="206"/>
      <c r="AS203" s="206"/>
      <c r="AT203" s="489">
        <f t="shared" si="47"/>
        <v>0</v>
      </c>
      <c r="AU203" s="489">
        <f t="shared" si="48"/>
        <v>0</v>
      </c>
      <c r="AV203" s="489">
        <f t="shared" si="49"/>
        <v>0</v>
      </c>
      <c r="AW203" s="489">
        <f t="shared" si="50"/>
        <v>0</v>
      </c>
      <c r="AX203" s="206"/>
      <c r="AY203" s="206"/>
      <c r="AZ203" s="206"/>
      <c r="BA203" s="206"/>
      <c r="BB203" s="206"/>
      <c r="BC203" s="206"/>
      <c r="BD203" s="206"/>
      <c r="BE203" s="206"/>
      <c r="BF203" s="206"/>
      <c r="BG203" s="206"/>
      <c r="BH203" s="206"/>
      <c r="BI203" s="206"/>
      <c r="BJ203" s="206"/>
      <c r="BK203" s="206"/>
      <c r="BL203" s="206"/>
      <c r="BM203" s="206"/>
      <c r="BN203" s="206"/>
      <c r="BO203" s="206"/>
      <c r="BP203" s="206"/>
      <c r="BQ203" s="206"/>
      <c r="BR203" s="206"/>
      <c r="BS203" s="206"/>
      <c r="BT203" s="206"/>
      <c r="BU203" s="206"/>
      <c r="BV203" s="206"/>
      <c r="BW203" s="206"/>
      <c r="BX203" s="206"/>
      <c r="BY203" s="489">
        <f t="shared" si="51"/>
        <v>0</v>
      </c>
      <c r="BZ203" s="489">
        <f t="shared" si="52"/>
        <v>0</v>
      </c>
      <c r="CA203" s="489">
        <f t="shared" si="55"/>
        <v>1047</v>
      </c>
      <c r="CB203" s="489">
        <f t="shared" si="56"/>
        <v>375</v>
      </c>
      <c r="CC203" s="489">
        <f t="shared" si="57"/>
        <v>0</v>
      </c>
      <c r="CD203" s="489">
        <f t="shared" si="58"/>
        <v>0</v>
      </c>
      <c r="CE203" s="489">
        <f t="shared" si="59"/>
        <v>0</v>
      </c>
      <c r="CF203" s="489">
        <f t="shared" si="53"/>
        <v>1047</v>
      </c>
      <c r="CG203" s="489">
        <f t="shared" si="54"/>
        <v>375</v>
      </c>
      <c r="CH203" s="489">
        <f t="shared" si="60"/>
        <v>314</v>
      </c>
      <c r="CI203" s="489">
        <f t="shared" si="60"/>
        <v>400</v>
      </c>
    </row>
    <row r="204" spans="1:87">
      <c r="A204" s="499" t="str">
        <f t="shared" si="46"/>
        <v>709</v>
      </c>
      <c r="B204" s="500">
        <v>40014</v>
      </c>
      <c r="C204" s="206"/>
      <c r="D204" s="206"/>
      <c r="E204" s="206"/>
      <c r="F204" s="206"/>
      <c r="G204" s="206"/>
      <c r="H204" s="206"/>
      <c r="I204" s="206"/>
      <c r="J204" s="206"/>
      <c r="K204" s="206"/>
      <c r="L204" s="206"/>
      <c r="M204" s="206"/>
      <c r="N204" s="206"/>
      <c r="O204" s="206"/>
      <c r="P204" s="206"/>
      <c r="Q204" s="206"/>
      <c r="R204" s="206"/>
      <c r="S204" s="206"/>
      <c r="T204" s="206"/>
      <c r="U204" s="206"/>
      <c r="V204" s="206"/>
      <c r="W204" s="206"/>
      <c r="X204" s="206"/>
      <c r="Y204" s="206"/>
      <c r="Z204" s="206"/>
      <c r="AA204" s="206"/>
      <c r="AB204" s="206"/>
      <c r="AC204" s="206"/>
      <c r="AD204" s="206"/>
      <c r="AE204" s="206"/>
      <c r="AF204" s="206"/>
      <c r="AG204" s="206"/>
      <c r="AH204" s="206"/>
      <c r="AI204" s="206"/>
      <c r="AJ204" s="206"/>
      <c r="AK204" s="206"/>
      <c r="AL204" s="206"/>
      <c r="AM204" s="206"/>
      <c r="AN204" s="206"/>
      <c r="AO204" s="206"/>
      <c r="AP204" s="206"/>
      <c r="AQ204" s="206"/>
      <c r="AR204" s="206"/>
      <c r="AS204" s="206"/>
      <c r="AT204" s="489">
        <f t="shared" si="47"/>
        <v>0</v>
      </c>
      <c r="AU204" s="489">
        <f t="shared" si="48"/>
        <v>0</v>
      </c>
      <c r="AV204" s="489">
        <f t="shared" si="49"/>
        <v>0</v>
      </c>
      <c r="AW204" s="489">
        <f t="shared" si="50"/>
        <v>0</v>
      </c>
      <c r="AX204" s="206"/>
      <c r="AY204" s="206"/>
      <c r="AZ204" s="206"/>
      <c r="BA204" s="206"/>
      <c r="BB204" s="206"/>
      <c r="BC204" s="206"/>
      <c r="BD204" s="206"/>
      <c r="BE204" s="206"/>
      <c r="BF204" s="206"/>
      <c r="BG204" s="206"/>
      <c r="BH204" s="206"/>
      <c r="BI204" s="206"/>
      <c r="BJ204" s="206"/>
      <c r="BK204" s="206"/>
      <c r="BL204" s="206"/>
      <c r="BM204" s="206"/>
      <c r="BN204" s="206"/>
      <c r="BO204" s="206"/>
      <c r="BP204" s="206"/>
      <c r="BQ204" s="206"/>
      <c r="BR204" s="206"/>
      <c r="BS204" s="206"/>
      <c r="BT204" s="206"/>
      <c r="BU204" s="206"/>
      <c r="BV204" s="206"/>
      <c r="BW204" s="206"/>
      <c r="BX204" s="206"/>
      <c r="BY204" s="489">
        <f t="shared" si="51"/>
        <v>0</v>
      </c>
      <c r="BZ204" s="489">
        <f t="shared" si="52"/>
        <v>0</v>
      </c>
      <c r="CA204" s="489">
        <f t="shared" si="55"/>
        <v>1047</v>
      </c>
      <c r="CB204" s="489">
        <f t="shared" si="56"/>
        <v>375</v>
      </c>
      <c r="CC204" s="489">
        <f t="shared" si="57"/>
        <v>0</v>
      </c>
      <c r="CD204" s="489">
        <f t="shared" si="58"/>
        <v>0</v>
      </c>
      <c r="CE204" s="489">
        <f t="shared" si="59"/>
        <v>0</v>
      </c>
      <c r="CF204" s="489">
        <f t="shared" si="53"/>
        <v>1047</v>
      </c>
      <c r="CG204" s="489">
        <f t="shared" si="54"/>
        <v>375</v>
      </c>
      <c r="CH204" s="489">
        <f t="shared" si="60"/>
        <v>314</v>
      </c>
      <c r="CI204" s="489">
        <f t="shared" si="60"/>
        <v>400</v>
      </c>
    </row>
    <row r="205" spans="1:87">
      <c r="A205" s="499" t="str">
        <f t="shared" si="46"/>
        <v>709</v>
      </c>
      <c r="B205" s="500">
        <v>40015</v>
      </c>
      <c r="C205" s="206"/>
      <c r="D205" s="206"/>
      <c r="E205" s="206"/>
      <c r="F205" s="206"/>
      <c r="G205" s="206"/>
      <c r="H205" s="206"/>
      <c r="I205" s="206"/>
      <c r="J205" s="206"/>
      <c r="K205" s="206"/>
      <c r="L205" s="206"/>
      <c r="M205" s="206"/>
      <c r="N205" s="206"/>
      <c r="O205" s="206"/>
      <c r="P205" s="206"/>
      <c r="Q205" s="206"/>
      <c r="R205" s="206"/>
      <c r="S205" s="206"/>
      <c r="T205" s="206"/>
      <c r="U205" s="206"/>
      <c r="V205" s="206"/>
      <c r="W205" s="206"/>
      <c r="X205" s="206"/>
      <c r="Y205" s="206"/>
      <c r="Z205" s="206"/>
      <c r="AA205" s="206"/>
      <c r="AB205" s="206"/>
      <c r="AC205" s="206"/>
      <c r="AD205" s="206"/>
      <c r="AE205" s="206"/>
      <c r="AF205" s="206"/>
      <c r="AG205" s="206"/>
      <c r="AH205" s="206"/>
      <c r="AI205" s="206"/>
      <c r="AJ205" s="206"/>
      <c r="AK205" s="206"/>
      <c r="AL205" s="206"/>
      <c r="AM205" s="206"/>
      <c r="AN205" s="206"/>
      <c r="AO205" s="206"/>
      <c r="AP205" s="206"/>
      <c r="AQ205" s="206"/>
      <c r="AR205" s="206"/>
      <c r="AS205" s="206"/>
      <c r="AT205" s="489">
        <f t="shared" si="47"/>
        <v>0</v>
      </c>
      <c r="AU205" s="489">
        <f t="shared" si="48"/>
        <v>0</v>
      </c>
      <c r="AV205" s="489">
        <f t="shared" si="49"/>
        <v>0</v>
      </c>
      <c r="AW205" s="489">
        <f t="shared" si="50"/>
        <v>0</v>
      </c>
      <c r="AX205" s="206"/>
      <c r="AY205" s="206"/>
      <c r="AZ205" s="206"/>
      <c r="BA205" s="206"/>
      <c r="BB205" s="206"/>
      <c r="BC205" s="206"/>
      <c r="BD205" s="206"/>
      <c r="BE205" s="206"/>
      <c r="BF205" s="206"/>
      <c r="BG205" s="206"/>
      <c r="BH205" s="206"/>
      <c r="BI205" s="206"/>
      <c r="BJ205" s="206"/>
      <c r="BK205" s="206"/>
      <c r="BL205" s="206"/>
      <c r="BM205" s="206"/>
      <c r="BN205" s="206"/>
      <c r="BO205" s="206"/>
      <c r="BP205" s="206"/>
      <c r="BQ205" s="206"/>
      <c r="BR205" s="206"/>
      <c r="BS205" s="206"/>
      <c r="BT205" s="206"/>
      <c r="BU205" s="206"/>
      <c r="BV205" s="206"/>
      <c r="BW205" s="206"/>
      <c r="BX205" s="206"/>
      <c r="BY205" s="489">
        <f t="shared" si="51"/>
        <v>0</v>
      </c>
      <c r="BZ205" s="489">
        <f t="shared" si="52"/>
        <v>0</v>
      </c>
      <c r="CA205" s="489">
        <f t="shared" si="55"/>
        <v>1047</v>
      </c>
      <c r="CB205" s="489">
        <f t="shared" si="56"/>
        <v>375</v>
      </c>
      <c r="CC205" s="489">
        <f t="shared" si="57"/>
        <v>0</v>
      </c>
      <c r="CD205" s="489">
        <f t="shared" si="58"/>
        <v>0</v>
      </c>
      <c r="CE205" s="489">
        <f t="shared" si="59"/>
        <v>0</v>
      </c>
      <c r="CF205" s="489">
        <f t="shared" si="53"/>
        <v>1047</v>
      </c>
      <c r="CG205" s="489">
        <f t="shared" si="54"/>
        <v>375</v>
      </c>
      <c r="CH205" s="489">
        <f t="shared" si="60"/>
        <v>314</v>
      </c>
      <c r="CI205" s="489">
        <f t="shared" si="60"/>
        <v>400</v>
      </c>
    </row>
    <row r="206" spans="1:87">
      <c r="A206" s="499" t="str">
        <f t="shared" si="46"/>
        <v>709</v>
      </c>
      <c r="B206" s="500">
        <v>40016</v>
      </c>
      <c r="C206" s="206"/>
      <c r="D206" s="206"/>
      <c r="E206" s="206"/>
      <c r="F206" s="206"/>
      <c r="G206" s="206"/>
      <c r="H206" s="206"/>
      <c r="I206" s="206"/>
      <c r="J206" s="206"/>
      <c r="K206" s="206"/>
      <c r="L206" s="206"/>
      <c r="M206" s="206"/>
      <c r="N206" s="206"/>
      <c r="O206" s="206"/>
      <c r="P206" s="206"/>
      <c r="Q206" s="206"/>
      <c r="R206" s="206"/>
      <c r="S206" s="206"/>
      <c r="T206" s="206"/>
      <c r="U206" s="206"/>
      <c r="V206" s="206"/>
      <c r="W206" s="206"/>
      <c r="X206" s="206"/>
      <c r="Y206" s="206"/>
      <c r="Z206" s="206"/>
      <c r="AA206" s="206"/>
      <c r="AB206" s="206"/>
      <c r="AC206" s="206"/>
      <c r="AD206" s="206"/>
      <c r="AE206" s="206"/>
      <c r="AF206" s="206"/>
      <c r="AG206" s="206"/>
      <c r="AH206" s="206"/>
      <c r="AI206" s="206"/>
      <c r="AJ206" s="206"/>
      <c r="AK206" s="206"/>
      <c r="AL206" s="206"/>
      <c r="AM206" s="206"/>
      <c r="AN206" s="206"/>
      <c r="AO206" s="206"/>
      <c r="AP206" s="206"/>
      <c r="AQ206" s="206"/>
      <c r="AR206" s="206"/>
      <c r="AS206" s="206"/>
      <c r="AT206" s="489">
        <f t="shared" si="47"/>
        <v>0</v>
      </c>
      <c r="AU206" s="489">
        <f t="shared" si="48"/>
        <v>0</v>
      </c>
      <c r="AV206" s="489">
        <f t="shared" si="49"/>
        <v>0</v>
      </c>
      <c r="AW206" s="489">
        <f t="shared" si="50"/>
        <v>0</v>
      </c>
      <c r="AX206" s="206"/>
      <c r="AY206" s="206"/>
      <c r="AZ206" s="206"/>
      <c r="BA206" s="206"/>
      <c r="BB206" s="206"/>
      <c r="BC206" s="206"/>
      <c r="BD206" s="206"/>
      <c r="BE206" s="206"/>
      <c r="BF206" s="206"/>
      <c r="BG206" s="206"/>
      <c r="BH206" s="206"/>
      <c r="BI206" s="206"/>
      <c r="BJ206" s="206"/>
      <c r="BK206" s="206"/>
      <c r="BL206" s="206"/>
      <c r="BM206" s="206"/>
      <c r="BN206" s="206"/>
      <c r="BO206" s="206"/>
      <c r="BP206" s="206"/>
      <c r="BQ206" s="206"/>
      <c r="BR206" s="206"/>
      <c r="BS206" s="206"/>
      <c r="BT206" s="206"/>
      <c r="BU206" s="206"/>
      <c r="BV206" s="206"/>
      <c r="BW206" s="206"/>
      <c r="BX206" s="206"/>
      <c r="BY206" s="489">
        <f t="shared" si="51"/>
        <v>0</v>
      </c>
      <c r="BZ206" s="489">
        <f t="shared" si="52"/>
        <v>0</v>
      </c>
      <c r="CA206" s="489">
        <f t="shared" si="55"/>
        <v>1047</v>
      </c>
      <c r="CB206" s="489">
        <f t="shared" si="56"/>
        <v>375</v>
      </c>
      <c r="CC206" s="489">
        <f t="shared" si="57"/>
        <v>0</v>
      </c>
      <c r="CD206" s="489">
        <f t="shared" si="58"/>
        <v>0</v>
      </c>
      <c r="CE206" s="489">
        <f t="shared" si="59"/>
        <v>0</v>
      </c>
      <c r="CF206" s="489">
        <f t="shared" si="53"/>
        <v>1047</v>
      </c>
      <c r="CG206" s="489">
        <f t="shared" si="54"/>
        <v>375</v>
      </c>
      <c r="CH206" s="489">
        <f t="shared" si="60"/>
        <v>314</v>
      </c>
      <c r="CI206" s="489">
        <f t="shared" si="60"/>
        <v>400</v>
      </c>
    </row>
    <row r="207" spans="1:87">
      <c r="A207" s="499" t="str">
        <f t="shared" si="46"/>
        <v>709</v>
      </c>
      <c r="B207" s="500">
        <v>40017</v>
      </c>
      <c r="C207" s="206"/>
      <c r="D207" s="206"/>
      <c r="E207" s="206"/>
      <c r="F207" s="206"/>
      <c r="G207" s="206"/>
      <c r="H207" s="206"/>
      <c r="I207" s="206"/>
      <c r="J207" s="206"/>
      <c r="K207" s="206"/>
      <c r="L207" s="206"/>
      <c r="M207" s="206"/>
      <c r="N207" s="206"/>
      <c r="O207" s="206"/>
      <c r="P207" s="206"/>
      <c r="Q207" s="206"/>
      <c r="R207" s="206"/>
      <c r="S207" s="206"/>
      <c r="T207" s="206"/>
      <c r="U207" s="206"/>
      <c r="V207" s="206"/>
      <c r="W207" s="206"/>
      <c r="X207" s="206"/>
      <c r="Y207" s="206"/>
      <c r="Z207" s="206"/>
      <c r="AA207" s="206"/>
      <c r="AB207" s="206"/>
      <c r="AC207" s="206"/>
      <c r="AD207" s="206"/>
      <c r="AE207" s="206"/>
      <c r="AF207" s="206"/>
      <c r="AG207" s="206"/>
      <c r="AH207" s="206"/>
      <c r="AI207" s="206"/>
      <c r="AJ207" s="206"/>
      <c r="AK207" s="206"/>
      <c r="AL207" s="206"/>
      <c r="AM207" s="206"/>
      <c r="AN207" s="206"/>
      <c r="AO207" s="206"/>
      <c r="AP207" s="206"/>
      <c r="AQ207" s="206"/>
      <c r="AR207" s="206"/>
      <c r="AS207" s="206"/>
      <c r="AT207" s="489">
        <f t="shared" si="47"/>
        <v>0</v>
      </c>
      <c r="AU207" s="489">
        <f t="shared" si="48"/>
        <v>0</v>
      </c>
      <c r="AV207" s="489">
        <f t="shared" si="49"/>
        <v>0</v>
      </c>
      <c r="AW207" s="489">
        <f t="shared" si="50"/>
        <v>0</v>
      </c>
      <c r="AX207" s="206"/>
      <c r="AY207" s="206"/>
      <c r="AZ207" s="206"/>
      <c r="BA207" s="206"/>
      <c r="BB207" s="206"/>
      <c r="BC207" s="206"/>
      <c r="BD207" s="206"/>
      <c r="BE207" s="206"/>
      <c r="BF207" s="206"/>
      <c r="BG207" s="206"/>
      <c r="BH207" s="206"/>
      <c r="BI207" s="206"/>
      <c r="BJ207" s="206"/>
      <c r="BK207" s="206"/>
      <c r="BL207" s="206"/>
      <c r="BM207" s="206"/>
      <c r="BN207" s="206"/>
      <c r="BO207" s="206"/>
      <c r="BP207" s="206"/>
      <c r="BQ207" s="206"/>
      <c r="BR207" s="206"/>
      <c r="BS207" s="206"/>
      <c r="BT207" s="206"/>
      <c r="BU207" s="206"/>
      <c r="BV207" s="206"/>
      <c r="BW207" s="206"/>
      <c r="BX207" s="206"/>
      <c r="BY207" s="489">
        <f t="shared" si="51"/>
        <v>0</v>
      </c>
      <c r="BZ207" s="489">
        <f t="shared" si="52"/>
        <v>0</v>
      </c>
      <c r="CA207" s="489">
        <f t="shared" si="55"/>
        <v>1047</v>
      </c>
      <c r="CB207" s="489">
        <f t="shared" si="56"/>
        <v>375</v>
      </c>
      <c r="CC207" s="489">
        <f t="shared" si="57"/>
        <v>0</v>
      </c>
      <c r="CD207" s="489">
        <f t="shared" si="58"/>
        <v>0</v>
      </c>
      <c r="CE207" s="489">
        <f t="shared" si="59"/>
        <v>0</v>
      </c>
      <c r="CF207" s="489">
        <f t="shared" si="53"/>
        <v>1047</v>
      </c>
      <c r="CG207" s="489">
        <f t="shared" si="54"/>
        <v>375</v>
      </c>
      <c r="CH207" s="489">
        <f t="shared" si="60"/>
        <v>314</v>
      </c>
      <c r="CI207" s="489">
        <f t="shared" si="60"/>
        <v>400</v>
      </c>
    </row>
    <row r="208" spans="1:87">
      <c r="A208" s="499" t="str">
        <f t="shared" si="46"/>
        <v>709</v>
      </c>
      <c r="B208" s="500">
        <v>40018</v>
      </c>
      <c r="C208" s="206"/>
      <c r="D208" s="206"/>
      <c r="E208" s="206"/>
      <c r="F208" s="206"/>
      <c r="G208" s="206"/>
      <c r="H208" s="206"/>
      <c r="I208" s="206"/>
      <c r="J208" s="206"/>
      <c r="K208" s="206"/>
      <c r="L208" s="206"/>
      <c r="M208" s="206"/>
      <c r="N208" s="206"/>
      <c r="O208" s="206"/>
      <c r="P208" s="206"/>
      <c r="Q208" s="206"/>
      <c r="R208" s="206"/>
      <c r="S208" s="206"/>
      <c r="T208" s="206"/>
      <c r="U208" s="206"/>
      <c r="V208" s="206"/>
      <c r="W208" s="206"/>
      <c r="X208" s="206"/>
      <c r="Y208" s="206"/>
      <c r="Z208" s="206"/>
      <c r="AA208" s="206"/>
      <c r="AB208" s="206"/>
      <c r="AC208" s="206"/>
      <c r="AD208" s="206"/>
      <c r="AE208" s="206"/>
      <c r="AF208" s="206"/>
      <c r="AG208" s="206"/>
      <c r="AH208" s="206"/>
      <c r="AI208" s="206"/>
      <c r="AJ208" s="206"/>
      <c r="AK208" s="206"/>
      <c r="AL208" s="206"/>
      <c r="AM208" s="206"/>
      <c r="AN208" s="206"/>
      <c r="AO208" s="206"/>
      <c r="AP208" s="206"/>
      <c r="AQ208" s="206"/>
      <c r="AR208" s="206"/>
      <c r="AS208" s="206"/>
      <c r="AT208" s="489">
        <f t="shared" si="47"/>
        <v>0</v>
      </c>
      <c r="AU208" s="489">
        <f t="shared" si="48"/>
        <v>0</v>
      </c>
      <c r="AV208" s="489">
        <f t="shared" si="49"/>
        <v>0</v>
      </c>
      <c r="AW208" s="489">
        <f t="shared" si="50"/>
        <v>0</v>
      </c>
      <c r="AX208" s="206"/>
      <c r="AY208" s="206"/>
      <c r="AZ208" s="206"/>
      <c r="BA208" s="206"/>
      <c r="BB208" s="206"/>
      <c r="BC208" s="206"/>
      <c r="BD208" s="206"/>
      <c r="BE208" s="206"/>
      <c r="BF208" s="206"/>
      <c r="BG208" s="206"/>
      <c r="BH208" s="206"/>
      <c r="BI208" s="206"/>
      <c r="BJ208" s="206"/>
      <c r="BK208" s="206"/>
      <c r="BL208" s="206"/>
      <c r="BM208" s="206"/>
      <c r="BN208" s="206"/>
      <c r="BO208" s="206"/>
      <c r="BP208" s="206"/>
      <c r="BQ208" s="206"/>
      <c r="BR208" s="206"/>
      <c r="BS208" s="206"/>
      <c r="BT208" s="206"/>
      <c r="BU208" s="206"/>
      <c r="BV208" s="206"/>
      <c r="BW208" s="206"/>
      <c r="BX208" s="206"/>
      <c r="BY208" s="489">
        <f t="shared" si="51"/>
        <v>0</v>
      </c>
      <c r="BZ208" s="489">
        <f t="shared" si="52"/>
        <v>0</v>
      </c>
      <c r="CA208" s="489">
        <f t="shared" si="55"/>
        <v>1047</v>
      </c>
      <c r="CB208" s="489">
        <f t="shared" si="56"/>
        <v>375</v>
      </c>
      <c r="CC208" s="489">
        <f t="shared" si="57"/>
        <v>0</v>
      </c>
      <c r="CD208" s="489">
        <f t="shared" si="58"/>
        <v>0</v>
      </c>
      <c r="CE208" s="489">
        <f t="shared" si="59"/>
        <v>0</v>
      </c>
      <c r="CF208" s="489">
        <f t="shared" si="53"/>
        <v>1047</v>
      </c>
      <c r="CG208" s="489">
        <f t="shared" si="54"/>
        <v>375</v>
      </c>
      <c r="CH208" s="489">
        <f t="shared" si="60"/>
        <v>314</v>
      </c>
      <c r="CI208" s="489">
        <f t="shared" si="60"/>
        <v>400</v>
      </c>
    </row>
    <row r="209" spans="1:87">
      <c r="A209" s="499" t="str">
        <f t="shared" si="46"/>
        <v>709</v>
      </c>
      <c r="B209" s="500">
        <v>40019</v>
      </c>
      <c r="C209" s="206"/>
      <c r="D209" s="206"/>
      <c r="E209" s="206"/>
      <c r="F209" s="206"/>
      <c r="G209" s="206"/>
      <c r="H209" s="206"/>
      <c r="I209" s="206"/>
      <c r="J209" s="206"/>
      <c r="K209" s="206"/>
      <c r="L209" s="206"/>
      <c r="M209" s="206"/>
      <c r="N209" s="206"/>
      <c r="O209" s="206"/>
      <c r="P209" s="206"/>
      <c r="Q209" s="206"/>
      <c r="R209" s="206"/>
      <c r="S209" s="206"/>
      <c r="T209" s="206"/>
      <c r="U209" s="206"/>
      <c r="V209" s="206"/>
      <c r="W209" s="206"/>
      <c r="X209" s="206"/>
      <c r="Y209" s="206"/>
      <c r="Z209" s="206"/>
      <c r="AA209" s="206"/>
      <c r="AB209" s="206"/>
      <c r="AC209" s="206"/>
      <c r="AD209" s="206"/>
      <c r="AE209" s="206"/>
      <c r="AF209" s="206"/>
      <c r="AG209" s="206"/>
      <c r="AH209" s="206"/>
      <c r="AI209" s="206"/>
      <c r="AJ209" s="206"/>
      <c r="AK209" s="206"/>
      <c r="AL209" s="206"/>
      <c r="AM209" s="206"/>
      <c r="AN209" s="206"/>
      <c r="AO209" s="206"/>
      <c r="AP209" s="206"/>
      <c r="AQ209" s="206"/>
      <c r="AR209" s="206"/>
      <c r="AS209" s="206"/>
      <c r="AT209" s="489">
        <f t="shared" si="47"/>
        <v>0</v>
      </c>
      <c r="AU209" s="489">
        <f t="shared" si="48"/>
        <v>0</v>
      </c>
      <c r="AV209" s="489">
        <f t="shared" si="49"/>
        <v>0</v>
      </c>
      <c r="AW209" s="489">
        <f t="shared" si="50"/>
        <v>0</v>
      </c>
      <c r="AX209" s="206"/>
      <c r="AY209" s="206"/>
      <c r="AZ209" s="206"/>
      <c r="BA209" s="206"/>
      <c r="BB209" s="206"/>
      <c r="BC209" s="206"/>
      <c r="BD209" s="206"/>
      <c r="BE209" s="206"/>
      <c r="BF209" s="206"/>
      <c r="BG209" s="206"/>
      <c r="BH209" s="206"/>
      <c r="BI209" s="206"/>
      <c r="BJ209" s="206"/>
      <c r="BK209" s="206"/>
      <c r="BL209" s="206"/>
      <c r="BM209" s="206"/>
      <c r="BN209" s="206"/>
      <c r="BO209" s="206"/>
      <c r="BP209" s="206"/>
      <c r="BQ209" s="206"/>
      <c r="BR209" s="206"/>
      <c r="BS209" s="206"/>
      <c r="BT209" s="206"/>
      <c r="BU209" s="206"/>
      <c r="BV209" s="206"/>
      <c r="BW209" s="206"/>
      <c r="BX209" s="206"/>
      <c r="BY209" s="489">
        <f t="shared" si="51"/>
        <v>0</v>
      </c>
      <c r="BZ209" s="489">
        <f t="shared" si="52"/>
        <v>0</v>
      </c>
      <c r="CA209" s="489">
        <f t="shared" si="55"/>
        <v>1047</v>
      </c>
      <c r="CB209" s="489">
        <f t="shared" si="56"/>
        <v>375</v>
      </c>
      <c r="CC209" s="489">
        <f t="shared" si="57"/>
        <v>0</v>
      </c>
      <c r="CD209" s="489">
        <f t="shared" si="58"/>
        <v>0</v>
      </c>
      <c r="CE209" s="489">
        <f t="shared" si="59"/>
        <v>0</v>
      </c>
      <c r="CF209" s="489">
        <f t="shared" si="53"/>
        <v>1047</v>
      </c>
      <c r="CG209" s="489">
        <f t="shared" si="54"/>
        <v>375</v>
      </c>
      <c r="CH209" s="489">
        <f t="shared" si="60"/>
        <v>314</v>
      </c>
      <c r="CI209" s="489">
        <f t="shared" si="60"/>
        <v>400</v>
      </c>
    </row>
    <row r="210" spans="1:87">
      <c r="A210" s="499" t="str">
        <f t="shared" si="46"/>
        <v>709</v>
      </c>
      <c r="B210" s="500">
        <v>40020</v>
      </c>
      <c r="C210" s="206"/>
      <c r="D210" s="206"/>
      <c r="E210" s="206"/>
      <c r="F210" s="206"/>
      <c r="G210" s="206"/>
      <c r="H210" s="206"/>
      <c r="I210" s="206"/>
      <c r="J210" s="206"/>
      <c r="K210" s="206"/>
      <c r="L210" s="206"/>
      <c r="M210" s="206"/>
      <c r="N210" s="206"/>
      <c r="O210" s="206"/>
      <c r="P210" s="206"/>
      <c r="Q210" s="206"/>
      <c r="R210" s="206"/>
      <c r="S210" s="206"/>
      <c r="T210" s="206"/>
      <c r="U210" s="206"/>
      <c r="V210" s="206"/>
      <c r="W210" s="206"/>
      <c r="X210" s="206"/>
      <c r="Y210" s="206"/>
      <c r="Z210" s="206"/>
      <c r="AA210" s="206"/>
      <c r="AB210" s="206"/>
      <c r="AC210" s="206"/>
      <c r="AD210" s="206"/>
      <c r="AE210" s="206"/>
      <c r="AF210" s="206"/>
      <c r="AG210" s="206"/>
      <c r="AH210" s="206"/>
      <c r="AI210" s="206"/>
      <c r="AJ210" s="206"/>
      <c r="AK210" s="206"/>
      <c r="AL210" s="206"/>
      <c r="AM210" s="206"/>
      <c r="AN210" s="206"/>
      <c r="AO210" s="206"/>
      <c r="AP210" s="206"/>
      <c r="AQ210" s="206"/>
      <c r="AR210" s="206"/>
      <c r="AS210" s="206"/>
      <c r="AT210" s="489">
        <f t="shared" si="47"/>
        <v>0</v>
      </c>
      <c r="AU210" s="489">
        <f t="shared" si="48"/>
        <v>0</v>
      </c>
      <c r="AV210" s="489">
        <f t="shared" si="49"/>
        <v>0</v>
      </c>
      <c r="AW210" s="489">
        <f t="shared" si="50"/>
        <v>0</v>
      </c>
      <c r="AX210" s="206"/>
      <c r="AY210" s="206"/>
      <c r="AZ210" s="206"/>
      <c r="BA210" s="206"/>
      <c r="BB210" s="206"/>
      <c r="BC210" s="206"/>
      <c r="BD210" s="206"/>
      <c r="BE210" s="206"/>
      <c r="BF210" s="206"/>
      <c r="BG210" s="206"/>
      <c r="BH210" s="206"/>
      <c r="BI210" s="206"/>
      <c r="BJ210" s="206"/>
      <c r="BK210" s="206"/>
      <c r="BL210" s="206"/>
      <c r="BM210" s="206"/>
      <c r="BN210" s="206"/>
      <c r="BO210" s="206"/>
      <c r="BP210" s="206"/>
      <c r="BQ210" s="206"/>
      <c r="BR210" s="206"/>
      <c r="BS210" s="206"/>
      <c r="BT210" s="206"/>
      <c r="BU210" s="206"/>
      <c r="BV210" s="206"/>
      <c r="BW210" s="206"/>
      <c r="BX210" s="206"/>
      <c r="BY210" s="489">
        <f t="shared" si="51"/>
        <v>0</v>
      </c>
      <c r="BZ210" s="489">
        <f t="shared" si="52"/>
        <v>0</v>
      </c>
      <c r="CA210" s="489">
        <f t="shared" si="55"/>
        <v>1047</v>
      </c>
      <c r="CB210" s="489">
        <f t="shared" si="56"/>
        <v>375</v>
      </c>
      <c r="CC210" s="489">
        <f t="shared" si="57"/>
        <v>0</v>
      </c>
      <c r="CD210" s="489">
        <f t="shared" si="58"/>
        <v>0</v>
      </c>
      <c r="CE210" s="489">
        <f t="shared" si="59"/>
        <v>0</v>
      </c>
      <c r="CF210" s="489">
        <f t="shared" si="53"/>
        <v>1047</v>
      </c>
      <c r="CG210" s="489">
        <f t="shared" si="54"/>
        <v>375</v>
      </c>
      <c r="CH210" s="489">
        <f t="shared" si="60"/>
        <v>314</v>
      </c>
      <c r="CI210" s="489">
        <f t="shared" si="60"/>
        <v>400</v>
      </c>
    </row>
    <row r="211" spans="1:87">
      <c r="A211" s="499" t="str">
        <f t="shared" si="46"/>
        <v>709</v>
      </c>
      <c r="B211" s="500">
        <v>40021</v>
      </c>
      <c r="C211" s="206"/>
      <c r="D211" s="206"/>
      <c r="E211" s="206"/>
      <c r="F211" s="206"/>
      <c r="G211" s="206"/>
      <c r="H211" s="206"/>
      <c r="I211" s="206"/>
      <c r="J211" s="206"/>
      <c r="K211" s="206"/>
      <c r="L211" s="206"/>
      <c r="M211" s="206"/>
      <c r="N211" s="206"/>
      <c r="O211" s="206"/>
      <c r="P211" s="206"/>
      <c r="Q211" s="206"/>
      <c r="R211" s="206"/>
      <c r="S211" s="206"/>
      <c r="T211" s="206"/>
      <c r="U211" s="206"/>
      <c r="V211" s="206"/>
      <c r="W211" s="206"/>
      <c r="X211" s="206"/>
      <c r="Y211" s="206"/>
      <c r="Z211" s="206"/>
      <c r="AA211" s="206"/>
      <c r="AB211" s="206"/>
      <c r="AC211" s="206"/>
      <c r="AD211" s="206"/>
      <c r="AE211" s="206"/>
      <c r="AF211" s="206"/>
      <c r="AG211" s="206"/>
      <c r="AH211" s="206"/>
      <c r="AI211" s="206"/>
      <c r="AJ211" s="206"/>
      <c r="AK211" s="206"/>
      <c r="AL211" s="206"/>
      <c r="AM211" s="206"/>
      <c r="AN211" s="206"/>
      <c r="AO211" s="206"/>
      <c r="AP211" s="206"/>
      <c r="AQ211" s="206"/>
      <c r="AR211" s="206"/>
      <c r="AS211" s="206"/>
      <c r="AT211" s="489">
        <f t="shared" si="47"/>
        <v>0</v>
      </c>
      <c r="AU211" s="489">
        <f t="shared" si="48"/>
        <v>0</v>
      </c>
      <c r="AV211" s="489">
        <f t="shared" si="49"/>
        <v>0</v>
      </c>
      <c r="AW211" s="489">
        <f t="shared" si="50"/>
        <v>0</v>
      </c>
      <c r="AX211" s="206"/>
      <c r="AY211" s="206"/>
      <c r="AZ211" s="206"/>
      <c r="BA211" s="206"/>
      <c r="BB211" s="206"/>
      <c r="BC211" s="206"/>
      <c r="BD211" s="206"/>
      <c r="BE211" s="206"/>
      <c r="BF211" s="206"/>
      <c r="BG211" s="206"/>
      <c r="BH211" s="206"/>
      <c r="BI211" s="206"/>
      <c r="BJ211" s="206"/>
      <c r="BK211" s="206"/>
      <c r="BL211" s="206"/>
      <c r="BM211" s="206"/>
      <c r="BN211" s="206"/>
      <c r="BO211" s="206"/>
      <c r="BP211" s="206"/>
      <c r="BQ211" s="206"/>
      <c r="BR211" s="206"/>
      <c r="BS211" s="206"/>
      <c r="BT211" s="206"/>
      <c r="BU211" s="206"/>
      <c r="BV211" s="206"/>
      <c r="BW211" s="206"/>
      <c r="BX211" s="206"/>
      <c r="BY211" s="489">
        <f t="shared" si="51"/>
        <v>0</v>
      </c>
      <c r="BZ211" s="489">
        <f t="shared" si="52"/>
        <v>0</v>
      </c>
      <c r="CA211" s="489">
        <f t="shared" si="55"/>
        <v>1047</v>
      </c>
      <c r="CB211" s="489">
        <f t="shared" si="56"/>
        <v>375</v>
      </c>
      <c r="CC211" s="489">
        <f t="shared" si="57"/>
        <v>0</v>
      </c>
      <c r="CD211" s="489">
        <f t="shared" si="58"/>
        <v>0</v>
      </c>
      <c r="CE211" s="489">
        <f t="shared" si="59"/>
        <v>0</v>
      </c>
      <c r="CF211" s="489">
        <f t="shared" si="53"/>
        <v>1047</v>
      </c>
      <c r="CG211" s="489">
        <f t="shared" si="54"/>
        <v>375</v>
      </c>
      <c r="CH211" s="489">
        <f t="shared" si="60"/>
        <v>314</v>
      </c>
      <c r="CI211" s="489">
        <f t="shared" si="60"/>
        <v>400</v>
      </c>
    </row>
    <row r="212" spans="1:87">
      <c r="A212" s="499" t="str">
        <f t="shared" si="46"/>
        <v>709</v>
      </c>
      <c r="B212" s="500">
        <v>40022</v>
      </c>
      <c r="C212" s="206"/>
      <c r="D212" s="206"/>
      <c r="E212" s="206"/>
      <c r="F212" s="206"/>
      <c r="G212" s="206"/>
      <c r="H212" s="206"/>
      <c r="I212" s="206"/>
      <c r="J212" s="206"/>
      <c r="K212" s="206"/>
      <c r="L212" s="206"/>
      <c r="M212" s="206"/>
      <c r="N212" s="206"/>
      <c r="O212" s="206"/>
      <c r="P212" s="206"/>
      <c r="Q212" s="206"/>
      <c r="R212" s="206"/>
      <c r="S212" s="206"/>
      <c r="T212" s="206"/>
      <c r="U212" s="206"/>
      <c r="V212" s="206"/>
      <c r="W212" s="206"/>
      <c r="X212" s="206"/>
      <c r="Y212" s="206"/>
      <c r="Z212" s="206"/>
      <c r="AA212" s="206"/>
      <c r="AB212" s="206"/>
      <c r="AC212" s="206"/>
      <c r="AD212" s="206"/>
      <c r="AE212" s="206"/>
      <c r="AF212" s="206"/>
      <c r="AG212" s="206"/>
      <c r="AH212" s="206"/>
      <c r="AI212" s="206"/>
      <c r="AJ212" s="206"/>
      <c r="AK212" s="206"/>
      <c r="AL212" s="206"/>
      <c r="AM212" s="206"/>
      <c r="AN212" s="206"/>
      <c r="AO212" s="206"/>
      <c r="AP212" s="206"/>
      <c r="AQ212" s="206"/>
      <c r="AR212" s="206"/>
      <c r="AS212" s="206"/>
      <c r="AT212" s="489">
        <f t="shared" si="47"/>
        <v>0</v>
      </c>
      <c r="AU212" s="489">
        <f t="shared" si="48"/>
        <v>0</v>
      </c>
      <c r="AV212" s="489">
        <f t="shared" si="49"/>
        <v>0</v>
      </c>
      <c r="AW212" s="489">
        <f t="shared" si="50"/>
        <v>0</v>
      </c>
      <c r="AX212" s="206"/>
      <c r="AY212" s="206"/>
      <c r="AZ212" s="206"/>
      <c r="BA212" s="206"/>
      <c r="BB212" s="206"/>
      <c r="BC212" s="206"/>
      <c r="BD212" s="206"/>
      <c r="BE212" s="206"/>
      <c r="BF212" s="206"/>
      <c r="BG212" s="206"/>
      <c r="BH212" s="206"/>
      <c r="BI212" s="206"/>
      <c r="BJ212" s="206"/>
      <c r="BK212" s="206"/>
      <c r="BL212" s="206"/>
      <c r="BM212" s="206"/>
      <c r="BN212" s="206"/>
      <c r="BO212" s="206"/>
      <c r="BP212" s="206"/>
      <c r="BQ212" s="206"/>
      <c r="BR212" s="206"/>
      <c r="BS212" s="206"/>
      <c r="BT212" s="206"/>
      <c r="BU212" s="206"/>
      <c r="BV212" s="206"/>
      <c r="BW212" s="206"/>
      <c r="BX212" s="206"/>
      <c r="BY212" s="489">
        <f t="shared" si="51"/>
        <v>0</v>
      </c>
      <c r="BZ212" s="489">
        <f t="shared" si="52"/>
        <v>0</v>
      </c>
      <c r="CA212" s="489">
        <f t="shared" si="55"/>
        <v>1047</v>
      </c>
      <c r="CB212" s="489">
        <f t="shared" si="56"/>
        <v>375</v>
      </c>
      <c r="CC212" s="489">
        <f t="shared" si="57"/>
        <v>0</v>
      </c>
      <c r="CD212" s="489">
        <f t="shared" si="58"/>
        <v>0</v>
      </c>
      <c r="CE212" s="489">
        <f t="shared" si="59"/>
        <v>0</v>
      </c>
      <c r="CF212" s="489">
        <f t="shared" si="53"/>
        <v>1047</v>
      </c>
      <c r="CG212" s="489">
        <f t="shared" si="54"/>
        <v>375</v>
      </c>
      <c r="CH212" s="489">
        <f t="shared" si="60"/>
        <v>314</v>
      </c>
      <c r="CI212" s="489">
        <f t="shared" si="60"/>
        <v>400</v>
      </c>
    </row>
    <row r="213" spans="1:87">
      <c r="A213" s="499" t="str">
        <f t="shared" si="46"/>
        <v>709</v>
      </c>
      <c r="B213" s="500">
        <v>40023</v>
      </c>
      <c r="C213" s="206"/>
      <c r="D213" s="206"/>
      <c r="E213" s="206"/>
      <c r="F213" s="206"/>
      <c r="G213" s="206"/>
      <c r="H213" s="206"/>
      <c r="I213" s="206"/>
      <c r="J213" s="206"/>
      <c r="K213" s="206"/>
      <c r="L213" s="206"/>
      <c r="M213" s="206"/>
      <c r="N213" s="206"/>
      <c r="O213" s="206"/>
      <c r="P213" s="206"/>
      <c r="Q213" s="206"/>
      <c r="R213" s="206"/>
      <c r="S213" s="206"/>
      <c r="T213" s="206"/>
      <c r="U213" s="206"/>
      <c r="V213" s="206"/>
      <c r="W213" s="206"/>
      <c r="X213" s="206"/>
      <c r="Y213" s="206"/>
      <c r="Z213" s="206"/>
      <c r="AA213" s="206"/>
      <c r="AB213" s="206"/>
      <c r="AC213" s="206"/>
      <c r="AD213" s="206"/>
      <c r="AE213" s="206"/>
      <c r="AF213" s="206"/>
      <c r="AG213" s="206"/>
      <c r="AH213" s="206"/>
      <c r="AI213" s="206"/>
      <c r="AJ213" s="206"/>
      <c r="AK213" s="206"/>
      <c r="AL213" s="206"/>
      <c r="AM213" s="206"/>
      <c r="AN213" s="206"/>
      <c r="AO213" s="206"/>
      <c r="AP213" s="206"/>
      <c r="AQ213" s="206"/>
      <c r="AR213" s="206"/>
      <c r="AS213" s="206"/>
      <c r="AT213" s="489">
        <f t="shared" si="47"/>
        <v>0</v>
      </c>
      <c r="AU213" s="489">
        <f t="shared" si="48"/>
        <v>0</v>
      </c>
      <c r="AV213" s="489">
        <f t="shared" si="49"/>
        <v>0</v>
      </c>
      <c r="AW213" s="489">
        <f t="shared" si="50"/>
        <v>0</v>
      </c>
      <c r="AX213" s="206"/>
      <c r="AY213" s="206"/>
      <c r="AZ213" s="206"/>
      <c r="BA213" s="206"/>
      <c r="BB213" s="206"/>
      <c r="BC213" s="206"/>
      <c r="BD213" s="206"/>
      <c r="BE213" s="206"/>
      <c r="BF213" s="206"/>
      <c r="BG213" s="206"/>
      <c r="BH213" s="206"/>
      <c r="BI213" s="206"/>
      <c r="BJ213" s="206"/>
      <c r="BK213" s="206"/>
      <c r="BL213" s="206"/>
      <c r="BM213" s="206"/>
      <c r="BN213" s="206"/>
      <c r="BO213" s="206"/>
      <c r="BP213" s="206"/>
      <c r="BQ213" s="206"/>
      <c r="BR213" s="206"/>
      <c r="BS213" s="206"/>
      <c r="BT213" s="206"/>
      <c r="BU213" s="206"/>
      <c r="BV213" s="206"/>
      <c r="BW213" s="206"/>
      <c r="BX213" s="206"/>
      <c r="BY213" s="489">
        <f t="shared" si="51"/>
        <v>0</v>
      </c>
      <c r="BZ213" s="489">
        <f t="shared" si="52"/>
        <v>0</v>
      </c>
      <c r="CA213" s="489">
        <f t="shared" si="55"/>
        <v>1047</v>
      </c>
      <c r="CB213" s="489">
        <f t="shared" si="56"/>
        <v>375</v>
      </c>
      <c r="CC213" s="489">
        <f t="shared" si="57"/>
        <v>0</v>
      </c>
      <c r="CD213" s="489">
        <f t="shared" si="58"/>
        <v>0</v>
      </c>
      <c r="CE213" s="489">
        <f t="shared" si="59"/>
        <v>0</v>
      </c>
      <c r="CF213" s="489">
        <f t="shared" si="53"/>
        <v>1047</v>
      </c>
      <c r="CG213" s="489">
        <f t="shared" si="54"/>
        <v>375</v>
      </c>
      <c r="CH213" s="489">
        <f t="shared" si="60"/>
        <v>314</v>
      </c>
      <c r="CI213" s="489">
        <f t="shared" si="60"/>
        <v>400</v>
      </c>
    </row>
    <row r="214" spans="1:87">
      <c r="A214" s="499" t="str">
        <f t="shared" si="46"/>
        <v>709</v>
      </c>
      <c r="B214" s="500">
        <v>40024</v>
      </c>
      <c r="C214" s="206"/>
      <c r="D214" s="206"/>
      <c r="E214" s="206"/>
      <c r="F214" s="206"/>
      <c r="G214" s="206"/>
      <c r="H214" s="206"/>
      <c r="I214" s="206"/>
      <c r="J214" s="206"/>
      <c r="K214" s="206"/>
      <c r="L214" s="206"/>
      <c r="M214" s="206"/>
      <c r="N214" s="206"/>
      <c r="O214" s="206"/>
      <c r="P214" s="206"/>
      <c r="Q214" s="206"/>
      <c r="R214" s="206"/>
      <c r="S214" s="206"/>
      <c r="T214" s="206"/>
      <c r="U214" s="206"/>
      <c r="V214" s="206"/>
      <c r="W214" s="206"/>
      <c r="X214" s="206"/>
      <c r="Y214" s="206"/>
      <c r="Z214" s="206"/>
      <c r="AA214" s="206"/>
      <c r="AB214" s="206"/>
      <c r="AC214" s="206"/>
      <c r="AD214" s="206"/>
      <c r="AE214" s="206"/>
      <c r="AF214" s="206"/>
      <c r="AG214" s="206"/>
      <c r="AH214" s="206"/>
      <c r="AI214" s="206"/>
      <c r="AJ214" s="206"/>
      <c r="AK214" s="206"/>
      <c r="AL214" s="206"/>
      <c r="AM214" s="206"/>
      <c r="AN214" s="206"/>
      <c r="AO214" s="206"/>
      <c r="AP214" s="206"/>
      <c r="AQ214" s="206"/>
      <c r="AR214" s="206"/>
      <c r="AS214" s="206"/>
      <c r="AT214" s="489">
        <f t="shared" si="47"/>
        <v>0</v>
      </c>
      <c r="AU214" s="489">
        <f t="shared" si="48"/>
        <v>0</v>
      </c>
      <c r="AV214" s="489">
        <f t="shared" si="49"/>
        <v>0</v>
      </c>
      <c r="AW214" s="489">
        <f t="shared" si="50"/>
        <v>0</v>
      </c>
      <c r="AX214" s="206"/>
      <c r="AY214" s="206"/>
      <c r="AZ214" s="206"/>
      <c r="BA214" s="206"/>
      <c r="BB214" s="206"/>
      <c r="BC214" s="206"/>
      <c r="BD214" s="206"/>
      <c r="BE214" s="206"/>
      <c r="BF214" s="206"/>
      <c r="BG214" s="206"/>
      <c r="BH214" s="206"/>
      <c r="BI214" s="206"/>
      <c r="BJ214" s="206"/>
      <c r="BK214" s="206"/>
      <c r="BL214" s="206"/>
      <c r="BM214" s="206"/>
      <c r="BN214" s="206"/>
      <c r="BO214" s="206"/>
      <c r="BP214" s="206"/>
      <c r="BQ214" s="206"/>
      <c r="BR214" s="206"/>
      <c r="BS214" s="206"/>
      <c r="BT214" s="206"/>
      <c r="BU214" s="206"/>
      <c r="BV214" s="206"/>
      <c r="BW214" s="206"/>
      <c r="BX214" s="206"/>
      <c r="BY214" s="489">
        <f t="shared" si="51"/>
        <v>0</v>
      </c>
      <c r="BZ214" s="489">
        <f t="shared" si="52"/>
        <v>0</v>
      </c>
      <c r="CA214" s="489">
        <f t="shared" si="55"/>
        <v>1047</v>
      </c>
      <c r="CB214" s="489">
        <f t="shared" si="56"/>
        <v>375</v>
      </c>
      <c r="CC214" s="489">
        <f t="shared" si="57"/>
        <v>0</v>
      </c>
      <c r="CD214" s="489">
        <f t="shared" si="58"/>
        <v>0</v>
      </c>
      <c r="CE214" s="489">
        <f t="shared" si="59"/>
        <v>0</v>
      </c>
      <c r="CF214" s="489">
        <f t="shared" si="53"/>
        <v>1047</v>
      </c>
      <c r="CG214" s="489">
        <f t="shared" si="54"/>
        <v>375</v>
      </c>
      <c r="CH214" s="489">
        <f t="shared" si="60"/>
        <v>314</v>
      </c>
      <c r="CI214" s="489">
        <f t="shared" si="60"/>
        <v>400</v>
      </c>
    </row>
    <row r="215" spans="1:87">
      <c r="A215" s="499" t="str">
        <f t="shared" si="46"/>
        <v>709</v>
      </c>
      <c r="B215" s="500">
        <v>40025</v>
      </c>
      <c r="C215" s="206"/>
      <c r="D215" s="206"/>
      <c r="E215" s="206"/>
      <c r="F215" s="206"/>
      <c r="G215" s="206"/>
      <c r="H215" s="206"/>
      <c r="I215" s="206"/>
      <c r="J215" s="206"/>
      <c r="K215" s="206"/>
      <c r="L215" s="206"/>
      <c r="M215" s="206"/>
      <c r="N215" s="206"/>
      <c r="O215" s="206"/>
      <c r="P215" s="206"/>
      <c r="Q215" s="206"/>
      <c r="R215" s="206"/>
      <c r="S215" s="206"/>
      <c r="T215" s="206"/>
      <c r="U215" s="206"/>
      <c r="V215" s="206"/>
      <c r="W215" s="206"/>
      <c r="X215" s="206"/>
      <c r="Y215" s="206"/>
      <c r="Z215" s="206"/>
      <c r="AA215" s="206"/>
      <c r="AB215" s="206"/>
      <c r="AC215" s="206"/>
      <c r="AD215" s="206"/>
      <c r="AE215" s="206"/>
      <c r="AF215" s="206"/>
      <c r="AG215" s="206"/>
      <c r="AH215" s="206"/>
      <c r="AI215" s="206"/>
      <c r="AJ215" s="206"/>
      <c r="AK215" s="206"/>
      <c r="AL215" s="206"/>
      <c r="AM215" s="206"/>
      <c r="AN215" s="206"/>
      <c r="AO215" s="206"/>
      <c r="AP215" s="206"/>
      <c r="AQ215" s="206"/>
      <c r="AR215" s="206"/>
      <c r="AS215" s="206"/>
      <c r="AT215" s="489">
        <f t="shared" si="47"/>
        <v>0</v>
      </c>
      <c r="AU215" s="489">
        <f t="shared" si="48"/>
        <v>0</v>
      </c>
      <c r="AV215" s="489">
        <f t="shared" si="49"/>
        <v>0</v>
      </c>
      <c r="AW215" s="489">
        <f t="shared" si="50"/>
        <v>0</v>
      </c>
      <c r="AX215" s="206"/>
      <c r="AY215" s="206"/>
      <c r="AZ215" s="206"/>
      <c r="BA215" s="206"/>
      <c r="BB215" s="206"/>
      <c r="BC215" s="206"/>
      <c r="BD215" s="206"/>
      <c r="BE215" s="206"/>
      <c r="BF215" s="206"/>
      <c r="BG215" s="206"/>
      <c r="BH215" s="206"/>
      <c r="BI215" s="206"/>
      <c r="BJ215" s="206"/>
      <c r="BK215" s="206"/>
      <c r="BL215" s="206"/>
      <c r="BM215" s="206"/>
      <c r="BN215" s="206"/>
      <c r="BO215" s="206"/>
      <c r="BP215" s="206"/>
      <c r="BQ215" s="206"/>
      <c r="BR215" s="206"/>
      <c r="BS215" s="206"/>
      <c r="BT215" s="206"/>
      <c r="BU215" s="206"/>
      <c r="BV215" s="206"/>
      <c r="BW215" s="206"/>
      <c r="BX215" s="206"/>
      <c r="BY215" s="489">
        <f t="shared" si="51"/>
        <v>0</v>
      </c>
      <c r="BZ215" s="489">
        <f t="shared" si="52"/>
        <v>0</v>
      </c>
      <c r="CA215" s="489">
        <f t="shared" si="55"/>
        <v>1047</v>
      </c>
      <c r="CB215" s="489">
        <f t="shared" si="56"/>
        <v>375</v>
      </c>
      <c r="CC215" s="489">
        <f t="shared" si="57"/>
        <v>0</v>
      </c>
      <c r="CD215" s="489">
        <f t="shared" si="58"/>
        <v>0</v>
      </c>
      <c r="CE215" s="489">
        <f t="shared" si="59"/>
        <v>0</v>
      </c>
      <c r="CF215" s="489">
        <f t="shared" si="53"/>
        <v>1047</v>
      </c>
      <c r="CG215" s="489">
        <f t="shared" si="54"/>
        <v>375</v>
      </c>
      <c r="CH215" s="489">
        <f t="shared" si="60"/>
        <v>314</v>
      </c>
      <c r="CI215" s="489">
        <f t="shared" si="60"/>
        <v>400</v>
      </c>
    </row>
    <row r="216" spans="1:87">
      <c r="A216" s="499" t="str">
        <f t="shared" si="46"/>
        <v>809</v>
      </c>
      <c r="B216" s="500">
        <v>40026</v>
      </c>
      <c r="C216" s="206"/>
      <c r="D216" s="206"/>
      <c r="E216" s="206"/>
      <c r="F216" s="206"/>
      <c r="G216" s="206"/>
      <c r="H216" s="206"/>
      <c r="I216" s="206"/>
      <c r="J216" s="206"/>
      <c r="K216" s="206"/>
      <c r="L216" s="206"/>
      <c r="M216" s="206"/>
      <c r="N216" s="206"/>
      <c r="O216" s="206"/>
      <c r="P216" s="206"/>
      <c r="Q216" s="206"/>
      <c r="R216" s="206"/>
      <c r="S216" s="206"/>
      <c r="T216" s="206"/>
      <c r="U216" s="206"/>
      <c r="V216" s="206"/>
      <c r="W216" s="206"/>
      <c r="X216" s="206"/>
      <c r="Y216" s="206"/>
      <c r="Z216" s="206"/>
      <c r="AA216" s="206"/>
      <c r="AB216" s="206"/>
      <c r="AC216" s="206"/>
      <c r="AD216" s="206"/>
      <c r="AE216" s="206"/>
      <c r="AF216" s="206"/>
      <c r="AG216" s="206"/>
      <c r="AH216" s="206"/>
      <c r="AI216" s="206"/>
      <c r="AJ216" s="206"/>
      <c r="AK216" s="206"/>
      <c r="AL216" s="206"/>
      <c r="AM216" s="206"/>
      <c r="AN216" s="206"/>
      <c r="AO216" s="206"/>
      <c r="AP216" s="206"/>
      <c r="AQ216" s="206"/>
      <c r="AR216" s="206"/>
      <c r="AS216" s="206"/>
      <c r="AT216" s="489">
        <f t="shared" si="47"/>
        <v>0</v>
      </c>
      <c r="AU216" s="489">
        <f t="shared" si="48"/>
        <v>0</v>
      </c>
      <c r="AV216" s="489">
        <f t="shared" si="49"/>
        <v>0</v>
      </c>
      <c r="AW216" s="489">
        <f t="shared" si="50"/>
        <v>0</v>
      </c>
      <c r="AX216" s="206"/>
      <c r="AY216" s="206"/>
      <c r="AZ216" s="206"/>
      <c r="BA216" s="206"/>
      <c r="BB216" s="206"/>
      <c r="BC216" s="206"/>
      <c r="BD216" s="206"/>
      <c r="BE216" s="206"/>
      <c r="BF216" s="206"/>
      <c r="BG216" s="206"/>
      <c r="BH216" s="206"/>
      <c r="BI216" s="206"/>
      <c r="BJ216" s="206"/>
      <c r="BK216" s="206"/>
      <c r="BL216" s="206"/>
      <c r="BM216" s="206"/>
      <c r="BN216" s="206"/>
      <c r="BO216" s="206"/>
      <c r="BP216" s="206"/>
      <c r="BQ216" s="206"/>
      <c r="BR216" s="206"/>
      <c r="BS216" s="206"/>
      <c r="BT216" s="206"/>
      <c r="BU216" s="206"/>
      <c r="BV216" s="206"/>
      <c r="BW216" s="206"/>
      <c r="BX216" s="206"/>
      <c r="BY216" s="489">
        <f t="shared" si="51"/>
        <v>0</v>
      </c>
      <c r="BZ216" s="489">
        <f t="shared" si="52"/>
        <v>0</v>
      </c>
      <c r="CA216" s="489">
        <f t="shared" si="55"/>
        <v>1047</v>
      </c>
      <c r="CB216" s="489">
        <f t="shared" si="56"/>
        <v>375</v>
      </c>
      <c r="CC216" s="489">
        <f t="shared" si="57"/>
        <v>0</v>
      </c>
      <c r="CD216" s="489">
        <f t="shared" si="58"/>
        <v>0</v>
      </c>
      <c r="CE216" s="489">
        <f t="shared" si="59"/>
        <v>0</v>
      </c>
      <c r="CF216" s="489">
        <f t="shared" si="53"/>
        <v>1047</v>
      </c>
      <c r="CG216" s="489">
        <f t="shared" si="54"/>
        <v>375</v>
      </c>
      <c r="CH216" s="489">
        <f t="shared" si="60"/>
        <v>314</v>
      </c>
      <c r="CI216" s="489">
        <f t="shared" si="60"/>
        <v>400</v>
      </c>
    </row>
    <row r="217" spans="1:87">
      <c r="A217" s="499" t="str">
        <f t="shared" si="46"/>
        <v>809</v>
      </c>
      <c r="B217" s="500">
        <v>40027</v>
      </c>
      <c r="C217" s="206"/>
      <c r="D217" s="206"/>
      <c r="E217" s="206"/>
      <c r="F217" s="206"/>
      <c r="G217" s="206"/>
      <c r="H217" s="206"/>
      <c r="I217" s="206"/>
      <c r="J217" s="206"/>
      <c r="K217" s="206"/>
      <c r="L217" s="206"/>
      <c r="M217" s="206"/>
      <c r="N217" s="206"/>
      <c r="O217" s="206"/>
      <c r="P217" s="206"/>
      <c r="Q217" s="206"/>
      <c r="R217" s="206"/>
      <c r="S217" s="206"/>
      <c r="T217" s="206"/>
      <c r="U217" s="206"/>
      <c r="V217" s="206"/>
      <c r="W217" s="206"/>
      <c r="X217" s="206"/>
      <c r="Y217" s="206"/>
      <c r="Z217" s="206"/>
      <c r="AA217" s="206"/>
      <c r="AB217" s="206"/>
      <c r="AC217" s="206"/>
      <c r="AD217" s="206"/>
      <c r="AE217" s="206"/>
      <c r="AF217" s="206"/>
      <c r="AG217" s="206"/>
      <c r="AH217" s="206"/>
      <c r="AI217" s="206"/>
      <c r="AJ217" s="206"/>
      <c r="AK217" s="206"/>
      <c r="AL217" s="206"/>
      <c r="AM217" s="206"/>
      <c r="AN217" s="206"/>
      <c r="AO217" s="206"/>
      <c r="AP217" s="206"/>
      <c r="AQ217" s="206"/>
      <c r="AR217" s="206"/>
      <c r="AS217" s="206"/>
      <c r="AT217" s="489">
        <f t="shared" si="47"/>
        <v>0</v>
      </c>
      <c r="AU217" s="489">
        <f t="shared" si="48"/>
        <v>0</v>
      </c>
      <c r="AV217" s="489">
        <f t="shared" si="49"/>
        <v>0</v>
      </c>
      <c r="AW217" s="489">
        <f t="shared" si="50"/>
        <v>0</v>
      </c>
      <c r="AX217" s="206"/>
      <c r="AY217" s="206"/>
      <c r="AZ217" s="206"/>
      <c r="BA217" s="206"/>
      <c r="BB217" s="206"/>
      <c r="BC217" s="206"/>
      <c r="BD217" s="206"/>
      <c r="BE217" s="206"/>
      <c r="BF217" s="206"/>
      <c r="BG217" s="206"/>
      <c r="BH217" s="206"/>
      <c r="BI217" s="206"/>
      <c r="BJ217" s="206"/>
      <c r="BK217" s="206"/>
      <c r="BL217" s="206"/>
      <c r="BM217" s="206"/>
      <c r="BN217" s="206"/>
      <c r="BO217" s="206"/>
      <c r="BP217" s="206"/>
      <c r="BQ217" s="206"/>
      <c r="BR217" s="206"/>
      <c r="BS217" s="206"/>
      <c r="BT217" s="206"/>
      <c r="BU217" s="206"/>
      <c r="BV217" s="206"/>
      <c r="BW217" s="206"/>
      <c r="BX217" s="206"/>
      <c r="BY217" s="489">
        <f t="shared" si="51"/>
        <v>0</v>
      </c>
      <c r="BZ217" s="489">
        <f t="shared" si="52"/>
        <v>0</v>
      </c>
      <c r="CA217" s="489">
        <f t="shared" si="55"/>
        <v>1047</v>
      </c>
      <c r="CB217" s="489">
        <f t="shared" si="56"/>
        <v>375</v>
      </c>
      <c r="CC217" s="489">
        <f t="shared" si="57"/>
        <v>0</v>
      </c>
      <c r="CD217" s="489">
        <f t="shared" si="58"/>
        <v>0</v>
      </c>
      <c r="CE217" s="489">
        <f t="shared" si="59"/>
        <v>0</v>
      </c>
      <c r="CF217" s="489">
        <f t="shared" si="53"/>
        <v>1047</v>
      </c>
      <c r="CG217" s="489">
        <f t="shared" si="54"/>
        <v>375</v>
      </c>
      <c r="CH217" s="489">
        <f t="shared" si="60"/>
        <v>314</v>
      </c>
      <c r="CI217" s="489">
        <f t="shared" si="60"/>
        <v>400</v>
      </c>
    </row>
    <row r="218" spans="1:87">
      <c r="A218" s="499" t="str">
        <f t="shared" si="46"/>
        <v>809</v>
      </c>
      <c r="B218" s="500">
        <v>40028</v>
      </c>
      <c r="C218" s="206"/>
      <c r="D218" s="206"/>
      <c r="E218" s="206"/>
      <c r="F218" s="206"/>
      <c r="G218" s="206"/>
      <c r="H218" s="206"/>
      <c r="I218" s="206"/>
      <c r="J218" s="206"/>
      <c r="K218" s="206"/>
      <c r="L218" s="206"/>
      <c r="M218" s="206"/>
      <c r="N218" s="206"/>
      <c r="O218" s="206"/>
      <c r="P218" s="206"/>
      <c r="Q218" s="206"/>
      <c r="R218" s="206"/>
      <c r="S218" s="206"/>
      <c r="T218" s="206"/>
      <c r="U218" s="206"/>
      <c r="V218" s="206"/>
      <c r="W218" s="206"/>
      <c r="X218" s="206"/>
      <c r="Y218" s="206"/>
      <c r="Z218" s="206"/>
      <c r="AA218" s="206"/>
      <c r="AB218" s="206"/>
      <c r="AC218" s="206"/>
      <c r="AD218" s="206"/>
      <c r="AE218" s="206"/>
      <c r="AF218" s="206"/>
      <c r="AG218" s="206"/>
      <c r="AH218" s="206"/>
      <c r="AI218" s="206"/>
      <c r="AJ218" s="206"/>
      <c r="AK218" s="206"/>
      <c r="AL218" s="206"/>
      <c r="AM218" s="206"/>
      <c r="AN218" s="206"/>
      <c r="AO218" s="206"/>
      <c r="AP218" s="206"/>
      <c r="AQ218" s="206"/>
      <c r="AR218" s="206"/>
      <c r="AS218" s="206"/>
      <c r="AT218" s="489">
        <f t="shared" si="47"/>
        <v>0</v>
      </c>
      <c r="AU218" s="489">
        <f t="shared" si="48"/>
        <v>0</v>
      </c>
      <c r="AV218" s="489">
        <f t="shared" si="49"/>
        <v>0</v>
      </c>
      <c r="AW218" s="489">
        <f t="shared" si="50"/>
        <v>0</v>
      </c>
      <c r="AX218" s="206"/>
      <c r="AY218" s="206"/>
      <c r="AZ218" s="206"/>
      <c r="BA218" s="206"/>
      <c r="BB218" s="206"/>
      <c r="BC218" s="206"/>
      <c r="BD218" s="206"/>
      <c r="BE218" s="206"/>
      <c r="BF218" s="206"/>
      <c r="BG218" s="206"/>
      <c r="BH218" s="206"/>
      <c r="BI218" s="206"/>
      <c r="BJ218" s="206"/>
      <c r="BK218" s="206"/>
      <c r="BL218" s="206"/>
      <c r="BM218" s="206"/>
      <c r="BN218" s="206"/>
      <c r="BO218" s="206"/>
      <c r="BP218" s="206"/>
      <c r="BQ218" s="206"/>
      <c r="BR218" s="206"/>
      <c r="BS218" s="206"/>
      <c r="BT218" s="206"/>
      <c r="BU218" s="206"/>
      <c r="BV218" s="206"/>
      <c r="BW218" s="206"/>
      <c r="BX218" s="206"/>
      <c r="BY218" s="489">
        <f t="shared" si="51"/>
        <v>0</v>
      </c>
      <c r="BZ218" s="489">
        <f t="shared" si="52"/>
        <v>0</v>
      </c>
      <c r="CA218" s="489">
        <f t="shared" si="55"/>
        <v>1047</v>
      </c>
      <c r="CB218" s="489">
        <f t="shared" si="56"/>
        <v>375</v>
      </c>
      <c r="CC218" s="489">
        <f t="shared" si="57"/>
        <v>0</v>
      </c>
      <c r="CD218" s="489">
        <f t="shared" si="58"/>
        <v>0</v>
      </c>
      <c r="CE218" s="489">
        <f t="shared" si="59"/>
        <v>0</v>
      </c>
      <c r="CF218" s="489">
        <f t="shared" si="53"/>
        <v>1047</v>
      </c>
      <c r="CG218" s="489">
        <f t="shared" si="54"/>
        <v>375</v>
      </c>
      <c r="CH218" s="489">
        <f t="shared" si="60"/>
        <v>314</v>
      </c>
      <c r="CI218" s="489">
        <f t="shared" si="60"/>
        <v>400</v>
      </c>
    </row>
    <row r="219" spans="1:87">
      <c r="A219" s="499" t="str">
        <f t="shared" si="46"/>
        <v>809</v>
      </c>
      <c r="B219" s="500">
        <v>40029</v>
      </c>
      <c r="C219" s="206"/>
      <c r="D219" s="206"/>
      <c r="E219" s="206"/>
      <c r="F219" s="206"/>
      <c r="G219" s="206"/>
      <c r="H219" s="206"/>
      <c r="I219" s="206"/>
      <c r="J219" s="206"/>
      <c r="K219" s="206"/>
      <c r="L219" s="206"/>
      <c r="M219" s="206"/>
      <c r="N219" s="206"/>
      <c r="O219" s="206"/>
      <c r="P219" s="206"/>
      <c r="Q219" s="206"/>
      <c r="R219" s="206"/>
      <c r="S219" s="206"/>
      <c r="T219" s="206"/>
      <c r="U219" s="206"/>
      <c r="V219" s="206"/>
      <c r="W219" s="206"/>
      <c r="X219" s="206"/>
      <c r="Y219" s="206"/>
      <c r="Z219" s="206"/>
      <c r="AA219" s="206"/>
      <c r="AB219" s="206"/>
      <c r="AC219" s="206"/>
      <c r="AD219" s="206"/>
      <c r="AE219" s="206"/>
      <c r="AF219" s="206"/>
      <c r="AG219" s="206"/>
      <c r="AH219" s="206"/>
      <c r="AI219" s="206"/>
      <c r="AJ219" s="206"/>
      <c r="AK219" s="206"/>
      <c r="AL219" s="206"/>
      <c r="AM219" s="206"/>
      <c r="AN219" s="206"/>
      <c r="AO219" s="206"/>
      <c r="AP219" s="206"/>
      <c r="AQ219" s="206"/>
      <c r="AR219" s="206"/>
      <c r="AS219" s="206"/>
      <c r="AT219" s="489">
        <f t="shared" si="47"/>
        <v>0</v>
      </c>
      <c r="AU219" s="489">
        <f t="shared" si="48"/>
        <v>0</v>
      </c>
      <c r="AV219" s="489">
        <f t="shared" si="49"/>
        <v>0</v>
      </c>
      <c r="AW219" s="489">
        <f t="shared" si="50"/>
        <v>0</v>
      </c>
      <c r="AX219" s="206"/>
      <c r="AY219" s="206"/>
      <c r="AZ219" s="206"/>
      <c r="BA219" s="206"/>
      <c r="BB219" s="206"/>
      <c r="BC219" s="206"/>
      <c r="BD219" s="206"/>
      <c r="BE219" s="206"/>
      <c r="BF219" s="206"/>
      <c r="BG219" s="206"/>
      <c r="BH219" s="206"/>
      <c r="BI219" s="206"/>
      <c r="BJ219" s="206"/>
      <c r="BK219" s="206"/>
      <c r="BL219" s="206"/>
      <c r="BM219" s="206"/>
      <c r="BN219" s="206"/>
      <c r="BO219" s="206"/>
      <c r="BP219" s="206"/>
      <c r="BQ219" s="206"/>
      <c r="BR219" s="206"/>
      <c r="BS219" s="206"/>
      <c r="BT219" s="206"/>
      <c r="BU219" s="206"/>
      <c r="BV219" s="206"/>
      <c r="BW219" s="206"/>
      <c r="BX219" s="206"/>
      <c r="BY219" s="489">
        <f t="shared" si="51"/>
        <v>0</v>
      </c>
      <c r="BZ219" s="489">
        <f t="shared" si="52"/>
        <v>0</v>
      </c>
      <c r="CA219" s="489">
        <f t="shared" si="55"/>
        <v>1047</v>
      </c>
      <c r="CB219" s="489">
        <f t="shared" si="56"/>
        <v>375</v>
      </c>
      <c r="CC219" s="489">
        <f t="shared" si="57"/>
        <v>0</v>
      </c>
      <c r="CD219" s="489">
        <f t="shared" si="58"/>
        <v>0</v>
      </c>
      <c r="CE219" s="489">
        <f t="shared" si="59"/>
        <v>0</v>
      </c>
      <c r="CF219" s="489">
        <f t="shared" si="53"/>
        <v>1047</v>
      </c>
      <c r="CG219" s="489">
        <f t="shared" si="54"/>
        <v>375</v>
      </c>
      <c r="CH219" s="489">
        <f t="shared" si="60"/>
        <v>314</v>
      </c>
      <c r="CI219" s="489">
        <f t="shared" si="60"/>
        <v>400</v>
      </c>
    </row>
    <row r="220" spans="1:87">
      <c r="A220" s="499" t="str">
        <f t="shared" si="46"/>
        <v>809</v>
      </c>
      <c r="B220" s="500">
        <v>40030</v>
      </c>
      <c r="C220" s="206"/>
      <c r="D220" s="206"/>
      <c r="E220" s="206"/>
      <c r="F220" s="206"/>
      <c r="G220" s="206"/>
      <c r="H220" s="206"/>
      <c r="I220" s="206"/>
      <c r="J220" s="206"/>
      <c r="K220" s="206"/>
      <c r="L220" s="206"/>
      <c r="M220" s="206"/>
      <c r="N220" s="206"/>
      <c r="O220" s="206"/>
      <c r="P220" s="206"/>
      <c r="Q220" s="206"/>
      <c r="R220" s="206"/>
      <c r="S220" s="206"/>
      <c r="T220" s="206"/>
      <c r="U220" s="206"/>
      <c r="V220" s="206"/>
      <c r="W220" s="206"/>
      <c r="X220" s="206"/>
      <c r="Y220" s="206"/>
      <c r="Z220" s="206"/>
      <c r="AA220" s="206"/>
      <c r="AB220" s="206"/>
      <c r="AC220" s="206"/>
      <c r="AD220" s="206"/>
      <c r="AE220" s="206"/>
      <c r="AF220" s="206"/>
      <c r="AG220" s="206"/>
      <c r="AH220" s="206"/>
      <c r="AI220" s="206"/>
      <c r="AJ220" s="206"/>
      <c r="AK220" s="206"/>
      <c r="AL220" s="206"/>
      <c r="AM220" s="206"/>
      <c r="AN220" s="206"/>
      <c r="AO220" s="206"/>
      <c r="AP220" s="206"/>
      <c r="AQ220" s="206"/>
      <c r="AR220" s="206"/>
      <c r="AS220" s="206"/>
      <c r="AT220" s="489">
        <f t="shared" si="47"/>
        <v>0</v>
      </c>
      <c r="AU220" s="489">
        <f t="shared" si="48"/>
        <v>0</v>
      </c>
      <c r="AV220" s="489">
        <f t="shared" si="49"/>
        <v>0</v>
      </c>
      <c r="AW220" s="489">
        <f t="shared" si="50"/>
        <v>0</v>
      </c>
      <c r="AX220" s="206"/>
      <c r="AY220" s="206"/>
      <c r="AZ220" s="206"/>
      <c r="BA220" s="206"/>
      <c r="BB220" s="206"/>
      <c r="BC220" s="206"/>
      <c r="BD220" s="206"/>
      <c r="BE220" s="206"/>
      <c r="BF220" s="206"/>
      <c r="BG220" s="206"/>
      <c r="BH220" s="206"/>
      <c r="BI220" s="206"/>
      <c r="BJ220" s="206"/>
      <c r="BK220" s="206"/>
      <c r="BL220" s="206"/>
      <c r="BM220" s="206"/>
      <c r="BN220" s="206"/>
      <c r="BO220" s="206"/>
      <c r="BP220" s="206"/>
      <c r="BQ220" s="206"/>
      <c r="BR220" s="206"/>
      <c r="BS220" s="206"/>
      <c r="BT220" s="206"/>
      <c r="BU220" s="206"/>
      <c r="BV220" s="206"/>
      <c r="BW220" s="206"/>
      <c r="BX220" s="206"/>
      <c r="BY220" s="489">
        <f t="shared" si="51"/>
        <v>0</v>
      </c>
      <c r="BZ220" s="489">
        <f t="shared" si="52"/>
        <v>0</v>
      </c>
      <c r="CA220" s="489">
        <f t="shared" si="55"/>
        <v>1047</v>
      </c>
      <c r="CB220" s="489">
        <f t="shared" si="56"/>
        <v>375</v>
      </c>
      <c r="CC220" s="489">
        <f t="shared" si="57"/>
        <v>0</v>
      </c>
      <c r="CD220" s="489">
        <f t="shared" si="58"/>
        <v>0</v>
      </c>
      <c r="CE220" s="489">
        <f t="shared" si="59"/>
        <v>0</v>
      </c>
      <c r="CF220" s="489">
        <f t="shared" si="53"/>
        <v>1047</v>
      </c>
      <c r="CG220" s="489">
        <f t="shared" si="54"/>
        <v>375</v>
      </c>
      <c r="CH220" s="489">
        <f t="shared" si="60"/>
        <v>314</v>
      </c>
      <c r="CI220" s="489">
        <f t="shared" si="60"/>
        <v>400</v>
      </c>
    </row>
    <row r="221" spans="1:87">
      <c r="A221" s="499" t="str">
        <f t="shared" si="46"/>
        <v>809</v>
      </c>
      <c r="B221" s="500">
        <v>40031</v>
      </c>
      <c r="C221" s="206"/>
      <c r="D221" s="206"/>
      <c r="E221" s="206"/>
      <c r="F221" s="206"/>
      <c r="G221" s="206"/>
      <c r="H221" s="206"/>
      <c r="I221" s="206"/>
      <c r="J221" s="206"/>
      <c r="K221" s="206"/>
      <c r="L221" s="206"/>
      <c r="M221" s="206"/>
      <c r="N221" s="206"/>
      <c r="O221" s="206"/>
      <c r="P221" s="206"/>
      <c r="Q221" s="206"/>
      <c r="R221" s="206"/>
      <c r="S221" s="206"/>
      <c r="T221" s="206"/>
      <c r="U221" s="206"/>
      <c r="V221" s="206"/>
      <c r="W221" s="206"/>
      <c r="X221" s="206"/>
      <c r="Y221" s="206"/>
      <c r="Z221" s="206"/>
      <c r="AA221" s="206"/>
      <c r="AB221" s="206"/>
      <c r="AC221" s="206"/>
      <c r="AD221" s="206"/>
      <c r="AE221" s="206"/>
      <c r="AF221" s="206"/>
      <c r="AG221" s="206"/>
      <c r="AH221" s="206"/>
      <c r="AI221" s="206"/>
      <c r="AJ221" s="206"/>
      <c r="AK221" s="206"/>
      <c r="AL221" s="206"/>
      <c r="AM221" s="206"/>
      <c r="AN221" s="206"/>
      <c r="AO221" s="206"/>
      <c r="AP221" s="206"/>
      <c r="AQ221" s="206"/>
      <c r="AR221" s="206"/>
      <c r="AS221" s="206"/>
      <c r="AT221" s="489">
        <f t="shared" si="47"/>
        <v>0</v>
      </c>
      <c r="AU221" s="489">
        <f t="shared" si="48"/>
        <v>0</v>
      </c>
      <c r="AV221" s="489">
        <f t="shared" si="49"/>
        <v>0</v>
      </c>
      <c r="AW221" s="489">
        <f t="shared" si="50"/>
        <v>0</v>
      </c>
      <c r="AX221" s="206"/>
      <c r="AY221" s="206"/>
      <c r="AZ221" s="206"/>
      <c r="BA221" s="206"/>
      <c r="BB221" s="206"/>
      <c r="BC221" s="206"/>
      <c r="BD221" s="206"/>
      <c r="BE221" s="206"/>
      <c r="BF221" s="206"/>
      <c r="BG221" s="206"/>
      <c r="BH221" s="206"/>
      <c r="BI221" s="206"/>
      <c r="BJ221" s="206"/>
      <c r="BK221" s="206"/>
      <c r="BL221" s="206"/>
      <c r="BM221" s="206"/>
      <c r="BN221" s="206"/>
      <c r="BO221" s="206"/>
      <c r="BP221" s="206"/>
      <c r="BQ221" s="206"/>
      <c r="BR221" s="206"/>
      <c r="BS221" s="206"/>
      <c r="BT221" s="206"/>
      <c r="BU221" s="206"/>
      <c r="BV221" s="206"/>
      <c r="BW221" s="206"/>
      <c r="BX221" s="206"/>
      <c r="BY221" s="489">
        <f t="shared" si="51"/>
        <v>0</v>
      </c>
      <c r="BZ221" s="489">
        <f t="shared" si="52"/>
        <v>0</v>
      </c>
      <c r="CA221" s="489">
        <f t="shared" si="55"/>
        <v>1047</v>
      </c>
      <c r="CB221" s="489">
        <f t="shared" si="56"/>
        <v>375</v>
      </c>
      <c r="CC221" s="489">
        <f t="shared" si="57"/>
        <v>0</v>
      </c>
      <c r="CD221" s="489">
        <f t="shared" si="58"/>
        <v>0</v>
      </c>
      <c r="CE221" s="489">
        <f t="shared" si="59"/>
        <v>0</v>
      </c>
      <c r="CF221" s="489">
        <f t="shared" si="53"/>
        <v>1047</v>
      </c>
      <c r="CG221" s="489">
        <f t="shared" si="54"/>
        <v>375</v>
      </c>
      <c r="CH221" s="489">
        <f t="shared" si="60"/>
        <v>314</v>
      </c>
      <c r="CI221" s="489">
        <f t="shared" si="60"/>
        <v>400</v>
      </c>
    </row>
    <row r="222" spans="1:87">
      <c r="A222" s="499" t="str">
        <f t="shared" si="46"/>
        <v>809</v>
      </c>
      <c r="B222" s="500">
        <v>40032</v>
      </c>
      <c r="C222" s="206"/>
      <c r="D222" s="206"/>
      <c r="E222" s="206"/>
      <c r="F222" s="206"/>
      <c r="G222" s="206"/>
      <c r="H222" s="206"/>
      <c r="I222" s="206"/>
      <c r="J222" s="206"/>
      <c r="K222" s="206"/>
      <c r="L222" s="206"/>
      <c r="M222" s="206"/>
      <c r="N222" s="206"/>
      <c r="O222" s="206"/>
      <c r="P222" s="206"/>
      <c r="Q222" s="206"/>
      <c r="R222" s="206"/>
      <c r="S222" s="206"/>
      <c r="T222" s="206"/>
      <c r="U222" s="206"/>
      <c r="V222" s="206"/>
      <c r="W222" s="206"/>
      <c r="X222" s="206"/>
      <c r="Y222" s="206"/>
      <c r="Z222" s="206"/>
      <c r="AA222" s="206"/>
      <c r="AB222" s="206"/>
      <c r="AC222" s="206"/>
      <c r="AD222" s="206"/>
      <c r="AE222" s="206"/>
      <c r="AF222" s="206"/>
      <c r="AG222" s="206"/>
      <c r="AH222" s="206"/>
      <c r="AI222" s="206"/>
      <c r="AJ222" s="206"/>
      <c r="AK222" s="206"/>
      <c r="AL222" s="206"/>
      <c r="AM222" s="206"/>
      <c r="AN222" s="206"/>
      <c r="AO222" s="206"/>
      <c r="AP222" s="206"/>
      <c r="AQ222" s="206"/>
      <c r="AR222" s="206"/>
      <c r="AS222" s="206"/>
      <c r="AT222" s="489">
        <f t="shared" si="47"/>
        <v>0</v>
      </c>
      <c r="AU222" s="489">
        <f t="shared" si="48"/>
        <v>0</v>
      </c>
      <c r="AV222" s="489">
        <f t="shared" si="49"/>
        <v>0</v>
      </c>
      <c r="AW222" s="489">
        <f t="shared" si="50"/>
        <v>0</v>
      </c>
      <c r="AX222" s="206"/>
      <c r="AY222" s="206"/>
      <c r="AZ222" s="206"/>
      <c r="BA222" s="206"/>
      <c r="BB222" s="206"/>
      <c r="BC222" s="206"/>
      <c r="BD222" s="206"/>
      <c r="BE222" s="206"/>
      <c r="BF222" s="206"/>
      <c r="BG222" s="206"/>
      <c r="BH222" s="206"/>
      <c r="BI222" s="206"/>
      <c r="BJ222" s="206"/>
      <c r="BK222" s="206"/>
      <c r="BL222" s="206"/>
      <c r="BM222" s="206"/>
      <c r="BN222" s="206"/>
      <c r="BO222" s="206"/>
      <c r="BP222" s="206"/>
      <c r="BQ222" s="206"/>
      <c r="BR222" s="206"/>
      <c r="BS222" s="206"/>
      <c r="BT222" s="206"/>
      <c r="BU222" s="206"/>
      <c r="BV222" s="206"/>
      <c r="BW222" s="206"/>
      <c r="BX222" s="206"/>
      <c r="BY222" s="489">
        <f t="shared" si="51"/>
        <v>0</v>
      </c>
      <c r="BZ222" s="489">
        <f t="shared" si="52"/>
        <v>0</v>
      </c>
      <c r="CA222" s="489">
        <f t="shared" si="55"/>
        <v>1047</v>
      </c>
      <c r="CB222" s="489">
        <f t="shared" si="56"/>
        <v>375</v>
      </c>
      <c r="CC222" s="489">
        <f t="shared" si="57"/>
        <v>0</v>
      </c>
      <c r="CD222" s="489">
        <f t="shared" si="58"/>
        <v>0</v>
      </c>
      <c r="CE222" s="489">
        <f t="shared" si="59"/>
        <v>0</v>
      </c>
      <c r="CF222" s="489">
        <f t="shared" si="53"/>
        <v>1047</v>
      </c>
      <c r="CG222" s="489">
        <f t="shared" si="54"/>
        <v>375</v>
      </c>
      <c r="CH222" s="489">
        <f t="shared" si="60"/>
        <v>314</v>
      </c>
      <c r="CI222" s="489">
        <f t="shared" si="60"/>
        <v>400</v>
      </c>
    </row>
    <row r="223" spans="1:87">
      <c r="A223" s="499" t="str">
        <f t="shared" si="46"/>
        <v>809</v>
      </c>
      <c r="B223" s="500">
        <v>40033</v>
      </c>
      <c r="C223" s="206"/>
      <c r="D223" s="206"/>
      <c r="E223" s="206"/>
      <c r="F223" s="206"/>
      <c r="G223" s="206"/>
      <c r="H223" s="206"/>
      <c r="I223" s="206"/>
      <c r="J223" s="206"/>
      <c r="K223" s="206"/>
      <c r="L223" s="206"/>
      <c r="M223" s="206"/>
      <c r="N223" s="206"/>
      <c r="O223" s="206"/>
      <c r="P223" s="206"/>
      <c r="Q223" s="206"/>
      <c r="R223" s="206"/>
      <c r="S223" s="206"/>
      <c r="T223" s="206"/>
      <c r="U223" s="206"/>
      <c r="V223" s="206"/>
      <c r="W223" s="206"/>
      <c r="X223" s="206"/>
      <c r="Y223" s="206"/>
      <c r="Z223" s="206"/>
      <c r="AA223" s="206"/>
      <c r="AB223" s="206"/>
      <c r="AC223" s="206"/>
      <c r="AD223" s="206"/>
      <c r="AE223" s="206"/>
      <c r="AF223" s="206"/>
      <c r="AG223" s="206"/>
      <c r="AH223" s="206"/>
      <c r="AI223" s="206"/>
      <c r="AJ223" s="206"/>
      <c r="AK223" s="206"/>
      <c r="AL223" s="206"/>
      <c r="AM223" s="206"/>
      <c r="AN223" s="206"/>
      <c r="AO223" s="206"/>
      <c r="AP223" s="206"/>
      <c r="AQ223" s="206"/>
      <c r="AR223" s="206"/>
      <c r="AS223" s="206"/>
      <c r="AT223" s="489">
        <f t="shared" si="47"/>
        <v>0</v>
      </c>
      <c r="AU223" s="489">
        <f t="shared" si="48"/>
        <v>0</v>
      </c>
      <c r="AV223" s="489">
        <f t="shared" si="49"/>
        <v>0</v>
      </c>
      <c r="AW223" s="489">
        <f t="shared" si="50"/>
        <v>0</v>
      </c>
      <c r="AX223" s="206"/>
      <c r="AY223" s="206"/>
      <c r="AZ223" s="206"/>
      <c r="BA223" s="206"/>
      <c r="BB223" s="206"/>
      <c r="BC223" s="206"/>
      <c r="BD223" s="206"/>
      <c r="BE223" s="206"/>
      <c r="BF223" s="206"/>
      <c r="BG223" s="206"/>
      <c r="BH223" s="206"/>
      <c r="BI223" s="206"/>
      <c r="BJ223" s="206"/>
      <c r="BK223" s="206"/>
      <c r="BL223" s="206"/>
      <c r="BM223" s="206"/>
      <c r="BN223" s="206"/>
      <c r="BO223" s="206"/>
      <c r="BP223" s="206"/>
      <c r="BQ223" s="206"/>
      <c r="BR223" s="206"/>
      <c r="BS223" s="206"/>
      <c r="BT223" s="206"/>
      <c r="BU223" s="206"/>
      <c r="BV223" s="206"/>
      <c r="BW223" s="206"/>
      <c r="BX223" s="206"/>
      <c r="BY223" s="489">
        <f t="shared" si="51"/>
        <v>0</v>
      </c>
      <c r="BZ223" s="489">
        <f t="shared" si="52"/>
        <v>0</v>
      </c>
      <c r="CA223" s="489">
        <f t="shared" si="55"/>
        <v>1047</v>
      </c>
      <c r="CB223" s="489">
        <f t="shared" si="56"/>
        <v>375</v>
      </c>
      <c r="CC223" s="489">
        <f t="shared" si="57"/>
        <v>0</v>
      </c>
      <c r="CD223" s="489">
        <f t="shared" si="58"/>
        <v>0</v>
      </c>
      <c r="CE223" s="489">
        <f t="shared" si="59"/>
        <v>0</v>
      </c>
      <c r="CF223" s="489">
        <f t="shared" si="53"/>
        <v>1047</v>
      </c>
      <c r="CG223" s="489">
        <f t="shared" si="54"/>
        <v>375</v>
      </c>
      <c r="CH223" s="489">
        <f t="shared" si="60"/>
        <v>314</v>
      </c>
      <c r="CI223" s="489">
        <f t="shared" si="60"/>
        <v>400</v>
      </c>
    </row>
    <row r="224" spans="1:87">
      <c r="A224" s="499" t="str">
        <f t="shared" si="46"/>
        <v>809</v>
      </c>
      <c r="B224" s="500">
        <v>40034</v>
      </c>
      <c r="C224" s="206"/>
      <c r="D224" s="206"/>
      <c r="E224" s="206"/>
      <c r="F224" s="206"/>
      <c r="G224" s="206"/>
      <c r="H224" s="206"/>
      <c r="I224" s="206"/>
      <c r="J224" s="206"/>
      <c r="K224" s="206"/>
      <c r="L224" s="206"/>
      <c r="M224" s="206"/>
      <c r="N224" s="206"/>
      <c r="O224" s="206"/>
      <c r="P224" s="206"/>
      <c r="Q224" s="206"/>
      <c r="R224" s="206"/>
      <c r="S224" s="206"/>
      <c r="T224" s="206"/>
      <c r="U224" s="206"/>
      <c r="V224" s="206"/>
      <c r="W224" s="206"/>
      <c r="X224" s="206"/>
      <c r="Y224" s="206"/>
      <c r="Z224" s="206"/>
      <c r="AA224" s="206"/>
      <c r="AB224" s="206"/>
      <c r="AC224" s="206"/>
      <c r="AD224" s="206"/>
      <c r="AE224" s="206"/>
      <c r="AF224" s="206"/>
      <c r="AG224" s="206"/>
      <c r="AH224" s="206"/>
      <c r="AI224" s="206"/>
      <c r="AJ224" s="206"/>
      <c r="AK224" s="206"/>
      <c r="AL224" s="206"/>
      <c r="AM224" s="206"/>
      <c r="AN224" s="206"/>
      <c r="AO224" s="206"/>
      <c r="AP224" s="206"/>
      <c r="AQ224" s="206"/>
      <c r="AR224" s="206"/>
      <c r="AS224" s="206"/>
      <c r="AT224" s="489">
        <f t="shared" si="47"/>
        <v>0</v>
      </c>
      <c r="AU224" s="489">
        <f t="shared" si="48"/>
        <v>0</v>
      </c>
      <c r="AV224" s="489">
        <f t="shared" si="49"/>
        <v>0</v>
      </c>
      <c r="AW224" s="489">
        <f t="shared" si="50"/>
        <v>0</v>
      </c>
      <c r="AX224" s="206"/>
      <c r="AY224" s="206"/>
      <c r="AZ224" s="206"/>
      <c r="BA224" s="206"/>
      <c r="BB224" s="206"/>
      <c r="BC224" s="206"/>
      <c r="BD224" s="206"/>
      <c r="BE224" s="206"/>
      <c r="BF224" s="206"/>
      <c r="BG224" s="206"/>
      <c r="BH224" s="206"/>
      <c r="BI224" s="206"/>
      <c r="BJ224" s="206"/>
      <c r="BK224" s="206"/>
      <c r="BL224" s="206"/>
      <c r="BM224" s="206"/>
      <c r="BN224" s="206"/>
      <c r="BO224" s="206"/>
      <c r="BP224" s="206"/>
      <c r="BQ224" s="206"/>
      <c r="BR224" s="206"/>
      <c r="BS224" s="206"/>
      <c r="BT224" s="206"/>
      <c r="BU224" s="206"/>
      <c r="BV224" s="206"/>
      <c r="BW224" s="206"/>
      <c r="BX224" s="206"/>
      <c r="BY224" s="489">
        <f t="shared" si="51"/>
        <v>0</v>
      </c>
      <c r="BZ224" s="489">
        <f t="shared" si="52"/>
        <v>0</v>
      </c>
      <c r="CA224" s="489">
        <f t="shared" si="55"/>
        <v>1047</v>
      </c>
      <c r="CB224" s="489">
        <f t="shared" si="56"/>
        <v>375</v>
      </c>
      <c r="CC224" s="489">
        <f t="shared" si="57"/>
        <v>0</v>
      </c>
      <c r="CD224" s="489">
        <f t="shared" si="58"/>
        <v>0</v>
      </c>
      <c r="CE224" s="489">
        <f t="shared" si="59"/>
        <v>0</v>
      </c>
      <c r="CF224" s="489">
        <f t="shared" si="53"/>
        <v>1047</v>
      </c>
      <c r="CG224" s="489">
        <f t="shared" si="54"/>
        <v>375</v>
      </c>
      <c r="CH224" s="489">
        <f t="shared" si="60"/>
        <v>314</v>
      </c>
      <c r="CI224" s="489">
        <f t="shared" si="60"/>
        <v>400</v>
      </c>
    </row>
    <row r="225" spans="1:87">
      <c r="A225" s="499" t="str">
        <f t="shared" si="46"/>
        <v>809</v>
      </c>
      <c r="B225" s="500">
        <v>40035</v>
      </c>
      <c r="C225" s="206"/>
      <c r="D225" s="206"/>
      <c r="E225" s="206"/>
      <c r="F225" s="206"/>
      <c r="G225" s="206"/>
      <c r="H225" s="206"/>
      <c r="I225" s="206"/>
      <c r="J225" s="206"/>
      <c r="K225" s="206"/>
      <c r="L225" s="206"/>
      <c r="M225" s="206"/>
      <c r="N225" s="206"/>
      <c r="O225" s="206"/>
      <c r="P225" s="206"/>
      <c r="Q225" s="206"/>
      <c r="R225" s="206"/>
      <c r="S225" s="206"/>
      <c r="T225" s="206"/>
      <c r="U225" s="206"/>
      <c r="V225" s="206"/>
      <c r="W225" s="206"/>
      <c r="X225" s="206"/>
      <c r="Y225" s="206"/>
      <c r="Z225" s="206"/>
      <c r="AA225" s="206"/>
      <c r="AB225" s="206"/>
      <c r="AC225" s="206"/>
      <c r="AD225" s="206"/>
      <c r="AE225" s="206"/>
      <c r="AF225" s="206"/>
      <c r="AG225" s="206"/>
      <c r="AH225" s="206"/>
      <c r="AI225" s="206"/>
      <c r="AJ225" s="206"/>
      <c r="AK225" s="206"/>
      <c r="AL225" s="206"/>
      <c r="AM225" s="206"/>
      <c r="AN225" s="206"/>
      <c r="AO225" s="206"/>
      <c r="AP225" s="206"/>
      <c r="AQ225" s="206"/>
      <c r="AR225" s="206"/>
      <c r="AS225" s="206"/>
      <c r="AT225" s="489">
        <f t="shared" si="47"/>
        <v>0</v>
      </c>
      <c r="AU225" s="489">
        <f t="shared" si="48"/>
        <v>0</v>
      </c>
      <c r="AV225" s="489">
        <f t="shared" si="49"/>
        <v>0</v>
      </c>
      <c r="AW225" s="489">
        <f t="shared" si="50"/>
        <v>0</v>
      </c>
      <c r="AX225" s="206"/>
      <c r="AY225" s="206"/>
      <c r="AZ225" s="206"/>
      <c r="BA225" s="206"/>
      <c r="BB225" s="206"/>
      <c r="BC225" s="206"/>
      <c r="BD225" s="206"/>
      <c r="BE225" s="206"/>
      <c r="BF225" s="206"/>
      <c r="BG225" s="206"/>
      <c r="BH225" s="206"/>
      <c r="BI225" s="206"/>
      <c r="BJ225" s="206"/>
      <c r="BK225" s="206"/>
      <c r="BL225" s="206"/>
      <c r="BM225" s="206"/>
      <c r="BN225" s="206"/>
      <c r="BO225" s="206"/>
      <c r="BP225" s="206"/>
      <c r="BQ225" s="206"/>
      <c r="BR225" s="206"/>
      <c r="BS225" s="206"/>
      <c r="BT225" s="206"/>
      <c r="BU225" s="206"/>
      <c r="BV225" s="206"/>
      <c r="BW225" s="206"/>
      <c r="BX225" s="206"/>
      <c r="BY225" s="489">
        <f t="shared" si="51"/>
        <v>0</v>
      </c>
      <c r="BZ225" s="489">
        <f t="shared" si="52"/>
        <v>0</v>
      </c>
      <c r="CA225" s="489">
        <f t="shared" si="55"/>
        <v>1047</v>
      </c>
      <c r="CB225" s="489">
        <f t="shared" si="56"/>
        <v>375</v>
      </c>
      <c r="CC225" s="489">
        <f t="shared" si="57"/>
        <v>0</v>
      </c>
      <c r="CD225" s="489">
        <f t="shared" si="58"/>
        <v>0</v>
      </c>
      <c r="CE225" s="489">
        <f t="shared" si="59"/>
        <v>0</v>
      </c>
      <c r="CF225" s="489">
        <f t="shared" si="53"/>
        <v>1047</v>
      </c>
      <c r="CG225" s="489">
        <f t="shared" si="54"/>
        <v>375</v>
      </c>
      <c r="CH225" s="489">
        <f t="shared" si="60"/>
        <v>314</v>
      </c>
      <c r="CI225" s="489">
        <f t="shared" si="60"/>
        <v>400</v>
      </c>
    </row>
    <row r="226" spans="1:87">
      <c r="A226" s="499" t="str">
        <f t="shared" si="46"/>
        <v>809</v>
      </c>
      <c r="B226" s="500">
        <v>40036</v>
      </c>
      <c r="C226" s="206"/>
      <c r="D226" s="206"/>
      <c r="E226" s="206"/>
      <c r="F226" s="206"/>
      <c r="G226" s="206"/>
      <c r="H226" s="206"/>
      <c r="I226" s="206"/>
      <c r="J226" s="206"/>
      <c r="K226" s="206"/>
      <c r="L226" s="206"/>
      <c r="M226" s="206"/>
      <c r="N226" s="206"/>
      <c r="O226" s="206"/>
      <c r="P226" s="206"/>
      <c r="Q226" s="206"/>
      <c r="R226" s="206"/>
      <c r="S226" s="206"/>
      <c r="T226" s="206"/>
      <c r="U226" s="206"/>
      <c r="V226" s="206"/>
      <c r="W226" s="206"/>
      <c r="X226" s="206"/>
      <c r="Y226" s="206"/>
      <c r="Z226" s="206"/>
      <c r="AA226" s="206"/>
      <c r="AB226" s="206"/>
      <c r="AC226" s="206"/>
      <c r="AD226" s="206"/>
      <c r="AE226" s="206"/>
      <c r="AF226" s="206"/>
      <c r="AG226" s="206"/>
      <c r="AH226" s="206"/>
      <c r="AI226" s="206"/>
      <c r="AJ226" s="206"/>
      <c r="AK226" s="206"/>
      <c r="AL226" s="206"/>
      <c r="AM226" s="206"/>
      <c r="AN226" s="206"/>
      <c r="AO226" s="206"/>
      <c r="AP226" s="206"/>
      <c r="AQ226" s="206"/>
      <c r="AR226" s="206"/>
      <c r="AS226" s="206"/>
      <c r="AT226" s="489">
        <f t="shared" si="47"/>
        <v>0</v>
      </c>
      <c r="AU226" s="489">
        <f t="shared" si="48"/>
        <v>0</v>
      </c>
      <c r="AV226" s="489">
        <f t="shared" si="49"/>
        <v>0</v>
      </c>
      <c r="AW226" s="489">
        <f t="shared" si="50"/>
        <v>0</v>
      </c>
      <c r="AX226" s="206"/>
      <c r="AY226" s="206"/>
      <c r="AZ226" s="206"/>
      <c r="BA226" s="206"/>
      <c r="BB226" s="206"/>
      <c r="BC226" s="206"/>
      <c r="BD226" s="206"/>
      <c r="BE226" s="206"/>
      <c r="BF226" s="206"/>
      <c r="BG226" s="206"/>
      <c r="BH226" s="206"/>
      <c r="BI226" s="206"/>
      <c r="BJ226" s="206"/>
      <c r="BK226" s="206"/>
      <c r="BL226" s="206"/>
      <c r="BM226" s="206"/>
      <c r="BN226" s="206"/>
      <c r="BO226" s="206"/>
      <c r="BP226" s="206"/>
      <c r="BQ226" s="206"/>
      <c r="BR226" s="206"/>
      <c r="BS226" s="206"/>
      <c r="BT226" s="206"/>
      <c r="BU226" s="206"/>
      <c r="BV226" s="206"/>
      <c r="BW226" s="206"/>
      <c r="BX226" s="206"/>
      <c r="BY226" s="489">
        <f t="shared" si="51"/>
        <v>0</v>
      </c>
      <c r="BZ226" s="489">
        <f t="shared" si="52"/>
        <v>0</v>
      </c>
      <c r="CA226" s="489">
        <f t="shared" si="55"/>
        <v>1047</v>
      </c>
      <c r="CB226" s="489">
        <f t="shared" si="56"/>
        <v>375</v>
      </c>
      <c r="CC226" s="489">
        <f t="shared" si="57"/>
        <v>0</v>
      </c>
      <c r="CD226" s="489">
        <f t="shared" si="58"/>
        <v>0</v>
      </c>
      <c r="CE226" s="489">
        <f t="shared" si="59"/>
        <v>0</v>
      </c>
      <c r="CF226" s="489">
        <f t="shared" si="53"/>
        <v>1047</v>
      </c>
      <c r="CG226" s="489">
        <f t="shared" si="54"/>
        <v>375</v>
      </c>
      <c r="CH226" s="489">
        <f t="shared" si="60"/>
        <v>314</v>
      </c>
      <c r="CI226" s="489">
        <f t="shared" si="60"/>
        <v>400</v>
      </c>
    </row>
    <row r="227" spans="1:87">
      <c r="A227" s="499" t="str">
        <f t="shared" si="46"/>
        <v>809</v>
      </c>
      <c r="B227" s="500">
        <v>40037</v>
      </c>
      <c r="C227" s="206"/>
      <c r="D227" s="206"/>
      <c r="E227" s="206"/>
      <c r="F227" s="206"/>
      <c r="G227" s="206"/>
      <c r="H227" s="206"/>
      <c r="I227" s="206"/>
      <c r="J227" s="206"/>
      <c r="K227" s="206"/>
      <c r="L227" s="206"/>
      <c r="M227" s="206"/>
      <c r="N227" s="206"/>
      <c r="O227" s="206"/>
      <c r="P227" s="206"/>
      <c r="Q227" s="206"/>
      <c r="R227" s="206"/>
      <c r="S227" s="206"/>
      <c r="T227" s="206"/>
      <c r="U227" s="206"/>
      <c r="V227" s="206"/>
      <c r="W227" s="206"/>
      <c r="X227" s="206"/>
      <c r="Y227" s="206"/>
      <c r="Z227" s="206"/>
      <c r="AA227" s="206"/>
      <c r="AB227" s="206"/>
      <c r="AC227" s="206"/>
      <c r="AD227" s="206"/>
      <c r="AE227" s="206"/>
      <c r="AF227" s="206"/>
      <c r="AG227" s="206"/>
      <c r="AH227" s="206"/>
      <c r="AI227" s="206"/>
      <c r="AJ227" s="206"/>
      <c r="AK227" s="206"/>
      <c r="AL227" s="206"/>
      <c r="AM227" s="206"/>
      <c r="AN227" s="206"/>
      <c r="AO227" s="206"/>
      <c r="AP227" s="206"/>
      <c r="AQ227" s="206"/>
      <c r="AR227" s="206"/>
      <c r="AS227" s="206"/>
      <c r="AT227" s="489">
        <f t="shared" si="47"/>
        <v>0</v>
      </c>
      <c r="AU227" s="489">
        <f t="shared" si="48"/>
        <v>0</v>
      </c>
      <c r="AV227" s="489">
        <f t="shared" si="49"/>
        <v>0</v>
      </c>
      <c r="AW227" s="489">
        <f t="shared" si="50"/>
        <v>0</v>
      </c>
      <c r="AX227" s="206"/>
      <c r="AY227" s="206"/>
      <c r="AZ227" s="206"/>
      <c r="BA227" s="206"/>
      <c r="BB227" s="206"/>
      <c r="BC227" s="206"/>
      <c r="BD227" s="206"/>
      <c r="BE227" s="206"/>
      <c r="BF227" s="206"/>
      <c r="BG227" s="206"/>
      <c r="BH227" s="206"/>
      <c r="BI227" s="206"/>
      <c r="BJ227" s="206"/>
      <c r="BK227" s="206"/>
      <c r="BL227" s="206"/>
      <c r="BM227" s="206"/>
      <c r="BN227" s="206"/>
      <c r="BO227" s="206"/>
      <c r="BP227" s="206"/>
      <c r="BQ227" s="206"/>
      <c r="BR227" s="206"/>
      <c r="BS227" s="206"/>
      <c r="BT227" s="206"/>
      <c r="BU227" s="206"/>
      <c r="BV227" s="206"/>
      <c r="BW227" s="206"/>
      <c r="BX227" s="206"/>
      <c r="BY227" s="489">
        <f t="shared" si="51"/>
        <v>0</v>
      </c>
      <c r="BZ227" s="489">
        <f t="shared" si="52"/>
        <v>0</v>
      </c>
      <c r="CA227" s="489">
        <f t="shared" si="55"/>
        <v>1047</v>
      </c>
      <c r="CB227" s="489">
        <f t="shared" si="56"/>
        <v>375</v>
      </c>
      <c r="CC227" s="489">
        <f t="shared" si="57"/>
        <v>0</v>
      </c>
      <c r="CD227" s="489">
        <f t="shared" si="58"/>
        <v>0</v>
      </c>
      <c r="CE227" s="489">
        <f t="shared" si="59"/>
        <v>0</v>
      </c>
      <c r="CF227" s="489">
        <f t="shared" si="53"/>
        <v>1047</v>
      </c>
      <c r="CG227" s="489">
        <f t="shared" si="54"/>
        <v>375</v>
      </c>
      <c r="CH227" s="489">
        <f t="shared" si="60"/>
        <v>314</v>
      </c>
      <c r="CI227" s="489">
        <f t="shared" si="60"/>
        <v>400</v>
      </c>
    </row>
    <row r="228" spans="1:87">
      <c r="A228" s="499" t="str">
        <f t="shared" si="46"/>
        <v>809</v>
      </c>
      <c r="B228" s="500">
        <v>40038</v>
      </c>
      <c r="C228" s="206"/>
      <c r="D228" s="206"/>
      <c r="E228" s="206"/>
      <c r="F228" s="206"/>
      <c r="G228" s="206"/>
      <c r="H228" s="206"/>
      <c r="I228" s="206"/>
      <c r="J228" s="206"/>
      <c r="K228" s="206"/>
      <c r="L228" s="206"/>
      <c r="M228" s="206"/>
      <c r="N228" s="206"/>
      <c r="O228" s="206"/>
      <c r="P228" s="206"/>
      <c r="Q228" s="206"/>
      <c r="R228" s="206"/>
      <c r="S228" s="206"/>
      <c r="T228" s="206"/>
      <c r="U228" s="206"/>
      <c r="V228" s="206"/>
      <c r="W228" s="206"/>
      <c r="X228" s="206"/>
      <c r="Y228" s="206"/>
      <c r="Z228" s="206"/>
      <c r="AA228" s="206"/>
      <c r="AB228" s="206"/>
      <c r="AC228" s="206"/>
      <c r="AD228" s="206"/>
      <c r="AE228" s="206"/>
      <c r="AF228" s="206"/>
      <c r="AG228" s="206"/>
      <c r="AH228" s="206"/>
      <c r="AI228" s="206"/>
      <c r="AJ228" s="206"/>
      <c r="AK228" s="206"/>
      <c r="AL228" s="206"/>
      <c r="AM228" s="206"/>
      <c r="AN228" s="206"/>
      <c r="AO228" s="206"/>
      <c r="AP228" s="206"/>
      <c r="AQ228" s="206"/>
      <c r="AR228" s="206"/>
      <c r="AS228" s="206"/>
      <c r="AT228" s="489">
        <f t="shared" si="47"/>
        <v>0</v>
      </c>
      <c r="AU228" s="489">
        <f t="shared" si="48"/>
        <v>0</v>
      </c>
      <c r="AV228" s="489">
        <f t="shared" si="49"/>
        <v>0</v>
      </c>
      <c r="AW228" s="489">
        <f t="shared" si="50"/>
        <v>0</v>
      </c>
      <c r="AX228" s="206"/>
      <c r="AY228" s="206"/>
      <c r="AZ228" s="206"/>
      <c r="BA228" s="206"/>
      <c r="BB228" s="206"/>
      <c r="BC228" s="206"/>
      <c r="BD228" s="206"/>
      <c r="BE228" s="206"/>
      <c r="BF228" s="206"/>
      <c r="BG228" s="206"/>
      <c r="BH228" s="206"/>
      <c r="BI228" s="206"/>
      <c r="BJ228" s="206"/>
      <c r="BK228" s="206"/>
      <c r="BL228" s="206"/>
      <c r="BM228" s="206"/>
      <c r="BN228" s="206"/>
      <c r="BO228" s="206"/>
      <c r="BP228" s="206"/>
      <c r="BQ228" s="206"/>
      <c r="BR228" s="206"/>
      <c r="BS228" s="206"/>
      <c r="BT228" s="206"/>
      <c r="BU228" s="206"/>
      <c r="BV228" s="206"/>
      <c r="BW228" s="206"/>
      <c r="BX228" s="206"/>
      <c r="BY228" s="489">
        <f t="shared" si="51"/>
        <v>0</v>
      </c>
      <c r="BZ228" s="489">
        <f t="shared" si="52"/>
        <v>0</v>
      </c>
      <c r="CA228" s="489">
        <f t="shared" si="55"/>
        <v>1047</v>
      </c>
      <c r="CB228" s="489">
        <f t="shared" si="56"/>
        <v>375</v>
      </c>
      <c r="CC228" s="489">
        <f t="shared" si="57"/>
        <v>0</v>
      </c>
      <c r="CD228" s="489">
        <f t="shared" si="58"/>
        <v>0</v>
      </c>
      <c r="CE228" s="489">
        <f t="shared" si="59"/>
        <v>0</v>
      </c>
      <c r="CF228" s="489">
        <f t="shared" si="53"/>
        <v>1047</v>
      </c>
      <c r="CG228" s="489">
        <f t="shared" si="54"/>
        <v>375</v>
      </c>
      <c r="CH228" s="489">
        <f t="shared" si="60"/>
        <v>314</v>
      </c>
      <c r="CI228" s="489">
        <f t="shared" si="60"/>
        <v>400</v>
      </c>
    </row>
    <row r="229" spans="1:87">
      <c r="A229" s="499" t="str">
        <f t="shared" si="46"/>
        <v>809</v>
      </c>
      <c r="B229" s="500">
        <v>40039</v>
      </c>
      <c r="C229" s="206"/>
      <c r="D229" s="206"/>
      <c r="E229" s="206"/>
      <c r="F229" s="206"/>
      <c r="G229" s="206"/>
      <c r="H229" s="206"/>
      <c r="I229" s="206"/>
      <c r="J229" s="206"/>
      <c r="K229" s="206"/>
      <c r="L229" s="206"/>
      <c r="M229" s="206"/>
      <c r="N229" s="206"/>
      <c r="O229" s="206"/>
      <c r="P229" s="206"/>
      <c r="Q229" s="206"/>
      <c r="R229" s="206"/>
      <c r="S229" s="206"/>
      <c r="T229" s="206"/>
      <c r="U229" s="206"/>
      <c r="V229" s="206"/>
      <c r="W229" s="206"/>
      <c r="X229" s="206"/>
      <c r="Y229" s="206"/>
      <c r="Z229" s="206"/>
      <c r="AA229" s="206"/>
      <c r="AB229" s="206"/>
      <c r="AC229" s="206"/>
      <c r="AD229" s="206"/>
      <c r="AE229" s="206"/>
      <c r="AF229" s="206"/>
      <c r="AG229" s="206"/>
      <c r="AH229" s="206"/>
      <c r="AI229" s="206"/>
      <c r="AJ229" s="206"/>
      <c r="AK229" s="206"/>
      <c r="AL229" s="206"/>
      <c r="AM229" s="206"/>
      <c r="AN229" s="206"/>
      <c r="AO229" s="206"/>
      <c r="AP229" s="206"/>
      <c r="AQ229" s="206"/>
      <c r="AR229" s="206"/>
      <c r="AS229" s="206"/>
      <c r="AT229" s="489">
        <f t="shared" si="47"/>
        <v>0</v>
      </c>
      <c r="AU229" s="489">
        <f t="shared" si="48"/>
        <v>0</v>
      </c>
      <c r="AV229" s="489">
        <f t="shared" si="49"/>
        <v>0</v>
      </c>
      <c r="AW229" s="489">
        <f t="shared" si="50"/>
        <v>0</v>
      </c>
      <c r="AX229" s="206"/>
      <c r="AY229" s="206"/>
      <c r="AZ229" s="206"/>
      <c r="BA229" s="206"/>
      <c r="BB229" s="206"/>
      <c r="BC229" s="206"/>
      <c r="BD229" s="206"/>
      <c r="BE229" s="206"/>
      <c r="BF229" s="206"/>
      <c r="BG229" s="206"/>
      <c r="BH229" s="206"/>
      <c r="BI229" s="206"/>
      <c r="BJ229" s="206"/>
      <c r="BK229" s="206"/>
      <c r="BL229" s="206"/>
      <c r="BM229" s="206"/>
      <c r="BN229" s="206"/>
      <c r="BO229" s="206"/>
      <c r="BP229" s="206"/>
      <c r="BQ229" s="206"/>
      <c r="BR229" s="206"/>
      <c r="BS229" s="206"/>
      <c r="BT229" s="206"/>
      <c r="BU229" s="206"/>
      <c r="BV229" s="206"/>
      <c r="BW229" s="206"/>
      <c r="BX229" s="206"/>
      <c r="BY229" s="489">
        <f t="shared" si="51"/>
        <v>0</v>
      </c>
      <c r="BZ229" s="489">
        <f t="shared" si="52"/>
        <v>0</v>
      </c>
      <c r="CA229" s="489">
        <f t="shared" si="55"/>
        <v>1047</v>
      </c>
      <c r="CB229" s="489">
        <f t="shared" si="56"/>
        <v>375</v>
      </c>
      <c r="CC229" s="489">
        <f t="shared" si="57"/>
        <v>0</v>
      </c>
      <c r="CD229" s="489">
        <f t="shared" si="58"/>
        <v>0</v>
      </c>
      <c r="CE229" s="489">
        <f t="shared" si="59"/>
        <v>0</v>
      </c>
      <c r="CF229" s="489">
        <f t="shared" si="53"/>
        <v>1047</v>
      </c>
      <c r="CG229" s="489">
        <f t="shared" si="54"/>
        <v>375</v>
      </c>
      <c r="CH229" s="489">
        <f t="shared" si="60"/>
        <v>314</v>
      </c>
      <c r="CI229" s="489">
        <f t="shared" si="60"/>
        <v>400</v>
      </c>
    </row>
    <row r="230" spans="1:87">
      <c r="A230" s="499" t="str">
        <f t="shared" si="46"/>
        <v>809</v>
      </c>
      <c r="B230" s="500">
        <v>40040</v>
      </c>
      <c r="C230" s="206"/>
      <c r="D230" s="206"/>
      <c r="E230" s="206"/>
      <c r="F230" s="206"/>
      <c r="G230" s="206"/>
      <c r="H230" s="206"/>
      <c r="I230" s="206"/>
      <c r="J230" s="206"/>
      <c r="K230" s="206"/>
      <c r="L230" s="206"/>
      <c r="M230" s="206"/>
      <c r="N230" s="206"/>
      <c r="O230" s="206"/>
      <c r="P230" s="206"/>
      <c r="Q230" s="206"/>
      <c r="R230" s="206"/>
      <c r="S230" s="206"/>
      <c r="T230" s="206"/>
      <c r="U230" s="206"/>
      <c r="V230" s="206"/>
      <c r="W230" s="206"/>
      <c r="X230" s="206"/>
      <c r="Y230" s="206"/>
      <c r="Z230" s="206"/>
      <c r="AA230" s="206"/>
      <c r="AB230" s="206"/>
      <c r="AC230" s="206"/>
      <c r="AD230" s="206"/>
      <c r="AE230" s="206"/>
      <c r="AF230" s="206"/>
      <c r="AG230" s="206"/>
      <c r="AH230" s="206"/>
      <c r="AI230" s="206"/>
      <c r="AJ230" s="206"/>
      <c r="AK230" s="206"/>
      <c r="AL230" s="206"/>
      <c r="AM230" s="206"/>
      <c r="AN230" s="206"/>
      <c r="AO230" s="206"/>
      <c r="AP230" s="206"/>
      <c r="AQ230" s="206"/>
      <c r="AR230" s="206"/>
      <c r="AS230" s="206"/>
      <c r="AT230" s="489">
        <f t="shared" si="47"/>
        <v>0</v>
      </c>
      <c r="AU230" s="489">
        <f t="shared" si="48"/>
        <v>0</v>
      </c>
      <c r="AV230" s="489">
        <f t="shared" si="49"/>
        <v>0</v>
      </c>
      <c r="AW230" s="489">
        <f t="shared" si="50"/>
        <v>0</v>
      </c>
      <c r="AX230" s="206"/>
      <c r="AY230" s="206"/>
      <c r="AZ230" s="206"/>
      <c r="BA230" s="206"/>
      <c r="BB230" s="206"/>
      <c r="BC230" s="206"/>
      <c r="BD230" s="206"/>
      <c r="BE230" s="206"/>
      <c r="BF230" s="206"/>
      <c r="BG230" s="206"/>
      <c r="BH230" s="206"/>
      <c r="BI230" s="206"/>
      <c r="BJ230" s="206"/>
      <c r="BK230" s="206"/>
      <c r="BL230" s="206"/>
      <c r="BM230" s="206"/>
      <c r="BN230" s="206"/>
      <c r="BO230" s="206"/>
      <c r="BP230" s="206"/>
      <c r="BQ230" s="206"/>
      <c r="BR230" s="206"/>
      <c r="BS230" s="206"/>
      <c r="BT230" s="206"/>
      <c r="BU230" s="206"/>
      <c r="BV230" s="206"/>
      <c r="BW230" s="206"/>
      <c r="BX230" s="206"/>
      <c r="BY230" s="489">
        <f t="shared" si="51"/>
        <v>0</v>
      </c>
      <c r="BZ230" s="489">
        <f t="shared" si="52"/>
        <v>0</v>
      </c>
      <c r="CA230" s="489">
        <f t="shared" si="55"/>
        <v>1047</v>
      </c>
      <c r="CB230" s="489">
        <f t="shared" si="56"/>
        <v>375</v>
      </c>
      <c r="CC230" s="489">
        <f t="shared" si="57"/>
        <v>0</v>
      </c>
      <c r="CD230" s="489">
        <f t="shared" si="58"/>
        <v>0</v>
      </c>
      <c r="CE230" s="489">
        <f t="shared" si="59"/>
        <v>0</v>
      </c>
      <c r="CF230" s="489">
        <f t="shared" si="53"/>
        <v>1047</v>
      </c>
      <c r="CG230" s="489">
        <f t="shared" si="54"/>
        <v>375</v>
      </c>
      <c r="CH230" s="489">
        <f t="shared" si="60"/>
        <v>314</v>
      </c>
      <c r="CI230" s="489">
        <f t="shared" si="60"/>
        <v>400</v>
      </c>
    </row>
    <row r="231" spans="1:87">
      <c r="A231" s="499" t="str">
        <f t="shared" si="46"/>
        <v>809</v>
      </c>
      <c r="B231" s="500">
        <v>40041</v>
      </c>
      <c r="C231" s="206"/>
      <c r="D231" s="206"/>
      <c r="E231" s="206"/>
      <c r="F231" s="206"/>
      <c r="G231" s="206"/>
      <c r="H231" s="206"/>
      <c r="I231" s="206"/>
      <c r="J231" s="206"/>
      <c r="K231" s="206"/>
      <c r="L231" s="206"/>
      <c r="M231" s="206"/>
      <c r="N231" s="206"/>
      <c r="O231" s="206"/>
      <c r="P231" s="206"/>
      <c r="Q231" s="206"/>
      <c r="R231" s="206"/>
      <c r="S231" s="206"/>
      <c r="T231" s="206"/>
      <c r="U231" s="206"/>
      <c r="V231" s="206"/>
      <c r="W231" s="206"/>
      <c r="X231" s="206"/>
      <c r="Y231" s="206"/>
      <c r="Z231" s="206"/>
      <c r="AA231" s="206"/>
      <c r="AB231" s="206"/>
      <c r="AC231" s="206"/>
      <c r="AD231" s="206"/>
      <c r="AE231" s="206"/>
      <c r="AF231" s="206"/>
      <c r="AG231" s="206"/>
      <c r="AH231" s="206"/>
      <c r="AI231" s="206"/>
      <c r="AJ231" s="206"/>
      <c r="AK231" s="206"/>
      <c r="AL231" s="206"/>
      <c r="AM231" s="206"/>
      <c r="AN231" s="206"/>
      <c r="AO231" s="206"/>
      <c r="AP231" s="206"/>
      <c r="AQ231" s="206"/>
      <c r="AR231" s="206"/>
      <c r="AS231" s="206"/>
      <c r="AT231" s="489">
        <f t="shared" si="47"/>
        <v>0</v>
      </c>
      <c r="AU231" s="489">
        <f t="shared" si="48"/>
        <v>0</v>
      </c>
      <c r="AV231" s="489">
        <f t="shared" si="49"/>
        <v>0</v>
      </c>
      <c r="AW231" s="489">
        <f t="shared" si="50"/>
        <v>0</v>
      </c>
      <c r="AX231" s="206"/>
      <c r="AY231" s="206"/>
      <c r="AZ231" s="206"/>
      <c r="BA231" s="206"/>
      <c r="BB231" s="206"/>
      <c r="BC231" s="206"/>
      <c r="BD231" s="206"/>
      <c r="BE231" s="206"/>
      <c r="BF231" s="206"/>
      <c r="BG231" s="206"/>
      <c r="BH231" s="206"/>
      <c r="BI231" s="206"/>
      <c r="BJ231" s="206"/>
      <c r="BK231" s="206"/>
      <c r="BL231" s="206"/>
      <c r="BM231" s="206"/>
      <c r="BN231" s="206"/>
      <c r="BO231" s="206"/>
      <c r="BP231" s="206"/>
      <c r="BQ231" s="206"/>
      <c r="BR231" s="206"/>
      <c r="BS231" s="206"/>
      <c r="BT231" s="206"/>
      <c r="BU231" s="206"/>
      <c r="BV231" s="206"/>
      <c r="BW231" s="206"/>
      <c r="BX231" s="206"/>
      <c r="BY231" s="489">
        <f t="shared" si="51"/>
        <v>0</v>
      </c>
      <c r="BZ231" s="489">
        <f t="shared" si="52"/>
        <v>0</v>
      </c>
      <c r="CA231" s="489">
        <f t="shared" si="55"/>
        <v>1047</v>
      </c>
      <c r="CB231" s="489">
        <f t="shared" si="56"/>
        <v>375</v>
      </c>
      <c r="CC231" s="489">
        <f t="shared" si="57"/>
        <v>0</v>
      </c>
      <c r="CD231" s="489">
        <f t="shared" si="58"/>
        <v>0</v>
      </c>
      <c r="CE231" s="489">
        <f t="shared" si="59"/>
        <v>0</v>
      </c>
      <c r="CF231" s="489">
        <f t="shared" si="53"/>
        <v>1047</v>
      </c>
      <c r="CG231" s="489">
        <f t="shared" si="54"/>
        <v>375</v>
      </c>
      <c r="CH231" s="489">
        <f t="shared" si="60"/>
        <v>314</v>
      </c>
      <c r="CI231" s="489">
        <f t="shared" si="60"/>
        <v>400</v>
      </c>
    </row>
    <row r="232" spans="1:87">
      <c r="A232" s="499" t="str">
        <f t="shared" si="46"/>
        <v>809</v>
      </c>
      <c r="B232" s="500">
        <v>40042</v>
      </c>
      <c r="C232" s="206"/>
      <c r="D232" s="206"/>
      <c r="E232" s="206"/>
      <c r="F232" s="206"/>
      <c r="G232" s="206"/>
      <c r="H232" s="206"/>
      <c r="I232" s="206"/>
      <c r="J232" s="206"/>
      <c r="K232" s="206"/>
      <c r="L232" s="206"/>
      <c r="M232" s="206"/>
      <c r="N232" s="206"/>
      <c r="O232" s="206"/>
      <c r="P232" s="206"/>
      <c r="Q232" s="206"/>
      <c r="R232" s="206"/>
      <c r="S232" s="206"/>
      <c r="T232" s="206"/>
      <c r="U232" s="206"/>
      <c r="V232" s="206"/>
      <c r="W232" s="206"/>
      <c r="X232" s="206"/>
      <c r="Y232" s="206"/>
      <c r="Z232" s="206"/>
      <c r="AA232" s="206"/>
      <c r="AB232" s="206"/>
      <c r="AC232" s="206"/>
      <c r="AD232" s="206"/>
      <c r="AE232" s="206"/>
      <c r="AF232" s="206"/>
      <c r="AG232" s="206"/>
      <c r="AH232" s="206"/>
      <c r="AI232" s="206"/>
      <c r="AJ232" s="206"/>
      <c r="AK232" s="206"/>
      <c r="AL232" s="206"/>
      <c r="AM232" s="206"/>
      <c r="AN232" s="206"/>
      <c r="AO232" s="206"/>
      <c r="AP232" s="206"/>
      <c r="AQ232" s="206"/>
      <c r="AR232" s="206"/>
      <c r="AS232" s="206"/>
      <c r="AT232" s="489">
        <f t="shared" si="47"/>
        <v>0</v>
      </c>
      <c r="AU232" s="489">
        <f t="shared" si="48"/>
        <v>0</v>
      </c>
      <c r="AV232" s="489">
        <f t="shared" si="49"/>
        <v>0</v>
      </c>
      <c r="AW232" s="489">
        <f t="shared" si="50"/>
        <v>0</v>
      </c>
      <c r="AX232" s="206"/>
      <c r="AY232" s="206"/>
      <c r="AZ232" s="206"/>
      <c r="BA232" s="206"/>
      <c r="BB232" s="206"/>
      <c r="BC232" s="206"/>
      <c r="BD232" s="206"/>
      <c r="BE232" s="206"/>
      <c r="BF232" s="206"/>
      <c r="BG232" s="206"/>
      <c r="BH232" s="206"/>
      <c r="BI232" s="206"/>
      <c r="BJ232" s="206"/>
      <c r="BK232" s="206"/>
      <c r="BL232" s="206"/>
      <c r="BM232" s="206"/>
      <c r="BN232" s="206"/>
      <c r="BO232" s="206"/>
      <c r="BP232" s="206"/>
      <c r="BQ232" s="206"/>
      <c r="BR232" s="206"/>
      <c r="BS232" s="206"/>
      <c r="BT232" s="206"/>
      <c r="BU232" s="206"/>
      <c r="BV232" s="206"/>
      <c r="BW232" s="206"/>
      <c r="BX232" s="206"/>
      <c r="BY232" s="489">
        <f t="shared" si="51"/>
        <v>0</v>
      </c>
      <c r="BZ232" s="489">
        <f t="shared" si="52"/>
        <v>0</v>
      </c>
      <c r="CA232" s="489">
        <f t="shared" si="55"/>
        <v>1047</v>
      </c>
      <c r="CB232" s="489">
        <f t="shared" si="56"/>
        <v>375</v>
      </c>
      <c r="CC232" s="489">
        <f t="shared" si="57"/>
        <v>0</v>
      </c>
      <c r="CD232" s="489">
        <f t="shared" si="58"/>
        <v>0</v>
      </c>
      <c r="CE232" s="489">
        <f t="shared" si="59"/>
        <v>0</v>
      </c>
      <c r="CF232" s="489">
        <f t="shared" si="53"/>
        <v>1047</v>
      </c>
      <c r="CG232" s="489">
        <f t="shared" si="54"/>
        <v>375</v>
      </c>
      <c r="CH232" s="489">
        <f t="shared" si="60"/>
        <v>314</v>
      </c>
      <c r="CI232" s="489">
        <f t="shared" si="60"/>
        <v>400</v>
      </c>
    </row>
    <row r="233" spans="1:87">
      <c r="A233" s="499" t="str">
        <f t="shared" si="46"/>
        <v>809</v>
      </c>
      <c r="B233" s="500">
        <v>40043</v>
      </c>
      <c r="C233" s="206"/>
      <c r="D233" s="206"/>
      <c r="E233" s="206"/>
      <c r="F233" s="206"/>
      <c r="G233" s="206"/>
      <c r="H233" s="206"/>
      <c r="I233" s="206"/>
      <c r="J233" s="206"/>
      <c r="K233" s="206"/>
      <c r="L233" s="206"/>
      <c r="M233" s="206"/>
      <c r="N233" s="206"/>
      <c r="O233" s="206"/>
      <c r="P233" s="206"/>
      <c r="Q233" s="206"/>
      <c r="R233" s="206"/>
      <c r="S233" s="206"/>
      <c r="T233" s="206"/>
      <c r="U233" s="206"/>
      <c r="V233" s="206"/>
      <c r="W233" s="206"/>
      <c r="X233" s="206"/>
      <c r="Y233" s="206"/>
      <c r="Z233" s="206"/>
      <c r="AA233" s="206"/>
      <c r="AB233" s="206"/>
      <c r="AC233" s="206"/>
      <c r="AD233" s="206"/>
      <c r="AE233" s="206"/>
      <c r="AF233" s="206"/>
      <c r="AG233" s="206"/>
      <c r="AH233" s="206"/>
      <c r="AI233" s="206"/>
      <c r="AJ233" s="206"/>
      <c r="AK233" s="206"/>
      <c r="AL233" s="206"/>
      <c r="AM233" s="206"/>
      <c r="AN233" s="206"/>
      <c r="AO233" s="206"/>
      <c r="AP233" s="206"/>
      <c r="AQ233" s="206"/>
      <c r="AR233" s="206"/>
      <c r="AS233" s="206"/>
      <c r="AT233" s="489">
        <f t="shared" si="47"/>
        <v>0</v>
      </c>
      <c r="AU233" s="489">
        <f t="shared" si="48"/>
        <v>0</v>
      </c>
      <c r="AV233" s="489">
        <f t="shared" si="49"/>
        <v>0</v>
      </c>
      <c r="AW233" s="489">
        <f t="shared" si="50"/>
        <v>0</v>
      </c>
      <c r="AX233" s="206"/>
      <c r="AY233" s="206"/>
      <c r="AZ233" s="206"/>
      <c r="BA233" s="206"/>
      <c r="BB233" s="206"/>
      <c r="BC233" s="206"/>
      <c r="BD233" s="206"/>
      <c r="BE233" s="206"/>
      <c r="BF233" s="206"/>
      <c r="BG233" s="206"/>
      <c r="BH233" s="206"/>
      <c r="BI233" s="206"/>
      <c r="BJ233" s="206"/>
      <c r="BK233" s="206"/>
      <c r="BL233" s="206"/>
      <c r="BM233" s="206"/>
      <c r="BN233" s="206"/>
      <c r="BO233" s="206"/>
      <c r="BP233" s="206"/>
      <c r="BQ233" s="206"/>
      <c r="BR233" s="206"/>
      <c r="BS233" s="206"/>
      <c r="BT233" s="206"/>
      <c r="BU233" s="206"/>
      <c r="BV233" s="206"/>
      <c r="BW233" s="206"/>
      <c r="BX233" s="206"/>
      <c r="BY233" s="489">
        <f t="shared" si="51"/>
        <v>0</v>
      </c>
      <c r="BZ233" s="489">
        <f t="shared" si="52"/>
        <v>0</v>
      </c>
      <c r="CA233" s="489">
        <f t="shared" si="55"/>
        <v>1047</v>
      </c>
      <c r="CB233" s="489">
        <f t="shared" si="56"/>
        <v>375</v>
      </c>
      <c r="CC233" s="489">
        <f t="shared" si="57"/>
        <v>0</v>
      </c>
      <c r="CD233" s="489">
        <f t="shared" si="58"/>
        <v>0</v>
      </c>
      <c r="CE233" s="489">
        <f t="shared" si="59"/>
        <v>0</v>
      </c>
      <c r="CF233" s="489">
        <f t="shared" si="53"/>
        <v>1047</v>
      </c>
      <c r="CG233" s="489">
        <f t="shared" si="54"/>
        <v>375</v>
      </c>
      <c r="CH233" s="489">
        <f t="shared" si="60"/>
        <v>314</v>
      </c>
      <c r="CI233" s="489">
        <f t="shared" si="60"/>
        <v>400</v>
      </c>
    </row>
    <row r="234" spans="1:87">
      <c r="A234" s="499" t="str">
        <f t="shared" si="46"/>
        <v>809</v>
      </c>
      <c r="B234" s="500">
        <v>40044</v>
      </c>
      <c r="C234" s="206"/>
      <c r="D234" s="206"/>
      <c r="E234" s="206"/>
      <c r="F234" s="206"/>
      <c r="G234" s="206"/>
      <c r="H234" s="206"/>
      <c r="I234" s="206"/>
      <c r="J234" s="206"/>
      <c r="K234" s="206"/>
      <c r="L234" s="206"/>
      <c r="M234" s="206"/>
      <c r="N234" s="206"/>
      <c r="O234" s="206"/>
      <c r="P234" s="206"/>
      <c r="Q234" s="206"/>
      <c r="R234" s="206"/>
      <c r="S234" s="206"/>
      <c r="T234" s="206"/>
      <c r="U234" s="206"/>
      <c r="V234" s="206"/>
      <c r="W234" s="206"/>
      <c r="X234" s="206"/>
      <c r="Y234" s="206"/>
      <c r="Z234" s="206"/>
      <c r="AA234" s="206"/>
      <c r="AB234" s="206"/>
      <c r="AC234" s="206"/>
      <c r="AD234" s="206"/>
      <c r="AE234" s="206"/>
      <c r="AF234" s="206"/>
      <c r="AG234" s="206"/>
      <c r="AH234" s="206"/>
      <c r="AI234" s="206"/>
      <c r="AJ234" s="206"/>
      <c r="AK234" s="206"/>
      <c r="AL234" s="206"/>
      <c r="AM234" s="206"/>
      <c r="AN234" s="206"/>
      <c r="AO234" s="206"/>
      <c r="AP234" s="206"/>
      <c r="AQ234" s="206"/>
      <c r="AR234" s="206"/>
      <c r="AS234" s="206"/>
      <c r="AT234" s="489">
        <f t="shared" si="47"/>
        <v>0</v>
      </c>
      <c r="AU234" s="489">
        <f t="shared" si="48"/>
        <v>0</v>
      </c>
      <c r="AV234" s="489">
        <f t="shared" si="49"/>
        <v>0</v>
      </c>
      <c r="AW234" s="489">
        <f t="shared" si="50"/>
        <v>0</v>
      </c>
      <c r="AX234" s="206"/>
      <c r="AY234" s="206"/>
      <c r="AZ234" s="206"/>
      <c r="BA234" s="206"/>
      <c r="BB234" s="206"/>
      <c r="BC234" s="206"/>
      <c r="BD234" s="206"/>
      <c r="BE234" s="206"/>
      <c r="BF234" s="206"/>
      <c r="BG234" s="206"/>
      <c r="BH234" s="206"/>
      <c r="BI234" s="206"/>
      <c r="BJ234" s="206"/>
      <c r="BK234" s="206"/>
      <c r="BL234" s="206"/>
      <c r="BM234" s="206"/>
      <c r="BN234" s="206"/>
      <c r="BO234" s="206"/>
      <c r="BP234" s="206"/>
      <c r="BQ234" s="206"/>
      <c r="BR234" s="206"/>
      <c r="BS234" s="206"/>
      <c r="BT234" s="206"/>
      <c r="BU234" s="206"/>
      <c r="BV234" s="206"/>
      <c r="BW234" s="206"/>
      <c r="BX234" s="206"/>
      <c r="BY234" s="489">
        <f t="shared" si="51"/>
        <v>0</v>
      </c>
      <c r="BZ234" s="489">
        <f t="shared" si="52"/>
        <v>0</v>
      </c>
      <c r="CA234" s="489">
        <f t="shared" si="55"/>
        <v>1047</v>
      </c>
      <c r="CB234" s="489">
        <f t="shared" si="56"/>
        <v>375</v>
      </c>
      <c r="CC234" s="489">
        <f t="shared" si="57"/>
        <v>0</v>
      </c>
      <c r="CD234" s="489">
        <f t="shared" si="58"/>
        <v>0</v>
      </c>
      <c r="CE234" s="489">
        <f t="shared" si="59"/>
        <v>0</v>
      </c>
      <c r="CF234" s="489">
        <f t="shared" si="53"/>
        <v>1047</v>
      </c>
      <c r="CG234" s="489">
        <f t="shared" si="54"/>
        <v>375</v>
      </c>
      <c r="CH234" s="489">
        <f t="shared" si="60"/>
        <v>314</v>
      </c>
      <c r="CI234" s="489">
        <f t="shared" si="60"/>
        <v>400</v>
      </c>
    </row>
    <row r="235" spans="1:87">
      <c r="A235" s="499" t="str">
        <f t="shared" si="46"/>
        <v>809</v>
      </c>
      <c r="B235" s="500">
        <v>40045</v>
      </c>
      <c r="C235" s="206"/>
      <c r="D235" s="206"/>
      <c r="E235" s="206"/>
      <c r="F235" s="206"/>
      <c r="G235" s="206"/>
      <c r="H235" s="206"/>
      <c r="I235" s="206"/>
      <c r="J235" s="206"/>
      <c r="K235" s="206"/>
      <c r="L235" s="206"/>
      <c r="M235" s="206"/>
      <c r="N235" s="206"/>
      <c r="O235" s="206"/>
      <c r="P235" s="206"/>
      <c r="Q235" s="206"/>
      <c r="R235" s="206"/>
      <c r="S235" s="206"/>
      <c r="T235" s="206"/>
      <c r="U235" s="206"/>
      <c r="V235" s="206"/>
      <c r="W235" s="206"/>
      <c r="X235" s="206"/>
      <c r="Y235" s="206"/>
      <c r="Z235" s="206"/>
      <c r="AA235" s="206"/>
      <c r="AB235" s="206"/>
      <c r="AC235" s="206"/>
      <c r="AD235" s="206"/>
      <c r="AE235" s="206"/>
      <c r="AF235" s="206"/>
      <c r="AG235" s="206"/>
      <c r="AH235" s="206"/>
      <c r="AI235" s="206"/>
      <c r="AJ235" s="206"/>
      <c r="AK235" s="206"/>
      <c r="AL235" s="206"/>
      <c r="AM235" s="206"/>
      <c r="AN235" s="206"/>
      <c r="AO235" s="206"/>
      <c r="AP235" s="206"/>
      <c r="AQ235" s="206"/>
      <c r="AR235" s="206"/>
      <c r="AS235" s="206"/>
      <c r="AT235" s="489">
        <f t="shared" si="47"/>
        <v>0</v>
      </c>
      <c r="AU235" s="489">
        <f t="shared" si="48"/>
        <v>0</v>
      </c>
      <c r="AV235" s="489">
        <f t="shared" si="49"/>
        <v>0</v>
      </c>
      <c r="AW235" s="489">
        <f t="shared" si="50"/>
        <v>0</v>
      </c>
      <c r="AX235" s="206"/>
      <c r="AY235" s="206"/>
      <c r="AZ235" s="206"/>
      <c r="BA235" s="206"/>
      <c r="BB235" s="206"/>
      <c r="BC235" s="206"/>
      <c r="BD235" s="206"/>
      <c r="BE235" s="206"/>
      <c r="BF235" s="206"/>
      <c r="BG235" s="206"/>
      <c r="BH235" s="206"/>
      <c r="BI235" s="206"/>
      <c r="BJ235" s="206"/>
      <c r="BK235" s="206"/>
      <c r="BL235" s="206"/>
      <c r="BM235" s="206"/>
      <c r="BN235" s="206"/>
      <c r="BO235" s="206"/>
      <c r="BP235" s="206"/>
      <c r="BQ235" s="206"/>
      <c r="BR235" s="206"/>
      <c r="BS235" s="206"/>
      <c r="BT235" s="206"/>
      <c r="BU235" s="206"/>
      <c r="BV235" s="206"/>
      <c r="BW235" s="206"/>
      <c r="BX235" s="206"/>
      <c r="BY235" s="489">
        <f t="shared" si="51"/>
        <v>0</v>
      </c>
      <c r="BZ235" s="489">
        <f t="shared" si="52"/>
        <v>0</v>
      </c>
      <c r="CA235" s="489">
        <f t="shared" si="55"/>
        <v>1047</v>
      </c>
      <c r="CB235" s="489">
        <f t="shared" si="56"/>
        <v>375</v>
      </c>
      <c r="CC235" s="489">
        <f t="shared" si="57"/>
        <v>0</v>
      </c>
      <c r="CD235" s="489">
        <f t="shared" si="58"/>
        <v>0</v>
      </c>
      <c r="CE235" s="489">
        <f t="shared" si="59"/>
        <v>0</v>
      </c>
      <c r="CF235" s="489">
        <f t="shared" si="53"/>
        <v>1047</v>
      </c>
      <c r="CG235" s="489">
        <f t="shared" si="54"/>
        <v>375</v>
      </c>
      <c r="CH235" s="489">
        <f t="shared" si="60"/>
        <v>314</v>
      </c>
      <c r="CI235" s="489">
        <f t="shared" si="60"/>
        <v>400</v>
      </c>
    </row>
    <row r="236" spans="1:87">
      <c r="A236" s="499" t="str">
        <f t="shared" si="46"/>
        <v>809</v>
      </c>
      <c r="B236" s="500">
        <v>40046</v>
      </c>
      <c r="C236" s="206"/>
      <c r="D236" s="206"/>
      <c r="E236" s="206"/>
      <c r="F236" s="206"/>
      <c r="G236" s="206"/>
      <c r="H236" s="206"/>
      <c r="I236" s="206"/>
      <c r="J236" s="206"/>
      <c r="K236" s="206"/>
      <c r="L236" s="206"/>
      <c r="M236" s="206"/>
      <c r="N236" s="206"/>
      <c r="O236" s="206"/>
      <c r="P236" s="206"/>
      <c r="Q236" s="206"/>
      <c r="R236" s="206"/>
      <c r="S236" s="206"/>
      <c r="T236" s="206"/>
      <c r="U236" s="206"/>
      <c r="V236" s="206"/>
      <c r="W236" s="206"/>
      <c r="X236" s="206"/>
      <c r="Y236" s="206"/>
      <c r="Z236" s="206"/>
      <c r="AA236" s="206"/>
      <c r="AB236" s="206"/>
      <c r="AC236" s="206"/>
      <c r="AD236" s="206"/>
      <c r="AE236" s="206"/>
      <c r="AF236" s="206"/>
      <c r="AG236" s="206"/>
      <c r="AH236" s="206"/>
      <c r="AI236" s="206"/>
      <c r="AJ236" s="206"/>
      <c r="AK236" s="206"/>
      <c r="AL236" s="206"/>
      <c r="AM236" s="206"/>
      <c r="AN236" s="206"/>
      <c r="AO236" s="206"/>
      <c r="AP236" s="206"/>
      <c r="AQ236" s="206"/>
      <c r="AR236" s="206"/>
      <c r="AS236" s="206"/>
      <c r="AT236" s="489">
        <f t="shared" si="47"/>
        <v>0</v>
      </c>
      <c r="AU236" s="489">
        <f t="shared" si="48"/>
        <v>0</v>
      </c>
      <c r="AV236" s="489">
        <f t="shared" si="49"/>
        <v>0</v>
      </c>
      <c r="AW236" s="489">
        <f t="shared" si="50"/>
        <v>0</v>
      </c>
      <c r="AX236" s="206"/>
      <c r="AY236" s="206"/>
      <c r="AZ236" s="206"/>
      <c r="BA236" s="206"/>
      <c r="BB236" s="206"/>
      <c r="BC236" s="206"/>
      <c r="BD236" s="206"/>
      <c r="BE236" s="206"/>
      <c r="BF236" s="206"/>
      <c r="BG236" s="206"/>
      <c r="BH236" s="206"/>
      <c r="BI236" s="206"/>
      <c r="BJ236" s="206"/>
      <c r="BK236" s="206"/>
      <c r="BL236" s="206"/>
      <c r="BM236" s="206"/>
      <c r="BN236" s="206"/>
      <c r="BO236" s="206"/>
      <c r="BP236" s="206"/>
      <c r="BQ236" s="206"/>
      <c r="BR236" s="206"/>
      <c r="BS236" s="206"/>
      <c r="BT236" s="206"/>
      <c r="BU236" s="206"/>
      <c r="BV236" s="206"/>
      <c r="BW236" s="206"/>
      <c r="BX236" s="206"/>
      <c r="BY236" s="489">
        <f t="shared" si="51"/>
        <v>0</v>
      </c>
      <c r="BZ236" s="489">
        <f t="shared" si="52"/>
        <v>0</v>
      </c>
      <c r="CA236" s="489">
        <f t="shared" si="55"/>
        <v>1047</v>
      </c>
      <c r="CB236" s="489">
        <f t="shared" si="56"/>
        <v>375</v>
      </c>
      <c r="CC236" s="489">
        <f t="shared" si="57"/>
        <v>0</v>
      </c>
      <c r="CD236" s="489">
        <f t="shared" si="58"/>
        <v>0</v>
      </c>
      <c r="CE236" s="489">
        <f t="shared" si="59"/>
        <v>0</v>
      </c>
      <c r="CF236" s="489">
        <f t="shared" si="53"/>
        <v>1047</v>
      </c>
      <c r="CG236" s="489">
        <f t="shared" si="54"/>
        <v>375</v>
      </c>
      <c r="CH236" s="489">
        <f t="shared" si="60"/>
        <v>314</v>
      </c>
      <c r="CI236" s="489">
        <f t="shared" si="60"/>
        <v>400</v>
      </c>
    </row>
    <row r="237" spans="1:87">
      <c r="A237" s="499" t="str">
        <f t="shared" si="46"/>
        <v>809</v>
      </c>
      <c r="B237" s="500">
        <v>40047</v>
      </c>
      <c r="C237" s="206"/>
      <c r="D237" s="206"/>
      <c r="E237" s="206"/>
      <c r="F237" s="206"/>
      <c r="G237" s="206"/>
      <c r="H237" s="206"/>
      <c r="I237" s="206"/>
      <c r="J237" s="206"/>
      <c r="K237" s="206"/>
      <c r="L237" s="206"/>
      <c r="M237" s="206"/>
      <c r="N237" s="206"/>
      <c r="O237" s="206"/>
      <c r="P237" s="206"/>
      <c r="Q237" s="206"/>
      <c r="R237" s="206"/>
      <c r="S237" s="206"/>
      <c r="T237" s="206"/>
      <c r="U237" s="206"/>
      <c r="V237" s="206"/>
      <c r="W237" s="206"/>
      <c r="X237" s="206"/>
      <c r="Y237" s="206"/>
      <c r="Z237" s="206"/>
      <c r="AA237" s="206"/>
      <c r="AB237" s="206"/>
      <c r="AC237" s="206"/>
      <c r="AD237" s="206"/>
      <c r="AE237" s="206"/>
      <c r="AF237" s="206"/>
      <c r="AG237" s="206"/>
      <c r="AH237" s="206"/>
      <c r="AI237" s="206"/>
      <c r="AJ237" s="206"/>
      <c r="AK237" s="206"/>
      <c r="AL237" s="206"/>
      <c r="AM237" s="206"/>
      <c r="AN237" s="206"/>
      <c r="AO237" s="206"/>
      <c r="AP237" s="206"/>
      <c r="AQ237" s="206"/>
      <c r="AR237" s="206"/>
      <c r="AS237" s="206"/>
      <c r="AT237" s="489">
        <f t="shared" si="47"/>
        <v>0</v>
      </c>
      <c r="AU237" s="489">
        <f t="shared" si="48"/>
        <v>0</v>
      </c>
      <c r="AV237" s="489">
        <f t="shared" si="49"/>
        <v>0</v>
      </c>
      <c r="AW237" s="489">
        <f t="shared" si="50"/>
        <v>0</v>
      </c>
      <c r="AX237" s="206"/>
      <c r="AY237" s="206"/>
      <c r="AZ237" s="206"/>
      <c r="BA237" s="206"/>
      <c r="BB237" s="206"/>
      <c r="BC237" s="206"/>
      <c r="BD237" s="206"/>
      <c r="BE237" s="206"/>
      <c r="BF237" s="206"/>
      <c r="BG237" s="206"/>
      <c r="BH237" s="206"/>
      <c r="BI237" s="206"/>
      <c r="BJ237" s="206"/>
      <c r="BK237" s="206"/>
      <c r="BL237" s="206"/>
      <c r="BM237" s="206"/>
      <c r="BN237" s="206"/>
      <c r="BO237" s="206"/>
      <c r="BP237" s="206"/>
      <c r="BQ237" s="206"/>
      <c r="BR237" s="206"/>
      <c r="BS237" s="206"/>
      <c r="BT237" s="206"/>
      <c r="BU237" s="206"/>
      <c r="BV237" s="206"/>
      <c r="BW237" s="206"/>
      <c r="BX237" s="206"/>
      <c r="BY237" s="489">
        <f t="shared" si="51"/>
        <v>0</v>
      </c>
      <c r="BZ237" s="489">
        <f t="shared" si="52"/>
        <v>0</v>
      </c>
      <c r="CA237" s="489">
        <f t="shared" si="55"/>
        <v>1047</v>
      </c>
      <c r="CB237" s="489">
        <f t="shared" si="56"/>
        <v>375</v>
      </c>
      <c r="CC237" s="489">
        <f t="shared" si="57"/>
        <v>0</v>
      </c>
      <c r="CD237" s="489">
        <f t="shared" si="58"/>
        <v>0</v>
      </c>
      <c r="CE237" s="489">
        <f t="shared" si="59"/>
        <v>0</v>
      </c>
      <c r="CF237" s="489">
        <f t="shared" si="53"/>
        <v>1047</v>
      </c>
      <c r="CG237" s="489">
        <f t="shared" si="54"/>
        <v>375</v>
      </c>
      <c r="CH237" s="489">
        <f t="shared" si="60"/>
        <v>314</v>
      </c>
      <c r="CI237" s="489">
        <f t="shared" si="60"/>
        <v>400</v>
      </c>
    </row>
    <row r="238" spans="1:87">
      <c r="A238" s="499" t="str">
        <f t="shared" si="46"/>
        <v>809</v>
      </c>
      <c r="B238" s="500">
        <v>40048</v>
      </c>
      <c r="C238" s="206"/>
      <c r="D238" s="206"/>
      <c r="E238" s="206"/>
      <c r="F238" s="206"/>
      <c r="G238" s="206"/>
      <c r="H238" s="206"/>
      <c r="I238" s="206"/>
      <c r="J238" s="206"/>
      <c r="K238" s="206"/>
      <c r="L238" s="206"/>
      <c r="M238" s="206"/>
      <c r="N238" s="206"/>
      <c r="O238" s="206"/>
      <c r="P238" s="206"/>
      <c r="Q238" s="206"/>
      <c r="R238" s="206"/>
      <c r="S238" s="206"/>
      <c r="T238" s="206"/>
      <c r="U238" s="206"/>
      <c r="V238" s="206"/>
      <c r="W238" s="206"/>
      <c r="X238" s="206"/>
      <c r="Y238" s="206"/>
      <c r="Z238" s="206"/>
      <c r="AA238" s="206"/>
      <c r="AB238" s="206"/>
      <c r="AC238" s="206"/>
      <c r="AD238" s="206"/>
      <c r="AE238" s="206"/>
      <c r="AF238" s="206"/>
      <c r="AG238" s="206"/>
      <c r="AH238" s="206"/>
      <c r="AI238" s="206"/>
      <c r="AJ238" s="206"/>
      <c r="AK238" s="206"/>
      <c r="AL238" s="206"/>
      <c r="AM238" s="206"/>
      <c r="AN238" s="206"/>
      <c r="AO238" s="206"/>
      <c r="AP238" s="206"/>
      <c r="AQ238" s="206"/>
      <c r="AR238" s="206"/>
      <c r="AS238" s="206"/>
      <c r="AT238" s="489">
        <f t="shared" si="47"/>
        <v>0</v>
      </c>
      <c r="AU238" s="489">
        <f t="shared" si="48"/>
        <v>0</v>
      </c>
      <c r="AV238" s="489">
        <f t="shared" si="49"/>
        <v>0</v>
      </c>
      <c r="AW238" s="489">
        <f t="shared" si="50"/>
        <v>0</v>
      </c>
      <c r="AX238" s="206"/>
      <c r="AY238" s="206"/>
      <c r="AZ238" s="206"/>
      <c r="BA238" s="206"/>
      <c r="BB238" s="206"/>
      <c r="BC238" s="206"/>
      <c r="BD238" s="206"/>
      <c r="BE238" s="206"/>
      <c r="BF238" s="206"/>
      <c r="BG238" s="206"/>
      <c r="BH238" s="206"/>
      <c r="BI238" s="206"/>
      <c r="BJ238" s="206"/>
      <c r="BK238" s="206"/>
      <c r="BL238" s="206"/>
      <c r="BM238" s="206"/>
      <c r="BN238" s="206"/>
      <c r="BO238" s="206"/>
      <c r="BP238" s="206"/>
      <c r="BQ238" s="206"/>
      <c r="BR238" s="206"/>
      <c r="BS238" s="206"/>
      <c r="BT238" s="206"/>
      <c r="BU238" s="206"/>
      <c r="BV238" s="206"/>
      <c r="BW238" s="206"/>
      <c r="BX238" s="206"/>
      <c r="BY238" s="489">
        <f t="shared" si="51"/>
        <v>0</v>
      </c>
      <c r="BZ238" s="489">
        <f t="shared" si="52"/>
        <v>0</v>
      </c>
      <c r="CA238" s="489">
        <f t="shared" si="55"/>
        <v>1047</v>
      </c>
      <c r="CB238" s="489">
        <f t="shared" si="56"/>
        <v>375</v>
      </c>
      <c r="CC238" s="489">
        <f t="shared" si="57"/>
        <v>0</v>
      </c>
      <c r="CD238" s="489">
        <f t="shared" si="58"/>
        <v>0</v>
      </c>
      <c r="CE238" s="489">
        <f t="shared" si="59"/>
        <v>0</v>
      </c>
      <c r="CF238" s="489">
        <f t="shared" si="53"/>
        <v>1047</v>
      </c>
      <c r="CG238" s="489">
        <f t="shared" si="54"/>
        <v>375</v>
      </c>
      <c r="CH238" s="489">
        <f t="shared" si="60"/>
        <v>314</v>
      </c>
      <c r="CI238" s="489">
        <f t="shared" si="60"/>
        <v>400</v>
      </c>
    </row>
    <row r="239" spans="1:87">
      <c r="A239" s="499" t="str">
        <f t="shared" si="46"/>
        <v>809</v>
      </c>
      <c r="B239" s="500">
        <v>40049</v>
      </c>
      <c r="C239" s="206"/>
      <c r="D239" s="206"/>
      <c r="E239" s="206"/>
      <c r="F239" s="206"/>
      <c r="G239" s="206"/>
      <c r="H239" s="206"/>
      <c r="I239" s="206"/>
      <c r="J239" s="206"/>
      <c r="K239" s="206"/>
      <c r="L239" s="206"/>
      <c r="M239" s="206"/>
      <c r="N239" s="206"/>
      <c r="O239" s="206"/>
      <c r="P239" s="206"/>
      <c r="Q239" s="206"/>
      <c r="R239" s="206"/>
      <c r="S239" s="206"/>
      <c r="T239" s="206"/>
      <c r="U239" s="206"/>
      <c r="V239" s="206"/>
      <c r="W239" s="206"/>
      <c r="X239" s="206"/>
      <c r="Y239" s="206"/>
      <c r="Z239" s="206"/>
      <c r="AA239" s="206"/>
      <c r="AB239" s="206"/>
      <c r="AC239" s="206"/>
      <c r="AD239" s="206"/>
      <c r="AE239" s="206"/>
      <c r="AF239" s="206"/>
      <c r="AG239" s="206"/>
      <c r="AH239" s="206"/>
      <c r="AI239" s="206"/>
      <c r="AJ239" s="206"/>
      <c r="AK239" s="206"/>
      <c r="AL239" s="206"/>
      <c r="AM239" s="206"/>
      <c r="AN239" s="206"/>
      <c r="AO239" s="206"/>
      <c r="AP239" s="206"/>
      <c r="AQ239" s="206"/>
      <c r="AR239" s="206"/>
      <c r="AS239" s="206"/>
      <c r="AT239" s="489">
        <f t="shared" si="47"/>
        <v>0</v>
      </c>
      <c r="AU239" s="489">
        <f t="shared" si="48"/>
        <v>0</v>
      </c>
      <c r="AV239" s="489">
        <f t="shared" si="49"/>
        <v>0</v>
      </c>
      <c r="AW239" s="489">
        <f t="shared" si="50"/>
        <v>0</v>
      </c>
      <c r="AX239" s="206"/>
      <c r="AY239" s="206"/>
      <c r="AZ239" s="206"/>
      <c r="BA239" s="206"/>
      <c r="BB239" s="206"/>
      <c r="BC239" s="206"/>
      <c r="BD239" s="206"/>
      <c r="BE239" s="206"/>
      <c r="BF239" s="206"/>
      <c r="BG239" s="206"/>
      <c r="BH239" s="206"/>
      <c r="BI239" s="206"/>
      <c r="BJ239" s="206"/>
      <c r="BK239" s="206"/>
      <c r="BL239" s="206"/>
      <c r="BM239" s="206"/>
      <c r="BN239" s="206"/>
      <c r="BO239" s="206"/>
      <c r="BP239" s="206"/>
      <c r="BQ239" s="206"/>
      <c r="BR239" s="206"/>
      <c r="BS239" s="206"/>
      <c r="BT239" s="206"/>
      <c r="BU239" s="206"/>
      <c r="BV239" s="206"/>
      <c r="BW239" s="206"/>
      <c r="BX239" s="206"/>
      <c r="BY239" s="489">
        <f t="shared" si="51"/>
        <v>0</v>
      </c>
      <c r="BZ239" s="489">
        <f t="shared" si="52"/>
        <v>0</v>
      </c>
      <c r="CA239" s="489">
        <f t="shared" si="55"/>
        <v>1047</v>
      </c>
      <c r="CB239" s="489">
        <f t="shared" si="56"/>
        <v>375</v>
      </c>
      <c r="CC239" s="489">
        <f t="shared" si="57"/>
        <v>0</v>
      </c>
      <c r="CD239" s="489">
        <f t="shared" si="58"/>
        <v>0</v>
      </c>
      <c r="CE239" s="489">
        <f t="shared" si="59"/>
        <v>0</v>
      </c>
      <c r="CF239" s="489">
        <f t="shared" si="53"/>
        <v>1047</v>
      </c>
      <c r="CG239" s="489">
        <f t="shared" si="54"/>
        <v>375</v>
      </c>
      <c r="CH239" s="489">
        <f t="shared" si="60"/>
        <v>314</v>
      </c>
      <c r="CI239" s="489">
        <f t="shared" si="60"/>
        <v>400</v>
      </c>
    </row>
    <row r="240" spans="1:87">
      <c r="A240" s="499" t="str">
        <f t="shared" si="46"/>
        <v>809</v>
      </c>
      <c r="B240" s="500">
        <v>40050</v>
      </c>
      <c r="C240" s="206"/>
      <c r="D240" s="206"/>
      <c r="E240" s="206"/>
      <c r="F240" s="206"/>
      <c r="G240" s="206"/>
      <c r="H240" s="206"/>
      <c r="I240" s="206"/>
      <c r="J240" s="206"/>
      <c r="K240" s="206"/>
      <c r="L240" s="206"/>
      <c r="M240" s="206"/>
      <c r="N240" s="206"/>
      <c r="O240" s="206"/>
      <c r="P240" s="206"/>
      <c r="Q240" s="206"/>
      <c r="R240" s="206"/>
      <c r="S240" s="206"/>
      <c r="T240" s="206"/>
      <c r="U240" s="206"/>
      <c r="V240" s="206"/>
      <c r="W240" s="206"/>
      <c r="X240" s="206"/>
      <c r="Y240" s="206"/>
      <c r="Z240" s="206"/>
      <c r="AA240" s="206"/>
      <c r="AB240" s="206"/>
      <c r="AC240" s="206"/>
      <c r="AD240" s="206"/>
      <c r="AE240" s="206"/>
      <c r="AF240" s="206"/>
      <c r="AG240" s="206"/>
      <c r="AH240" s="206"/>
      <c r="AI240" s="206"/>
      <c r="AJ240" s="206"/>
      <c r="AK240" s="206"/>
      <c r="AL240" s="206"/>
      <c r="AM240" s="206"/>
      <c r="AN240" s="206"/>
      <c r="AO240" s="206"/>
      <c r="AP240" s="206"/>
      <c r="AQ240" s="206"/>
      <c r="AR240" s="206"/>
      <c r="AS240" s="206"/>
      <c r="AT240" s="489">
        <f t="shared" si="47"/>
        <v>0</v>
      </c>
      <c r="AU240" s="489">
        <f t="shared" si="48"/>
        <v>0</v>
      </c>
      <c r="AV240" s="489">
        <f t="shared" si="49"/>
        <v>0</v>
      </c>
      <c r="AW240" s="489">
        <f t="shared" si="50"/>
        <v>0</v>
      </c>
      <c r="AX240" s="206"/>
      <c r="AY240" s="206"/>
      <c r="AZ240" s="206"/>
      <c r="BA240" s="206"/>
      <c r="BB240" s="206"/>
      <c r="BC240" s="206"/>
      <c r="BD240" s="206"/>
      <c r="BE240" s="206"/>
      <c r="BF240" s="206"/>
      <c r="BG240" s="206"/>
      <c r="BH240" s="206"/>
      <c r="BI240" s="206"/>
      <c r="BJ240" s="206"/>
      <c r="BK240" s="206"/>
      <c r="BL240" s="206"/>
      <c r="BM240" s="206"/>
      <c r="BN240" s="206"/>
      <c r="BO240" s="206"/>
      <c r="BP240" s="206"/>
      <c r="BQ240" s="206"/>
      <c r="BR240" s="206"/>
      <c r="BS240" s="206"/>
      <c r="BT240" s="206"/>
      <c r="BU240" s="206"/>
      <c r="BV240" s="206"/>
      <c r="BW240" s="206"/>
      <c r="BX240" s="206"/>
      <c r="BY240" s="489">
        <f t="shared" si="51"/>
        <v>0</v>
      </c>
      <c r="BZ240" s="489">
        <f t="shared" si="52"/>
        <v>0</v>
      </c>
      <c r="CA240" s="489">
        <f t="shared" si="55"/>
        <v>1047</v>
      </c>
      <c r="CB240" s="489">
        <f t="shared" si="56"/>
        <v>375</v>
      </c>
      <c r="CC240" s="489">
        <f t="shared" si="57"/>
        <v>0</v>
      </c>
      <c r="CD240" s="489">
        <f t="shared" si="58"/>
        <v>0</v>
      </c>
      <c r="CE240" s="489">
        <f t="shared" si="59"/>
        <v>0</v>
      </c>
      <c r="CF240" s="489">
        <f t="shared" si="53"/>
        <v>1047</v>
      </c>
      <c r="CG240" s="489">
        <f t="shared" si="54"/>
        <v>375</v>
      </c>
      <c r="CH240" s="489">
        <f t="shared" si="60"/>
        <v>314</v>
      </c>
      <c r="CI240" s="489">
        <f t="shared" si="60"/>
        <v>400</v>
      </c>
    </row>
    <row r="241" spans="1:87">
      <c r="A241" s="499" t="str">
        <f t="shared" si="46"/>
        <v>809</v>
      </c>
      <c r="B241" s="500">
        <v>40051</v>
      </c>
      <c r="C241" s="206"/>
      <c r="D241" s="206"/>
      <c r="E241" s="206"/>
      <c r="F241" s="206"/>
      <c r="G241" s="206"/>
      <c r="H241" s="206"/>
      <c r="I241" s="206"/>
      <c r="J241" s="206"/>
      <c r="K241" s="206"/>
      <c r="L241" s="206"/>
      <c r="M241" s="206"/>
      <c r="N241" s="206"/>
      <c r="O241" s="206"/>
      <c r="P241" s="206"/>
      <c r="Q241" s="206"/>
      <c r="R241" s="206"/>
      <c r="S241" s="206"/>
      <c r="T241" s="206"/>
      <c r="U241" s="206"/>
      <c r="V241" s="206"/>
      <c r="W241" s="206"/>
      <c r="X241" s="206"/>
      <c r="Y241" s="206"/>
      <c r="Z241" s="206"/>
      <c r="AA241" s="206"/>
      <c r="AB241" s="206"/>
      <c r="AC241" s="206"/>
      <c r="AD241" s="206"/>
      <c r="AE241" s="206"/>
      <c r="AF241" s="206"/>
      <c r="AG241" s="206"/>
      <c r="AH241" s="206"/>
      <c r="AI241" s="206"/>
      <c r="AJ241" s="206"/>
      <c r="AK241" s="206"/>
      <c r="AL241" s="206"/>
      <c r="AM241" s="206"/>
      <c r="AN241" s="206"/>
      <c r="AO241" s="206"/>
      <c r="AP241" s="206"/>
      <c r="AQ241" s="206"/>
      <c r="AR241" s="206"/>
      <c r="AS241" s="206"/>
      <c r="AT241" s="489">
        <f t="shared" si="47"/>
        <v>0</v>
      </c>
      <c r="AU241" s="489">
        <f t="shared" si="48"/>
        <v>0</v>
      </c>
      <c r="AV241" s="489">
        <f t="shared" si="49"/>
        <v>0</v>
      </c>
      <c r="AW241" s="489">
        <f t="shared" si="50"/>
        <v>0</v>
      </c>
      <c r="AX241" s="206"/>
      <c r="AY241" s="206"/>
      <c r="AZ241" s="206"/>
      <c r="BA241" s="206"/>
      <c r="BB241" s="206"/>
      <c r="BC241" s="206"/>
      <c r="BD241" s="206"/>
      <c r="BE241" s="206"/>
      <c r="BF241" s="206"/>
      <c r="BG241" s="206"/>
      <c r="BH241" s="206"/>
      <c r="BI241" s="206"/>
      <c r="BJ241" s="206"/>
      <c r="BK241" s="206"/>
      <c r="BL241" s="206"/>
      <c r="BM241" s="206"/>
      <c r="BN241" s="206"/>
      <c r="BO241" s="206"/>
      <c r="BP241" s="206"/>
      <c r="BQ241" s="206"/>
      <c r="BR241" s="206"/>
      <c r="BS241" s="206"/>
      <c r="BT241" s="206"/>
      <c r="BU241" s="206"/>
      <c r="BV241" s="206"/>
      <c r="BW241" s="206"/>
      <c r="BX241" s="206"/>
      <c r="BY241" s="489">
        <f t="shared" si="51"/>
        <v>0</v>
      </c>
      <c r="BZ241" s="489">
        <f t="shared" si="52"/>
        <v>0</v>
      </c>
      <c r="CA241" s="489">
        <f t="shared" si="55"/>
        <v>1047</v>
      </c>
      <c r="CB241" s="489">
        <f t="shared" si="56"/>
        <v>375</v>
      </c>
      <c r="CC241" s="489">
        <f t="shared" si="57"/>
        <v>0</v>
      </c>
      <c r="CD241" s="489">
        <f t="shared" si="58"/>
        <v>0</v>
      </c>
      <c r="CE241" s="489">
        <f t="shared" si="59"/>
        <v>0</v>
      </c>
      <c r="CF241" s="489">
        <f t="shared" si="53"/>
        <v>1047</v>
      </c>
      <c r="CG241" s="489">
        <f t="shared" si="54"/>
        <v>375</v>
      </c>
      <c r="CH241" s="489">
        <f t="shared" si="60"/>
        <v>314</v>
      </c>
      <c r="CI241" s="489">
        <f t="shared" si="60"/>
        <v>400</v>
      </c>
    </row>
    <row r="242" spans="1:87">
      <c r="A242" s="499" t="str">
        <f t="shared" si="46"/>
        <v>809</v>
      </c>
      <c r="B242" s="500">
        <v>40052</v>
      </c>
      <c r="C242" s="206"/>
      <c r="D242" s="206"/>
      <c r="E242" s="206"/>
      <c r="F242" s="206"/>
      <c r="G242" s="206"/>
      <c r="H242" s="206"/>
      <c r="I242" s="206"/>
      <c r="J242" s="206"/>
      <c r="K242" s="206"/>
      <c r="L242" s="206"/>
      <c r="M242" s="206"/>
      <c r="N242" s="206"/>
      <c r="O242" s="206"/>
      <c r="P242" s="206"/>
      <c r="Q242" s="206"/>
      <c r="R242" s="206"/>
      <c r="S242" s="206"/>
      <c r="T242" s="206"/>
      <c r="U242" s="206"/>
      <c r="V242" s="206"/>
      <c r="W242" s="206"/>
      <c r="X242" s="206"/>
      <c r="Y242" s="206"/>
      <c r="Z242" s="206"/>
      <c r="AA242" s="206"/>
      <c r="AB242" s="206"/>
      <c r="AC242" s="206"/>
      <c r="AD242" s="206"/>
      <c r="AE242" s="206"/>
      <c r="AF242" s="206"/>
      <c r="AG242" s="206"/>
      <c r="AH242" s="206"/>
      <c r="AI242" s="206"/>
      <c r="AJ242" s="206"/>
      <c r="AK242" s="206"/>
      <c r="AL242" s="206"/>
      <c r="AM242" s="206"/>
      <c r="AN242" s="206"/>
      <c r="AO242" s="206"/>
      <c r="AP242" s="206"/>
      <c r="AQ242" s="206"/>
      <c r="AR242" s="206"/>
      <c r="AS242" s="206"/>
      <c r="AT242" s="489">
        <f t="shared" si="47"/>
        <v>0</v>
      </c>
      <c r="AU242" s="489">
        <f t="shared" si="48"/>
        <v>0</v>
      </c>
      <c r="AV242" s="489">
        <f t="shared" si="49"/>
        <v>0</v>
      </c>
      <c r="AW242" s="489">
        <f t="shared" si="50"/>
        <v>0</v>
      </c>
      <c r="AX242" s="206"/>
      <c r="AY242" s="206"/>
      <c r="AZ242" s="206"/>
      <c r="BA242" s="206"/>
      <c r="BB242" s="206"/>
      <c r="BC242" s="206"/>
      <c r="BD242" s="206"/>
      <c r="BE242" s="206"/>
      <c r="BF242" s="206"/>
      <c r="BG242" s="206"/>
      <c r="BH242" s="206"/>
      <c r="BI242" s="206"/>
      <c r="BJ242" s="206"/>
      <c r="BK242" s="206"/>
      <c r="BL242" s="206"/>
      <c r="BM242" s="206"/>
      <c r="BN242" s="206"/>
      <c r="BO242" s="206"/>
      <c r="BP242" s="206"/>
      <c r="BQ242" s="206"/>
      <c r="BR242" s="206"/>
      <c r="BS242" s="206"/>
      <c r="BT242" s="206"/>
      <c r="BU242" s="206"/>
      <c r="BV242" s="206"/>
      <c r="BW242" s="206"/>
      <c r="BX242" s="206"/>
      <c r="BY242" s="489">
        <f t="shared" si="51"/>
        <v>0</v>
      </c>
      <c r="BZ242" s="489">
        <f t="shared" si="52"/>
        <v>0</v>
      </c>
      <c r="CA242" s="489">
        <f t="shared" si="55"/>
        <v>1047</v>
      </c>
      <c r="CB242" s="489">
        <f t="shared" si="56"/>
        <v>375</v>
      </c>
      <c r="CC242" s="489">
        <f t="shared" si="57"/>
        <v>0</v>
      </c>
      <c r="CD242" s="489">
        <f t="shared" si="58"/>
        <v>0</v>
      </c>
      <c r="CE242" s="489">
        <f t="shared" si="59"/>
        <v>0</v>
      </c>
      <c r="CF242" s="489">
        <f t="shared" si="53"/>
        <v>1047</v>
      </c>
      <c r="CG242" s="489">
        <f t="shared" si="54"/>
        <v>375</v>
      </c>
      <c r="CH242" s="489">
        <f t="shared" si="60"/>
        <v>314</v>
      </c>
      <c r="CI242" s="489">
        <f t="shared" si="60"/>
        <v>400</v>
      </c>
    </row>
    <row r="243" spans="1:87">
      <c r="A243" s="499" t="str">
        <f t="shared" si="46"/>
        <v>809</v>
      </c>
      <c r="B243" s="500">
        <v>40053</v>
      </c>
      <c r="C243" s="206"/>
      <c r="D243" s="206"/>
      <c r="E243" s="206"/>
      <c r="F243" s="206"/>
      <c r="G243" s="206"/>
      <c r="H243" s="206"/>
      <c r="I243" s="206"/>
      <c r="J243" s="206"/>
      <c r="K243" s="206"/>
      <c r="L243" s="206"/>
      <c r="M243" s="206"/>
      <c r="N243" s="206"/>
      <c r="O243" s="206"/>
      <c r="P243" s="206"/>
      <c r="Q243" s="206"/>
      <c r="R243" s="206"/>
      <c r="S243" s="206"/>
      <c r="T243" s="206"/>
      <c r="U243" s="206"/>
      <c r="V243" s="206"/>
      <c r="W243" s="206"/>
      <c r="X243" s="206"/>
      <c r="Y243" s="206"/>
      <c r="Z243" s="206"/>
      <c r="AA243" s="206"/>
      <c r="AB243" s="206"/>
      <c r="AC243" s="206"/>
      <c r="AD243" s="206"/>
      <c r="AE243" s="206"/>
      <c r="AF243" s="206"/>
      <c r="AG243" s="206"/>
      <c r="AH243" s="206"/>
      <c r="AI243" s="206"/>
      <c r="AJ243" s="206"/>
      <c r="AK243" s="206"/>
      <c r="AL243" s="206"/>
      <c r="AM243" s="206"/>
      <c r="AN243" s="206"/>
      <c r="AO243" s="206"/>
      <c r="AP243" s="206"/>
      <c r="AQ243" s="206"/>
      <c r="AR243" s="206"/>
      <c r="AS243" s="206"/>
      <c r="AT243" s="489">
        <f t="shared" si="47"/>
        <v>0</v>
      </c>
      <c r="AU243" s="489">
        <f t="shared" si="48"/>
        <v>0</v>
      </c>
      <c r="AV243" s="489">
        <f t="shared" si="49"/>
        <v>0</v>
      </c>
      <c r="AW243" s="489">
        <f t="shared" si="50"/>
        <v>0</v>
      </c>
      <c r="AX243" s="206"/>
      <c r="AY243" s="206"/>
      <c r="AZ243" s="206"/>
      <c r="BA243" s="206"/>
      <c r="BB243" s="206"/>
      <c r="BC243" s="206"/>
      <c r="BD243" s="206"/>
      <c r="BE243" s="206"/>
      <c r="BF243" s="206"/>
      <c r="BG243" s="206"/>
      <c r="BH243" s="206"/>
      <c r="BI243" s="206"/>
      <c r="BJ243" s="206"/>
      <c r="BK243" s="206"/>
      <c r="BL243" s="206"/>
      <c r="BM243" s="206"/>
      <c r="BN243" s="206"/>
      <c r="BO243" s="206"/>
      <c r="BP243" s="206"/>
      <c r="BQ243" s="206"/>
      <c r="BR243" s="206"/>
      <c r="BS243" s="206"/>
      <c r="BT243" s="206"/>
      <c r="BU243" s="206"/>
      <c r="BV243" s="206"/>
      <c r="BW243" s="206"/>
      <c r="BX243" s="206"/>
      <c r="BY243" s="489">
        <f t="shared" si="51"/>
        <v>0</v>
      </c>
      <c r="BZ243" s="489">
        <f t="shared" si="52"/>
        <v>0</v>
      </c>
      <c r="CA243" s="489">
        <f t="shared" si="55"/>
        <v>1047</v>
      </c>
      <c r="CB243" s="489">
        <f t="shared" si="56"/>
        <v>375</v>
      </c>
      <c r="CC243" s="489">
        <f t="shared" si="57"/>
        <v>0</v>
      </c>
      <c r="CD243" s="489">
        <f t="shared" si="58"/>
        <v>0</v>
      </c>
      <c r="CE243" s="489">
        <f t="shared" si="59"/>
        <v>0</v>
      </c>
      <c r="CF243" s="489">
        <f t="shared" si="53"/>
        <v>1047</v>
      </c>
      <c r="CG243" s="489">
        <f t="shared" si="54"/>
        <v>375</v>
      </c>
      <c r="CH243" s="489">
        <f t="shared" si="60"/>
        <v>314</v>
      </c>
      <c r="CI243" s="489">
        <f t="shared" si="60"/>
        <v>400</v>
      </c>
    </row>
    <row r="244" spans="1:87">
      <c r="A244" s="499" t="str">
        <f t="shared" si="46"/>
        <v>809</v>
      </c>
      <c r="B244" s="500">
        <v>40054</v>
      </c>
      <c r="C244" s="206"/>
      <c r="D244" s="206"/>
      <c r="E244" s="206"/>
      <c r="F244" s="206"/>
      <c r="G244" s="206"/>
      <c r="H244" s="206"/>
      <c r="I244" s="206"/>
      <c r="J244" s="206"/>
      <c r="K244" s="206"/>
      <c r="L244" s="206"/>
      <c r="M244" s="206"/>
      <c r="N244" s="206"/>
      <c r="O244" s="206"/>
      <c r="P244" s="206"/>
      <c r="Q244" s="206"/>
      <c r="R244" s="206"/>
      <c r="S244" s="206"/>
      <c r="T244" s="206"/>
      <c r="U244" s="206"/>
      <c r="V244" s="206"/>
      <c r="W244" s="206"/>
      <c r="X244" s="206"/>
      <c r="Y244" s="206"/>
      <c r="Z244" s="206"/>
      <c r="AA244" s="206"/>
      <c r="AB244" s="206"/>
      <c r="AC244" s="206"/>
      <c r="AD244" s="206"/>
      <c r="AE244" s="206"/>
      <c r="AF244" s="206"/>
      <c r="AG244" s="206"/>
      <c r="AH244" s="206"/>
      <c r="AI244" s="206"/>
      <c r="AJ244" s="206"/>
      <c r="AK244" s="206"/>
      <c r="AL244" s="206"/>
      <c r="AM244" s="206"/>
      <c r="AN244" s="206"/>
      <c r="AO244" s="206"/>
      <c r="AP244" s="206"/>
      <c r="AQ244" s="206"/>
      <c r="AR244" s="206"/>
      <c r="AS244" s="206"/>
      <c r="AT244" s="489">
        <f t="shared" si="47"/>
        <v>0</v>
      </c>
      <c r="AU244" s="489">
        <f t="shared" si="48"/>
        <v>0</v>
      </c>
      <c r="AV244" s="489">
        <f t="shared" si="49"/>
        <v>0</v>
      </c>
      <c r="AW244" s="489">
        <f t="shared" si="50"/>
        <v>0</v>
      </c>
      <c r="AX244" s="206"/>
      <c r="AY244" s="206"/>
      <c r="AZ244" s="206"/>
      <c r="BA244" s="206"/>
      <c r="BB244" s="206"/>
      <c r="BC244" s="206"/>
      <c r="BD244" s="206"/>
      <c r="BE244" s="206"/>
      <c r="BF244" s="206"/>
      <c r="BG244" s="206"/>
      <c r="BH244" s="206"/>
      <c r="BI244" s="206"/>
      <c r="BJ244" s="206"/>
      <c r="BK244" s="206"/>
      <c r="BL244" s="206"/>
      <c r="BM244" s="206"/>
      <c r="BN244" s="206"/>
      <c r="BO244" s="206"/>
      <c r="BP244" s="206"/>
      <c r="BQ244" s="206"/>
      <c r="BR244" s="206"/>
      <c r="BS244" s="206"/>
      <c r="BT244" s="206"/>
      <c r="BU244" s="206"/>
      <c r="BV244" s="206"/>
      <c r="BW244" s="206"/>
      <c r="BX244" s="206"/>
      <c r="BY244" s="489">
        <f t="shared" si="51"/>
        <v>0</v>
      </c>
      <c r="BZ244" s="489">
        <f t="shared" si="52"/>
        <v>0</v>
      </c>
      <c r="CA244" s="489">
        <f t="shared" si="55"/>
        <v>1047</v>
      </c>
      <c r="CB244" s="489">
        <f t="shared" si="56"/>
        <v>375</v>
      </c>
      <c r="CC244" s="489">
        <f t="shared" si="57"/>
        <v>0</v>
      </c>
      <c r="CD244" s="489">
        <f t="shared" si="58"/>
        <v>0</v>
      </c>
      <c r="CE244" s="489">
        <f t="shared" si="59"/>
        <v>0</v>
      </c>
      <c r="CF244" s="489">
        <f t="shared" si="53"/>
        <v>1047</v>
      </c>
      <c r="CG244" s="489">
        <f t="shared" si="54"/>
        <v>375</v>
      </c>
      <c r="CH244" s="489">
        <f t="shared" si="60"/>
        <v>314</v>
      </c>
      <c r="CI244" s="489">
        <f t="shared" si="60"/>
        <v>400</v>
      </c>
    </row>
    <row r="245" spans="1:87">
      <c r="A245" s="499" t="str">
        <f t="shared" si="46"/>
        <v>809</v>
      </c>
      <c r="B245" s="500">
        <v>40055</v>
      </c>
      <c r="C245" s="206"/>
      <c r="D245" s="206"/>
      <c r="E245" s="206"/>
      <c r="F245" s="206"/>
      <c r="G245" s="206"/>
      <c r="H245" s="206"/>
      <c r="I245" s="206"/>
      <c r="J245" s="206"/>
      <c r="K245" s="206"/>
      <c r="L245" s="206"/>
      <c r="M245" s="206"/>
      <c r="N245" s="206"/>
      <c r="O245" s="206"/>
      <c r="P245" s="206"/>
      <c r="Q245" s="206"/>
      <c r="R245" s="206"/>
      <c r="S245" s="206"/>
      <c r="T245" s="206"/>
      <c r="U245" s="206"/>
      <c r="V245" s="206"/>
      <c r="W245" s="206"/>
      <c r="X245" s="206"/>
      <c r="Y245" s="206"/>
      <c r="Z245" s="206"/>
      <c r="AA245" s="206"/>
      <c r="AB245" s="206"/>
      <c r="AC245" s="206"/>
      <c r="AD245" s="206"/>
      <c r="AE245" s="206"/>
      <c r="AF245" s="206"/>
      <c r="AG245" s="206"/>
      <c r="AH245" s="206"/>
      <c r="AI245" s="206"/>
      <c r="AJ245" s="206"/>
      <c r="AK245" s="206"/>
      <c r="AL245" s="206"/>
      <c r="AM245" s="206"/>
      <c r="AN245" s="206"/>
      <c r="AO245" s="206"/>
      <c r="AP245" s="206"/>
      <c r="AQ245" s="206"/>
      <c r="AR245" s="206"/>
      <c r="AS245" s="206"/>
      <c r="AT245" s="489">
        <f t="shared" si="47"/>
        <v>0</v>
      </c>
      <c r="AU245" s="489">
        <f t="shared" si="48"/>
        <v>0</v>
      </c>
      <c r="AV245" s="489">
        <f t="shared" si="49"/>
        <v>0</v>
      </c>
      <c r="AW245" s="489">
        <f t="shared" si="50"/>
        <v>0</v>
      </c>
      <c r="AX245" s="206"/>
      <c r="AY245" s="206"/>
      <c r="AZ245" s="206"/>
      <c r="BA245" s="206"/>
      <c r="BB245" s="206"/>
      <c r="BC245" s="206"/>
      <c r="BD245" s="206"/>
      <c r="BE245" s="206"/>
      <c r="BF245" s="206"/>
      <c r="BG245" s="206"/>
      <c r="BH245" s="206"/>
      <c r="BI245" s="206"/>
      <c r="BJ245" s="206"/>
      <c r="BK245" s="206"/>
      <c r="BL245" s="206"/>
      <c r="BM245" s="206"/>
      <c r="BN245" s="206"/>
      <c r="BO245" s="206"/>
      <c r="BP245" s="206"/>
      <c r="BQ245" s="206"/>
      <c r="BR245" s="206"/>
      <c r="BS245" s="206"/>
      <c r="BT245" s="206"/>
      <c r="BU245" s="206"/>
      <c r="BV245" s="206"/>
      <c r="BW245" s="206"/>
      <c r="BX245" s="206"/>
      <c r="BY245" s="489">
        <f t="shared" si="51"/>
        <v>0</v>
      </c>
      <c r="BZ245" s="489">
        <f t="shared" si="52"/>
        <v>0</v>
      </c>
      <c r="CA245" s="489">
        <f t="shared" si="55"/>
        <v>1047</v>
      </c>
      <c r="CB245" s="489">
        <f t="shared" si="56"/>
        <v>375</v>
      </c>
      <c r="CC245" s="489">
        <f t="shared" si="57"/>
        <v>0</v>
      </c>
      <c r="CD245" s="489">
        <f t="shared" si="58"/>
        <v>0</v>
      </c>
      <c r="CE245" s="489">
        <f t="shared" si="59"/>
        <v>0</v>
      </c>
      <c r="CF245" s="489">
        <f t="shared" si="53"/>
        <v>1047</v>
      </c>
      <c r="CG245" s="489">
        <f t="shared" si="54"/>
        <v>375</v>
      </c>
      <c r="CH245" s="489">
        <f t="shared" si="60"/>
        <v>314</v>
      </c>
      <c r="CI245" s="489">
        <f t="shared" si="60"/>
        <v>400</v>
      </c>
    </row>
    <row r="246" spans="1:87">
      <c r="A246" s="499" t="str">
        <f t="shared" si="46"/>
        <v>809</v>
      </c>
      <c r="B246" s="500">
        <v>40056</v>
      </c>
      <c r="C246" s="206"/>
      <c r="D246" s="206"/>
      <c r="E246" s="206"/>
      <c r="F246" s="206"/>
      <c r="G246" s="206"/>
      <c r="H246" s="206"/>
      <c r="I246" s="206"/>
      <c r="J246" s="206"/>
      <c r="K246" s="206"/>
      <c r="L246" s="206"/>
      <c r="M246" s="206"/>
      <c r="N246" s="206"/>
      <c r="O246" s="206"/>
      <c r="P246" s="206"/>
      <c r="Q246" s="206"/>
      <c r="R246" s="206"/>
      <c r="S246" s="206"/>
      <c r="T246" s="206"/>
      <c r="U246" s="206"/>
      <c r="V246" s="206"/>
      <c r="W246" s="206"/>
      <c r="X246" s="206"/>
      <c r="Y246" s="206"/>
      <c r="Z246" s="206"/>
      <c r="AA246" s="206"/>
      <c r="AB246" s="206"/>
      <c r="AC246" s="206"/>
      <c r="AD246" s="206"/>
      <c r="AE246" s="206"/>
      <c r="AF246" s="206"/>
      <c r="AG246" s="206"/>
      <c r="AH246" s="206"/>
      <c r="AI246" s="206"/>
      <c r="AJ246" s="206"/>
      <c r="AK246" s="206"/>
      <c r="AL246" s="206"/>
      <c r="AM246" s="206"/>
      <c r="AN246" s="206"/>
      <c r="AO246" s="206"/>
      <c r="AP246" s="206"/>
      <c r="AQ246" s="206"/>
      <c r="AR246" s="206"/>
      <c r="AS246" s="206"/>
      <c r="AT246" s="489">
        <f t="shared" si="47"/>
        <v>0</v>
      </c>
      <c r="AU246" s="489">
        <f t="shared" si="48"/>
        <v>0</v>
      </c>
      <c r="AV246" s="489">
        <f t="shared" si="49"/>
        <v>0</v>
      </c>
      <c r="AW246" s="489">
        <f t="shared" si="50"/>
        <v>0</v>
      </c>
      <c r="AX246" s="206"/>
      <c r="AY246" s="206"/>
      <c r="AZ246" s="206"/>
      <c r="BA246" s="206"/>
      <c r="BB246" s="206"/>
      <c r="BC246" s="206"/>
      <c r="BD246" s="206"/>
      <c r="BE246" s="206"/>
      <c r="BF246" s="206"/>
      <c r="BG246" s="206"/>
      <c r="BH246" s="206"/>
      <c r="BI246" s="206"/>
      <c r="BJ246" s="206"/>
      <c r="BK246" s="206"/>
      <c r="BL246" s="206"/>
      <c r="BM246" s="206"/>
      <c r="BN246" s="206"/>
      <c r="BO246" s="206"/>
      <c r="BP246" s="206"/>
      <c r="BQ246" s="206"/>
      <c r="BR246" s="206"/>
      <c r="BS246" s="206"/>
      <c r="BT246" s="206"/>
      <c r="BU246" s="206"/>
      <c r="BV246" s="206"/>
      <c r="BW246" s="206"/>
      <c r="BX246" s="206"/>
      <c r="BY246" s="489">
        <f t="shared" si="51"/>
        <v>0</v>
      </c>
      <c r="BZ246" s="489">
        <f t="shared" si="52"/>
        <v>0</v>
      </c>
      <c r="CA246" s="489">
        <f t="shared" si="55"/>
        <v>1047</v>
      </c>
      <c r="CB246" s="489">
        <f t="shared" si="56"/>
        <v>375</v>
      </c>
      <c r="CC246" s="489">
        <f t="shared" si="57"/>
        <v>0</v>
      </c>
      <c r="CD246" s="489">
        <f t="shared" si="58"/>
        <v>0</v>
      </c>
      <c r="CE246" s="489">
        <f t="shared" si="59"/>
        <v>0</v>
      </c>
      <c r="CF246" s="489">
        <f t="shared" si="53"/>
        <v>1047</v>
      </c>
      <c r="CG246" s="489">
        <f t="shared" si="54"/>
        <v>375</v>
      </c>
      <c r="CH246" s="489">
        <f t="shared" si="60"/>
        <v>314</v>
      </c>
      <c r="CI246" s="489">
        <f t="shared" si="60"/>
        <v>400</v>
      </c>
    </row>
    <row r="247" spans="1:87">
      <c r="A247" s="499" t="str">
        <f t="shared" si="46"/>
        <v>909</v>
      </c>
      <c r="B247" s="500">
        <v>40057</v>
      </c>
      <c r="C247" s="206"/>
      <c r="D247" s="206"/>
      <c r="E247" s="206"/>
      <c r="F247" s="206"/>
      <c r="G247" s="206"/>
      <c r="H247" s="206"/>
      <c r="I247" s="206"/>
      <c r="J247" s="206"/>
      <c r="K247" s="206"/>
      <c r="L247" s="206"/>
      <c r="M247" s="206"/>
      <c r="N247" s="206"/>
      <c r="O247" s="206"/>
      <c r="P247" s="206"/>
      <c r="Q247" s="206"/>
      <c r="R247" s="206"/>
      <c r="S247" s="206"/>
      <c r="T247" s="206"/>
      <c r="U247" s="206"/>
      <c r="V247" s="206"/>
      <c r="W247" s="206"/>
      <c r="X247" s="206"/>
      <c r="Y247" s="206"/>
      <c r="Z247" s="206"/>
      <c r="AA247" s="206"/>
      <c r="AB247" s="206"/>
      <c r="AC247" s="206"/>
      <c r="AD247" s="206"/>
      <c r="AE247" s="206"/>
      <c r="AF247" s="206"/>
      <c r="AG247" s="206"/>
      <c r="AH247" s="206"/>
      <c r="AI247" s="206"/>
      <c r="AJ247" s="206"/>
      <c r="AK247" s="206"/>
      <c r="AL247" s="206"/>
      <c r="AM247" s="206"/>
      <c r="AN247" s="206"/>
      <c r="AO247" s="206"/>
      <c r="AP247" s="206"/>
      <c r="AQ247" s="206"/>
      <c r="AR247" s="206"/>
      <c r="AS247" s="206"/>
      <c r="AT247" s="489">
        <f t="shared" si="47"/>
        <v>0</v>
      </c>
      <c r="AU247" s="489">
        <f t="shared" si="48"/>
        <v>0</v>
      </c>
      <c r="AV247" s="489">
        <f t="shared" si="49"/>
        <v>0</v>
      </c>
      <c r="AW247" s="489">
        <f t="shared" si="50"/>
        <v>0</v>
      </c>
      <c r="AX247" s="206"/>
      <c r="AY247" s="206"/>
      <c r="AZ247" s="206"/>
      <c r="BA247" s="206"/>
      <c r="BB247" s="206"/>
      <c r="BC247" s="206"/>
      <c r="BD247" s="206"/>
      <c r="BE247" s="206"/>
      <c r="BF247" s="206"/>
      <c r="BG247" s="206"/>
      <c r="BH247" s="206"/>
      <c r="BI247" s="206"/>
      <c r="BJ247" s="206"/>
      <c r="BK247" s="206"/>
      <c r="BL247" s="206"/>
      <c r="BM247" s="206"/>
      <c r="BN247" s="206"/>
      <c r="BO247" s="206"/>
      <c r="BP247" s="206"/>
      <c r="BQ247" s="206"/>
      <c r="BR247" s="206"/>
      <c r="BS247" s="206"/>
      <c r="BT247" s="206"/>
      <c r="BU247" s="206"/>
      <c r="BV247" s="206"/>
      <c r="BW247" s="206"/>
      <c r="BX247" s="206"/>
      <c r="BY247" s="489">
        <f t="shared" si="51"/>
        <v>0</v>
      </c>
      <c r="BZ247" s="489">
        <f t="shared" si="52"/>
        <v>0</v>
      </c>
      <c r="CA247" s="489">
        <f t="shared" si="55"/>
        <v>1047</v>
      </c>
      <c r="CB247" s="489">
        <f t="shared" si="56"/>
        <v>375</v>
      </c>
      <c r="CC247" s="489">
        <f t="shared" si="57"/>
        <v>0</v>
      </c>
      <c r="CD247" s="489">
        <f t="shared" si="58"/>
        <v>0</v>
      </c>
      <c r="CE247" s="489">
        <f t="shared" si="59"/>
        <v>0</v>
      </c>
      <c r="CF247" s="489">
        <f t="shared" si="53"/>
        <v>1047</v>
      </c>
      <c r="CG247" s="489">
        <f t="shared" si="54"/>
        <v>375</v>
      </c>
      <c r="CH247" s="489">
        <f t="shared" si="60"/>
        <v>314</v>
      </c>
      <c r="CI247" s="489">
        <f t="shared" si="60"/>
        <v>400</v>
      </c>
    </row>
    <row r="248" spans="1:87">
      <c r="A248" s="499" t="str">
        <f t="shared" si="46"/>
        <v>909</v>
      </c>
      <c r="B248" s="500">
        <v>40058</v>
      </c>
      <c r="C248" s="206"/>
      <c r="D248" s="206"/>
      <c r="E248" s="206"/>
      <c r="F248" s="206"/>
      <c r="G248" s="206"/>
      <c r="H248" s="206"/>
      <c r="I248" s="206"/>
      <c r="J248" s="206"/>
      <c r="K248" s="206"/>
      <c r="L248" s="206"/>
      <c r="M248" s="206"/>
      <c r="N248" s="206"/>
      <c r="O248" s="206"/>
      <c r="P248" s="206"/>
      <c r="Q248" s="206"/>
      <c r="R248" s="206"/>
      <c r="S248" s="206"/>
      <c r="T248" s="206"/>
      <c r="U248" s="206"/>
      <c r="V248" s="206"/>
      <c r="W248" s="206"/>
      <c r="X248" s="206"/>
      <c r="Y248" s="206"/>
      <c r="Z248" s="206"/>
      <c r="AA248" s="206"/>
      <c r="AB248" s="206"/>
      <c r="AC248" s="206"/>
      <c r="AD248" s="206"/>
      <c r="AE248" s="206"/>
      <c r="AF248" s="206"/>
      <c r="AG248" s="206"/>
      <c r="AH248" s="206"/>
      <c r="AI248" s="206"/>
      <c r="AJ248" s="206"/>
      <c r="AK248" s="206"/>
      <c r="AL248" s="206"/>
      <c r="AM248" s="206"/>
      <c r="AN248" s="206"/>
      <c r="AO248" s="206"/>
      <c r="AP248" s="206"/>
      <c r="AQ248" s="206"/>
      <c r="AR248" s="206"/>
      <c r="AS248" s="206"/>
      <c r="AT248" s="489">
        <f t="shared" si="47"/>
        <v>0</v>
      </c>
      <c r="AU248" s="489">
        <f t="shared" si="48"/>
        <v>0</v>
      </c>
      <c r="AV248" s="489">
        <f t="shared" si="49"/>
        <v>0</v>
      </c>
      <c r="AW248" s="489">
        <f t="shared" si="50"/>
        <v>0</v>
      </c>
      <c r="AX248" s="206"/>
      <c r="AY248" s="206"/>
      <c r="AZ248" s="206"/>
      <c r="BA248" s="206"/>
      <c r="BB248" s="206"/>
      <c r="BC248" s="206"/>
      <c r="BD248" s="206"/>
      <c r="BE248" s="206"/>
      <c r="BF248" s="206"/>
      <c r="BG248" s="206"/>
      <c r="BH248" s="206"/>
      <c r="BI248" s="206"/>
      <c r="BJ248" s="206"/>
      <c r="BK248" s="206"/>
      <c r="BL248" s="206"/>
      <c r="BM248" s="206"/>
      <c r="BN248" s="206"/>
      <c r="BO248" s="206"/>
      <c r="BP248" s="206"/>
      <c r="BQ248" s="206"/>
      <c r="BR248" s="206"/>
      <c r="BS248" s="206"/>
      <c r="BT248" s="206"/>
      <c r="BU248" s="206"/>
      <c r="BV248" s="206"/>
      <c r="BW248" s="206"/>
      <c r="BX248" s="206"/>
      <c r="BY248" s="489">
        <f t="shared" si="51"/>
        <v>0</v>
      </c>
      <c r="BZ248" s="489">
        <f t="shared" si="52"/>
        <v>0</v>
      </c>
      <c r="CA248" s="489">
        <f t="shared" si="55"/>
        <v>1047</v>
      </c>
      <c r="CB248" s="489">
        <f t="shared" si="56"/>
        <v>375</v>
      </c>
      <c r="CC248" s="489">
        <f t="shared" si="57"/>
        <v>0</v>
      </c>
      <c r="CD248" s="489">
        <f t="shared" si="58"/>
        <v>0</v>
      </c>
      <c r="CE248" s="489">
        <f t="shared" si="59"/>
        <v>0</v>
      </c>
      <c r="CF248" s="489">
        <f t="shared" si="53"/>
        <v>1047</v>
      </c>
      <c r="CG248" s="489">
        <f t="shared" si="54"/>
        <v>375</v>
      </c>
      <c r="CH248" s="489">
        <f t="shared" si="60"/>
        <v>314</v>
      </c>
      <c r="CI248" s="489">
        <f t="shared" si="60"/>
        <v>400</v>
      </c>
    </row>
    <row r="249" spans="1:87">
      <c r="A249" s="499" t="str">
        <f t="shared" si="46"/>
        <v>909</v>
      </c>
      <c r="B249" s="500">
        <v>40059</v>
      </c>
      <c r="C249" s="206"/>
      <c r="D249" s="206"/>
      <c r="E249" s="206"/>
      <c r="F249" s="206"/>
      <c r="G249" s="206"/>
      <c r="H249" s="206"/>
      <c r="I249" s="206"/>
      <c r="J249" s="206"/>
      <c r="K249" s="206"/>
      <c r="L249" s="206"/>
      <c r="M249" s="206"/>
      <c r="N249" s="206"/>
      <c r="O249" s="206"/>
      <c r="P249" s="206"/>
      <c r="Q249" s="206"/>
      <c r="R249" s="206"/>
      <c r="S249" s="206"/>
      <c r="T249" s="206"/>
      <c r="U249" s="206"/>
      <c r="V249" s="206"/>
      <c r="W249" s="206"/>
      <c r="X249" s="206"/>
      <c r="Y249" s="206"/>
      <c r="Z249" s="206"/>
      <c r="AA249" s="206"/>
      <c r="AB249" s="206"/>
      <c r="AC249" s="206"/>
      <c r="AD249" s="206"/>
      <c r="AE249" s="206"/>
      <c r="AF249" s="206"/>
      <c r="AG249" s="206"/>
      <c r="AH249" s="206"/>
      <c r="AI249" s="206"/>
      <c r="AJ249" s="206"/>
      <c r="AK249" s="206"/>
      <c r="AL249" s="206"/>
      <c r="AM249" s="206"/>
      <c r="AN249" s="206"/>
      <c r="AO249" s="206"/>
      <c r="AP249" s="206"/>
      <c r="AQ249" s="206"/>
      <c r="AR249" s="206"/>
      <c r="AS249" s="206"/>
      <c r="AT249" s="489">
        <f t="shared" si="47"/>
        <v>0</v>
      </c>
      <c r="AU249" s="489">
        <f t="shared" si="48"/>
        <v>0</v>
      </c>
      <c r="AV249" s="489">
        <f t="shared" si="49"/>
        <v>0</v>
      </c>
      <c r="AW249" s="489">
        <f t="shared" si="50"/>
        <v>0</v>
      </c>
      <c r="AX249" s="206"/>
      <c r="AY249" s="206"/>
      <c r="AZ249" s="206"/>
      <c r="BA249" s="206"/>
      <c r="BB249" s="206"/>
      <c r="BC249" s="206"/>
      <c r="BD249" s="206"/>
      <c r="BE249" s="206"/>
      <c r="BF249" s="206"/>
      <c r="BG249" s="206"/>
      <c r="BH249" s="206"/>
      <c r="BI249" s="206"/>
      <c r="BJ249" s="206"/>
      <c r="BK249" s="206"/>
      <c r="BL249" s="206"/>
      <c r="BM249" s="206"/>
      <c r="BN249" s="206"/>
      <c r="BO249" s="206"/>
      <c r="BP249" s="206"/>
      <c r="BQ249" s="206"/>
      <c r="BR249" s="206"/>
      <c r="BS249" s="206"/>
      <c r="BT249" s="206"/>
      <c r="BU249" s="206"/>
      <c r="BV249" s="206"/>
      <c r="BW249" s="206"/>
      <c r="BX249" s="206"/>
      <c r="BY249" s="489">
        <f t="shared" si="51"/>
        <v>0</v>
      </c>
      <c r="BZ249" s="489">
        <f t="shared" si="52"/>
        <v>0</v>
      </c>
      <c r="CA249" s="489">
        <f t="shared" si="55"/>
        <v>1047</v>
      </c>
      <c r="CB249" s="489">
        <f t="shared" si="56"/>
        <v>375</v>
      </c>
      <c r="CC249" s="489">
        <f t="shared" si="57"/>
        <v>0</v>
      </c>
      <c r="CD249" s="489">
        <f t="shared" si="58"/>
        <v>0</v>
      </c>
      <c r="CE249" s="489">
        <f t="shared" si="59"/>
        <v>0</v>
      </c>
      <c r="CF249" s="489">
        <f t="shared" si="53"/>
        <v>1047</v>
      </c>
      <c r="CG249" s="489">
        <f t="shared" si="54"/>
        <v>375</v>
      </c>
      <c r="CH249" s="489">
        <f t="shared" si="60"/>
        <v>314</v>
      </c>
      <c r="CI249" s="489">
        <f t="shared" si="60"/>
        <v>400</v>
      </c>
    </row>
    <row r="250" spans="1:87">
      <c r="A250" s="499" t="str">
        <f t="shared" si="46"/>
        <v>909</v>
      </c>
      <c r="B250" s="500">
        <v>40060</v>
      </c>
      <c r="C250" s="206"/>
      <c r="D250" s="206"/>
      <c r="E250" s="206"/>
      <c r="F250" s="206"/>
      <c r="G250" s="206"/>
      <c r="H250" s="206"/>
      <c r="I250" s="206"/>
      <c r="J250" s="206"/>
      <c r="K250" s="206"/>
      <c r="L250" s="206"/>
      <c r="M250" s="206"/>
      <c r="N250" s="206"/>
      <c r="O250" s="206"/>
      <c r="P250" s="206"/>
      <c r="Q250" s="206"/>
      <c r="R250" s="206"/>
      <c r="S250" s="206"/>
      <c r="T250" s="206"/>
      <c r="U250" s="206"/>
      <c r="V250" s="206"/>
      <c r="W250" s="206"/>
      <c r="X250" s="206"/>
      <c r="Y250" s="206"/>
      <c r="Z250" s="206"/>
      <c r="AA250" s="206"/>
      <c r="AB250" s="206"/>
      <c r="AC250" s="206"/>
      <c r="AD250" s="206"/>
      <c r="AE250" s="206"/>
      <c r="AF250" s="206"/>
      <c r="AG250" s="206"/>
      <c r="AH250" s="206"/>
      <c r="AI250" s="206"/>
      <c r="AJ250" s="206"/>
      <c r="AK250" s="206"/>
      <c r="AL250" s="206"/>
      <c r="AM250" s="206"/>
      <c r="AN250" s="206"/>
      <c r="AO250" s="206"/>
      <c r="AP250" s="206"/>
      <c r="AQ250" s="206"/>
      <c r="AR250" s="206"/>
      <c r="AS250" s="206"/>
      <c r="AT250" s="489">
        <f t="shared" si="47"/>
        <v>0</v>
      </c>
      <c r="AU250" s="489">
        <f t="shared" si="48"/>
        <v>0</v>
      </c>
      <c r="AV250" s="489">
        <f t="shared" si="49"/>
        <v>0</v>
      </c>
      <c r="AW250" s="489">
        <f t="shared" si="50"/>
        <v>0</v>
      </c>
      <c r="AX250" s="206"/>
      <c r="AY250" s="206"/>
      <c r="AZ250" s="206"/>
      <c r="BA250" s="206"/>
      <c r="BB250" s="206"/>
      <c r="BC250" s="206"/>
      <c r="BD250" s="206"/>
      <c r="BE250" s="206"/>
      <c r="BF250" s="206"/>
      <c r="BG250" s="206"/>
      <c r="BH250" s="206"/>
      <c r="BI250" s="206"/>
      <c r="BJ250" s="206"/>
      <c r="BK250" s="206"/>
      <c r="BL250" s="206"/>
      <c r="BM250" s="206"/>
      <c r="BN250" s="206"/>
      <c r="BO250" s="206"/>
      <c r="BP250" s="206"/>
      <c r="BQ250" s="206"/>
      <c r="BR250" s="206"/>
      <c r="BS250" s="206"/>
      <c r="BT250" s="206"/>
      <c r="BU250" s="206"/>
      <c r="BV250" s="206"/>
      <c r="BW250" s="206"/>
      <c r="BX250" s="206"/>
      <c r="BY250" s="489">
        <f t="shared" si="51"/>
        <v>0</v>
      </c>
      <c r="BZ250" s="489">
        <f t="shared" si="52"/>
        <v>0</v>
      </c>
      <c r="CA250" s="489">
        <f t="shared" si="55"/>
        <v>1047</v>
      </c>
      <c r="CB250" s="489">
        <f t="shared" si="56"/>
        <v>375</v>
      </c>
      <c r="CC250" s="489">
        <f t="shared" si="57"/>
        <v>0</v>
      </c>
      <c r="CD250" s="489">
        <f t="shared" si="58"/>
        <v>0</v>
      </c>
      <c r="CE250" s="489">
        <f t="shared" si="59"/>
        <v>0</v>
      </c>
      <c r="CF250" s="489">
        <f t="shared" si="53"/>
        <v>1047</v>
      </c>
      <c r="CG250" s="489">
        <f t="shared" si="54"/>
        <v>375</v>
      </c>
      <c r="CH250" s="489">
        <f t="shared" si="60"/>
        <v>314</v>
      </c>
      <c r="CI250" s="489">
        <f t="shared" si="60"/>
        <v>400</v>
      </c>
    </row>
    <row r="251" spans="1:87">
      <c r="A251" s="499" t="str">
        <f t="shared" si="46"/>
        <v>909</v>
      </c>
      <c r="B251" s="500">
        <v>40061</v>
      </c>
      <c r="C251" s="206"/>
      <c r="D251" s="206"/>
      <c r="E251" s="206"/>
      <c r="F251" s="206"/>
      <c r="G251" s="206"/>
      <c r="H251" s="206"/>
      <c r="I251" s="206"/>
      <c r="J251" s="206"/>
      <c r="K251" s="206"/>
      <c r="L251" s="206"/>
      <c r="M251" s="206"/>
      <c r="N251" s="206"/>
      <c r="O251" s="206"/>
      <c r="P251" s="206"/>
      <c r="Q251" s="206"/>
      <c r="R251" s="206"/>
      <c r="S251" s="206"/>
      <c r="T251" s="206"/>
      <c r="U251" s="206"/>
      <c r="V251" s="206"/>
      <c r="W251" s="206"/>
      <c r="X251" s="206"/>
      <c r="Y251" s="206"/>
      <c r="Z251" s="206"/>
      <c r="AA251" s="206"/>
      <c r="AB251" s="206"/>
      <c r="AC251" s="206"/>
      <c r="AD251" s="206"/>
      <c r="AE251" s="206"/>
      <c r="AF251" s="206"/>
      <c r="AG251" s="206"/>
      <c r="AH251" s="206"/>
      <c r="AI251" s="206"/>
      <c r="AJ251" s="206"/>
      <c r="AK251" s="206"/>
      <c r="AL251" s="206"/>
      <c r="AM251" s="206"/>
      <c r="AN251" s="206"/>
      <c r="AO251" s="206"/>
      <c r="AP251" s="206"/>
      <c r="AQ251" s="206"/>
      <c r="AR251" s="206"/>
      <c r="AS251" s="206"/>
      <c r="AT251" s="489">
        <f t="shared" si="47"/>
        <v>0</v>
      </c>
      <c r="AU251" s="489">
        <f t="shared" si="48"/>
        <v>0</v>
      </c>
      <c r="AV251" s="489">
        <f t="shared" si="49"/>
        <v>0</v>
      </c>
      <c r="AW251" s="489">
        <f t="shared" si="50"/>
        <v>0</v>
      </c>
      <c r="AX251" s="206"/>
      <c r="AY251" s="206"/>
      <c r="AZ251" s="206"/>
      <c r="BA251" s="206"/>
      <c r="BB251" s="206"/>
      <c r="BC251" s="206"/>
      <c r="BD251" s="206"/>
      <c r="BE251" s="206"/>
      <c r="BF251" s="206"/>
      <c r="BG251" s="206"/>
      <c r="BH251" s="206"/>
      <c r="BI251" s="206"/>
      <c r="BJ251" s="206"/>
      <c r="BK251" s="206"/>
      <c r="BL251" s="206"/>
      <c r="BM251" s="206"/>
      <c r="BN251" s="206"/>
      <c r="BO251" s="206"/>
      <c r="BP251" s="206"/>
      <c r="BQ251" s="206"/>
      <c r="BR251" s="206"/>
      <c r="BS251" s="206"/>
      <c r="BT251" s="206"/>
      <c r="BU251" s="206"/>
      <c r="BV251" s="206"/>
      <c r="BW251" s="206"/>
      <c r="BX251" s="206"/>
      <c r="BY251" s="489">
        <f t="shared" si="51"/>
        <v>0</v>
      </c>
      <c r="BZ251" s="489">
        <f t="shared" si="52"/>
        <v>0</v>
      </c>
      <c r="CA251" s="489">
        <f t="shared" si="55"/>
        <v>1047</v>
      </c>
      <c r="CB251" s="489">
        <f t="shared" si="56"/>
        <v>375</v>
      </c>
      <c r="CC251" s="489">
        <f t="shared" si="57"/>
        <v>0</v>
      </c>
      <c r="CD251" s="489">
        <f t="shared" si="58"/>
        <v>0</v>
      </c>
      <c r="CE251" s="489">
        <f t="shared" si="59"/>
        <v>0</v>
      </c>
      <c r="CF251" s="489">
        <f t="shared" si="53"/>
        <v>1047</v>
      </c>
      <c r="CG251" s="489">
        <f t="shared" si="54"/>
        <v>375</v>
      </c>
      <c r="CH251" s="489">
        <f t="shared" si="60"/>
        <v>314</v>
      </c>
      <c r="CI251" s="489">
        <f t="shared" si="60"/>
        <v>400</v>
      </c>
    </row>
    <row r="252" spans="1:87">
      <c r="A252" s="499" t="str">
        <f t="shared" si="46"/>
        <v>909</v>
      </c>
      <c r="B252" s="500">
        <v>40062</v>
      </c>
      <c r="C252" s="206"/>
      <c r="D252" s="206"/>
      <c r="E252" s="206"/>
      <c r="F252" s="206"/>
      <c r="G252" s="206"/>
      <c r="H252" s="206"/>
      <c r="I252" s="206"/>
      <c r="J252" s="206"/>
      <c r="K252" s="206"/>
      <c r="L252" s="206"/>
      <c r="M252" s="206"/>
      <c r="N252" s="206"/>
      <c r="O252" s="206"/>
      <c r="P252" s="206"/>
      <c r="Q252" s="206"/>
      <c r="R252" s="206"/>
      <c r="S252" s="206"/>
      <c r="T252" s="206"/>
      <c r="U252" s="206"/>
      <c r="V252" s="206"/>
      <c r="W252" s="206"/>
      <c r="X252" s="206"/>
      <c r="Y252" s="206"/>
      <c r="Z252" s="206"/>
      <c r="AA252" s="206"/>
      <c r="AB252" s="206"/>
      <c r="AC252" s="206"/>
      <c r="AD252" s="206"/>
      <c r="AE252" s="206"/>
      <c r="AF252" s="206"/>
      <c r="AG252" s="206"/>
      <c r="AH252" s="206"/>
      <c r="AI252" s="206"/>
      <c r="AJ252" s="206"/>
      <c r="AK252" s="206"/>
      <c r="AL252" s="206"/>
      <c r="AM252" s="206"/>
      <c r="AN252" s="206"/>
      <c r="AO252" s="206"/>
      <c r="AP252" s="206"/>
      <c r="AQ252" s="206"/>
      <c r="AR252" s="206"/>
      <c r="AS252" s="206"/>
      <c r="AT252" s="489">
        <f t="shared" si="47"/>
        <v>0</v>
      </c>
      <c r="AU252" s="489">
        <f t="shared" si="48"/>
        <v>0</v>
      </c>
      <c r="AV252" s="489">
        <f t="shared" si="49"/>
        <v>0</v>
      </c>
      <c r="AW252" s="489">
        <f t="shared" si="50"/>
        <v>0</v>
      </c>
      <c r="AX252" s="206"/>
      <c r="AY252" s="206"/>
      <c r="AZ252" s="206"/>
      <c r="BA252" s="206"/>
      <c r="BB252" s="206"/>
      <c r="BC252" s="206"/>
      <c r="BD252" s="206"/>
      <c r="BE252" s="206"/>
      <c r="BF252" s="206"/>
      <c r="BG252" s="206"/>
      <c r="BH252" s="206"/>
      <c r="BI252" s="206"/>
      <c r="BJ252" s="206"/>
      <c r="BK252" s="206"/>
      <c r="BL252" s="206"/>
      <c r="BM252" s="206"/>
      <c r="BN252" s="206"/>
      <c r="BO252" s="206"/>
      <c r="BP252" s="206"/>
      <c r="BQ252" s="206"/>
      <c r="BR252" s="206"/>
      <c r="BS252" s="206"/>
      <c r="BT252" s="206"/>
      <c r="BU252" s="206"/>
      <c r="BV252" s="206"/>
      <c r="BW252" s="206"/>
      <c r="BX252" s="206"/>
      <c r="BY252" s="489">
        <f t="shared" si="51"/>
        <v>0</v>
      </c>
      <c r="BZ252" s="489">
        <f t="shared" si="52"/>
        <v>0</v>
      </c>
      <c r="CA252" s="489">
        <f t="shared" si="55"/>
        <v>1047</v>
      </c>
      <c r="CB252" s="489">
        <f t="shared" si="56"/>
        <v>375</v>
      </c>
      <c r="CC252" s="489">
        <f t="shared" si="57"/>
        <v>0</v>
      </c>
      <c r="CD252" s="489">
        <f t="shared" si="58"/>
        <v>0</v>
      </c>
      <c r="CE252" s="489">
        <f t="shared" si="59"/>
        <v>0</v>
      </c>
      <c r="CF252" s="489">
        <f t="shared" si="53"/>
        <v>1047</v>
      </c>
      <c r="CG252" s="489">
        <f t="shared" si="54"/>
        <v>375</v>
      </c>
      <c r="CH252" s="489">
        <f t="shared" si="60"/>
        <v>314</v>
      </c>
      <c r="CI252" s="489">
        <f t="shared" si="60"/>
        <v>400</v>
      </c>
    </row>
    <row r="253" spans="1:87">
      <c r="A253" s="499" t="str">
        <f t="shared" si="46"/>
        <v>909</v>
      </c>
      <c r="B253" s="500">
        <v>40063</v>
      </c>
      <c r="C253" s="206"/>
      <c r="D253" s="206"/>
      <c r="E253" s="206"/>
      <c r="F253" s="206"/>
      <c r="G253" s="206"/>
      <c r="H253" s="206"/>
      <c r="I253" s="206"/>
      <c r="J253" s="206"/>
      <c r="K253" s="206"/>
      <c r="L253" s="206"/>
      <c r="M253" s="206"/>
      <c r="N253" s="206"/>
      <c r="O253" s="206"/>
      <c r="P253" s="206"/>
      <c r="Q253" s="206"/>
      <c r="R253" s="206"/>
      <c r="S253" s="206"/>
      <c r="T253" s="206"/>
      <c r="U253" s="206"/>
      <c r="V253" s="206"/>
      <c r="W253" s="206"/>
      <c r="X253" s="206"/>
      <c r="Y253" s="206"/>
      <c r="Z253" s="206"/>
      <c r="AA253" s="206"/>
      <c r="AB253" s="206"/>
      <c r="AC253" s="206"/>
      <c r="AD253" s="206"/>
      <c r="AE253" s="206"/>
      <c r="AF253" s="206"/>
      <c r="AG253" s="206"/>
      <c r="AH253" s="206"/>
      <c r="AI253" s="206"/>
      <c r="AJ253" s="206"/>
      <c r="AK253" s="206"/>
      <c r="AL253" s="206"/>
      <c r="AM253" s="206"/>
      <c r="AN253" s="206"/>
      <c r="AO253" s="206"/>
      <c r="AP253" s="206"/>
      <c r="AQ253" s="206"/>
      <c r="AR253" s="206"/>
      <c r="AS253" s="206"/>
      <c r="AT253" s="489">
        <f t="shared" si="47"/>
        <v>0</v>
      </c>
      <c r="AU253" s="489">
        <f t="shared" si="48"/>
        <v>0</v>
      </c>
      <c r="AV253" s="489">
        <f t="shared" si="49"/>
        <v>0</v>
      </c>
      <c r="AW253" s="489">
        <f t="shared" si="50"/>
        <v>0</v>
      </c>
      <c r="AX253" s="206"/>
      <c r="AY253" s="206"/>
      <c r="AZ253" s="206"/>
      <c r="BA253" s="206"/>
      <c r="BB253" s="206"/>
      <c r="BC253" s="206"/>
      <c r="BD253" s="206"/>
      <c r="BE253" s="206"/>
      <c r="BF253" s="206"/>
      <c r="BG253" s="206"/>
      <c r="BH253" s="206"/>
      <c r="BI253" s="206"/>
      <c r="BJ253" s="206"/>
      <c r="BK253" s="206"/>
      <c r="BL253" s="206"/>
      <c r="BM253" s="206"/>
      <c r="BN253" s="206"/>
      <c r="BO253" s="206"/>
      <c r="BP253" s="206"/>
      <c r="BQ253" s="206"/>
      <c r="BR253" s="206"/>
      <c r="BS253" s="206"/>
      <c r="BT253" s="206"/>
      <c r="BU253" s="206"/>
      <c r="BV253" s="206"/>
      <c r="BW253" s="206"/>
      <c r="BX253" s="206"/>
      <c r="BY253" s="489">
        <f t="shared" si="51"/>
        <v>0</v>
      </c>
      <c r="BZ253" s="489">
        <f t="shared" si="52"/>
        <v>0</v>
      </c>
      <c r="CA253" s="489">
        <f t="shared" si="55"/>
        <v>1047</v>
      </c>
      <c r="CB253" s="489">
        <f t="shared" si="56"/>
        <v>375</v>
      </c>
      <c r="CC253" s="489">
        <f t="shared" si="57"/>
        <v>0</v>
      </c>
      <c r="CD253" s="489">
        <f t="shared" si="58"/>
        <v>0</v>
      </c>
      <c r="CE253" s="489">
        <f t="shared" si="59"/>
        <v>0</v>
      </c>
      <c r="CF253" s="489">
        <f t="shared" si="53"/>
        <v>1047</v>
      </c>
      <c r="CG253" s="489">
        <f t="shared" si="54"/>
        <v>375</v>
      </c>
      <c r="CH253" s="489">
        <f t="shared" si="60"/>
        <v>314</v>
      </c>
      <c r="CI253" s="489">
        <f t="shared" si="60"/>
        <v>400</v>
      </c>
    </row>
    <row r="254" spans="1:87">
      <c r="A254" s="499" t="str">
        <f t="shared" si="46"/>
        <v>909</v>
      </c>
      <c r="B254" s="500">
        <v>40064</v>
      </c>
      <c r="C254" s="206"/>
      <c r="D254" s="206"/>
      <c r="E254" s="206"/>
      <c r="F254" s="206"/>
      <c r="G254" s="206"/>
      <c r="H254" s="206"/>
      <c r="I254" s="206"/>
      <c r="J254" s="206"/>
      <c r="K254" s="206"/>
      <c r="L254" s="206"/>
      <c r="M254" s="206"/>
      <c r="N254" s="206"/>
      <c r="O254" s="206"/>
      <c r="P254" s="206"/>
      <c r="Q254" s="206"/>
      <c r="R254" s="206"/>
      <c r="S254" s="206"/>
      <c r="T254" s="206"/>
      <c r="U254" s="206"/>
      <c r="V254" s="206"/>
      <c r="W254" s="206"/>
      <c r="X254" s="206"/>
      <c r="Y254" s="206"/>
      <c r="Z254" s="206"/>
      <c r="AA254" s="206"/>
      <c r="AB254" s="206"/>
      <c r="AC254" s="206"/>
      <c r="AD254" s="206"/>
      <c r="AE254" s="206"/>
      <c r="AF254" s="206"/>
      <c r="AG254" s="206"/>
      <c r="AH254" s="206"/>
      <c r="AI254" s="206"/>
      <c r="AJ254" s="206"/>
      <c r="AK254" s="206"/>
      <c r="AL254" s="206"/>
      <c r="AM254" s="206"/>
      <c r="AN254" s="206"/>
      <c r="AO254" s="206"/>
      <c r="AP254" s="206"/>
      <c r="AQ254" s="206"/>
      <c r="AR254" s="206"/>
      <c r="AS254" s="206"/>
      <c r="AT254" s="489">
        <f t="shared" si="47"/>
        <v>0</v>
      </c>
      <c r="AU254" s="489">
        <f t="shared" si="48"/>
        <v>0</v>
      </c>
      <c r="AV254" s="489">
        <f t="shared" si="49"/>
        <v>0</v>
      </c>
      <c r="AW254" s="489">
        <f t="shared" si="50"/>
        <v>0</v>
      </c>
      <c r="AX254" s="206"/>
      <c r="AY254" s="206"/>
      <c r="AZ254" s="206"/>
      <c r="BA254" s="206"/>
      <c r="BB254" s="206"/>
      <c r="BC254" s="206"/>
      <c r="BD254" s="206"/>
      <c r="BE254" s="206"/>
      <c r="BF254" s="206"/>
      <c r="BG254" s="206"/>
      <c r="BH254" s="206"/>
      <c r="BI254" s="206"/>
      <c r="BJ254" s="206"/>
      <c r="BK254" s="206"/>
      <c r="BL254" s="206"/>
      <c r="BM254" s="206"/>
      <c r="BN254" s="206"/>
      <c r="BO254" s="206"/>
      <c r="BP254" s="206"/>
      <c r="BQ254" s="206"/>
      <c r="BR254" s="206"/>
      <c r="BS254" s="206"/>
      <c r="BT254" s="206"/>
      <c r="BU254" s="206"/>
      <c r="BV254" s="206"/>
      <c r="BW254" s="206"/>
      <c r="BX254" s="206"/>
      <c r="BY254" s="489">
        <f t="shared" si="51"/>
        <v>0</v>
      </c>
      <c r="BZ254" s="489">
        <f t="shared" si="52"/>
        <v>0</v>
      </c>
      <c r="CA254" s="489">
        <f t="shared" si="55"/>
        <v>1047</v>
      </c>
      <c r="CB254" s="489">
        <f t="shared" si="56"/>
        <v>375</v>
      </c>
      <c r="CC254" s="489">
        <f t="shared" si="57"/>
        <v>0</v>
      </c>
      <c r="CD254" s="489">
        <f t="shared" si="58"/>
        <v>0</v>
      </c>
      <c r="CE254" s="489">
        <f t="shared" si="59"/>
        <v>0</v>
      </c>
      <c r="CF254" s="489">
        <f t="shared" si="53"/>
        <v>1047</v>
      </c>
      <c r="CG254" s="489">
        <f t="shared" si="54"/>
        <v>375</v>
      </c>
      <c r="CH254" s="489">
        <f t="shared" si="60"/>
        <v>314</v>
      </c>
      <c r="CI254" s="489">
        <f t="shared" si="60"/>
        <v>400</v>
      </c>
    </row>
    <row r="255" spans="1:87">
      <c r="A255" s="499" t="str">
        <f t="shared" si="46"/>
        <v>909</v>
      </c>
      <c r="B255" s="500">
        <v>40065</v>
      </c>
      <c r="C255" s="206"/>
      <c r="D255" s="206"/>
      <c r="E255" s="206"/>
      <c r="F255" s="206"/>
      <c r="G255" s="206"/>
      <c r="H255" s="206"/>
      <c r="I255" s="206"/>
      <c r="J255" s="206"/>
      <c r="K255" s="206"/>
      <c r="L255" s="206"/>
      <c r="M255" s="206"/>
      <c r="N255" s="206"/>
      <c r="O255" s="206"/>
      <c r="P255" s="206"/>
      <c r="Q255" s="206"/>
      <c r="R255" s="206"/>
      <c r="S255" s="206"/>
      <c r="T255" s="206"/>
      <c r="U255" s="206"/>
      <c r="V255" s="206"/>
      <c r="W255" s="206"/>
      <c r="X255" s="206"/>
      <c r="Y255" s="206"/>
      <c r="Z255" s="206"/>
      <c r="AA255" s="206"/>
      <c r="AB255" s="206"/>
      <c r="AC255" s="206"/>
      <c r="AD255" s="206"/>
      <c r="AE255" s="206"/>
      <c r="AF255" s="206"/>
      <c r="AG255" s="206"/>
      <c r="AH255" s="206"/>
      <c r="AI255" s="206"/>
      <c r="AJ255" s="206"/>
      <c r="AK255" s="206"/>
      <c r="AL255" s="206"/>
      <c r="AM255" s="206"/>
      <c r="AN255" s="206"/>
      <c r="AO255" s="206"/>
      <c r="AP255" s="206"/>
      <c r="AQ255" s="206"/>
      <c r="AR255" s="206"/>
      <c r="AS255" s="206"/>
      <c r="AT255" s="489">
        <f t="shared" si="47"/>
        <v>0</v>
      </c>
      <c r="AU255" s="489">
        <f t="shared" si="48"/>
        <v>0</v>
      </c>
      <c r="AV255" s="489">
        <f t="shared" si="49"/>
        <v>0</v>
      </c>
      <c r="AW255" s="489">
        <f t="shared" si="50"/>
        <v>0</v>
      </c>
      <c r="AX255" s="206"/>
      <c r="AY255" s="206"/>
      <c r="AZ255" s="206"/>
      <c r="BA255" s="206"/>
      <c r="BB255" s="206"/>
      <c r="BC255" s="206"/>
      <c r="BD255" s="206"/>
      <c r="BE255" s="206"/>
      <c r="BF255" s="206"/>
      <c r="BG255" s="206"/>
      <c r="BH255" s="206"/>
      <c r="BI255" s="206"/>
      <c r="BJ255" s="206"/>
      <c r="BK255" s="206"/>
      <c r="BL255" s="206"/>
      <c r="BM255" s="206"/>
      <c r="BN255" s="206"/>
      <c r="BO255" s="206"/>
      <c r="BP255" s="206"/>
      <c r="BQ255" s="206"/>
      <c r="BR255" s="206"/>
      <c r="BS255" s="206"/>
      <c r="BT255" s="206"/>
      <c r="BU255" s="206"/>
      <c r="BV255" s="206"/>
      <c r="BW255" s="206"/>
      <c r="BX255" s="206"/>
      <c r="BY255" s="489">
        <f t="shared" si="51"/>
        <v>0</v>
      </c>
      <c r="BZ255" s="489">
        <f t="shared" si="52"/>
        <v>0</v>
      </c>
      <c r="CA255" s="489">
        <f t="shared" si="55"/>
        <v>1047</v>
      </c>
      <c r="CB255" s="489">
        <f t="shared" si="56"/>
        <v>375</v>
      </c>
      <c r="CC255" s="489">
        <f t="shared" si="57"/>
        <v>0</v>
      </c>
      <c r="CD255" s="489">
        <f t="shared" si="58"/>
        <v>0</v>
      </c>
      <c r="CE255" s="489">
        <f t="shared" si="59"/>
        <v>0</v>
      </c>
      <c r="CF255" s="489">
        <f t="shared" si="53"/>
        <v>1047</v>
      </c>
      <c r="CG255" s="489">
        <f t="shared" si="54"/>
        <v>375</v>
      </c>
      <c r="CH255" s="489">
        <f t="shared" si="60"/>
        <v>314</v>
      </c>
      <c r="CI255" s="489">
        <f t="shared" si="60"/>
        <v>400</v>
      </c>
    </row>
    <row r="256" spans="1:87">
      <c r="A256" s="499" t="str">
        <f t="shared" si="46"/>
        <v>909</v>
      </c>
      <c r="B256" s="500">
        <v>40066</v>
      </c>
      <c r="C256" s="206"/>
      <c r="D256" s="206"/>
      <c r="E256" s="206"/>
      <c r="F256" s="206"/>
      <c r="G256" s="206"/>
      <c r="H256" s="206"/>
      <c r="I256" s="206"/>
      <c r="J256" s="206"/>
      <c r="K256" s="206"/>
      <c r="L256" s="206"/>
      <c r="M256" s="206"/>
      <c r="N256" s="206"/>
      <c r="O256" s="206"/>
      <c r="P256" s="206"/>
      <c r="Q256" s="206"/>
      <c r="R256" s="206"/>
      <c r="S256" s="206"/>
      <c r="T256" s="206"/>
      <c r="U256" s="206"/>
      <c r="V256" s="206"/>
      <c r="W256" s="206"/>
      <c r="X256" s="206"/>
      <c r="Y256" s="206"/>
      <c r="Z256" s="206"/>
      <c r="AA256" s="206"/>
      <c r="AB256" s="206"/>
      <c r="AC256" s="206"/>
      <c r="AD256" s="206"/>
      <c r="AE256" s="206"/>
      <c r="AF256" s="206"/>
      <c r="AG256" s="206"/>
      <c r="AH256" s="206"/>
      <c r="AI256" s="206"/>
      <c r="AJ256" s="206"/>
      <c r="AK256" s="206"/>
      <c r="AL256" s="206"/>
      <c r="AM256" s="206"/>
      <c r="AN256" s="206"/>
      <c r="AO256" s="206"/>
      <c r="AP256" s="206"/>
      <c r="AQ256" s="206"/>
      <c r="AR256" s="206"/>
      <c r="AS256" s="206"/>
      <c r="AT256" s="489">
        <f t="shared" si="47"/>
        <v>0</v>
      </c>
      <c r="AU256" s="489">
        <f t="shared" si="48"/>
        <v>0</v>
      </c>
      <c r="AV256" s="489">
        <f t="shared" si="49"/>
        <v>0</v>
      </c>
      <c r="AW256" s="489">
        <f t="shared" si="50"/>
        <v>0</v>
      </c>
      <c r="AX256" s="206"/>
      <c r="AY256" s="206"/>
      <c r="AZ256" s="206"/>
      <c r="BA256" s="206"/>
      <c r="BB256" s="206"/>
      <c r="BC256" s="206"/>
      <c r="BD256" s="206"/>
      <c r="BE256" s="206"/>
      <c r="BF256" s="206"/>
      <c r="BG256" s="206"/>
      <c r="BH256" s="206"/>
      <c r="BI256" s="206"/>
      <c r="BJ256" s="206"/>
      <c r="BK256" s="206"/>
      <c r="BL256" s="206"/>
      <c r="BM256" s="206"/>
      <c r="BN256" s="206"/>
      <c r="BO256" s="206"/>
      <c r="BP256" s="206"/>
      <c r="BQ256" s="206"/>
      <c r="BR256" s="206"/>
      <c r="BS256" s="206"/>
      <c r="BT256" s="206"/>
      <c r="BU256" s="206"/>
      <c r="BV256" s="206"/>
      <c r="BW256" s="206"/>
      <c r="BX256" s="206"/>
      <c r="BY256" s="489">
        <f t="shared" si="51"/>
        <v>0</v>
      </c>
      <c r="BZ256" s="489">
        <f t="shared" si="52"/>
        <v>0</v>
      </c>
      <c r="CA256" s="489">
        <f t="shared" si="55"/>
        <v>1047</v>
      </c>
      <c r="CB256" s="489">
        <f t="shared" si="56"/>
        <v>375</v>
      </c>
      <c r="CC256" s="489">
        <f t="shared" si="57"/>
        <v>0</v>
      </c>
      <c r="CD256" s="489">
        <f t="shared" si="58"/>
        <v>0</v>
      </c>
      <c r="CE256" s="489">
        <f t="shared" si="59"/>
        <v>0</v>
      </c>
      <c r="CF256" s="489">
        <f t="shared" si="53"/>
        <v>1047</v>
      </c>
      <c r="CG256" s="489">
        <f t="shared" si="54"/>
        <v>375</v>
      </c>
      <c r="CH256" s="489">
        <f t="shared" si="60"/>
        <v>314</v>
      </c>
      <c r="CI256" s="489">
        <f t="shared" si="60"/>
        <v>400</v>
      </c>
    </row>
    <row r="257" spans="1:87">
      <c r="A257" s="499" t="str">
        <f t="shared" si="46"/>
        <v>909</v>
      </c>
      <c r="B257" s="500">
        <v>40067</v>
      </c>
      <c r="C257" s="206"/>
      <c r="D257" s="206"/>
      <c r="E257" s="206"/>
      <c r="F257" s="206"/>
      <c r="G257" s="206"/>
      <c r="H257" s="206"/>
      <c r="I257" s="206"/>
      <c r="J257" s="206"/>
      <c r="K257" s="206"/>
      <c r="L257" s="206"/>
      <c r="M257" s="206"/>
      <c r="N257" s="206"/>
      <c r="O257" s="206"/>
      <c r="P257" s="206"/>
      <c r="Q257" s="206"/>
      <c r="R257" s="206"/>
      <c r="S257" s="206"/>
      <c r="T257" s="206"/>
      <c r="U257" s="206"/>
      <c r="V257" s="206"/>
      <c r="W257" s="206"/>
      <c r="X257" s="206"/>
      <c r="Y257" s="206"/>
      <c r="Z257" s="206"/>
      <c r="AA257" s="206"/>
      <c r="AB257" s="206"/>
      <c r="AC257" s="206"/>
      <c r="AD257" s="206"/>
      <c r="AE257" s="206"/>
      <c r="AF257" s="206"/>
      <c r="AG257" s="206"/>
      <c r="AH257" s="206"/>
      <c r="AI257" s="206"/>
      <c r="AJ257" s="206"/>
      <c r="AK257" s="206"/>
      <c r="AL257" s="206"/>
      <c r="AM257" s="206"/>
      <c r="AN257" s="206"/>
      <c r="AO257" s="206"/>
      <c r="AP257" s="206"/>
      <c r="AQ257" s="206"/>
      <c r="AR257" s="206"/>
      <c r="AS257" s="206"/>
      <c r="AT257" s="489">
        <f t="shared" si="47"/>
        <v>0</v>
      </c>
      <c r="AU257" s="489">
        <f t="shared" si="48"/>
        <v>0</v>
      </c>
      <c r="AV257" s="489">
        <f t="shared" si="49"/>
        <v>0</v>
      </c>
      <c r="AW257" s="489">
        <f t="shared" si="50"/>
        <v>0</v>
      </c>
      <c r="AX257" s="206"/>
      <c r="AY257" s="206"/>
      <c r="AZ257" s="206"/>
      <c r="BA257" s="206"/>
      <c r="BB257" s="206"/>
      <c r="BC257" s="206"/>
      <c r="BD257" s="206"/>
      <c r="BE257" s="206"/>
      <c r="BF257" s="206"/>
      <c r="BG257" s="206"/>
      <c r="BH257" s="206"/>
      <c r="BI257" s="206"/>
      <c r="BJ257" s="206"/>
      <c r="BK257" s="206"/>
      <c r="BL257" s="206"/>
      <c r="BM257" s="206"/>
      <c r="BN257" s="206"/>
      <c r="BO257" s="206"/>
      <c r="BP257" s="206"/>
      <c r="BQ257" s="206"/>
      <c r="BR257" s="206"/>
      <c r="BS257" s="206"/>
      <c r="BT257" s="206"/>
      <c r="BU257" s="206"/>
      <c r="BV257" s="206"/>
      <c r="BW257" s="206"/>
      <c r="BX257" s="206"/>
      <c r="BY257" s="489">
        <f t="shared" si="51"/>
        <v>0</v>
      </c>
      <c r="BZ257" s="489">
        <f t="shared" si="52"/>
        <v>0</v>
      </c>
      <c r="CA257" s="489">
        <f t="shared" si="55"/>
        <v>1047</v>
      </c>
      <c r="CB257" s="489">
        <f t="shared" si="56"/>
        <v>375</v>
      </c>
      <c r="CC257" s="489">
        <f t="shared" si="57"/>
        <v>0</v>
      </c>
      <c r="CD257" s="489">
        <f t="shared" si="58"/>
        <v>0</v>
      </c>
      <c r="CE257" s="489">
        <f t="shared" si="59"/>
        <v>0</v>
      </c>
      <c r="CF257" s="489">
        <f t="shared" si="53"/>
        <v>1047</v>
      </c>
      <c r="CG257" s="489">
        <f t="shared" si="54"/>
        <v>375</v>
      </c>
      <c r="CH257" s="489">
        <f t="shared" si="60"/>
        <v>314</v>
      </c>
      <c r="CI257" s="489">
        <f t="shared" si="60"/>
        <v>400</v>
      </c>
    </row>
    <row r="258" spans="1:87">
      <c r="A258" s="499" t="str">
        <f t="shared" si="46"/>
        <v>909</v>
      </c>
      <c r="B258" s="500">
        <v>40068</v>
      </c>
      <c r="C258" s="206"/>
      <c r="D258" s="206"/>
      <c r="E258" s="206"/>
      <c r="F258" s="206"/>
      <c r="G258" s="206"/>
      <c r="H258" s="206"/>
      <c r="I258" s="206"/>
      <c r="J258" s="206"/>
      <c r="K258" s="206"/>
      <c r="L258" s="206"/>
      <c r="M258" s="206"/>
      <c r="N258" s="206"/>
      <c r="O258" s="206"/>
      <c r="P258" s="206"/>
      <c r="Q258" s="206"/>
      <c r="R258" s="206"/>
      <c r="S258" s="206"/>
      <c r="T258" s="206"/>
      <c r="U258" s="206"/>
      <c r="V258" s="206"/>
      <c r="W258" s="206"/>
      <c r="X258" s="206"/>
      <c r="Y258" s="206"/>
      <c r="Z258" s="206"/>
      <c r="AA258" s="206"/>
      <c r="AB258" s="206"/>
      <c r="AC258" s="206"/>
      <c r="AD258" s="206"/>
      <c r="AE258" s="206"/>
      <c r="AF258" s="206"/>
      <c r="AG258" s="206"/>
      <c r="AH258" s="206"/>
      <c r="AI258" s="206"/>
      <c r="AJ258" s="206"/>
      <c r="AK258" s="206"/>
      <c r="AL258" s="206"/>
      <c r="AM258" s="206"/>
      <c r="AN258" s="206"/>
      <c r="AO258" s="206"/>
      <c r="AP258" s="206"/>
      <c r="AQ258" s="206"/>
      <c r="AR258" s="206"/>
      <c r="AS258" s="206"/>
      <c r="AT258" s="489">
        <f t="shared" si="47"/>
        <v>0</v>
      </c>
      <c r="AU258" s="489">
        <f t="shared" si="48"/>
        <v>0</v>
      </c>
      <c r="AV258" s="489">
        <f t="shared" si="49"/>
        <v>0</v>
      </c>
      <c r="AW258" s="489">
        <f t="shared" si="50"/>
        <v>0</v>
      </c>
      <c r="AX258" s="206"/>
      <c r="AY258" s="206"/>
      <c r="AZ258" s="206"/>
      <c r="BA258" s="206"/>
      <c r="BB258" s="206"/>
      <c r="BC258" s="206"/>
      <c r="BD258" s="206"/>
      <c r="BE258" s="206"/>
      <c r="BF258" s="206"/>
      <c r="BG258" s="206"/>
      <c r="BH258" s="206"/>
      <c r="BI258" s="206"/>
      <c r="BJ258" s="206"/>
      <c r="BK258" s="206"/>
      <c r="BL258" s="206"/>
      <c r="BM258" s="206"/>
      <c r="BN258" s="206"/>
      <c r="BO258" s="206"/>
      <c r="BP258" s="206"/>
      <c r="BQ258" s="206"/>
      <c r="BR258" s="206"/>
      <c r="BS258" s="206"/>
      <c r="BT258" s="206"/>
      <c r="BU258" s="206"/>
      <c r="BV258" s="206"/>
      <c r="BW258" s="206"/>
      <c r="BX258" s="206"/>
      <c r="BY258" s="489">
        <f t="shared" si="51"/>
        <v>0</v>
      </c>
      <c r="BZ258" s="489">
        <f t="shared" si="52"/>
        <v>0</v>
      </c>
      <c r="CA258" s="489">
        <f t="shared" si="55"/>
        <v>1047</v>
      </c>
      <c r="CB258" s="489">
        <f t="shared" si="56"/>
        <v>375</v>
      </c>
      <c r="CC258" s="489">
        <f t="shared" si="57"/>
        <v>0</v>
      </c>
      <c r="CD258" s="489">
        <f t="shared" si="58"/>
        <v>0</v>
      </c>
      <c r="CE258" s="489">
        <f t="shared" si="59"/>
        <v>0</v>
      </c>
      <c r="CF258" s="489">
        <f t="shared" si="53"/>
        <v>1047</v>
      </c>
      <c r="CG258" s="489">
        <f t="shared" si="54"/>
        <v>375</v>
      </c>
      <c r="CH258" s="489">
        <f t="shared" si="60"/>
        <v>314</v>
      </c>
      <c r="CI258" s="489">
        <f t="shared" si="60"/>
        <v>400</v>
      </c>
    </row>
    <row r="259" spans="1:87">
      <c r="A259" s="499" t="str">
        <f t="shared" si="46"/>
        <v>909</v>
      </c>
      <c r="B259" s="500">
        <v>40069</v>
      </c>
      <c r="C259" s="206"/>
      <c r="D259" s="206"/>
      <c r="E259" s="206"/>
      <c r="F259" s="206"/>
      <c r="G259" s="206"/>
      <c r="H259" s="206"/>
      <c r="I259" s="206"/>
      <c r="J259" s="206"/>
      <c r="K259" s="206"/>
      <c r="L259" s="206"/>
      <c r="M259" s="206"/>
      <c r="N259" s="206"/>
      <c r="O259" s="206"/>
      <c r="P259" s="206"/>
      <c r="Q259" s="206"/>
      <c r="R259" s="206"/>
      <c r="S259" s="206"/>
      <c r="T259" s="206"/>
      <c r="U259" s="206"/>
      <c r="V259" s="206"/>
      <c r="W259" s="206"/>
      <c r="X259" s="206"/>
      <c r="Y259" s="206"/>
      <c r="Z259" s="206"/>
      <c r="AA259" s="206"/>
      <c r="AB259" s="206"/>
      <c r="AC259" s="206"/>
      <c r="AD259" s="206"/>
      <c r="AE259" s="206"/>
      <c r="AF259" s="206"/>
      <c r="AG259" s="206"/>
      <c r="AH259" s="206"/>
      <c r="AI259" s="206"/>
      <c r="AJ259" s="206"/>
      <c r="AK259" s="206"/>
      <c r="AL259" s="206"/>
      <c r="AM259" s="206"/>
      <c r="AN259" s="206"/>
      <c r="AO259" s="206"/>
      <c r="AP259" s="206"/>
      <c r="AQ259" s="206"/>
      <c r="AR259" s="206"/>
      <c r="AS259" s="206"/>
      <c r="AT259" s="489">
        <f t="shared" si="47"/>
        <v>0</v>
      </c>
      <c r="AU259" s="489">
        <f t="shared" si="48"/>
        <v>0</v>
      </c>
      <c r="AV259" s="489">
        <f t="shared" si="49"/>
        <v>0</v>
      </c>
      <c r="AW259" s="489">
        <f t="shared" si="50"/>
        <v>0</v>
      </c>
      <c r="AX259" s="206"/>
      <c r="AY259" s="206"/>
      <c r="AZ259" s="206"/>
      <c r="BA259" s="206"/>
      <c r="BB259" s="206"/>
      <c r="BC259" s="206"/>
      <c r="BD259" s="206"/>
      <c r="BE259" s="206"/>
      <c r="BF259" s="206"/>
      <c r="BG259" s="206"/>
      <c r="BH259" s="206"/>
      <c r="BI259" s="206"/>
      <c r="BJ259" s="206"/>
      <c r="BK259" s="206"/>
      <c r="BL259" s="206"/>
      <c r="BM259" s="206"/>
      <c r="BN259" s="206"/>
      <c r="BO259" s="206"/>
      <c r="BP259" s="206"/>
      <c r="BQ259" s="206"/>
      <c r="BR259" s="206"/>
      <c r="BS259" s="206"/>
      <c r="BT259" s="206"/>
      <c r="BU259" s="206"/>
      <c r="BV259" s="206"/>
      <c r="BW259" s="206"/>
      <c r="BX259" s="206"/>
      <c r="BY259" s="489">
        <f t="shared" si="51"/>
        <v>0</v>
      </c>
      <c r="BZ259" s="489">
        <f t="shared" si="52"/>
        <v>0</v>
      </c>
      <c r="CA259" s="489">
        <f t="shared" si="55"/>
        <v>1047</v>
      </c>
      <c r="CB259" s="489">
        <f t="shared" si="56"/>
        <v>375</v>
      </c>
      <c r="CC259" s="489">
        <f t="shared" si="57"/>
        <v>0</v>
      </c>
      <c r="CD259" s="489">
        <f t="shared" si="58"/>
        <v>0</v>
      </c>
      <c r="CE259" s="489">
        <f t="shared" si="59"/>
        <v>0</v>
      </c>
      <c r="CF259" s="489">
        <f t="shared" si="53"/>
        <v>1047</v>
      </c>
      <c r="CG259" s="489">
        <f t="shared" si="54"/>
        <v>375</v>
      </c>
      <c r="CH259" s="489">
        <f t="shared" si="60"/>
        <v>314</v>
      </c>
      <c r="CI259" s="489">
        <f t="shared" si="60"/>
        <v>400</v>
      </c>
    </row>
    <row r="260" spans="1:87">
      <c r="A260" s="499" t="str">
        <f t="shared" si="46"/>
        <v>909</v>
      </c>
      <c r="B260" s="500">
        <v>40070</v>
      </c>
      <c r="C260" s="206"/>
      <c r="D260" s="206"/>
      <c r="E260" s="206"/>
      <c r="F260" s="206"/>
      <c r="G260" s="206"/>
      <c r="H260" s="206"/>
      <c r="I260" s="206"/>
      <c r="J260" s="206"/>
      <c r="K260" s="206"/>
      <c r="L260" s="206"/>
      <c r="M260" s="206"/>
      <c r="N260" s="206"/>
      <c r="O260" s="206"/>
      <c r="P260" s="206"/>
      <c r="Q260" s="206"/>
      <c r="R260" s="206"/>
      <c r="S260" s="206"/>
      <c r="T260" s="206"/>
      <c r="U260" s="206"/>
      <c r="V260" s="206"/>
      <c r="W260" s="206"/>
      <c r="X260" s="206"/>
      <c r="Y260" s="206"/>
      <c r="Z260" s="206"/>
      <c r="AA260" s="206"/>
      <c r="AB260" s="206"/>
      <c r="AC260" s="206"/>
      <c r="AD260" s="206"/>
      <c r="AE260" s="206"/>
      <c r="AF260" s="206"/>
      <c r="AG260" s="206"/>
      <c r="AH260" s="206"/>
      <c r="AI260" s="206"/>
      <c r="AJ260" s="206"/>
      <c r="AK260" s="206"/>
      <c r="AL260" s="206"/>
      <c r="AM260" s="206"/>
      <c r="AN260" s="206"/>
      <c r="AO260" s="206"/>
      <c r="AP260" s="206"/>
      <c r="AQ260" s="206"/>
      <c r="AR260" s="206"/>
      <c r="AS260" s="206"/>
      <c r="AT260" s="489">
        <f t="shared" si="47"/>
        <v>0</v>
      </c>
      <c r="AU260" s="489">
        <f t="shared" si="48"/>
        <v>0</v>
      </c>
      <c r="AV260" s="489">
        <f t="shared" si="49"/>
        <v>0</v>
      </c>
      <c r="AW260" s="489">
        <f t="shared" si="50"/>
        <v>0</v>
      </c>
      <c r="AX260" s="206"/>
      <c r="AY260" s="206"/>
      <c r="AZ260" s="206"/>
      <c r="BA260" s="206"/>
      <c r="BB260" s="206"/>
      <c r="BC260" s="206"/>
      <c r="BD260" s="206"/>
      <c r="BE260" s="206"/>
      <c r="BF260" s="206"/>
      <c r="BG260" s="206"/>
      <c r="BH260" s="206"/>
      <c r="BI260" s="206"/>
      <c r="BJ260" s="206"/>
      <c r="BK260" s="206"/>
      <c r="BL260" s="206"/>
      <c r="BM260" s="206"/>
      <c r="BN260" s="206"/>
      <c r="BO260" s="206"/>
      <c r="BP260" s="206"/>
      <c r="BQ260" s="206"/>
      <c r="BR260" s="206"/>
      <c r="BS260" s="206"/>
      <c r="BT260" s="206"/>
      <c r="BU260" s="206"/>
      <c r="BV260" s="206"/>
      <c r="BW260" s="206"/>
      <c r="BX260" s="206"/>
      <c r="BY260" s="489">
        <f t="shared" si="51"/>
        <v>0</v>
      </c>
      <c r="BZ260" s="489">
        <f t="shared" si="52"/>
        <v>0</v>
      </c>
      <c r="CA260" s="489">
        <f t="shared" si="55"/>
        <v>1047</v>
      </c>
      <c r="CB260" s="489">
        <f t="shared" si="56"/>
        <v>375</v>
      </c>
      <c r="CC260" s="489">
        <f t="shared" si="57"/>
        <v>0</v>
      </c>
      <c r="CD260" s="489">
        <f t="shared" si="58"/>
        <v>0</v>
      </c>
      <c r="CE260" s="489">
        <f t="shared" si="59"/>
        <v>0</v>
      </c>
      <c r="CF260" s="489">
        <f t="shared" si="53"/>
        <v>1047</v>
      </c>
      <c r="CG260" s="489">
        <f t="shared" si="54"/>
        <v>375</v>
      </c>
      <c r="CH260" s="489">
        <f t="shared" si="60"/>
        <v>314</v>
      </c>
      <c r="CI260" s="489">
        <f t="shared" si="60"/>
        <v>400</v>
      </c>
    </row>
    <row r="261" spans="1:87">
      <c r="A261" s="499" t="str">
        <f t="shared" ref="A261:A324" si="61">MONTH(B261)&amp;RIGHT(YEAR(B261),2)</f>
        <v>909</v>
      </c>
      <c r="B261" s="500">
        <v>40071</v>
      </c>
      <c r="C261" s="206"/>
      <c r="D261" s="206"/>
      <c r="E261" s="206"/>
      <c r="F261" s="206"/>
      <c r="G261" s="206"/>
      <c r="H261" s="206"/>
      <c r="I261" s="206"/>
      <c r="J261" s="206"/>
      <c r="K261" s="206"/>
      <c r="L261" s="206"/>
      <c r="M261" s="206"/>
      <c r="N261" s="206"/>
      <c r="O261" s="206"/>
      <c r="P261" s="206"/>
      <c r="Q261" s="206"/>
      <c r="R261" s="206"/>
      <c r="S261" s="206"/>
      <c r="T261" s="206"/>
      <c r="U261" s="206"/>
      <c r="V261" s="206"/>
      <c r="W261" s="206"/>
      <c r="X261" s="206"/>
      <c r="Y261" s="206"/>
      <c r="Z261" s="206"/>
      <c r="AA261" s="206"/>
      <c r="AB261" s="206"/>
      <c r="AC261" s="206"/>
      <c r="AD261" s="206"/>
      <c r="AE261" s="206"/>
      <c r="AF261" s="206"/>
      <c r="AG261" s="206"/>
      <c r="AH261" s="206"/>
      <c r="AI261" s="206"/>
      <c r="AJ261" s="206"/>
      <c r="AK261" s="206"/>
      <c r="AL261" s="206"/>
      <c r="AM261" s="206"/>
      <c r="AN261" s="206"/>
      <c r="AO261" s="206"/>
      <c r="AP261" s="206"/>
      <c r="AQ261" s="206"/>
      <c r="AR261" s="206"/>
      <c r="AS261" s="206"/>
      <c r="AT261" s="489">
        <f t="shared" ref="AT261:AT324" si="62">AX261+AY261</f>
        <v>0</v>
      </c>
      <c r="AU261" s="489">
        <f t="shared" ref="AU261:AU324" si="63">AZ261+BA261+BB261</f>
        <v>0</v>
      </c>
      <c r="AV261" s="489">
        <f t="shared" ref="AV261:AV324" si="64">BC261+BD261</f>
        <v>0</v>
      </c>
      <c r="AW261" s="489">
        <f t="shared" ref="AW261:AW324" si="65">BE261+BF261+BG261</f>
        <v>0</v>
      </c>
      <c r="AX261" s="206"/>
      <c r="AY261" s="206"/>
      <c r="AZ261" s="206"/>
      <c r="BA261" s="206"/>
      <c r="BB261" s="206"/>
      <c r="BC261" s="206"/>
      <c r="BD261" s="206"/>
      <c r="BE261" s="206"/>
      <c r="BF261" s="206"/>
      <c r="BG261" s="206"/>
      <c r="BH261" s="206"/>
      <c r="BI261" s="206"/>
      <c r="BJ261" s="206"/>
      <c r="BK261" s="206"/>
      <c r="BL261" s="206"/>
      <c r="BM261" s="206"/>
      <c r="BN261" s="206"/>
      <c r="BO261" s="206"/>
      <c r="BP261" s="206"/>
      <c r="BQ261" s="206"/>
      <c r="BR261" s="206"/>
      <c r="BS261" s="206"/>
      <c r="BT261" s="206"/>
      <c r="BU261" s="206"/>
      <c r="BV261" s="206"/>
      <c r="BW261" s="206"/>
      <c r="BX261" s="206"/>
      <c r="BY261" s="489">
        <f t="shared" ref="BY261:BY324" si="66">BT261+BV261</f>
        <v>0</v>
      </c>
      <c r="BZ261" s="489">
        <f t="shared" ref="BZ261:BZ324" si="67">BU261+BW261+BX261</f>
        <v>0</v>
      </c>
      <c r="CA261" s="489">
        <f t="shared" si="55"/>
        <v>1047</v>
      </c>
      <c r="CB261" s="489">
        <f t="shared" si="56"/>
        <v>375</v>
      </c>
      <c r="CC261" s="489">
        <f t="shared" si="57"/>
        <v>0</v>
      </c>
      <c r="CD261" s="489">
        <f t="shared" si="58"/>
        <v>0</v>
      </c>
      <c r="CE261" s="489">
        <f t="shared" si="59"/>
        <v>0</v>
      </c>
      <c r="CF261" s="489">
        <f t="shared" ref="CF261:CF324" si="68">CA261+CC261</f>
        <v>1047</v>
      </c>
      <c r="CG261" s="489">
        <f t="shared" ref="CG261:CG324" si="69">CB261+CD261+CE261</f>
        <v>375</v>
      </c>
      <c r="CH261" s="489">
        <f t="shared" si="60"/>
        <v>314</v>
      </c>
      <c r="CI261" s="489">
        <f t="shared" si="60"/>
        <v>400</v>
      </c>
    </row>
    <row r="262" spans="1:87">
      <c r="A262" s="499" t="str">
        <f t="shared" si="61"/>
        <v>909</v>
      </c>
      <c r="B262" s="500">
        <v>40072</v>
      </c>
      <c r="C262" s="206"/>
      <c r="D262" s="206"/>
      <c r="E262" s="206"/>
      <c r="F262" s="206"/>
      <c r="G262" s="206"/>
      <c r="H262" s="206"/>
      <c r="I262" s="206"/>
      <c r="J262" s="206"/>
      <c r="K262" s="206"/>
      <c r="L262" s="206"/>
      <c r="M262" s="206"/>
      <c r="N262" s="206"/>
      <c r="O262" s="206"/>
      <c r="P262" s="206"/>
      <c r="Q262" s="206"/>
      <c r="R262" s="206"/>
      <c r="S262" s="206"/>
      <c r="T262" s="206"/>
      <c r="U262" s="206"/>
      <c r="V262" s="206"/>
      <c r="W262" s="206"/>
      <c r="X262" s="206"/>
      <c r="Y262" s="206"/>
      <c r="Z262" s="206"/>
      <c r="AA262" s="206"/>
      <c r="AB262" s="206"/>
      <c r="AC262" s="206"/>
      <c r="AD262" s="206"/>
      <c r="AE262" s="206"/>
      <c r="AF262" s="206"/>
      <c r="AG262" s="206"/>
      <c r="AH262" s="206"/>
      <c r="AI262" s="206"/>
      <c r="AJ262" s="206"/>
      <c r="AK262" s="206"/>
      <c r="AL262" s="206"/>
      <c r="AM262" s="206"/>
      <c r="AN262" s="206"/>
      <c r="AO262" s="206"/>
      <c r="AP262" s="206"/>
      <c r="AQ262" s="206"/>
      <c r="AR262" s="206"/>
      <c r="AS262" s="206"/>
      <c r="AT262" s="489">
        <f t="shared" si="62"/>
        <v>0</v>
      </c>
      <c r="AU262" s="489">
        <f t="shared" si="63"/>
        <v>0</v>
      </c>
      <c r="AV262" s="489">
        <f t="shared" si="64"/>
        <v>0</v>
      </c>
      <c r="AW262" s="489">
        <f t="shared" si="65"/>
        <v>0</v>
      </c>
      <c r="AX262" s="206"/>
      <c r="AY262" s="206"/>
      <c r="AZ262" s="206"/>
      <c r="BA262" s="206"/>
      <c r="BB262" s="206"/>
      <c r="BC262" s="206"/>
      <c r="BD262" s="206"/>
      <c r="BE262" s="206"/>
      <c r="BF262" s="206"/>
      <c r="BG262" s="206"/>
      <c r="BH262" s="206"/>
      <c r="BI262" s="206"/>
      <c r="BJ262" s="206"/>
      <c r="BK262" s="206"/>
      <c r="BL262" s="206"/>
      <c r="BM262" s="206"/>
      <c r="BN262" s="206"/>
      <c r="BO262" s="206"/>
      <c r="BP262" s="206"/>
      <c r="BQ262" s="206"/>
      <c r="BR262" s="206"/>
      <c r="BS262" s="206"/>
      <c r="BT262" s="206"/>
      <c r="BU262" s="206"/>
      <c r="BV262" s="206"/>
      <c r="BW262" s="206"/>
      <c r="BX262" s="206"/>
      <c r="BY262" s="489">
        <f t="shared" si="66"/>
        <v>0</v>
      </c>
      <c r="BZ262" s="489">
        <f t="shared" si="67"/>
        <v>0</v>
      </c>
      <c r="CA262" s="489">
        <f t="shared" ref="CA262:CA325" si="70">CA261+BO262-BT262</f>
        <v>1047</v>
      </c>
      <c r="CB262" s="489">
        <f t="shared" ref="CB262:CB325" si="71">CB261+BP262-BU262</f>
        <v>375</v>
      </c>
      <c r="CC262" s="489">
        <f t="shared" ref="CC262:CC325" si="72">CC261+BQ262-BV262</f>
        <v>0</v>
      </c>
      <c r="CD262" s="489">
        <f t="shared" ref="CD262:CD325" si="73">CD261+BR262-BW262</f>
        <v>0</v>
      </c>
      <c r="CE262" s="489">
        <f t="shared" ref="CE262:CE325" si="74">CE261+BS262-BX262</f>
        <v>0</v>
      </c>
      <c r="CF262" s="489">
        <f t="shared" si="68"/>
        <v>1047</v>
      </c>
      <c r="CG262" s="489">
        <f t="shared" si="69"/>
        <v>375</v>
      </c>
      <c r="CH262" s="489">
        <f t="shared" ref="CH262:CI325" si="75">CH261+AR262</f>
        <v>314</v>
      </c>
      <c r="CI262" s="489">
        <f t="shared" si="75"/>
        <v>400</v>
      </c>
    </row>
    <row r="263" spans="1:87">
      <c r="A263" s="499" t="str">
        <f t="shared" si="61"/>
        <v>909</v>
      </c>
      <c r="B263" s="500">
        <v>40073</v>
      </c>
      <c r="C263" s="206"/>
      <c r="D263" s="206"/>
      <c r="E263" s="206"/>
      <c r="F263" s="206"/>
      <c r="G263" s="206"/>
      <c r="H263" s="206"/>
      <c r="I263" s="206"/>
      <c r="J263" s="206"/>
      <c r="K263" s="206"/>
      <c r="L263" s="206"/>
      <c r="M263" s="206"/>
      <c r="N263" s="206"/>
      <c r="O263" s="206"/>
      <c r="P263" s="206"/>
      <c r="Q263" s="206"/>
      <c r="R263" s="206"/>
      <c r="S263" s="206"/>
      <c r="T263" s="206"/>
      <c r="U263" s="206"/>
      <c r="V263" s="206"/>
      <c r="W263" s="206"/>
      <c r="X263" s="206"/>
      <c r="Y263" s="206"/>
      <c r="Z263" s="206"/>
      <c r="AA263" s="206"/>
      <c r="AB263" s="206"/>
      <c r="AC263" s="206"/>
      <c r="AD263" s="206"/>
      <c r="AE263" s="206"/>
      <c r="AF263" s="206"/>
      <c r="AG263" s="206"/>
      <c r="AH263" s="206"/>
      <c r="AI263" s="206"/>
      <c r="AJ263" s="206"/>
      <c r="AK263" s="206"/>
      <c r="AL263" s="206"/>
      <c r="AM263" s="206"/>
      <c r="AN263" s="206"/>
      <c r="AO263" s="206"/>
      <c r="AP263" s="206"/>
      <c r="AQ263" s="206"/>
      <c r="AR263" s="206"/>
      <c r="AS263" s="206"/>
      <c r="AT263" s="489">
        <f t="shared" si="62"/>
        <v>0</v>
      </c>
      <c r="AU263" s="489">
        <f t="shared" si="63"/>
        <v>0</v>
      </c>
      <c r="AV263" s="489">
        <f t="shared" si="64"/>
        <v>0</v>
      </c>
      <c r="AW263" s="489">
        <f t="shared" si="65"/>
        <v>0</v>
      </c>
      <c r="AX263" s="206"/>
      <c r="AY263" s="206"/>
      <c r="AZ263" s="206"/>
      <c r="BA263" s="206"/>
      <c r="BB263" s="206"/>
      <c r="BC263" s="206"/>
      <c r="BD263" s="206"/>
      <c r="BE263" s="206"/>
      <c r="BF263" s="206"/>
      <c r="BG263" s="206"/>
      <c r="BH263" s="206"/>
      <c r="BI263" s="206"/>
      <c r="BJ263" s="206"/>
      <c r="BK263" s="206"/>
      <c r="BL263" s="206"/>
      <c r="BM263" s="206"/>
      <c r="BN263" s="206"/>
      <c r="BO263" s="206"/>
      <c r="BP263" s="206"/>
      <c r="BQ263" s="206"/>
      <c r="BR263" s="206"/>
      <c r="BS263" s="206"/>
      <c r="BT263" s="206"/>
      <c r="BU263" s="206"/>
      <c r="BV263" s="206"/>
      <c r="BW263" s="206"/>
      <c r="BX263" s="206"/>
      <c r="BY263" s="489">
        <f t="shared" si="66"/>
        <v>0</v>
      </c>
      <c r="BZ263" s="489">
        <f t="shared" si="67"/>
        <v>0</v>
      </c>
      <c r="CA263" s="489">
        <f t="shared" si="70"/>
        <v>1047</v>
      </c>
      <c r="CB263" s="489">
        <f t="shared" si="71"/>
        <v>375</v>
      </c>
      <c r="CC263" s="489">
        <f t="shared" si="72"/>
        <v>0</v>
      </c>
      <c r="CD263" s="489">
        <f t="shared" si="73"/>
        <v>0</v>
      </c>
      <c r="CE263" s="489">
        <f t="shared" si="74"/>
        <v>0</v>
      </c>
      <c r="CF263" s="489">
        <f t="shared" si="68"/>
        <v>1047</v>
      </c>
      <c r="CG263" s="489">
        <f t="shared" si="69"/>
        <v>375</v>
      </c>
      <c r="CH263" s="489">
        <f t="shared" si="75"/>
        <v>314</v>
      </c>
      <c r="CI263" s="489">
        <f t="shared" si="75"/>
        <v>400</v>
      </c>
    </row>
    <row r="264" spans="1:87">
      <c r="A264" s="499" t="str">
        <f t="shared" si="61"/>
        <v>909</v>
      </c>
      <c r="B264" s="500">
        <v>40074</v>
      </c>
      <c r="C264" s="206"/>
      <c r="D264" s="206"/>
      <c r="E264" s="206"/>
      <c r="F264" s="206"/>
      <c r="G264" s="206"/>
      <c r="H264" s="206"/>
      <c r="I264" s="206"/>
      <c r="J264" s="206"/>
      <c r="K264" s="206"/>
      <c r="L264" s="206"/>
      <c r="M264" s="206"/>
      <c r="N264" s="206"/>
      <c r="O264" s="206"/>
      <c r="P264" s="206"/>
      <c r="Q264" s="206"/>
      <c r="R264" s="206"/>
      <c r="S264" s="206"/>
      <c r="T264" s="206"/>
      <c r="U264" s="206"/>
      <c r="V264" s="206"/>
      <c r="W264" s="206"/>
      <c r="X264" s="206"/>
      <c r="Y264" s="206"/>
      <c r="Z264" s="206"/>
      <c r="AA264" s="206"/>
      <c r="AB264" s="206"/>
      <c r="AC264" s="206"/>
      <c r="AD264" s="206"/>
      <c r="AE264" s="206"/>
      <c r="AF264" s="206"/>
      <c r="AG264" s="206"/>
      <c r="AH264" s="206"/>
      <c r="AI264" s="206"/>
      <c r="AJ264" s="206"/>
      <c r="AK264" s="206"/>
      <c r="AL264" s="206"/>
      <c r="AM264" s="206"/>
      <c r="AN264" s="206"/>
      <c r="AO264" s="206"/>
      <c r="AP264" s="206"/>
      <c r="AQ264" s="206"/>
      <c r="AR264" s="206"/>
      <c r="AS264" s="206"/>
      <c r="AT264" s="489">
        <f t="shared" si="62"/>
        <v>0</v>
      </c>
      <c r="AU264" s="489">
        <f t="shared" si="63"/>
        <v>0</v>
      </c>
      <c r="AV264" s="489">
        <f t="shared" si="64"/>
        <v>0</v>
      </c>
      <c r="AW264" s="489">
        <f t="shared" si="65"/>
        <v>0</v>
      </c>
      <c r="AX264" s="206"/>
      <c r="AY264" s="206"/>
      <c r="AZ264" s="206"/>
      <c r="BA264" s="206"/>
      <c r="BB264" s="206"/>
      <c r="BC264" s="206"/>
      <c r="BD264" s="206"/>
      <c r="BE264" s="206"/>
      <c r="BF264" s="206"/>
      <c r="BG264" s="206"/>
      <c r="BH264" s="206"/>
      <c r="BI264" s="206"/>
      <c r="BJ264" s="206"/>
      <c r="BK264" s="206"/>
      <c r="BL264" s="206"/>
      <c r="BM264" s="206"/>
      <c r="BN264" s="206"/>
      <c r="BO264" s="206"/>
      <c r="BP264" s="206"/>
      <c r="BQ264" s="206"/>
      <c r="BR264" s="206"/>
      <c r="BS264" s="206"/>
      <c r="BT264" s="206"/>
      <c r="BU264" s="206"/>
      <c r="BV264" s="206"/>
      <c r="BW264" s="206"/>
      <c r="BX264" s="206"/>
      <c r="BY264" s="489">
        <f t="shared" si="66"/>
        <v>0</v>
      </c>
      <c r="BZ264" s="489">
        <f t="shared" si="67"/>
        <v>0</v>
      </c>
      <c r="CA264" s="489">
        <f t="shared" si="70"/>
        <v>1047</v>
      </c>
      <c r="CB264" s="489">
        <f t="shared" si="71"/>
        <v>375</v>
      </c>
      <c r="CC264" s="489">
        <f t="shared" si="72"/>
        <v>0</v>
      </c>
      <c r="CD264" s="489">
        <f t="shared" si="73"/>
        <v>0</v>
      </c>
      <c r="CE264" s="489">
        <f t="shared" si="74"/>
        <v>0</v>
      </c>
      <c r="CF264" s="489">
        <f t="shared" si="68"/>
        <v>1047</v>
      </c>
      <c r="CG264" s="489">
        <f t="shared" si="69"/>
        <v>375</v>
      </c>
      <c r="CH264" s="489">
        <f t="shared" si="75"/>
        <v>314</v>
      </c>
      <c r="CI264" s="489">
        <f t="shared" si="75"/>
        <v>400</v>
      </c>
    </row>
    <row r="265" spans="1:87">
      <c r="A265" s="499" t="str">
        <f t="shared" si="61"/>
        <v>909</v>
      </c>
      <c r="B265" s="500">
        <v>40075</v>
      </c>
      <c r="C265" s="206"/>
      <c r="D265" s="206"/>
      <c r="E265" s="206"/>
      <c r="F265" s="206"/>
      <c r="G265" s="206"/>
      <c r="H265" s="206"/>
      <c r="I265" s="206"/>
      <c r="J265" s="206"/>
      <c r="K265" s="206"/>
      <c r="L265" s="206"/>
      <c r="M265" s="206"/>
      <c r="N265" s="206"/>
      <c r="O265" s="206"/>
      <c r="P265" s="206"/>
      <c r="Q265" s="206"/>
      <c r="R265" s="206"/>
      <c r="S265" s="206"/>
      <c r="T265" s="206"/>
      <c r="U265" s="206"/>
      <c r="V265" s="206"/>
      <c r="W265" s="206"/>
      <c r="X265" s="206"/>
      <c r="Y265" s="206"/>
      <c r="Z265" s="206"/>
      <c r="AA265" s="206"/>
      <c r="AB265" s="206"/>
      <c r="AC265" s="206"/>
      <c r="AD265" s="206"/>
      <c r="AE265" s="206"/>
      <c r="AF265" s="206"/>
      <c r="AG265" s="206"/>
      <c r="AH265" s="206"/>
      <c r="AI265" s="206"/>
      <c r="AJ265" s="206"/>
      <c r="AK265" s="206"/>
      <c r="AL265" s="206"/>
      <c r="AM265" s="206"/>
      <c r="AN265" s="206"/>
      <c r="AO265" s="206"/>
      <c r="AP265" s="206"/>
      <c r="AQ265" s="206"/>
      <c r="AR265" s="206"/>
      <c r="AS265" s="206"/>
      <c r="AT265" s="489">
        <f t="shared" si="62"/>
        <v>0</v>
      </c>
      <c r="AU265" s="489">
        <f t="shared" si="63"/>
        <v>0</v>
      </c>
      <c r="AV265" s="489">
        <f t="shared" si="64"/>
        <v>0</v>
      </c>
      <c r="AW265" s="489">
        <f t="shared" si="65"/>
        <v>0</v>
      </c>
      <c r="AX265" s="206"/>
      <c r="AY265" s="206"/>
      <c r="AZ265" s="206"/>
      <c r="BA265" s="206"/>
      <c r="BB265" s="206"/>
      <c r="BC265" s="206"/>
      <c r="BD265" s="206"/>
      <c r="BE265" s="206"/>
      <c r="BF265" s="206"/>
      <c r="BG265" s="206"/>
      <c r="BH265" s="206"/>
      <c r="BI265" s="206"/>
      <c r="BJ265" s="206"/>
      <c r="BK265" s="206"/>
      <c r="BL265" s="206"/>
      <c r="BM265" s="206"/>
      <c r="BN265" s="206"/>
      <c r="BO265" s="206"/>
      <c r="BP265" s="206"/>
      <c r="BQ265" s="206"/>
      <c r="BR265" s="206"/>
      <c r="BS265" s="206"/>
      <c r="BT265" s="206"/>
      <c r="BU265" s="206"/>
      <c r="BV265" s="206"/>
      <c r="BW265" s="206"/>
      <c r="BX265" s="206"/>
      <c r="BY265" s="489">
        <f t="shared" si="66"/>
        <v>0</v>
      </c>
      <c r="BZ265" s="489">
        <f t="shared" si="67"/>
        <v>0</v>
      </c>
      <c r="CA265" s="489">
        <f t="shared" si="70"/>
        <v>1047</v>
      </c>
      <c r="CB265" s="489">
        <f t="shared" si="71"/>
        <v>375</v>
      </c>
      <c r="CC265" s="489">
        <f t="shared" si="72"/>
        <v>0</v>
      </c>
      <c r="CD265" s="489">
        <f t="shared" si="73"/>
        <v>0</v>
      </c>
      <c r="CE265" s="489">
        <f t="shared" si="74"/>
        <v>0</v>
      </c>
      <c r="CF265" s="489">
        <f t="shared" si="68"/>
        <v>1047</v>
      </c>
      <c r="CG265" s="489">
        <f t="shared" si="69"/>
        <v>375</v>
      </c>
      <c r="CH265" s="489">
        <f t="shared" si="75"/>
        <v>314</v>
      </c>
      <c r="CI265" s="489">
        <f t="shared" si="75"/>
        <v>400</v>
      </c>
    </row>
    <row r="266" spans="1:87">
      <c r="A266" s="499" t="str">
        <f t="shared" si="61"/>
        <v>909</v>
      </c>
      <c r="B266" s="500">
        <v>40076</v>
      </c>
      <c r="C266" s="206"/>
      <c r="D266" s="206"/>
      <c r="E266" s="206"/>
      <c r="F266" s="206"/>
      <c r="G266" s="206"/>
      <c r="H266" s="206"/>
      <c r="I266" s="206"/>
      <c r="J266" s="206"/>
      <c r="K266" s="206"/>
      <c r="L266" s="206"/>
      <c r="M266" s="206"/>
      <c r="N266" s="206"/>
      <c r="O266" s="206"/>
      <c r="P266" s="206"/>
      <c r="Q266" s="206"/>
      <c r="R266" s="206"/>
      <c r="S266" s="206"/>
      <c r="T266" s="206"/>
      <c r="U266" s="206"/>
      <c r="V266" s="206"/>
      <c r="W266" s="206"/>
      <c r="X266" s="206"/>
      <c r="Y266" s="206"/>
      <c r="Z266" s="206"/>
      <c r="AA266" s="206"/>
      <c r="AB266" s="206"/>
      <c r="AC266" s="206"/>
      <c r="AD266" s="206"/>
      <c r="AE266" s="206"/>
      <c r="AF266" s="206"/>
      <c r="AG266" s="206"/>
      <c r="AH266" s="206"/>
      <c r="AI266" s="206"/>
      <c r="AJ266" s="206"/>
      <c r="AK266" s="206"/>
      <c r="AL266" s="206"/>
      <c r="AM266" s="206"/>
      <c r="AN266" s="206"/>
      <c r="AO266" s="206"/>
      <c r="AP266" s="206"/>
      <c r="AQ266" s="206"/>
      <c r="AR266" s="206"/>
      <c r="AS266" s="206"/>
      <c r="AT266" s="489">
        <f t="shared" si="62"/>
        <v>0</v>
      </c>
      <c r="AU266" s="489">
        <f t="shared" si="63"/>
        <v>0</v>
      </c>
      <c r="AV266" s="489">
        <f t="shared" si="64"/>
        <v>0</v>
      </c>
      <c r="AW266" s="489">
        <f t="shared" si="65"/>
        <v>0</v>
      </c>
      <c r="AX266" s="206"/>
      <c r="AY266" s="206"/>
      <c r="AZ266" s="206"/>
      <c r="BA266" s="206"/>
      <c r="BB266" s="206"/>
      <c r="BC266" s="206"/>
      <c r="BD266" s="206"/>
      <c r="BE266" s="206"/>
      <c r="BF266" s="206"/>
      <c r="BG266" s="206"/>
      <c r="BH266" s="206"/>
      <c r="BI266" s="206"/>
      <c r="BJ266" s="206"/>
      <c r="BK266" s="206"/>
      <c r="BL266" s="206"/>
      <c r="BM266" s="206"/>
      <c r="BN266" s="206"/>
      <c r="BO266" s="206"/>
      <c r="BP266" s="206"/>
      <c r="BQ266" s="206"/>
      <c r="BR266" s="206"/>
      <c r="BS266" s="206"/>
      <c r="BT266" s="206"/>
      <c r="BU266" s="206"/>
      <c r="BV266" s="206"/>
      <c r="BW266" s="206"/>
      <c r="BX266" s="206"/>
      <c r="BY266" s="489">
        <f t="shared" si="66"/>
        <v>0</v>
      </c>
      <c r="BZ266" s="489">
        <f t="shared" si="67"/>
        <v>0</v>
      </c>
      <c r="CA266" s="489">
        <f t="shared" si="70"/>
        <v>1047</v>
      </c>
      <c r="CB266" s="489">
        <f t="shared" si="71"/>
        <v>375</v>
      </c>
      <c r="CC266" s="489">
        <f t="shared" si="72"/>
        <v>0</v>
      </c>
      <c r="CD266" s="489">
        <f t="shared" si="73"/>
        <v>0</v>
      </c>
      <c r="CE266" s="489">
        <f t="shared" si="74"/>
        <v>0</v>
      </c>
      <c r="CF266" s="489">
        <f t="shared" si="68"/>
        <v>1047</v>
      </c>
      <c r="CG266" s="489">
        <f t="shared" si="69"/>
        <v>375</v>
      </c>
      <c r="CH266" s="489">
        <f t="shared" si="75"/>
        <v>314</v>
      </c>
      <c r="CI266" s="489">
        <f t="shared" si="75"/>
        <v>400</v>
      </c>
    </row>
    <row r="267" spans="1:87">
      <c r="A267" s="499" t="str">
        <f t="shared" si="61"/>
        <v>909</v>
      </c>
      <c r="B267" s="500">
        <v>40077</v>
      </c>
      <c r="C267" s="206"/>
      <c r="D267" s="206"/>
      <c r="E267" s="206"/>
      <c r="F267" s="206"/>
      <c r="G267" s="206"/>
      <c r="H267" s="206"/>
      <c r="I267" s="206"/>
      <c r="J267" s="206"/>
      <c r="K267" s="206"/>
      <c r="L267" s="206"/>
      <c r="M267" s="206"/>
      <c r="N267" s="206"/>
      <c r="O267" s="206"/>
      <c r="P267" s="206"/>
      <c r="Q267" s="206"/>
      <c r="R267" s="206"/>
      <c r="S267" s="206"/>
      <c r="T267" s="206"/>
      <c r="U267" s="206"/>
      <c r="V267" s="206"/>
      <c r="W267" s="206"/>
      <c r="X267" s="206"/>
      <c r="Y267" s="206"/>
      <c r="Z267" s="206"/>
      <c r="AA267" s="206"/>
      <c r="AB267" s="206"/>
      <c r="AC267" s="206"/>
      <c r="AD267" s="206"/>
      <c r="AE267" s="206"/>
      <c r="AF267" s="206"/>
      <c r="AG267" s="206"/>
      <c r="AH267" s="206"/>
      <c r="AI267" s="206"/>
      <c r="AJ267" s="206"/>
      <c r="AK267" s="206"/>
      <c r="AL267" s="206"/>
      <c r="AM267" s="206"/>
      <c r="AN267" s="206"/>
      <c r="AO267" s="206"/>
      <c r="AP267" s="206"/>
      <c r="AQ267" s="206"/>
      <c r="AR267" s="206"/>
      <c r="AS267" s="206"/>
      <c r="AT267" s="489">
        <f t="shared" si="62"/>
        <v>0</v>
      </c>
      <c r="AU267" s="489">
        <f t="shared" si="63"/>
        <v>0</v>
      </c>
      <c r="AV267" s="489">
        <f t="shared" si="64"/>
        <v>0</v>
      </c>
      <c r="AW267" s="489">
        <f t="shared" si="65"/>
        <v>0</v>
      </c>
      <c r="AX267" s="206"/>
      <c r="AY267" s="206"/>
      <c r="AZ267" s="206"/>
      <c r="BA267" s="206"/>
      <c r="BB267" s="206"/>
      <c r="BC267" s="206"/>
      <c r="BD267" s="206"/>
      <c r="BE267" s="206"/>
      <c r="BF267" s="206"/>
      <c r="BG267" s="206"/>
      <c r="BH267" s="206"/>
      <c r="BI267" s="206"/>
      <c r="BJ267" s="206"/>
      <c r="BK267" s="206"/>
      <c r="BL267" s="206"/>
      <c r="BM267" s="206"/>
      <c r="BN267" s="206"/>
      <c r="BO267" s="206"/>
      <c r="BP267" s="206"/>
      <c r="BQ267" s="206"/>
      <c r="BR267" s="206"/>
      <c r="BS267" s="206"/>
      <c r="BT267" s="206"/>
      <c r="BU267" s="206"/>
      <c r="BV267" s="206"/>
      <c r="BW267" s="206"/>
      <c r="BX267" s="206"/>
      <c r="BY267" s="489">
        <f t="shared" si="66"/>
        <v>0</v>
      </c>
      <c r="BZ267" s="489">
        <f t="shared" si="67"/>
        <v>0</v>
      </c>
      <c r="CA267" s="489">
        <f t="shared" si="70"/>
        <v>1047</v>
      </c>
      <c r="CB267" s="489">
        <f t="shared" si="71"/>
        <v>375</v>
      </c>
      <c r="CC267" s="489">
        <f t="shared" si="72"/>
        <v>0</v>
      </c>
      <c r="CD267" s="489">
        <f t="shared" si="73"/>
        <v>0</v>
      </c>
      <c r="CE267" s="489">
        <f t="shared" si="74"/>
        <v>0</v>
      </c>
      <c r="CF267" s="489">
        <f t="shared" si="68"/>
        <v>1047</v>
      </c>
      <c r="CG267" s="489">
        <f t="shared" si="69"/>
        <v>375</v>
      </c>
      <c r="CH267" s="489">
        <f t="shared" si="75"/>
        <v>314</v>
      </c>
      <c r="CI267" s="489">
        <f t="shared" si="75"/>
        <v>400</v>
      </c>
    </row>
    <row r="268" spans="1:87">
      <c r="A268" s="499" t="str">
        <f t="shared" si="61"/>
        <v>909</v>
      </c>
      <c r="B268" s="500">
        <v>40078</v>
      </c>
      <c r="C268" s="206"/>
      <c r="D268" s="206"/>
      <c r="E268" s="206"/>
      <c r="F268" s="206"/>
      <c r="G268" s="206"/>
      <c r="H268" s="206"/>
      <c r="I268" s="206"/>
      <c r="J268" s="206"/>
      <c r="K268" s="206"/>
      <c r="L268" s="206"/>
      <c r="M268" s="206"/>
      <c r="N268" s="206"/>
      <c r="O268" s="206"/>
      <c r="P268" s="206"/>
      <c r="Q268" s="206"/>
      <c r="R268" s="206"/>
      <c r="S268" s="206"/>
      <c r="T268" s="206"/>
      <c r="U268" s="206"/>
      <c r="V268" s="206"/>
      <c r="W268" s="206"/>
      <c r="X268" s="206"/>
      <c r="Y268" s="206"/>
      <c r="Z268" s="206"/>
      <c r="AA268" s="206"/>
      <c r="AB268" s="206"/>
      <c r="AC268" s="206"/>
      <c r="AD268" s="206"/>
      <c r="AE268" s="206"/>
      <c r="AF268" s="206"/>
      <c r="AG268" s="206"/>
      <c r="AH268" s="206"/>
      <c r="AI268" s="206"/>
      <c r="AJ268" s="206"/>
      <c r="AK268" s="206"/>
      <c r="AL268" s="206"/>
      <c r="AM268" s="206"/>
      <c r="AN268" s="206"/>
      <c r="AO268" s="206"/>
      <c r="AP268" s="206"/>
      <c r="AQ268" s="206"/>
      <c r="AR268" s="206"/>
      <c r="AS268" s="206"/>
      <c r="AT268" s="489">
        <f t="shared" si="62"/>
        <v>0</v>
      </c>
      <c r="AU268" s="489">
        <f t="shared" si="63"/>
        <v>0</v>
      </c>
      <c r="AV268" s="489">
        <f t="shared" si="64"/>
        <v>0</v>
      </c>
      <c r="AW268" s="489">
        <f t="shared" si="65"/>
        <v>0</v>
      </c>
      <c r="AX268" s="206"/>
      <c r="AY268" s="206"/>
      <c r="AZ268" s="206"/>
      <c r="BA268" s="206"/>
      <c r="BB268" s="206"/>
      <c r="BC268" s="206"/>
      <c r="BD268" s="206"/>
      <c r="BE268" s="206"/>
      <c r="BF268" s="206"/>
      <c r="BG268" s="206"/>
      <c r="BH268" s="206"/>
      <c r="BI268" s="206"/>
      <c r="BJ268" s="206"/>
      <c r="BK268" s="206"/>
      <c r="BL268" s="206"/>
      <c r="BM268" s="206"/>
      <c r="BN268" s="206"/>
      <c r="BO268" s="206"/>
      <c r="BP268" s="206"/>
      <c r="BQ268" s="206"/>
      <c r="BR268" s="206"/>
      <c r="BS268" s="206"/>
      <c r="BT268" s="206"/>
      <c r="BU268" s="206"/>
      <c r="BV268" s="206"/>
      <c r="BW268" s="206"/>
      <c r="BX268" s="206"/>
      <c r="BY268" s="489">
        <f t="shared" si="66"/>
        <v>0</v>
      </c>
      <c r="BZ268" s="489">
        <f t="shared" si="67"/>
        <v>0</v>
      </c>
      <c r="CA268" s="489">
        <f t="shared" si="70"/>
        <v>1047</v>
      </c>
      <c r="CB268" s="489">
        <f t="shared" si="71"/>
        <v>375</v>
      </c>
      <c r="CC268" s="489">
        <f t="shared" si="72"/>
        <v>0</v>
      </c>
      <c r="CD268" s="489">
        <f t="shared" si="73"/>
        <v>0</v>
      </c>
      <c r="CE268" s="489">
        <f t="shared" si="74"/>
        <v>0</v>
      </c>
      <c r="CF268" s="489">
        <f t="shared" si="68"/>
        <v>1047</v>
      </c>
      <c r="CG268" s="489">
        <f t="shared" si="69"/>
        <v>375</v>
      </c>
      <c r="CH268" s="489">
        <f t="shared" si="75"/>
        <v>314</v>
      </c>
      <c r="CI268" s="489">
        <f t="shared" si="75"/>
        <v>400</v>
      </c>
    </row>
    <row r="269" spans="1:87">
      <c r="A269" s="499" t="str">
        <f t="shared" si="61"/>
        <v>909</v>
      </c>
      <c r="B269" s="500">
        <v>40079</v>
      </c>
      <c r="C269" s="206"/>
      <c r="D269" s="206"/>
      <c r="E269" s="206"/>
      <c r="F269" s="206"/>
      <c r="G269" s="206"/>
      <c r="H269" s="206"/>
      <c r="I269" s="206"/>
      <c r="J269" s="206"/>
      <c r="K269" s="206"/>
      <c r="L269" s="206"/>
      <c r="M269" s="206"/>
      <c r="N269" s="206"/>
      <c r="O269" s="206"/>
      <c r="P269" s="206"/>
      <c r="Q269" s="206"/>
      <c r="R269" s="206"/>
      <c r="S269" s="206"/>
      <c r="T269" s="206"/>
      <c r="U269" s="206"/>
      <c r="V269" s="206"/>
      <c r="W269" s="206"/>
      <c r="X269" s="206"/>
      <c r="Y269" s="206"/>
      <c r="Z269" s="206"/>
      <c r="AA269" s="206"/>
      <c r="AB269" s="206"/>
      <c r="AC269" s="206"/>
      <c r="AD269" s="206"/>
      <c r="AE269" s="206"/>
      <c r="AF269" s="206"/>
      <c r="AG269" s="206"/>
      <c r="AH269" s="206"/>
      <c r="AI269" s="206"/>
      <c r="AJ269" s="206"/>
      <c r="AK269" s="206"/>
      <c r="AL269" s="206"/>
      <c r="AM269" s="206"/>
      <c r="AN269" s="206"/>
      <c r="AO269" s="206"/>
      <c r="AP269" s="206"/>
      <c r="AQ269" s="206"/>
      <c r="AR269" s="206"/>
      <c r="AS269" s="206"/>
      <c r="AT269" s="489">
        <f t="shared" si="62"/>
        <v>0</v>
      </c>
      <c r="AU269" s="489">
        <f t="shared" si="63"/>
        <v>0</v>
      </c>
      <c r="AV269" s="489">
        <f t="shared" si="64"/>
        <v>0</v>
      </c>
      <c r="AW269" s="489">
        <f t="shared" si="65"/>
        <v>0</v>
      </c>
      <c r="AX269" s="206"/>
      <c r="AY269" s="206"/>
      <c r="AZ269" s="206"/>
      <c r="BA269" s="206"/>
      <c r="BB269" s="206"/>
      <c r="BC269" s="206"/>
      <c r="BD269" s="206"/>
      <c r="BE269" s="206"/>
      <c r="BF269" s="206"/>
      <c r="BG269" s="206"/>
      <c r="BH269" s="206"/>
      <c r="BI269" s="206"/>
      <c r="BJ269" s="206"/>
      <c r="BK269" s="206"/>
      <c r="BL269" s="206"/>
      <c r="BM269" s="206"/>
      <c r="BN269" s="206"/>
      <c r="BO269" s="206"/>
      <c r="BP269" s="206"/>
      <c r="BQ269" s="206"/>
      <c r="BR269" s="206"/>
      <c r="BS269" s="206"/>
      <c r="BT269" s="206"/>
      <c r="BU269" s="206"/>
      <c r="BV269" s="206"/>
      <c r="BW269" s="206"/>
      <c r="BX269" s="206"/>
      <c r="BY269" s="489">
        <f t="shared" si="66"/>
        <v>0</v>
      </c>
      <c r="BZ269" s="489">
        <f t="shared" si="67"/>
        <v>0</v>
      </c>
      <c r="CA269" s="489">
        <f t="shared" si="70"/>
        <v>1047</v>
      </c>
      <c r="CB269" s="489">
        <f t="shared" si="71"/>
        <v>375</v>
      </c>
      <c r="CC269" s="489">
        <f t="shared" si="72"/>
        <v>0</v>
      </c>
      <c r="CD269" s="489">
        <f t="shared" si="73"/>
        <v>0</v>
      </c>
      <c r="CE269" s="489">
        <f t="shared" si="74"/>
        <v>0</v>
      </c>
      <c r="CF269" s="489">
        <f t="shared" si="68"/>
        <v>1047</v>
      </c>
      <c r="CG269" s="489">
        <f t="shared" si="69"/>
        <v>375</v>
      </c>
      <c r="CH269" s="489">
        <f t="shared" si="75"/>
        <v>314</v>
      </c>
      <c r="CI269" s="489">
        <f t="shared" si="75"/>
        <v>400</v>
      </c>
    </row>
    <row r="270" spans="1:87">
      <c r="A270" s="499" t="str">
        <f t="shared" si="61"/>
        <v>909</v>
      </c>
      <c r="B270" s="500">
        <v>40080</v>
      </c>
      <c r="C270" s="206"/>
      <c r="D270" s="206"/>
      <c r="E270" s="206"/>
      <c r="F270" s="206"/>
      <c r="G270" s="206"/>
      <c r="H270" s="206"/>
      <c r="I270" s="206"/>
      <c r="J270" s="206"/>
      <c r="K270" s="206"/>
      <c r="L270" s="206"/>
      <c r="M270" s="206"/>
      <c r="N270" s="206"/>
      <c r="O270" s="206"/>
      <c r="P270" s="206"/>
      <c r="Q270" s="206"/>
      <c r="R270" s="206"/>
      <c r="S270" s="206"/>
      <c r="T270" s="206"/>
      <c r="U270" s="206"/>
      <c r="V270" s="206"/>
      <c r="W270" s="206"/>
      <c r="X270" s="206"/>
      <c r="Y270" s="206"/>
      <c r="Z270" s="206"/>
      <c r="AA270" s="206"/>
      <c r="AB270" s="206"/>
      <c r="AC270" s="206"/>
      <c r="AD270" s="206"/>
      <c r="AE270" s="206"/>
      <c r="AF270" s="206"/>
      <c r="AG270" s="206"/>
      <c r="AH270" s="206"/>
      <c r="AI270" s="206"/>
      <c r="AJ270" s="206"/>
      <c r="AK270" s="206"/>
      <c r="AL270" s="206"/>
      <c r="AM270" s="206"/>
      <c r="AN270" s="206"/>
      <c r="AO270" s="206"/>
      <c r="AP270" s="206"/>
      <c r="AQ270" s="206"/>
      <c r="AR270" s="206"/>
      <c r="AS270" s="206"/>
      <c r="AT270" s="489">
        <f t="shared" si="62"/>
        <v>0</v>
      </c>
      <c r="AU270" s="489">
        <f t="shared" si="63"/>
        <v>0</v>
      </c>
      <c r="AV270" s="489">
        <f t="shared" si="64"/>
        <v>0</v>
      </c>
      <c r="AW270" s="489">
        <f t="shared" si="65"/>
        <v>0</v>
      </c>
      <c r="AX270" s="206"/>
      <c r="AY270" s="206"/>
      <c r="AZ270" s="206"/>
      <c r="BA270" s="206"/>
      <c r="BB270" s="206"/>
      <c r="BC270" s="206"/>
      <c r="BD270" s="206"/>
      <c r="BE270" s="206"/>
      <c r="BF270" s="206"/>
      <c r="BG270" s="206"/>
      <c r="BH270" s="206"/>
      <c r="BI270" s="206"/>
      <c r="BJ270" s="206"/>
      <c r="BK270" s="206"/>
      <c r="BL270" s="206"/>
      <c r="BM270" s="206"/>
      <c r="BN270" s="206"/>
      <c r="BO270" s="206"/>
      <c r="BP270" s="206"/>
      <c r="BQ270" s="206"/>
      <c r="BR270" s="206"/>
      <c r="BS270" s="206"/>
      <c r="BT270" s="206"/>
      <c r="BU270" s="206"/>
      <c r="BV270" s="206"/>
      <c r="BW270" s="206"/>
      <c r="BX270" s="206"/>
      <c r="BY270" s="489">
        <f t="shared" si="66"/>
        <v>0</v>
      </c>
      <c r="BZ270" s="489">
        <f t="shared" si="67"/>
        <v>0</v>
      </c>
      <c r="CA270" s="489">
        <f t="shared" si="70"/>
        <v>1047</v>
      </c>
      <c r="CB270" s="489">
        <f t="shared" si="71"/>
        <v>375</v>
      </c>
      <c r="CC270" s="489">
        <f t="shared" si="72"/>
        <v>0</v>
      </c>
      <c r="CD270" s="489">
        <f t="shared" si="73"/>
        <v>0</v>
      </c>
      <c r="CE270" s="489">
        <f t="shared" si="74"/>
        <v>0</v>
      </c>
      <c r="CF270" s="489">
        <f t="shared" si="68"/>
        <v>1047</v>
      </c>
      <c r="CG270" s="489">
        <f t="shared" si="69"/>
        <v>375</v>
      </c>
      <c r="CH270" s="489">
        <f t="shared" si="75"/>
        <v>314</v>
      </c>
      <c r="CI270" s="489">
        <f t="shared" si="75"/>
        <v>400</v>
      </c>
    </row>
    <row r="271" spans="1:87">
      <c r="A271" s="499" t="str">
        <f t="shared" si="61"/>
        <v>909</v>
      </c>
      <c r="B271" s="500">
        <v>40081</v>
      </c>
      <c r="C271" s="206"/>
      <c r="D271" s="206"/>
      <c r="E271" s="206"/>
      <c r="F271" s="206"/>
      <c r="G271" s="206"/>
      <c r="H271" s="206"/>
      <c r="I271" s="206"/>
      <c r="J271" s="206"/>
      <c r="K271" s="206"/>
      <c r="L271" s="206"/>
      <c r="M271" s="206"/>
      <c r="N271" s="206"/>
      <c r="O271" s="206"/>
      <c r="P271" s="206"/>
      <c r="Q271" s="206"/>
      <c r="R271" s="206"/>
      <c r="S271" s="206"/>
      <c r="T271" s="206"/>
      <c r="U271" s="206"/>
      <c r="V271" s="206"/>
      <c r="W271" s="206"/>
      <c r="X271" s="206"/>
      <c r="Y271" s="206"/>
      <c r="Z271" s="206"/>
      <c r="AA271" s="206"/>
      <c r="AB271" s="206"/>
      <c r="AC271" s="206"/>
      <c r="AD271" s="206"/>
      <c r="AE271" s="206"/>
      <c r="AF271" s="206"/>
      <c r="AG271" s="206"/>
      <c r="AH271" s="206"/>
      <c r="AI271" s="206"/>
      <c r="AJ271" s="206"/>
      <c r="AK271" s="206"/>
      <c r="AL271" s="206"/>
      <c r="AM271" s="206"/>
      <c r="AN271" s="206"/>
      <c r="AO271" s="206"/>
      <c r="AP271" s="206"/>
      <c r="AQ271" s="206"/>
      <c r="AR271" s="206"/>
      <c r="AS271" s="206"/>
      <c r="AT271" s="489">
        <f t="shared" si="62"/>
        <v>0</v>
      </c>
      <c r="AU271" s="489">
        <f t="shared" si="63"/>
        <v>0</v>
      </c>
      <c r="AV271" s="489">
        <f t="shared" si="64"/>
        <v>0</v>
      </c>
      <c r="AW271" s="489">
        <f t="shared" si="65"/>
        <v>0</v>
      </c>
      <c r="AX271" s="206"/>
      <c r="AY271" s="206"/>
      <c r="AZ271" s="206"/>
      <c r="BA271" s="206"/>
      <c r="BB271" s="206"/>
      <c r="BC271" s="206"/>
      <c r="BD271" s="206"/>
      <c r="BE271" s="206"/>
      <c r="BF271" s="206"/>
      <c r="BG271" s="206"/>
      <c r="BH271" s="206"/>
      <c r="BI271" s="206"/>
      <c r="BJ271" s="206"/>
      <c r="BK271" s="206"/>
      <c r="BL271" s="206"/>
      <c r="BM271" s="206"/>
      <c r="BN271" s="206"/>
      <c r="BO271" s="206"/>
      <c r="BP271" s="206"/>
      <c r="BQ271" s="206"/>
      <c r="BR271" s="206"/>
      <c r="BS271" s="206"/>
      <c r="BT271" s="206"/>
      <c r="BU271" s="206"/>
      <c r="BV271" s="206"/>
      <c r="BW271" s="206"/>
      <c r="BX271" s="206"/>
      <c r="BY271" s="489">
        <f t="shared" si="66"/>
        <v>0</v>
      </c>
      <c r="BZ271" s="489">
        <f t="shared" si="67"/>
        <v>0</v>
      </c>
      <c r="CA271" s="489">
        <f t="shared" si="70"/>
        <v>1047</v>
      </c>
      <c r="CB271" s="489">
        <f t="shared" si="71"/>
        <v>375</v>
      </c>
      <c r="CC271" s="489">
        <f t="shared" si="72"/>
        <v>0</v>
      </c>
      <c r="CD271" s="489">
        <f t="shared" si="73"/>
        <v>0</v>
      </c>
      <c r="CE271" s="489">
        <f t="shared" si="74"/>
        <v>0</v>
      </c>
      <c r="CF271" s="489">
        <f t="shared" si="68"/>
        <v>1047</v>
      </c>
      <c r="CG271" s="489">
        <f t="shared" si="69"/>
        <v>375</v>
      </c>
      <c r="CH271" s="489">
        <f t="shared" si="75"/>
        <v>314</v>
      </c>
      <c r="CI271" s="489">
        <f t="shared" si="75"/>
        <v>400</v>
      </c>
    </row>
    <row r="272" spans="1:87">
      <c r="A272" s="499" t="str">
        <f t="shared" si="61"/>
        <v>909</v>
      </c>
      <c r="B272" s="500">
        <v>40082</v>
      </c>
      <c r="C272" s="206"/>
      <c r="D272" s="206"/>
      <c r="E272" s="206"/>
      <c r="F272" s="206"/>
      <c r="G272" s="206"/>
      <c r="H272" s="206"/>
      <c r="I272" s="206"/>
      <c r="J272" s="206"/>
      <c r="K272" s="206"/>
      <c r="L272" s="206"/>
      <c r="M272" s="206"/>
      <c r="N272" s="206"/>
      <c r="O272" s="206"/>
      <c r="P272" s="206"/>
      <c r="Q272" s="206"/>
      <c r="R272" s="206"/>
      <c r="S272" s="206"/>
      <c r="T272" s="206"/>
      <c r="U272" s="206"/>
      <c r="V272" s="206"/>
      <c r="W272" s="206"/>
      <c r="X272" s="206"/>
      <c r="Y272" s="206"/>
      <c r="Z272" s="206"/>
      <c r="AA272" s="206"/>
      <c r="AB272" s="206"/>
      <c r="AC272" s="206"/>
      <c r="AD272" s="206"/>
      <c r="AE272" s="206"/>
      <c r="AF272" s="206"/>
      <c r="AG272" s="206"/>
      <c r="AH272" s="206"/>
      <c r="AI272" s="206"/>
      <c r="AJ272" s="206"/>
      <c r="AK272" s="206"/>
      <c r="AL272" s="206"/>
      <c r="AM272" s="206"/>
      <c r="AN272" s="206"/>
      <c r="AO272" s="206"/>
      <c r="AP272" s="206"/>
      <c r="AQ272" s="206"/>
      <c r="AR272" s="206"/>
      <c r="AS272" s="206"/>
      <c r="AT272" s="489">
        <f t="shared" si="62"/>
        <v>0</v>
      </c>
      <c r="AU272" s="489">
        <f t="shared" si="63"/>
        <v>0</v>
      </c>
      <c r="AV272" s="489">
        <f t="shared" si="64"/>
        <v>0</v>
      </c>
      <c r="AW272" s="489">
        <f t="shared" si="65"/>
        <v>0</v>
      </c>
      <c r="AX272" s="206"/>
      <c r="AY272" s="206"/>
      <c r="AZ272" s="206"/>
      <c r="BA272" s="206"/>
      <c r="BB272" s="206"/>
      <c r="BC272" s="206"/>
      <c r="BD272" s="206"/>
      <c r="BE272" s="206"/>
      <c r="BF272" s="206"/>
      <c r="BG272" s="206"/>
      <c r="BH272" s="206"/>
      <c r="BI272" s="206"/>
      <c r="BJ272" s="206"/>
      <c r="BK272" s="206"/>
      <c r="BL272" s="206"/>
      <c r="BM272" s="206"/>
      <c r="BN272" s="206"/>
      <c r="BO272" s="206"/>
      <c r="BP272" s="206"/>
      <c r="BQ272" s="206"/>
      <c r="BR272" s="206"/>
      <c r="BS272" s="206"/>
      <c r="BT272" s="206"/>
      <c r="BU272" s="206"/>
      <c r="BV272" s="206"/>
      <c r="BW272" s="206"/>
      <c r="BX272" s="206"/>
      <c r="BY272" s="489">
        <f t="shared" si="66"/>
        <v>0</v>
      </c>
      <c r="BZ272" s="489">
        <f t="shared" si="67"/>
        <v>0</v>
      </c>
      <c r="CA272" s="489">
        <f t="shared" si="70"/>
        <v>1047</v>
      </c>
      <c r="CB272" s="489">
        <f t="shared" si="71"/>
        <v>375</v>
      </c>
      <c r="CC272" s="489">
        <f t="shared" si="72"/>
        <v>0</v>
      </c>
      <c r="CD272" s="489">
        <f t="shared" si="73"/>
        <v>0</v>
      </c>
      <c r="CE272" s="489">
        <f t="shared" si="74"/>
        <v>0</v>
      </c>
      <c r="CF272" s="489">
        <f t="shared" si="68"/>
        <v>1047</v>
      </c>
      <c r="CG272" s="489">
        <f t="shared" si="69"/>
        <v>375</v>
      </c>
      <c r="CH272" s="489">
        <f t="shared" si="75"/>
        <v>314</v>
      </c>
      <c r="CI272" s="489">
        <f t="shared" si="75"/>
        <v>400</v>
      </c>
    </row>
    <row r="273" spans="1:87">
      <c r="A273" s="499" t="str">
        <f t="shared" si="61"/>
        <v>909</v>
      </c>
      <c r="B273" s="500">
        <v>40083</v>
      </c>
      <c r="C273" s="206"/>
      <c r="D273" s="206"/>
      <c r="E273" s="206"/>
      <c r="F273" s="206"/>
      <c r="G273" s="206"/>
      <c r="H273" s="206"/>
      <c r="I273" s="206"/>
      <c r="J273" s="206"/>
      <c r="K273" s="206"/>
      <c r="L273" s="206"/>
      <c r="M273" s="206"/>
      <c r="N273" s="206"/>
      <c r="O273" s="206"/>
      <c r="P273" s="206"/>
      <c r="Q273" s="206"/>
      <c r="R273" s="206"/>
      <c r="S273" s="206"/>
      <c r="T273" s="206"/>
      <c r="U273" s="206"/>
      <c r="V273" s="206"/>
      <c r="W273" s="206"/>
      <c r="X273" s="206"/>
      <c r="Y273" s="206"/>
      <c r="Z273" s="206"/>
      <c r="AA273" s="206"/>
      <c r="AB273" s="206"/>
      <c r="AC273" s="206"/>
      <c r="AD273" s="206"/>
      <c r="AE273" s="206"/>
      <c r="AF273" s="206"/>
      <c r="AG273" s="206"/>
      <c r="AH273" s="206"/>
      <c r="AI273" s="206"/>
      <c r="AJ273" s="206"/>
      <c r="AK273" s="206"/>
      <c r="AL273" s="206"/>
      <c r="AM273" s="206"/>
      <c r="AN273" s="206"/>
      <c r="AO273" s="206"/>
      <c r="AP273" s="206"/>
      <c r="AQ273" s="206"/>
      <c r="AR273" s="206"/>
      <c r="AS273" s="206"/>
      <c r="AT273" s="489">
        <f t="shared" si="62"/>
        <v>0</v>
      </c>
      <c r="AU273" s="489">
        <f t="shared" si="63"/>
        <v>0</v>
      </c>
      <c r="AV273" s="489">
        <f t="shared" si="64"/>
        <v>0</v>
      </c>
      <c r="AW273" s="489">
        <f t="shared" si="65"/>
        <v>0</v>
      </c>
      <c r="AX273" s="206"/>
      <c r="AY273" s="206"/>
      <c r="AZ273" s="206"/>
      <c r="BA273" s="206"/>
      <c r="BB273" s="206"/>
      <c r="BC273" s="206"/>
      <c r="BD273" s="206"/>
      <c r="BE273" s="206"/>
      <c r="BF273" s="206"/>
      <c r="BG273" s="206"/>
      <c r="BH273" s="206"/>
      <c r="BI273" s="206"/>
      <c r="BJ273" s="206"/>
      <c r="BK273" s="206"/>
      <c r="BL273" s="206"/>
      <c r="BM273" s="206"/>
      <c r="BN273" s="206"/>
      <c r="BO273" s="206"/>
      <c r="BP273" s="206"/>
      <c r="BQ273" s="206"/>
      <c r="BR273" s="206"/>
      <c r="BS273" s="206"/>
      <c r="BT273" s="206"/>
      <c r="BU273" s="206"/>
      <c r="BV273" s="206"/>
      <c r="BW273" s="206"/>
      <c r="BX273" s="206"/>
      <c r="BY273" s="489">
        <f t="shared" si="66"/>
        <v>0</v>
      </c>
      <c r="BZ273" s="489">
        <f t="shared" si="67"/>
        <v>0</v>
      </c>
      <c r="CA273" s="489">
        <f t="shared" si="70"/>
        <v>1047</v>
      </c>
      <c r="CB273" s="489">
        <f t="shared" si="71"/>
        <v>375</v>
      </c>
      <c r="CC273" s="489">
        <f t="shared" si="72"/>
        <v>0</v>
      </c>
      <c r="CD273" s="489">
        <f t="shared" si="73"/>
        <v>0</v>
      </c>
      <c r="CE273" s="489">
        <f t="shared" si="74"/>
        <v>0</v>
      </c>
      <c r="CF273" s="489">
        <f t="shared" si="68"/>
        <v>1047</v>
      </c>
      <c r="CG273" s="489">
        <f t="shared" si="69"/>
        <v>375</v>
      </c>
      <c r="CH273" s="489">
        <f t="shared" si="75"/>
        <v>314</v>
      </c>
      <c r="CI273" s="489">
        <f t="shared" si="75"/>
        <v>400</v>
      </c>
    </row>
    <row r="274" spans="1:87">
      <c r="A274" s="499" t="str">
        <f t="shared" si="61"/>
        <v>909</v>
      </c>
      <c r="B274" s="500">
        <v>40084</v>
      </c>
      <c r="C274" s="206"/>
      <c r="D274" s="206"/>
      <c r="E274" s="206"/>
      <c r="F274" s="206"/>
      <c r="G274" s="206"/>
      <c r="H274" s="206"/>
      <c r="I274" s="206"/>
      <c r="J274" s="206"/>
      <c r="K274" s="206"/>
      <c r="L274" s="206"/>
      <c r="M274" s="206"/>
      <c r="N274" s="206"/>
      <c r="O274" s="206"/>
      <c r="P274" s="206"/>
      <c r="Q274" s="206"/>
      <c r="R274" s="206"/>
      <c r="S274" s="206"/>
      <c r="T274" s="206"/>
      <c r="U274" s="206"/>
      <c r="V274" s="206"/>
      <c r="W274" s="206"/>
      <c r="X274" s="206"/>
      <c r="Y274" s="206"/>
      <c r="Z274" s="206"/>
      <c r="AA274" s="206"/>
      <c r="AB274" s="206"/>
      <c r="AC274" s="206"/>
      <c r="AD274" s="206"/>
      <c r="AE274" s="206"/>
      <c r="AF274" s="206"/>
      <c r="AG274" s="206"/>
      <c r="AH274" s="206"/>
      <c r="AI274" s="206"/>
      <c r="AJ274" s="206"/>
      <c r="AK274" s="206"/>
      <c r="AL274" s="206"/>
      <c r="AM274" s="206"/>
      <c r="AN274" s="206"/>
      <c r="AO274" s="206"/>
      <c r="AP274" s="206"/>
      <c r="AQ274" s="206"/>
      <c r="AR274" s="206"/>
      <c r="AS274" s="206"/>
      <c r="AT274" s="489">
        <f t="shared" si="62"/>
        <v>0</v>
      </c>
      <c r="AU274" s="489">
        <f t="shared" si="63"/>
        <v>0</v>
      </c>
      <c r="AV274" s="489">
        <f t="shared" si="64"/>
        <v>0</v>
      </c>
      <c r="AW274" s="489">
        <f t="shared" si="65"/>
        <v>0</v>
      </c>
      <c r="AX274" s="206"/>
      <c r="AY274" s="206"/>
      <c r="AZ274" s="206"/>
      <c r="BA274" s="206"/>
      <c r="BB274" s="206"/>
      <c r="BC274" s="206"/>
      <c r="BD274" s="206"/>
      <c r="BE274" s="206"/>
      <c r="BF274" s="206"/>
      <c r="BG274" s="206"/>
      <c r="BH274" s="206"/>
      <c r="BI274" s="206"/>
      <c r="BJ274" s="206"/>
      <c r="BK274" s="206"/>
      <c r="BL274" s="206"/>
      <c r="BM274" s="206"/>
      <c r="BN274" s="206"/>
      <c r="BO274" s="206"/>
      <c r="BP274" s="206"/>
      <c r="BQ274" s="206"/>
      <c r="BR274" s="206"/>
      <c r="BS274" s="206"/>
      <c r="BT274" s="206"/>
      <c r="BU274" s="206"/>
      <c r="BV274" s="206"/>
      <c r="BW274" s="206"/>
      <c r="BX274" s="206"/>
      <c r="BY274" s="489">
        <f t="shared" si="66"/>
        <v>0</v>
      </c>
      <c r="BZ274" s="489">
        <f t="shared" si="67"/>
        <v>0</v>
      </c>
      <c r="CA274" s="489">
        <f t="shared" si="70"/>
        <v>1047</v>
      </c>
      <c r="CB274" s="489">
        <f t="shared" si="71"/>
        <v>375</v>
      </c>
      <c r="CC274" s="489">
        <f t="shared" si="72"/>
        <v>0</v>
      </c>
      <c r="CD274" s="489">
        <f t="shared" si="73"/>
        <v>0</v>
      </c>
      <c r="CE274" s="489">
        <f t="shared" si="74"/>
        <v>0</v>
      </c>
      <c r="CF274" s="489">
        <f t="shared" si="68"/>
        <v>1047</v>
      </c>
      <c r="CG274" s="489">
        <f t="shared" si="69"/>
        <v>375</v>
      </c>
      <c r="CH274" s="489">
        <f t="shared" si="75"/>
        <v>314</v>
      </c>
      <c r="CI274" s="489">
        <f t="shared" si="75"/>
        <v>400</v>
      </c>
    </row>
    <row r="275" spans="1:87">
      <c r="A275" s="499" t="str">
        <f t="shared" si="61"/>
        <v>909</v>
      </c>
      <c r="B275" s="500">
        <v>40085</v>
      </c>
      <c r="C275" s="206"/>
      <c r="D275" s="206"/>
      <c r="E275" s="206"/>
      <c r="F275" s="206"/>
      <c r="G275" s="206"/>
      <c r="H275" s="206"/>
      <c r="I275" s="206"/>
      <c r="J275" s="206"/>
      <c r="K275" s="206"/>
      <c r="L275" s="206"/>
      <c r="M275" s="206"/>
      <c r="N275" s="206"/>
      <c r="O275" s="206"/>
      <c r="P275" s="206"/>
      <c r="Q275" s="206"/>
      <c r="R275" s="206"/>
      <c r="S275" s="206"/>
      <c r="T275" s="206"/>
      <c r="U275" s="206"/>
      <c r="V275" s="206"/>
      <c r="W275" s="206"/>
      <c r="X275" s="206"/>
      <c r="Y275" s="206"/>
      <c r="Z275" s="206"/>
      <c r="AA275" s="206"/>
      <c r="AB275" s="206"/>
      <c r="AC275" s="206"/>
      <c r="AD275" s="206"/>
      <c r="AE275" s="206"/>
      <c r="AF275" s="206"/>
      <c r="AG275" s="206"/>
      <c r="AH275" s="206"/>
      <c r="AI275" s="206"/>
      <c r="AJ275" s="206"/>
      <c r="AK275" s="206"/>
      <c r="AL275" s="206"/>
      <c r="AM275" s="206"/>
      <c r="AN275" s="206"/>
      <c r="AO275" s="206"/>
      <c r="AP275" s="206"/>
      <c r="AQ275" s="206"/>
      <c r="AR275" s="206"/>
      <c r="AS275" s="206"/>
      <c r="AT275" s="489">
        <f t="shared" si="62"/>
        <v>0</v>
      </c>
      <c r="AU275" s="489">
        <f t="shared" si="63"/>
        <v>0</v>
      </c>
      <c r="AV275" s="489">
        <f t="shared" si="64"/>
        <v>0</v>
      </c>
      <c r="AW275" s="489">
        <f t="shared" si="65"/>
        <v>0</v>
      </c>
      <c r="AX275" s="206"/>
      <c r="AY275" s="206"/>
      <c r="AZ275" s="206"/>
      <c r="BA275" s="206"/>
      <c r="BB275" s="206"/>
      <c r="BC275" s="206"/>
      <c r="BD275" s="206"/>
      <c r="BE275" s="206"/>
      <c r="BF275" s="206"/>
      <c r="BG275" s="206"/>
      <c r="BH275" s="206"/>
      <c r="BI275" s="206"/>
      <c r="BJ275" s="206"/>
      <c r="BK275" s="206"/>
      <c r="BL275" s="206"/>
      <c r="BM275" s="206"/>
      <c r="BN275" s="206"/>
      <c r="BO275" s="206"/>
      <c r="BP275" s="206"/>
      <c r="BQ275" s="206"/>
      <c r="BR275" s="206"/>
      <c r="BS275" s="206"/>
      <c r="BT275" s="206"/>
      <c r="BU275" s="206"/>
      <c r="BV275" s="206"/>
      <c r="BW275" s="206"/>
      <c r="BX275" s="206"/>
      <c r="BY275" s="489">
        <f t="shared" si="66"/>
        <v>0</v>
      </c>
      <c r="BZ275" s="489">
        <f t="shared" si="67"/>
        <v>0</v>
      </c>
      <c r="CA275" s="489">
        <f t="shared" si="70"/>
        <v>1047</v>
      </c>
      <c r="CB275" s="489">
        <f t="shared" si="71"/>
        <v>375</v>
      </c>
      <c r="CC275" s="489">
        <f t="shared" si="72"/>
        <v>0</v>
      </c>
      <c r="CD275" s="489">
        <f t="shared" si="73"/>
        <v>0</v>
      </c>
      <c r="CE275" s="489">
        <f t="shared" si="74"/>
        <v>0</v>
      </c>
      <c r="CF275" s="489">
        <f t="shared" si="68"/>
        <v>1047</v>
      </c>
      <c r="CG275" s="489">
        <f t="shared" si="69"/>
        <v>375</v>
      </c>
      <c r="CH275" s="489">
        <f t="shared" si="75"/>
        <v>314</v>
      </c>
      <c r="CI275" s="489">
        <f t="shared" si="75"/>
        <v>400</v>
      </c>
    </row>
    <row r="276" spans="1:87">
      <c r="A276" s="499" t="str">
        <f t="shared" si="61"/>
        <v>909</v>
      </c>
      <c r="B276" s="500">
        <v>40086</v>
      </c>
      <c r="C276" s="206"/>
      <c r="D276" s="206"/>
      <c r="E276" s="206"/>
      <c r="F276" s="206"/>
      <c r="G276" s="206"/>
      <c r="H276" s="206"/>
      <c r="I276" s="206"/>
      <c r="J276" s="206"/>
      <c r="K276" s="206"/>
      <c r="L276" s="206"/>
      <c r="M276" s="206"/>
      <c r="N276" s="206"/>
      <c r="O276" s="206"/>
      <c r="P276" s="206"/>
      <c r="Q276" s="206"/>
      <c r="R276" s="206"/>
      <c r="S276" s="206"/>
      <c r="T276" s="206"/>
      <c r="U276" s="206"/>
      <c r="V276" s="206"/>
      <c r="W276" s="206"/>
      <c r="X276" s="206"/>
      <c r="Y276" s="206"/>
      <c r="Z276" s="206"/>
      <c r="AA276" s="206"/>
      <c r="AB276" s="206"/>
      <c r="AC276" s="206"/>
      <c r="AD276" s="206"/>
      <c r="AE276" s="206"/>
      <c r="AF276" s="206"/>
      <c r="AG276" s="206"/>
      <c r="AH276" s="206"/>
      <c r="AI276" s="206"/>
      <c r="AJ276" s="206"/>
      <c r="AK276" s="206"/>
      <c r="AL276" s="206"/>
      <c r="AM276" s="206"/>
      <c r="AN276" s="206"/>
      <c r="AO276" s="206"/>
      <c r="AP276" s="206"/>
      <c r="AQ276" s="206"/>
      <c r="AR276" s="206"/>
      <c r="AS276" s="206"/>
      <c r="AT276" s="489">
        <f t="shared" si="62"/>
        <v>0</v>
      </c>
      <c r="AU276" s="489">
        <f t="shared" si="63"/>
        <v>0</v>
      </c>
      <c r="AV276" s="489">
        <f t="shared" si="64"/>
        <v>0</v>
      </c>
      <c r="AW276" s="489">
        <f t="shared" si="65"/>
        <v>0</v>
      </c>
      <c r="AX276" s="206"/>
      <c r="AY276" s="206"/>
      <c r="AZ276" s="206"/>
      <c r="BA276" s="206"/>
      <c r="BB276" s="206"/>
      <c r="BC276" s="206"/>
      <c r="BD276" s="206"/>
      <c r="BE276" s="206"/>
      <c r="BF276" s="206"/>
      <c r="BG276" s="206"/>
      <c r="BH276" s="206"/>
      <c r="BI276" s="206"/>
      <c r="BJ276" s="206"/>
      <c r="BK276" s="206"/>
      <c r="BL276" s="206"/>
      <c r="BM276" s="206"/>
      <c r="BN276" s="206"/>
      <c r="BO276" s="206"/>
      <c r="BP276" s="206"/>
      <c r="BQ276" s="206"/>
      <c r="BR276" s="206"/>
      <c r="BS276" s="206"/>
      <c r="BT276" s="206"/>
      <c r="BU276" s="206"/>
      <c r="BV276" s="206"/>
      <c r="BW276" s="206"/>
      <c r="BX276" s="206"/>
      <c r="BY276" s="489">
        <f t="shared" si="66"/>
        <v>0</v>
      </c>
      <c r="BZ276" s="489">
        <f t="shared" si="67"/>
        <v>0</v>
      </c>
      <c r="CA276" s="489">
        <f t="shared" si="70"/>
        <v>1047</v>
      </c>
      <c r="CB276" s="489">
        <f t="shared" si="71"/>
        <v>375</v>
      </c>
      <c r="CC276" s="489">
        <f t="shared" si="72"/>
        <v>0</v>
      </c>
      <c r="CD276" s="489">
        <f t="shared" si="73"/>
        <v>0</v>
      </c>
      <c r="CE276" s="489">
        <f t="shared" si="74"/>
        <v>0</v>
      </c>
      <c r="CF276" s="489">
        <f t="shared" si="68"/>
        <v>1047</v>
      </c>
      <c r="CG276" s="489">
        <f t="shared" si="69"/>
        <v>375</v>
      </c>
      <c r="CH276" s="489">
        <f t="shared" si="75"/>
        <v>314</v>
      </c>
      <c r="CI276" s="489">
        <f t="shared" si="75"/>
        <v>400</v>
      </c>
    </row>
    <row r="277" spans="1:87">
      <c r="A277" s="499" t="str">
        <f t="shared" si="61"/>
        <v>1009</v>
      </c>
      <c r="B277" s="500">
        <v>40087</v>
      </c>
      <c r="C277" s="206"/>
      <c r="D277" s="206"/>
      <c r="E277" s="206"/>
      <c r="F277" s="206"/>
      <c r="G277" s="206"/>
      <c r="H277" s="206"/>
      <c r="I277" s="206"/>
      <c r="J277" s="206"/>
      <c r="K277" s="206"/>
      <c r="L277" s="206"/>
      <c r="M277" s="206"/>
      <c r="N277" s="206"/>
      <c r="O277" s="206"/>
      <c r="P277" s="206"/>
      <c r="Q277" s="206"/>
      <c r="R277" s="206"/>
      <c r="S277" s="206"/>
      <c r="T277" s="206"/>
      <c r="U277" s="206"/>
      <c r="V277" s="206"/>
      <c r="W277" s="206"/>
      <c r="X277" s="206"/>
      <c r="Y277" s="206"/>
      <c r="Z277" s="206"/>
      <c r="AA277" s="206"/>
      <c r="AB277" s="206"/>
      <c r="AC277" s="206"/>
      <c r="AD277" s="206"/>
      <c r="AE277" s="206"/>
      <c r="AF277" s="206"/>
      <c r="AG277" s="206"/>
      <c r="AH277" s="206"/>
      <c r="AI277" s="206"/>
      <c r="AJ277" s="206"/>
      <c r="AK277" s="206"/>
      <c r="AL277" s="206"/>
      <c r="AM277" s="206"/>
      <c r="AN277" s="206"/>
      <c r="AO277" s="206"/>
      <c r="AP277" s="206"/>
      <c r="AQ277" s="206"/>
      <c r="AR277" s="206"/>
      <c r="AS277" s="206"/>
      <c r="AT277" s="489">
        <f t="shared" si="62"/>
        <v>0</v>
      </c>
      <c r="AU277" s="489">
        <f t="shared" si="63"/>
        <v>0</v>
      </c>
      <c r="AV277" s="489">
        <f t="shared" si="64"/>
        <v>0</v>
      </c>
      <c r="AW277" s="489">
        <f t="shared" si="65"/>
        <v>0</v>
      </c>
      <c r="AX277" s="206"/>
      <c r="AY277" s="206"/>
      <c r="AZ277" s="206"/>
      <c r="BA277" s="206"/>
      <c r="BB277" s="206"/>
      <c r="BC277" s="206"/>
      <c r="BD277" s="206"/>
      <c r="BE277" s="206"/>
      <c r="BF277" s="206"/>
      <c r="BG277" s="206"/>
      <c r="BH277" s="206"/>
      <c r="BI277" s="206"/>
      <c r="BJ277" s="206"/>
      <c r="BK277" s="206"/>
      <c r="BL277" s="206"/>
      <c r="BM277" s="206"/>
      <c r="BN277" s="206"/>
      <c r="BO277" s="206"/>
      <c r="BP277" s="206"/>
      <c r="BQ277" s="206"/>
      <c r="BR277" s="206"/>
      <c r="BS277" s="206"/>
      <c r="BT277" s="206"/>
      <c r="BU277" s="206"/>
      <c r="BV277" s="206"/>
      <c r="BW277" s="206"/>
      <c r="BX277" s="206"/>
      <c r="BY277" s="489">
        <f t="shared" si="66"/>
        <v>0</v>
      </c>
      <c r="BZ277" s="489">
        <f t="shared" si="67"/>
        <v>0</v>
      </c>
      <c r="CA277" s="489">
        <f t="shared" si="70"/>
        <v>1047</v>
      </c>
      <c r="CB277" s="489">
        <f t="shared" si="71"/>
        <v>375</v>
      </c>
      <c r="CC277" s="489">
        <f t="shared" si="72"/>
        <v>0</v>
      </c>
      <c r="CD277" s="489">
        <f t="shared" si="73"/>
        <v>0</v>
      </c>
      <c r="CE277" s="489">
        <f t="shared" si="74"/>
        <v>0</v>
      </c>
      <c r="CF277" s="489">
        <f t="shared" si="68"/>
        <v>1047</v>
      </c>
      <c r="CG277" s="489">
        <f t="shared" si="69"/>
        <v>375</v>
      </c>
      <c r="CH277" s="489">
        <f t="shared" si="75"/>
        <v>314</v>
      </c>
      <c r="CI277" s="489">
        <f t="shared" si="75"/>
        <v>400</v>
      </c>
    </row>
    <row r="278" spans="1:87">
      <c r="A278" s="499" t="str">
        <f t="shared" si="61"/>
        <v>1009</v>
      </c>
      <c r="B278" s="500">
        <v>40088</v>
      </c>
      <c r="C278" s="206"/>
      <c r="D278" s="206"/>
      <c r="E278" s="206"/>
      <c r="F278" s="206"/>
      <c r="G278" s="206"/>
      <c r="H278" s="206"/>
      <c r="I278" s="206"/>
      <c r="J278" s="206"/>
      <c r="K278" s="206"/>
      <c r="L278" s="206"/>
      <c r="M278" s="206"/>
      <c r="N278" s="206"/>
      <c r="O278" s="206"/>
      <c r="P278" s="206"/>
      <c r="Q278" s="206"/>
      <c r="R278" s="206"/>
      <c r="S278" s="206"/>
      <c r="T278" s="206"/>
      <c r="U278" s="206"/>
      <c r="V278" s="206"/>
      <c r="W278" s="206"/>
      <c r="X278" s="206"/>
      <c r="Y278" s="206"/>
      <c r="Z278" s="206"/>
      <c r="AA278" s="206"/>
      <c r="AB278" s="206"/>
      <c r="AC278" s="206"/>
      <c r="AD278" s="206"/>
      <c r="AE278" s="206"/>
      <c r="AF278" s="206"/>
      <c r="AG278" s="206"/>
      <c r="AH278" s="206"/>
      <c r="AI278" s="206"/>
      <c r="AJ278" s="206"/>
      <c r="AK278" s="206"/>
      <c r="AL278" s="206"/>
      <c r="AM278" s="206"/>
      <c r="AN278" s="206"/>
      <c r="AO278" s="206"/>
      <c r="AP278" s="206"/>
      <c r="AQ278" s="206"/>
      <c r="AR278" s="206"/>
      <c r="AS278" s="206"/>
      <c r="AT278" s="489">
        <f t="shared" si="62"/>
        <v>0</v>
      </c>
      <c r="AU278" s="489">
        <f t="shared" si="63"/>
        <v>0</v>
      </c>
      <c r="AV278" s="489">
        <f t="shared" si="64"/>
        <v>0</v>
      </c>
      <c r="AW278" s="489">
        <f t="shared" si="65"/>
        <v>0</v>
      </c>
      <c r="AX278" s="206"/>
      <c r="AY278" s="206"/>
      <c r="AZ278" s="206"/>
      <c r="BA278" s="206"/>
      <c r="BB278" s="206"/>
      <c r="BC278" s="206"/>
      <c r="BD278" s="206"/>
      <c r="BE278" s="206"/>
      <c r="BF278" s="206"/>
      <c r="BG278" s="206"/>
      <c r="BH278" s="206"/>
      <c r="BI278" s="206"/>
      <c r="BJ278" s="206"/>
      <c r="BK278" s="206"/>
      <c r="BL278" s="206"/>
      <c r="BM278" s="206"/>
      <c r="BN278" s="206"/>
      <c r="BO278" s="206"/>
      <c r="BP278" s="206"/>
      <c r="BQ278" s="206"/>
      <c r="BR278" s="206"/>
      <c r="BS278" s="206"/>
      <c r="BT278" s="206"/>
      <c r="BU278" s="206"/>
      <c r="BV278" s="206"/>
      <c r="BW278" s="206"/>
      <c r="BX278" s="206"/>
      <c r="BY278" s="489">
        <f t="shared" si="66"/>
        <v>0</v>
      </c>
      <c r="BZ278" s="489">
        <f t="shared" si="67"/>
        <v>0</v>
      </c>
      <c r="CA278" s="489">
        <f t="shared" si="70"/>
        <v>1047</v>
      </c>
      <c r="CB278" s="489">
        <f t="shared" si="71"/>
        <v>375</v>
      </c>
      <c r="CC278" s="489">
        <f t="shared" si="72"/>
        <v>0</v>
      </c>
      <c r="CD278" s="489">
        <f t="shared" si="73"/>
        <v>0</v>
      </c>
      <c r="CE278" s="489">
        <f t="shared" si="74"/>
        <v>0</v>
      </c>
      <c r="CF278" s="489">
        <f t="shared" si="68"/>
        <v>1047</v>
      </c>
      <c r="CG278" s="489">
        <f t="shared" si="69"/>
        <v>375</v>
      </c>
      <c r="CH278" s="489">
        <f t="shared" si="75"/>
        <v>314</v>
      </c>
      <c r="CI278" s="489">
        <f t="shared" si="75"/>
        <v>400</v>
      </c>
    </row>
    <row r="279" spans="1:87">
      <c r="A279" s="499" t="str">
        <f t="shared" si="61"/>
        <v>1009</v>
      </c>
      <c r="B279" s="500">
        <v>40089</v>
      </c>
      <c r="C279" s="206"/>
      <c r="D279" s="206"/>
      <c r="E279" s="206"/>
      <c r="F279" s="206"/>
      <c r="G279" s="206"/>
      <c r="H279" s="206"/>
      <c r="I279" s="206"/>
      <c r="J279" s="206"/>
      <c r="K279" s="206"/>
      <c r="L279" s="206"/>
      <c r="M279" s="206"/>
      <c r="N279" s="206"/>
      <c r="O279" s="206"/>
      <c r="P279" s="206"/>
      <c r="Q279" s="206"/>
      <c r="R279" s="206"/>
      <c r="S279" s="206"/>
      <c r="T279" s="206"/>
      <c r="U279" s="206"/>
      <c r="V279" s="206"/>
      <c r="W279" s="206"/>
      <c r="X279" s="206"/>
      <c r="Y279" s="206"/>
      <c r="Z279" s="206"/>
      <c r="AA279" s="206"/>
      <c r="AB279" s="206"/>
      <c r="AC279" s="206"/>
      <c r="AD279" s="206"/>
      <c r="AE279" s="206"/>
      <c r="AF279" s="206"/>
      <c r="AG279" s="206"/>
      <c r="AH279" s="206"/>
      <c r="AI279" s="206"/>
      <c r="AJ279" s="206"/>
      <c r="AK279" s="206"/>
      <c r="AL279" s="206"/>
      <c r="AM279" s="206"/>
      <c r="AN279" s="206"/>
      <c r="AO279" s="206"/>
      <c r="AP279" s="206"/>
      <c r="AQ279" s="206"/>
      <c r="AR279" s="206"/>
      <c r="AS279" s="206"/>
      <c r="AT279" s="489">
        <f t="shared" si="62"/>
        <v>0</v>
      </c>
      <c r="AU279" s="489">
        <f t="shared" si="63"/>
        <v>0</v>
      </c>
      <c r="AV279" s="489">
        <f t="shared" si="64"/>
        <v>0</v>
      </c>
      <c r="AW279" s="489">
        <f t="shared" si="65"/>
        <v>0</v>
      </c>
      <c r="AX279" s="206"/>
      <c r="AY279" s="206"/>
      <c r="AZ279" s="206"/>
      <c r="BA279" s="206"/>
      <c r="BB279" s="206"/>
      <c r="BC279" s="206"/>
      <c r="BD279" s="206"/>
      <c r="BE279" s="206"/>
      <c r="BF279" s="206"/>
      <c r="BG279" s="206"/>
      <c r="BH279" s="206"/>
      <c r="BI279" s="206"/>
      <c r="BJ279" s="206"/>
      <c r="BK279" s="206"/>
      <c r="BL279" s="206"/>
      <c r="BM279" s="206"/>
      <c r="BN279" s="206"/>
      <c r="BO279" s="206"/>
      <c r="BP279" s="206"/>
      <c r="BQ279" s="206"/>
      <c r="BR279" s="206"/>
      <c r="BS279" s="206"/>
      <c r="BT279" s="206"/>
      <c r="BU279" s="206"/>
      <c r="BV279" s="206"/>
      <c r="BW279" s="206"/>
      <c r="BX279" s="206"/>
      <c r="BY279" s="489">
        <f t="shared" si="66"/>
        <v>0</v>
      </c>
      <c r="BZ279" s="489">
        <f t="shared" si="67"/>
        <v>0</v>
      </c>
      <c r="CA279" s="489">
        <f t="shared" si="70"/>
        <v>1047</v>
      </c>
      <c r="CB279" s="489">
        <f t="shared" si="71"/>
        <v>375</v>
      </c>
      <c r="CC279" s="489">
        <f t="shared" si="72"/>
        <v>0</v>
      </c>
      <c r="CD279" s="489">
        <f t="shared" si="73"/>
        <v>0</v>
      </c>
      <c r="CE279" s="489">
        <f t="shared" si="74"/>
        <v>0</v>
      </c>
      <c r="CF279" s="489">
        <f t="shared" si="68"/>
        <v>1047</v>
      </c>
      <c r="CG279" s="489">
        <f t="shared" si="69"/>
        <v>375</v>
      </c>
      <c r="CH279" s="489">
        <f t="shared" si="75"/>
        <v>314</v>
      </c>
      <c r="CI279" s="489">
        <f t="shared" si="75"/>
        <v>400</v>
      </c>
    </row>
    <row r="280" spans="1:87">
      <c r="A280" s="499" t="str">
        <f t="shared" si="61"/>
        <v>1009</v>
      </c>
      <c r="B280" s="500">
        <v>40090</v>
      </c>
      <c r="C280" s="206"/>
      <c r="D280" s="206"/>
      <c r="E280" s="206"/>
      <c r="F280" s="206"/>
      <c r="G280" s="206"/>
      <c r="H280" s="206"/>
      <c r="I280" s="206"/>
      <c r="J280" s="206"/>
      <c r="K280" s="206"/>
      <c r="L280" s="206"/>
      <c r="M280" s="206"/>
      <c r="N280" s="206"/>
      <c r="O280" s="206"/>
      <c r="P280" s="206"/>
      <c r="Q280" s="206"/>
      <c r="R280" s="206"/>
      <c r="S280" s="206"/>
      <c r="T280" s="206"/>
      <c r="U280" s="206"/>
      <c r="V280" s="206"/>
      <c r="W280" s="206"/>
      <c r="X280" s="206"/>
      <c r="Y280" s="206"/>
      <c r="Z280" s="206"/>
      <c r="AA280" s="206"/>
      <c r="AB280" s="206"/>
      <c r="AC280" s="206"/>
      <c r="AD280" s="206"/>
      <c r="AE280" s="206"/>
      <c r="AF280" s="206"/>
      <c r="AG280" s="206"/>
      <c r="AH280" s="206"/>
      <c r="AI280" s="206"/>
      <c r="AJ280" s="206"/>
      <c r="AK280" s="206"/>
      <c r="AL280" s="206"/>
      <c r="AM280" s="206"/>
      <c r="AN280" s="206"/>
      <c r="AO280" s="206"/>
      <c r="AP280" s="206"/>
      <c r="AQ280" s="206"/>
      <c r="AR280" s="206"/>
      <c r="AS280" s="206"/>
      <c r="AT280" s="489">
        <f t="shared" si="62"/>
        <v>0</v>
      </c>
      <c r="AU280" s="489">
        <f t="shared" si="63"/>
        <v>0</v>
      </c>
      <c r="AV280" s="489">
        <f t="shared" si="64"/>
        <v>0</v>
      </c>
      <c r="AW280" s="489">
        <f t="shared" si="65"/>
        <v>0</v>
      </c>
      <c r="AX280" s="206"/>
      <c r="AY280" s="206"/>
      <c r="AZ280" s="206"/>
      <c r="BA280" s="206"/>
      <c r="BB280" s="206"/>
      <c r="BC280" s="206"/>
      <c r="BD280" s="206"/>
      <c r="BE280" s="206"/>
      <c r="BF280" s="206"/>
      <c r="BG280" s="206"/>
      <c r="BH280" s="206"/>
      <c r="BI280" s="206"/>
      <c r="BJ280" s="206"/>
      <c r="BK280" s="206"/>
      <c r="BL280" s="206"/>
      <c r="BM280" s="206"/>
      <c r="BN280" s="206"/>
      <c r="BO280" s="206"/>
      <c r="BP280" s="206"/>
      <c r="BQ280" s="206"/>
      <c r="BR280" s="206"/>
      <c r="BS280" s="206"/>
      <c r="BT280" s="206"/>
      <c r="BU280" s="206"/>
      <c r="BV280" s="206"/>
      <c r="BW280" s="206"/>
      <c r="BX280" s="206"/>
      <c r="BY280" s="489">
        <f t="shared" si="66"/>
        <v>0</v>
      </c>
      <c r="BZ280" s="489">
        <f t="shared" si="67"/>
        <v>0</v>
      </c>
      <c r="CA280" s="489">
        <f t="shared" si="70"/>
        <v>1047</v>
      </c>
      <c r="CB280" s="489">
        <f t="shared" si="71"/>
        <v>375</v>
      </c>
      <c r="CC280" s="489">
        <f t="shared" si="72"/>
        <v>0</v>
      </c>
      <c r="CD280" s="489">
        <f t="shared" si="73"/>
        <v>0</v>
      </c>
      <c r="CE280" s="489">
        <f t="shared" si="74"/>
        <v>0</v>
      </c>
      <c r="CF280" s="489">
        <f t="shared" si="68"/>
        <v>1047</v>
      </c>
      <c r="CG280" s="489">
        <f t="shared" si="69"/>
        <v>375</v>
      </c>
      <c r="CH280" s="489">
        <f t="shared" si="75"/>
        <v>314</v>
      </c>
      <c r="CI280" s="489">
        <f t="shared" si="75"/>
        <v>400</v>
      </c>
    </row>
    <row r="281" spans="1:87">
      <c r="A281" s="499" t="str">
        <f t="shared" si="61"/>
        <v>1009</v>
      </c>
      <c r="B281" s="500">
        <v>40091</v>
      </c>
      <c r="C281" s="206"/>
      <c r="D281" s="206"/>
      <c r="E281" s="206"/>
      <c r="F281" s="206"/>
      <c r="G281" s="206"/>
      <c r="H281" s="206"/>
      <c r="I281" s="206"/>
      <c r="J281" s="206"/>
      <c r="K281" s="206"/>
      <c r="L281" s="206"/>
      <c r="M281" s="206"/>
      <c r="N281" s="206"/>
      <c r="O281" s="206"/>
      <c r="P281" s="206"/>
      <c r="Q281" s="206"/>
      <c r="R281" s="206"/>
      <c r="S281" s="206"/>
      <c r="T281" s="206"/>
      <c r="U281" s="206"/>
      <c r="V281" s="206"/>
      <c r="W281" s="206"/>
      <c r="X281" s="206"/>
      <c r="Y281" s="206"/>
      <c r="Z281" s="206"/>
      <c r="AA281" s="206"/>
      <c r="AB281" s="206"/>
      <c r="AC281" s="206"/>
      <c r="AD281" s="206"/>
      <c r="AE281" s="206"/>
      <c r="AF281" s="206"/>
      <c r="AG281" s="206"/>
      <c r="AH281" s="206"/>
      <c r="AI281" s="206"/>
      <c r="AJ281" s="206"/>
      <c r="AK281" s="206"/>
      <c r="AL281" s="206"/>
      <c r="AM281" s="206"/>
      <c r="AN281" s="206"/>
      <c r="AO281" s="206"/>
      <c r="AP281" s="206"/>
      <c r="AQ281" s="206"/>
      <c r="AR281" s="206"/>
      <c r="AS281" s="206"/>
      <c r="AT281" s="489">
        <f t="shared" si="62"/>
        <v>0</v>
      </c>
      <c r="AU281" s="489">
        <f t="shared" si="63"/>
        <v>0</v>
      </c>
      <c r="AV281" s="489">
        <f t="shared" si="64"/>
        <v>0</v>
      </c>
      <c r="AW281" s="489">
        <f t="shared" si="65"/>
        <v>0</v>
      </c>
      <c r="AX281" s="206"/>
      <c r="AY281" s="206"/>
      <c r="AZ281" s="206"/>
      <c r="BA281" s="206"/>
      <c r="BB281" s="206"/>
      <c r="BC281" s="206"/>
      <c r="BD281" s="206"/>
      <c r="BE281" s="206"/>
      <c r="BF281" s="206"/>
      <c r="BG281" s="206"/>
      <c r="BH281" s="206"/>
      <c r="BI281" s="206"/>
      <c r="BJ281" s="206"/>
      <c r="BK281" s="206"/>
      <c r="BL281" s="206"/>
      <c r="BM281" s="206"/>
      <c r="BN281" s="206"/>
      <c r="BO281" s="206"/>
      <c r="BP281" s="206"/>
      <c r="BQ281" s="206"/>
      <c r="BR281" s="206"/>
      <c r="BS281" s="206"/>
      <c r="BT281" s="206"/>
      <c r="BU281" s="206"/>
      <c r="BV281" s="206"/>
      <c r="BW281" s="206"/>
      <c r="BX281" s="206"/>
      <c r="BY281" s="489">
        <f t="shared" si="66"/>
        <v>0</v>
      </c>
      <c r="BZ281" s="489">
        <f t="shared" si="67"/>
        <v>0</v>
      </c>
      <c r="CA281" s="489">
        <f t="shared" si="70"/>
        <v>1047</v>
      </c>
      <c r="CB281" s="489">
        <f t="shared" si="71"/>
        <v>375</v>
      </c>
      <c r="CC281" s="489">
        <f t="shared" si="72"/>
        <v>0</v>
      </c>
      <c r="CD281" s="489">
        <f t="shared" si="73"/>
        <v>0</v>
      </c>
      <c r="CE281" s="489">
        <f t="shared" si="74"/>
        <v>0</v>
      </c>
      <c r="CF281" s="489">
        <f t="shared" si="68"/>
        <v>1047</v>
      </c>
      <c r="CG281" s="489">
        <f t="shared" si="69"/>
        <v>375</v>
      </c>
      <c r="CH281" s="489">
        <f t="shared" si="75"/>
        <v>314</v>
      </c>
      <c r="CI281" s="489">
        <f t="shared" si="75"/>
        <v>400</v>
      </c>
    </row>
    <row r="282" spans="1:87">
      <c r="A282" s="499" t="str">
        <f t="shared" si="61"/>
        <v>1009</v>
      </c>
      <c r="B282" s="500">
        <v>40092</v>
      </c>
      <c r="C282" s="206"/>
      <c r="D282" s="206"/>
      <c r="E282" s="206"/>
      <c r="F282" s="206"/>
      <c r="G282" s="206"/>
      <c r="H282" s="206"/>
      <c r="I282" s="206"/>
      <c r="J282" s="206"/>
      <c r="K282" s="206"/>
      <c r="L282" s="206"/>
      <c r="M282" s="206"/>
      <c r="N282" s="206"/>
      <c r="O282" s="206"/>
      <c r="P282" s="206"/>
      <c r="Q282" s="206"/>
      <c r="R282" s="206"/>
      <c r="S282" s="206"/>
      <c r="T282" s="206"/>
      <c r="U282" s="206"/>
      <c r="V282" s="206"/>
      <c r="W282" s="206"/>
      <c r="X282" s="206"/>
      <c r="Y282" s="206"/>
      <c r="Z282" s="206"/>
      <c r="AA282" s="206"/>
      <c r="AB282" s="206"/>
      <c r="AC282" s="206"/>
      <c r="AD282" s="206"/>
      <c r="AE282" s="206"/>
      <c r="AF282" s="206"/>
      <c r="AG282" s="206"/>
      <c r="AH282" s="206"/>
      <c r="AI282" s="206"/>
      <c r="AJ282" s="206"/>
      <c r="AK282" s="206"/>
      <c r="AL282" s="206"/>
      <c r="AM282" s="206"/>
      <c r="AN282" s="206"/>
      <c r="AO282" s="206"/>
      <c r="AP282" s="206"/>
      <c r="AQ282" s="206"/>
      <c r="AR282" s="206"/>
      <c r="AS282" s="206"/>
      <c r="AT282" s="489">
        <f t="shared" si="62"/>
        <v>0</v>
      </c>
      <c r="AU282" s="489">
        <f t="shared" si="63"/>
        <v>0</v>
      </c>
      <c r="AV282" s="489">
        <f t="shared" si="64"/>
        <v>0</v>
      </c>
      <c r="AW282" s="489">
        <f t="shared" si="65"/>
        <v>0</v>
      </c>
      <c r="AX282" s="206"/>
      <c r="AY282" s="206"/>
      <c r="AZ282" s="206"/>
      <c r="BA282" s="206"/>
      <c r="BB282" s="206"/>
      <c r="BC282" s="206"/>
      <c r="BD282" s="206"/>
      <c r="BE282" s="206"/>
      <c r="BF282" s="206"/>
      <c r="BG282" s="206"/>
      <c r="BH282" s="206"/>
      <c r="BI282" s="206"/>
      <c r="BJ282" s="206"/>
      <c r="BK282" s="206"/>
      <c r="BL282" s="206"/>
      <c r="BM282" s="206"/>
      <c r="BN282" s="206"/>
      <c r="BO282" s="206"/>
      <c r="BP282" s="206"/>
      <c r="BQ282" s="206"/>
      <c r="BR282" s="206"/>
      <c r="BS282" s="206"/>
      <c r="BT282" s="206"/>
      <c r="BU282" s="206"/>
      <c r="BV282" s="206"/>
      <c r="BW282" s="206"/>
      <c r="BX282" s="206"/>
      <c r="BY282" s="489">
        <f t="shared" si="66"/>
        <v>0</v>
      </c>
      <c r="BZ282" s="489">
        <f t="shared" si="67"/>
        <v>0</v>
      </c>
      <c r="CA282" s="489">
        <f t="shared" si="70"/>
        <v>1047</v>
      </c>
      <c r="CB282" s="489">
        <f t="shared" si="71"/>
        <v>375</v>
      </c>
      <c r="CC282" s="489">
        <f t="shared" si="72"/>
        <v>0</v>
      </c>
      <c r="CD282" s="489">
        <f t="shared" si="73"/>
        <v>0</v>
      </c>
      <c r="CE282" s="489">
        <f t="shared" si="74"/>
        <v>0</v>
      </c>
      <c r="CF282" s="489">
        <f t="shared" si="68"/>
        <v>1047</v>
      </c>
      <c r="CG282" s="489">
        <f t="shared" si="69"/>
        <v>375</v>
      </c>
      <c r="CH282" s="489">
        <f t="shared" si="75"/>
        <v>314</v>
      </c>
      <c r="CI282" s="489">
        <f t="shared" si="75"/>
        <v>400</v>
      </c>
    </row>
    <row r="283" spans="1:87">
      <c r="A283" s="499" t="str">
        <f t="shared" si="61"/>
        <v>1009</v>
      </c>
      <c r="B283" s="500">
        <v>40093</v>
      </c>
      <c r="C283" s="206"/>
      <c r="D283" s="206"/>
      <c r="E283" s="206"/>
      <c r="F283" s="206"/>
      <c r="G283" s="206"/>
      <c r="H283" s="206"/>
      <c r="I283" s="206"/>
      <c r="J283" s="206"/>
      <c r="K283" s="206"/>
      <c r="L283" s="206"/>
      <c r="M283" s="206"/>
      <c r="N283" s="206"/>
      <c r="O283" s="206"/>
      <c r="P283" s="206"/>
      <c r="Q283" s="206"/>
      <c r="R283" s="206"/>
      <c r="S283" s="206"/>
      <c r="T283" s="206"/>
      <c r="U283" s="206"/>
      <c r="V283" s="206"/>
      <c r="W283" s="206"/>
      <c r="X283" s="206"/>
      <c r="Y283" s="206"/>
      <c r="Z283" s="206"/>
      <c r="AA283" s="206"/>
      <c r="AB283" s="206"/>
      <c r="AC283" s="206"/>
      <c r="AD283" s="206"/>
      <c r="AE283" s="206"/>
      <c r="AF283" s="206"/>
      <c r="AG283" s="206"/>
      <c r="AH283" s="206"/>
      <c r="AI283" s="206"/>
      <c r="AJ283" s="206"/>
      <c r="AK283" s="206"/>
      <c r="AL283" s="206"/>
      <c r="AM283" s="206"/>
      <c r="AN283" s="206"/>
      <c r="AO283" s="206"/>
      <c r="AP283" s="206"/>
      <c r="AQ283" s="206"/>
      <c r="AR283" s="206"/>
      <c r="AS283" s="206"/>
      <c r="AT283" s="489">
        <f t="shared" si="62"/>
        <v>0</v>
      </c>
      <c r="AU283" s="489">
        <f t="shared" si="63"/>
        <v>0</v>
      </c>
      <c r="AV283" s="489">
        <f t="shared" si="64"/>
        <v>0</v>
      </c>
      <c r="AW283" s="489">
        <f t="shared" si="65"/>
        <v>0</v>
      </c>
      <c r="AX283" s="206"/>
      <c r="AY283" s="206"/>
      <c r="AZ283" s="206"/>
      <c r="BA283" s="206"/>
      <c r="BB283" s="206"/>
      <c r="BC283" s="206"/>
      <c r="BD283" s="206"/>
      <c r="BE283" s="206"/>
      <c r="BF283" s="206"/>
      <c r="BG283" s="206"/>
      <c r="BH283" s="206"/>
      <c r="BI283" s="206"/>
      <c r="BJ283" s="206"/>
      <c r="BK283" s="206"/>
      <c r="BL283" s="206"/>
      <c r="BM283" s="206"/>
      <c r="BN283" s="206"/>
      <c r="BO283" s="206"/>
      <c r="BP283" s="206"/>
      <c r="BQ283" s="206"/>
      <c r="BR283" s="206"/>
      <c r="BS283" s="206"/>
      <c r="BT283" s="206"/>
      <c r="BU283" s="206"/>
      <c r="BV283" s="206"/>
      <c r="BW283" s="206"/>
      <c r="BX283" s="206"/>
      <c r="BY283" s="489">
        <f t="shared" si="66"/>
        <v>0</v>
      </c>
      <c r="BZ283" s="489">
        <f t="shared" si="67"/>
        <v>0</v>
      </c>
      <c r="CA283" s="489">
        <f t="shared" si="70"/>
        <v>1047</v>
      </c>
      <c r="CB283" s="489">
        <f t="shared" si="71"/>
        <v>375</v>
      </c>
      <c r="CC283" s="489">
        <f t="shared" si="72"/>
        <v>0</v>
      </c>
      <c r="CD283" s="489">
        <f t="shared" si="73"/>
        <v>0</v>
      </c>
      <c r="CE283" s="489">
        <f t="shared" si="74"/>
        <v>0</v>
      </c>
      <c r="CF283" s="489">
        <f t="shared" si="68"/>
        <v>1047</v>
      </c>
      <c r="CG283" s="489">
        <f t="shared" si="69"/>
        <v>375</v>
      </c>
      <c r="CH283" s="489">
        <f t="shared" si="75"/>
        <v>314</v>
      </c>
      <c r="CI283" s="489">
        <f t="shared" si="75"/>
        <v>400</v>
      </c>
    </row>
    <row r="284" spans="1:87">
      <c r="A284" s="499" t="str">
        <f t="shared" si="61"/>
        <v>1009</v>
      </c>
      <c r="B284" s="500">
        <v>40094</v>
      </c>
      <c r="C284" s="206"/>
      <c r="D284" s="206"/>
      <c r="E284" s="206"/>
      <c r="F284" s="206"/>
      <c r="G284" s="206"/>
      <c r="H284" s="206"/>
      <c r="I284" s="206"/>
      <c r="J284" s="206"/>
      <c r="K284" s="206"/>
      <c r="L284" s="206"/>
      <c r="M284" s="206"/>
      <c r="N284" s="206"/>
      <c r="O284" s="206"/>
      <c r="P284" s="206"/>
      <c r="Q284" s="206"/>
      <c r="R284" s="206"/>
      <c r="S284" s="206"/>
      <c r="T284" s="206"/>
      <c r="U284" s="206"/>
      <c r="V284" s="206"/>
      <c r="W284" s="206"/>
      <c r="X284" s="206"/>
      <c r="Y284" s="206"/>
      <c r="Z284" s="206"/>
      <c r="AA284" s="206"/>
      <c r="AB284" s="206"/>
      <c r="AC284" s="206"/>
      <c r="AD284" s="206"/>
      <c r="AE284" s="206"/>
      <c r="AF284" s="206"/>
      <c r="AG284" s="206"/>
      <c r="AH284" s="206"/>
      <c r="AI284" s="206"/>
      <c r="AJ284" s="206"/>
      <c r="AK284" s="206"/>
      <c r="AL284" s="206"/>
      <c r="AM284" s="206"/>
      <c r="AN284" s="206"/>
      <c r="AO284" s="206"/>
      <c r="AP284" s="206"/>
      <c r="AQ284" s="206"/>
      <c r="AR284" s="206"/>
      <c r="AS284" s="206"/>
      <c r="AT284" s="489">
        <f t="shared" si="62"/>
        <v>0</v>
      </c>
      <c r="AU284" s="489">
        <f t="shared" si="63"/>
        <v>0</v>
      </c>
      <c r="AV284" s="489">
        <f t="shared" si="64"/>
        <v>0</v>
      </c>
      <c r="AW284" s="489">
        <f t="shared" si="65"/>
        <v>0</v>
      </c>
      <c r="AX284" s="206"/>
      <c r="AY284" s="206"/>
      <c r="AZ284" s="206"/>
      <c r="BA284" s="206"/>
      <c r="BB284" s="206"/>
      <c r="BC284" s="206"/>
      <c r="BD284" s="206"/>
      <c r="BE284" s="206"/>
      <c r="BF284" s="206"/>
      <c r="BG284" s="206"/>
      <c r="BH284" s="206"/>
      <c r="BI284" s="206"/>
      <c r="BJ284" s="206"/>
      <c r="BK284" s="206"/>
      <c r="BL284" s="206"/>
      <c r="BM284" s="206"/>
      <c r="BN284" s="206"/>
      <c r="BO284" s="206"/>
      <c r="BP284" s="206"/>
      <c r="BQ284" s="206"/>
      <c r="BR284" s="206"/>
      <c r="BS284" s="206"/>
      <c r="BT284" s="206"/>
      <c r="BU284" s="206"/>
      <c r="BV284" s="206"/>
      <c r="BW284" s="206"/>
      <c r="BX284" s="206"/>
      <c r="BY284" s="489">
        <f t="shared" si="66"/>
        <v>0</v>
      </c>
      <c r="BZ284" s="489">
        <f t="shared" si="67"/>
        <v>0</v>
      </c>
      <c r="CA284" s="489">
        <f t="shared" si="70"/>
        <v>1047</v>
      </c>
      <c r="CB284" s="489">
        <f t="shared" si="71"/>
        <v>375</v>
      </c>
      <c r="CC284" s="489">
        <f t="shared" si="72"/>
        <v>0</v>
      </c>
      <c r="CD284" s="489">
        <f t="shared" si="73"/>
        <v>0</v>
      </c>
      <c r="CE284" s="489">
        <f t="shared" si="74"/>
        <v>0</v>
      </c>
      <c r="CF284" s="489">
        <f t="shared" si="68"/>
        <v>1047</v>
      </c>
      <c r="CG284" s="489">
        <f t="shared" si="69"/>
        <v>375</v>
      </c>
      <c r="CH284" s="489">
        <f t="shared" si="75"/>
        <v>314</v>
      </c>
      <c r="CI284" s="489">
        <f t="shared" si="75"/>
        <v>400</v>
      </c>
    </row>
    <row r="285" spans="1:87">
      <c r="A285" s="499" t="str">
        <f t="shared" si="61"/>
        <v>1009</v>
      </c>
      <c r="B285" s="500">
        <v>40095</v>
      </c>
      <c r="C285" s="206"/>
      <c r="D285" s="206"/>
      <c r="E285" s="206"/>
      <c r="F285" s="206"/>
      <c r="G285" s="206"/>
      <c r="H285" s="206"/>
      <c r="I285" s="206"/>
      <c r="J285" s="206"/>
      <c r="K285" s="206"/>
      <c r="L285" s="206"/>
      <c r="M285" s="206"/>
      <c r="N285" s="206"/>
      <c r="O285" s="206"/>
      <c r="P285" s="206"/>
      <c r="Q285" s="206"/>
      <c r="R285" s="206"/>
      <c r="S285" s="206"/>
      <c r="T285" s="206"/>
      <c r="U285" s="206"/>
      <c r="V285" s="206"/>
      <c r="W285" s="206"/>
      <c r="X285" s="206"/>
      <c r="Y285" s="206"/>
      <c r="Z285" s="206"/>
      <c r="AA285" s="206"/>
      <c r="AB285" s="206"/>
      <c r="AC285" s="206"/>
      <c r="AD285" s="206"/>
      <c r="AE285" s="206"/>
      <c r="AF285" s="206"/>
      <c r="AG285" s="206"/>
      <c r="AH285" s="206"/>
      <c r="AI285" s="206"/>
      <c r="AJ285" s="206"/>
      <c r="AK285" s="206"/>
      <c r="AL285" s="206"/>
      <c r="AM285" s="206"/>
      <c r="AN285" s="206"/>
      <c r="AO285" s="206"/>
      <c r="AP285" s="206"/>
      <c r="AQ285" s="206"/>
      <c r="AR285" s="206"/>
      <c r="AS285" s="206"/>
      <c r="AT285" s="489">
        <f t="shared" si="62"/>
        <v>0</v>
      </c>
      <c r="AU285" s="489">
        <f t="shared" si="63"/>
        <v>0</v>
      </c>
      <c r="AV285" s="489">
        <f t="shared" si="64"/>
        <v>0</v>
      </c>
      <c r="AW285" s="489">
        <f t="shared" si="65"/>
        <v>0</v>
      </c>
      <c r="AX285" s="206"/>
      <c r="AY285" s="206"/>
      <c r="AZ285" s="206"/>
      <c r="BA285" s="206"/>
      <c r="BB285" s="206"/>
      <c r="BC285" s="206"/>
      <c r="BD285" s="206"/>
      <c r="BE285" s="206"/>
      <c r="BF285" s="206"/>
      <c r="BG285" s="206"/>
      <c r="BH285" s="206"/>
      <c r="BI285" s="206"/>
      <c r="BJ285" s="206"/>
      <c r="BK285" s="206"/>
      <c r="BL285" s="206"/>
      <c r="BM285" s="206"/>
      <c r="BN285" s="206"/>
      <c r="BO285" s="206"/>
      <c r="BP285" s="206"/>
      <c r="BQ285" s="206"/>
      <c r="BR285" s="206"/>
      <c r="BS285" s="206"/>
      <c r="BT285" s="206"/>
      <c r="BU285" s="206"/>
      <c r="BV285" s="206"/>
      <c r="BW285" s="206"/>
      <c r="BX285" s="206"/>
      <c r="BY285" s="489">
        <f t="shared" si="66"/>
        <v>0</v>
      </c>
      <c r="BZ285" s="489">
        <f t="shared" si="67"/>
        <v>0</v>
      </c>
      <c r="CA285" s="489">
        <f t="shared" si="70"/>
        <v>1047</v>
      </c>
      <c r="CB285" s="489">
        <f t="shared" si="71"/>
        <v>375</v>
      </c>
      <c r="CC285" s="489">
        <f t="shared" si="72"/>
        <v>0</v>
      </c>
      <c r="CD285" s="489">
        <f t="shared" si="73"/>
        <v>0</v>
      </c>
      <c r="CE285" s="489">
        <f t="shared" si="74"/>
        <v>0</v>
      </c>
      <c r="CF285" s="489">
        <f t="shared" si="68"/>
        <v>1047</v>
      </c>
      <c r="CG285" s="489">
        <f t="shared" si="69"/>
        <v>375</v>
      </c>
      <c r="CH285" s="489">
        <f t="shared" si="75"/>
        <v>314</v>
      </c>
      <c r="CI285" s="489">
        <f t="shared" si="75"/>
        <v>400</v>
      </c>
    </row>
    <row r="286" spans="1:87">
      <c r="A286" s="499" t="str">
        <f t="shared" si="61"/>
        <v>1009</v>
      </c>
      <c r="B286" s="500">
        <v>40096</v>
      </c>
      <c r="C286" s="206"/>
      <c r="D286" s="206"/>
      <c r="E286" s="206"/>
      <c r="F286" s="206"/>
      <c r="G286" s="206"/>
      <c r="H286" s="206"/>
      <c r="I286" s="206"/>
      <c r="J286" s="206"/>
      <c r="K286" s="206"/>
      <c r="L286" s="206"/>
      <c r="M286" s="206"/>
      <c r="N286" s="206"/>
      <c r="O286" s="206"/>
      <c r="P286" s="206"/>
      <c r="Q286" s="206"/>
      <c r="R286" s="206"/>
      <c r="S286" s="206"/>
      <c r="T286" s="206"/>
      <c r="U286" s="206"/>
      <c r="V286" s="206"/>
      <c r="W286" s="206"/>
      <c r="X286" s="206"/>
      <c r="Y286" s="206"/>
      <c r="Z286" s="206"/>
      <c r="AA286" s="206"/>
      <c r="AB286" s="206"/>
      <c r="AC286" s="206"/>
      <c r="AD286" s="206"/>
      <c r="AE286" s="206"/>
      <c r="AF286" s="206"/>
      <c r="AG286" s="206"/>
      <c r="AH286" s="206"/>
      <c r="AI286" s="206"/>
      <c r="AJ286" s="206"/>
      <c r="AK286" s="206"/>
      <c r="AL286" s="206"/>
      <c r="AM286" s="206"/>
      <c r="AN286" s="206"/>
      <c r="AO286" s="206"/>
      <c r="AP286" s="206"/>
      <c r="AQ286" s="206"/>
      <c r="AR286" s="206"/>
      <c r="AS286" s="206"/>
      <c r="AT286" s="489">
        <f t="shared" si="62"/>
        <v>0</v>
      </c>
      <c r="AU286" s="489">
        <f t="shared" si="63"/>
        <v>0</v>
      </c>
      <c r="AV286" s="489">
        <f t="shared" si="64"/>
        <v>0</v>
      </c>
      <c r="AW286" s="489">
        <f t="shared" si="65"/>
        <v>0</v>
      </c>
      <c r="AX286" s="206"/>
      <c r="AY286" s="206"/>
      <c r="AZ286" s="206"/>
      <c r="BA286" s="206"/>
      <c r="BB286" s="206"/>
      <c r="BC286" s="206"/>
      <c r="BD286" s="206"/>
      <c r="BE286" s="206"/>
      <c r="BF286" s="206"/>
      <c r="BG286" s="206"/>
      <c r="BH286" s="206"/>
      <c r="BI286" s="206"/>
      <c r="BJ286" s="206"/>
      <c r="BK286" s="206"/>
      <c r="BL286" s="206"/>
      <c r="BM286" s="206"/>
      <c r="BN286" s="206"/>
      <c r="BO286" s="206"/>
      <c r="BP286" s="206"/>
      <c r="BQ286" s="206"/>
      <c r="BR286" s="206"/>
      <c r="BS286" s="206"/>
      <c r="BT286" s="206"/>
      <c r="BU286" s="206"/>
      <c r="BV286" s="206"/>
      <c r="BW286" s="206"/>
      <c r="BX286" s="206"/>
      <c r="BY286" s="489">
        <f t="shared" si="66"/>
        <v>0</v>
      </c>
      <c r="BZ286" s="489">
        <f t="shared" si="67"/>
        <v>0</v>
      </c>
      <c r="CA286" s="489">
        <f t="shared" si="70"/>
        <v>1047</v>
      </c>
      <c r="CB286" s="489">
        <f t="shared" si="71"/>
        <v>375</v>
      </c>
      <c r="CC286" s="489">
        <f t="shared" si="72"/>
        <v>0</v>
      </c>
      <c r="CD286" s="489">
        <f t="shared" si="73"/>
        <v>0</v>
      </c>
      <c r="CE286" s="489">
        <f t="shared" si="74"/>
        <v>0</v>
      </c>
      <c r="CF286" s="489">
        <f t="shared" si="68"/>
        <v>1047</v>
      </c>
      <c r="CG286" s="489">
        <f t="shared" si="69"/>
        <v>375</v>
      </c>
      <c r="CH286" s="489">
        <f t="shared" si="75"/>
        <v>314</v>
      </c>
      <c r="CI286" s="489">
        <f t="shared" si="75"/>
        <v>400</v>
      </c>
    </row>
    <row r="287" spans="1:87">
      <c r="A287" s="499" t="str">
        <f t="shared" si="61"/>
        <v>1009</v>
      </c>
      <c r="B287" s="500">
        <v>40097</v>
      </c>
      <c r="C287" s="206"/>
      <c r="D287" s="206"/>
      <c r="E287" s="206"/>
      <c r="F287" s="206"/>
      <c r="G287" s="206"/>
      <c r="H287" s="206"/>
      <c r="I287" s="206"/>
      <c r="J287" s="206"/>
      <c r="K287" s="206"/>
      <c r="L287" s="206"/>
      <c r="M287" s="206"/>
      <c r="N287" s="206"/>
      <c r="O287" s="206"/>
      <c r="P287" s="206"/>
      <c r="Q287" s="206"/>
      <c r="R287" s="206"/>
      <c r="S287" s="206"/>
      <c r="T287" s="206"/>
      <c r="U287" s="206"/>
      <c r="V287" s="206"/>
      <c r="W287" s="206"/>
      <c r="X287" s="206"/>
      <c r="Y287" s="206"/>
      <c r="Z287" s="206"/>
      <c r="AA287" s="206"/>
      <c r="AB287" s="206"/>
      <c r="AC287" s="206"/>
      <c r="AD287" s="206"/>
      <c r="AE287" s="206"/>
      <c r="AF287" s="206"/>
      <c r="AG287" s="206"/>
      <c r="AH287" s="206"/>
      <c r="AI287" s="206"/>
      <c r="AJ287" s="206"/>
      <c r="AK287" s="206"/>
      <c r="AL287" s="206"/>
      <c r="AM287" s="206"/>
      <c r="AN287" s="206"/>
      <c r="AO287" s="206"/>
      <c r="AP287" s="206"/>
      <c r="AQ287" s="206"/>
      <c r="AR287" s="206"/>
      <c r="AS287" s="206"/>
      <c r="AT287" s="489">
        <f t="shared" si="62"/>
        <v>0</v>
      </c>
      <c r="AU287" s="489">
        <f t="shared" si="63"/>
        <v>0</v>
      </c>
      <c r="AV287" s="489">
        <f t="shared" si="64"/>
        <v>0</v>
      </c>
      <c r="AW287" s="489">
        <f t="shared" si="65"/>
        <v>0</v>
      </c>
      <c r="AX287" s="206"/>
      <c r="AY287" s="206"/>
      <c r="AZ287" s="206"/>
      <c r="BA287" s="206"/>
      <c r="BB287" s="206"/>
      <c r="BC287" s="206"/>
      <c r="BD287" s="206"/>
      <c r="BE287" s="206"/>
      <c r="BF287" s="206"/>
      <c r="BG287" s="206"/>
      <c r="BH287" s="206"/>
      <c r="BI287" s="206"/>
      <c r="BJ287" s="206"/>
      <c r="BK287" s="206"/>
      <c r="BL287" s="206"/>
      <c r="BM287" s="206"/>
      <c r="BN287" s="206"/>
      <c r="BO287" s="206"/>
      <c r="BP287" s="206"/>
      <c r="BQ287" s="206"/>
      <c r="BR287" s="206"/>
      <c r="BS287" s="206"/>
      <c r="BT287" s="206"/>
      <c r="BU287" s="206"/>
      <c r="BV287" s="206"/>
      <c r="BW287" s="206"/>
      <c r="BX287" s="206"/>
      <c r="BY287" s="489">
        <f t="shared" si="66"/>
        <v>0</v>
      </c>
      <c r="BZ287" s="489">
        <f t="shared" si="67"/>
        <v>0</v>
      </c>
      <c r="CA287" s="489">
        <f t="shared" si="70"/>
        <v>1047</v>
      </c>
      <c r="CB287" s="489">
        <f t="shared" si="71"/>
        <v>375</v>
      </c>
      <c r="CC287" s="489">
        <f t="shared" si="72"/>
        <v>0</v>
      </c>
      <c r="CD287" s="489">
        <f t="shared" si="73"/>
        <v>0</v>
      </c>
      <c r="CE287" s="489">
        <f t="shared" si="74"/>
        <v>0</v>
      </c>
      <c r="CF287" s="489">
        <f t="shared" si="68"/>
        <v>1047</v>
      </c>
      <c r="CG287" s="489">
        <f t="shared" si="69"/>
        <v>375</v>
      </c>
      <c r="CH287" s="489">
        <f t="shared" si="75"/>
        <v>314</v>
      </c>
      <c r="CI287" s="489">
        <f t="shared" si="75"/>
        <v>400</v>
      </c>
    </row>
    <row r="288" spans="1:87">
      <c r="A288" s="499" t="str">
        <f t="shared" si="61"/>
        <v>1009</v>
      </c>
      <c r="B288" s="500">
        <v>40098</v>
      </c>
      <c r="C288" s="206"/>
      <c r="D288" s="206"/>
      <c r="E288" s="206"/>
      <c r="F288" s="206"/>
      <c r="G288" s="206"/>
      <c r="H288" s="206"/>
      <c r="I288" s="206"/>
      <c r="J288" s="206"/>
      <c r="K288" s="206"/>
      <c r="L288" s="206"/>
      <c r="M288" s="206"/>
      <c r="N288" s="206"/>
      <c r="O288" s="206"/>
      <c r="P288" s="206"/>
      <c r="Q288" s="206"/>
      <c r="R288" s="206"/>
      <c r="S288" s="206"/>
      <c r="T288" s="206"/>
      <c r="U288" s="206"/>
      <c r="V288" s="206"/>
      <c r="W288" s="206"/>
      <c r="X288" s="206"/>
      <c r="Y288" s="206"/>
      <c r="Z288" s="206"/>
      <c r="AA288" s="206"/>
      <c r="AB288" s="206"/>
      <c r="AC288" s="206"/>
      <c r="AD288" s="206"/>
      <c r="AE288" s="206"/>
      <c r="AF288" s="206"/>
      <c r="AG288" s="206"/>
      <c r="AH288" s="206"/>
      <c r="AI288" s="206"/>
      <c r="AJ288" s="206"/>
      <c r="AK288" s="206"/>
      <c r="AL288" s="206"/>
      <c r="AM288" s="206"/>
      <c r="AN288" s="206"/>
      <c r="AO288" s="206"/>
      <c r="AP288" s="206"/>
      <c r="AQ288" s="206"/>
      <c r="AR288" s="206"/>
      <c r="AS288" s="206"/>
      <c r="AT288" s="489">
        <f t="shared" si="62"/>
        <v>0</v>
      </c>
      <c r="AU288" s="489">
        <f t="shared" si="63"/>
        <v>0</v>
      </c>
      <c r="AV288" s="489">
        <f t="shared" si="64"/>
        <v>0</v>
      </c>
      <c r="AW288" s="489">
        <f t="shared" si="65"/>
        <v>0</v>
      </c>
      <c r="AX288" s="206"/>
      <c r="AY288" s="206"/>
      <c r="AZ288" s="206"/>
      <c r="BA288" s="206"/>
      <c r="BB288" s="206"/>
      <c r="BC288" s="206"/>
      <c r="BD288" s="206"/>
      <c r="BE288" s="206"/>
      <c r="BF288" s="206"/>
      <c r="BG288" s="206"/>
      <c r="BH288" s="206"/>
      <c r="BI288" s="206"/>
      <c r="BJ288" s="206"/>
      <c r="BK288" s="206"/>
      <c r="BL288" s="206"/>
      <c r="BM288" s="206"/>
      <c r="BN288" s="206"/>
      <c r="BO288" s="206"/>
      <c r="BP288" s="206"/>
      <c r="BQ288" s="206"/>
      <c r="BR288" s="206"/>
      <c r="BS288" s="206"/>
      <c r="BT288" s="206"/>
      <c r="BU288" s="206"/>
      <c r="BV288" s="206"/>
      <c r="BW288" s="206"/>
      <c r="BX288" s="206"/>
      <c r="BY288" s="489">
        <f t="shared" si="66"/>
        <v>0</v>
      </c>
      <c r="BZ288" s="489">
        <f t="shared" si="67"/>
        <v>0</v>
      </c>
      <c r="CA288" s="489">
        <f t="shared" si="70"/>
        <v>1047</v>
      </c>
      <c r="CB288" s="489">
        <f t="shared" si="71"/>
        <v>375</v>
      </c>
      <c r="CC288" s="489">
        <f t="shared" si="72"/>
        <v>0</v>
      </c>
      <c r="CD288" s="489">
        <f t="shared" si="73"/>
        <v>0</v>
      </c>
      <c r="CE288" s="489">
        <f t="shared" si="74"/>
        <v>0</v>
      </c>
      <c r="CF288" s="489">
        <f t="shared" si="68"/>
        <v>1047</v>
      </c>
      <c r="CG288" s="489">
        <f t="shared" si="69"/>
        <v>375</v>
      </c>
      <c r="CH288" s="489">
        <f t="shared" si="75"/>
        <v>314</v>
      </c>
      <c r="CI288" s="489">
        <f t="shared" si="75"/>
        <v>400</v>
      </c>
    </row>
    <row r="289" spans="1:87">
      <c r="A289" s="499" t="str">
        <f t="shared" si="61"/>
        <v>1009</v>
      </c>
      <c r="B289" s="500">
        <v>40099</v>
      </c>
      <c r="C289" s="206"/>
      <c r="D289" s="206"/>
      <c r="E289" s="206"/>
      <c r="F289" s="206"/>
      <c r="G289" s="206"/>
      <c r="H289" s="206"/>
      <c r="I289" s="206"/>
      <c r="J289" s="206"/>
      <c r="K289" s="206"/>
      <c r="L289" s="206"/>
      <c r="M289" s="206"/>
      <c r="N289" s="206"/>
      <c r="O289" s="206"/>
      <c r="P289" s="206"/>
      <c r="Q289" s="206"/>
      <c r="R289" s="206"/>
      <c r="S289" s="206"/>
      <c r="T289" s="206"/>
      <c r="U289" s="206"/>
      <c r="V289" s="206"/>
      <c r="W289" s="206"/>
      <c r="X289" s="206"/>
      <c r="Y289" s="206"/>
      <c r="Z289" s="206"/>
      <c r="AA289" s="206"/>
      <c r="AB289" s="206"/>
      <c r="AC289" s="206"/>
      <c r="AD289" s="206"/>
      <c r="AE289" s="206"/>
      <c r="AF289" s="206"/>
      <c r="AG289" s="206"/>
      <c r="AH289" s="206"/>
      <c r="AI289" s="206"/>
      <c r="AJ289" s="206"/>
      <c r="AK289" s="206"/>
      <c r="AL289" s="206"/>
      <c r="AM289" s="206"/>
      <c r="AN289" s="206"/>
      <c r="AO289" s="206"/>
      <c r="AP289" s="206"/>
      <c r="AQ289" s="206"/>
      <c r="AR289" s="206"/>
      <c r="AS289" s="206"/>
      <c r="AT289" s="489">
        <f t="shared" si="62"/>
        <v>0</v>
      </c>
      <c r="AU289" s="489">
        <f t="shared" si="63"/>
        <v>0</v>
      </c>
      <c r="AV289" s="489">
        <f t="shared" si="64"/>
        <v>0</v>
      </c>
      <c r="AW289" s="489">
        <f t="shared" si="65"/>
        <v>0</v>
      </c>
      <c r="AX289" s="206"/>
      <c r="AY289" s="206"/>
      <c r="AZ289" s="206"/>
      <c r="BA289" s="206"/>
      <c r="BB289" s="206"/>
      <c r="BC289" s="206"/>
      <c r="BD289" s="206"/>
      <c r="BE289" s="206"/>
      <c r="BF289" s="206"/>
      <c r="BG289" s="206"/>
      <c r="BH289" s="206"/>
      <c r="BI289" s="206"/>
      <c r="BJ289" s="206"/>
      <c r="BK289" s="206"/>
      <c r="BL289" s="206"/>
      <c r="BM289" s="206"/>
      <c r="BN289" s="206"/>
      <c r="BO289" s="206"/>
      <c r="BP289" s="206"/>
      <c r="BQ289" s="206"/>
      <c r="BR289" s="206"/>
      <c r="BS289" s="206"/>
      <c r="BT289" s="206"/>
      <c r="BU289" s="206"/>
      <c r="BV289" s="206"/>
      <c r="BW289" s="206"/>
      <c r="BX289" s="206"/>
      <c r="BY289" s="489">
        <f t="shared" si="66"/>
        <v>0</v>
      </c>
      <c r="BZ289" s="489">
        <f t="shared" si="67"/>
        <v>0</v>
      </c>
      <c r="CA289" s="489">
        <f t="shared" si="70"/>
        <v>1047</v>
      </c>
      <c r="CB289" s="489">
        <f t="shared" si="71"/>
        <v>375</v>
      </c>
      <c r="CC289" s="489">
        <f t="shared" si="72"/>
        <v>0</v>
      </c>
      <c r="CD289" s="489">
        <f t="shared" si="73"/>
        <v>0</v>
      </c>
      <c r="CE289" s="489">
        <f t="shared" si="74"/>
        <v>0</v>
      </c>
      <c r="CF289" s="489">
        <f t="shared" si="68"/>
        <v>1047</v>
      </c>
      <c r="CG289" s="489">
        <f t="shared" si="69"/>
        <v>375</v>
      </c>
      <c r="CH289" s="489">
        <f t="shared" si="75"/>
        <v>314</v>
      </c>
      <c r="CI289" s="489">
        <f t="shared" si="75"/>
        <v>400</v>
      </c>
    </row>
    <row r="290" spans="1:87">
      <c r="A290" s="499" t="str">
        <f t="shared" si="61"/>
        <v>1009</v>
      </c>
      <c r="B290" s="500">
        <v>40100</v>
      </c>
      <c r="C290" s="206"/>
      <c r="D290" s="206"/>
      <c r="E290" s="206"/>
      <c r="F290" s="206"/>
      <c r="G290" s="206"/>
      <c r="H290" s="206"/>
      <c r="I290" s="206"/>
      <c r="J290" s="206"/>
      <c r="K290" s="206"/>
      <c r="L290" s="206"/>
      <c r="M290" s="206"/>
      <c r="N290" s="206"/>
      <c r="O290" s="206"/>
      <c r="P290" s="206"/>
      <c r="Q290" s="206"/>
      <c r="R290" s="206"/>
      <c r="S290" s="206"/>
      <c r="T290" s="206"/>
      <c r="U290" s="206"/>
      <c r="V290" s="206"/>
      <c r="W290" s="206"/>
      <c r="X290" s="206"/>
      <c r="Y290" s="206"/>
      <c r="Z290" s="206"/>
      <c r="AA290" s="206"/>
      <c r="AB290" s="206"/>
      <c r="AC290" s="206"/>
      <c r="AD290" s="206"/>
      <c r="AE290" s="206"/>
      <c r="AF290" s="206"/>
      <c r="AG290" s="206"/>
      <c r="AH290" s="206"/>
      <c r="AI290" s="206"/>
      <c r="AJ290" s="206"/>
      <c r="AK290" s="206"/>
      <c r="AL290" s="206"/>
      <c r="AM290" s="206"/>
      <c r="AN290" s="206"/>
      <c r="AO290" s="206"/>
      <c r="AP290" s="206"/>
      <c r="AQ290" s="206"/>
      <c r="AR290" s="206"/>
      <c r="AS290" s="206"/>
      <c r="AT290" s="489">
        <f t="shared" si="62"/>
        <v>0</v>
      </c>
      <c r="AU290" s="489">
        <f t="shared" si="63"/>
        <v>0</v>
      </c>
      <c r="AV290" s="489">
        <f t="shared" si="64"/>
        <v>0</v>
      </c>
      <c r="AW290" s="489">
        <f t="shared" si="65"/>
        <v>0</v>
      </c>
      <c r="AX290" s="206"/>
      <c r="AY290" s="206"/>
      <c r="AZ290" s="206"/>
      <c r="BA290" s="206"/>
      <c r="BB290" s="206"/>
      <c r="BC290" s="206"/>
      <c r="BD290" s="206"/>
      <c r="BE290" s="206"/>
      <c r="BF290" s="206"/>
      <c r="BG290" s="206"/>
      <c r="BH290" s="206"/>
      <c r="BI290" s="206"/>
      <c r="BJ290" s="206"/>
      <c r="BK290" s="206"/>
      <c r="BL290" s="206"/>
      <c r="BM290" s="206"/>
      <c r="BN290" s="206"/>
      <c r="BO290" s="206"/>
      <c r="BP290" s="206"/>
      <c r="BQ290" s="206"/>
      <c r="BR290" s="206"/>
      <c r="BS290" s="206"/>
      <c r="BT290" s="206"/>
      <c r="BU290" s="206"/>
      <c r="BV290" s="206"/>
      <c r="BW290" s="206"/>
      <c r="BX290" s="206"/>
      <c r="BY290" s="489">
        <f t="shared" si="66"/>
        <v>0</v>
      </c>
      <c r="BZ290" s="489">
        <f t="shared" si="67"/>
        <v>0</v>
      </c>
      <c r="CA290" s="489">
        <f t="shared" si="70"/>
        <v>1047</v>
      </c>
      <c r="CB290" s="489">
        <f t="shared" si="71"/>
        <v>375</v>
      </c>
      <c r="CC290" s="489">
        <f t="shared" si="72"/>
        <v>0</v>
      </c>
      <c r="CD290" s="489">
        <f t="shared" si="73"/>
        <v>0</v>
      </c>
      <c r="CE290" s="489">
        <f t="shared" si="74"/>
        <v>0</v>
      </c>
      <c r="CF290" s="489">
        <f t="shared" si="68"/>
        <v>1047</v>
      </c>
      <c r="CG290" s="489">
        <f t="shared" si="69"/>
        <v>375</v>
      </c>
      <c r="CH290" s="489">
        <f t="shared" si="75"/>
        <v>314</v>
      </c>
      <c r="CI290" s="489">
        <f t="shared" si="75"/>
        <v>400</v>
      </c>
    </row>
    <row r="291" spans="1:87">
      <c r="A291" s="499" t="str">
        <f t="shared" si="61"/>
        <v>1009</v>
      </c>
      <c r="B291" s="500">
        <v>40101</v>
      </c>
      <c r="C291" s="206"/>
      <c r="D291" s="206"/>
      <c r="E291" s="206"/>
      <c r="F291" s="206"/>
      <c r="G291" s="206"/>
      <c r="H291" s="206"/>
      <c r="I291" s="206"/>
      <c r="J291" s="206"/>
      <c r="K291" s="206"/>
      <c r="L291" s="206"/>
      <c r="M291" s="206"/>
      <c r="N291" s="206"/>
      <c r="O291" s="206"/>
      <c r="P291" s="206"/>
      <c r="Q291" s="206"/>
      <c r="R291" s="206"/>
      <c r="S291" s="206"/>
      <c r="T291" s="206"/>
      <c r="U291" s="206"/>
      <c r="V291" s="206"/>
      <c r="W291" s="206"/>
      <c r="X291" s="206"/>
      <c r="Y291" s="206"/>
      <c r="Z291" s="206"/>
      <c r="AA291" s="206"/>
      <c r="AB291" s="206"/>
      <c r="AC291" s="206"/>
      <c r="AD291" s="206"/>
      <c r="AE291" s="206"/>
      <c r="AF291" s="206"/>
      <c r="AG291" s="206"/>
      <c r="AH291" s="206"/>
      <c r="AI291" s="206"/>
      <c r="AJ291" s="206"/>
      <c r="AK291" s="206"/>
      <c r="AL291" s="206"/>
      <c r="AM291" s="206"/>
      <c r="AN291" s="206"/>
      <c r="AO291" s="206"/>
      <c r="AP291" s="206"/>
      <c r="AQ291" s="206"/>
      <c r="AR291" s="206"/>
      <c r="AS291" s="206"/>
      <c r="AT291" s="489">
        <f t="shared" si="62"/>
        <v>0</v>
      </c>
      <c r="AU291" s="489">
        <f t="shared" si="63"/>
        <v>0</v>
      </c>
      <c r="AV291" s="489">
        <f t="shared" si="64"/>
        <v>0</v>
      </c>
      <c r="AW291" s="489">
        <f t="shared" si="65"/>
        <v>0</v>
      </c>
      <c r="AX291" s="206"/>
      <c r="AY291" s="206"/>
      <c r="AZ291" s="206"/>
      <c r="BA291" s="206"/>
      <c r="BB291" s="206"/>
      <c r="BC291" s="206"/>
      <c r="BD291" s="206"/>
      <c r="BE291" s="206"/>
      <c r="BF291" s="206"/>
      <c r="BG291" s="206"/>
      <c r="BH291" s="206"/>
      <c r="BI291" s="206"/>
      <c r="BJ291" s="206"/>
      <c r="BK291" s="206"/>
      <c r="BL291" s="206"/>
      <c r="BM291" s="206"/>
      <c r="BN291" s="206"/>
      <c r="BO291" s="206"/>
      <c r="BP291" s="206"/>
      <c r="BQ291" s="206"/>
      <c r="BR291" s="206"/>
      <c r="BS291" s="206"/>
      <c r="BT291" s="206"/>
      <c r="BU291" s="206"/>
      <c r="BV291" s="206"/>
      <c r="BW291" s="206"/>
      <c r="BX291" s="206"/>
      <c r="BY291" s="489">
        <f t="shared" si="66"/>
        <v>0</v>
      </c>
      <c r="BZ291" s="489">
        <f t="shared" si="67"/>
        <v>0</v>
      </c>
      <c r="CA291" s="489">
        <f t="shared" si="70"/>
        <v>1047</v>
      </c>
      <c r="CB291" s="489">
        <f t="shared" si="71"/>
        <v>375</v>
      </c>
      <c r="CC291" s="489">
        <f t="shared" si="72"/>
        <v>0</v>
      </c>
      <c r="CD291" s="489">
        <f t="shared" si="73"/>
        <v>0</v>
      </c>
      <c r="CE291" s="489">
        <f t="shared" si="74"/>
        <v>0</v>
      </c>
      <c r="CF291" s="489">
        <f t="shared" si="68"/>
        <v>1047</v>
      </c>
      <c r="CG291" s="489">
        <f t="shared" si="69"/>
        <v>375</v>
      </c>
      <c r="CH291" s="489">
        <f t="shared" si="75"/>
        <v>314</v>
      </c>
      <c r="CI291" s="489">
        <f t="shared" si="75"/>
        <v>400</v>
      </c>
    </row>
    <row r="292" spans="1:87">
      <c r="A292" s="499" t="str">
        <f t="shared" si="61"/>
        <v>1009</v>
      </c>
      <c r="B292" s="500">
        <v>40102</v>
      </c>
      <c r="C292" s="206"/>
      <c r="D292" s="206"/>
      <c r="E292" s="206"/>
      <c r="F292" s="206"/>
      <c r="G292" s="206"/>
      <c r="H292" s="206"/>
      <c r="I292" s="206"/>
      <c r="J292" s="206"/>
      <c r="K292" s="206"/>
      <c r="L292" s="206"/>
      <c r="M292" s="206"/>
      <c r="N292" s="206"/>
      <c r="O292" s="206"/>
      <c r="P292" s="206"/>
      <c r="Q292" s="206"/>
      <c r="R292" s="206"/>
      <c r="S292" s="206"/>
      <c r="T292" s="206"/>
      <c r="U292" s="206"/>
      <c r="V292" s="206"/>
      <c r="W292" s="206"/>
      <c r="X292" s="206"/>
      <c r="Y292" s="206"/>
      <c r="Z292" s="206"/>
      <c r="AA292" s="206"/>
      <c r="AB292" s="206"/>
      <c r="AC292" s="206"/>
      <c r="AD292" s="206"/>
      <c r="AE292" s="206"/>
      <c r="AF292" s="206"/>
      <c r="AG292" s="206"/>
      <c r="AH292" s="206"/>
      <c r="AI292" s="206"/>
      <c r="AJ292" s="206"/>
      <c r="AK292" s="206"/>
      <c r="AL292" s="206"/>
      <c r="AM292" s="206"/>
      <c r="AN292" s="206"/>
      <c r="AO292" s="206"/>
      <c r="AP292" s="206"/>
      <c r="AQ292" s="206"/>
      <c r="AR292" s="206"/>
      <c r="AS292" s="206"/>
      <c r="AT292" s="489">
        <f t="shared" si="62"/>
        <v>0</v>
      </c>
      <c r="AU292" s="489">
        <f t="shared" si="63"/>
        <v>0</v>
      </c>
      <c r="AV292" s="489">
        <f t="shared" si="64"/>
        <v>0</v>
      </c>
      <c r="AW292" s="489">
        <f t="shared" si="65"/>
        <v>0</v>
      </c>
      <c r="AX292" s="206"/>
      <c r="AY292" s="206"/>
      <c r="AZ292" s="206"/>
      <c r="BA292" s="206"/>
      <c r="BB292" s="206"/>
      <c r="BC292" s="206"/>
      <c r="BD292" s="206"/>
      <c r="BE292" s="206"/>
      <c r="BF292" s="206"/>
      <c r="BG292" s="206"/>
      <c r="BH292" s="206"/>
      <c r="BI292" s="206"/>
      <c r="BJ292" s="206"/>
      <c r="BK292" s="206"/>
      <c r="BL292" s="206"/>
      <c r="BM292" s="206"/>
      <c r="BN292" s="206"/>
      <c r="BO292" s="206"/>
      <c r="BP292" s="206"/>
      <c r="BQ292" s="206"/>
      <c r="BR292" s="206"/>
      <c r="BS292" s="206"/>
      <c r="BT292" s="206"/>
      <c r="BU292" s="206"/>
      <c r="BV292" s="206"/>
      <c r="BW292" s="206"/>
      <c r="BX292" s="206"/>
      <c r="BY292" s="489">
        <f t="shared" si="66"/>
        <v>0</v>
      </c>
      <c r="BZ292" s="489">
        <f t="shared" si="67"/>
        <v>0</v>
      </c>
      <c r="CA292" s="489">
        <f t="shared" si="70"/>
        <v>1047</v>
      </c>
      <c r="CB292" s="489">
        <f t="shared" si="71"/>
        <v>375</v>
      </c>
      <c r="CC292" s="489">
        <f t="shared" si="72"/>
        <v>0</v>
      </c>
      <c r="CD292" s="489">
        <f t="shared" si="73"/>
        <v>0</v>
      </c>
      <c r="CE292" s="489">
        <f t="shared" si="74"/>
        <v>0</v>
      </c>
      <c r="CF292" s="489">
        <f t="shared" si="68"/>
        <v>1047</v>
      </c>
      <c r="CG292" s="489">
        <f t="shared" si="69"/>
        <v>375</v>
      </c>
      <c r="CH292" s="489">
        <f t="shared" si="75"/>
        <v>314</v>
      </c>
      <c r="CI292" s="489">
        <f t="shared" si="75"/>
        <v>400</v>
      </c>
    </row>
    <row r="293" spans="1:87">
      <c r="A293" s="499" t="str">
        <f t="shared" si="61"/>
        <v>1009</v>
      </c>
      <c r="B293" s="500">
        <v>40103</v>
      </c>
      <c r="C293" s="206"/>
      <c r="D293" s="206"/>
      <c r="E293" s="206"/>
      <c r="F293" s="206"/>
      <c r="G293" s="206"/>
      <c r="H293" s="206"/>
      <c r="I293" s="206"/>
      <c r="J293" s="206"/>
      <c r="K293" s="206"/>
      <c r="L293" s="206"/>
      <c r="M293" s="206"/>
      <c r="N293" s="206"/>
      <c r="O293" s="206"/>
      <c r="P293" s="206"/>
      <c r="Q293" s="206"/>
      <c r="R293" s="206"/>
      <c r="S293" s="206"/>
      <c r="T293" s="206"/>
      <c r="U293" s="206"/>
      <c r="V293" s="206"/>
      <c r="W293" s="206"/>
      <c r="X293" s="206"/>
      <c r="Y293" s="206"/>
      <c r="Z293" s="206"/>
      <c r="AA293" s="206"/>
      <c r="AB293" s="206"/>
      <c r="AC293" s="206"/>
      <c r="AD293" s="206"/>
      <c r="AE293" s="206"/>
      <c r="AF293" s="206"/>
      <c r="AG293" s="206"/>
      <c r="AH293" s="206"/>
      <c r="AI293" s="206"/>
      <c r="AJ293" s="206"/>
      <c r="AK293" s="206"/>
      <c r="AL293" s="206"/>
      <c r="AM293" s="206"/>
      <c r="AN293" s="206"/>
      <c r="AO293" s="206"/>
      <c r="AP293" s="206"/>
      <c r="AQ293" s="206"/>
      <c r="AR293" s="206"/>
      <c r="AS293" s="206"/>
      <c r="AT293" s="489">
        <f t="shared" si="62"/>
        <v>0</v>
      </c>
      <c r="AU293" s="489">
        <f t="shared" si="63"/>
        <v>0</v>
      </c>
      <c r="AV293" s="489">
        <f t="shared" si="64"/>
        <v>0</v>
      </c>
      <c r="AW293" s="489">
        <f t="shared" si="65"/>
        <v>0</v>
      </c>
      <c r="AX293" s="206"/>
      <c r="AY293" s="206"/>
      <c r="AZ293" s="206"/>
      <c r="BA293" s="206"/>
      <c r="BB293" s="206"/>
      <c r="BC293" s="206"/>
      <c r="BD293" s="206"/>
      <c r="BE293" s="206"/>
      <c r="BF293" s="206"/>
      <c r="BG293" s="206"/>
      <c r="BH293" s="206"/>
      <c r="BI293" s="206"/>
      <c r="BJ293" s="206"/>
      <c r="BK293" s="206"/>
      <c r="BL293" s="206"/>
      <c r="BM293" s="206"/>
      <c r="BN293" s="206"/>
      <c r="BO293" s="206"/>
      <c r="BP293" s="206"/>
      <c r="BQ293" s="206"/>
      <c r="BR293" s="206"/>
      <c r="BS293" s="206"/>
      <c r="BT293" s="206"/>
      <c r="BU293" s="206"/>
      <c r="BV293" s="206"/>
      <c r="BW293" s="206"/>
      <c r="BX293" s="206"/>
      <c r="BY293" s="489">
        <f t="shared" si="66"/>
        <v>0</v>
      </c>
      <c r="BZ293" s="489">
        <f t="shared" si="67"/>
        <v>0</v>
      </c>
      <c r="CA293" s="489">
        <f t="shared" si="70"/>
        <v>1047</v>
      </c>
      <c r="CB293" s="489">
        <f t="shared" si="71"/>
        <v>375</v>
      </c>
      <c r="CC293" s="489">
        <f t="shared" si="72"/>
        <v>0</v>
      </c>
      <c r="CD293" s="489">
        <f t="shared" si="73"/>
        <v>0</v>
      </c>
      <c r="CE293" s="489">
        <f t="shared" si="74"/>
        <v>0</v>
      </c>
      <c r="CF293" s="489">
        <f t="shared" si="68"/>
        <v>1047</v>
      </c>
      <c r="CG293" s="489">
        <f t="shared" si="69"/>
        <v>375</v>
      </c>
      <c r="CH293" s="489">
        <f t="shared" si="75"/>
        <v>314</v>
      </c>
      <c r="CI293" s="489">
        <f t="shared" si="75"/>
        <v>400</v>
      </c>
    </row>
    <row r="294" spans="1:87">
      <c r="A294" s="499" t="str">
        <f t="shared" si="61"/>
        <v>1009</v>
      </c>
      <c r="B294" s="500">
        <v>40104</v>
      </c>
      <c r="C294" s="206"/>
      <c r="D294" s="206"/>
      <c r="E294" s="206"/>
      <c r="F294" s="206"/>
      <c r="G294" s="206"/>
      <c r="H294" s="206"/>
      <c r="I294" s="206"/>
      <c r="J294" s="206"/>
      <c r="K294" s="206"/>
      <c r="L294" s="206"/>
      <c r="M294" s="206"/>
      <c r="N294" s="206"/>
      <c r="O294" s="206"/>
      <c r="P294" s="206"/>
      <c r="Q294" s="206"/>
      <c r="R294" s="206"/>
      <c r="S294" s="206"/>
      <c r="T294" s="206"/>
      <c r="U294" s="206"/>
      <c r="V294" s="206"/>
      <c r="W294" s="206"/>
      <c r="X294" s="206"/>
      <c r="Y294" s="206"/>
      <c r="Z294" s="206"/>
      <c r="AA294" s="206"/>
      <c r="AB294" s="206"/>
      <c r="AC294" s="206"/>
      <c r="AD294" s="206"/>
      <c r="AE294" s="206"/>
      <c r="AF294" s="206"/>
      <c r="AG294" s="206"/>
      <c r="AH294" s="206"/>
      <c r="AI294" s="206"/>
      <c r="AJ294" s="206"/>
      <c r="AK294" s="206"/>
      <c r="AL294" s="206"/>
      <c r="AM294" s="206"/>
      <c r="AN294" s="206"/>
      <c r="AO294" s="206"/>
      <c r="AP294" s="206"/>
      <c r="AQ294" s="206"/>
      <c r="AR294" s="206"/>
      <c r="AS294" s="206"/>
      <c r="AT294" s="489">
        <f t="shared" si="62"/>
        <v>0</v>
      </c>
      <c r="AU294" s="489">
        <f t="shared" si="63"/>
        <v>0</v>
      </c>
      <c r="AV294" s="489">
        <f t="shared" si="64"/>
        <v>0</v>
      </c>
      <c r="AW294" s="489">
        <f t="shared" si="65"/>
        <v>0</v>
      </c>
      <c r="AX294" s="206"/>
      <c r="AY294" s="206"/>
      <c r="AZ294" s="206"/>
      <c r="BA294" s="206"/>
      <c r="BB294" s="206"/>
      <c r="BC294" s="206"/>
      <c r="BD294" s="206"/>
      <c r="BE294" s="206"/>
      <c r="BF294" s="206"/>
      <c r="BG294" s="206"/>
      <c r="BH294" s="206"/>
      <c r="BI294" s="206"/>
      <c r="BJ294" s="206"/>
      <c r="BK294" s="206"/>
      <c r="BL294" s="206"/>
      <c r="BM294" s="206"/>
      <c r="BN294" s="206"/>
      <c r="BO294" s="206"/>
      <c r="BP294" s="206"/>
      <c r="BQ294" s="206"/>
      <c r="BR294" s="206"/>
      <c r="BS294" s="206"/>
      <c r="BT294" s="206"/>
      <c r="BU294" s="206"/>
      <c r="BV294" s="206"/>
      <c r="BW294" s="206"/>
      <c r="BX294" s="206"/>
      <c r="BY294" s="489">
        <f t="shared" si="66"/>
        <v>0</v>
      </c>
      <c r="BZ294" s="489">
        <f t="shared" si="67"/>
        <v>0</v>
      </c>
      <c r="CA294" s="489">
        <f t="shared" si="70"/>
        <v>1047</v>
      </c>
      <c r="CB294" s="489">
        <f t="shared" si="71"/>
        <v>375</v>
      </c>
      <c r="CC294" s="489">
        <f t="shared" si="72"/>
        <v>0</v>
      </c>
      <c r="CD294" s="489">
        <f t="shared" si="73"/>
        <v>0</v>
      </c>
      <c r="CE294" s="489">
        <f t="shared" si="74"/>
        <v>0</v>
      </c>
      <c r="CF294" s="489">
        <f t="shared" si="68"/>
        <v>1047</v>
      </c>
      <c r="CG294" s="489">
        <f t="shared" si="69"/>
        <v>375</v>
      </c>
      <c r="CH294" s="489">
        <f t="shared" si="75"/>
        <v>314</v>
      </c>
      <c r="CI294" s="489">
        <f t="shared" si="75"/>
        <v>400</v>
      </c>
    </row>
    <row r="295" spans="1:87">
      <c r="A295" s="499" t="str">
        <f t="shared" si="61"/>
        <v>1009</v>
      </c>
      <c r="B295" s="500">
        <v>40105</v>
      </c>
      <c r="C295" s="206"/>
      <c r="D295" s="206"/>
      <c r="E295" s="206"/>
      <c r="F295" s="206"/>
      <c r="G295" s="206"/>
      <c r="H295" s="206"/>
      <c r="I295" s="206"/>
      <c r="J295" s="206"/>
      <c r="K295" s="206"/>
      <c r="L295" s="206"/>
      <c r="M295" s="206"/>
      <c r="N295" s="206"/>
      <c r="O295" s="206"/>
      <c r="P295" s="206"/>
      <c r="Q295" s="206"/>
      <c r="R295" s="206"/>
      <c r="S295" s="206"/>
      <c r="T295" s="206"/>
      <c r="U295" s="206"/>
      <c r="V295" s="206"/>
      <c r="W295" s="206"/>
      <c r="X295" s="206"/>
      <c r="Y295" s="206"/>
      <c r="Z295" s="206"/>
      <c r="AA295" s="206"/>
      <c r="AB295" s="206"/>
      <c r="AC295" s="206"/>
      <c r="AD295" s="206"/>
      <c r="AE295" s="206"/>
      <c r="AF295" s="206"/>
      <c r="AG295" s="206"/>
      <c r="AH295" s="206"/>
      <c r="AI295" s="206"/>
      <c r="AJ295" s="206"/>
      <c r="AK295" s="206"/>
      <c r="AL295" s="206"/>
      <c r="AM295" s="206"/>
      <c r="AN295" s="206"/>
      <c r="AO295" s="206"/>
      <c r="AP295" s="206"/>
      <c r="AQ295" s="206"/>
      <c r="AR295" s="206"/>
      <c r="AS295" s="206"/>
      <c r="AT295" s="489">
        <f t="shared" si="62"/>
        <v>0</v>
      </c>
      <c r="AU295" s="489">
        <f t="shared" si="63"/>
        <v>0</v>
      </c>
      <c r="AV295" s="489">
        <f t="shared" si="64"/>
        <v>0</v>
      </c>
      <c r="AW295" s="489">
        <f t="shared" si="65"/>
        <v>0</v>
      </c>
      <c r="AX295" s="206"/>
      <c r="AY295" s="206"/>
      <c r="AZ295" s="206"/>
      <c r="BA295" s="206"/>
      <c r="BB295" s="206"/>
      <c r="BC295" s="206"/>
      <c r="BD295" s="206"/>
      <c r="BE295" s="206"/>
      <c r="BF295" s="206"/>
      <c r="BG295" s="206"/>
      <c r="BH295" s="206"/>
      <c r="BI295" s="206"/>
      <c r="BJ295" s="206"/>
      <c r="BK295" s="206"/>
      <c r="BL295" s="206"/>
      <c r="BM295" s="206"/>
      <c r="BN295" s="206"/>
      <c r="BO295" s="206"/>
      <c r="BP295" s="206"/>
      <c r="BQ295" s="206"/>
      <c r="BR295" s="206"/>
      <c r="BS295" s="206"/>
      <c r="BT295" s="206"/>
      <c r="BU295" s="206"/>
      <c r="BV295" s="206"/>
      <c r="BW295" s="206"/>
      <c r="BX295" s="206"/>
      <c r="BY295" s="489">
        <f t="shared" si="66"/>
        <v>0</v>
      </c>
      <c r="BZ295" s="489">
        <f t="shared" si="67"/>
        <v>0</v>
      </c>
      <c r="CA295" s="489">
        <f t="shared" si="70"/>
        <v>1047</v>
      </c>
      <c r="CB295" s="489">
        <f t="shared" si="71"/>
        <v>375</v>
      </c>
      <c r="CC295" s="489">
        <f t="shared" si="72"/>
        <v>0</v>
      </c>
      <c r="CD295" s="489">
        <f t="shared" si="73"/>
        <v>0</v>
      </c>
      <c r="CE295" s="489">
        <f t="shared" si="74"/>
        <v>0</v>
      </c>
      <c r="CF295" s="489">
        <f t="shared" si="68"/>
        <v>1047</v>
      </c>
      <c r="CG295" s="489">
        <f t="shared" si="69"/>
        <v>375</v>
      </c>
      <c r="CH295" s="489">
        <f t="shared" si="75"/>
        <v>314</v>
      </c>
      <c r="CI295" s="489">
        <f t="shared" si="75"/>
        <v>400</v>
      </c>
    </row>
    <row r="296" spans="1:87">
      <c r="A296" s="499" t="str">
        <f t="shared" si="61"/>
        <v>1009</v>
      </c>
      <c r="B296" s="500">
        <v>40106</v>
      </c>
      <c r="C296" s="206"/>
      <c r="D296" s="206"/>
      <c r="E296" s="206"/>
      <c r="F296" s="206"/>
      <c r="G296" s="206"/>
      <c r="H296" s="206"/>
      <c r="I296" s="206"/>
      <c r="J296" s="206"/>
      <c r="K296" s="206"/>
      <c r="L296" s="206"/>
      <c r="M296" s="206"/>
      <c r="N296" s="206"/>
      <c r="O296" s="206"/>
      <c r="P296" s="206"/>
      <c r="Q296" s="206"/>
      <c r="R296" s="206"/>
      <c r="S296" s="206"/>
      <c r="T296" s="206"/>
      <c r="U296" s="206"/>
      <c r="V296" s="206"/>
      <c r="W296" s="206"/>
      <c r="X296" s="206"/>
      <c r="Y296" s="206"/>
      <c r="Z296" s="206"/>
      <c r="AA296" s="206"/>
      <c r="AB296" s="206"/>
      <c r="AC296" s="206"/>
      <c r="AD296" s="206"/>
      <c r="AE296" s="206"/>
      <c r="AF296" s="206"/>
      <c r="AG296" s="206"/>
      <c r="AH296" s="206"/>
      <c r="AI296" s="206"/>
      <c r="AJ296" s="206"/>
      <c r="AK296" s="206"/>
      <c r="AL296" s="206"/>
      <c r="AM296" s="206"/>
      <c r="AN296" s="206"/>
      <c r="AO296" s="206"/>
      <c r="AP296" s="206"/>
      <c r="AQ296" s="206"/>
      <c r="AR296" s="206"/>
      <c r="AS296" s="206"/>
      <c r="AT296" s="489">
        <f t="shared" si="62"/>
        <v>0</v>
      </c>
      <c r="AU296" s="489">
        <f t="shared" si="63"/>
        <v>0</v>
      </c>
      <c r="AV296" s="489">
        <f t="shared" si="64"/>
        <v>0</v>
      </c>
      <c r="AW296" s="489">
        <f t="shared" si="65"/>
        <v>0</v>
      </c>
      <c r="AX296" s="206"/>
      <c r="AY296" s="206"/>
      <c r="AZ296" s="206"/>
      <c r="BA296" s="206"/>
      <c r="BB296" s="206"/>
      <c r="BC296" s="206"/>
      <c r="BD296" s="206"/>
      <c r="BE296" s="206"/>
      <c r="BF296" s="206"/>
      <c r="BG296" s="206"/>
      <c r="BH296" s="206"/>
      <c r="BI296" s="206"/>
      <c r="BJ296" s="206"/>
      <c r="BK296" s="206"/>
      <c r="BL296" s="206"/>
      <c r="BM296" s="206"/>
      <c r="BN296" s="206"/>
      <c r="BO296" s="206"/>
      <c r="BP296" s="206"/>
      <c r="BQ296" s="206"/>
      <c r="BR296" s="206"/>
      <c r="BS296" s="206"/>
      <c r="BT296" s="206"/>
      <c r="BU296" s="206"/>
      <c r="BV296" s="206"/>
      <c r="BW296" s="206"/>
      <c r="BX296" s="206"/>
      <c r="BY296" s="489">
        <f t="shared" si="66"/>
        <v>0</v>
      </c>
      <c r="BZ296" s="489">
        <f t="shared" si="67"/>
        <v>0</v>
      </c>
      <c r="CA296" s="489">
        <f t="shared" si="70"/>
        <v>1047</v>
      </c>
      <c r="CB296" s="489">
        <f t="shared" si="71"/>
        <v>375</v>
      </c>
      <c r="CC296" s="489">
        <f t="shared" si="72"/>
        <v>0</v>
      </c>
      <c r="CD296" s="489">
        <f t="shared" si="73"/>
        <v>0</v>
      </c>
      <c r="CE296" s="489">
        <f t="shared" si="74"/>
        <v>0</v>
      </c>
      <c r="CF296" s="489">
        <f t="shared" si="68"/>
        <v>1047</v>
      </c>
      <c r="CG296" s="489">
        <f t="shared" si="69"/>
        <v>375</v>
      </c>
      <c r="CH296" s="489">
        <f t="shared" si="75"/>
        <v>314</v>
      </c>
      <c r="CI296" s="489">
        <f t="shared" si="75"/>
        <v>400</v>
      </c>
    </row>
    <row r="297" spans="1:87">
      <c r="A297" s="499" t="str">
        <f t="shared" si="61"/>
        <v>1009</v>
      </c>
      <c r="B297" s="500">
        <v>40107</v>
      </c>
      <c r="C297" s="206"/>
      <c r="D297" s="206"/>
      <c r="E297" s="206"/>
      <c r="F297" s="206"/>
      <c r="G297" s="206"/>
      <c r="H297" s="206"/>
      <c r="I297" s="206"/>
      <c r="J297" s="206"/>
      <c r="K297" s="206"/>
      <c r="L297" s="206"/>
      <c r="M297" s="206"/>
      <c r="N297" s="206"/>
      <c r="O297" s="206"/>
      <c r="P297" s="206"/>
      <c r="Q297" s="206"/>
      <c r="R297" s="206"/>
      <c r="S297" s="206"/>
      <c r="T297" s="206"/>
      <c r="U297" s="206"/>
      <c r="V297" s="206"/>
      <c r="W297" s="206"/>
      <c r="X297" s="206"/>
      <c r="Y297" s="206"/>
      <c r="Z297" s="206"/>
      <c r="AA297" s="206"/>
      <c r="AB297" s="206"/>
      <c r="AC297" s="206"/>
      <c r="AD297" s="206"/>
      <c r="AE297" s="206"/>
      <c r="AF297" s="206"/>
      <c r="AG297" s="206"/>
      <c r="AH297" s="206"/>
      <c r="AI297" s="206"/>
      <c r="AJ297" s="206"/>
      <c r="AK297" s="206"/>
      <c r="AL297" s="206"/>
      <c r="AM297" s="206"/>
      <c r="AN297" s="206"/>
      <c r="AO297" s="206"/>
      <c r="AP297" s="206"/>
      <c r="AQ297" s="206"/>
      <c r="AR297" s="206"/>
      <c r="AS297" s="206"/>
      <c r="AT297" s="489">
        <f t="shared" si="62"/>
        <v>0</v>
      </c>
      <c r="AU297" s="489">
        <f t="shared" si="63"/>
        <v>0</v>
      </c>
      <c r="AV297" s="489">
        <f t="shared" si="64"/>
        <v>0</v>
      </c>
      <c r="AW297" s="489">
        <f t="shared" si="65"/>
        <v>0</v>
      </c>
      <c r="AX297" s="206"/>
      <c r="AY297" s="206"/>
      <c r="AZ297" s="206"/>
      <c r="BA297" s="206"/>
      <c r="BB297" s="206"/>
      <c r="BC297" s="206"/>
      <c r="BD297" s="206"/>
      <c r="BE297" s="206"/>
      <c r="BF297" s="206"/>
      <c r="BG297" s="206"/>
      <c r="BH297" s="206"/>
      <c r="BI297" s="206"/>
      <c r="BJ297" s="206"/>
      <c r="BK297" s="206"/>
      <c r="BL297" s="206"/>
      <c r="BM297" s="206"/>
      <c r="BN297" s="206"/>
      <c r="BO297" s="206"/>
      <c r="BP297" s="206"/>
      <c r="BQ297" s="206"/>
      <c r="BR297" s="206"/>
      <c r="BS297" s="206"/>
      <c r="BT297" s="206"/>
      <c r="BU297" s="206"/>
      <c r="BV297" s="206"/>
      <c r="BW297" s="206"/>
      <c r="BX297" s="206"/>
      <c r="BY297" s="489">
        <f t="shared" si="66"/>
        <v>0</v>
      </c>
      <c r="BZ297" s="489">
        <f t="shared" si="67"/>
        <v>0</v>
      </c>
      <c r="CA297" s="489">
        <f t="shared" si="70"/>
        <v>1047</v>
      </c>
      <c r="CB297" s="489">
        <f t="shared" si="71"/>
        <v>375</v>
      </c>
      <c r="CC297" s="489">
        <f t="shared" si="72"/>
        <v>0</v>
      </c>
      <c r="CD297" s="489">
        <f t="shared" si="73"/>
        <v>0</v>
      </c>
      <c r="CE297" s="489">
        <f t="shared" si="74"/>
        <v>0</v>
      </c>
      <c r="CF297" s="489">
        <f t="shared" si="68"/>
        <v>1047</v>
      </c>
      <c r="CG297" s="489">
        <f t="shared" si="69"/>
        <v>375</v>
      </c>
      <c r="CH297" s="489">
        <f t="shared" si="75"/>
        <v>314</v>
      </c>
      <c r="CI297" s="489">
        <f t="shared" si="75"/>
        <v>400</v>
      </c>
    </row>
    <row r="298" spans="1:87">
      <c r="A298" s="499" t="str">
        <f t="shared" si="61"/>
        <v>1009</v>
      </c>
      <c r="B298" s="500">
        <v>40108</v>
      </c>
      <c r="C298" s="206"/>
      <c r="D298" s="206"/>
      <c r="E298" s="206"/>
      <c r="F298" s="206"/>
      <c r="G298" s="206"/>
      <c r="H298" s="206"/>
      <c r="I298" s="206"/>
      <c r="J298" s="206"/>
      <c r="K298" s="206"/>
      <c r="L298" s="206"/>
      <c r="M298" s="206"/>
      <c r="N298" s="206"/>
      <c r="O298" s="206"/>
      <c r="P298" s="206"/>
      <c r="Q298" s="206"/>
      <c r="R298" s="206"/>
      <c r="S298" s="206"/>
      <c r="T298" s="206"/>
      <c r="U298" s="206"/>
      <c r="V298" s="206"/>
      <c r="W298" s="206"/>
      <c r="X298" s="206"/>
      <c r="Y298" s="206"/>
      <c r="Z298" s="206"/>
      <c r="AA298" s="206"/>
      <c r="AB298" s="206"/>
      <c r="AC298" s="206"/>
      <c r="AD298" s="206"/>
      <c r="AE298" s="206"/>
      <c r="AF298" s="206"/>
      <c r="AG298" s="206"/>
      <c r="AH298" s="206"/>
      <c r="AI298" s="206"/>
      <c r="AJ298" s="206"/>
      <c r="AK298" s="206"/>
      <c r="AL298" s="206"/>
      <c r="AM298" s="206"/>
      <c r="AN298" s="206"/>
      <c r="AO298" s="206"/>
      <c r="AP298" s="206"/>
      <c r="AQ298" s="206"/>
      <c r="AR298" s="206"/>
      <c r="AS298" s="206"/>
      <c r="AT298" s="489">
        <f t="shared" si="62"/>
        <v>0</v>
      </c>
      <c r="AU298" s="489">
        <f t="shared" si="63"/>
        <v>0</v>
      </c>
      <c r="AV298" s="489">
        <f t="shared" si="64"/>
        <v>0</v>
      </c>
      <c r="AW298" s="489">
        <f t="shared" si="65"/>
        <v>0</v>
      </c>
      <c r="AX298" s="206"/>
      <c r="AY298" s="206"/>
      <c r="AZ298" s="206"/>
      <c r="BA298" s="206"/>
      <c r="BB298" s="206"/>
      <c r="BC298" s="206"/>
      <c r="BD298" s="206"/>
      <c r="BE298" s="206"/>
      <c r="BF298" s="206"/>
      <c r="BG298" s="206"/>
      <c r="BH298" s="206"/>
      <c r="BI298" s="206"/>
      <c r="BJ298" s="206"/>
      <c r="BK298" s="206"/>
      <c r="BL298" s="206"/>
      <c r="BM298" s="206"/>
      <c r="BN298" s="206"/>
      <c r="BO298" s="206"/>
      <c r="BP298" s="206"/>
      <c r="BQ298" s="206"/>
      <c r="BR298" s="206"/>
      <c r="BS298" s="206"/>
      <c r="BT298" s="206"/>
      <c r="BU298" s="206"/>
      <c r="BV298" s="206"/>
      <c r="BW298" s="206"/>
      <c r="BX298" s="206"/>
      <c r="BY298" s="489">
        <f t="shared" si="66"/>
        <v>0</v>
      </c>
      <c r="BZ298" s="489">
        <f t="shared" si="67"/>
        <v>0</v>
      </c>
      <c r="CA298" s="489">
        <f t="shared" si="70"/>
        <v>1047</v>
      </c>
      <c r="CB298" s="489">
        <f t="shared" si="71"/>
        <v>375</v>
      </c>
      <c r="CC298" s="489">
        <f t="shared" si="72"/>
        <v>0</v>
      </c>
      <c r="CD298" s="489">
        <f t="shared" si="73"/>
        <v>0</v>
      </c>
      <c r="CE298" s="489">
        <f t="shared" si="74"/>
        <v>0</v>
      </c>
      <c r="CF298" s="489">
        <f t="shared" si="68"/>
        <v>1047</v>
      </c>
      <c r="CG298" s="489">
        <f t="shared" si="69"/>
        <v>375</v>
      </c>
      <c r="CH298" s="489">
        <f t="shared" si="75"/>
        <v>314</v>
      </c>
      <c r="CI298" s="489">
        <f t="shared" si="75"/>
        <v>400</v>
      </c>
    </row>
    <row r="299" spans="1:87">
      <c r="A299" s="499" t="str">
        <f t="shared" si="61"/>
        <v>1009</v>
      </c>
      <c r="B299" s="500">
        <v>40109</v>
      </c>
      <c r="C299" s="206"/>
      <c r="D299" s="206"/>
      <c r="E299" s="206"/>
      <c r="F299" s="206"/>
      <c r="G299" s="206"/>
      <c r="H299" s="206"/>
      <c r="I299" s="206"/>
      <c r="J299" s="206"/>
      <c r="K299" s="206"/>
      <c r="L299" s="206"/>
      <c r="M299" s="206"/>
      <c r="N299" s="206"/>
      <c r="O299" s="206"/>
      <c r="P299" s="206"/>
      <c r="Q299" s="206"/>
      <c r="R299" s="206"/>
      <c r="S299" s="206"/>
      <c r="T299" s="206"/>
      <c r="U299" s="206"/>
      <c r="V299" s="206"/>
      <c r="W299" s="206"/>
      <c r="X299" s="206"/>
      <c r="Y299" s="206"/>
      <c r="Z299" s="206"/>
      <c r="AA299" s="206"/>
      <c r="AB299" s="206"/>
      <c r="AC299" s="206"/>
      <c r="AD299" s="206"/>
      <c r="AE299" s="206"/>
      <c r="AF299" s="206"/>
      <c r="AG299" s="206"/>
      <c r="AH299" s="206"/>
      <c r="AI299" s="206"/>
      <c r="AJ299" s="206"/>
      <c r="AK299" s="206"/>
      <c r="AL299" s="206"/>
      <c r="AM299" s="206"/>
      <c r="AN299" s="206"/>
      <c r="AO299" s="206"/>
      <c r="AP299" s="206"/>
      <c r="AQ299" s="206"/>
      <c r="AR299" s="206"/>
      <c r="AS299" s="206"/>
      <c r="AT299" s="489">
        <f t="shared" si="62"/>
        <v>0</v>
      </c>
      <c r="AU299" s="489">
        <f t="shared" si="63"/>
        <v>0</v>
      </c>
      <c r="AV299" s="489">
        <f t="shared" si="64"/>
        <v>0</v>
      </c>
      <c r="AW299" s="489">
        <f t="shared" si="65"/>
        <v>0</v>
      </c>
      <c r="AX299" s="206"/>
      <c r="AY299" s="206"/>
      <c r="AZ299" s="206"/>
      <c r="BA299" s="206"/>
      <c r="BB299" s="206"/>
      <c r="BC299" s="206"/>
      <c r="BD299" s="206"/>
      <c r="BE299" s="206"/>
      <c r="BF299" s="206"/>
      <c r="BG299" s="206"/>
      <c r="BH299" s="206"/>
      <c r="BI299" s="206"/>
      <c r="BJ299" s="206"/>
      <c r="BK299" s="206"/>
      <c r="BL299" s="206"/>
      <c r="BM299" s="206"/>
      <c r="BN299" s="206"/>
      <c r="BO299" s="206"/>
      <c r="BP299" s="206"/>
      <c r="BQ299" s="206"/>
      <c r="BR299" s="206"/>
      <c r="BS299" s="206"/>
      <c r="BT299" s="206"/>
      <c r="BU299" s="206"/>
      <c r="BV299" s="206"/>
      <c r="BW299" s="206"/>
      <c r="BX299" s="206"/>
      <c r="BY299" s="489">
        <f t="shared" si="66"/>
        <v>0</v>
      </c>
      <c r="BZ299" s="489">
        <f t="shared" si="67"/>
        <v>0</v>
      </c>
      <c r="CA299" s="489">
        <f t="shared" si="70"/>
        <v>1047</v>
      </c>
      <c r="CB299" s="489">
        <f t="shared" si="71"/>
        <v>375</v>
      </c>
      <c r="CC299" s="489">
        <f t="shared" si="72"/>
        <v>0</v>
      </c>
      <c r="CD299" s="489">
        <f t="shared" si="73"/>
        <v>0</v>
      </c>
      <c r="CE299" s="489">
        <f t="shared" si="74"/>
        <v>0</v>
      </c>
      <c r="CF299" s="489">
        <f t="shared" si="68"/>
        <v>1047</v>
      </c>
      <c r="CG299" s="489">
        <f t="shared" si="69"/>
        <v>375</v>
      </c>
      <c r="CH299" s="489">
        <f t="shared" si="75"/>
        <v>314</v>
      </c>
      <c r="CI299" s="489">
        <f t="shared" si="75"/>
        <v>400</v>
      </c>
    </row>
    <row r="300" spans="1:87">
      <c r="A300" s="499" t="str">
        <f t="shared" si="61"/>
        <v>1009</v>
      </c>
      <c r="B300" s="500">
        <v>40110</v>
      </c>
      <c r="C300" s="206"/>
      <c r="D300" s="206"/>
      <c r="E300" s="206"/>
      <c r="F300" s="206"/>
      <c r="G300" s="206"/>
      <c r="H300" s="206"/>
      <c r="I300" s="206"/>
      <c r="J300" s="206"/>
      <c r="K300" s="206"/>
      <c r="L300" s="206"/>
      <c r="M300" s="206"/>
      <c r="N300" s="206"/>
      <c r="O300" s="206"/>
      <c r="P300" s="206"/>
      <c r="Q300" s="206"/>
      <c r="R300" s="206"/>
      <c r="S300" s="206"/>
      <c r="T300" s="206"/>
      <c r="U300" s="206"/>
      <c r="V300" s="206"/>
      <c r="W300" s="206"/>
      <c r="X300" s="206"/>
      <c r="Y300" s="206"/>
      <c r="Z300" s="206"/>
      <c r="AA300" s="206"/>
      <c r="AB300" s="206"/>
      <c r="AC300" s="206"/>
      <c r="AD300" s="206"/>
      <c r="AE300" s="206"/>
      <c r="AF300" s="206"/>
      <c r="AG300" s="206"/>
      <c r="AH300" s="206"/>
      <c r="AI300" s="206"/>
      <c r="AJ300" s="206"/>
      <c r="AK300" s="206"/>
      <c r="AL300" s="206"/>
      <c r="AM300" s="206"/>
      <c r="AN300" s="206"/>
      <c r="AO300" s="206"/>
      <c r="AP300" s="206"/>
      <c r="AQ300" s="206"/>
      <c r="AR300" s="206"/>
      <c r="AS300" s="206"/>
      <c r="AT300" s="489">
        <f t="shared" si="62"/>
        <v>0</v>
      </c>
      <c r="AU300" s="489">
        <f t="shared" si="63"/>
        <v>0</v>
      </c>
      <c r="AV300" s="489">
        <f t="shared" si="64"/>
        <v>0</v>
      </c>
      <c r="AW300" s="489">
        <f t="shared" si="65"/>
        <v>0</v>
      </c>
      <c r="AX300" s="206"/>
      <c r="AY300" s="206"/>
      <c r="AZ300" s="206"/>
      <c r="BA300" s="206"/>
      <c r="BB300" s="206"/>
      <c r="BC300" s="206"/>
      <c r="BD300" s="206"/>
      <c r="BE300" s="206"/>
      <c r="BF300" s="206"/>
      <c r="BG300" s="206"/>
      <c r="BH300" s="206"/>
      <c r="BI300" s="206"/>
      <c r="BJ300" s="206"/>
      <c r="BK300" s="206"/>
      <c r="BL300" s="206"/>
      <c r="BM300" s="206"/>
      <c r="BN300" s="206"/>
      <c r="BO300" s="206"/>
      <c r="BP300" s="206"/>
      <c r="BQ300" s="206"/>
      <c r="BR300" s="206"/>
      <c r="BS300" s="206"/>
      <c r="BT300" s="206"/>
      <c r="BU300" s="206"/>
      <c r="BV300" s="206"/>
      <c r="BW300" s="206"/>
      <c r="BX300" s="206"/>
      <c r="BY300" s="489">
        <f t="shared" si="66"/>
        <v>0</v>
      </c>
      <c r="BZ300" s="489">
        <f t="shared" si="67"/>
        <v>0</v>
      </c>
      <c r="CA300" s="489">
        <f t="shared" si="70"/>
        <v>1047</v>
      </c>
      <c r="CB300" s="489">
        <f t="shared" si="71"/>
        <v>375</v>
      </c>
      <c r="CC300" s="489">
        <f t="shared" si="72"/>
        <v>0</v>
      </c>
      <c r="CD300" s="489">
        <f t="shared" si="73"/>
        <v>0</v>
      </c>
      <c r="CE300" s="489">
        <f t="shared" si="74"/>
        <v>0</v>
      </c>
      <c r="CF300" s="489">
        <f t="shared" si="68"/>
        <v>1047</v>
      </c>
      <c r="CG300" s="489">
        <f t="shared" si="69"/>
        <v>375</v>
      </c>
      <c r="CH300" s="489">
        <f t="shared" si="75"/>
        <v>314</v>
      </c>
      <c r="CI300" s="489">
        <f t="shared" si="75"/>
        <v>400</v>
      </c>
    </row>
    <row r="301" spans="1:87">
      <c r="A301" s="499" t="str">
        <f t="shared" si="61"/>
        <v>1009</v>
      </c>
      <c r="B301" s="500">
        <v>40111</v>
      </c>
      <c r="C301" s="206"/>
      <c r="D301" s="206"/>
      <c r="E301" s="206"/>
      <c r="F301" s="206"/>
      <c r="G301" s="206"/>
      <c r="H301" s="206"/>
      <c r="I301" s="206"/>
      <c r="J301" s="206"/>
      <c r="K301" s="206"/>
      <c r="L301" s="206"/>
      <c r="M301" s="206"/>
      <c r="N301" s="206"/>
      <c r="O301" s="206"/>
      <c r="P301" s="206"/>
      <c r="Q301" s="206"/>
      <c r="R301" s="206"/>
      <c r="S301" s="206"/>
      <c r="T301" s="206"/>
      <c r="U301" s="206"/>
      <c r="V301" s="206"/>
      <c r="W301" s="206"/>
      <c r="X301" s="206"/>
      <c r="Y301" s="206"/>
      <c r="Z301" s="206"/>
      <c r="AA301" s="206"/>
      <c r="AB301" s="206"/>
      <c r="AC301" s="206"/>
      <c r="AD301" s="206"/>
      <c r="AE301" s="206"/>
      <c r="AF301" s="206"/>
      <c r="AG301" s="206"/>
      <c r="AH301" s="206"/>
      <c r="AI301" s="206"/>
      <c r="AJ301" s="206"/>
      <c r="AK301" s="206"/>
      <c r="AL301" s="206"/>
      <c r="AM301" s="206"/>
      <c r="AN301" s="206"/>
      <c r="AO301" s="206"/>
      <c r="AP301" s="206"/>
      <c r="AQ301" s="206"/>
      <c r="AR301" s="206"/>
      <c r="AS301" s="206"/>
      <c r="AT301" s="489">
        <f t="shared" si="62"/>
        <v>0</v>
      </c>
      <c r="AU301" s="489">
        <f t="shared" si="63"/>
        <v>0</v>
      </c>
      <c r="AV301" s="489">
        <f t="shared" si="64"/>
        <v>0</v>
      </c>
      <c r="AW301" s="489">
        <f t="shared" si="65"/>
        <v>0</v>
      </c>
      <c r="AX301" s="206"/>
      <c r="AY301" s="206"/>
      <c r="AZ301" s="206"/>
      <c r="BA301" s="206"/>
      <c r="BB301" s="206"/>
      <c r="BC301" s="206"/>
      <c r="BD301" s="206"/>
      <c r="BE301" s="206"/>
      <c r="BF301" s="206"/>
      <c r="BG301" s="206"/>
      <c r="BH301" s="206"/>
      <c r="BI301" s="206"/>
      <c r="BJ301" s="206"/>
      <c r="BK301" s="206"/>
      <c r="BL301" s="206"/>
      <c r="BM301" s="206"/>
      <c r="BN301" s="206"/>
      <c r="BO301" s="206"/>
      <c r="BP301" s="206"/>
      <c r="BQ301" s="206"/>
      <c r="BR301" s="206"/>
      <c r="BS301" s="206"/>
      <c r="BT301" s="206"/>
      <c r="BU301" s="206"/>
      <c r="BV301" s="206"/>
      <c r="BW301" s="206"/>
      <c r="BX301" s="206"/>
      <c r="BY301" s="489">
        <f t="shared" si="66"/>
        <v>0</v>
      </c>
      <c r="BZ301" s="489">
        <f t="shared" si="67"/>
        <v>0</v>
      </c>
      <c r="CA301" s="489">
        <f t="shared" si="70"/>
        <v>1047</v>
      </c>
      <c r="CB301" s="489">
        <f t="shared" si="71"/>
        <v>375</v>
      </c>
      <c r="CC301" s="489">
        <f t="shared" si="72"/>
        <v>0</v>
      </c>
      <c r="CD301" s="489">
        <f t="shared" si="73"/>
        <v>0</v>
      </c>
      <c r="CE301" s="489">
        <f t="shared" si="74"/>
        <v>0</v>
      </c>
      <c r="CF301" s="489">
        <f t="shared" si="68"/>
        <v>1047</v>
      </c>
      <c r="CG301" s="489">
        <f t="shared" si="69"/>
        <v>375</v>
      </c>
      <c r="CH301" s="489">
        <f t="shared" si="75"/>
        <v>314</v>
      </c>
      <c r="CI301" s="489">
        <f t="shared" si="75"/>
        <v>400</v>
      </c>
    </row>
    <row r="302" spans="1:87">
      <c r="A302" s="499" t="str">
        <f t="shared" si="61"/>
        <v>1009</v>
      </c>
      <c r="B302" s="500">
        <v>40112</v>
      </c>
      <c r="C302" s="206"/>
      <c r="D302" s="206"/>
      <c r="E302" s="206"/>
      <c r="F302" s="206"/>
      <c r="G302" s="206"/>
      <c r="H302" s="206"/>
      <c r="I302" s="206"/>
      <c r="J302" s="206"/>
      <c r="K302" s="206"/>
      <c r="L302" s="206"/>
      <c r="M302" s="206"/>
      <c r="N302" s="206"/>
      <c r="O302" s="206"/>
      <c r="P302" s="206"/>
      <c r="Q302" s="206"/>
      <c r="R302" s="206"/>
      <c r="S302" s="206"/>
      <c r="T302" s="206"/>
      <c r="U302" s="206"/>
      <c r="V302" s="206"/>
      <c r="W302" s="206"/>
      <c r="X302" s="206"/>
      <c r="Y302" s="206"/>
      <c r="Z302" s="206"/>
      <c r="AA302" s="206"/>
      <c r="AB302" s="206"/>
      <c r="AC302" s="206"/>
      <c r="AD302" s="206"/>
      <c r="AE302" s="206"/>
      <c r="AF302" s="206"/>
      <c r="AG302" s="206"/>
      <c r="AH302" s="206"/>
      <c r="AI302" s="206"/>
      <c r="AJ302" s="206"/>
      <c r="AK302" s="206"/>
      <c r="AL302" s="206"/>
      <c r="AM302" s="206"/>
      <c r="AN302" s="206"/>
      <c r="AO302" s="206"/>
      <c r="AP302" s="206"/>
      <c r="AQ302" s="206"/>
      <c r="AR302" s="206"/>
      <c r="AS302" s="206"/>
      <c r="AT302" s="489">
        <f t="shared" si="62"/>
        <v>0</v>
      </c>
      <c r="AU302" s="489">
        <f t="shared" si="63"/>
        <v>0</v>
      </c>
      <c r="AV302" s="489">
        <f t="shared" si="64"/>
        <v>0</v>
      </c>
      <c r="AW302" s="489">
        <f t="shared" si="65"/>
        <v>0</v>
      </c>
      <c r="AX302" s="206"/>
      <c r="AY302" s="206"/>
      <c r="AZ302" s="206"/>
      <c r="BA302" s="206"/>
      <c r="BB302" s="206"/>
      <c r="BC302" s="206"/>
      <c r="BD302" s="206"/>
      <c r="BE302" s="206"/>
      <c r="BF302" s="206"/>
      <c r="BG302" s="206"/>
      <c r="BH302" s="206"/>
      <c r="BI302" s="206"/>
      <c r="BJ302" s="206"/>
      <c r="BK302" s="206"/>
      <c r="BL302" s="206"/>
      <c r="BM302" s="206"/>
      <c r="BN302" s="206"/>
      <c r="BO302" s="206"/>
      <c r="BP302" s="206"/>
      <c r="BQ302" s="206"/>
      <c r="BR302" s="206"/>
      <c r="BS302" s="206"/>
      <c r="BT302" s="206"/>
      <c r="BU302" s="206"/>
      <c r="BV302" s="206"/>
      <c r="BW302" s="206"/>
      <c r="BX302" s="206"/>
      <c r="BY302" s="489">
        <f t="shared" si="66"/>
        <v>0</v>
      </c>
      <c r="BZ302" s="489">
        <f t="shared" si="67"/>
        <v>0</v>
      </c>
      <c r="CA302" s="489">
        <f t="shared" si="70"/>
        <v>1047</v>
      </c>
      <c r="CB302" s="489">
        <f t="shared" si="71"/>
        <v>375</v>
      </c>
      <c r="CC302" s="489">
        <f t="shared" si="72"/>
        <v>0</v>
      </c>
      <c r="CD302" s="489">
        <f t="shared" si="73"/>
        <v>0</v>
      </c>
      <c r="CE302" s="489">
        <f t="shared" si="74"/>
        <v>0</v>
      </c>
      <c r="CF302" s="489">
        <f t="shared" si="68"/>
        <v>1047</v>
      </c>
      <c r="CG302" s="489">
        <f t="shared" si="69"/>
        <v>375</v>
      </c>
      <c r="CH302" s="489">
        <f t="shared" si="75"/>
        <v>314</v>
      </c>
      <c r="CI302" s="489">
        <f t="shared" si="75"/>
        <v>400</v>
      </c>
    </row>
    <row r="303" spans="1:87">
      <c r="A303" s="499" t="str">
        <f t="shared" si="61"/>
        <v>1009</v>
      </c>
      <c r="B303" s="500">
        <v>40113</v>
      </c>
      <c r="C303" s="206"/>
      <c r="D303" s="206"/>
      <c r="E303" s="206"/>
      <c r="F303" s="206"/>
      <c r="G303" s="206"/>
      <c r="H303" s="206"/>
      <c r="I303" s="206"/>
      <c r="J303" s="206"/>
      <c r="K303" s="206"/>
      <c r="L303" s="206"/>
      <c r="M303" s="206"/>
      <c r="N303" s="206"/>
      <c r="O303" s="206"/>
      <c r="P303" s="206"/>
      <c r="Q303" s="206"/>
      <c r="R303" s="206"/>
      <c r="S303" s="206"/>
      <c r="T303" s="206"/>
      <c r="U303" s="206"/>
      <c r="V303" s="206"/>
      <c r="W303" s="206"/>
      <c r="X303" s="206"/>
      <c r="Y303" s="206"/>
      <c r="Z303" s="206"/>
      <c r="AA303" s="206"/>
      <c r="AB303" s="206"/>
      <c r="AC303" s="206"/>
      <c r="AD303" s="206"/>
      <c r="AE303" s="206"/>
      <c r="AF303" s="206"/>
      <c r="AG303" s="206"/>
      <c r="AH303" s="206"/>
      <c r="AI303" s="206"/>
      <c r="AJ303" s="206"/>
      <c r="AK303" s="206"/>
      <c r="AL303" s="206"/>
      <c r="AM303" s="206"/>
      <c r="AN303" s="206"/>
      <c r="AO303" s="206"/>
      <c r="AP303" s="206"/>
      <c r="AQ303" s="206"/>
      <c r="AR303" s="206"/>
      <c r="AS303" s="206"/>
      <c r="AT303" s="489">
        <f t="shared" si="62"/>
        <v>0</v>
      </c>
      <c r="AU303" s="489">
        <f t="shared" si="63"/>
        <v>0</v>
      </c>
      <c r="AV303" s="489">
        <f t="shared" si="64"/>
        <v>0</v>
      </c>
      <c r="AW303" s="489">
        <f t="shared" si="65"/>
        <v>0</v>
      </c>
      <c r="AX303" s="206"/>
      <c r="AY303" s="206"/>
      <c r="AZ303" s="206"/>
      <c r="BA303" s="206"/>
      <c r="BB303" s="206"/>
      <c r="BC303" s="206"/>
      <c r="BD303" s="206"/>
      <c r="BE303" s="206"/>
      <c r="BF303" s="206"/>
      <c r="BG303" s="206"/>
      <c r="BH303" s="206"/>
      <c r="BI303" s="206"/>
      <c r="BJ303" s="206"/>
      <c r="BK303" s="206"/>
      <c r="BL303" s="206"/>
      <c r="BM303" s="206"/>
      <c r="BN303" s="206"/>
      <c r="BO303" s="206"/>
      <c r="BP303" s="206"/>
      <c r="BQ303" s="206"/>
      <c r="BR303" s="206"/>
      <c r="BS303" s="206"/>
      <c r="BT303" s="206"/>
      <c r="BU303" s="206"/>
      <c r="BV303" s="206"/>
      <c r="BW303" s="206"/>
      <c r="BX303" s="206"/>
      <c r="BY303" s="489">
        <f t="shared" si="66"/>
        <v>0</v>
      </c>
      <c r="BZ303" s="489">
        <f t="shared" si="67"/>
        <v>0</v>
      </c>
      <c r="CA303" s="489">
        <f t="shared" si="70"/>
        <v>1047</v>
      </c>
      <c r="CB303" s="489">
        <f t="shared" si="71"/>
        <v>375</v>
      </c>
      <c r="CC303" s="489">
        <f t="shared" si="72"/>
        <v>0</v>
      </c>
      <c r="CD303" s="489">
        <f t="shared" si="73"/>
        <v>0</v>
      </c>
      <c r="CE303" s="489">
        <f t="shared" si="74"/>
        <v>0</v>
      </c>
      <c r="CF303" s="489">
        <f t="shared" si="68"/>
        <v>1047</v>
      </c>
      <c r="CG303" s="489">
        <f t="shared" si="69"/>
        <v>375</v>
      </c>
      <c r="CH303" s="489">
        <f t="shared" si="75"/>
        <v>314</v>
      </c>
      <c r="CI303" s="489">
        <f t="shared" si="75"/>
        <v>400</v>
      </c>
    </row>
    <row r="304" spans="1:87">
      <c r="A304" s="499" t="str">
        <f t="shared" si="61"/>
        <v>1009</v>
      </c>
      <c r="B304" s="500">
        <v>40114</v>
      </c>
      <c r="C304" s="206"/>
      <c r="D304" s="206"/>
      <c r="E304" s="206"/>
      <c r="F304" s="206"/>
      <c r="G304" s="206"/>
      <c r="H304" s="206"/>
      <c r="I304" s="206"/>
      <c r="J304" s="206"/>
      <c r="K304" s="206"/>
      <c r="L304" s="206"/>
      <c r="M304" s="206"/>
      <c r="N304" s="206"/>
      <c r="O304" s="206"/>
      <c r="P304" s="206"/>
      <c r="Q304" s="206"/>
      <c r="R304" s="206"/>
      <c r="S304" s="206"/>
      <c r="T304" s="206"/>
      <c r="U304" s="206"/>
      <c r="V304" s="206"/>
      <c r="W304" s="206"/>
      <c r="X304" s="206"/>
      <c r="Y304" s="206"/>
      <c r="Z304" s="206"/>
      <c r="AA304" s="206"/>
      <c r="AB304" s="206"/>
      <c r="AC304" s="206"/>
      <c r="AD304" s="206"/>
      <c r="AE304" s="206"/>
      <c r="AF304" s="206"/>
      <c r="AG304" s="206"/>
      <c r="AH304" s="206"/>
      <c r="AI304" s="206"/>
      <c r="AJ304" s="206"/>
      <c r="AK304" s="206"/>
      <c r="AL304" s="206"/>
      <c r="AM304" s="206"/>
      <c r="AN304" s="206"/>
      <c r="AO304" s="206"/>
      <c r="AP304" s="206"/>
      <c r="AQ304" s="206"/>
      <c r="AR304" s="206"/>
      <c r="AS304" s="206"/>
      <c r="AT304" s="489">
        <f t="shared" si="62"/>
        <v>0</v>
      </c>
      <c r="AU304" s="489">
        <f t="shared" si="63"/>
        <v>0</v>
      </c>
      <c r="AV304" s="489">
        <f t="shared" si="64"/>
        <v>0</v>
      </c>
      <c r="AW304" s="489">
        <f t="shared" si="65"/>
        <v>0</v>
      </c>
      <c r="AX304" s="206"/>
      <c r="AY304" s="206"/>
      <c r="AZ304" s="206"/>
      <c r="BA304" s="206"/>
      <c r="BB304" s="206"/>
      <c r="BC304" s="206"/>
      <c r="BD304" s="206"/>
      <c r="BE304" s="206"/>
      <c r="BF304" s="206"/>
      <c r="BG304" s="206"/>
      <c r="BH304" s="206"/>
      <c r="BI304" s="206"/>
      <c r="BJ304" s="206"/>
      <c r="BK304" s="206"/>
      <c r="BL304" s="206"/>
      <c r="BM304" s="206"/>
      <c r="BN304" s="206"/>
      <c r="BO304" s="206"/>
      <c r="BP304" s="206"/>
      <c r="BQ304" s="206"/>
      <c r="BR304" s="206"/>
      <c r="BS304" s="206"/>
      <c r="BT304" s="206"/>
      <c r="BU304" s="206"/>
      <c r="BV304" s="206"/>
      <c r="BW304" s="206"/>
      <c r="BX304" s="206"/>
      <c r="BY304" s="489">
        <f t="shared" si="66"/>
        <v>0</v>
      </c>
      <c r="BZ304" s="489">
        <f t="shared" si="67"/>
        <v>0</v>
      </c>
      <c r="CA304" s="489">
        <f t="shared" si="70"/>
        <v>1047</v>
      </c>
      <c r="CB304" s="489">
        <f t="shared" si="71"/>
        <v>375</v>
      </c>
      <c r="CC304" s="489">
        <f t="shared" si="72"/>
        <v>0</v>
      </c>
      <c r="CD304" s="489">
        <f t="shared" si="73"/>
        <v>0</v>
      </c>
      <c r="CE304" s="489">
        <f t="shared" si="74"/>
        <v>0</v>
      </c>
      <c r="CF304" s="489">
        <f t="shared" si="68"/>
        <v>1047</v>
      </c>
      <c r="CG304" s="489">
        <f t="shared" si="69"/>
        <v>375</v>
      </c>
      <c r="CH304" s="489">
        <f t="shared" si="75"/>
        <v>314</v>
      </c>
      <c r="CI304" s="489">
        <f t="shared" si="75"/>
        <v>400</v>
      </c>
    </row>
    <row r="305" spans="1:87">
      <c r="A305" s="499" t="str">
        <f t="shared" si="61"/>
        <v>1009</v>
      </c>
      <c r="B305" s="500">
        <v>40115</v>
      </c>
      <c r="C305" s="206"/>
      <c r="D305" s="206"/>
      <c r="E305" s="206"/>
      <c r="F305" s="206"/>
      <c r="G305" s="206"/>
      <c r="H305" s="206"/>
      <c r="I305" s="206"/>
      <c r="J305" s="206"/>
      <c r="K305" s="206"/>
      <c r="L305" s="206"/>
      <c r="M305" s="206"/>
      <c r="N305" s="206"/>
      <c r="O305" s="206"/>
      <c r="P305" s="206"/>
      <c r="Q305" s="206"/>
      <c r="R305" s="206"/>
      <c r="S305" s="206"/>
      <c r="T305" s="206"/>
      <c r="U305" s="206"/>
      <c r="V305" s="206"/>
      <c r="W305" s="206"/>
      <c r="X305" s="206"/>
      <c r="Y305" s="206"/>
      <c r="Z305" s="206"/>
      <c r="AA305" s="206"/>
      <c r="AB305" s="206"/>
      <c r="AC305" s="206"/>
      <c r="AD305" s="206"/>
      <c r="AE305" s="206"/>
      <c r="AF305" s="206"/>
      <c r="AG305" s="206"/>
      <c r="AH305" s="206"/>
      <c r="AI305" s="206"/>
      <c r="AJ305" s="206"/>
      <c r="AK305" s="206"/>
      <c r="AL305" s="206"/>
      <c r="AM305" s="206"/>
      <c r="AN305" s="206"/>
      <c r="AO305" s="206"/>
      <c r="AP305" s="206"/>
      <c r="AQ305" s="206"/>
      <c r="AR305" s="206"/>
      <c r="AS305" s="206"/>
      <c r="AT305" s="489">
        <f t="shared" si="62"/>
        <v>0</v>
      </c>
      <c r="AU305" s="489">
        <f t="shared" si="63"/>
        <v>0</v>
      </c>
      <c r="AV305" s="489">
        <f t="shared" si="64"/>
        <v>0</v>
      </c>
      <c r="AW305" s="489">
        <f t="shared" si="65"/>
        <v>0</v>
      </c>
      <c r="AX305" s="206"/>
      <c r="AY305" s="206"/>
      <c r="AZ305" s="206"/>
      <c r="BA305" s="206"/>
      <c r="BB305" s="206"/>
      <c r="BC305" s="206"/>
      <c r="BD305" s="206"/>
      <c r="BE305" s="206"/>
      <c r="BF305" s="206"/>
      <c r="BG305" s="206"/>
      <c r="BH305" s="206"/>
      <c r="BI305" s="206"/>
      <c r="BJ305" s="206"/>
      <c r="BK305" s="206"/>
      <c r="BL305" s="206"/>
      <c r="BM305" s="206"/>
      <c r="BN305" s="206"/>
      <c r="BO305" s="206"/>
      <c r="BP305" s="206"/>
      <c r="BQ305" s="206"/>
      <c r="BR305" s="206"/>
      <c r="BS305" s="206"/>
      <c r="BT305" s="206"/>
      <c r="BU305" s="206"/>
      <c r="BV305" s="206"/>
      <c r="BW305" s="206"/>
      <c r="BX305" s="206"/>
      <c r="BY305" s="489">
        <f t="shared" si="66"/>
        <v>0</v>
      </c>
      <c r="BZ305" s="489">
        <f t="shared" si="67"/>
        <v>0</v>
      </c>
      <c r="CA305" s="489">
        <f t="shared" si="70"/>
        <v>1047</v>
      </c>
      <c r="CB305" s="489">
        <f t="shared" si="71"/>
        <v>375</v>
      </c>
      <c r="CC305" s="489">
        <f t="shared" si="72"/>
        <v>0</v>
      </c>
      <c r="CD305" s="489">
        <f t="shared" si="73"/>
        <v>0</v>
      </c>
      <c r="CE305" s="489">
        <f t="shared" si="74"/>
        <v>0</v>
      </c>
      <c r="CF305" s="489">
        <f t="shared" si="68"/>
        <v>1047</v>
      </c>
      <c r="CG305" s="489">
        <f t="shared" si="69"/>
        <v>375</v>
      </c>
      <c r="CH305" s="489">
        <f t="shared" si="75"/>
        <v>314</v>
      </c>
      <c r="CI305" s="489">
        <f t="shared" si="75"/>
        <v>400</v>
      </c>
    </row>
    <row r="306" spans="1:87">
      <c r="A306" s="499" t="str">
        <f t="shared" si="61"/>
        <v>1009</v>
      </c>
      <c r="B306" s="500">
        <v>40116</v>
      </c>
      <c r="C306" s="206"/>
      <c r="D306" s="206"/>
      <c r="E306" s="206"/>
      <c r="F306" s="206"/>
      <c r="G306" s="206"/>
      <c r="H306" s="206"/>
      <c r="I306" s="206"/>
      <c r="J306" s="206"/>
      <c r="K306" s="206"/>
      <c r="L306" s="206"/>
      <c r="M306" s="206"/>
      <c r="N306" s="206"/>
      <c r="O306" s="206"/>
      <c r="P306" s="206"/>
      <c r="Q306" s="206"/>
      <c r="R306" s="206"/>
      <c r="S306" s="206"/>
      <c r="T306" s="206"/>
      <c r="U306" s="206"/>
      <c r="V306" s="206"/>
      <c r="W306" s="206"/>
      <c r="X306" s="206"/>
      <c r="Y306" s="206"/>
      <c r="Z306" s="206"/>
      <c r="AA306" s="206"/>
      <c r="AB306" s="206"/>
      <c r="AC306" s="206"/>
      <c r="AD306" s="206"/>
      <c r="AE306" s="206"/>
      <c r="AF306" s="206"/>
      <c r="AG306" s="206"/>
      <c r="AH306" s="206"/>
      <c r="AI306" s="206"/>
      <c r="AJ306" s="206"/>
      <c r="AK306" s="206"/>
      <c r="AL306" s="206"/>
      <c r="AM306" s="206"/>
      <c r="AN306" s="206"/>
      <c r="AO306" s="206"/>
      <c r="AP306" s="206"/>
      <c r="AQ306" s="206"/>
      <c r="AR306" s="206"/>
      <c r="AS306" s="206"/>
      <c r="AT306" s="489">
        <f t="shared" si="62"/>
        <v>0</v>
      </c>
      <c r="AU306" s="489">
        <f t="shared" si="63"/>
        <v>0</v>
      </c>
      <c r="AV306" s="489">
        <f t="shared" si="64"/>
        <v>0</v>
      </c>
      <c r="AW306" s="489">
        <f t="shared" si="65"/>
        <v>0</v>
      </c>
      <c r="AX306" s="206"/>
      <c r="AY306" s="206"/>
      <c r="AZ306" s="206"/>
      <c r="BA306" s="206"/>
      <c r="BB306" s="206"/>
      <c r="BC306" s="206"/>
      <c r="BD306" s="206"/>
      <c r="BE306" s="206"/>
      <c r="BF306" s="206"/>
      <c r="BG306" s="206"/>
      <c r="BH306" s="206"/>
      <c r="BI306" s="206"/>
      <c r="BJ306" s="206"/>
      <c r="BK306" s="206"/>
      <c r="BL306" s="206"/>
      <c r="BM306" s="206"/>
      <c r="BN306" s="206"/>
      <c r="BO306" s="206"/>
      <c r="BP306" s="206"/>
      <c r="BQ306" s="206"/>
      <c r="BR306" s="206"/>
      <c r="BS306" s="206"/>
      <c r="BT306" s="206"/>
      <c r="BU306" s="206"/>
      <c r="BV306" s="206"/>
      <c r="BW306" s="206"/>
      <c r="BX306" s="206"/>
      <c r="BY306" s="489">
        <f t="shared" si="66"/>
        <v>0</v>
      </c>
      <c r="BZ306" s="489">
        <f t="shared" si="67"/>
        <v>0</v>
      </c>
      <c r="CA306" s="489">
        <f t="shared" si="70"/>
        <v>1047</v>
      </c>
      <c r="CB306" s="489">
        <f t="shared" si="71"/>
        <v>375</v>
      </c>
      <c r="CC306" s="489">
        <f t="shared" si="72"/>
        <v>0</v>
      </c>
      <c r="CD306" s="489">
        <f t="shared" si="73"/>
        <v>0</v>
      </c>
      <c r="CE306" s="489">
        <f t="shared" si="74"/>
        <v>0</v>
      </c>
      <c r="CF306" s="489">
        <f t="shared" si="68"/>
        <v>1047</v>
      </c>
      <c r="CG306" s="489">
        <f t="shared" si="69"/>
        <v>375</v>
      </c>
      <c r="CH306" s="489">
        <f t="shared" si="75"/>
        <v>314</v>
      </c>
      <c r="CI306" s="489">
        <f t="shared" si="75"/>
        <v>400</v>
      </c>
    </row>
    <row r="307" spans="1:87">
      <c r="A307" s="499" t="str">
        <f t="shared" si="61"/>
        <v>1009</v>
      </c>
      <c r="B307" s="500">
        <v>40117</v>
      </c>
      <c r="C307" s="206"/>
      <c r="D307" s="206"/>
      <c r="E307" s="206"/>
      <c r="F307" s="206"/>
      <c r="G307" s="206"/>
      <c r="H307" s="206"/>
      <c r="I307" s="206"/>
      <c r="J307" s="206"/>
      <c r="K307" s="206"/>
      <c r="L307" s="206"/>
      <c r="M307" s="206"/>
      <c r="N307" s="206"/>
      <c r="O307" s="206"/>
      <c r="P307" s="206"/>
      <c r="Q307" s="206"/>
      <c r="R307" s="206"/>
      <c r="S307" s="206"/>
      <c r="T307" s="206"/>
      <c r="U307" s="206"/>
      <c r="V307" s="206"/>
      <c r="W307" s="206"/>
      <c r="X307" s="206"/>
      <c r="Y307" s="206"/>
      <c r="Z307" s="206"/>
      <c r="AA307" s="206"/>
      <c r="AB307" s="206"/>
      <c r="AC307" s="206"/>
      <c r="AD307" s="206"/>
      <c r="AE307" s="206"/>
      <c r="AF307" s="206"/>
      <c r="AG307" s="206"/>
      <c r="AH307" s="206"/>
      <c r="AI307" s="206"/>
      <c r="AJ307" s="206"/>
      <c r="AK307" s="206"/>
      <c r="AL307" s="206"/>
      <c r="AM307" s="206"/>
      <c r="AN307" s="206"/>
      <c r="AO307" s="206"/>
      <c r="AP307" s="206"/>
      <c r="AQ307" s="206"/>
      <c r="AR307" s="206"/>
      <c r="AS307" s="206"/>
      <c r="AT307" s="489">
        <f t="shared" si="62"/>
        <v>0</v>
      </c>
      <c r="AU307" s="489">
        <f t="shared" si="63"/>
        <v>0</v>
      </c>
      <c r="AV307" s="489">
        <f t="shared" si="64"/>
        <v>0</v>
      </c>
      <c r="AW307" s="489">
        <f t="shared" si="65"/>
        <v>0</v>
      </c>
      <c r="AX307" s="206"/>
      <c r="AY307" s="206"/>
      <c r="AZ307" s="206"/>
      <c r="BA307" s="206"/>
      <c r="BB307" s="206"/>
      <c r="BC307" s="206"/>
      <c r="BD307" s="206"/>
      <c r="BE307" s="206"/>
      <c r="BF307" s="206"/>
      <c r="BG307" s="206"/>
      <c r="BH307" s="206"/>
      <c r="BI307" s="206"/>
      <c r="BJ307" s="206"/>
      <c r="BK307" s="206"/>
      <c r="BL307" s="206"/>
      <c r="BM307" s="206"/>
      <c r="BN307" s="206"/>
      <c r="BO307" s="206"/>
      <c r="BP307" s="206"/>
      <c r="BQ307" s="206"/>
      <c r="BR307" s="206"/>
      <c r="BS307" s="206"/>
      <c r="BT307" s="206"/>
      <c r="BU307" s="206"/>
      <c r="BV307" s="206"/>
      <c r="BW307" s="206"/>
      <c r="BX307" s="206"/>
      <c r="BY307" s="489">
        <f t="shared" si="66"/>
        <v>0</v>
      </c>
      <c r="BZ307" s="489">
        <f t="shared" si="67"/>
        <v>0</v>
      </c>
      <c r="CA307" s="489">
        <f t="shared" si="70"/>
        <v>1047</v>
      </c>
      <c r="CB307" s="489">
        <f t="shared" si="71"/>
        <v>375</v>
      </c>
      <c r="CC307" s="489">
        <f t="shared" si="72"/>
        <v>0</v>
      </c>
      <c r="CD307" s="489">
        <f t="shared" si="73"/>
        <v>0</v>
      </c>
      <c r="CE307" s="489">
        <f t="shared" si="74"/>
        <v>0</v>
      </c>
      <c r="CF307" s="489">
        <f t="shared" si="68"/>
        <v>1047</v>
      </c>
      <c r="CG307" s="489">
        <f t="shared" si="69"/>
        <v>375</v>
      </c>
      <c r="CH307" s="489">
        <f t="shared" si="75"/>
        <v>314</v>
      </c>
      <c r="CI307" s="489">
        <f t="shared" si="75"/>
        <v>400</v>
      </c>
    </row>
    <row r="308" spans="1:87">
      <c r="A308" s="499" t="str">
        <f t="shared" si="61"/>
        <v>1109</v>
      </c>
      <c r="B308" s="500">
        <v>40118</v>
      </c>
      <c r="C308" s="206"/>
      <c r="D308" s="206"/>
      <c r="E308" s="206"/>
      <c r="F308" s="206"/>
      <c r="G308" s="206"/>
      <c r="H308" s="206"/>
      <c r="I308" s="206"/>
      <c r="J308" s="206"/>
      <c r="K308" s="206"/>
      <c r="L308" s="206"/>
      <c r="M308" s="206"/>
      <c r="N308" s="206"/>
      <c r="O308" s="206"/>
      <c r="P308" s="206"/>
      <c r="Q308" s="206"/>
      <c r="R308" s="206"/>
      <c r="S308" s="206"/>
      <c r="T308" s="206"/>
      <c r="U308" s="206"/>
      <c r="V308" s="206"/>
      <c r="W308" s="206"/>
      <c r="X308" s="206"/>
      <c r="Y308" s="206"/>
      <c r="Z308" s="206"/>
      <c r="AA308" s="206"/>
      <c r="AB308" s="206"/>
      <c r="AC308" s="206"/>
      <c r="AD308" s="206"/>
      <c r="AE308" s="206"/>
      <c r="AF308" s="206"/>
      <c r="AG308" s="206"/>
      <c r="AH308" s="206"/>
      <c r="AI308" s="206"/>
      <c r="AJ308" s="206"/>
      <c r="AK308" s="206"/>
      <c r="AL308" s="206"/>
      <c r="AM308" s="206"/>
      <c r="AN308" s="206"/>
      <c r="AO308" s="206"/>
      <c r="AP308" s="206"/>
      <c r="AQ308" s="206"/>
      <c r="AR308" s="206"/>
      <c r="AS308" s="206"/>
      <c r="AT308" s="489">
        <f t="shared" si="62"/>
        <v>0</v>
      </c>
      <c r="AU308" s="489">
        <f t="shared" si="63"/>
        <v>0</v>
      </c>
      <c r="AV308" s="489">
        <f t="shared" si="64"/>
        <v>0</v>
      </c>
      <c r="AW308" s="489">
        <f t="shared" si="65"/>
        <v>0</v>
      </c>
      <c r="AX308" s="206"/>
      <c r="AY308" s="206"/>
      <c r="AZ308" s="206"/>
      <c r="BA308" s="206"/>
      <c r="BB308" s="206"/>
      <c r="BC308" s="206"/>
      <c r="BD308" s="206"/>
      <c r="BE308" s="206"/>
      <c r="BF308" s="206"/>
      <c r="BG308" s="206"/>
      <c r="BH308" s="206"/>
      <c r="BI308" s="206"/>
      <c r="BJ308" s="206"/>
      <c r="BK308" s="206"/>
      <c r="BL308" s="206"/>
      <c r="BM308" s="206"/>
      <c r="BN308" s="206"/>
      <c r="BO308" s="206"/>
      <c r="BP308" s="206"/>
      <c r="BQ308" s="206"/>
      <c r="BR308" s="206"/>
      <c r="BS308" s="206"/>
      <c r="BT308" s="206"/>
      <c r="BU308" s="206"/>
      <c r="BV308" s="206"/>
      <c r="BW308" s="206"/>
      <c r="BX308" s="206"/>
      <c r="BY308" s="489">
        <f t="shared" si="66"/>
        <v>0</v>
      </c>
      <c r="BZ308" s="489">
        <f t="shared" si="67"/>
        <v>0</v>
      </c>
      <c r="CA308" s="489">
        <f t="shared" si="70"/>
        <v>1047</v>
      </c>
      <c r="CB308" s="489">
        <f t="shared" si="71"/>
        <v>375</v>
      </c>
      <c r="CC308" s="489">
        <f t="shared" si="72"/>
        <v>0</v>
      </c>
      <c r="CD308" s="489">
        <f t="shared" si="73"/>
        <v>0</v>
      </c>
      <c r="CE308" s="489">
        <f t="shared" si="74"/>
        <v>0</v>
      </c>
      <c r="CF308" s="489">
        <f t="shared" si="68"/>
        <v>1047</v>
      </c>
      <c r="CG308" s="489">
        <f t="shared" si="69"/>
        <v>375</v>
      </c>
      <c r="CH308" s="489">
        <f t="shared" si="75"/>
        <v>314</v>
      </c>
      <c r="CI308" s="489">
        <f t="shared" si="75"/>
        <v>400</v>
      </c>
    </row>
    <row r="309" spans="1:87">
      <c r="A309" s="499" t="str">
        <f t="shared" si="61"/>
        <v>1109</v>
      </c>
      <c r="B309" s="500">
        <v>40119</v>
      </c>
      <c r="C309" s="206"/>
      <c r="D309" s="206"/>
      <c r="E309" s="206"/>
      <c r="F309" s="206"/>
      <c r="G309" s="206"/>
      <c r="H309" s="206"/>
      <c r="I309" s="206"/>
      <c r="J309" s="206"/>
      <c r="K309" s="206"/>
      <c r="L309" s="206"/>
      <c r="M309" s="206"/>
      <c r="N309" s="206"/>
      <c r="O309" s="206"/>
      <c r="P309" s="206"/>
      <c r="Q309" s="206"/>
      <c r="R309" s="206"/>
      <c r="S309" s="206"/>
      <c r="T309" s="206"/>
      <c r="U309" s="206"/>
      <c r="V309" s="206"/>
      <c r="W309" s="206"/>
      <c r="X309" s="206"/>
      <c r="Y309" s="206"/>
      <c r="Z309" s="206"/>
      <c r="AA309" s="206"/>
      <c r="AB309" s="206"/>
      <c r="AC309" s="206"/>
      <c r="AD309" s="206"/>
      <c r="AE309" s="206"/>
      <c r="AF309" s="206"/>
      <c r="AG309" s="206"/>
      <c r="AH309" s="206"/>
      <c r="AI309" s="206"/>
      <c r="AJ309" s="206"/>
      <c r="AK309" s="206"/>
      <c r="AL309" s="206"/>
      <c r="AM309" s="206"/>
      <c r="AN309" s="206"/>
      <c r="AO309" s="206"/>
      <c r="AP309" s="206"/>
      <c r="AQ309" s="206"/>
      <c r="AR309" s="206"/>
      <c r="AS309" s="206"/>
      <c r="AT309" s="489">
        <f t="shared" si="62"/>
        <v>0</v>
      </c>
      <c r="AU309" s="489">
        <f t="shared" si="63"/>
        <v>0</v>
      </c>
      <c r="AV309" s="489">
        <f t="shared" si="64"/>
        <v>0</v>
      </c>
      <c r="AW309" s="489">
        <f t="shared" si="65"/>
        <v>0</v>
      </c>
      <c r="AX309" s="206"/>
      <c r="AY309" s="206"/>
      <c r="AZ309" s="206"/>
      <c r="BA309" s="206"/>
      <c r="BB309" s="206"/>
      <c r="BC309" s="206"/>
      <c r="BD309" s="206"/>
      <c r="BE309" s="206"/>
      <c r="BF309" s="206"/>
      <c r="BG309" s="206"/>
      <c r="BH309" s="206"/>
      <c r="BI309" s="206"/>
      <c r="BJ309" s="206"/>
      <c r="BK309" s="206"/>
      <c r="BL309" s="206"/>
      <c r="BM309" s="206"/>
      <c r="BN309" s="206"/>
      <c r="BO309" s="206"/>
      <c r="BP309" s="206"/>
      <c r="BQ309" s="206"/>
      <c r="BR309" s="206"/>
      <c r="BS309" s="206"/>
      <c r="BT309" s="206"/>
      <c r="BU309" s="206"/>
      <c r="BV309" s="206"/>
      <c r="BW309" s="206"/>
      <c r="BX309" s="206"/>
      <c r="BY309" s="489">
        <f t="shared" si="66"/>
        <v>0</v>
      </c>
      <c r="BZ309" s="489">
        <f t="shared" si="67"/>
        <v>0</v>
      </c>
      <c r="CA309" s="489">
        <f t="shared" si="70"/>
        <v>1047</v>
      </c>
      <c r="CB309" s="489">
        <f t="shared" si="71"/>
        <v>375</v>
      </c>
      <c r="CC309" s="489">
        <f t="shared" si="72"/>
        <v>0</v>
      </c>
      <c r="CD309" s="489">
        <f t="shared" si="73"/>
        <v>0</v>
      </c>
      <c r="CE309" s="489">
        <f t="shared" si="74"/>
        <v>0</v>
      </c>
      <c r="CF309" s="489">
        <f t="shared" si="68"/>
        <v>1047</v>
      </c>
      <c r="CG309" s="489">
        <f t="shared" si="69"/>
        <v>375</v>
      </c>
      <c r="CH309" s="489">
        <f t="shared" si="75"/>
        <v>314</v>
      </c>
      <c r="CI309" s="489">
        <f t="shared" si="75"/>
        <v>400</v>
      </c>
    </row>
    <row r="310" spans="1:87">
      <c r="A310" s="499" t="str">
        <f t="shared" si="61"/>
        <v>1109</v>
      </c>
      <c r="B310" s="500">
        <v>40120</v>
      </c>
      <c r="C310" s="206"/>
      <c r="D310" s="206"/>
      <c r="E310" s="206"/>
      <c r="F310" s="206"/>
      <c r="G310" s="206"/>
      <c r="H310" s="206"/>
      <c r="I310" s="206"/>
      <c r="J310" s="206"/>
      <c r="K310" s="206"/>
      <c r="L310" s="206"/>
      <c r="M310" s="206"/>
      <c r="N310" s="206"/>
      <c r="O310" s="206"/>
      <c r="P310" s="206"/>
      <c r="Q310" s="206"/>
      <c r="R310" s="206"/>
      <c r="S310" s="206"/>
      <c r="T310" s="206"/>
      <c r="U310" s="206"/>
      <c r="V310" s="206"/>
      <c r="W310" s="206"/>
      <c r="X310" s="206"/>
      <c r="Y310" s="206"/>
      <c r="Z310" s="206"/>
      <c r="AA310" s="206"/>
      <c r="AB310" s="206"/>
      <c r="AC310" s="206"/>
      <c r="AD310" s="206"/>
      <c r="AE310" s="206"/>
      <c r="AF310" s="206"/>
      <c r="AG310" s="206"/>
      <c r="AH310" s="206"/>
      <c r="AI310" s="206"/>
      <c r="AJ310" s="206"/>
      <c r="AK310" s="206"/>
      <c r="AL310" s="206"/>
      <c r="AM310" s="206"/>
      <c r="AN310" s="206"/>
      <c r="AO310" s="206"/>
      <c r="AP310" s="206"/>
      <c r="AQ310" s="206"/>
      <c r="AR310" s="206"/>
      <c r="AS310" s="206"/>
      <c r="AT310" s="489">
        <f t="shared" si="62"/>
        <v>0</v>
      </c>
      <c r="AU310" s="489">
        <f t="shared" si="63"/>
        <v>0</v>
      </c>
      <c r="AV310" s="489">
        <f t="shared" si="64"/>
        <v>0</v>
      </c>
      <c r="AW310" s="489">
        <f t="shared" si="65"/>
        <v>0</v>
      </c>
      <c r="AX310" s="206"/>
      <c r="AY310" s="206"/>
      <c r="AZ310" s="206"/>
      <c r="BA310" s="206"/>
      <c r="BB310" s="206"/>
      <c r="BC310" s="206"/>
      <c r="BD310" s="206"/>
      <c r="BE310" s="206"/>
      <c r="BF310" s="206"/>
      <c r="BG310" s="206"/>
      <c r="BH310" s="206"/>
      <c r="BI310" s="206"/>
      <c r="BJ310" s="206"/>
      <c r="BK310" s="206"/>
      <c r="BL310" s="206"/>
      <c r="BM310" s="206"/>
      <c r="BN310" s="206"/>
      <c r="BO310" s="206"/>
      <c r="BP310" s="206"/>
      <c r="BQ310" s="206"/>
      <c r="BR310" s="206"/>
      <c r="BS310" s="206"/>
      <c r="BT310" s="206"/>
      <c r="BU310" s="206"/>
      <c r="BV310" s="206"/>
      <c r="BW310" s="206"/>
      <c r="BX310" s="206"/>
      <c r="BY310" s="489">
        <f t="shared" si="66"/>
        <v>0</v>
      </c>
      <c r="BZ310" s="489">
        <f t="shared" si="67"/>
        <v>0</v>
      </c>
      <c r="CA310" s="489">
        <f t="shared" si="70"/>
        <v>1047</v>
      </c>
      <c r="CB310" s="489">
        <f t="shared" si="71"/>
        <v>375</v>
      </c>
      <c r="CC310" s="489">
        <f t="shared" si="72"/>
        <v>0</v>
      </c>
      <c r="CD310" s="489">
        <f t="shared" si="73"/>
        <v>0</v>
      </c>
      <c r="CE310" s="489">
        <f t="shared" si="74"/>
        <v>0</v>
      </c>
      <c r="CF310" s="489">
        <f t="shared" si="68"/>
        <v>1047</v>
      </c>
      <c r="CG310" s="489">
        <f t="shared" si="69"/>
        <v>375</v>
      </c>
      <c r="CH310" s="489">
        <f t="shared" si="75"/>
        <v>314</v>
      </c>
      <c r="CI310" s="489">
        <f t="shared" si="75"/>
        <v>400</v>
      </c>
    </row>
    <row r="311" spans="1:87">
      <c r="A311" s="499" t="str">
        <f t="shared" si="61"/>
        <v>1109</v>
      </c>
      <c r="B311" s="500">
        <v>40121</v>
      </c>
      <c r="C311" s="206"/>
      <c r="D311" s="206"/>
      <c r="E311" s="206"/>
      <c r="F311" s="206"/>
      <c r="G311" s="206"/>
      <c r="H311" s="206"/>
      <c r="I311" s="206"/>
      <c r="J311" s="206"/>
      <c r="K311" s="206"/>
      <c r="L311" s="206"/>
      <c r="M311" s="206"/>
      <c r="N311" s="206"/>
      <c r="O311" s="206"/>
      <c r="P311" s="206"/>
      <c r="Q311" s="206"/>
      <c r="R311" s="206"/>
      <c r="S311" s="206"/>
      <c r="T311" s="206"/>
      <c r="U311" s="206"/>
      <c r="V311" s="206"/>
      <c r="W311" s="206"/>
      <c r="X311" s="206"/>
      <c r="Y311" s="206"/>
      <c r="Z311" s="206"/>
      <c r="AA311" s="206"/>
      <c r="AB311" s="206"/>
      <c r="AC311" s="206"/>
      <c r="AD311" s="206"/>
      <c r="AE311" s="206"/>
      <c r="AF311" s="206"/>
      <c r="AG311" s="206"/>
      <c r="AH311" s="206"/>
      <c r="AI311" s="206"/>
      <c r="AJ311" s="206"/>
      <c r="AK311" s="206"/>
      <c r="AL311" s="206"/>
      <c r="AM311" s="206"/>
      <c r="AN311" s="206"/>
      <c r="AO311" s="206"/>
      <c r="AP311" s="206"/>
      <c r="AQ311" s="206"/>
      <c r="AR311" s="206"/>
      <c r="AS311" s="206"/>
      <c r="AT311" s="489">
        <f t="shared" si="62"/>
        <v>0</v>
      </c>
      <c r="AU311" s="489">
        <f t="shared" si="63"/>
        <v>0</v>
      </c>
      <c r="AV311" s="489">
        <f t="shared" si="64"/>
        <v>0</v>
      </c>
      <c r="AW311" s="489">
        <f t="shared" si="65"/>
        <v>0</v>
      </c>
      <c r="AX311" s="206"/>
      <c r="AY311" s="206"/>
      <c r="AZ311" s="206"/>
      <c r="BA311" s="206"/>
      <c r="BB311" s="206"/>
      <c r="BC311" s="206"/>
      <c r="BD311" s="206"/>
      <c r="BE311" s="206"/>
      <c r="BF311" s="206"/>
      <c r="BG311" s="206"/>
      <c r="BH311" s="206"/>
      <c r="BI311" s="206"/>
      <c r="BJ311" s="206"/>
      <c r="BK311" s="206"/>
      <c r="BL311" s="206"/>
      <c r="BM311" s="206"/>
      <c r="BN311" s="206"/>
      <c r="BO311" s="206"/>
      <c r="BP311" s="206"/>
      <c r="BQ311" s="206"/>
      <c r="BR311" s="206"/>
      <c r="BS311" s="206"/>
      <c r="BT311" s="206"/>
      <c r="BU311" s="206"/>
      <c r="BV311" s="206"/>
      <c r="BW311" s="206"/>
      <c r="BX311" s="206"/>
      <c r="BY311" s="489">
        <f t="shared" si="66"/>
        <v>0</v>
      </c>
      <c r="BZ311" s="489">
        <f t="shared" si="67"/>
        <v>0</v>
      </c>
      <c r="CA311" s="489">
        <f t="shared" si="70"/>
        <v>1047</v>
      </c>
      <c r="CB311" s="489">
        <f t="shared" si="71"/>
        <v>375</v>
      </c>
      <c r="CC311" s="489">
        <f t="shared" si="72"/>
        <v>0</v>
      </c>
      <c r="CD311" s="489">
        <f t="shared" si="73"/>
        <v>0</v>
      </c>
      <c r="CE311" s="489">
        <f t="shared" si="74"/>
        <v>0</v>
      </c>
      <c r="CF311" s="489">
        <f t="shared" si="68"/>
        <v>1047</v>
      </c>
      <c r="CG311" s="489">
        <f t="shared" si="69"/>
        <v>375</v>
      </c>
      <c r="CH311" s="489">
        <f t="shared" si="75"/>
        <v>314</v>
      </c>
      <c r="CI311" s="489">
        <f t="shared" si="75"/>
        <v>400</v>
      </c>
    </row>
    <row r="312" spans="1:87">
      <c r="A312" s="499" t="str">
        <f t="shared" si="61"/>
        <v>1109</v>
      </c>
      <c r="B312" s="500">
        <v>40122</v>
      </c>
      <c r="C312" s="206"/>
      <c r="D312" s="206"/>
      <c r="E312" s="206"/>
      <c r="F312" s="206"/>
      <c r="G312" s="206"/>
      <c r="H312" s="206"/>
      <c r="I312" s="206"/>
      <c r="J312" s="206"/>
      <c r="K312" s="206"/>
      <c r="L312" s="206"/>
      <c r="M312" s="206"/>
      <c r="N312" s="206"/>
      <c r="O312" s="206"/>
      <c r="P312" s="206"/>
      <c r="Q312" s="206"/>
      <c r="R312" s="206"/>
      <c r="S312" s="206"/>
      <c r="T312" s="206"/>
      <c r="U312" s="206"/>
      <c r="V312" s="206"/>
      <c r="W312" s="206"/>
      <c r="X312" s="206"/>
      <c r="Y312" s="206"/>
      <c r="Z312" s="206"/>
      <c r="AA312" s="206"/>
      <c r="AB312" s="206"/>
      <c r="AC312" s="206"/>
      <c r="AD312" s="206"/>
      <c r="AE312" s="206"/>
      <c r="AF312" s="206"/>
      <c r="AG312" s="206"/>
      <c r="AH312" s="206"/>
      <c r="AI312" s="206"/>
      <c r="AJ312" s="206"/>
      <c r="AK312" s="206"/>
      <c r="AL312" s="206"/>
      <c r="AM312" s="206"/>
      <c r="AN312" s="206"/>
      <c r="AO312" s="206"/>
      <c r="AP312" s="206"/>
      <c r="AQ312" s="206"/>
      <c r="AR312" s="206"/>
      <c r="AS312" s="206"/>
      <c r="AT312" s="489">
        <f t="shared" si="62"/>
        <v>0</v>
      </c>
      <c r="AU312" s="489">
        <f t="shared" si="63"/>
        <v>0</v>
      </c>
      <c r="AV312" s="489">
        <f t="shared" si="64"/>
        <v>0</v>
      </c>
      <c r="AW312" s="489">
        <f t="shared" si="65"/>
        <v>0</v>
      </c>
      <c r="AX312" s="206"/>
      <c r="AY312" s="206"/>
      <c r="AZ312" s="206"/>
      <c r="BA312" s="206"/>
      <c r="BB312" s="206"/>
      <c r="BC312" s="206"/>
      <c r="BD312" s="206"/>
      <c r="BE312" s="206"/>
      <c r="BF312" s="206"/>
      <c r="BG312" s="206"/>
      <c r="BH312" s="206"/>
      <c r="BI312" s="206"/>
      <c r="BJ312" s="206"/>
      <c r="BK312" s="206"/>
      <c r="BL312" s="206"/>
      <c r="BM312" s="206"/>
      <c r="BN312" s="206"/>
      <c r="BO312" s="206"/>
      <c r="BP312" s="206"/>
      <c r="BQ312" s="206"/>
      <c r="BR312" s="206"/>
      <c r="BS312" s="206"/>
      <c r="BT312" s="206"/>
      <c r="BU312" s="206"/>
      <c r="BV312" s="206"/>
      <c r="BW312" s="206"/>
      <c r="BX312" s="206"/>
      <c r="BY312" s="489">
        <f t="shared" si="66"/>
        <v>0</v>
      </c>
      <c r="BZ312" s="489">
        <f t="shared" si="67"/>
        <v>0</v>
      </c>
      <c r="CA312" s="489">
        <f t="shared" si="70"/>
        <v>1047</v>
      </c>
      <c r="CB312" s="489">
        <f t="shared" si="71"/>
        <v>375</v>
      </c>
      <c r="CC312" s="489">
        <f t="shared" si="72"/>
        <v>0</v>
      </c>
      <c r="CD312" s="489">
        <f t="shared" si="73"/>
        <v>0</v>
      </c>
      <c r="CE312" s="489">
        <f t="shared" si="74"/>
        <v>0</v>
      </c>
      <c r="CF312" s="489">
        <f t="shared" si="68"/>
        <v>1047</v>
      </c>
      <c r="CG312" s="489">
        <f t="shared" si="69"/>
        <v>375</v>
      </c>
      <c r="CH312" s="489">
        <f t="shared" si="75"/>
        <v>314</v>
      </c>
      <c r="CI312" s="489">
        <f t="shared" si="75"/>
        <v>400</v>
      </c>
    </row>
    <row r="313" spans="1:87">
      <c r="A313" s="499" t="str">
        <f t="shared" si="61"/>
        <v>1109</v>
      </c>
      <c r="B313" s="500">
        <v>40123</v>
      </c>
      <c r="C313" s="206"/>
      <c r="D313" s="206"/>
      <c r="E313" s="206"/>
      <c r="F313" s="206"/>
      <c r="G313" s="206"/>
      <c r="H313" s="206"/>
      <c r="I313" s="206"/>
      <c r="J313" s="206"/>
      <c r="K313" s="206"/>
      <c r="L313" s="206"/>
      <c r="M313" s="206"/>
      <c r="N313" s="206"/>
      <c r="O313" s="206"/>
      <c r="P313" s="206"/>
      <c r="Q313" s="206"/>
      <c r="R313" s="206"/>
      <c r="S313" s="206"/>
      <c r="T313" s="206"/>
      <c r="U313" s="206"/>
      <c r="V313" s="206"/>
      <c r="W313" s="206"/>
      <c r="X313" s="206"/>
      <c r="Y313" s="206"/>
      <c r="Z313" s="206"/>
      <c r="AA313" s="206"/>
      <c r="AB313" s="206"/>
      <c r="AC313" s="206"/>
      <c r="AD313" s="206"/>
      <c r="AE313" s="206"/>
      <c r="AF313" s="206"/>
      <c r="AG313" s="206"/>
      <c r="AH313" s="206"/>
      <c r="AI313" s="206"/>
      <c r="AJ313" s="206"/>
      <c r="AK313" s="206"/>
      <c r="AL313" s="206"/>
      <c r="AM313" s="206"/>
      <c r="AN313" s="206"/>
      <c r="AO313" s="206"/>
      <c r="AP313" s="206"/>
      <c r="AQ313" s="206"/>
      <c r="AR313" s="206"/>
      <c r="AS313" s="206"/>
      <c r="AT313" s="489">
        <f t="shared" si="62"/>
        <v>0</v>
      </c>
      <c r="AU313" s="489">
        <f t="shared" si="63"/>
        <v>0</v>
      </c>
      <c r="AV313" s="489">
        <f t="shared" si="64"/>
        <v>0</v>
      </c>
      <c r="AW313" s="489">
        <f t="shared" si="65"/>
        <v>0</v>
      </c>
      <c r="AX313" s="206"/>
      <c r="AY313" s="206"/>
      <c r="AZ313" s="206"/>
      <c r="BA313" s="206"/>
      <c r="BB313" s="206"/>
      <c r="BC313" s="206"/>
      <c r="BD313" s="206"/>
      <c r="BE313" s="206"/>
      <c r="BF313" s="206"/>
      <c r="BG313" s="206"/>
      <c r="BH313" s="206"/>
      <c r="BI313" s="206"/>
      <c r="BJ313" s="206"/>
      <c r="BK313" s="206"/>
      <c r="BL313" s="206"/>
      <c r="BM313" s="206"/>
      <c r="BN313" s="206"/>
      <c r="BO313" s="206"/>
      <c r="BP313" s="206"/>
      <c r="BQ313" s="206"/>
      <c r="BR313" s="206"/>
      <c r="BS313" s="206"/>
      <c r="BT313" s="206"/>
      <c r="BU313" s="206"/>
      <c r="BV313" s="206"/>
      <c r="BW313" s="206"/>
      <c r="BX313" s="206"/>
      <c r="BY313" s="489">
        <f t="shared" si="66"/>
        <v>0</v>
      </c>
      <c r="BZ313" s="489">
        <f t="shared" si="67"/>
        <v>0</v>
      </c>
      <c r="CA313" s="489">
        <f t="shared" si="70"/>
        <v>1047</v>
      </c>
      <c r="CB313" s="489">
        <f t="shared" si="71"/>
        <v>375</v>
      </c>
      <c r="CC313" s="489">
        <f t="shared" si="72"/>
        <v>0</v>
      </c>
      <c r="CD313" s="489">
        <f t="shared" si="73"/>
        <v>0</v>
      </c>
      <c r="CE313" s="489">
        <f t="shared" si="74"/>
        <v>0</v>
      </c>
      <c r="CF313" s="489">
        <f t="shared" si="68"/>
        <v>1047</v>
      </c>
      <c r="CG313" s="489">
        <f t="shared" si="69"/>
        <v>375</v>
      </c>
      <c r="CH313" s="489">
        <f t="shared" si="75"/>
        <v>314</v>
      </c>
      <c r="CI313" s="489">
        <f t="shared" si="75"/>
        <v>400</v>
      </c>
    </row>
    <row r="314" spans="1:87">
      <c r="A314" s="499" t="str">
        <f t="shared" si="61"/>
        <v>1109</v>
      </c>
      <c r="B314" s="500">
        <v>40124</v>
      </c>
      <c r="C314" s="206"/>
      <c r="D314" s="206"/>
      <c r="E314" s="206"/>
      <c r="F314" s="206"/>
      <c r="G314" s="206"/>
      <c r="H314" s="206"/>
      <c r="I314" s="206"/>
      <c r="J314" s="206"/>
      <c r="K314" s="206"/>
      <c r="L314" s="206"/>
      <c r="M314" s="206"/>
      <c r="N314" s="206"/>
      <c r="O314" s="206"/>
      <c r="P314" s="206"/>
      <c r="Q314" s="206"/>
      <c r="R314" s="206"/>
      <c r="S314" s="206"/>
      <c r="T314" s="206"/>
      <c r="U314" s="206"/>
      <c r="V314" s="206"/>
      <c r="W314" s="206"/>
      <c r="X314" s="206"/>
      <c r="Y314" s="206"/>
      <c r="Z314" s="206"/>
      <c r="AA314" s="206"/>
      <c r="AB314" s="206"/>
      <c r="AC314" s="206"/>
      <c r="AD314" s="206"/>
      <c r="AE314" s="206"/>
      <c r="AF314" s="206"/>
      <c r="AG314" s="206"/>
      <c r="AH314" s="206"/>
      <c r="AI314" s="206"/>
      <c r="AJ314" s="206"/>
      <c r="AK314" s="206"/>
      <c r="AL314" s="206"/>
      <c r="AM314" s="206"/>
      <c r="AN314" s="206"/>
      <c r="AO314" s="206"/>
      <c r="AP314" s="206"/>
      <c r="AQ314" s="206"/>
      <c r="AR314" s="206"/>
      <c r="AS314" s="206"/>
      <c r="AT314" s="489">
        <f t="shared" si="62"/>
        <v>0</v>
      </c>
      <c r="AU314" s="489">
        <f t="shared" si="63"/>
        <v>0</v>
      </c>
      <c r="AV314" s="489">
        <f t="shared" si="64"/>
        <v>0</v>
      </c>
      <c r="AW314" s="489">
        <f t="shared" si="65"/>
        <v>0</v>
      </c>
      <c r="AX314" s="206"/>
      <c r="AY314" s="206"/>
      <c r="AZ314" s="206"/>
      <c r="BA314" s="206"/>
      <c r="BB314" s="206"/>
      <c r="BC314" s="206"/>
      <c r="BD314" s="206"/>
      <c r="BE314" s="206"/>
      <c r="BF314" s="206"/>
      <c r="BG314" s="206"/>
      <c r="BH314" s="206"/>
      <c r="BI314" s="206"/>
      <c r="BJ314" s="206"/>
      <c r="BK314" s="206"/>
      <c r="BL314" s="206"/>
      <c r="BM314" s="206"/>
      <c r="BN314" s="206"/>
      <c r="BO314" s="206"/>
      <c r="BP314" s="206"/>
      <c r="BQ314" s="206"/>
      <c r="BR314" s="206"/>
      <c r="BS314" s="206"/>
      <c r="BT314" s="206"/>
      <c r="BU314" s="206"/>
      <c r="BV314" s="206"/>
      <c r="BW314" s="206"/>
      <c r="BX314" s="206"/>
      <c r="BY314" s="489">
        <f t="shared" si="66"/>
        <v>0</v>
      </c>
      <c r="BZ314" s="489">
        <f t="shared" si="67"/>
        <v>0</v>
      </c>
      <c r="CA314" s="489">
        <f t="shared" si="70"/>
        <v>1047</v>
      </c>
      <c r="CB314" s="489">
        <f t="shared" si="71"/>
        <v>375</v>
      </c>
      <c r="CC314" s="489">
        <f t="shared" si="72"/>
        <v>0</v>
      </c>
      <c r="CD314" s="489">
        <f t="shared" si="73"/>
        <v>0</v>
      </c>
      <c r="CE314" s="489">
        <f t="shared" si="74"/>
        <v>0</v>
      </c>
      <c r="CF314" s="489">
        <f t="shared" si="68"/>
        <v>1047</v>
      </c>
      <c r="CG314" s="489">
        <f t="shared" si="69"/>
        <v>375</v>
      </c>
      <c r="CH314" s="489">
        <f t="shared" si="75"/>
        <v>314</v>
      </c>
      <c r="CI314" s="489">
        <f t="shared" si="75"/>
        <v>400</v>
      </c>
    </row>
    <row r="315" spans="1:87">
      <c r="A315" s="499" t="str">
        <f t="shared" si="61"/>
        <v>1109</v>
      </c>
      <c r="B315" s="500">
        <v>40125</v>
      </c>
      <c r="C315" s="206"/>
      <c r="D315" s="206"/>
      <c r="E315" s="206"/>
      <c r="F315" s="206"/>
      <c r="G315" s="206"/>
      <c r="H315" s="206"/>
      <c r="I315" s="206"/>
      <c r="J315" s="206"/>
      <c r="K315" s="206"/>
      <c r="L315" s="206"/>
      <c r="M315" s="206"/>
      <c r="N315" s="206"/>
      <c r="O315" s="206"/>
      <c r="P315" s="206"/>
      <c r="Q315" s="206"/>
      <c r="R315" s="206"/>
      <c r="S315" s="206"/>
      <c r="T315" s="206"/>
      <c r="U315" s="206"/>
      <c r="V315" s="206"/>
      <c r="W315" s="206"/>
      <c r="X315" s="206"/>
      <c r="Y315" s="206"/>
      <c r="Z315" s="206"/>
      <c r="AA315" s="206"/>
      <c r="AB315" s="206"/>
      <c r="AC315" s="206"/>
      <c r="AD315" s="206"/>
      <c r="AE315" s="206"/>
      <c r="AF315" s="206"/>
      <c r="AG315" s="206"/>
      <c r="AH315" s="206"/>
      <c r="AI315" s="206"/>
      <c r="AJ315" s="206"/>
      <c r="AK315" s="206"/>
      <c r="AL315" s="206"/>
      <c r="AM315" s="206"/>
      <c r="AN315" s="206"/>
      <c r="AO315" s="206"/>
      <c r="AP315" s="206"/>
      <c r="AQ315" s="206"/>
      <c r="AR315" s="206"/>
      <c r="AS315" s="206"/>
      <c r="AT315" s="489">
        <f t="shared" si="62"/>
        <v>0</v>
      </c>
      <c r="AU315" s="489">
        <f t="shared" si="63"/>
        <v>0</v>
      </c>
      <c r="AV315" s="489">
        <f t="shared" si="64"/>
        <v>0</v>
      </c>
      <c r="AW315" s="489">
        <f t="shared" si="65"/>
        <v>0</v>
      </c>
      <c r="AX315" s="206"/>
      <c r="AY315" s="206"/>
      <c r="AZ315" s="206"/>
      <c r="BA315" s="206"/>
      <c r="BB315" s="206"/>
      <c r="BC315" s="206"/>
      <c r="BD315" s="206"/>
      <c r="BE315" s="206"/>
      <c r="BF315" s="206"/>
      <c r="BG315" s="206"/>
      <c r="BH315" s="206"/>
      <c r="BI315" s="206"/>
      <c r="BJ315" s="206"/>
      <c r="BK315" s="206"/>
      <c r="BL315" s="206"/>
      <c r="BM315" s="206"/>
      <c r="BN315" s="206"/>
      <c r="BO315" s="206"/>
      <c r="BP315" s="206"/>
      <c r="BQ315" s="206"/>
      <c r="BR315" s="206"/>
      <c r="BS315" s="206"/>
      <c r="BT315" s="206"/>
      <c r="BU315" s="206"/>
      <c r="BV315" s="206"/>
      <c r="BW315" s="206"/>
      <c r="BX315" s="206"/>
      <c r="BY315" s="489">
        <f t="shared" si="66"/>
        <v>0</v>
      </c>
      <c r="BZ315" s="489">
        <f t="shared" si="67"/>
        <v>0</v>
      </c>
      <c r="CA315" s="489">
        <f t="shared" si="70"/>
        <v>1047</v>
      </c>
      <c r="CB315" s="489">
        <f t="shared" si="71"/>
        <v>375</v>
      </c>
      <c r="CC315" s="489">
        <f t="shared" si="72"/>
        <v>0</v>
      </c>
      <c r="CD315" s="489">
        <f t="shared" si="73"/>
        <v>0</v>
      </c>
      <c r="CE315" s="489">
        <f t="shared" si="74"/>
        <v>0</v>
      </c>
      <c r="CF315" s="489">
        <f t="shared" si="68"/>
        <v>1047</v>
      </c>
      <c r="CG315" s="489">
        <f t="shared" si="69"/>
        <v>375</v>
      </c>
      <c r="CH315" s="489">
        <f t="shared" si="75"/>
        <v>314</v>
      </c>
      <c r="CI315" s="489">
        <f t="shared" si="75"/>
        <v>400</v>
      </c>
    </row>
    <row r="316" spans="1:87">
      <c r="A316" s="499" t="str">
        <f t="shared" si="61"/>
        <v>1109</v>
      </c>
      <c r="B316" s="500">
        <v>40126</v>
      </c>
      <c r="C316" s="206"/>
      <c r="D316" s="206"/>
      <c r="E316" s="206"/>
      <c r="F316" s="206"/>
      <c r="G316" s="206"/>
      <c r="H316" s="206"/>
      <c r="I316" s="206"/>
      <c r="J316" s="206"/>
      <c r="K316" s="206"/>
      <c r="L316" s="206"/>
      <c r="M316" s="206"/>
      <c r="N316" s="206"/>
      <c r="O316" s="206"/>
      <c r="P316" s="206"/>
      <c r="Q316" s="206"/>
      <c r="R316" s="206"/>
      <c r="S316" s="206"/>
      <c r="T316" s="206"/>
      <c r="U316" s="206"/>
      <c r="V316" s="206"/>
      <c r="W316" s="206"/>
      <c r="X316" s="206"/>
      <c r="Y316" s="206"/>
      <c r="Z316" s="206"/>
      <c r="AA316" s="206"/>
      <c r="AB316" s="206"/>
      <c r="AC316" s="206"/>
      <c r="AD316" s="206"/>
      <c r="AE316" s="206"/>
      <c r="AF316" s="206"/>
      <c r="AG316" s="206"/>
      <c r="AH316" s="206"/>
      <c r="AI316" s="206"/>
      <c r="AJ316" s="206"/>
      <c r="AK316" s="206"/>
      <c r="AL316" s="206"/>
      <c r="AM316" s="206"/>
      <c r="AN316" s="206"/>
      <c r="AO316" s="206"/>
      <c r="AP316" s="206"/>
      <c r="AQ316" s="206"/>
      <c r="AR316" s="206"/>
      <c r="AS316" s="206"/>
      <c r="AT316" s="489">
        <f t="shared" si="62"/>
        <v>0</v>
      </c>
      <c r="AU316" s="489">
        <f t="shared" si="63"/>
        <v>0</v>
      </c>
      <c r="AV316" s="489">
        <f t="shared" si="64"/>
        <v>0</v>
      </c>
      <c r="AW316" s="489">
        <f t="shared" si="65"/>
        <v>0</v>
      </c>
      <c r="AX316" s="206"/>
      <c r="AY316" s="206"/>
      <c r="AZ316" s="206"/>
      <c r="BA316" s="206"/>
      <c r="BB316" s="206"/>
      <c r="BC316" s="206"/>
      <c r="BD316" s="206"/>
      <c r="BE316" s="206"/>
      <c r="BF316" s="206"/>
      <c r="BG316" s="206"/>
      <c r="BH316" s="206"/>
      <c r="BI316" s="206"/>
      <c r="BJ316" s="206"/>
      <c r="BK316" s="206"/>
      <c r="BL316" s="206"/>
      <c r="BM316" s="206"/>
      <c r="BN316" s="206"/>
      <c r="BO316" s="206"/>
      <c r="BP316" s="206"/>
      <c r="BQ316" s="206"/>
      <c r="BR316" s="206"/>
      <c r="BS316" s="206"/>
      <c r="BT316" s="206"/>
      <c r="BU316" s="206"/>
      <c r="BV316" s="206"/>
      <c r="BW316" s="206"/>
      <c r="BX316" s="206"/>
      <c r="BY316" s="489">
        <f t="shared" si="66"/>
        <v>0</v>
      </c>
      <c r="BZ316" s="489">
        <f t="shared" si="67"/>
        <v>0</v>
      </c>
      <c r="CA316" s="489">
        <f t="shared" si="70"/>
        <v>1047</v>
      </c>
      <c r="CB316" s="489">
        <f t="shared" si="71"/>
        <v>375</v>
      </c>
      <c r="CC316" s="489">
        <f t="shared" si="72"/>
        <v>0</v>
      </c>
      <c r="CD316" s="489">
        <f t="shared" si="73"/>
        <v>0</v>
      </c>
      <c r="CE316" s="489">
        <f t="shared" si="74"/>
        <v>0</v>
      </c>
      <c r="CF316" s="489">
        <f t="shared" si="68"/>
        <v>1047</v>
      </c>
      <c r="CG316" s="489">
        <f t="shared" si="69"/>
        <v>375</v>
      </c>
      <c r="CH316" s="489">
        <f t="shared" si="75"/>
        <v>314</v>
      </c>
      <c r="CI316" s="489">
        <f t="shared" si="75"/>
        <v>400</v>
      </c>
    </row>
    <row r="317" spans="1:87">
      <c r="A317" s="499" t="str">
        <f t="shared" si="61"/>
        <v>1109</v>
      </c>
      <c r="B317" s="500">
        <v>40127</v>
      </c>
      <c r="C317" s="206"/>
      <c r="D317" s="206"/>
      <c r="E317" s="206"/>
      <c r="F317" s="206"/>
      <c r="G317" s="206"/>
      <c r="H317" s="206"/>
      <c r="I317" s="206"/>
      <c r="J317" s="206"/>
      <c r="K317" s="206"/>
      <c r="L317" s="206"/>
      <c r="M317" s="206"/>
      <c r="N317" s="206"/>
      <c r="O317" s="206"/>
      <c r="P317" s="206"/>
      <c r="Q317" s="206"/>
      <c r="R317" s="206"/>
      <c r="S317" s="206"/>
      <c r="T317" s="206"/>
      <c r="U317" s="206"/>
      <c r="V317" s="206"/>
      <c r="W317" s="206"/>
      <c r="X317" s="206"/>
      <c r="Y317" s="206"/>
      <c r="Z317" s="206"/>
      <c r="AA317" s="206"/>
      <c r="AB317" s="206"/>
      <c r="AC317" s="206"/>
      <c r="AD317" s="206"/>
      <c r="AE317" s="206"/>
      <c r="AF317" s="206"/>
      <c r="AG317" s="206"/>
      <c r="AH317" s="206"/>
      <c r="AI317" s="206"/>
      <c r="AJ317" s="206"/>
      <c r="AK317" s="206"/>
      <c r="AL317" s="206"/>
      <c r="AM317" s="206"/>
      <c r="AN317" s="206"/>
      <c r="AO317" s="206"/>
      <c r="AP317" s="206"/>
      <c r="AQ317" s="206"/>
      <c r="AR317" s="206"/>
      <c r="AS317" s="206"/>
      <c r="AT317" s="489">
        <f t="shared" si="62"/>
        <v>0</v>
      </c>
      <c r="AU317" s="489">
        <f t="shared" si="63"/>
        <v>0</v>
      </c>
      <c r="AV317" s="489">
        <f t="shared" si="64"/>
        <v>0</v>
      </c>
      <c r="AW317" s="489">
        <f t="shared" si="65"/>
        <v>0</v>
      </c>
      <c r="AX317" s="206"/>
      <c r="AY317" s="206"/>
      <c r="AZ317" s="206"/>
      <c r="BA317" s="206"/>
      <c r="BB317" s="206"/>
      <c r="BC317" s="206"/>
      <c r="BD317" s="206"/>
      <c r="BE317" s="206"/>
      <c r="BF317" s="206"/>
      <c r="BG317" s="206"/>
      <c r="BH317" s="206"/>
      <c r="BI317" s="206"/>
      <c r="BJ317" s="206"/>
      <c r="BK317" s="206"/>
      <c r="BL317" s="206"/>
      <c r="BM317" s="206"/>
      <c r="BN317" s="206"/>
      <c r="BO317" s="206"/>
      <c r="BP317" s="206"/>
      <c r="BQ317" s="206"/>
      <c r="BR317" s="206"/>
      <c r="BS317" s="206"/>
      <c r="BT317" s="206"/>
      <c r="BU317" s="206"/>
      <c r="BV317" s="206"/>
      <c r="BW317" s="206"/>
      <c r="BX317" s="206"/>
      <c r="BY317" s="489">
        <f t="shared" si="66"/>
        <v>0</v>
      </c>
      <c r="BZ317" s="489">
        <f t="shared" si="67"/>
        <v>0</v>
      </c>
      <c r="CA317" s="489">
        <f t="shared" si="70"/>
        <v>1047</v>
      </c>
      <c r="CB317" s="489">
        <f t="shared" si="71"/>
        <v>375</v>
      </c>
      <c r="CC317" s="489">
        <f t="shared" si="72"/>
        <v>0</v>
      </c>
      <c r="CD317" s="489">
        <f t="shared" si="73"/>
        <v>0</v>
      </c>
      <c r="CE317" s="489">
        <f t="shared" si="74"/>
        <v>0</v>
      </c>
      <c r="CF317" s="489">
        <f t="shared" si="68"/>
        <v>1047</v>
      </c>
      <c r="CG317" s="489">
        <f t="shared" si="69"/>
        <v>375</v>
      </c>
      <c r="CH317" s="489">
        <f t="shared" si="75"/>
        <v>314</v>
      </c>
      <c r="CI317" s="489">
        <f t="shared" si="75"/>
        <v>400</v>
      </c>
    </row>
    <row r="318" spans="1:87">
      <c r="A318" s="499" t="str">
        <f t="shared" si="61"/>
        <v>1109</v>
      </c>
      <c r="B318" s="500">
        <v>40128</v>
      </c>
      <c r="C318" s="206"/>
      <c r="D318" s="206"/>
      <c r="E318" s="206"/>
      <c r="F318" s="206"/>
      <c r="G318" s="206"/>
      <c r="H318" s="206"/>
      <c r="I318" s="206"/>
      <c r="J318" s="206"/>
      <c r="K318" s="206"/>
      <c r="L318" s="206"/>
      <c r="M318" s="206"/>
      <c r="N318" s="206"/>
      <c r="O318" s="206"/>
      <c r="P318" s="206"/>
      <c r="Q318" s="206"/>
      <c r="R318" s="206"/>
      <c r="S318" s="206"/>
      <c r="T318" s="206"/>
      <c r="U318" s="206"/>
      <c r="V318" s="206"/>
      <c r="W318" s="206"/>
      <c r="X318" s="206"/>
      <c r="Y318" s="206"/>
      <c r="Z318" s="206"/>
      <c r="AA318" s="206"/>
      <c r="AB318" s="206"/>
      <c r="AC318" s="206"/>
      <c r="AD318" s="206"/>
      <c r="AE318" s="206"/>
      <c r="AF318" s="206"/>
      <c r="AG318" s="206"/>
      <c r="AH318" s="206"/>
      <c r="AI318" s="206"/>
      <c r="AJ318" s="206"/>
      <c r="AK318" s="206"/>
      <c r="AL318" s="206"/>
      <c r="AM318" s="206"/>
      <c r="AN318" s="206"/>
      <c r="AO318" s="206"/>
      <c r="AP318" s="206"/>
      <c r="AQ318" s="206"/>
      <c r="AR318" s="206"/>
      <c r="AS318" s="206"/>
      <c r="AT318" s="489">
        <f t="shared" si="62"/>
        <v>0</v>
      </c>
      <c r="AU318" s="489">
        <f t="shared" si="63"/>
        <v>0</v>
      </c>
      <c r="AV318" s="489">
        <f t="shared" si="64"/>
        <v>0</v>
      </c>
      <c r="AW318" s="489">
        <f t="shared" si="65"/>
        <v>0</v>
      </c>
      <c r="AX318" s="206"/>
      <c r="AY318" s="206"/>
      <c r="AZ318" s="206"/>
      <c r="BA318" s="206"/>
      <c r="BB318" s="206"/>
      <c r="BC318" s="206"/>
      <c r="BD318" s="206"/>
      <c r="BE318" s="206"/>
      <c r="BF318" s="206"/>
      <c r="BG318" s="206"/>
      <c r="BH318" s="206"/>
      <c r="BI318" s="206"/>
      <c r="BJ318" s="206"/>
      <c r="BK318" s="206"/>
      <c r="BL318" s="206"/>
      <c r="BM318" s="206"/>
      <c r="BN318" s="206"/>
      <c r="BO318" s="206"/>
      <c r="BP318" s="206"/>
      <c r="BQ318" s="206"/>
      <c r="BR318" s="206"/>
      <c r="BS318" s="206"/>
      <c r="BT318" s="206"/>
      <c r="BU318" s="206"/>
      <c r="BV318" s="206"/>
      <c r="BW318" s="206"/>
      <c r="BX318" s="206"/>
      <c r="BY318" s="489">
        <f t="shared" si="66"/>
        <v>0</v>
      </c>
      <c r="BZ318" s="489">
        <f t="shared" si="67"/>
        <v>0</v>
      </c>
      <c r="CA318" s="489">
        <f t="shared" si="70"/>
        <v>1047</v>
      </c>
      <c r="CB318" s="489">
        <f t="shared" si="71"/>
        <v>375</v>
      </c>
      <c r="CC318" s="489">
        <f t="shared" si="72"/>
        <v>0</v>
      </c>
      <c r="CD318" s="489">
        <f t="shared" si="73"/>
        <v>0</v>
      </c>
      <c r="CE318" s="489">
        <f t="shared" si="74"/>
        <v>0</v>
      </c>
      <c r="CF318" s="489">
        <f t="shared" si="68"/>
        <v>1047</v>
      </c>
      <c r="CG318" s="489">
        <f t="shared" si="69"/>
        <v>375</v>
      </c>
      <c r="CH318" s="489">
        <f t="shared" si="75"/>
        <v>314</v>
      </c>
      <c r="CI318" s="489">
        <f t="shared" si="75"/>
        <v>400</v>
      </c>
    </row>
    <row r="319" spans="1:87">
      <c r="A319" s="499" t="str">
        <f t="shared" si="61"/>
        <v>1109</v>
      </c>
      <c r="B319" s="500">
        <v>40129</v>
      </c>
      <c r="C319" s="206"/>
      <c r="D319" s="206"/>
      <c r="E319" s="206"/>
      <c r="F319" s="206"/>
      <c r="G319" s="206"/>
      <c r="H319" s="206"/>
      <c r="I319" s="206"/>
      <c r="J319" s="206"/>
      <c r="K319" s="206"/>
      <c r="L319" s="206"/>
      <c r="M319" s="206"/>
      <c r="N319" s="206"/>
      <c r="O319" s="206"/>
      <c r="P319" s="206"/>
      <c r="Q319" s="206"/>
      <c r="R319" s="206"/>
      <c r="S319" s="206"/>
      <c r="T319" s="206"/>
      <c r="U319" s="206"/>
      <c r="V319" s="206"/>
      <c r="W319" s="206"/>
      <c r="X319" s="206"/>
      <c r="Y319" s="206"/>
      <c r="Z319" s="206"/>
      <c r="AA319" s="206"/>
      <c r="AB319" s="206"/>
      <c r="AC319" s="206"/>
      <c r="AD319" s="206"/>
      <c r="AE319" s="206"/>
      <c r="AF319" s="206"/>
      <c r="AG319" s="206"/>
      <c r="AH319" s="206"/>
      <c r="AI319" s="206"/>
      <c r="AJ319" s="206"/>
      <c r="AK319" s="206"/>
      <c r="AL319" s="206"/>
      <c r="AM319" s="206"/>
      <c r="AN319" s="206"/>
      <c r="AO319" s="206"/>
      <c r="AP319" s="206"/>
      <c r="AQ319" s="206"/>
      <c r="AR319" s="206"/>
      <c r="AS319" s="206"/>
      <c r="AT319" s="489">
        <f t="shared" si="62"/>
        <v>0</v>
      </c>
      <c r="AU319" s="489">
        <f t="shared" si="63"/>
        <v>0</v>
      </c>
      <c r="AV319" s="489">
        <f t="shared" si="64"/>
        <v>0</v>
      </c>
      <c r="AW319" s="489">
        <f t="shared" si="65"/>
        <v>0</v>
      </c>
      <c r="AX319" s="206"/>
      <c r="AY319" s="206"/>
      <c r="AZ319" s="206"/>
      <c r="BA319" s="206"/>
      <c r="BB319" s="206"/>
      <c r="BC319" s="206"/>
      <c r="BD319" s="206"/>
      <c r="BE319" s="206"/>
      <c r="BF319" s="206"/>
      <c r="BG319" s="206"/>
      <c r="BH319" s="206"/>
      <c r="BI319" s="206"/>
      <c r="BJ319" s="206"/>
      <c r="BK319" s="206"/>
      <c r="BL319" s="206"/>
      <c r="BM319" s="206"/>
      <c r="BN319" s="206"/>
      <c r="BO319" s="206"/>
      <c r="BP319" s="206"/>
      <c r="BQ319" s="206"/>
      <c r="BR319" s="206"/>
      <c r="BS319" s="206"/>
      <c r="BT319" s="206"/>
      <c r="BU319" s="206"/>
      <c r="BV319" s="206"/>
      <c r="BW319" s="206"/>
      <c r="BX319" s="206"/>
      <c r="BY319" s="489">
        <f t="shared" si="66"/>
        <v>0</v>
      </c>
      <c r="BZ319" s="489">
        <f t="shared" si="67"/>
        <v>0</v>
      </c>
      <c r="CA319" s="489">
        <f t="shared" si="70"/>
        <v>1047</v>
      </c>
      <c r="CB319" s="489">
        <f t="shared" si="71"/>
        <v>375</v>
      </c>
      <c r="CC319" s="489">
        <f t="shared" si="72"/>
        <v>0</v>
      </c>
      <c r="CD319" s="489">
        <f t="shared" si="73"/>
        <v>0</v>
      </c>
      <c r="CE319" s="489">
        <f t="shared" si="74"/>
        <v>0</v>
      </c>
      <c r="CF319" s="489">
        <f t="shared" si="68"/>
        <v>1047</v>
      </c>
      <c r="CG319" s="489">
        <f t="shared" si="69"/>
        <v>375</v>
      </c>
      <c r="CH319" s="489">
        <f t="shared" si="75"/>
        <v>314</v>
      </c>
      <c r="CI319" s="489">
        <f t="shared" si="75"/>
        <v>400</v>
      </c>
    </row>
    <row r="320" spans="1:87">
      <c r="A320" s="499" t="str">
        <f t="shared" si="61"/>
        <v>1109</v>
      </c>
      <c r="B320" s="500">
        <v>40130</v>
      </c>
      <c r="C320" s="206"/>
      <c r="D320" s="206"/>
      <c r="E320" s="206"/>
      <c r="F320" s="206"/>
      <c r="G320" s="206"/>
      <c r="H320" s="206"/>
      <c r="I320" s="206"/>
      <c r="J320" s="206"/>
      <c r="K320" s="206"/>
      <c r="L320" s="206"/>
      <c r="M320" s="206"/>
      <c r="N320" s="206"/>
      <c r="O320" s="206"/>
      <c r="P320" s="206"/>
      <c r="Q320" s="206"/>
      <c r="R320" s="206"/>
      <c r="S320" s="206"/>
      <c r="T320" s="206"/>
      <c r="U320" s="206"/>
      <c r="V320" s="206"/>
      <c r="W320" s="206"/>
      <c r="X320" s="206"/>
      <c r="Y320" s="206"/>
      <c r="Z320" s="206"/>
      <c r="AA320" s="206"/>
      <c r="AB320" s="206"/>
      <c r="AC320" s="206"/>
      <c r="AD320" s="206"/>
      <c r="AE320" s="206"/>
      <c r="AF320" s="206"/>
      <c r="AG320" s="206"/>
      <c r="AH320" s="206"/>
      <c r="AI320" s="206"/>
      <c r="AJ320" s="206"/>
      <c r="AK320" s="206"/>
      <c r="AL320" s="206"/>
      <c r="AM320" s="206"/>
      <c r="AN320" s="206"/>
      <c r="AO320" s="206"/>
      <c r="AP320" s="206"/>
      <c r="AQ320" s="206"/>
      <c r="AR320" s="206"/>
      <c r="AS320" s="206"/>
      <c r="AT320" s="489">
        <f t="shared" si="62"/>
        <v>0</v>
      </c>
      <c r="AU320" s="489">
        <f t="shared" si="63"/>
        <v>0</v>
      </c>
      <c r="AV320" s="489">
        <f t="shared" si="64"/>
        <v>0</v>
      </c>
      <c r="AW320" s="489">
        <f t="shared" si="65"/>
        <v>0</v>
      </c>
      <c r="AX320" s="206"/>
      <c r="AY320" s="206"/>
      <c r="AZ320" s="206"/>
      <c r="BA320" s="206"/>
      <c r="BB320" s="206"/>
      <c r="BC320" s="206"/>
      <c r="BD320" s="206"/>
      <c r="BE320" s="206"/>
      <c r="BF320" s="206"/>
      <c r="BG320" s="206"/>
      <c r="BH320" s="206"/>
      <c r="BI320" s="206"/>
      <c r="BJ320" s="206"/>
      <c r="BK320" s="206"/>
      <c r="BL320" s="206"/>
      <c r="BM320" s="206"/>
      <c r="BN320" s="206"/>
      <c r="BO320" s="206"/>
      <c r="BP320" s="206"/>
      <c r="BQ320" s="206"/>
      <c r="BR320" s="206"/>
      <c r="BS320" s="206"/>
      <c r="BT320" s="206"/>
      <c r="BU320" s="206"/>
      <c r="BV320" s="206"/>
      <c r="BW320" s="206"/>
      <c r="BX320" s="206"/>
      <c r="BY320" s="489">
        <f t="shared" si="66"/>
        <v>0</v>
      </c>
      <c r="BZ320" s="489">
        <f t="shared" si="67"/>
        <v>0</v>
      </c>
      <c r="CA320" s="489">
        <f t="shared" si="70"/>
        <v>1047</v>
      </c>
      <c r="CB320" s="489">
        <f t="shared" si="71"/>
        <v>375</v>
      </c>
      <c r="CC320" s="489">
        <f t="shared" si="72"/>
        <v>0</v>
      </c>
      <c r="CD320" s="489">
        <f t="shared" si="73"/>
        <v>0</v>
      </c>
      <c r="CE320" s="489">
        <f t="shared" si="74"/>
        <v>0</v>
      </c>
      <c r="CF320" s="489">
        <f t="shared" si="68"/>
        <v>1047</v>
      </c>
      <c r="CG320" s="489">
        <f t="shared" si="69"/>
        <v>375</v>
      </c>
      <c r="CH320" s="489">
        <f t="shared" si="75"/>
        <v>314</v>
      </c>
      <c r="CI320" s="489">
        <f t="shared" si="75"/>
        <v>400</v>
      </c>
    </row>
    <row r="321" spans="1:87">
      <c r="A321" s="499" t="str">
        <f t="shared" si="61"/>
        <v>1109</v>
      </c>
      <c r="B321" s="500">
        <v>40131</v>
      </c>
      <c r="C321" s="206"/>
      <c r="D321" s="206"/>
      <c r="E321" s="206"/>
      <c r="F321" s="206"/>
      <c r="G321" s="206"/>
      <c r="H321" s="206"/>
      <c r="I321" s="206"/>
      <c r="J321" s="206"/>
      <c r="K321" s="206"/>
      <c r="L321" s="206"/>
      <c r="M321" s="206"/>
      <c r="N321" s="206"/>
      <c r="O321" s="206"/>
      <c r="P321" s="206"/>
      <c r="Q321" s="206"/>
      <c r="R321" s="206"/>
      <c r="S321" s="206"/>
      <c r="T321" s="206"/>
      <c r="U321" s="206"/>
      <c r="V321" s="206"/>
      <c r="W321" s="206"/>
      <c r="X321" s="206"/>
      <c r="Y321" s="206"/>
      <c r="Z321" s="206"/>
      <c r="AA321" s="206"/>
      <c r="AB321" s="206"/>
      <c r="AC321" s="206"/>
      <c r="AD321" s="206"/>
      <c r="AE321" s="206"/>
      <c r="AF321" s="206"/>
      <c r="AG321" s="206"/>
      <c r="AH321" s="206"/>
      <c r="AI321" s="206"/>
      <c r="AJ321" s="206"/>
      <c r="AK321" s="206"/>
      <c r="AL321" s="206"/>
      <c r="AM321" s="206"/>
      <c r="AN321" s="206"/>
      <c r="AO321" s="206"/>
      <c r="AP321" s="206"/>
      <c r="AQ321" s="206"/>
      <c r="AR321" s="206"/>
      <c r="AS321" s="206"/>
      <c r="AT321" s="489">
        <f t="shared" si="62"/>
        <v>0</v>
      </c>
      <c r="AU321" s="489">
        <f t="shared" si="63"/>
        <v>0</v>
      </c>
      <c r="AV321" s="489">
        <f t="shared" si="64"/>
        <v>0</v>
      </c>
      <c r="AW321" s="489">
        <f t="shared" si="65"/>
        <v>0</v>
      </c>
      <c r="AX321" s="206"/>
      <c r="AY321" s="206"/>
      <c r="AZ321" s="206"/>
      <c r="BA321" s="206"/>
      <c r="BB321" s="206"/>
      <c r="BC321" s="206"/>
      <c r="BD321" s="206"/>
      <c r="BE321" s="206"/>
      <c r="BF321" s="206"/>
      <c r="BG321" s="206"/>
      <c r="BH321" s="206"/>
      <c r="BI321" s="206"/>
      <c r="BJ321" s="206"/>
      <c r="BK321" s="206"/>
      <c r="BL321" s="206"/>
      <c r="BM321" s="206"/>
      <c r="BN321" s="206"/>
      <c r="BO321" s="206"/>
      <c r="BP321" s="206"/>
      <c r="BQ321" s="206"/>
      <c r="BR321" s="206"/>
      <c r="BS321" s="206"/>
      <c r="BT321" s="206"/>
      <c r="BU321" s="206"/>
      <c r="BV321" s="206"/>
      <c r="BW321" s="206"/>
      <c r="BX321" s="206"/>
      <c r="BY321" s="489">
        <f t="shared" si="66"/>
        <v>0</v>
      </c>
      <c r="BZ321" s="489">
        <f t="shared" si="67"/>
        <v>0</v>
      </c>
      <c r="CA321" s="489">
        <f t="shared" si="70"/>
        <v>1047</v>
      </c>
      <c r="CB321" s="489">
        <f t="shared" si="71"/>
        <v>375</v>
      </c>
      <c r="CC321" s="489">
        <f t="shared" si="72"/>
        <v>0</v>
      </c>
      <c r="CD321" s="489">
        <f t="shared" si="73"/>
        <v>0</v>
      </c>
      <c r="CE321" s="489">
        <f t="shared" si="74"/>
        <v>0</v>
      </c>
      <c r="CF321" s="489">
        <f t="shared" si="68"/>
        <v>1047</v>
      </c>
      <c r="CG321" s="489">
        <f t="shared" si="69"/>
        <v>375</v>
      </c>
      <c r="CH321" s="489">
        <f t="shared" si="75"/>
        <v>314</v>
      </c>
      <c r="CI321" s="489">
        <f t="shared" si="75"/>
        <v>400</v>
      </c>
    </row>
    <row r="322" spans="1:87">
      <c r="A322" s="499" t="str">
        <f t="shared" si="61"/>
        <v>1109</v>
      </c>
      <c r="B322" s="500">
        <v>40132</v>
      </c>
      <c r="C322" s="206"/>
      <c r="D322" s="206"/>
      <c r="E322" s="206"/>
      <c r="F322" s="206"/>
      <c r="G322" s="206"/>
      <c r="H322" s="206"/>
      <c r="I322" s="206"/>
      <c r="J322" s="206"/>
      <c r="K322" s="206"/>
      <c r="L322" s="206"/>
      <c r="M322" s="206"/>
      <c r="N322" s="206"/>
      <c r="O322" s="206"/>
      <c r="P322" s="206"/>
      <c r="Q322" s="206"/>
      <c r="R322" s="206"/>
      <c r="S322" s="206"/>
      <c r="T322" s="206"/>
      <c r="U322" s="206"/>
      <c r="V322" s="206"/>
      <c r="W322" s="206"/>
      <c r="X322" s="206"/>
      <c r="Y322" s="206"/>
      <c r="Z322" s="206"/>
      <c r="AA322" s="206"/>
      <c r="AB322" s="206"/>
      <c r="AC322" s="206"/>
      <c r="AD322" s="206"/>
      <c r="AE322" s="206"/>
      <c r="AF322" s="206"/>
      <c r="AG322" s="206"/>
      <c r="AH322" s="206"/>
      <c r="AI322" s="206"/>
      <c r="AJ322" s="206"/>
      <c r="AK322" s="206"/>
      <c r="AL322" s="206"/>
      <c r="AM322" s="206"/>
      <c r="AN322" s="206"/>
      <c r="AO322" s="206"/>
      <c r="AP322" s="206"/>
      <c r="AQ322" s="206"/>
      <c r="AR322" s="206"/>
      <c r="AS322" s="206"/>
      <c r="AT322" s="489">
        <f t="shared" si="62"/>
        <v>0</v>
      </c>
      <c r="AU322" s="489">
        <f t="shared" si="63"/>
        <v>0</v>
      </c>
      <c r="AV322" s="489">
        <f t="shared" si="64"/>
        <v>0</v>
      </c>
      <c r="AW322" s="489">
        <f t="shared" si="65"/>
        <v>0</v>
      </c>
      <c r="AX322" s="206"/>
      <c r="AY322" s="206"/>
      <c r="AZ322" s="206"/>
      <c r="BA322" s="206"/>
      <c r="BB322" s="206"/>
      <c r="BC322" s="206"/>
      <c r="BD322" s="206"/>
      <c r="BE322" s="206"/>
      <c r="BF322" s="206"/>
      <c r="BG322" s="206"/>
      <c r="BH322" s="206"/>
      <c r="BI322" s="206"/>
      <c r="BJ322" s="206"/>
      <c r="BK322" s="206"/>
      <c r="BL322" s="206"/>
      <c r="BM322" s="206"/>
      <c r="BN322" s="206"/>
      <c r="BO322" s="206"/>
      <c r="BP322" s="206"/>
      <c r="BQ322" s="206"/>
      <c r="BR322" s="206"/>
      <c r="BS322" s="206"/>
      <c r="BT322" s="206"/>
      <c r="BU322" s="206"/>
      <c r="BV322" s="206"/>
      <c r="BW322" s="206"/>
      <c r="BX322" s="206"/>
      <c r="BY322" s="489">
        <f t="shared" si="66"/>
        <v>0</v>
      </c>
      <c r="BZ322" s="489">
        <f t="shared" si="67"/>
        <v>0</v>
      </c>
      <c r="CA322" s="489">
        <f t="shared" si="70"/>
        <v>1047</v>
      </c>
      <c r="CB322" s="489">
        <f t="shared" si="71"/>
        <v>375</v>
      </c>
      <c r="CC322" s="489">
        <f t="shared" si="72"/>
        <v>0</v>
      </c>
      <c r="CD322" s="489">
        <f t="shared" si="73"/>
        <v>0</v>
      </c>
      <c r="CE322" s="489">
        <f t="shared" si="74"/>
        <v>0</v>
      </c>
      <c r="CF322" s="489">
        <f t="shared" si="68"/>
        <v>1047</v>
      </c>
      <c r="CG322" s="489">
        <f t="shared" si="69"/>
        <v>375</v>
      </c>
      <c r="CH322" s="489">
        <f t="shared" si="75"/>
        <v>314</v>
      </c>
      <c r="CI322" s="489">
        <f t="shared" si="75"/>
        <v>400</v>
      </c>
    </row>
    <row r="323" spans="1:87">
      <c r="A323" s="499" t="str">
        <f t="shared" si="61"/>
        <v>1109</v>
      </c>
      <c r="B323" s="500">
        <v>40133</v>
      </c>
      <c r="C323" s="206"/>
      <c r="D323" s="206"/>
      <c r="E323" s="206"/>
      <c r="F323" s="206"/>
      <c r="G323" s="206"/>
      <c r="H323" s="206"/>
      <c r="I323" s="206"/>
      <c r="J323" s="206"/>
      <c r="K323" s="206"/>
      <c r="L323" s="206"/>
      <c r="M323" s="206"/>
      <c r="N323" s="206"/>
      <c r="O323" s="206"/>
      <c r="P323" s="206"/>
      <c r="Q323" s="206"/>
      <c r="R323" s="206"/>
      <c r="S323" s="206"/>
      <c r="T323" s="206"/>
      <c r="U323" s="206"/>
      <c r="V323" s="206"/>
      <c r="W323" s="206"/>
      <c r="X323" s="206"/>
      <c r="Y323" s="206"/>
      <c r="Z323" s="206"/>
      <c r="AA323" s="206"/>
      <c r="AB323" s="206"/>
      <c r="AC323" s="206"/>
      <c r="AD323" s="206"/>
      <c r="AE323" s="206"/>
      <c r="AF323" s="206"/>
      <c r="AG323" s="206"/>
      <c r="AH323" s="206"/>
      <c r="AI323" s="206"/>
      <c r="AJ323" s="206"/>
      <c r="AK323" s="206"/>
      <c r="AL323" s="206"/>
      <c r="AM323" s="206"/>
      <c r="AN323" s="206"/>
      <c r="AO323" s="206"/>
      <c r="AP323" s="206"/>
      <c r="AQ323" s="206"/>
      <c r="AR323" s="206"/>
      <c r="AS323" s="206"/>
      <c r="AT323" s="489">
        <f t="shared" si="62"/>
        <v>0</v>
      </c>
      <c r="AU323" s="489">
        <f t="shared" si="63"/>
        <v>0</v>
      </c>
      <c r="AV323" s="489">
        <f t="shared" si="64"/>
        <v>0</v>
      </c>
      <c r="AW323" s="489">
        <f t="shared" si="65"/>
        <v>0</v>
      </c>
      <c r="AX323" s="206"/>
      <c r="AY323" s="206"/>
      <c r="AZ323" s="206"/>
      <c r="BA323" s="206"/>
      <c r="BB323" s="206"/>
      <c r="BC323" s="206"/>
      <c r="BD323" s="206"/>
      <c r="BE323" s="206"/>
      <c r="BF323" s="206"/>
      <c r="BG323" s="206"/>
      <c r="BH323" s="206"/>
      <c r="BI323" s="206"/>
      <c r="BJ323" s="206"/>
      <c r="BK323" s="206"/>
      <c r="BL323" s="206"/>
      <c r="BM323" s="206"/>
      <c r="BN323" s="206"/>
      <c r="BO323" s="206"/>
      <c r="BP323" s="206"/>
      <c r="BQ323" s="206"/>
      <c r="BR323" s="206"/>
      <c r="BS323" s="206"/>
      <c r="BT323" s="206"/>
      <c r="BU323" s="206"/>
      <c r="BV323" s="206"/>
      <c r="BW323" s="206"/>
      <c r="BX323" s="206"/>
      <c r="BY323" s="489">
        <f t="shared" si="66"/>
        <v>0</v>
      </c>
      <c r="BZ323" s="489">
        <f t="shared" si="67"/>
        <v>0</v>
      </c>
      <c r="CA323" s="489">
        <f t="shared" si="70"/>
        <v>1047</v>
      </c>
      <c r="CB323" s="489">
        <f t="shared" si="71"/>
        <v>375</v>
      </c>
      <c r="CC323" s="489">
        <f t="shared" si="72"/>
        <v>0</v>
      </c>
      <c r="CD323" s="489">
        <f t="shared" si="73"/>
        <v>0</v>
      </c>
      <c r="CE323" s="489">
        <f t="shared" si="74"/>
        <v>0</v>
      </c>
      <c r="CF323" s="489">
        <f t="shared" si="68"/>
        <v>1047</v>
      </c>
      <c r="CG323" s="489">
        <f t="shared" si="69"/>
        <v>375</v>
      </c>
      <c r="CH323" s="489">
        <f t="shared" si="75"/>
        <v>314</v>
      </c>
      <c r="CI323" s="489">
        <f t="shared" si="75"/>
        <v>400</v>
      </c>
    </row>
    <row r="324" spans="1:87">
      <c r="A324" s="499" t="str">
        <f t="shared" si="61"/>
        <v>1109</v>
      </c>
      <c r="B324" s="500">
        <v>40134</v>
      </c>
      <c r="C324" s="206"/>
      <c r="D324" s="206"/>
      <c r="E324" s="206"/>
      <c r="F324" s="206"/>
      <c r="G324" s="206"/>
      <c r="H324" s="206"/>
      <c r="I324" s="206"/>
      <c r="J324" s="206"/>
      <c r="K324" s="206"/>
      <c r="L324" s="206"/>
      <c r="M324" s="206"/>
      <c r="N324" s="206"/>
      <c r="O324" s="206"/>
      <c r="P324" s="206"/>
      <c r="Q324" s="206"/>
      <c r="R324" s="206"/>
      <c r="S324" s="206"/>
      <c r="T324" s="206"/>
      <c r="U324" s="206"/>
      <c r="V324" s="206"/>
      <c r="W324" s="206"/>
      <c r="X324" s="206"/>
      <c r="Y324" s="206"/>
      <c r="Z324" s="206"/>
      <c r="AA324" s="206"/>
      <c r="AB324" s="206"/>
      <c r="AC324" s="206"/>
      <c r="AD324" s="206"/>
      <c r="AE324" s="206"/>
      <c r="AF324" s="206"/>
      <c r="AG324" s="206"/>
      <c r="AH324" s="206"/>
      <c r="AI324" s="206"/>
      <c r="AJ324" s="206"/>
      <c r="AK324" s="206"/>
      <c r="AL324" s="206"/>
      <c r="AM324" s="206"/>
      <c r="AN324" s="206"/>
      <c r="AO324" s="206"/>
      <c r="AP324" s="206"/>
      <c r="AQ324" s="206"/>
      <c r="AR324" s="206"/>
      <c r="AS324" s="206"/>
      <c r="AT324" s="489">
        <f t="shared" si="62"/>
        <v>0</v>
      </c>
      <c r="AU324" s="489">
        <f t="shared" si="63"/>
        <v>0</v>
      </c>
      <c r="AV324" s="489">
        <f t="shared" si="64"/>
        <v>0</v>
      </c>
      <c r="AW324" s="489">
        <f t="shared" si="65"/>
        <v>0</v>
      </c>
      <c r="AX324" s="206"/>
      <c r="AY324" s="206"/>
      <c r="AZ324" s="206"/>
      <c r="BA324" s="206"/>
      <c r="BB324" s="206"/>
      <c r="BC324" s="206"/>
      <c r="BD324" s="206"/>
      <c r="BE324" s="206"/>
      <c r="BF324" s="206"/>
      <c r="BG324" s="206"/>
      <c r="BH324" s="206"/>
      <c r="BI324" s="206"/>
      <c r="BJ324" s="206"/>
      <c r="BK324" s="206"/>
      <c r="BL324" s="206"/>
      <c r="BM324" s="206"/>
      <c r="BN324" s="206"/>
      <c r="BO324" s="206"/>
      <c r="BP324" s="206"/>
      <c r="BQ324" s="206"/>
      <c r="BR324" s="206"/>
      <c r="BS324" s="206"/>
      <c r="BT324" s="206"/>
      <c r="BU324" s="206"/>
      <c r="BV324" s="206"/>
      <c r="BW324" s="206"/>
      <c r="BX324" s="206"/>
      <c r="BY324" s="489">
        <f t="shared" si="66"/>
        <v>0</v>
      </c>
      <c r="BZ324" s="489">
        <f t="shared" si="67"/>
        <v>0</v>
      </c>
      <c r="CA324" s="489">
        <f t="shared" si="70"/>
        <v>1047</v>
      </c>
      <c r="CB324" s="489">
        <f t="shared" si="71"/>
        <v>375</v>
      </c>
      <c r="CC324" s="489">
        <f t="shared" si="72"/>
        <v>0</v>
      </c>
      <c r="CD324" s="489">
        <f t="shared" si="73"/>
        <v>0</v>
      </c>
      <c r="CE324" s="489">
        <f t="shared" si="74"/>
        <v>0</v>
      </c>
      <c r="CF324" s="489">
        <f t="shared" si="68"/>
        <v>1047</v>
      </c>
      <c r="CG324" s="489">
        <f t="shared" si="69"/>
        <v>375</v>
      </c>
      <c r="CH324" s="489">
        <f t="shared" si="75"/>
        <v>314</v>
      </c>
      <c r="CI324" s="489">
        <f t="shared" si="75"/>
        <v>400</v>
      </c>
    </row>
    <row r="325" spans="1:87">
      <c r="A325" s="499" t="str">
        <f t="shared" ref="A325:A369" si="76">MONTH(B325)&amp;RIGHT(YEAR(B325),2)</f>
        <v>1109</v>
      </c>
      <c r="B325" s="500">
        <v>40135</v>
      </c>
      <c r="C325" s="206"/>
      <c r="D325" s="206"/>
      <c r="E325" s="206"/>
      <c r="F325" s="206"/>
      <c r="G325" s="206"/>
      <c r="H325" s="206"/>
      <c r="I325" s="206"/>
      <c r="J325" s="206"/>
      <c r="K325" s="206"/>
      <c r="L325" s="206"/>
      <c r="M325" s="206"/>
      <c r="N325" s="206"/>
      <c r="O325" s="206"/>
      <c r="P325" s="206"/>
      <c r="Q325" s="206"/>
      <c r="R325" s="206"/>
      <c r="S325" s="206"/>
      <c r="T325" s="206"/>
      <c r="U325" s="206"/>
      <c r="V325" s="206"/>
      <c r="W325" s="206"/>
      <c r="X325" s="206"/>
      <c r="Y325" s="206"/>
      <c r="Z325" s="206"/>
      <c r="AA325" s="206"/>
      <c r="AB325" s="206"/>
      <c r="AC325" s="206"/>
      <c r="AD325" s="206"/>
      <c r="AE325" s="206"/>
      <c r="AF325" s="206"/>
      <c r="AG325" s="206"/>
      <c r="AH325" s="206"/>
      <c r="AI325" s="206"/>
      <c r="AJ325" s="206"/>
      <c r="AK325" s="206"/>
      <c r="AL325" s="206"/>
      <c r="AM325" s="206"/>
      <c r="AN325" s="206"/>
      <c r="AO325" s="206"/>
      <c r="AP325" s="206"/>
      <c r="AQ325" s="206"/>
      <c r="AR325" s="206"/>
      <c r="AS325" s="206"/>
      <c r="AT325" s="489">
        <f t="shared" ref="AT325:AT369" si="77">AX325+AY325</f>
        <v>0</v>
      </c>
      <c r="AU325" s="489">
        <f t="shared" ref="AU325:AU369" si="78">AZ325+BA325+BB325</f>
        <v>0</v>
      </c>
      <c r="AV325" s="489">
        <f t="shared" ref="AV325:AV369" si="79">BC325+BD325</f>
        <v>0</v>
      </c>
      <c r="AW325" s="489">
        <f t="shared" ref="AW325:AW369" si="80">BE325+BF325+BG325</f>
        <v>0</v>
      </c>
      <c r="AX325" s="206"/>
      <c r="AY325" s="206"/>
      <c r="AZ325" s="206"/>
      <c r="BA325" s="206"/>
      <c r="BB325" s="206"/>
      <c r="BC325" s="206"/>
      <c r="BD325" s="206"/>
      <c r="BE325" s="206"/>
      <c r="BF325" s="206"/>
      <c r="BG325" s="206"/>
      <c r="BH325" s="206"/>
      <c r="BI325" s="206"/>
      <c r="BJ325" s="206"/>
      <c r="BK325" s="206"/>
      <c r="BL325" s="206"/>
      <c r="BM325" s="206"/>
      <c r="BN325" s="206"/>
      <c r="BO325" s="206"/>
      <c r="BP325" s="206"/>
      <c r="BQ325" s="206"/>
      <c r="BR325" s="206"/>
      <c r="BS325" s="206"/>
      <c r="BT325" s="206"/>
      <c r="BU325" s="206"/>
      <c r="BV325" s="206"/>
      <c r="BW325" s="206"/>
      <c r="BX325" s="206"/>
      <c r="BY325" s="489">
        <f t="shared" ref="BY325:BY369" si="81">BT325+BV325</f>
        <v>0</v>
      </c>
      <c r="BZ325" s="489">
        <f t="shared" ref="BZ325:BZ369" si="82">BU325+BW325+BX325</f>
        <v>0</v>
      </c>
      <c r="CA325" s="489">
        <f t="shared" si="70"/>
        <v>1047</v>
      </c>
      <c r="CB325" s="489">
        <f t="shared" si="71"/>
        <v>375</v>
      </c>
      <c r="CC325" s="489">
        <f t="shared" si="72"/>
        <v>0</v>
      </c>
      <c r="CD325" s="489">
        <f t="shared" si="73"/>
        <v>0</v>
      </c>
      <c r="CE325" s="489">
        <f t="shared" si="74"/>
        <v>0</v>
      </c>
      <c r="CF325" s="489">
        <f t="shared" ref="CF325:CF369" si="83">CA325+CC325</f>
        <v>1047</v>
      </c>
      <c r="CG325" s="489">
        <f t="shared" ref="CG325:CG369" si="84">CB325+CD325+CE325</f>
        <v>375</v>
      </c>
      <c r="CH325" s="489">
        <f t="shared" si="75"/>
        <v>314</v>
      </c>
      <c r="CI325" s="489">
        <f t="shared" si="75"/>
        <v>400</v>
      </c>
    </row>
    <row r="326" spans="1:87">
      <c r="A326" s="499" t="str">
        <f t="shared" si="76"/>
        <v>1109</v>
      </c>
      <c r="B326" s="500">
        <v>40136</v>
      </c>
      <c r="C326" s="206"/>
      <c r="D326" s="206"/>
      <c r="E326" s="206"/>
      <c r="F326" s="206"/>
      <c r="G326" s="206"/>
      <c r="H326" s="206"/>
      <c r="I326" s="206"/>
      <c r="J326" s="206"/>
      <c r="K326" s="206"/>
      <c r="L326" s="206"/>
      <c r="M326" s="206"/>
      <c r="N326" s="206"/>
      <c r="O326" s="206"/>
      <c r="P326" s="206"/>
      <c r="Q326" s="206"/>
      <c r="R326" s="206"/>
      <c r="S326" s="206"/>
      <c r="T326" s="206"/>
      <c r="U326" s="206"/>
      <c r="V326" s="206"/>
      <c r="W326" s="206"/>
      <c r="X326" s="206"/>
      <c r="Y326" s="206"/>
      <c r="Z326" s="206"/>
      <c r="AA326" s="206"/>
      <c r="AB326" s="206"/>
      <c r="AC326" s="206"/>
      <c r="AD326" s="206"/>
      <c r="AE326" s="206"/>
      <c r="AF326" s="206"/>
      <c r="AG326" s="206"/>
      <c r="AH326" s="206"/>
      <c r="AI326" s="206"/>
      <c r="AJ326" s="206"/>
      <c r="AK326" s="206"/>
      <c r="AL326" s="206"/>
      <c r="AM326" s="206"/>
      <c r="AN326" s="206"/>
      <c r="AO326" s="206"/>
      <c r="AP326" s="206"/>
      <c r="AQ326" s="206"/>
      <c r="AR326" s="206"/>
      <c r="AS326" s="206"/>
      <c r="AT326" s="489">
        <f t="shared" si="77"/>
        <v>0</v>
      </c>
      <c r="AU326" s="489">
        <f t="shared" si="78"/>
        <v>0</v>
      </c>
      <c r="AV326" s="489">
        <f t="shared" si="79"/>
        <v>0</v>
      </c>
      <c r="AW326" s="489">
        <f t="shared" si="80"/>
        <v>0</v>
      </c>
      <c r="AX326" s="206"/>
      <c r="AY326" s="206"/>
      <c r="AZ326" s="206"/>
      <c r="BA326" s="206"/>
      <c r="BB326" s="206"/>
      <c r="BC326" s="206"/>
      <c r="BD326" s="206"/>
      <c r="BE326" s="206"/>
      <c r="BF326" s="206"/>
      <c r="BG326" s="206"/>
      <c r="BH326" s="206"/>
      <c r="BI326" s="206"/>
      <c r="BJ326" s="206"/>
      <c r="BK326" s="206"/>
      <c r="BL326" s="206"/>
      <c r="BM326" s="206"/>
      <c r="BN326" s="206"/>
      <c r="BO326" s="206"/>
      <c r="BP326" s="206"/>
      <c r="BQ326" s="206"/>
      <c r="BR326" s="206"/>
      <c r="BS326" s="206"/>
      <c r="BT326" s="206"/>
      <c r="BU326" s="206"/>
      <c r="BV326" s="206"/>
      <c r="BW326" s="206"/>
      <c r="BX326" s="206"/>
      <c r="BY326" s="489">
        <f t="shared" si="81"/>
        <v>0</v>
      </c>
      <c r="BZ326" s="489">
        <f t="shared" si="82"/>
        <v>0</v>
      </c>
      <c r="CA326" s="489">
        <f t="shared" ref="CA326:CA369" si="85">CA325+BO326-BT326</f>
        <v>1047</v>
      </c>
      <c r="CB326" s="489">
        <f t="shared" ref="CB326:CB369" si="86">CB325+BP326-BU326</f>
        <v>375</v>
      </c>
      <c r="CC326" s="489">
        <f t="shared" ref="CC326:CC369" si="87">CC325+BQ326-BV326</f>
        <v>0</v>
      </c>
      <c r="CD326" s="489">
        <f t="shared" ref="CD326:CD369" si="88">CD325+BR326-BW326</f>
        <v>0</v>
      </c>
      <c r="CE326" s="489">
        <f t="shared" ref="CE326:CE369" si="89">CE325+BS326-BX326</f>
        <v>0</v>
      </c>
      <c r="CF326" s="489">
        <f t="shared" si="83"/>
        <v>1047</v>
      </c>
      <c r="CG326" s="489">
        <f t="shared" si="84"/>
        <v>375</v>
      </c>
      <c r="CH326" s="489">
        <f t="shared" ref="CH326:CI369" si="90">CH325+AR326</f>
        <v>314</v>
      </c>
      <c r="CI326" s="489">
        <f t="shared" si="90"/>
        <v>400</v>
      </c>
    </row>
    <row r="327" spans="1:87">
      <c r="A327" s="499" t="str">
        <f t="shared" si="76"/>
        <v>1109</v>
      </c>
      <c r="B327" s="500">
        <v>40137</v>
      </c>
      <c r="C327" s="206"/>
      <c r="D327" s="206"/>
      <c r="E327" s="206"/>
      <c r="F327" s="206"/>
      <c r="G327" s="206"/>
      <c r="H327" s="206"/>
      <c r="I327" s="206"/>
      <c r="J327" s="206"/>
      <c r="K327" s="206"/>
      <c r="L327" s="206"/>
      <c r="M327" s="206"/>
      <c r="N327" s="206"/>
      <c r="O327" s="206"/>
      <c r="P327" s="206"/>
      <c r="Q327" s="206"/>
      <c r="R327" s="206"/>
      <c r="S327" s="206"/>
      <c r="T327" s="206"/>
      <c r="U327" s="206"/>
      <c r="V327" s="206"/>
      <c r="W327" s="206"/>
      <c r="X327" s="206"/>
      <c r="Y327" s="206"/>
      <c r="Z327" s="206"/>
      <c r="AA327" s="206"/>
      <c r="AB327" s="206"/>
      <c r="AC327" s="206"/>
      <c r="AD327" s="206"/>
      <c r="AE327" s="206"/>
      <c r="AF327" s="206"/>
      <c r="AG327" s="206"/>
      <c r="AH327" s="206"/>
      <c r="AI327" s="206"/>
      <c r="AJ327" s="206"/>
      <c r="AK327" s="206"/>
      <c r="AL327" s="206"/>
      <c r="AM327" s="206"/>
      <c r="AN327" s="206"/>
      <c r="AO327" s="206"/>
      <c r="AP327" s="206"/>
      <c r="AQ327" s="206"/>
      <c r="AR327" s="206"/>
      <c r="AS327" s="206"/>
      <c r="AT327" s="489">
        <f t="shared" si="77"/>
        <v>0</v>
      </c>
      <c r="AU327" s="489">
        <f t="shared" si="78"/>
        <v>0</v>
      </c>
      <c r="AV327" s="489">
        <f t="shared" si="79"/>
        <v>0</v>
      </c>
      <c r="AW327" s="489">
        <f t="shared" si="80"/>
        <v>0</v>
      </c>
      <c r="AX327" s="206"/>
      <c r="AY327" s="206"/>
      <c r="AZ327" s="206"/>
      <c r="BA327" s="206"/>
      <c r="BB327" s="206"/>
      <c r="BC327" s="206"/>
      <c r="BD327" s="206"/>
      <c r="BE327" s="206"/>
      <c r="BF327" s="206"/>
      <c r="BG327" s="206"/>
      <c r="BH327" s="206"/>
      <c r="BI327" s="206"/>
      <c r="BJ327" s="206"/>
      <c r="BK327" s="206"/>
      <c r="BL327" s="206"/>
      <c r="BM327" s="206"/>
      <c r="BN327" s="206"/>
      <c r="BO327" s="206"/>
      <c r="BP327" s="206"/>
      <c r="BQ327" s="206"/>
      <c r="BR327" s="206"/>
      <c r="BS327" s="206"/>
      <c r="BT327" s="206"/>
      <c r="BU327" s="206"/>
      <c r="BV327" s="206"/>
      <c r="BW327" s="206"/>
      <c r="BX327" s="206"/>
      <c r="BY327" s="489">
        <f t="shared" si="81"/>
        <v>0</v>
      </c>
      <c r="BZ327" s="489">
        <f t="shared" si="82"/>
        <v>0</v>
      </c>
      <c r="CA327" s="489">
        <f t="shared" si="85"/>
        <v>1047</v>
      </c>
      <c r="CB327" s="489">
        <f t="shared" si="86"/>
        <v>375</v>
      </c>
      <c r="CC327" s="489">
        <f t="shared" si="87"/>
        <v>0</v>
      </c>
      <c r="CD327" s="489">
        <f t="shared" si="88"/>
        <v>0</v>
      </c>
      <c r="CE327" s="489">
        <f t="shared" si="89"/>
        <v>0</v>
      </c>
      <c r="CF327" s="489">
        <f t="shared" si="83"/>
        <v>1047</v>
      </c>
      <c r="CG327" s="489">
        <f t="shared" si="84"/>
        <v>375</v>
      </c>
      <c r="CH327" s="489">
        <f t="shared" si="90"/>
        <v>314</v>
      </c>
      <c r="CI327" s="489">
        <f t="shared" si="90"/>
        <v>400</v>
      </c>
    </row>
    <row r="328" spans="1:87">
      <c r="A328" s="499" t="str">
        <f t="shared" si="76"/>
        <v>1109</v>
      </c>
      <c r="B328" s="500">
        <v>40138</v>
      </c>
      <c r="C328" s="206"/>
      <c r="D328" s="206"/>
      <c r="E328" s="206"/>
      <c r="F328" s="206"/>
      <c r="G328" s="206"/>
      <c r="H328" s="206"/>
      <c r="I328" s="206"/>
      <c r="J328" s="206"/>
      <c r="K328" s="206"/>
      <c r="L328" s="206"/>
      <c r="M328" s="206"/>
      <c r="N328" s="206"/>
      <c r="O328" s="206"/>
      <c r="P328" s="206"/>
      <c r="Q328" s="206"/>
      <c r="R328" s="206"/>
      <c r="S328" s="206"/>
      <c r="T328" s="206"/>
      <c r="U328" s="206"/>
      <c r="V328" s="206"/>
      <c r="W328" s="206"/>
      <c r="X328" s="206"/>
      <c r="Y328" s="206"/>
      <c r="Z328" s="206"/>
      <c r="AA328" s="206"/>
      <c r="AB328" s="206"/>
      <c r="AC328" s="206"/>
      <c r="AD328" s="206"/>
      <c r="AE328" s="206"/>
      <c r="AF328" s="206"/>
      <c r="AG328" s="206"/>
      <c r="AH328" s="206"/>
      <c r="AI328" s="206"/>
      <c r="AJ328" s="206"/>
      <c r="AK328" s="206"/>
      <c r="AL328" s="206"/>
      <c r="AM328" s="206"/>
      <c r="AN328" s="206"/>
      <c r="AO328" s="206"/>
      <c r="AP328" s="206"/>
      <c r="AQ328" s="206"/>
      <c r="AR328" s="206"/>
      <c r="AS328" s="206"/>
      <c r="AT328" s="489">
        <f t="shared" si="77"/>
        <v>0</v>
      </c>
      <c r="AU328" s="489">
        <f t="shared" si="78"/>
        <v>0</v>
      </c>
      <c r="AV328" s="489">
        <f t="shared" si="79"/>
        <v>0</v>
      </c>
      <c r="AW328" s="489">
        <f t="shared" si="80"/>
        <v>0</v>
      </c>
      <c r="AX328" s="206"/>
      <c r="AY328" s="206"/>
      <c r="AZ328" s="206"/>
      <c r="BA328" s="206"/>
      <c r="BB328" s="206"/>
      <c r="BC328" s="206"/>
      <c r="BD328" s="206"/>
      <c r="BE328" s="206"/>
      <c r="BF328" s="206"/>
      <c r="BG328" s="206"/>
      <c r="BH328" s="206"/>
      <c r="BI328" s="206"/>
      <c r="BJ328" s="206"/>
      <c r="BK328" s="206"/>
      <c r="BL328" s="206"/>
      <c r="BM328" s="206"/>
      <c r="BN328" s="206"/>
      <c r="BO328" s="206"/>
      <c r="BP328" s="206"/>
      <c r="BQ328" s="206"/>
      <c r="BR328" s="206"/>
      <c r="BS328" s="206"/>
      <c r="BT328" s="206"/>
      <c r="BU328" s="206"/>
      <c r="BV328" s="206"/>
      <c r="BW328" s="206"/>
      <c r="BX328" s="206"/>
      <c r="BY328" s="489">
        <f t="shared" si="81"/>
        <v>0</v>
      </c>
      <c r="BZ328" s="489">
        <f t="shared" si="82"/>
        <v>0</v>
      </c>
      <c r="CA328" s="489">
        <f t="shared" si="85"/>
        <v>1047</v>
      </c>
      <c r="CB328" s="489">
        <f t="shared" si="86"/>
        <v>375</v>
      </c>
      <c r="CC328" s="489">
        <f t="shared" si="87"/>
        <v>0</v>
      </c>
      <c r="CD328" s="489">
        <f t="shared" si="88"/>
        <v>0</v>
      </c>
      <c r="CE328" s="489">
        <f t="shared" si="89"/>
        <v>0</v>
      </c>
      <c r="CF328" s="489">
        <f t="shared" si="83"/>
        <v>1047</v>
      </c>
      <c r="CG328" s="489">
        <f t="shared" si="84"/>
        <v>375</v>
      </c>
      <c r="CH328" s="489">
        <f t="shared" si="90"/>
        <v>314</v>
      </c>
      <c r="CI328" s="489">
        <f t="shared" si="90"/>
        <v>400</v>
      </c>
    </row>
    <row r="329" spans="1:87">
      <c r="A329" s="499" t="str">
        <f t="shared" si="76"/>
        <v>1109</v>
      </c>
      <c r="B329" s="500">
        <v>40139</v>
      </c>
      <c r="C329" s="206"/>
      <c r="D329" s="206"/>
      <c r="E329" s="206"/>
      <c r="F329" s="206"/>
      <c r="G329" s="206"/>
      <c r="H329" s="206"/>
      <c r="I329" s="206"/>
      <c r="J329" s="206"/>
      <c r="K329" s="206"/>
      <c r="L329" s="206"/>
      <c r="M329" s="206"/>
      <c r="N329" s="206"/>
      <c r="O329" s="206"/>
      <c r="P329" s="206"/>
      <c r="Q329" s="206"/>
      <c r="R329" s="206"/>
      <c r="S329" s="206"/>
      <c r="T329" s="206"/>
      <c r="U329" s="206"/>
      <c r="V329" s="206"/>
      <c r="W329" s="206"/>
      <c r="X329" s="206"/>
      <c r="Y329" s="206"/>
      <c r="Z329" s="206"/>
      <c r="AA329" s="206"/>
      <c r="AB329" s="206"/>
      <c r="AC329" s="206"/>
      <c r="AD329" s="206"/>
      <c r="AE329" s="206"/>
      <c r="AF329" s="206"/>
      <c r="AG329" s="206"/>
      <c r="AH329" s="206"/>
      <c r="AI329" s="206"/>
      <c r="AJ329" s="206"/>
      <c r="AK329" s="206"/>
      <c r="AL329" s="206"/>
      <c r="AM329" s="206"/>
      <c r="AN329" s="206"/>
      <c r="AO329" s="206"/>
      <c r="AP329" s="206"/>
      <c r="AQ329" s="206"/>
      <c r="AR329" s="206"/>
      <c r="AS329" s="206"/>
      <c r="AT329" s="489">
        <f t="shared" si="77"/>
        <v>0</v>
      </c>
      <c r="AU329" s="489">
        <f t="shared" si="78"/>
        <v>0</v>
      </c>
      <c r="AV329" s="489">
        <f t="shared" si="79"/>
        <v>0</v>
      </c>
      <c r="AW329" s="489">
        <f t="shared" si="80"/>
        <v>0</v>
      </c>
      <c r="AX329" s="206"/>
      <c r="AY329" s="206"/>
      <c r="AZ329" s="206"/>
      <c r="BA329" s="206"/>
      <c r="BB329" s="206"/>
      <c r="BC329" s="206"/>
      <c r="BD329" s="206"/>
      <c r="BE329" s="206"/>
      <c r="BF329" s="206"/>
      <c r="BG329" s="206"/>
      <c r="BH329" s="206"/>
      <c r="BI329" s="206"/>
      <c r="BJ329" s="206"/>
      <c r="BK329" s="206"/>
      <c r="BL329" s="206"/>
      <c r="BM329" s="206"/>
      <c r="BN329" s="206"/>
      <c r="BO329" s="206"/>
      <c r="BP329" s="206"/>
      <c r="BQ329" s="206"/>
      <c r="BR329" s="206"/>
      <c r="BS329" s="206"/>
      <c r="BT329" s="206"/>
      <c r="BU329" s="206"/>
      <c r="BV329" s="206"/>
      <c r="BW329" s="206"/>
      <c r="BX329" s="206"/>
      <c r="BY329" s="489">
        <f t="shared" si="81"/>
        <v>0</v>
      </c>
      <c r="BZ329" s="489">
        <f t="shared" si="82"/>
        <v>0</v>
      </c>
      <c r="CA329" s="489">
        <f t="shared" si="85"/>
        <v>1047</v>
      </c>
      <c r="CB329" s="489">
        <f t="shared" si="86"/>
        <v>375</v>
      </c>
      <c r="CC329" s="489">
        <f t="shared" si="87"/>
        <v>0</v>
      </c>
      <c r="CD329" s="489">
        <f t="shared" si="88"/>
        <v>0</v>
      </c>
      <c r="CE329" s="489">
        <f t="shared" si="89"/>
        <v>0</v>
      </c>
      <c r="CF329" s="489">
        <f t="shared" si="83"/>
        <v>1047</v>
      </c>
      <c r="CG329" s="489">
        <f t="shared" si="84"/>
        <v>375</v>
      </c>
      <c r="CH329" s="489">
        <f t="shared" si="90"/>
        <v>314</v>
      </c>
      <c r="CI329" s="489">
        <f t="shared" si="90"/>
        <v>400</v>
      </c>
    </row>
    <row r="330" spans="1:87">
      <c r="A330" s="499" t="str">
        <f t="shared" si="76"/>
        <v>1109</v>
      </c>
      <c r="B330" s="500">
        <v>40140</v>
      </c>
      <c r="C330" s="206"/>
      <c r="D330" s="206"/>
      <c r="E330" s="206"/>
      <c r="F330" s="206"/>
      <c r="G330" s="206"/>
      <c r="H330" s="206"/>
      <c r="I330" s="206"/>
      <c r="J330" s="206"/>
      <c r="K330" s="206"/>
      <c r="L330" s="206"/>
      <c r="M330" s="206"/>
      <c r="N330" s="206"/>
      <c r="O330" s="206"/>
      <c r="P330" s="206"/>
      <c r="Q330" s="206"/>
      <c r="R330" s="206"/>
      <c r="S330" s="206"/>
      <c r="T330" s="206"/>
      <c r="U330" s="206"/>
      <c r="V330" s="206"/>
      <c r="W330" s="206"/>
      <c r="X330" s="206"/>
      <c r="Y330" s="206"/>
      <c r="Z330" s="206"/>
      <c r="AA330" s="206"/>
      <c r="AB330" s="206"/>
      <c r="AC330" s="206"/>
      <c r="AD330" s="206"/>
      <c r="AE330" s="206"/>
      <c r="AF330" s="206"/>
      <c r="AG330" s="206"/>
      <c r="AH330" s="206"/>
      <c r="AI330" s="206"/>
      <c r="AJ330" s="206"/>
      <c r="AK330" s="206"/>
      <c r="AL330" s="206"/>
      <c r="AM330" s="206"/>
      <c r="AN330" s="206"/>
      <c r="AO330" s="206"/>
      <c r="AP330" s="206"/>
      <c r="AQ330" s="206"/>
      <c r="AR330" s="206"/>
      <c r="AS330" s="206"/>
      <c r="AT330" s="489">
        <f t="shared" si="77"/>
        <v>0</v>
      </c>
      <c r="AU330" s="489">
        <f t="shared" si="78"/>
        <v>0</v>
      </c>
      <c r="AV330" s="489">
        <f t="shared" si="79"/>
        <v>0</v>
      </c>
      <c r="AW330" s="489">
        <f t="shared" si="80"/>
        <v>0</v>
      </c>
      <c r="AX330" s="206"/>
      <c r="AY330" s="206"/>
      <c r="AZ330" s="206"/>
      <c r="BA330" s="206"/>
      <c r="BB330" s="206"/>
      <c r="BC330" s="206"/>
      <c r="BD330" s="206"/>
      <c r="BE330" s="206"/>
      <c r="BF330" s="206"/>
      <c r="BG330" s="206"/>
      <c r="BH330" s="206"/>
      <c r="BI330" s="206"/>
      <c r="BJ330" s="206"/>
      <c r="BK330" s="206"/>
      <c r="BL330" s="206"/>
      <c r="BM330" s="206"/>
      <c r="BN330" s="206"/>
      <c r="BO330" s="206"/>
      <c r="BP330" s="206"/>
      <c r="BQ330" s="206"/>
      <c r="BR330" s="206"/>
      <c r="BS330" s="206"/>
      <c r="BT330" s="206"/>
      <c r="BU330" s="206"/>
      <c r="BV330" s="206"/>
      <c r="BW330" s="206"/>
      <c r="BX330" s="206"/>
      <c r="BY330" s="489">
        <f t="shared" si="81"/>
        <v>0</v>
      </c>
      <c r="BZ330" s="489">
        <f t="shared" si="82"/>
        <v>0</v>
      </c>
      <c r="CA330" s="489">
        <f t="shared" si="85"/>
        <v>1047</v>
      </c>
      <c r="CB330" s="489">
        <f t="shared" si="86"/>
        <v>375</v>
      </c>
      <c r="CC330" s="489">
        <f t="shared" si="87"/>
        <v>0</v>
      </c>
      <c r="CD330" s="489">
        <f t="shared" si="88"/>
        <v>0</v>
      </c>
      <c r="CE330" s="489">
        <f t="shared" si="89"/>
        <v>0</v>
      </c>
      <c r="CF330" s="489">
        <f t="shared" si="83"/>
        <v>1047</v>
      </c>
      <c r="CG330" s="489">
        <f t="shared" si="84"/>
        <v>375</v>
      </c>
      <c r="CH330" s="489">
        <f t="shared" si="90"/>
        <v>314</v>
      </c>
      <c r="CI330" s="489">
        <f t="shared" si="90"/>
        <v>400</v>
      </c>
    </row>
    <row r="331" spans="1:87">
      <c r="A331" s="499" t="str">
        <f t="shared" si="76"/>
        <v>1109</v>
      </c>
      <c r="B331" s="500">
        <v>40141</v>
      </c>
      <c r="C331" s="206"/>
      <c r="D331" s="206"/>
      <c r="E331" s="206"/>
      <c r="F331" s="206"/>
      <c r="G331" s="206"/>
      <c r="H331" s="206"/>
      <c r="I331" s="206"/>
      <c r="J331" s="206"/>
      <c r="K331" s="206"/>
      <c r="L331" s="206"/>
      <c r="M331" s="206"/>
      <c r="N331" s="206"/>
      <c r="O331" s="206"/>
      <c r="P331" s="206"/>
      <c r="Q331" s="206"/>
      <c r="R331" s="206"/>
      <c r="S331" s="206"/>
      <c r="T331" s="206"/>
      <c r="U331" s="206"/>
      <c r="V331" s="206"/>
      <c r="W331" s="206"/>
      <c r="X331" s="206"/>
      <c r="Y331" s="206"/>
      <c r="Z331" s="206"/>
      <c r="AA331" s="206"/>
      <c r="AB331" s="206"/>
      <c r="AC331" s="206"/>
      <c r="AD331" s="206"/>
      <c r="AE331" s="206"/>
      <c r="AF331" s="206"/>
      <c r="AG331" s="206"/>
      <c r="AH331" s="206"/>
      <c r="AI331" s="206"/>
      <c r="AJ331" s="206"/>
      <c r="AK331" s="206"/>
      <c r="AL331" s="206"/>
      <c r="AM331" s="206"/>
      <c r="AN331" s="206"/>
      <c r="AO331" s="206"/>
      <c r="AP331" s="206"/>
      <c r="AQ331" s="206"/>
      <c r="AR331" s="206"/>
      <c r="AS331" s="206"/>
      <c r="AT331" s="489">
        <f t="shared" si="77"/>
        <v>0</v>
      </c>
      <c r="AU331" s="489">
        <f t="shared" si="78"/>
        <v>0</v>
      </c>
      <c r="AV331" s="489">
        <f t="shared" si="79"/>
        <v>0</v>
      </c>
      <c r="AW331" s="489">
        <f t="shared" si="80"/>
        <v>0</v>
      </c>
      <c r="AX331" s="206"/>
      <c r="AY331" s="206"/>
      <c r="AZ331" s="206"/>
      <c r="BA331" s="206"/>
      <c r="BB331" s="206"/>
      <c r="BC331" s="206"/>
      <c r="BD331" s="206"/>
      <c r="BE331" s="206"/>
      <c r="BF331" s="206"/>
      <c r="BG331" s="206"/>
      <c r="BH331" s="206"/>
      <c r="BI331" s="206"/>
      <c r="BJ331" s="206"/>
      <c r="BK331" s="206"/>
      <c r="BL331" s="206"/>
      <c r="BM331" s="206"/>
      <c r="BN331" s="206"/>
      <c r="BO331" s="206"/>
      <c r="BP331" s="206"/>
      <c r="BQ331" s="206"/>
      <c r="BR331" s="206"/>
      <c r="BS331" s="206"/>
      <c r="BT331" s="206"/>
      <c r="BU331" s="206"/>
      <c r="BV331" s="206"/>
      <c r="BW331" s="206"/>
      <c r="BX331" s="206"/>
      <c r="BY331" s="489">
        <f t="shared" si="81"/>
        <v>0</v>
      </c>
      <c r="BZ331" s="489">
        <f t="shared" si="82"/>
        <v>0</v>
      </c>
      <c r="CA331" s="489">
        <f t="shared" si="85"/>
        <v>1047</v>
      </c>
      <c r="CB331" s="489">
        <f t="shared" si="86"/>
        <v>375</v>
      </c>
      <c r="CC331" s="489">
        <f t="shared" si="87"/>
        <v>0</v>
      </c>
      <c r="CD331" s="489">
        <f t="shared" si="88"/>
        <v>0</v>
      </c>
      <c r="CE331" s="489">
        <f t="shared" si="89"/>
        <v>0</v>
      </c>
      <c r="CF331" s="489">
        <f t="shared" si="83"/>
        <v>1047</v>
      </c>
      <c r="CG331" s="489">
        <f t="shared" si="84"/>
        <v>375</v>
      </c>
      <c r="CH331" s="489">
        <f t="shared" si="90"/>
        <v>314</v>
      </c>
      <c r="CI331" s="489">
        <f t="shared" si="90"/>
        <v>400</v>
      </c>
    </row>
    <row r="332" spans="1:87">
      <c r="A332" s="499" t="str">
        <f t="shared" si="76"/>
        <v>1109</v>
      </c>
      <c r="B332" s="500">
        <v>40142</v>
      </c>
      <c r="C332" s="206"/>
      <c r="D332" s="206"/>
      <c r="E332" s="206"/>
      <c r="F332" s="206"/>
      <c r="G332" s="206"/>
      <c r="H332" s="206"/>
      <c r="I332" s="206"/>
      <c r="J332" s="206"/>
      <c r="K332" s="206"/>
      <c r="L332" s="206"/>
      <c r="M332" s="206"/>
      <c r="N332" s="206"/>
      <c r="O332" s="206"/>
      <c r="P332" s="206"/>
      <c r="Q332" s="206"/>
      <c r="R332" s="206"/>
      <c r="S332" s="206"/>
      <c r="T332" s="206"/>
      <c r="U332" s="206"/>
      <c r="V332" s="206"/>
      <c r="W332" s="206"/>
      <c r="X332" s="206"/>
      <c r="Y332" s="206"/>
      <c r="Z332" s="206"/>
      <c r="AA332" s="206"/>
      <c r="AB332" s="206"/>
      <c r="AC332" s="206"/>
      <c r="AD332" s="206"/>
      <c r="AE332" s="206"/>
      <c r="AF332" s="206"/>
      <c r="AG332" s="206"/>
      <c r="AH332" s="206"/>
      <c r="AI332" s="206"/>
      <c r="AJ332" s="206"/>
      <c r="AK332" s="206"/>
      <c r="AL332" s="206"/>
      <c r="AM332" s="206"/>
      <c r="AN332" s="206"/>
      <c r="AO332" s="206"/>
      <c r="AP332" s="206"/>
      <c r="AQ332" s="206"/>
      <c r="AR332" s="206"/>
      <c r="AS332" s="206"/>
      <c r="AT332" s="489">
        <f t="shared" si="77"/>
        <v>0</v>
      </c>
      <c r="AU332" s="489">
        <f t="shared" si="78"/>
        <v>0</v>
      </c>
      <c r="AV332" s="489">
        <f t="shared" si="79"/>
        <v>0</v>
      </c>
      <c r="AW332" s="489">
        <f t="shared" si="80"/>
        <v>0</v>
      </c>
      <c r="AX332" s="206"/>
      <c r="AY332" s="206"/>
      <c r="AZ332" s="206"/>
      <c r="BA332" s="206"/>
      <c r="BB332" s="206"/>
      <c r="BC332" s="206"/>
      <c r="BD332" s="206"/>
      <c r="BE332" s="206"/>
      <c r="BF332" s="206"/>
      <c r="BG332" s="206"/>
      <c r="BH332" s="206"/>
      <c r="BI332" s="206"/>
      <c r="BJ332" s="206"/>
      <c r="BK332" s="206"/>
      <c r="BL332" s="206"/>
      <c r="BM332" s="206"/>
      <c r="BN332" s="206"/>
      <c r="BO332" s="206"/>
      <c r="BP332" s="206"/>
      <c r="BQ332" s="206"/>
      <c r="BR332" s="206"/>
      <c r="BS332" s="206"/>
      <c r="BT332" s="206"/>
      <c r="BU332" s="206"/>
      <c r="BV332" s="206"/>
      <c r="BW332" s="206"/>
      <c r="BX332" s="206"/>
      <c r="BY332" s="489">
        <f t="shared" si="81"/>
        <v>0</v>
      </c>
      <c r="BZ332" s="489">
        <f t="shared" si="82"/>
        <v>0</v>
      </c>
      <c r="CA332" s="489">
        <f t="shared" si="85"/>
        <v>1047</v>
      </c>
      <c r="CB332" s="489">
        <f t="shared" si="86"/>
        <v>375</v>
      </c>
      <c r="CC332" s="489">
        <f t="shared" si="87"/>
        <v>0</v>
      </c>
      <c r="CD332" s="489">
        <f t="shared" si="88"/>
        <v>0</v>
      </c>
      <c r="CE332" s="489">
        <f t="shared" si="89"/>
        <v>0</v>
      </c>
      <c r="CF332" s="489">
        <f t="shared" si="83"/>
        <v>1047</v>
      </c>
      <c r="CG332" s="489">
        <f t="shared" si="84"/>
        <v>375</v>
      </c>
      <c r="CH332" s="489">
        <f t="shared" si="90"/>
        <v>314</v>
      </c>
      <c r="CI332" s="489">
        <f t="shared" si="90"/>
        <v>400</v>
      </c>
    </row>
    <row r="333" spans="1:87">
      <c r="A333" s="499" t="str">
        <f t="shared" si="76"/>
        <v>1109</v>
      </c>
      <c r="B333" s="500">
        <v>40143</v>
      </c>
      <c r="C333" s="206"/>
      <c r="D333" s="206"/>
      <c r="E333" s="206"/>
      <c r="F333" s="206"/>
      <c r="G333" s="206"/>
      <c r="H333" s="206"/>
      <c r="I333" s="206"/>
      <c r="J333" s="206"/>
      <c r="K333" s="206"/>
      <c r="L333" s="206"/>
      <c r="M333" s="206"/>
      <c r="N333" s="206"/>
      <c r="O333" s="206"/>
      <c r="P333" s="206"/>
      <c r="Q333" s="206"/>
      <c r="R333" s="206"/>
      <c r="S333" s="206"/>
      <c r="T333" s="206"/>
      <c r="U333" s="206"/>
      <c r="V333" s="206"/>
      <c r="W333" s="206"/>
      <c r="X333" s="206"/>
      <c r="Y333" s="206"/>
      <c r="Z333" s="206"/>
      <c r="AA333" s="206"/>
      <c r="AB333" s="206"/>
      <c r="AC333" s="206"/>
      <c r="AD333" s="206"/>
      <c r="AE333" s="206"/>
      <c r="AF333" s="206"/>
      <c r="AG333" s="206"/>
      <c r="AH333" s="206"/>
      <c r="AI333" s="206"/>
      <c r="AJ333" s="206"/>
      <c r="AK333" s="206"/>
      <c r="AL333" s="206"/>
      <c r="AM333" s="206"/>
      <c r="AN333" s="206"/>
      <c r="AO333" s="206"/>
      <c r="AP333" s="206"/>
      <c r="AQ333" s="206"/>
      <c r="AR333" s="206"/>
      <c r="AS333" s="206"/>
      <c r="AT333" s="489">
        <f t="shared" si="77"/>
        <v>0</v>
      </c>
      <c r="AU333" s="489">
        <f t="shared" si="78"/>
        <v>0</v>
      </c>
      <c r="AV333" s="489">
        <f t="shared" si="79"/>
        <v>0</v>
      </c>
      <c r="AW333" s="489">
        <f t="shared" si="80"/>
        <v>0</v>
      </c>
      <c r="AX333" s="206"/>
      <c r="AY333" s="206"/>
      <c r="AZ333" s="206"/>
      <c r="BA333" s="206"/>
      <c r="BB333" s="206"/>
      <c r="BC333" s="206"/>
      <c r="BD333" s="206"/>
      <c r="BE333" s="206"/>
      <c r="BF333" s="206"/>
      <c r="BG333" s="206"/>
      <c r="BH333" s="206"/>
      <c r="BI333" s="206"/>
      <c r="BJ333" s="206"/>
      <c r="BK333" s="206"/>
      <c r="BL333" s="206"/>
      <c r="BM333" s="206"/>
      <c r="BN333" s="206"/>
      <c r="BO333" s="206"/>
      <c r="BP333" s="206"/>
      <c r="BQ333" s="206"/>
      <c r="BR333" s="206"/>
      <c r="BS333" s="206"/>
      <c r="BT333" s="206"/>
      <c r="BU333" s="206"/>
      <c r="BV333" s="206"/>
      <c r="BW333" s="206"/>
      <c r="BX333" s="206"/>
      <c r="BY333" s="489">
        <f t="shared" si="81"/>
        <v>0</v>
      </c>
      <c r="BZ333" s="489">
        <f t="shared" si="82"/>
        <v>0</v>
      </c>
      <c r="CA333" s="489">
        <f t="shared" si="85"/>
        <v>1047</v>
      </c>
      <c r="CB333" s="489">
        <f t="shared" si="86"/>
        <v>375</v>
      </c>
      <c r="CC333" s="489">
        <f t="shared" si="87"/>
        <v>0</v>
      </c>
      <c r="CD333" s="489">
        <f t="shared" si="88"/>
        <v>0</v>
      </c>
      <c r="CE333" s="489">
        <f t="shared" si="89"/>
        <v>0</v>
      </c>
      <c r="CF333" s="489">
        <f t="shared" si="83"/>
        <v>1047</v>
      </c>
      <c r="CG333" s="489">
        <f t="shared" si="84"/>
        <v>375</v>
      </c>
      <c r="CH333" s="489">
        <f t="shared" si="90"/>
        <v>314</v>
      </c>
      <c r="CI333" s="489">
        <f t="shared" si="90"/>
        <v>400</v>
      </c>
    </row>
    <row r="334" spans="1:87">
      <c r="A334" s="499" t="str">
        <f t="shared" si="76"/>
        <v>1109</v>
      </c>
      <c r="B334" s="500">
        <v>40144</v>
      </c>
      <c r="C334" s="206"/>
      <c r="D334" s="206"/>
      <c r="E334" s="206"/>
      <c r="F334" s="206"/>
      <c r="G334" s="206"/>
      <c r="H334" s="206"/>
      <c r="I334" s="206"/>
      <c r="J334" s="206"/>
      <c r="K334" s="206"/>
      <c r="L334" s="206"/>
      <c r="M334" s="206"/>
      <c r="N334" s="206"/>
      <c r="O334" s="206"/>
      <c r="P334" s="206"/>
      <c r="Q334" s="206"/>
      <c r="R334" s="206"/>
      <c r="S334" s="206"/>
      <c r="T334" s="206"/>
      <c r="U334" s="206"/>
      <c r="V334" s="206"/>
      <c r="W334" s="206"/>
      <c r="X334" s="206"/>
      <c r="Y334" s="206"/>
      <c r="Z334" s="206"/>
      <c r="AA334" s="206"/>
      <c r="AB334" s="206"/>
      <c r="AC334" s="206"/>
      <c r="AD334" s="206"/>
      <c r="AE334" s="206"/>
      <c r="AF334" s="206"/>
      <c r="AG334" s="206"/>
      <c r="AH334" s="206"/>
      <c r="AI334" s="206"/>
      <c r="AJ334" s="206"/>
      <c r="AK334" s="206"/>
      <c r="AL334" s="206"/>
      <c r="AM334" s="206"/>
      <c r="AN334" s="206"/>
      <c r="AO334" s="206"/>
      <c r="AP334" s="206"/>
      <c r="AQ334" s="206"/>
      <c r="AR334" s="206"/>
      <c r="AS334" s="206"/>
      <c r="AT334" s="489">
        <f t="shared" si="77"/>
        <v>0</v>
      </c>
      <c r="AU334" s="489">
        <f t="shared" si="78"/>
        <v>0</v>
      </c>
      <c r="AV334" s="489">
        <f t="shared" si="79"/>
        <v>0</v>
      </c>
      <c r="AW334" s="489">
        <f t="shared" si="80"/>
        <v>0</v>
      </c>
      <c r="AX334" s="206"/>
      <c r="AY334" s="206"/>
      <c r="AZ334" s="206"/>
      <c r="BA334" s="206"/>
      <c r="BB334" s="206"/>
      <c r="BC334" s="206"/>
      <c r="BD334" s="206"/>
      <c r="BE334" s="206"/>
      <c r="BF334" s="206"/>
      <c r="BG334" s="206"/>
      <c r="BH334" s="206"/>
      <c r="BI334" s="206"/>
      <c r="BJ334" s="206"/>
      <c r="BK334" s="206"/>
      <c r="BL334" s="206"/>
      <c r="BM334" s="206"/>
      <c r="BN334" s="206"/>
      <c r="BO334" s="206"/>
      <c r="BP334" s="206"/>
      <c r="BQ334" s="206"/>
      <c r="BR334" s="206"/>
      <c r="BS334" s="206"/>
      <c r="BT334" s="206"/>
      <c r="BU334" s="206"/>
      <c r="BV334" s="206"/>
      <c r="BW334" s="206"/>
      <c r="BX334" s="206"/>
      <c r="BY334" s="489">
        <f t="shared" si="81"/>
        <v>0</v>
      </c>
      <c r="BZ334" s="489">
        <f t="shared" si="82"/>
        <v>0</v>
      </c>
      <c r="CA334" s="489">
        <f t="shared" si="85"/>
        <v>1047</v>
      </c>
      <c r="CB334" s="489">
        <f t="shared" si="86"/>
        <v>375</v>
      </c>
      <c r="CC334" s="489">
        <f t="shared" si="87"/>
        <v>0</v>
      </c>
      <c r="CD334" s="489">
        <f t="shared" si="88"/>
        <v>0</v>
      </c>
      <c r="CE334" s="489">
        <f t="shared" si="89"/>
        <v>0</v>
      </c>
      <c r="CF334" s="489">
        <f t="shared" si="83"/>
        <v>1047</v>
      </c>
      <c r="CG334" s="489">
        <f t="shared" si="84"/>
        <v>375</v>
      </c>
      <c r="CH334" s="489">
        <f t="shared" si="90"/>
        <v>314</v>
      </c>
      <c r="CI334" s="489">
        <f t="shared" si="90"/>
        <v>400</v>
      </c>
    </row>
    <row r="335" spans="1:87">
      <c r="A335" s="499" t="str">
        <f t="shared" si="76"/>
        <v>1109</v>
      </c>
      <c r="B335" s="500">
        <v>40145</v>
      </c>
      <c r="C335" s="206"/>
      <c r="D335" s="206"/>
      <c r="E335" s="206"/>
      <c r="F335" s="206"/>
      <c r="G335" s="206"/>
      <c r="H335" s="206"/>
      <c r="I335" s="206"/>
      <c r="J335" s="206"/>
      <c r="K335" s="206"/>
      <c r="L335" s="206"/>
      <c r="M335" s="206"/>
      <c r="N335" s="206"/>
      <c r="O335" s="206"/>
      <c r="P335" s="206"/>
      <c r="Q335" s="206"/>
      <c r="R335" s="206"/>
      <c r="S335" s="206"/>
      <c r="T335" s="206"/>
      <c r="U335" s="206"/>
      <c r="V335" s="206"/>
      <c r="W335" s="206"/>
      <c r="X335" s="206"/>
      <c r="Y335" s="206"/>
      <c r="Z335" s="206"/>
      <c r="AA335" s="206"/>
      <c r="AB335" s="206"/>
      <c r="AC335" s="206"/>
      <c r="AD335" s="206"/>
      <c r="AE335" s="206"/>
      <c r="AF335" s="206"/>
      <c r="AG335" s="206"/>
      <c r="AH335" s="206"/>
      <c r="AI335" s="206"/>
      <c r="AJ335" s="206"/>
      <c r="AK335" s="206"/>
      <c r="AL335" s="206"/>
      <c r="AM335" s="206"/>
      <c r="AN335" s="206"/>
      <c r="AO335" s="206"/>
      <c r="AP335" s="206"/>
      <c r="AQ335" s="206"/>
      <c r="AR335" s="206"/>
      <c r="AS335" s="206"/>
      <c r="AT335" s="489">
        <f t="shared" si="77"/>
        <v>0</v>
      </c>
      <c r="AU335" s="489">
        <f t="shared" si="78"/>
        <v>0</v>
      </c>
      <c r="AV335" s="489">
        <f t="shared" si="79"/>
        <v>0</v>
      </c>
      <c r="AW335" s="489">
        <f t="shared" si="80"/>
        <v>0</v>
      </c>
      <c r="AX335" s="206"/>
      <c r="AY335" s="206"/>
      <c r="AZ335" s="206"/>
      <c r="BA335" s="206"/>
      <c r="BB335" s="206"/>
      <c r="BC335" s="206"/>
      <c r="BD335" s="206"/>
      <c r="BE335" s="206"/>
      <c r="BF335" s="206"/>
      <c r="BG335" s="206"/>
      <c r="BH335" s="206"/>
      <c r="BI335" s="206"/>
      <c r="BJ335" s="206"/>
      <c r="BK335" s="206"/>
      <c r="BL335" s="206"/>
      <c r="BM335" s="206"/>
      <c r="BN335" s="206"/>
      <c r="BO335" s="206"/>
      <c r="BP335" s="206"/>
      <c r="BQ335" s="206"/>
      <c r="BR335" s="206"/>
      <c r="BS335" s="206"/>
      <c r="BT335" s="206"/>
      <c r="BU335" s="206"/>
      <c r="BV335" s="206"/>
      <c r="BW335" s="206"/>
      <c r="BX335" s="206"/>
      <c r="BY335" s="489">
        <f t="shared" si="81"/>
        <v>0</v>
      </c>
      <c r="BZ335" s="489">
        <f t="shared" si="82"/>
        <v>0</v>
      </c>
      <c r="CA335" s="489">
        <f t="shared" si="85"/>
        <v>1047</v>
      </c>
      <c r="CB335" s="489">
        <f t="shared" si="86"/>
        <v>375</v>
      </c>
      <c r="CC335" s="489">
        <f t="shared" si="87"/>
        <v>0</v>
      </c>
      <c r="CD335" s="489">
        <f t="shared" si="88"/>
        <v>0</v>
      </c>
      <c r="CE335" s="489">
        <f t="shared" si="89"/>
        <v>0</v>
      </c>
      <c r="CF335" s="489">
        <f t="shared" si="83"/>
        <v>1047</v>
      </c>
      <c r="CG335" s="489">
        <f t="shared" si="84"/>
        <v>375</v>
      </c>
      <c r="CH335" s="489">
        <f t="shared" si="90"/>
        <v>314</v>
      </c>
      <c r="CI335" s="489">
        <f t="shared" si="90"/>
        <v>400</v>
      </c>
    </row>
    <row r="336" spans="1:87">
      <c r="A336" s="499" t="str">
        <f t="shared" si="76"/>
        <v>1109</v>
      </c>
      <c r="B336" s="500">
        <v>40146</v>
      </c>
      <c r="C336" s="206"/>
      <c r="D336" s="206"/>
      <c r="E336" s="206"/>
      <c r="F336" s="206"/>
      <c r="G336" s="206"/>
      <c r="H336" s="206"/>
      <c r="I336" s="206"/>
      <c r="J336" s="206"/>
      <c r="K336" s="206"/>
      <c r="L336" s="206"/>
      <c r="M336" s="206"/>
      <c r="N336" s="206"/>
      <c r="O336" s="206"/>
      <c r="P336" s="206"/>
      <c r="Q336" s="206"/>
      <c r="R336" s="206"/>
      <c r="S336" s="206"/>
      <c r="T336" s="206"/>
      <c r="U336" s="206"/>
      <c r="V336" s="206"/>
      <c r="W336" s="206"/>
      <c r="X336" s="206"/>
      <c r="Y336" s="206"/>
      <c r="Z336" s="206"/>
      <c r="AA336" s="206"/>
      <c r="AB336" s="206"/>
      <c r="AC336" s="206"/>
      <c r="AD336" s="206"/>
      <c r="AE336" s="206"/>
      <c r="AF336" s="206"/>
      <c r="AG336" s="206"/>
      <c r="AH336" s="206"/>
      <c r="AI336" s="206"/>
      <c r="AJ336" s="206"/>
      <c r="AK336" s="206"/>
      <c r="AL336" s="206"/>
      <c r="AM336" s="206"/>
      <c r="AN336" s="206"/>
      <c r="AO336" s="206"/>
      <c r="AP336" s="206"/>
      <c r="AQ336" s="206"/>
      <c r="AR336" s="206"/>
      <c r="AS336" s="206"/>
      <c r="AT336" s="489">
        <f t="shared" si="77"/>
        <v>0</v>
      </c>
      <c r="AU336" s="489">
        <f t="shared" si="78"/>
        <v>0</v>
      </c>
      <c r="AV336" s="489">
        <f t="shared" si="79"/>
        <v>0</v>
      </c>
      <c r="AW336" s="489">
        <f t="shared" si="80"/>
        <v>0</v>
      </c>
      <c r="AX336" s="206"/>
      <c r="AY336" s="206"/>
      <c r="AZ336" s="206"/>
      <c r="BA336" s="206"/>
      <c r="BB336" s="206"/>
      <c r="BC336" s="206"/>
      <c r="BD336" s="206"/>
      <c r="BE336" s="206"/>
      <c r="BF336" s="206"/>
      <c r="BG336" s="206"/>
      <c r="BH336" s="206"/>
      <c r="BI336" s="206"/>
      <c r="BJ336" s="206"/>
      <c r="BK336" s="206"/>
      <c r="BL336" s="206"/>
      <c r="BM336" s="206"/>
      <c r="BN336" s="206"/>
      <c r="BO336" s="206"/>
      <c r="BP336" s="206"/>
      <c r="BQ336" s="206"/>
      <c r="BR336" s="206"/>
      <c r="BS336" s="206"/>
      <c r="BT336" s="206"/>
      <c r="BU336" s="206"/>
      <c r="BV336" s="206"/>
      <c r="BW336" s="206"/>
      <c r="BX336" s="206"/>
      <c r="BY336" s="489">
        <f t="shared" si="81"/>
        <v>0</v>
      </c>
      <c r="BZ336" s="489">
        <f t="shared" si="82"/>
        <v>0</v>
      </c>
      <c r="CA336" s="489">
        <f t="shared" si="85"/>
        <v>1047</v>
      </c>
      <c r="CB336" s="489">
        <f t="shared" si="86"/>
        <v>375</v>
      </c>
      <c r="CC336" s="489">
        <f t="shared" si="87"/>
        <v>0</v>
      </c>
      <c r="CD336" s="489">
        <f t="shared" si="88"/>
        <v>0</v>
      </c>
      <c r="CE336" s="489">
        <f t="shared" si="89"/>
        <v>0</v>
      </c>
      <c r="CF336" s="489">
        <f t="shared" si="83"/>
        <v>1047</v>
      </c>
      <c r="CG336" s="489">
        <f t="shared" si="84"/>
        <v>375</v>
      </c>
      <c r="CH336" s="489">
        <f t="shared" si="90"/>
        <v>314</v>
      </c>
      <c r="CI336" s="489">
        <f t="shared" si="90"/>
        <v>400</v>
      </c>
    </row>
    <row r="337" spans="1:87">
      <c r="A337" s="499" t="str">
        <f t="shared" si="76"/>
        <v>1109</v>
      </c>
      <c r="B337" s="500">
        <v>40147</v>
      </c>
      <c r="C337" s="206"/>
      <c r="D337" s="206"/>
      <c r="E337" s="206"/>
      <c r="F337" s="206"/>
      <c r="G337" s="206"/>
      <c r="H337" s="206"/>
      <c r="I337" s="206"/>
      <c r="J337" s="206"/>
      <c r="K337" s="206"/>
      <c r="L337" s="206"/>
      <c r="M337" s="206"/>
      <c r="N337" s="206"/>
      <c r="O337" s="206"/>
      <c r="P337" s="206"/>
      <c r="Q337" s="206"/>
      <c r="R337" s="206"/>
      <c r="S337" s="206"/>
      <c r="T337" s="206"/>
      <c r="U337" s="206"/>
      <c r="V337" s="206"/>
      <c r="W337" s="206"/>
      <c r="X337" s="206"/>
      <c r="Y337" s="206"/>
      <c r="Z337" s="206"/>
      <c r="AA337" s="206"/>
      <c r="AB337" s="206"/>
      <c r="AC337" s="206"/>
      <c r="AD337" s="206"/>
      <c r="AE337" s="206"/>
      <c r="AF337" s="206"/>
      <c r="AG337" s="206"/>
      <c r="AH337" s="206"/>
      <c r="AI337" s="206"/>
      <c r="AJ337" s="206"/>
      <c r="AK337" s="206"/>
      <c r="AL337" s="206"/>
      <c r="AM337" s="206"/>
      <c r="AN337" s="206"/>
      <c r="AO337" s="206"/>
      <c r="AP337" s="206"/>
      <c r="AQ337" s="206"/>
      <c r="AR337" s="206"/>
      <c r="AS337" s="206"/>
      <c r="AT337" s="489">
        <f t="shared" si="77"/>
        <v>0</v>
      </c>
      <c r="AU337" s="489">
        <f t="shared" si="78"/>
        <v>0</v>
      </c>
      <c r="AV337" s="489">
        <f t="shared" si="79"/>
        <v>0</v>
      </c>
      <c r="AW337" s="489">
        <f t="shared" si="80"/>
        <v>0</v>
      </c>
      <c r="AX337" s="206"/>
      <c r="AY337" s="206"/>
      <c r="AZ337" s="206"/>
      <c r="BA337" s="206"/>
      <c r="BB337" s="206"/>
      <c r="BC337" s="206"/>
      <c r="BD337" s="206"/>
      <c r="BE337" s="206"/>
      <c r="BF337" s="206"/>
      <c r="BG337" s="206"/>
      <c r="BH337" s="206"/>
      <c r="BI337" s="206"/>
      <c r="BJ337" s="206"/>
      <c r="BK337" s="206"/>
      <c r="BL337" s="206"/>
      <c r="BM337" s="206"/>
      <c r="BN337" s="206"/>
      <c r="BO337" s="206"/>
      <c r="BP337" s="206"/>
      <c r="BQ337" s="206"/>
      <c r="BR337" s="206"/>
      <c r="BS337" s="206"/>
      <c r="BT337" s="206"/>
      <c r="BU337" s="206"/>
      <c r="BV337" s="206"/>
      <c r="BW337" s="206"/>
      <c r="BX337" s="206"/>
      <c r="BY337" s="489">
        <f t="shared" si="81"/>
        <v>0</v>
      </c>
      <c r="BZ337" s="489">
        <f t="shared" si="82"/>
        <v>0</v>
      </c>
      <c r="CA337" s="489">
        <f t="shared" si="85"/>
        <v>1047</v>
      </c>
      <c r="CB337" s="489">
        <f t="shared" si="86"/>
        <v>375</v>
      </c>
      <c r="CC337" s="489">
        <f t="shared" si="87"/>
        <v>0</v>
      </c>
      <c r="CD337" s="489">
        <f t="shared" si="88"/>
        <v>0</v>
      </c>
      <c r="CE337" s="489">
        <f t="shared" si="89"/>
        <v>0</v>
      </c>
      <c r="CF337" s="489">
        <f t="shared" si="83"/>
        <v>1047</v>
      </c>
      <c r="CG337" s="489">
        <f t="shared" si="84"/>
        <v>375</v>
      </c>
      <c r="CH337" s="489">
        <f t="shared" si="90"/>
        <v>314</v>
      </c>
      <c r="CI337" s="489">
        <f t="shared" si="90"/>
        <v>400</v>
      </c>
    </row>
    <row r="338" spans="1:87">
      <c r="A338" s="499" t="str">
        <f t="shared" si="76"/>
        <v>1209</v>
      </c>
      <c r="B338" s="500">
        <v>40148</v>
      </c>
      <c r="C338" s="206"/>
      <c r="D338" s="206"/>
      <c r="E338" s="206"/>
      <c r="F338" s="206"/>
      <c r="G338" s="206"/>
      <c r="H338" s="206"/>
      <c r="I338" s="206"/>
      <c r="J338" s="206"/>
      <c r="K338" s="206"/>
      <c r="L338" s="206"/>
      <c r="M338" s="206"/>
      <c r="N338" s="206"/>
      <c r="O338" s="206"/>
      <c r="P338" s="206"/>
      <c r="Q338" s="206"/>
      <c r="R338" s="206"/>
      <c r="S338" s="206"/>
      <c r="T338" s="206"/>
      <c r="U338" s="206"/>
      <c r="V338" s="206"/>
      <c r="W338" s="206"/>
      <c r="X338" s="206"/>
      <c r="Y338" s="206"/>
      <c r="Z338" s="206"/>
      <c r="AA338" s="206"/>
      <c r="AB338" s="206"/>
      <c r="AC338" s="206"/>
      <c r="AD338" s="206"/>
      <c r="AE338" s="206"/>
      <c r="AF338" s="206"/>
      <c r="AG338" s="206"/>
      <c r="AH338" s="206"/>
      <c r="AI338" s="206"/>
      <c r="AJ338" s="206"/>
      <c r="AK338" s="206"/>
      <c r="AL338" s="206"/>
      <c r="AM338" s="206"/>
      <c r="AN338" s="206"/>
      <c r="AO338" s="206"/>
      <c r="AP338" s="206"/>
      <c r="AQ338" s="206"/>
      <c r="AR338" s="206"/>
      <c r="AS338" s="206"/>
      <c r="AT338" s="489">
        <f t="shared" si="77"/>
        <v>0</v>
      </c>
      <c r="AU338" s="489">
        <f t="shared" si="78"/>
        <v>0</v>
      </c>
      <c r="AV338" s="489">
        <f t="shared" si="79"/>
        <v>0</v>
      </c>
      <c r="AW338" s="489">
        <f t="shared" si="80"/>
        <v>0</v>
      </c>
      <c r="AX338" s="206"/>
      <c r="AY338" s="206"/>
      <c r="AZ338" s="206"/>
      <c r="BA338" s="206"/>
      <c r="BB338" s="206"/>
      <c r="BC338" s="206"/>
      <c r="BD338" s="206"/>
      <c r="BE338" s="206"/>
      <c r="BF338" s="206"/>
      <c r="BG338" s="206"/>
      <c r="BH338" s="206"/>
      <c r="BI338" s="206"/>
      <c r="BJ338" s="206"/>
      <c r="BK338" s="206"/>
      <c r="BL338" s="206"/>
      <c r="BM338" s="206"/>
      <c r="BN338" s="206"/>
      <c r="BO338" s="206"/>
      <c r="BP338" s="206"/>
      <c r="BQ338" s="206"/>
      <c r="BR338" s="206"/>
      <c r="BS338" s="206"/>
      <c r="BT338" s="206"/>
      <c r="BU338" s="206"/>
      <c r="BV338" s="206"/>
      <c r="BW338" s="206"/>
      <c r="BX338" s="206"/>
      <c r="BY338" s="489">
        <f t="shared" si="81"/>
        <v>0</v>
      </c>
      <c r="BZ338" s="489">
        <f t="shared" si="82"/>
        <v>0</v>
      </c>
      <c r="CA338" s="489">
        <f t="shared" si="85"/>
        <v>1047</v>
      </c>
      <c r="CB338" s="489">
        <f t="shared" si="86"/>
        <v>375</v>
      </c>
      <c r="CC338" s="489">
        <f t="shared" si="87"/>
        <v>0</v>
      </c>
      <c r="CD338" s="489">
        <f t="shared" si="88"/>
        <v>0</v>
      </c>
      <c r="CE338" s="489">
        <f t="shared" si="89"/>
        <v>0</v>
      </c>
      <c r="CF338" s="489">
        <f t="shared" si="83"/>
        <v>1047</v>
      </c>
      <c r="CG338" s="489">
        <f t="shared" si="84"/>
        <v>375</v>
      </c>
      <c r="CH338" s="489">
        <f t="shared" si="90"/>
        <v>314</v>
      </c>
      <c r="CI338" s="489">
        <f t="shared" si="90"/>
        <v>400</v>
      </c>
    </row>
    <row r="339" spans="1:87">
      <c r="A339" s="499" t="str">
        <f t="shared" si="76"/>
        <v>1209</v>
      </c>
      <c r="B339" s="500">
        <v>40149</v>
      </c>
      <c r="C339" s="206"/>
      <c r="D339" s="206"/>
      <c r="E339" s="206"/>
      <c r="F339" s="206"/>
      <c r="G339" s="206"/>
      <c r="H339" s="206"/>
      <c r="I339" s="206"/>
      <c r="J339" s="206"/>
      <c r="K339" s="206"/>
      <c r="L339" s="206"/>
      <c r="M339" s="206"/>
      <c r="N339" s="206"/>
      <c r="O339" s="206"/>
      <c r="P339" s="206"/>
      <c r="Q339" s="206"/>
      <c r="R339" s="206"/>
      <c r="S339" s="206"/>
      <c r="T339" s="206"/>
      <c r="U339" s="206"/>
      <c r="V339" s="206"/>
      <c r="W339" s="206"/>
      <c r="X339" s="206"/>
      <c r="Y339" s="206"/>
      <c r="Z339" s="206"/>
      <c r="AA339" s="206"/>
      <c r="AB339" s="206"/>
      <c r="AC339" s="206"/>
      <c r="AD339" s="206"/>
      <c r="AE339" s="206"/>
      <c r="AF339" s="206"/>
      <c r="AG339" s="206"/>
      <c r="AH339" s="206"/>
      <c r="AI339" s="206"/>
      <c r="AJ339" s="206"/>
      <c r="AK339" s="206"/>
      <c r="AL339" s="206"/>
      <c r="AM339" s="206"/>
      <c r="AN339" s="206"/>
      <c r="AO339" s="206"/>
      <c r="AP339" s="206"/>
      <c r="AQ339" s="206"/>
      <c r="AR339" s="206"/>
      <c r="AS339" s="206"/>
      <c r="AT339" s="489">
        <f t="shared" si="77"/>
        <v>0</v>
      </c>
      <c r="AU339" s="489">
        <f t="shared" si="78"/>
        <v>0</v>
      </c>
      <c r="AV339" s="489">
        <f t="shared" si="79"/>
        <v>0</v>
      </c>
      <c r="AW339" s="489">
        <f t="shared" si="80"/>
        <v>0</v>
      </c>
      <c r="AX339" s="206"/>
      <c r="AY339" s="206"/>
      <c r="AZ339" s="206"/>
      <c r="BA339" s="206"/>
      <c r="BB339" s="206"/>
      <c r="BC339" s="206"/>
      <c r="BD339" s="206"/>
      <c r="BE339" s="206"/>
      <c r="BF339" s="206"/>
      <c r="BG339" s="206"/>
      <c r="BH339" s="206"/>
      <c r="BI339" s="206"/>
      <c r="BJ339" s="206"/>
      <c r="BK339" s="206"/>
      <c r="BL339" s="206"/>
      <c r="BM339" s="206"/>
      <c r="BN339" s="206"/>
      <c r="BO339" s="206"/>
      <c r="BP339" s="206"/>
      <c r="BQ339" s="206"/>
      <c r="BR339" s="206"/>
      <c r="BS339" s="206"/>
      <c r="BT339" s="206"/>
      <c r="BU339" s="206"/>
      <c r="BV339" s="206"/>
      <c r="BW339" s="206"/>
      <c r="BX339" s="206"/>
      <c r="BY339" s="489">
        <f t="shared" si="81"/>
        <v>0</v>
      </c>
      <c r="BZ339" s="489">
        <f t="shared" si="82"/>
        <v>0</v>
      </c>
      <c r="CA339" s="489">
        <f t="shared" si="85"/>
        <v>1047</v>
      </c>
      <c r="CB339" s="489">
        <f t="shared" si="86"/>
        <v>375</v>
      </c>
      <c r="CC339" s="489">
        <f t="shared" si="87"/>
        <v>0</v>
      </c>
      <c r="CD339" s="489">
        <f t="shared" si="88"/>
        <v>0</v>
      </c>
      <c r="CE339" s="489">
        <f t="shared" si="89"/>
        <v>0</v>
      </c>
      <c r="CF339" s="489">
        <f t="shared" si="83"/>
        <v>1047</v>
      </c>
      <c r="CG339" s="489">
        <f t="shared" si="84"/>
        <v>375</v>
      </c>
      <c r="CH339" s="489">
        <f t="shared" si="90"/>
        <v>314</v>
      </c>
      <c r="CI339" s="489">
        <f t="shared" si="90"/>
        <v>400</v>
      </c>
    </row>
    <row r="340" spans="1:87">
      <c r="A340" s="499" t="str">
        <f t="shared" si="76"/>
        <v>1209</v>
      </c>
      <c r="B340" s="500">
        <v>40150</v>
      </c>
      <c r="C340" s="206"/>
      <c r="D340" s="206"/>
      <c r="E340" s="206"/>
      <c r="F340" s="206"/>
      <c r="G340" s="206"/>
      <c r="H340" s="206"/>
      <c r="I340" s="206"/>
      <c r="J340" s="206"/>
      <c r="K340" s="206"/>
      <c r="L340" s="206"/>
      <c r="M340" s="206"/>
      <c r="N340" s="206"/>
      <c r="O340" s="206"/>
      <c r="P340" s="206"/>
      <c r="Q340" s="206"/>
      <c r="R340" s="206"/>
      <c r="S340" s="206"/>
      <c r="T340" s="206"/>
      <c r="U340" s="206"/>
      <c r="V340" s="206"/>
      <c r="W340" s="206"/>
      <c r="X340" s="206"/>
      <c r="Y340" s="206"/>
      <c r="Z340" s="206"/>
      <c r="AA340" s="206"/>
      <c r="AB340" s="206"/>
      <c r="AC340" s="206"/>
      <c r="AD340" s="206"/>
      <c r="AE340" s="206"/>
      <c r="AF340" s="206"/>
      <c r="AG340" s="206"/>
      <c r="AH340" s="206"/>
      <c r="AI340" s="206"/>
      <c r="AJ340" s="206"/>
      <c r="AK340" s="206"/>
      <c r="AL340" s="206"/>
      <c r="AM340" s="206"/>
      <c r="AN340" s="206"/>
      <c r="AO340" s="206"/>
      <c r="AP340" s="206"/>
      <c r="AQ340" s="206"/>
      <c r="AR340" s="206"/>
      <c r="AS340" s="206"/>
      <c r="AT340" s="489">
        <f t="shared" si="77"/>
        <v>0</v>
      </c>
      <c r="AU340" s="489">
        <f t="shared" si="78"/>
        <v>0</v>
      </c>
      <c r="AV340" s="489">
        <f t="shared" si="79"/>
        <v>0</v>
      </c>
      <c r="AW340" s="489">
        <f t="shared" si="80"/>
        <v>0</v>
      </c>
      <c r="AX340" s="206"/>
      <c r="AY340" s="206"/>
      <c r="AZ340" s="206"/>
      <c r="BA340" s="206"/>
      <c r="BB340" s="206"/>
      <c r="BC340" s="206"/>
      <c r="BD340" s="206"/>
      <c r="BE340" s="206"/>
      <c r="BF340" s="206"/>
      <c r="BG340" s="206"/>
      <c r="BH340" s="206"/>
      <c r="BI340" s="206"/>
      <c r="BJ340" s="206"/>
      <c r="BK340" s="206"/>
      <c r="BL340" s="206"/>
      <c r="BM340" s="206"/>
      <c r="BN340" s="206"/>
      <c r="BO340" s="206"/>
      <c r="BP340" s="206"/>
      <c r="BQ340" s="206"/>
      <c r="BR340" s="206"/>
      <c r="BS340" s="206"/>
      <c r="BT340" s="206"/>
      <c r="BU340" s="206"/>
      <c r="BV340" s="206"/>
      <c r="BW340" s="206"/>
      <c r="BX340" s="206"/>
      <c r="BY340" s="489">
        <f t="shared" si="81"/>
        <v>0</v>
      </c>
      <c r="BZ340" s="489">
        <f t="shared" si="82"/>
        <v>0</v>
      </c>
      <c r="CA340" s="489">
        <f t="shared" si="85"/>
        <v>1047</v>
      </c>
      <c r="CB340" s="489">
        <f t="shared" si="86"/>
        <v>375</v>
      </c>
      <c r="CC340" s="489">
        <f t="shared" si="87"/>
        <v>0</v>
      </c>
      <c r="CD340" s="489">
        <f t="shared" si="88"/>
        <v>0</v>
      </c>
      <c r="CE340" s="489">
        <f t="shared" si="89"/>
        <v>0</v>
      </c>
      <c r="CF340" s="489">
        <f t="shared" si="83"/>
        <v>1047</v>
      </c>
      <c r="CG340" s="489">
        <f t="shared" si="84"/>
        <v>375</v>
      </c>
      <c r="CH340" s="489">
        <f t="shared" si="90"/>
        <v>314</v>
      </c>
      <c r="CI340" s="489">
        <f t="shared" si="90"/>
        <v>400</v>
      </c>
    </row>
    <row r="341" spans="1:87">
      <c r="A341" s="499" t="str">
        <f t="shared" si="76"/>
        <v>1209</v>
      </c>
      <c r="B341" s="500">
        <v>40151</v>
      </c>
      <c r="C341" s="206"/>
      <c r="D341" s="206"/>
      <c r="E341" s="206"/>
      <c r="F341" s="206"/>
      <c r="G341" s="206"/>
      <c r="H341" s="206"/>
      <c r="I341" s="206"/>
      <c r="J341" s="206"/>
      <c r="K341" s="206"/>
      <c r="L341" s="206"/>
      <c r="M341" s="206"/>
      <c r="N341" s="206"/>
      <c r="O341" s="206"/>
      <c r="P341" s="206"/>
      <c r="Q341" s="206"/>
      <c r="R341" s="206"/>
      <c r="S341" s="206"/>
      <c r="T341" s="206"/>
      <c r="U341" s="206"/>
      <c r="V341" s="206"/>
      <c r="W341" s="206"/>
      <c r="X341" s="206"/>
      <c r="Y341" s="206"/>
      <c r="Z341" s="206"/>
      <c r="AA341" s="206"/>
      <c r="AB341" s="206"/>
      <c r="AC341" s="206"/>
      <c r="AD341" s="206"/>
      <c r="AE341" s="206"/>
      <c r="AF341" s="206"/>
      <c r="AG341" s="206"/>
      <c r="AH341" s="206"/>
      <c r="AI341" s="206"/>
      <c r="AJ341" s="206"/>
      <c r="AK341" s="206"/>
      <c r="AL341" s="206"/>
      <c r="AM341" s="206"/>
      <c r="AN341" s="206"/>
      <c r="AO341" s="206"/>
      <c r="AP341" s="206"/>
      <c r="AQ341" s="206"/>
      <c r="AR341" s="206"/>
      <c r="AS341" s="206"/>
      <c r="AT341" s="489">
        <f t="shared" si="77"/>
        <v>0</v>
      </c>
      <c r="AU341" s="489">
        <f t="shared" si="78"/>
        <v>0</v>
      </c>
      <c r="AV341" s="489">
        <f t="shared" si="79"/>
        <v>0</v>
      </c>
      <c r="AW341" s="489">
        <f t="shared" si="80"/>
        <v>0</v>
      </c>
      <c r="AX341" s="206"/>
      <c r="AY341" s="206"/>
      <c r="AZ341" s="206"/>
      <c r="BA341" s="206"/>
      <c r="BB341" s="206"/>
      <c r="BC341" s="206"/>
      <c r="BD341" s="206"/>
      <c r="BE341" s="206"/>
      <c r="BF341" s="206"/>
      <c r="BG341" s="206"/>
      <c r="BH341" s="206"/>
      <c r="BI341" s="206"/>
      <c r="BJ341" s="206"/>
      <c r="BK341" s="206"/>
      <c r="BL341" s="206"/>
      <c r="BM341" s="206"/>
      <c r="BN341" s="206"/>
      <c r="BO341" s="206"/>
      <c r="BP341" s="206"/>
      <c r="BQ341" s="206"/>
      <c r="BR341" s="206"/>
      <c r="BS341" s="206"/>
      <c r="BT341" s="206"/>
      <c r="BU341" s="206"/>
      <c r="BV341" s="206"/>
      <c r="BW341" s="206"/>
      <c r="BX341" s="206"/>
      <c r="BY341" s="489">
        <f t="shared" si="81"/>
        <v>0</v>
      </c>
      <c r="BZ341" s="489">
        <f t="shared" si="82"/>
        <v>0</v>
      </c>
      <c r="CA341" s="489">
        <f t="shared" si="85"/>
        <v>1047</v>
      </c>
      <c r="CB341" s="489">
        <f t="shared" si="86"/>
        <v>375</v>
      </c>
      <c r="CC341" s="489">
        <f t="shared" si="87"/>
        <v>0</v>
      </c>
      <c r="CD341" s="489">
        <f t="shared" si="88"/>
        <v>0</v>
      </c>
      <c r="CE341" s="489">
        <f t="shared" si="89"/>
        <v>0</v>
      </c>
      <c r="CF341" s="489">
        <f t="shared" si="83"/>
        <v>1047</v>
      </c>
      <c r="CG341" s="489">
        <f t="shared" si="84"/>
        <v>375</v>
      </c>
      <c r="CH341" s="489">
        <f t="shared" si="90"/>
        <v>314</v>
      </c>
      <c r="CI341" s="489">
        <f t="shared" si="90"/>
        <v>400</v>
      </c>
    </row>
    <row r="342" spans="1:87">
      <c r="A342" s="499" t="str">
        <f t="shared" si="76"/>
        <v>1209</v>
      </c>
      <c r="B342" s="500">
        <v>40152</v>
      </c>
      <c r="C342" s="206"/>
      <c r="D342" s="206"/>
      <c r="E342" s="206"/>
      <c r="F342" s="206"/>
      <c r="G342" s="206"/>
      <c r="H342" s="206"/>
      <c r="I342" s="206"/>
      <c r="J342" s="206"/>
      <c r="K342" s="206"/>
      <c r="L342" s="206"/>
      <c r="M342" s="206"/>
      <c r="N342" s="206"/>
      <c r="O342" s="206"/>
      <c r="P342" s="206"/>
      <c r="Q342" s="206"/>
      <c r="R342" s="206"/>
      <c r="S342" s="206"/>
      <c r="T342" s="206"/>
      <c r="U342" s="206"/>
      <c r="V342" s="206"/>
      <c r="W342" s="206"/>
      <c r="X342" s="206"/>
      <c r="Y342" s="206"/>
      <c r="Z342" s="206"/>
      <c r="AA342" s="206"/>
      <c r="AB342" s="206"/>
      <c r="AC342" s="206"/>
      <c r="AD342" s="206"/>
      <c r="AE342" s="206"/>
      <c r="AF342" s="206"/>
      <c r="AG342" s="206"/>
      <c r="AH342" s="206"/>
      <c r="AI342" s="206"/>
      <c r="AJ342" s="206"/>
      <c r="AK342" s="206"/>
      <c r="AL342" s="206"/>
      <c r="AM342" s="206"/>
      <c r="AN342" s="206"/>
      <c r="AO342" s="206"/>
      <c r="AP342" s="206"/>
      <c r="AQ342" s="206"/>
      <c r="AR342" s="206"/>
      <c r="AS342" s="206"/>
      <c r="AT342" s="489">
        <f t="shared" si="77"/>
        <v>0</v>
      </c>
      <c r="AU342" s="489">
        <f t="shared" si="78"/>
        <v>0</v>
      </c>
      <c r="AV342" s="489">
        <f t="shared" si="79"/>
        <v>0</v>
      </c>
      <c r="AW342" s="489">
        <f t="shared" si="80"/>
        <v>0</v>
      </c>
      <c r="AX342" s="206"/>
      <c r="AY342" s="206"/>
      <c r="AZ342" s="206"/>
      <c r="BA342" s="206"/>
      <c r="BB342" s="206"/>
      <c r="BC342" s="206"/>
      <c r="BD342" s="206"/>
      <c r="BE342" s="206"/>
      <c r="BF342" s="206"/>
      <c r="BG342" s="206"/>
      <c r="BH342" s="206"/>
      <c r="BI342" s="206"/>
      <c r="BJ342" s="206"/>
      <c r="BK342" s="206"/>
      <c r="BL342" s="206"/>
      <c r="BM342" s="206"/>
      <c r="BN342" s="206"/>
      <c r="BO342" s="206"/>
      <c r="BP342" s="206"/>
      <c r="BQ342" s="206"/>
      <c r="BR342" s="206"/>
      <c r="BS342" s="206"/>
      <c r="BT342" s="206"/>
      <c r="BU342" s="206"/>
      <c r="BV342" s="206"/>
      <c r="BW342" s="206"/>
      <c r="BX342" s="206"/>
      <c r="BY342" s="489">
        <f t="shared" si="81"/>
        <v>0</v>
      </c>
      <c r="BZ342" s="489">
        <f t="shared" si="82"/>
        <v>0</v>
      </c>
      <c r="CA342" s="489">
        <f t="shared" si="85"/>
        <v>1047</v>
      </c>
      <c r="CB342" s="489">
        <f t="shared" si="86"/>
        <v>375</v>
      </c>
      <c r="CC342" s="489">
        <f t="shared" si="87"/>
        <v>0</v>
      </c>
      <c r="CD342" s="489">
        <f t="shared" si="88"/>
        <v>0</v>
      </c>
      <c r="CE342" s="489">
        <f t="shared" si="89"/>
        <v>0</v>
      </c>
      <c r="CF342" s="489">
        <f t="shared" si="83"/>
        <v>1047</v>
      </c>
      <c r="CG342" s="489">
        <f t="shared" si="84"/>
        <v>375</v>
      </c>
      <c r="CH342" s="489">
        <f t="shared" si="90"/>
        <v>314</v>
      </c>
      <c r="CI342" s="489">
        <f t="shared" si="90"/>
        <v>400</v>
      </c>
    </row>
    <row r="343" spans="1:87">
      <c r="A343" s="499" t="str">
        <f t="shared" si="76"/>
        <v>1209</v>
      </c>
      <c r="B343" s="500">
        <v>40153</v>
      </c>
      <c r="C343" s="206"/>
      <c r="D343" s="206"/>
      <c r="E343" s="206"/>
      <c r="F343" s="206"/>
      <c r="G343" s="206"/>
      <c r="H343" s="206"/>
      <c r="I343" s="206"/>
      <c r="J343" s="206"/>
      <c r="K343" s="206"/>
      <c r="L343" s="206"/>
      <c r="M343" s="206"/>
      <c r="N343" s="206"/>
      <c r="O343" s="206"/>
      <c r="P343" s="206"/>
      <c r="Q343" s="206"/>
      <c r="R343" s="206"/>
      <c r="S343" s="206"/>
      <c r="T343" s="206"/>
      <c r="U343" s="206"/>
      <c r="V343" s="206"/>
      <c r="W343" s="206"/>
      <c r="X343" s="206"/>
      <c r="Y343" s="206"/>
      <c r="Z343" s="206"/>
      <c r="AA343" s="206"/>
      <c r="AB343" s="206"/>
      <c r="AC343" s="206"/>
      <c r="AD343" s="206"/>
      <c r="AE343" s="206"/>
      <c r="AF343" s="206"/>
      <c r="AG343" s="206"/>
      <c r="AH343" s="206"/>
      <c r="AI343" s="206"/>
      <c r="AJ343" s="206"/>
      <c r="AK343" s="206"/>
      <c r="AL343" s="206"/>
      <c r="AM343" s="206"/>
      <c r="AN343" s="206"/>
      <c r="AO343" s="206"/>
      <c r="AP343" s="206"/>
      <c r="AQ343" s="206"/>
      <c r="AR343" s="206"/>
      <c r="AS343" s="206"/>
      <c r="AT343" s="489">
        <f t="shared" si="77"/>
        <v>0</v>
      </c>
      <c r="AU343" s="489">
        <f t="shared" si="78"/>
        <v>0</v>
      </c>
      <c r="AV343" s="489">
        <f t="shared" si="79"/>
        <v>0</v>
      </c>
      <c r="AW343" s="489">
        <f t="shared" si="80"/>
        <v>0</v>
      </c>
      <c r="AX343" s="206"/>
      <c r="AY343" s="206"/>
      <c r="AZ343" s="206"/>
      <c r="BA343" s="206"/>
      <c r="BB343" s="206"/>
      <c r="BC343" s="206"/>
      <c r="BD343" s="206"/>
      <c r="BE343" s="206"/>
      <c r="BF343" s="206"/>
      <c r="BG343" s="206"/>
      <c r="BH343" s="206"/>
      <c r="BI343" s="206"/>
      <c r="BJ343" s="206"/>
      <c r="BK343" s="206"/>
      <c r="BL343" s="206"/>
      <c r="BM343" s="206"/>
      <c r="BN343" s="206"/>
      <c r="BO343" s="206"/>
      <c r="BP343" s="206"/>
      <c r="BQ343" s="206"/>
      <c r="BR343" s="206"/>
      <c r="BS343" s="206"/>
      <c r="BT343" s="206"/>
      <c r="BU343" s="206"/>
      <c r="BV343" s="206"/>
      <c r="BW343" s="206"/>
      <c r="BX343" s="206"/>
      <c r="BY343" s="489">
        <f t="shared" si="81"/>
        <v>0</v>
      </c>
      <c r="BZ343" s="489">
        <f t="shared" si="82"/>
        <v>0</v>
      </c>
      <c r="CA343" s="489">
        <f t="shared" si="85"/>
        <v>1047</v>
      </c>
      <c r="CB343" s="489">
        <f t="shared" si="86"/>
        <v>375</v>
      </c>
      <c r="CC343" s="489">
        <f t="shared" si="87"/>
        <v>0</v>
      </c>
      <c r="CD343" s="489">
        <f t="shared" si="88"/>
        <v>0</v>
      </c>
      <c r="CE343" s="489">
        <f t="shared" si="89"/>
        <v>0</v>
      </c>
      <c r="CF343" s="489">
        <f t="shared" si="83"/>
        <v>1047</v>
      </c>
      <c r="CG343" s="489">
        <f t="shared" si="84"/>
        <v>375</v>
      </c>
      <c r="CH343" s="489">
        <f t="shared" si="90"/>
        <v>314</v>
      </c>
      <c r="CI343" s="489">
        <f t="shared" si="90"/>
        <v>400</v>
      </c>
    </row>
    <row r="344" spans="1:87">
      <c r="A344" s="499" t="str">
        <f t="shared" si="76"/>
        <v>1209</v>
      </c>
      <c r="B344" s="500">
        <v>40154</v>
      </c>
      <c r="C344" s="206"/>
      <c r="D344" s="206"/>
      <c r="E344" s="206"/>
      <c r="F344" s="206"/>
      <c r="G344" s="206"/>
      <c r="H344" s="206"/>
      <c r="I344" s="206"/>
      <c r="J344" s="206"/>
      <c r="K344" s="206"/>
      <c r="L344" s="206"/>
      <c r="M344" s="206"/>
      <c r="N344" s="206"/>
      <c r="O344" s="206"/>
      <c r="P344" s="206"/>
      <c r="Q344" s="206"/>
      <c r="R344" s="206"/>
      <c r="S344" s="206"/>
      <c r="T344" s="206"/>
      <c r="U344" s="206"/>
      <c r="V344" s="206"/>
      <c r="W344" s="206"/>
      <c r="X344" s="206"/>
      <c r="Y344" s="206"/>
      <c r="Z344" s="206"/>
      <c r="AA344" s="206"/>
      <c r="AB344" s="206"/>
      <c r="AC344" s="206"/>
      <c r="AD344" s="206"/>
      <c r="AE344" s="206"/>
      <c r="AF344" s="206"/>
      <c r="AG344" s="206"/>
      <c r="AH344" s="206"/>
      <c r="AI344" s="206"/>
      <c r="AJ344" s="206"/>
      <c r="AK344" s="206"/>
      <c r="AL344" s="206"/>
      <c r="AM344" s="206"/>
      <c r="AN344" s="206"/>
      <c r="AO344" s="206"/>
      <c r="AP344" s="206"/>
      <c r="AQ344" s="206"/>
      <c r="AR344" s="206"/>
      <c r="AS344" s="206"/>
      <c r="AT344" s="489">
        <f t="shared" si="77"/>
        <v>0</v>
      </c>
      <c r="AU344" s="489">
        <f t="shared" si="78"/>
        <v>0</v>
      </c>
      <c r="AV344" s="489">
        <f t="shared" si="79"/>
        <v>0</v>
      </c>
      <c r="AW344" s="489">
        <f t="shared" si="80"/>
        <v>0</v>
      </c>
      <c r="AX344" s="206"/>
      <c r="AY344" s="206"/>
      <c r="AZ344" s="206"/>
      <c r="BA344" s="206"/>
      <c r="BB344" s="206"/>
      <c r="BC344" s="206"/>
      <c r="BD344" s="206"/>
      <c r="BE344" s="206"/>
      <c r="BF344" s="206"/>
      <c r="BG344" s="206"/>
      <c r="BH344" s="206"/>
      <c r="BI344" s="206"/>
      <c r="BJ344" s="206"/>
      <c r="BK344" s="206"/>
      <c r="BL344" s="206"/>
      <c r="BM344" s="206"/>
      <c r="BN344" s="206"/>
      <c r="BO344" s="206"/>
      <c r="BP344" s="206"/>
      <c r="BQ344" s="206"/>
      <c r="BR344" s="206"/>
      <c r="BS344" s="206"/>
      <c r="BT344" s="206"/>
      <c r="BU344" s="206"/>
      <c r="BV344" s="206"/>
      <c r="BW344" s="206"/>
      <c r="BX344" s="206"/>
      <c r="BY344" s="489">
        <f t="shared" si="81"/>
        <v>0</v>
      </c>
      <c r="BZ344" s="489">
        <f t="shared" si="82"/>
        <v>0</v>
      </c>
      <c r="CA344" s="489">
        <f t="shared" si="85"/>
        <v>1047</v>
      </c>
      <c r="CB344" s="489">
        <f t="shared" si="86"/>
        <v>375</v>
      </c>
      <c r="CC344" s="489">
        <f t="shared" si="87"/>
        <v>0</v>
      </c>
      <c r="CD344" s="489">
        <f t="shared" si="88"/>
        <v>0</v>
      </c>
      <c r="CE344" s="489">
        <f t="shared" si="89"/>
        <v>0</v>
      </c>
      <c r="CF344" s="489">
        <f t="shared" si="83"/>
        <v>1047</v>
      </c>
      <c r="CG344" s="489">
        <f t="shared" si="84"/>
        <v>375</v>
      </c>
      <c r="CH344" s="489">
        <f t="shared" si="90"/>
        <v>314</v>
      </c>
      <c r="CI344" s="489">
        <f t="shared" si="90"/>
        <v>400</v>
      </c>
    </row>
    <row r="345" spans="1:87">
      <c r="A345" s="499" t="str">
        <f t="shared" si="76"/>
        <v>1209</v>
      </c>
      <c r="B345" s="500">
        <v>40155</v>
      </c>
      <c r="C345" s="206"/>
      <c r="D345" s="206"/>
      <c r="E345" s="206"/>
      <c r="F345" s="206"/>
      <c r="G345" s="206"/>
      <c r="H345" s="206"/>
      <c r="I345" s="206"/>
      <c r="J345" s="206"/>
      <c r="K345" s="206"/>
      <c r="L345" s="206"/>
      <c r="M345" s="206"/>
      <c r="N345" s="206"/>
      <c r="O345" s="206"/>
      <c r="P345" s="206"/>
      <c r="Q345" s="206"/>
      <c r="R345" s="206"/>
      <c r="S345" s="206"/>
      <c r="T345" s="206"/>
      <c r="U345" s="206"/>
      <c r="V345" s="206"/>
      <c r="W345" s="206"/>
      <c r="X345" s="206"/>
      <c r="Y345" s="206"/>
      <c r="Z345" s="206"/>
      <c r="AA345" s="206"/>
      <c r="AB345" s="206"/>
      <c r="AC345" s="206"/>
      <c r="AD345" s="206"/>
      <c r="AE345" s="206"/>
      <c r="AF345" s="206"/>
      <c r="AG345" s="206"/>
      <c r="AH345" s="206"/>
      <c r="AI345" s="206"/>
      <c r="AJ345" s="206"/>
      <c r="AK345" s="206"/>
      <c r="AL345" s="206"/>
      <c r="AM345" s="206"/>
      <c r="AN345" s="206"/>
      <c r="AO345" s="206"/>
      <c r="AP345" s="206"/>
      <c r="AQ345" s="206"/>
      <c r="AR345" s="206"/>
      <c r="AS345" s="206"/>
      <c r="AT345" s="489">
        <f t="shared" si="77"/>
        <v>0</v>
      </c>
      <c r="AU345" s="489">
        <f t="shared" si="78"/>
        <v>0</v>
      </c>
      <c r="AV345" s="489">
        <f t="shared" si="79"/>
        <v>0</v>
      </c>
      <c r="AW345" s="489">
        <f t="shared" si="80"/>
        <v>0</v>
      </c>
      <c r="AX345" s="206"/>
      <c r="AY345" s="206"/>
      <c r="AZ345" s="206"/>
      <c r="BA345" s="206"/>
      <c r="BB345" s="206"/>
      <c r="BC345" s="206"/>
      <c r="BD345" s="206"/>
      <c r="BE345" s="206"/>
      <c r="BF345" s="206"/>
      <c r="BG345" s="206"/>
      <c r="BH345" s="206"/>
      <c r="BI345" s="206"/>
      <c r="BJ345" s="206"/>
      <c r="BK345" s="206"/>
      <c r="BL345" s="206"/>
      <c r="BM345" s="206"/>
      <c r="BN345" s="206"/>
      <c r="BO345" s="206"/>
      <c r="BP345" s="206"/>
      <c r="BQ345" s="206"/>
      <c r="BR345" s="206"/>
      <c r="BS345" s="206"/>
      <c r="BT345" s="206"/>
      <c r="BU345" s="206"/>
      <c r="BV345" s="206"/>
      <c r="BW345" s="206"/>
      <c r="BX345" s="206"/>
      <c r="BY345" s="489">
        <f t="shared" si="81"/>
        <v>0</v>
      </c>
      <c r="BZ345" s="489">
        <f t="shared" si="82"/>
        <v>0</v>
      </c>
      <c r="CA345" s="489">
        <f t="shared" si="85"/>
        <v>1047</v>
      </c>
      <c r="CB345" s="489">
        <f t="shared" si="86"/>
        <v>375</v>
      </c>
      <c r="CC345" s="489">
        <f t="shared" si="87"/>
        <v>0</v>
      </c>
      <c r="CD345" s="489">
        <f t="shared" si="88"/>
        <v>0</v>
      </c>
      <c r="CE345" s="489">
        <f t="shared" si="89"/>
        <v>0</v>
      </c>
      <c r="CF345" s="489">
        <f t="shared" si="83"/>
        <v>1047</v>
      </c>
      <c r="CG345" s="489">
        <f t="shared" si="84"/>
        <v>375</v>
      </c>
      <c r="CH345" s="489">
        <f t="shared" si="90"/>
        <v>314</v>
      </c>
      <c r="CI345" s="489">
        <f t="shared" si="90"/>
        <v>400</v>
      </c>
    </row>
    <row r="346" spans="1:87">
      <c r="A346" s="499" t="str">
        <f t="shared" si="76"/>
        <v>1209</v>
      </c>
      <c r="B346" s="500">
        <v>40156</v>
      </c>
      <c r="C346" s="206"/>
      <c r="D346" s="206"/>
      <c r="E346" s="206"/>
      <c r="F346" s="206"/>
      <c r="G346" s="206"/>
      <c r="H346" s="206"/>
      <c r="I346" s="206"/>
      <c r="J346" s="206"/>
      <c r="K346" s="206"/>
      <c r="L346" s="206"/>
      <c r="M346" s="206"/>
      <c r="N346" s="206"/>
      <c r="O346" s="206"/>
      <c r="P346" s="206"/>
      <c r="Q346" s="206"/>
      <c r="R346" s="206"/>
      <c r="S346" s="206"/>
      <c r="T346" s="206"/>
      <c r="U346" s="206"/>
      <c r="V346" s="206"/>
      <c r="W346" s="206"/>
      <c r="X346" s="206"/>
      <c r="Y346" s="206"/>
      <c r="Z346" s="206"/>
      <c r="AA346" s="206"/>
      <c r="AB346" s="206"/>
      <c r="AC346" s="206"/>
      <c r="AD346" s="206"/>
      <c r="AE346" s="206"/>
      <c r="AF346" s="206"/>
      <c r="AG346" s="206"/>
      <c r="AH346" s="206"/>
      <c r="AI346" s="206"/>
      <c r="AJ346" s="206"/>
      <c r="AK346" s="206"/>
      <c r="AL346" s="206"/>
      <c r="AM346" s="206"/>
      <c r="AN346" s="206"/>
      <c r="AO346" s="206"/>
      <c r="AP346" s="206"/>
      <c r="AQ346" s="206"/>
      <c r="AR346" s="206"/>
      <c r="AS346" s="206"/>
      <c r="AT346" s="489">
        <f t="shared" si="77"/>
        <v>0</v>
      </c>
      <c r="AU346" s="489">
        <f t="shared" si="78"/>
        <v>0</v>
      </c>
      <c r="AV346" s="489">
        <f t="shared" si="79"/>
        <v>0</v>
      </c>
      <c r="AW346" s="489">
        <f t="shared" si="80"/>
        <v>0</v>
      </c>
      <c r="AX346" s="206"/>
      <c r="AY346" s="206"/>
      <c r="AZ346" s="206"/>
      <c r="BA346" s="206"/>
      <c r="BB346" s="206"/>
      <c r="BC346" s="206"/>
      <c r="BD346" s="206"/>
      <c r="BE346" s="206"/>
      <c r="BF346" s="206"/>
      <c r="BG346" s="206"/>
      <c r="BH346" s="206"/>
      <c r="BI346" s="206"/>
      <c r="BJ346" s="206"/>
      <c r="BK346" s="206"/>
      <c r="BL346" s="206"/>
      <c r="BM346" s="206"/>
      <c r="BN346" s="206"/>
      <c r="BO346" s="206"/>
      <c r="BP346" s="206"/>
      <c r="BQ346" s="206"/>
      <c r="BR346" s="206"/>
      <c r="BS346" s="206"/>
      <c r="BT346" s="206"/>
      <c r="BU346" s="206"/>
      <c r="BV346" s="206"/>
      <c r="BW346" s="206"/>
      <c r="BX346" s="206"/>
      <c r="BY346" s="489">
        <f t="shared" si="81"/>
        <v>0</v>
      </c>
      <c r="BZ346" s="489">
        <f t="shared" si="82"/>
        <v>0</v>
      </c>
      <c r="CA346" s="489">
        <f t="shared" si="85"/>
        <v>1047</v>
      </c>
      <c r="CB346" s="489">
        <f t="shared" si="86"/>
        <v>375</v>
      </c>
      <c r="CC346" s="489">
        <f t="shared" si="87"/>
        <v>0</v>
      </c>
      <c r="CD346" s="489">
        <f t="shared" si="88"/>
        <v>0</v>
      </c>
      <c r="CE346" s="489">
        <f t="shared" si="89"/>
        <v>0</v>
      </c>
      <c r="CF346" s="489">
        <f t="shared" si="83"/>
        <v>1047</v>
      </c>
      <c r="CG346" s="489">
        <f t="shared" si="84"/>
        <v>375</v>
      </c>
      <c r="CH346" s="489">
        <f t="shared" si="90"/>
        <v>314</v>
      </c>
      <c r="CI346" s="489">
        <f t="shared" si="90"/>
        <v>400</v>
      </c>
    </row>
    <row r="347" spans="1:87">
      <c r="A347" s="499" t="str">
        <f t="shared" si="76"/>
        <v>1209</v>
      </c>
      <c r="B347" s="500">
        <v>40157</v>
      </c>
      <c r="C347" s="206"/>
      <c r="D347" s="206"/>
      <c r="E347" s="206"/>
      <c r="F347" s="206"/>
      <c r="G347" s="206"/>
      <c r="H347" s="206"/>
      <c r="I347" s="206"/>
      <c r="J347" s="206"/>
      <c r="K347" s="206"/>
      <c r="L347" s="206"/>
      <c r="M347" s="206"/>
      <c r="N347" s="206"/>
      <c r="O347" s="206"/>
      <c r="P347" s="206"/>
      <c r="Q347" s="206"/>
      <c r="R347" s="206"/>
      <c r="S347" s="206"/>
      <c r="T347" s="206"/>
      <c r="U347" s="206"/>
      <c r="V347" s="206"/>
      <c r="W347" s="206"/>
      <c r="X347" s="206"/>
      <c r="Y347" s="206"/>
      <c r="Z347" s="206"/>
      <c r="AA347" s="206"/>
      <c r="AB347" s="206"/>
      <c r="AC347" s="206"/>
      <c r="AD347" s="206"/>
      <c r="AE347" s="206"/>
      <c r="AF347" s="206"/>
      <c r="AG347" s="206"/>
      <c r="AH347" s="206"/>
      <c r="AI347" s="206"/>
      <c r="AJ347" s="206"/>
      <c r="AK347" s="206"/>
      <c r="AL347" s="206"/>
      <c r="AM347" s="206"/>
      <c r="AN347" s="206"/>
      <c r="AO347" s="206"/>
      <c r="AP347" s="206"/>
      <c r="AQ347" s="206"/>
      <c r="AR347" s="206"/>
      <c r="AS347" s="206"/>
      <c r="AT347" s="489">
        <f t="shared" si="77"/>
        <v>0</v>
      </c>
      <c r="AU347" s="489">
        <f t="shared" si="78"/>
        <v>0</v>
      </c>
      <c r="AV347" s="489">
        <f t="shared" si="79"/>
        <v>0</v>
      </c>
      <c r="AW347" s="489">
        <f t="shared" si="80"/>
        <v>0</v>
      </c>
      <c r="AX347" s="206"/>
      <c r="AY347" s="206"/>
      <c r="AZ347" s="206"/>
      <c r="BA347" s="206"/>
      <c r="BB347" s="206"/>
      <c r="BC347" s="206"/>
      <c r="BD347" s="206"/>
      <c r="BE347" s="206"/>
      <c r="BF347" s="206"/>
      <c r="BG347" s="206"/>
      <c r="BH347" s="206"/>
      <c r="BI347" s="206"/>
      <c r="BJ347" s="206"/>
      <c r="BK347" s="206"/>
      <c r="BL347" s="206"/>
      <c r="BM347" s="206"/>
      <c r="BN347" s="206"/>
      <c r="BO347" s="206"/>
      <c r="BP347" s="206"/>
      <c r="BQ347" s="206"/>
      <c r="BR347" s="206"/>
      <c r="BS347" s="206"/>
      <c r="BT347" s="206"/>
      <c r="BU347" s="206"/>
      <c r="BV347" s="206"/>
      <c r="BW347" s="206"/>
      <c r="BX347" s="206"/>
      <c r="BY347" s="489">
        <f t="shared" si="81"/>
        <v>0</v>
      </c>
      <c r="BZ347" s="489">
        <f t="shared" si="82"/>
        <v>0</v>
      </c>
      <c r="CA347" s="489">
        <f t="shared" si="85"/>
        <v>1047</v>
      </c>
      <c r="CB347" s="489">
        <f t="shared" si="86"/>
        <v>375</v>
      </c>
      <c r="CC347" s="489">
        <f t="shared" si="87"/>
        <v>0</v>
      </c>
      <c r="CD347" s="489">
        <f t="shared" si="88"/>
        <v>0</v>
      </c>
      <c r="CE347" s="489">
        <f t="shared" si="89"/>
        <v>0</v>
      </c>
      <c r="CF347" s="489">
        <f t="shared" si="83"/>
        <v>1047</v>
      </c>
      <c r="CG347" s="489">
        <f t="shared" si="84"/>
        <v>375</v>
      </c>
      <c r="CH347" s="489">
        <f t="shared" si="90"/>
        <v>314</v>
      </c>
      <c r="CI347" s="489">
        <f t="shared" si="90"/>
        <v>400</v>
      </c>
    </row>
    <row r="348" spans="1:87">
      <c r="A348" s="499" t="str">
        <f t="shared" si="76"/>
        <v>1209</v>
      </c>
      <c r="B348" s="500">
        <v>40158</v>
      </c>
      <c r="C348" s="206"/>
      <c r="D348" s="206"/>
      <c r="E348" s="206"/>
      <c r="F348" s="206"/>
      <c r="G348" s="206"/>
      <c r="H348" s="206"/>
      <c r="I348" s="206"/>
      <c r="J348" s="206"/>
      <c r="K348" s="206"/>
      <c r="L348" s="206"/>
      <c r="M348" s="206"/>
      <c r="N348" s="206"/>
      <c r="O348" s="206"/>
      <c r="P348" s="206"/>
      <c r="Q348" s="206"/>
      <c r="R348" s="206"/>
      <c r="S348" s="206"/>
      <c r="T348" s="206"/>
      <c r="U348" s="206"/>
      <c r="V348" s="206"/>
      <c r="W348" s="206"/>
      <c r="X348" s="206"/>
      <c r="Y348" s="206"/>
      <c r="Z348" s="206"/>
      <c r="AA348" s="206"/>
      <c r="AB348" s="206"/>
      <c r="AC348" s="206"/>
      <c r="AD348" s="206"/>
      <c r="AE348" s="206"/>
      <c r="AF348" s="206"/>
      <c r="AG348" s="206"/>
      <c r="AH348" s="206"/>
      <c r="AI348" s="206"/>
      <c r="AJ348" s="206"/>
      <c r="AK348" s="206"/>
      <c r="AL348" s="206"/>
      <c r="AM348" s="206"/>
      <c r="AN348" s="206"/>
      <c r="AO348" s="206"/>
      <c r="AP348" s="206"/>
      <c r="AQ348" s="206"/>
      <c r="AR348" s="206"/>
      <c r="AS348" s="206"/>
      <c r="AT348" s="489">
        <f t="shared" si="77"/>
        <v>0</v>
      </c>
      <c r="AU348" s="489">
        <f t="shared" si="78"/>
        <v>0</v>
      </c>
      <c r="AV348" s="489">
        <f t="shared" si="79"/>
        <v>0</v>
      </c>
      <c r="AW348" s="489">
        <f t="shared" si="80"/>
        <v>0</v>
      </c>
      <c r="AX348" s="206"/>
      <c r="AY348" s="206"/>
      <c r="AZ348" s="206"/>
      <c r="BA348" s="206"/>
      <c r="BB348" s="206"/>
      <c r="BC348" s="206"/>
      <c r="BD348" s="206"/>
      <c r="BE348" s="206"/>
      <c r="BF348" s="206"/>
      <c r="BG348" s="206"/>
      <c r="BH348" s="206"/>
      <c r="BI348" s="206"/>
      <c r="BJ348" s="206"/>
      <c r="BK348" s="206"/>
      <c r="BL348" s="206"/>
      <c r="BM348" s="206"/>
      <c r="BN348" s="206"/>
      <c r="BO348" s="206"/>
      <c r="BP348" s="206"/>
      <c r="BQ348" s="206"/>
      <c r="BR348" s="206"/>
      <c r="BS348" s="206"/>
      <c r="BT348" s="206"/>
      <c r="BU348" s="206"/>
      <c r="BV348" s="206"/>
      <c r="BW348" s="206"/>
      <c r="BX348" s="206"/>
      <c r="BY348" s="489">
        <f t="shared" si="81"/>
        <v>0</v>
      </c>
      <c r="BZ348" s="489">
        <f t="shared" si="82"/>
        <v>0</v>
      </c>
      <c r="CA348" s="489">
        <f t="shared" si="85"/>
        <v>1047</v>
      </c>
      <c r="CB348" s="489">
        <f t="shared" si="86"/>
        <v>375</v>
      </c>
      <c r="CC348" s="489">
        <f t="shared" si="87"/>
        <v>0</v>
      </c>
      <c r="CD348" s="489">
        <f t="shared" si="88"/>
        <v>0</v>
      </c>
      <c r="CE348" s="489">
        <f t="shared" si="89"/>
        <v>0</v>
      </c>
      <c r="CF348" s="489">
        <f t="shared" si="83"/>
        <v>1047</v>
      </c>
      <c r="CG348" s="489">
        <f t="shared" si="84"/>
        <v>375</v>
      </c>
      <c r="CH348" s="489">
        <f t="shared" si="90"/>
        <v>314</v>
      </c>
      <c r="CI348" s="489">
        <f t="shared" si="90"/>
        <v>400</v>
      </c>
    </row>
    <row r="349" spans="1:87">
      <c r="A349" s="499" t="str">
        <f t="shared" si="76"/>
        <v>1209</v>
      </c>
      <c r="B349" s="500">
        <v>40159</v>
      </c>
      <c r="C349" s="206"/>
      <c r="D349" s="206"/>
      <c r="E349" s="206"/>
      <c r="F349" s="206"/>
      <c r="G349" s="206"/>
      <c r="H349" s="206"/>
      <c r="I349" s="206"/>
      <c r="J349" s="206"/>
      <c r="K349" s="206"/>
      <c r="L349" s="206"/>
      <c r="M349" s="206"/>
      <c r="N349" s="206"/>
      <c r="O349" s="206"/>
      <c r="P349" s="206"/>
      <c r="Q349" s="206"/>
      <c r="R349" s="206"/>
      <c r="S349" s="206"/>
      <c r="T349" s="206"/>
      <c r="U349" s="206"/>
      <c r="V349" s="206"/>
      <c r="W349" s="206"/>
      <c r="X349" s="206"/>
      <c r="Y349" s="206"/>
      <c r="Z349" s="206"/>
      <c r="AA349" s="206"/>
      <c r="AB349" s="206"/>
      <c r="AC349" s="206"/>
      <c r="AD349" s="206"/>
      <c r="AE349" s="206"/>
      <c r="AF349" s="206"/>
      <c r="AG349" s="206"/>
      <c r="AH349" s="206"/>
      <c r="AI349" s="206"/>
      <c r="AJ349" s="206"/>
      <c r="AK349" s="206"/>
      <c r="AL349" s="206"/>
      <c r="AM349" s="206"/>
      <c r="AN349" s="206"/>
      <c r="AO349" s="206"/>
      <c r="AP349" s="206"/>
      <c r="AQ349" s="206"/>
      <c r="AR349" s="206"/>
      <c r="AS349" s="206"/>
      <c r="AT349" s="489">
        <f t="shared" si="77"/>
        <v>0</v>
      </c>
      <c r="AU349" s="489">
        <f t="shared" si="78"/>
        <v>0</v>
      </c>
      <c r="AV349" s="489">
        <f t="shared" si="79"/>
        <v>0</v>
      </c>
      <c r="AW349" s="489">
        <f t="shared" si="80"/>
        <v>0</v>
      </c>
      <c r="AX349" s="206"/>
      <c r="AY349" s="206"/>
      <c r="AZ349" s="206"/>
      <c r="BA349" s="206"/>
      <c r="BB349" s="206"/>
      <c r="BC349" s="206"/>
      <c r="BD349" s="206"/>
      <c r="BE349" s="206"/>
      <c r="BF349" s="206"/>
      <c r="BG349" s="206"/>
      <c r="BH349" s="206"/>
      <c r="BI349" s="206"/>
      <c r="BJ349" s="206"/>
      <c r="BK349" s="206"/>
      <c r="BL349" s="206"/>
      <c r="BM349" s="206"/>
      <c r="BN349" s="206"/>
      <c r="BO349" s="206"/>
      <c r="BP349" s="206"/>
      <c r="BQ349" s="206"/>
      <c r="BR349" s="206"/>
      <c r="BS349" s="206"/>
      <c r="BT349" s="206"/>
      <c r="BU349" s="206"/>
      <c r="BV349" s="206"/>
      <c r="BW349" s="206"/>
      <c r="BX349" s="206"/>
      <c r="BY349" s="489">
        <f t="shared" si="81"/>
        <v>0</v>
      </c>
      <c r="BZ349" s="489">
        <f t="shared" si="82"/>
        <v>0</v>
      </c>
      <c r="CA349" s="489">
        <f t="shared" si="85"/>
        <v>1047</v>
      </c>
      <c r="CB349" s="489">
        <f t="shared" si="86"/>
        <v>375</v>
      </c>
      <c r="CC349" s="489">
        <f t="shared" si="87"/>
        <v>0</v>
      </c>
      <c r="CD349" s="489">
        <f t="shared" si="88"/>
        <v>0</v>
      </c>
      <c r="CE349" s="489">
        <f t="shared" si="89"/>
        <v>0</v>
      </c>
      <c r="CF349" s="489">
        <f t="shared" si="83"/>
        <v>1047</v>
      </c>
      <c r="CG349" s="489">
        <f t="shared" si="84"/>
        <v>375</v>
      </c>
      <c r="CH349" s="489">
        <f t="shared" si="90"/>
        <v>314</v>
      </c>
      <c r="CI349" s="489">
        <f t="shared" si="90"/>
        <v>400</v>
      </c>
    </row>
    <row r="350" spans="1:87">
      <c r="A350" s="499" t="str">
        <f t="shared" si="76"/>
        <v>1209</v>
      </c>
      <c r="B350" s="500">
        <v>40160</v>
      </c>
      <c r="C350" s="206"/>
      <c r="D350" s="206"/>
      <c r="E350" s="206"/>
      <c r="F350" s="206"/>
      <c r="G350" s="206"/>
      <c r="H350" s="206"/>
      <c r="I350" s="206"/>
      <c r="J350" s="206"/>
      <c r="K350" s="206"/>
      <c r="L350" s="206"/>
      <c r="M350" s="206"/>
      <c r="N350" s="206"/>
      <c r="O350" s="206"/>
      <c r="P350" s="206"/>
      <c r="Q350" s="206"/>
      <c r="R350" s="206"/>
      <c r="S350" s="206"/>
      <c r="T350" s="206"/>
      <c r="U350" s="206"/>
      <c r="V350" s="206"/>
      <c r="W350" s="206"/>
      <c r="X350" s="206"/>
      <c r="Y350" s="206"/>
      <c r="Z350" s="206"/>
      <c r="AA350" s="206"/>
      <c r="AB350" s="206"/>
      <c r="AC350" s="206"/>
      <c r="AD350" s="206"/>
      <c r="AE350" s="206"/>
      <c r="AF350" s="206"/>
      <c r="AG350" s="206"/>
      <c r="AH350" s="206"/>
      <c r="AI350" s="206"/>
      <c r="AJ350" s="206"/>
      <c r="AK350" s="206"/>
      <c r="AL350" s="206"/>
      <c r="AM350" s="206"/>
      <c r="AN350" s="206"/>
      <c r="AO350" s="206"/>
      <c r="AP350" s="206"/>
      <c r="AQ350" s="206"/>
      <c r="AR350" s="206"/>
      <c r="AS350" s="206"/>
      <c r="AT350" s="489">
        <f t="shared" si="77"/>
        <v>0</v>
      </c>
      <c r="AU350" s="489">
        <f t="shared" si="78"/>
        <v>0</v>
      </c>
      <c r="AV350" s="489">
        <f t="shared" si="79"/>
        <v>0</v>
      </c>
      <c r="AW350" s="489">
        <f t="shared" si="80"/>
        <v>0</v>
      </c>
      <c r="AX350" s="206"/>
      <c r="AY350" s="206"/>
      <c r="AZ350" s="206"/>
      <c r="BA350" s="206"/>
      <c r="BB350" s="206"/>
      <c r="BC350" s="206"/>
      <c r="BD350" s="206"/>
      <c r="BE350" s="206"/>
      <c r="BF350" s="206"/>
      <c r="BG350" s="206"/>
      <c r="BH350" s="206"/>
      <c r="BI350" s="206"/>
      <c r="BJ350" s="206"/>
      <c r="BK350" s="206"/>
      <c r="BL350" s="206"/>
      <c r="BM350" s="206"/>
      <c r="BN350" s="206"/>
      <c r="BO350" s="206"/>
      <c r="BP350" s="206"/>
      <c r="BQ350" s="206"/>
      <c r="BR350" s="206"/>
      <c r="BS350" s="206"/>
      <c r="BT350" s="206"/>
      <c r="BU350" s="206"/>
      <c r="BV350" s="206"/>
      <c r="BW350" s="206"/>
      <c r="BX350" s="206"/>
      <c r="BY350" s="489">
        <f t="shared" si="81"/>
        <v>0</v>
      </c>
      <c r="BZ350" s="489">
        <f t="shared" si="82"/>
        <v>0</v>
      </c>
      <c r="CA350" s="489">
        <f t="shared" si="85"/>
        <v>1047</v>
      </c>
      <c r="CB350" s="489">
        <f t="shared" si="86"/>
        <v>375</v>
      </c>
      <c r="CC350" s="489">
        <f t="shared" si="87"/>
        <v>0</v>
      </c>
      <c r="CD350" s="489">
        <f t="shared" si="88"/>
        <v>0</v>
      </c>
      <c r="CE350" s="489">
        <f t="shared" si="89"/>
        <v>0</v>
      </c>
      <c r="CF350" s="489">
        <f t="shared" si="83"/>
        <v>1047</v>
      </c>
      <c r="CG350" s="489">
        <f t="shared" si="84"/>
        <v>375</v>
      </c>
      <c r="CH350" s="489">
        <f t="shared" si="90"/>
        <v>314</v>
      </c>
      <c r="CI350" s="489">
        <f t="shared" si="90"/>
        <v>400</v>
      </c>
    </row>
    <row r="351" spans="1:87">
      <c r="A351" s="499" t="str">
        <f t="shared" si="76"/>
        <v>1209</v>
      </c>
      <c r="B351" s="500">
        <v>40161</v>
      </c>
      <c r="C351" s="206"/>
      <c r="D351" s="206"/>
      <c r="E351" s="206"/>
      <c r="F351" s="206"/>
      <c r="G351" s="206"/>
      <c r="H351" s="206"/>
      <c r="I351" s="206"/>
      <c r="J351" s="206"/>
      <c r="K351" s="206"/>
      <c r="L351" s="206"/>
      <c r="M351" s="206"/>
      <c r="N351" s="206"/>
      <c r="O351" s="206"/>
      <c r="P351" s="206"/>
      <c r="Q351" s="206"/>
      <c r="R351" s="206"/>
      <c r="S351" s="206"/>
      <c r="T351" s="206"/>
      <c r="U351" s="206"/>
      <c r="V351" s="206"/>
      <c r="W351" s="206"/>
      <c r="X351" s="206"/>
      <c r="Y351" s="206"/>
      <c r="Z351" s="206"/>
      <c r="AA351" s="206"/>
      <c r="AB351" s="206"/>
      <c r="AC351" s="206"/>
      <c r="AD351" s="206"/>
      <c r="AE351" s="206"/>
      <c r="AF351" s="206"/>
      <c r="AG351" s="206"/>
      <c r="AH351" s="206"/>
      <c r="AI351" s="206"/>
      <c r="AJ351" s="206"/>
      <c r="AK351" s="206"/>
      <c r="AL351" s="206"/>
      <c r="AM351" s="206"/>
      <c r="AN351" s="206"/>
      <c r="AO351" s="206"/>
      <c r="AP351" s="206"/>
      <c r="AQ351" s="206"/>
      <c r="AR351" s="206"/>
      <c r="AS351" s="206"/>
      <c r="AT351" s="489">
        <f t="shared" si="77"/>
        <v>0</v>
      </c>
      <c r="AU351" s="489">
        <f t="shared" si="78"/>
        <v>0</v>
      </c>
      <c r="AV351" s="489">
        <f t="shared" si="79"/>
        <v>0</v>
      </c>
      <c r="AW351" s="489">
        <f t="shared" si="80"/>
        <v>0</v>
      </c>
      <c r="AX351" s="206"/>
      <c r="AY351" s="206"/>
      <c r="AZ351" s="206"/>
      <c r="BA351" s="206"/>
      <c r="BB351" s="206"/>
      <c r="BC351" s="206"/>
      <c r="BD351" s="206"/>
      <c r="BE351" s="206"/>
      <c r="BF351" s="206"/>
      <c r="BG351" s="206"/>
      <c r="BH351" s="206"/>
      <c r="BI351" s="206"/>
      <c r="BJ351" s="206"/>
      <c r="BK351" s="206"/>
      <c r="BL351" s="206"/>
      <c r="BM351" s="206"/>
      <c r="BN351" s="206"/>
      <c r="BO351" s="206"/>
      <c r="BP351" s="206"/>
      <c r="BQ351" s="206"/>
      <c r="BR351" s="206"/>
      <c r="BS351" s="206"/>
      <c r="BT351" s="206"/>
      <c r="BU351" s="206"/>
      <c r="BV351" s="206"/>
      <c r="BW351" s="206"/>
      <c r="BX351" s="206"/>
      <c r="BY351" s="489">
        <f t="shared" si="81"/>
        <v>0</v>
      </c>
      <c r="BZ351" s="489">
        <f t="shared" si="82"/>
        <v>0</v>
      </c>
      <c r="CA351" s="489">
        <f t="shared" si="85"/>
        <v>1047</v>
      </c>
      <c r="CB351" s="489">
        <f t="shared" si="86"/>
        <v>375</v>
      </c>
      <c r="CC351" s="489">
        <f t="shared" si="87"/>
        <v>0</v>
      </c>
      <c r="CD351" s="489">
        <f t="shared" si="88"/>
        <v>0</v>
      </c>
      <c r="CE351" s="489">
        <f t="shared" si="89"/>
        <v>0</v>
      </c>
      <c r="CF351" s="489">
        <f t="shared" si="83"/>
        <v>1047</v>
      </c>
      <c r="CG351" s="489">
        <f t="shared" si="84"/>
        <v>375</v>
      </c>
      <c r="CH351" s="489">
        <f t="shared" si="90"/>
        <v>314</v>
      </c>
      <c r="CI351" s="489">
        <f t="shared" si="90"/>
        <v>400</v>
      </c>
    </row>
    <row r="352" spans="1:87">
      <c r="A352" s="499" t="str">
        <f t="shared" si="76"/>
        <v>1209</v>
      </c>
      <c r="B352" s="500">
        <v>40162</v>
      </c>
      <c r="C352" s="206"/>
      <c r="D352" s="206"/>
      <c r="E352" s="206"/>
      <c r="F352" s="206"/>
      <c r="G352" s="206"/>
      <c r="H352" s="206"/>
      <c r="I352" s="206"/>
      <c r="J352" s="206"/>
      <c r="K352" s="206"/>
      <c r="L352" s="206"/>
      <c r="M352" s="206"/>
      <c r="N352" s="206"/>
      <c r="O352" s="206"/>
      <c r="P352" s="206"/>
      <c r="Q352" s="206"/>
      <c r="R352" s="206"/>
      <c r="S352" s="206"/>
      <c r="T352" s="206"/>
      <c r="U352" s="206"/>
      <c r="V352" s="206"/>
      <c r="W352" s="206"/>
      <c r="X352" s="206"/>
      <c r="Y352" s="206"/>
      <c r="Z352" s="206"/>
      <c r="AA352" s="206"/>
      <c r="AB352" s="206"/>
      <c r="AC352" s="206"/>
      <c r="AD352" s="206"/>
      <c r="AE352" s="206"/>
      <c r="AF352" s="206"/>
      <c r="AG352" s="206"/>
      <c r="AH352" s="206"/>
      <c r="AI352" s="206"/>
      <c r="AJ352" s="206"/>
      <c r="AK352" s="206"/>
      <c r="AL352" s="206"/>
      <c r="AM352" s="206"/>
      <c r="AN352" s="206"/>
      <c r="AO352" s="206"/>
      <c r="AP352" s="206"/>
      <c r="AQ352" s="206"/>
      <c r="AR352" s="206"/>
      <c r="AS352" s="206"/>
      <c r="AT352" s="489">
        <f t="shared" si="77"/>
        <v>0</v>
      </c>
      <c r="AU352" s="489">
        <f t="shared" si="78"/>
        <v>0</v>
      </c>
      <c r="AV352" s="489">
        <f t="shared" si="79"/>
        <v>0</v>
      </c>
      <c r="AW352" s="489">
        <f t="shared" si="80"/>
        <v>0</v>
      </c>
      <c r="AX352" s="206"/>
      <c r="AY352" s="206"/>
      <c r="AZ352" s="206"/>
      <c r="BA352" s="206"/>
      <c r="BB352" s="206"/>
      <c r="BC352" s="206"/>
      <c r="BD352" s="206"/>
      <c r="BE352" s="206"/>
      <c r="BF352" s="206"/>
      <c r="BG352" s="206"/>
      <c r="BH352" s="206"/>
      <c r="BI352" s="206"/>
      <c r="BJ352" s="206"/>
      <c r="BK352" s="206"/>
      <c r="BL352" s="206"/>
      <c r="BM352" s="206"/>
      <c r="BN352" s="206"/>
      <c r="BO352" s="206"/>
      <c r="BP352" s="206"/>
      <c r="BQ352" s="206"/>
      <c r="BR352" s="206"/>
      <c r="BS352" s="206"/>
      <c r="BT352" s="206"/>
      <c r="BU352" s="206"/>
      <c r="BV352" s="206"/>
      <c r="BW352" s="206"/>
      <c r="BX352" s="206"/>
      <c r="BY352" s="489">
        <f t="shared" si="81"/>
        <v>0</v>
      </c>
      <c r="BZ352" s="489">
        <f t="shared" si="82"/>
        <v>0</v>
      </c>
      <c r="CA352" s="489">
        <f t="shared" si="85"/>
        <v>1047</v>
      </c>
      <c r="CB352" s="489">
        <f t="shared" si="86"/>
        <v>375</v>
      </c>
      <c r="CC352" s="489">
        <f t="shared" si="87"/>
        <v>0</v>
      </c>
      <c r="CD352" s="489">
        <f t="shared" si="88"/>
        <v>0</v>
      </c>
      <c r="CE352" s="489">
        <f t="shared" si="89"/>
        <v>0</v>
      </c>
      <c r="CF352" s="489">
        <f t="shared" si="83"/>
        <v>1047</v>
      </c>
      <c r="CG352" s="489">
        <f t="shared" si="84"/>
        <v>375</v>
      </c>
      <c r="CH352" s="489">
        <f t="shared" si="90"/>
        <v>314</v>
      </c>
      <c r="CI352" s="489">
        <f t="shared" si="90"/>
        <v>400</v>
      </c>
    </row>
    <row r="353" spans="1:87">
      <c r="A353" s="499" t="str">
        <f t="shared" si="76"/>
        <v>1209</v>
      </c>
      <c r="B353" s="500">
        <v>40163</v>
      </c>
      <c r="C353" s="206"/>
      <c r="D353" s="206"/>
      <c r="E353" s="206"/>
      <c r="F353" s="206"/>
      <c r="G353" s="206"/>
      <c r="H353" s="206"/>
      <c r="I353" s="206"/>
      <c r="J353" s="206"/>
      <c r="K353" s="206"/>
      <c r="L353" s="206"/>
      <c r="M353" s="206"/>
      <c r="N353" s="206"/>
      <c r="O353" s="206"/>
      <c r="P353" s="206"/>
      <c r="Q353" s="206"/>
      <c r="R353" s="206"/>
      <c r="S353" s="206"/>
      <c r="T353" s="206"/>
      <c r="U353" s="206"/>
      <c r="V353" s="206"/>
      <c r="W353" s="206"/>
      <c r="X353" s="206"/>
      <c r="Y353" s="206"/>
      <c r="Z353" s="206"/>
      <c r="AA353" s="206"/>
      <c r="AB353" s="206"/>
      <c r="AC353" s="206"/>
      <c r="AD353" s="206"/>
      <c r="AE353" s="206"/>
      <c r="AF353" s="206"/>
      <c r="AG353" s="206"/>
      <c r="AH353" s="206"/>
      <c r="AI353" s="206"/>
      <c r="AJ353" s="206"/>
      <c r="AK353" s="206"/>
      <c r="AL353" s="206"/>
      <c r="AM353" s="206"/>
      <c r="AN353" s="206"/>
      <c r="AO353" s="206"/>
      <c r="AP353" s="206"/>
      <c r="AQ353" s="206"/>
      <c r="AR353" s="206"/>
      <c r="AS353" s="206"/>
      <c r="AT353" s="489">
        <f t="shared" si="77"/>
        <v>0</v>
      </c>
      <c r="AU353" s="489">
        <f t="shared" si="78"/>
        <v>0</v>
      </c>
      <c r="AV353" s="489">
        <f t="shared" si="79"/>
        <v>0</v>
      </c>
      <c r="AW353" s="489">
        <f t="shared" si="80"/>
        <v>0</v>
      </c>
      <c r="AX353" s="206"/>
      <c r="AY353" s="206"/>
      <c r="AZ353" s="206"/>
      <c r="BA353" s="206"/>
      <c r="BB353" s="206"/>
      <c r="BC353" s="206"/>
      <c r="BD353" s="206"/>
      <c r="BE353" s="206"/>
      <c r="BF353" s="206"/>
      <c r="BG353" s="206"/>
      <c r="BH353" s="206"/>
      <c r="BI353" s="206"/>
      <c r="BJ353" s="206"/>
      <c r="BK353" s="206"/>
      <c r="BL353" s="206"/>
      <c r="BM353" s="206"/>
      <c r="BN353" s="206"/>
      <c r="BO353" s="206"/>
      <c r="BP353" s="206"/>
      <c r="BQ353" s="206"/>
      <c r="BR353" s="206"/>
      <c r="BS353" s="206"/>
      <c r="BT353" s="206"/>
      <c r="BU353" s="206"/>
      <c r="BV353" s="206"/>
      <c r="BW353" s="206"/>
      <c r="BX353" s="206"/>
      <c r="BY353" s="489">
        <f t="shared" si="81"/>
        <v>0</v>
      </c>
      <c r="BZ353" s="489">
        <f t="shared" si="82"/>
        <v>0</v>
      </c>
      <c r="CA353" s="489">
        <f t="shared" si="85"/>
        <v>1047</v>
      </c>
      <c r="CB353" s="489">
        <f t="shared" si="86"/>
        <v>375</v>
      </c>
      <c r="CC353" s="489">
        <f t="shared" si="87"/>
        <v>0</v>
      </c>
      <c r="CD353" s="489">
        <f t="shared" si="88"/>
        <v>0</v>
      </c>
      <c r="CE353" s="489">
        <f t="shared" si="89"/>
        <v>0</v>
      </c>
      <c r="CF353" s="489">
        <f t="shared" si="83"/>
        <v>1047</v>
      </c>
      <c r="CG353" s="489">
        <f t="shared" si="84"/>
        <v>375</v>
      </c>
      <c r="CH353" s="489">
        <f t="shared" si="90"/>
        <v>314</v>
      </c>
      <c r="CI353" s="489">
        <f t="shared" si="90"/>
        <v>400</v>
      </c>
    </row>
    <row r="354" spans="1:87">
      <c r="A354" s="499" t="str">
        <f t="shared" si="76"/>
        <v>1209</v>
      </c>
      <c r="B354" s="500">
        <v>40164</v>
      </c>
      <c r="C354" s="206"/>
      <c r="D354" s="206"/>
      <c r="E354" s="206"/>
      <c r="F354" s="206"/>
      <c r="G354" s="206"/>
      <c r="H354" s="206"/>
      <c r="I354" s="206"/>
      <c r="J354" s="206"/>
      <c r="K354" s="206"/>
      <c r="L354" s="206"/>
      <c r="M354" s="206"/>
      <c r="N354" s="206"/>
      <c r="O354" s="206"/>
      <c r="P354" s="206"/>
      <c r="Q354" s="206"/>
      <c r="R354" s="206"/>
      <c r="S354" s="206"/>
      <c r="T354" s="206"/>
      <c r="U354" s="206"/>
      <c r="V354" s="206"/>
      <c r="W354" s="206"/>
      <c r="X354" s="206"/>
      <c r="Y354" s="206"/>
      <c r="Z354" s="206"/>
      <c r="AA354" s="206"/>
      <c r="AB354" s="206"/>
      <c r="AC354" s="206"/>
      <c r="AD354" s="206"/>
      <c r="AE354" s="206"/>
      <c r="AF354" s="206"/>
      <c r="AG354" s="206"/>
      <c r="AH354" s="206"/>
      <c r="AI354" s="206"/>
      <c r="AJ354" s="206"/>
      <c r="AK354" s="206"/>
      <c r="AL354" s="206"/>
      <c r="AM354" s="206"/>
      <c r="AN354" s="206"/>
      <c r="AO354" s="206"/>
      <c r="AP354" s="206"/>
      <c r="AQ354" s="206"/>
      <c r="AR354" s="206"/>
      <c r="AS354" s="206"/>
      <c r="AT354" s="489">
        <f t="shared" si="77"/>
        <v>0</v>
      </c>
      <c r="AU354" s="489">
        <f t="shared" si="78"/>
        <v>0</v>
      </c>
      <c r="AV354" s="489">
        <f t="shared" si="79"/>
        <v>0</v>
      </c>
      <c r="AW354" s="489">
        <f t="shared" si="80"/>
        <v>0</v>
      </c>
      <c r="AX354" s="206"/>
      <c r="AY354" s="206"/>
      <c r="AZ354" s="206"/>
      <c r="BA354" s="206"/>
      <c r="BB354" s="206"/>
      <c r="BC354" s="206"/>
      <c r="BD354" s="206"/>
      <c r="BE354" s="206"/>
      <c r="BF354" s="206"/>
      <c r="BG354" s="206"/>
      <c r="BH354" s="206"/>
      <c r="BI354" s="206"/>
      <c r="BJ354" s="206"/>
      <c r="BK354" s="206"/>
      <c r="BL354" s="206"/>
      <c r="BM354" s="206"/>
      <c r="BN354" s="206"/>
      <c r="BO354" s="206"/>
      <c r="BP354" s="206"/>
      <c r="BQ354" s="206"/>
      <c r="BR354" s="206"/>
      <c r="BS354" s="206"/>
      <c r="BT354" s="206"/>
      <c r="BU354" s="206"/>
      <c r="BV354" s="206"/>
      <c r="BW354" s="206"/>
      <c r="BX354" s="206"/>
      <c r="BY354" s="489">
        <f t="shared" si="81"/>
        <v>0</v>
      </c>
      <c r="BZ354" s="489">
        <f t="shared" si="82"/>
        <v>0</v>
      </c>
      <c r="CA354" s="489">
        <f t="shared" si="85"/>
        <v>1047</v>
      </c>
      <c r="CB354" s="489">
        <f t="shared" si="86"/>
        <v>375</v>
      </c>
      <c r="CC354" s="489">
        <f t="shared" si="87"/>
        <v>0</v>
      </c>
      <c r="CD354" s="489">
        <f t="shared" si="88"/>
        <v>0</v>
      </c>
      <c r="CE354" s="489">
        <f t="shared" si="89"/>
        <v>0</v>
      </c>
      <c r="CF354" s="489">
        <f t="shared" si="83"/>
        <v>1047</v>
      </c>
      <c r="CG354" s="489">
        <f t="shared" si="84"/>
        <v>375</v>
      </c>
      <c r="CH354" s="489">
        <f t="shared" si="90"/>
        <v>314</v>
      </c>
      <c r="CI354" s="489">
        <f t="shared" si="90"/>
        <v>400</v>
      </c>
    </row>
    <row r="355" spans="1:87">
      <c r="A355" s="499" t="str">
        <f t="shared" si="76"/>
        <v>1209</v>
      </c>
      <c r="B355" s="500">
        <v>40165</v>
      </c>
      <c r="C355" s="206"/>
      <c r="D355" s="206"/>
      <c r="E355" s="206"/>
      <c r="F355" s="206"/>
      <c r="G355" s="206"/>
      <c r="H355" s="206"/>
      <c r="I355" s="206"/>
      <c r="J355" s="206"/>
      <c r="K355" s="206"/>
      <c r="L355" s="206"/>
      <c r="M355" s="206"/>
      <c r="N355" s="206"/>
      <c r="O355" s="206"/>
      <c r="P355" s="206"/>
      <c r="Q355" s="206"/>
      <c r="R355" s="206"/>
      <c r="S355" s="206"/>
      <c r="T355" s="206"/>
      <c r="U355" s="206"/>
      <c r="V355" s="206"/>
      <c r="W355" s="206"/>
      <c r="X355" s="206"/>
      <c r="Y355" s="206"/>
      <c r="Z355" s="206"/>
      <c r="AA355" s="206"/>
      <c r="AB355" s="206"/>
      <c r="AC355" s="206"/>
      <c r="AD355" s="206"/>
      <c r="AE355" s="206"/>
      <c r="AF355" s="206"/>
      <c r="AG355" s="206"/>
      <c r="AH355" s="206"/>
      <c r="AI355" s="206"/>
      <c r="AJ355" s="206"/>
      <c r="AK355" s="206"/>
      <c r="AL355" s="206"/>
      <c r="AM355" s="206"/>
      <c r="AN355" s="206"/>
      <c r="AO355" s="206"/>
      <c r="AP355" s="206"/>
      <c r="AQ355" s="206"/>
      <c r="AR355" s="206"/>
      <c r="AS355" s="206"/>
      <c r="AT355" s="489">
        <f t="shared" si="77"/>
        <v>0</v>
      </c>
      <c r="AU355" s="489">
        <f t="shared" si="78"/>
        <v>0</v>
      </c>
      <c r="AV355" s="489">
        <f t="shared" si="79"/>
        <v>0</v>
      </c>
      <c r="AW355" s="489">
        <f t="shared" si="80"/>
        <v>0</v>
      </c>
      <c r="AX355" s="206"/>
      <c r="AY355" s="206"/>
      <c r="AZ355" s="206"/>
      <c r="BA355" s="206"/>
      <c r="BB355" s="206"/>
      <c r="BC355" s="206"/>
      <c r="BD355" s="206"/>
      <c r="BE355" s="206"/>
      <c r="BF355" s="206"/>
      <c r="BG355" s="206"/>
      <c r="BH355" s="206"/>
      <c r="BI355" s="206"/>
      <c r="BJ355" s="206"/>
      <c r="BK355" s="206"/>
      <c r="BL355" s="206"/>
      <c r="BM355" s="206"/>
      <c r="BN355" s="206"/>
      <c r="BO355" s="206"/>
      <c r="BP355" s="206"/>
      <c r="BQ355" s="206"/>
      <c r="BR355" s="206"/>
      <c r="BS355" s="206"/>
      <c r="BT355" s="206"/>
      <c r="BU355" s="206"/>
      <c r="BV355" s="206"/>
      <c r="BW355" s="206"/>
      <c r="BX355" s="206"/>
      <c r="BY355" s="489">
        <f t="shared" si="81"/>
        <v>0</v>
      </c>
      <c r="BZ355" s="489">
        <f t="shared" si="82"/>
        <v>0</v>
      </c>
      <c r="CA355" s="489">
        <f t="shared" si="85"/>
        <v>1047</v>
      </c>
      <c r="CB355" s="489">
        <f t="shared" si="86"/>
        <v>375</v>
      </c>
      <c r="CC355" s="489">
        <f t="shared" si="87"/>
        <v>0</v>
      </c>
      <c r="CD355" s="489">
        <f t="shared" si="88"/>
        <v>0</v>
      </c>
      <c r="CE355" s="489">
        <f t="shared" si="89"/>
        <v>0</v>
      </c>
      <c r="CF355" s="489">
        <f t="shared" si="83"/>
        <v>1047</v>
      </c>
      <c r="CG355" s="489">
        <f t="shared" si="84"/>
        <v>375</v>
      </c>
      <c r="CH355" s="489">
        <f t="shared" si="90"/>
        <v>314</v>
      </c>
      <c r="CI355" s="489">
        <f t="shared" si="90"/>
        <v>400</v>
      </c>
    </row>
    <row r="356" spans="1:87">
      <c r="A356" s="499" t="str">
        <f t="shared" si="76"/>
        <v>1209</v>
      </c>
      <c r="B356" s="500">
        <v>40166</v>
      </c>
      <c r="C356" s="206"/>
      <c r="D356" s="206"/>
      <c r="E356" s="206"/>
      <c r="F356" s="206"/>
      <c r="G356" s="206"/>
      <c r="H356" s="206"/>
      <c r="I356" s="206"/>
      <c r="J356" s="206"/>
      <c r="K356" s="206"/>
      <c r="L356" s="206"/>
      <c r="M356" s="206"/>
      <c r="N356" s="206"/>
      <c r="O356" s="206"/>
      <c r="P356" s="206"/>
      <c r="Q356" s="206"/>
      <c r="R356" s="206"/>
      <c r="S356" s="206"/>
      <c r="T356" s="206"/>
      <c r="U356" s="206"/>
      <c r="V356" s="206"/>
      <c r="W356" s="206"/>
      <c r="X356" s="206"/>
      <c r="Y356" s="206"/>
      <c r="Z356" s="206"/>
      <c r="AA356" s="206"/>
      <c r="AB356" s="206"/>
      <c r="AC356" s="206"/>
      <c r="AD356" s="206"/>
      <c r="AE356" s="206"/>
      <c r="AF356" s="206"/>
      <c r="AG356" s="206"/>
      <c r="AH356" s="206"/>
      <c r="AI356" s="206"/>
      <c r="AJ356" s="206"/>
      <c r="AK356" s="206"/>
      <c r="AL356" s="206"/>
      <c r="AM356" s="206"/>
      <c r="AN356" s="206"/>
      <c r="AO356" s="206"/>
      <c r="AP356" s="206"/>
      <c r="AQ356" s="206"/>
      <c r="AR356" s="206"/>
      <c r="AS356" s="206"/>
      <c r="AT356" s="489">
        <f t="shared" si="77"/>
        <v>0</v>
      </c>
      <c r="AU356" s="489">
        <f t="shared" si="78"/>
        <v>0</v>
      </c>
      <c r="AV356" s="489">
        <f t="shared" si="79"/>
        <v>0</v>
      </c>
      <c r="AW356" s="489">
        <f t="shared" si="80"/>
        <v>0</v>
      </c>
      <c r="AX356" s="206"/>
      <c r="AY356" s="206"/>
      <c r="AZ356" s="206"/>
      <c r="BA356" s="206"/>
      <c r="BB356" s="206"/>
      <c r="BC356" s="206"/>
      <c r="BD356" s="206"/>
      <c r="BE356" s="206"/>
      <c r="BF356" s="206"/>
      <c r="BG356" s="206"/>
      <c r="BH356" s="206"/>
      <c r="BI356" s="206"/>
      <c r="BJ356" s="206"/>
      <c r="BK356" s="206"/>
      <c r="BL356" s="206"/>
      <c r="BM356" s="206"/>
      <c r="BN356" s="206"/>
      <c r="BO356" s="206"/>
      <c r="BP356" s="206"/>
      <c r="BQ356" s="206"/>
      <c r="BR356" s="206"/>
      <c r="BS356" s="206"/>
      <c r="BT356" s="206"/>
      <c r="BU356" s="206"/>
      <c r="BV356" s="206"/>
      <c r="BW356" s="206"/>
      <c r="BX356" s="206"/>
      <c r="BY356" s="489">
        <f t="shared" si="81"/>
        <v>0</v>
      </c>
      <c r="BZ356" s="489">
        <f t="shared" si="82"/>
        <v>0</v>
      </c>
      <c r="CA356" s="489">
        <f t="shared" si="85"/>
        <v>1047</v>
      </c>
      <c r="CB356" s="489">
        <f t="shared" si="86"/>
        <v>375</v>
      </c>
      <c r="CC356" s="489">
        <f t="shared" si="87"/>
        <v>0</v>
      </c>
      <c r="CD356" s="489">
        <f t="shared" si="88"/>
        <v>0</v>
      </c>
      <c r="CE356" s="489">
        <f t="shared" si="89"/>
        <v>0</v>
      </c>
      <c r="CF356" s="489">
        <f t="shared" si="83"/>
        <v>1047</v>
      </c>
      <c r="CG356" s="489">
        <f t="shared" si="84"/>
        <v>375</v>
      </c>
      <c r="CH356" s="489">
        <f t="shared" si="90"/>
        <v>314</v>
      </c>
      <c r="CI356" s="489">
        <f t="shared" si="90"/>
        <v>400</v>
      </c>
    </row>
    <row r="357" spans="1:87">
      <c r="A357" s="499" t="str">
        <f t="shared" si="76"/>
        <v>1209</v>
      </c>
      <c r="B357" s="500">
        <v>40167</v>
      </c>
      <c r="C357" s="206"/>
      <c r="D357" s="206"/>
      <c r="E357" s="206"/>
      <c r="F357" s="206"/>
      <c r="G357" s="206"/>
      <c r="H357" s="206"/>
      <c r="I357" s="206"/>
      <c r="J357" s="206"/>
      <c r="K357" s="206"/>
      <c r="L357" s="206"/>
      <c r="M357" s="206"/>
      <c r="N357" s="206"/>
      <c r="O357" s="206"/>
      <c r="P357" s="206"/>
      <c r="Q357" s="206"/>
      <c r="R357" s="206"/>
      <c r="S357" s="206"/>
      <c r="T357" s="206"/>
      <c r="U357" s="206"/>
      <c r="V357" s="206"/>
      <c r="W357" s="206"/>
      <c r="X357" s="206"/>
      <c r="Y357" s="206"/>
      <c r="Z357" s="206"/>
      <c r="AA357" s="206"/>
      <c r="AB357" s="206"/>
      <c r="AC357" s="206"/>
      <c r="AD357" s="206"/>
      <c r="AE357" s="206"/>
      <c r="AF357" s="206"/>
      <c r="AG357" s="206"/>
      <c r="AH357" s="206"/>
      <c r="AI357" s="206"/>
      <c r="AJ357" s="206"/>
      <c r="AK357" s="206"/>
      <c r="AL357" s="206"/>
      <c r="AM357" s="206"/>
      <c r="AN357" s="206"/>
      <c r="AO357" s="206"/>
      <c r="AP357" s="206"/>
      <c r="AQ357" s="206"/>
      <c r="AR357" s="206"/>
      <c r="AS357" s="206"/>
      <c r="AT357" s="489">
        <f t="shared" si="77"/>
        <v>0</v>
      </c>
      <c r="AU357" s="489">
        <f t="shared" si="78"/>
        <v>0</v>
      </c>
      <c r="AV357" s="489">
        <f t="shared" si="79"/>
        <v>0</v>
      </c>
      <c r="AW357" s="489">
        <f t="shared" si="80"/>
        <v>0</v>
      </c>
      <c r="AX357" s="206"/>
      <c r="AY357" s="206"/>
      <c r="AZ357" s="206"/>
      <c r="BA357" s="206"/>
      <c r="BB357" s="206"/>
      <c r="BC357" s="206"/>
      <c r="BD357" s="206"/>
      <c r="BE357" s="206"/>
      <c r="BF357" s="206"/>
      <c r="BG357" s="206"/>
      <c r="BH357" s="206"/>
      <c r="BI357" s="206"/>
      <c r="BJ357" s="206"/>
      <c r="BK357" s="206"/>
      <c r="BL357" s="206"/>
      <c r="BM357" s="206"/>
      <c r="BN357" s="206"/>
      <c r="BO357" s="206"/>
      <c r="BP357" s="206"/>
      <c r="BQ357" s="206"/>
      <c r="BR357" s="206"/>
      <c r="BS357" s="206"/>
      <c r="BT357" s="206"/>
      <c r="BU357" s="206"/>
      <c r="BV357" s="206"/>
      <c r="BW357" s="206"/>
      <c r="BX357" s="206"/>
      <c r="BY357" s="489">
        <f t="shared" si="81"/>
        <v>0</v>
      </c>
      <c r="BZ357" s="489">
        <f t="shared" si="82"/>
        <v>0</v>
      </c>
      <c r="CA357" s="489">
        <f t="shared" si="85"/>
        <v>1047</v>
      </c>
      <c r="CB357" s="489">
        <f t="shared" si="86"/>
        <v>375</v>
      </c>
      <c r="CC357" s="489">
        <f t="shared" si="87"/>
        <v>0</v>
      </c>
      <c r="CD357" s="489">
        <f t="shared" si="88"/>
        <v>0</v>
      </c>
      <c r="CE357" s="489">
        <f t="shared" si="89"/>
        <v>0</v>
      </c>
      <c r="CF357" s="489">
        <f t="shared" si="83"/>
        <v>1047</v>
      </c>
      <c r="CG357" s="489">
        <f t="shared" si="84"/>
        <v>375</v>
      </c>
      <c r="CH357" s="489">
        <f t="shared" si="90"/>
        <v>314</v>
      </c>
      <c r="CI357" s="489">
        <f t="shared" si="90"/>
        <v>400</v>
      </c>
    </row>
    <row r="358" spans="1:87">
      <c r="A358" s="499" t="str">
        <f t="shared" si="76"/>
        <v>1209</v>
      </c>
      <c r="B358" s="500">
        <v>40168</v>
      </c>
      <c r="C358" s="206"/>
      <c r="D358" s="206"/>
      <c r="E358" s="206"/>
      <c r="F358" s="206"/>
      <c r="G358" s="206"/>
      <c r="H358" s="206"/>
      <c r="I358" s="206"/>
      <c r="J358" s="206"/>
      <c r="K358" s="206"/>
      <c r="L358" s="206"/>
      <c r="M358" s="206"/>
      <c r="N358" s="206"/>
      <c r="O358" s="206"/>
      <c r="P358" s="206"/>
      <c r="Q358" s="206"/>
      <c r="R358" s="206"/>
      <c r="S358" s="206"/>
      <c r="T358" s="206"/>
      <c r="U358" s="206"/>
      <c r="V358" s="206"/>
      <c r="W358" s="206"/>
      <c r="X358" s="206"/>
      <c r="Y358" s="206"/>
      <c r="Z358" s="206"/>
      <c r="AA358" s="206"/>
      <c r="AB358" s="206"/>
      <c r="AC358" s="206"/>
      <c r="AD358" s="206"/>
      <c r="AE358" s="206"/>
      <c r="AF358" s="206"/>
      <c r="AG358" s="206"/>
      <c r="AH358" s="206"/>
      <c r="AI358" s="206"/>
      <c r="AJ358" s="206"/>
      <c r="AK358" s="206"/>
      <c r="AL358" s="206"/>
      <c r="AM358" s="206"/>
      <c r="AN358" s="206"/>
      <c r="AO358" s="206"/>
      <c r="AP358" s="206"/>
      <c r="AQ358" s="206"/>
      <c r="AR358" s="206"/>
      <c r="AS358" s="206"/>
      <c r="AT358" s="489">
        <f t="shared" si="77"/>
        <v>0</v>
      </c>
      <c r="AU358" s="489">
        <f t="shared" si="78"/>
        <v>0</v>
      </c>
      <c r="AV358" s="489">
        <f t="shared" si="79"/>
        <v>0</v>
      </c>
      <c r="AW358" s="489">
        <f t="shared" si="80"/>
        <v>0</v>
      </c>
      <c r="AX358" s="206"/>
      <c r="AY358" s="206"/>
      <c r="AZ358" s="206"/>
      <c r="BA358" s="206"/>
      <c r="BB358" s="206"/>
      <c r="BC358" s="206"/>
      <c r="BD358" s="206"/>
      <c r="BE358" s="206"/>
      <c r="BF358" s="206"/>
      <c r="BG358" s="206"/>
      <c r="BH358" s="206"/>
      <c r="BI358" s="206"/>
      <c r="BJ358" s="206"/>
      <c r="BK358" s="206"/>
      <c r="BL358" s="206"/>
      <c r="BM358" s="206"/>
      <c r="BN358" s="206"/>
      <c r="BO358" s="206"/>
      <c r="BP358" s="206"/>
      <c r="BQ358" s="206"/>
      <c r="BR358" s="206"/>
      <c r="BS358" s="206"/>
      <c r="BT358" s="206"/>
      <c r="BU358" s="206"/>
      <c r="BV358" s="206"/>
      <c r="BW358" s="206"/>
      <c r="BX358" s="206"/>
      <c r="BY358" s="489">
        <f t="shared" si="81"/>
        <v>0</v>
      </c>
      <c r="BZ358" s="489">
        <f t="shared" si="82"/>
        <v>0</v>
      </c>
      <c r="CA358" s="489">
        <f t="shared" si="85"/>
        <v>1047</v>
      </c>
      <c r="CB358" s="489">
        <f t="shared" si="86"/>
        <v>375</v>
      </c>
      <c r="CC358" s="489">
        <f t="shared" si="87"/>
        <v>0</v>
      </c>
      <c r="CD358" s="489">
        <f t="shared" si="88"/>
        <v>0</v>
      </c>
      <c r="CE358" s="489">
        <f t="shared" si="89"/>
        <v>0</v>
      </c>
      <c r="CF358" s="489">
        <f t="shared" si="83"/>
        <v>1047</v>
      </c>
      <c r="CG358" s="489">
        <f t="shared" si="84"/>
        <v>375</v>
      </c>
      <c r="CH358" s="489">
        <f t="shared" si="90"/>
        <v>314</v>
      </c>
      <c r="CI358" s="489">
        <f t="shared" si="90"/>
        <v>400</v>
      </c>
    </row>
    <row r="359" spans="1:87">
      <c r="A359" s="499" t="str">
        <f t="shared" si="76"/>
        <v>1209</v>
      </c>
      <c r="B359" s="500">
        <v>40169</v>
      </c>
      <c r="C359" s="206"/>
      <c r="D359" s="206"/>
      <c r="E359" s="206"/>
      <c r="F359" s="206"/>
      <c r="G359" s="206"/>
      <c r="H359" s="206"/>
      <c r="I359" s="206"/>
      <c r="J359" s="206"/>
      <c r="K359" s="206"/>
      <c r="L359" s="206"/>
      <c r="M359" s="206"/>
      <c r="N359" s="206"/>
      <c r="O359" s="206"/>
      <c r="P359" s="206"/>
      <c r="Q359" s="206"/>
      <c r="R359" s="206"/>
      <c r="S359" s="206"/>
      <c r="T359" s="206"/>
      <c r="U359" s="206"/>
      <c r="V359" s="206"/>
      <c r="W359" s="206"/>
      <c r="X359" s="206"/>
      <c r="Y359" s="206"/>
      <c r="Z359" s="206"/>
      <c r="AA359" s="206"/>
      <c r="AB359" s="206"/>
      <c r="AC359" s="206"/>
      <c r="AD359" s="206"/>
      <c r="AE359" s="206"/>
      <c r="AF359" s="206"/>
      <c r="AG359" s="206"/>
      <c r="AH359" s="206"/>
      <c r="AI359" s="206"/>
      <c r="AJ359" s="206"/>
      <c r="AK359" s="206"/>
      <c r="AL359" s="206"/>
      <c r="AM359" s="206"/>
      <c r="AN359" s="206"/>
      <c r="AO359" s="206"/>
      <c r="AP359" s="206"/>
      <c r="AQ359" s="206"/>
      <c r="AR359" s="206"/>
      <c r="AS359" s="206"/>
      <c r="AT359" s="489">
        <f t="shared" si="77"/>
        <v>0</v>
      </c>
      <c r="AU359" s="489">
        <f t="shared" si="78"/>
        <v>0</v>
      </c>
      <c r="AV359" s="489">
        <f t="shared" si="79"/>
        <v>0</v>
      </c>
      <c r="AW359" s="489">
        <f t="shared" si="80"/>
        <v>0</v>
      </c>
      <c r="AX359" s="206"/>
      <c r="AY359" s="206"/>
      <c r="AZ359" s="206"/>
      <c r="BA359" s="206"/>
      <c r="BB359" s="206"/>
      <c r="BC359" s="206"/>
      <c r="BD359" s="206"/>
      <c r="BE359" s="206"/>
      <c r="BF359" s="206"/>
      <c r="BG359" s="206"/>
      <c r="BH359" s="206"/>
      <c r="BI359" s="206"/>
      <c r="BJ359" s="206"/>
      <c r="BK359" s="206"/>
      <c r="BL359" s="206"/>
      <c r="BM359" s="206"/>
      <c r="BN359" s="206"/>
      <c r="BO359" s="206"/>
      <c r="BP359" s="206"/>
      <c r="BQ359" s="206"/>
      <c r="BR359" s="206"/>
      <c r="BS359" s="206"/>
      <c r="BT359" s="206"/>
      <c r="BU359" s="206"/>
      <c r="BV359" s="206"/>
      <c r="BW359" s="206"/>
      <c r="BX359" s="206"/>
      <c r="BY359" s="489">
        <f t="shared" si="81"/>
        <v>0</v>
      </c>
      <c r="BZ359" s="489">
        <f t="shared" si="82"/>
        <v>0</v>
      </c>
      <c r="CA359" s="489">
        <f t="shared" si="85"/>
        <v>1047</v>
      </c>
      <c r="CB359" s="489">
        <f t="shared" si="86"/>
        <v>375</v>
      </c>
      <c r="CC359" s="489">
        <f t="shared" si="87"/>
        <v>0</v>
      </c>
      <c r="CD359" s="489">
        <f t="shared" si="88"/>
        <v>0</v>
      </c>
      <c r="CE359" s="489">
        <f t="shared" si="89"/>
        <v>0</v>
      </c>
      <c r="CF359" s="489">
        <f t="shared" si="83"/>
        <v>1047</v>
      </c>
      <c r="CG359" s="489">
        <f t="shared" si="84"/>
        <v>375</v>
      </c>
      <c r="CH359" s="489">
        <f t="shared" si="90"/>
        <v>314</v>
      </c>
      <c r="CI359" s="489">
        <f t="shared" si="90"/>
        <v>400</v>
      </c>
    </row>
    <row r="360" spans="1:87">
      <c r="A360" s="499" t="str">
        <f t="shared" si="76"/>
        <v>1209</v>
      </c>
      <c r="B360" s="500">
        <v>40170</v>
      </c>
      <c r="C360" s="206"/>
      <c r="D360" s="206"/>
      <c r="E360" s="206"/>
      <c r="F360" s="206"/>
      <c r="G360" s="206"/>
      <c r="H360" s="206"/>
      <c r="I360" s="206"/>
      <c r="J360" s="206"/>
      <c r="K360" s="206"/>
      <c r="L360" s="206"/>
      <c r="M360" s="206"/>
      <c r="N360" s="206"/>
      <c r="O360" s="206"/>
      <c r="P360" s="206"/>
      <c r="Q360" s="206"/>
      <c r="R360" s="206"/>
      <c r="S360" s="206"/>
      <c r="T360" s="206"/>
      <c r="U360" s="206"/>
      <c r="V360" s="206"/>
      <c r="W360" s="206"/>
      <c r="X360" s="206"/>
      <c r="Y360" s="206"/>
      <c r="Z360" s="206"/>
      <c r="AA360" s="206"/>
      <c r="AB360" s="206"/>
      <c r="AC360" s="206"/>
      <c r="AD360" s="206"/>
      <c r="AE360" s="206"/>
      <c r="AF360" s="206"/>
      <c r="AG360" s="206"/>
      <c r="AH360" s="206"/>
      <c r="AI360" s="206"/>
      <c r="AJ360" s="206"/>
      <c r="AK360" s="206"/>
      <c r="AL360" s="206"/>
      <c r="AM360" s="206"/>
      <c r="AN360" s="206"/>
      <c r="AO360" s="206"/>
      <c r="AP360" s="206"/>
      <c r="AQ360" s="206"/>
      <c r="AR360" s="206"/>
      <c r="AS360" s="206"/>
      <c r="AT360" s="489">
        <f t="shared" si="77"/>
        <v>0</v>
      </c>
      <c r="AU360" s="489">
        <f t="shared" si="78"/>
        <v>0</v>
      </c>
      <c r="AV360" s="489">
        <f t="shared" si="79"/>
        <v>0</v>
      </c>
      <c r="AW360" s="489">
        <f t="shared" si="80"/>
        <v>0</v>
      </c>
      <c r="AX360" s="206"/>
      <c r="AY360" s="206"/>
      <c r="AZ360" s="206"/>
      <c r="BA360" s="206"/>
      <c r="BB360" s="206"/>
      <c r="BC360" s="206"/>
      <c r="BD360" s="206"/>
      <c r="BE360" s="206"/>
      <c r="BF360" s="206"/>
      <c r="BG360" s="206"/>
      <c r="BH360" s="206"/>
      <c r="BI360" s="206"/>
      <c r="BJ360" s="206"/>
      <c r="BK360" s="206"/>
      <c r="BL360" s="206"/>
      <c r="BM360" s="206"/>
      <c r="BN360" s="206"/>
      <c r="BO360" s="206"/>
      <c r="BP360" s="206"/>
      <c r="BQ360" s="206"/>
      <c r="BR360" s="206"/>
      <c r="BS360" s="206"/>
      <c r="BT360" s="206"/>
      <c r="BU360" s="206"/>
      <c r="BV360" s="206"/>
      <c r="BW360" s="206"/>
      <c r="BX360" s="206"/>
      <c r="BY360" s="489">
        <f t="shared" si="81"/>
        <v>0</v>
      </c>
      <c r="BZ360" s="489">
        <f t="shared" si="82"/>
        <v>0</v>
      </c>
      <c r="CA360" s="489">
        <f t="shared" si="85"/>
        <v>1047</v>
      </c>
      <c r="CB360" s="489">
        <f t="shared" si="86"/>
        <v>375</v>
      </c>
      <c r="CC360" s="489">
        <f t="shared" si="87"/>
        <v>0</v>
      </c>
      <c r="CD360" s="489">
        <f t="shared" si="88"/>
        <v>0</v>
      </c>
      <c r="CE360" s="489">
        <f t="shared" si="89"/>
        <v>0</v>
      </c>
      <c r="CF360" s="489">
        <f t="shared" si="83"/>
        <v>1047</v>
      </c>
      <c r="CG360" s="489">
        <f t="shared" si="84"/>
        <v>375</v>
      </c>
      <c r="CH360" s="489">
        <f t="shared" si="90"/>
        <v>314</v>
      </c>
      <c r="CI360" s="489">
        <f t="shared" si="90"/>
        <v>400</v>
      </c>
    </row>
    <row r="361" spans="1:87">
      <c r="A361" s="499" t="str">
        <f t="shared" si="76"/>
        <v>1209</v>
      </c>
      <c r="B361" s="500">
        <v>40171</v>
      </c>
      <c r="C361" s="206"/>
      <c r="D361" s="206"/>
      <c r="E361" s="206"/>
      <c r="F361" s="206"/>
      <c r="G361" s="206"/>
      <c r="H361" s="206"/>
      <c r="I361" s="206"/>
      <c r="J361" s="206"/>
      <c r="K361" s="206"/>
      <c r="L361" s="206"/>
      <c r="M361" s="206"/>
      <c r="N361" s="206"/>
      <c r="O361" s="206"/>
      <c r="P361" s="206"/>
      <c r="Q361" s="206"/>
      <c r="R361" s="206"/>
      <c r="S361" s="206"/>
      <c r="T361" s="206"/>
      <c r="U361" s="206"/>
      <c r="V361" s="206"/>
      <c r="W361" s="206"/>
      <c r="X361" s="206"/>
      <c r="Y361" s="206"/>
      <c r="Z361" s="206"/>
      <c r="AA361" s="206"/>
      <c r="AB361" s="206"/>
      <c r="AC361" s="206"/>
      <c r="AD361" s="206"/>
      <c r="AE361" s="206"/>
      <c r="AF361" s="206"/>
      <c r="AG361" s="206"/>
      <c r="AH361" s="206"/>
      <c r="AI361" s="206"/>
      <c r="AJ361" s="206"/>
      <c r="AK361" s="206"/>
      <c r="AL361" s="206"/>
      <c r="AM361" s="206"/>
      <c r="AN361" s="206"/>
      <c r="AO361" s="206"/>
      <c r="AP361" s="206"/>
      <c r="AQ361" s="206"/>
      <c r="AR361" s="206"/>
      <c r="AS361" s="206"/>
      <c r="AT361" s="489">
        <f t="shared" si="77"/>
        <v>0</v>
      </c>
      <c r="AU361" s="489">
        <f t="shared" si="78"/>
        <v>0</v>
      </c>
      <c r="AV361" s="489">
        <f t="shared" si="79"/>
        <v>0</v>
      </c>
      <c r="AW361" s="489">
        <f t="shared" si="80"/>
        <v>0</v>
      </c>
      <c r="AX361" s="206"/>
      <c r="AY361" s="206"/>
      <c r="AZ361" s="206"/>
      <c r="BA361" s="206"/>
      <c r="BB361" s="206"/>
      <c r="BC361" s="206"/>
      <c r="BD361" s="206"/>
      <c r="BE361" s="206"/>
      <c r="BF361" s="206"/>
      <c r="BG361" s="206"/>
      <c r="BH361" s="206"/>
      <c r="BI361" s="206"/>
      <c r="BJ361" s="206"/>
      <c r="BK361" s="206"/>
      <c r="BL361" s="206"/>
      <c r="BM361" s="206"/>
      <c r="BN361" s="206"/>
      <c r="BO361" s="206"/>
      <c r="BP361" s="206"/>
      <c r="BQ361" s="206"/>
      <c r="BR361" s="206"/>
      <c r="BS361" s="206"/>
      <c r="BT361" s="206"/>
      <c r="BU361" s="206"/>
      <c r="BV361" s="206"/>
      <c r="BW361" s="206"/>
      <c r="BX361" s="206"/>
      <c r="BY361" s="489">
        <f t="shared" si="81"/>
        <v>0</v>
      </c>
      <c r="BZ361" s="489">
        <f t="shared" si="82"/>
        <v>0</v>
      </c>
      <c r="CA361" s="489">
        <f t="shared" si="85"/>
        <v>1047</v>
      </c>
      <c r="CB361" s="489">
        <f t="shared" si="86"/>
        <v>375</v>
      </c>
      <c r="CC361" s="489">
        <f t="shared" si="87"/>
        <v>0</v>
      </c>
      <c r="CD361" s="489">
        <f t="shared" si="88"/>
        <v>0</v>
      </c>
      <c r="CE361" s="489">
        <f t="shared" si="89"/>
        <v>0</v>
      </c>
      <c r="CF361" s="489">
        <f t="shared" si="83"/>
        <v>1047</v>
      </c>
      <c r="CG361" s="489">
        <f t="shared" si="84"/>
        <v>375</v>
      </c>
      <c r="CH361" s="489">
        <f t="shared" si="90"/>
        <v>314</v>
      </c>
      <c r="CI361" s="489">
        <f t="shared" si="90"/>
        <v>400</v>
      </c>
    </row>
    <row r="362" spans="1:87">
      <c r="A362" s="499" t="str">
        <f t="shared" si="76"/>
        <v>1209</v>
      </c>
      <c r="B362" s="500">
        <v>40172</v>
      </c>
      <c r="C362" s="206"/>
      <c r="D362" s="206"/>
      <c r="E362" s="206"/>
      <c r="F362" s="206"/>
      <c r="G362" s="206"/>
      <c r="H362" s="206"/>
      <c r="I362" s="206"/>
      <c r="J362" s="206"/>
      <c r="K362" s="206"/>
      <c r="L362" s="206"/>
      <c r="M362" s="206"/>
      <c r="N362" s="206"/>
      <c r="O362" s="206"/>
      <c r="P362" s="206"/>
      <c r="Q362" s="206"/>
      <c r="R362" s="206"/>
      <c r="S362" s="206"/>
      <c r="T362" s="206"/>
      <c r="U362" s="206"/>
      <c r="V362" s="206"/>
      <c r="W362" s="206"/>
      <c r="X362" s="206"/>
      <c r="Y362" s="206"/>
      <c r="Z362" s="206"/>
      <c r="AA362" s="206"/>
      <c r="AB362" s="206"/>
      <c r="AC362" s="206"/>
      <c r="AD362" s="206"/>
      <c r="AE362" s="206"/>
      <c r="AF362" s="206"/>
      <c r="AG362" s="206"/>
      <c r="AH362" s="206"/>
      <c r="AI362" s="206"/>
      <c r="AJ362" s="206"/>
      <c r="AK362" s="206"/>
      <c r="AL362" s="206"/>
      <c r="AM362" s="206"/>
      <c r="AN362" s="206"/>
      <c r="AO362" s="206"/>
      <c r="AP362" s="206"/>
      <c r="AQ362" s="206"/>
      <c r="AR362" s="206"/>
      <c r="AS362" s="206"/>
      <c r="AT362" s="489">
        <f t="shared" si="77"/>
        <v>0</v>
      </c>
      <c r="AU362" s="489">
        <f t="shared" si="78"/>
        <v>0</v>
      </c>
      <c r="AV362" s="489">
        <f t="shared" si="79"/>
        <v>0</v>
      </c>
      <c r="AW362" s="489">
        <f t="shared" si="80"/>
        <v>0</v>
      </c>
      <c r="AX362" s="206"/>
      <c r="AY362" s="206"/>
      <c r="AZ362" s="206"/>
      <c r="BA362" s="206"/>
      <c r="BB362" s="206"/>
      <c r="BC362" s="206"/>
      <c r="BD362" s="206"/>
      <c r="BE362" s="206"/>
      <c r="BF362" s="206"/>
      <c r="BG362" s="206"/>
      <c r="BH362" s="206"/>
      <c r="BI362" s="206"/>
      <c r="BJ362" s="206"/>
      <c r="BK362" s="206"/>
      <c r="BL362" s="206"/>
      <c r="BM362" s="206"/>
      <c r="BN362" s="206"/>
      <c r="BO362" s="206"/>
      <c r="BP362" s="206"/>
      <c r="BQ362" s="206"/>
      <c r="BR362" s="206"/>
      <c r="BS362" s="206"/>
      <c r="BT362" s="206"/>
      <c r="BU362" s="206"/>
      <c r="BV362" s="206"/>
      <c r="BW362" s="206"/>
      <c r="BX362" s="206"/>
      <c r="BY362" s="489">
        <f t="shared" si="81"/>
        <v>0</v>
      </c>
      <c r="BZ362" s="489">
        <f t="shared" si="82"/>
        <v>0</v>
      </c>
      <c r="CA362" s="489">
        <f t="shared" si="85"/>
        <v>1047</v>
      </c>
      <c r="CB362" s="489">
        <f t="shared" si="86"/>
        <v>375</v>
      </c>
      <c r="CC362" s="489">
        <f t="shared" si="87"/>
        <v>0</v>
      </c>
      <c r="CD362" s="489">
        <f t="shared" si="88"/>
        <v>0</v>
      </c>
      <c r="CE362" s="489">
        <f t="shared" si="89"/>
        <v>0</v>
      </c>
      <c r="CF362" s="489">
        <f t="shared" si="83"/>
        <v>1047</v>
      </c>
      <c r="CG362" s="489">
        <f t="shared" si="84"/>
        <v>375</v>
      </c>
      <c r="CH362" s="489">
        <f t="shared" si="90"/>
        <v>314</v>
      </c>
      <c r="CI362" s="489">
        <f t="shared" si="90"/>
        <v>400</v>
      </c>
    </row>
    <row r="363" spans="1:87">
      <c r="A363" s="499" t="str">
        <f t="shared" si="76"/>
        <v>1209</v>
      </c>
      <c r="B363" s="500">
        <v>40173</v>
      </c>
      <c r="C363" s="206"/>
      <c r="D363" s="206"/>
      <c r="E363" s="206"/>
      <c r="F363" s="206"/>
      <c r="G363" s="206"/>
      <c r="H363" s="206"/>
      <c r="I363" s="206"/>
      <c r="J363" s="206"/>
      <c r="K363" s="206"/>
      <c r="L363" s="206"/>
      <c r="M363" s="206"/>
      <c r="N363" s="206"/>
      <c r="O363" s="206"/>
      <c r="P363" s="206"/>
      <c r="Q363" s="206"/>
      <c r="R363" s="206"/>
      <c r="S363" s="206"/>
      <c r="T363" s="206"/>
      <c r="U363" s="206"/>
      <c r="V363" s="206"/>
      <c r="W363" s="206"/>
      <c r="X363" s="206"/>
      <c r="Y363" s="206"/>
      <c r="Z363" s="206"/>
      <c r="AA363" s="206"/>
      <c r="AB363" s="206"/>
      <c r="AC363" s="206"/>
      <c r="AD363" s="206"/>
      <c r="AE363" s="206"/>
      <c r="AF363" s="206"/>
      <c r="AG363" s="206"/>
      <c r="AH363" s="206"/>
      <c r="AI363" s="206"/>
      <c r="AJ363" s="206"/>
      <c r="AK363" s="206"/>
      <c r="AL363" s="206"/>
      <c r="AM363" s="206"/>
      <c r="AN363" s="206"/>
      <c r="AO363" s="206"/>
      <c r="AP363" s="206"/>
      <c r="AQ363" s="206"/>
      <c r="AR363" s="206"/>
      <c r="AS363" s="206"/>
      <c r="AT363" s="489">
        <f t="shared" si="77"/>
        <v>0</v>
      </c>
      <c r="AU363" s="489">
        <f t="shared" si="78"/>
        <v>0</v>
      </c>
      <c r="AV363" s="489">
        <f t="shared" si="79"/>
        <v>0</v>
      </c>
      <c r="AW363" s="489">
        <f t="shared" si="80"/>
        <v>0</v>
      </c>
      <c r="AX363" s="206"/>
      <c r="AY363" s="206"/>
      <c r="AZ363" s="206"/>
      <c r="BA363" s="206"/>
      <c r="BB363" s="206"/>
      <c r="BC363" s="206"/>
      <c r="BD363" s="206"/>
      <c r="BE363" s="206"/>
      <c r="BF363" s="206"/>
      <c r="BG363" s="206"/>
      <c r="BH363" s="206"/>
      <c r="BI363" s="206"/>
      <c r="BJ363" s="206"/>
      <c r="BK363" s="206"/>
      <c r="BL363" s="206"/>
      <c r="BM363" s="206"/>
      <c r="BN363" s="206"/>
      <c r="BO363" s="206"/>
      <c r="BP363" s="206"/>
      <c r="BQ363" s="206"/>
      <c r="BR363" s="206"/>
      <c r="BS363" s="206"/>
      <c r="BT363" s="206"/>
      <c r="BU363" s="206"/>
      <c r="BV363" s="206"/>
      <c r="BW363" s="206"/>
      <c r="BX363" s="206"/>
      <c r="BY363" s="489">
        <f t="shared" si="81"/>
        <v>0</v>
      </c>
      <c r="BZ363" s="489">
        <f t="shared" si="82"/>
        <v>0</v>
      </c>
      <c r="CA363" s="489">
        <f t="shared" si="85"/>
        <v>1047</v>
      </c>
      <c r="CB363" s="489">
        <f t="shared" si="86"/>
        <v>375</v>
      </c>
      <c r="CC363" s="489">
        <f t="shared" si="87"/>
        <v>0</v>
      </c>
      <c r="CD363" s="489">
        <f t="shared" si="88"/>
        <v>0</v>
      </c>
      <c r="CE363" s="489">
        <f t="shared" si="89"/>
        <v>0</v>
      </c>
      <c r="CF363" s="489">
        <f t="shared" si="83"/>
        <v>1047</v>
      </c>
      <c r="CG363" s="489">
        <f t="shared" si="84"/>
        <v>375</v>
      </c>
      <c r="CH363" s="489">
        <f t="shared" si="90"/>
        <v>314</v>
      </c>
      <c r="CI363" s="489">
        <f t="shared" si="90"/>
        <v>400</v>
      </c>
    </row>
    <row r="364" spans="1:87">
      <c r="A364" s="499" t="str">
        <f t="shared" si="76"/>
        <v>1209</v>
      </c>
      <c r="B364" s="500">
        <v>40174</v>
      </c>
      <c r="C364" s="206"/>
      <c r="D364" s="206"/>
      <c r="E364" s="206"/>
      <c r="F364" s="206"/>
      <c r="G364" s="206"/>
      <c r="H364" s="206"/>
      <c r="I364" s="206"/>
      <c r="J364" s="206"/>
      <c r="K364" s="206"/>
      <c r="L364" s="206"/>
      <c r="M364" s="206"/>
      <c r="N364" s="206"/>
      <c r="O364" s="206"/>
      <c r="P364" s="206"/>
      <c r="Q364" s="206"/>
      <c r="R364" s="206"/>
      <c r="S364" s="206"/>
      <c r="T364" s="206"/>
      <c r="U364" s="206"/>
      <c r="V364" s="206"/>
      <c r="W364" s="206"/>
      <c r="X364" s="206"/>
      <c r="Y364" s="206"/>
      <c r="Z364" s="206"/>
      <c r="AA364" s="206"/>
      <c r="AB364" s="206"/>
      <c r="AC364" s="206"/>
      <c r="AD364" s="206"/>
      <c r="AE364" s="206"/>
      <c r="AF364" s="206"/>
      <c r="AG364" s="206"/>
      <c r="AH364" s="206"/>
      <c r="AI364" s="206"/>
      <c r="AJ364" s="206"/>
      <c r="AK364" s="206"/>
      <c r="AL364" s="206"/>
      <c r="AM364" s="206"/>
      <c r="AN364" s="206"/>
      <c r="AO364" s="206"/>
      <c r="AP364" s="206"/>
      <c r="AQ364" s="206"/>
      <c r="AR364" s="206"/>
      <c r="AS364" s="206"/>
      <c r="AT364" s="489">
        <f t="shared" si="77"/>
        <v>0</v>
      </c>
      <c r="AU364" s="489">
        <f t="shared" si="78"/>
        <v>0</v>
      </c>
      <c r="AV364" s="489">
        <f t="shared" si="79"/>
        <v>0</v>
      </c>
      <c r="AW364" s="489">
        <f t="shared" si="80"/>
        <v>0</v>
      </c>
      <c r="AX364" s="206"/>
      <c r="AY364" s="206"/>
      <c r="AZ364" s="206"/>
      <c r="BA364" s="206"/>
      <c r="BB364" s="206"/>
      <c r="BC364" s="206"/>
      <c r="BD364" s="206"/>
      <c r="BE364" s="206"/>
      <c r="BF364" s="206"/>
      <c r="BG364" s="206"/>
      <c r="BH364" s="206"/>
      <c r="BI364" s="206"/>
      <c r="BJ364" s="206"/>
      <c r="BK364" s="206"/>
      <c r="BL364" s="206"/>
      <c r="BM364" s="206"/>
      <c r="BN364" s="206"/>
      <c r="BO364" s="206"/>
      <c r="BP364" s="206"/>
      <c r="BQ364" s="206"/>
      <c r="BR364" s="206"/>
      <c r="BS364" s="206"/>
      <c r="BT364" s="206"/>
      <c r="BU364" s="206"/>
      <c r="BV364" s="206"/>
      <c r="BW364" s="206"/>
      <c r="BX364" s="206"/>
      <c r="BY364" s="489">
        <f t="shared" si="81"/>
        <v>0</v>
      </c>
      <c r="BZ364" s="489">
        <f t="shared" si="82"/>
        <v>0</v>
      </c>
      <c r="CA364" s="489">
        <f t="shared" si="85"/>
        <v>1047</v>
      </c>
      <c r="CB364" s="489">
        <f t="shared" si="86"/>
        <v>375</v>
      </c>
      <c r="CC364" s="489">
        <f t="shared" si="87"/>
        <v>0</v>
      </c>
      <c r="CD364" s="489">
        <f t="shared" si="88"/>
        <v>0</v>
      </c>
      <c r="CE364" s="489">
        <f t="shared" si="89"/>
        <v>0</v>
      </c>
      <c r="CF364" s="489">
        <f t="shared" si="83"/>
        <v>1047</v>
      </c>
      <c r="CG364" s="489">
        <f t="shared" si="84"/>
        <v>375</v>
      </c>
      <c r="CH364" s="489">
        <f t="shared" si="90"/>
        <v>314</v>
      </c>
      <c r="CI364" s="489">
        <f t="shared" si="90"/>
        <v>400</v>
      </c>
    </row>
    <row r="365" spans="1:87">
      <c r="A365" s="499" t="str">
        <f t="shared" si="76"/>
        <v>1209</v>
      </c>
      <c r="B365" s="500">
        <v>40175</v>
      </c>
      <c r="C365" s="206"/>
      <c r="D365" s="206"/>
      <c r="E365" s="206"/>
      <c r="F365" s="206"/>
      <c r="G365" s="206"/>
      <c r="H365" s="206"/>
      <c r="I365" s="206"/>
      <c r="J365" s="206"/>
      <c r="K365" s="206"/>
      <c r="L365" s="206"/>
      <c r="M365" s="206"/>
      <c r="N365" s="206"/>
      <c r="O365" s="206"/>
      <c r="P365" s="206"/>
      <c r="Q365" s="206"/>
      <c r="R365" s="206"/>
      <c r="S365" s="206"/>
      <c r="T365" s="206"/>
      <c r="U365" s="206"/>
      <c r="V365" s="206"/>
      <c r="W365" s="206"/>
      <c r="X365" s="206"/>
      <c r="Y365" s="206"/>
      <c r="Z365" s="206"/>
      <c r="AA365" s="206"/>
      <c r="AB365" s="206"/>
      <c r="AC365" s="206"/>
      <c r="AD365" s="206"/>
      <c r="AE365" s="206"/>
      <c r="AF365" s="206"/>
      <c r="AG365" s="206"/>
      <c r="AH365" s="206"/>
      <c r="AI365" s="206"/>
      <c r="AJ365" s="206"/>
      <c r="AK365" s="206"/>
      <c r="AL365" s="206"/>
      <c r="AM365" s="206"/>
      <c r="AN365" s="206"/>
      <c r="AO365" s="206"/>
      <c r="AP365" s="206"/>
      <c r="AQ365" s="206"/>
      <c r="AR365" s="206"/>
      <c r="AS365" s="206"/>
      <c r="AT365" s="489">
        <f t="shared" si="77"/>
        <v>0</v>
      </c>
      <c r="AU365" s="489">
        <f t="shared" si="78"/>
        <v>0</v>
      </c>
      <c r="AV365" s="489">
        <f t="shared" si="79"/>
        <v>0</v>
      </c>
      <c r="AW365" s="489">
        <f t="shared" si="80"/>
        <v>0</v>
      </c>
      <c r="AX365" s="206"/>
      <c r="AY365" s="206"/>
      <c r="AZ365" s="206"/>
      <c r="BA365" s="206"/>
      <c r="BB365" s="206"/>
      <c r="BC365" s="206"/>
      <c r="BD365" s="206"/>
      <c r="BE365" s="206"/>
      <c r="BF365" s="206"/>
      <c r="BG365" s="206"/>
      <c r="BH365" s="206"/>
      <c r="BI365" s="206"/>
      <c r="BJ365" s="206"/>
      <c r="BK365" s="206"/>
      <c r="BL365" s="206"/>
      <c r="BM365" s="206"/>
      <c r="BN365" s="206"/>
      <c r="BO365" s="206"/>
      <c r="BP365" s="206"/>
      <c r="BQ365" s="206"/>
      <c r="BR365" s="206"/>
      <c r="BS365" s="206"/>
      <c r="BT365" s="206"/>
      <c r="BU365" s="206"/>
      <c r="BV365" s="206"/>
      <c r="BW365" s="206"/>
      <c r="BX365" s="206"/>
      <c r="BY365" s="489">
        <f t="shared" si="81"/>
        <v>0</v>
      </c>
      <c r="BZ365" s="489">
        <f t="shared" si="82"/>
        <v>0</v>
      </c>
      <c r="CA365" s="489">
        <f t="shared" si="85"/>
        <v>1047</v>
      </c>
      <c r="CB365" s="489">
        <f t="shared" si="86"/>
        <v>375</v>
      </c>
      <c r="CC365" s="489">
        <f t="shared" si="87"/>
        <v>0</v>
      </c>
      <c r="CD365" s="489">
        <f t="shared" si="88"/>
        <v>0</v>
      </c>
      <c r="CE365" s="489">
        <f t="shared" si="89"/>
        <v>0</v>
      </c>
      <c r="CF365" s="489">
        <f t="shared" si="83"/>
        <v>1047</v>
      </c>
      <c r="CG365" s="489">
        <f t="shared" si="84"/>
        <v>375</v>
      </c>
      <c r="CH365" s="489">
        <f t="shared" si="90"/>
        <v>314</v>
      </c>
      <c r="CI365" s="489">
        <f t="shared" si="90"/>
        <v>400</v>
      </c>
    </row>
    <row r="366" spans="1:87">
      <c r="A366" s="499" t="str">
        <f t="shared" si="76"/>
        <v>1209</v>
      </c>
      <c r="B366" s="500">
        <v>40176</v>
      </c>
      <c r="C366" s="206"/>
      <c r="D366" s="206"/>
      <c r="E366" s="206"/>
      <c r="F366" s="206"/>
      <c r="G366" s="206"/>
      <c r="H366" s="206"/>
      <c r="I366" s="206"/>
      <c r="J366" s="206"/>
      <c r="K366" s="206"/>
      <c r="L366" s="206"/>
      <c r="M366" s="206"/>
      <c r="N366" s="206"/>
      <c r="O366" s="206"/>
      <c r="P366" s="206"/>
      <c r="Q366" s="206"/>
      <c r="R366" s="206"/>
      <c r="S366" s="206"/>
      <c r="T366" s="206"/>
      <c r="U366" s="206"/>
      <c r="V366" s="206"/>
      <c r="W366" s="206"/>
      <c r="X366" s="206"/>
      <c r="Y366" s="206"/>
      <c r="Z366" s="206"/>
      <c r="AA366" s="206"/>
      <c r="AB366" s="206"/>
      <c r="AC366" s="206"/>
      <c r="AD366" s="206"/>
      <c r="AE366" s="206"/>
      <c r="AF366" s="206"/>
      <c r="AG366" s="206"/>
      <c r="AH366" s="206"/>
      <c r="AI366" s="206"/>
      <c r="AJ366" s="206"/>
      <c r="AK366" s="206"/>
      <c r="AL366" s="206"/>
      <c r="AM366" s="206"/>
      <c r="AN366" s="206"/>
      <c r="AO366" s="206"/>
      <c r="AP366" s="206"/>
      <c r="AQ366" s="206"/>
      <c r="AR366" s="206"/>
      <c r="AS366" s="206"/>
      <c r="AT366" s="489">
        <f t="shared" si="77"/>
        <v>0</v>
      </c>
      <c r="AU366" s="489">
        <f t="shared" si="78"/>
        <v>0</v>
      </c>
      <c r="AV366" s="489">
        <f t="shared" si="79"/>
        <v>0</v>
      </c>
      <c r="AW366" s="489">
        <f t="shared" si="80"/>
        <v>0</v>
      </c>
      <c r="AX366" s="206"/>
      <c r="AY366" s="206"/>
      <c r="AZ366" s="206"/>
      <c r="BA366" s="206"/>
      <c r="BB366" s="206"/>
      <c r="BC366" s="206"/>
      <c r="BD366" s="206"/>
      <c r="BE366" s="206"/>
      <c r="BF366" s="206"/>
      <c r="BG366" s="206"/>
      <c r="BH366" s="206"/>
      <c r="BI366" s="206"/>
      <c r="BJ366" s="206"/>
      <c r="BK366" s="206"/>
      <c r="BL366" s="206"/>
      <c r="BM366" s="206"/>
      <c r="BN366" s="206"/>
      <c r="BO366" s="206"/>
      <c r="BP366" s="206"/>
      <c r="BQ366" s="206"/>
      <c r="BR366" s="206"/>
      <c r="BS366" s="206"/>
      <c r="BT366" s="206"/>
      <c r="BU366" s="206"/>
      <c r="BV366" s="206"/>
      <c r="BW366" s="206"/>
      <c r="BX366" s="206"/>
      <c r="BY366" s="489">
        <f t="shared" si="81"/>
        <v>0</v>
      </c>
      <c r="BZ366" s="489">
        <f t="shared" si="82"/>
        <v>0</v>
      </c>
      <c r="CA366" s="489">
        <f t="shared" si="85"/>
        <v>1047</v>
      </c>
      <c r="CB366" s="489">
        <f t="shared" si="86"/>
        <v>375</v>
      </c>
      <c r="CC366" s="489">
        <f t="shared" si="87"/>
        <v>0</v>
      </c>
      <c r="CD366" s="489">
        <f t="shared" si="88"/>
        <v>0</v>
      </c>
      <c r="CE366" s="489">
        <f t="shared" si="89"/>
        <v>0</v>
      </c>
      <c r="CF366" s="489">
        <f t="shared" si="83"/>
        <v>1047</v>
      </c>
      <c r="CG366" s="489">
        <f t="shared" si="84"/>
        <v>375</v>
      </c>
      <c r="CH366" s="489">
        <f t="shared" si="90"/>
        <v>314</v>
      </c>
      <c r="CI366" s="489">
        <f t="shared" si="90"/>
        <v>400</v>
      </c>
    </row>
    <row r="367" spans="1:87">
      <c r="A367" s="499" t="str">
        <f t="shared" si="76"/>
        <v>1209</v>
      </c>
      <c r="B367" s="500">
        <v>40177</v>
      </c>
      <c r="C367" s="206"/>
      <c r="D367" s="206"/>
      <c r="E367" s="206"/>
      <c r="F367" s="206"/>
      <c r="G367" s="206"/>
      <c r="H367" s="206"/>
      <c r="I367" s="206"/>
      <c r="J367" s="206"/>
      <c r="K367" s="206"/>
      <c r="L367" s="206"/>
      <c r="M367" s="206"/>
      <c r="N367" s="206"/>
      <c r="O367" s="206"/>
      <c r="P367" s="206"/>
      <c r="Q367" s="206"/>
      <c r="R367" s="206"/>
      <c r="S367" s="206"/>
      <c r="T367" s="206"/>
      <c r="U367" s="206"/>
      <c r="V367" s="206"/>
      <c r="W367" s="206"/>
      <c r="X367" s="206"/>
      <c r="Y367" s="206"/>
      <c r="Z367" s="206"/>
      <c r="AA367" s="206"/>
      <c r="AB367" s="206"/>
      <c r="AC367" s="206"/>
      <c r="AD367" s="206"/>
      <c r="AE367" s="206"/>
      <c r="AF367" s="206"/>
      <c r="AG367" s="206"/>
      <c r="AH367" s="206"/>
      <c r="AI367" s="206"/>
      <c r="AJ367" s="206"/>
      <c r="AK367" s="206"/>
      <c r="AL367" s="206"/>
      <c r="AM367" s="206"/>
      <c r="AN367" s="206"/>
      <c r="AO367" s="206"/>
      <c r="AP367" s="206"/>
      <c r="AQ367" s="206"/>
      <c r="AR367" s="206"/>
      <c r="AS367" s="206"/>
      <c r="AT367" s="489">
        <f t="shared" si="77"/>
        <v>0</v>
      </c>
      <c r="AU367" s="489">
        <f t="shared" si="78"/>
        <v>0</v>
      </c>
      <c r="AV367" s="489">
        <f t="shared" si="79"/>
        <v>0</v>
      </c>
      <c r="AW367" s="489">
        <f t="shared" si="80"/>
        <v>0</v>
      </c>
      <c r="AX367" s="206"/>
      <c r="AY367" s="206"/>
      <c r="AZ367" s="206"/>
      <c r="BA367" s="206"/>
      <c r="BB367" s="206"/>
      <c r="BC367" s="206"/>
      <c r="BD367" s="206"/>
      <c r="BE367" s="206"/>
      <c r="BF367" s="206"/>
      <c r="BG367" s="206"/>
      <c r="BH367" s="206"/>
      <c r="BI367" s="206"/>
      <c r="BJ367" s="206"/>
      <c r="BK367" s="206"/>
      <c r="BL367" s="206"/>
      <c r="BM367" s="206"/>
      <c r="BN367" s="206"/>
      <c r="BO367" s="206"/>
      <c r="BP367" s="206"/>
      <c r="BQ367" s="206"/>
      <c r="BR367" s="206"/>
      <c r="BS367" s="206"/>
      <c r="BT367" s="206"/>
      <c r="BU367" s="206"/>
      <c r="BV367" s="206"/>
      <c r="BW367" s="206"/>
      <c r="BX367" s="206"/>
      <c r="BY367" s="489">
        <f t="shared" si="81"/>
        <v>0</v>
      </c>
      <c r="BZ367" s="489">
        <f t="shared" si="82"/>
        <v>0</v>
      </c>
      <c r="CA367" s="489">
        <f t="shared" si="85"/>
        <v>1047</v>
      </c>
      <c r="CB367" s="489">
        <f t="shared" si="86"/>
        <v>375</v>
      </c>
      <c r="CC367" s="489">
        <f t="shared" si="87"/>
        <v>0</v>
      </c>
      <c r="CD367" s="489">
        <f t="shared" si="88"/>
        <v>0</v>
      </c>
      <c r="CE367" s="489">
        <f t="shared" si="89"/>
        <v>0</v>
      </c>
      <c r="CF367" s="489">
        <f t="shared" si="83"/>
        <v>1047</v>
      </c>
      <c r="CG367" s="489">
        <f t="shared" si="84"/>
        <v>375</v>
      </c>
      <c r="CH367" s="489">
        <f t="shared" si="90"/>
        <v>314</v>
      </c>
      <c r="CI367" s="489">
        <f t="shared" si="90"/>
        <v>400</v>
      </c>
    </row>
    <row r="368" spans="1:87">
      <c r="A368" s="499" t="str">
        <f t="shared" si="76"/>
        <v>1209</v>
      </c>
      <c r="B368" s="500">
        <v>40178</v>
      </c>
      <c r="C368" s="206"/>
      <c r="D368" s="206"/>
      <c r="E368" s="206"/>
      <c r="F368" s="206"/>
      <c r="G368" s="206"/>
      <c r="H368" s="206"/>
      <c r="I368" s="206"/>
      <c r="J368" s="206"/>
      <c r="K368" s="206"/>
      <c r="L368" s="206"/>
      <c r="M368" s="206"/>
      <c r="N368" s="206"/>
      <c r="O368" s="206"/>
      <c r="P368" s="206"/>
      <c r="Q368" s="206"/>
      <c r="R368" s="206"/>
      <c r="S368" s="206"/>
      <c r="T368" s="206"/>
      <c r="U368" s="206"/>
      <c r="V368" s="206"/>
      <c r="W368" s="206"/>
      <c r="X368" s="206"/>
      <c r="Y368" s="206"/>
      <c r="Z368" s="206"/>
      <c r="AA368" s="206"/>
      <c r="AB368" s="206"/>
      <c r="AC368" s="206"/>
      <c r="AD368" s="206"/>
      <c r="AE368" s="206"/>
      <c r="AF368" s="206"/>
      <c r="AG368" s="206"/>
      <c r="AH368" s="206"/>
      <c r="AI368" s="206"/>
      <c r="AJ368" s="206"/>
      <c r="AK368" s="206"/>
      <c r="AL368" s="206"/>
      <c r="AM368" s="206"/>
      <c r="AN368" s="206"/>
      <c r="AO368" s="206"/>
      <c r="AP368" s="206"/>
      <c r="AQ368" s="206"/>
      <c r="AR368" s="206"/>
      <c r="AS368" s="206"/>
      <c r="AT368" s="489">
        <f t="shared" si="77"/>
        <v>0</v>
      </c>
      <c r="AU368" s="489">
        <f t="shared" si="78"/>
        <v>0</v>
      </c>
      <c r="AV368" s="489">
        <f t="shared" si="79"/>
        <v>0</v>
      </c>
      <c r="AW368" s="489">
        <f t="shared" si="80"/>
        <v>0</v>
      </c>
      <c r="AX368" s="206"/>
      <c r="AY368" s="206"/>
      <c r="AZ368" s="206"/>
      <c r="BA368" s="206"/>
      <c r="BB368" s="206"/>
      <c r="BC368" s="206"/>
      <c r="BD368" s="206"/>
      <c r="BE368" s="206"/>
      <c r="BF368" s="206"/>
      <c r="BG368" s="206"/>
      <c r="BH368" s="206"/>
      <c r="BI368" s="206"/>
      <c r="BJ368" s="206"/>
      <c r="BK368" s="206"/>
      <c r="BL368" s="206"/>
      <c r="BM368" s="206"/>
      <c r="BN368" s="206"/>
      <c r="BO368" s="206"/>
      <c r="BP368" s="206"/>
      <c r="BQ368" s="206"/>
      <c r="BR368" s="206"/>
      <c r="BS368" s="206"/>
      <c r="BT368" s="206"/>
      <c r="BU368" s="206"/>
      <c r="BV368" s="206"/>
      <c r="BW368" s="206"/>
      <c r="BX368" s="206"/>
      <c r="BY368" s="489">
        <f t="shared" si="81"/>
        <v>0</v>
      </c>
      <c r="BZ368" s="489">
        <f t="shared" si="82"/>
        <v>0</v>
      </c>
      <c r="CA368" s="489">
        <f t="shared" si="85"/>
        <v>1047</v>
      </c>
      <c r="CB368" s="489">
        <f t="shared" si="86"/>
        <v>375</v>
      </c>
      <c r="CC368" s="489">
        <f t="shared" si="87"/>
        <v>0</v>
      </c>
      <c r="CD368" s="489">
        <f t="shared" si="88"/>
        <v>0</v>
      </c>
      <c r="CE368" s="489">
        <f t="shared" si="89"/>
        <v>0</v>
      </c>
      <c r="CF368" s="489">
        <f t="shared" si="83"/>
        <v>1047</v>
      </c>
      <c r="CG368" s="489">
        <f t="shared" si="84"/>
        <v>375</v>
      </c>
      <c r="CH368" s="489">
        <f t="shared" si="90"/>
        <v>314</v>
      </c>
      <c r="CI368" s="489">
        <f t="shared" si="90"/>
        <v>400</v>
      </c>
    </row>
    <row r="369" spans="1:87">
      <c r="A369" s="499" t="str">
        <f t="shared" si="76"/>
        <v>110</v>
      </c>
      <c r="B369" s="500">
        <v>40179</v>
      </c>
      <c r="C369" s="206"/>
      <c r="D369" s="206"/>
      <c r="E369" s="206"/>
      <c r="F369" s="206"/>
      <c r="G369" s="206"/>
      <c r="H369" s="206"/>
      <c r="I369" s="206"/>
      <c r="J369" s="206"/>
      <c r="K369" s="206"/>
      <c r="L369" s="206"/>
      <c r="M369" s="206"/>
      <c r="N369" s="206"/>
      <c r="O369" s="206"/>
      <c r="P369" s="206"/>
      <c r="Q369" s="206"/>
      <c r="R369" s="206"/>
      <c r="S369" s="206"/>
      <c r="T369" s="206"/>
      <c r="U369" s="206"/>
      <c r="V369" s="206"/>
      <c r="W369" s="206"/>
      <c r="X369" s="206"/>
      <c r="Y369" s="206"/>
      <c r="Z369" s="206"/>
      <c r="AA369" s="206"/>
      <c r="AB369" s="206"/>
      <c r="AC369" s="206"/>
      <c r="AD369" s="206"/>
      <c r="AE369" s="206"/>
      <c r="AF369" s="206"/>
      <c r="AG369" s="206"/>
      <c r="AH369" s="206"/>
      <c r="AI369" s="206"/>
      <c r="AJ369" s="206"/>
      <c r="AK369" s="206"/>
      <c r="AL369" s="206"/>
      <c r="AM369" s="206"/>
      <c r="AN369" s="206"/>
      <c r="AO369" s="206"/>
      <c r="AP369" s="206"/>
      <c r="AQ369" s="206"/>
      <c r="AR369" s="206"/>
      <c r="AS369" s="206"/>
      <c r="AT369" s="489">
        <f t="shared" si="77"/>
        <v>0</v>
      </c>
      <c r="AU369" s="489">
        <f t="shared" si="78"/>
        <v>0</v>
      </c>
      <c r="AV369" s="489">
        <f t="shared" si="79"/>
        <v>0</v>
      </c>
      <c r="AW369" s="489">
        <f t="shared" si="80"/>
        <v>0</v>
      </c>
      <c r="AX369" s="206"/>
      <c r="AY369" s="206"/>
      <c r="AZ369" s="206"/>
      <c r="BA369" s="206"/>
      <c r="BB369" s="206"/>
      <c r="BC369" s="206"/>
      <c r="BD369" s="206"/>
      <c r="BE369" s="206"/>
      <c r="BF369" s="206"/>
      <c r="BG369" s="206"/>
      <c r="BH369" s="206"/>
      <c r="BI369" s="206"/>
      <c r="BJ369" s="206"/>
      <c r="BK369" s="206"/>
      <c r="BL369" s="206"/>
      <c r="BM369" s="206"/>
      <c r="BN369" s="206"/>
      <c r="BO369" s="206"/>
      <c r="BP369" s="206"/>
      <c r="BQ369" s="206"/>
      <c r="BR369" s="206"/>
      <c r="BS369" s="206"/>
      <c r="BT369" s="206"/>
      <c r="BU369" s="206"/>
      <c r="BV369" s="206"/>
      <c r="BW369" s="206"/>
      <c r="BX369" s="206"/>
      <c r="BY369" s="489">
        <f t="shared" si="81"/>
        <v>0</v>
      </c>
      <c r="BZ369" s="489">
        <f t="shared" si="82"/>
        <v>0</v>
      </c>
      <c r="CA369" s="489">
        <f t="shared" si="85"/>
        <v>1047</v>
      </c>
      <c r="CB369" s="489">
        <f t="shared" si="86"/>
        <v>375</v>
      </c>
      <c r="CC369" s="489">
        <f t="shared" si="87"/>
        <v>0</v>
      </c>
      <c r="CD369" s="489">
        <f t="shared" si="88"/>
        <v>0</v>
      </c>
      <c r="CE369" s="489">
        <f t="shared" si="89"/>
        <v>0</v>
      </c>
      <c r="CF369" s="489">
        <f t="shared" si="83"/>
        <v>1047</v>
      </c>
      <c r="CG369" s="489">
        <f t="shared" si="84"/>
        <v>375</v>
      </c>
      <c r="CH369" s="489">
        <f t="shared" si="90"/>
        <v>314</v>
      </c>
      <c r="CI369" s="489">
        <f t="shared" si="90"/>
        <v>400</v>
      </c>
    </row>
  </sheetData>
  <mergeCells count="17">
    <mergeCell ref="BY1:BZ1"/>
    <mergeCell ref="CF1:CG1"/>
    <mergeCell ref="CH1:CI1"/>
    <mergeCell ref="CH2:CI2"/>
    <mergeCell ref="AI1:AJ1"/>
    <mergeCell ref="AI2:AJ2"/>
    <mergeCell ref="AL1:AM1"/>
    <mergeCell ref="AL2:AM2"/>
    <mergeCell ref="AO1:AP1"/>
    <mergeCell ref="AO2:AP2"/>
    <mergeCell ref="AR1:AS1"/>
    <mergeCell ref="AR2:AS2"/>
    <mergeCell ref="C2:N2"/>
    <mergeCell ref="T1:U1"/>
    <mergeCell ref="T2:U2"/>
    <mergeCell ref="AB1:AC1"/>
    <mergeCell ref="AB2:AC2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:CI369"/>
  <sheetViews>
    <sheetView workbookViewId="0">
      <pane xSplit="10950" ySplit="2550" topLeftCell="BZ70"/>
      <selection activeCell="CL78" sqref="CL78"/>
      <selection pane="topRight" activeCell="C1" sqref="C1"/>
      <selection pane="bottomLeft" activeCell="A64" sqref="A64"/>
      <selection pane="bottomRight" activeCell="BZ70" sqref="BZ70"/>
    </sheetView>
  </sheetViews>
  <sheetFormatPr defaultRowHeight="12.75"/>
  <cols>
    <col min="1" max="12" width="9.140625" style="367"/>
    <col min="13" max="13" width="12.85546875" style="367" customWidth="1"/>
    <col min="14" max="14" width="14.42578125" style="367" customWidth="1"/>
    <col min="15" max="29" width="9.140625" style="367"/>
    <col min="30" max="30" width="10" style="367" customWidth="1"/>
    <col min="31" max="31" width="11" style="367" customWidth="1"/>
    <col min="32" max="47" width="9.140625" style="367"/>
    <col min="48" max="48" width="10.28515625" style="367" customWidth="1"/>
    <col min="49" max="53" width="9.140625" style="367"/>
    <col min="54" max="54" width="10.28515625" style="367" customWidth="1"/>
    <col min="55" max="58" width="9.140625" style="367"/>
    <col min="59" max="59" width="10.42578125" style="367" customWidth="1"/>
    <col min="60" max="60" width="10" style="367" customWidth="1"/>
    <col min="61" max="61" width="10.140625" style="367" customWidth="1"/>
    <col min="62" max="62" width="10.42578125" style="367" customWidth="1"/>
    <col min="63" max="63" width="11" style="367" customWidth="1"/>
    <col min="64" max="64" width="11.28515625" style="367" customWidth="1"/>
    <col min="65" max="70" width="9.140625" style="367"/>
    <col min="71" max="71" width="10.42578125" style="367" customWidth="1"/>
    <col min="72" max="75" width="9.140625" style="367"/>
    <col min="76" max="76" width="10.5703125" style="367" customWidth="1"/>
    <col min="77" max="78" width="9.140625" style="367"/>
    <col min="79" max="87" width="9.140625" style="368"/>
    <col min="88" max="16384" width="9.140625" style="367"/>
  </cols>
  <sheetData>
    <row r="1" spans="1:87" s="505" customFormat="1">
      <c r="A1" s="370"/>
      <c r="B1" s="370"/>
      <c r="C1" s="592"/>
      <c r="D1" s="595"/>
      <c r="E1" s="595"/>
      <c r="F1" s="595"/>
      <c r="G1" s="595"/>
      <c r="H1" s="595"/>
      <c r="I1" s="595"/>
      <c r="J1" s="595"/>
      <c r="K1" s="595"/>
      <c r="L1" s="595"/>
      <c r="M1" s="595"/>
      <c r="N1" s="593"/>
      <c r="O1" s="592"/>
      <c r="P1" s="595"/>
      <c r="Q1" s="595"/>
      <c r="R1" s="595"/>
      <c r="S1" s="593"/>
      <c r="T1" s="594" t="s">
        <v>3250</v>
      </c>
      <c r="U1" s="594"/>
      <c r="V1" s="592"/>
      <c r="W1" s="595"/>
      <c r="X1" s="595"/>
      <c r="Y1" s="595"/>
      <c r="Z1" s="595"/>
      <c r="AA1" s="593"/>
      <c r="AB1" s="594" t="s">
        <v>3250</v>
      </c>
      <c r="AC1" s="594"/>
      <c r="AD1" s="592"/>
      <c r="AE1" s="595"/>
      <c r="AF1" s="595"/>
      <c r="AG1" s="595"/>
      <c r="AH1" s="593"/>
      <c r="AI1" s="594" t="s">
        <v>3250</v>
      </c>
      <c r="AJ1" s="594"/>
      <c r="AK1" s="370"/>
      <c r="AL1" s="594" t="s">
        <v>3250</v>
      </c>
      <c r="AM1" s="594"/>
      <c r="AN1" s="370"/>
      <c r="AO1" s="594" t="s">
        <v>3250</v>
      </c>
      <c r="AP1" s="594"/>
      <c r="AQ1" s="370"/>
      <c r="AR1" s="594" t="s">
        <v>3250</v>
      </c>
      <c r="AS1" s="594"/>
      <c r="AT1" s="592" t="s">
        <v>3260</v>
      </c>
      <c r="AU1" s="595"/>
      <c r="AV1" s="595"/>
      <c r="AW1" s="593"/>
      <c r="AX1" s="592" t="s">
        <v>3250</v>
      </c>
      <c r="AY1" s="595"/>
      <c r="AZ1" s="595"/>
      <c r="BA1" s="595"/>
      <c r="BB1" s="593"/>
      <c r="BC1" s="592" t="s">
        <v>3265</v>
      </c>
      <c r="BD1" s="595"/>
      <c r="BE1" s="595"/>
      <c r="BF1" s="595"/>
      <c r="BG1" s="593"/>
      <c r="BH1" s="592"/>
      <c r="BI1" s="595"/>
      <c r="BJ1" s="595"/>
      <c r="BK1" s="595"/>
      <c r="BL1" s="595"/>
      <c r="BM1" s="595"/>
      <c r="BN1" s="593"/>
      <c r="BO1" s="592" t="s">
        <v>3267</v>
      </c>
      <c r="BP1" s="593"/>
      <c r="BQ1" s="592" t="s">
        <v>3268</v>
      </c>
      <c r="BR1" s="595"/>
      <c r="BS1" s="593"/>
      <c r="BT1" s="592" t="s">
        <v>3315</v>
      </c>
      <c r="BU1" s="595"/>
      <c r="BV1" s="595"/>
      <c r="BW1" s="595"/>
      <c r="BX1" s="593"/>
      <c r="BY1" s="592" t="s">
        <v>46</v>
      </c>
      <c r="BZ1" s="593"/>
      <c r="CA1" s="596" t="s">
        <v>52</v>
      </c>
      <c r="CB1" s="597"/>
      <c r="CC1" s="597"/>
      <c r="CD1" s="597"/>
      <c r="CE1" s="598"/>
      <c r="CF1" s="592" t="s">
        <v>46</v>
      </c>
      <c r="CG1" s="593"/>
      <c r="CH1" s="594" t="s">
        <v>3334</v>
      </c>
      <c r="CI1" s="594"/>
    </row>
    <row r="2" spans="1:87" s="505" customFormat="1" ht="63.75">
      <c r="A2" s="370"/>
      <c r="B2" s="370"/>
      <c r="C2" s="594" t="s">
        <v>3266</v>
      </c>
      <c r="D2" s="594"/>
      <c r="E2" s="594"/>
      <c r="F2" s="594"/>
      <c r="G2" s="594"/>
      <c r="H2" s="594"/>
      <c r="I2" s="594"/>
      <c r="J2" s="594"/>
      <c r="K2" s="594"/>
      <c r="L2" s="594"/>
      <c r="M2" s="594"/>
      <c r="N2" s="594"/>
      <c r="O2" s="370"/>
      <c r="P2" s="370"/>
      <c r="Q2" s="370"/>
      <c r="R2" s="370"/>
      <c r="S2" s="370"/>
      <c r="T2" s="594" t="s">
        <v>3231</v>
      </c>
      <c r="U2" s="594"/>
      <c r="V2" s="370" t="s">
        <v>3253</v>
      </c>
      <c r="W2" s="370"/>
      <c r="X2" s="370"/>
      <c r="Y2" s="370"/>
      <c r="Z2" s="370"/>
      <c r="AA2" s="370" t="s">
        <v>3252</v>
      </c>
      <c r="AB2" s="594" t="s">
        <v>3231</v>
      </c>
      <c r="AC2" s="594"/>
      <c r="AD2" s="370" t="s">
        <v>3254</v>
      </c>
      <c r="AE2" s="370" t="s">
        <v>3255</v>
      </c>
      <c r="AF2" s="370" t="s">
        <v>86</v>
      </c>
      <c r="AG2" s="370" t="s">
        <v>3256</v>
      </c>
      <c r="AH2" s="370" t="s">
        <v>3257</v>
      </c>
      <c r="AI2" s="594" t="s">
        <v>3231</v>
      </c>
      <c r="AJ2" s="594"/>
      <c r="AK2" s="370" t="s">
        <v>3258</v>
      </c>
      <c r="AL2" s="594" t="s">
        <v>3231</v>
      </c>
      <c r="AM2" s="594"/>
      <c r="AN2" s="370" t="s">
        <v>92</v>
      </c>
      <c r="AO2" s="594" t="s">
        <v>3231</v>
      </c>
      <c r="AP2" s="594"/>
      <c r="AQ2" s="370" t="s">
        <v>3259</v>
      </c>
      <c r="AR2" s="594" t="s">
        <v>3231</v>
      </c>
      <c r="AS2" s="594"/>
      <c r="AT2" s="370" t="s">
        <v>3250</v>
      </c>
      <c r="AU2" s="370"/>
      <c r="AV2" s="370" t="s">
        <v>3261</v>
      </c>
      <c r="AW2" s="370"/>
      <c r="AX2" s="370">
        <v>1221</v>
      </c>
      <c r="AY2" s="370">
        <v>1221</v>
      </c>
      <c r="AZ2" s="370">
        <v>826</v>
      </c>
      <c r="BA2" s="370">
        <v>826</v>
      </c>
      <c r="BB2" s="370">
        <v>826</v>
      </c>
      <c r="BC2" s="370">
        <v>1221</v>
      </c>
      <c r="BD2" s="370">
        <v>1221</v>
      </c>
      <c r="BE2" s="370">
        <v>826</v>
      </c>
      <c r="BF2" s="370">
        <v>826</v>
      </c>
      <c r="BG2" s="370">
        <v>826</v>
      </c>
      <c r="BH2" s="370" t="s">
        <v>173</v>
      </c>
      <c r="BI2" s="370" t="s">
        <v>174</v>
      </c>
      <c r="BJ2" s="370" t="s">
        <v>175</v>
      </c>
      <c r="BK2" s="370" t="s">
        <v>176</v>
      </c>
      <c r="BL2" s="370" t="s">
        <v>177</v>
      </c>
      <c r="BM2" s="370" t="s">
        <v>2732</v>
      </c>
      <c r="BN2" s="370" t="s">
        <v>2733</v>
      </c>
      <c r="BO2" s="370">
        <v>1221</v>
      </c>
      <c r="BP2" s="370">
        <v>826</v>
      </c>
      <c r="BQ2" s="370">
        <v>1221</v>
      </c>
      <c r="BR2" s="370">
        <v>826</v>
      </c>
      <c r="BS2" s="370">
        <v>826</v>
      </c>
      <c r="BT2" s="370">
        <v>1221</v>
      </c>
      <c r="BU2" s="370">
        <v>826</v>
      </c>
      <c r="BV2" s="370">
        <v>1221</v>
      </c>
      <c r="BW2" s="370">
        <v>826</v>
      </c>
      <c r="BX2" s="370">
        <v>826</v>
      </c>
      <c r="BY2" s="506">
        <v>1221</v>
      </c>
      <c r="BZ2" s="506">
        <v>826</v>
      </c>
      <c r="CA2" s="489">
        <v>1221</v>
      </c>
      <c r="CB2" s="489">
        <v>826</v>
      </c>
      <c r="CC2" s="489">
        <v>1221</v>
      </c>
      <c r="CD2" s="489">
        <v>826</v>
      </c>
      <c r="CE2" s="489">
        <v>826</v>
      </c>
      <c r="CF2" s="506">
        <v>1221</v>
      </c>
      <c r="CG2" s="506">
        <v>826</v>
      </c>
      <c r="CH2" s="594" t="s">
        <v>3231</v>
      </c>
      <c r="CI2" s="594"/>
    </row>
    <row r="3" spans="1:87" s="505" customFormat="1" ht="38.25">
      <c r="A3" s="370"/>
      <c r="B3" s="370" t="s">
        <v>50</v>
      </c>
      <c r="C3" s="370" t="s">
        <v>3232</v>
      </c>
      <c r="D3" s="370" t="s">
        <v>3233</v>
      </c>
      <c r="E3" s="370" t="s">
        <v>3234</v>
      </c>
      <c r="F3" s="370" t="s">
        <v>3235</v>
      </c>
      <c r="G3" s="370" t="s">
        <v>3236</v>
      </c>
      <c r="H3" s="370" t="s">
        <v>3237</v>
      </c>
      <c r="I3" s="370" t="s">
        <v>3238</v>
      </c>
      <c r="J3" s="370" t="s">
        <v>3239</v>
      </c>
      <c r="K3" s="370" t="s">
        <v>3240</v>
      </c>
      <c r="L3" s="370" t="s">
        <v>3241</v>
      </c>
      <c r="M3" s="370" t="s">
        <v>1161</v>
      </c>
      <c r="N3" s="370" t="s">
        <v>1162</v>
      </c>
      <c r="O3" s="370" t="s">
        <v>3232</v>
      </c>
      <c r="P3" s="370" t="s">
        <v>3233</v>
      </c>
      <c r="Q3" s="370" t="s">
        <v>3234</v>
      </c>
      <c r="R3" s="370" t="s">
        <v>3235</v>
      </c>
      <c r="S3" s="370" t="s">
        <v>3236</v>
      </c>
      <c r="T3" s="370">
        <v>1221</v>
      </c>
      <c r="U3" s="370">
        <v>826</v>
      </c>
      <c r="V3" s="370" t="s">
        <v>3249</v>
      </c>
      <c r="W3" s="370" t="s">
        <v>3237</v>
      </c>
      <c r="X3" s="370" t="s">
        <v>3238</v>
      </c>
      <c r="Y3" s="370" t="s">
        <v>3239</v>
      </c>
      <c r="Z3" s="370" t="s">
        <v>3240</v>
      </c>
      <c r="AA3" s="370" t="s">
        <v>3241</v>
      </c>
      <c r="AB3" s="370">
        <v>1221</v>
      </c>
      <c r="AC3" s="370">
        <v>826</v>
      </c>
      <c r="AD3" s="370" t="s">
        <v>3251</v>
      </c>
      <c r="AE3" s="370" t="s">
        <v>3242</v>
      </c>
      <c r="AF3" s="370" t="s">
        <v>3243</v>
      </c>
      <c r="AG3" s="370" t="s">
        <v>3244</v>
      </c>
      <c r="AH3" s="370" t="s">
        <v>3245</v>
      </c>
      <c r="AI3" s="370">
        <v>1221</v>
      </c>
      <c r="AJ3" s="370">
        <v>826</v>
      </c>
      <c r="AK3" s="370" t="s">
        <v>3246</v>
      </c>
      <c r="AL3" s="370">
        <v>1221</v>
      </c>
      <c r="AM3" s="370">
        <v>826</v>
      </c>
      <c r="AN3" s="370" t="s">
        <v>3247</v>
      </c>
      <c r="AO3" s="370">
        <v>1221</v>
      </c>
      <c r="AP3" s="370">
        <v>826</v>
      </c>
      <c r="AQ3" s="370" t="s">
        <v>3248</v>
      </c>
      <c r="AR3" s="370">
        <v>1221</v>
      </c>
      <c r="AS3" s="370">
        <v>826</v>
      </c>
      <c r="AT3" s="370">
        <v>1221</v>
      </c>
      <c r="AU3" s="370">
        <v>826</v>
      </c>
      <c r="AV3" s="370">
        <v>1221</v>
      </c>
      <c r="AW3" s="370">
        <v>826</v>
      </c>
      <c r="AX3" s="370" t="s">
        <v>3262</v>
      </c>
      <c r="AY3" s="370" t="s">
        <v>3263</v>
      </c>
      <c r="AZ3" s="370" t="s">
        <v>3262</v>
      </c>
      <c r="BA3" s="370" t="s">
        <v>3263</v>
      </c>
      <c r="BB3" s="370" t="s">
        <v>3264</v>
      </c>
      <c r="BC3" s="370" t="s">
        <v>3262</v>
      </c>
      <c r="BD3" s="370" t="s">
        <v>3263</v>
      </c>
      <c r="BE3" s="370" t="s">
        <v>3262</v>
      </c>
      <c r="BF3" s="370" t="s">
        <v>3263</v>
      </c>
      <c r="BG3" s="370" t="s">
        <v>3264</v>
      </c>
      <c r="BH3" s="370"/>
      <c r="BI3" s="370"/>
      <c r="BJ3" s="370"/>
      <c r="BK3" s="370"/>
      <c r="BL3" s="370"/>
      <c r="BM3" s="370"/>
      <c r="BN3" s="370"/>
      <c r="BO3" s="370"/>
      <c r="BP3" s="370"/>
      <c r="BQ3" s="370" t="s">
        <v>3263</v>
      </c>
      <c r="BR3" s="370" t="s">
        <v>3263</v>
      </c>
      <c r="BS3" s="370" t="s">
        <v>3264</v>
      </c>
      <c r="BT3" s="370"/>
      <c r="BU3" s="370"/>
      <c r="BV3" s="370" t="s">
        <v>3263</v>
      </c>
      <c r="BW3" s="370" t="s">
        <v>3263</v>
      </c>
      <c r="BX3" s="370" t="s">
        <v>3264</v>
      </c>
      <c r="BY3" s="370"/>
      <c r="BZ3" s="370"/>
      <c r="CA3" s="489"/>
      <c r="CB3" s="489"/>
      <c r="CC3" s="489" t="s">
        <v>3263</v>
      </c>
      <c r="CD3" s="489" t="s">
        <v>3263</v>
      </c>
      <c r="CE3" s="489" t="s">
        <v>3264</v>
      </c>
      <c r="CF3" s="370"/>
      <c r="CG3" s="370"/>
      <c r="CH3" s="370">
        <v>1221</v>
      </c>
      <c r="CI3" s="370">
        <v>826</v>
      </c>
    </row>
    <row r="4" spans="1:87">
      <c r="A4" s="499" t="str">
        <f>MONTH(B4)&amp;RIGHT(YEAR(B4),2)</f>
        <v>109</v>
      </c>
      <c r="B4" s="500">
        <v>39814</v>
      </c>
      <c r="C4" s="206"/>
      <c r="D4" s="206"/>
      <c r="E4" s="206"/>
      <c r="F4" s="206"/>
      <c r="G4" s="206"/>
      <c r="H4" s="206"/>
      <c r="I4" s="206"/>
      <c r="J4" s="206"/>
      <c r="K4" s="206"/>
      <c r="L4" s="206"/>
      <c r="M4" s="206"/>
      <c r="N4" s="206"/>
      <c r="O4" s="206"/>
      <c r="P4" s="206"/>
      <c r="Q4" s="206"/>
      <c r="R4" s="206"/>
      <c r="S4" s="206"/>
      <c r="T4" s="206"/>
      <c r="U4" s="206"/>
      <c r="V4" s="206"/>
      <c r="W4" s="206"/>
      <c r="X4" s="206"/>
      <c r="Y4" s="206"/>
      <c r="Z4" s="206"/>
      <c r="AA4" s="206"/>
      <c r="AB4" s="206"/>
      <c r="AC4" s="206"/>
      <c r="AD4" s="206"/>
      <c r="AE4" s="206"/>
      <c r="AF4" s="206"/>
      <c r="AG4" s="206"/>
      <c r="AH4" s="206"/>
      <c r="AI4" s="206"/>
      <c r="AJ4" s="206"/>
      <c r="AK4" s="206"/>
      <c r="AL4" s="206"/>
      <c r="AM4" s="206"/>
      <c r="AN4" s="206"/>
      <c r="AO4" s="206"/>
      <c r="AP4" s="206"/>
      <c r="AQ4" s="206"/>
      <c r="AR4" s="206"/>
      <c r="AS4" s="206"/>
      <c r="AT4" s="206">
        <f>AX4+AY4</f>
        <v>0</v>
      </c>
      <c r="AU4" s="206">
        <f>AZ4+BA4+BB4</f>
        <v>0</v>
      </c>
      <c r="AV4" s="206">
        <f>BC4+BD4</f>
        <v>0</v>
      </c>
      <c r="AW4" s="206">
        <f>BE4+BF4+BG4</f>
        <v>0</v>
      </c>
      <c r="AX4" s="206"/>
      <c r="AY4" s="206"/>
      <c r="AZ4" s="206"/>
      <c r="BA4" s="206"/>
      <c r="BB4" s="206"/>
      <c r="BC4" s="206"/>
      <c r="BD4" s="206"/>
      <c r="BE4" s="206"/>
      <c r="BF4" s="206"/>
      <c r="BG4" s="206"/>
      <c r="BH4" s="206"/>
      <c r="BI4" s="206"/>
      <c r="BJ4" s="206"/>
      <c r="BK4" s="206"/>
      <c r="BL4" s="206"/>
      <c r="BM4" s="206"/>
      <c r="BN4" s="206"/>
      <c r="BO4" s="206"/>
      <c r="BP4" s="206"/>
      <c r="BQ4" s="206"/>
      <c r="BR4" s="206"/>
      <c r="BS4" s="206"/>
      <c r="BT4" s="206"/>
      <c r="BU4" s="206"/>
      <c r="BV4" s="206"/>
      <c r="BW4" s="206"/>
      <c r="BX4" s="206"/>
      <c r="BY4" s="489">
        <f>BT4+BV4</f>
        <v>0</v>
      </c>
      <c r="BZ4" s="489">
        <f>BU4+BW4+BX4</f>
        <v>0</v>
      </c>
      <c r="CA4" s="489">
        <v>716</v>
      </c>
      <c r="CB4" s="489"/>
      <c r="CC4" s="489"/>
      <c r="CD4" s="489"/>
      <c r="CE4" s="489"/>
      <c r="CF4" s="489">
        <f>CA4+CC4</f>
        <v>716</v>
      </c>
      <c r="CG4" s="489">
        <f>CB4+CD4+CE4</f>
        <v>0</v>
      </c>
      <c r="CH4" s="489"/>
      <c r="CI4" s="489"/>
    </row>
    <row r="5" spans="1:87">
      <c r="A5" s="499" t="str">
        <f t="shared" ref="A5:A68" si="0">MONTH(B5)&amp;RIGHT(YEAR(B5),2)</f>
        <v>109</v>
      </c>
      <c r="B5" s="500">
        <v>39815</v>
      </c>
      <c r="C5" s="206"/>
      <c r="D5" s="206"/>
      <c r="E5" s="206"/>
      <c r="F5" s="206"/>
      <c r="G5" s="206"/>
      <c r="H5" s="206"/>
      <c r="I5" s="206"/>
      <c r="J5" s="206"/>
      <c r="K5" s="206"/>
      <c r="L5" s="206"/>
      <c r="M5" s="206"/>
      <c r="N5" s="206"/>
      <c r="O5" s="206"/>
      <c r="P5" s="206"/>
      <c r="Q5" s="206"/>
      <c r="R5" s="206"/>
      <c r="S5" s="206"/>
      <c r="T5" s="206"/>
      <c r="U5" s="206"/>
      <c r="V5" s="206"/>
      <c r="W5" s="206"/>
      <c r="X5" s="206"/>
      <c r="Y5" s="206"/>
      <c r="Z5" s="206"/>
      <c r="AA5" s="206"/>
      <c r="AB5" s="206"/>
      <c r="AC5" s="206"/>
      <c r="AD5" s="206"/>
      <c r="AE5" s="206"/>
      <c r="AF5" s="206"/>
      <c r="AG5" s="206"/>
      <c r="AH5" s="206"/>
      <c r="AI5" s="206"/>
      <c r="AJ5" s="206"/>
      <c r="AK5" s="206"/>
      <c r="AL5" s="206"/>
      <c r="AM5" s="206"/>
      <c r="AN5" s="206"/>
      <c r="AO5" s="206"/>
      <c r="AP5" s="206"/>
      <c r="AQ5" s="206"/>
      <c r="AR5" s="206"/>
      <c r="AS5" s="206"/>
      <c r="AT5" s="489">
        <f t="shared" ref="AT5:AT68" si="1">AX5+AY5</f>
        <v>0</v>
      </c>
      <c r="AU5" s="489">
        <f t="shared" ref="AU5:AU68" si="2">AZ5+BA5+BB5</f>
        <v>0</v>
      </c>
      <c r="AV5" s="489">
        <f t="shared" ref="AV5:AV68" si="3">BC5+BD5</f>
        <v>0</v>
      </c>
      <c r="AW5" s="489">
        <f t="shared" ref="AW5:AW68" si="4">BE5+BF5+BG5</f>
        <v>0</v>
      </c>
      <c r="AX5" s="206"/>
      <c r="AY5" s="206"/>
      <c r="AZ5" s="206"/>
      <c r="BA5" s="206"/>
      <c r="BB5" s="206"/>
      <c r="BC5" s="206"/>
      <c r="BD5" s="206"/>
      <c r="BE5" s="206"/>
      <c r="BF5" s="206"/>
      <c r="BG5" s="206"/>
      <c r="BH5" s="206"/>
      <c r="BI5" s="206"/>
      <c r="BJ5" s="206"/>
      <c r="BK5" s="206"/>
      <c r="BL5" s="206"/>
      <c r="BM5" s="206"/>
      <c r="BN5" s="206"/>
      <c r="BO5" s="206"/>
      <c r="BP5" s="206"/>
      <c r="BQ5" s="206"/>
      <c r="BR5" s="206"/>
      <c r="BS5" s="206"/>
      <c r="BT5" s="206"/>
      <c r="BU5" s="206"/>
      <c r="BV5" s="206"/>
      <c r="BW5" s="206"/>
      <c r="BX5" s="206"/>
      <c r="BY5" s="489">
        <f t="shared" ref="BY5:BY68" si="5">BT5+BV5</f>
        <v>0</v>
      </c>
      <c r="BZ5" s="489">
        <f t="shared" ref="BZ5:BZ68" si="6">BU5+BW5+BX5</f>
        <v>0</v>
      </c>
      <c r="CA5" s="489">
        <f>CA4+BO5-BT5</f>
        <v>716</v>
      </c>
      <c r="CB5" s="489">
        <f>CB4+BP5-BU5</f>
        <v>0</v>
      </c>
      <c r="CC5" s="489">
        <f t="shared" ref="CC5:CE5" si="7">CC4+BQ5-BV5</f>
        <v>0</v>
      </c>
      <c r="CD5" s="489">
        <f t="shared" si="7"/>
        <v>0</v>
      </c>
      <c r="CE5" s="489">
        <f t="shared" si="7"/>
        <v>0</v>
      </c>
      <c r="CF5" s="489">
        <f t="shared" ref="CF5:CF68" si="8">CA5+CC5</f>
        <v>716</v>
      </c>
      <c r="CG5" s="489">
        <f t="shared" ref="CG5:CG68" si="9">CB5+CD5+CE5</f>
        <v>0</v>
      </c>
      <c r="CH5" s="489">
        <f>CH4+AR5</f>
        <v>0</v>
      </c>
      <c r="CI5" s="489">
        <f>CI4+AS5</f>
        <v>0</v>
      </c>
    </row>
    <row r="6" spans="1:87">
      <c r="A6" s="499" t="str">
        <f t="shared" si="0"/>
        <v>109</v>
      </c>
      <c r="B6" s="500">
        <v>39816</v>
      </c>
      <c r="C6" s="206"/>
      <c r="D6" s="206"/>
      <c r="E6" s="206"/>
      <c r="F6" s="206"/>
      <c r="G6" s="206"/>
      <c r="H6" s="206"/>
      <c r="I6" s="206"/>
      <c r="J6" s="206"/>
      <c r="K6" s="206"/>
      <c r="L6" s="206"/>
      <c r="M6" s="206"/>
      <c r="N6" s="206"/>
      <c r="O6" s="206"/>
      <c r="P6" s="206"/>
      <c r="Q6" s="206"/>
      <c r="R6" s="206"/>
      <c r="S6" s="206"/>
      <c r="T6" s="206"/>
      <c r="U6" s="206"/>
      <c r="V6" s="206"/>
      <c r="W6" s="206"/>
      <c r="X6" s="206"/>
      <c r="Y6" s="206"/>
      <c r="Z6" s="206"/>
      <c r="AA6" s="206"/>
      <c r="AB6" s="206"/>
      <c r="AC6" s="206"/>
      <c r="AD6" s="206"/>
      <c r="AE6" s="206"/>
      <c r="AF6" s="206"/>
      <c r="AG6" s="206"/>
      <c r="AH6" s="206"/>
      <c r="AI6" s="206"/>
      <c r="AJ6" s="206"/>
      <c r="AK6" s="206"/>
      <c r="AL6" s="206"/>
      <c r="AM6" s="206"/>
      <c r="AN6" s="206"/>
      <c r="AO6" s="206"/>
      <c r="AP6" s="206"/>
      <c r="AQ6" s="206"/>
      <c r="AR6" s="206"/>
      <c r="AS6" s="206"/>
      <c r="AT6" s="489">
        <f t="shared" si="1"/>
        <v>0</v>
      </c>
      <c r="AU6" s="489">
        <f t="shared" si="2"/>
        <v>0</v>
      </c>
      <c r="AV6" s="489">
        <f t="shared" si="3"/>
        <v>0</v>
      </c>
      <c r="AW6" s="489">
        <f t="shared" si="4"/>
        <v>0</v>
      </c>
      <c r="AX6" s="206"/>
      <c r="AY6" s="206"/>
      <c r="AZ6" s="206"/>
      <c r="BA6" s="206"/>
      <c r="BB6" s="206"/>
      <c r="BC6" s="206"/>
      <c r="BD6" s="206"/>
      <c r="BE6" s="206"/>
      <c r="BF6" s="206"/>
      <c r="BG6" s="206"/>
      <c r="BH6" s="206"/>
      <c r="BI6" s="206"/>
      <c r="BJ6" s="206"/>
      <c r="BK6" s="206"/>
      <c r="BL6" s="206"/>
      <c r="BM6" s="206"/>
      <c r="BN6" s="206"/>
      <c r="BO6" s="206"/>
      <c r="BP6" s="206"/>
      <c r="BQ6" s="206"/>
      <c r="BR6" s="206"/>
      <c r="BS6" s="206"/>
      <c r="BT6" s="206"/>
      <c r="BU6" s="206"/>
      <c r="BV6" s="206"/>
      <c r="BW6" s="206"/>
      <c r="BX6" s="206"/>
      <c r="BY6" s="489">
        <f t="shared" si="5"/>
        <v>0</v>
      </c>
      <c r="BZ6" s="489">
        <f t="shared" si="6"/>
        <v>0</v>
      </c>
      <c r="CA6" s="489">
        <f t="shared" ref="CA6:CA69" si="10">CA5+BO6-BT6</f>
        <v>716</v>
      </c>
      <c r="CB6" s="489">
        <f t="shared" ref="CB6:CB69" si="11">CB5+BP6-BU6</f>
        <v>0</v>
      </c>
      <c r="CC6" s="489">
        <f t="shared" ref="CC6:CC69" si="12">CC5+BQ6-BV6</f>
        <v>0</v>
      </c>
      <c r="CD6" s="489">
        <f t="shared" ref="CD6:CD69" si="13">CD5+BR6-BW6</f>
        <v>0</v>
      </c>
      <c r="CE6" s="489">
        <f t="shared" ref="CE6:CE69" si="14">CE5+BS6-BX6</f>
        <v>0</v>
      </c>
      <c r="CF6" s="489">
        <f t="shared" si="8"/>
        <v>716</v>
      </c>
      <c r="CG6" s="489">
        <f t="shared" si="9"/>
        <v>0</v>
      </c>
      <c r="CH6" s="489">
        <f t="shared" ref="CH6:CH69" si="15">CH5+AR6</f>
        <v>0</v>
      </c>
      <c r="CI6" s="489">
        <f t="shared" ref="CI6:CI69" si="16">CI5+AS6</f>
        <v>0</v>
      </c>
    </row>
    <row r="7" spans="1:87">
      <c r="A7" s="499" t="str">
        <f t="shared" si="0"/>
        <v>109</v>
      </c>
      <c r="B7" s="500">
        <v>39817</v>
      </c>
      <c r="C7" s="206"/>
      <c r="D7" s="206"/>
      <c r="E7" s="206"/>
      <c r="F7" s="206"/>
      <c r="G7" s="206"/>
      <c r="H7" s="206"/>
      <c r="I7" s="206"/>
      <c r="J7" s="206"/>
      <c r="K7" s="206"/>
      <c r="L7" s="206"/>
      <c r="M7" s="206"/>
      <c r="N7" s="206"/>
      <c r="O7" s="206"/>
      <c r="P7" s="206"/>
      <c r="Q7" s="206"/>
      <c r="R7" s="206"/>
      <c r="S7" s="206"/>
      <c r="T7" s="206"/>
      <c r="U7" s="206"/>
      <c r="V7" s="206"/>
      <c r="W7" s="206"/>
      <c r="X7" s="206"/>
      <c r="Y7" s="206"/>
      <c r="Z7" s="206"/>
      <c r="AA7" s="206"/>
      <c r="AB7" s="206"/>
      <c r="AC7" s="206"/>
      <c r="AD7" s="206"/>
      <c r="AE7" s="206"/>
      <c r="AF7" s="206"/>
      <c r="AG7" s="206"/>
      <c r="AH7" s="206"/>
      <c r="AI7" s="206"/>
      <c r="AJ7" s="206"/>
      <c r="AK7" s="206"/>
      <c r="AL7" s="206"/>
      <c r="AM7" s="206"/>
      <c r="AN7" s="206"/>
      <c r="AO7" s="206"/>
      <c r="AP7" s="206"/>
      <c r="AQ7" s="206"/>
      <c r="AR7" s="206"/>
      <c r="AS7" s="206"/>
      <c r="AT7" s="489">
        <f t="shared" si="1"/>
        <v>0</v>
      </c>
      <c r="AU7" s="489">
        <f t="shared" si="2"/>
        <v>0</v>
      </c>
      <c r="AV7" s="489">
        <f t="shared" si="3"/>
        <v>0</v>
      </c>
      <c r="AW7" s="489">
        <f t="shared" si="4"/>
        <v>0</v>
      </c>
      <c r="AX7" s="206"/>
      <c r="AY7" s="206"/>
      <c r="AZ7" s="206"/>
      <c r="BA7" s="206"/>
      <c r="BB7" s="206"/>
      <c r="BC7" s="206"/>
      <c r="BD7" s="206"/>
      <c r="BE7" s="206"/>
      <c r="BF7" s="206"/>
      <c r="BG7" s="206"/>
      <c r="BH7" s="206"/>
      <c r="BI7" s="206"/>
      <c r="BJ7" s="206"/>
      <c r="BK7" s="206"/>
      <c r="BL7" s="206"/>
      <c r="BM7" s="206"/>
      <c r="BN7" s="206"/>
      <c r="BO7" s="206"/>
      <c r="BP7" s="206"/>
      <c r="BQ7" s="206"/>
      <c r="BR7" s="206"/>
      <c r="BS7" s="206"/>
      <c r="BT7" s="206"/>
      <c r="BU7" s="206"/>
      <c r="BV7" s="206"/>
      <c r="BW7" s="206"/>
      <c r="BX7" s="206"/>
      <c r="BY7" s="489">
        <f t="shared" si="5"/>
        <v>0</v>
      </c>
      <c r="BZ7" s="489">
        <f t="shared" si="6"/>
        <v>0</v>
      </c>
      <c r="CA7" s="489">
        <f t="shared" si="10"/>
        <v>716</v>
      </c>
      <c r="CB7" s="489">
        <f t="shared" si="11"/>
        <v>0</v>
      </c>
      <c r="CC7" s="489">
        <f t="shared" si="12"/>
        <v>0</v>
      </c>
      <c r="CD7" s="489">
        <f t="shared" si="13"/>
        <v>0</v>
      </c>
      <c r="CE7" s="489">
        <f t="shared" si="14"/>
        <v>0</v>
      </c>
      <c r="CF7" s="489">
        <f t="shared" si="8"/>
        <v>716</v>
      </c>
      <c r="CG7" s="489">
        <f t="shared" si="9"/>
        <v>0</v>
      </c>
      <c r="CH7" s="489">
        <f t="shared" si="15"/>
        <v>0</v>
      </c>
      <c r="CI7" s="489">
        <f t="shared" si="16"/>
        <v>0</v>
      </c>
    </row>
    <row r="8" spans="1:87">
      <c r="A8" s="499" t="str">
        <f t="shared" si="0"/>
        <v>109</v>
      </c>
      <c r="B8" s="500">
        <v>39818</v>
      </c>
      <c r="C8" s="206"/>
      <c r="D8" s="206"/>
      <c r="E8" s="206"/>
      <c r="F8" s="206"/>
      <c r="G8" s="206"/>
      <c r="H8" s="206"/>
      <c r="I8" s="206"/>
      <c r="J8" s="206"/>
      <c r="K8" s="206"/>
      <c r="L8" s="206"/>
      <c r="M8" s="206"/>
      <c r="N8" s="206"/>
      <c r="O8" s="206"/>
      <c r="P8" s="206"/>
      <c r="Q8" s="206"/>
      <c r="R8" s="206"/>
      <c r="S8" s="206"/>
      <c r="T8" s="206"/>
      <c r="U8" s="206"/>
      <c r="V8" s="206"/>
      <c r="W8" s="206"/>
      <c r="X8" s="206"/>
      <c r="Y8" s="206"/>
      <c r="Z8" s="206"/>
      <c r="AA8" s="206"/>
      <c r="AB8" s="206"/>
      <c r="AC8" s="206"/>
      <c r="AD8" s="206"/>
      <c r="AE8" s="206"/>
      <c r="AF8" s="206"/>
      <c r="AG8" s="206"/>
      <c r="AH8" s="206"/>
      <c r="AI8" s="206"/>
      <c r="AJ8" s="206"/>
      <c r="AK8" s="206"/>
      <c r="AL8" s="206"/>
      <c r="AM8" s="206"/>
      <c r="AN8" s="206"/>
      <c r="AO8" s="206"/>
      <c r="AP8" s="206"/>
      <c r="AQ8" s="206"/>
      <c r="AR8" s="206"/>
      <c r="AS8" s="206"/>
      <c r="AT8" s="489">
        <f t="shared" si="1"/>
        <v>0</v>
      </c>
      <c r="AU8" s="489">
        <f t="shared" si="2"/>
        <v>0</v>
      </c>
      <c r="AV8" s="489">
        <f t="shared" si="3"/>
        <v>0</v>
      </c>
      <c r="AW8" s="489">
        <f t="shared" si="4"/>
        <v>0</v>
      </c>
      <c r="AX8" s="206"/>
      <c r="AY8" s="206"/>
      <c r="AZ8" s="206"/>
      <c r="BA8" s="206"/>
      <c r="BB8" s="206"/>
      <c r="BC8" s="206"/>
      <c r="BD8" s="206"/>
      <c r="BE8" s="206"/>
      <c r="BF8" s="206"/>
      <c r="BG8" s="206"/>
      <c r="BH8" s="206"/>
      <c r="BI8" s="206"/>
      <c r="BJ8" s="206"/>
      <c r="BK8" s="206"/>
      <c r="BL8" s="206"/>
      <c r="BM8" s="206"/>
      <c r="BN8" s="206"/>
      <c r="BO8" s="206"/>
      <c r="BP8" s="206"/>
      <c r="BQ8" s="206"/>
      <c r="BR8" s="206"/>
      <c r="BS8" s="206"/>
      <c r="BT8" s="206"/>
      <c r="BU8" s="206"/>
      <c r="BV8" s="206"/>
      <c r="BW8" s="206"/>
      <c r="BX8" s="206"/>
      <c r="BY8" s="489">
        <f t="shared" si="5"/>
        <v>0</v>
      </c>
      <c r="BZ8" s="489">
        <f t="shared" si="6"/>
        <v>0</v>
      </c>
      <c r="CA8" s="489">
        <f t="shared" si="10"/>
        <v>716</v>
      </c>
      <c r="CB8" s="489">
        <f t="shared" si="11"/>
        <v>0</v>
      </c>
      <c r="CC8" s="489">
        <f t="shared" si="12"/>
        <v>0</v>
      </c>
      <c r="CD8" s="489">
        <f t="shared" si="13"/>
        <v>0</v>
      </c>
      <c r="CE8" s="489">
        <f t="shared" si="14"/>
        <v>0</v>
      </c>
      <c r="CF8" s="489">
        <f t="shared" si="8"/>
        <v>716</v>
      </c>
      <c r="CG8" s="489">
        <f t="shared" si="9"/>
        <v>0</v>
      </c>
      <c r="CH8" s="489">
        <f t="shared" si="15"/>
        <v>0</v>
      </c>
      <c r="CI8" s="489">
        <f t="shared" si="16"/>
        <v>0</v>
      </c>
    </row>
    <row r="9" spans="1:87">
      <c r="A9" s="499" t="str">
        <f t="shared" si="0"/>
        <v>109</v>
      </c>
      <c r="B9" s="500">
        <v>39819</v>
      </c>
      <c r="C9" s="206"/>
      <c r="D9" s="206"/>
      <c r="E9" s="206"/>
      <c r="F9" s="206"/>
      <c r="G9" s="206"/>
      <c r="H9" s="206"/>
      <c r="I9" s="206"/>
      <c r="J9" s="206"/>
      <c r="K9" s="206"/>
      <c r="L9" s="206"/>
      <c r="M9" s="206"/>
      <c r="N9" s="206"/>
      <c r="O9" s="206"/>
      <c r="P9" s="206"/>
      <c r="Q9" s="206"/>
      <c r="R9" s="206"/>
      <c r="S9" s="206"/>
      <c r="T9" s="206"/>
      <c r="U9" s="206"/>
      <c r="V9" s="206"/>
      <c r="W9" s="206"/>
      <c r="X9" s="206"/>
      <c r="Y9" s="206"/>
      <c r="Z9" s="206"/>
      <c r="AA9" s="206"/>
      <c r="AB9" s="206"/>
      <c r="AC9" s="206"/>
      <c r="AD9" s="206"/>
      <c r="AE9" s="206"/>
      <c r="AF9" s="206"/>
      <c r="AG9" s="206"/>
      <c r="AH9" s="206"/>
      <c r="AI9" s="206"/>
      <c r="AJ9" s="206"/>
      <c r="AK9" s="206"/>
      <c r="AL9" s="206"/>
      <c r="AM9" s="206"/>
      <c r="AN9" s="206"/>
      <c r="AO9" s="206"/>
      <c r="AP9" s="206"/>
      <c r="AQ9" s="206"/>
      <c r="AR9" s="206"/>
      <c r="AS9" s="206"/>
      <c r="AT9" s="489">
        <f t="shared" si="1"/>
        <v>0</v>
      </c>
      <c r="AU9" s="489">
        <f t="shared" si="2"/>
        <v>0</v>
      </c>
      <c r="AV9" s="489">
        <f t="shared" si="3"/>
        <v>0</v>
      </c>
      <c r="AW9" s="489">
        <f t="shared" si="4"/>
        <v>0</v>
      </c>
      <c r="AX9" s="206"/>
      <c r="AY9" s="206"/>
      <c r="AZ9" s="206"/>
      <c r="BA9" s="206"/>
      <c r="BB9" s="206"/>
      <c r="BC9" s="206"/>
      <c r="BD9" s="206"/>
      <c r="BE9" s="206"/>
      <c r="BF9" s="206"/>
      <c r="BG9" s="206"/>
      <c r="BH9" s="206"/>
      <c r="BI9" s="206"/>
      <c r="BJ9" s="206"/>
      <c r="BK9" s="206"/>
      <c r="BL9" s="206"/>
      <c r="BM9" s="206"/>
      <c r="BN9" s="206"/>
      <c r="BO9" s="206"/>
      <c r="BP9" s="206"/>
      <c r="BQ9" s="206"/>
      <c r="BR9" s="206"/>
      <c r="BS9" s="206"/>
      <c r="BT9" s="206"/>
      <c r="BU9" s="206"/>
      <c r="BV9" s="206"/>
      <c r="BW9" s="206"/>
      <c r="BX9" s="206"/>
      <c r="BY9" s="489">
        <f t="shared" si="5"/>
        <v>0</v>
      </c>
      <c r="BZ9" s="489">
        <f t="shared" si="6"/>
        <v>0</v>
      </c>
      <c r="CA9" s="489">
        <f t="shared" si="10"/>
        <v>716</v>
      </c>
      <c r="CB9" s="489">
        <f t="shared" si="11"/>
        <v>0</v>
      </c>
      <c r="CC9" s="489">
        <f t="shared" si="12"/>
        <v>0</v>
      </c>
      <c r="CD9" s="489">
        <f t="shared" si="13"/>
        <v>0</v>
      </c>
      <c r="CE9" s="489">
        <f t="shared" si="14"/>
        <v>0</v>
      </c>
      <c r="CF9" s="489">
        <f t="shared" si="8"/>
        <v>716</v>
      </c>
      <c r="CG9" s="489">
        <f t="shared" si="9"/>
        <v>0</v>
      </c>
      <c r="CH9" s="489">
        <f t="shared" si="15"/>
        <v>0</v>
      </c>
      <c r="CI9" s="489">
        <f t="shared" si="16"/>
        <v>0</v>
      </c>
    </row>
    <row r="10" spans="1:87">
      <c r="A10" s="499" t="str">
        <f t="shared" si="0"/>
        <v>109</v>
      </c>
      <c r="B10" s="500">
        <v>39820</v>
      </c>
      <c r="C10" s="206"/>
      <c r="D10" s="206"/>
      <c r="E10" s="206"/>
      <c r="F10" s="206"/>
      <c r="G10" s="206"/>
      <c r="H10" s="206"/>
      <c r="I10" s="206"/>
      <c r="J10" s="206"/>
      <c r="K10" s="206"/>
      <c r="L10" s="206"/>
      <c r="M10" s="206"/>
      <c r="N10" s="206"/>
      <c r="O10" s="206"/>
      <c r="P10" s="206"/>
      <c r="Q10" s="206"/>
      <c r="R10" s="206"/>
      <c r="S10" s="206"/>
      <c r="T10" s="206"/>
      <c r="U10" s="206"/>
      <c r="V10" s="206"/>
      <c r="W10" s="206"/>
      <c r="X10" s="206"/>
      <c r="Y10" s="206"/>
      <c r="Z10" s="206"/>
      <c r="AA10" s="206"/>
      <c r="AB10" s="206"/>
      <c r="AC10" s="206"/>
      <c r="AD10" s="206"/>
      <c r="AE10" s="206"/>
      <c r="AF10" s="206"/>
      <c r="AG10" s="206"/>
      <c r="AH10" s="206"/>
      <c r="AI10" s="206"/>
      <c r="AJ10" s="206"/>
      <c r="AK10" s="206"/>
      <c r="AL10" s="206"/>
      <c r="AM10" s="206"/>
      <c r="AN10" s="206"/>
      <c r="AO10" s="206"/>
      <c r="AP10" s="206"/>
      <c r="AQ10" s="206"/>
      <c r="AR10" s="206"/>
      <c r="AS10" s="206"/>
      <c r="AT10" s="489">
        <f t="shared" si="1"/>
        <v>0</v>
      </c>
      <c r="AU10" s="489">
        <f t="shared" si="2"/>
        <v>0</v>
      </c>
      <c r="AV10" s="489">
        <f t="shared" si="3"/>
        <v>0</v>
      </c>
      <c r="AW10" s="489">
        <f t="shared" si="4"/>
        <v>0</v>
      </c>
      <c r="AX10" s="206"/>
      <c r="AY10" s="206"/>
      <c r="AZ10" s="206"/>
      <c r="BA10" s="206"/>
      <c r="BB10" s="206"/>
      <c r="BC10" s="206"/>
      <c r="BD10" s="206"/>
      <c r="BE10" s="206"/>
      <c r="BF10" s="206"/>
      <c r="BG10" s="206"/>
      <c r="BH10" s="206"/>
      <c r="BI10" s="206"/>
      <c r="BJ10" s="206"/>
      <c r="BK10" s="206"/>
      <c r="BL10" s="206"/>
      <c r="BM10" s="206"/>
      <c r="BN10" s="206"/>
      <c r="BO10" s="206"/>
      <c r="BP10" s="206"/>
      <c r="BQ10" s="206"/>
      <c r="BR10" s="206"/>
      <c r="BS10" s="206"/>
      <c r="BT10" s="206"/>
      <c r="BU10" s="206"/>
      <c r="BV10" s="206"/>
      <c r="BW10" s="206"/>
      <c r="BX10" s="206"/>
      <c r="BY10" s="489">
        <f t="shared" si="5"/>
        <v>0</v>
      </c>
      <c r="BZ10" s="489">
        <f t="shared" si="6"/>
        <v>0</v>
      </c>
      <c r="CA10" s="489">
        <f t="shared" si="10"/>
        <v>716</v>
      </c>
      <c r="CB10" s="489">
        <f t="shared" si="11"/>
        <v>0</v>
      </c>
      <c r="CC10" s="489">
        <f t="shared" si="12"/>
        <v>0</v>
      </c>
      <c r="CD10" s="489">
        <f t="shared" si="13"/>
        <v>0</v>
      </c>
      <c r="CE10" s="489">
        <f t="shared" si="14"/>
        <v>0</v>
      </c>
      <c r="CF10" s="489">
        <f t="shared" si="8"/>
        <v>716</v>
      </c>
      <c r="CG10" s="489">
        <f t="shared" si="9"/>
        <v>0</v>
      </c>
      <c r="CH10" s="489">
        <f t="shared" si="15"/>
        <v>0</v>
      </c>
      <c r="CI10" s="489">
        <f t="shared" si="16"/>
        <v>0</v>
      </c>
    </row>
    <row r="11" spans="1:87">
      <c r="A11" s="499" t="str">
        <f t="shared" si="0"/>
        <v>109</v>
      </c>
      <c r="B11" s="500">
        <v>39821</v>
      </c>
      <c r="C11" s="206"/>
      <c r="D11" s="206"/>
      <c r="E11" s="206"/>
      <c r="F11" s="206"/>
      <c r="G11" s="206"/>
      <c r="H11" s="206"/>
      <c r="I11" s="206"/>
      <c r="J11" s="206"/>
      <c r="K11" s="206"/>
      <c r="L11" s="206"/>
      <c r="M11" s="206"/>
      <c r="N11" s="206"/>
      <c r="O11" s="206"/>
      <c r="P11" s="206"/>
      <c r="Q11" s="206"/>
      <c r="R11" s="206"/>
      <c r="S11" s="206"/>
      <c r="T11" s="206"/>
      <c r="U11" s="206"/>
      <c r="V11" s="206"/>
      <c r="W11" s="206"/>
      <c r="X11" s="206"/>
      <c r="Y11" s="206"/>
      <c r="Z11" s="206"/>
      <c r="AA11" s="206"/>
      <c r="AB11" s="206"/>
      <c r="AC11" s="206"/>
      <c r="AD11" s="206"/>
      <c r="AE11" s="206"/>
      <c r="AF11" s="206"/>
      <c r="AG11" s="206"/>
      <c r="AH11" s="206"/>
      <c r="AI11" s="206"/>
      <c r="AJ11" s="206"/>
      <c r="AK11" s="206"/>
      <c r="AL11" s="206"/>
      <c r="AM11" s="206"/>
      <c r="AN11" s="206"/>
      <c r="AO11" s="206"/>
      <c r="AP11" s="206"/>
      <c r="AQ11" s="206"/>
      <c r="AR11" s="206"/>
      <c r="AS11" s="206"/>
      <c r="AT11" s="489">
        <f t="shared" si="1"/>
        <v>0</v>
      </c>
      <c r="AU11" s="489">
        <f t="shared" si="2"/>
        <v>0</v>
      </c>
      <c r="AV11" s="489">
        <f t="shared" si="3"/>
        <v>0</v>
      </c>
      <c r="AW11" s="489">
        <f t="shared" si="4"/>
        <v>0</v>
      </c>
      <c r="AX11" s="206"/>
      <c r="AY11" s="206"/>
      <c r="AZ11" s="206"/>
      <c r="BA11" s="206"/>
      <c r="BB11" s="206"/>
      <c r="BC11" s="206"/>
      <c r="BD11" s="206"/>
      <c r="BE11" s="206"/>
      <c r="BF11" s="206"/>
      <c r="BG11" s="206"/>
      <c r="BH11" s="206"/>
      <c r="BI11" s="206"/>
      <c r="BJ11" s="206"/>
      <c r="BK11" s="206"/>
      <c r="BL11" s="206"/>
      <c r="BM11" s="206"/>
      <c r="BN11" s="206"/>
      <c r="BO11" s="206"/>
      <c r="BP11" s="206"/>
      <c r="BQ11" s="206"/>
      <c r="BR11" s="206"/>
      <c r="BS11" s="206"/>
      <c r="BT11" s="206"/>
      <c r="BU11" s="206"/>
      <c r="BV11" s="206"/>
      <c r="BW11" s="206"/>
      <c r="BX11" s="206"/>
      <c r="BY11" s="489">
        <f t="shared" si="5"/>
        <v>0</v>
      </c>
      <c r="BZ11" s="489">
        <f t="shared" si="6"/>
        <v>0</v>
      </c>
      <c r="CA11" s="489">
        <f t="shared" si="10"/>
        <v>716</v>
      </c>
      <c r="CB11" s="489">
        <f t="shared" si="11"/>
        <v>0</v>
      </c>
      <c r="CC11" s="489">
        <f t="shared" si="12"/>
        <v>0</v>
      </c>
      <c r="CD11" s="489">
        <f t="shared" si="13"/>
        <v>0</v>
      </c>
      <c r="CE11" s="489">
        <f t="shared" si="14"/>
        <v>0</v>
      </c>
      <c r="CF11" s="489">
        <f t="shared" si="8"/>
        <v>716</v>
      </c>
      <c r="CG11" s="489">
        <f t="shared" si="9"/>
        <v>0</v>
      </c>
      <c r="CH11" s="489">
        <f t="shared" si="15"/>
        <v>0</v>
      </c>
      <c r="CI11" s="489">
        <f t="shared" si="16"/>
        <v>0</v>
      </c>
    </row>
    <row r="12" spans="1:87">
      <c r="A12" s="499" t="str">
        <f t="shared" si="0"/>
        <v>109</v>
      </c>
      <c r="B12" s="500">
        <v>39822</v>
      </c>
      <c r="C12" s="206"/>
      <c r="D12" s="206"/>
      <c r="E12" s="206"/>
      <c r="F12" s="206"/>
      <c r="G12" s="206"/>
      <c r="H12" s="206"/>
      <c r="I12" s="206"/>
      <c r="J12" s="206"/>
      <c r="K12" s="206"/>
      <c r="L12" s="206"/>
      <c r="M12" s="206"/>
      <c r="N12" s="206"/>
      <c r="O12" s="206"/>
      <c r="P12" s="206"/>
      <c r="Q12" s="206"/>
      <c r="R12" s="206"/>
      <c r="S12" s="206"/>
      <c r="T12" s="206"/>
      <c r="U12" s="206"/>
      <c r="V12" s="206"/>
      <c r="W12" s="206"/>
      <c r="X12" s="206"/>
      <c r="Y12" s="206"/>
      <c r="Z12" s="206"/>
      <c r="AA12" s="206"/>
      <c r="AB12" s="206"/>
      <c r="AC12" s="206"/>
      <c r="AD12" s="206"/>
      <c r="AE12" s="206"/>
      <c r="AF12" s="206"/>
      <c r="AG12" s="206"/>
      <c r="AH12" s="206"/>
      <c r="AI12" s="206"/>
      <c r="AJ12" s="206"/>
      <c r="AK12" s="206"/>
      <c r="AL12" s="206"/>
      <c r="AM12" s="206"/>
      <c r="AN12" s="206"/>
      <c r="AO12" s="206"/>
      <c r="AP12" s="206"/>
      <c r="AQ12" s="206"/>
      <c r="AR12" s="206"/>
      <c r="AS12" s="206"/>
      <c r="AT12" s="489">
        <f t="shared" si="1"/>
        <v>0</v>
      </c>
      <c r="AU12" s="489">
        <f t="shared" si="2"/>
        <v>0</v>
      </c>
      <c r="AV12" s="489">
        <f t="shared" si="3"/>
        <v>0</v>
      </c>
      <c r="AW12" s="489">
        <f t="shared" si="4"/>
        <v>0</v>
      </c>
      <c r="AX12" s="206"/>
      <c r="AY12" s="206"/>
      <c r="AZ12" s="206"/>
      <c r="BA12" s="206"/>
      <c r="BB12" s="206"/>
      <c r="BC12" s="206"/>
      <c r="BD12" s="206"/>
      <c r="BE12" s="206"/>
      <c r="BF12" s="206"/>
      <c r="BG12" s="206"/>
      <c r="BH12" s="206"/>
      <c r="BI12" s="206"/>
      <c r="BJ12" s="206"/>
      <c r="BK12" s="206"/>
      <c r="BL12" s="206"/>
      <c r="BM12" s="206"/>
      <c r="BN12" s="206"/>
      <c r="BO12" s="206"/>
      <c r="BP12" s="206"/>
      <c r="BQ12" s="206"/>
      <c r="BR12" s="206"/>
      <c r="BS12" s="206"/>
      <c r="BT12" s="206"/>
      <c r="BU12" s="206"/>
      <c r="BV12" s="206"/>
      <c r="BW12" s="206"/>
      <c r="BX12" s="206"/>
      <c r="BY12" s="489">
        <f t="shared" si="5"/>
        <v>0</v>
      </c>
      <c r="BZ12" s="489">
        <f t="shared" si="6"/>
        <v>0</v>
      </c>
      <c r="CA12" s="489">
        <f t="shared" si="10"/>
        <v>716</v>
      </c>
      <c r="CB12" s="489">
        <f t="shared" si="11"/>
        <v>0</v>
      </c>
      <c r="CC12" s="489">
        <f t="shared" si="12"/>
        <v>0</v>
      </c>
      <c r="CD12" s="489">
        <f t="shared" si="13"/>
        <v>0</v>
      </c>
      <c r="CE12" s="489">
        <f t="shared" si="14"/>
        <v>0</v>
      </c>
      <c r="CF12" s="489">
        <f t="shared" si="8"/>
        <v>716</v>
      </c>
      <c r="CG12" s="489">
        <f t="shared" si="9"/>
        <v>0</v>
      </c>
      <c r="CH12" s="489">
        <f t="shared" si="15"/>
        <v>0</v>
      </c>
      <c r="CI12" s="489">
        <f t="shared" si="16"/>
        <v>0</v>
      </c>
    </row>
    <row r="13" spans="1:87">
      <c r="A13" s="499" t="str">
        <f t="shared" si="0"/>
        <v>109</v>
      </c>
      <c r="B13" s="500">
        <v>39823</v>
      </c>
      <c r="C13" s="206"/>
      <c r="D13" s="206"/>
      <c r="E13" s="206"/>
      <c r="F13" s="206"/>
      <c r="G13" s="206"/>
      <c r="H13" s="206"/>
      <c r="I13" s="206"/>
      <c r="J13" s="206"/>
      <c r="K13" s="206"/>
      <c r="L13" s="206"/>
      <c r="M13" s="206"/>
      <c r="N13" s="206"/>
      <c r="O13" s="206"/>
      <c r="P13" s="206"/>
      <c r="Q13" s="206"/>
      <c r="R13" s="206"/>
      <c r="S13" s="206"/>
      <c r="T13" s="206"/>
      <c r="U13" s="206"/>
      <c r="V13" s="206"/>
      <c r="W13" s="206"/>
      <c r="X13" s="206"/>
      <c r="Y13" s="206"/>
      <c r="Z13" s="206"/>
      <c r="AA13" s="206"/>
      <c r="AB13" s="206"/>
      <c r="AC13" s="206"/>
      <c r="AD13" s="206"/>
      <c r="AE13" s="206"/>
      <c r="AF13" s="206"/>
      <c r="AG13" s="206"/>
      <c r="AH13" s="206"/>
      <c r="AI13" s="206"/>
      <c r="AJ13" s="206"/>
      <c r="AK13" s="206"/>
      <c r="AL13" s="206"/>
      <c r="AM13" s="206"/>
      <c r="AN13" s="206"/>
      <c r="AO13" s="206"/>
      <c r="AP13" s="206"/>
      <c r="AQ13" s="206"/>
      <c r="AR13" s="206"/>
      <c r="AS13" s="206"/>
      <c r="AT13" s="489">
        <f t="shared" si="1"/>
        <v>0</v>
      </c>
      <c r="AU13" s="489">
        <f t="shared" si="2"/>
        <v>0</v>
      </c>
      <c r="AV13" s="489">
        <f t="shared" si="3"/>
        <v>0</v>
      </c>
      <c r="AW13" s="489">
        <f t="shared" si="4"/>
        <v>0</v>
      </c>
      <c r="AX13" s="206"/>
      <c r="AY13" s="206"/>
      <c r="AZ13" s="206"/>
      <c r="BA13" s="206"/>
      <c r="BB13" s="206"/>
      <c r="BC13" s="206"/>
      <c r="BD13" s="206"/>
      <c r="BE13" s="206"/>
      <c r="BF13" s="206"/>
      <c r="BG13" s="206"/>
      <c r="BH13" s="206"/>
      <c r="BI13" s="206"/>
      <c r="BJ13" s="206"/>
      <c r="BK13" s="206"/>
      <c r="BL13" s="206"/>
      <c r="BM13" s="206"/>
      <c r="BN13" s="206"/>
      <c r="BO13" s="206"/>
      <c r="BP13" s="206"/>
      <c r="BQ13" s="206"/>
      <c r="BR13" s="206"/>
      <c r="BS13" s="206"/>
      <c r="BT13" s="206"/>
      <c r="BU13" s="206"/>
      <c r="BV13" s="206"/>
      <c r="BW13" s="206"/>
      <c r="BX13" s="206"/>
      <c r="BY13" s="489">
        <f t="shared" si="5"/>
        <v>0</v>
      </c>
      <c r="BZ13" s="489">
        <f t="shared" si="6"/>
        <v>0</v>
      </c>
      <c r="CA13" s="489">
        <f t="shared" si="10"/>
        <v>716</v>
      </c>
      <c r="CB13" s="489">
        <f t="shared" si="11"/>
        <v>0</v>
      </c>
      <c r="CC13" s="489">
        <f t="shared" si="12"/>
        <v>0</v>
      </c>
      <c r="CD13" s="489">
        <f t="shared" si="13"/>
        <v>0</v>
      </c>
      <c r="CE13" s="489">
        <f t="shared" si="14"/>
        <v>0</v>
      </c>
      <c r="CF13" s="489">
        <f t="shared" si="8"/>
        <v>716</v>
      </c>
      <c r="CG13" s="489">
        <f t="shared" si="9"/>
        <v>0</v>
      </c>
      <c r="CH13" s="489">
        <f t="shared" si="15"/>
        <v>0</v>
      </c>
      <c r="CI13" s="489">
        <f t="shared" si="16"/>
        <v>0</v>
      </c>
    </row>
    <row r="14" spans="1:87">
      <c r="A14" s="499" t="str">
        <f t="shared" si="0"/>
        <v>109</v>
      </c>
      <c r="B14" s="500">
        <v>39824</v>
      </c>
      <c r="C14" s="206"/>
      <c r="D14" s="206"/>
      <c r="E14" s="206"/>
      <c r="F14" s="206"/>
      <c r="G14" s="206"/>
      <c r="H14" s="206"/>
      <c r="I14" s="206"/>
      <c r="J14" s="206"/>
      <c r="K14" s="206"/>
      <c r="L14" s="206"/>
      <c r="M14" s="206"/>
      <c r="N14" s="206"/>
      <c r="O14" s="206"/>
      <c r="P14" s="206"/>
      <c r="Q14" s="206"/>
      <c r="R14" s="206"/>
      <c r="S14" s="206"/>
      <c r="T14" s="206"/>
      <c r="U14" s="206"/>
      <c r="V14" s="206"/>
      <c r="W14" s="206"/>
      <c r="X14" s="206"/>
      <c r="Y14" s="206"/>
      <c r="Z14" s="206"/>
      <c r="AA14" s="206"/>
      <c r="AB14" s="206"/>
      <c r="AC14" s="206"/>
      <c r="AD14" s="206"/>
      <c r="AE14" s="206"/>
      <c r="AF14" s="206"/>
      <c r="AG14" s="206"/>
      <c r="AH14" s="206"/>
      <c r="AI14" s="206"/>
      <c r="AJ14" s="206"/>
      <c r="AK14" s="206"/>
      <c r="AL14" s="206"/>
      <c r="AM14" s="206"/>
      <c r="AN14" s="206"/>
      <c r="AO14" s="206"/>
      <c r="AP14" s="206"/>
      <c r="AQ14" s="206"/>
      <c r="AR14" s="206"/>
      <c r="AS14" s="206"/>
      <c r="AT14" s="489">
        <f t="shared" si="1"/>
        <v>0</v>
      </c>
      <c r="AU14" s="489">
        <f t="shared" si="2"/>
        <v>0</v>
      </c>
      <c r="AV14" s="489">
        <f t="shared" si="3"/>
        <v>0</v>
      </c>
      <c r="AW14" s="489">
        <f t="shared" si="4"/>
        <v>0</v>
      </c>
      <c r="AX14" s="206"/>
      <c r="AY14" s="206"/>
      <c r="AZ14" s="206"/>
      <c r="BA14" s="206"/>
      <c r="BB14" s="206"/>
      <c r="BC14" s="206"/>
      <c r="BD14" s="206"/>
      <c r="BE14" s="206"/>
      <c r="BF14" s="206"/>
      <c r="BG14" s="206"/>
      <c r="BH14" s="206"/>
      <c r="BI14" s="206"/>
      <c r="BJ14" s="206"/>
      <c r="BK14" s="206"/>
      <c r="BL14" s="206"/>
      <c r="BM14" s="206"/>
      <c r="BN14" s="206"/>
      <c r="BO14" s="206"/>
      <c r="BP14" s="206"/>
      <c r="BQ14" s="206"/>
      <c r="BR14" s="206"/>
      <c r="BS14" s="206"/>
      <c r="BT14" s="206"/>
      <c r="BU14" s="206"/>
      <c r="BV14" s="206"/>
      <c r="BW14" s="206"/>
      <c r="BX14" s="206"/>
      <c r="BY14" s="489">
        <f t="shared" si="5"/>
        <v>0</v>
      </c>
      <c r="BZ14" s="489">
        <f t="shared" si="6"/>
        <v>0</v>
      </c>
      <c r="CA14" s="489">
        <f t="shared" si="10"/>
        <v>716</v>
      </c>
      <c r="CB14" s="489">
        <f t="shared" si="11"/>
        <v>0</v>
      </c>
      <c r="CC14" s="489">
        <f t="shared" si="12"/>
        <v>0</v>
      </c>
      <c r="CD14" s="489">
        <f t="shared" si="13"/>
        <v>0</v>
      </c>
      <c r="CE14" s="489">
        <f t="shared" si="14"/>
        <v>0</v>
      </c>
      <c r="CF14" s="489">
        <f t="shared" si="8"/>
        <v>716</v>
      </c>
      <c r="CG14" s="489">
        <f t="shared" si="9"/>
        <v>0</v>
      </c>
      <c r="CH14" s="489">
        <f t="shared" si="15"/>
        <v>0</v>
      </c>
      <c r="CI14" s="489">
        <f t="shared" si="16"/>
        <v>0</v>
      </c>
    </row>
    <row r="15" spans="1:87">
      <c r="A15" s="499" t="str">
        <f t="shared" si="0"/>
        <v>109</v>
      </c>
      <c r="B15" s="500">
        <v>39825</v>
      </c>
      <c r="C15" s="206"/>
      <c r="D15" s="206"/>
      <c r="E15" s="206"/>
      <c r="F15" s="206"/>
      <c r="G15" s="206"/>
      <c r="H15" s="206"/>
      <c r="I15" s="206"/>
      <c r="J15" s="206"/>
      <c r="K15" s="206"/>
      <c r="L15" s="206"/>
      <c r="M15" s="206"/>
      <c r="N15" s="206"/>
      <c r="O15" s="206"/>
      <c r="P15" s="206"/>
      <c r="Q15" s="206"/>
      <c r="R15" s="206"/>
      <c r="S15" s="206"/>
      <c r="T15" s="206"/>
      <c r="U15" s="206"/>
      <c r="V15" s="206"/>
      <c r="W15" s="206"/>
      <c r="X15" s="206"/>
      <c r="Y15" s="206"/>
      <c r="Z15" s="206"/>
      <c r="AA15" s="206"/>
      <c r="AB15" s="206"/>
      <c r="AC15" s="206"/>
      <c r="AD15" s="206"/>
      <c r="AE15" s="206"/>
      <c r="AF15" s="206"/>
      <c r="AG15" s="206"/>
      <c r="AH15" s="206"/>
      <c r="AI15" s="206"/>
      <c r="AJ15" s="206"/>
      <c r="AK15" s="206"/>
      <c r="AL15" s="206"/>
      <c r="AM15" s="206"/>
      <c r="AN15" s="206"/>
      <c r="AO15" s="206"/>
      <c r="AP15" s="206"/>
      <c r="AQ15" s="206"/>
      <c r="AR15" s="206"/>
      <c r="AS15" s="206"/>
      <c r="AT15" s="489">
        <f t="shared" si="1"/>
        <v>0</v>
      </c>
      <c r="AU15" s="489">
        <f t="shared" si="2"/>
        <v>0</v>
      </c>
      <c r="AV15" s="489">
        <f t="shared" si="3"/>
        <v>0</v>
      </c>
      <c r="AW15" s="489">
        <f t="shared" si="4"/>
        <v>0</v>
      </c>
      <c r="AX15" s="206"/>
      <c r="AY15" s="206"/>
      <c r="AZ15" s="206"/>
      <c r="BA15" s="206"/>
      <c r="BB15" s="206"/>
      <c r="BC15" s="206"/>
      <c r="BD15" s="206"/>
      <c r="BE15" s="206"/>
      <c r="BF15" s="206"/>
      <c r="BG15" s="206"/>
      <c r="BH15" s="206"/>
      <c r="BI15" s="206"/>
      <c r="BJ15" s="206"/>
      <c r="BK15" s="206"/>
      <c r="BL15" s="206"/>
      <c r="BM15" s="206"/>
      <c r="BN15" s="206"/>
      <c r="BO15" s="206"/>
      <c r="BP15" s="206"/>
      <c r="BQ15" s="206"/>
      <c r="BR15" s="206"/>
      <c r="BS15" s="206"/>
      <c r="BT15" s="206"/>
      <c r="BU15" s="206"/>
      <c r="BV15" s="206"/>
      <c r="BW15" s="206"/>
      <c r="BX15" s="206"/>
      <c r="BY15" s="489">
        <f t="shared" si="5"/>
        <v>0</v>
      </c>
      <c r="BZ15" s="489">
        <f t="shared" si="6"/>
        <v>0</v>
      </c>
      <c r="CA15" s="489">
        <f t="shared" si="10"/>
        <v>716</v>
      </c>
      <c r="CB15" s="489">
        <f t="shared" si="11"/>
        <v>0</v>
      </c>
      <c r="CC15" s="489">
        <f t="shared" si="12"/>
        <v>0</v>
      </c>
      <c r="CD15" s="489">
        <f t="shared" si="13"/>
        <v>0</v>
      </c>
      <c r="CE15" s="489">
        <f t="shared" si="14"/>
        <v>0</v>
      </c>
      <c r="CF15" s="489">
        <f t="shared" si="8"/>
        <v>716</v>
      </c>
      <c r="CG15" s="489">
        <f t="shared" si="9"/>
        <v>0</v>
      </c>
      <c r="CH15" s="489">
        <f t="shared" si="15"/>
        <v>0</v>
      </c>
      <c r="CI15" s="489">
        <f t="shared" si="16"/>
        <v>0</v>
      </c>
    </row>
    <row r="16" spans="1:87">
      <c r="A16" s="499" t="str">
        <f t="shared" si="0"/>
        <v>109</v>
      </c>
      <c r="B16" s="500">
        <v>39826</v>
      </c>
      <c r="C16" s="206"/>
      <c r="D16" s="206"/>
      <c r="E16" s="206"/>
      <c r="F16" s="206"/>
      <c r="G16" s="206"/>
      <c r="H16" s="206"/>
      <c r="I16" s="206"/>
      <c r="J16" s="206"/>
      <c r="K16" s="206"/>
      <c r="L16" s="206"/>
      <c r="M16" s="206"/>
      <c r="N16" s="206"/>
      <c r="O16" s="206"/>
      <c r="P16" s="206"/>
      <c r="Q16" s="206"/>
      <c r="R16" s="206"/>
      <c r="S16" s="206"/>
      <c r="T16" s="206"/>
      <c r="U16" s="206"/>
      <c r="V16" s="206"/>
      <c r="W16" s="206"/>
      <c r="X16" s="206"/>
      <c r="Y16" s="206"/>
      <c r="Z16" s="206"/>
      <c r="AA16" s="206"/>
      <c r="AB16" s="206"/>
      <c r="AC16" s="206"/>
      <c r="AD16" s="206"/>
      <c r="AE16" s="206"/>
      <c r="AF16" s="206"/>
      <c r="AG16" s="206"/>
      <c r="AH16" s="206"/>
      <c r="AI16" s="206"/>
      <c r="AJ16" s="206"/>
      <c r="AK16" s="206"/>
      <c r="AL16" s="206"/>
      <c r="AM16" s="206"/>
      <c r="AN16" s="206"/>
      <c r="AO16" s="206"/>
      <c r="AP16" s="206"/>
      <c r="AQ16" s="206"/>
      <c r="AR16" s="206"/>
      <c r="AS16" s="206"/>
      <c r="AT16" s="489">
        <f t="shared" si="1"/>
        <v>0</v>
      </c>
      <c r="AU16" s="489">
        <f t="shared" si="2"/>
        <v>0</v>
      </c>
      <c r="AV16" s="489">
        <f t="shared" si="3"/>
        <v>0</v>
      </c>
      <c r="AW16" s="489">
        <f t="shared" si="4"/>
        <v>0</v>
      </c>
      <c r="AX16" s="206"/>
      <c r="AY16" s="206"/>
      <c r="AZ16" s="206"/>
      <c r="BA16" s="206"/>
      <c r="BB16" s="206"/>
      <c r="BC16" s="206"/>
      <c r="BD16" s="206"/>
      <c r="BE16" s="206"/>
      <c r="BF16" s="206"/>
      <c r="BG16" s="206"/>
      <c r="BH16" s="206"/>
      <c r="BI16" s="206"/>
      <c r="BJ16" s="206"/>
      <c r="BK16" s="206"/>
      <c r="BL16" s="206"/>
      <c r="BM16" s="206"/>
      <c r="BN16" s="206"/>
      <c r="BO16" s="206"/>
      <c r="BP16" s="206"/>
      <c r="BQ16" s="206"/>
      <c r="BR16" s="206"/>
      <c r="BS16" s="206"/>
      <c r="BT16" s="206"/>
      <c r="BU16" s="206"/>
      <c r="BV16" s="206"/>
      <c r="BW16" s="206"/>
      <c r="BX16" s="206"/>
      <c r="BY16" s="489">
        <f t="shared" si="5"/>
        <v>0</v>
      </c>
      <c r="BZ16" s="489">
        <f t="shared" si="6"/>
        <v>0</v>
      </c>
      <c r="CA16" s="489">
        <f t="shared" si="10"/>
        <v>716</v>
      </c>
      <c r="CB16" s="489">
        <f t="shared" si="11"/>
        <v>0</v>
      </c>
      <c r="CC16" s="489">
        <f t="shared" si="12"/>
        <v>0</v>
      </c>
      <c r="CD16" s="489">
        <f t="shared" si="13"/>
        <v>0</v>
      </c>
      <c r="CE16" s="489">
        <f t="shared" si="14"/>
        <v>0</v>
      </c>
      <c r="CF16" s="489">
        <f t="shared" si="8"/>
        <v>716</v>
      </c>
      <c r="CG16" s="489">
        <f t="shared" si="9"/>
        <v>0</v>
      </c>
      <c r="CH16" s="489">
        <f t="shared" si="15"/>
        <v>0</v>
      </c>
      <c r="CI16" s="489">
        <f t="shared" si="16"/>
        <v>0</v>
      </c>
    </row>
    <row r="17" spans="1:87">
      <c r="A17" s="499" t="str">
        <f t="shared" si="0"/>
        <v>109</v>
      </c>
      <c r="B17" s="500">
        <v>39827</v>
      </c>
      <c r="C17" s="206"/>
      <c r="D17" s="206"/>
      <c r="E17" s="206"/>
      <c r="F17" s="206"/>
      <c r="G17" s="206"/>
      <c r="H17" s="206"/>
      <c r="I17" s="206"/>
      <c r="J17" s="206"/>
      <c r="K17" s="206"/>
      <c r="L17" s="206"/>
      <c r="M17" s="206"/>
      <c r="N17" s="206"/>
      <c r="O17" s="206"/>
      <c r="P17" s="206"/>
      <c r="Q17" s="206"/>
      <c r="R17" s="206"/>
      <c r="S17" s="206"/>
      <c r="T17" s="206"/>
      <c r="U17" s="206"/>
      <c r="V17" s="206"/>
      <c r="W17" s="206"/>
      <c r="X17" s="206"/>
      <c r="Y17" s="206"/>
      <c r="Z17" s="206"/>
      <c r="AA17" s="206"/>
      <c r="AB17" s="206"/>
      <c r="AC17" s="206"/>
      <c r="AD17" s="206"/>
      <c r="AE17" s="206"/>
      <c r="AF17" s="206"/>
      <c r="AG17" s="206"/>
      <c r="AH17" s="206"/>
      <c r="AI17" s="206"/>
      <c r="AJ17" s="206"/>
      <c r="AK17" s="206"/>
      <c r="AL17" s="206"/>
      <c r="AM17" s="206"/>
      <c r="AN17" s="206"/>
      <c r="AO17" s="206"/>
      <c r="AP17" s="206"/>
      <c r="AQ17" s="206"/>
      <c r="AR17" s="206"/>
      <c r="AS17" s="206"/>
      <c r="AT17" s="489">
        <f t="shared" si="1"/>
        <v>0</v>
      </c>
      <c r="AU17" s="489">
        <f t="shared" si="2"/>
        <v>0</v>
      </c>
      <c r="AV17" s="489">
        <f t="shared" si="3"/>
        <v>0</v>
      </c>
      <c r="AW17" s="489">
        <f t="shared" si="4"/>
        <v>0</v>
      </c>
      <c r="AX17" s="206"/>
      <c r="AY17" s="206"/>
      <c r="AZ17" s="206"/>
      <c r="BA17" s="206"/>
      <c r="BB17" s="206"/>
      <c r="BC17" s="206"/>
      <c r="BD17" s="206"/>
      <c r="BE17" s="206"/>
      <c r="BF17" s="206"/>
      <c r="BG17" s="206"/>
      <c r="BH17" s="206"/>
      <c r="BI17" s="206"/>
      <c r="BJ17" s="206"/>
      <c r="BK17" s="206"/>
      <c r="BL17" s="206"/>
      <c r="BM17" s="206"/>
      <c r="BN17" s="206"/>
      <c r="BO17" s="206"/>
      <c r="BP17" s="206"/>
      <c r="BQ17" s="206"/>
      <c r="BR17" s="206"/>
      <c r="BS17" s="206"/>
      <c r="BT17" s="206"/>
      <c r="BU17" s="206"/>
      <c r="BV17" s="206"/>
      <c r="BW17" s="206"/>
      <c r="BX17" s="206"/>
      <c r="BY17" s="489">
        <f t="shared" si="5"/>
        <v>0</v>
      </c>
      <c r="BZ17" s="489">
        <f t="shared" si="6"/>
        <v>0</v>
      </c>
      <c r="CA17" s="489">
        <f t="shared" si="10"/>
        <v>716</v>
      </c>
      <c r="CB17" s="489">
        <f t="shared" si="11"/>
        <v>0</v>
      </c>
      <c r="CC17" s="489">
        <f t="shared" si="12"/>
        <v>0</v>
      </c>
      <c r="CD17" s="489">
        <f t="shared" si="13"/>
        <v>0</v>
      </c>
      <c r="CE17" s="489">
        <f t="shared" si="14"/>
        <v>0</v>
      </c>
      <c r="CF17" s="489">
        <f t="shared" si="8"/>
        <v>716</v>
      </c>
      <c r="CG17" s="489">
        <f t="shared" si="9"/>
        <v>0</v>
      </c>
      <c r="CH17" s="489">
        <f t="shared" si="15"/>
        <v>0</v>
      </c>
      <c r="CI17" s="489">
        <f t="shared" si="16"/>
        <v>0</v>
      </c>
    </row>
    <row r="18" spans="1:87">
      <c r="A18" s="499" t="str">
        <f t="shared" si="0"/>
        <v>109</v>
      </c>
      <c r="B18" s="500">
        <v>39828</v>
      </c>
      <c r="C18" s="206"/>
      <c r="D18" s="206"/>
      <c r="E18" s="206"/>
      <c r="F18" s="206"/>
      <c r="G18" s="206"/>
      <c r="H18" s="206"/>
      <c r="I18" s="206"/>
      <c r="J18" s="206"/>
      <c r="K18" s="206"/>
      <c r="L18" s="206"/>
      <c r="M18" s="206"/>
      <c r="N18" s="206"/>
      <c r="O18" s="206"/>
      <c r="P18" s="206"/>
      <c r="Q18" s="206"/>
      <c r="R18" s="206"/>
      <c r="S18" s="206"/>
      <c r="T18" s="206"/>
      <c r="U18" s="206"/>
      <c r="V18" s="206"/>
      <c r="W18" s="206"/>
      <c r="X18" s="206"/>
      <c r="Y18" s="206"/>
      <c r="Z18" s="206"/>
      <c r="AA18" s="206"/>
      <c r="AB18" s="206"/>
      <c r="AC18" s="206"/>
      <c r="AD18" s="206"/>
      <c r="AE18" s="206"/>
      <c r="AF18" s="206"/>
      <c r="AG18" s="206"/>
      <c r="AH18" s="206"/>
      <c r="AI18" s="206"/>
      <c r="AJ18" s="206"/>
      <c r="AK18" s="206"/>
      <c r="AL18" s="206"/>
      <c r="AM18" s="206"/>
      <c r="AN18" s="206"/>
      <c r="AO18" s="206"/>
      <c r="AP18" s="206"/>
      <c r="AQ18" s="206"/>
      <c r="AR18" s="206"/>
      <c r="AS18" s="206"/>
      <c r="AT18" s="489">
        <f t="shared" si="1"/>
        <v>0</v>
      </c>
      <c r="AU18" s="489">
        <f t="shared" si="2"/>
        <v>0</v>
      </c>
      <c r="AV18" s="489">
        <f t="shared" si="3"/>
        <v>0</v>
      </c>
      <c r="AW18" s="489">
        <f t="shared" si="4"/>
        <v>0</v>
      </c>
      <c r="AX18" s="206"/>
      <c r="AY18" s="206"/>
      <c r="AZ18" s="206"/>
      <c r="BA18" s="206"/>
      <c r="BB18" s="206"/>
      <c r="BC18" s="206"/>
      <c r="BD18" s="206"/>
      <c r="BE18" s="206"/>
      <c r="BF18" s="206"/>
      <c r="BG18" s="206"/>
      <c r="BH18" s="206"/>
      <c r="BI18" s="206"/>
      <c r="BJ18" s="206"/>
      <c r="BK18" s="206"/>
      <c r="BL18" s="206"/>
      <c r="BM18" s="206"/>
      <c r="BN18" s="206"/>
      <c r="BO18" s="206"/>
      <c r="BP18" s="206"/>
      <c r="BQ18" s="206"/>
      <c r="BR18" s="206"/>
      <c r="BS18" s="206"/>
      <c r="BT18" s="206"/>
      <c r="BU18" s="206"/>
      <c r="BV18" s="206"/>
      <c r="BW18" s="206"/>
      <c r="BX18" s="206"/>
      <c r="BY18" s="489">
        <f t="shared" si="5"/>
        <v>0</v>
      </c>
      <c r="BZ18" s="489">
        <f t="shared" si="6"/>
        <v>0</v>
      </c>
      <c r="CA18" s="489">
        <f t="shared" si="10"/>
        <v>716</v>
      </c>
      <c r="CB18" s="489">
        <f t="shared" si="11"/>
        <v>0</v>
      </c>
      <c r="CC18" s="489">
        <f t="shared" si="12"/>
        <v>0</v>
      </c>
      <c r="CD18" s="489">
        <f t="shared" si="13"/>
        <v>0</v>
      </c>
      <c r="CE18" s="489">
        <f t="shared" si="14"/>
        <v>0</v>
      </c>
      <c r="CF18" s="489">
        <f t="shared" si="8"/>
        <v>716</v>
      </c>
      <c r="CG18" s="489">
        <f t="shared" si="9"/>
        <v>0</v>
      </c>
      <c r="CH18" s="489">
        <f t="shared" si="15"/>
        <v>0</v>
      </c>
      <c r="CI18" s="489">
        <f t="shared" si="16"/>
        <v>0</v>
      </c>
    </row>
    <row r="19" spans="1:87">
      <c r="A19" s="499" t="str">
        <f t="shared" si="0"/>
        <v>109</v>
      </c>
      <c r="B19" s="500">
        <v>39829</v>
      </c>
      <c r="C19" s="206"/>
      <c r="D19" s="206"/>
      <c r="E19" s="206"/>
      <c r="F19" s="206"/>
      <c r="G19" s="206"/>
      <c r="H19" s="206"/>
      <c r="I19" s="206"/>
      <c r="J19" s="206"/>
      <c r="K19" s="206"/>
      <c r="L19" s="206"/>
      <c r="M19" s="206"/>
      <c r="N19" s="206"/>
      <c r="O19" s="206"/>
      <c r="P19" s="206"/>
      <c r="Q19" s="206"/>
      <c r="R19" s="206"/>
      <c r="S19" s="206"/>
      <c r="T19" s="206"/>
      <c r="U19" s="206"/>
      <c r="V19" s="206"/>
      <c r="W19" s="206"/>
      <c r="X19" s="206"/>
      <c r="Y19" s="206"/>
      <c r="Z19" s="206"/>
      <c r="AA19" s="206"/>
      <c r="AB19" s="206"/>
      <c r="AC19" s="206"/>
      <c r="AD19" s="206"/>
      <c r="AE19" s="206"/>
      <c r="AF19" s="206"/>
      <c r="AG19" s="206"/>
      <c r="AH19" s="206"/>
      <c r="AI19" s="206"/>
      <c r="AJ19" s="206"/>
      <c r="AK19" s="206"/>
      <c r="AL19" s="206"/>
      <c r="AM19" s="206"/>
      <c r="AN19" s="206"/>
      <c r="AO19" s="206"/>
      <c r="AP19" s="206"/>
      <c r="AQ19" s="206"/>
      <c r="AR19" s="206"/>
      <c r="AS19" s="206"/>
      <c r="AT19" s="489">
        <f t="shared" si="1"/>
        <v>0</v>
      </c>
      <c r="AU19" s="489">
        <f t="shared" si="2"/>
        <v>0</v>
      </c>
      <c r="AV19" s="489">
        <f t="shared" si="3"/>
        <v>0</v>
      </c>
      <c r="AW19" s="489">
        <f t="shared" si="4"/>
        <v>0</v>
      </c>
      <c r="AX19" s="206"/>
      <c r="AY19" s="206"/>
      <c r="AZ19" s="206"/>
      <c r="BA19" s="206"/>
      <c r="BB19" s="206"/>
      <c r="BC19" s="206"/>
      <c r="BD19" s="206"/>
      <c r="BE19" s="206"/>
      <c r="BF19" s="206"/>
      <c r="BG19" s="206"/>
      <c r="BH19" s="206"/>
      <c r="BI19" s="206"/>
      <c r="BJ19" s="206"/>
      <c r="BK19" s="206"/>
      <c r="BL19" s="206"/>
      <c r="BM19" s="206"/>
      <c r="BN19" s="206"/>
      <c r="BO19" s="206"/>
      <c r="BP19" s="206"/>
      <c r="BQ19" s="206"/>
      <c r="BR19" s="206"/>
      <c r="BS19" s="206"/>
      <c r="BT19" s="206"/>
      <c r="BU19" s="206"/>
      <c r="BV19" s="206"/>
      <c r="BW19" s="206"/>
      <c r="BX19" s="206"/>
      <c r="BY19" s="489">
        <f t="shared" si="5"/>
        <v>0</v>
      </c>
      <c r="BZ19" s="489">
        <f t="shared" si="6"/>
        <v>0</v>
      </c>
      <c r="CA19" s="489">
        <f t="shared" si="10"/>
        <v>716</v>
      </c>
      <c r="CB19" s="489">
        <f t="shared" si="11"/>
        <v>0</v>
      </c>
      <c r="CC19" s="489">
        <f t="shared" si="12"/>
        <v>0</v>
      </c>
      <c r="CD19" s="489">
        <f t="shared" si="13"/>
        <v>0</v>
      </c>
      <c r="CE19" s="489">
        <f t="shared" si="14"/>
        <v>0</v>
      </c>
      <c r="CF19" s="489">
        <f t="shared" si="8"/>
        <v>716</v>
      </c>
      <c r="CG19" s="489">
        <f t="shared" si="9"/>
        <v>0</v>
      </c>
      <c r="CH19" s="489">
        <f t="shared" si="15"/>
        <v>0</v>
      </c>
      <c r="CI19" s="489">
        <f t="shared" si="16"/>
        <v>0</v>
      </c>
    </row>
    <row r="20" spans="1:87">
      <c r="A20" s="499" t="str">
        <f t="shared" si="0"/>
        <v>109</v>
      </c>
      <c r="B20" s="500">
        <v>39830</v>
      </c>
      <c r="C20" s="206"/>
      <c r="D20" s="206"/>
      <c r="E20" s="206"/>
      <c r="F20" s="206"/>
      <c r="G20" s="206"/>
      <c r="H20" s="206"/>
      <c r="I20" s="206"/>
      <c r="J20" s="206"/>
      <c r="K20" s="206"/>
      <c r="L20" s="206"/>
      <c r="M20" s="206"/>
      <c r="N20" s="206"/>
      <c r="O20" s="206"/>
      <c r="P20" s="206"/>
      <c r="Q20" s="206"/>
      <c r="R20" s="206"/>
      <c r="S20" s="206"/>
      <c r="T20" s="206"/>
      <c r="U20" s="206"/>
      <c r="V20" s="206"/>
      <c r="W20" s="206"/>
      <c r="X20" s="206"/>
      <c r="Y20" s="206"/>
      <c r="Z20" s="206"/>
      <c r="AA20" s="206"/>
      <c r="AB20" s="206"/>
      <c r="AC20" s="206"/>
      <c r="AD20" s="206"/>
      <c r="AE20" s="206"/>
      <c r="AF20" s="206"/>
      <c r="AG20" s="206"/>
      <c r="AH20" s="206"/>
      <c r="AI20" s="206"/>
      <c r="AJ20" s="206"/>
      <c r="AK20" s="206"/>
      <c r="AL20" s="206"/>
      <c r="AM20" s="206"/>
      <c r="AN20" s="206"/>
      <c r="AO20" s="206"/>
      <c r="AP20" s="206"/>
      <c r="AQ20" s="206"/>
      <c r="AR20" s="206"/>
      <c r="AS20" s="206"/>
      <c r="AT20" s="489">
        <f t="shared" si="1"/>
        <v>0</v>
      </c>
      <c r="AU20" s="489">
        <f t="shared" si="2"/>
        <v>0</v>
      </c>
      <c r="AV20" s="489">
        <f t="shared" si="3"/>
        <v>0</v>
      </c>
      <c r="AW20" s="489">
        <f t="shared" si="4"/>
        <v>0</v>
      </c>
      <c r="AX20" s="206"/>
      <c r="AY20" s="206"/>
      <c r="AZ20" s="206"/>
      <c r="BA20" s="206"/>
      <c r="BB20" s="206"/>
      <c r="BC20" s="206"/>
      <c r="BD20" s="206"/>
      <c r="BE20" s="206"/>
      <c r="BF20" s="206"/>
      <c r="BG20" s="206"/>
      <c r="BH20" s="206"/>
      <c r="BI20" s="206"/>
      <c r="BJ20" s="206"/>
      <c r="BK20" s="206"/>
      <c r="BL20" s="206"/>
      <c r="BM20" s="206"/>
      <c r="BN20" s="206"/>
      <c r="BO20" s="206"/>
      <c r="BP20" s="206"/>
      <c r="BQ20" s="206"/>
      <c r="BR20" s="206"/>
      <c r="BS20" s="206"/>
      <c r="BT20" s="206"/>
      <c r="BU20" s="206"/>
      <c r="BV20" s="206"/>
      <c r="BW20" s="206"/>
      <c r="BX20" s="206"/>
      <c r="BY20" s="489">
        <f t="shared" si="5"/>
        <v>0</v>
      </c>
      <c r="BZ20" s="489">
        <f t="shared" si="6"/>
        <v>0</v>
      </c>
      <c r="CA20" s="489">
        <f t="shared" si="10"/>
        <v>716</v>
      </c>
      <c r="CB20" s="489">
        <f t="shared" si="11"/>
        <v>0</v>
      </c>
      <c r="CC20" s="489">
        <f t="shared" si="12"/>
        <v>0</v>
      </c>
      <c r="CD20" s="489">
        <f t="shared" si="13"/>
        <v>0</v>
      </c>
      <c r="CE20" s="489">
        <f t="shared" si="14"/>
        <v>0</v>
      </c>
      <c r="CF20" s="489">
        <f t="shared" si="8"/>
        <v>716</v>
      </c>
      <c r="CG20" s="489">
        <f t="shared" si="9"/>
        <v>0</v>
      </c>
      <c r="CH20" s="489">
        <f t="shared" si="15"/>
        <v>0</v>
      </c>
      <c r="CI20" s="489">
        <f t="shared" si="16"/>
        <v>0</v>
      </c>
    </row>
    <row r="21" spans="1:87">
      <c r="A21" s="499" t="str">
        <f t="shared" si="0"/>
        <v>109</v>
      </c>
      <c r="B21" s="500">
        <v>39831</v>
      </c>
      <c r="C21" s="206"/>
      <c r="D21" s="206"/>
      <c r="E21" s="206"/>
      <c r="F21" s="206"/>
      <c r="G21" s="206"/>
      <c r="H21" s="206"/>
      <c r="I21" s="206"/>
      <c r="J21" s="206"/>
      <c r="K21" s="206"/>
      <c r="L21" s="206"/>
      <c r="M21" s="206"/>
      <c r="N21" s="206"/>
      <c r="O21" s="206"/>
      <c r="P21" s="206"/>
      <c r="Q21" s="206"/>
      <c r="R21" s="206"/>
      <c r="S21" s="206"/>
      <c r="T21" s="206"/>
      <c r="U21" s="206"/>
      <c r="V21" s="206"/>
      <c r="W21" s="206"/>
      <c r="X21" s="206"/>
      <c r="Y21" s="206"/>
      <c r="Z21" s="206"/>
      <c r="AA21" s="206"/>
      <c r="AB21" s="206"/>
      <c r="AC21" s="206"/>
      <c r="AD21" s="206"/>
      <c r="AE21" s="206"/>
      <c r="AF21" s="206"/>
      <c r="AG21" s="206"/>
      <c r="AH21" s="206"/>
      <c r="AI21" s="206"/>
      <c r="AJ21" s="206"/>
      <c r="AK21" s="206"/>
      <c r="AL21" s="206"/>
      <c r="AM21" s="206"/>
      <c r="AN21" s="206"/>
      <c r="AO21" s="206"/>
      <c r="AP21" s="206"/>
      <c r="AQ21" s="206"/>
      <c r="AR21" s="206"/>
      <c r="AS21" s="206"/>
      <c r="AT21" s="489">
        <f t="shared" si="1"/>
        <v>0</v>
      </c>
      <c r="AU21" s="489">
        <f t="shared" si="2"/>
        <v>0</v>
      </c>
      <c r="AV21" s="489">
        <f t="shared" si="3"/>
        <v>0</v>
      </c>
      <c r="AW21" s="489">
        <f t="shared" si="4"/>
        <v>0</v>
      </c>
      <c r="AX21" s="206"/>
      <c r="AY21" s="206"/>
      <c r="AZ21" s="206"/>
      <c r="BA21" s="206"/>
      <c r="BB21" s="206"/>
      <c r="BC21" s="206"/>
      <c r="BD21" s="206"/>
      <c r="BE21" s="206"/>
      <c r="BF21" s="206"/>
      <c r="BG21" s="206"/>
      <c r="BH21" s="206"/>
      <c r="BI21" s="206"/>
      <c r="BJ21" s="206"/>
      <c r="BK21" s="206"/>
      <c r="BL21" s="206"/>
      <c r="BM21" s="206"/>
      <c r="BN21" s="206"/>
      <c r="BO21" s="206"/>
      <c r="BP21" s="206"/>
      <c r="BQ21" s="206"/>
      <c r="BR21" s="206"/>
      <c r="BS21" s="206"/>
      <c r="BT21" s="206"/>
      <c r="BU21" s="206"/>
      <c r="BV21" s="206"/>
      <c r="BW21" s="206"/>
      <c r="BX21" s="206"/>
      <c r="BY21" s="489">
        <f t="shared" si="5"/>
        <v>0</v>
      </c>
      <c r="BZ21" s="489">
        <f t="shared" si="6"/>
        <v>0</v>
      </c>
      <c r="CA21" s="489">
        <f t="shared" si="10"/>
        <v>716</v>
      </c>
      <c r="CB21" s="489">
        <f t="shared" si="11"/>
        <v>0</v>
      </c>
      <c r="CC21" s="489">
        <f t="shared" si="12"/>
        <v>0</v>
      </c>
      <c r="CD21" s="489">
        <f t="shared" si="13"/>
        <v>0</v>
      </c>
      <c r="CE21" s="489">
        <f t="shared" si="14"/>
        <v>0</v>
      </c>
      <c r="CF21" s="489">
        <f t="shared" si="8"/>
        <v>716</v>
      </c>
      <c r="CG21" s="489">
        <f t="shared" si="9"/>
        <v>0</v>
      </c>
      <c r="CH21" s="489">
        <f t="shared" si="15"/>
        <v>0</v>
      </c>
      <c r="CI21" s="489">
        <f t="shared" si="16"/>
        <v>0</v>
      </c>
    </row>
    <row r="22" spans="1:87">
      <c r="A22" s="499" t="str">
        <f t="shared" si="0"/>
        <v>109</v>
      </c>
      <c r="B22" s="500">
        <v>39832</v>
      </c>
      <c r="C22" s="206"/>
      <c r="D22" s="206"/>
      <c r="E22" s="206"/>
      <c r="F22" s="206"/>
      <c r="G22" s="206"/>
      <c r="H22" s="206"/>
      <c r="I22" s="206"/>
      <c r="J22" s="206"/>
      <c r="K22" s="206"/>
      <c r="L22" s="206"/>
      <c r="M22" s="206"/>
      <c r="N22" s="206"/>
      <c r="O22" s="206"/>
      <c r="P22" s="206"/>
      <c r="Q22" s="206"/>
      <c r="R22" s="206"/>
      <c r="S22" s="206"/>
      <c r="T22" s="206"/>
      <c r="U22" s="206"/>
      <c r="V22" s="206"/>
      <c r="W22" s="206"/>
      <c r="X22" s="206"/>
      <c r="Y22" s="206"/>
      <c r="Z22" s="206"/>
      <c r="AA22" s="206"/>
      <c r="AB22" s="206"/>
      <c r="AC22" s="206"/>
      <c r="AD22" s="206"/>
      <c r="AE22" s="206"/>
      <c r="AF22" s="206"/>
      <c r="AG22" s="206"/>
      <c r="AH22" s="206"/>
      <c r="AI22" s="206"/>
      <c r="AJ22" s="206"/>
      <c r="AK22" s="206"/>
      <c r="AL22" s="206"/>
      <c r="AM22" s="206"/>
      <c r="AN22" s="206"/>
      <c r="AO22" s="206"/>
      <c r="AP22" s="206"/>
      <c r="AQ22" s="206"/>
      <c r="AR22" s="206"/>
      <c r="AS22" s="206"/>
      <c r="AT22" s="489">
        <f t="shared" si="1"/>
        <v>0</v>
      </c>
      <c r="AU22" s="489">
        <f t="shared" si="2"/>
        <v>0</v>
      </c>
      <c r="AV22" s="489">
        <f t="shared" si="3"/>
        <v>0</v>
      </c>
      <c r="AW22" s="489">
        <f t="shared" si="4"/>
        <v>0</v>
      </c>
      <c r="AX22" s="206"/>
      <c r="AY22" s="206"/>
      <c r="AZ22" s="206"/>
      <c r="BA22" s="206"/>
      <c r="BB22" s="206"/>
      <c r="BC22" s="206"/>
      <c r="BD22" s="206"/>
      <c r="BE22" s="206"/>
      <c r="BF22" s="206"/>
      <c r="BG22" s="206"/>
      <c r="BH22" s="206"/>
      <c r="BI22" s="206"/>
      <c r="BJ22" s="206"/>
      <c r="BK22" s="206"/>
      <c r="BL22" s="206"/>
      <c r="BM22" s="206"/>
      <c r="BN22" s="206"/>
      <c r="BO22" s="206"/>
      <c r="BP22" s="206"/>
      <c r="BQ22" s="206"/>
      <c r="BR22" s="206"/>
      <c r="BS22" s="206"/>
      <c r="BT22" s="206"/>
      <c r="BU22" s="206"/>
      <c r="BV22" s="206"/>
      <c r="BW22" s="206"/>
      <c r="BX22" s="206"/>
      <c r="BY22" s="489">
        <f t="shared" si="5"/>
        <v>0</v>
      </c>
      <c r="BZ22" s="489">
        <f t="shared" si="6"/>
        <v>0</v>
      </c>
      <c r="CA22" s="489">
        <f t="shared" si="10"/>
        <v>716</v>
      </c>
      <c r="CB22" s="489">
        <f t="shared" si="11"/>
        <v>0</v>
      </c>
      <c r="CC22" s="489">
        <f t="shared" si="12"/>
        <v>0</v>
      </c>
      <c r="CD22" s="489">
        <f t="shared" si="13"/>
        <v>0</v>
      </c>
      <c r="CE22" s="489">
        <f t="shared" si="14"/>
        <v>0</v>
      </c>
      <c r="CF22" s="489">
        <f t="shared" si="8"/>
        <v>716</v>
      </c>
      <c r="CG22" s="489">
        <f t="shared" si="9"/>
        <v>0</v>
      </c>
      <c r="CH22" s="489">
        <f t="shared" si="15"/>
        <v>0</v>
      </c>
      <c r="CI22" s="489">
        <f t="shared" si="16"/>
        <v>0</v>
      </c>
    </row>
    <row r="23" spans="1:87">
      <c r="A23" s="499" t="str">
        <f t="shared" si="0"/>
        <v>109</v>
      </c>
      <c r="B23" s="500">
        <v>39833</v>
      </c>
      <c r="C23" s="206"/>
      <c r="D23" s="206"/>
      <c r="E23" s="206"/>
      <c r="F23" s="206"/>
      <c r="G23" s="206"/>
      <c r="H23" s="206"/>
      <c r="I23" s="206"/>
      <c r="J23" s="206"/>
      <c r="K23" s="206"/>
      <c r="L23" s="206"/>
      <c r="M23" s="206"/>
      <c r="N23" s="206"/>
      <c r="O23" s="206"/>
      <c r="P23" s="206"/>
      <c r="Q23" s="206"/>
      <c r="R23" s="206"/>
      <c r="S23" s="206"/>
      <c r="T23" s="206"/>
      <c r="U23" s="206"/>
      <c r="V23" s="206"/>
      <c r="W23" s="206"/>
      <c r="X23" s="206"/>
      <c r="Y23" s="206"/>
      <c r="Z23" s="206"/>
      <c r="AA23" s="206"/>
      <c r="AB23" s="206"/>
      <c r="AC23" s="206"/>
      <c r="AD23" s="206"/>
      <c r="AE23" s="206"/>
      <c r="AF23" s="206"/>
      <c r="AG23" s="206"/>
      <c r="AH23" s="206"/>
      <c r="AI23" s="206"/>
      <c r="AJ23" s="206"/>
      <c r="AK23" s="206"/>
      <c r="AL23" s="206"/>
      <c r="AM23" s="206"/>
      <c r="AN23" s="206"/>
      <c r="AO23" s="206"/>
      <c r="AP23" s="206"/>
      <c r="AQ23" s="206"/>
      <c r="AR23" s="206"/>
      <c r="AS23" s="206"/>
      <c r="AT23" s="489">
        <f t="shared" si="1"/>
        <v>0</v>
      </c>
      <c r="AU23" s="489">
        <f t="shared" si="2"/>
        <v>0</v>
      </c>
      <c r="AV23" s="489">
        <f t="shared" si="3"/>
        <v>0</v>
      </c>
      <c r="AW23" s="489">
        <f t="shared" si="4"/>
        <v>0</v>
      </c>
      <c r="AX23" s="206"/>
      <c r="AY23" s="206"/>
      <c r="AZ23" s="206"/>
      <c r="BA23" s="206"/>
      <c r="BB23" s="206"/>
      <c r="BC23" s="206"/>
      <c r="BD23" s="206"/>
      <c r="BE23" s="206"/>
      <c r="BF23" s="206"/>
      <c r="BG23" s="206"/>
      <c r="BH23" s="206"/>
      <c r="BI23" s="206"/>
      <c r="BJ23" s="206"/>
      <c r="BK23" s="206"/>
      <c r="BL23" s="206"/>
      <c r="BM23" s="206"/>
      <c r="BN23" s="206"/>
      <c r="BO23" s="206"/>
      <c r="BP23" s="206"/>
      <c r="BQ23" s="206"/>
      <c r="BR23" s="206"/>
      <c r="BS23" s="206"/>
      <c r="BT23" s="206"/>
      <c r="BU23" s="206"/>
      <c r="BV23" s="206"/>
      <c r="BW23" s="206"/>
      <c r="BX23" s="206"/>
      <c r="BY23" s="489">
        <f t="shared" si="5"/>
        <v>0</v>
      </c>
      <c r="BZ23" s="489">
        <f t="shared" si="6"/>
        <v>0</v>
      </c>
      <c r="CA23" s="489">
        <f t="shared" si="10"/>
        <v>716</v>
      </c>
      <c r="CB23" s="489">
        <f t="shared" si="11"/>
        <v>0</v>
      </c>
      <c r="CC23" s="489">
        <f t="shared" si="12"/>
        <v>0</v>
      </c>
      <c r="CD23" s="489">
        <f t="shared" si="13"/>
        <v>0</v>
      </c>
      <c r="CE23" s="489">
        <f t="shared" si="14"/>
        <v>0</v>
      </c>
      <c r="CF23" s="489">
        <f t="shared" si="8"/>
        <v>716</v>
      </c>
      <c r="CG23" s="489">
        <f t="shared" si="9"/>
        <v>0</v>
      </c>
      <c r="CH23" s="489">
        <f t="shared" si="15"/>
        <v>0</v>
      </c>
      <c r="CI23" s="489">
        <f t="shared" si="16"/>
        <v>0</v>
      </c>
    </row>
    <row r="24" spans="1:87">
      <c r="A24" s="499" t="str">
        <f t="shared" si="0"/>
        <v>109</v>
      </c>
      <c r="B24" s="500">
        <v>39834</v>
      </c>
      <c r="C24" s="206"/>
      <c r="D24" s="206"/>
      <c r="E24" s="206"/>
      <c r="F24" s="206"/>
      <c r="G24" s="206"/>
      <c r="H24" s="206"/>
      <c r="I24" s="206"/>
      <c r="J24" s="206"/>
      <c r="K24" s="206"/>
      <c r="L24" s="206"/>
      <c r="M24" s="206"/>
      <c r="N24" s="206"/>
      <c r="O24" s="206"/>
      <c r="P24" s="206"/>
      <c r="Q24" s="206"/>
      <c r="R24" s="206"/>
      <c r="S24" s="206"/>
      <c r="T24" s="206"/>
      <c r="U24" s="206"/>
      <c r="V24" s="206"/>
      <c r="W24" s="206"/>
      <c r="X24" s="206"/>
      <c r="Y24" s="206"/>
      <c r="Z24" s="206"/>
      <c r="AA24" s="206"/>
      <c r="AB24" s="206"/>
      <c r="AC24" s="206"/>
      <c r="AD24" s="206"/>
      <c r="AE24" s="206"/>
      <c r="AF24" s="206"/>
      <c r="AG24" s="206"/>
      <c r="AH24" s="206"/>
      <c r="AI24" s="206"/>
      <c r="AJ24" s="206"/>
      <c r="AK24" s="206"/>
      <c r="AL24" s="206"/>
      <c r="AM24" s="206"/>
      <c r="AN24" s="206"/>
      <c r="AO24" s="206"/>
      <c r="AP24" s="206"/>
      <c r="AQ24" s="206"/>
      <c r="AR24" s="206"/>
      <c r="AS24" s="206"/>
      <c r="AT24" s="489">
        <f t="shared" si="1"/>
        <v>0</v>
      </c>
      <c r="AU24" s="489">
        <f t="shared" si="2"/>
        <v>0</v>
      </c>
      <c r="AV24" s="489">
        <f t="shared" si="3"/>
        <v>0</v>
      </c>
      <c r="AW24" s="489">
        <f t="shared" si="4"/>
        <v>0</v>
      </c>
      <c r="AX24" s="206"/>
      <c r="AY24" s="206"/>
      <c r="AZ24" s="206"/>
      <c r="BA24" s="206"/>
      <c r="BB24" s="206"/>
      <c r="BC24" s="206"/>
      <c r="BD24" s="206"/>
      <c r="BE24" s="206"/>
      <c r="BF24" s="206"/>
      <c r="BG24" s="206"/>
      <c r="BH24" s="206"/>
      <c r="BI24" s="206"/>
      <c r="BJ24" s="206"/>
      <c r="BK24" s="206"/>
      <c r="BL24" s="206"/>
      <c r="BM24" s="206"/>
      <c r="BN24" s="206"/>
      <c r="BO24" s="206"/>
      <c r="BP24" s="206"/>
      <c r="BQ24" s="206"/>
      <c r="BR24" s="206"/>
      <c r="BS24" s="206"/>
      <c r="BT24" s="206"/>
      <c r="BU24" s="206"/>
      <c r="BV24" s="206"/>
      <c r="BW24" s="206"/>
      <c r="BX24" s="206"/>
      <c r="BY24" s="489">
        <f t="shared" si="5"/>
        <v>0</v>
      </c>
      <c r="BZ24" s="489">
        <f t="shared" si="6"/>
        <v>0</v>
      </c>
      <c r="CA24" s="489">
        <f t="shared" si="10"/>
        <v>716</v>
      </c>
      <c r="CB24" s="489">
        <f t="shared" si="11"/>
        <v>0</v>
      </c>
      <c r="CC24" s="489">
        <f t="shared" si="12"/>
        <v>0</v>
      </c>
      <c r="CD24" s="489">
        <f t="shared" si="13"/>
        <v>0</v>
      </c>
      <c r="CE24" s="489">
        <f t="shared" si="14"/>
        <v>0</v>
      </c>
      <c r="CF24" s="489">
        <f t="shared" si="8"/>
        <v>716</v>
      </c>
      <c r="CG24" s="489">
        <f t="shared" si="9"/>
        <v>0</v>
      </c>
      <c r="CH24" s="489">
        <f t="shared" si="15"/>
        <v>0</v>
      </c>
      <c r="CI24" s="489">
        <f t="shared" si="16"/>
        <v>0</v>
      </c>
    </row>
    <row r="25" spans="1:87">
      <c r="A25" s="499" t="str">
        <f t="shared" si="0"/>
        <v>109</v>
      </c>
      <c r="B25" s="500">
        <v>39835</v>
      </c>
      <c r="C25" s="206"/>
      <c r="D25" s="206"/>
      <c r="E25" s="206"/>
      <c r="F25" s="206"/>
      <c r="G25" s="206"/>
      <c r="H25" s="206"/>
      <c r="I25" s="206"/>
      <c r="J25" s="206"/>
      <c r="K25" s="206"/>
      <c r="L25" s="206"/>
      <c r="M25" s="206"/>
      <c r="N25" s="206"/>
      <c r="O25" s="206"/>
      <c r="P25" s="206"/>
      <c r="Q25" s="206"/>
      <c r="R25" s="206"/>
      <c r="S25" s="206"/>
      <c r="T25" s="206"/>
      <c r="U25" s="206"/>
      <c r="V25" s="206"/>
      <c r="W25" s="206"/>
      <c r="X25" s="206"/>
      <c r="Y25" s="206"/>
      <c r="Z25" s="206"/>
      <c r="AA25" s="206"/>
      <c r="AB25" s="206"/>
      <c r="AC25" s="206"/>
      <c r="AD25" s="206"/>
      <c r="AE25" s="206"/>
      <c r="AF25" s="206"/>
      <c r="AG25" s="206"/>
      <c r="AH25" s="206"/>
      <c r="AI25" s="206"/>
      <c r="AJ25" s="206"/>
      <c r="AK25" s="206"/>
      <c r="AL25" s="206"/>
      <c r="AM25" s="206"/>
      <c r="AN25" s="206"/>
      <c r="AO25" s="206"/>
      <c r="AP25" s="206"/>
      <c r="AQ25" s="206"/>
      <c r="AR25" s="206"/>
      <c r="AS25" s="206"/>
      <c r="AT25" s="489">
        <f t="shared" si="1"/>
        <v>0</v>
      </c>
      <c r="AU25" s="489">
        <f t="shared" si="2"/>
        <v>0</v>
      </c>
      <c r="AV25" s="489">
        <f t="shared" si="3"/>
        <v>0</v>
      </c>
      <c r="AW25" s="489">
        <f t="shared" si="4"/>
        <v>0</v>
      </c>
      <c r="AX25" s="206"/>
      <c r="AY25" s="206"/>
      <c r="AZ25" s="206"/>
      <c r="BA25" s="206"/>
      <c r="BB25" s="206"/>
      <c r="BC25" s="206"/>
      <c r="BD25" s="206"/>
      <c r="BE25" s="206"/>
      <c r="BF25" s="206"/>
      <c r="BG25" s="206"/>
      <c r="BH25" s="206"/>
      <c r="BI25" s="206"/>
      <c r="BJ25" s="206"/>
      <c r="BK25" s="206"/>
      <c r="BL25" s="206"/>
      <c r="BM25" s="206"/>
      <c r="BN25" s="206"/>
      <c r="BO25" s="206"/>
      <c r="BP25" s="206"/>
      <c r="BQ25" s="206"/>
      <c r="BR25" s="206"/>
      <c r="BS25" s="206"/>
      <c r="BT25" s="206"/>
      <c r="BU25" s="206"/>
      <c r="BV25" s="206"/>
      <c r="BW25" s="206"/>
      <c r="BX25" s="206"/>
      <c r="BY25" s="489">
        <f t="shared" si="5"/>
        <v>0</v>
      </c>
      <c r="BZ25" s="489">
        <f t="shared" si="6"/>
        <v>0</v>
      </c>
      <c r="CA25" s="489">
        <f t="shared" si="10"/>
        <v>716</v>
      </c>
      <c r="CB25" s="489">
        <f t="shared" si="11"/>
        <v>0</v>
      </c>
      <c r="CC25" s="489">
        <f t="shared" si="12"/>
        <v>0</v>
      </c>
      <c r="CD25" s="489">
        <f t="shared" si="13"/>
        <v>0</v>
      </c>
      <c r="CE25" s="489">
        <f t="shared" si="14"/>
        <v>0</v>
      </c>
      <c r="CF25" s="489">
        <f t="shared" si="8"/>
        <v>716</v>
      </c>
      <c r="CG25" s="489">
        <f t="shared" si="9"/>
        <v>0</v>
      </c>
      <c r="CH25" s="489">
        <f t="shared" si="15"/>
        <v>0</v>
      </c>
      <c r="CI25" s="489">
        <f t="shared" si="16"/>
        <v>0</v>
      </c>
    </row>
    <row r="26" spans="1:87">
      <c r="A26" s="499" t="str">
        <f t="shared" si="0"/>
        <v>109</v>
      </c>
      <c r="B26" s="500">
        <v>39836</v>
      </c>
      <c r="C26" s="206"/>
      <c r="D26" s="206"/>
      <c r="E26" s="206"/>
      <c r="F26" s="206"/>
      <c r="G26" s="206"/>
      <c r="H26" s="206"/>
      <c r="I26" s="206"/>
      <c r="J26" s="206"/>
      <c r="K26" s="206"/>
      <c r="L26" s="206"/>
      <c r="M26" s="206"/>
      <c r="N26" s="206"/>
      <c r="O26" s="206"/>
      <c r="P26" s="206"/>
      <c r="Q26" s="206"/>
      <c r="R26" s="206"/>
      <c r="S26" s="206"/>
      <c r="T26" s="206"/>
      <c r="U26" s="206"/>
      <c r="V26" s="206"/>
      <c r="W26" s="206"/>
      <c r="X26" s="206"/>
      <c r="Y26" s="206"/>
      <c r="Z26" s="206"/>
      <c r="AA26" s="206"/>
      <c r="AB26" s="206"/>
      <c r="AC26" s="206"/>
      <c r="AD26" s="206"/>
      <c r="AE26" s="206"/>
      <c r="AF26" s="206"/>
      <c r="AG26" s="206"/>
      <c r="AH26" s="206"/>
      <c r="AI26" s="206"/>
      <c r="AJ26" s="206"/>
      <c r="AK26" s="206"/>
      <c r="AL26" s="206"/>
      <c r="AM26" s="206"/>
      <c r="AN26" s="206"/>
      <c r="AO26" s="206"/>
      <c r="AP26" s="206"/>
      <c r="AQ26" s="206"/>
      <c r="AR26" s="206"/>
      <c r="AS26" s="206"/>
      <c r="AT26" s="489">
        <f t="shared" si="1"/>
        <v>0</v>
      </c>
      <c r="AU26" s="489">
        <f t="shared" si="2"/>
        <v>0</v>
      </c>
      <c r="AV26" s="489">
        <f t="shared" si="3"/>
        <v>0</v>
      </c>
      <c r="AW26" s="489">
        <f t="shared" si="4"/>
        <v>0</v>
      </c>
      <c r="AX26" s="206"/>
      <c r="AY26" s="206"/>
      <c r="AZ26" s="206"/>
      <c r="BA26" s="206"/>
      <c r="BB26" s="206"/>
      <c r="BC26" s="206"/>
      <c r="BD26" s="206"/>
      <c r="BE26" s="206"/>
      <c r="BF26" s="206"/>
      <c r="BG26" s="206"/>
      <c r="BH26" s="206"/>
      <c r="BI26" s="206"/>
      <c r="BJ26" s="206"/>
      <c r="BK26" s="206"/>
      <c r="BL26" s="206"/>
      <c r="BM26" s="206"/>
      <c r="BN26" s="206"/>
      <c r="BO26" s="206"/>
      <c r="BP26" s="206"/>
      <c r="BQ26" s="206"/>
      <c r="BR26" s="206"/>
      <c r="BS26" s="206"/>
      <c r="BT26" s="206"/>
      <c r="BU26" s="206"/>
      <c r="BV26" s="206"/>
      <c r="BW26" s="206"/>
      <c r="BX26" s="206"/>
      <c r="BY26" s="489">
        <f t="shared" si="5"/>
        <v>0</v>
      </c>
      <c r="BZ26" s="489">
        <f t="shared" si="6"/>
        <v>0</v>
      </c>
      <c r="CA26" s="489">
        <f t="shared" si="10"/>
        <v>716</v>
      </c>
      <c r="CB26" s="489">
        <f t="shared" si="11"/>
        <v>0</v>
      </c>
      <c r="CC26" s="489">
        <f t="shared" si="12"/>
        <v>0</v>
      </c>
      <c r="CD26" s="489">
        <f t="shared" si="13"/>
        <v>0</v>
      </c>
      <c r="CE26" s="489">
        <f t="shared" si="14"/>
        <v>0</v>
      </c>
      <c r="CF26" s="489">
        <f t="shared" si="8"/>
        <v>716</v>
      </c>
      <c r="CG26" s="489">
        <f t="shared" si="9"/>
        <v>0</v>
      </c>
      <c r="CH26" s="489">
        <f t="shared" si="15"/>
        <v>0</v>
      </c>
      <c r="CI26" s="489">
        <f t="shared" si="16"/>
        <v>0</v>
      </c>
    </row>
    <row r="27" spans="1:87">
      <c r="A27" s="499" t="str">
        <f t="shared" si="0"/>
        <v>109</v>
      </c>
      <c r="B27" s="500">
        <v>39837</v>
      </c>
      <c r="C27" s="206"/>
      <c r="D27" s="206"/>
      <c r="E27" s="206"/>
      <c r="F27" s="206"/>
      <c r="G27" s="206"/>
      <c r="H27" s="206"/>
      <c r="I27" s="206"/>
      <c r="J27" s="206"/>
      <c r="K27" s="206"/>
      <c r="L27" s="206"/>
      <c r="M27" s="206"/>
      <c r="N27" s="206"/>
      <c r="O27" s="206"/>
      <c r="P27" s="206"/>
      <c r="Q27" s="206"/>
      <c r="R27" s="206"/>
      <c r="S27" s="206"/>
      <c r="T27" s="206"/>
      <c r="U27" s="206"/>
      <c r="V27" s="206"/>
      <c r="W27" s="206"/>
      <c r="X27" s="206"/>
      <c r="Y27" s="206"/>
      <c r="Z27" s="206"/>
      <c r="AA27" s="206"/>
      <c r="AB27" s="206"/>
      <c r="AC27" s="206"/>
      <c r="AD27" s="206"/>
      <c r="AE27" s="206"/>
      <c r="AF27" s="206"/>
      <c r="AG27" s="206"/>
      <c r="AH27" s="206"/>
      <c r="AI27" s="206"/>
      <c r="AJ27" s="206"/>
      <c r="AK27" s="206"/>
      <c r="AL27" s="206"/>
      <c r="AM27" s="206"/>
      <c r="AN27" s="206"/>
      <c r="AO27" s="206"/>
      <c r="AP27" s="206"/>
      <c r="AQ27" s="206"/>
      <c r="AR27" s="206"/>
      <c r="AS27" s="206"/>
      <c r="AT27" s="489">
        <f t="shared" si="1"/>
        <v>0</v>
      </c>
      <c r="AU27" s="489">
        <f t="shared" si="2"/>
        <v>0</v>
      </c>
      <c r="AV27" s="489">
        <f t="shared" si="3"/>
        <v>0</v>
      </c>
      <c r="AW27" s="489">
        <f t="shared" si="4"/>
        <v>0</v>
      </c>
      <c r="AX27" s="206"/>
      <c r="AY27" s="206"/>
      <c r="AZ27" s="206"/>
      <c r="BA27" s="206"/>
      <c r="BB27" s="206"/>
      <c r="BC27" s="206"/>
      <c r="BD27" s="206"/>
      <c r="BE27" s="206"/>
      <c r="BF27" s="206"/>
      <c r="BG27" s="206"/>
      <c r="BH27" s="206"/>
      <c r="BI27" s="206"/>
      <c r="BJ27" s="206"/>
      <c r="BK27" s="206"/>
      <c r="BL27" s="206"/>
      <c r="BM27" s="206"/>
      <c r="BN27" s="206"/>
      <c r="BO27" s="206"/>
      <c r="BP27" s="206"/>
      <c r="BQ27" s="206"/>
      <c r="BR27" s="206"/>
      <c r="BS27" s="206"/>
      <c r="BT27" s="206"/>
      <c r="BU27" s="206"/>
      <c r="BV27" s="206"/>
      <c r="BW27" s="206"/>
      <c r="BX27" s="206"/>
      <c r="BY27" s="489">
        <f t="shared" si="5"/>
        <v>0</v>
      </c>
      <c r="BZ27" s="489">
        <f t="shared" si="6"/>
        <v>0</v>
      </c>
      <c r="CA27" s="489">
        <f t="shared" si="10"/>
        <v>716</v>
      </c>
      <c r="CB27" s="489">
        <f t="shared" si="11"/>
        <v>0</v>
      </c>
      <c r="CC27" s="489">
        <f t="shared" si="12"/>
        <v>0</v>
      </c>
      <c r="CD27" s="489">
        <f t="shared" si="13"/>
        <v>0</v>
      </c>
      <c r="CE27" s="489">
        <f t="shared" si="14"/>
        <v>0</v>
      </c>
      <c r="CF27" s="489">
        <f t="shared" si="8"/>
        <v>716</v>
      </c>
      <c r="CG27" s="489">
        <f t="shared" si="9"/>
        <v>0</v>
      </c>
      <c r="CH27" s="489">
        <f t="shared" si="15"/>
        <v>0</v>
      </c>
      <c r="CI27" s="489">
        <f t="shared" si="16"/>
        <v>0</v>
      </c>
    </row>
    <row r="28" spans="1:87">
      <c r="A28" s="499" t="str">
        <f t="shared" si="0"/>
        <v>109</v>
      </c>
      <c r="B28" s="500">
        <v>39838</v>
      </c>
      <c r="C28" s="206"/>
      <c r="D28" s="206"/>
      <c r="E28" s="206"/>
      <c r="F28" s="206"/>
      <c r="G28" s="206"/>
      <c r="H28" s="206"/>
      <c r="I28" s="206"/>
      <c r="J28" s="206"/>
      <c r="K28" s="206"/>
      <c r="L28" s="206"/>
      <c r="M28" s="206"/>
      <c r="N28" s="206"/>
      <c r="O28" s="206"/>
      <c r="P28" s="206"/>
      <c r="Q28" s="206"/>
      <c r="R28" s="206"/>
      <c r="S28" s="206"/>
      <c r="T28" s="206"/>
      <c r="U28" s="206"/>
      <c r="V28" s="206"/>
      <c r="W28" s="206"/>
      <c r="X28" s="206"/>
      <c r="Y28" s="206"/>
      <c r="Z28" s="206"/>
      <c r="AA28" s="206"/>
      <c r="AB28" s="206"/>
      <c r="AC28" s="206"/>
      <c r="AD28" s="206"/>
      <c r="AE28" s="206"/>
      <c r="AF28" s="206"/>
      <c r="AG28" s="206"/>
      <c r="AH28" s="206"/>
      <c r="AI28" s="206"/>
      <c r="AJ28" s="206"/>
      <c r="AK28" s="206"/>
      <c r="AL28" s="206"/>
      <c r="AM28" s="206"/>
      <c r="AN28" s="206"/>
      <c r="AO28" s="206"/>
      <c r="AP28" s="206"/>
      <c r="AQ28" s="206"/>
      <c r="AR28" s="206"/>
      <c r="AS28" s="206"/>
      <c r="AT28" s="489">
        <f t="shared" si="1"/>
        <v>0</v>
      </c>
      <c r="AU28" s="489">
        <f t="shared" si="2"/>
        <v>0</v>
      </c>
      <c r="AV28" s="489">
        <f t="shared" si="3"/>
        <v>0</v>
      </c>
      <c r="AW28" s="489">
        <f t="shared" si="4"/>
        <v>0</v>
      </c>
      <c r="AX28" s="206"/>
      <c r="AY28" s="206"/>
      <c r="AZ28" s="206"/>
      <c r="BA28" s="206"/>
      <c r="BB28" s="206"/>
      <c r="BC28" s="206"/>
      <c r="BD28" s="206"/>
      <c r="BE28" s="206"/>
      <c r="BF28" s="206"/>
      <c r="BG28" s="206"/>
      <c r="BH28" s="206"/>
      <c r="BI28" s="206"/>
      <c r="BJ28" s="206"/>
      <c r="BK28" s="206"/>
      <c r="BL28" s="206"/>
      <c r="BM28" s="206"/>
      <c r="BN28" s="206"/>
      <c r="BO28" s="206"/>
      <c r="BP28" s="206"/>
      <c r="BQ28" s="206"/>
      <c r="BR28" s="206"/>
      <c r="BS28" s="206"/>
      <c r="BT28" s="206"/>
      <c r="BU28" s="206"/>
      <c r="BV28" s="206"/>
      <c r="BW28" s="206"/>
      <c r="BX28" s="206"/>
      <c r="BY28" s="489">
        <f t="shared" si="5"/>
        <v>0</v>
      </c>
      <c r="BZ28" s="489">
        <f t="shared" si="6"/>
        <v>0</v>
      </c>
      <c r="CA28" s="489">
        <f t="shared" si="10"/>
        <v>716</v>
      </c>
      <c r="CB28" s="489">
        <f t="shared" si="11"/>
        <v>0</v>
      </c>
      <c r="CC28" s="489">
        <f t="shared" si="12"/>
        <v>0</v>
      </c>
      <c r="CD28" s="489">
        <f t="shared" si="13"/>
        <v>0</v>
      </c>
      <c r="CE28" s="489">
        <f t="shared" si="14"/>
        <v>0</v>
      </c>
      <c r="CF28" s="489">
        <f t="shared" si="8"/>
        <v>716</v>
      </c>
      <c r="CG28" s="489">
        <f t="shared" si="9"/>
        <v>0</v>
      </c>
      <c r="CH28" s="489">
        <f t="shared" si="15"/>
        <v>0</v>
      </c>
      <c r="CI28" s="489">
        <f t="shared" si="16"/>
        <v>0</v>
      </c>
    </row>
    <row r="29" spans="1:87">
      <c r="A29" s="499" t="str">
        <f t="shared" si="0"/>
        <v>109</v>
      </c>
      <c r="B29" s="500">
        <v>39839</v>
      </c>
      <c r="C29" s="206"/>
      <c r="D29" s="206"/>
      <c r="E29" s="206"/>
      <c r="F29" s="206"/>
      <c r="G29" s="206"/>
      <c r="H29" s="206"/>
      <c r="I29" s="206"/>
      <c r="J29" s="206"/>
      <c r="K29" s="206"/>
      <c r="L29" s="206"/>
      <c r="M29" s="206"/>
      <c r="N29" s="206"/>
      <c r="O29" s="206"/>
      <c r="P29" s="206"/>
      <c r="Q29" s="206"/>
      <c r="R29" s="206"/>
      <c r="S29" s="206"/>
      <c r="T29" s="206"/>
      <c r="U29" s="206"/>
      <c r="V29" s="206"/>
      <c r="W29" s="206"/>
      <c r="X29" s="206"/>
      <c r="Y29" s="206"/>
      <c r="Z29" s="206"/>
      <c r="AA29" s="206"/>
      <c r="AB29" s="206"/>
      <c r="AC29" s="206"/>
      <c r="AD29" s="206"/>
      <c r="AE29" s="206"/>
      <c r="AF29" s="206"/>
      <c r="AG29" s="206"/>
      <c r="AH29" s="206"/>
      <c r="AI29" s="206"/>
      <c r="AJ29" s="206"/>
      <c r="AK29" s="206"/>
      <c r="AL29" s="206"/>
      <c r="AM29" s="206"/>
      <c r="AN29" s="206"/>
      <c r="AO29" s="206"/>
      <c r="AP29" s="206"/>
      <c r="AQ29" s="206"/>
      <c r="AR29" s="206"/>
      <c r="AS29" s="206"/>
      <c r="AT29" s="489">
        <f t="shared" si="1"/>
        <v>0</v>
      </c>
      <c r="AU29" s="489">
        <f t="shared" si="2"/>
        <v>0</v>
      </c>
      <c r="AV29" s="489">
        <f t="shared" si="3"/>
        <v>0</v>
      </c>
      <c r="AW29" s="489">
        <f t="shared" si="4"/>
        <v>0</v>
      </c>
      <c r="AX29" s="206"/>
      <c r="AY29" s="206"/>
      <c r="AZ29" s="206"/>
      <c r="BA29" s="206"/>
      <c r="BB29" s="206"/>
      <c r="BC29" s="206"/>
      <c r="BD29" s="206"/>
      <c r="BE29" s="206"/>
      <c r="BF29" s="206"/>
      <c r="BG29" s="206"/>
      <c r="BH29" s="206"/>
      <c r="BI29" s="206"/>
      <c r="BJ29" s="206"/>
      <c r="BK29" s="206"/>
      <c r="BL29" s="206"/>
      <c r="BM29" s="206"/>
      <c r="BN29" s="206"/>
      <c r="BO29" s="206"/>
      <c r="BP29" s="206"/>
      <c r="BQ29" s="206"/>
      <c r="BR29" s="206"/>
      <c r="BS29" s="206"/>
      <c r="BT29" s="206"/>
      <c r="BU29" s="206"/>
      <c r="BV29" s="206"/>
      <c r="BW29" s="206"/>
      <c r="BX29" s="206"/>
      <c r="BY29" s="489">
        <f t="shared" si="5"/>
        <v>0</v>
      </c>
      <c r="BZ29" s="489">
        <f t="shared" si="6"/>
        <v>0</v>
      </c>
      <c r="CA29" s="489">
        <f t="shared" si="10"/>
        <v>716</v>
      </c>
      <c r="CB29" s="489">
        <f t="shared" si="11"/>
        <v>0</v>
      </c>
      <c r="CC29" s="489">
        <f t="shared" si="12"/>
        <v>0</v>
      </c>
      <c r="CD29" s="489">
        <f t="shared" si="13"/>
        <v>0</v>
      </c>
      <c r="CE29" s="489">
        <f t="shared" si="14"/>
        <v>0</v>
      </c>
      <c r="CF29" s="489">
        <f t="shared" si="8"/>
        <v>716</v>
      </c>
      <c r="CG29" s="489">
        <f t="shared" si="9"/>
        <v>0</v>
      </c>
      <c r="CH29" s="489">
        <f t="shared" si="15"/>
        <v>0</v>
      </c>
      <c r="CI29" s="489">
        <f t="shared" si="16"/>
        <v>0</v>
      </c>
    </row>
    <row r="30" spans="1:87">
      <c r="A30" s="499" t="str">
        <f t="shared" si="0"/>
        <v>109</v>
      </c>
      <c r="B30" s="500">
        <v>39840</v>
      </c>
      <c r="C30" s="206"/>
      <c r="D30" s="206"/>
      <c r="E30" s="206"/>
      <c r="F30" s="206"/>
      <c r="G30" s="206"/>
      <c r="H30" s="206"/>
      <c r="I30" s="206"/>
      <c r="J30" s="206"/>
      <c r="K30" s="206"/>
      <c r="L30" s="206"/>
      <c r="M30" s="206"/>
      <c r="N30" s="206"/>
      <c r="O30" s="206"/>
      <c r="P30" s="206"/>
      <c r="Q30" s="206"/>
      <c r="R30" s="206"/>
      <c r="S30" s="206"/>
      <c r="T30" s="206"/>
      <c r="U30" s="206"/>
      <c r="V30" s="206"/>
      <c r="W30" s="206"/>
      <c r="X30" s="206"/>
      <c r="Y30" s="206"/>
      <c r="Z30" s="206"/>
      <c r="AA30" s="206"/>
      <c r="AB30" s="206"/>
      <c r="AC30" s="206"/>
      <c r="AD30" s="206"/>
      <c r="AE30" s="206"/>
      <c r="AF30" s="206"/>
      <c r="AG30" s="206"/>
      <c r="AH30" s="206"/>
      <c r="AI30" s="206"/>
      <c r="AJ30" s="206"/>
      <c r="AK30" s="206"/>
      <c r="AL30" s="206"/>
      <c r="AM30" s="206"/>
      <c r="AN30" s="206"/>
      <c r="AO30" s="206"/>
      <c r="AP30" s="206"/>
      <c r="AQ30" s="206"/>
      <c r="AR30" s="206"/>
      <c r="AS30" s="206"/>
      <c r="AT30" s="489">
        <f t="shared" si="1"/>
        <v>0</v>
      </c>
      <c r="AU30" s="489">
        <f t="shared" si="2"/>
        <v>0</v>
      </c>
      <c r="AV30" s="489">
        <f t="shared" si="3"/>
        <v>0</v>
      </c>
      <c r="AW30" s="489">
        <f t="shared" si="4"/>
        <v>0</v>
      </c>
      <c r="AX30" s="206"/>
      <c r="AY30" s="206"/>
      <c r="AZ30" s="206"/>
      <c r="BA30" s="206"/>
      <c r="BB30" s="206"/>
      <c r="BC30" s="206"/>
      <c r="BD30" s="206"/>
      <c r="BE30" s="206"/>
      <c r="BF30" s="206"/>
      <c r="BG30" s="206"/>
      <c r="BH30" s="206"/>
      <c r="BI30" s="206"/>
      <c r="BJ30" s="206"/>
      <c r="BK30" s="206"/>
      <c r="BL30" s="206"/>
      <c r="BM30" s="206"/>
      <c r="BN30" s="206"/>
      <c r="BO30" s="206"/>
      <c r="BP30" s="206"/>
      <c r="BQ30" s="206"/>
      <c r="BR30" s="206"/>
      <c r="BS30" s="206"/>
      <c r="BT30" s="206"/>
      <c r="BU30" s="206"/>
      <c r="BV30" s="206"/>
      <c r="BW30" s="206"/>
      <c r="BX30" s="206"/>
      <c r="BY30" s="489">
        <f t="shared" si="5"/>
        <v>0</v>
      </c>
      <c r="BZ30" s="489">
        <f t="shared" si="6"/>
        <v>0</v>
      </c>
      <c r="CA30" s="489">
        <f t="shared" si="10"/>
        <v>716</v>
      </c>
      <c r="CB30" s="489">
        <f t="shared" si="11"/>
        <v>0</v>
      </c>
      <c r="CC30" s="489">
        <f t="shared" si="12"/>
        <v>0</v>
      </c>
      <c r="CD30" s="489">
        <f t="shared" si="13"/>
        <v>0</v>
      </c>
      <c r="CE30" s="489">
        <f t="shared" si="14"/>
        <v>0</v>
      </c>
      <c r="CF30" s="489">
        <f t="shared" si="8"/>
        <v>716</v>
      </c>
      <c r="CG30" s="489">
        <f t="shared" si="9"/>
        <v>0</v>
      </c>
      <c r="CH30" s="489">
        <f t="shared" si="15"/>
        <v>0</v>
      </c>
      <c r="CI30" s="489">
        <f t="shared" si="16"/>
        <v>0</v>
      </c>
    </row>
    <row r="31" spans="1:87">
      <c r="A31" s="499" t="str">
        <f t="shared" si="0"/>
        <v>109</v>
      </c>
      <c r="B31" s="500">
        <v>39841</v>
      </c>
      <c r="C31" s="206"/>
      <c r="D31" s="206"/>
      <c r="E31" s="206"/>
      <c r="F31" s="206"/>
      <c r="G31" s="206"/>
      <c r="H31" s="206"/>
      <c r="I31" s="206"/>
      <c r="J31" s="206"/>
      <c r="K31" s="206"/>
      <c r="L31" s="206"/>
      <c r="M31" s="206"/>
      <c r="N31" s="206"/>
      <c r="O31" s="206"/>
      <c r="P31" s="206"/>
      <c r="Q31" s="206"/>
      <c r="R31" s="206"/>
      <c r="S31" s="206"/>
      <c r="T31" s="206"/>
      <c r="U31" s="206"/>
      <c r="V31" s="206"/>
      <c r="W31" s="206"/>
      <c r="X31" s="206"/>
      <c r="Y31" s="206"/>
      <c r="Z31" s="206"/>
      <c r="AA31" s="206"/>
      <c r="AB31" s="206"/>
      <c r="AC31" s="206"/>
      <c r="AD31" s="206"/>
      <c r="AE31" s="206"/>
      <c r="AF31" s="206"/>
      <c r="AG31" s="206"/>
      <c r="AH31" s="206"/>
      <c r="AI31" s="206"/>
      <c r="AJ31" s="206"/>
      <c r="AK31" s="206"/>
      <c r="AL31" s="206"/>
      <c r="AM31" s="206"/>
      <c r="AN31" s="206"/>
      <c r="AO31" s="206"/>
      <c r="AP31" s="206"/>
      <c r="AQ31" s="206"/>
      <c r="AR31" s="206"/>
      <c r="AS31" s="206"/>
      <c r="AT31" s="489">
        <f t="shared" si="1"/>
        <v>0</v>
      </c>
      <c r="AU31" s="489">
        <f t="shared" si="2"/>
        <v>0</v>
      </c>
      <c r="AV31" s="489">
        <f t="shared" si="3"/>
        <v>0</v>
      </c>
      <c r="AW31" s="489">
        <f t="shared" si="4"/>
        <v>0</v>
      </c>
      <c r="AX31" s="206"/>
      <c r="AY31" s="206"/>
      <c r="AZ31" s="206"/>
      <c r="BA31" s="206"/>
      <c r="BB31" s="206"/>
      <c r="BC31" s="206"/>
      <c r="BD31" s="206"/>
      <c r="BE31" s="206"/>
      <c r="BF31" s="206"/>
      <c r="BG31" s="206"/>
      <c r="BH31" s="206"/>
      <c r="BI31" s="206"/>
      <c r="BJ31" s="206"/>
      <c r="BK31" s="206"/>
      <c r="BL31" s="206"/>
      <c r="BM31" s="206"/>
      <c r="BN31" s="206"/>
      <c r="BO31" s="206"/>
      <c r="BP31" s="206"/>
      <c r="BQ31" s="206"/>
      <c r="BR31" s="206"/>
      <c r="BS31" s="206"/>
      <c r="BT31" s="206"/>
      <c r="BU31" s="206"/>
      <c r="BV31" s="206"/>
      <c r="BW31" s="206"/>
      <c r="BX31" s="206"/>
      <c r="BY31" s="489">
        <f t="shared" si="5"/>
        <v>0</v>
      </c>
      <c r="BZ31" s="489">
        <f t="shared" si="6"/>
        <v>0</v>
      </c>
      <c r="CA31" s="489">
        <f t="shared" si="10"/>
        <v>716</v>
      </c>
      <c r="CB31" s="489">
        <f t="shared" si="11"/>
        <v>0</v>
      </c>
      <c r="CC31" s="489">
        <f t="shared" si="12"/>
        <v>0</v>
      </c>
      <c r="CD31" s="489">
        <f t="shared" si="13"/>
        <v>0</v>
      </c>
      <c r="CE31" s="489">
        <f t="shared" si="14"/>
        <v>0</v>
      </c>
      <c r="CF31" s="489">
        <f t="shared" si="8"/>
        <v>716</v>
      </c>
      <c r="CG31" s="489">
        <f t="shared" si="9"/>
        <v>0</v>
      </c>
      <c r="CH31" s="489">
        <f t="shared" si="15"/>
        <v>0</v>
      </c>
      <c r="CI31" s="489">
        <f t="shared" si="16"/>
        <v>0</v>
      </c>
    </row>
    <row r="32" spans="1:87">
      <c r="A32" s="499" t="str">
        <f t="shared" si="0"/>
        <v>109</v>
      </c>
      <c r="B32" s="500">
        <v>39842</v>
      </c>
      <c r="C32" s="206"/>
      <c r="D32" s="206"/>
      <c r="E32" s="206"/>
      <c r="F32" s="206"/>
      <c r="G32" s="206"/>
      <c r="H32" s="206"/>
      <c r="I32" s="206"/>
      <c r="J32" s="206"/>
      <c r="K32" s="206"/>
      <c r="L32" s="206"/>
      <c r="M32" s="206"/>
      <c r="N32" s="206"/>
      <c r="O32" s="206"/>
      <c r="P32" s="206"/>
      <c r="Q32" s="206"/>
      <c r="R32" s="206"/>
      <c r="S32" s="206"/>
      <c r="T32" s="206"/>
      <c r="U32" s="206"/>
      <c r="V32" s="206"/>
      <c r="W32" s="206"/>
      <c r="X32" s="206"/>
      <c r="Y32" s="206"/>
      <c r="Z32" s="206"/>
      <c r="AA32" s="206"/>
      <c r="AB32" s="206"/>
      <c r="AC32" s="206"/>
      <c r="AD32" s="206"/>
      <c r="AE32" s="206"/>
      <c r="AF32" s="206"/>
      <c r="AG32" s="206"/>
      <c r="AH32" s="206"/>
      <c r="AI32" s="206"/>
      <c r="AJ32" s="206"/>
      <c r="AK32" s="206"/>
      <c r="AL32" s="206"/>
      <c r="AM32" s="206"/>
      <c r="AN32" s="206"/>
      <c r="AO32" s="206"/>
      <c r="AP32" s="206"/>
      <c r="AQ32" s="206"/>
      <c r="AR32" s="206"/>
      <c r="AS32" s="206"/>
      <c r="AT32" s="489">
        <f t="shared" si="1"/>
        <v>0</v>
      </c>
      <c r="AU32" s="489">
        <f t="shared" si="2"/>
        <v>0</v>
      </c>
      <c r="AV32" s="489">
        <f t="shared" si="3"/>
        <v>0</v>
      </c>
      <c r="AW32" s="489">
        <f t="shared" si="4"/>
        <v>0</v>
      </c>
      <c r="AX32" s="206"/>
      <c r="AY32" s="206"/>
      <c r="AZ32" s="206"/>
      <c r="BA32" s="206"/>
      <c r="BB32" s="206"/>
      <c r="BC32" s="206"/>
      <c r="BD32" s="206"/>
      <c r="BE32" s="206"/>
      <c r="BF32" s="206"/>
      <c r="BG32" s="206"/>
      <c r="BH32" s="206"/>
      <c r="BI32" s="206"/>
      <c r="BJ32" s="206"/>
      <c r="BK32" s="206"/>
      <c r="BL32" s="206"/>
      <c r="BM32" s="206"/>
      <c r="BN32" s="206"/>
      <c r="BO32" s="206"/>
      <c r="BP32" s="206"/>
      <c r="BQ32" s="206"/>
      <c r="BR32" s="206"/>
      <c r="BS32" s="206"/>
      <c r="BT32" s="206"/>
      <c r="BU32" s="206"/>
      <c r="BV32" s="206"/>
      <c r="BW32" s="206"/>
      <c r="BX32" s="206"/>
      <c r="BY32" s="489">
        <f t="shared" si="5"/>
        <v>0</v>
      </c>
      <c r="BZ32" s="489">
        <f t="shared" si="6"/>
        <v>0</v>
      </c>
      <c r="CA32" s="489">
        <f t="shared" si="10"/>
        <v>716</v>
      </c>
      <c r="CB32" s="489">
        <f t="shared" si="11"/>
        <v>0</v>
      </c>
      <c r="CC32" s="489">
        <f t="shared" si="12"/>
        <v>0</v>
      </c>
      <c r="CD32" s="489">
        <f t="shared" si="13"/>
        <v>0</v>
      </c>
      <c r="CE32" s="489">
        <f t="shared" si="14"/>
        <v>0</v>
      </c>
      <c r="CF32" s="489">
        <f t="shared" si="8"/>
        <v>716</v>
      </c>
      <c r="CG32" s="489">
        <f t="shared" si="9"/>
        <v>0</v>
      </c>
      <c r="CH32" s="489">
        <f t="shared" si="15"/>
        <v>0</v>
      </c>
      <c r="CI32" s="489">
        <f t="shared" si="16"/>
        <v>0</v>
      </c>
    </row>
    <row r="33" spans="1:87">
      <c r="A33" s="499" t="str">
        <f t="shared" si="0"/>
        <v>109</v>
      </c>
      <c r="B33" s="500">
        <v>39843</v>
      </c>
      <c r="C33" s="206"/>
      <c r="D33" s="206"/>
      <c r="E33" s="206"/>
      <c r="F33" s="206"/>
      <c r="G33" s="206"/>
      <c r="H33" s="206"/>
      <c r="I33" s="206"/>
      <c r="J33" s="206"/>
      <c r="K33" s="206"/>
      <c r="L33" s="206"/>
      <c r="M33" s="206"/>
      <c r="N33" s="206"/>
      <c r="O33" s="206"/>
      <c r="P33" s="206"/>
      <c r="Q33" s="206"/>
      <c r="R33" s="206"/>
      <c r="S33" s="206"/>
      <c r="T33" s="206"/>
      <c r="U33" s="206"/>
      <c r="V33" s="206"/>
      <c r="W33" s="206"/>
      <c r="X33" s="206"/>
      <c r="Y33" s="206"/>
      <c r="Z33" s="206"/>
      <c r="AA33" s="206"/>
      <c r="AB33" s="206"/>
      <c r="AC33" s="206"/>
      <c r="AD33" s="206"/>
      <c r="AE33" s="206"/>
      <c r="AF33" s="206"/>
      <c r="AG33" s="206"/>
      <c r="AH33" s="206"/>
      <c r="AI33" s="206"/>
      <c r="AJ33" s="206"/>
      <c r="AK33" s="206"/>
      <c r="AL33" s="206"/>
      <c r="AM33" s="206"/>
      <c r="AN33" s="206"/>
      <c r="AO33" s="206"/>
      <c r="AP33" s="206"/>
      <c r="AQ33" s="206"/>
      <c r="AR33" s="206"/>
      <c r="AS33" s="206"/>
      <c r="AT33" s="489">
        <f t="shared" si="1"/>
        <v>0</v>
      </c>
      <c r="AU33" s="489">
        <f t="shared" si="2"/>
        <v>0</v>
      </c>
      <c r="AV33" s="489">
        <f t="shared" si="3"/>
        <v>0</v>
      </c>
      <c r="AW33" s="489">
        <f t="shared" si="4"/>
        <v>0</v>
      </c>
      <c r="AX33" s="206"/>
      <c r="AY33" s="206"/>
      <c r="AZ33" s="206"/>
      <c r="BA33" s="206"/>
      <c r="BB33" s="206"/>
      <c r="BC33" s="206"/>
      <c r="BD33" s="206"/>
      <c r="BE33" s="206"/>
      <c r="BF33" s="206"/>
      <c r="BG33" s="206"/>
      <c r="BH33" s="206"/>
      <c r="BI33" s="206"/>
      <c r="BJ33" s="206"/>
      <c r="BK33" s="206"/>
      <c r="BL33" s="206"/>
      <c r="BM33" s="206"/>
      <c r="BN33" s="206"/>
      <c r="BO33" s="206"/>
      <c r="BP33" s="206"/>
      <c r="BQ33" s="206"/>
      <c r="BR33" s="206"/>
      <c r="BS33" s="206"/>
      <c r="BT33" s="206"/>
      <c r="BU33" s="206"/>
      <c r="BV33" s="206"/>
      <c r="BW33" s="206"/>
      <c r="BX33" s="206"/>
      <c r="BY33" s="489">
        <f t="shared" si="5"/>
        <v>0</v>
      </c>
      <c r="BZ33" s="489">
        <f t="shared" si="6"/>
        <v>0</v>
      </c>
      <c r="CA33" s="489">
        <f t="shared" si="10"/>
        <v>716</v>
      </c>
      <c r="CB33" s="489">
        <f t="shared" si="11"/>
        <v>0</v>
      </c>
      <c r="CC33" s="489">
        <f t="shared" si="12"/>
        <v>0</v>
      </c>
      <c r="CD33" s="489">
        <f t="shared" si="13"/>
        <v>0</v>
      </c>
      <c r="CE33" s="489">
        <f t="shared" si="14"/>
        <v>0</v>
      </c>
      <c r="CF33" s="489">
        <f t="shared" si="8"/>
        <v>716</v>
      </c>
      <c r="CG33" s="489">
        <f t="shared" si="9"/>
        <v>0</v>
      </c>
      <c r="CH33" s="489">
        <f t="shared" si="15"/>
        <v>0</v>
      </c>
      <c r="CI33" s="489">
        <f t="shared" si="16"/>
        <v>0</v>
      </c>
    </row>
    <row r="34" spans="1:87">
      <c r="A34" s="499" t="str">
        <f t="shared" si="0"/>
        <v>109</v>
      </c>
      <c r="B34" s="500">
        <v>39844</v>
      </c>
      <c r="C34" s="206"/>
      <c r="D34" s="206"/>
      <c r="E34" s="206"/>
      <c r="F34" s="206"/>
      <c r="G34" s="206"/>
      <c r="H34" s="206"/>
      <c r="I34" s="206"/>
      <c r="J34" s="206"/>
      <c r="K34" s="206"/>
      <c r="L34" s="206"/>
      <c r="M34" s="206"/>
      <c r="N34" s="206"/>
      <c r="O34" s="206"/>
      <c r="P34" s="206"/>
      <c r="Q34" s="206"/>
      <c r="R34" s="206"/>
      <c r="S34" s="206"/>
      <c r="T34" s="206"/>
      <c r="U34" s="206"/>
      <c r="V34" s="206"/>
      <c r="W34" s="206"/>
      <c r="X34" s="206"/>
      <c r="Y34" s="206"/>
      <c r="Z34" s="206"/>
      <c r="AA34" s="206"/>
      <c r="AB34" s="206"/>
      <c r="AC34" s="206"/>
      <c r="AD34" s="206"/>
      <c r="AE34" s="206"/>
      <c r="AF34" s="206"/>
      <c r="AG34" s="206"/>
      <c r="AH34" s="206"/>
      <c r="AI34" s="206"/>
      <c r="AJ34" s="206"/>
      <c r="AK34" s="206"/>
      <c r="AL34" s="206"/>
      <c r="AM34" s="206"/>
      <c r="AN34" s="206"/>
      <c r="AO34" s="206"/>
      <c r="AP34" s="206"/>
      <c r="AQ34" s="206"/>
      <c r="AR34" s="206"/>
      <c r="AS34" s="206"/>
      <c r="AT34" s="489">
        <f t="shared" si="1"/>
        <v>0</v>
      </c>
      <c r="AU34" s="489">
        <f t="shared" si="2"/>
        <v>0</v>
      </c>
      <c r="AV34" s="489">
        <f t="shared" si="3"/>
        <v>0</v>
      </c>
      <c r="AW34" s="489">
        <f t="shared" si="4"/>
        <v>0</v>
      </c>
      <c r="AX34" s="206"/>
      <c r="AY34" s="206"/>
      <c r="AZ34" s="206"/>
      <c r="BA34" s="206"/>
      <c r="BB34" s="206"/>
      <c r="BC34" s="206"/>
      <c r="BD34" s="206"/>
      <c r="BE34" s="206"/>
      <c r="BF34" s="206"/>
      <c r="BG34" s="206"/>
      <c r="BH34" s="206"/>
      <c r="BI34" s="206"/>
      <c r="BJ34" s="206"/>
      <c r="BK34" s="206"/>
      <c r="BL34" s="206"/>
      <c r="BM34" s="206"/>
      <c r="BN34" s="206"/>
      <c r="BO34" s="206"/>
      <c r="BP34" s="206"/>
      <c r="BQ34" s="206"/>
      <c r="BR34" s="206"/>
      <c r="BS34" s="206"/>
      <c r="BT34" s="206"/>
      <c r="BU34" s="206"/>
      <c r="BV34" s="206"/>
      <c r="BW34" s="206"/>
      <c r="BX34" s="206"/>
      <c r="BY34" s="489">
        <f t="shared" si="5"/>
        <v>0</v>
      </c>
      <c r="BZ34" s="489">
        <f t="shared" si="6"/>
        <v>0</v>
      </c>
      <c r="CA34" s="489">
        <f t="shared" si="10"/>
        <v>716</v>
      </c>
      <c r="CB34" s="489">
        <f t="shared" si="11"/>
        <v>0</v>
      </c>
      <c r="CC34" s="489">
        <f t="shared" si="12"/>
        <v>0</v>
      </c>
      <c r="CD34" s="489">
        <f t="shared" si="13"/>
        <v>0</v>
      </c>
      <c r="CE34" s="489">
        <f t="shared" si="14"/>
        <v>0</v>
      </c>
      <c r="CF34" s="489">
        <f t="shared" si="8"/>
        <v>716</v>
      </c>
      <c r="CG34" s="489">
        <f t="shared" si="9"/>
        <v>0</v>
      </c>
      <c r="CH34" s="489">
        <f t="shared" si="15"/>
        <v>0</v>
      </c>
      <c r="CI34" s="489">
        <f t="shared" si="16"/>
        <v>0</v>
      </c>
    </row>
    <row r="35" spans="1:87">
      <c r="A35" s="499" t="str">
        <f t="shared" si="0"/>
        <v>209</v>
      </c>
      <c r="B35" s="500">
        <v>39845</v>
      </c>
      <c r="C35" s="206"/>
      <c r="D35" s="206"/>
      <c r="E35" s="206"/>
      <c r="F35" s="206"/>
      <c r="G35" s="206"/>
      <c r="H35" s="206"/>
      <c r="I35" s="206"/>
      <c r="J35" s="206"/>
      <c r="K35" s="206"/>
      <c r="L35" s="206"/>
      <c r="M35" s="206"/>
      <c r="N35" s="206"/>
      <c r="O35" s="206"/>
      <c r="P35" s="206"/>
      <c r="Q35" s="206"/>
      <c r="R35" s="206"/>
      <c r="S35" s="206"/>
      <c r="T35" s="206"/>
      <c r="U35" s="206"/>
      <c r="V35" s="206"/>
      <c r="W35" s="206"/>
      <c r="X35" s="206"/>
      <c r="Y35" s="206"/>
      <c r="Z35" s="206"/>
      <c r="AA35" s="206"/>
      <c r="AB35" s="206"/>
      <c r="AC35" s="206"/>
      <c r="AD35" s="206"/>
      <c r="AE35" s="206"/>
      <c r="AF35" s="206"/>
      <c r="AG35" s="206"/>
      <c r="AH35" s="206"/>
      <c r="AI35" s="206"/>
      <c r="AJ35" s="206"/>
      <c r="AK35" s="206"/>
      <c r="AL35" s="206"/>
      <c r="AM35" s="206"/>
      <c r="AN35" s="206"/>
      <c r="AO35" s="206"/>
      <c r="AP35" s="206"/>
      <c r="AQ35" s="206"/>
      <c r="AR35" s="206"/>
      <c r="AS35" s="206"/>
      <c r="AT35" s="489">
        <f t="shared" si="1"/>
        <v>0</v>
      </c>
      <c r="AU35" s="489">
        <f t="shared" si="2"/>
        <v>0</v>
      </c>
      <c r="AV35" s="489">
        <f t="shared" si="3"/>
        <v>0</v>
      </c>
      <c r="AW35" s="489">
        <f t="shared" si="4"/>
        <v>0</v>
      </c>
      <c r="AX35" s="206"/>
      <c r="AY35" s="206"/>
      <c r="AZ35" s="206"/>
      <c r="BA35" s="206"/>
      <c r="BB35" s="206"/>
      <c r="BC35" s="206"/>
      <c r="BD35" s="206"/>
      <c r="BE35" s="206"/>
      <c r="BF35" s="206"/>
      <c r="BG35" s="206"/>
      <c r="BH35" s="206"/>
      <c r="BI35" s="206"/>
      <c r="BJ35" s="206"/>
      <c r="BK35" s="206"/>
      <c r="BL35" s="206"/>
      <c r="BM35" s="206"/>
      <c r="BN35" s="206"/>
      <c r="BO35" s="206"/>
      <c r="BP35" s="206"/>
      <c r="BQ35" s="206"/>
      <c r="BR35" s="206"/>
      <c r="BS35" s="206"/>
      <c r="BT35" s="206"/>
      <c r="BU35" s="206"/>
      <c r="BV35" s="206"/>
      <c r="BW35" s="206"/>
      <c r="BX35" s="206"/>
      <c r="BY35" s="489">
        <f t="shared" si="5"/>
        <v>0</v>
      </c>
      <c r="BZ35" s="489">
        <f t="shared" si="6"/>
        <v>0</v>
      </c>
      <c r="CA35" s="489">
        <f t="shared" si="10"/>
        <v>716</v>
      </c>
      <c r="CB35" s="489">
        <f t="shared" si="11"/>
        <v>0</v>
      </c>
      <c r="CC35" s="489">
        <f t="shared" si="12"/>
        <v>0</v>
      </c>
      <c r="CD35" s="489">
        <f t="shared" si="13"/>
        <v>0</v>
      </c>
      <c r="CE35" s="489">
        <f t="shared" si="14"/>
        <v>0</v>
      </c>
      <c r="CF35" s="489">
        <f t="shared" si="8"/>
        <v>716</v>
      </c>
      <c r="CG35" s="489">
        <f t="shared" si="9"/>
        <v>0</v>
      </c>
      <c r="CH35" s="489">
        <f t="shared" si="15"/>
        <v>0</v>
      </c>
      <c r="CI35" s="489">
        <f t="shared" si="16"/>
        <v>0</v>
      </c>
    </row>
    <row r="36" spans="1:87">
      <c r="A36" s="499" t="str">
        <f t="shared" si="0"/>
        <v>209</v>
      </c>
      <c r="B36" s="500">
        <v>39846</v>
      </c>
      <c r="C36" s="206"/>
      <c r="D36" s="206"/>
      <c r="E36" s="206"/>
      <c r="F36" s="206"/>
      <c r="G36" s="206"/>
      <c r="H36" s="206"/>
      <c r="I36" s="206"/>
      <c r="J36" s="206"/>
      <c r="K36" s="206"/>
      <c r="L36" s="206"/>
      <c r="M36" s="206"/>
      <c r="N36" s="206"/>
      <c r="O36" s="206"/>
      <c r="P36" s="206"/>
      <c r="Q36" s="206"/>
      <c r="R36" s="206"/>
      <c r="S36" s="206"/>
      <c r="T36" s="206"/>
      <c r="U36" s="206"/>
      <c r="V36" s="206"/>
      <c r="W36" s="206"/>
      <c r="X36" s="206"/>
      <c r="Y36" s="206"/>
      <c r="Z36" s="206"/>
      <c r="AA36" s="206"/>
      <c r="AB36" s="206"/>
      <c r="AC36" s="206"/>
      <c r="AD36" s="206"/>
      <c r="AE36" s="206"/>
      <c r="AF36" s="206"/>
      <c r="AG36" s="206"/>
      <c r="AH36" s="206"/>
      <c r="AI36" s="206"/>
      <c r="AJ36" s="206"/>
      <c r="AK36" s="206"/>
      <c r="AL36" s="206"/>
      <c r="AM36" s="206"/>
      <c r="AN36" s="206"/>
      <c r="AO36" s="206"/>
      <c r="AP36" s="206"/>
      <c r="AQ36" s="206"/>
      <c r="AR36" s="206"/>
      <c r="AS36" s="206"/>
      <c r="AT36" s="489">
        <f t="shared" si="1"/>
        <v>0</v>
      </c>
      <c r="AU36" s="489">
        <f t="shared" si="2"/>
        <v>0</v>
      </c>
      <c r="AV36" s="489">
        <f t="shared" si="3"/>
        <v>0</v>
      </c>
      <c r="AW36" s="489">
        <f t="shared" si="4"/>
        <v>0</v>
      </c>
      <c r="AX36" s="206"/>
      <c r="AY36" s="206"/>
      <c r="AZ36" s="206"/>
      <c r="BA36" s="206"/>
      <c r="BB36" s="206"/>
      <c r="BC36" s="206"/>
      <c r="BD36" s="206"/>
      <c r="BE36" s="206"/>
      <c r="BF36" s="206"/>
      <c r="BG36" s="206"/>
      <c r="BH36" s="206"/>
      <c r="BI36" s="206"/>
      <c r="BJ36" s="206"/>
      <c r="BK36" s="206"/>
      <c r="BL36" s="206"/>
      <c r="BM36" s="206"/>
      <c r="BN36" s="206"/>
      <c r="BO36" s="206"/>
      <c r="BP36" s="206"/>
      <c r="BQ36" s="206"/>
      <c r="BR36" s="206"/>
      <c r="BS36" s="206"/>
      <c r="BT36" s="206">
        <v>11</v>
      </c>
      <c r="BU36" s="206"/>
      <c r="BV36" s="206"/>
      <c r="BW36" s="206"/>
      <c r="BX36" s="206"/>
      <c r="BY36" s="489">
        <f t="shared" si="5"/>
        <v>11</v>
      </c>
      <c r="BZ36" s="489">
        <f t="shared" si="6"/>
        <v>0</v>
      </c>
      <c r="CA36" s="489">
        <f t="shared" si="10"/>
        <v>705</v>
      </c>
      <c r="CB36" s="489">
        <f t="shared" si="11"/>
        <v>0</v>
      </c>
      <c r="CC36" s="489">
        <f t="shared" si="12"/>
        <v>0</v>
      </c>
      <c r="CD36" s="489">
        <f t="shared" si="13"/>
        <v>0</v>
      </c>
      <c r="CE36" s="489">
        <f t="shared" si="14"/>
        <v>0</v>
      </c>
      <c r="CF36" s="489">
        <f t="shared" si="8"/>
        <v>705</v>
      </c>
      <c r="CG36" s="489">
        <f t="shared" si="9"/>
        <v>0</v>
      </c>
      <c r="CH36" s="489">
        <f t="shared" si="15"/>
        <v>0</v>
      </c>
      <c r="CI36" s="489">
        <f t="shared" si="16"/>
        <v>0</v>
      </c>
    </row>
    <row r="37" spans="1:87">
      <c r="A37" s="499" t="str">
        <f t="shared" si="0"/>
        <v>209</v>
      </c>
      <c r="B37" s="500">
        <v>39847</v>
      </c>
      <c r="C37" s="206"/>
      <c r="D37" s="206"/>
      <c r="E37" s="206"/>
      <c r="F37" s="206"/>
      <c r="G37" s="206"/>
      <c r="H37" s="206"/>
      <c r="I37" s="206"/>
      <c r="J37" s="206"/>
      <c r="K37" s="206"/>
      <c r="L37" s="206"/>
      <c r="M37" s="206"/>
      <c r="N37" s="206"/>
      <c r="O37" s="206"/>
      <c r="P37" s="206"/>
      <c r="Q37" s="206"/>
      <c r="R37" s="206"/>
      <c r="S37" s="206"/>
      <c r="T37" s="206"/>
      <c r="U37" s="206"/>
      <c r="V37" s="206"/>
      <c r="W37" s="206"/>
      <c r="X37" s="206"/>
      <c r="Y37" s="206"/>
      <c r="Z37" s="206"/>
      <c r="AA37" s="206"/>
      <c r="AB37" s="206"/>
      <c r="AC37" s="206"/>
      <c r="AD37" s="206"/>
      <c r="AE37" s="206"/>
      <c r="AF37" s="206"/>
      <c r="AG37" s="206"/>
      <c r="AH37" s="206"/>
      <c r="AI37" s="206"/>
      <c r="AJ37" s="206"/>
      <c r="AK37" s="206"/>
      <c r="AL37" s="206"/>
      <c r="AM37" s="206"/>
      <c r="AN37" s="206"/>
      <c r="AO37" s="206"/>
      <c r="AP37" s="206"/>
      <c r="AQ37" s="206"/>
      <c r="AR37" s="206"/>
      <c r="AS37" s="206"/>
      <c r="AT37" s="489">
        <f t="shared" si="1"/>
        <v>0</v>
      </c>
      <c r="AU37" s="489">
        <f t="shared" si="2"/>
        <v>0</v>
      </c>
      <c r="AV37" s="489">
        <f t="shared" si="3"/>
        <v>0</v>
      </c>
      <c r="AW37" s="489">
        <f t="shared" si="4"/>
        <v>0</v>
      </c>
      <c r="AX37" s="206"/>
      <c r="AY37" s="206"/>
      <c r="AZ37" s="206"/>
      <c r="BA37" s="206"/>
      <c r="BB37" s="206"/>
      <c r="BC37" s="206"/>
      <c r="BD37" s="206"/>
      <c r="BE37" s="206"/>
      <c r="BF37" s="206"/>
      <c r="BG37" s="206"/>
      <c r="BH37" s="206"/>
      <c r="BI37" s="206"/>
      <c r="BJ37" s="206"/>
      <c r="BK37" s="206"/>
      <c r="BL37" s="206"/>
      <c r="BM37" s="206"/>
      <c r="BN37" s="206"/>
      <c r="BO37" s="206"/>
      <c r="BP37" s="206"/>
      <c r="BQ37" s="206"/>
      <c r="BR37" s="206"/>
      <c r="BS37" s="206"/>
      <c r="BT37" s="206">
        <v>16</v>
      </c>
      <c r="BU37" s="206"/>
      <c r="BV37" s="206"/>
      <c r="BW37" s="206"/>
      <c r="BX37" s="206"/>
      <c r="BY37" s="489">
        <f t="shared" si="5"/>
        <v>16</v>
      </c>
      <c r="BZ37" s="489">
        <f t="shared" si="6"/>
        <v>0</v>
      </c>
      <c r="CA37" s="489">
        <f t="shared" si="10"/>
        <v>689</v>
      </c>
      <c r="CB37" s="489">
        <f t="shared" si="11"/>
        <v>0</v>
      </c>
      <c r="CC37" s="489">
        <f t="shared" si="12"/>
        <v>0</v>
      </c>
      <c r="CD37" s="489">
        <f t="shared" si="13"/>
        <v>0</v>
      </c>
      <c r="CE37" s="489">
        <f t="shared" si="14"/>
        <v>0</v>
      </c>
      <c r="CF37" s="489">
        <f t="shared" si="8"/>
        <v>689</v>
      </c>
      <c r="CG37" s="489">
        <f t="shared" si="9"/>
        <v>0</v>
      </c>
      <c r="CH37" s="489">
        <f t="shared" si="15"/>
        <v>0</v>
      </c>
      <c r="CI37" s="489">
        <f t="shared" si="16"/>
        <v>0</v>
      </c>
    </row>
    <row r="38" spans="1:87">
      <c r="A38" s="499" t="str">
        <f t="shared" si="0"/>
        <v>209</v>
      </c>
      <c r="B38" s="500">
        <v>39848</v>
      </c>
      <c r="C38" s="206"/>
      <c r="D38" s="206"/>
      <c r="E38" s="206"/>
      <c r="F38" s="206"/>
      <c r="G38" s="206"/>
      <c r="H38" s="206"/>
      <c r="I38" s="206"/>
      <c r="J38" s="206"/>
      <c r="K38" s="206"/>
      <c r="L38" s="206"/>
      <c r="M38" s="206"/>
      <c r="N38" s="206"/>
      <c r="O38" s="206"/>
      <c r="P38" s="206"/>
      <c r="Q38" s="206"/>
      <c r="R38" s="206"/>
      <c r="S38" s="206"/>
      <c r="T38" s="206"/>
      <c r="U38" s="206"/>
      <c r="V38" s="206"/>
      <c r="W38" s="206"/>
      <c r="X38" s="206"/>
      <c r="Y38" s="206"/>
      <c r="Z38" s="206"/>
      <c r="AA38" s="206"/>
      <c r="AB38" s="206"/>
      <c r="AC38" s="206"/>
      <c r="AD38" s="206"/>
      <c r="AE38" s="206"/>
      <c r="AF38" s="206"/>
      <c r="AG38" s="206"/>
      <c r="AH38" s="206"/>
      <c r="AI38" s="206"/>
      <c r="AJ38" s="206"/>
      <c r="AK38" s="206"/>
      <c r="AL38" s="206"/>
      <c r="AM38" s="206"/>
      <c r="AN38" s="206"/>
      <c r="AO38" s="206"/>
      <c r="AP38" s="206"/>
      <c r="AQ38" s="206"/>
      <c r="AR38" s="206"/>
      <c r="AS38" s="206"/>
      <c r="AT38" s="489">
        <f t="shared" si="1"/>
        <v>0</v>
      </c>
      <c r="AU38" s="489">
        <f t="shared" si="2"/>
        <v>0</v>
      </c>
      <c r="AV38" s="489">
        <f t="shared" si="3"/>
        <v>0</v>
      </c>
      <c r="AW38" s="489">
        <f t="shared" si="4"/>
        <v>0</v>
      </c>
      <c r="AX38" s="206"/>
      <c r="AY38" s="206"/>
      <c r="AZ38" s="206"/>
      <c r="BA38" s="206"/>
      <c r="BB38" s="206"/>
      <c r="BC38" s="206"/>
      <c r="BD38" s="206"/>
      <c r="BE38" s="206"/>
      <c r="BF38" s="206"/>
      <c r="BG38" s="206"/>
      <c r="BH38" s="206"/>
      <c r="BI38" s="206"/>
      <c r="BJ38" s="206"/>
      <c r="BK38" s="206"/>
      <c r="BL38" s="206"/>
      <c r="BM38" s="206"/>
      <c r="BN38" s="206"/>
      <c r="BO38" s="206"/>
      <c r="BP38" s="206"/>
      <c r="BQ38" s="206"/>
      <c r="BR38" s="206"/>
      <c r="BS38" s="206"/>
      <c r="BT38" s="206">
        <v>3</v>
      </c>
      <c r="BU38" s="206"/>
      <c r="BV38" s="206"/>
      <c r="BW38" s="206"/>
      <c r="BX38" s="206"/>
      <c r="BY38" s="489">
        <f t="shared" si="5"/>
        <v>3</v>
      </c>
      <c r="BZ38" s="489">
        <f t="shared" si="6"/>
        <v>0</v>
      </c>
      <c r="CA38" s="489">
        <f t="shared" si="10"/>
        <v>686</v>
      </c>
      <c r="CB38" s="489">
        <f t="shared" si="11"/>
        <v>0</v>
      </c>
      <c r="CC38" s="489">
        <f t="shared" si="12"/>
        <v>0</v>
      </c>
      <c r="CD38" s="489">
        <f t="shared" si="13"/>
        <v>0</v>
      </c>
      <c r="CE38" s="489">
        <f t="shared" si="14"/>
        <v>0</v>
      </c>
      <c r="CF38" s="489">
        <f t="shared" si="8"/>
        <v>686</v>
      </c>
      <c r="CG38" s="489">
        <f t="shared" si="9"/>
        <v>0</v>
      </c>
      <c r="CH38" s="489">
        <f t="shared" si="15"/>
        <v>0</v>
      </c>
      <c r="CI38" s="489">
        <f t="shared" si="16"/>
        <v>0</v>
      </c>
    </row>
    <row r="39" spans="1:87">
      <c r="A39" s="499" t="str">
        <f t="shared" si="0"/>
        <v>209</v>
      </c>
      <c r="B39" s="500">
        <v>39849</v>
      </c>
      <c r="C39" s="206"/>
      <c r="D39" s="206"/>
      <c r="E39" s="206"/>
      <c r="F39" s="206"/>
      <c r="G39" s="206"/>
      <c r="H39" s="206"/>
      <c r="I39" s="206"/>
      <c r="J39" s="206"/>
      <c r="K39" s="206"/>
      <c r="L39" s="206"/>
      <c r="M39" s="206"/>
      <c r="N39" s="206"/>
      <c r="O39" s="206"/>
      <c r="P39" s="206"/>
      <c r="Q39" s="206"/>
      <c r="R39" s="206"/>
      <c r="S39" s="206"/>
      <c r="T39" s="206"/>
      <c r="U39" s="206"/>
      <c r="V39" s="206"/>
      <c r="W39" s="206"/>
      <c r="X39" s="206"/>
      <c r="Y39" s="206"/>
      <c r="Z39" s="206"/>
      <c r="AA39" s="206"/>
      <c r="AB39" s="206"/>
      <c r="AC39" s="206"/>
      <c r="AD39" s="206"/>
      <c r="AE39" s="206"/>
      <c r="AF39" s="206"/>
      <c r="AG39" s="206"/>
      <c r="AH39" s="206"/>
      <c r="AI39" s="206"/>
      <c r="AJ39" s="206"/>
      <c r="AK39" s="206"/>
      <c r="AL39" s="206"/>
      <c r="AM39" s="206"/>
      <c r="AN39" s="206"/>
      <c r="AO39" s="206"/>
      <c r="AP39" s="206"/>
      <c r="AQ39" s="206"/>
      <c r="AR39" s="206"/>
      <c r="AS39" s="206"/>
      <c r="AT39" s="489">
        <f t="shared" si="1"/>
        <v>0</v>
      </c>
      <c r="AU39" s="489">
        <f t="shared" si="2"/>
        <v>0</v>
      </c>
      <c r="AV39" s="489">
        <f t="shared" si="3"/>
        <v>0</v>
      </c>
      <c r="AW39" s="489">
        <f t="shared" si="4"/>
        <v>0</v>
      </c>
      <c r="AX39" s="206"/>
      <c r="AY39" s="206"/>
      <c r="AZ39" s="206"/>
      <c r="BA39" s="206"/>
      <c r="BB39" s="206"/>
      <c r="BC39" s="206"/>
      <c r="BD39" s="206"/>
      <c r="BE39" s="206"/>
      <c r="BF39" s="206"/>
      <c r="BG39" s="206"/>
      <c r="BH39" s="206"/>
      <c r="BI39" s="206"/>
      <c r="BJ39" s="206"/>
      <c r="BK39" s="206"/>
      <c r="BL39" s="206"/>
      <c r="BM39" s="206"/>
      <c r="BN39" s="206"/>
      <c r="BO39" s="206"/>
      <c r="BP39" s="206"/>
      <c r="BQ39" s="206"/>
      <c r="BR39" s="206"/>
      <c r="BS39" s="206"/>
      <c r="BT39" s="206"/>
      <c r="BU39" s="206"/>
      <c r="BV39" s="206"/>
      <c r="BW39" s="206"/>
      <c r="BX39" s="206"/>
      <c r="BY39" s="489">
        <f t="shared" si="5"/>
        <v>0</v>
      </c>
      <c r="BZ39" s="489">
        <f t="shared" si="6"/>
        <v>0</v>
      </c>
      <c r="CA39" s="489">
        <f t="shared" si="10"/>
        <v>686</v>
      </c>
      <c r="CB39" s="489">
        <f t="shared" si="11"/>
        <v>0</v>
      </c>
      <c r="CC39" s="489">
        <f t="shared" si="12"/>
        <v>0</v>
      </c>
      <c r="CD39" s="489">
        <f t="shared" si="13"/>
        <v>0</v>
      </c>
      <c r="CE39" s="489">
        <f t="shared" si="14"/>
        <v>0</v>
      </c>
      <c r="CF39" s="489">
        <f t="shared" si="8"/>
        <v>686</v>
      </c>
      <c r="CG39" s="489">
        <f t="shared" si="9"/>
        <v>0</v>
      </c>
      <c r="CH39" s="489">
        <f t="shared" si="15"/>
        <v>0</v>
      </c>
      <c r="CI39" s="489">
        <f t="shared" si="16"/>
        <v>0</v>
      </c>
    </row>
    <row r="40" spans="1:87">
      <c r="A40" s="499" t="str">
        <f t="shared" si="0"/>
        <v>209</v>
      </c>
      <c r="B40" s="500">
        <v>39850</v>
      </c>
      <c r="C40" s="206"/>
      <c r="D40" s="206"/>
      <c r="E40" s="206"/>
      <c r="F40" s="206"/>
      <c r="G40" s="206"/>
      <c r="H40" s="206"/>
      <c r="I40" s="206"/>
      <c r="J40" s="206"/>
      <c r="K40" s="206"/>
      <c r="L40" s="206"/>
      <c r="M40" s="206"/>
      <c r="N40" s="206"/>
      <c r="O40" s="206"/>
      <c r="P40" s="206"/>
      <c r="Q40" s="206"/>
      <c r="R40" s="206"/>
      <c r="S40" s="206"/>
      <c r="T40" s="206"/>
      <c r="U40" s="206"/>
      <c r="V40" s="206"/>
      <c r="W40" s="206"/>
      <c r="X40" s="206"/>
      <c r="Y40" s="206"/>
      <c r="Z40" s="206"/>
      <c r="AA40" s="206"/>
      <c r="AB40" s="206"/>
      <c r="AC40" s="206"/>
      <c r="AD40" s="206"/>
      <c r="AE40" s="206"/>
      <c r="AF40" s="206"/>
      <c r="AG40" s="206"/>
      <c r="AH40" s="206"/>
      <c r="AI40" s="206"/>
      <c r="AJ40" s="206"/>
      <c r="AK40" s="206"/>
      <c r="AL40" s="206"/>
      <c r="AM40" s="206"/>
      <c r="AN40" s="206"/>
      <c r="AO40" s="206"/>
      <c r="AP40" s="206"/>
      <c r="AQ40" s="206"/>
      <c r="AR40" s="206"/>
      <c r="AS40" s="206"/>
      <c r="AT40" s="489">
        <f t="shared" si="1"/>
        <v>0</v>
      </c>
      <c r="AU40" s="489">
        <f t="shared" si="2"/>
        <v>0</v>
      </c>
      <c r="AV40" s="489">
        <f t="shared" si="3"/>
        <v>0</v>
      </c>
      <c r="AW40" s="489">
        <f t="shared" si="4"/>
        <v>0</v>
      </c>
      <c r="AX40" s="206"/>
      <c r="AY40" s="206"/>
      <c r="AZ40" s="206"/>
      <c r="BA40" s="206"/>
      <c r="BB40" s="206"/>
      <c r="BC40" s="206"/>
      <c r="BD40" s="206"/>
      <c r="BE40" s="206"/>
      <c r="BF40" s="206"/>
      <c r="BG40" s="206"/>
      <c r="BH40" s="206"/>
      <c r="BI40" s="206"/>
      <c r="BJ40" s="206"/>
      <c r="BK40" s="206"/>
      <c r="BL40" s="206"/>
      <c r="BM40" s="206"/>
      <c r="BN40" s="206"/>
      <c r="BO40" s="206"/>
      <c r="BP40" s="206"/>
      <c r="BQ40" s="206"/>
      <c r="BR40" s="206"/>
      <c r="BS40" s="206"/>
      <c r="BT40" s="206">
        <v>1</v>
      </c>
      <c r="BU40" s="206"/>
      <c r="BV40" s="206"/>
      <c r="BW40" s="206"/>
      <c r="BX40" s="206"/>
      <c r="BY40" s="489">
        <f t="shared" si="5"/>
        <v>1</v>
      </c>
      <c r="BZ40" s="489">
        <f t="shared" si="6"/>
        <v>0</v>
      </c>
      <c r="CA40" s="489">
        <f t="shared" si="10"/>
        <v>685</v>
      </c>
      <c r="CB40" s="489">
        <f t="shared" si="11"/>
        <v>0</v>
      </c>
      <c r="CC40" s="489">
        <f t="shared" si="12"/>
        <v>0</v>
      </c>
      <c r="CD40" s="489">
        <f t="shared" si="13"/>
        <v>0</v>
      </c>
      <c r="CE40" s="489">
        <f t="shared" si="14"/>
        <v>0</v>
      </c>
      <c r="CF40" s="489">
        <f t="shared" si="8"/>
        <v>685</v>
      </c>
      <c r="CG40" s="489">
        <f t="shared" si="9"/>
        <v>0</v>
      </c>
      <c r="CH40" s="489">
        <f t="shared" si="15"/>
        <v>0</v>
      </c>
      <c r="CI40" s="489">
        <f t="shared" si="16"/>
        <v>0</v>
      </c>
    </row>
    <row r="41" spans="1:87">
      <c r="A41" s="499" t="str">
        <f t="shared" si="0"/>
        <v>209</v>
      </c>
      <c r="B41" s="500">
        <v>39851</v>
      </c>
      <c r="C41" s="206"/>
      <c r="D41" s="206"/>
      <c r="E41" s="206"/>
      <c r="F41" s="206"/>
      <c r="G41" s="206"/>
      <c r="H41" s="206"/>
      <c r="I41" s="206"/>
      <c r="J41" s="206"/>
      <c r="K41" s="206"/>
      <c r="L41" s="206"/>
      <c r="M41" s="206"/>
      <c r="N41" s="206"/>
      <c r="O41" s="206"/>
      <c r="P41" s="206"/>
      <c r="Q41" s="206"/>
      <c r="R41" s="206"/>
      <c r="S41" s="206"/>
      <c r="T41" s="206"/>
      <c r="U41" s="206"/>
      <c r="V41" s="206"/>
      <c r="W41" s="206"/>
      <c r="X41" s="206"/>
      <c r="Y41" s="206"/>
      <c r="Z41" s="206"/>
      <c r="AA41" s="206"/>
      <c r="AB41" s="206"/>
      <c r="AC41" s="206"/>
      <c r="AD41" s="206"/>
      <c r="AE41" s="206"/>
      <c r="AF41" s="206"/>
      <c r="AG41" s="206"/>
      <c r="AH41" s="206"/>
      <c r="AI41" s="206"/>
      <c r="AJ41" s="206"/>
      <c r="AK41" s="206"/>
      <c r="AL41" s="206"/>
      <c r="AM41" s="206"/>
      <c r="AN41" s="206"/>
      <c r="AO41" s="206"/>
      <c r="AP41" s="206"/>
      <c r="AQ41" s="206"/>
      <c r="AR41" s="206"/>
      <c r="AS41" s="206"/>
      <c r="AT41" s="489">
        <f t="shared" si="1"/>
        <v>0</v>
      </c>
      <c r="AU41" s="489">
        <f t="shared" si="2"/>
        <v>0</v>
      </c>
      <c r="AV41" s="489">
        <f t="shared" si="3"/>
        <v>0</v>
      </c>
      <c r="AW41" s="489">
        <f t="shared" si="4"/>
        <v>0</v>
      </c>
      <c r="AX41" s="206"/>
      <c r="AY41" s="206"/>
      <c r="AZ41" s="206"/>
      <c r="BA41" s="206"/>
      <c r="BB41" s="206"/>
      <c r="BC41" s="206"/>
      <c r="BD41" s="206"/>
      <c r="BE41" s="206"/>
      <c r="BF41" s="206"/>
      <c r="BG41" s="206"/>
      <c r="BH41" s="206"/>
      <c r="BI41" s="206"/>
      <c r="BJ41" s="206"/>
      <c r="BK41" s="206"/>
      <c r="BL41" s="206"/>
      <c r="BM41" s="206"/>
      <c r="BN41" s="206"/>
      <c r="BO41" s="206"/>
      <c r="BP41" s="206"/>
      <c r="BQ41" s="206"/>
      <c r="BR41" s="206"/>
      <c r="BS41" s="206"/>
      <c r="BT41" s="206"/>
      <c r="BU41" s="206"/>
      <c r="BV41" s="206"/>
      <c r="BW41" s="206"/>
      <c r="BX41" s="206"/>
      <c r="BY41" s="489">
        <f t="shared" si="5"/>
        <v>0</v>
      </c>
      <c r="BZ41" s="489">
        <f t="shared" si="6"/>
        <v>0</v>
      </c>
      <c r="CA41" s="489">
        <f t="shared" si="10"/>
        <v>685</v>
      </c>
      <c r="CB41" s="489">
        <f t="shared" si="11"/>
        <v>0</v>
      </c>
      <c r="CC41" s="489">
        <f t="shared" si="12"/>
        <v>0</v>
      </c>
      <c r="CD41" s="489">
        <f t="shared" si="13"/>
        <v>0</v>
      </c>
      <c r="CE41" s="489">
        <f t="shared" si="14"/>
        <v>0</v>
      </c>
      <c r="CF41" s="489">
        <f t="shared" si="8"/>
        <v>685</v>
      </c>
      <c r="CG41" s="489">
        <f t="shared" si="9"/>
        <v>0</v>
      </c>
      <c r="CH41" s="489">
        <f t="shared" si="15"/>
        <v>0</v>
      </c>
      <c r="CI41" s="489">
        <f t="shared" si="16"/>
        <v>0</v>
      </c>
    </row>
    <row r="42" spans="1:87">
      <c r="A42" s="499" t="str">
        <f t="shared" si="0"/>
        <v>209</v>
      </c>
      <c r="B42" s="500">
        <v>39852</v>
      </c>
      <c r="C42" s="206"/>
      <c r="D42" s="206"/>
      <c r="E42" s="206"/>
      <c r="F42" s="206"/>
      <c r="G42" s="206"/>
      <c r="H42" s="206"/>
      <c r="I42" s="206"/>
      <c r="J42" s="206"/>
      <c r="K42" s="206"/>
      <c r="L42" s="206"/>
      <c r="M42" s="206"/>
      <c r="N42" s="206"/>
      <c r="O42" s="206"/>
      <c r="P42" s="206"/>
      <c r="Q42" s="206"/>
      <c r="R42" s="206"/>
      <c r="S42" s="206"/>
      <c r="T42" s="206"/>
      <c r="U42" s="206"/>
      <c r="V42" s="206"/>
      <c r="W42" s="206"/>
      <c r="X42" s="206"/>
      <c r="Y42" s="206"/>
      <c r="Z42" s="206"/>
      <c r="AA42" s="206"/>
      <c r="AB42" s="206"/>
      <c r="AC42" s="206"/>
      <c r="AD42" s="206"/>
      <c r="AE42" s="206"/>
      <c r="AF42" s="206"/>
      <c r="AG42" s="206"/>
      <c r="AH42" s="206"/>
      <c r="AI42" s="206"/>
      <c r="AJ42" s="206"/>
      <c r="AK42" s="206"/>
      <c r="AL42" s="206"/>
      <c r="AM42" s="206"/>
      <c r="AN42" s="206"/>
      <c r="AO42" s="206"/>
      <c r="AP42" s="206"/>
      <c r="AQ42" s="206"/>
      <c r="AR42" s="206"/>
      <c r="AS42" s="206"/>
      <c r="AT42" s="489">
        <f t="shared" si="1"/>
        <v>0</v>
      </c>
      <c r="AU42" s="489">
        <f t="shared" si="2"/>
        <v>0</v>
      </c>
      <c r="AV42" s="489">
        <f t="shared" si="3"/>
        <v>0</v>
      </c>
      <c r="AW42" s="489">
        <f t="shared" si="4"/>
        <v>0</v>
      </c>
      <c r="AX42" s="206"/>
      <c r="AY42" s="206"/>
      <c r="AZ42" s="206"/>
      <c r="BA42" s="206"/>
      <c r="BB42" s="206"/>
      <c r="BC42" s="206"/>
      <c r="BD42" s="206"/>
      <c r="BE42" s="206"/>
      <c r="BF42" s="206"/>
      <c r="BG42" s="206"/>
      <c r="BH42" s="206"/>
      <c r="BI42" s="206"/>
      <c r="BJ42" s="206"/>
      <c r="BK42" s="206"/>
      <c r="BL42" s="206"/>
      <c r="BM42" s="206"/>
      <c r="BN42" s="206"/>
      <c r="BO42" s="206"/>
      <c r="BP42" s="206"/>
      <c r="BQ42" s="206"/>
      <c r="BR42" s="206"/>
      <c r="BS42" s="206"/>
      <c r="BT42" s="206"/>
      <c r="BU42" s="206"/>
      <c r="BV42" s="206"/>
      <c r="BW42" s="206"/>
      <c r="BX42" s="206"/>
      <c r="BY42" s="489">
        <f t="shared" si="5"/>
        <v>0</v>
      </c>
      <c r="BZ42" s="489">
        <f t="shared" si="6"/>
        <v>0</v>
      </c>
      <c r="CA42" s="489">
        <f t="shared" si="10"/>
        <v>685</v>
      </c>
      <c r="CB42" s="489">
        <f t="shared" si="11"/>
        <v>0</v>
      </c>
      <c r="CC42" s="489">
        <f t="shared" si="12"/>
        <v>0</v>
      </c>
      <c r="CD42" s="489">
        <f t="shared" si="13"/>
        <v>0</v>
      </c>
      <c r="CE42" s="489">
        <f t="shared" si="14"/>
        <v>0</v>
      </c>
      <c r="CF42" s="489">
        <f t="shared" si="8"/>
        <v>685</v>
      </c>
      <c r="CG42" s="489">
        <f t="shared" si="9"/>
        <v>0</v>
      </c>
      <c r="CH42" s="489">
        <f t="shared" si="15"/>
        <v>0</v>
      </c>
      <c r="CI42" s="489">
        <f t="shared" si="16"/>
        <v>0</v>
      </c>
    </row>
    <row r="43" spans="1:87">
      <c r="A43" s="499" t="str">
        <f t="shared" si="0"/>
        <v>209</v>
      </c>
      <c r="B43" s="500">
        <v>39853</v>
      </c>
      <c r="C43" s="206"/>
      <c r="D43" s="206"/>
      <c r="E43" s="206"/>
      <c r="F43" s="206"/>
      <c r="G43" s="206"/>
      <c r="H43" s="206"/>
      <c r="I43" s="206"/>
      <c r="J43" s="206"/>
      <c r="K43" s="206"/>
      <c r="L43" s="206"/>
      <c r="M43" s="206"/>
      <c r="N43" s="206"/>
      <c r="O43" s="206"/>
      <c r="P43" s="206"/>
      <c r="Q43" s="206"/>
      <c r="R43" s="206"/>
      <c r="S43" s="206"/>
      <c r="T43" s="206"/>
      <c r="U43" s="206"/>
      <c r="V43" s="206"/>
      <c r="W43" s="206"/>
      <c r="X43" s="206"/>
      <c r="Y43" s="206"/>
      <c r="Z43" s="206"/>
      <c r="AA43" s="206"/>
      <c r="AB43" s="206"/>
      <c r="AC43" s="206"/>
      <c r="AD43" s="206"/>
      <c r="AE43" s="206"/>
      <c r="AF43" s="206"/>
      <c r="AG43" s="206"/>
      <c r="AH43" s="206"/>
      <c r="AI43" s="206"/>
      <c r="AJ43" s="206"/>
      <c r="AK43" s="206"/>
      <c r="AL43" s="206"/>
      <c r="AM43" s="206"/>
      <c r="AN43" s="206"/>
      <c r="AO43" s="206"/>
      <c r="AP43" s="206"/>
      <c r="AQ43" s="206"/>
      <c r="AR43" s="206"/>
      <c r="AS43" s="206"/>
      <c r="AT43" s="489">
        <f t="shared" si="1"/>
        <v>0</v>
      </c>
      <c r="AU43" s="489">
        <f t="shared" si="2"/>
        <v>0</v>
      </c>
      <c r="AV43" s="489">
        <f t="shared" si="3"/>
        <v>0</v>
      </c>
      <c r="AW43" s="489">
        <f t="shared" si="4"/>
        <v>0</v>
      </c>
      <c r="AX43" s="206"/>
      <c r="AY43" s="206"/>
      <c r="AZ43" s="206"/>
      <c r="BA43" s="206"/>
      <c r="BB43" s="206"/>
      <c r="BC43" s="206"/>
      <c r="BD43" s="206"/>
      <c r="BE43" s="206"/>
      <c r="BF43" s="206"/>
      <c r="BG43" s="206"/>
      <c r="BH43" s="206"/>
      <c r="BI43" s="206"/>
      <c r="BJ43" s="206"/>
      <c r="BK43" s="206"/>
      <c r="BL43" s="206"/>
      <c r="BM43" s="206"/>
      <c r="BN43" s="206"/>
      <c r="BO43" s="206"/>
      <c r="BP43" s="206"/>
      <c r="BQ43" s="206"/>
      <c r="BR43" s="206"/>
      <c r="BS43" s="206"/>
      <c r="BT43" s="206">
        <v>8</v>
      </c>
      <c r="BU43" s="206"/>
      <c r="BV43" s="206"/>
      <c r="BW43" s="206"/>
      <c r="BX43" s="206"/>
      <c r="BY43" s="489">
        <f t="shared" si="5"/>
        <v>8</v>
      </c>
      <c r="BZ43" s="489">
        <f t="shared" si="6"/>
        <v>0</v>
      </c>
      <c r="CA43" s="489">
        <f t="shared" si="10"/>
        <v>677</v>
      </c>
      <c r="CB43" s="489">
        <f t="shared" si="11"/>
        <v>0</v>
      </c>
      <c r="CC43" s="489">
        <f t="shared" si="12"/>
        <v>0</v>
      </c>
      <c r="CD43" s="489">
        <f t="shared" si="13"/>
        <v>0</v>
      </c>
      <c r="CE43" s="489">
        <f t="shared" si="14"/>
        <v>0</v>
      </c>
      <c r="CF43" s="489">
        <f t="shared" si="8"/>
        <v>677</v>
      </c>
      <c r="CG43" s="489">
        <f t="shared" si="9"/>
        <v>0</v>
      </c>
      <c r="CH43" s="489">
        <f t="shared" si="15"/>
        <v>0</v>
      </c>
      <c r="CI43" s="489">
        <f t="shared" si="16"/>
        <v>0</v>
      </c>
    </row>
    <row r="44" spans="1:87">
      <c r="A44" s="499" t="str">
        <f t="shared" si="0"/>
        <v>209</v>
      </c>
      <c r="B44" s="500">
        <v>39854</v>
      </c>
      <c r="C44" s="206"/>
      <c r="D44" s="206"/>
      <c r="E44" s="206"/>
      <c r="F44" s="206"/>
      <c r="G44" s="206"/>
      <c r="H44" s="206"/>
      <c r="I44" s="206"/>
      <c r="J44" s="206"/>
      <c r="K44" s="206"/>
      <c r="L44" s="206"/>
      <c r="M44" s="206"/>
      <c r="N44" s="206"/>
      <c r="O44" s="206"/>
      <c r="P44" s="206"/>
      <c r="Q44" s="206"/>
      <c r="R44" s="206"/>
      <c r="S44" s="206"/>
      <c r="T44" s="206"/>
      <c r="U44" s="206"/>
      <c r="V44" s="206"/>
      <c r="W44" s="206"/>
      <c r="X44" s="206"/>
      <c r="Y44" s="206"/>
      <c r="Z44" s="206"/>
      <c r="AA44" s="206"/>
      <c r="AB44" s="206"/>
      <c r="AC44" s="206"/>
      <c r="AD44" s="206"/>
      <c r="AE44" s="206"/>
      <c r="AF44" s="206"/>
      <c r="AG44" s="206"/>
      <c r="AH44" s="206"/>
      <c r="AI44" s="206"/>
      <c r="AJ44" s="206"/>
      <c r="AK44" s="206"/>
      <c r="AL44" s="206"/>
      <c r="AM44" s="206"/>
      <c r="AN44" s="206"/>
      <c r="AO44" s="206"/>
      <c r="AP44" s="206"/>
      <c r="AQ44" s="206"/>
      <c r="AR44" s="206"/>
      <c r="AS44" s="206"/>
      <c r="AT44" s="489">
        <f t="shared" si="1"/>
        <v>0</v>
      </c>
      <c r="AU44" s="489">
        <f t="shared" si="2"/>
        <v>0</v>
      </c>
      <c r="AV44" s="489">
        <f t="shared" si="3"/>
        <v>0</v>
      </c>
      <c r="AW44" s="489">
        <f t="shared" si="4"/>
        <v>0</v>
      </c>
      <c r="AX44" s="206"/>
      <c r="AY44" s="206"/>
      <c r="AZ44" s="206"/>
      <c r="BA44" s="206"/>
      <c r="BB44" s="206"/>
      <c r="BC44" s="206"/>
      <c r="BD44" s="206"/>
      <c r="BE44" s="206"/>
      <c r="BF44" s="206"/>
      <c r="BG44" s="206"/>
      <c r="BH44" s="206"/>
      <c r="BI44" s="206"/>
      <c r="BJ44" s="206"/>
      <c r="BK44" s="206"/>
      <c r="BL44" s="206"/>
      <c r="BM44" s="206"/>
      <c r="BN44" s="206"/>
      <c r="BO44" s="206"/>
      <c r="BP44" s="206"/>
      <c r="BQ44" s="206"/>
      <c r="BR44" s="206"/>
      <c r="BS44" s="206"/>
      <c r="BT44" s="206">
        <v>20</v>
      </c>
      <c r="BU44" s="206"/>
      <c r="BV44" s="206"/>
      <c r="BW44" s="206"/>
      <c r="BX44" s="206"/>
      <c r="BY44" s="489">
        <f t="shared" si="5"/>
        <v>20</v>
      </c>
      <c r="BZ44" s="489">
        <f t="shared" si="6"/>
        <v>0</v>
      </c>
      <c r="CA44" s="489">
        <f t="shared" si="10"/>
        <v>657</v>
      </c>
      <c r="CB44" s="489">
        <f t="shared" si="11"/>
        <v>0</v>
      </c>
      <c r="CC44" s="489">
        <f t="shared" si="12"/>
        <v>0</v>
      </c>
      <c r="CD44" s="489">
        <f t="shared" si="13"/>
        <v>0</v>
      </c>
      <c r="CE44" s="489">
        <f t="shared" si="14"/>
        <v>0</v>
      </c>
      <c r="CF44" s="489">
        <f t="shared" si="8"/>
        <v>657</v>
      </c>
      <c r="CG44" s="489">
        <f t="shared" si="9"/>
        <v>0</v>
      </c>
      <c r="CH44" s="489">
        <f t="shared" si="15"/>
        <v>0</v>
      </c>
      <c r="CI44" s="489">
        <f t="shared" si="16"/>
        <v>0</v>
      </c>
    </row>
    <row r="45" spans="1:87">
      <c r="A45" s="499" t="str">
        <f t="shared" si="0"/>
        <v>209</v>
      </c>
      <c r="B45" s="500">
        <v>39855</v>
      </c>
      <c r="C45" s="206"/>
      <c r="D45" s="206"/>
      <c r="E45" s="206"/>
      <c r="F45" s="206"/>
      <c r="G45" s="206"/>
      <c r="H45" s="206"/>
      <c r="I45" s="206"/>
      <c r="J45" s="206"/>
      <c r="K45" s="206"/>
      <c r="L45" s="206"/>
      <c r="M45" s="206"/>
      <c r="N45" s="206"/>
      <c r="O45" s="206"/>
      <c r="P45" s="206"/>
      <c r="Q45" s="206"/>
      <c r="R45" s="206"/>
      <c r="S45" s="206"/>
      <c r="T45" s="206"/>
      <c r="U45" s="206"/>
      <c r="V45" s="206"/>
      <c r="W45" s="206"/>
      <c r="X45" s="206"/>
      <c r="Y45" s="206"/>
      <c r="Z45" s="206"/>
      <c r="AA45" s="206"/>
      <c r="AB45" s="206"/>
      <c r="AC45" s="206"/>
      <c r="AD45" s="206"/>
      <c r="AE45" s="206"/>
      <c r="AF45" s="206"/>
      <c r="AG45" s="206"/>
      <c r="AH45" s="206"/>
      <c r="AI45" s="206"/>
      <c r="AJ45" s="206"/>
      <c r="AK45" s="206"/>
      <c r="AL45" s="206"/>
      <c r="AM45" s="206"/>
      <c r="AN45" s="206"/>
      <c r="AO45" s="206"/>
      <c r="AP45" s="206"/>
      <c r="AQ45" s="206"/>
      <c r="AR45" s="206"/>
      <c r="AS45" s="206"/>
      <c r="AT45" s="489">
        <f t="shared" si="1"/>
        <v>0</v>
      </c>
      <c r="AU45" s="489">
        <f t="shared" si="2"/>
        <v>0</v>
      </c>
      <c r="AV45" s="489">
        <f t="shared" si="3"/>
        <v>0</v>
      </c>
      <c r="AW45" s="489">
        <f t="shared" si="4"/>
        <v>0</v>
      </c>
      <c r="AX45" s="206"/>
      <c r="AY45" s="206"/>
      <c r="AZ45" s="206"/>
      <c r="BA45" s="206"/>
      <c r="BB45" s="206"/>
      <c r="BC45" s="206"/>
      <c r="BD45" s="206"/>
      <c r="BE45" s="206"/>
      <c r="BF45" s="206"/>
      <c r="BG45" s="206"/>
      <c r="BH45" s="206"/>
      <c r="BI45" s="206"/>
      <c r="BJ45" s="206"/>
      <c r="BK45" s="206"/>
      <c r="BL45" s="206"/>
      <c r="BM45" s="206"/>
      <c r="BN45" s="206"/>
      <c r="BO45" s="206"/>
      <c r="BP45" s="206"/>
      <c r="BQ45" s="206"/>
      <c r="BR45" s="206"/>
      <c r="BS45" s="206"/>
      <c r="BT45" s="206"/>
      <c r="BU45" s="206"/>
      <c r="BV45" s="206"/>
      <c r="BW45" s="206"/>
      <c r="BX45" s="206"/>
      <c r="BY45" s="489">
        <f t="shared" si="5"/>
        <v>0</v>
      </c>
      <c r="BZ45" s="489">
        <f t="shared" si="6"/>
        <v>0</v>
      </c>
      <c r="CA45" s="489">
        <f t="shared" si="10"/>
        <v>657</v>
      </c>
      <c r="CB45" s="489">
        <f t="shared" si="11"/>
        <v>0</v>
      </c>
      <c r="CC45" s="489">
        <f t="shared" si="12"/>
        <v>0</v>
      </c>
      <c r="CD45" s="489">
        <f t="shared" si="13"/>
        <v>0</v>
      </c>
      <c r="CE45" s="489">
        <f t="shared" si="14"/>
        <v>0</v>
      </c>
      <c r="CF45" s="489">
        <f t="shared" si="8"/>
        <v>657</v>
      </c>
      <c r="CG45" s="489">
        <f t="shared" si="9"/>
        <v>0</v>
      </c>
      <c r="CH45" s="489">
        <f t="shared" si="15"/>
        <v>0</v>
      </c>
      <c r="CI45" s="489">
        <f t="shared" si="16"/>
        <v>0</v>
      </c>
    </row>
    <row r="46" spans="1:87">
      <c r="A46" s="499" t="str">
        <f t="shared" si="0"/>
        <v>209</v>
      </c>
      <c r="B46" s="500">
        <v>39856</v>
      </c>
      <c r="C46" s="206"/>
      <c r="D46" s="206">
        <v>17</v>
      </c>
      <c r="E46" s="206">
        <v>17</v>
      </c>
      <c r="F46" s="206">
        <v>17</v>
      </c>
      <c r="G46" s="206"/>
      <c r="H46" s="206">
        <v>17</v>
      </c>
      <c r="I46" s="206">
        <v>17</v>
      </c>
      <c r="J46" s="206"/>
      <c r="K46" s="206"/>
      <c r="L46" s="206"/>
      <c r="M46" s="206">
        <v>17</v>
      </c>
      <c r="N46" s="206">
        <v>17</v>
      </c>
      <c r="O46" s="206">
        <v>17</v>
      </c>
      <c r="P46" s="206">
        <v>17</v>
      </c>
      <c r="Q46" s="206">
        <v>17</v>
      </c>
      <c r="R46" s="206">
        <v>17</v>
      </c>
      <c r="S46" s="206">
        <v>17</v>
      </c>
      <c r="T46" s="206">
        <v>17</v>
      </c>
      <c r="U46" s="206"/>
      <c r="V46" s="206">
        <v>17</v>
      </c>
      <c r="W46" s="206">
        <v>17</v>
      </c>
      <c r="X46" s="206">
        <v>17</v>
      </c>
      <c r="Y46" s="206">
        <v>17</v>
      </c>
      <c r="Z46" s="206">
        <v>17</v>
      </c>
      <c r="AA46" s="206">
        <v>17</v>
      </c>
      <c r="AB46" s="206">
        <v>17</v>
      </c>
      <c r="AC46" s="206"/>
      <c r="AD46" s="206">
        <v>17</v>
      </c>
      <c r="AE46" s="206">
        <v>13</v>
      </c>
      <c r="AF46" s="206">
        <v>13</v>
      </c>
      <c r="AG46" s="206">
        <v>13</v>
      </c>
      <c r="AH46" s="206">
        <v>13</v>
      </c>
      <c r="AI46" s="206">
        <v>13</v>
      </c>
      <c r="AJ46" s="206"/>
      <c r="AK46" s="206">
        <v>15</v>
      </c>
      <c r="AL46" s="206">
        <v>15</v>
      </c>
      <c r="AM46" s="206"/>
      <c r="AN46" s="206">
        <v>17</v>
      </c>
      <c r="AO46" s="206">
        <v>17</v>
      </c>
      <c r="AP46" s="206"/>
      <c r="AQ46" s="206">
        <v>17</v>
      </c>
      <c r="AR46" s="206">
        <v>17</v>
      </c>
      <c r="AS46" s="206"/>
      <c r="AT46" s="489">
        <f t="shared" si="1"/>
        <v>17</v>
      </c>
      <c r="AU46" s="489">
        <f t="shared" si="2"/>
        <v>0</v>
      </c>
      <c r="AV46" s="489">
        <f t="shared" si="3"/>
        <v>0</v>
      </c>
      <c r="AW46" s="489">
        <f t="shared" si="4"/>
        <v>0</v>
      </c>
      <c r="AX46" s="206">
        <v>17</v>
      </c>
      <c r="AY46" s="206"/>
      <c r="AZ46" s="206"/>
      <c r="BA46" s="206"/>
      <c r="BB46" s="206"/>
      <c r="BC46" s="206"/>
      <c r="BD46" s="206"/>
      <c r="BE46" s="206"/>
      <c r="BF46" s="206"/>
      <c r="BG46" s="206"/>
      <c r="BH46" s="206"/>
      <c r="BI46" s="206"/>
      <c r="BJ46" s="206"/>
      <c r="BK46" s="206">
        <v>5</v>
      </c>
      <c r="BL46" s="206">
        <v>4</v>
      </c>
      <c r="BM46" s="206"/>
      <c r="BN46" s="206"/>
      <c r="BO46" s="206">
        <v>17</v>
      </c>
      <c r="BP46" s="206"/>
      <c r="BQ46" s="206"/>
      <c r="BR46" s="206"/>
      <c r="BS46" s="206"/>
      <c r="BT46" s="206">
        <v>30</v>
      </c>
      <c r="BU46" s="206"/>
      <c r="BV46" s="206"/>
      <c r="BW46" s="206"/>
      <c r="BX46" s="206"/>
      <c r="BY46" s="489">
        <f t="shared" si="5"/>
        <v>30</v>
      </c>
      <c r="BZ46" s="489">
        <f t="shared" si="6"/>
        <v>0</v>
      </c>
      <c r="CA46" s="489">
        <f t="shared" si="10"/>
        <v>644</v>
      </c>
      <c r="CB46" s="489">
        <f t="shared" si="11"/>
        <v>0</v>
      </c>
      <c r="CC46" s="489">
        <f t="shared" si="12"/>
        <v>0</v>
      </c>
      <c r="CD46" s="489">
        <f t="shared" si="13"/>
        <v>0</v>
      </c>
      <c r="CE46" s="489">
        <f t="shared" si="14"/>
        <v>0</v>
      </c>
      <c r="CF46" s="489">
        <f t="shared" si="8"/>
        <v>644</v>
      </c>
      <c r="CG46" s="489">
        <f t="shared" si="9"/>
        <v>0</v>
      </c>
      <c r="CH46" s="489">
        <f t="shared" si="15"/>
        <v>17</v>
      </c>
      <c r="CI46" s="489">
        <f t="shared" si="16"/>
        <v>0</v>
      </c>
    </row>
    <row r="47" spans="1:87">
      <c r="A47" s="499" t="str">
        <f t="shared" si="0"/>
        <v>209</v>
      </c>
      <c r="B47" s="500">
        <v>39857</v>
      </c>
      <c r="C47" s="206"/>
      <c r="D47" s="206">
        <v>18</v>
      </c>
      <c r="E47" s="206">
        <v>18</v>
      </c>
      <c r="F47" s="206">
        <v>18</v>
      </c>
      <c r="G47" s="206"/>
      <c r="H47" s="206">
        <v>18</v>
      </c>
      <c r="I47" s="206">
        <v>18</v>
      </c>
      <c r="J47" s="206"/>
      <c r="K47" s="206"/>
      <c r="L47" s="206"/>
      <c r="M47" s="206">
        <v>18</v>
      </c>
      <c r="N47" s="206">
        <v>18</v>
      </c>
      <c r="O47" s="206">
        <v>18</v>
      </c>
      <c r="P47" s="206">
        <v>18</v>
      </c>
      <c r="Q47" s="206">
        <v>18</v>
      </c>
      <c r="R47" s="206">
        <v>18</v>
      </c>
      <c r="S47" s="206">
        <v>18</v>
      </c>
      <c r="T47" s="206">
        <v>18</v>
      </c>
      <c r="U47" s="206"/>
      <c r="V47" s="206">
        <v>18</v>
      </c>
      <c r="W47" s="206">
        <v>18</v>
      </c>
      <c r="X47" s="206">
        <v>18</v>
      </c>
      <c r="Y47" s="206">
        <v>18</v>
      </c>
      <c r="Z47" s="206">
        <v>18</v>
      </c>
      <c r="AA47" s="206">
        <v>18</v>
      </c>
      <c r="AB47" s="206">
        <v>18</v>
      </c>
      <c r="AC47" s="206"/>
      <c r="AD47" s="206">
        <v>18</v>
      </c>
      <c r="AE47" s="206">
        <v>15</v>
      </c>
      <c r="AF47" s="206">
        <v>15</v>
      </c>
      <c r="AG47" s="206">
        <v>15</v>
      </c>
      <c r="AH47" s="206">
        <v>12</v>
      </c>
      <c r="AI47" s="206">
        <v>12</v>
      </c>
      <c r="AJ47" s="206"/>
      <c r="AK47" s="206">
        <v>16</v>
      </c>
      <c r="AL47" s="206">
        <v>16</v>
      </c>
      <c r="AM47" s="206"/>
      <c r="AN47" s="206">
        <v>12</v>
      </c>
      <c r="AO47" s="206">
        <v>12</v>
      </c>
      <c r="AP47" s="206"/>
      <c r="AQ47" s="206">
        <v>12</v>
      </c>
      <c r="AR47" s="206">
        <v>12</v>
      </c>
      <c r="AS47" s="206"/>
      <c r="AT47" s="489">
        <f t="shared" si="1"/>
        <v>18</v>
      </c>
      <c r="AU47" s="489">
        <f t="shared" si="2"/>
        <v>0</v>
      </c>
      <c r="AV47" s="489">
        <f t="shared" si="3"/>
        <v>0</v>
      </c>
      <c r="AW47" s="489">
        <f t="shared" si="4"/>
        <v>0</v>
      </c>
      <c r="AX47" s="206">
        <v>18</v>
      </c>
      <c r="AY47" s="206"/>
      <c r="AZ47" s="206"/>
      <c r="BA47" s="206"/>
      <c r="BB47" s="206"/>
      <c r="BC47" s="206"/>
      <c r="BD47" s="206"/>
      <c r="BE47" s="206"/>
      <c r="BF47" s="206"/>
      <c r="BG47" s="206"/>
      <c r="BH47" s="206"/>
      <c r="BI47" s="206"/>
      <c r="BJ47" s="206"/>
      <c r="BK47" s="206">
        <v>4</v>
      </c>
      <c r="BL47" s="206">
        <v>5</v>
      </c>
      <c r="BM47" s="206"/>
      <c r="BN47" s="206"/>
      <c r="BO47" s="206">
        <v>12</v>
      </c>
      <c r="BP47" s="206"/>
      <c r="BQ47" s="206"/>
      <c r="BR47" s="206"/>
      <c r="BS47" s="206"/>
      <c r="BT47" s="206">
        <v>11</v>
      </c>
      <c r="BU47" s="206"/>
      <c r="BV47" s="206"/>
      <c r="BW47" s="206"/>
      <c r="BX47" s="206"/>
      <c r="BY47" s="489">
        <f t="shared" si="5"/>
        <v>11</v>
      </c>
      <c r="BZ47" s="489">
        <f t="shared" si="6"/>
        <v>0</v>
      </c>
      <c r="CA47" s="489">
        <f t="shared" si="10"/>
        <v>645</v>
      </c>
      <c r="CB47" s="489">
        <f t="shared" si="11"/>
        <v>0</v>
      </c>
      <c r="CC47" s="489">
        <f t="shared" si="12"/>
        <v>0</v>
      </c>
      <c r="CD47" s="489">
        <f t="shared" si="13"/>
        <v>0</v>
      </c>
      <c r="CE47" s="489">
        <f t="shared" si="14"/>
        <v>0</v>
      </c>
      <c r="CF47" s="489">
        <f t="shared" si="8"/>
        <v>645</v>
      </c>
      <c r="CG47" s="489">
        <f t="shared" si="9"/>
        <v>0</v>
      </c>
      <c r="CH47" s="489">
        <f t="shared" si="15"/>
        <v>29</v>
      </c>
      <c r="CI47" s="489">
        <f t="shared" si="16"/>
        <v>0</v>
      </c>
    </row>
    <row r="48" spans="1:87">
      <c r="A48" s="499" t="str">
        <f t="shared" si="0"/>
        <v>209</v>
      </c>
      <c r="B48" s="500">
        <v>39858</v>
      </c>
      <c r="C48" s="206"/>
      <c r="J48" s="206"/>
      <c r="K48" s="206"/>
      <c r="L48" s="206"/>
      <c r="N48" s="519"/>
      <c r="O48" s="519"/>
      <c r="P48" s="519"/>
      <c r="Q48" s="519"/>
      <c r="R48" s="519"/>
      <c r="S48" s="518"/>
      <c r="T48" s="206"/>
      <c r="U48" s="206"/>
      <c r="V48" s="206"/>
      <c r="W48" s="206"/>
      <c r="X48" s="206"/>
      <c r="Y48" s="206"/>
      <c r="Z48" s="206"/>
      <c r="AA48" s="206"/>
      <c r="AB48" s="206"/>
      <c r="AC48" s="206"/>
      <c r="AD48" s="206"/>
      <c r="AE48" s="206"/>
      <c r="AF48" s="206"/>
      <c r="AG48" s="206"/>
      <c r="AH48" s="206"/>
      <c r="AI48" s="206"/>
      <c r="AJ48" s="206"/>
      <c r="AK48" s="206"/>
      <c r="AL48" s="206"/>
      <c r="AM48" s="206"/>
      <c r="AN48" s="206"/>
      <c r="AO48" s="206"/>
      <c r="AP48" s="206"/>
      <c r="AQ48" s="206"/>
      <c r="AR48" s="206"/>
      <c r="AS48" s="206"/>
      <c r="AT48" s="489">
        <f t="shared" si="1"/>
        <v>0</v>
      </c>
      <c r="AU48" s="489">
        <f t="shared" si="2"/>
        <v>0</v>
      </c>
      <c r="AV48" s="489">
        <f t="shared" si="3"/>
        <v>0</v>
      </c>
      <c r="AW48" s="489">
        <f t="shared" si="4"/>
        <v>0</v>
      </c>
      <c r="AX48" s="206"/>
      <c r="AY48" s="206"/>
      <c r="AZ48" s="206"/>
      <c r="BA48" s="206"/>
      <c r="BB48" s="206"/>
      <c r="BC48" s="206"/>
      <c r="BD48" s="206"/>
      <c r="BE48" s="206"/>
      <c r="BF48" s="206"/>
      <c r="BG48" s="206"/>
      <c r="BH48" s="206"/>
      <c r="BI48" s="206"/>
      <c r="BJ48" s="206"/>
      <c r="BK48" s="206"/>
      <c r="BL48" s="206"/>
      <c r="BM48" s="206"/>
      <c r="BN48" s="206"/>
      <c r="BO48" s="206"/>
      <c r="BP48" s="206"/>
      <c r="BQ48" s="206"/>
      <c r="BR48" s="206"/>
      <c r="BS48" s="206"/>
      <c r="BT48" s="206"/>
      <c r="BU48" s="206"/>
      <c r="BV48" s="206"/>
      <c r="BW48" s="206"/>
      <c r="BX48" s="206"/>
      <c r="BY48" s="489">
        <f t="shared" si="5"/>
        <v>0</v>
      </c>
      <c r="BZ48" s="489">
        <f t="shared" si="6"/>
        <v>0</v>
      </c>
      <c r="CA48" s="489">
        <f t="shared" si="10"/>
        <v>645</v>
      </c>
      <c r="CB48" s="489">
        <f t="shared" si="11"/>
        <v>0</v>
      </c>
      <c r="CC48" s="489">
        <f t="shared" si="12"/>
        <v>0</v>
      </c>
      <c r="CD48" s="489">
        <f t="shared" si="13"/>
        <v>0</v>
      </c>
      <c r="CE48" s="489">
        <f t="shared" si="14"/>
        <v>0</v>
      </c>
      <c r="CF48" s="489">
        <f t="shared" si="8"/>
        <v>645</v>
      </c>
      <c r="CG48" s="489">
        <f t="shared" si="9"/>
        <v>0</v>
      </c>
      <c r="CH48" s="489">
        <f t="shared" si="15"/>
        <v>29</v>
      </c>
      <c r="CI48" s="489">
        <f t="shared" si="16"/>
        <v>0</v>
      </c>
    </row>
    <row r="49" spans="1:87">
      <c r="A49" s="499" t="str">
        <f t="shared" si="0"/>
        <v>209</v>
      </c>
      <c r="B49" s="500">
        <v>39859</v>
      </c>
      <c r="C49" s="206"/>
      <c r="D49" s="206"/>
      <c r="E49" s="206"/>
      <c r="F49" s="206"/>
      <c r="G49" s="206"/>
      <c r="H49" s="206"/>
      <c r="I49" s="206"/>
      <c r="J49" s="206"/>
      <c r="K49" s="206"/>
      <c r="L49" s="206"/>
      <c r="M49" s="206"/>
      <c r="N49" s="206"/>
      <c r="O49" s="206"/>
      <c r="P49" s="206"/>
      <c r="Q49" s="206"/>
      <c r="R49" s="206"/>
      <c r="S49" s="206"/>
      <c r="T49" s="206"/>
      <c r="U49" s="206"/>
      <c r="V49" s="206"/>
      <c r="W49" s="206"/>
      <c r="X49" s="206"/>
      <c r="Y49" s="206"/>
      <c r="Z49" s="206"/>
      <c r="AA49" s="206"/>
      <c r="AB49" s="206"/>
      <c r="AC49" s="206"/>
      <c r="AD49" s="206"/>
      <c r="AE49" s="206"/>
      <c r="AF49" s="206"/>
      <c r="AG49" s="206"/>
      <c r="AH49" s="206"/>
      <c r="AI49" s="206"/>
      <c r="AJ49" s="206"/>
      <c r="AK49" s="206"/>
      <c r="AL49" s="206"/>
      <c r="AM49" s="206"/>
      <c r="AN49" s="206"/>
      <c r="AO49" s="206"/>
      <c r="AP49" s="206"/>
      <c r="AQ49" s="206"/>
      <c r="AR49" s="206"/>
      <c r="AS49" s="206"/>
      <c r="AT49" s="489">
        <f t="shared" si="1"/>
        <v>0</v>
      </c>
      <c r="AU49" s="489">
        <f t="shared" si="2"/>
        <v>0</v>
      </c>
      <c r="AV49" s="489">
        <f t="shared" si="3"/>
        <v>0</v>
      </c>
      <c r="AW49" s="489">
        <f t="shared" si="4"/>
        <v>0</v>
      </c>
      <c r="AX49" s="206"/>
      <c r="AY49" s="206"/>
      <c r="AZ49" s="206"/>
      <c r="BA49" s="206"/>
      <c r="BB49" s="206"/>
      <c r="BC49" s="206"/>
      <c r="BD49" s="206"/>
      <c r="BE49" s="206"/>
      <c r="BF49" s="206"/>
      <c r="BG49" s="206"/>
      <c r="BH49" s="206"/>
      <c r="BI49" s="206"/>
      <c r="BJ49" s="206"/>
      <c r="BK49" s="206"/>
      <c r="BL49" s="206"/>
      <c r="BM49" s="206"/>
      <c r="BN49" s="206"/>
      <c r="BO49" s="206"/>
      <c r="BP49" s="206"/>
      <c r="BQ49" s="206"/>
      <c r="BR49" s="206"/>
      <c r="BS49" s="206"/>
      <c r="BT49" s="206"/>
      <c r="BU49" s="206"/>
      <c r="BV49" s="206"/>
      <c r="BW49" s="206"/>
      <c r="BX49" s="206"/>
      <c r="BY49" s="489">
        <f t="shared" si="5"/>
        <v>0</v>
      </c>
      <c r="BZ49" s="489">
        <f t="shared" si="6"/>
        <v>0</v>
      </c>
      <c r="CA49" s="489">
        <f t="shared" si="10"/>
        <v>645</v>
      </c>
      <c r="CB49" s="489">
        <f t="shared" si="11"/>
        <v>0</v>
      </c>
      <c r="CC49" s="489">
        <f t="shared" si="12"/>
        <v>0</v>
      </c>
      <c r="CD49" s="489">
        <f t="shared" si="13"/>
        <v>0</v>
      </c>
      <c r="CE49" s="489">
        <f t="shared" si="14"/>
        <v>0</v>
      </c>
      <c r="CF49" s="489">
        <f t="shared" si="8"/>
        <v>645</v>
      </c>
      <c r="CG49" s="489">
        <f t="shared" si="9"/>
        <v>0</v>
      </c>
      <c r="CH49" s="489">
        <f t="shared" si="15"/>
        <v>29</v>
      </c>
      <c r="CI49" s="489">
        <f t="shared" si="16"/>
        <v>0</v>
      </c>
    </row>
    <row r="50" spans="1:87">
      <c r="A50" s="499" t="str">
        <f t="shared" si="0"/>
        <v>209</v>
      </c>
      <c r="B50" s="500">
        <v>39860</v>
      </c>
      <c r="C50" s="206"/>
      <c r="D50" s="206">
        <v>18</v>
      </c>
      <c r="E50" s="206">
        <v>18</v>
      </c>
      <c r="F50" s="206">
        <v>18</v>
      </c>
      <c r="G50" s="206"/>
      <c r="H50" s="206">
        <v>18</v>
      </c>
      <c r="I50" s="206">
        <v>18</v>
      </c>
      <c r="J50" s="206"/>
      <c r="K50" s="206"/>
      <c r="L50" s="206"/>
      <c r="M50" s="206">
        <v>18</v>
      </c>
      <c r="N50" s="206">
        <v>18</v>
      </c>
      <c r="O50" s="206">
        <v>19</v>
      </c>
      <c r="P50" s="206">
        <v>19</v>
      </c>
      <c r="Q50" s="206">
        <v>19</v>
      </c>
      <c r="R50" s="206">
        <v>19</v>
      </c>
      <c r="S50" s="206">
        <v>19</v>
      </c>
      <c r="T50" s="206">
        <v>19</v>
      </c>
      <c r="U50" s="206"/>
      <c r="V50" s="206">
        <v>19</v>
      </c>
      <c r="W50" s="206">
        <v>19</v>
      </c>
      <c r="X50" s="206">
        <v>19</v>
      </c>
      <c r="Y50" s="206">
        <v>19</v>
      </c>
      <c r="Z50" s="206">
        <v>19</v>
      </c>
      <c r="AA50" s="206">
        <v>19</v>
      </c>
      <c r="AB50" s="206">
        <v>19</v>
      </c>
      <c r="AC50" s="206"/>
      <c r="AD50" s="206">
        <v>19</v>
      </c>
      <c r="AE50" s="206">
        <v>13</v>
      </c>
      <c r="AF50" s="206">
        <v>13</v>
      </c>
      <c r="AG50" s="206">
        <v>13</v>
      </c>
      <c r="AH50" s="206">
        <v>13</v>
      </c>
      <c r="AI50" s="206">
        <v>13</v>
      </c>
      <c r="AJ50" s="206"/>
      <c r="AK50" s="206">
        <v>19</v>
      </c>
      <c r="AL50" s="206">
        <v>19</v>
      </c>
      <c r="AM50" s="206"/>
      <c r="AN50" s="206">
        <v>19</v>
      </c>
      <c r="AO50" s="206">
        <v>19</v>
      </c>
      <c r="AP50" s="206"/>
      <c r="AQ50" s="206">
        <v>19</v>
      </c>
      <c r="AR50" s="206">
        <v>19</v>
      </c>
      <c r="AS50" s="206"/>
      <c r="AT50" s="489">
        <f t="shared" si="1"/>
        <v>19</v>
      </c>
      <c r="AU50" s="489">
        <f t="shared" si="2"/>
        <v>0</v>
      </c>
      <c r="AV50" s="489">
        <f t="shared" si="3"/>
        <v>0</v>
      </c>
      <c r="AW50" s="489">
        <f t="shared" si="4"/>
        <v>0</v>
      </c>
      <c r="AX50" s="206">
        <v>19</v>
      </c>
      <c r="AY50" s="206"/>
      <c r="AZ50" s="206"/>
      <c r="BA50" s="206"/>
      <c r="BB50" s="206"/>
      <c r="BC50" s="206"/>
      <c r="BD50" s="206"/>
      <c r="BE50" s="206"/>
      <c r="BF50" s="206"/>
      <c r="BG50" s="206"/>
      <c r="BH50" s="206"/>
      <c r="BI50" s="206"/>
      <c r="BJ50" s="206"/>
      <c r="BK50" s="206">
        <v>5</v>
      </c>
      <c r="BL50" s="206">
        <v>4</v>
      </c>
      <c r="BM50" s="206"/>
      <c r="BN50" s="206"/>
      <c r="BO50" s="206">
        <v>19</v>
      </c>
      <c r="BP50" s="206"/>
      <c r="BQ50" s="206"/>
      <c r="BR50" s="206"/>
      <c r="BS50" s="206"/>
      <c r="BT50" s="206">
        <v>13</v>
      </c>
      <c r="BU50" s="206"/>
      <c r="BV50" s="206"/>
      <c r="BW50" s="206"/>
      <c r="BX50" s="206"/>
      <c r="BY50" s="489">
        <f t="shared" si="5"/>
        <v>13</v>
      </c>
      <c r="BZ50" s="489">
        <f t="shared" si="6"/>
        <v>0</v>
      </c>
      <c r="CA50" s="489">
        <f t="shared" si="10"/>
        <v>651</v>
      </c>
      <c r="CB50" s="489">
        <f t="shared" si="11"/>
        <v>0</v>
      </c>
      <c r="CC50" s="489">
        <f t="shared" si="12"/>
        <v>0</v>
      </c>
      <c r="CD50" s="489">
        <f t="shared" si="13"/>
        <v>0</v>
      </c>
      <c r="CE50" s="489">
        <f t="shared" si="14"/>
        <v>0</v>
      </c>
      <c r="CF50" s="489">
        <f t="shared" si="8"/>
        <v>651</v>
      </c>
      <c r="CG50" s="489">
        <f t="shared" si="9"/>
        <v>0</v>
      </c>
      <c r="CH50" s="489">
        <f t="shared" si="15"/>
        <v>48</v>
      </c>
      <c r="CI50" s="489">
        <f t="shared" si="16"/>
        <v>0</v>
      </c>
    </row>
    <row r="51" spans="1:87">
      <c r="A51" s="499" t="str">
        <f t="shared" si="0"/>
        <v>209</v>
      </c>
      <c r="B51" s="500">
        <v>39861</v>
      </c>
      <c r="C51" s="206"/>
      <c r="D51" s="206">
        <v>13</v>
      </c>
      <c r="E51" s="206">
        <v>13</v>
      </c>
      <c r="F51" s="206">
        <v>13</v>
      </c>
      <c r="G51" s="206"/>
      <c r="H51" s="206">
        <v>13</v>
      </c>
      <c r="I51" s="206">
        <v>13</v>
      </c>
      <c r="J51" s="206"/>
      <c r="K51" s="206"/>
      <c r="L51" s="206"/>
      <c r="M51" s="206">
        <v>13</v>
      </c>
      <c r="N51" s="206">
        <v>13</v>
      </c>
      <c r="O51" s="206">
        <v>13</v>
      </c>
      <c r="P51" s="206">
        <v>13</v>
      </c>
      <c r="Q51" s="206">
        <v>13</v>
      </c>
      <c r="R51" s="206">
        <v>13</v>
      </c>
      <c r="S51" s="206">
        <v>13</v>
      </c>
      <c r="T51" s="206">
        <v>13</v>
      </c>
      <c r="U51" s="206"/>
      <c r="V51" s="206">
        <v>13</v>
      </c>
      <c r="W51" s="206">
        <v>13</v>
      </c>
      <c r="X51" s="206">
        <v>13</v>
      </c>
      <c r="Y51" s="206">
        <v>13</v>
      </c>
      <c r="Z51" s="206">
        <v>13</v>
      </c>
      <c r="AA51" s="206">
        <v>13</v>
      </c>
      <c r="AB51" s="206">
        <v>13</v>
      </c>
      <c r="AC51" s="206"/>
      <c r="AD51" s="206">
        <v>13</v>
      </c>
      <c r="AE51" s="206">
        <v>15</v>
      </c>
      <c r="AF51" s="206">
        <v>15</v>
      </c>
      <c r="AG51" s="206">
        <v>15</v>
      </c>
      <c r="AH51" s="206">
        <v>15</v>
      </c>
      <c r="AI51" s="206">
        <v>15</v>
      </c>
      <c r="AJ51" s="206"/>
      <c r="AK51" s="206">
        <v>10</v>
      </c>
      <c r="AL51" s="206">
        <v>10</v>
      </c>
      <c r="AM51" s="206"/>
      <c r="AN51" s="206">
        <v>14</v>
      </c>
      <c r="AO51" s="206">
        <v>14</v>
      </c>
      <c r="AP51" s="206"/>
      <c r="AQ51" s="206">
        <v>14</v>
      </c>
      <c r="AR51" s="206">
        <v>14</v>
      </c>
      <c r="AS51" s="206"/>
      <c r="AT51" s="489">
        <f t="shared" si="1"/>
        <v>13</v>
      </c>
      <c r="AU51" s="489">
        <f t="shared" si="2"/>
        <v>0</v>
      </c>
      <c r="AV51" s="489">
        <f t="shared" si="3"/>
        <v>0</v>
      </c>
      <c r="AW51" s="489">
        <f t="shared" si="4"/>
        <v>0</v>
      </c>
      <c r="AX51" s="206">
        <v>13</v>
      </c>
      <c r="AY51" s="206"/>
      <c r="AZ51" s="206"/>
      <c r="BA51" s="206"/>
      <c r="BB51" s="206"/>
      <c r="BC51" s="206"/>
      <c r="BD51" s="206"/>
      <c r="BE51" s="206"/>
      <c r="BF51" s="206"/>
      <c r="BG51" s="206"/>
      <c r="BH51" s="206"/>
      <c r="BI51" s="206"/>
      <c r="BJ51" s="206"/>
      <c r="BK51" s="206">
        <v>3</v>
      </c>
      <c r="BL51" s="206">
        <v>3</v>
      </c>
      <c r="BM51" s="206"/>
      <c r="BN51" s="206">
        <v>2</v>
      </c>
      <c r="BO51" s="206">
        <v>14</v>
      </c>
      <c r="BP51" s="206"/>
      <c r="BQ51" s="206"/>
      <c r="BR51" s="206"/>
      <c r="BS51" s="206"/>
      <c r="BT51" s="206">
        <v>18</v>
      </c>
      <c r="BU51" s="206"/>
      <c r="BV51" s="206"/>
      <c r="BW51" s="206"/>
      <c r="BX51" s="206"/>
      <c r="BY51" s="489">
        <f t="shared" si="5"/>
        <v>18</v>
      </c>
      <c r="BZ51" s="489">
        <f t="shared" si="6"/>
        <v>0</v>
      </c>
      <c r="CA51" s="489">
        <f t="shared" si="10"/>
        <v>647</v>
      </c>
      <c r="CB51" s="489">
        <f t="shared" si="11"/>
        <v>0</v>
      </c>
      <c r="CC51" s="489">
        <f t="shared" si="12"/>
        <v>0</v>
      </c>
      <c r="CD51" s="489">
        <f t="shared" si="13"/>
        <v>0</v>
      </c>
      <c r="CE51" s="489">
        <f t="shared" si="14"/>
        <v>0</v>
      </c>
      <c r="CF51" s="489">
        <f t="shared" si="8"/>
        <v>647</v>
      </c>
      <c r="CG51" s="489">
        <f t="shared" si="9"/>
        <v>0</v>
      </c>
      <c r="CH51" s="489">
        <f t="shared" si="15"/>
        <v>62</v>
      </c>
      <c r="CI51" s="489">
        <f t="shared" si="16"/>
        <v>0</v>
      </c>
    </row>
    <row r="52" spans="1:87">
      <c r="A52" s="499" t="str">
        <f t="shared" si="0"/>
        <v>209</v>
      </c>
      <c r="B52" s="500">
        <v>39862</v>
      </c>
      <c r="C52" s="206"/>
      <c r="D52" s="206">
        <v>15</v>
      </c>
      <c r="E52" s="206">
        <v>15</v>
      </c>
      <c r="F52" s="206">
        <v>15</v>
      </c>
      <c r="G52" s="206"/>
      <c r="H52" s="206">
        <v>15</v>
      </c>
      <c r="I52" s="206">
        <v>15</v>
      </c>
      <c r="J52" s="206"/>
      <c r="K52" s="206"/>
      <c r="L52" s="206"/>
      <c r="M52" s="206">
        <v>3</v>
      </c>
      <c r="N52" s="206">
        <v>3</v>
      </c>
      <c r="O52" s="206">
        <v>15</v>
      </c>
      <c r="P52" s="206">
        <v>15</v>
      </c>
      <c r="Q52" s="206">
        <v>15</v>
      </c>
      <c r="R52" s="206">
        <v>15</v>
      </c>
      <c r="S52" s="206">
        <v>15</v>
      </c>
      <c r="T52" s="206">
        <v>15</v>
      </c>
      <c r="U52" s="206"/>
      <c r="V52" s="206">
        <v>15</v>
      </c>
      <c r="W52" s="206">
        <v>15</v>
      </c>
      <c r="X52" s="206">
        <v>15</v>
      </c>
      <c r="Y52" s="206">
        <v>15</v>
      </c>
      <c r="Z52" s="206">
        <v>15</v>
      </c>
      <c r="AA52" s="206">
        <v>15</v>
      </c>
      <c r="AB52" s="206">
        <v>15</v>
      </c>
      <c r="AC52" s="206"/>
      <c r="AD52" s="206">
        <v>15</v>
      </c>
      <c r="AE52" s="206">
        <v>15</v>
      </c>
      <c r="AF52" s="206">
        <v>15</v>
      </c>
      <c r="AG52" s="206">
        <v>15</v>
      </c>
      <c r="AH52" s="206">
        <v>15</v>
      </c>
      <c r="AI52" s="206">
        <v>15</v>
      </c>
      <c r="AJ52" s="206"/>
      <c r="AK52" s="206">
        <v>15</v>
      </c>
      <c r="AL52" s="206">
        <v>15</v>
      </c>
      <c r="AM52" s="206"/>
      <c r="AN52" s="206">
        <v>0</v>
      </c>
      <c r="AO52" s="206">
        <v>0</v>
      </c>
      <c r="AP52" s="206"/>
      <c r="AQ52" s="206">
        <v>15</v>
      </c>
      <c r="AR52" s="206">
        <v>15</v>
      </c>
      <c r="AS52" s="206"/>
      <c r="AT52" s="489">
        <f t="shared" si="1"/>
        <v>15</v>
      </c>
      <c r="AU52" s="489">
        <f t="shared" si="2"/>
        <v>0</v>
      </c>
      <c r="AV52" s="489">
        <f t="shared" si="3"/>
        <v>0</v>
      </c>
      <c r="AW52" s="489">
        <f t="shared" si="4"/>
        <v>0</v>
      </c>
      <c r="AX52" s="206">
        <v>15</v>
      </c>
      <c r="AY52" s="206"/>
      <c r="AZ52" s="206"/>
      <c r="BA52" s="206"/>
      <c r="BB52" s="206"/>
      <c r="BC52" s="206"/>
      <c r="BD52" s="206"/>
      <c r="BE52" s="206"/>
      <c r="BF52" s="206"/>
      <c r="BG52" s="206"/>
      <c r="BH52" s="206"/>
      <c r="BI52" s="206"/>
      <c r="BJ52" s="206"/>
      <c r="BK52" s="206">
        <v>4</v>
      </c>
      <c r="BL52" s="206">
        <v>3</v>
      </c>
      <c r="BM52" s="206"/>
      <c r="BN52" s="206">
        <v>4</v>
      </c>
      <c r="BO52" s="206">
        <v>16</v>
      </c>
      <c r="BP52" s="206"/>
      <c r="BQ52" s="206"/>
      <c r="BR52" s="206"/>
      <c r="BS52" s="206"/>
      <c r="BT52" s="206">
        <v>18</v>
      </c>
      <c r="BU52" s="206"/>
      <c r="BV52" s="206"/>
      <c r="BW52" s="206"/>
      <c r="BX52" s="206"/>
      <c r="BY52" s="489">
        <f t="shared" si="5"/>
        <v>18</v>
      </c>
      <c r="BZ52" s="489">
        <f t="shared" si="6"/>
        <v>0</v>
      </c>
      <c r="CA52" s="489">
        <f t="shared" si="10"/>
        <v>645</v>
      </c>
      <c r="CB52" s="489">
        <f t="shared" si="11"/>
        <v>0</v>
      </c>
      <c r="CC52" s="489">
        <f t="shared" si="12"/>
        <v>0</v>
      </c>
      <c r="CD52" s="489">
        <f t="shared" si="13"/>
        <v>0</v>
      </c>
      <c r="CE52" s="489">
        <f t="shared" si="14"/>
        <v>0</v>
      </c>
      <c r="CF52" s="489">
        <f t="shared" si="8"/>
        <v>645</v>
      </c>
      <c r="CG52" s="489">
        <f t="shared" si="9"/>
        <v>0</v>
      </c>
      <c r="CH52" s="489">
        <f t="shared" si="15"/>
        <v>77</v>
      </c>
      <c r="CI52" s="489">
        <f t="shared" si="16"/>
        <v>0</v>
      </c>
    </row>
    <row r="53" spans="1:87">
      <c r="A53" s="499" t="str">
        <f t="shared" si="0"/>
        <v>209</v>
      </c>
      <c r="B53" s="500">
        <v>39863</v>
      </c>
      <c r="C53" s="206"/>
      <c r="D53" s="206">
        <v>18</v>
      </c>
      <c r="E53" s="206">
        <v>18</v>
      </c>
      <c r="F53" s="206">
        <v>18</v>
      </c>
      <c r="G53" s="206"/>
      <c r="H53" s="206">
        <v>18</v>
      </c>
      <c r="I53" s="206">
        <v>18</v>
      </c>
      <c r="J53" s="206"/>
      <c r="K53" s="206"/>
      <c r="L53" s="206"/>
      <c r="M53" s="206">
        <v>18</v>
      </c>
      <c r="N53" s="206">
        <v>18</v>
      </c>
      <c r="O53" s="206">
        <v>18</v>
      </c>
      <c r="P53" s="206">
        <v>18</v>
      </c>
      <c r="Q53" s="206">
        <v>18</v>
      </c>
      <c r="R53" s="206">
        <v>18</v>
      </c>
      <c r="S53" s="206">
        <v>18</v>
      </c>
      <c r="T53" s="206">
        <v>18</v>
      </c>
      <c r="U53" s="206"/>
      <c r="V53" s="206">
        <v>18</v>
      </c>
      <c r="W53" s="206">
        <v>18</v>
      </c>
      <c r="X53" s="206">
        <v>18</v>
      </c>
      <c r="Y53" s="206">
        <v>18</v>
      </c>
      <c r="Z53" s="206">
        <v>18</v>
      </c>
      <c r="AA53" s="206">
        <v>18</v>
      </c>
      <c r="AB53" s="206">
        <v>18</v>
      </c>
      <c r="AC53" s="206"/>
      <c r="AD53" s="206">
        <v>18</v>
      </c>
      <c r="AE53" s="206">
        <v>17</v>
      </c>
      <c r="AF53" s="206">
        <v>17</v>
      </c>
      <c r="AG53" s="206">
        <v>17</v>
      </c>
      <c r="AH53" s="206">
        <v>17</v>
      </c>
      <c r="AI53" s="206">
        <v>17</v>
      </c>
      <c r="AJ53" s="206"/>
      <c r="AK53" s="206">
        <v>17</v>
      </c>
      <c r="AL53" s="206">
        <v>17</v>
      </c>
      <c r="AM53" s="206"/>
      <c r="AN53" s="206">
        <v>18</v>
      </c>
      <c r="AO53" s="206">
        <v>18</v>
      </c>
      <c r="AP53" s="206"/>
      <c r="AQ53" s="206">
        <v>18</v>
      </c>
      <c r="AR53" s="206">
        <v>18</v>
      </c>
      <c r="AS53" s="206"/>
      <c r="AT53" s="489">
        <f t="shared" si="1"/>
        <v>18</v>
      </c>
      <c r="AU53" s="489">
        <f t="shared" si="2"/>
        <v>0</v>
      </c>
      <c r="AV53" s="489">
        <f t="shared" si="3"/>
        <v>0</v>
      </c>
      <c r="AW53" s="489">
        <f t="shared" si="4"/>
        <v>0</v>
      </c>
      <c r="AX53" s="206">
        <v>18</v>
      </c>
      <c r="AY53" s="206"/>
      <c r="AZ53" s="206"/>
      <c r="BA53" s="206"/>
      <c r="BB53" s="206"/>
      <c r="BC53" s="206"/>
      <c r="BD53" s="206"/>
      <c r="BE53" s="206"/>
      <c r="BF53" s="206"/>
      <c r="BG53" s="206"/>
      <c r="BH53" s="206"/>
      <c r="BI53" s="206"/>
      <c r="BJ53" s="206"/>
      <c r="BK53" s="206">
        <v>4</v>
      </c>
      <c r="BL53" s="206">
        <v>5</v>
      </c>
      <c r="BM53" s="206"/>
      <c r="BN53" s="206"/>
      <c r="BO53" s="206">
        <v>18</v>
      </c>
      <c r="BP53" s="206"/>
      <c r="BQ53" s="206"/>
      <c r="BR53" s="206"/>
      <c r="BS53" s="206"/>
      <c r="BT53" s="206">
        <v>23</v>
      </c>
      <c r="BU53" s="206"/>
      <c r="BV53" s="206"/>
      <c r="BW53" s="206"/>
      <c r="BX53" s="206"/>
      <c r="BY53" s="489">
        <f t="shared" si="5"/>
        <v>23</v>
      </c>
      <c r="BZ53" s="489">
        <f t="shared" si="6"/>
        <v>0</v>
      </c>
      <c r="CA53" s="489">
        <f t="shared" si="10"/>
        <v>640</v>
      </c>
      <c r="CB53" s="489">
        <f t="shared" si="11"/>
        <v>0</v>
      </c>
      <c r="CC53" s="489">
        <f t="shared" si="12"/>
        <v>0</v>
      </c>
      <c r="CD53" s="489">
        <f t="shared" si="13"/>
        <v>0</v>
      </c>
      <c r="CE53" s="489">
        <f t="shared" si="14"/>
        <v>0</v>
      </c>
      <c r="CF53" s="489">
        <f t="shared" si="8"/>
        <v>640</v>
      </c>
      <c r="CG53" s="489">
        <f t="shared" si="9"/>
        <v>0</v>
      </c>
      <c r="CH53" s="489">
        <f t="shared" si="15"/>
        <v>95</v>
      </c>
      <c r="CI53" s="489">
        <f t="shared" si="16"/>
        <v>0</v>
      </c>
    </row>
    <row r="54" spans="1:87">
      <c r="A54" s="499" t="str">
        <f t="shared" si="0"/>
        <v>209</v>
      </c>
      <c r="B54" s="500">
        <v>39864</v>
      </c>
      <c r="C54" s="206"/>
      <c r="D54" s="206">
        <v>16</v>
      </c>
      <c r="E54" s="206">
        <v>16</v>
      </c>
      <c r="F54" s="206">
        <v>16</v>
      </c>
      <c r="G54" s="206"/>
      <c r="H54" s="206">
        <v>16</v>
      </c>
      <c r="I54" s="206">
        <v>16</v>
      </c>
      <c r="J54" s="206"/>
      <c r="K54" s="206"/>
      <c r="L54" s="206"/>
      <c r="M54" s="206">
        <v>16</v>
      </c>
      <c r="N54" s="206">
        <v>16</v>
      </c>
      <c r="O54" s="206">
        <v>16</v>
      </c>
      <c r="P54" s="206">
        <v>16</v>
      </c>
      <c r="Q54" s="206">
        <v>16</v>
      </c>
      <c r="R54" s="206">
        <v>16</v>
      </c>
      <c r="S54" s="206">
        <v>16</v>
      </c>
      <c r="T54" s="206">
        <v>16</v>
      </c>
      <c r="U54" s="206"/>
      <c r="V54" s="206">
        <v>16</v>
      </c>
      <c r="W54" s="206">
        <v>16</v>
      </c>
      <c r="X54" s="206">
        <v>16</v>
      </c>
      <c r="Y54" s="206">
        <v>16</v>
      </c>
      <c r="Z54" s="206">
        <v>16</v>
      </c>
      <c r="AA54" s="206">
        <v>16</v>
      </c>
      <c r="AB54" s="206">
        <v>16</v>
      </c>
      <c r="AC54" s="206"/>
      <c r="AD54" s="206">
        <v>16</v>
      </c>
      <c r="AE54" s="206">
        <v>17</v>
      </c>
      <c r="AF54" s="206">
        <v>17</v>
      </c>
      <c r="AG54" s="206">
        <v>17</v>
      </c>
      <c r="AH54" s="206">
        <v>17</v>
      </c>
      <c r="AI54" s="206">
        <v>17</v>
      </c>
      <c r="AJ54" s="206"/>
      <c r="AK54" s="206">
        <v>17</v>
      </c>
      <c r="AL54" s="206">
        <v>17</v>
      </c>
      <c r="AM54" s="206"/>
      <c r="AN54" s="206">
        <v>11</v>
      </c>
      <c r="AO54" s="206">
        <v>11</v>
      </c>
      <c r="AP54" s="206"/>
      <c r="AQ54" s="206">
        <v>11</v>
      </c>
      <c r="AR54" s="206">
        <v>11</v>
      </c>
      <c r="AS54" s="206"/>
      <c r="AT54" s="489">
        <f t="shared" si="1"/>
        <v>16</v>
      </c>
      <c r="AU54" s="489">
        <f t="shared" si="2"/>
        <v>0</v>
      </c>
      <c r="AV54" s="489">
        <f t="shared" si="3"/>
        <v>0</v>
      </c>
      <c r="AW54" s="489">
        <f t="shared" si="4"/>
        <v>0</v>
      </c>
      <c r="AX54" s="206">
        <v>16</v>
      </c>
      <c r="AY54" s="206"/>
      <c r="AZ54" s="206"/>
      <c r="BA54" s="206"/>
      <c r="BB54" s="206"/>
      <c r="BC54" s="206"/>
      <c r="BD54" s="206"/>
      <c r="BE54" s="206"/>
      <c r="BF54" s="206"/>
      <c r="BG54" s="206"/>
      <c r="BH54" s="206"/>
      <c r="BI54" s="206"/>
      <c r="BJ54" s="206"/>
      <c r="BK54" s="206">
        <v>4</v>
      </c>
      <c r="BL54" s="206">
        <v>4</v>
      </c>
      <c r="BM54" s="206"/>
      <c r="BN54" s="206"/>
      <c r="BO54" s="206">
        <v>11</v>
      </c>
      <c r="BP54" s="206"/>
      <c r="BQ54" s="206"/>
      <c r="BR54" s="206"/>
      <c r="BS54" s="206"/>
      <c r="BT54" s="206"/>
      <c r="BU54" s="206"/>
      <c r="BV54" s="206"/>
      <c r="BW54" s="206"/>
      <c r="BX54" s="206"/>
      <c r="BY54" s="489">
        <f t="shared" si="5"/>
        <v>0</v>
      </c>
      <c r="BZ54" s="489">
        <f t="shared" si="6"/>
        <v>0</v>
      </c>
      <c r="CA54" s="489">
        <f t="shared" si="10"/>
        <v>651</v>
      </c>
      <c r="CB54" s="489">
        <f t="shared" si="11"/>
        <v>0</v>
      </c>
      <c r="CC54" s="489">
        <f t="shared" si="12"/>
        <v>0</v>
      </c>
      <c r="CD54" s="489">
        <f t="shared" si="13"/>
        <v>0</v>
      </c>
      <c r="CE54" s="489">
        <f t="shared" si="14"/>
        <v>0</v>
      </c>
      <c r="CF54" s="489">
        <f t="shared" si="8"/>
        <v>651</v>
      </c>
      <c r="CG54" s="489">
        <f t="shared" si="9"/>
        <v>0</v>
      </c>
      <c r="CH54" s="489">
        <f t="shared" si="15"/>
        <v>106</v>
      </c>
      <c r="CI54" s="489">
        <f t="shared" si="16"/>
        <v>0</v>
      </c>
    </row>
    <row r="55" spans="1:87">
      <c r="A55" s="499" t="str">
        <f t="shared" si="0"/>
        <v>209</v>
      </c>
      <c r="B55" s="500">
        <v>39865</v>
      </c>
      <c r="C55" s="206"/>
      <c r="D55" s="206"/>
      <c r="E55" s="206"/>
      <c r="F55" s="206"/>
      <c r="G55" s="206"/>
      <c r="H55" s="206"/>
      <c r="I55" s="206"/>
      <c r="J55" s="206"/>
      <c r="K55" s="206"/>
      <c r="L55" s="206"/>
      <c r="M55" s="206"/>
      <c r="N55" s="206"/>
      <c r="O55" s="206"/>
      <c r="P55" s="206"/>
      <c r="Q55" s="206"/>
      <c r="R55" s="206"/>
      <c r="S55" s="206"/>
      <c r="T55" s="206"/>
      <c r="U55" s="206"/>
      <c r="V55" s="206"/>
      <c r="W55" s="206"/>
      <c r="X55" s="206"/>
      <c r="Y55" s="206"/>
      <c r="Z55" s="206"/>
      <c r="AA55" s="206"/>
      <c r="AB55" s="206"/>
      <c r="AC55" s="206"/>
      <c r="AD55" s="206"/>
      <c r="AE55" s="206"/>
      <c r="AF55" s="206"/>
      <c r="AG55" s="206"/>
      <c r="AH55" s="206"/>
      <c r="AI55" s="206"/>
      <c r="AJ55" s="206"/>
      <c r="AK55" s="206"/>
      <c r="AL55" s="206"/>
      <c r="AM55" s="206"/>
      <c r="AN55" s="206"/>
      <c r="AO55" s="206"/>
      <c r="AP55" s="206"/>
      <c r="AQ55" s="206"/>
      <c r="AR55" s="206"/>
      <c r="AS55" s="206"/>
      <c r="AT55" s="489">
        <f t="shared" si="1"/>
        <v>0</v>
      </c>
      <c r="AU55" s="489">
        <f t="shared" si="2"/>
        <v>0</v>
      </c>
      <c r="AV55" s="489">
        <f t="shared" si="3"/>
        <v>0</v>
      </c>
      <c r="AW55" s="489">
        <f t="shared" si="4"/>
        <v>0</v>
      </c>
      <c r="AX55" s="206"/>
      <c r="AY55" s="206"/>
      <c r="AZ55" s="206"/>
      <c r="BA55" s="206"/>
      <c r="BB55" s="206"/>
      <c r="BC55" s="206"/>
      <c r="BD55" s="206"/>
      <c r="BE55" s="206"/>
      <c r="BF55" s="206"/>
      <c r="BG55" s="206"/>
      <c r="BH55" s="206"/>
      <c r="BI55" s="206"/>
      <c r="BJ55" s="206"/>
      <c r="BK55" s="206"/>
      <c r="BL55" s="206"/>
      <c r="BM55" s="206"/>
      <c r="BN55" s="206"/>
      <c r="BO55" s="206"/>
      <c r="BP55" s="206"/>
      <c r="BQ55" s="206"/>
      <c r="BR55" s="206"/>
      <c r="BS55" s="206"/>
      <c r="BT55" s="206"/>
      <c r="BU55" s="206"/>
      <c r="BV55" s="206"/>
      <c r="BW55" s="206"/>
      <c r="BX55" s="206"/>
      <c r="BY55" s="489">
        <f t="shared" si="5"/>
        <v>0</v>
      </c>
      <c r="BZ55" s="489">
        <f t="shared" si="6"/>
        <v>0</v>
      </c>
      <c r="CA55" s="489">
        <f t="shared" si="10"/>
        <v>651</v>
      </c>
      <c r="CB55" s="489">
        <f t="shared" si="11"/>
        <v>0</v>
      </c>
      <c r="CC55" s="489">
        <f t="shared" si="12"/>
        <v>0</v>
      </c>
      <c r="CD55" s="489">
        <f t="shared" si="13"/>
        <v>0</v>
      </c>
      <c r="CE55" s="489">
        <f t="shared" si="14"/>
        <v>0</v>
      </c>
      <c r="CF55" s="489">
        <f t="shared" si="8"/>
        <v>651</v>
      </c>
      <c r="CG55" s="489">
        <f t="shared" si="9"/>
        <v>0</v>
      </c>
      <c r="CH55" s="489">
        <f t="shared" si="15"/>
        <v>106</v>
      </c>
      <c r="CI55" s="489">
        <f t="shared" si="16"/>
        <v>0</v>
      </c>
    </row>
    <row r="56" spans="1:87">
      <c r="A56" s="499" t="str">
        <f t="shared" si="0"/>
        <v>209</v>
      </c>
      <c r="B56" s="500">
        <v>39866</v>
      </c>
      <c r="C56" s="206"/>
      <c r="D56" s="206"/>
      <c r="E56" s="206"/>
      <c r="F56" s="206"/>
      <c r="G56" s="206"/>
      <c r="H56" s="206"/>
      <c r="I56" s="206"/>
      <c r="J56" s="206"/>
      <c r="K56" s="206"/>
      <c r="L56" s="206"/>
      <c r="M56" s="206"/>
      <c r="N56" s="206"/>
      <c r="O56" s="206"/>
      <c r="P56" s="206"/>
      <c r="Q56" s="206"/>
      <c r="R56" s="206"/>
      <c r="S56" s="206"/>
      <c r="T56" s="206"/>
      <c r="U56" s="206"/>
      <c r="V56" s="206"/>
      <c r="W56" s="206"/>
      <c r="X56" s="206"/>
      <c r="Y56" s="206"/>
      <c r="Z56" s="206"/>
      <c r="AA56" s="206"/>
      <c r="AB56" s="206"/>
      <c r="AC56" s="206"/>
      <c r="AD56" s="206"/>
      <c r="AE56" s="206"/>
      <c r="AF56" s="206"/>
      <c r="AG56" s="206"/>
      <c r="AH56" s="206"/>
      <c r="AI56" s="206"/>
      <c r="AJ56" s="206"/>
      <c r="AK56" s="206"/>
      <c r="AL56" s="206"/>
      <c r="AM56" s="206"/>
      <c r="AN56" s="206"/>
      <c r="AO56" s="206"/>
      <c r="AP56" s="206"/>
      <c r="AQ56" s="206"/>
      <c r="AR56" s="206"/>
      <c r="AS56" s="206"/>
      <c r="AT56" s="489">
        <f t="shared" si="1"/>
        <v>0</v>
      </c>
      <c r="AU56" s="489">
        <f t="shared" si="2"/>
        <v>0</v>
      </c>
      <c r="AV56" s="489">
        <f t="shared" si="3"/>
        <v>0</v>
      </c>
      <c r="AW56" s="489">
        <f t="shared" si="4"/>
        <v>0</v>
      </c>
      <c r="AX56" s="206"/>
      <c r="AY56" s="206"/>
      <c r="AZ56" s="206"/>
      <c r="BA56" s="206"/>
      <c r="BB56" s="206"/>
      <c r="BC56" s="206"/>
      <c r="BD56" s="206"/>
      <c r="BE56" s="206"/>
      <c r="BF56" s="206"/>
      <c r="BG56" s="206"/>
      <c r="BH56" s="206"/>
      <c r="BI56" s="206"/>
      <c r="BJ56" s="206"/>
      <c r="BK56" s="206"/>
      <c r="BL56" s="206"/>
      <c r="BM56" s="206"/>
      <c r="BN56" s="206"/>
      <c r="BO56" s="206"/>
      <c r="BP56" s="206"/>
      <c r="BQ56" s="206"/>
      <c r="BR56" s="206"/>
      <c r="BS56" s="206"/>
      <c r="BT56" s="206"/>
      <c r="BU56" s="206"/>
      <c r="BV56" s="206"/>
      <c r="BW56" s="206"/>
      <c r="BX56" s="206"/>
      <c r="BY56" s="489">
        <f t="shared" si="5"/>
        <v>0</v>
      </c>
      <c r="BZ56" s="489">
        <f t="shared" si="6"/>
        <v>0</v>
      </c>
      <c r="CA56" s="489">
        <f t="shared" si="10"/>
        <v>651</v>
      </c>
      <c r="CB56" s="489">
        <f t="shared" si="11"/>
        <v>0</v>
      </c>
      <c r="CC56" s="489">
        <f t="shared" si="12"/>
        <v>0</v>
      </c>
      <c r="CD56" s="489">
        <f t="shared" si="13"/>
        <v>0</v>
      </c>
      <c r="CE56" s="489">
        <f t="shared" si="14"/>
        <v>0</v>
      </c>
      <c r="CF56" s="489">
        <f t="shared" si="8"/>
        <v>651</v>
      </c>
      <c r="CG56" s="489">
        <f t="shared" si="9"/>
        <v>0</v>
      </c>
      <c r="CH56" s="489">
        <f t="shared" si="15"/>
        <v>106</v>
      </c>
      <c r="CI56" s="489">
        <f t="shared" si="16"/>
        <v>0</v>
      </c>
    </row>
    <row r="57" spans="1:87">
      <c r="A57" s="499" t="str">
        <f t="shared" si="0"/>
        <v>209</v>
      </c>
      <c r="B57" s="500">
        <v>39867</v>
      </c>
      <c r="C57" s="206"/>
      <c r="D57" s="206"/>
      <c r="E57" s="206"/>
      <c r="F57" s="206"/>
      <c r="G57" s="206"/>
      <c r="H57" s="206"/>
      <c r="I57" s="206"/>
      <c r="J57" s="206"/>
      <c r="K57" s="206"/>
      <c r="L57" s="206"/>
      <c r="M57" s="206"/>
      <c r="N57" s="206"/>
      <c r="O57" s="206"/>
      <c r="P57" s="206"/>
      <c r="Q57" s="206"/>
      <c r="R57" s="206"/>
      <c r="S57" s="206"/>
      <c r="T57" s="206"/>
      <c r="U57" s="206"/>
      <c r="V57" s="206"/>
      <c r="W57" s="206"/>
      <c r="X57" s="206"/>
      <c r="Y57" s="206"/>
      <c r="Z57" s="206"/>
      <c r="AA57" s="206"/>
      <c r="AB57" s="206"/>
      <c r="AC57" s="206"/>
      <c r="AD57" s="206"/>
      <c r="AE57" s="206"/>
      <c r="AF57" s="206"/>
      <c r="AG57" s="206"/>
      <c r="AH57" s="206"/>
      <c r="AI57" s="206"/>
      <c r="AJ57" s="206"/>
      <c r="AK57" s="206"/>
      <c r="AL57" s="206"/>
      <c r="AM57" s="206"/>
      <c r="AN57" s="206"/>
      <c r="AO57" s="206"/>
      <c r="AP57" s="206"/>
      <c r="AQ57" s="206"/>
      <c r="AR57" s="206"/>
      <c r="AS57" s="206"/>
      <c r="AT57" s="489">
        <f t="shared" si="1"/>
        <v>0</v>
      </c>
      <c r="AU57" s="489">
        <f t="shared" si="2"/>
        <v>0</v>
      </c>
      <c r="AV57" s="489">
        <f t="shared" si="3"/>
        <v>0</v>
      </c>
      <c r="AW57" s="489">
        <f t="shared" si="4"/>
        <v>0</v>
      </c>
      <c r="AX57" s="206"/>
      <c r="AY57" s="206"/>
      <c r="AZ57" s="206"/>
      <c r="BA57" s="206"/>
      <c r="BB57" s="206"/>
      <c r="BC57" s="206"/>
      <c r="BD57" s="206"/>
      <c r="BE57" s="206"/>
      <c r="BF57" s="206"/>
      <c r="BG57" s="206"/>
      <c r="BH57" s="206"/>
      <c r="BI57" s="206"/>
      <c r="BJ57" s="206"/>
      <c r="BK57" s="206"/>
      <c r="BL57" s="206"/>
      <c r="BM57" s="206"/>
      <c r="BN57" s="206"/>
      <c r="BO57" s="206"/>
      <c r="BP57" s="206"/>
      <c r="BQ57" s="206"/>
      <c r="BR57" s="206"/>
      <c r="BS57" s="206"/>
      <c r="BT57" s="206"/>
      <c r="BU57" s="206"/>
      <c r="BV57" s="206"/>
      <c r="BW57" s="206"/>
      <c r="BX57" s="206"/>
      <c r="BY57" s="489">
        <f t="shared" si="5"/>
        <v>0</v>
      </c>
      <c r="BZ57" s="489">
        <f t="shared" si="6"/>
        <v>0</v>
      </c>
      <c r="CA57" s="489">
        <f t="shared" si="10"/>
        <v>651</v>
      </c>
      <c r="CB57" s="489">
        <f t="shared" si="11"/>
        <v>0</v>
      </c>
      <c r="CC57" s="489">
        <f t="shared" si="12"/>
        <v>0</v>
      </c>
      <c r="CD57" s="489">
        <f t="shared" si="13"/>
        <v>0</v>
      </c>
      <c r="CE57" s="489">
        <f t="shared" si="14"/>
        <v>0</v>
      </c>
      <c r="CF57" s="489">
        <f t="shared" si="8"/>
        <v>651</v>
      </c>
      <c r="CG57" s="489">
        <f t="shared" si="9"/>
        <v>0</v>
      </c>
      <c r="CH57" s="489">
        <f t="shared" si="15"/>
        <v>106</v>
      </c>
      <c r="CI57" s="489">
        <f t="shared" si="16"/>
        <v>0</v>
      </c>
    </row>
    <row r="58" spans="1:87">
      <c r="A58" s="499" t="str">
        <f t="shared" si="0"/>
        <v>209</v>
      </c>
      <c r="B58" s="500">
        <v>39868</v>
      </c>
      <c r="C58" s="206"/>
      <c r="D58" s="206">
        <v>20</v>
      </c>
      <c r="E58" s="206">
        <v>20</v>
      </c>
      <c r="F58" s="206">
        <v>20</v>
      </c>
      <c r="G58" s="206"/>
      <c r="H58" s="206">
        <v>20</v>
      </c>
      <c r="I58" s="206">
        <v>20</v>
      </c>
      <c r="J58" s="206"/>
      <c r="K58" s="206"/>
      <c r="L58" s="206"/>
      <c r="M58" s="206">
        <v>20</v>
      </c>
      <c r="N58" s="206">
        <v>20</v>
      </c>
      <c r="O58" s="206">
        <v>20</v>
      </c>
      <c r="P58" s="206">
        <v>20</v>
      </c>
      <c r="Q58" s="206">
        <v>20</v>
      </c>
      <c r="R58" s="206">
        <v>20</v>
      </c>
      <c r="S58" s="206">
        <v>20</v>
      </c>
      <c r="T58" s="206">
        <v>20</v>
      </c>
      <c r="U58" s="206"/>
      <c r="V58" s="206">
        <v>20</v>
      </c>
      <c r="W58" s="206">
        <v>20</v>
      </c>
      <c r="X58" s="206">
        <v>20</v>
      </c>
      <c r="Y58" s="206">
        <v>20</v>
      </c>
      <c r="Z58" s="206">
        <v>20</v>
      </c>
      <c r="AA58" s="206">
        <v>20</v>
      </c>
      <c r="AB58" s="206">
        <v>20</v>
      </c>
      <c r="AC58" s="206"/>
      <c r="AD58" s="206">
        <v>20</v>
      </c>
      <c r="AE58" s="206">
        <v>17</v>
      </c>
      <c r="AF58" s="206">
        <v>17</v>
      </c>
      <c r="AG58" s="206">
        <v>16</v>
      </c>
      <c r="AH58" s="206">
        <v>17</v>
      </c>
      <c r="AI58" s="206">
        <v>17</v>
      </c>
      <c r="AJ58" s="206"/>
      <c r="AK58" s="206">
        <v>17</v>
      </c>
      <c r="AL58" s="206">
        <v>17</v>
      </c>
      <c r="AM58" s="206"/>
      <c r="AN58" s="206">
        <v>15</v>
      </c>
      <c r="AO58" s="206">
        <v>15</v>
      </c>
      <c r="AP58" s="206"/>
      <c r="AQ58" s="206">
        <v>15</v>
      </c>
      <c r="AR58" s="206">
        <v>15</v>
      </c>
      <c r="AS58" s="206"/>
      <c r="AT58" s="489">
        <f t="shared" si="1"/>
        <v>20</v>
      </c>
      <c r="AU58" s="489">
        <f t="shared" si="2"/>
        <v>0</v>
      </c>
      <c r="AV58" s="489">
        <f t="shared" si="3"/>
        <v>0</v>
      </c>
      <c r="AW58" s="489">
        <f t="shared" si="4"/>
        <v>0</v>
      </c>
      <c r="AX58" s="206">
        <v>20</v>
      </c>
      <c r="AY58" s="206"/>
      <c r="AZ58" s="206"/>
      <c r="BA58" s="206"/>
      <c r="BB58" s="206"/>
      <c r="BC58" s="206"/>
      <c r="BD58" s="206"/>
      <c r="BE58" s="206"/>
      <c r="BF58" s="206"/>
      <c r="BG58" s="206"/>
      <c r="BH58" s="206"/>
      <c r="BI58" s="206"/>
      <c r="BJ58" s="206"/>
      <c r="BK58" s="206">
        <v>5</v>
      </c>
      <c r="BL58" s="206">
        <v>5</v>
      </c>
      <c r="BM58" s="206">
        <v>3</v>
      </c>
      <c r="BN58" s="206"/>
      <c r="BO58" s="206">
        <v>14</v>
      </c>
      <c r="BP58" s="206"/>
      <c r="BQ58" s="206"/>
      <c r="BR58" s="206"/>
      <c r="BS58" s="206"/>
      <c r="BT58" s="206">
        <v>25</v>
      </c>
      <c r="BU58" s="206"/>
      <c r="BV58" s="206"/>
      <c r="BW58" s="206"/>
      <c r="BX58" s="206"/>
      <c r="BY58" s="489">
        <f t="shared" si="5"/>
        <v>25</v>
      </c>
      <c r="BZ58" s="489">
        <f t="shared" si="6"/>
        <v>0</v>
      </c>
      <c r="CA58" s="489">
        <f t="shared" si="10"/>
        <v>640</v>
      </c>
      <c r="CB58" s="489">
        <f t="shared" si="11"/>
        <v>0</v>
      </c>
      <c r="CC58" s="489">
        <f t="shared" si="12"/>
        <v>0</v>
      </c>
      <c r="CD58" s="489">
        <f t="shared" si="13"/>
        <v>0</v>
      </c>
      <c r="CE58" s="489">
        <f t="shared" si="14"/>
        <v>0</v>
      </c>
      <c r="CF58" s="489">
        <f t="shared" si="8"/>
        <v>640</v>
      </c>
      <c r="CG58" s="489">
        <f t="shared" si="9"/>
        <v>0</v>
      </c>
      <c r="CH58" s="489">
        <f t="shared" si="15"/>
        <v>121</v>
      </c>
      <c r="CI58" s="489">
        <f t="shared" si="16"/>
        <v>0</v>
      </c>
    </row>
    <row r="59" spans="1:87">
      <c r="A59" s="499" t="str">
        <f t="shared" si="0"/>
        <v>209</v>
      </c>
      <c r="B59" s="500">
        <v>39869</v>
      </c>
      <c r="C59" s="206"/>
      <c r="D59" s="206">
        <v>20</v>
      </c>
      <c r="E59" s="206">
        <v>20</v>
      </c>
      <c r="F59" s="206">
        <v>20</v>
      </c>
      <c r="G59" s="206"/>
      <c r="H59" s="206">
        <v>20</v>
      </c>
      <c r="I59" s="206">
        <v>20</v>
      </c>
      <c r="J59" s="206"/>
      <c r="K59" s="206"/>
      <c r="L59" s="206"/>
      <c r="M59" s="206">
        <v>20</v>
      </c>
      <c r="N59" s="206">
        <v>20</v>
      </c>
      <c r="O59" s="206">
        <v>20</v>
      </c>
      <c r="P59" s="206">
        <v>20</v>
      </c>
      <c r="Q59" s="206">
        <v>20</v>
      </c>
      <c r="R59" s="206">
        <v>20</v>
      </c>
      <c r="S59" s="206">
        <v>20</v>
      </c>
      <c r="T59" s="206">
        <v>20</v>
      </c>
      <c r="U59" s="206"/>
      <c r="V59" s="206">
        <v>20</v>
      </c>
      <c r="W59" s="206">
        <v>20</v>
      </c>
      <c r="X59" s="206">
        <v>20</v>
      </c>
      <c r="Y59" s="206">
        <v>20</v>
      </c>
      <c r="Z59" s="206">
        <v>20</v>
      </c>
      <c r="AA59" s="206">
        <v>20</v>
      </c>
      <c r="AB59" s="206">
        <v>20</v>
      </c>
      <c r="AC59" s="206"/>
      <c r="AD59" s="206">
        <v>16</v>
      </c>
      <c r="AE59" s="206">
        <v>15</v>
      </c>
      <c r="AF59" s="206">
        <v>15</v>
      </c>
      <c r="AG59" s="206">
        <v>15</v>
      </c>
      <c r="AH59" s="206">
        <v>15</v>
      </c>
      <c r="AI59" s="206">
        <v>15</v>
      </c>
      <c r="AJ59" s="206"/>
      <c r="AK59" s="206">
        <v>15</v>
      </c>
      <c r="AL59" s="206">
        <v>15</v>
      </c>
      <c r="AM59" s="206"/>
      <c r="AN59" s="206">
        <v>13</v>
      </c>
      <c r="AO59" s="206">
        <v>13</v>
      </c>
      <c r="AP59" s="206"/>
      <c r="AQ59" s="206">
        <v>13</v>
      </c>
      <c r="AR59" s="206">
        <v>13</v>
      </c>
      <c r="AS59" s="206"/>
      <c r="AT59" s="489">
        <f t="shared" si="1"/>
        <v>20</v>
      </c>
      <c r="AU59" s="489">
        <f t="shared" si="2"/>
        <v>0</v>
      </c>
      <c r="AV59" s="489">
        <f t="shared" si="3"/>
        <v>0</v>
      </c>
      <c r="AW59" s="489">
        <f t="shared" si="4"/>
        <v>0</v>
      </c>
      <c r="AX59" s="206">
        <v>20</v>
      </c>
      <c r="AY59" s="206"/>
      <c r="AZ59" s="206"/>
      <c r="BA59" s="206"/>
      <c r="BB59" s="206"/>
      <c r="BC59" s="206"/>
      <c r="BD59" s="206"/>
      <c r="BE59" s="206"/>
      <c r="BF59" s="206"/>
      <c r="BG59" s="206"/>
      <c r="BH59" s="206"/>
      <c r="BI59" s="206"/>
      <c r="BJ59" s="206"/>
      <c r="BK59" s="206">
        <v>5</v>
      </c>
      <c r="BL59" s="206">
        <v>5</v>
      </c>
      <c r="BM59" s="206"/>
      <c r="BN59" s="206"/>
      <c r="BO59" s="206">
        <v>13</v>
      </c>
      <c r="BP59" s="206"/>
      <c r="BQ59" s="206"/>
      <c r="BR59" s="206"/>
      <c r="BS59" s="206"/>
      <c r="BT59" s="206">
        <v>19</v>
      </c>
      <c r="BU59" s="206"/>
      <c r="BV59" s="206"/>
      <c r="BW59" s="206"/>
      <c r="BX59" s="206"/>
      <c r="BY59" s="489">
        <f t="shared" si="5"/>
        <v>19</v>
      </c>
      <c r="BZ59" s="489">
        <f t="shared" si="6"/>
        <v>0</v>
      </c>
      <c r="CA59" s="489">
        <f t="shared" si="10"/>
        <v>634</v>
      </c>
      <c r="CB59" s="489">
        <f t="shared" si="11"/>
        <v>0</v>
      </c>
      <c r="CC59" s="489">
        <f t="shared" si="12"/>
        <v>0</v>
      </c>
      <c r="CD59" s="489">
        <f t="shared" si="13"/>
        <v>0</v>
      </c>
      <c r="CE59" s="489">
        <f t="shared" si="14"/>
        <v>0</v>
      </c>
      <c r="CF59" s="489">
        <f t="shared" si="8"/>
        <v>634</v>
      </c>
      <c r="CG59" s="489">
        <f t="shared" si="9"/>
        <v>0</v>
      </c>
      <c r="CH59" s="489">
        <f t="shared" si="15"/>
        <v>134</v>
      </c>
      <c r="CI59" s="489">
        <f t="shared" si="16"/>
        <v>0</v>
      </c>
    </row>
    <row r="60" spans="1:87">
      <c r="A60" s="499" t="str">
        <f t="shared" si="0"/>
        <v>209</v>
      </c>
      <c r="B60" s="500">
        <v>39870</v>
      </c>
      <c r="C60" s="206"/>
      <c r="D60" s="206">
        <v>20</v>
      </c>
      <c r="E60" s="206">
        <v>20</v>
      </c>
      <c r="F60" s="206">
        <v>20</v>
      </c>
      <c r="G60" s="206"/>
      <c r="H60" s="206">
        <v>20</v>
      </c>
      <c r="I60" s="206">
        <v>20</v>
      </c>
      <c r="J60" s="206"/>
      <c r="K60" s="206"/>
      <c r="L60" s="206"/>
      <c r="M60" s="206">
        <v>20</v>
      </c>
      <c r="N60" s="206">
        <v>20</v>
      </c>
      <c r="O60" s="206">
        <v>20</v>
      </c>
      <c r="P60" s="206">
        <v>20</v>
      </c>
      <c r="Q60" s="206">
        <v>20</v>
      </c>
      <c r="R60" s="206">
        <v>20</v>
      </c>
      <c r="S60" s="206">
        <v>20</v>
      </c>
      <c r="T60" s="206">
        <v>20</v>
      </c>
      <c r="U60" s="206"/>
      <c r="V60" s="206">
        <v>20</v>
      </c>
      <c r="W60" s="206">
        <v>20</v>
      </c>
      <c r="X60" s="206">
        <v>20</v>
      </c>
      <c r="Y60" s="206">
        <v>20</v>
      </c>
      <c r="Z60" s="206">
        <v>20</v>
      </c>
      <c r="AA60" s="206">
        <v>20</v>
      </c>
      <c r="AB60" s="206">
        <v>20</v>
      </c>
      <c r="AC60" s="206"/>
      <c r="AD60" s="206">
        <v>20</v>
      </c>
      <c r="AE60" s="206">
        <v>14</v>
      </c>
      <c r="AF60" s="206">
        <v>11</v>
      </c>
      <c r="AG60" s="206">
        <v>11</v>
      </c>
      <c r="AH60" s="206">
        <v>11</v>
      </c>
      <c r="AI60" s="206">
        <v>11</v>
      </c>
      <c r="AJ60" s="206"/>
      <c r="AK60" s="206">
        <v>15</v>
      </c>
      <c r="AL60" s="206">
        <v>15</v>
      </c>
      <c r="AM60" s="206"/>
      <c r="AN60" s="206">
        <v>15</v>
      </c>
      <c r="AO60" s="206">
        <v>15</v>
      </c>
      <c r="AP60" s="206"/>
      <c r="AQ60" s="206">
        <v>15</v>
      </c>
      <c r="AR60" s="206">
        <v>15</v>
      </c>
      <c r="AS60" s="206"/>
      <c r="AT60" s="489">
        <f t="shared" si="1"/>
        <v>20</v>
      </c>
      <c r="AU60" s="489">
        <f t="shared" si="2"/>
        <v>0</v>
      </c>
      <c r="AV60" s="489">
        <f t="shared" si="3"/>
        <v>0</v>
      </c>
      <c r="AW60" s="489">
        <f t="shared" si="4"/>
        <v>0</v>
      </c>
      <c r="AX60" s="206">
        <v>20</v>
      </c>
      <c r="AY60" s="206"/>
      <c r="AZ60" s="206"/>
      <c r="BA60" s="206"/>
      <c r="BB60" s="206"/>
      <c r="BC60" s="206"/>
      <c r="BD60" s="206"/>
      <c r="BE60" s="206"/>
      <c r="BF60" s="206"/>
      <c r="BG60" s="206"/>
      <c r="BH60" s="206"/>
      <c r="BI60" s="206"/>
      <c r="BJ60" s="206"/>
      <c r="BK60" s="206">
        <v>5</v>
      </c>
      <c r="BL60" s="206">
        <v>5</v>
      </c>
      <c r="BM60" s="206"/>
      <c r="BN60" s="206"/>
      <c r="BO60" s="206">
        <v>15</v>
      </c>
      <c r="BP60" s="206"/>
      <c r="BQ60" s="206"/>
      <c r="BR60" s="206"/>
      <c r="BS60" s="206"/>
      <c r="BT60" s="206">
        <v>15</v>
      </c>
      <c r="BU60" s="206"/>
      <c r="BV60" s="206"/>
      <c r="BW60" s="206"/>
      <c r="BX60" s="206"/>
      <c r="BY60" s="489">
        <f t="shared" si="5"/>
        <v>15</v>
      </c>
      <c r="BZ60" s="489">
        <f t="shared" si="6"/>
        <v>0</v>
      </c>
      <c r="CA60" s="489">
        <f t="shared" si="10"/>
        <v>634</v>
      </c>
      <c r="CB60" s="489">
        <f t="shared" si="11"/>
        <v>0</v>
      </c>
      <c r="CC60" s="489">
        <f t="shared" si="12"/>
        <v>0</v>
      </c>
      <c r="CD60" s="489">
        <f t="shared" si="13"/>
        <v>0</v>
      </c>
      <c r="CE60" s="489">
        <f t="shared" si="14"/>
        <v>0</v>
      </c>
      <c r="CF60" s="489">
        <f t="shared" si="8"/>
        <v>634</v>
      </c>
      <c r="CG60" s="489">
        <f t="shared" si="9"/>
        <v>0</v>
      </c>
      <c r="CH60" s="489">
        <f t="shared" si="15"/>
        <v>149</v>
      </c>
      <c r="CI60" s="489">
        <f t="shared" si="16"/>
        <v>0</v>
      </c>
    </row>
    <row r="61" spans="1:87">
      <c r="A61" s="499" t="str">
        <f t="shared" si="0"/>
        <v>209</v>
      </c>
      <c r="B61" s="500">
        <v>39871</v>
      </c>
      <c r="C61" s="206"/>
      <c r="D61" s="206">
        <v>20</v>
      </c>
      <c r="E61" s="206">
        <v>20</v>
      </c>
      <c r="F61" s="206">
        <v>20</v>
      </c>
      <c r="G61" s="206"/>
      <c r="H61" s="206">
        <v>20</v>
      </c>
      <c r="I61" s="206">
        <v>20</v>
      </c>
      <c r="J61" s="206"/>
      <c r="K61" s="206"/>
      <c r="L61" s="206"/>
      <c r="M61" s="206">
        <v>20</v>
      </c>
      <c r="N61" s="206">
        <v>20</v>
      </c>
      <c r="O61" s="206">
        <v>20</v>
      </c>
      <c r="P61" s="206">
        <v>20</v>
      </c>
      <c r="Q61" s="206">
        <v>20</v>
      </c>
      <c r="R61" s="206">
        <v>20</v>
      </c>
      <c r="S61" s="206">
        <v>20</v>
      </c>
      <c r="T61" s="206">
        <v>20</v>
      </c>
      <c r="U61" s="206"/>
      <c r="V61" s="206">
        <v>20</v>
      </c>
      <c r="W61" s="206">
        <v>20</v>
      </c>
      <c r="X61" s="206">
        <v>20</v>
      </c>
      <c r="Y61" s="206">
        <v>20</v>
      </c>
      <c r="Z61" s="206">
        <v>20</v>
      </c>
      <c r="AA61" s="206">
        <v>20</v>
      </c>
      <c r="AB61" s="206">
        <v>20</v>
      </c>
      <c r="AC61" s="206"/>
      <c r="AD61" s="206">
        <v>20</v>
      </c>
      <c r="AE61" s="206">
        <v>23</v>
      </c>
      <c r="AF61" s="206">
        <v>15</v>
      </c>
      <c r="AG61" s="206">
        <v>15</v>
      </c>
      <c r="AH61" s="206">
        <v>15</v>
      </c>
      <c r="AI61" s="206">
        <v>15</v>
      </c>
      <c r="AJ61" s="206"/>
      <c r="AK61" s="206">
        <v>20</v>
      </c>
      <c r="AL61" s="206">
        <v>20</v>
      </c>
      <c r="AM61" s="206"/>
      <c r="AN61" s="206">
        <v>18</v>
      </c>
      <c r="AO61" s="206">
        <v>18</v>
      </c>
      <c r="AP61" s="206"/>
      <c r="AQ61" s="206">
        <v>18</v>
      </c>
      <c r="AR61" s="206">
        <v>18</v>
      </c>
      <c r="AS61" s="206"/>
      <c r="AT61" s="489">
        <f t="shared" si="1"/>
        <v>20</v>
      </c>
      <c r="AU61" s="489">
        <f t="shared" si="2"/>
        <v>0</v>
      </c>
      <c r="AV61" s="489">
        <f t="shared" si="3"/>
        <v>0</v>
      </c>
      <c r="AW61" s="489">
        <f t="shared" si="4"/>
        <v>0</v>
      </c>
      <c r="AX61" s="206">
        <v>20</v>
      </c>
      <c r="AY61" s="206"/>
      <c r="AZ61" s="206"/>
      <c r="BA61" s="206"/>
      <c r="BB61" s="206"/>
      <c r="BC61" s="206"/>
      <c r="BD61" s="206"/>
      <c r="BE61" s="206"/>
      <c r="BF61" s="206"/>
      <c r="BG61" s="206"/>
      <c r="BH61" s="206"/>
      <c r="BI61" s="206"/>
      <c r="BJ61" s="206"/>
      <c r="BK61" s="206">
        <v>5</v>
      </c>
      <c r="BL61" s="206">
        <v>5</v>
      </c>
      <c r="BM61" s="206"/>
      <c r="BN61" s="206"/>
      <c r="BO61" s="206">
        <v>18</v>
      </c>
      <c r="BP61" s="206"/>
      <c r="BQ61" s="206"/>
      <c r="BR61" s="206"/>
      <c r="BS61" s="206"/>
      <c r="BT61" s="206"/>
      <c r="BU61" s="206"/>
      <c r="BV61" s="206"/>
      <c r="BW61" s="206"/>
      <c r="BX61" s="206"/>
      <c r="BY61" s="489">
        <f t="shared" si="5"/>
        <v>0</v>
      </c>
      <c r="BZ61" s="489">
        <f t="shared" si="6"/>
        <v>0</v>
      </c>
      <c r="CA61" s="489">
        <f t="shared" si="10"/>
        <v>652</v>
      </c>
      <c r="CB61" s="489">
        <f t="shared" si="11"/>
        <v>0</v>
      </c>
      <c r="CC61" s="489">
        <f t="shared" si="12"/>
        <v>0</v>
      </c>
      <c r="CD61" s="489">
        <f t="shared" si="13"/>
        <v>0</v>
      </c>
      <c r="CE61" s="489">
        <f t="shared" si="14"/>
        <v>0</v>
      </c>
      <c r="CF61" s="489">
        <f t="shared" si="8"/>
        <v>652</v>
      </c>
      <c r="CG61" s="489">
        <f t="shared" si="9"/>
        <v>0</v>
      </c>
      <c r="CH61" s="489">
        <f t="shared" si="15"/>
        <v>167</v>
      </c>
      <c r="CI61" s="489">
        <f t="shared" si="16"/>
        <v>0</v>
      </c>
    </row>
    <row r="62" spans="1:87">
      <c r="A62" s="499" t="str">
        <f t="shared" si="0"/>
        <v>209</v>
      </c>
      <c r="B62" s="500">
        <v>39872</v>
      </c>
      <c r="C62" s="206"/>
      <c r="D62" s="206">
        <v>20</v>
      </c>
      <c r="E62" s="206">
        <v>20</v>
      </c>
      <c r="F62" s="206">
        <v>20</v>
      </c>
      <c r="G62" s="206"/>
      <c r="H62" s="206">
        <v>20</v>
      </c>
      <c r="I62" s="206">
        <v>20</v>
      </c>
      <c r="J62" s="206"/>
      <c r="K62" s="206"/>
      <c r="L62" s="206"/>
      <c r="M62" s="206">
        <v>20</v>
      </c>
      <c r="N62" s="206">
        <v>20</v>
      </c>
      <c r="O62" s="206">
        <v>20</v>
      </c>
      <c r="P62" s="206">
        <v>20</v>
      </c>
      <c r="Q62" s="206">
        <v>20</v>
      </c>
      <c r="R62" s="206">
        <v>20</v>
      </c>
      <c r="S62" s="206">
        <v>20</v>
      </c>
      <c r="T62" s="206">
        <v>20</v>
      </c>
      <c r="U62" s="206"/>
      <c r="V62" s="206">
        <v>20</v>
      </c>
      <c r="W62" s="206">
        <v>20</v>
      </c>
      <c r="X62" s="206">
        <v>20</v>
      </c>
      <c r="Y62" s="206">
        <v>20</v>
      </c>
      <c r="Z62" s="206">
        <v>20</v>
      </c>
      <c r="AA62" s="206">
        <v>20</v>
      </c>
      <c r="AB62" s="206">
        <v>20</v>
      </c>
      <c r="AC62" s="206"/>
      <c r="AD62" s="206">
        <v>20</v>
      </c>
      <c r="AE62" s="206">
        <v>17</v>
      </c>
      <c r="AF62" s="206">
        <v>18</v>
      </c>
      <c r="AG62" s="206">
        <v>18</v>
      </c>
      <c r="AH62" s="206">
        <v>18</v>
      </c>
      <c r="AI62" s="206">
        <v>18</v>
      </c>
      <c r="AJ62" s="206"/>
      <c r="AK62" s="206">
        <v>20</v>
      </c>
      <c r="AL62" s="206">
        <v>20</v>
      </c>
      <c r="AM62" s="206"/>
      <c r="AN62" s="206">
        <v>21</v>
      </c>
      <c r="AO62" s="206">
        <v>21</v>
      </c>
      <c r="AP62" s="206"/>
      <c r="AQ62" s="206">
        <v>21</v>
      </c>
      <c r="AR62" s="206">
        <v>21</v>
      </c>
      <c r="AS62" s="206"/>
      <c r="AT62" s="577">
        <f t="shared" si="1"/>
        <v>20</v>
      </c>
      <c r="AU62" s="489">
        <f t="shared" si="2"/>
        <v>0</v>
      </c>
      <c r="AV62" s="489">
        <f t="shared" si="3"/>
        <v>0</v>
      </c>
      <c r="AW62" s="489">
        <f t="shared" si="4"/>
        <v>0</v>
      </c>
      <c r="AX62" s="206">
        <v>20</v>
      </c>
      <c r="AY62" s="206"/>
      <c r="AZ62" s="206"/>
      <c r="BA62" s="206"/>
      <c r="BB62" s="206"/>
      <c r="BC62" s="206"/>
      <c r="BD62" s="206"/>
      <c r="BE62" s="206"/>
      <c r="BF62" s="206"/>
      <c r="BG62" s="206"/>
      <c r="BH62" s="206"/>
      <c r="BI62" s="206"/>
      <c r="BJ62" s="206"/>
      <c r="BK62" s="206">
        <v>5</v>
      </c>
      <c r="BL62" s="206">
        <v>5</v>
      </c>
      <c r="BM62" s="206"/>
      <c r="BN62" s="206"/>
      <c r="BO62" s="206">
        <v>21</v>
      </c>
      <c r="BP62" s="206"/>
      <c r="BQ62" s="206"/>
      <c r="BR62" s="206"/>
      <c r="BS62" s="206"/>
      <c r="BT62" s="206"/>
      <c r="BU62" s="206"/>
      <c r="BV62" s="206"/>
      <c r="BW62" s="206"/>
      <c r="BX62" s="206"/>
      <c r="BY62" s="489">
        <f t="shared" si="5"/>
        <v>0</v>
      </c>
      <c r="BZ62" s="489">
        <f t="shared" si="6"/>
        <v>0</v>
      </c>
      <c r="CA62" s="489">
        <f t="shared" si="10"/>
        <v>673</v>
      </c>
      <c r="CB62" s="489">
        <f t="shared" si="11"/>
        <v>0</v>
      </c>
      <c r="CC62" s="489">
        <f t="shared" si="12"/>
        <v>0</v>
      </c>
      <c r="CD62" s="489">
        <f t="shared" si="13"/>
        <v>0</v>
      </c>
      <c r="CE62" s="489">
        <f t="shared" si="14"/>
        <v>0</v>
      </c>
      <c r="CF62" s="489">
        <f t="shared" si="8"/>
        <v>673</v>
      </c>
      <c r="CG62" s="489">
        <f t="shared" si="9"/>
        <v>0</v>
      </c>
      <c r="CH62" s="489">
        <f t="shared" si="15"/>
        <v>188</v>
      </c>
      <c r="CI62" s="489">
        <f t="shared" si="16"/>
        <v>0</v>
      </c>
    </row>
    <row r="63" spans="1:87">
      <c r="A63" s="499" t="str">
        <f t="shared" si="0"/>
        <v>309</v>
      </c>
      <c r="B63" s="500">
        <v>39873</v>
      </c>
      <c r="C63" s="206"/>
      <c r="D63" s="206"/>
      <c r="E63" s="206"/>
      <c r="F63" s="206"/>
      <c r="G63" s="206"/>
      <c r="H63" s="206"/>
      <c r="I63" s="206"/>
      <c r="J63" s="206"/>
      <c r="K63" s="206"/>
      <c r="L63" s="206"/>
      <c r="M63" s="206"/>
      <c r="N63" s="206"/>
      <c r="O63" s="206"/>
      <c r="P63" s="206"/>
      <c r="Q63" s="206"/>
      <c r="R63" s="206"/>
      <c r="S63" s="206"/>
      <c r="T63" s="206"/>
      <c r="U63" s="206"/>
      <c r="V63" s="206"/>
      <c r="W63" s="206"/>
      <c r="X63" s="206"/>
      <c r="Y63" s="206"/>
      <c r="Z63" s="206"/>
      <c r="AA63" s="206"/>
      <c r="AB63" s="206"/>
      <c r="AC63" s="206"/>
      <c r="AD63" s="206"/>
      <c r="AE63" s="206"/>
      <c r="AF63" s="206"/>
      <c r="AG63" s="206"/>
      <c r="AH63" s="206"/>
      <c r="AI63" s="206"/>
      <c r="AJ63" s="206"/>
      <c r="AK63" s="206"/>
      <c r="AL63" s="206"/>
      <c r="AM63" s="206"/>
      <c r="AN63" s="206"/>
      <c r="AO63" s="206"/>
      <c r="AP63" s="206"/>
      <c r="AQ63" s="206"/>
      <c r="AR63" s="206"/>
      <c r="AS63" s="206"/>
      <c r="AT63" s="489">
        <f t="shared" si="1"/>
        <v>0</v>
      </c>
      <c r="AU63" s="489">
        <f t="shared" si="2"/>
        <v>0</v>
      </c>
      <c r="AV63" s="489">
        <f t="shared" si="3"/>
        <v>0</v>
      </c>
      <c r="AW63" s="489">
        <f t="shared" si="4"/>
        <v>0</v>
      </c>
      <c r="AX63" s="206"/>
      <c r="AY63" s="206"/>
      <c r="AZ63" s="206"/>
      <c r="BA63" s="206"/>
      <c r="BB63" s="206"/>
      <c r="BC63" s="206"/>
      <c r="BD63" s="206"/>
      <c r="BE63" s="206"/>
      <c r="BF63" s="206"/>
      <c r="BG63" s="206"/>
      <c r="BH63" s="206"/>
      <c r="BI63" s="206"/>
      <c r="BJ63" s="206"/>
      <c r="BK63" s="206"/>
      <c r="BL63" s="206"/>
      <c r="BM63" s="206"/>
      <c r="BN63" s="206"/>
      <c r="BO63" s="206"/>
      <c r="BP63" s="206"/>
      <c r="BQ63" s="206"/>
      <c r="BR63" s="206"/>
      <c r="BS63" s="206"/>
      <c r="BT63" s="206"/>
      <c r="BU63" s="206"/>
      <c r="BV63" s="206"/>
      <c r="BW63" s="206"/>
      <c r="BX63" s="206"/>
      <c r="BY63" s="489">
        <f t="shared" si="5"/>
        <v>0</v>
      </c>
      <c r="BZ63" s="489">
        <f t="shared" si="6"/>
        <v>0</v>
      </c>
      <c r="CA63" s="489">
        <f t="shared" si="10"/>
        <v>673</v>
      </c>
      <c r="CB63" s="489">
        <f t="shared" si="11"/>
        <v>0</v>
      </c>
      <c r="CC63" s="489">
        <f t="shared" si="12"/>
        <v>0</v>
      </c>
      <c r="CD63" s="489">
        <f t="shared" si="13"/>
        <v>0</v>
      </c>
      <c r="CE63" s="489">
        <f t="shared" si="14"/>
        <v>0</v>
      </c>
      <c r="CF63" s="489">
        <f t="shared" si="8"/>
        <v>673</v>
      </c>
      <c r="CG63" s="489">
        <f t="shared" si="9"/>
        <v>0</v>
      </c>
      <c r="CH63" s="489">
        <f t="shared" si="15"/>
        <v>188</v>
      </c>
      <c r="CI63" s="489">
        <f t="shared" si="16"/>
        <v>0</v>
      </c>
    </row>
    <row r="64" spans="1:87">
      <c r="A64" s="499" t="str">
        <f t="shared" si="0"/>
        <v>309</v>
      </c>
      <c r="B64" s="500">
        <v>39874</v>
      </c>
      <c r="C64" s="206"/>
      <c r="D64" s="206">
        <v>20</v>
      </c>
      <c r="E64" s="206">
        <v>20</v>
      </c>
      <c r="F64" s="206">
        <v>20</v>
      </c>
      <c r="G64" s="206"/>
      <c r="H64" s="206">
        <v>20</v>
      </c>
      <c r="I64" s="206">
        <v>20</v>
      </c>
      <c r="J64" s="206"/>
      <c r="K64" s="206"/>
      <c r="L64" s="206"/>
      <c r="M64" s="206">
        <v>20</v>
      </c>
      <c r="N64" s="206">
        <v>20</v>
      </c>
      <c r="O64" s="206">
        <v>20</v>
      </c>
      <c r="P64" s="206">
        <v>20</v>
      </c>
      <c r="Q64" s="206">
        <v>20</v>
      </c>
      <c r="R64" s="206">
        <v>20</v>
      </c>
      <c r="S64" s="206">
        <v>20</v>
      </c>
      <c r="T64" s="206">
        <v>20</v>
      </c>
      <c r="U64" s="206"/>
      <c r="V64" s="206">
        <v>20</v>
      </c>
      <c r="W64" s="206">
        <v>20</v>
      </c>
      <c r="X64" s="206">
        <v>20</v>
      </c>
      <c r="Y64" s="206">
        <v>20</v>
      </c>
      <c r="Z64" s="206">
        <v>20</v>
      </c>
      <c r="AA64" s="206">
        <v>20</v>
      </c>
      <c r="AB64" s="206">
        <v>20</v>
      </c>
      <c r="AC64" s="206"/>
      <c r="AD64" s="206">
        <v>20</v>
      </c>
      <c r="AE64" s="206">
        <v>20</v>
      </c>
      <c r="AF64" s="206">
        <v>20</v>
      </c>
      <c r="AG64" s="206">
        <v>20</v>
      </c>
      <c r="AH64" s="206">
        <v>20</v>
      </c>
      <c r="AI64" s="206">
        <v>20</v>
      </c>
      <c r="AJ64" s="206"/>
      <c r="AK64" s="206">
        <v>20</v>
      </c>
      <c r="AL64" s="206">
        <v>20</v>
      </c>
      <c r="AM64" s="206"/>
      <c r="AN64" s="206">
        <v>10</v>
      </c>
      <c r="AO64" s="206">
        <v>10</v>
      </c>
      <c r="AP64" s="206"/>
      <c r="AQ64" s="206">
        <v>10</v>
      </c>
      <c r="AR64" s="206">
        <v>10</v>
      </c>
      <c r="AS64" s="206"/>
      <c r="AT64" s="489">
        <f t="shared" si="1"/>
        <v>20</v>
      </c>
      <c r="AU64" s="489">
        <f t="shared" si="2"/>
        <v>0</v>
      </c>
      <c r="AV64" s="489">
        <f t="shared" si="3"/>
        <v>0</v>
      </c>
      <c r="AW64" s="489">
        <f t="shared" si="4"/>
        <v>0</v>
      </c>
      <c r="AX64" s="206">
        <v>20</v>
      </c>
      <c r="AY64" s="206"/>
      <c r="AZ64" s="206"/>
      <c r="BA64" s="206"/>
      <c r="BB64" s="206"/>
      <c r="BC64" s="206"/>
      <c r="BD64" s="206"/>
      <c r="BE64" s="206"/>
      <c r="BF64" s="206"/>
      <c r="BG64" s="206"/>
      <c r="BH64" s="206"/>
      <c r="BI64" s="206"/>
      <c r="BJ64" s="206"/>
      <c r="BK64" s="206">
        <v>5</v>
      </c>
      <c r="BL64" s="206">
        <v>5</v>
      </c>
      <c r="BM64" s="206"/>
      <c r="BN64" s="206"/>
      <c r="BO64" s="206">
        <v>10</v>
      </c>
      <c r="BP64" s="206"/>
      <c r="BQ64" s="206"/>
      <c r="BR64" s="206"/>
      <c r="BS64" s="206"/>
      <c r="BT64" s="206">
        <v>10</v>
      </c>
      <c r="BU64" s="206"/>
      <c r="BV64" s="206"/>
      <c r="BW64" s="206"/>
      <c r="BX64" s="206"/>
      <c r="BY64" s="489">
        <f t="shared" si="5"/>
        <v>10</v>
      </c>
      <c r="BZ64" s="489">
        <f t="shared" si="6"/>
        <v>0</v>
      </c>
      <c r="CA64" s="489">
        <f t="shared" si="10"/>
        <v>673</v>
      </c>
      <c r="CB64" s="489">
        <f t="shared" si="11"/>
        <v>0</v>
      </c>
      <c r="CC64" s="489">
        <f t="shared" si="12"/>
        <v>0</v>
      </c>
      <c r="CD64" s="489">
        <f t="shared" si="13"/>
        <v>0</v>
      </c>
      <c r="CE64" s="489">
        <f t="shared" si="14"/>
        <v>0</v>
      </c>
      <c r="CF64" s="489">
        <f t="shared" si="8"/>
        <v>673</v>
      </c>
      <c r="CG64" s="489">
        <f t="shared" si="9"/>
        <v>0</v>
      </c>
      <c r="CH64" s="489">
        <f t="shared" si="15"/>
        <v>198</v>
      </c>
      <c r="CI64" s="489">
        <f t="shared" si="16"/>
        <v>0</v>
      </c>
    </row>
    <row r="65" spans="1:87">
      <c r="A65" s="499" t="str">
        <f t="shared" si="0"/>
        <v>309</v>
      </c>
      <c r="B65" s="500">
        <v>39875</v>
      </c>
      <c r="C65" s="206"/>
      <c r="D65" s="206">
        <v>20</v>
      </c>
      <c r="E65" s="206">
        <v>20</v>
      </c>
      <c r="F65" s="206">
        <v>20</v>
      </c>
      <c r="G65" s="206"/>
      <c r="H65" s="206">
        <v>20</v>
      </c>
      <c r="I65" s="206">
        <v>20</v>
      </c>
      <c r="J65" s="206"/>
      <c r="K65" s="206"/>
      <c r="L65" s="206"/>
      <c r="M65" s="206">
        <v>20</v>
      </c>
      <c r="N65" s="206">
        <v>20</v>
      </c>
      <c r="O65" s="206">
        <v>20</v>
      </c>
      <c r="P65" s="206">
        <v>20</v>
      </c>
      <c r="Q65" s="206">
        <v>20</v>
      </c>
      <c r="R65" s="206">
        <v>20</v>
      </c>
      <c r="S65" s="206">
        <v>20</v>
      </c>
      <c r="T65" s="206">
        <v>20</v>
      </c>
      <c r="U65" s="206"/>
      <c r="V65" s="206">
        <v>20</v>
      </c>
      <c r="W65" s="206">
        <v>20</v>
      </c>
      <c r="X65" s="206">
        <v>20</v>
      </c>
      <c r="Y65" s="206">
        <v>20</v>
      </c>
      <c r="Z65" s="206">
        <v>20</v>
      </c>
      <c r="AA65" s="206">
        <v>20</v>
      </c>
      <c r="AB65" s="206">
        <v>20</v>
      </c>
      <c r="AC65" s="206"/>
      <c r="AD65" s="206">
        <v>20</v>
      </c>
      <c r="AE65" s="206">
        <v>19</v>
      </c>
      <c r="AF65" s="206">
        <v>19</v>
      </c>
      <c r="AG65" s="206">
        <v>19</v>
      </c>
      <c r="AH65" s="206">
        <v>19</v>
      </c>
      <c r="AI65" s="206">
        <v>19</v>
      </c>
      <c r="AJ65" s="206"/>
      <c r="AK65" s="206">
        <v>20</v>
      </c>
      <c r="AL65" s="206">
        <v>20</v>
      </c>
      <c r="AM65" s="206"/>
      <c r="AN65" s="206">
        <v>20</v>
      </c>
      <c r="AO65" s="206">
        <v>20</v>
      </c>
      <c r="AP65" s="206"/>
      <c r="AQ65" s="206">
        <v>20</v>
      </c>
      <c r="AR65" s="206">
        <v>20</v>
      </c>
      <c r="AS65" s="206"/>
      <c r="AT65" s="489">
        <f t="shared" si="1"/>
        <v>20</v>
      </c>
      <c r="AU65" s="489">
        <f t="shared" si="2"/>
        <v>0</v>
      </c>
      <c r="AV65" s="489">
        <f t="shared" si="3"/>
        <v>0</v>
      </c>
      <c r="AW65" s="489">
        <f t="shared" si="4"/>
        <v>0</v>
      </c>
      <c r="AX65" s="206">
        <v>20</v>
      </c>
      <c r="AY65" s="206"/>
      <c r="AZ65" s="206"/>
      <c r="BA65" s="206"/>
      <c r="BB65" s="206"/>
      <c r="BC65" s="206"/>
      <c r="BD65" s="206"/>
      <c r="BE65" s="206"/>
      <c r="BF65" s="206"/>
      <c r="BG65" s="206"/>
      <c r="BH65" s="206"/>
      <c r="BI65" s="206"/>
      <c r="BJ65" s="206"/>
      <c r="BK65" s="206">
        <v>9</v>
      </c>
      <c r="BL65" s="206">
        <v>1</v>
      </c>
      <c r="BM65" s="206"/>
      <c r="BN65" s="206"/>
      <c r="BO65" s="206">
        <v>20</v>
      </c>
      <c r="BP65" s="206"/>
      <c r="BQ65" s="206"/>
      <c r="BR65" s="206"/>
      <c r="BS65" s="206"/>
      <c r="BT65" s="206">
        <v>3</v>
      </c>
      <c r="BU65" s="206"/>
      <c r="BV65" s="206"/>
      <c r="BW65" s="206"/>
      <c r="BX65" s="206"/>
      <c r="BY65" s="489">
        <f t="shared" si="5"/>
        <v>3</v>
      </c>
      <c r="BZ65" s="489">
        <f t="shared" si="6"/>
        <v>0</v>
      </c>
      <c r="CA65" s="489">
        <f t="shared" si="10"/>
        <v>690</v>
      </c>
      <c r="CB65" s="489">
        <f t="shared" si="11"/>
        <v>0</v>
      </c>
      <c r="CC65" s="489">
        <f t="shared" si="12"/>
        <v>0</v>
      </c>
      <c r="CD65" s="489">
        <f t="shared" si="13"/>
        <v>0</v>
      </c>
      <c r="CE65" s="489">
        <f t="shared" si="14"/>
        <v>0</v>
      </c>
      <c r="CF65" s="489">
        <f t="shared" si="8"/>
        <v>690</v>
      </c>
      <c r="CG65" s="489">
        <f t="shared" si="9"/>
        <v>0</v>
      </c>
      <c r="CH65" s="489">
        <f t="shared" si="15"/>
        <v>218</v>
      </c>
      <c r="CI65" s="489">
        <f t="shared" si="16"/>
        <v>0</v>
      </c>
    </row>
    <row r="66" spans="1:87">
      <c r="A66" s="499" t="str">
        <f t="shared" si="0"/>
        <v>309</v>
      </c>
      <c r="B66" s="500">
        <v>39876</v>
      </c>
      <c r="C66" s="206"/>
      <c r="D66" s="206">
        <v>20</v>
      </c>
      <c r="E66" s="206">
        <v>20</v>
      </c>
      <c r="F66" s="206">
        <v>20</v>
      </c>
      <c r="G66" s="206"/>
      <c r="H66" s="206">
        <v>20</v>
      </c>
      <c r="I66" s="206">
        <v>20</v>
      </c>
      <c r="J66" s="206"/>
      <c r="K66" s="206"/>
      <c r="L66" s="206"/>
      <c r="M66" s="206">
        <v>20</v>
      </c>
      <c r="N66" s="206">
        <v>20</v>
      </c>
      <c r="O66" s="206">
        <v>20</v>
      </c>
      <c r="P66" s="206">
        <v>20</v>
      </c>
      <c r="Q66" s="206">
        <v>20</v>
      </c>
      <c r="R66" s="206">
        <v>20</v>
      </c>
      <c r="S66" s="206">
        <v>20</v>
      </c>
      <c r="T66" s="206">
        <v>20</v>
      </c>
      <c r="U66" s="206"/>
      <c r="V66" s="206">
        <v>20</v>
      </c>
      <c r="W66" s="206">
        <v>20</v>
      </c>
      <c r="X66" s="206">
        <v>20</v>
      </c>
      <c r="Y66" s="206">
        <v>20</v>
      </c>
      <c r="Z66" s="206">
        <v>20</v>
      </c>
      <c r="AA66" s="206">
        <v>20</v>
      </c>
      <c r="AB66" s="206">
        <v>20</v>
      </c>
      <c r="AC66" s="206"/>
      <c r="AD66" s="206">
        <v>20</v>
      </c>
      <c r="AE66" s="206">
        <v>20</v>
      </c>
      <c r="AF66" s="206">
        <v>20</v>
      </c>
      <c r="AG66" s="206">
        <v>20</v>
      </c>
      <c r="AH66" s="206">
        <v>20</v>
      </c>
      <c r="AI66" s="206">
        <v>20</v>
      </c>
      <c r="AJ66" s="206"/>
      <c r="AK66" s="206">
        <v>20</v>
      </c>
      <c r="AL66" s="206">
        <v>20</v>
      </c>
      <c r="AM66" s="206"/>
      <c r="AN66" s="206">
        <v>19</v>
      </c>
      <c r="AO66" s="206">
        <v>19</v>
      </c>
      <c r="AP66" s="206"/>
      <c r="AQ66" s="206">
        <v>19</v>
      </c>
      <c r="AR66" s="206">
        <v>19</v>
      </c>
      <c r="AS66" s="206"/>
      <c r="AT66" s="489">
        <f t="shared" si="1"/>
        <v>20</v>
      </c>
      <c r="AU66" s="489">
        <f t="shared" si="2"/>
        <v>0</v>
      </c>
      <c r="AV66" s="489">
        <f t="shared" si="3"/>
        <v>0</v>
      </c>
      <c r="AW66" s="489">
        <f t="shared" si="4"/>
        <v>0</v>
      </c>
      <c r="AX66" s="206">
        <v>20</v>
      </c>
      <c r="AY66" s="206"/>
      <c r="AZ66" s="206"/>
      <c r="BA66" s="206"/>
      <c r="BB66" s="206"/>
      <c r="BC66" s="206"/>
      <c r="BD66" s="206"/>
      <c r="BE66" s="206"/>
      <c r="BF66" s="206"/>
      <c r="BG66" s="206"/>
      <c r="BH66" s="206"/>
      <c r="BI66" s="206"/>
      <c r="BJ66" s="206"/>
      <c r="BK66" s="206">
        <v>9</v>
      </c>
      <c r="BL66" s="206">
        <v>1</v>
      </c>
      <c r="BM66" s="206"/>
      <c r="BN66" s="206"/>
      <c r="BO66" s="206">
        <v>19</v>
      </c>
      <c r="BP66" s="206"/>
      <c r="BQ66" s="206"/>
      <c r="BR66" s="206"/>
      <c r="BS66" s="206"/>
      <c r="BT66" s="206">
        <v>3</v>
      </c>
      <c r="BU66" s="206"/>
      <c r="BV66" s="206"/>
      <c r="BW66" s="206"/>
      <c r="BX66" s="206"/>
      <c r="BY66" s="489">
        <f t="shared" si="5"/>
        <v>3</v>
      </c>
      <c r="BZ66" s="489">
        <f t="shared" si="6"/>
        <v>0</v>
      </c>
      <c r="CA66" s="489">
        <f t="shared" si="10"/>
        <v>706</v>
      </c>
      <c r="CB66" s="489">
        <f t="shared" si="11"/>
        <v>0</v>
      </c>
      <c r="CC66" s="489">
        <f t="shared" si="12"/>
        <v>0</v>
      </c>
      <c r="CD66" s="489">
        <f t="shared" si="13"/>
        <v>0</v>
      </c>
      <c r="CE66" s="489">
        <f t="shared" si="14"/>
        <v>0</v>
      </c>
      <c r="CF66" s="489">
        <f t="shared" si="8"/>
        <v>706</v>
      </c>
      <c r="CG66" s="489">
        <f t="shared" si="9"/>
        <v>0</v>
      </c>
      <c r="CH66" s="489">
        <f t="shared" si="15"/>
        <v>237</v>
      </c>
      <c r="CI66" s="489">
        <f t="shared" si="16"/>
        <v>0</v>
      </c>
    </row>
    <row r="67" spans="1:87">
      <c r="A67" s="499" t="str">
        <f t="shared" si="0"/>
        <v>309</v>
      </c>
      <c r="B67" s="500">
        <v>39877</v>
      </c>
      <c r="C67" s="206"/>
      <c r="D67" s="206">
        <v>20</v>
      </c>
      <c r="E67" s="206">
        <v>20</v>
      </c>
      <c r="F67" s="206">
        <v>20</v>
      </c>
      <c r="G67" s="206"/>
      <c r="H67" s="206">
        <v>20</v>
      </c>
      <c r="I67" s="206">
        <v>20</v>
      </c>
      <c r="J67" s="206"/>
      <c r="K67" s="206"/>
      <c r="L67" s="206"/>
      <c r="M67" s="206">
        <v>20</v>
      </c>
      <c r="N67" s="206">
        <v>20</v>
      </c>
      <c r="O67" s="206">
        <v>20</v>
      </c>
      <c r="P67" s="206">
        <v>20</v>
      </c>
      <c r="Q67" s="206">
        <v>20</v>
      </c>
      <c r="R67" s="206">
        <v>20</v>
      </c>
      <c r="S67" s="206">
        <v>20</v>
      </c>
      <c r="T67" s="206">
        <v>20</v>
      </c>
      <c r="U67" s="206"/>
      <c r="V67" s="206">
        <v>20</v>
      </c>
      <c r="W67" s="206">
        <v>20</v>
      </c>
      <c r="X67" s="206">
        <v>20</v>
      </c>
      <c r="Y67" s="206">
        <v>20</v>
      </c>
      <c r="Z67" s="206">
        <v>20</v>
      </c>
      <c r="AA67" s="206">
        <v>20</v>
      </c>
      <c r="AB67" s="206">
        <v>20</v>
      </c>
      <c r="AC67" s="206"/>
      <c r="AD67" s="206">
        <v>20</v>
      </c>
      <c r="AE67" s="206">
        <v>23</v>
      </c>
      <c r="AF67" s="206">
        <v>20</v>
      </c>
      <c r="AG67" s="206">
        <v>20</v>
      </c>
      <c r="AH67" s="206">
        <v>20</v>
      </c>
      <c r="AI67" s="206">
        <v>20</v>
      </c>
      <c r="AJ67" s="206"/>
      <c r="AK67" s="206">
        <v>20</v>
      </c>
      <c r="AL67" s="206">
        <v>20</v>
      </c>
      <c r="AM67" s="206"/>
      <c r="AN67" s="206">
        <v>25</v>
      </c>
      <c r="AO67" s="206">
        <v>25</v>
      </c>
      <c r="AP67" s="206"/>
      <c r="AQ67" s="206">
        <v>25</v>
      </c>
      <c r="AR67" s="206">
        <v>25</v>
      </c>
      <c r="AS67" s="206"/>
      <c r="AT67" s="489">
        <f t="shared" si="1"/>
        <v>20</v>
      </c>
      <c r="AU67" s="489">
        <f t="shared" si="2"/>
        <v>0</v>
      </c>
      <c r="AV67" s="489">
        <f t="shared" si="3"/>
        <v>0</v>
      </c>
      <c r="AW67" s="489">
        <f t="shared" si="4"/>
        <v>0</v>
      </c>
      <c r="AX67" s="206">
        <v>20</v>
      </c>
      <c r="AY67" s="206"/>
      <c r="AZ67" s="206"/>
      <c r="BA67" s="206"/>
      <c r="BB67" s="206"/>
      <c r="BC67" s="206"/>
      <c r="BD67" s="206"/>
      <c r="BE67" s="206"/>
      <c r="BF67" s="206"/>
      <c r="BG67" s="206"/>
      <c r="BH67" s="206"/>
      <c r="BI67" s="206"/>
      <c r="BJ67" s="206"/>
      <c r="BK67" s="206">
        <v>10</v>
      </c>
      <c r="BL67" s="206"/>
      <c r="BM67" s="206"/>
      <c r="BN67" s="206"/>
      <c r="BO67" s="206">
        <v>25</v>
      </c>
      <c r="BP67" s="206"/>
      <c r="BQ67" s="206"/>
      <c r="BR67" s="206"/>
      <c r="BS67" s="206"/>
      <c r="BT67" s="206"/>
      <c r="BU67" s="206"/>
      <c r="BV67" s="206"/>
      <c r="BW67" s="206"/>
      <c r="BX67" s="206"/>
      <c r="BY67" s="489">
        <f t="shared" si="5"/>
        <v>0</v>
      </c>
      <c r="BZ67" s="489">
        <f t="shared" si="6"/>
        <v>0</v>
      </c>
      <c r="CA67" s="489">
        <f t="shared" si="10"/>
        <v>731</v>
      </c>
      <c r="CB67" s="489">
        <f t="shared" si="11"/>
        <v>0</v>
      </c>
      <c r="CC67" s="489">
        <f t="shared" si="12"/>
        <v>0</v>
      </c>
      <c r="CD67" s="489">
        <f t="shared" si="13"/>
        <v>0</v>
      </c>
      <c r="CE67" s="489">
        <f t="shared" si="14"/>
        <v>0</v>
      </c>
      <c r="CF67" s="489">
        <f t="shared" si="8"/>
        <v>731</v>
      </c>
      <c r="CG67" s="489">
        <f t="shared" si="9"/>
        <v>0</v>
      </c>
      <c r="CH67" s="489">
        <f t="shared" si="15"/>
        <v>262</v>
      </c>
      <c r="CI67" s="489">
        <f t="shared" si="16"/>
        <v>0</v>
      </c>
    </row>
    <row r="68" spans="1:87">
      <c r="A68" s="499" t="str">
        <f t="shared" si="0"/>
        <v>309</v>
      </c>
      <c r="B68" s="500">
        <v>39878</v>
      </c>
      <c r="C68" s="206"/>
      <c r="D68" s="206">
        <v>11</v>
      </c>
      <c r="E68" s="206">
        <v>12</v>
      </c>
      <c r="F68" s="206">
        <v>13</v>
      </c>
      <c r="G68" s="206"/>
      <c r="H68" s="206">
        <v>16</v>
      </c>
      <c r="I68" s="206">
        <v>17</v>
      </c>
      <c r="J68" s="206"/>
      <c r="K68" s="206"/>
      <c r="L68" s="206"/>
      <c r="M68" s="206">
        <v>15</v>
      </c>
      <c r="N68" s="206">
        <v>15</v>
      </c>
      <c r="O68" s="206">
        <v>10</v>
      </c>
      <c r="P68" s="206">
        <v>11</v>
      </c>
      <c r="Q68" s="206">
        <v>12</v>
      </c>
      <c r="R68" s="206">
        <v>13</v>
      </c>
      <c r="S68" s="206">
        <v>14</v>
      </c>
      <c r="T68" s="206"/>
      <c r="U68" s="206"/>
      <c r="V68" s="206">
        <v>15</v>
      </c>
      <c r="W68" s="206">
        <v>16</v>
      </c>
      <c r="X68" s="206">
        <v>17</v>
      </c>
      <c r="Y68" s="206">
        <v>18</v>
      </c>
      <c r="Z68" s="206">
        <v>18</v>
      </c>
      <c r="AA68" s="206">
        <v>18</v>
      </c>
      <c r="AB68" s="206">
        <v>18</v>
      </c>
      <c r="AC68" s="206"/>
      <c r="AD68" s="206">
        <v>18</v>
      </c>
      <c r="AE68" s="206">
        <v>19</v>
      </c>
      <c r="AF68" s="206">
        <v>20</v>
      </c>
      <c r="AG68" s="206">
        <v>20</v>
      </c>
      <c r="AH68" s="206">
        <v>20</v>
      </c>
      <c r="AI68" s="206">
        <v>20</v>
      </c>
      <c r="AJ68" s="206"/>
      <c r="AK68" s="206">
        <v>20</v>
      </c>
      <c r="AL68" s="206">
        <v>20</v>
      </c>
      <c r="AM68" s="206"/>
      <c r="AN68" s="206">
        <v>21</v>
      </c>
      <c r="AO68" s="206">
        <v>21</v>
      </c>
      <c r="AP68" s="206"/>
      <c r="AQ68" s="206">
        <v>21</v>
      </c>
      <c r="AR68" s="206">
        <v>21</v>
      </c>
      <c r="AS68" s="206"/>
      <c r="AT68" s="489">
        <f t="shared" si="1"/>
        <v>18</v>
      </c>
      <c r="AU68" s="489">
        <f t="shared" si="2"/>
        <v>0</v>
      </c>
      <c r="AV68" s="489">
        <f t="shared" si="3"/>
        <v>0</v>
      </c>
      <c r="AW68" s="489">
        <f t="shared" si="4"/>
        <v>0</v>
      </c>
      <c r="AX68" s="206">
        <v>18</v>
      </c>
      <c r="AY68" s="206"/>
      <c r="AZ68" s="206"/>
      <c r="BA68" s="206"/>
      <c r="BB68" s="206"/>
      <c r="BC68" s="206"/>
      <c r="BD68" s="206"/>
      <c r="BE68" s="206"/>
      <c r="BF68" s="206"/>
      <c r="BG68" s="206"/>
      <c r="BH68" s="206"/>
      <c r="BI68" s="206"/>
      <c r="BJ68" s="206"/>
      <c r="BK68" s="206">
        <v>9</v>
      </c>
      <c r="BL68" s="206"/>
      <c r="BM68" s="206"/>
      <c r="BN68" s="206"/>
      <c r="BO68" s="206">
        <v>21</v>
      </c>
      <c r="BP68" s="206"/>
      <c r="BQ68" s="206"/>
      <c r="BR68" s="206"/>
      <c r="BS68" s="206"/>
      <c r="BT68" s="206"/>
      <c r="BU68" s="206"/>
      <c r="BV68" s="206"/>
      <c r="BW68" s="206"/>
      <c r="BX68" s="206"/>
      <c r="BY68" s="489">
        <f t="shared" si="5"/>
        <v>0</v>
      </c>
      <c r="BZ68" s="489">
        <f t="shared" si="6"/>
        <v>0</v>
      </c>
      <c r="CA68" s="489">
        <f t="shared" si="10"/>
        <v>752</v>
      </c>
      <c r="CB68" s="489">
        <f t="shared" si="11"/>
        <v>0</v>
      </c>
      <c r="CC68" s="489">
        <f t="shared" si="12"/>
        <v>0</v>
      </c>
      <c r="CD68" s="489">
        <f t="shared" si="13"/>
        <v>0</v>
      </c>
      <c r="CE68" s="489">
        <f t="shared" si="14"/>
        <v>0</v>
      </c>
      <c r="CF68" s="489">
        <f t="shared" si="8"/>
        <v>752</v>
      </c>
      <c r="CG68" s="489">
        <f t="shared" si="9"/>
        <v>0</v>
      </c>
      <c r="CH68" s="489">
        <f t="shared" si="15"/>
        <v>283</v>
      </c>
      <c r="CI68" s="489">
        <f t="shared" si="16"/>
        <v>0</v>
      </c>
    </row>
    <row r="69" spans="1:87">
      <c r="A69" s="499" t="str">
        <f t="shared" ref="A69:A132" si="17">MONTH(B69)&amp;RIGHT(YEAR(B69),2)</f>
        <v>309</v>
      </c>
      <c r="B69" s="500">
        <v>39879</v>
      </c>
      <c r="C69" s="206"/>
      <c r="D69" s="206"/>
      <c r="E69" s="206"/>
      <c r="F69" s="206"/>
      <c r="G69" s="206"/>
      <c r="H69" s="206"/>
      <c r="I69" s="206"/>
      <c r="J69" s="206"/>
      <c r="K69" s="206"/>
      <c r="L69" s="206"/>
      <c r="M69" s="206"/>
      <c r="N69" s="206"/>
      <c r="O69" s="206"/>
      <c r="P69" s="206"/>
      <c r="Q69" s="206"/>
      <c r="R69" s="206"/>
      <c r="S69" s="206"/>
      <c r="T69" s="206"/>
      <c r="U69" s="206"/>
      <c r="V69" s="206"/>
      <c r="W69" s="206"/>
      <c r="X69" s="206"/>
      <c r="Y69" s="206"/>
      <c r="Z69" s="206"/>
      <c r="AA69" s="206"/>
      <c r="AB69" s="206"/>
      <c r="AC69" s="206"/>
      <c r="AD69" s="206"/>
      <c r="AE69" s="206"/>
      <c r="AF69" s="206"/>
      <c r="AG69" s="206"/>
      <c r="AH69" s="206"/>
      <c r="AI69" s="206"/>
      <c r="AJ69" s="206"/>
      <c r="AK69" s="206"/>
      <c r="AL69" s="206"/>
      <c r="AM69" s="206"/>
      <c r="AN69" s="206"/>
      <c r="AO69" s="206"/>
      <c r="AP69" s="206"/>
      <c r="AQ69" s="206"/>
      <c r="AR69" s="206"/>
      <c r="AS69" s="206"/>
      <c r="AT69" s="489">
        <f t="shared" ref="AT69:AT132" si="18">AX69+AY69</f>
        <v>0</v>
      </c>
      <c r="AU69" s="489">
        <f t="shared" ref="AU69:AU132" si="19">AZ69+BA69+BB69</f>
        <v>0</v>
      </c>
      <c r="AV69" s="489">
        <f t="shared" ref="AV69:AV132" si="20">BC69+BD69</f>
        <v>0</v>
      </c>
      <c r="AW69" s="489">
        <f t="shared" ref="AW69:AW132" si="21">BE69+BF69+BG69</f>
        <v>0</v>
      </c>
      <c r="AX69" s="206"/>
      <c r="AY69" s="206"/>
      <c r="AZ69" s="206"/>
      <c r="BA69" s="206"/>
      <c r="BB69" s="206"/>
      <c r="BC69" s="206"/>
      <c r="BD69" s="206"/>
      <c r="BE69" s="206"/>
      <c r="BF69" s="206"/>
      <c r="BG69" s="206"/>
      <c r="BH69" s="206"/>
      <c r="BI69" s="206"/>
      <c r="BJ69" s="206"/>
      <c r="BK69" s="206"/>
      <c r="BL69" s="206"/>
      <c r="BM69" s="206"/>
      <c r="BN69" s="206"/>
      <c r="BO69" s="206"/>
      <c r="BP69" s="206"/>
      <c r="BQ69" s="206"/>
      <c r="BR69" s="206"/>
      <c r="BS69" s="206"/>
      <c r="BT69" s="206"/>
      <c r="BU69" s="206"/>
      <c r="BV69" s="206"/>
      <c r="BW69" s="206"/>
      <c r="BX69" s="206"/>
      <c r="BY69" s="489">
        <f t="shared" ref="BY69:BY132" si="22">BT69+BV69</f>
        <v>0</v>
      </c>
      <c r="BZ69" s="489">
        <f t="shared" ref="BZ69:BZ132" si="23">BU69+BW69+BX69</f>
        <v>0</v>
      </c>
      <c r="CA69" s="489">
        <f t="shared" si="10"/>
        <v>752</v>
      </c>
      <c r="CB69" s="489">
        <f t="shared" si="11"/>
        <v>0</v>
      </c>
      <c r="CC69" s="489">
        <f t="shared" si="12"/>
        <v>0</v>
      </c>
      <c r="CD69" s="489">
        <f t="shared" si="13"/>
        <v>0</v>
      </c>
      <c r="CE69" s="489">
        <f t="shared" si="14"/>
        <v>0</v>
      </c>
      <c r="CF69" s="489">
        <f t="shared" ref="CF69:CF132" si="24">CA69+CC69</f>
        <v>752</v>
      </c>
      <c r="CG69" s="489">
        <f t="shared" ref="CG69:CG132" si="25">CB69+CD69+CE69</f>
        <v>0</v>
      </c>
      <c r="CH69" s="489">
        <f t="shared" si="15"/>
        <v>283</v>
      </c>
      <c r="CI69" s="489">
        <f t="shared" si="16"/>
        <v>0</v>
      </c>
    </row>
    <row r="70" spans="1:87">
      <c r="A70" s="499" t="str">
        <f t="shared" si="17"/>
        <v>309</v>
      </c>
      <c r="B70" s="500">
        <v>39880</v>
      </c>
      <c r="C70" s="206"/>
      <c r="D70" s="206"/>
      <c r="E70" s="206"/>
      <c r="F70" s="206"/>
      <c r="G70" s="206"/>
      <c r="H70" s="206"/>
      <c r="I70" s="206"/>
      <c r="J70" s="206"/>
      <c r="K70" s="206"/>
      <c r="L70" s="206"/>
      <c r="M70" s="206"/>
      <c r="N70" s="206"/>
      <c r="O70" s="206"/>
      <c r="P70" s="206"/>
      <c r="Q70" s="206"/>
      <c r="R70" s="206"/>
      <c r="S70" s="206"/>
      <c r="T70" s="206"/>
      <c r="U70" s="206"/>
      <c r="V70" s="206"/>
      <c r="W70" s="206"/>
      <c r="X70" s="206"/>
      <c r="Y70" s="206"/>
      <c r="Z70" s="206"/>
      <c r="AA70" s="206"/>
      <c r="AB70" s="206"/>
      <c r="AC70" s="206"/>
      <c r="AD70" s="206"/>
      <c r="AE70" s="206"/>
      <c r="AF70" s="206"/>
      <c r="AG70" s="206"/>
      <c r="AH70" s="206"/>
      <c r="AI70" s="206"/>
      <c r="AJ70" s="206"/>
      <c r="AK70" s="206"/>
      <c r="AL70" s="206"/>
      <c r="AM70" s="206"/>
      <c r="AN70" s="206"/>
      <c r="AO70" s="206"/>
      <c r="AP70" s="206"/>
      <c r="AQ70" s="206"/>
      <c r="AR70" s="206"/>
      <c r="AS70" s="206"/>
      <c r="AT70" s="489">
        <f t="shared" si="18"/>
        <v>0</v>
      </c>
      <c r="AU70" s="489">
        <f t="shared" si="19"/>
        <v>0</v>
      </c>
      <c r="AV70" s="489">
        <f t="shared" si="20"/>
        <v>0</v>
      </c>
      <c r="AW70" s="489">
        <f t="shared" si="21"/>
        <v>0</v>
      </c>
      <c r="AX70" s="206"/>
      <c r="AY70" s="206"/>
      <c r="AZ70" s="206"/>
      <c r="BA70" s="206"/>
      <c r="BB70" s="206"/>
      <c r="BC70" s="206"/>
      <c r="BD70" s="206"/>
      <c r="BE70" s="206"/>
      <c r="BF70" s="206"/>
      <c r="BG70" s="206"/>
      <c r="BH70" s="206"/>
      <c r="BI70" s="206"/>
      <c r="BJ70" s="206"/>
      <c r="BK70" s="206"/>
      <c r="BL70" s="206"/>
      <c r="BM70" s="206"/>
      <c r="BN70" s="206"/>
      <c r="BO70" s="206"/>
      <c r="BP70" s="206"/>
      <c r="BQ70" s="206"/>
      <c r="BR70" s="206"/>
      <c r="BS70" s="206"/>
      <c r="BT70" s="206"/>
      <c r="BU70" s="206"/>
      <c r="BV70" s="206"/>
      <c r="BW70" s="206"/>
      <c r="BX70" s="206"/>
      <c r="BY70" s="489">
        <f t="shared" si="22"/>
        <v>0</v>
      </c>
      <c r="BZ70" s="489">
        <f t="shared" si="23"/>
        <v>0</v>
      </c>
      <c r="CA70" s="489">
        <f t="shared" ref="CA70:CA133" si="26">CA69+BO70-BT70</f>
        <v>752</v>
      </c>
      <c r="CB70" s="489">
        <f t="shared" ref="CB70:CB133" si="27">CB69+BP70-BU70</f>
        <v>0</v>
      </c>
      <c r="CC70" s="489">
        <f t="shared" ref="CC70:CC133" si="28">CC69+BQ70-BV70</f>
        <v>0</v>
      </c>
      <c r="CD70" s="489">
        <f t="shared" ref="CD70:CD133" si="29">CD69+BR70-BW70</f>
        <v>0</v>
      </c>
      <c r="CE70" s="489">
        <f t="shared" ref="CE70:CE133" si="30">CE69+BS70-BX70</f>
        <v>0</v>
      </c>
      <c r="CF70" s="489">
        <f t="shared" si="24"/>
        <v>752</v>
      </c>
      <c r="CG70" s="489">
        <f t="shared" si="25"/>
        <v>0</v>
      </c>
      <c r="CH70" s="489">
        <f t="shared" ref="CH70:CH133" si="31">CH69+AR70</f>
        <v>283</v>
      </c>
      <c r="CI70" s="489">
        <f t="shared" ref="CI70:CI133" si="32">CI69+AS70</f>
        <v>0</v>
      </c>
    </row>
    <row r="71" spans="1:87">
      <c r="A71" s="499" t="str">
        <f t="shared" si="17"/>
        <v>309</v>
      </c>
      <c r="B71" s="500">
        <v>39881</v>
      </c>
      <c r="C71" s="206"/>
      <c r="D71" s="206"/>
      <c r="E71" s="206"/>
      <c r="F71" s="206"/>
      <c r="G71" s="206"/>
      <c r="H71" s="206"/>
      <c r="I71" s="206"/>
      <c r="J71" s="206"/>
      <c r="K71" s="206"/>
      <c r="L71" s="206"/>
      <c r="M71" s="206"/>
      <c r="N71" s="206"/>
      <c r="O71" s="206"/>
      <c r="P71" s="206"/>
      <c r="Q71" s="206"/>
      <c r="R71" s="206"/>
      <c r="S71" s="206"/>
      <c r="T71" s="206"/>
      <c r="U71" s="206"/>
      <c r="V71" s="206"/>
      <c r="W71" s="206"/>
      <c r="X71" s="206"/>
      <c r="Y71" s="206"/>
      <c r="Z71" s="206"/>
      <c r="AA71" s="206"/>
      <c r="AB71" s="206"/>
      <c r="AC71" s="206"/>
      <c r="AD71" s="206"/>
      <c r="AE71" s="206"/>
      <c r="AF71" s="206"/>
      <c r="AG71" s="206"/>
      <c r="AH71" s="206"/>
      <c r="AI71" s="206"/>
      <c r="AJ71" s="206"/>
      <c r="AK71" s="206"/>
      <c r="AL71" s="206"/>
      <c r="AM71" s="206"/>
      <c r="AN71" s="206"/>
      <c r="AO71" s="206"/>
      <c r="AP71" s="206"/>
      <c r="AQ71" s="206"/>
      <c r="AR71" s="206"/>
      <c r="AS71" s="206"/>
      <c r="AT71" s="489">
        <f t="shared" si="18"/>
        <v>0</v>
      </c>
      <c r="AU71" s="489">
        <f t="shared" si="19"/>
        <v>0</v>
      </c>
      <c r="AV71" s="489">
        <f t="shared" si="20"/>
        <v>0</v>
      </c>
      <c r="AW71" s="489">
        <f t="shared" si="21"/>
        <v>0</v>
      </c>
      <c r="AX71" s="206"/>
      <c r="AY71" s="206"/>
      <c r="AZ71" s="206"/>
      <c r="BA71" s="206"/>
      <c r="BB71" s="206"/>
      <c r="BC71" s="206"/>
      <c r="BD71" s="206"/>
      <c r="BE71" s="206"/>
      <c r="BF71" s="206"/>
      <c r="BG71" s="206"/>
      <c r="BH71" s="206"/>
      <c r="BI71" s="206"/>
      <c r="BJ71" s="206"/>
      <c r="BK71" s="206"/>
      <c r="BL71" s="206"/>
      <c r="BM71" s="206"/>
      <c r="BN71" s="206"/>
      <c r="BO71" s="206"/>
      <c r="BP71" s="206"/>
      <c r="BQ71" s="206"/>
      <c r="BR71" s="206"/>
      <c r="BS71" s="206"/>
      <c r="BT71" s="206"/>
      <c r="BU71" s="206"/>
      <c r="BV71" s="206"/>
      <c r="BW71" s="206"/>
      <c r="BX71" s="206"/>
      <c r="BY71" s="489">
        <f t="shared" si="22"/>
        <v>0</v>
      </c>
      <c r="BZ71" s="489">
        <f t="shared" si="23"/>
        <v>0</v>
      </c>
      <c r="CA71" s="489">
        <f t="shared" si="26"/>
        <v>752</v>
      </c>
      <c r="CB71" s="489">
        <f t="shared" si="27"/>
        <v>0</v>
      </c>
      <c r="CC71" s="489">
        <f t="shared" si="28"/>
        <v>0</v>
      </c>
      <c r="CD71" s="489">
        <f t="shared" si="29"/>
        <v>0</v>
      </c>
      <c r="CE71" s="489">
        <f t="shared" si="30"/>
        <v>0</v>
      </c>
      <c r="CF71" s="489">
        <f t="shared" si="24"/>
        <v>752</v>
      </c>
      <c r="CG71" s="489">
        <f t="shared" si="25"/>
        <v>0</v>
      </c>
      <c r="CH71" s="489">
        <f t="shared" si="31"/>
        <v>283</v>
      </c>
      <c r="CI71" s="489">
        <f t="shared" si="32"/>
        <v>0</v>
      </c>
    </row>
    <row r="72" spans="1:87">
      <c r="A72" s="499" t="str">
        <f t="shared" si="17"/>
        <v>309</v>
      </c>
      <c r="B72" s="500">
        <v>39882</v>
      </c>
      <c r="C72" s="206"/>
      <c r="D72" s="584"/>
      <c r="E72" s="206"/>
      <c r="F72" s="206"/>
      <c r="G72" s="206"/>
      <c r="H72" s="206"/>
      <c r="I72" s="206"/>
      <c r="J72" s="206"/>
      <c r="K72" s="206"/>
      <c r="L72" s="206"/>
      <c r="M72" s="206"/>
      <c r="N72" s="584"/>
      <c r="O72" s="584">
        <v>8</v>
      </c>
      <c r="P72" s="584">
        <v>7</v>
      </c>
      <c r="Q72" s="584">
        <v>6</v>
      </c>
      <c r="R72" s="584">
        <v>5</v>
      </c>
      <c r="S72" s="584">
        <v>4</v>
      </c>
      <c r="T72" s="584"/>
      <c r="U72" s="206">
        <v>4</v>
      </c>
      <c r="V72" s="206">
        <v>4</v>
      </c>
      <c r="W72" s="584">
        <v>3</v>
      </c>
      <c r="X72" s="584">
        <v>0</v>
      </c>
      <c r="Y72" s="584">
        <v>0</v>
      </c>
      <c r="Z72" s="584">
        <v>0</v>
      </c>
      <c r="AA72" s="584">
        <v>0</v>
      </c>
      <c r="AB72" s="584"/>
      <c r="AC72" s="206">
        <v>0</v>
      </c>
      <c r="AD72" s="206">
        <v>20</v>
      </c>
      <c r="AE72" s="584">
        <v>20</v>
      </c>
      <c r="AF72" s="584">
        <v>20</v>
      </c>
      <c r="AG72" s="584">
        <v>20</v>
      </c>
      <c r="AH72" s="584">
        <v>20</v>
      </c>
      <c r="AI72" s="584">
        <v>20</v>
      </c>
      <c r="AJ72" s="206"/>
      <c r="AK72" s="206">
        <v>20</v>
      </c>
      <c r="AL72" s="206">
        <v>20</v>
      </c>
      <c r="AM72" s="206"/>
      <c r="AN72" s="206">
        <v>11</v>
      </c>
      <c r="AO72" s="206">
        <v>11</v>
      </c>
      <c r="AP72" s="206"/>
      <c r="AQ72" s="206">
        <v>11</v>
      </c>
      <c r="AR72" s="206">
        <v>11</v>
      </c>
      <c r="AS72" s="206"/>
      <c r="AT72" s="489">
        <f t="shared" si="18"/>
        <v>0</v>
      </c>
      <c r="AU72" s="489">
        <f t="shared" si="19"/>
        <v>0</v>
      </c>
      <c r="AV72" s="489">
        <f t="shared" si="20"/>
        <v>0</v>
      </c>
      <c r="AW72" s="489">
        <f t="shared" si="21"/>
        <v>0</v>
      </c>
      <c r="AX72" s="206"/>
      <c r="AY72" s="206"/>
      <c r="AZ72" s="206">
        <v>0</v>
      </c>
      <c r="BA72" s="206"/>
      <c r="BB72" s="206"/>
      <c r="BC72" s="206"/>
      <c r="BD72" s="206"/>
      <c r="BE72" s="206"/>
      <c r="BF72" s="206"/>
      <c r="BG72" s="206"/>
      <c r="BH72" s="206"/>
      <c r="BI72" s="206"/>
      <c r="BJ72" s="206"/>
      <c r="BK72" s="206"/>
      <c r="BL72" s="206"/>
      <c r="BM72" s="206"/>
      <c r="BN72" s="206"/>
      <c r="BO72" s="206">
        <v>11</v>
      </c>
      <c r="BP72" s="206"/>
      <c r="BQ72" s="206"/>
      <c r="BR72" s="206"/>
      <c r="BS72" s="206"/>
      <c r="BT72" s="206"/>
      <c r="BU72" s="206"/>
      <c r="BV72" s="206"/>
      <c r="BW72" s="206"/>
      <c r="BX72" s="206"/>
      <c r="BY72" s="489">
        <f t="shared" si="22"/>
        <v>0</v>
      </c>
      <c r="BZ72" s="489">
        <f t="shared" si="23"/>
        <v>0</v>
      </c>
      <c r="CA72" s="489">
        <f t="shared" si="26"/>
        <v>763</v>
      </c>
      <c r="CB72" s="489">
        <f t="shared" si="27"/>
        <v>0</v>
      </c>
      <c r="CC72" s="489">
        <f t="shared" si="28"/>
        <v>0</v>
      </c>
      <c r="CD72" s="489">
        <f t="shared" si="29"/>
        <v>0</v>
      </c>
      <c r="CE72" s="489">
        <f t="shared" si="30"/>
        <v>0</v>
      </c>
      <c r="CF72" s="489">
        <f t="shared" si="24"/>
        <v>763</v>
      </c>
      <c r="CG72" s="489">
        <f t="shared" si="25"/>
        <v>0</v>
      </c>
      <c r="CH72" s="489">
        <f t="shared" si="31"/>
        <v>294</v>
      </c>
      <c r="CI72" s="489">
        <f t="shared" si="32"/>
        <v>0</v>
      </c>
    </row>
    <row r="73" spans="1:87">
      <c r="A73" s="499" t="str">
        <f t="shared" si="17"/>
        <v>309</v>
      </c>
      <c r="B73" s="500">
        <v>39883</v>
      </c>
      <c r="C73" s="206">
        <v>9</v>
      </c>
      <c r="D73" s="584">
        <v>9</v>
      </c>
      <c r="E73" s="584">
        <v>9</v>
      </c>
      <c r="F73" s="584">
        <v>9</v>
      </c>
      <c r="G73" s="206"/>
      <c r="H73" s="584"/>
      <c r="I73" s="584">
        <v>9</v>
      </c>
      <c r="J73" s="206">
        <v>9</v>
      </c>
      <c r="K73" s="206"/>
      <c r="L73" s="206"/>
      <c r="M73" s="584">
        <v>3</v>
      </c>
      <c r="N73" s="584">
        <v>3</v>
      </c>
      <c r="O73" s="584">
        <v>9</v>
      </c>
      <c r="P73" s="584">
        <v>9</v>
      </c>
      <c r="Q73" s="584">
        <v>9</v>
      </c>
      <c r="R73" s="584">
        <v>9</v>
      </c>
      <c r="S73" s="584">
        <v>9</v>
      </c>
      <c r="T73" s="584"/>
      <c r="U73" s="206">
        <v>9</v>
      </c>
      <c r="V73" s="584">
        <v>8</v>
      </c>
      <c r="W73" s="584">
        <v>8</v>
      </c>
      <c r="X73" s="584">
        <v>10</v>
      </c>
      <c r="Y73" s="584">
        <v>10</v>
      </c>
      <c r="Z73" s="584">
        <v>10</v>
      </c>
      <c r="AA73" s="584">
        <v>9</v>
      </c>
      <c r="AB73" s="584"/>
      <c r="AC73" s="206">
        <v>9</v>
      </c>
      <c r="AD73" s="584">
        <v>9</v>
      </c>
      <c r="AE73" s="584">
        <v>9</v>
      </c>
      <c r="AF73" s="584">
        <v>9</v>
      </c>
      <c r="AG73" s="584">
        <v>9</v>
      </c>
      <c r="AH73" s="584">
        <v>9</v>
      </c>
      <c r="AI73" s="584">
        <v>9</v>
      </c>
      <c r="AJ73" s="206"/>
      <c r="AK73" s="584">
        <v>9</v>
      </c>
      <c r="AL73" s="584">
        <v>9</v>
      </c>
      <c r="AM73" s="206"/>
      <c r="AN73" s="584">
        <v>21</v>
      </c>
      <c r="AO73" s="584">
        <v>21</v>
      </c>
      <c r="AP73" s="584"/>
      <c r="AQ73" s="584">
        <v>21</v>
      </c>
      <c r="AR73" s="583">
        <v>21</v>
      </c>
      <c r="AS73" s="206"/>
      <c r="AT73" s="489">
        <f t="shared" si="18"/>
        <v>0</v>
      </c>
      <c r="AU73" s="489">
        <f t="shared" si="19"/>
        <v>9</v>
      </c>
      <c r="AV73" s="489">
        <f t="shared" si="20"/>
        <v>0</v>
      </c>
      <c r="AW73" s="489">
        <f t="shared" si="21"/>
        <v>0</v>
      </c>
      <c r="AX73" s="206"/>
      <c r="AY73" s="206"/>
      <c r="AZ73" s="206">
        <v>9</v>
      </c>
      <c r="BA73" s="206"/>
      <c r="BB73" s="206"/>
      <c r="BC73" s="206"/>
      <c r="BD73" s="206"/>
      <c r="BE73" s="206"/>
      <c r="BF73" s="206"/>
      <c r="BG73" s="206"/>
      <c r="BH73" s="206"/>
      <c r="BI73" s="206"/>
      <c r="BJ73" s="206"/>
      <c r="BK73" s="206"/>
      <c r="BL73" s="206"/>
      <c r="BM73" s="206"/>
      <c r="BN73" s="206"/>
      <c r="BO73" s="206">
        <v>21</v>
      </c>
      <c r="BP73" s="206"/>
      <c r="BQ73" s="206"/>
      <c r="BR73" s="206"/>
      <c r="BS73" s="206"/>
      <c r="BT73" s="206"/>
      <c r="BU73" s="206"/>
      <c r="BV73" s="206"/>
      <c r="BW73" s="206"/>
      <c r="BX73" s="206"/>
      <c r="BY73" s="489">
        <f t="shared" si="22"/>
        <v>0</v>
      </c>
      <c r="BZ73" s="489">
        <f t="shared" si="23"/>
        <v>0</v>
      </c>
      <c r="CA73" s="489">
        <f t="shared" si="26"/>
        <v>784</v>
      </c>
      <c r="CB73" s="489">
        <f t="shared" si="27"/>
        <v>0</v>
      </c>
      <c r="CC73" s="489">
        <f t="shared" si="28"/>
        <v>0</v>
      </c>
      <c r="CD73" s="489">
        <f t="shared" si="29"/>
        <v>0</v>
      </c>
      <c r="CE73" s="489">
        <f t="shared" si="30"/>
        <v>0</v>
      </c>
      <c r="CF73" s="489">
        <f t="shared" si="24"/>
        <v>784</v>
      </c>
      <c r="CG73" s="489">
        <f t="shared" si="25"/>
        <v>0</v>
      </c>
      <c r="CH73" s="489">
        <f t="shared" si="31"/>
        <v>315</v>
      </c>
      <c r="CI73" s="489">
        <f t="shared" si="32"/>
        <v>0</v>
      </c>
    </row>
    <row r="74" spans="1:87">
      <c r="A74" s="499" t="str">
        <f t="shared" si="17"/>
        <v>309</v>
      </c>
      <c r="B74" s="500">
        <v>39884</v>
      </c>
      <c r="C74" s="206"/>
      <c r="D74" s="584">
        <v>15</v>
      </c>
      <c r="E74" s="584">
        <v>15</v>
      </c>
      <c r="F74" s="584">
        <v>15</v>
      </c>
      <c r="G74" s="206"/>
      <c r="H74" s="584">
        <v>15</v>
      </c>
      <c r="I74" s="584">
        <v>15</v>
      </c>
      <c r="J74" s="206"/>
      <c r="K74" s="206"/>
      <c r="L74" s="206"/>
      <c r="M74" s="584">
        <v>15</v>
      </c>
      <c r="N74" s="584">
        <v>15</v>
      </c>
      <c r="O74" s="584">
        <v>15</v>
      </c>
      <c r="P74" s="584">
        <v>15</v>
      </c>
      <c r="Q74" s="584">
        <v>15</v>
      </c>
      <c r="R74" s="584">
        <v>15</v>
      </c>
      <c r="S74" s="584">
        <v>15</v>
      </c>
      <c r="T74" s="584"/>
      <c r="U74" s="206">
        <v>15</v>
      </c>
      <c r="V74" s="584">
        <v>15</v>
      </c>
      <c r="W74" s="584">
        <v>15</v>
      </c>
      <c r="X74" s="584">
        <v>15</v>
      </c>
      <c r="Y74" s="584">
        <v>15</v>
      </c>
      <c r="Z74" s="584">
        <v>15</v>
      </c>
      <c r="AA74" s="584">
        <v>15</v>
      </c>
      <c r="AB74" s="584"/>
      <c r="AC74" s="206">
        <v>15</v>
      </c>
      <c r="AD74" s="584">
        <v>20</v>
      </c>
      <c r="AE74" s="584">
        <v>20</v>
      </c>
      <c r="AF74" s="584">
        <v>17</v>
      </c>
      <c r="AG74" s="584">
        <v>17</v>
      </c>
      <c r="AH74" s="584">
        <v>17</v>
      </c>
      <c r="AI74" s="584"/>
      <c r="AJ74" s="206">
        <v>17</v>
      </c>
      <c r="AK74" s="584">
        <v>17</v>
      </c>
      <c r="AL74" s="584">
        <v>17</v>
      </c>
      <c r="AM74" s="206"/>
      <c r="AN74" s="584">
        <v>20</v>
      </c>
      <c r="AO74" s="584">
        <v>20</v>
      </c>
      <c r="AP74" s="584"/>
      <c r="AQ74" s="584">
        <v>20</v>
      </c>
      <c r="AR74" s="583">
        <v>20</v>
      </c>
      <c r="AS74" s="206"/>
      <c r="AT74" s="489">
        <f t="shared" si="18"/>
        <v>0</v>
      </c>
      <c r="AU74" s="489">
        <f t="shared" si="19"/>
        <v>15</v>
      </c>
      <c r="AV74" s="489">
        <f t="shared" si="20"/>
        <v>0</v>
      </c>
      <c r="AW74" s="489">
        <f t="shared" si="21"/>
        <v>0</v>
      </c>
      <c r="AX74" s="206"/>
      <c r="AY74" s="206"/>
      <c r="AZ74" s="206">
        <v>15</v>
      </c>
      <c r="BA74" s="206"/>
      <c r="BB74" s="206"/>
      <c r="BC74" s="206"/>
      <c r="BD74" s="206"/>
      <c r="BE74" s="206"/>
      <c r="BF74" s="206"/>
      <c r="BG74" s="206"/>
      <c r="BH74" s="206"/>
      <c r="BI74" s="206"/>
      <c r="BJ74" s="206"/>
      <c r="BK74" s="206"/>
      <c r="BL74" s="206"/>
      <c r="BM74" s="206"/>
      <c r="BN74" s="206"/>
      <c r="BO74" s="206">
        <v>20</v>
      </c>
      <c r="BP74" s="206"/>
      <c r="BQ74" s="206"/>
      <c r="BR74" s="206"/>
      <c r="BS74" s="206"/>
      <c r="BT74" s="206"/>
      <c r="BU74" s="206"/>
      <c r="BV74" s="206"/>
      <c r="BW74" s="206"/>
      <c r="BX74" s="206"/>
      <c r="BY74" s="489">
        <f t="shared" si="22"/>
        <v>0</v>
      </c>
      <c r="BZ74" s="489">
        <f t="shared" si="23"/>
        <v>0</v>
      </c>
      <c r="CA74" s="489">
        <f t="shared" si="26"/>
        <v>804</v>
      </c>
      <c r="CB74" s="489">
        <f t="shared" si="27"/>
        <v>0</v>
      </c>
      <c r="CC74" s="489">
        <f t="shared" si="28"/>
        <v>0</v>
      </c>
      <c r="CD74" s="489">
        <f t="shared" si="29"/>
        <v>0</v>
      </c>
      <c r="CE74" s="489">
        <f t="shared" si="30"/>
        <v>0</v>
      </c>
      <c r="CF74" s="489">
        <f t="shared" si="24"/>
        <v>804</v>
      </c>
      <c r="CG74" s="489">
        <f t="shared" si="25"/>
        <v>0</v>
      </c>
      <c r="CH74" s="489">
        <f t="shared" si="31"/>
        <v>335</v>
      </c>
      <c r="CI74" s="489">
        <f t="shared" si="32"/>
        <v>0</v>
      </c>
    </row>
    <row r="75" spans="1:87">
      <c r="A75" s="499" t="str">
        <f t="shared" si="17"/>
        <v>309</v>
      </c>
      <c r="B75" s="500">
        <v>39885</v>
      </c>
      <c r="C75" s="206"/>
      <c r="D75" s="584">
        <v>12</v>
      </c>
      <c r="E75" s="584">
        <v>12</v>
      </c>
      <c r="F75" s="584">
        <v>12</v>
      </c>
      <c r="G75" s="206"/>
      <c r="H75" s="584">
        <v>12</v>
      </c>
      <c r="I75" s="584">
        <v>12</v>
      </c>
      <c r="J75" s="206"/>
      <c r="K75" s="206"/>
      <c r="L75" s="206"/>
      <c r="M75" s="584">
        <v>12</v>
      </c>
      <c r="N75" s="584">
        <v>12</v>
      </c>
      <c r="O75" s="584">
        <v>12</v>
      </c>
      <c r="P75" s="584">
        <v>12</v>
      </c>
      <c r="Q75" s="584">
        <v>12</v>
      </c>
      <c r="R75" s="584">
        <v>12</v>
      </c>
      <c r="S75" s="584">
        <v>12</v>
      </c>
      <c r="T75" s="584"/>
      <c r="U75" s="206">
        <v>12</v>
      </c>
      <c r="V75" s="584">
        <v>12</v>
      </c>
      <c r="W75" s="584">
        <v>12</v>
      </c>
      <c r="X75" s="584">
        <v>12</v>
      </c>
      <c r="Y75" s="584">
        <v>11</v>
      </c>
      <c r="Z75" s="584">
        <v>11</v>
      </c>
      <c r="AA75" s="584">
        <v>11</v>
      </c>
      <c r="AB75" s="584"/>
      <c r="AC75" s="206">
        <v>11</v>
      </c>
      <c r="AD75" s="584">
        <v>11</v>
      </c>
      <c r="AE75" s="584">
        <v>12</v>
      </c>
      <c r="AF75" s="584">
        <v>15</v>
      </c>
      <c r="AG75" s="584">
        <v>15</v>
      </c>
      <c r="AH75" s="584">
        <v>15</v>
      </c>
      <c r="AI75" s="584"/>
      <c r="AJ75" s="206">
        <v>15</v>
      </c>
      <c r="AK75" s="584">
        <v>15</v>
      </c>
      <c r="AL75" s="584"/>
      <c r="AM75" s="206">
        <v>15</v>
      </c>
      <c r="AN75" s="584">
        <v>10</v>
      </c>
      <c r="AO75" s="584">
        <v>4</v>
      </c>
      <c r="AP75" s="584">
        <v>6</v>
      </c>
      <c r="AQ75" s="584">
        <v>10</v>
      </c>
      <c r="AR75" s="583">
        <v>4</v>
      </c>
      <c r="AS75" s="206">
        <v>6</v>
      </c>
      <c r="AT75" s="489">
        <f t="shared" si="18"/>
        <v>0</v>
      </c>
      <c r="AU75" s="489">
        <f t="shared" si="19"/>
        <v>11</v>
      </c>
      <c r="AV75" s="489">
        <f t="shared" si="20"/>
        <v>0</v>
      </c>
      <c r="AW75" s="489">
        <f t="shared" si="21"/>
        <v>0</v>
      </c>
      <c r="AX75" s="206"/>
      <c r="AY75" s="206"/>
      <c r="AZ75" s="206">
        <v>11</v>
      </c>
      <c r="BA75" s="206"/>
      <c r="BB75" s="206"/>
      <c r="BC75" s="206"/>
      <c r="BD75" s="206"/>
      <c r="BE75" s="206"/>
      <c r="BF75" s="206"/>
      <c r="BG75" s="206"/>
      <c r="BH75" s="206"/>
      <c r="BI75" s="206"/>
      <c r="BJ75" s="206"/>
      <c r="BK75" s="206"/>
      <c r="BL75" s="206"/>
      <c r="BM75" s="206"/>
      <c r="BN75" s="206"/>
      <c r="BO75" s="206">
        <v>4</v>
      </c>
      <c r="BP75" s="206">
        <v>6</v>
      </c>
      <c r="BQ75" s="206"/>
      <c r="BR75" s="206"/>
      <c r="BS75" s="206"/>
      <c r="BT75" s="206"/>
      <c r="BU75" s="206"/>
      <c r="BV75" s="206"/>
      <c r="BW75" s="206"/>
      <c r="BX75" s="206"/>
      <c r="BY75" s="489">
        <f t="shared" si="22"/>
        <v>0</v>
      </c>
      <c r="BZ75" s="489">
        <f t="shared" si="23"/>
        <v>0</v>
      </c>
      <c r="CA75" s="489">
        <f t="shared" si="26"/>
        <v>808</v>
      </c>
      <c r="CB75" s="489">
        <f t="shared" si="27"/>
        <v>6</v>
      </c>
      <c r="CC75" s="489">
        <f t="shared" si="28"/>
        <v>0</v>
      </c>
      <c r="CD75" s="489">
        <f t="shared" si="29"/>
        <v>0</v>
      </c>
      <c r="CE75" s="489">
        <f t="shared" si="30"/>
        <v>0</v>
      </c>
      <c r="CF75" s="489">
        <f t="shared" si="24"/>
        <v>808</v>
      </c>
      <c r="CG75" s="489">
        <f t="shared" si="25"/>
        <v>6</v>
      </c>
      <c r="CH75" s="489">
        <f t="shared" si="31"/>
        <v>339</v>
      </c>
      <c r="CI75" s="489">
        <f t="shared" si="32"/>
        <v>6</v>
      </c>
    </row>
    <row r="76" spans="1:87">
      <c r="A76" s="499" t="str">
        <f t="shared" si="17"/>
        <v>309</v>
      </c>
      <c r="B76" s="500">
        <v>39886</v>
      </c>
      <c r="C76" s="206"/>
      <c r="D76" s="206"/>
      <c r="E76" s="584"/>
      <c r="F76" s="584"/>
      <c r="G76" s="206"/>
      <c r="H76" s="584"/>
      <c r="I76" s="584"/>
      <c r="J76" s="206"/>
      <c r="K76" s="206"/>
      <c r="L76" s="206"/>
      <c r="M76" s="584"/>
      <c r="N76" s="584"/>
      <c r="O76" s="584"/>
      <c r="P76" s="584"/>
      <c r="Q76" s="584"/>
      <c r="R76" s="584"/>
      <c r="S76" s="584"/>
      <c r="T76" s="584"/>
      <c r="U76" s="206"/>
      <c r="V76" s="584"/>
      <c r="W76" s="584"/>
      <c r="X76" s="584"/>
      <c r="Y76" s="584"/>
      <c r="Z76" s="584"/>
      <c r="AA76" s="584"/>
      <c r="AB76" s="584"/>
      <c r="AC76" s="206"/>
      <c r="AD76" s="584"/>
      <c r="AE76" s="584"/>
      <c r="AF76" s="584"/>
      <c r="AG76" s="584"/>
      <c r="AH76" s="584"/>
      <c r="AI76" s="584"/>
      <c r="AJ76" s="206"/>
      <c r="AK76" s="584"/>
      <c r="AL76" s="584"/>
      <c r="AM76" s="206"/>
      <c r="AN76" s="584"/>
      <c r="AO76" s="584"/>
      <c r="AP76" s="584"/>
      <c r="AQ76" s="584"/>
      <c r="AR76" s="583"/>
      <c r="AS76" s="206"/>
      <c r="AT76" s="489">
        <f t="shared" si="18"/>
        <v>0</v>
      </c>
      <c r="AU76" s="489">
        <f t="shared" si="19"/>
        <v>0</v>
      </c>
      <c r="AV76" s="489">
        <f t="shared" si="20"/>
        <v>0</v>
      </c>
      <c r="AW76" s="489">
        <f t="shared" si="21"/>
        <v>0</v>
      </c>
      <c r="AX76" s="206"/>
      <c r="AY76" s="206"/>
      <c r="AZ76" s="206"/>
      <c r="BA76" s="206"/>
      <c r="BB76" s="206"/>
      <c r="BC76" s="206"/>
      <c r="BD76" s="206"/>
      <c r="BE76" s="206"/>
      <c r="BF76" s="206"/>
      <c r="BG76" s="206"/>
      <c r="BH76" s="206"/>
      <c r="BI76" s="206"/>
      <c r="BJ76" s="206"/>
      <c r="BK76" s="206"/>
      <c r="BL76" s="206"/>
      <c r="BM76" s="206"/>
      <c r="BN76" s="206"/>
      <c r="BO76" s="206"/>
      <c r="BP76" s="206"/>
      <c r="BQ76" s="206"/>
      <c r="BR76" s="206"/>
      <c r="BS76" s="206"/>
      <c r="BT76" s="206"/>
      <c r="BU76" s="206"/>
      <c r="BV76" s="206"/>
      <c r="BW76" s="206"/>
      <c r="BX76" s="206"/>
      <c r="BY76" s="489">
        <f t="shared" si="22"/>
        <v>0</v>
      </c>
      <c r="BZ76" s="489">
        <f t="shared" si="23"/>
        <v>0</v>
      </c>
      <c r="CA76" s="489">
        <f t="shared" si="26"/>
        <v>808</v>
      </c>
      <c r="CB76" s="489">
        <f t="shared" si="27"/>
        <v>6</v>
      </c>
      <c r="CC76" s="489">
        <f t="shared" si="28"/>
        <v>0</v>
      </c>
      <c r="CD76" s="489">
        <f t="shared" si="29"/>
        <v>0</v>
      </c>
      <c r="CE76" s="489">
        <f t="shared" si="30"/>
        <v>0</v>
      </c>
      <c r="CF76" s="489">
        <f t="shared" si="24"/>
        <v>808</v>
      </c>
      <c r="CG76" s="489">
        <f t="shared" si="25"/>
        <v>6</v>
      </c>
      <c r="CH76" s="489">
        <f t="shared" si="31"/>
        <v>339</v>
      </c>
      <c r="CI76" s="489">
        <f t="shared" si="32"/>
        <v>6</v>
      </c>
    </row>
    <row r="77" spans="1:87">
      <c r="A77" s="499" t="str">
        <f t="shared" si="17"/>
        <v>309</v>
      </c>
      <c r="B77" s="500">
        <v>39887</v>
      </c>
      <c r="C77" s="206"/>
      <c r="D77" s="206"/>
      <c r="E77" s="584"/>
      <c r="F77" s="584"/>
      <c r="G77" s="206"/>
      <c r="H77" s="584"/>
      <c r="I77" s="584"/>
      <c r="J77" s="206"/>
      <c r="K77" s="206"/>
      <c r="L77" s="206"/>
      <c r="M77" s="584"/>
      <c r="N77" s="584"/>
      <c r="O77" s="584"/>
      <c r="P77" s="584"/>
      <c r="Q77" s="584"/>
      <c r="R77" s="584"/>
      <c r="S77" s="584"/>
      <c r="T77" s="584"/>
      <c r="U77" s="206"/>
      <c r="V77" s="584"/>
      <c r="W77" s="584"/>
      <c r="X77" s="584"/>
      <c r="Y77" s="584"/>
      <c r="Z77" s="584"/>
      <c r="AA77" s="584"/>
      <c r="AB77" s="584"/>
      <c r="AC77" s="206"/>
      <c r="AD77" s="584"/>
      <c r="AE77" s="584"/>
      <c r="AF77" s="584"/>
      <c r="AG77" s="584"/>
      <c r="AH77" s="584"/>
      <c r="AI77" s="584"/>
      <c r="AJ77" s="206"/>
      <c r="AK77" s="584"/>
      <c r="AL77" s="584"/>
      <c r="AM77" s="206"/>
      <c r="AN77" s="584"/>
      <c r="AO77" s="584"/>
      <c r="AP77" s="584"/>
      <c r="AQ77" s="584"/>
      <c r="AR77" s="583"/>
      <c r="AS77" s="206"/>
      <c r="AT77" s="489">
        <f t="shared" si="18"/>
        <v>0</v>
      </c>
      <c r="AU77" s="489">
        <f t="shared" si="19"/>
        <v>0</v>
      </c>
      <c r="AV77" s="489">
        <f t="shared" si="20"/>
        <v>0</v>
      </c>
      <c r="AW77" s="489">
        <f t="shared" si="21"/>
        <v>0</v>
      </c>
      <c r="AX77" s="206"/>
      <c r="AY77" s="206"/>
      <c r="AZ77" s="206"/>
      <c r="BA77" s="206"/>
      <c r="BB77" s="206"/>
      <c r="BC77" s="206"/>
      <c r="BD77" s="206"/>
      <c r="BE77" s="206"/>
      <c r="BF77" s="206"/>
      <c r="BG77" s="206"/>
      <c r="BH77" s="206"/>
      <c r="BI77" s="206"/>
      <c r="BJ77" s="206"/>
      <c r="BK77" s="206"/>
      <c r="BL77" s="206"/>
      <c r="BM77" s="206"/>
      <c r="BN77" s="206"/>
      <c r="BO77" s="206"/>
      <c r="BP77" s="206"/>
      <c r="BQ77" s="206"/>
      <c r="BR77" s="206"/>
      <c r="BS77" s="206"/>
      <c r="BT77" s="206"/>
      <c r="BU77" s="206"/>
      <c r="BV77" s="206"/>
      <c r="BW77" s="206"/>
      <c r="BX77" s="206"/>
      <c r="BY77" s="489">
        <f t="shared" si="22"/>
        <v>0</v>
      </c>
      <c r="BZ77" s="489">
        <f t="shared" si="23"/>
        <v>0</v>
      </c>
      <c r="CA77" s="489">
        <f t="shared" si="26"/>
        <v>808</v>
      </c>
      <c r="CB77" s="489">
        <f t="shared" si="27"/>
        <v>6</v>
      </c>
      <c r="CC77" s="489">
        <f t="shared" si="28"/>
        <v>0</v>
      </c>
      <c r="CD77" s="489">
        <f t="shared" si="29"/>
        <v>0</v>
      </c>
      <c r="CE77" s="489">
        <f t="shared" si="30"/>
        <v>0</v>
      </c>
      <c r="CF77" s="489">
        <f t="shared" si="24"/>
        <v>808</v>
      </c>
      <c r="CG77" s="489">
        <f t="shared" si="25"/>
        <v>6</v>
      </c>
      <c r="CH77" s="489">
        <f t="shared" si="31"/>
        <v>339</v>
      </c>
      <c r="CI77" s="489">
        <f t="shared" si="32"/>
        <v>6</v>
      </c>
    </row>
    <row r="78" spans="1:87">
      <c r="A78" s="499" t="str">
        <f t="shared" si="17"/>
        <v>309</v>
      </c>
      <c r="B78" s="500">
        <v>39888</v>
      </c>
      <c r="C78" s="206"/>
      <c r="D78" s="584">
        <v>17</v>
      </c>
      <c r="E78" s="584">
        <v>17</v>
      </c>
      <c r="F78" s="584">
        <v>17</v>
      </c>
      <c r="G78" s="206"/>
      <c r="H78" s="584">
        <v>17</v>
      </c>
      <c r="I78" s="584">
        <v>17</v>
      </c>
      <c r="J78" s="206"/>
      <c r="K78" s="206"/>
      <c r="L78" s="206"/>
      <c r="M78" s="584">
        <v>17</v>
      </c>
      <c r="N78" s="584">
        <v>17</v>
      </c>
      <c r="O78" s="584">
        <v>17</v>
      </c>
      <c r="P78" s="584">
        <v>17</v>
      </c>
      <c r="Q78" s="584">
        <v>17</v>
      </c>
      <c r="R78" s="584">
        <v>17</v>
      </c>
      <c r="S78" s="584">
        <v>17</v>
      </c>
      <c r="T78" s="584"/>
      <c r="U78" s="206">
        <v>17</v>
      </c>
      <c r="V78" s="584">
        <v>17</v>
      </c>
      <c r="W78" s="584">
        <v>17</v>
      </c>
      <c r="X78" s="584">
        <v>17</v>
      </c>
      <c r="Y78" s="584">
        <v>17</v>
      </c>
      <c r="Z78" s="584">
        <v>17</v>
      </c>
      <c r="AA78" s="584">
        <v>17</v>
      </c>
      <c r="AB78" s="584"/>
      <c r="AC78" s="206">
        <v>17</v>
      </c>
      <c r="AD78" s="584">
        <v>17</v>
      </c>
      <c r="AE78" s="584">
        <v>17</v>
      </c>
      <c r="AF78" s="584">
        <v>17</v>
      </c>
      <c r="AG78" s="584">
        <v>17</v>
      </c>
      <c r="AH78" s="584">
        <v>17</v>
      </c>
      <c r="AI78" s="584"/>
      <c r="AJ78" s="206">
        <v>17</v>
      </c>
      <c r="AK78" s="584">
        <v>17</v>
      </c>
      <c r="AL78" s="584"/>
      <c r="AM78" s="206">
        <v>17</v>
      </c>
      <c r="AN78" s="584">
        <v>18</v>
      </c>
      <c r="AO78" s="584"/>
      <c r="AP78" s="584">
        <v>18</v>
      </c>
      <c r="AQ78" s="584">
        <v>18</v>
      </c>
      <c r="AR78" s="583"/>
      <c r="AS78" s="206">
        <v>18</v>
      </c>
      <c r="AT78" s="489">
        <f t="shared" si="18"/>
        <v>0</v>
      </c>
      <c r="AU78" s="489">
        <f t="shared" si="19"/>
        <v>17</v>
      </c>
      <c r="AV78" s="489">
        <f t="shared" si="20"/>
        <v>0</v>
      </c>
      <c r="AW78" s="489">
        <f t="shared" si="21"/>
        <v>0</v>
      </c>
      <c r="AX78" s="206"/>
      <c r="AY78" s="206"/>
      <c r="AZ78" s="206">
        <v>17</v>
      </c>
      <c r="BA78" s="206"/>
      <c r="BB78" s="206"/>
      <c r="BC78" s="206"/>
      <c r="BD78" s="206"/>
      <c r="BE78" s="206"/>
      <c r="BF78" s="206"/>
      <c r="BG78" s="206"/>
      <c r="BH78" s="206"/>
      <c r="BI78" s="206"/>
      <c r="BJ78" s="206"/>
      <c r="BK78" s="206"/>
      <c r="BL78" s="206"/>
      <c r="BM78" s="206"/>
      <c r="BN78" s="206"/>
      <c r="BO78" s="206"/>
      <c r="BP78" s="206"/>
      <c r="BQ78" s="206"/>
      <c r="BR78" s="206"/>
      <c r="BS78" s="206"/>
      <c r="BT78" s="206"/>
      <c r="BU78" s="206"/>
      <c r="BV78" s="206"/>
      <c r="BW78" s="206"/>
      <c r="BX78" s="206"/>
      <c r="BY78" s="489">
        <f t="shared" si="22"/>
        <v>0</v>
      </c>
      <c r="BZ78" s="489">
        <f t="shared" si="23"/>
        <v>0</v>
      </c>
      <c r="CA78" s="489">
        <f t="shared" si="26"/>
        <v>808</v>
      </c>
      <c r="CB78" s="489">
        <f t="shared" si="27"/>
        <v>6</v>
      </c>
      <c r="CC78" s="489">
        <f t="shared" si="28"/>
        <v>0</v>
      </c>
      <c r="CD78" s="489">
        <f t="shared" si="29"/>
        <v>0</v>
      </c>
      <c r="CE78" s="489">
        <f t="shared" si="30"/>
        <v>0</v>
      </c>
      <c r="CF78" s="489">
        <f t="shared" si="24"/>
        <v>808</v>
      </c>
      <c r="CG78" s="489">
        <f t="shared" si="25"/>
        <v>6</v>
      </c>
      <c r="CH78" s="489">
        <f t="shared" si="31"/>
        <v>339</v>
      </c>
      <c r="CI78" s="489">
        <f t="shared" si="32"/>
        <v>24</v>
      </c>
    </row>
    <row r="79" spans="1:87">
      <c r="A79" s="499" t="str">
        <f t="shared" si="17"/>
        <v>309</v>
      </c>
      <c r="B79" s="500">
        <v>39889</v>
      </c>
      <c r="C79" s="206"/>
      <c r="D79" s="584"/>
      <c r="E79" s="584"/>
      <c r="F79" s="584"/>
      <c r="G79" s="206"/>
      <c r="H79" s="584"/>
      <c r="I79" s="584"/>
      <c r="J79" s="206"/>
      <c r="K79" s="206"/>
      <c r="L79" s="206"/>
      <c r="M79" s="584"/>
      <c r="N79" s="584"/>
      <c r="O79" s="584"/>
      <c r="P79" s="584"/>
      <c r="Q79" s="584"/>
      <c r="R79" s="584"/>
      <c r="S79" s="584"/>
      <c r="T79" s="584"/>
      <c r="U79" s="206"/>
      <c r="V79" s="584"/>
      <c r="W79" s="584"/>
      <c r="X79" s="584"/>
      <c r="Y79" s="584"/>
      <c r="Z79" s="584"/>
      <c r="AA79" s="584"/>
      <c r="AB79" s="584"/>
      <c r="AC79" s="206"/>
      <c r="AD79" s="584"/>
      <c r="AE79" s="584"/>
      <c r="AF79" s="584"/>
      <c r="AG79" s="584"/>
      <c r="AH79" s="584"/>
      <c r="AI79" s="584"/>
      <c r="AJ79" s="206"/>
      <c r="AK79" s="584"/>
      <c r="AL79" s="584"/>
      <c r="AM79" s="206"/>
      <c r="AN79" s="584"/>
      <c r="AO79" s="584"/>
      <c r="AP79" s="584"/>
      <c r="AQ79" s="584"/>
      <c r="AR79" s="583"/>
      <c r="AS79" s="206"/>
      <c r="AT79" s="489">
        <f t="shared" si="18"/>
        <v>0</v>
      </c>
      <c r="AU79" s="489">
        <f t="shared" si="19"/>
        <v>0</v>
      </c>
      <c r="AV79" s="489">
        <f t="shared" si="20"/>
        <v>0</v>
      </c>
      <c r="AW79" s="489">
        <f t="shared" si="21"/>
        <v>0</v>
      </c>
      <c r="AX79" s="206"/>
      <c r="AY79" s="206"/>
      <c r="AZ79" s="206"/>
      <c r="BA79" s="206"/>
      <c r="BB79" s="206"/>
      <c r="BC79" s="206"/>
      <c r="BD79" s="206"/>
      <c r="BE79" s="206"/>
      <c r="BF79" s="206"/>
      <c r="BG79" s="206"/>
      <c r="BH79" s="206"/>
      <c r="BI79" s="206"/>
      <c r="BJ79" s="206"/>
      <c r="BK79" s="206"/>
      <c r="BL79" s="206"/>
      <c r="BM79" s="206"/>
      <c r="BN79" s="206"/>
      <c r="BO79" s="206"/>
      <c r="BP79" s="206"/>
      <c r="BQ79" s="206"/>
      <c r="BR79" s="206"/>
      <c r="BS79" s="206"/>
      <c r="BT79" s="206"/>
      <c r="BU79" s="206"/>
      <c r="BV79" s="206"/>
      <c r="BW79" s="206"/>
      <c r="BX79" s="206"/>
      <c r="BY79" s="489">
        <f t="shared" si="22"/>
        <v>0</v>
      </c>
      <c r="BZ79" s="489">
        <f t="shared" si="23"/>
        <v>0</v>
      </c>
      <c r="CA79" s="489">
        <f t="shared" si="26"/>
        <v>808</v>
      </c>
      <c r="CB79" s="489">
        <f t="shared" si="27"/>
        <v>6</v>
      </c>
      <c r="CC79" s="489">
        <f t="shared" si="28"/>
        <v>0</v>
      </c>
      <c r="CD79" s="489">
        <f t="shared" si="29"/>
        <v>0</v>
      </c>
      <c r="CE79" s="489">
        <f t="shared" si="30"/>
        <v>0</v>
      </c>
      <c r="CF79" s="489">
        <f t="shared" si="24"/>
        <v>808</v>
      </c>
      <c r="CG79" s="489">
        <f t="shared" si="25"/>
        <v>6</v>
      </c>
      <c r="CH79" s="489">
        <f t="shared" si="31"/>
        <v>339</v>
      </c>
      <c r="CI79" s="489">
        <f t="shared" si="32"/>
        <v>24</v>
      </c>
    </row>
    <row r="80" spans="1:87">
      <c r="A80" s="499" t="str">
        <f t="shared" si="17"/>
        <v>309</v>
      </c>
      <c r="B80" s="500">
        <v>39890</v>
      </c>
      <c r="C80" s="206"/>
      <c r="D80" s="584"/>
      <c r="E80" s="584"/>
      <c r="F80" s="584"/>
      <c r="G80" s="206"/>
      <c r="H80" s="584"/>
      <c r="I80" s="584"/>
      <c r="J80" s="206"/>
      <c r="K80" s="206"/>
      <c r="L80" s="206"/>
      <c r="M80" s="584"/>
      <c r="N80" s="584"/>
      <c r="O80" s="584"/>
      <c r="P80" s="584"/>
      <c r="Q80" s="584"/>
      <c r="R80" s="584"/>
      <c r="S80" s="584"/>
      <c r="T80" s="584"/>
      <c r="U80" s="206"/>
      <c r="V80" s="584"/>
      <c r="W80" s="584"/>
      <c r="X80" s="584"/>
      <c r="Y80" s="584"/>
      <c r="Z80" s="584"/>
      <c r="AA80" s="584"/>
      <c r="AB80" s="584"/>
      <c r="AC80" s="206"/>
      <c r="AD80" s="584"/>
      <c r="AE80" s="584"/>
      <c r="AF80" s="584"/>
      <c r="AG80" s="584"/>
      <c r="AH80" s="584"/>
      <c r="AI80" s="584"/>
      <c r="AJ80" s="206"/>
      <c r="AK80" s="584"/>
      <c r="AL80" s="584"/>
      <c r="AM80" s="206"/>
      <c r="AN80" s="584"/>
      <c r="AO80" s="584"/>
      <c r="AP80" s="584"/>
      <c r="AQ80" s="584"/>
      <c r="AR80" s="583"/>
      <c r="AS80" s="206"/>
      <c r="AT80" s="489">
        <f t="shared" si="18"/>
        <v>0</v>
      </c>
      <c r="AU80" s="489">
        <f t="shared" si="19"/>
        <v>0</v>
      </c>
      <c r="AV80" s="489">
        <f t="shared" si="20"/>
        <v>0</v>
      </c>
      <c r="AW80" s="489">
        <f t="shared" si="21"/>
        <v>0</v>
      </c>
      <c r="AX80" s="206"/>
      <c r="AY80" s="206"/>
      <c r="AZ80" s="206"/>
      <c r="BA80" s="206"/>
      <c r="BB80" s="206"/>
      <c r="BC80" s="206"/>
      <c r="BD80" s="206"/>
      <c r="BE80" s="206"/>
      <c r="BF80" s="206"/>
      <c r="BG80" s="206"/>
      <c r="BH80" s="206"/>
      <c r="BI80" s="206"/>
      <c r="BJ80" s="206"/>
      <c r="BK80" s="206"/>
      <c r="BL80" s="206"/>
      <c r="BM80" s="206"/>
      <c r="BN80" s="206"/>
      <c r="BO80" s="206"/>
      <c r="BP80" s="206"/>
      <c r="BQ80" s="206"/>
      <c r="BR80" s="206"/>
      <c r="BS80" s="206"/>
      <c r="BT80" s="206"/>
      <c r="BU80" s="206"/>
      <c r="BV80" s="206"/>
      <c r="BW80" s="206"/>
      <c r="BX80" s="206"/>
      <c r="BY80" s="489">
        <f t="shared" si="22"/>
        <v>0</v>
      </c>
      <c r="BZ80" s="489">
        <f t="shared" si="23"/>
        <v>0</v>
      </c>
      <c r="CA80" s="489">
        <f t="shared" si="26"/>
        <v>808</v>
      </c>
      <c r="CB80" s="489">
        <f t="shared" si="27"/>
        <v>6</v>
      </c>
      <c r="CC80" s="489">
        <f t="shared" si="28"/>
        <v>0</v>
      </c>
      <c r="CD80" s="489">
        <f t="shared" si="29"/>
        <v>0</v>
      </c>
      <c r="CE80" s="489">
        <f t="shared" si="30"/>
        <v>0</v>
      </c>
      <c r="CF80" s="489">
        <f t="shared" si="24"/>
        <v>808</v>
      </c>
      <c r="CG80" s="489">
        <f t="shared" si="25"/>
        <v>6</v>
      </c>
      <c r="CH80" s="489">
        <f t="shared" si="31"/>
        <v>339</v>
      </c>
      <c r="CI80" s="489">
        <f t="shared" si="32"/>
        <v>24</v>
      </c>
    </row>
    <row r="81" spans="1:87">
      <c r="A81" s="499" t="str">
        <f t="shared" si="17"/>
        <v>309</v>
      </c>
      <c r="B81" s="500">
        <v>39891</v>
      </c>
      <c r="C81" s="206"/>
      <c r="D81" s="584"/>
      <c r="E81" s="584"/>
      <c r="F81" s="584"/>
      <c r="G81" s="206"/>
      <c r="H81" s="584"/>
      <c r="I81" s="584"/>
      <c r="J81" s="206"/>
      <c r="K81" s="206"/>
      <c r="L81" s="206"/>
      <c r="M81" s="584"/>
      <c r="N81" s="584"/>
      <c r="O81" s="584"/>
      <c r="P81" s="584"/>
      <c r="Q81" s="584"/>
      <c r="R81" s="584"/>
      <c r="S81" s="584"/>
      <c r="T81" s="584"/>
      <c r="U81" s="206"/>
      <c r="V81" s="584"/>
      <c r="W81" s="584"/>
      <c r="X81" s="584"/>
      <c r="Y81" s="584"/>
      <c r="Z81" s="584"/>
      <c r="AA81" s="584"/>
      <c r="AB81" s="584"/>
      <c r="AC81" s="206"/>
      <c r="AD81" s="584"/>
      <c r="AE81" s="584"/>
      <c r="AF81" s="584"/>
      <c r="AG81" s="584"/>
      <c r="AH81" s="584"/>
      <c r="AI81" s="584"/>
      <c r="AJ81" s="206"/>
      <c r="AK81" s="584"/>
      <c r="AL81" s="584"/>
      <c r="AM81" s="206"/>
      <c r="AN81" s="584"/>
      <c r="AO81" s="584"/>
      <c r="AP81" s="584"/>
      <c r="AQ81" s="584"/>
      <c r="AR81" s="583"/>
      <c r="AS81" s="206"/>
      <c r="AT81" s="489">
        <f t="shared" si="18"/>
        <v>0</v>
      </c>
      <c r="AU81" s="489">
        <f t="shared" si="19"/>
        <v>0</v>
      </c>
      <c r="AV81" s="489">
        <f t="shared" si="20"/>
        <v>0</v>
      </c>
      <c r="AW81" s="489">
        <f t="shared" si="21"/>
        <v>0</v>
      </c>
      <c r="AX81" s="206"/>
      <c r="AY81" s="206"/>
      <c r="AZ81" s="206"/>
      <c r="BA81" s="206"/>
      <c r="BB81" s="206"/>
      <c r="BC81" s="206"/>
      <c r="BD81" s="206"/>
      <c r="BE81" s="206"/>
      <c r="BF81" s="206"/>
      <c r="BG81" s="206"/>
      <c r="BH81" s="206"/>
      <c r="BI81" s="206"/>
      <c r="BJ81" s="206"/>
      <c r="BK81" s="206"/>
      <c r="BL81" s="206"/>
      <c r="BM81" s="206"/>
      <c r="BN81" s="206"/>
      <c r="BO81" s="206"/>
      <c r="BP81" s="206"/>
      <c r="BQ81" s="206"/>
      <c r="BR81" s="206"/>
      <c r="BS81" s="206"/>
      <c r="BT81" s="206"/>
      <c r="BU81" s="206"/>
      <c r="BV81" s="206"/>
      <c r="BW81" s="206"/>
      <c r="BX81" s="206"/>
      <c r="BY81" s="489">
        <f t="shared" si="22"/>
        <v>0</v>
      </c>
      <c r="BZ81" s="489">
        <f t="shared" si="23"/>
        <v>0</v>
      </c>
      <c r="CA81" s="489">
        <f t="shared" si="26"/>
        <v>808</v>
      </c>
      <c r="CB81" s="489">
        <f t="shared" si="27"/>
        <v>6</v>
      </c>
      <c r="CC81" s="489">
        <f t="shared" si="28"/>
        <v>0</v>
      </c>
      <c r="CD81" s="489">
        <f t="shared" si="29"/>
        <v>0</v>
      </c>
      <c r="CE81" s="489">
        <f t="shared" si="30"/>
        <v>0</v>
      </c>
      <c r="CF81" s="489">
        <f t="shared" si="24"/>
        <v>808</v>
      </c>
      <c r="CG81" s="489">
        <f t="shared" si="25"/>
        <v>6</v>
      </c>
      <c r="CH81" s="489">
        <f t="shared" si="31"/>
        <v>339</v>
      </c>
      <c r="CI81" s="489">
        <f t="shared" si="32"/>
        <v>24</v>
      </c>
    </row>
    <row r="82" spans="1:87">
      <c r="A82" s="499" t="str">
        <f t="shared" si="17"/>
        <v>309</v>
      </c>
      <c r="B82" s="500">
        <v>39892</v>
      </c>
      <c r="C82" s="206"/>
      <c r="D82" s="584"/>
      <c r="E82" s="584"/>
      <c r="F82" s="584"/>
      <c r="G82" s="206"/>
      <c r="H82" s="584"/>
      <c r="I82" s="584"/>
      <c r="J82" s="206"/>
      <c r="K82" s="206"/>
      <c r="L82" s="206"/>
      <c r="M82" s="584"/>
      <c r="N82" s="584"/>
      <c r="O82" s="584"/>
      <c r="P82" s="584"/>
      <c r="Q82" s="584"/>
      <c r="R82" s="584"/>
      <c r="S82" s="584"/>
      <c r="T82" s="584"/>
      <c r="U82" s="206"/>
      <c r="V82" s="584"/>
      <c r="W82" s="584"/>
      <c r="X82" s="584"/>
      <c r="Y82" s="584"/>
      <c r="Z82" s="584"/>
      <c r="AA82" s="584"/>
      <c r="AB82" s="584"/>
      <c r="AC82" s="206"/>
      <c r="AD82" s="584"/>
      <c r="AE82" s="584"/>
      <c r="AF82" s="584"/>
      <c r="AG82" s="584"/>
      <c r="AH82" s="584"/>
      <c r="AI82" s="584"/>
      <c r="AJ82" s="206"/>
      <c r="AK82" s="584"/>
      <c r="AL82" s="584"/>
      <c r="AM82" s="206"/>
      <c r="AN82" s="584"/>
      <c r="AO82" s="584"/>
      <c r="AP82" s="584"/>
      <c r="AQ82" s="584"/>
      <c r="AR82" s="583"/>
      <c r="AS82" s="206"/>
      <c r="AT82" s="489">
        <f t="shared" si="18"/>
        <v>0</v>
      </c>
      <c r="AU82" s="489">
        <f t="shared" si="19"/>
        <v>0</v>
      </c>
      <c r="AV82" s="489">
        <f t="shared" si="20"/>
        <v>0</v>
      </c>
      <c r="AW82" s="489">
        <f t="shared" si="21"/>
        <v>0</v>
      </c>
      <c r="AX82" s="206"/>
      <c r="AY82" s="206"/>
      <c r="AZ82" s="206"/>
      <c r="BA82" s="206"/>
      <c r="BB82" s="206"/>
      <c r="BC82" s="206"/>
      <c r="BD82" s="206"/>
      <c r="BE82" s="206"/>
      <c r="BF82" s="206"/>
      <c r="BG82" s="206"/>
      <c r="BH82" s="206"/>
      <c r="BI82" s="206"/>
      <c r="BJ82" s="206"/>
      <c r="BK82" s="206"/>
      <c r="BL82" s="206"/>
      <c r="BM82" s="206"/>
      <c r="BN82" s="206"/>
      <c r="BO82" s="206"/>
      <c r="BP82" s="206"/>
      <c r="BQ82" s="206"/>
      <c r="BR82" s="206"/>
      <c r="BS82" s="206"/>
      <c r="BT82" s="206"/>
      <c r="BU82" s="206"/>
      <c r="BV82" s="206"/>
      <c r="BW82" s="206"/>
      <c r="BX82" s="206"/>
      <c r="BY82" s="489">
        <f t="shared" si="22"/>
        <v>0</v>
      </c>
      <c r="BZ82" s="489">
        <f t="shared" si="23"/>
        <v>0</v>
      </c>
      <c r="CA82" s="489">
        <f t="shared" si="26"/>
        <v>808</v>
      </c>
      <c r="CB82" s="489">
        <f t="shared" si="27"/>
        <v>6</v>
      </c>
      <c r="CC82" s="489">
        <f t="shared" si="28"/>
        <v>0</v>
      </c>
      <c r="CD82" s="489">
        <f t="shared" si="29"/>
        <v>0</v>
      </c>
      <c r="CE82" s="489">
        <f t="shared" si="30"/>
        <v>0</v>
      </c>
      <c r="CF82" s="489">
        <f t="shared" si="24"/>
        <v>808</v>
      </c>
      <c r="CG82" s="489">
        <f t="shared" si="25"/>
        <v>6</v>
      </c>
      <c r="CH82" s="489">
        <f t="shared" si="31"/>
        <v>339</v>
      </c>
      <c r="CI82" s="489">
        <f t="shared" si="32"/>
        <v>24</v>
      </c>
    </row>
    <row r="83" spans="1:87">
      <c r="A83" s="499" t="str">
        <f t="shared" si="17"/>
        <v>309</v>
      </c>
      <c r="B83" s="500">
        <v>39893</v>
      </c>
      <c r="C83" s="206"/>
      <c r="D83" s="206"/>
      <c r="E83" s="583"/>
      <c r="F83" s="583"/>
      <c r="G83" s="206"/>
      <c r="H83" s="583"/>
      <c r="I83" s="583"/>
      <c r="J83" s="206"/>
      <c r="K83" s="206"/>
      <c r="L83" s="206"/>
      <c r="M83" s="584"/>
      <c r="N83" s="584"/>
      <c r="O83" s="584"/>
      <c r="P83" s="584"/>
      <c r="Q83" s="584"/>
      <c r="R83" s="584"/>
      <c r="S83" s="584"/>
      <c r="T83" s="584"/>
      <c r="U83" s="206"/>
      <c r="V83" s="584"/>
      <c r="W83" s="584"/>
      <c r="X83" s="584"/>
      <c r="Y83" s="584"/>
      <c r="Z83" s="584"/>
      <c r="AA83" s="584"/>
      <c r="AB83" s="584"/>
      <c r="AC83" s="206"/>
      <c r="AD83" s="584"/>
      <c r="AE83" s="584"/>
      <c r="AF83" s="584"/>
      <c r="AG83" s="584"/>
      <c r="AH83" s="584"/>
      <c r="AI83" s="584"/>
      <c r="AJ83" s="206"/>
      <c r="AK83" s="584"/>
      <c r="AL83" s="584"/>
      <c r="AM83" s="206"/>
      <c r="AN83" s="584"/>
      <c r="AO83" s="584"/>
      <c r="AP83" s="584"/>
      <c r="AQ83" s="584"/>
      <c r="AR83" s="583"/>
      <c r="AS83" s="206"/>
      <c r="AT83" s="489">
        <f t="shared" si="18"/>
        <v>0</v>
      </c>
      <c r="AU83" s="489">
        <f t="shared" si="19"/>
        <v>0</v>
      </c>
      <c r="AV83" s="489">
        <f t="shared" si="20"/>
        <v>0</v>
      </c>
      <c r="AW83" s="489">
        <f t="shared" si="21"/>
        <v>0</v>
      </c>
      <c r="AX83" s="206"/>
      <c r="AY83" s="206"/>
      <c r="AZ83" s="206"/>
      <c r="BA83" s="206"/>
      <c r="BB83" s="206"/>
      <c r="BC83" s="206"/>
      <c r="BD83" s="206"/>
      <c r="BE83" s="206"/>
      <c r="BF83" s="206"/>
      <c r="BG83" s="206"/>
      <c r="BH83" s="206"/>
      <c r="BI83" s="206"/>
      <c r="BJ83" s="206"/>
      <c r="BK83" s="206"/>
      <c r="BL83" s="206"/>
      <c r="BM83" s="206"/>
      <c r="BN83" s="206"/>
      <c r="BO83" s="206"/>
      <c r="BP83" s="206"/>
      <c r="BQ83" s="206"/>
      <c r="BR83" s="206"/>
      <c r="BS83" s="206"/>
      <c r="BT83" s="206"/>
      <c r="BU83" s="206"/>
      <c r="BV83" s="206"/>
      <c r="BW83" s="206"/>
      <c r="BX83" s="206"/>
      <c r="BY83" s="489">
        <f t="shared" si="22"/>
        <v>0</v>
      </c>
      <c r="BZ83" s="489">
        <f t="shared" si="23"/>
        <v>0</v>
      </c>
      <c r="CA83" s="489">
        <f t="shared" si="26"/>
        <v>808</v>
      </c>
      <c r="CB83" s="489">
        <f t="shared" si="27"/>
        <v>6</v>
      </c>
      <c r="CC83" s="489">
        <f t="shared" si="28"/>
        <v>0</v>
      </c>
      <c r="CD83" s="489">
        <f t="shared" si="29"/>
        <v>0</v>
      </c>
      <c r="CE83" s="489">
        <f t="shared" si="30"/>
        <v>0</v>
      </c>
      <c r="CF83" s="489">
        <f t="shared" si="24"/>
        <v>808</v>
      </c>
      <c r="CG83" s="489">
        <f t="shared" si="25"/>
        <v>6</v>
      </c>
      <c r="CH83" s="489">
        <f t="shared" si="31"/>
        <v>339</v>
      </c>
      <c r="CI83" s="489">
        <f t="shared" si="32"/>
        <v>24</v>
      </c>
    </row>
    <row r="84" spans="1:87">
      <c r="A84" s="499" t="str">
        <f t="shared" si="17"/>
        <v>309</v>
      </c>
      <c r="B84" s="500">
        <v>39894</v>
      </c>
      <c r="C84" s="206"/>
      <c r="D84" s="206"/>
      <c r="E84" s="583"/>
      <c r="F84" s="583"/>
      <c r="G84" s="206"/>
      <c r="H84" s="583"/>
      <c r="I84" s="583"/>
      <c r="J84" s="206"/>
      <c r="K84" s="206"/>
      <c r="L84" s="206"/>
      <c r="M84" s="584"/>
      <c r="N84" s="584"/>
      <c r="O84" s="584"/>
      <c r="P84" s="584"/>
      <c r="Q84" s="584"/>
      <c r="R84" s="584"/>
      <c r="S84" s="584"/>
      <c r="T84" s="584"/>
      <c r="U84" s="206"/>
      <c r="V84" s="584"/>
      <c r="W84" s="584"/>
      <c r="X84" s="584"/>
      <c r="Y84" s="584"/>
      <c r="Z84" s="584"/>
      <c r="AA84" s="584"/>
      <c r="AB84" s="584"/>
      <c r="AC84" s="206"/>
      <c r="AD84" s="584"/>
      <c r="AE84" s="584"/>
      <c r="AF84" s="584"/>
      <c r="AG84" s="584"/>
      <c r="AH84" s="584"/>
      <c r="AI84" s="584"/>
      <c r="AJ84" s="206"/>
      <c r="AK84" s="584"/>
      <c r="AL84" s="584"/>
      <c r="AM84" s="206"/>
      <c r="AN84" s="584"/>
      <c r="AO84" s="584"/>
      <c r="AP84" s="584"/>
      <c r="AQ84" s="584"/>
      <c r="AR84" s="583"/>
      <c r="AS84" s="206"/>
      <c r="AT84" s="489">
        <f t="shared" si="18"/>
        <v>0</v>
      </c>
      <c r="AU84" s="489">
        <f t="shared" si="19"/>
        <v>0</v>
      </c>
      <c r="AV84" s="489">
        <f t="shared" si="20"/>
        <v>0</v>
      </c>
      <c r="AW84" s="489">
        <f t="shared" si="21"/>
        <v>0</v>
      </c>
      <c r="AX84" s="206"/>
      <c r="AY84" s="206"/>
      <c r="AZ84" s="206"/>
      <c r="BA84" s="206"/>
      <c r="BB84" s="206"/>
      <c r="BC84" s="206"/>
      <c r="BD84" s="206"/>
      <c r="BE84" s="206"/>
      <c r="BF84" s="206"/>
      <c r="BG84" s="206"/>
      <c r="BH84" s="206"/>
      <c r="BI84" s="206"/>
      <c r="BJ84" s="206"/>
      <c r="BK84" s="206"/>
      <c r="BL84" s="206"/>
      <c r="BM84" s="206"/>
      <c r="BN84" s="206"/>
      <c r="BO84" s="206"/>
      <c r="BP84" s="206"/>
      <c r="BQ84" s="206"/>
      <c r="BR84" s="206"/>
      <c r="BS84" s="206"/>
      <c r="BT84" s="206"/>
      <c r="BU84" s="206"/>
      <c r="BV84" s="206"/>
      <c r="BW84" s="206"/>
      <c r="BX84" s="206"/>
      <c r="BY84" s="489">
        <f t="shared" si="22"/>
        <v>0</v>
      </c>
      <c r="BZ84" s="489">
        <f t="shared" si="23"/>
        <v>0</v>
      </c>
      <c r="CA84" s="489">
        <f t="shared" si="26"/>
        <v>808</v>
      </c>
      <c r="CB84" s="489">
        <f t="shared" si="27"/>
        <v>6</v>
      </c>
      <c r="CC84" s="489">
        <f t="shared" si="28"/>
        <v>0</v>
      </c>
      <c r="CD84" s="489">
        <f t="shared" si="29"/>
        <v>0</v>
      </c>
      <c r="CE84" s="489">
        <f t="shared" si="30"/>
        <v>0</v>
      </c>
      <c r="CF84" s="489">
        <f t="shared" si="24"/>
        <v>808</v>
      </c>
      <c r="CG84" s="489">
        <f t="shared" si="25"/>
        <v>6</v>
      </c>
      <c r="CH84" s="489">
        <f t="shared" si="31"/>
        <v>339</v>
      </c>
      <c r="CI84" s="489">
        <f t="shared" si="32"/>
        <v>24</v>
      </c>
    </row>
    <row r="85" spans="1:87">
      <c r="A85" s="499" t="str">
        <f t="shared" si="17"/>
        <v>309</v>
      </c>
      <c r="B85" s="500">
        <v>39895</v>
      </c>
      <c r="C85" s="206"/>
      <c r="D85" s="584"/>
      <c r="E85" s="584"/>
      <c r="F85" s="584"/>
      <c r="G85" s="206"/>
      <c r="H85" s="584"/>
      <c r="I85" s="584"/>
      <c r="J85" s="206"/>
      <c r="K85" s="206"/>
      <c r="L85" s="206"/>
      <c r="M85" s="584"/>
      <c r="N85" s="584"/>
      <c r="O85" s="584"/>
      <c r="P85" s="584"/>
      <c r="Q85" s="584"/>
      <c r="R85" s="584"/>
      <c r="S85" s="584"/>
      <c r="T85" s="584"/>
      <c r="U85" s="206"/>
      <c r="V85" s="584"/>
      <c r="W85" s="584"/>
      <c r="X85" s="584"/>
      <c r="Y85" s="584"/>
      <c r="Z85" s="584"/>
      <c r="AA85" s="584"/>
      <c r="AB85" s="584"/>
      <c r="AC85" s="206"/>
      <c r="AD85" s="584"/>
      <c r="AE85" s="584"/>
      <c r="AF85" s="584"/>
      <c r="AG85" s="584"/>
      <c r="AH85" s="584"/>
      <c r="AI85" s="584"/>
      <c r="AJ85" s="206"/>
      <c r="AK85" s="584"/>
      <c r="AL85" s="584"/>
      <c r="AM85" s="206"/>
      <c r="AN85" s="584"/>
      <c r="AO85" s="584"/>
      <c r="AP85" s="584"/>
      <c r="AQ85" s="584"/>
      <c r="AR85" s="583"/>
      <c r="AS85" s="206"/>
      <c r="AT85" s="489">
        <f t="shared" si="18"/>
        <v>0</v>
      </c>
      <c r="AU85" s="489">
        <f t="shared" si="19"/>
        <v>0</v>
      </c>
      <c r="AV85" s="489">
        <f t="shared" si="20"/>
        <v>0</v>
      </c>
      <c r="AW85" s="489">
        <f t="shared" si="21"/>
        <v>0</v>
      </c>
      <c r="AX85" s="206"/>
      <c r="AY85" s="206"/>
      <c r="AZ85" s="206"/>
      <c r="BA85" s="206"/>
      <c r="BB85" s="206"/>
      <c r="BC85" s="206"/>
      <c r="BD85" s="206"/>
      <c r="BE85" s="206"/>
      <c r="BF85" s="206"/>
      <c r="BG85" s="206"/>
      <c r="BH85" s="206"/>
      <c r="BI85" s="206"/>
      <c r="BJ85" s="206"/>
      <c r="BK85" s="206"/>
      <c r="BL85" s="206"/>
      <c r="BM85" s="206"/>
      <c r="BN85" s="206"/>
      <c r="BO85" s="206"/>
      <c r="BP85" s="206"/>
      <c r="BQ85" s="206"/>
      <c r="BR85" s="206"/>
      <c r="BS85" s="206"/>
      <c r="BT85" s="206"/>
      <c r="BU85" s="206"/>
      <c r="BV85" s="206"/>
      <c r="BW85" s="206"/>
      <c r="BX85" s="206"/>
      <c r="BY85" s="489">
        <f t="shared" si="22"/>
        <v>0</v>
      </c>
      <c r="BZ85" s="489">
        <f t="shared" si="23"/>
        <v>0</v>
      </c>
      <c r="CA85" s="489">
        <f t="shared" si="26"/>
        <v>808</v>
      </c>
      <c r="CB85" s="489">
        <f t="shared" si="27"/>
        <v>6</v>
      </c>
      <c r="CC85" s="489">
        <f t="shared" si="28"/>
        <v>0</v>
      </c>
      <c r="CD85" s="489">
        <f t="shared" si="29"/>
        <v>0</v>
      </c>
      <c r="CE85" s="489">
        <f t="shared" si="30"/>
        <v>0</v>
      </c>
      <c r="CF85" s="489">
        <f t="shared" si="24"/>
        <v>808</v>
      </c>
      <c r="CG85" s="489">
        <f t="shared" si="25"/>
        <v>6</v>
      </c>
      <c r="CH85" s="489">
        <f t="shared" si="31"/>
        <v>339</v>
      </c>
      <c r="CI85" s="489">
        <f t="shared" si="32"/>
        <v>24</v>
      </c>
    </row>
    <row r="86" spans="1:87">
      <c r="A86" s="499" t="str">
        <f t="shared" si="17"/>
        <v>309</v>
      </c>
      <c r="B86" s="500">
        <v>39896</v>
      </c>
      <c r="C86" s="206"/>
      <c r="D86" s="584"/>
      <c r="E86" s="584"/>
      <c r="F86" s="584"/>
      <c r="G86" s="206"/>
      <c r="H86" s="584"/>
      <c r="I86" s="584"/>
      <c r="J86" s="206"/>
      <c r="K86" s="206"/>
      <c r="L86" s="206"/>
      <c r="M86" s="584"/>
      <c r="N86" s="584"/>
      <c r="O86" s="584"/>
      <c r="P86" s="584"/>
      <c r="Q86" s="584"/>
      <c r="R86" s="584"/>
      <c r="S86" s="584"/>
      <c r="T86" s="584"/>
      <c r="U86" s="206"/>
      <c r="V86" s="584"/>
      <c r="W86" s="584"/>
      <c r="X86" s="584"/>
      <c r="Y86" s="584"/>
      <c r="Z86" s="584"/>
      <c r="AA86" s="584"/>
      <c r="AB86" s="584"/>
      <c r="AC86" s="206"/>
      <c r="AD86" s="584"/>
      <c r="AE86" s="584"/>
      <c r="AF86" s="584"/>
      <c r="AG86" s="584"/>
      <c r="AH86" s="584"/>
      <c r="AI86" s="584"/>
      <c r="AJ86" s="206"/>
      <c r="AK86" s="584"/>
      <c r="AL86" s="584"/>
      <c r="AM86" s="206"/>
      <c r="AN86" s="584"/>
      <c r="AO86" s="584"/>
      <c r="AP86" s="584"/>
      <c r="AQ86" s="584"/>
      <c r="AR86" s="583"/>
      <c r="AS86" s="206"/>
      <c r="AT86" s="489">
        <f t="shared" si="18"/>
        <v>0</v>
      </c>
      <c r="AU86" s="489">
        <f t="shared" si="19"/>
        <v>0</v>
      </c>
      <c r="AV86" s="489">
        <f t="shared" si="20"/>
        <v>0</v>
      </c>
      <c r="AW86" s="489">
        <f t="shared" si="21"/>
        <v>0</v>
      </c>
      <c r="AX86" s="206"/>
      <c r="AY86" s="206"/>
      <c r="AZ86" s="206"/>
      <c r="BA86" s="206"/>
      <c r="BB86" s="206"/>
      <c r="BC86" s="206"/>
      <c r="BD86" s="206"/>
      <c r="BE86" s="206"/>
      <c r="BF86" s="206"/>
      <c r="BG86" s="206"/>
      <c r="BH86" s="206"/>
      <c r="BI86" s="206"/>
      <c r="BJ86" s="206"/>
      <c r="BK86" s="206"/>
      <c r="BL86" s="206"/>
      <c r="BM86" s="206"/>
      <c r="BN86" s="206"/>
      <c r="BO86" s="206"/>
      <c r="BP86" s="206"/>
      <c r="BQ86" s="206"/>
      <c r="BR86" s="206"/>
      <c r="BS86" s="206"/>
      <c r="BT86" s="206"/>
      <c r="BU86" s="206"/>
      <c r="BV86" s="206"/>
      <c r="BW86" s="206"/>
      <c r="BX86" s="206"/>
      <c r="BY86" s="489">
        <f t="shared" si="22"/>
        <v>0</v>
      </c>
      <c r="BZ86" s="489">
        <f t="shared" si="23"/>
        <v>0</v>
      </c>
      <c r="CA86" s="489">
        <f t="shared" si="26"/>
        <v>808</v>
      </c>
      <c r="CB86" s="489">
        <f t="shared" si="27"/>
        <v>6</v>
      </c>
      <c r="CC86" s="489">
        <f t="shared" si="28"/>
        <v>0</v>
      </c>
      <c r="CD86" s="489">
        <f t="shared" si="29"/>
        <v>0</v>
      </c>
      <c r="CE86" s="489">
        <f t="shared" si="30"/>
        <v>0</v>
      </c>
      <c r="CF86" s="489">
        <f t="shared" si="24"/>
        <v>808</v>
      </c>
      <c r="CG86" s="489">
        <f t="shared" si="25"/>
        <v>6</v>
      </c>
      <c r="CH86" s="489">
        <f t="shared" si="31"/>
        <v>339</v>
      </c>
      <c r="CI86" s="489">
        <f t="shared" si="32"/>
        <v>24</v>
      </c>
    </row>
    <row r="87" spans="1:87">
      <c r="A87" s="499" t="str">
        <f t="shared" si="17"/>
        <v>309</v>
      </c>
      <c r="B87" s="500">
        <v>39897</v>
      </c>
      <c r="C87" s="206"/>
      <c r="D87" s="584"/>
      <c r="E87" s="584"/>
      <c r="F87" s="584"/>
      <c r="G87" s="206"/>
      <c r="H87" s="584"/>
      <c r="I87" s="584"/>
      <c r="J87" s="206"/>
      <c r="K87" s="206"/>
      <c r="L87" s="206"/>
      <c r="M87" s="584"/>
      <c r="N87" s="584"/>
      <c r="O87" s="584"/>
      <c r="P87" s="584"/>
      <c r="Q87" s="584"/>
      <c r="R87" s="584"/>
      <c r="S87" s="584"/>
      <c r="T87" s="584"/>
      <c r="U87" s="206"/>
      <c r="V87" s="584"/>
      <c r="W87" s="584"/>
      <c r="X87" s="584"/>
      <c r="Y87" s="584"/>
      <c r="Z87" s="584"/>
      <c r="AA87" s="584"/>
      <c r="AB87" s="584"/>
      <c r="AC87" s="206"/>
      <c r="AD87" s="584"/>
      <c r="AE87" s="584"/>
      <c r="AF87" s="584"/>
      <c r="AG87" s="584"/>
      <c r="AH87" s="584"/>
      <c r="AI87" s="584"/>
      <c r="AJ87" s="206"/>
      <c r="AK87" s="584"/>
      <c r="AL87" s="584"/>
      <c r="AM87" s="206"/>
      <c r="AN87" s="584"/>
      <c r="AO87" s="584"/>
      <c r="AP87" s="584"/>
      <c r="AQ87" s="584"/>
      <c r="AR87" s="583"/>
      <c r="AS87" s="206"/>
      <c r="AT87" s="489">
        <f t="shared" si="18"/>
        <v>0</v>
      </c>
      <c r="AU87" s="489">
        <f t="shared" si="19"/>
        <v>0</v>
      </c>
      <c r="AV87" s="489">
        <f t="shared" si="20"/>
        <v>0</v>
      </c>
      <c r="AW87" s="489">
        <f t="shared" si="21"/>
        <v>0</v>
      </c>
      <c r="AX87" s="206"/>
      <c r="AY87" s="206"/>
      <c r="AZ87" s="206"/>
      <c r="BA87" s="206"/>
      <c r="BB87" s="206"/>
      <c r="BC87" s="206"/>
      <c r="BD87" s="206"/>
      <c r="BE87" s="206"/>
      <c r="BF87" s="206"/>
      <c r="BG87" s="206"/>
      <c r="BH87" s="206"/>
      <c r="BI87" s="206"/>
      <c r="BJ87" s="206"/>
      <c r="BK87" s="206"/>
      <c r="BL87" s="206"/>
      <c r="BM87" s="206"/>
      <c r="BN87" s="206"/>
      <c r="BO87" s="206"/>
      <c r="BP87" s="206"/>
      <c r="BQ87" s="206"/>
      <c r="BR87" s="206"/>
      <c r="BS87" s="206"/>
      <c r="BT87" s="206"/>
      <c r="BU87" s="206"/>
      <c r="BV87" s="206"/>
      <c r="BW87" s="206"/>
      <c r="BX87" s="206"/>
      <c r="BY87" s="489">
        <f t="shared" si="22"/>
        <v>0</v>
      </c>
      <c r="BZ87" s="489">
        <f t="shared" si="23"/>
        <v>0</v>
      </c>
      <c r="CA87" s="489">
        <f t="shared" si="26"/>
        <v>808</v>
      </c>
      <c r="CB87" s="489">
        <f t="shared" si="27"/>
        <v>6</v>
      </c>
      <c r="CC87" s="489">
        <f t="shared" si="28"/>
        <v>0</v>
      </c>
      <c r="CD87" s="489">
        <f t="shared" si="29"/>
        <v>0</v>
      </c>
      <c r="CE87" s="489">
        <f t="shared" si="30"/>
        <v>0</v>
      </c>
      <c r="CF87" s="489">
        <f t="shared" si="24"/>
        <v>808</v>
      </c>
      <c r="CG87" s="489">
        <f t="shared" si="25"/>
        <v>6</v>
      </c>
      <c r="CH87" s="489">
        <f t="shared" si="31"/>
        <v>339</v>
      </c>
      <c r="CI87" s="489">
        <f t="shared" si="32"/>
        <v>24</v>
      </c>
    </row>
    <row r="88" spans="1:87">
      <c r="A88" s="499" t="str">
        <f t="shared" si="17"/>
        <v>309</v>
      </c>
      <c r="B88" s="500">
        <v>39898</v>
      </c>
      <c r="C88" s="206"/>
      <c r="D88" s="584"/>
      <c r="E88" s="584"/>
      <c r="F88" s="584"/>
      <c r="G88" s="206"/>
      <c r="H88" s="584"/>
      <c r="I88" s="584"/>
      <c r="J88" s="206"/>
      <c r="K88" s="206"/>
      <c r="L88" s="206"/>
      <c r="M88" s="584"/>
      <c r="N88" s="584"/>
      <c r="O88" s="584"/>
      <c r="P88" s="584"/>
      <c r="Q88" s="584"/>
      <c r="R88" s="584"/>
      <c r="S88" s="584"/>
      <c r="T88" s="584"/>
      <c r="U88" s="206"/>
      <c r="V88" s="584"/>
      <c r="W88" s="584"/>
      <c r="X88" s="584"/>
      <c r="Y88" s="584"/>
      <c r="Z88" s="584"/>
      <c r="AA88" s="584"/>
      <c r="AB88" s="584"/>
      <c r="AC88" s="206"/>
      <c r="AD88" s="584"/>
      <c r="AE88" s="584"/>
      <c r="AF88" s="584"/>
      <c r="AG88" s="584"/>
      <c r="AH88" s="584"/>
      <c r="AI88" s="584"/>
      <c r="AJ88" s="206"/>
      <c r="AK88" s="584"/>
      <c r="AL88" s="584"/>
      <c r="AM88" s="206"/>
      <c r="AN88" s="584"/>
      <c r="AO88" s="584"/>
      <c r="AP88" s="584"/>
      <c r="AQ88" s="584"/>
      <c r="AR88" s="583"/>
      <c r="AS88" s="206"/>
      <c r="AT88" s="489">
        <f t="shared" si="18"/>
        <v>0</v>
      </c>
      <c r="AU88" s="489">
        <f t="shared" si="19"/>
        <v>0</v>
      </c>
      <c r="AV88" s="489">
        <f t="shared" si="20"/>
        <v>0</v>
      </c>
      <c r="AW88" s="489">
        <f t="shared" si="21"/>
        <v>0</v>
      </c>
      <c r="AX88" s="206"/>
      <c r="AY88" s="206"/>
      <c r="AZ88" s="206"/>
      <c r="BA88" s="206"/>
      <c r="BB88" s="206"/>
      <c r="BC88" s="206"/>
      <c r="BD88" s="206"/>
      <c r="BE88" s="206"/>
      <c r="BF88" s="206"/>
      <c r="BG88" s="206"/>
      <c r="BH88" s="206"/>
      <c r="BI88" s="206"/>
      <c r="BJ88" s="206"/>
      <c r="BK88" s="206"/>
      <c r="BL88" s="206"/>
      <c r="BM88" s="206"/>
      <c r="BN88" s="206"/>
      <c r="BO88" s="206"/>
      <c r="BP88" s="206"/>
      <c r="BQ88" s="206"/>
      <c r="BR88" s="206"/>
      <c r="BS88" s="206"/>
      <c r="BT88" s="206"/>
      <c r="BU88" s="206"/>
      <c r="BV88" s="206"/>
      <c r="BW88" s="206"/>
      <c r="BX88" s="206"/>
      <c r="BY88" s="489">
        <f t="shared" si="22"/>
        <v>0</v>
      </c>
      <c r="BZ88" s="489">
        <f t="shared" si="23"/>
        <v>0</v>
      </c>
      <c r="CA88" s="489">
        <f t="shared" si="26"/>
        <v>808</v>
      </c>
      <c r="CB88" s="489">
        <f t="shared" si="27"/>
        <v>6</v>
      </c>
      <c r="CC88" s="489">
        <f t="shared" si="28"/>
        <v>0</v>
      </c>
      <c r="CD88" s="489">
        <f t="shared" si="29"/>
        <v>0</v>
      </c>
      <c r="CE88" s="489">
        <f t="shared" si="30"/>
        <v>0</v>
      </c>
      <c r="CF88" s="489">
        <f t="shared" si="24"/>
        <v>808</v>
      </c>
      <c r="CG88" s="489">
        <f t="shared" si="25"/>
        <v>6</v>
      </c>
      <c r="CH88" s="489">
        <f t="shared" si="31"/>
        <v>339</v>
      </c>
      <c r="CI88" s="489">
        <f t="shared" si="32"/>
        <v>24</v>
      </c>
    </row>
    <row r="89" spans="1:87">
      <c r="A89" s="499" t="str">
        <f t="shared" si="17"/>
        <v>309</v>
      </c>
      <c r="B89" s="500">
        <v>39899</v>
      </c>
      <c r="C89" s="206"/>
      <c r="D89" s="584"/>
      <c r="E89" s="584"/>
      <c r="F89" s="584"/>
      <c r="G89" s="206"/>
      <c r="H89" s="584"/>
      <c r="I89" s="584"/>
      <c r="J89" s="206"/>
      <c r="K89" s="206"/>
      <c r="L89" s="206"/>
      <c r="M89" s="584"/>
      <c r="N89" s="584"/>
      <c r="O89" s="584"/>
      <c r="P89" s="584"/>
      <c r="Q89" s="584"/>
      <c r="R89" s="584"/>
      <c r="S89" s="584"/>
      <c r="T89" s="584"/>
      <c r="U89" s="206"/>
      <c r="V89" s="584"/>
      <c r="W89" s="584"/>
      <c r="X89" s="584"/>
      <c r="Y89" s="584"/>
      <c r="Z89" s="584"/>
      <c r="AA89" s="584"/>
      <c r="AB89" s="584"/>
      <c r="AC89" s="206"/>
      <c r="AD89" s="584"/>
      <c r="AE89" s="584"/>
      <c r="AF89" s="584"/>
      <c r="AG89" s="584"/>
      <c r="AH89" s="584"/>
      <c r="AI89" s="584"/>
      <c r="AJ89" s="206"/>
      <c r="AK89" s="584"/>
      <c r="AL89" s="584"/>
      <c r="AM89" s="206"/>
      <c r="AN89" s="584"/>
      <c r="AO89" s="584"/>
      <c r="AP89" s="584"/>
      <c r="AQ89" s="584"/>
      <c r="AR89" s="583"/>
      <c r="AS89" s="206"/>
      <c r="AT89" s="489">
        <f t="shared" si="18"/>
        <v>0</v>
      </c>
      <c r="AU89" s="489">
        <f t="shared" si="19"/>
        <v>0</v>
      </c>
      <c r="AV89" s="489">
        <f t="shared" si="20"/>
        <v>0</v>
      </c>
      <c r="AW89" s="489">
        <f t="shared" si="21"/>
        <v>0</v>
      </c>
      <c r="AX89" s="206"/>
      <c r="AY89" s="206"/>
      <c r="AZ89" s="206"/>
      <c r="BA89" s="206"/>
      <c r="BB89" s="206"/>
      <c r="BC89" s="206"/>
      <c r="BD89" s="206"/>
      <c r="BE89" s="206"/>
      <c r="BF89" s="206"/>
      <c r="BG89" s="206"/>
      <c r="BH89" s="206"/>
      <c r="BI89" s="206"/>
      <c r="BJ89" s="206"/>
      <c r="BK89" s="206"/>
      <c r="BL89" s="206"/>
      <c r="BM89" s="206"/>
      <c r="BN89" s="206"/>
      <c r="BO89" s="206"/>
      <c r="BP89" s="206"/>
      <c r="BQ89" s="206"/>
      <c r="BR89" s="206"/>
      <c r="BS89" s="206"/>
      <c r="BT89" s="206"/>
      <c r="BU89" s="206"/>
      <c r="BV89" s="206"/>
      <c r="BW89" s="206"/>
      <c r="BX89" s="206"/>
      <c r="BY89" s="489">
        <f t="shared" si="22"/>
        <v>0</v>
      </c>
      <c r="BZ89" s="489">
        <f t="shared" si="23"/>
        <v>0</v>
      </c>
      <c r="CA89" s="489">
        <f t="shared" si="26"/>
        <v>808</v>
      </c>
      <c r="CB89" s="489">
        <f t="shared" si="27"/>
        <v>6</v>
      </c>
      <c r="CC89" s="489">
        <f t="shared" si="28"/>
        <v>0</v>
      </c>
      <c r="CD89" s="489">
        <f t="shared" si="29"/>
        <v>0</v>
      </c>
      <c r="CE89" s="489">
        <f t="shared" si="30"/>
        <v>0</v>
      </c>
      <c r="CF89" s="489">
        <f t="shared" si="24"/>
        <v>808</v>
      </c>
      <c r="CG89" s="489">
        <f t="shared" si="25"/>
        <v>6</v>
      </c>
      <c r="CH89" s="489">
        <f t="shared" si="31"/>
        <v>339</v>
      </c>
      <c r="CI89" s="489">
        <f t="shared" si="32"/>
        <v>24</v>
      </c>
    </row>
    <row r="90" spans="1:87">
      <c r="A90" s="499" t="str">
        <f t="shared" si="17"/>
        <v>309</v>
      </c>
      <c r="B90" s="500">
        <v>39900</v>
      </c>
      <c r="C90" s="206"/>
      <c r="D90" s="584"/>
      <c r="E90" s="584"/>
      <c r="F90" s="584"/>
      <c r="G90" s="206"/>
      <c r="H90" s="584"/>
      <c r="I90" s="584"/>
      <c r="J90" s="206"/>
      <c r="K90" s="206"/>
      <c r="L90" s="206"/>
      <c r="M90" s="584"/>
      <c r="N90" s="584"/>
      <c r="O90" s="584"/>
      <c r="P90" s="584"/>
      <c r="Q90" s="584"/>
      <c r="R90" s="584"/>
      <c r="S90" s="584"/>
      <c r="T90" s="584"/>
      <c r="U90" s="206"/>
      <c r="V90" s="584"/>
      <c r="W90" s="584"/>
      <c r="X90" s="584"/>
      <c r="Y90" s="584"/>
      <c r="Z90" s="584"/>
      <c r="AA90" s="584"/>
      <c r="AB90" s="584"/>
      <c r="AC90" s="206"/>
      <c r="AD90" s="584"/>
      <c r="AE90" s="584"/>
      <c r="AF90" s="584"/>
      <c r="AG90" s="584"/>
      <c r="AH90" s="584"/>
      <c r="AI90" s="584"/>
      <c r="AJ90" s="206"/>
      <c r="AK90" s="584"/>
      <c r="AL90" s="584"/>
      <c r="AM90" s="206"/>
      <c r="AN90" s="584"/>
      <c r="AO90" s="584"/>
      <c r="AP90" s="584"/>
      <c r="AQ90" s="584"/>
      <c r="AR90" s="583"/>
      <c r="AS90" s="206"/>
      <c r="AT90" s="489">
        <f t="shared" si="18"/>
        <v>0</v>
      </c>
      <c r="AU90" s="489">
        <f t="shared" si="19"/>
        <v>0</v>
      </c>
      <c r="AV90" s="489">
        <f t="shared" si="20"/>
        <v>0</v>
      </c>
      <c r="AW90" s="489">
        <f t="shared" si="21"/>
        <v>0</v>
      </c>
      <c r="AX90" s="206"/>
      <c r="AY90" s="206"/>
      <c r="AZ90" s="206"/>
      <c r="BA90" s="206"/>
      <c r="BB90" s="206"/>
      <c r="BC90" s="206"/>
      <c r="BD90" s="206"/>
      <c r="BE90" s="206"/>
      <c r="BF90" s="206"/>
      <c r="BG90" s="206"/>
      <c r="BH90" s="206"/>
      <c r="BI90" s="206"/>
      <c r="BJ90" s="206"/>
      <c r="BK90" s="206"/>
      <c r="BL90" s="206"/>
      <c r="BM90" s="206"/>
      <c r="BN90" s="206"/>
      <c r="BO90" s="206"/>
      <c r="BP90" s="206"/>
      <c r="BQ90" s="206"/>
      <c r="BR90" s="206"/>
      <c r="BS90" s="206"/>
      <c r="BT90" s="206"/>
      <c r="BU90" s="206"/>
      <c r="BV90" s="206"/>
      <c r="BW90" s="206"/>
      <c r="BX90" s="206"/>
      <c r="BY90" s="489">
        <f t="shared" si="22"/>
        <v>0</v>
      </c>
      <c r="BZ90" s="489">
        <f t="shared" si="23"/>
        <v>0</v>
      </c>
      <c r="CA90" s="489">
        <f t="shared" si="26"/>
        <v>808</v>
      </c>
      <c r="CB90" s="489">
        <f t="shared" si="27"/>
        <v>6</v>
      </c>
      <c r="CC90" s="489">
        <f t="shared" si="28"/>
        <v>0</v>
      </c>
      <c r="CD90" s="489">
        <f t="shared" si="29"/>
        <v>0</v>
      </c>
      <c r="CE90" s="489">
        <f t="shared" si="30"/>
        <v>0</v>
      </c>
      <c r="CF90" s="489">
        <f t="shared" si="24"/>
        <v>808</v>
      </c>
      <c r="CG90" s="489">
        <f t="shared" si="25"/>
        <v>6</v>
      </c>
      <c r="CH90" s="489">
        <f t="shared" si="31"/>
        <v>339</v>
      </c>
      <c r="CI90" s="489">
        <f t="shared" si="32"/>
        <v>24</v>
      </c>
    </row>
    <row r="91" spans="1:87">
      <c r="A91" s="499" t="str">
        <f t="shared" si="17"/>
        <v>309</v>
      </c>
      <c r="B91" s="500">
        <v>39901</v>
      </c>
      <c r="C91" s="206"/>
      <c r="D91" s="584"/>
      <c r="E91" s="584"/>
      <c r="F91" s="584"/>
      <c r="G91" s="206"/>
      <c r="H91" s="584"/>
      <c r="I91" s="584"/>
      <c r="J91" s="206"/>
      <c r="K91" s="206"/>
      <c r="L91" s="206"/>
      <c r="M91" s="584"/>
      <c r="N91" s="584"/>
      <c r="O91" s="584"/>
      <c r="P91" s="584"/>
      <c r="Q91" s="584"/>
      <c r="R91" s="584"/>
      <c r="S91" s="584"/>
      <c r="T91" s="584"/>
      <c r="U91" s="206"/>
      <c r="V91" s="584"/>
      <c r="W91" s="584"/>
      <c r="X91" s="584"/>
      <c r="Y91" s="584"/>
      <c r="Z91" s="584"/>
      <c r="AA91" s="584"/>
      <c r="AB91" s="584"/>
      <c r="AC91" s="206"/>
      <c r="AD91" s="584"/>
      <c r="AE91" s="584"/>
      <c r="AF91" s="584"/>
      <c r="AG91" s="584"/>
      <c r="AH91" s="584"/>
      <c r="AI91" s="584"/>
      <c r="AJ91" s="206"/>
      <c r="AK91" s="584"/>
      <c r="AL91" s="584"/>
      <c r="AM91" s="206"/>
      <c r="AN91" s="584"/>
      <c r="AO91" s="584"/>
      <c r="AP91" s="584"/>
      <c r="AQ91" s="584"/>
      <c r="AR91" s="583"/>
      <c r="AS91" s="206"/>
      <c r="AT91" s="489">
        <f t="shared" si="18"/>
        <v>0</v>
      </c>
      <c r="AU91" s="489">
        <f t="shared" si="19"/>
        <v>0</v>
      </c>
      <c r="AV91" s="489">
        <f t="shared" si="20"/>
        <v>0</v>
      </c>
      <c r="AW91" s="489">
        <f t="shared" si="21"/>
        <v>0</v>
      </c>
      <c r="AX91" s="206"/>
      <c r="AY91" s="206"/>
      <c r="AZ91" s="206"/>
      <c r="BA91" s="206"/>
      <c r="BB91" s="206"/>
      <c r="BC91" s="206"/>
      <c r="BD91" s="206"/>
      <c r="BE91" s="206"/>
      <c r="BF91" s="206"/>
      <c r="BG91" s="206"/>
      <c r="BH91" s="206"/>
      <c r="BI91" s="206"/>
      <c r="BJ91" s="206"/>
      <c r="BK91" s="206"/>
      <c r="BL91" s="206"/>
      <c r="BM91" s="206"/>
      <c r="BN91" s="206"/>
      <c r="BO91" s="206"/>
      <c r="BP91" s="206"/>
      <c r="BQ91" s="206"/>
      <c r="BR91" s="206"/>
      <c r="BS91" s="206"/>
      <c r="BT91" s="206"/>
      <c r="BU91" s="206"/>
      <c r="BV91" s="206"/>
      <c r="BW91" s="206"/>
      <c r="BX91" s="206"/>
      <c r="BY91" s="489">
        <f t="shared" si="22"/>
        <v>0</v>
      </c>
      <c r="BZ91" s="489">
        <f t="shared" si="23"/>
        <v>0</v>
      </c>
      <c r="CA91" s="489">
        <f t="shared" si="26"/>
        <v>808</v>
      </c>
      <c r="CB91" s="489">
        <f t="shared" si="27"/>
        <v>6</v>
      </c>
      <c r="CC91" s="489">
        <f t="shared" si="28"/>
        <v>0</v>
      </c>
      <c r="CD91" s="489">
        <f t="shared" si="29"/>
        <v>0</v>
      </c>
      <c r="CE91" s="489">
        <f t="shared" si="30"/>
        <v>0</v>
      </c>
      <c r="CF91" s="489">
        <f t="shared" si="24"/>
        <v>808</v>
      </c>
      <c r="CG91" s="489">
        <f t="shared" si="25"/>
        <v>6</v>
      </c>
      <c r="CH91" s="489">
        <f t="shared" si="31"/>
        <v>339</v>
      </c>
      <c r="CI91" s="489">
        <f t="shared" si="32"/>
        <v>24</v>
      </c>
    </row>
    <row r="92" spans="1:87">
      <c r="A92" s="499" t="str">
        <f t="shared" si="17"/>
        <v>309</v>
      </c>
      <c r="B92" s="500">
        <v>39902</v>
      </c>
      <c r="C92" s="206"/>
      <c r="D92" s="584"/>
      <c r="E92" s="584"/>
      <c r="F92" s="584"/>
      <c r="G92" s="206"/>
      <c r="H92" s="584"/>
      <c r="I92" s="584"/>
      <c r="J92" s="206"/>
      <c r="K92" s="206"/>
      <c r="L92" s="206"/>
      <c r="M92" s="584"/>
      <c r="N92" s="584"/>
      <c r="O92" s="584"/>
      <c r="P92" s="584"/>
      <c r="Q92" s="584"/>
      <c r="R92" s="584"/>
      <c r="S92" s="584"/>
      <c r="T92" s="584"/>
      <c r="U92" s="206"/>
      <c r="V92" s="584"/>
      <c r="W92" s="584"/>
      <c r="X92" s="584"/>
      <c r="Y92" s="584"/>
      <c r="Z92" s="584"/>
      <c r="AA92" s="584"/>
      <c r="AB92" s="584"/>
      <c r="AC92" s="206"/>
      <c r="AD92" s="584"/>
      <c r="AE92" s="584"/>
      <c r="AF92" s="584"/>
      <c r="AG92" s="584"/>
      <c r="AH92" s="584"/>
      <c r="AI92" s="584"/>
      <c r="AJ92" s="206"/>
      <c r="AK92" s="584"/>
      <c r="AL92" s="584"/>
      <c r="AM92" s="206"/>
      <c r="AN92" s="584"/>
      <c r="AO92" s="584"/>
      <c r="AP92" s="584"/>
      <c r="AQ92" s="584"/>
      <c r="AR92" s="583"/>
      <c r="AS92" s="206"/>
      <c r="AT92" s="489">
        <f t="shared" si="18"/>
        <v>0</v>
      </c>
      <c r="AU92" s="489">
        <f t="shared" si="19"/>
        <v>0</v>
      </c>
      <c r="AV92" s="489">
        <f t="shared" si="20"/>
        <v>0</v>
      </c>
      <c r="AW92" s="489">
        <f t="shared" si="21"/>
        <v>0</v>
      </c>
      <c r="AX92" s="206"/>
      <c r="AY92" s="206"/>
      <c r="AZ92" s="206"/>
      <c r="BA92" s="206"/>
      <c r="BB92" s="206"/>
      <c r="BC92" s="206"/>
      <c r="BD92" s="206"/>
      <c r="BE92" s="206"/>
      <c r="BF92" s="206"/>
      <c r="BG92" s="206"/>
      <c r="BH92" s="206"/>
      <c r="BI92" s="206"/>
      <c r="BJ92" s="206"/>
      <c r="BK92" s="206"/>
      <c r="BL92" s="206"/>
      <c r="BM92" s="206"/>
      <c r="BN92" s="206"/>
      <c r="BO92" s="206"/>
      <c r="BP92" s="206"/>
      <c r="BQ92" s="206"/>
      <c r="BR92" s="206"/>
      <c r="BS92" s="206"/>
      <c r="BT92" s="206"/>
      <c r="BU92" s="206"/>
      <c r="BV92" s="206"/>
      <c r="BW92" s="206"/>
      <c r="BX92" s="206"/>
      <c r="BY92" s="489">
        <f t="shared" si="22"/>
        <v>0</v>
      </c>
      <c r="BZ92" s="489">
        <f t="shared" si="23"/>
        <v>0</v>
      </c>
      <c r="CA92" s="489">
        <f t="shared" si="26"/>
        <v>808</v>
      </c>
      <c r="CB92" s="489">
        <f t="shared" si="27"/>
        <v>6</v>
      </c>
      <c r="CC92" s="489">
        <f t="shared" si="28"/>
        <v>0</v>
      </c>
      <c r="CD92" s="489">
        <f t="shared" si="29"/>
        <v>0</v>
      </c>
      <c r="CE92" s="489">
        <f t="shared" si="30"/>
        <v>0</v>
      </c>
      <c r="CF92" s="489">
        <f t="shared" si="24"/>
        <v>808</v>
      </c>
      <c r="CG92" s="489">
        <f t="shared" si="25"/>
        <v>6</v>
      </c>
      <c r="CH92" s="489">
        <f t="shared" si="31"/>
        <v>339</v>
      </c>
      <c r="CI92" s="489">
        <f t="shared" si="32"/>
        <v>24</v>
      </c>
    </row>
    <row r="93" spans="1:87">
      <c r="A93" s="499" t="str">
        <f t="shared" si="17"/>
        <v>309</v>
      </c>
      <c r="B93" s="500">
        <v>39903</v>
      </c>
      <c r="C93" s="206"/>
      <c r="D93" s="584"/>
      <c r="E93" s="584"/>
      <c r="F93" s="584"/>
      <c r="G93" s="206"/>
      <c r="H93" s="584"/>
      <c r="I93" s="584"/>
      <c r="J93" s="206"/>
      <c r="K93" s="206"/>
      <c r="L93" s="206"/>
      <c r="M93" s="584"/>
      <c r="N93" s="584"/>
      <c r="O93" s="584"/>
      <c r="P93" s="584"/>
      <c r="Q93" s="584"/>
      <c r="R93" s="584"/>
      <c r="S93" s="584"/>
      <c r="T93" s="584"/>
      <c r="U93" s="206"/>
      <c r="V93" s="584"/>
      <c r="W93" s="584"/>
      <c r="X93" s="584"/>
      <c r="Y93" s="584"/>
      <c r="Z93" s="584"/>
      <c r="AA93" s="584"/>
      <c r="AB93" s="584"/>
      <c r="AC93" s="206"/>
      <c r="AD93" s="584"/>
      <c r="AE93" s="584"/>
      <c r="AF93" s="584"/>
      <c r="AG93" s="584"/>
      <c r="AH93" s="584"/>
      <c r="AI93" s="584"/>
      <c r="AJ93" s="206"/>
      <c r="AK93" s="584"/>
      <c r="AL93" s="584"/>
      <c r="AM93" s="206"/>
      <c r="AN93" s="584"/>
      <c r="AO93" s="584"/>
      <c r="AP93" s="584"/>
      <c r="AQ93" s="584"/>
      <c r="AR93" s="583"/>
      <c r="AS93" s="206"/>
      <c r="AT93" s="489">
        <f t="shared" si="18"/>
        <v>0</v>
      </c>
      <c r="AU93" s="489">
        <f t="shared" si="19"/>
        <v>0</v>
      </c>
      <c r="AV93" s="489">
        <f t="shared" si="20"/>
        <v>0</v>
      </c>
      <c r="AW93" s="489">
        <f t="shared" si="21"/>
        <v>0</v>
      </c>
      <c r="AX93" s="206"/>
      <c r="AY93" s="206"/>
      <c r="AZ93" s="206"/>
      <c r="BA93" s="206"/>
      <c r="BB93" s="206"/>
      <c r="BC93" s="206"/>
      <c r="BD93" s="206"/>
      <c r="BE93" s="206"/>
      <c r="BF93" s="206"/>
      <c r="BG93" s="206"/>
      <c r="BH93" s="206"/>
      <c r="BI93" s="206"/>
      <c r="BJ93" s="206"/>
      <c r="BK93" s="206"/>
      <c r="BL93" s="206"/>
      <c r="BM93" s="206"/>
      <c r="BN93" s="206"/>
      <c r="BO93" s="206"/>
      <c r="BP93" s="206"/>
      <c r="BQ93" s="206"/>
      <c r="BR93" s="206"/>
      <c r="BS93" s="206"/>
      <c r="BT93" s="206"/>
      <c r="BU93" s="206"/>
      <c r="BV93" s="206"/>
      <c r="BW93" s="206"/>
      <c r="BX93" s="206"/>
      <c r="BY93" s="489">
        <f t="shared" si="22"/>
        <v>0</v>
      </c>
      <c r="BZ93" s="489">
        <f t="shared" si="23"/>
        <v>0</v>
      </c>
      <c r="CA93" s="489">
        <f t="shared" si="26"/>
        <v>808</v>
      </c>
      <c r="CB93" s="489">
        <f t="shared" si="27"/>
        <v>6</v>
      </c>
      <c r="CC93" s="489">
        <f t="shared" si="28"/>
        <v>0</v>
      </c>
      <c r="CD93" s="489">
        <f t="shared" si="29"/>
        <v>0</v>
      </c>
      <c r="CE93" s="489">
        <f t="shared" si="30"/>
        <v>0</v>
      </c>
      <c r="CF93" s="489">
        <f t="shared" si="24"/>
        <v>808</v>
      </c>
      <c r="CG93" s="489">
        <f t="shared" si="25"/>
        <v>6</v>
      </c>
      <c r="CH93" s="489">
        <f t="shared" si="31"/>
        <v>339</v>
      </c>
      <c r="CI93" s="489">
        <f t="shared" si="32"/>
        <v>24</v>
      </c>
    </row>
    <row r="94" spans="1:87">
      <c r="A94" s="499" t="str">
        <f t="shared" si="17"/>
        <v>409</v>
      </c>
      <c r="B94" s="500">
        <v>39904</v>
      </c>
      <c r="C94" s="206"/>
      <c r="D94" s="584"/>
      <c r="E94" s="206"/>
      <c r="F94" s="206"/>
      <c r="G94" s="206"/>
      <c r="H94" s="206"/>
      <c r="I94" s="584"/>
      <c r="J94" s="206"/>
      <c r="K94" s="206"/>
      <c r="L94" s="206"/>
      <c r="M94" s="206"/>
      <c r="N94" s="206"/>
      <c r="O94" s="206"/>
      <c r="P94" s="206"/>
      <c r="Q94" s="206"/>
      <c r="R94" s="206"/>
      <c r="S94" s="206"/>
      <c r="T94" s="206"/>
      <c r="U94" s="206"/>
      <c r="V94" s="206"/>
      <c r="W94" s="206"/>
      <c r="X94" s="206"/>
      <c r="Y94" s="206"/>
      <c r="Z94" s="206"/>
      <c r="AA94" s="206"/>
      <c r="AB94" s="206"/>
      <c r="AC94" s="206"/>
      <c r="AD94" s="206"/>
      <c r="AE94" s="206"/>
      <c r="AF94" s="206"/>
      <c r="AG94" s="206"/>
      <c r="AH94" s="206"/>
      <c r="AI94" s="206"/>
      <c r="AJ94" s="206"/>
      <c r="AK94" s="584"/>
      <c r="AL94" s="206"/>
      <c r="AM94" s="206"/>
      <c r="AN94" s="584"/>
      <c r="AO94" s="584"/>
      <c r="AP94" s="584"/>
      <c r="AQ94" s="584"/>
      <c r="AR94" s="206"/>
      <c r="AS94" s="206"/>
      <c r="AT94" s="489">
        <f t="shared" si="18"/>
        <v>0</v>
      </c>
      <c r="AU94" s="489">
        <f t="shared" si="19"/>
        <v>0</v>
      </c>
      <c r="AV94" s="489">
        <f t="shared" si="20"/>
        <v>0</v>
      </c>
      <c r="AW94" s="489">
        <f t="shared" si="21"/>
        <v>0</v>
      </c>
      <c r="AX94" s="206"/>
      <c r="AY94" s="206"/>
      <c r="AZ94" s="206"/>
      <c r="BA94" s="206"/>
      <c r="BB94" s="206"/>
      <c r="BC94" s="206"/>
      <c r="BD94" s="206"/>
      <c r="BE94" s="206"/>
      <c r="BF94" s="206"/>
      <c r="BG94" s="206"/>
      <c r="BH94" s="206"/>
      <c r="BI94" s="206"/>
      <c r="BJ94" s="206"/>
      <c r="BK94" s="206"/>
      <c r="BL94" s="206"/>
      <c r="BM94" s="206"/>
      <c r="BN94" s="206"/>
      <c r="BO94" s="206"/>
      <c r="BP94" s="206"/>
      <c r="BQ94" s="206"/>
      <c r="BR94" s="206"/>
      <c r="BS94" s="206"/>
      <c r="BT94" s="206"/>
      <c r="BU94" s="206"/>
      <c r="BV94" s="206"/>
      <c r="BW94" s="206"/>
      <c r="BX94" s="206"/>
      <c r="BY94" s="489">
        <f t="shared" si="22"/>
        <v>0</v>
      </c>
      <c r="BZ94" s="489">
        <f t="shared" si="23"/>
        <v>0</v>
      </c>
      <c r="CA94" s="489">
        <f t="shared" si="26"/>
        <v>808</v>
      </c>
      <c r="CB94" s="489">
        <f t="shared" si="27"/>
        <v>6</v>
      </c>
      <c r="CC94" s="489">
        <f t="shared" si="28"/>
        <v>0</v>
      </c>
      <c r="CD94" s="489">
        <f t="shared" si="29"/>
        <v>0</v>
      </c>
      <c r="CE94" s="489">
        <f t="shared" si="30"/>
        <v>0</v>
      </c>
      <c r="CF94" s="489">
        <f t="shared" si="24"/>
        <v>808</v>
      </c>
      <c r="CG94" s="489">
        <f t="shared" si="25"/>
        <v>6</v>
      </c>
      <c r="CH94" s="489">
        <f t="shared" si="31"/>
        <v>339</v>
      </c>
      <c r="CI94" s="489">
        <f t="shared" si="32"/>
        <v>24</v>
      </c>
    </row>
    <row r="95" spans="1:87">
      <c r="A95" s="499" t="str">
        <f t="shared" si="17"/>
        <v>409</v>
      </c>
      <c r="B95" s="500">
        <v>39905</v>
      </c>
      <c r="C95" s="206"/>
      <c r="D95" s="584"/>
      <c r="E95" s="206"/>
      <c r="F95" s="206"/>
      <c r="G95" s="206"/>
      <c r="H95" s="206"/>
      <c r="I95" s="206"/>
      <c r="J95" s="206"/>
      <c r="K95" s="206"/>
      <c r="L95" s="206"/>
      <c r="M95" s="206"/>
      <c r="N95" s="206"/>
      <c r="O95" s="206"/>
      <c r="P95" s="206"/>
      <c r="Q95" s="206"/>
      <c r="R95" s="206"/>
      <c r="S95" s="206"/>
      <c r="T95" s="206"/>
      <c r="U95" s="206"/>
      <c r="V95" s="206"/>
      <c r="W95" s="206"/>
      <c r="X95" s="206"/>
      <c r="Y95" s="206"/>
      <c r="Z95" s="206"/>
      <c r="AA95" s="206"/>
      <c r="AB95" s="206"/>
      <c r="AC95" s="206"/>
      <c r="AD95" s="206"/>
      <c r="AE95" s="206"/>
      <c r="AF95" s="206"/>
      <c r="AG95" s="206"/>
      <c r="AH95" s="206"/>
      <c r="AI95" s="206"/>
      <c r="AJ95" s="206"/>
      <c r="AK95" s="206"/>
      <c r="AL95" s="206"/>
      <c r="AM95" s="206"/>
      <c r="AN95" s="584"/>
      <c r="AO95" s="584"/>
      <c r="AP95" s="584"/>
      <c r="AQ95" s="584"/>
      <c r="AR95" s="206"/>
      <c r="AS95" s="206"/>
      <c r="AT95" s="489">
        <f t="shared" si="18"/>
        <v>0</v>
      </c>
      <c r="AU95" s="489">
        <f t="shared" si="19"/>
        <v>0</v>
      </c>
      <c r="AV95" s="489">
        <f t="shared" si="20"/>
        <v>0</v>
      </c>
      <c r="AW95" s="489">
        <f t="shared" si="21"/>
        <v>0</v>
      </c>
      <c r="AX95" s="206"/>
      <c r="AY95" s="206"/>
      <c r="AZ95" s="206"/>
      <c r="BA95" s="206"/>
      <c r="BB95" s="206"/>
      <c r="BC95" s="206"/>
      <c r="BD95" s="206"/>
      <c r="BE95" s="206"/>
      <c r="BF95" s="206"/>
      <c r="BG95" s="206"/>
      <c r="BH95" s="206"/>
      <c r="BI95" s="206"/>
      <c r="BJ95" s="206"/>
      <c r="BK95" s="206"/>
      <c r="BL95" s="206"/>
      <c r="BM95" s="206"/>
      <c r="BN95" s="206"/>
      <c r="BO95" s="206"/>
      <c r="BP95" s="206"/>
      <c r="BQ95" s="206"/>
      <c r="BR95" s="206"/>
      <c r="BS95" s="206"/>
      <c r="BT95" s="206"/>
      <c r="BU95" s="206"/>
      <c r="BV95" s="206"/>
      <c r="BW95" s="206"/>
      <c r="BX95" s="206"/>
      <c r="BY95" s="489">
        <f t="shared" si="22"/>
        <v>0</v>
      </c>
      <c r="BZ95" s="489">
        <f t="shared" si="23"/>
        <v>0</v>
      </c>
      <c r="CA95" s="489">
        <f t="shared" si="26"/>
        <v>808</v>
      </c>
      <c r="CB95" s="489">
        <f t="shared" si="27"/>
        <v>6</v>
      </c>
      <c r="CC95" s="489">
        <f t="shared" si="28"/>
        <v>0</v>
      </c>
      <c r="CD95" s="489">
        <f t="shared" si="29"/>
        <v>0</v>
      </c>
      <c r="CE95" s="489">
        <f t="shared" si="30"/>
        <v>0</v>
      </c>
      <c r="CF95" s="489">
        <f t="shared" si="24"/>
        <v>808</v>
      </c>
      <c r="CG95" s="489">
        <f t="shared" si="25"/>
        <v>6</v>
      </c>
      <c r="CH95" s="489">
        <f t="shared" si="31"/>
        <v>339</v>
      </c>
      <c r="CI95" s="489">
        <f t="shared" si="32"/>
        <v>24</v>
      </c>
    </row>
    <row r="96" spans="1:87">
      <c r="A96" s="499" t="str">
        <f t="shared" si="17"/>
        <v>409</v>
      </c>
      <c r="B96" s="500">
        <v>39906</v>
      </c>
      <c r="C96" s="206"/>
      <c r="D96" s="206"/>
      <c r="E96" s="206"/>
      <c r="F96" s="206"/>
      <c r="G96" s="206"/>
      <c r="H96" s="206"/>
      <c r="I96" s="206"/>
      <c r="J96" s="206"/>
      <c r="K96" s="206"/>
      <c r="L96" s="206"/>
      <c r="M96" s="206"/>
      <c r="N96" s="206"/>
      <c r="O96" s="206"/>
      <c r="P96" s="206"/>
      <c r="Q96" s="206"/>
      <c r="R96" s="206"/>
      <c r="S96" s="206"/>
      <c r="T96" s="206"/>
      <c r="U96" s="206"/>
      <c r="V96" s="206"/>
      <c r="W96" s="206"/>
      <c r="X96" s="206"/>
      <c r="Y96" s="206"/>
      <c r="Z96" s="206"/>
      <c r="AA96" s="206"/>
      <c r="AB96" s="206"/>
      <c r="AC96" s="206"/>
      <c r="AD96" s="206"/>
      <c r="AE96" s="206"/>
      <c r="AF96" s="206"/>
      <c r="AG96" s="206"/>
      <c r="AH96" s="206"/>
      <c r="AI96" s="206"/>
      <c r="AJ96" s="206"/>
      <c r="AK96" s="206"/>
      <c r="AL96" s="206"/>
      <c r="AM96" s="206"/>
      <c r="AN96" s="584"/>
      <c r="AO96" s="584"/>
      <c r="AP96" s="584"/>
      <c r="AQ96" s="584"/>
      <c r="AR96" s="206"/>
      <c r="AS96" s="206"/>
      <c r="AT96" s="489">
        <f t="shared" si="18"/>
        <v>0</v>
      </c>
      <c r="AU96" s="489">
        <f t="shared" si="19"/>
        <v>0</v>
      </c>
      <c r="AV96" s="489">
        <f t="shared" si="20"/>
        <v>0</v>
      </c>
      <c r="AW96" s="489">
        <f t="shared" si="21"/>
        <v>0</v>
      </c>
      <c r="AX96" s="206"/>
      <c r="AY96" s="206"/>
      <c r="AZ96" s="206"/>
      <c r="BA96" s="206"/>
      <c r="BB96" s="206"/>
      <c r="BC96" s="206"/>
      <c r="BD96" s="206"/>
      <c r="BE96" s="206"/>
      <c r="BF96" s="206"/>
      <c r="BG96" s="206"/>
      <c r="BH96" s="206"/>
      <c r="BI96" s="206"/>
      <c r="BJ96" s="206"/>
      <c r="BK96" s="206"/>
      <c r="BL96" s="206"/>
      <c r="BM96" s="206"/>
      <c r="BN96" s="206"/>
      <c r="BO96" s="206"/>
      <c r="BP96" s="206"/>
      <c r="BQ96" s="206"/>
      <c r="BR96" s="206"/>
      <c r="BS96" s="206"/>
      <c r="BT96" s="206"/>
      <c r="BU96" s="206"/>
      <c r="BV96" s="206"/>
      <c r="BW96" s="206"/>
      <c r="BX96" s="206"/>
      <c r="BY96" s="489">
        <f t="shared" si="22"/>
        <v>0</v>
      </c>
      <c r="BZ96" s="489">
        <f t="shared" si="23"/>
        <v>0</v>
      </c>
      <c r="CA96" s="489">
        <f t="shared" si="26"/>
        <v>808</v>
      </c>
      <c r="CB96" s="489">
        <f t="shared" si="27"/>
        <v>6</v>
      </c>
      <c r="CC96" s="489">
        <f t="shared" si="28"/>
        <v>0</v>
      </c>
      <c r="CD96" s="489">
        <f t="shared" si="29"/>
        <v>0</v>
      </c>
      <c r="CE96" s="489">
        <f t="shared" si="30"/>
        <v>0</v>
      </c>
      <c r="CF96" s="489">
        <f t="shared" si="24"/>
        <v>808</v>
      </c>
      <c r="CG96" s="489">
        <f t="shared" si="25"/>
        <v>6</v>
      </c>
      <c r="CH96" s="489">
        <f t="shared" si="31"/>
        <v>339</v>
      </c>
      <c r="CI96" s="489">
        <f t="shared" si="32"/>
        <v>24</v>
      </c>
    </row>
    <row r="97" spans="1:87">
      <c r="A97" s="499" t="str">
        <f t="shared" si="17"/>
        <v>409</v>
      </c>
      <c r="B97" s="500">
        <v>39907</v>
      </c>
      <c r="C97" s="206"/>
      <c r="D97" s="206"/>
      <c r="E97" s="206"/>
      <c r="F97" s="206"/>
      <c r="G97" s="206"/>
      <c r="H97" s="206"/>
      <c r="I97" s="206"/>
      <c r="J97" s="206"/>
      <c r="K97" s="206"/>
      <c r="L97" s="206"/>
      <c r="M97" s="206"/>
      <c r="N97" s="206"/>
      <c r="O97" s="206"/>
      <c r="P97" s="206"/>
      <c r="Q97" s="206"/>
      <c r="R97" s="206"/>
      <c r="S97" s="206"/>
      <c r="T97" s="206"/>
      <c r="U97" s="206"/>
      <c r="V97" s="206"/>
      <c r="W97" s="206"/>
      <c r="X97" s="206"/>
      <c r="Y97" s="206"/>
      <c r="Z97" s="206"/>
      <c r="AA97" s="206"/>
      <c r="AB97" s="206"/>
      <c r="AC97" s="206"/>
      <c r="AD97" s="206"/>
      <c r="AE97" s="206"/>
      <c r="AF97" s="206"/>
      <c r="AG97" s="206"/>
      <c r="AH97" s="206"/>
      <c r="AI97" s="206"/>
      <c r="AJ97" s="206"/>
      <c r="AK97" s="206"/>
      <c r="AL97" s="206"/>
      <c r="AM97" s="206"/>
      <c r="AN97" s="584"/>
      <c r="AO97" s="584"/>
      <c r="AP97" s="584"/>
      <c r="AQ97" s="584"/>
      <c r="AR97" s="206"/>
      <c r="AS97" s="206"/>
      <c r="AT97" s="489">
        <f t="shared" si="18"/>
        <v>0</v>
      </c>
      <c r="AU97" s="489">
        <f t="shared" si="19"/>
        <v>0</v>
      </c>
      <c r="AV97" s="489">
        <f t="shared" si="20"/>
        <v>0</v>
      </c>
      <c r="AW97" s="489">
        <f t="shared" si="21"/>
        <v>0</v>
      </c>
      <c r="AX97" s="206"/>
      <c r="AY97" s="206"/>
      <c r="AZ97" s="206"/>
      <c r="BA97" s="206"/>
      <c r="BB97" s="206"/>
      <c r="BC97" s="206"/>
      <c r="BD97" s="206"/>
      <c r="BE97" s="206"/>
      <c r="BF97" s="206"/>
      <c r="BG97" s="206"/>
      <c r="BH97" s="206"/>
      <c r="BI97" s="206"/>
      <c r="BJ97" s="206"/>
      <c r="BK97" s="206"/>
      <c r="BL97" s="206"/>
      <c r="BM97" s="206"/>
      <c r="BN97" s="206"/>
      <c r="BO97" s="206"/>
      <c r="BP97" s="206"/>
      <c r="BQ97" s="206"/>
      <c r="BR97" s="206"/>
      <c r="BS97" s="206"/>
      <c r="BT97" s="206"/>
      <c r="BU97" s="206"/>
      <c r="BV97" s="206"/>
      <c r="BW97" s="206"/>
      <c r="BX97" s="206"/>
      <c r="BY97" s="489">
        <f t="shared" si="22"/>
        <v>0</v>
      </c>
      <c r="BZ97" s="489">
        <f t="shared" si="23"/>
        <v>0</v>
      </c>
      <c r="CA97" s="489">
        <f t="shared" si="26"/>
        <v>808</v>
      </c>
      <c r="CB97" s="489">
        <f t="shared" si="27"/>
        <v>6</v>
      </c>
      <c r="CC97" s="489">
        <f t="shared" si="28"/>
        <v>0</v>
      </c>
      <c r="CD97" s="489">
        <f t="shared" si="29"/>
        <v>0</v>
      </c>
      <c r="CE97" s="489">
        <f t="shared" si="30"/>
        <v>0</v>
      </c>
      <c r="CF97" s="489">
        <f t="shared" si="24"/>
        <v>808</v>
      </c>
      <c r="CG97" s="489">
        <f t="shared" si="25"/>
        <v>6</v>
      </c>
      <c r="CH97" s="489">
        <f t="shared" si="31"/>
        <v>339</v>
      </c>
      <c r="CI97" s="489">
        <f t="shared" si="32"/>
        <v>24</v>
      </c>
    </row>
    <row r="98" spans="1:87">
      <c r="A98" s="499" t="str">
        <f t="shared" si="17"/>
        <v>409</v>
      </c>
      <c r="B98" s="500">
        <v>39908</v>
      </c>
      <c r="C98" s="206"/>
      <c r="D98" s="206"/>
      <c r="E98" s="206"/>
      <c r="F98" s="206"/>
      <c r="G98" s="206"/>
      <c r="H98" s="206"/>
      <c r="I98" s="206"/>
      <c r="J98" s="206"/>
      <c r="K98" s="206"/>
      <c r="L98" s="206"/>
      <c r="M98" s="206"/>
      <c r="N98" s="206"/>
      <c r="O98" s="206"/>
      <c r="P98" s="206"/>
      <c r="Q98" s="206"/>
      <c r="R98" s="206"/>
      <c r="S98" s="206"/>
      <c r="T98" s="206"/>
      <c r="U98" s="206"/>
      <c r="V98" s="206"/>
      <c r="W98" s="206"/>
      <c r="X98" s="206"/>
      <c r="Y98" s="206"/>
      <c r="Z98" s="206"/>
      <c r="AA98" s="206"/>
      <c r="AB98" s="206"/>
      <c r="AC98" s="206"/>
      <c r="AD98" s="206"/>
      <c r="AE98" s="206"/>
      <c r="AF98" s="206"/>
      <c r="AG98" s="206"/>
      <c r="AH98" s="206"/>
      <c r="AI98" s="206"/>
      <c r="AJ98" s="206"/>
      <c r="AK98" s="206"/>
      <c r="AL98" s="206"/>
      <c r="AM98" s="206"/>
      <c r="AN98" s="584"/>
      <c r="AO98" s="584"/>
      <c r="AP98" s="584"/>
      <c r="AQ98" s="584"/>
      <c r="AR98" s="206"/>
      <c r="AS98" s="206"/>
      <c r="AT98" s="489">
        <f t="shared" si="18"/>
        <v>0</v>
      </c>
      <c r="AU98" s="489">
        <f t="shared" si="19"/>
        <v>0</v>
      </c>
      <c r="AV98" s="489">
        <f t="shared" si="20"/>
        <v>0</v>
      </c>
      <c r="AW98" s="489">
        <f t="shared" si="21"/>
        <v>0</v>
      </c>
      <c r="AX98" s="206"/>
      <c r="AY98" s="206"/>
      <c r="AZ98" s="206"/>
      <c r="BA98" s="206"/>
      <c r="BB98" s="206"/>
      <c r="BC98" s="206"/>
      <c r="BD98" s="206"/>
      <c r="BE98" s="206"/>
      <c r="BF98" s="206"/>
      <c r="BG98" s="206"/>
      <c r="BH98" s="206"/>
      <c r="BI98" s="206"/>
      <c r="BJ98" s="206"/>
      <c r="BK98" s="206"/>
      <c r="BL98" s="206"/>
      <c r="BM98" s="206"/>
      <c r="BN98" s="206"/>
      <c r="BO98" s="206"/>
      <c r="BP98" s="206"/>
      <c r="BQ98" s="206"/>
      <c r="BR98" s="206"/>
      <c r="BS98" s="206"/>
      <c r="BT98" s="206"/>
      <c r="BU98" s="206"/>
      <c r="BV98" s="206"/>
      <c r="BW98" s="206"/>
      <c r="BX98" s="206"/>
      <c r="BY98" s="489">
        <f t="shared" si="22"/>
        <v>0</v>
      </c>
      <c r="BZ98" s="489">
        <f t="shared" si="23"/>
        <v>0</v>
      </c>
      <c r="CA98" s="489">
        <f t="shared" si="26"/>
        <v>808</v>
      </c>
      <c r="CB98" s="489">
        <f t="shared" si="27"/>
        <v>6</v>
      </c>
      <c r="CC98" s="489">
        <f t="shared" si="28"/>
        <v>0</v>
      </c>
      <c r="CD98" s="489">
        <f t="shared" si="29"/>
        <v>0</v>
      </c>
      <c r="CE98" s="489">
        <f t="shared" si="30"/>
        <v>0</v>
      </c>
      <c r="CF98" s="489">
        <f t="shared" si="24"/>
        <v>808</v>
      </c>
      <c r="CG98" s="489">
        <f t="shared" si="25"/>
        <v>6</v>
      </c>
      <c r="CH98" s="489">
        <f t="shared" si="31"/>
        <v>339</v>
      </c>
      <c r="CI98" s="489">
        <f t="shared" si="32"/>
        <v>24</v>
      </c>
    </row>
    <row r="99" spans="1:87">
      <c r="A99" s="499" t="str">
        <f t="shared" si="17"/>
        <v>409</v>
      </c>
      <c r="B99" s="500">
        <v>39909</v>
      </c>
      <c r="C99" s="206"/>
      <c r="D99" s="206"/>
      <c r="E99" s="206"/>
      <c r="F99" s="206"/>
      <c r="G99" s="206"/>
      <c r="H99" s="206"/>
      <c r="I99" s="206"/>
      <c r="J99" s="206"/>
      <c r="K99" s="206"/>
      <c r="L99" s="206"/>
      <c r="M99" s="206"/>
      <c r="N99" s="206"/>
      <c r="O99" s="206"/>
      <c r="P99" s="206"/>
      <c r="Q99" s="206"/>
      <c r="R99" s="206"/>
      <c r="S99" s="206"/>
      <c r="T99" s="206"/>
      <c r="U99" s="206"/>
      <c r="V99" s="206"/>
      <c r="W99" s="206"/>
      <c r="X99" s="206"/>
      <c r="Y99" s="206"/>
      <c r="Z99" s="206"/>
      <c r="AA99" s="206"/>
      <c r="AB99" s="206"/>
      <c r="AC99" s="206"/>
      <c r="AD99" s="206"/>
      <c r="AE99" s="206"/>
      <c r="AF99" s="206"/>
      <c r="AG99" s="206"/>
      <c r="AH99" s="206"/>
      <c r="AI99" s="206"/>
      <c r="AJ99" s="206"/>
      <c r="AK99" s="206"/>
      <c r="AL99" s="206"/>
      <c r="AM99" s="206"/>
      <c r="AN99" s="584"/>
      <c r="AO99" s="584"/>
      <c r="AP99" s="584"/>
      <c r="AQ99" s="584"/>
      <c r="AR99" s="206"/>
      <c r="AS99" s="206"/>
      <c r="AT99" s="489">
        <f t="shared" si="18"/>
        <v>0</v>
      </c>
      <c r="AU99" s="489">
        <f t="shared" si="19"/>
        <v>0</v>
      </c>
      <c r="AV99" s="489">
        <f t="shared" si="20"/>
        <v>0</v>
      </c>
      <c r="AW99" s="489">
        <f t="shared" si="21"/>
        <v>0</v>
      </c>
      <c r="AX99" s="206"/>
      <c r="AY99" s="206"/>
      <c r="AZ99" s="206"/>
      <c r="BA99" s="206"/>
      <c r="BB99" s="206"/>
      <c r="BC99" s="206"/>
      <c r="BD99" s="206"/>
      <c r="BE99" s="206"/>
      <c r="BF99" s="206"/>
      <c r="BG99" s="206"/>
      <c r="BH99" s="206"/>
      <c r="BI99" s="206"/>
      <c r="BJ99" s="206"/>
      <c r="BK99" s="206"/>
      <c r="BL99" s="206"/>
      <c r="BM99" s="206"/>
      <c r="BN99" s="206"/>
      <c r="BO99" s="206"/>
      <c r="BP99" s="206"/>
      <c r="BQ99" s="206"/>
      <c r="BR99" s="206"/>
      <c r="BS99" s="206"/>
      <c r="BT99" s="206"/>
      <c r="BU99" s="206"/>
      <c r="BV99" s="206"/>
      <c r="BW99" s="206"/>
      <c r="BX99" s="206"/>
      <c r="BY99" s="489">
        <f t="shared" si="22"/>
        <v>0</v>
      </c>
      <c r="BZ99" s="489">
        <f t="shared" si="23"/>
        <v>0</v>
      </c>
      <c r="CA99" s="489">
        <f t="shared" si="26"/>
        <v>808</v>
      </c>
      <c r="CB99" s="489">
        <f t="shared" si="27"/>
        <v>6</v>
      </c>
      <c r="CC99" s="489">
        <f t="shared" si="28"/>
        <v>0</v>
      </c>
      <c r="CD99" s="489">
        <f t="shared" si="29"/>
        <v>0</v>
      </c>
      <c r="CE99" s="489">
        <f t="shared" si="30"/>
        <v>0</v>
      </c>
      <c r="CF99" s="489">
        <f t="shared" si="24"/>
        <v>808</v>
      </c>
      <c r="CG99" s="489">
        <f t="shared" si="25"/>
        <v>6</v>
      </c>
      <c r="CH99" s="489">
        <f t="shared" si="31"/>
        <v>339</v>
      </c>
      <c r="CI99" s="489">
        <f t="shared" si="32"/>
        <v>24</v>
      </c>
    </row>
    <row r="100" spans="1:87">
      <c r="A100" s="499" t="str">
        <f t="shared" si="17"/>
        <v>409</v>
      </c>
      <c r="B100" s="500">
        <v>39910</v>
      </c>
      <c r="C100" s="206"/>
      <c r="D100" s="206"/>
      <c r="E100" s="206"/>
      <c r="F100" s="206"/>
      <c r="G100" s="206"/>
      <c r="H100" s="206"/>
      <c r="I100" s="206"/>
      <c r="J100" s="206"/>
      <c r="K100" s="206"/>
      <c r="L100" s="206"/>
      <c r="M100" s="206"/>
      <c r="N100" s="206"/>
      <c r="O100" s="206"/>
      <c r="P100" s="206"/>
      <c r="Q100" s="206"/>
      <c r="R100" s="206"/>
      <c r="S100" s="206"/>
      <c r="T100" s="206"/>
      <c r="U100" s="206"/>
      <c r="V100" s="206"/>
      <c r="W100" s="206"/>
      <c r="X100" s="206"/>
      <c r="Y100" s="206"/>
      <c r="Z100" s="206"/>
      <c r="AA100" s="206"/>
      <c r="AB100" s="206"/>
      <c r="AC100" s="206"/>
      <c r="AD100" s="206"/>
      <c r="AE100" s="206"/>
      <c r="AF100" s="206"/>
      <c r="AG100" s="206"/>
      <c r="AH100" s="206"/>
      <c r="AI100" s="206"/>
      <c r="AJ100" s="206"/>
      <c r="AK100" s="206"/>
      <c r="AL100" s="206"/>
      <c r="AM100" s="206"/>
      <c r="AN100" s="584"/>
      <c r="AO100" s="584"/>
      <c r="AP100" s="584"/>
      <c r="AQ100" s="584"/>
      <c r="AR100" s="206"/>
      <c r="AS100" s="206"/>
      <c r="AT100" s="489">
        <f t="shared" si="18"/>
        <v>0</v>
      </c>
      <c r="AU100" s="489">
        <f t="shared" si="19"/>
        <v>0</v>
      </c>
      <c r="AV100" s="489">
        <f t="shared" si="20"/>
        <v>0</v>
      </c>
      <c r="AW100" s="489">
        <f t="shared" si="21"/>
        <v>0</v>
      </c>
      <c r="AX100" s="206"/>
      <c r="AY100" s="206"/>
      <c r="AZ100" s="206"/>
      <c r="BA100" s="206"/>
      <c r="BB100" s="206"/>
      <c r="BC100" s="206"/>
      <c r="BD100" s="206"/>
      <c r="BE100" s="206"/>
      <c r="BF100" s="206"/>
      <c r="BG100" s="206"/>
      <c r="BH100" s="206"/>
      <c r="BI100" s="206"/>
      <c r="BJ100" s="206"/>
      <c r="BK100" s="206"/>
      <c r="BL100" s="206"/>
      <c r="BM100" s="206"/>
      <c r="BN100" s="206"/>
      <c r="BO100" s="206"/>
      <c r="BP100" s="206"/>
      <c r="BQ100" s="206"/>
      <c r="BR100" s="206"/>
      <c r="BS100" s="206"/>
      <c r="BT100" s="206"/>
      <c r="BU100" s="206"/>
      <c r="BV100" s="206"/>
      <c r="BW100" s="206"/>
      <c r="BX100" s="206"/>
      <c r="BY100" s="489">
        <f t="shared" si="22"/>
        <v>0</v>
      </c>
      <c r="BZ100" s="489">
        <f t="shared" si="23"/>
        <v>0</v>
      </c>
      <c r="CA100" s="489">
        <f t="shared" si="26"/>
        <v>808</v>
      </c>
      <c r="CB100" s="489">
        <f t="shared" si="27"/>
        <v>6</v>
      </c>
      <c r="CC100" s="489">
        <f t="shared" si="28"/>
        <v>0</v>
      </c>
      <c r="CD100" s="489">
        <f t="shared" si="29"/>
        <v>0</v>
      </c>
      <c r="CE100" s="489">
        <f t="shared" si="30"/>
        <v>0</v>
      </c>
      <c r="CF100" s="489">
        <f t="shared" si="24"/>
        <v>808</v>
      </c>
      <c r="CG100" s="489">
        <f t="shared" si="25"/>
        <v>6</v>
      </c>
      <c r="CH100" s="489">
        <f t="shared" si="31"/>
        <v>339</v>
      </c>
      <c r="CI100" s="489">
        <f t="shared" si="32"/>
        <v>24</v>
      </c>
    </row>
    <row r="101" spans="1:87">
      <c r="A101" s="499" t="str">
        <f t="shared" si="17"/>
        <v>409</v>
      </c>
      <c r="B101" s="500">
        <v>39911</v>
      </c>
      <c r="C101" s="206"/>
      <c r="D101" s="206"/>
      <c r="E101" s="206"/>
      <c r="F101" s="206"/>
      <c r="G101" s="206"/>
      <c r="H101" s="206"/>
      <c r="I101" s="206"/>
      <c r="J101" s="206"/>
      <c r="K101" s="206"/>
      <c r="L101" s="206"/>
      <c r="M101" s="206"/>
      <c r="N101" s="206"/>
      <c r="O101" s="206"/>
      <c r="P101" s="206"/>
      <c r="Q101" s="206"/>
      <c r="R101" s="206"/>
      <c r="S101" s="206"/>
      <c r="T101" s="206"/>
      <c r="U101" s="206"/>
      <c r="V101" s="206"/>
      <c r="W101" s="206"/>
      <c r="X101" s="206"/>
      <c r="Y101" s="206"/>
      <c r="Z101" s="206"/>
      <c r="AA101" s="206"/>
      <c r="AB101" s="206"/>
      <c r="AC101" s="206"/>
      <c r="AD101" s="206"/>
      <c r="AE101" s="206"/>
      <c r="AF101" s="206"/>
      <c r="AG101" s="206"/>
      <c r="AH101" s="206"/>
      <c r="AI101" s="206"/>
      <c r="AJ101" s="206"/>
      <c r="AK101" s="206"/>
      <c r="AL101" s="206"/>
      <c r="AM101" s="206"/>
      <c r="AN101" s="584"/>
      <c r="AO101" s="584"/>
      <c r="AP101" s="584"/>
      <c r="AQ101" s="584"/>
      <c r="AR101" s="206"/>
      <c r="AS101" s="206"/>
      <c r="AT101" s="489">
        <f t="shared" si="18"/>
        <v>0</v>
      </c>
      <c r="AU101" s="489">
        <f t="shared" si="19"/>
        <v>0</v>
      </c>
      <c r="AV101" s="489">
        <f t="shared" si="20"/>
        <v>0</v>
      </c>
      <c r="AW101" s="489">
        <f t="shared" si="21"/>
        <v>0</v>
      </c>
      <c r="AX101" s="206"/>
      <c r="AY101" s="206"/>
      <c r="AZ101" s="206"/>
      <c r="BA101" s="206"/>
      <c r="BB101" s="206"/>
      <c r="BC101" s="206"/>
      <c r="BD101" s="206"/>
      <c r="BE101" s="206"/>
      <c r="BF101" s="206"/>
      <c r="BG101" s="206"/>
      <c r="BH101" s="206"/>
      <c r="BI101" s="206"/>
      <c r="BJ101" s="206"/>
      <c r="BK101" s="206"/>
      <c r="BL101" s="206"/>
      <c r="BM101" s="206"/>
      <c r="BN101" s="206"/>
      <c r="BO101" s="206"/>
      <c r="BP101" s="206"/>
      <c r="BQ101" s="206"/>
      <c r="BR101" s="206"/>
      <c r="BS101" s="206"/>
      <c r="BT101" s="206"/>
      <c r="BU101" s="206"/>
      <c r="BV101" s="206"/>
      <c r="BW101" s="206"/>
      <c r="BX101" s="206"/>
      <c r="BY101" s="489">
        <f t="shared" si="22"/>
        <v>0</v>
      </c>
      <c r="BZ101" s="489">
        <f t="shared" si="23"/>
        <v>0</v>
      </c>
      <c r="CA101" s="489">
        <f t="shared" si="26"/>
        <v>808</v>
      </c>
      <c r="CB101" s="489">
        <f t="shared" si="27"/>
        <v>6</v>
      </c>
      <c r="CC101" s="489">
        <f t="shared" si="28"/>
        <v>0</v>
      </c>
      <c r="CD101" s="489">
        <f t="shared" si="29"/>
        <v>0</v>
      </c>
      <c r="CE101" s="489">
        <f t="shared" si="30"/>
        <v>0</v>
      </c>
      <c r="CF101" s="489">
        <f t="shared" si="24"/>
        <v>808</v>
      </c>
      <c r="CG101" s="489">
        <f t="shared" si="25"/>
        <v>6</v>
      </c>
      <c r="CH101" s="489">
        <f t="shared" si="31"/>
        <v>339</v>
      </c>
      <c r="CI101" s="489">
        <f t="shared" si="32"/>
        <v>24</v>
      </c>
    </row>
    <row r="102" spans="1:87">
      <c r="A102" s="499" t="str">
        <f t="shared" si="17"/>
        <v>409</v>
      </c>
      <c r="B102" s="500">
        <v>39912</v>
      </c>
      <c r="C102" s="206"/>
      <c r="D102" s="206"/>
      <c r="E102" s="206"/>
      <c r="F102" s="206"/>
      <c r="G102" s="206"/>
      <c r="H102" s="206"/>
      <c r="I102" s="206"/>
      <c r="J102" s="206"/>
      <c r="K102" s="206"/>
      <c r="L102" s="206"/>
      <c r="M102" s="206"/>
      <c r="N102" s="206"/>
      <c r="O102" s="206"/>
      <c r="P102" s="206"/>
      <c r="Q102" s="206"/>
      <c r="R102" s="206"/>
      <c r="S102" s="206"/>
      <c r="T102" s="206"/>
      <c r="U102" s="206"/>
      <c r="V102" s="206"/>
      <c r="W102" s="206"/>
      <c r="X102" s="206"/>
      <c r="Y102" s="206"/>
      <c r="Z102" s="206"/>
      <c r="AA102" s="206"/>
      <c r="AB102" s="206"/>
      <c r="AC102" s="206"/>
      <c r="AD102" s="206"/>
      <c r="AE102" s="206"/>
      <c r="AF102" s="206"/>
      <c r="AG102" s="206"/>
      <c r="AH102" s="206"/>
      <c r="AI102" s="206"/>
      <c r="AJ102" s="206"/>
      <c r="AK102" s="206"/>
      <c r="AL102" s="206"/>
      <c r="AM102" s="206"/>
      <c r="AN102" s="584"/>
      <c r="AO102" s="584"/>
      <c r="AP102" s="584"/>
      <c r="AQ102" s="584"/>
      <c r="AR102" s="206"/>
      <c r="AS102" s="206"/>
      <c r="AT102" s="489">
        <f t="shared" si="18"/>
        <v>0</v>
      </c>
      <c r="AU102" s="489">
        <f t="shared" si="19"/>
        <v>0</v>
      </c>
      <c r="AV102" s="489">
        <f t="shared" si="20"/>
        <v>0</v>
      </c>
      <c r="AW102" s="489">
        <f t="shared" si="21"/>
        <v>0</v>
      </c>
      <c r="AX102" s="206"/>
      <c r="AY102" s="206"/>
      <c r="AZ102" s="206"/>
      <c r="BA102" s="206"/>
      <c r="BB102" s="206"/>
      <c r="BC102" s="206"/>
      <c r="BD102" s="206"/>
      <c r="BE102" s="206"/>
      <c r="BF102" s="206"/>
      <c r="BG102" s="206"/>
      <c r="BH102" s="206"/>
      <c r="BI102" s="206"/>
      <c r="BJ102" s="206"/>
      <c r="BK102" s="206"/>
      <c r="BL102" s="206"/>
      <c r="BM102" s="206"/>
      <c r="BN102" s="206"/>
      <c r="BO102" s="206"/>
      <c r="BP102" s="206"/>
      <c r="BQ102" s="206"/>
      <c r="BR102" s="206"/>
      <c r="BS102" s="206"/>
      <c r="BT102" s="206"/>
      <c r="BU102" s="206"/>
      <c r="BV102" s="206"/>
      <c r="BW102" s="206"/>
      <c r="BX102" s="206"/>
      <c r="BY102" s="489">
        <f t="shared" si="22"/>
        <v>0</v>
      </c>
      <c r="BZ102" s="489">
        <f t="shared" si="23"/>
        <v>0</v>
      </c>
      <c r="CA102" s="489">
        <f t="shared" si="26"/>
        <v>808</v>
      </c>
      <c r="CB102" s="489">
        <f t="shared" si="27"/>
        <v>6</v>
      </c>
      <c r="CC102" s="489">
        <f t="shared" si="28"/>
        <v>0</v>
      </c>
      <c r="CD102" s="489">
        <f t="shared" si="29"/>
        <v>0</v>
      </c>
      <c r="CE102" s="489">
        <f t="shared" si="30"/>
        <v>0</v>
      </c>
      <c r="CF102" s="489">
        <f t="shared" si="24"/>
        <v>808</v>
      </c>
      <c r="CG102" s="489">
        <f t="shared" si="25"/>
        <v>6</v>
      </c>
      <c r="CH102" s="489">
        <f t="shared" si="31"/>
        <v>339</v>
      </c>
      <c r="CI102" s="489">
        <f t="shared" si="32"/>
        <v>24</v>
      </c>
    </row>
    <row r="103" spans="1:87">
      <c r="A103" s="499" t="str">
        <f t="shared" si="17"/>
        <v>409</v>
      </c>
      <c r="B103" s="500">
        <v>39913</v>
      </c>
      <c r="C103" s="206"/>
      <c r="D103" s="206"/>
      <c r="E103" s="206"/>
      <c r="F103" s="206"/>
      <c r="G103" s="206"/>
      <c r="H103" s="206"/>
      <c r="I103" s="206"/>
      <c r="J103" s="206"/>
      <c r="K103" s="206"/>
      <c r="L103" s="206"/>
      <c r="M103" s="206"/>
      <c r="N103" s="206"/>
      <c r="O103" s="206"/>
      <c r="P103" s="206"/>
      <c r="Q103" s="206"/>
      <c r="R103" s="206"/>
      <c r="S103" s="206"/>
      <c r="T103" s="206"/>
      <c r="U103" s="206"/>
      <c r="V103" s="206"/>
      <c r="W103" s="206"/>
      <c r="X103" s="206"/>
      <c r="Y103" s="206"/>
      <c r="Z103" s="206"/>
      <c r="AA103" s="206"/>
      <c r="AB103" s="206"/>
      <c r="AC103" s="206"/>
      <c r="AD103" s="206"/>
      <c r="AE103" s="206"/>
      <c r="AF103" s="206"/>
      <c r="AG103" s="206"/>
      <c r="AH103" s="206"/>
      <c r="AI103" s="206"/>
      <c r="AJ103" s="206"/>
      <c r="AK103" s="206"/>
      <c r="AL103" s="206"/>
      <c r="AM103" s="206"/>
      <c r="AN103" s="584"/>
      <c r="AO103" s="584"/>
      <c r="AP103" s="584"/>
      <c r="AQ103" s="584"/>
      <c r="AR103" s="206"/>
      <c r="AS103" s="206"/>
      <c r="AT103" s="489">
        <f t="shared" si="18"/>
        <v>0</v>
      </c>
      <c r="AU103" s="489">
        <f t="shared" si="19"/>
        <v>0</v>
      </c>
      <c r="AV103" s="489">
        <f t="shared" si="20"/>
        <v>0</v>
      </c>
      <c r="AW103" s="489">
        <f t="shared" si="21"/>
        <v>0</v>
      </c>
      <c r="AX103" s="206"/>
      <c r="AY103" s="206"/>
      <c r="AZ103" s="206"/>
      <c r="BA103" s="206"/>
      <c r="BB103" s="206"/>
      <c r="BC103" s="206"/>
      <c r="BD103" s="206"/>
      <c r="BE103" s="206"/>
      <c r="BF103" s="206"/>
      <c r="BG103" s="206"/>
      <c r="BH103" s="206"/>
      <c r="BI103" s="206"/>
      <c r="BJ103" s="206"/>
      <c r="BK103" s="206"/>
      <c r="BL103" s="206"/>
      <c r="BM103" s="206"/>
      <c r="BN103" s="206"/>
      <c r="BO103" s="206"/>
      <c r="BP103" s="206"/>
      <c r="BQ103" s="206"/>
      <c r="BR103" s="206"/>
      <c r="BS103" s="206"/>
      <c r="BT103" s="206"/>
      <c r="BU103" s="206"/>
      <c r="BV103" s="206"/>
      <c r="BW103" s="206"/>
      <c r="BX103" s="206"/>
      <c r="BY103" s="489">
        <f t="shared" si="22"/>
        <v>0</v>
      </c>
      <c r="BZ103" s="489">
        <f t="shared" si="23"/>
        <v>0</v>
      </c>
      <c r="CA103" s="489">
        <f t="shared" si="26"/>
        <v>808</v>
      </c>
      <c r="CB103" s="489">
        <f t="shared" si="27"/>
        <v>6</v>
      </c>
      <c r="CC103" s="489">
        <f t="shared" si="28"/>
        <v>0</v>
      </c>
      <c r="CD103" s="489">
        <f t="shared" si="29"/>
        <v>0</v>
      </c>
      <c r="CE103" s="489">
        <f t="shared" si="30"/>
        <v>0</v>
      </c>
      <c r="CF103" s="489">
        <f t="shared" si="24"/>
        <v>808</v>
      </c>
      <c r="CG103" s="489">
        <f t="shared" si="25"/>
        <v>6</v>
      </c>
      <c r="CH103" s="489">
        <f t="shared" si="31"/>
        <v>339</v>
      </c>
      <c r="CI103" s="489">
        <f t="shared" si="32"/>
        <v>24</v>
      </c>
    </row>
    <row r="104" spans="1:87">
      <c r="A104" s="499" t="str">
        <f t="shared" si="17"/>
        <v>409</v>
      </c>
      <c r="B104" s="500">
        <v>39914</v>
      </c>
      <c r="C104" s="206"/>
      <c r="D104" s="206"/>
      <c r="E104" s="206"/>
      <c r="F104" s="206"/>
      <c r="G104" s="206"/>
      <c r="H104" s="206"/>
      <c r="I104" s="206"/>
      <c r="J104" s="206"/>
      <c r="K104" s="206"/>
      <c r="L104" s="206"/>
      <c r="M104" s="206"/>
      <c r="N104" s="206"/>
      <c r="O104" s="206"/>
      <c r="P104" s="206"/>
      <c r="Q104" s="206"/>
      <c r="R104" s="206"/>
      <c r="S104" s="206"/>
      <c r="T104" s="206"/>
      <c r="U104" s="206"/>
      <c r="V104" s="206"/>
      <c r="W104" s="206"/>
      <c r="X104" s="206"/>
      <c r="Y104" s="206"/>
      <c r="Z104" s="206"/>
      <c r="AA104" s="206"/>
      <c r="AB104" s="206"/>
      <c r="AC104" s="206"/>
      <c r="AD104" s="206"/>
      <c r="AE104" s="206"/>
      <c r="AF104" s="206"/>
      <c r="AG104" s="206"/>
      <c r="AH104" s="206"/>
      <c r="AI104" s="206"/>
      <c r="AJ104" s="206"/>
      <c r="AK104" s="206"/>
      <c r="AL104" s="206"/>
      <c r="AM104" s="206"/>
      <c r="AN104" s="584"/>
      <c r="AO104" s="584"/>
      <c r="AP104" s="584"/>
      <c r="AQ104" s="584"/>
      <c r="AR104" s="206"/>
      <c r="AS104" s="206"/>
      <c r="AT104" s="489">
        <f t="shared" si="18"/>
        <v>0</v>
      </c>
      <c r="AU104" s="489">
        <f t="shared" si="19"/>
        <v>0</v>
      </c>
      <c r="AV104" s="489">
        <f t="shared" si="20"/>
        <v>0</v>
      </c>
      <c r="AW104" s="489">
        <f t="shared" si="21"/>
        <v>0</v>
      </c>
      <c r="AX104" s="206"/>
      <c r="AY104" s="206"/>
      <c r="AZ104" s="206"/>
      <c r="BA104" s="206"/>
      <c r="BB104" s="206"/>
      <c r="BC104" s="206"/>
      <c r="BD104" s="206"/>
      <c r="BE104" s="206"/>
      <c r="BF104" s="206"/>
      <c r="BG104" s="206"/>
      <c r="BH104" s="206"/>
      <c r="BI104" s="206"/>
      <c r="BJ104" s="206"/>
      <c r="BK104" s="206"/>
      <c r="BL104" s="206"/>
      <c r="BM104" s="206"/>
      <c r="BN104" s="206"/>
      <c r="BO104" s="206"/>
      <c r="BP104" s="206"/>
      <c r="BQ104" s="206"/>
      <c r="BR104" s="206"/>
      <c r="BS104" s="206"/>
      <c r="BT104" s="206"/>
      <c r="BU104" s="206"/>
      <c r="BV104" s="206"/>
      <c r="BW104" s="206"/>
      <c r="BX104" s="206"/>
      <c r="BY104" s="489">
        <f t="shared" si="22"/>
        <v>0</v>
      </c>
      <c r="BZ104" s="489">
        <f t="shared" si="23"/>
        <v>0</v>
      </c>
      <c r="CA104" s="489">
        <f t="shared" si="26"/>
        <v>808</v>
      </c>
      <c r="CB104" s="489">
        <f t="shared" si="27"/>
        <v>6</v>
      </c>
      <c r="CC104" s="489">
        <f t="shared" si="28"/>
        <v>0</v>
      </c>
      <c r="CD104" s="489">
        <f t="shared" si="29"/>
        <v>0</v>
      </c>
      <c r="CE104" s="489">
        <f t="shared" si="30"/>
        <v>0</v>
      </c>
      <c r="CF104" s="489">
        <f t="shared" si="24"/>
        <v>808</v>
      </c>
      <c r="CG104" s="489">
        <f t="shared" si="25"/>
        <v>6</v>
      </c>
      <c r="CH104" s="489">
        <f t="shared" si="31"/>
        <v>339</v>
      </c>
      <c r="CI104" s="489">
        <f t="shared" si="32"/>
        <v>24</v>
      </c>
    </row>
    <row r="105" spans="1:87">
      <c r="A105" s="499" t="str">
        <f t="shared" si="17"/>
        <v>409</v>
      </c>
      <c r="B105" s="500">
        <v>39915</v>
      </c>
      <c r="C105" s="206"/>
      <c r="D105" s="206"/>
      <c r="E105" s="206"/>
      <c r="F105" s="206"/>
      <c r="G105" s="206"/>
      <c r="H105" s="206"/>
      <c r="I105" s="206"/>
      <c r="J105" s="206"/>
      <c r="K105" s="206"/>
      <c r="L105" s="206"/>
      <c r="M105" s="206"/>
      <c r="N105" s="206"/>
      <c r="O105" s="206"/>
      <c r="P105" s="206"/>
      <c r="Q105" s="206"/>
      <c r="R105" s="206"/>
      <c r="S105" s="206"/>
      <c r="T105" s="206"/>
      <c r="U105" s="206"/>
      <c r="V105" s="206"/>
      <c r="W105" s="206"/>
      <c r="X105" s="206"/>
      <c r="Y105" s="206"/>
      <c r="Z105" s="206"/>
      <c r="AA105" s="206"/>
      <c r="AB105" s="206"/>
      <c r="AC105" s="206"/>
      <c r="AD105" s="206"/>
      <c r="AE105" s="206"/>
      <c r="AF105" s="206"/>
      <c r="AG105" s="206"/>
      <c r="AH105" s="206"/>
      <c r="AI105" s="206"/>
      <c r="AJ105" s="206"/>
      <c r="AK105" s="206"/>
      <c r="AL105" s="206"/>
      <c r="AM105" s="206"/>
      <c r="AN105" s="206"/>
      <c r="AO105" s="206"/>
      <c r="AP105" s="206"/>
      <c r="AQ105" s="206"/>
      <c r="AR105" s="206"/>
      <c r="AS105" s="206"/>
      <c r="AT105" s="489">
        <f t="shared" si="18"/>
        <v>0</v>
      </c>
      <c r="AU105" s="489">
        <f t="shared" si="19"/>
        <v>0</v>
      </c>
      <c r="AV105" s="489">
        <f t="shared" si="20"/>
        <v>0</v>
      </c>
      <c r="AW105" s="489">
        <f t="shared" si="21"/>
        <v>0</v>
      </c>
      <c r="AX105" s="206"/>
      <c r="AY105" s="206"/>
      <c r="AZ105" s="206"/>
      <c r="BA105" s="206"/>
      <c r="BB105" s="206"/>
      <c r="BC105" s="206"/>
      <c r="BD105" s="206"/>
      <c r="BE105" s="206"/>
      <c r="BF105" s="206"/>
      <c r="BG105" s="206"/>
      <c r="BH105" s="206"/>
      <c r="BI105" s="206"/>
      <c r="BJ105" s="206"/>
      <c r="BK105" s="206"/>
      <c r="BL105" s="206"/>
      <c r="BM105" s="206"/>
      <c r="BN105" s="206"/>
      <c r="BO105" s="206"/>
      <c r="BP105" s="206"/>
      <c r="BQ105" s="206"/>
      <c r="BR105" s="206"/>
      <c r="BS105" s="206"/>
      <c r="BT105" s="206"/>
      <c r="BU105" s="206"/>
      <c r="BV105" s="206"/>
      <c r="BW105" s="206"/>
      <c r="BX105" s="206"/>
      <c r="BY105" s="489">
        <f t="shared" si="22"/>
        <v>0</v>
      </c>
      <c r="BZ105" s="489">
        <f t="shared" si="23"/>
        <v>0</v>
      </c>
      <c r="CA105" s="489">
        <f t="shared" si="26"/>
        <v>808</v>
      </c>
      <c r="CB105" s="489">
        <f t="shared" si="27"/>
        <v>6</v>
      </c>
      <c r="CC105" s="489">
        <f t="shared" si="28"/>
        <v>0</v>
      </c>
      <c r="CD105" s="489">
        <f t="shared" si="29"/>
        <v>0</v>
      </c>
      <c r="CE105" s="489">
        <f t="shared" si="30"/>
        <v>0</v>
      </c>
      <c r="CF105" s="489">
        <f t="shared" si="24"/>
        <v>808</v>
      </c>
      <c r="CG105" s="489">
        <f t="shared" si="25"/>
        <v>6</v>
      </c>
      <c r="CH105" s="489">
        <f t="shared" si="31"/>
        <v>339</v>
      </c>
      <c r="CI105" s="489">
        <f t="shared" si="32"/>
        <v>24</v>
      </c>
    </row>
    <row r="106" spans="1:87">
      <c r="A106" s="499" t="str">
        <f t="shared" si="17"/>
        <v>409</v>
      </c>
      <c r="B106" s="500">
        <v>39916</v>
      </c>
      <c r="C106" s="206"/>
      <c r="D106" s="206"/>
      <c r="E106" s="206"/>
      <c r="F106" s="206"/>
      <c r="G106" s="206"/>
      <c r="H106" s="206"/>
      <c r="I106" s="206"/>
      <c r="J106" s="206"/>
      <c r="K106" s="206"/>
      <c r="L106" s="206"/>
      <c r="M106" s="206"/>
      <c r="N106" s="206"/>
      <c r="O106" s="206"/>
      <c r="P106" s="206"/>
      <c r="Q106" s="206"/>
      <c r="R106" s="206"/>
      <c r="S106" s="206"/>
      <c r="T106" s="206"/>
      <c r="U106" s="206"/>
      <c r="V106" s="206"/>
      <c r="W106" s="206"/>
      <c r="X106" s="206"/>
      <c r="Y106" s="206"/>
      <c r="Z106" s="206"/>
      <c r="AA106" s="206"/>
      <c r="AB106" s="206"/>
      <c r="AC106" s="206"/>
      <c r="AD106" s="206"/>
      <c r="AE106" s="206"/>
      <c r="AF106" s="206"/>
      <c r="AG106" s="206"/>
      <c r="AH106" s="206"/>
      <c r="AI106" s="206"/>
      <c r="AJ106" s="206"/>
      <c r="AK106" s="206"/>
      <c r="AL106" s="206"/>
      <c r="AM106" s="206"/>
      <c r="AN106" s="206"/>
      <c r="AO106" s="206"/>
      <c r="AP106" s="206"/>
      <c r="AQ106" s="206"/>
      <c r="AR106" s="206"/>
      <c r="AS106" s="206"/>
      <c r="AT106" s="489">
        <f t="shared" si="18"/>
        <v>0</v>
      </c>
      <c r="AU106" s="489">
        <f t="shared" si="19"/>
        <v>0</v>
      </c>
      <c r="AV106" s="489">
        <f t="shared" si="20"/>
        <v>0</v>
      </c>
      <c r="AW106" s="489">
        <f t="shared" si="21"/>
        <v>0</v>
      </c>
      <c r="AX106" s="206"/>
      <c r="AY106" s="206"/>
      <c r="AZ106" s="206"/>
      <c r="BA106" s="206"/>
      <c r="BB106" s="206"/>
      <c r="BC106" s="206"/>
      <c r="BD106" s="206"/>
      <c r="BE106" s="206"/>
      <c r="BF106" s="206"/>
      <c r="BG106" s="206"/>
      <c r="BH106" s="206"/>
      <c r="BI106" s="206"/>
      <c r="BJ106" s="206"/>
      <c r="BK106" s="206"/>
      <c r="BL106" s="206"/>
      <c r="BM106" s="206"/>
      <c r="BN106" s="206"/>
      <c r="BO106" s="206"/>
      <c r="BP106" s="206"/>
      <c r="BQ106" s="206"/>
      <c r="BR106" s="206"/>
      <c r="BS106" s="206"/>
      <c r="BT106" s="206"/>
      <c r="BU106" s="206"/>
      <c r="BV106" s="206"/>
      <c r="BW106" s="206"/>
      <c r="BX106" s="206"/>
      <c r="BY106" s="489">
        <f t="shared" si="22"/>
        <v>0</v>
      </c>
      <c r="BZ106" s="489">
        <f t="shared" si="23"/>
        <v>0</v>
      </c>
      <c r="CA106" s="489">
        <f t="shared" si="26"/>
        <v>808</v>
      </c>
      <c r="CB106" s="489">
        <f t="shared" si="27"/>
        <v>6</v>
      </c>
      <c r="CC106" s="489">
        <f t="shared" si="28"/>
        <v>0</v>
      </c>
      <c r="CD106" s="489">
        <f t="shared" si="29"/>
        <v>0</v>
      </c>
      <c r="CE106" s="489">
        <f t="shared" si="30"/>
        <v>0</v>
      </c>
      <c r="CF106" s="489">
        <f t="shared" si="24"/>
        <v>808</v>
      </c>
      <c r="CG106" s="489">
        <f t="shared" si="25"/>
        <v>6</v>
      </c>
      <c r="CH106" s="489">
        <f t="shared" si="31"/>
        <v>339</v>
      </c>
      <c r="CI106" s="489">
        <f t="shared" si="32"/>
        <v>24</v>
      </c>
    </row>
    <row r="107" spans="1:87">
      <c r="A107" s="499" t="str">
        <f t="shared" si="17"/>
        <v>409</v>
      </c>
      <c r="B107" s="500">
        <v>39917</v>
      </c>
      <c r="C107" s="206"/>
      <c r="D107" s="206"/>
      <c r="E107" s="206"/>
      <c r="F107" s="206"/>
      <c r="G107" s="206"/>
      <c r="H107" s="206"/>
      <c r="I107" s="206"/>
      <c r="J107" s="206"/>
      <c r="K107" s="206"/>
      <c r="L107" s="206"/>
      <c r="M107" s="206"/>
      <c r="N107" s="206"/>
      <c r="O107" s="206"/>
      <c r="P107" s="206"/>
      <c r="Q107" s="206"/>
      <c r="R107" s="206"/>
      <c r="S107" s="206"/>
      <c r="T107" s="206"/>
      <c r="U107" s="206"/>
      <c r="V107" s="206"/>
      <c r="W107" s="206"/>
      <c r="X107" s="206"/>
      <c r="Y107" s="206"/>
      <c r="Z107" s="206"/>
      <c r="AA107" s="206"/>
      <c r="AB107" s="206"/>
      <c r="AC107" s="206"/>
      <c r="AD107" s="206"/>
      <c r="AE107" s="206"/>
      <c r="AF107" s="206"/>
      <c r="AG107" s="206"/>
      <c r="AH107" s="206"/>
      <c r="AI107" s="206"/>
      <c r="AJ107" s="206"/>
      <c r="AK107" s="206"/>
      <c r="AL107" s="206"/>
      <c r="AM107" s="206"/>
      <c r="AN107" s="206"/>
      <c r="AO107" s="206"/>
      <c r="AP107" s="206"/>
      <c r="AQ107" s="206"/>
      <c r="AR107" s="206"/>
      <c r="AS107" s="206"/>
      <c r="AT107" s="489">
        <f t="shared" si="18"/>
        <v>0</v>
      </c>
      <c r="AU107" s="489">
        <f t="shared" si="19"/>
        <v>0</v>
      </c>
      <c r="AV107" s="489">
        <f t="shared" si="20"/>
        <v>0</v>
      </c>
      <c r="AW107" s="489">
        <f t="shared" si="21"/>
        <v>0</v>
      </c>
      <c r="AX107" s="206"/>
      <c r="AY107" s="206"/>
      <c r="AZ107" s="206"/>
      <c r="BA107" s="206"/>
      <c r="BB107" s="206"/>
      <c r="BC107" s="206"/>
      <c r="BD107" s="206"/>
      <c r="BE107" s="206"/>
      <c r="BF107" s="206"/>
      <c r="BG107" s="206"/>
      <c r="BH107" s="206"/>
      <c r="BI107" s="206"/>
      <c r="BJ107" s="206"/>
      <c r="BK107" s="206"/>
      <c r="BL107" s="206"/>
      <c r="BM107" s="206"/>
      <c r="BN107" s="206"/>
      <c r="BO107" s="206"/>
      <c r="BP107" s="206"/>
      <c r="BQ107" s="206"/>
      <c r="BR107" s="206"/>
      <c r="BS107" s="206"/>
      <c r="BT107" s="206"/>
      <c r="BU107" s="206"/>
      <c r="BV107" s="206"/>
      <c r="BW107" s="206"/>
      <c r="BX107" s="206"/>
      <c r="BY107" s="489">
        <f t="shared" si="22"/>
        <v>0</v>
      </c>
      <c r="BZ107" s="489">
        <f t="shared" si="23"/>
        <v>0</v>
      </c>
      <c r="CA107" s="489">
        <f t="shared" si="26"/>
        <v>808</v>
      </c>
      <c r="CB107" s="489">
        <f t="shared" si="27"/>
        <v>6</v>
      </c>
      <c r="CC107" s="489">
        <f t="shared" si="28"/>
        <v>0</v>
      </c>
      <c r="CD107" s="489">
        <f t="shared" si="29"/>
        <v>0</v>
      </c>
      <c r="CE107" s="489">
        <f t="shared" si="30"/>
        <v>0</v>
      </c>
      <c r="CF107" s="489">
        <f t="shared" si="24"/>
        <v>808</v>
      </c>
      <c r="CG107" s="489">
        <f t="shared" si="25"/>
        <v>6</v>
      </c>
      <c r="CH107" s="489">
        <f t="shared" si="31"/>
        <v>339</v>
      </c>
      <c r="CI107" s="489">
        <f t="shared" si="32"/>
        <v>24</v>
      </c>
    </row>
    <row r="108" spans="1:87">
      <c r="A108" s="499" t="str">
        <f t="shared" si="17"/>
        <v>409</v>
      </c>
      <c r="B108" s="500">
        <v>39918</v>
      </c>
      <c r="C108" s="206"/>
      <c r="D108" s="206"/>
      <c r="E108" s="206"/>
      <c r="F108" s="206"/>
      <c r="G108" s="206"/>
      <c r="H108" s="206"/>
      <c r="I108" s="206"/>
      <c r="J108" s="206"/>
      <c r="K108" s="206"/>
      <c r="L108" s="206"/>
      <c r="M108" s="206"/>
      <c r="N108" s="206"/>
      <c r="O108" s="206"/>
      <c r="P108" s="206"/>
      <c r="Q108" s="206"/>
      <c r="R108" s="206"/>
      <c r="S108" s="206"/>
      <c r="T108" s="206"/>
      <c r="U108" s="206"/>
      <c r="V108" s="206"/>
      <c r="W108" s="206"/>
      <c r="X108" s="206"/>
      <c r="Y108" s="206"/>
      <c r="Z108" s="206"/>
      <c r="AA108" s="206"/>
      <c r="AB108" s="206"/>
      <c r="AC108" s="206"/>
      <c r="AD108" s="206"/>
      <c r="AE108" s="206"/>
      <c r="AF108" s="206"/>
      <c r="AG108" s="206"/>
      <c r="AH108" s="206"/>
      <c r="AI108" s="206"/>
      <c r="AJ108" s="206"/>
      <c r="AK108" s="206"/>
      <c r="AL108" s="206"/>
      <c r="AM108" s="206"/>
      <c r="AN108" s="206"/>
      <c r="AO108" s="206"/>
      <c r="AP108" s="206"/>
      <c r="AQ108" s="206"/>
      <c r="AR108" s="206"/>
      <c r="AS108" s="206"/>
      <c r="AT108" s="489">
        <f t="shared" si="18"/>
        <v>0</v>
      </c>
      <c r="AU108" s="489">
        <f t="shared" si="19"/>
        <v>0</v>
      </c>
      <c r="AV108" s="489">
        <f t="shared" si="20"/>
        <v>0</v>
      </c>
      <c r="AW108" s="489">
        <f t="shared" si="21"/>
        <v>0</v>
      </c>
      <c r="AX108" s="206"/>
      <c r="AY108" s="206"/>
      <c r="AZ108" s="206"/>
      <c r="BA108" s="206"/>
      <c r="BB108" s="206"/>
      <c r="BC108" s="206"/>
      <c r="BD108" s="206"/>
      <c r="BE108" s="206"/>
      <c r="BF108" s="206"/>
      <c r="BG108" s="206"/>
      <c r="BH108" s="206"/>
      <c r="BI108" s="206"/>
      <c r="BJ108" s="206"/>
      <c r="BK108" s="206"/>
      <c r="BL108" s="206"/>
      <c r="BM108" s="206"/>
      <c r="BN108" s="206"/>
      <c r="BO108" s="206"/>
      <c r="BP108" s="206"/>
      <c r="BQ108" s="206"/>
      <c r="BR108" s="206"/>
      <c r="BS108" s="206"/>
      <c r="BT108" s="206"/>
      <c r="BU108" s="206"/>
      <c r="BV108" s="206"/>
      <c r="BW108" s="206"/>
      <c r="BX108" s="206"/>
      <c r="BY108" s="489">
        <f t="shared" si="22"/>
        <v>0</v>
      </c>
      <c r="BZ108" s="489">
        <f t="shared" si="23"/>
        <v>0</v>
      </c>
      <c r="CA108" s="489">
        <f t="shared" si="26"/>
        <v>808</v>
      </c>
      <c r="CB108" s="489">
        <f t="shared" si="27"/>
        <v>6</v>
      </c>
      <c r="CC108" s="489">
        <f t="shared" si="28"/>
        <v>0</v>
      </c>
      <c r="CD108" s="489">
        <f t="shared" si="29"/>
        <v>0</v>
      </c>
      <c r="CE108" s="489">
        <f t="shared" si="30"/>
        <v>0</v>
      </c>
      <c r="CF108" s="489">
        <f t="shared" si="24"/>
        <v>808</v>
      </c>
      <c r="CG108" s="489">
        <f t="shared" si="25"/>
        <v>6</v>
      </c>
      <c r="CH108" s="489">
        <f t="shared" si="31"/>
        <v>339</v>
      </c>
      <c r="CI108" s="489">
        <f t="shared" si="32"/>
        <v>24</v>
      </c>
    </row>
    <row r="109" spans="1:87">
      <c r="A109" s="499" t="str">
        <f t="shared" si="17"/>
        <v>409</v>
      </c>
      <c r="B109" s="500">
        <v>39919</v>
      </c>
      <c r="C109" s="206"/>
      <c r="D109" s="206"/>
      <c r="E109" s="206"/>
      <c r="F109" s="206"/>
      <c r="G109" s="206"/>
      <c r="H109" s="206"/>
      <c r="I109" s="206"/>
      <c r="J109" s="206"/>
      <c r="K109" s="206"/>
      <c r="L109" s="206"/>
      <c r="M109" s="206"/>
      <c r="N109" s="206"/>
      <c r="O109" s="206"/>
      <c r="P109" s="206"/>
      <c r="Q109" s="206"/>
      <c r="R109" s="206"/>
      <c r="S109" s="206"/>
      <c r="T109" s="206"/>
      <c r="U109" s="206"/>
      <c r="V109" s="206"/>
      <c r="W109" s="206"/>
      <c r="X109" s="206"/>
      <c r="Y109" s="206"/>
      <c r="Z109" s="206"/>
      <c r="AA109" s="206"/>
      <c r="AB109" s="206"/>
      <c r="AC109" s="206"/>
      <c r="AD109" s="206"/>
      <c r="AE109" s="206"/>
      <c r="AF109" s="206"/>
      <c r="AG109" s="206"/>
      <c r="AH109" s="206"/>
      <c r="AI109" s="206"/>
      <c r="AJ109" s="206"/>
      <c r="AK109" s="206"/>
      <c r="AL109" s="206"/>
      <c r="AM109" s="206"/>
      <c r="AN109" s="206"/>
      <c r="AO109" s="206"/>
      <c r="AP109" s="206"/>
      <c r="AQ109" s="206"/>
      <c r="AR109" s="206"/>
      <c r="AS109" s="206"/>
      <c r="AT109" s="489">
        <f t="shared" si="18"/>
        <v>0</v>
      </c>
      <c r="AU109" s="489">
        <f t="shared" si="19"/>
        <v>0</v>
      </c>
      <c r="AV109" s="489">
        <f t="shared" si="20"/>
        <v>0</v>
      </c>
      <c r="AW109" s="489">
        <f t="shared" si="21"/>
        <v>0</v>
      </c>
      <c r="AX109" s="206"/>
      <c r="AY109" s="206"/>
      <c r="AZ109" s="206"/>
      <c r="BA109" s="206"/>
      <c r="BB109" s="206"/>
      <c r="BC109" s="206"/>
      <c r="BD109" s="206"/>
      <c r="BE109" s="206"/>
      <c r="BF109" s="206"/>
      <c r="BG109" s="206"/>
      <c r="BH109" s="206"/>
      <c r="BI109" s="206"/>
      <c r="BJ109" s="206"/>
      <c r="BK109" s="206"/>
      <c r="BL109" s="206"/>
      <c r="BM109" s="206"/>
      <c r="BN109" s="206"/>
      <c r="BO109" s="206"/>
      <c r="BP109" s="206"/>
      <c r="BQ109" s="206"/>
      <c r="BR109" s="206"/>
      <c r="BS109" s="206"/>
      <c r="BT109" s="206"/>
      <c r="BU109" s="206"/>
      <c r="BV109" s="206"/>
      <c r="BW109" s="206"/>
      <c r="BX109" s="206"/>
      <c r="BY109" s="489">
        <f t="shared" si="22"/>
        <v>0</v>
      </c>
      <c r="BZ109" s="489">
        <f t="shared" si="23"/>
        <v>0</v>
      </c>
      <c r="CA109" s="489">
        <f t="shared" si="26"/>
        <v>808</v>
      </c>
      <c r="CB109" s="489">
        <f t="shared" si="27"/>
        <v>6</v>
      </c>
      <c r="CC109" s="489">
        <f t="shared" si="28"/>
        <v>0</v>
      </c>
      <c r="CD109" s="489">
        <f t="shared" si="29"/>
        <v>0</v>
      </c>
      <c r="CE109" s="489">
        <f t="shared" si="30"/>
        <v>0</v>
      </c>
      <c r="CF109" s="489">
        <f t="shared" si="24"/>
        <v>808</v>
      </c>
      <c r="CG109" s="489">
        <f t="shared" si="25"/>
        <v>6</v>
      </c>
      <c r="CH109" s="489">
        <f t="shared" si="31"/>
        <v>339</v>
      </c>
      <c r="CI109" s="489">
        <f t="shared" si="32"/>
        <v>24</v>
      </c>
    </row>
    <row r="110" spans="1:87">
      <c r="A110" s="499" t="str">
        <f t="shared" si="17"/>
        <v>409</v>
      </c>
      <c r="B110" s="500">
        <v>39920</v>
      </c>
      <c r="C110" s="206"/>
      <c r="D110" s="206"/>
      <c r="E110" s="206"/>
      <c r="F110" s="206"/>
      <c r="G110" s="206"/>
      <c r="H110" s="206"/>
      <c r="I110" s="206"/>
      <c r="J110" s="206"/>
      <c r="K110" s="206"/>
      <c r="L110" s="206"/>
      <c r="M110" s="206"/>
      <c r="N110" s="206"/>
      <c r="O110" s="206"/>
      <c r="P110" s="206"/>
      <c r="Q110" s="206"/>
      <c r="R110" s="206"/>
      <c r="S110" s="206"/>
      <c r="T110" s="206"/>
      <c r="U110" s="206"/>
      <c r="V110" s="206"/>
      <c r="W110" s="206"/>
      <c r="X110" s="206"/>
      <c r="Y110" s="206"/>
      <c r="Z110" s="206"/>
      <c r="AA110" s="206"/>
      <c r="AB110" s="206"/>
      <c r="AC110" s="206"/>
      <c r="AD110" s="206"/>
      <c r="AE110" s="206"/>
      <c r="AF110" s="206"/>
      <c r="AG110" s="206"/>
      <c r="AH110" s="206"/>
      <c r="AI110" s="206"/>
      <c r="AJ110" s="206"/>
      <c r="AK110" s="206"/>
      <c r="AL110" s="206"/>
      <c r="AM110" s="206"/>
      <c r="AN110" s="206"/>
      <c r="AO110" s="206"/>
      <c r="AP110" s="206"/>
      <c r="AQ110" s="206"/>
      <c r="AR110" s="206"/>
      <c r="AS110" s="206"/>
      <c r="AT110" s="489">
        <f t="shared" si="18"/>
        <v>0</v>
      </c>
      <c r="AU110" s="489">
        <f t="shared" si="19"/>
        <v>0</v>
      </c>
      <c r="AV110" s="489">
        <f t="shared" si="20"/>
        <v>0</v>
      </c>
      <c r="AW110" s="489">
        <f t="shared" si="21"/>
        <v>0</v>
      </c>
      <c r="AX110" s="206"/>
      <c r="AY110" s="206"/>
      <c r="AZ110" s="206"/>
      <c r="BA110" s="206"/>
      <c r="BB110" s="206"/>
      <c r="BC110" s="206"/>
      <c r="BD110" s="206"/>
      <c r="BE110" s="206"/>
      <c r="BF110" s="206"/>
      <c r="BG110" s="206"/>
      <c r="BH110" s="206"/>
      <c r="BI110" s="206"/>
      <c r="BJ110" s="206"/>
      <c r="BK110" s="206"/>
      <c r="BL110" s="206"/>
      <c r="BM110" s="206"/>
      <c r="BN110" s="206"/>
      <c r="BO110" s="206"/>
      <c r="BP110" s="206"/>
      <c r="BQ110" s="206"/>
      <c r="BR110" s="206"/>
      <c r="BS110" s="206"/>
      <c r="BT110" s="206"/>
      <c r="BU110" s="206"/>
      <c r="BV110" s="206"/>
      <c r="BW110" s="206"/>
      <c r="BX110" s="206"/>
      <c r="BY110" s="489">
        <f t="shared" si="22"/>
        <v>0</v>
      </c>
      <c r="BZ110" s="489">
        <f t="shared" si="23"/>
        <v>0</v>
      </c>
      <c r="CA110" s="489">
        <f t="shared" si="26"/>
        <v>808</v>
      </c>
      <c r="CB110" s="489">
        <f t="shared" si="27"/>
        <v>6</v>
      </c>
      <c r="CC110" s="489">
        <f t="shared" si="28"/>
        <v>0</v>
      </c>
      <c r="CD110" s="489">
        <f t="shared" si="29"/>
        <v>0</v>
      </c>
      <c r="CE110" s="489">
        <f t="shared" si="30"/>
        <v>0</v>
      </c>
      <c r="CF110" s="489">
        <f t="shared" si="24"/>
        <v>808</v>
      </c>
      <c r="CG110" s="489">
        <f t="shared" si="25"/>
        <v>6</v>
      </c>
      <c r="CH110" s="489">
        <f t="shared" si="31"/>
        <v>339</v>
      </c>
      <c r="CI110" s="489">
        <f t="shared" si="32"/>
        <v>24</v>
      </c>
    </row>
    <row r="111" spans="1:87">
      <c r="A111" s="499" t="str">
        <f t="shared" si="17"/>
        <v>409</v>
      </c>
      <c r="B111" s="500">
        <v>39921</v>
      </c>
      <c r="C111" s="206"/>
      <c r="D111" s="206"/>
      <c r="E111" s="206"/>
      <c r="F111" s="206"/>
      <c r="G111" s="206"/>
      <c r="H111" s="206"/>
      <c r="I111" s="206"/>
      <c r="J111" s="206"/>
      <c r="K111" s="206"/>
      <c r="L111" s="206"/>
      <c r="M111" s="206"/>
      <c r="N111" s="206"/>
      <c r="O111" s="206"/>
      <c r="P111" s="206"/>
      <c r="Q111" s="206"/>
      <c r="R111" s="206"/>
      <c r="S111" s="206"/>
      <c r="T111" s="206"/>
      <c r="U111" s="206"/>
      <c r="V111" s="206"/>
      <c r="W111" s="206"/>
      <c r="X111" s="206"/>
      <c r="Y111" s="206"/>
      <c r="Z111" s="206"/>
      <c r="AA111" s="206"/>
      <c r="AB111" s="206"/>
      <c r="AC111" s="206"/>
      <c r="AD111" s="206"/>
      <c r="AE111" s="206"/>
      <c r="AF111" s="206"/>
      <c r="AG111" s="206"/>
      <c r="AH111" s="206"/>
      <c r="AI111" s="206"/>
      <c r="AJ111" s="206"/>
      <c r="AK111" s="206"/>
      <c r="AL111" s="206"/>
      <c r="AM111" s="206"/>
      <c r="AN111" s="206"/>
      <c r="AO111" s="206"/>
      <c r="AP111" s="206"/>
      <c r="AQ111" s="206"/>
      <c r="AR111" s="206"/>
      <c r="AS111" s="206"/>
      <c r="AT111" s="489">
        <f t="shared" si="18"/>
        <v>0</v>
      </c>
      <c r="AU111" s="489">
        <f t="shared" si="19"/>
        <v>0</v>
      </c>
      <c r="AV111" s="489">
        <f t="shared" si="20"/>
        <v>0</v>
      </c>
      <c r="AW111" s="489">
        <f t="shared" si="21"/>
        <v>0</v>
      </c>
      <c r="AX111" s="206"/>
      <c r="AY111" s="206"/>
      <c r="AZ111" s="206"/>
      <c r="BA111" s="206"/>
      <c r="BB111" s="206"/>
      <c r="BC111" s="206"/>
      <c r="BD111" s="206"/>
      <c r="BE111" s="206"/>
      <c r="BF111" s="206"/>
      <c r="BG111" s="206"/>
      <c r="BH111" s="206"/>
      <c r="BI111" s="206"/>
      <c r="BJ111" s="206"/>
      <c r="BK111" s="206"/>
      <c r="BL111" s="206"/>
      <c r="BM111" s="206"/>
      <c r="BN111" s="206"/>
      <c r="BO111" s="206"/>
      <c r="BP111" s="206"/>
      <c r="BQ111" s="206"/>
      <c r="BR111" s="206"/>
      <c r="BS111" s="206"/>
      <c r="BT111" s="206"/>
      <c r="BU111" s="206"/>
      <c r="BV111" s="206"/>
      <c r="BW111" s="206"/>
      <c r="BX111" s="206"/>
      <c r="BY111" s="489">
        <f t="shared" si="22"/>
        <v>0</v>
      </c>
      <c r="BZ111" s="489">
        <f t="shared" si="23"/>
        <v>0</v>
      </c>
      <c r="CA111" s="489">
        <f t="shared" si="26"/>
        <v>808</v>
      </c>
      <c r="CB111" s="489">
        <f t="shared" si="27"/>
        <v>6</v>
      </c>
      <c r="CC111" s="489">
        <f t="shared" si="28"/>
        <v>0</v>
      </c>
      <c r="CD111" s="489">
        <f t="shared" si="29"/>
        <v>0</v>
      </c>
      <c r="CE111" s="489">
        <f t="shared" si="30"/>
        <v>0</v>
      </c>
      <c r="CF111" s="489">
        <f t="shared" si="24"/>
        <v>808</v>
      </c>
      <c r="CG111" s="489">
        <f t="shared" si="25"/>
        <v>6</v>
      </c>
      <c r="CH111" s="489">
        <f t="shared" si="31"/>
        <v>339</v>
      </c>
      <c r="CI111" s="489">
        <f t="shared" si="32"/>
        <v>24</v>
      </c>
    </row>
    <row r="112" spans="1:87">
      <c r="A112" s="499" t="str">
        <f t="shared" si="17"/>
        <v>409</v>
      </c>
      <c r="B112" s="500">
        <v>39922</v>
      </c>
      <c r="C112" s="206"/>
      <c r="D112" s="206"/>
      <c r="E112" s="206"/>
      <c r="F112" s="206"/>
      <c r="G112" s="206"/>
      <c r="H112" s="206"/>
      <c r="I112" s="206"/>
      <c r="J112" s="206"/>
      <c r="K112" s="206"/>
      <c r="L112" s="206"/>
      <c r="M112" s="206"/>
      <c r="N112" s="206"/>
      <c r="O112" s="206"/>
      <c r="P112" s="206"/>
      <c r="Q112" s="206"/>
      <c r="R112" s="206"/>
      <c r="S112" s="206"/>
      <c r="T112" s="206"/>
      <c r="U112" s="206"/>
      <c r="V112" s="206"/>
      <c r="W112" s="206"/>
      <c r="X112" s="206"/>
      <c r="Y112" s="206"/>
      <c r="Z112" s="206"/>
      <c r="AA112" s="206"/>
      <c r="AB112" s="206"/>
      <c r="AC112" s="206"/>
      <c r="AD112" s="206"/>
      <c r="AE112" s="206"/>
      <c r="AF112" s="206"/>
      <c r="AG112" s="206"/>
      <c r="AH112" s="206"/>
      <c r="AI112" s="206"/>
      <c r="AJ112" s="206"/>
      <c r="AK112" s="206"/>
      <c r="AL112" s="206"/>
      <c r="AM112" s="206"/>
      <c r="AN112" s="206"/>
      <c r="AO112" s="206"/>
      <c r="AP112" s="206"/>
      <c r="AQ112" s="206"/>
      <c r="AR112" s="206"/>
      <c r="AS112" s="206"/>
      <c r="AT112" s="489">
        <f t="shared" si="18"/>
        <v>0</v>
      </c>
      <c r="AU112" s="489">
        <f t="shared" si="19"/>
        <v>0</v>
      </c>
      <c r="AV112" s="489">
        <f t="shared" si="20"/>
        <v>0</v>
      </c>
      <c r="AW112" s="489">
        <f t="shared" si="21"/>
        <v>0</v>
      </c>
      <c r="AX112" s="206"/>
      <c r="AY112" s="206"/>
      <c r="AZ112" s="206"/>
      <c r="BA112" s="206"/>
      <c r="BB112" s="206"/>
      <c r="BC112" s="206"/>
      <c r="BD112" s="206"/>
      <c r="BE112" s="206"/>
      <c r="BF112" s="206"/>
      <c r="BG112" s="206"/>
      <c r="BH112" s="206"/>
      <c r="BI112" s="206"/>
      <c r="BJ112" s="206"/>
      <c r="BK112" s="206"/>
      <c r="BL112" s="206"/>
      <c r="BM112" s="206"/>
      <c r="BN112" s="206"/>
      <c r="BO112" s="206"/>
      <c r="BP112" s="206"/>
      <c r="BQ112" s="206"/>
      <c r="BR112" s="206"/>
      <c r="BS112" s="206"/>
      <c r="BT112" s="206"/>
      <c r="BU112" s="206"/>
      <c r="BV112" s="206"/>
      <c r="BW112" s="206"/>
      <c r="BX112" s="206"/>
      <c r="BY112" s="489">
        <f t="shared" si="22"/>
        <v>0</v>
      </c>
      <c r="BZ112" s="489">
        <f t="shared" si="23"/>
        <v>0</v>
      </c>
      <c r="CA112" s="489">
        <f t="shared" si="26"/>
        <v>808</v>
      </c>
      <c r="CB112" s="489">
        <f t="shared" si="27"/>
        <v>6</v>
      </c>
      <c r="CC112" s="489">
        <f t="shared" si="28"/>
        <v>0</v>
      </c>
      <c r="CD112" s="489">
        <f t="shared" si="29"/>
        <v>0</v>
      </c>
      <c r="CE112" s="489">
        <f t="shared" si="30"/>
        <v>0</v>
      </c>
      <c r="CF112" s="489">
        <f t="shared" si="24"/>
        <v>808</v>
      </c>
      <c r="CG112" s="489">
        <f t="shared" si="25"/>
        <v>6</v>
      </c>
      <c r="CH112" s="489">
        <f t="shared" si="31"/>
        <v>339</v>
      </c>
      <c r="CI112" s="489">
        <f t="shared" si="32"/>
        <v>24</v>
      </c>
    </row>
    <row r="113" spans="1:87">
      <c r="A113" s="499" t="str">
        <f t="shared" si="17"/>
        <v>409</v>
      </c>
      <c r="B113" s="500">
        <v>39923</v>
      </c>
      <c r="C113" s="206"/>
      <c r="D113" s="206"/>
      <c r="E113" s="206"/>
      <c r="F113" s="206"/>
      <c r="G113" s="206"/>
      <c r="H113" s="206"/>
      <c r="I113" s="206"/>
      <c r="J113" s="206"/>
      <c r="K113" s="206"/>
      <c r="L113" s="206"/>
      <c r="M113" s="206"/>
      <c r="N113" s="206"/>
      <c r="O113" s="206"/>
      <c r="P113" s="206"/>
      <c r="Q113" s="206"/>
      <c r="R113" s="206"/>
      <c r="S113" s="206"/>
      <c r="T113" s="206"/>
      <c r="U113" s="206"/>
      <c r="V113" s="206"/>
      <c r="W113" s="206"/>
      <c r="X113" s="206"/>
      <c r="Y113" s="206"/>
      <c r="Z113" s="206"/>
      <c r="AA113" s="206"/>
      <c r="AB113" s="206"/>
      <c r="AC113" s="206"/>
      <c r="AD113" s="206"/>
      <c r="AE113" s="206"/>
      <c r="AF113" s="206"/>
      <c r="AG113" s="206"/>
      <c r="AH113" s="206"/>
      <c r="AI113" s="206"/>
      <c r="AJ113" s="206"/>
      <c r="AK113" s="206"/>
      <c r="AL113" s="206"/>
      <c r="AM113" s="206"/>
      <c r="AN113" s="206"/>
      <c r="AO113" s="206"/>
      <c r="AP113" s="206"/>
      <c r="AQ113" s="206"/>
      <c r="AR113" s="206"/>
      <c r="AS113" s="206"/>
      <c r="AT113" s="489">
        <f t="shared" si="18"/>
        <v>0</v>
      </c>
      <c r="AU113" s="489">
        <f t="shared" si="19"/>
        <v>0</v>
      </c>
      <c r="AV113" s="489">
        <f t="shared" si="20"/>
        <v>0</v>
      </c>
      <c r="AW113" s="489">
        <f t="shared" si="21"/>
        <v>0</v>
      </c>
      <c r="AX113" s="206"/>
      <c r="AY113" s="206"/>
      <c r="AZ113" s="206"/>
      <c r="BA113" s="206"/>
      <c r="BB113" s="206"/>
      <c r="BC113" s="206"/>
      <c r="BD113" s="206"/>
      <c r="BE113" s="206"/>
      <c r="BF113" s="206"/>
      <c r="BG113" s="206"/>
      <c r="BH113" s="206"/>
      <c r="BI113" s="206"/>
      <c r="BJ113" s="206"/>
      <c r="BK113" s="206"/>
      <c r="BL113" s="206"/>
      <c r="BM113" s="206"/>
      <c r="BN113" s="206"/>
      <c r="BO113" s="206"/>
      <c r="BP113" s="206"/>
      <c r="BQ113" s="206"/>
      <c r="BR113" s="206"/>
      <c r="BS113" s="206"/>
      <c r="BT113" s="206"/>
      <c r="BU113" s="206"/>
      <c r="BV113" s="206"/>
      <c r="BW113" s="206"/>
      <c r="BX113" s="206"/>
      <c r="BY113" s="489">
        <f t="shared" si="22"/>
        <v>0</v>
      </c>
      <c r="BZ113" s="489">
        <f t="shared" si="23"/>
        <v>0</v>
      </c>
      <c r="CA113" s="489">
        <f t="shared" si="26"/>
        <v>808</v>
      </c>
      <c r="CB113" s="489">
        <f t="shared" si="27"/>
        <v>6</v>
      </c>
      <c r="CC113" s="489">
        <f t="shared" si="28"/>
        <v>0</v>
      </c>
      <c r="CD113" s="489">
        <f t="shared" si="29"/>
        <v>0</v>
      </c>
      <c r="CE113" s="489">
        <f t="shared" si="30"/>
        <v>0</v>
      </c>
      <c r="CF113" s="489">
        <f t="shared" si="24"/>
        <v>808</v>
      </c>
      <c r="CG113" s="489">
        <f t="shared" si="25"/>
        <v>6</v>
      </c>
      <c r="CH113" s="489">
        <f t="shared" si="31"/>
        <v>339</v>
      </c>
      <c r="CI113" s="489">
        <f t="shared" si="32"/>
        <v>24</v>
      </c>
    </row>
    <row r="114" spans="1:87">
      <c r="A114" s="499" t="str">
        <f t="shared" si="17"/>
        <v>409</v>
      </c>
      <c r="B114" s="500">
        <v>39924</v>
      </c>
      <c r="C114" s="206"/>
      <c r="D114" s="206"/>
      <c r="E114" s="206"/>
      <c r="F114" s="206"/>
      <c r="G114" s="206"/>
      <c r="H114" s="206"/>
      <c r="I114" s="206"/>
      <c r="J114" s="206"/>
      <c r="K114" s="206"/>
      <c r="L114" s="206"/>
      <c r="M114" s="206"/>
      <c r="N114" s="206"/>
      <c r="O114" s="206"/>
      <c r="P114" s="206"/>
      <c r="Q114" s="206"/>
      <c r="R114" s="206"/>
      <c r="S114" s="206"/>
      <c r="T114" s="206"/>
      <c r="U114" s="206"/>
      <c r="V114" s="206"/>
      <c r="W114" s="206"/>
      <c r="X114" s="206"/>
      <c r="Y114" s="206"/>
      <c r="Z114" s="206"/>
      <c r="AA114" s="206"/>
      <c r="AB114" s="206"/>
      <c r="AC114" s="206"/>
      <c r="AD114" s="206"/>
      <c r="AE114" s="206"/>
      <c r="AF114" s="206"/>
      <c r="AG114" s="206"/>
      <c r="AH114" s="206"/>
      <c r="AI114" s="206"/>
      <c r="AJ114" s="206"/>
      <c r="AK114" s="206"/>
      <c r="AL114" s="206"/>
      <c r="AM114" s="206"/>
      <c r="AN114" s="206"/>
      <c r="AO114" s="206"/>
      <c r="AP114" s="206"/>
      <c r="AQ114" s="206"/>
      <c r="AR114" s="206"/>
      <c r="AS114" s="206"/>
      <c r="AT114" s="489">
        <f t="shared" si="18"/>
        <v>0</v>
      </c>
      <c r="AU114" s="489">
        <f t="shared" si="19"/>
        <v>0</v>
      </c>
      <c r="AV114" s="489">
        <f t="shared" si="20"/>
        <v>0</v>
      </c>
      <c r="AW114" s="489">
        <f t="shared" si="21"/>
        <v>0</v>
      </c>
      <c r="AX114" s="206"/>
      <c r="AY114" s="206"/>
      <c r="AZ114" s="206"/>
      <c r="BA114" s="206"/>
      <c r="BB114" s="206"/>
      <c r="BC114" s="206"/>
      <c r="BD114" s="206"/>
      <c r="BE114" s="206"/>
      <c r="BF114" s="206"/>
      <c r="BG114" s="206"/>
      <c r="BH114" s="206"/>
      <c r="BI114" s="206"/>
      <c r="BJ114" s="206"/>
      <c r="BK114" s="206"/>
      <c r="BL114" s="206"/>
      <c r="BM114" s="206"/>
      <c r="BN114" s="206"/>
      <c r="BO114" s="206"/>
      <c r="BP114" s="206"/>
      <c r="BQ114" s="206"/>
      <c r="BR114" s="206"/>
      <c r="BS114" s="206"/>
      <c r="BT114" s="206"/>
      <c r="BU114" s="206"/>
      <c r="BV114" s="206"/>
      <c r="BW114" s="206"/>
      <c r="BX114" s="206"/>
      <c r="BY114" s="489">
        <f t="shared" si="22"/>
        <v>0</v>
      </c>
      <c r="BZ114" s="489">
        <f t="shared" si="23"/>
        <v>0</v>
      </c>
      <c r="CA114" s="489">
        <f t="shared" si="26"/>
        <v>808</v>
      </c>
      <c r="CB114" s="489">
        <f t="shared" si="27"/>
        <v>6</v>
      </c>
      <c r="CC114" s="489">
        <f t="shared" si="28"/>
        <v>0</v>
      </c>
      <c r="CD114" s="489">
        <f t="shared" si="29"/>
        <v>0</v>
      </c>
      <c r="CE114" s="489">
        <f t="shared" si="30"/>
        <v>0</v>
      </c>
      <c r="CF114" s="489">
        <f t="shared" si="24"/>
        <v>808</v>
      </c>
      <c r="CG114" s="489">
        <f t="shared" si="25"/>
        <v>6</v>
      </c>
      <c r="CH114" s="489">
        <f t="shared" si="31"/>
        <v>339</v>
      </c>
      <c r="CI114" s="489">
        <f t="shared" si="32"/>
        <v>24</v>
      </c>
    </row>
    <row r="115" spans="1:87">
      <c r="A115" s="499" t="str">
        <f t="shared" si="17"/>
        <v>409</v>
      </c>
      <c r="B115" s="500">
        <v>39925</v>
      </c>
      <c r="C115" s="206"/>
      <c r="D115" s="206"/>
      <c r="E115" s="206"/>
      <c r="F115" s="206"/>
      <c r="G115" s="206"/>
      <c r="H115" s="206"/>
      <c r="I115" s="206"/>
      <c r="J115" s="206"/>
      <c r="K115" s="206"/>
      <c r="L115" s="206"/>
      <c r="M115" s="206"/>
      <c r="N115" s="206"/>
      <c r="O115" s="206"/>
      <c r="P115" s="206"/>
      <c r="Q115" s="206"/>
      <c r="R115" s="206"/>
      <c r="S115" s="206"/>
      <c r="T115" s="206"/>
      <c r="U115" s="206"/>
      <c r="V115" s="206"/>
      <c r="W115" s="206"/>
      <c r="X115" s="206"/>
      <c r="Y115" s="206"/>
      <c r="Z115" s="206"/>
      <c r="AA115" s="206"/>
      <c r="AB115" s="206"/>
      <c r="AC115" s="206"/>
      <c r="AD115" s="206"/>
      <c r="AE115" s="206"/>
      <c r="AF115" s="206"/>
      <c r="AG115" s="206"/>
      <c r="AH115" s="206"/>
      <c r="AI115" s="206"/>
      <c r="AJ115" s="206"/>
      <c r="AK115" s="206"/>
      <c r="AL115" s="206"/>
      <c r="AM115" s="206"/>
      <c r="AN115" s="206"/>
      <c r="AO115" s="206"/>
      <c r="AP115" s="206"/>
      <c r="AQ115" s="206"/>
      <c r="AR115" s="206"/>
      <c r="AS115" s="206"/>
      <c r="AT115" s="489">
        <f t="shared" si="18"/>
        <v>0</v>
      </c>
      <c r="AU115" s="489">
        <f t="shared" si="19"/>
        <v>0</v>
      </c>
      <c r="AV115" s="489">
        <f t="shared" si="20"/>
        <v>0</v>
      </c>
      <c r="AW115" s="489">
        <f t="shared" si="21"/>
        <v>0</v>
      </c>
      <c r="AX115" s="206"/>
      <c r="AY115" s="206"/>
      <c r="AZ115" s="206"/>
      <c r="BA115" s="206"/>
      <c r="BB115" s="206"/>
      <c r="BC115" s="206"/>
      <c r="BD115" s="206"/>
      <c r="BE115" s="206"/>
      <c r="BF115" s="206"/>
      <c r="BG115" s="206"/>
      <c r="BH115" s="206"/>
      <c r="BI115" s="206"/>
      <c r="BJ115" s="206"/>
      <c r="BK115" s="206"/>
      <c r="BL115" s="206"/>
      <c r="BM115" s="206"/>
      <c r="BN115" s="206"/>
      <c r="BO115" s="206"/>
      <c r="BP115" s="206"/>
      <c r="BQ115" s="206"/>
      <c r="BR115" s="206"/>
      <c r="BS115" s="206"/>
      <c r="BT115" s="206"/>
      <c r="BU115" s="206"/>
      <c r="BV115" s="206"/>
      <c r="BW115" s="206"/>
      <c r="BX115" s="206"/>
      <c r="BY115" s="489">
        <f t="shared" si="22"/>
        <v>0</v>
      </c>
      <c r="BZ115" s="489">
        <f t="shared" si="23"/>
        <v>0</v>
      </c>
      <c r="CA115" s="489">
        <f t="shared" si="26"/>
        <v>808</v>
      </c>
      <c r="CB115" s="489">
        <f t="shared" si="27"/>
        <v>6</v>
      </c>
      <c r="CC115" s="489">
        <f t="shared" si="28"/>
        <v>0</v>
      </c>
      <c r="CD115" s="489">
        <f t="shared" si="29"/>
        <v>0</v>
      </c>
      <c r="CE115" s="489">
        <f t="shared" si="30"/>
        <v>0</v>
      </c>
      <c r="CF115" s="489">
        <f t="shared" si="24"/>
        <v>808</v>
      </c>
      <c r="CG115" s="489">
        <f t="shared" si="25"/>
        <v>6</v>
      </c>
      <c r="CH115" s="489">
        <f t="shared" si="31"/>
        <v>339</v>
      </c>
      <c r="CI115" s="489">
        <f t="shared" si="32"/>
        <v>24</v>
      </c>
    </row>
    <row r="116" spans="1:87">
      <c r="A116" s="499" t="str">
        <f t="shared" si="17"/>
        <v>409</v>
      </c>
      <c r="B116" s="500">
        <v>39926</v>
      </c>
      <c r="C116" s="206"/>
      <c r="D116" s="206"/>
      <c r="E116" s="206"/>
      <c r="F116" s="206"/>
      <c r="G116" s="206"/>
      <c r="H116" s="206"/>
      <c r="I116" s="206"/>
      <c r="J116" s="206"/>
      <c r="K116" s="206"/>
      <c r="L116" s="206"/>
      <c r="M116" s="206"/>
      <c r="N116" s="206"/>
      <c r="O116" s="206"/>
      <c r="P116" s="206"/>
      <c r="Q116" s="206"/>
      <c r="R116" s="206"/>
      <c r="S116" s="206"/>
      <c r="T116" s="206"/>
      <c r="U116" s="206"/>
      <c r="V116" s="206"/>
      <c r="W116" s="206"/>
      <c r="X116" s="206"/>
      <c r="Y116" s="206"/>
      <c r="Z116" s="206"/>
      <c r="AA116" s="206"/>
      <c r="AB116" s="206"/>
      <c r="AC116" s="206"/>
      <c r="AD116" s="206"/>
      <c r="AE116" s="206"/>
      <c r="AF116" s="206"/>
      <c r="AG116" s="206"/>
      <c r="AH116" s="206"/>
      <c r="AI116" s="206"/>
      <c r="AJ116" s="206"/>
      <c r="AK116" s="206"/>
      <c r="AL116" s="206"/>
      <c r="AM116" s="206"/>
      <c r="AN116" s="206"/>
      <c r="AO116" s="206"/>
      <c r="AP116" s="206"/>
      <c r="AQ116" s="206"/>
      <c r="AR116" s="206"/>
      <c r="AS116" s="206"/>
      <c r="AT116" s="489">
        <f t="shared" si="18"/>
        <v>0</v>
      </c>
      <c r="AU116" s="489">
        <f t="shared" si="19"/>
        <v>0</v>
      </c>
      <c r="AV116" s="489">
        <f t="shared" si="20"/>
        <v>0</v>
      </c>
      <c r="AW116" s="489">
        <f t="shared" si="21"/>
        <v>0</v>
      </c>
      <c r="AX116" s="206"/>
      <c r="AY116" s="206"/>
      <c r="AZ116" s="206"/>
      <c r="BA116" s="206"/>
      <c r="BB116" s="206"/>
      <c r="BC116" s="206"/>
      <c r="BD116" s="206"/>
      <c r="BE116" s="206"/>
      <c r="BF116" s="206"/>
      <c r="BG116" s="206"/>
      <c r="BH116" s="206"/>
      <c r="BI116" s="206"/>
      <c r="BJ116" s="206"/>
      <c r="BK116" s="206"/>
      <c r="BL116" s="206"/>
      <c r="BM116" s="206"/>
      <c r="BN116" s="206"/>
      <c r="BO116" s="206"/>
      <c r="BP116" s="206"/>
      <c r="BQ116" s="206"/>
      <c r="BR116" s="206"/>
      <c r="BS116" s="206"/>
      <c r="BT116" s="206"/>
      <c r="BU116" s="206"/>
      <c r="BV116" s="206"/>
      <c r="BW116" s="206"/>
      <c r="BX116" s="206"/>
      <c r="BY116" s="489">
        <f t="shared" si="22"/>
        <v>0</v>
      </c>
      <c r="BZ116" s="489">
        <f t="shared" si="23"/>
        <v>0</v>
      </c>
      <c r="CA116" s="489">
        <f t="shared" si="26"/>
        <v>808</v>
      </c>
      <c r="CB116" s="489">
        <f t="shared" si="27"/>
        <v>6</v>
      </c>
      <c r="CC116" s="489">
        <f t="shared" si="28"/>
        <v>0</v>
      </c>
      <c r="CD116" s="489">
        <f t="shared" si="29"/>
        <v>0</v>
      </c>
      <c r="CE116" s="489">
        <f t="shared" si="30"/>
        <v>0</v>
      </c>
      <c r="CF116" s="489">
        <f t="shared" si="24"/>
        <v>808</v>
      </c>
      <c r="CG116" s="489">
        <f t="shared" si="25"/>
        <v>6</v>
      </c>
      <c r="CH116" s="489">
        <f t="shared" si="31"/>
        <v>339</v>
      </c>
      <c r="CI116" s="489">
        <f t="shared" si="32"/>
        <v>24</v>
      </c>
    </row>
    <row r="117" spans="1:87">
      <c r="A117" s="499" t="str">
        <f t="shared" si="17"/>
        <v>409</v>
      </c>
      <c r="B117" s="500">
        <v>39927</v>
      </c>
      <c r="C117" s="206"/>
      <c r="D117" s="206"/>
      <c r="E117" s="206"/>
      <c r="F117" s="206"/>
      <c r="G117" s="206"/>
      <c r="H117" s="206"/>
      <c r="I117" s="206"/>
      <c r="J117" s="206"/>
      <c r="K117" s="206"/>
      <c r="L117" s="206"/>
      <c r="M117" s="206"/>
      <c r="N117" s="206"/>
      <c r="O117" s="206"/>
      <c r="P117" s="206"/>
      <c r="Q117" s="206"/>
      <c r="R117" s="206"/>
      <c r="S117" s="206"/>
      <c r="T117" s="206"/>
      <c r="U117" s="206"/>
      <c r="V117" s="206"/>
      <c r="W117" s="206"/>
      <c r="X117" s="206"/>
      <c r="Y117" s="206"/>
      <c r="Z117" s="206"/>
      <c r="AA117" s="206"/>
      <c r="AB117" s="206"/>
      <c r="AC117" s="206"/>
      <c r="AD117" s="206"/>
      <c r="AE117" s="206"/>
      <c r="AF117" s="206"/>
      <c r="AG117" s="206"/>
      <c r="AH117" s="206"/>
      <c r="AI117" s="206"/>
      <c r="AJ117" s="206"/>
      <c r="AK117" s="206"/>
      <c r="AL117" s="206"/>
      <c r="AM117" s="206"/>
      <c r="AN117" s="206"/>
      <c r="AO117" s="206"/>
      <c r="AP117" s="206"/>
      <c r="AQ117" s="206"/>
      <c r="AR117" s="206"/>
      <c r="AS117" s="206"/>
      <c r="AT117" s="489">
        <f t="shared" si="18"/>
        <v>0</v>
      </c>
      <c r="AU117" s="489">
        <f t="shared" si="19"/>
        <v>0</v>
      </c>
      <c r="AV117" s="489">
        <f t="shared" si="20"/>
        <v>0</v>
      </c>
      <c r="AW117" s="489">
        <f t="shared" si="21"/>
        <v>0</v>
      </c>
      <c r="AX117" s="206"/>
      <c r="AY117" s="206"/>
      <c r="AZ117" s="206"/>
      <c r="BA117" s="206"/>
      <c r="BB117" s="206"/>
      <c r="BC117" s="206"/>
      <c r="BD117" s="206"/>
      <c r="BE117" s="206"/>
      <c r="BF117" s="206"/>
      <c r="BG117" s="206"/>
      <c r="BH117" s="206"/>
      <c r="BI117" s="206"/>
      <c r="BJ117" s="206"/>
      <c r="BK117" s="206"/>
      <c r="BL117" s="206"/>
      <c r="BM117" s="206"/>
      <c r="BN117" s="206"/>
      <c r="BO117" s="206"/>
      <c r="BP117" s="206"/>
      <c r="BQ117" s="206"/>
      <c r="BR117" s="206"/>
      <c r="BS117" s="206"/>
      <c r="BT117" s="206"/>
      <c r="BU117" s="206"/>
      <c r="BV117" s="206"/>
      <c r="BW117" s="206"/>
      <c r="BX117" s="206"/>
      <c r="BY117" s="489">
        <f t="shared" si="22"/>
        <v>0</v>
      </c>
      <c r="BZ117" s="489">
        <f t="shared" si="23"/>
        <v>0</v>
      </c>
      <c r="CA117" s="489">
        <f t="shared" si="26"/>
        <v>808</v>
      </c>
      <c r="CB117" s="489">
        <f t="shared" si="27"/>
        <v>6</v>
      </c>
      <c r="CC117" s="489">
        <f t="shared" si="28"/>
        <v>0</v>
      </c>
      <c r="CD117" s="489">
        <f t="shared" si="29"/>
        <v>0</v>
      </c>
      <c r="CE117" s="489">
        <f t="shared" si="30"/>
        <v>0</v>
      </c>
      <c r="CF117" s="489">
        <f t="shared" si="24"/>
        <v>808</v>
      </c>
      <c r="CG117" s="489">
        <f t="shared" si="25"/>
        <v>6</v>
      </c>
      <c r="CH117" s="489">
        <f t="shared" si="31"/>
        <v>339</v>
      </c>
      <c r="CI117" s="489">
        <f t="shared" si="32"/>
        <v>24</v>
      </c>
    </row>
    <row r="118" spans="1:87">
      <c r="A118" s="499" t="str">
        <f t="shared" si="17"/>
        <v>409</v>
      </c>
      <c r="B118" s="500">
        <v>39928</v>
      </c>
      <c r="C118" s="206"/>
      <c r="D118" s="206"/>
      <c r="E118" s="206"/>
      <c r="F118" s="206"/>
      <c r="G118" s="206"/>
      <c r="H118" s="206"/>
      <c r="I118" s="206"/>
      <c r="J118" s="206"/>
      <c r="K118" s="206"/>
      <c r="L118" s="206"/>
      <c r="M118" s="206"/>
      <c r="N118" s="206"/>
      <c r="O118" s="206"/>
      <c r="P118" s="206"/>
      <c r="Q118" s="206"/>
      <c r="R118" s="206"/>
      <c r="S118" s="206"/>
      <c r="T118" s="206"/>
      <c r="U118" s="206"/>
      <c r="V118" s="206"/>
      <c r="W118" s="206"/>
      <c r="X118" s="206"/>
      <c r="Y118" s="206"/>
      <c r="Z118" s="206"/>
      <c r="AA118" s="206"/>
      <c r="AB118" s="206"/>
      <c r="AC118" s="206"/>
      <c r="AD118" s="206"/>
      <c r="AE118" s="206"/>
      <c r="AF118" s="206"/>
      <c r="AG118" s="206"/>
      <c r="AH118" s="206"/>
      <c r="AI118" s="206"/>
      <c r="AJ118" s="206"/>
      <c r="AK118" s="206"/>
      <c r="AL118" s="206"/>
      <c r="AM118" s="206"/>
      <c r="AN118" s="206"/>
      <c r="AO118" s="206"/>
      <c r="AP118" s="206"/>
      <c r="AQ118" s="206"/>
      <c r="AR118" s="206"/>
      <c r="AS118" s="206"/>
      <c r="AT118" s="489">
        <f t="shared" si="18"/>
        <v>0</v>
      </c>
      <c r="AU118" s="489">
        <f t="shared" si="19"/>
        <v>0</v>
      </c>
      <c r="AV118" s="489">
        <f t="shared" si="20"/>
        <v>0</v>
      </c>
      <c r="AW118" s="489">
        <f t="shared" si="21"/>
        <v>0</v>
      </c>
      <c r="AX118" s="206"/>
      <c r="AY118" s="206"/>
      <c r="AZ118" s="206"/>
      <c r="BA118" s="206"/>
      <c r="BB118" s="206"/>
      <c r="BC118" s="206"/>
      <c r="BD118" s="206"/>
      <c r="BE118" s="206"/>
      <c r="BF118" s="206"/>
      <c r="BG118" s="206"/>
      <c r="BH118" s="206"/>
      <c r="BI118" s="206"/>
      <c r="BJ118" s="206"/>
      <c r="BK118" s="206"/>
      <c r="BL118" s="206"/>
      <c r="BM118" s="206"/>
      <c r="BN118" s="206"/>
      <c r="BO118" s="206"/>
      <c r="BP118" s="206"/>
      <c r="BQ118" s="206"/>
      <c r="BR118" s="206"/>
      <c r="BS118" s="206"/>
      <c r="BT118" s="206"/>
      <c r="BU118" s="206"/>
      <c r="BV118" s="206"/>
      <c r="BW118" s="206"/>
      <c r="BX118" s="206"/>
      <c r="BY118" s="489">
        <f t="shared" si="22"/>
        <v>0</v>
      </c>
      <c r="BZ118" s="489">
        <f t="shared" si="23"/>
        <v>0</v>
      </c>
      <c r="CA118" s="489">
        <f t="shared" si="26"/>
        <v>808</v>
      </c>
      <c r="CB118" s="489">
        <f t="shared" si="27"/>
        <v>6</v>
      </c>
      <c r="CC118" s="489">
        <f t="shared" si="28"/>
        <v>0</v>
      </c>
      <c r="CD118" s="489">
        <f t="shared" si="29"/>
        <v>0</v>
      </c>
      <c r="CE118" s="489">
        <f t="shared" si="30"/>
        <v>0</v>
      </c>
      <c r="CF118" s="489">
        <f t="shared" si="24"/>
        <v>808</v>
      </c>
      <c r="CG118" s="489">
        <f t="shared" si="25"/>
        <v>6</v>
      </c>
      <c r="CH118" s="489">
        <f t="shared" si="31"/>
        <v>339</v>
      </c>
      <c r="CI118" s="489">
        <f t="shared" si="32"/>
        <v>24</v>
      </c>
    </row>
    <row r="119" spans="1:87">
      <c r="A119" s="499" t="str">
        <f t="shared" si="17"/>
        <v>409</v>
      </c>
      <c r="B119" s="500">
        <v>39929</v>
      </c>
      <c r="C119" s="206"/>
      <c r="D119" s="206"/>
      <c r="E119" s="206"/>
      <c r="F119" s="206"/>
      <c r="G119" s="206"/>
      <c r="H119" s="206"/>
      <c r="I119" s="206"/>
      <c r="J119" s="206"/>
      <c r="K119" s="206"/>
      <c r="L119" s="206"/>
      <c r="M119" s="206"/>
      <c r="N119" s="206"/>
      <c r="O119" s="206"/>
      <c r="P119" s="206"/>
      <c r="Q119" s="206"/>
      <c r="R119" s="206"/>
      <c r="S119" s="206"/>
      <c r="T119" s="206"/>
      <c r="U119" s="206"/>
      <c r="V119" s="206"/>
      <c r="W119" s="206"/>
      <c r="X119" s="206"/>
      <c r="Y119" s="206"/>
      <c r="Z119" s="206"/>
      <c r="AA119" s="206"/>
      <c r="AB119" s="206"/>
      <c r="AC119" s="206"/>
      <c r="AD119" s="206"/>
      <c r="AE119" s="206"/>
      <c r="AF119" s="206"/>
      <c r="AG119" s="206"/>
      <c r="AH119" s="206"/>
      <c r="AI119" s="206"/>
      <c r="AJ119" s="206"/>
      <c r="AK119" s="206"/>
      <c r="AL119" s="206"/>
      <c r="AM119" s="206"/>
      <c r="AN119" s="206"/>
      <c r="AO119" s="206"/>
      <c r="AP119" s="206"/>
      <c r="AQ119" s="206"/>
      <c r="AR119" s="206"/>
      <c r="AS119" s="206"/>
      <c r="AT119" s="489">
        <f t="shared" si="18"/>
        <v>0</v>
      </c>
      <c r="AU119" s="489">
        <f t="shared" si="19"/>
        <v>0</v>
      </c>
      <c r="AV119" s="489">
        <f t="shared" si="20"/>
        <v>0</v>
      </c>
      <c r="AW119" s="489">
        <f t="shared" si="21"/>
        <v>0</v>
      </c>
      <c r="AX119" s="206"/>
      <c r="AY119" s="206"/>
      <c r="AZ119" s="206"/>
      <c r="BA119" s="206"/>
      <c r="BB119" s="206"/>
      <c r="BC119" s="206"/>
      <c r="BD119" s="206"/>
      <c r="BE119" s="206"/>
      <c r="BF119" s="206"/>
      <c r="BG119" s="206"/>
      <c r="BH119" s="206"/>
      <c r="BI119" s="206"/>
      <c r="BJ119" s="206"/>
      <c r="BK119" s="206"/>
      <c r="BL119" s="206"/>
      <c r="BM119" s="206"/>
      <c r="BN119" s="206"/>
      <c r="BO119" s="206"/>
      <c r="BP119" s="206"/>
      <c r="BQ119" s="206"/>
      <c r="BR119" s="206"/>
      <c r="BS119" s="206"/>
      <c r="BT119" s="206"/>
      <c r="BU119" s="206"/>
      <c r="BV119" s="206"/>
      <c r="BW119" s="206"/>
      <c r="BX119" s="206"/>
      <c r="BY119" s="489">
        <f t="shared" si="22"/>
        <v>0</v>
      </c>
      <c r="BZ119" s="489">
        <f t="shared" si="23"/>
        <v>0</v>
      </c>
      <c r="CA119" s="489">
        <f t="shared" si="26"/>
        <v>808</v>
      </c>
      <c r="CB119" s="489">
        <f t="shared" si="27"/>
        <v>6</v>
      </c>
      <c r="CC119" s="489">
        <f t="shared" si="28"/>
        <v>0</v>
      </c>
      <c r="CD119" s="489">
        <f t="shared" si="29"/>
        <v>0</v>
      </c>
      <c r="CE119" s="489">
        <f t="shared" si="30"/>
        <v>0</v>
      </c>
      <c r="CF119" s="489">
        <f t="shared" si="24"/>
        <v>808</v>
      </c>
      <c r="CG119" s="489">
        <f t="shared" si="25"/>
        <v>6</v>
      </c>
      <c r="CH119" s="489">
        <f t="shared" si="31"/>
        <v>339</v>
      </c>
      <c r="CI119" s="489">
        <f t="shared" si="32"/>
        <v>24</v>
      </c>
    </row>
    <row r="120" spans="1:87">
      <c r="A120" s="499" t="str">
        <f t="shared" si="17"/>
        <v>409</v>
      </c>
      <c r="B120" s="500">
        <v>39930</v>
      </c>
      <c r="C120" s="206"/>
      <c r="D120" s="206"/>
      <c r="E120" s="206"/>
      <c r="F120" s="206"/>
      <c r="G120" s="206"/>
      <c r="H120" s="206"/>
      <c r="I120" s="206"/>
      <c r="J120" s="206"/>
      <c r="K120" s="206"/>
      <c r="L120" s="206"/>
      <c r="M120" s="206"/>
      <c r="N120" s="206"/>
      <c r="O120" s="206"/>
      <c r="P120" s="206"/>
      <c r="Q120" s="206"/>
      <c r="R120" s="206"/>
      <c r="S120" s="206"/>
      <c r="T120" s="206"/>
      <c r="U120" s="206"/>
      <c r="V120" s="206"/>
      <c r="W120" s="206"/>
      <c r="X120" s="206"/>
      <c r="Y120" s="206"/>
      <c r="Z120" s="206"/>
      <c r="AA120" s="206"/>
      <c r="AB120" s="206"/>
      <c r="AC120" s="206"/>
      <c r="AD120" s="206"/>
      <c r="AE120" s="206"/>
      <c r="AF120" s="206"/>
      <c r="AG120" s="206"/>
      <c r="AH120" s="206"/>
      <c r="AI120" s="206"/>
      <c r="AJ120" s="206"/>
      <c r="AK120" s="206"/>
      <c r="AL120" s="206"/>
      <c r="AM120" s="206"/>
      <c r="AN120" s="206"/>
      <c r="AO120" s="206"/>
      <c r="AP120" s="206"/>
      <c r="AQ120" s="206"/>
      <c r="AR120" s="206"/>
      <c r="AS120" s="206"/>
      <c r="AT120" s="489">
        <f t="shared" si="18"/>
        <v>0</v>
      </c>
      <c r="AU120" s="489">
        <f t="shared" si="19"/>
        <v>0</v>
      </c>
      <c r="AV120" s="489">
        <f t="shared" si="20"/>
        <v>0</v>
      </c>
      <c r="AW120" s="489">
        <f t="shared" si="21"/>
        <v>0</v>
      </c>
      <c r="AX120" s="206"/>
      <c r="AY120" s="206"/>
      <c r="AZ120" s="206"/>
      <c r="BA120" s="206"/>
      <c r="BB120" s="206"/>
      <c r="BC120" s="206"/>
      <c r="BD120" s="206"/>
      <c r="BE120" s="206"/>
      <c r="BF120" s="206"/>
      <c r="BG120" s="206"/>
      <c r="BH120" s="206"/>
      <c r="BI120" s="206"/>
      <c r="BJ120" s="206"/>
      <c r="BK120" s="206"/>
      <c r="BL120" s="206"/>
      <c r="BM120" s="206"/>
      <c r="BN120" s="206"/>
      <c r="BO120" s="206"/>
      <c r="BP120" s="206"/>
      <c r="BQ120" s="206"/>
      <c r="BR120" s="206"/>
      <c r="BS120" s="206"/>
      <c r="BT120" s="206"/>
      <c r="BU120" s="206"/>
      <c r="BV120" s="206"/>
      <c r="BW120" s="206"/>
      <c r="BX120" s="206"/>
      <c r="BY120" s="489">
        <f t="shared" si="22"/>
        <v>0</v>
      </c>
      <c r="BZ120" s="489">
        <f t="shared" si="23"/>
        <v>0</v>
      </c>
      <c r="CA120" s="489">
        <f t="shared" si="26"/>
        <v>808</v>
      </c>
      <c r="CB120" s="489">
        <f t="shared" si="27"/>
        <v>6</v>
      </c>
      <c r="CC120" s="489">
        <f t="shared" si="28"/>
        <v>0</v>
      </c>
      <c r="CD120" s="489">
        <f t="shared" si="29"/>
        <v>0</v>
      </c>
      <c r="CE120" s="489">
        <f t="shared" si="30"/>
        <v>0</v>
      </c>
      <c r="CF120" s="489">
        <f t="shared" si="24"/>
        <v>808</v>
      </c>
      <c r="CG120" s="489">
        <f t="shared" si="25"/>
        <v>6</v>
      </c>
      <c r="CH120" s="489">
        <f t="shared" si="31"/>
        <v>339</v>
      </c>
      <c r="CI120" s="489">
        <f t="shared" si="32"/>
        <v>24</v>
      </c>
    </row>
    <row r="121" spans="1:87">
      <c r="A121" s="499" t="str">
        <f t="shared" si="17"/>
        <v>409</v>
      </c>
      <c r="B121" s="500">
        <v>39931</v>
      </c>
      <c r="C121" s="206"/>
      <c r="D121" s="206"/>
      <c r="E121" s="206"/>
      <c r="F121" s="206"/>
      <c r="G121" s="206"/>
      <c r="H121" s="206"/>
      <c r="I121" s="206"/>
      <c r="J121" s="206"/>
      <c r="K121" s="206"/>
      <c r="L121" s="206"/>
      <c r="M121" s="206"/>
      <c r="N121" s="206"/>
      <c r="O121" s="206"/>
      <c r="P121" s="206"/>
      <c r="Q121" s="206"/>
      <c r="R121" s="206"/>
      <c r="S121" s="206"/>
      <c r="T121" s="206"/>
      <c r="U121" s="206"/>
      <c r="V121" s="206"/>
      <c r="W121" s="206"/>
      <c r="X121" s="206"/>
      <c r="Y121" s="206"/>
      <c r="Z121" s="206"/>
      <c r="AA121" s="206"/>
      <c r="AB121" s="206"/>
      <c r="AC121" s="206"/>
      <c r="AD121" s="206"/>
      <c r="AE121" s="206"/>
      <c r="AF121" s="206"/>
      <c r="AG121" s="206"/>
      <c r="AH121" s="206"/>
      <c r="AI121" s="206"/>
      <c r="AJ121" s="206"/>
      <c r="AK121" s="206"/>
      <c r="AL121" s="206"/>
      <c r="AM121" s="206"/>
      <c r="AN121" s="206"/>
      <c r="AO121" s="206"/>
      <c r="AP121" s="206"/>
      <c r="AQ121" s="206"/>
      <c r="AR121" s="206"/>
      <c r="AS121" s="206"/>
      <c r="AT121" s="489">
        <f t="shared" si="18"/>
        <v>0</v>
      </c>
      <c r="AU121" s="489">
        <f t="shared" si="19"/>
        <v>0</v>
      </c>
      <c r="AV121" s="489">
        <f t="shared" si="20"/>
        <v>0</v>
      </c>
      <c r="AW121" s="489">
        <f t="shared" si="21"/>
        <v>0</v>
      </c>
      <c r="AX121" s="206"/>
      <c r="AY121" s="206"/>
      <c r="AZ121" s="206"/>
      <c r="BA121" s="206"/>
      <c r="BB121" s="206"/>
      <c r="BC121" s="206"/>
      <c r="BD121" s="206"/>
      <c r="BE121" s="206"/>
      <c r="BF121" s="206"/>
      <c r="BG121" s="206"/>
      <c r="BH121" s="206"/>
      <c r="BI121" s="206"/>
      <c r="BJ121" s="206"/>
      <c r="BK121" s="206"/>
      <c r="BL121" s="206"/>
      <c r="BM121" s="206"/>
      <c r="BN121" s="206"/>
      <c r="BO121" s="206"/>
      <c r="BP121" s="206"/>
      <c r="BQ121" s="206"/>
      <c r="BR121" s="206"/>
      <c r="BS121" s="206"/>
      <c r="BT121" s="206"/>
      <c r="BU121" s="206"/>
      <c r="BV121" s="206"/>
      <c r="BW121" s="206"/>
      <c r="BX121" s="206"/>
      <c r="BY121" s="489">
        <f t="shared" si="22"/>
        <v>0</v>
      </c>
      <c r="BZ121" s="489">
        <f t="shared" si="23"/>
        <v>0</v>
      </c>
      <c r="CA121" s="489">
        <f t="shared" si="26"/>
        <v>808</v>
      </c>
      <c r="CB121" s="489">
        <f t="shared" si="27"/>
        <v>6</v>
      </c>
      <c r="CC121" s="489">
        <f t="shared" si="28"/>
        <v>0</v>
      </c>
      <c r="CD121" s="489">
        <f t="shared" si="29"/>
        <v>0</v>
      </c>
      <c r="CE121" s="489">
        <f t="shared" si="30"/>
        <v>0</v>
      </c>
      <c r="CF121" s="489">
        <f t="shared" si="24"/>
        <v>808</v>
      </c>
      <c r="CG121" s="489">
        <f t="shared" si="25"/>
        <v>6</v>
      </c>
      <c r="CH121" s="489">
        <f t="shared" si="31"/>
        <v>339</v>
      </c>
      <c r="CI121" s="489">
        <f t="shared" si="32"/>
        <v>24</v>
      </c>
    </row>
    <row r="122" spans="1:87">
      <c r="A122" s="499" t="str">
        <f t="shared" si="17"/>
        <v>409</v>
      </c>
      <c r="B122" s="500">
        <v>39932</v>
      </c>
      <c r="C122" s="206"/>
      <c r="D122" s="206"/>
      <c r="E122" s="206"/>
      <c r="F122" s="206"/>
      <c r="G122" s="206"/>
      <c r="H122" s="206"/>
      <c r="I122" s="206"/>
      <c r="J122" s="206"/>
      <c r="K122" s="206"/>
      <c r="L122" s="206"/>
      <c r="M122" s="206"/>
      <c r="N122" s="206"/>
      <c r="O122" s="206"/>
      <c r="P122" s="206"/>
      <c r="Q122" s="206"/>
      <c r="R122" s="206"/>
      <c r="S122" s="206"/>
      <c r="T122" s="206"/>
      <c r="U122" s="206"/>
      <c r="V122" s="206"/>
      <c r="W122" s="206"/>
      <c r="X122" s="206"/>
      <c r="Y122" s="206"/>
      <c r="Z122" s="206"/>
      <c r="AA122" s="206"/>
      <c r="AB122" s="206"/>
      <c r="AC122" s="206"/>
      <c r="AD122" s="206"/>
      <c r="AE122" s="206"/>
      <c r="AF122" s="206"/>
      <c r="AG122" s="206"/>
      <c r="AH122" s="206"/>
      <c r="AI122" s="206"/>
      <c r="AJ122" s="206"/>
      <c r="AK122" s="206"/>
      <c r="AL122" s="206"/>
      <c r="AM122" s="206"/>
      <c r="AN122" s="206"/>
      <c r="AO122" s="206"/>
      <c r="AP122" s="206"/>
      <c r="AQ122" s="206"/>
      <c r="AR122" s="206"/>
      <c r="AS122" s="206"/>
      <c r="AT122" s="489">
        <f t="shared" si="18"/>
        <v>0</v>
      </c>
      <c r="AU122" s="489">
        <f t="shared" si="19"/>
        <v>0</v>
      </c>
      <c r="AV122" s="489">
        <f t="shared" si="20"/>
        <v>0</v>
      </c>
      <c r="AW122" s="489">
        <f t="shared" si="21"/>
        <v>0</v>
      </c>
      <c r="AX122" s="206"/>
      <c r="AY122" s="206"/>
      <c r="AZ122" s="206"/>
      <c r="BA122" s="206"/>
      <c r="BB122" s="206"/>
      <c r="BC122" s="206"/>
      <c r="BD122" s="206"/>
      <c r="BE122" s="206"/>
      <c r="BF122" s="206"/>
      <c r="BG122" s="206"/>
      <c r="BH122" s="206"/>
      <c r="BI122" s="206"/>
      <c r="BJ122" s="206"/>
      <c r="BK122" s="206"/>
      <c r="BL122" s="206"/>
      <c r="BM122" s="206"/>
      <c r="BN122" s="206"/>
      <c r="BO122" s="206"/>
      <c r="BP122" s="206"/>
      <c r="BQ122" s="206"/>
      <c r="BR122" s="206"/>
      <c r="BS122" s="206"/>
      <c r="BT122" s="206"/>
      <c r="BU122" s="206"/>
      <c r="BV122" s="206"/>
      <c r="BW122" s="206"/>
      <c r="BX122" s="206"/>
      <c r="BY122" s="489">
        <f t="shared" si="22"/>
        <v>0</v>
      </c>
      <c r="BZ122" s="489">
        <f t="shared" si="23"/>
        <v>0</v>
      </c>
      <c r="CA122" s="489">
        <f t="shared" si="26"/>
        <v>808</v>
      </c>
      <c r="CB122" s="489">
        <f t="shared" si="27"/>
        <v>6</v>
      </c>
      <c r="CC122" s="489">
        <f t="shared" si="28"/>
        <v>0</v>
      </c>
      <c r="CD122" s="489">
        <f t="shared" si="29"/>
        <v>0</v>
      </c>
      <c r="CE122" s="489">
        <f t="shared" si="30"/>
        <v>0</v>
      </c>
      <c r="CF122" s="489">
        <f t="shared" si="24"/>
        <v>808</v>
      </c>
      <c r="CG122" s="489">
        <f t="shared" si="25"/>
        <v>6</v>
      </c>
      <c r="CH122" s="489">
        <f t="shared" si="31"/>
        <v>339</v>
      </c>
      <c r="CI122" s="489">
        <f t="shared" si="32"/>
        <v>24</v>
      </c>
    </row>
    <row r="123" spans="1:87">
      <c r="A123" s="499" t="str">
        <f t="shared" si="17"/>
        <v>409</v>
      </c>
      <c r="B123" s="500">
        <v>39933</v>
      </c>
      <c r="C123" s="206"/>
      <c r="D123" s="206"/>
      <c r="E123" s="206"/>
      <c r="F123" s="206"/>
      <c r="G123" s="206"/>
      <c r="H123" s="206"/>
      <c r="I123" s="206"/>
      <c r="J123" s="206"/>
      <c r="K123" s="206"/>
      <c r="L123" s="206"/>
      <c r="M123" s="206"/>
      <c r="N123" s="206"/>
      <c r="O123" s="206"/>
      <c r="P123" s="206"/>
      <c r="Q123" s="206"/>
      <c r="R123" s="206"/>
      <c r="S123" s="206"/>
      <c r="T123" s="206"/>
      <c r="U123" s="206"/>
      <c r="V123" s="206"/>
      <c r="W123" s="206"/>
      <c r="X123" s="206"/>
      <c r="Y123" s="206"/>
      <c r="Z123" s="206"/>
      <c r="AA123" s="206"/>
      <c r="AB123" s="206"/>
      <c r="AC123" s="206"/>
      <c r="AD123" s="206"/>
      <c r="AE123" s="206"/>
      <c r="AF123" s="206"/>
      <c r="AG123" s="206"/>
      <c r="AH123" s="206"/>
      <c r="AI123" s="206"/>
      <c r="AJ123" s="206"/>
      <c r="AK123" s="206"/>
      <c r="AL123" s="206"/>
      <c r="AM123" s="206"/>
      <c r="AN123" s="206"/>
      <c r="AO123" s="206"/>
      <c r="AP123" s="206"/>
      <c r="AQ123" s="206"/>
      <c r="AR123" s="206"/>
      <c r="AS123" s="206"/>
      <c r="AT123" s="489">
        <f t="shared" si="18"/>
        <v>0</v>
      </c>
      <c r="AU123" s="489">
        <f t="shared" si="19"/>
        <v>0</v>
      </c>
      <c r="AV123" s="489">
        <f t="shared" si="20"/>
        <v>0</v>
      </c>
      <c r="AW123" s="489">
        <f t="shared" si="21"/>
        <v>0</v>
      </c>
      <c r="AX123" s="206"/>
      <c r="AY123" s="206"/>
      <c r="AZ123" s="206"/>
      <c r="BA123" s="206"/>
      <c r="BB123" s="206"/>
      <c r="BC123" s="206"/>
      <c r="BD123" s="206"/>
      <c r="BE123" s="206"/>
      <c r="BF123" s="206"/>
      <c r="BG123" s="206"/>
      <c r="BH123" s="206"/>
      <c r="BI123" s="206"/>
      <c r="BJ123" s="206"/>
      <c r="BK123" s="206"/>
      <c r="BL123" s="206"/>
      <c r="BM123" s="206"/>
      <c r="BN123" s="206"/>
      <c r="BO123" s="206"/>
      <c r="BP123" s="206"/>
      <c r="BQ123" s="206"/>
      <c r="BR123" s="206"/>
      <c r="BS123" s="206"/>
      <c r="BT123" s="206"/>
      <c r="BU123" s="206"/>
      <c r="BV123" s="206"/>
      <c r="BW123" s="206"/>
      <c r="BX123" s="206"/>
      <c r="BY123" s="489">
        <f t="shared" si="22"/>
        <v>0</v>
      </c>
      <c r="BZ123" s="489">
        <f t="shared" si="23"/>
        <v>0</v>
      </c>
      <c r="CA123" s="489">
        <f t="shared" si="26"/>
        <v>808</v>
      </c>
      <c r="CB123" s="489">
        <f t="shared" si="27"/>
        <v>6</v>
      </c>
      <c r="CC123" s="489">
        <f t="shared" si="28"/>
        <v>0</v>
      </c>
      <c r="CD123" s="489">
        <f t="shared" si="29"/>
        <v>0</v>
      </c>
      <c r="CE123" s="489">
        <f t="shared" si="30"/>
        <v>0</v>
      </c>
      <c r="CF123" s="489">
        <f t="shared" si="24"/>
        <v>808</v>
      </c>
      <c r="CG123" s="489">
        <f t="shared" si="25"/>
        <v>6</v>
      </c>
      <c r="CH123" s="489">
        <f t="shared" si="31"/>
        <v>339</v>
      </c>
      <c r="CI123" s="489">
        <f t="shared" si="32"/>
        <v>24</v>
      </c>
    </row>
    <row r="124" spans="1:87">
      <c r="A124" s="499" t="str">
        <f t="shared" si="17"/>
        <v>509</v>
      </c>
      <c r="B124" s="500">
        <v>39934</v>
      </c>
      <c r="C124" s="206"/>
      <c r="D124" s="206"/>
      <c r="E124" s="206"/>
      <c r="F124" s="206"/>
      <c r="G124" s="206"/>
      <c r="H124" s="206"/>
      <c r="I124" s="206"/>
      <c r="J124" s="206"/>
      <c r="K124" s="206"/>
      <c r="L124" s="206"/>
      <c r="M124" s="206"/>
      <c r="N124" s="206"/>
      <c r="O124" s="206"/>
      <c r="P124" s="206"/>
      <c r="Q124" s="206"/>
      <c r="R124" s="206"/>
      <c r="S124" s="206"/>
      <c r="T124" s="206"/>
      <c r="U124" s="206"/>
      <c r="V124" s="206"/>
      <c r="W124" s="206"/>
      <c r="X124" s="206"/>
      <c r="Y124" s="206"/>
      <c r="Z124" s="206"/>
      <c r="AA124" s="206"/>
      <c r="AB124" s="206"/>
      <c r="AC124" s="206"/>
      <c r="AD124" s="206"/>
      <c r="AE124" s="206"/>
      <c r="AF124" s="206"/>
      <c r="AG124" s="206"/>
      <c r="AH124" s="206"/>
      <c r="AI124" s="206"/>
      <c r="AJ124" s="206"/>
      <c r="AK124" s="206"/>
      <c r="AL124" s="206"/>
      <c r="AM124" s="206"/>
      <c r="AN124" s="206"/>
      <c r="AO124" s="206"/>
      <c r="AP124" s="206"/>
      <c r="AQ124" s="206"/>
      <c r="AR124" s="206"/>
      <c r="AS124" s="206"/>
      <c r="AT124" s="489">
        <f t="shared" si="18"/>
        <v>0</v>
      </c>
      <c r="AU124" s="489">
        <f t="shared" si="19"/>
        <v>0</v>
      </c>
      <c r="AV124" s="489">
        <f t="shared" si="20"/>
        <v>0</v>
      </c>
      <c r="AW124" s="489">
        <f t="shared" si="21"/>
        <v>0</v>
      </c>
      <c r="AX124" s="206"/>
      <c r="AY124" s="206"/>
      <c r="AZ124" s="206"/>
      <c r="BA124" s="206"/>
      <c r="BB124" s="206"/>
      <c r="BC124" s="206"/>
      <c r="BD124" s="206"/>
      <c r="BE124" s="206"/>
      <c r="BF124" s="206"/>
      <c r="BG124" s="206"/>
      <c r="BH124" s="206"/>
      <c r="BI124" s="206"/>
      <c r="BJ124" s="206"/>
      <c r="BK124" s="206"/>
      <c r="BL124" s="206"/>
      <c r="BM124" s="206"/>
      <c r="BN124" s="206"/>
      <c r="BO124" s="206"/>
      <c r="BP124" s="206"/>
      <c r="BQ124" s="206"/>
      <c r="BR124" s="206"/>
      <c r="BS124" s="206"/>
      <c r="BT124" s="206"/>
      <c r="BU124" s="206"/>
      <c r="BV124" s="206"/>
      <c r="BW124" s="206"/>
      <c r="BX124" s="206"/>
      <c r="BY124" s="489">
        <f t="shared" si="22"/>
        <v>0</v>
      </c>
      <c r="BZ124" s="489">
        <f t="shared" si="23"/>
        <v>0</v>
      </c>
      <c r="CA124" s="489">
        <f t="shared" si="26"/>
        <v>808</v>
      </c>
      <c r="CB124" s="489">
        <f t="shared" si="27"/>
        <v>6</v>
      </c>
      <c r="CC124" s="489">
        <f t="shared" si="28"/>
        <v>0</v>
      </c>
      <c r="CD124" s="489">
        <f t="shared" si="29"/>
        <v>0</v>
      </c>
      <c r="CE124" s="489">
        <f t="shared" si="30"/>
        <v>0</v>
      </c>
      <c r="CF124" s="489">
        <f t="shared" si="24"/>
        <v>808</v>
      </c>
      <c r="CG124" s="489">
        <f t="shared" si="25"/>
        <v>6</v>
      </c>
      <c r="CH124" s="489">
        <f t="shared" si="31"/>
        <v>339</v>
      </c>
      <c r="CI124" s="489">
        <f t="shared" si="32"/>
        <v>24</v>
      </c>
    </row>
    <row r="125" spans="1:87">
      <c r="A125" s="499" t="str">
        <f t="shared" si="17"/>
        <v>509</v>
      </c>
      <c r="B125" s="500">
        <v>39935</v>
      </c>
      <c r="C125" s="206"/>
      <c r="D125" s="206"/>
      <c r="E125" s="206"/>
      <c r="F125" s="206"/>
      <c r="G125" s="206"/>
      <c r="H125" s="206"/>
      <c r="I125" s="206"/>
      <c r="J125" s="206"/>
      <c r="K125" s="206"/>
      <c r="L125" s="206"/>
      <c r="M125" s="206"/>
      <c r="N125" s="206"/>
      <c r="O125" s="206"/>
      <c r="P125" s="206"/>
      <c r="Q125" s="206"/>
      <c r="R125" s="206"/>
      <c r="S125" s="206"/>
      <c r="T125" s="206"/>
      <c r="U125" s="206"/>
      <c r="V125" s="206"/>
      <c r="W125" s="206"/>
      <c r="X125" s="206"/>
      <c r="Y125" s="206"/>
      <c r="Z125" s="206"/>
      <c r="AA125" s="206"/>
      <c r="AB125" s="206"/>
      <c r="AC125" s="206"/>
      <c r="AD125" s="206"/>
      <c r="AE125" s="206"/>
      <c r="AF125" s="206"/>
      <c r="AG125" s="206"/>
      <c r="AH125" s="206"/>
      <c r="AI125" s="206"/>
      <c r="AJ125" s="206"/>
      <c r="AK125" s="206"/>
      <c r="AL125" s="206"/>
      <c r="AM125" s="206"/>
      <c r="AN125" s="206"/>
      <c r="AO125" s="206"/>
      <c r="AP125" s="206"/>
      <c r="AQ125" s="206"/>
      <c r="AR125" s="206"/>
      <c r="AS125" s="206"/>
      <c r="AT125" s="489">
        <f t="shared" si="18"/>
        <v>0</v>
      </c>
      <c r="AU125" s="489">
        <f t="shared" si="19"/>
        <v>0</v>
      </c>
      <c r="AV125" s="489">
        <f t="shared" si="20"/>
        <v>0</v>
      </c>
      <c r="AW125" s="489">
        <f t="shared" si="21"/>
        <v>0</v>
      </c>
      <c r="AX125" s="206"/>
      <c r="AY125" s="206"/>
      <c r="AZ125" s="206"/>
      <c r="BA125" s="206"/>
      <c r="BB125" s="206"/>
      <c r="BC125" s="206"/>
      <c r="BD125" s="206"/>
      <c r="BE125" s="206"/>
      <c r="BF125" s="206"/>
      <c r="BG125" s="206"/>
      <c r="BH125" s="206"/>
      <c r="BI125" s="206"/>
      <c r="BJ125" s="206"/>
      <c r="BK125" s="206"/>
      <c r="BL125" s="206"/>
      <c r="BM125" s="206"/>
      <c r="BN125" s="206"/>
      <c r="BO125" s="206"/>
      <c r="BP125" s="206"/>
      <c r="BQ125" s="206"/>
      <c r="BR125" s="206"/>
      <c r="BS125" s="206"/>
      <c r="BT125" s="206"/>
      <c r="BU125" s="206"/>
      <c r="BV125" s="206"/>
      <c r="BW125" s="206"/>
      <c r="BX125" s="206"/>
      <c r="BY125" s="489">
        <f t="shared" si="22"/>
        <v>0</v>
      </c>
      <c r="BZ125" s="489">
        <f t="shared" si="23"/>
        <v>0</v>
      </c>
      <c r="CA125" s="489">
        <f t="shared" si="26"/>
        <v>808</v>
      </c>
      <c r="CB125" s="489">
        <f t="shared" si="27"/>
        <v>6</v>
      </c>
      <c r="CC125" s="489">
        <f t="shared" si="28"/>
        <v>0</v>
      </c>
      <c r="CD125" s="489">
        <f t="shared" si="29"/>
        <v>0</v>
      </c>
      <c r="CE125" s="489">
        <f t="shared" si="30"/>
        <v>0</v>
      </c>
      <c r="CF125" s="489">
        <f t="shared" si="24"/>
        <v>808</v>
      </c>
      <c r="CG125" s="489">
        <f t="shared" si="25"/>
        <v>6</v>
      </c>
      <c r="CH125" s="489">
        <f t="shared" si="31"/>
        <v>339</v>
      </c>
      <c r="CI125" s="489">
        <f t="shared" si="32"/>
        <v>24</v>
      </c>
    </row>
    <row r="126" spans="1:87">
      <c r="A126" s="499" t="str">
        <f t="shared" si="17"/>
        <v>509</v>
      </c>
      <c r="B126" s="500">
        <v>39936</v>
      </c>
      <c r="C126" s="206"/>
      <c r="D126" s="206"/>
      <c r="E126" s="206"/>
      <c r="F126" s="206"/>
      <c r="G126" s="206"/>
      <c r="H126" s="206"/>
      <c r="I126" s="206"/>
      <c r="J126" s="206"/>
      <c r="K126" s="206"/>
      <c r="L126" s="206"/>
      <c r="M126" s="206"/>
      <c r="N126" s="206"/>
      <c r="O126" s="206"/>
      <c r="P126" s="206"/>
      <c r="Q126" s="206"/>
      <c r="R126" s="206"/>
      <c r="S126" s="206"/>
      <c r="T126" s="206"/>
      <c r="U126" s="206"/>
      <c r="V126" s="206"/>
      <c r="W126" s="206"/>
      <c r="X126" s="206"/>
      <c r="Y126" s="206"/>
      <c r="Z126" s="206"/>
      <c r="AA126" s="206"/>
      <c r="AB126" s="206"/>
      <c r="AC126" s="206"/>
      <c r="AD126" s="206"/>
      <c r="AE126" s="206"/>
      <c r="AF126" s="206"/>
      <c r="AG126" s="206"/>
      <c r="AH126" s="206"/>
      <c r="AI126" s="206"/>
      <c r="AJ126" s="206"/>
      <c r="AK126" s="206"/>
      <c r="AL126" s="206"/>
      <c r="AM126" s="206"/>
      <c r="AN126" s="206"/>
      <c r="AO126" s="206"/>
      <c r="AP126" s="206"/>
      <c r="AQ126" s="206"/>
      <c r="AR126" s="206"/>
      <c r="AS126" s="206"/>
      <c r="AT126" s="489">
        <f t="shared" si="18"/>
        <v>0</v>
      </c>
      <c r="AU126" s="489">
        <f t="shared" si="19"/>
        <v>0</v>
      </c>
      <c r="AV126" s="489">
        <f t="shared" si="20"/>
        <v>0</v>
      </c>
      <c r="AW126" s="489">
        <f t="shared" si="21"/>
        <v>0</v>
      </c>
      <c r="AX126" s="206"/>
      <c r="AY126" s="206"/>
      <c r="AZ126" s="206"/>
      <c r="BA126" s="206"/>
      <c r="BB126" s="206"/>
      <c r="BC126" s="206"/>
      <c r="BD126" s="206"/>
      <c r="BE126" s="206"/>
      <c r="BF126" s="206"/>
      <c r="BG126" s="206"/>
      <c r="BH126" s="206"/>
      <c r="BI126" s="206"/>
      <c r="BJ126" s="206"/>
      <c r="BK126" s="206"/>
      <c r="BL126" s="206"/>
      <c r="BM126" s="206"/>
      <c r="BN126" s="206"/>
      <c r="BO126" s="206"/>
      <c r="BP126" s="206"/>
      <c r="BQ126" s="206"/>
      <c r="BR126" s="206"/>
      <c r="BS126" s="206"/>
      <c r="BT126" s="206"/>
      <c r="BU126" s="206"/>
      <c r="BV126" s="206"/>
      <c r="BW126" s="206"/>
      <c r="BX126" s="206"/>
      <c r="BY126" s="489">
        <f t="shared" si="22"/>
        <v>0</v>
      </c>
      <c r="BZ126" s="489">
        <f t="shared" si="23"/>
        <v>0</v>
      </c>
      <c r="CA126" s="489">
        <f t="shared" si="26"/>
        <v>808</v>
      </c>
      <c r="CB126" s="489">
        <f t="shared" si="27"/>
        <v>6</v>
      </c>
      <c r="CC126" s="489">
        <f t="shared" si="28"/>
        <v>0</v>
      </c>
      <c r="CD126" s="489">
        <f t="shared" si="29"/>
        <v>0</v>
      </c>
      <c r="CE126" s="489">
        <f t="shared" si="30"/>
        <v>0</v>
      </c>
      <c r="CF126" s="489">
        <f t="shared" si="24"/>
        <v>808</v>
      </c>
      <c r="CG126" s="489">
        <f t="shared" si="25"/>
        <v>6</v>
      </c>
      <c r="CH126" s="489">
        <f t="shared" si="31"/>
        <v>339</v>
      </c>
      <c r="CI126" s="489">
        <f t="shared" si="32"/>
        <v>24</v>
      </c>
    </row>
    <row r="127" spans="1:87">
      <c r="A127" s="499" t="str">
        <f t="shared" si="17"/>
        <v>509</v>
      </c>
      <c r="B127" s="500">
        <v>39937</v>
      </c>
      <c r="C127" s="206"/>
      <c r="D127" s="206"/>
      <c r="E127" s="206"/>
      <c r="F127" s="206"/>
      <c r="G127" s="206"/>
      <c r="H127" s="206"/>
      <c r="I127" s="206"/>
      <c r="J127" s="206"/>
      <c r="K127" s="206"/>
      <c r="L127" s="206"/>
      <c r="M127" s="206"/>
      <c r="N127" s="206"/>
      <c r="O127" s="206"/>
      <c r="P127" s="206"/>
      <c r="Q127" s="206"/>
      <c r="R127" s="206"/>
      <c r="S127" s="206"/>
      <c r="T127" s="206"/>
      <c r="U127" s="206"/>
      <c r="V127" s="206"/>
      <c r="W127" s="206"/>
      <c r="X127" s="206"/>
      <c r="Y127" s="206"/>
      <c r="Z127" s="206"/>
      <c r="AA127" s="206"/>
      <c r="AB127" s="206"/>
      <c r="AC127" s="206"/>
      <c r="AD127" s="206"/>
      <c r="AE127" s="206"/>
      <c r="AF127" s="206"/>
      <c r="AG127" s="206"/>
      <c r="AH127" s="206"/>
      <c r="AI127" s="206"/>
      <c r="AJ127" s="206"/>
      <c r="AK127" s="206"/>
      <c r="AL127" s="206"/>
      <c r="AM127" s="206"/>
      <c r="AN127" s="206"/>
      <c r="AO127" s="206"/>
      <c r="AP127" s="206"/>
      <c r="AQ127" s="206"/>
      <c r="AR127" s="206"/>
      <c r="AS127" s="206"/>
      <c r="AT127" s="489">
        <f t="shared" si="18"/>
        <v>0</v>
      </c>
      <c r="AU127" s="489">
        <f t="shared" si="19"/>
        <v>0</v>
      </c>
      <c r="AV127" s="489">
        <f t="shared" si="20"/>
        <v>0</v>
      </c>
      <c r="AW127" s="489">
        <f t="shared" si="21"/>
        <v>0</v>
      </c>
      <c r="AX127" s="206"/>
      <c r="AY127" s="206"/>
      <c r="AZ127" s="206"/>
      <c r="BA127" s="206"/>
      <c r="BB127" s="206"/>
      <c r="BC127" s="206"/>
      <c r="BD127" s="206"/>
      <c r="BE127" s="206"/>
      <c r="BF127" s="206"/>
      <c r="BG127" s="206"/>
      <c r="BH127" s="206"/>
      <c r="BI127" s="206"/>
      <c r="BJ127" s="206"/>
      <c r="BK127" s="206"/>
      <c r="BL127" s="206"/>
      <c r="BM127" s="206"/>
      <c r="BN127" s="206"/>
      <c r="BO127" s="206"/>
      <c r="BP127" s="206"/>
      <c r="BQ127" s="206"/>
      <c r="BR127" s="206"/>
      <c r="BS127" s="206"/>
      <c r="BT127" s="206"/>
      <c r="BU127" s="206"/>
      <c r="BV127" s="206"/>
      <c r="BW127" s="206"/>
      <c r="BX127" s="206"/>
      <c r="BY127" s="489">
        <f t="shared" si="22"/>
        <v>0</v>
      </c>
      <c r="BZ127" s="489">
        <f t="shared" si="23"/>
        <v>0</v>
      </c>
      <c r="CA127" s="489">
        <f t="shared" si="26"/>
        <v>808</v>
      </c>
      <c r="CB127" s="489">
        <f t="shared" si="27"/>
        <v>6</v>
      </c>
      <c r="CC127" s="489">
        <f t="shared" si="28"/>
        <v>0</v>
      </c>
      <c r="CD127" s="489">
        <f t="shared" si="29"/>
        <v>0</v>
      </c>
      <c r="CE127" s="489">
        <f t="shared" si="30"/>
        <v>0</v>
      </c>
      <c r="CF127" s="489">
        <f t="shared" si="24"/>
        <v>808</v>
      </c>
      <c r="CG127" s="489">
        <f t="shared" si="25"/>
        <v>6</v>
      </c>
      <c r="CH127" s="489">
        <f t="shared" si="31"/>
        <v>339</v>
      </c>
      <c r="CI127" s="489">
        <f t="shared" si="32"/>
        <v>24</v>
      </c>
    </row>
    <row r="128" spans="1:87">
      <c r="A128" s="499" t="str">
        <f t="shared" si="17"/>
        <v>509</v>
      </c>
      <c r="B128" s="500">
        <v>39938</v>
      </c>
      <c r="C128" s="206"/>
      <c r="D128" s="206"/>
      <c r="E128" s="206"/>
      <c r="F128" s="206"/>
      <c r="G128" s="206"/>
      <c r="H128" s="206"/>
      <c r="I128" s="206"/>
      <c r="J128" s="206"/>
      <c r="K128" s="206"/>
      <c r="L128" s="206"/>
      <c r="M128" s="206"/>
      <c r="N128" s="206"/>
      <c r="O128" s="206"/>
      <c r="P128" s="206"/>
      <c r="Q128" s="206"/>
      <c r="R128" s="206"/>
      <c r="S128" s="206"/>
      <c r="T128" s="206"/>
      <c r="U128" s="206"/>
      <c r="V128" s="206"/>
      <c r="W128" s="206"/>
      <c r="X128" s="206"/>
      <c r="Y128" s="206"/>
      <c r="Z128" s="206"/>
      <c r="AA128" s="206"/>
      <c r="AB128" s="206"/>
      <c r="AC128" s="206"/>
      <c r="AD128" s="206"/>
      <c r="AE128" s="206"/>
      <c r="AF128" s="206"/>
      <c r="AG128" s="206"/>
      <c r="AH128" s="206"/>
      <c r="AI128" s="206"/>
      <c r="AJ128" s="206"/>
      <c r="AK128" s="206"/>
      <c r="AL128" s="206"/>
      <c r="AM128" s="206"/>
      <c r="AN128" s="206"/>
      <c r="AO128" s="206"/>
      <c r="AP128" s="206"/>
      <c r="AQ128" s="206"/>
      <c r="AR128" s="206"/>
      <c r="AS128" s="206"/>
      <c r="AT128" s="489">
        <f t="shared" si="18"/>
        <v>0</v>
      </c>
      <c r="AU128" s="489">
        <f t="shared" si="19"/>
        <v>0</v>
      </c>
      <c r="AV128" s="489">
        <f t="shared" si="20"/>
        <v>0</v>
      </c>
      <c r="AW128" s="489">
        <f t="shared" si="21"/>
        <v>0</v>
      </c>
      <c r="AX128" s="206"/>
      <c r="AY128" s="206"/>
      <c r="AZ128" s="206"/>
      <c r="BA128" s="206"/>
      <c r="BB128" s="206"/>
      <c r="BC128" s="206"/>
      <c r="BD128" s="206"/>
      <c r="BE128" s="206"/>
      <c r="BF128" s="206"/>
      <c r="BG128" s="206"/>
      <c r="BH128" s="206"/>
      <c r="BI128" s="206"/>
      <c r="BJ128" s="206"/>
      <c r="BK128" s="206"/>
      <c r="BL128" s="206"/>
      <c r="BM128" s="206"/>
      <c r="BN128" s="206"/>
      <c r="BO128" s="206"/>
      <c r="BP128" s="206"/>
      <c r="BQ128" s="206"/>
      <c r="BR128" s="206"/>
      <c r="BS128" s="206"/>
      <c r="BT128" s="206"/>
      <c r="BU128" s="206"/>
      <c r="BV128" s="206"/>
      <c r="BW128" s="206"/>
      <c r="BX128" s="206"/>
      <c r="BY128" s="489">
        <f t="shared" si="22"/>
        <v>0</v>
      </c>
      <c r="BZ128" s="489">
        <f t="shared" si="23"/>
        <v>0</v>
      </c>
      <c r="CA128" s="489">
        <f t="shared" si="26"/>
        <v>808</v>
      </c>
      <c r="CB128" s="489">
        <f t="shared" si="27"/>
        <v>6</v>
      </c>
      <c r="CC128" s="489">
        <f t="shared" si="28"/>
        <v>0</v>
      </c>
      <c r="CD128" s="489">
        <f t="shared" si="29"/>
        <v>0</v>
      </c>
      <c r="CE128" s="489">
        <f t="shared" si="30"/>
        <v>0</v>
      </c>
      <c r="CF128" s="489">
        <f t="shared" si="24"/>
        <v>808</v>
      </c>
      <c r="CG128" s="489">
        <f t="shared" si="25"/>
        <v>6</v>
      </c>
      <c r="CH128" s="489">
        <f t="shared" si="31"/>
        <v>339</v>
      </c>
      <c r="CI128" s="489">
        <f t="shared" si="32"/>
        <v>24</v>
      </c>
    </row>
    <row r="129" spans="1:87">
      <c r="A129" s="499" t="str">
        <f t="shared" si="17"/>
        <v>509</v>
      </c>
      <c r="B129" s="500">
        <v>39939</v>
      </c>
      <c r="C129" s="206"/>
      <c r="D129" s="206"/>
      <c r="E129" s="206"/>
      <c r="F129" s="206"/>
      <c r="G129" s="206"/>
      <c r="H129" s="206"/>
      <c r="I129" s="206"/>
      <c r="J129" s="206"/>
      <c r="K129" s="206"/>
      <c r="L129" s="206"/>
      <c r="M129" s="206"/>
      <c r="N129" s="206"/>
      <c r="O129" s="206"/>
      <c r="P129" s="206"/>
      <c r="Q129" s="206"/>
      <c r="R129" s="206"/>
      <c r="S129" s="206"/>
      <c r="T129" s="206"/>
      <c r="U129" s="206"/>
      <c r="V129" s="206"/>
      <c r="W129" s="206"/>
      <c r="X129" s="206"/>
      <c r="Y129" s="206"/>
      <c r="Z129" s="206"/>
      <c r="AA129" s="206"/>
      <c r="AB129" s="206"/>
      <c r="AC129" s="206"/>
      <c r="AD129" s="206"/>
      <c r="AE129" s="206"/>
      <c r="AF129" s="206"/>
      <c r="AG129" s="206"/>
      <c r="AH129" s="206"/>
      <c r="AI129" s="206"/>
      <c r="AJ129" s="206"/>
      <c r="AK129" s="206"/>
      <c r="AL129" s="206"/>
      <c r="AM129" s="206"/>
      <c r="AN129" s="206"/>
      <c r="AO129" s="206"/>
      <c r="AP129" s="206"/>
      <c r="AQ129" s="206"/>
      <c r="AR129" s="206"/>
      <c r="AS129" s="206"/>
      <c r="AT129" s="489">
        <f t="shared" si="18"/>
        <v>0</v>
      </c>
      <c r="AU129" s="489">
        <f t="shared" si="19"/>
        <v>0</v>
      </c>
      <c r="AV129" s="489">
        <f t="shared" si="20"/>
        <v>0</v>
      </c>
      <c r="AW129" s="489">
        <f t="shared" si="21"/>
        <v>0</v>
      </c>
      <c r="AX129" s="206"/>
      <c r="AY129" s="206"/>
      <c r="AZ129" s="206"/>
      <c r="BA129" s="206"/>
      <c r="BB129" s="206"/>
      <c r="BC129" s="206"/>
      <c r="BD129" s="206"/>
      <c r="BE129" s="206"/>
      <c r="BF129" s="206"/>
      <c r="BG129" s="206"/>
      <c r="BH129" s="206"/>
      <c r="BI129" s="206"/>
      <c r="BJ129" s="206"/>
      <c r="BK129" s="206"/>
      <c r="BL129" s="206"/>
      <c r="BM129" s="206"/>
      <c r="BN129" s="206"/>
      <c r="BO129" s="206"/>
      <c r="BP129" s="206"/>
      <c r="BQ129" s="206"/>
      <c r="BR129" s="206"/>
      <c r="BS129" s="206"/>
      <c r="BT129" s="206"/>
      <c r="BU129" s="206"/>
      <c r="BV129" s="206"/>
      <c r="BW129" s="206"/>
      <c r="BX129" s="206"/>
      <c r="BY129" s="489">
        <f t="shared" si="22"/>
        <v>0</v>
      </c>
      <c r="BZ129" s="489">
        <f t="shared" si="23"/>
        <v>0</v>
      </c>
      <c r="CA129" s="489">
        <f t="shared" si="26"/>
        <v>808</v>
      </c>
      <c r="CB129" s="489">
        <f t="shared" si="27"/>
        <v>6</v>
      </c>
      <c r="CC129" s="489">
        <f t="shared" si="28"/>
        <v>0</v>
      </c>
      <c r="CD129" s="489">
        <f t="shared" si="29"/>
        <v>0</v>
      </c>
      <c r="CE129" s="489">
        <f t="shared" si="30"/>
        <v>0</v>
      </c>
      <c r="CF129" s="489">
        <f t="shared" si="24"/>
        <v>808</v>
      </c>
      <c r="CG129" s="489">
        <f t="shared" si="25"/>
        <v>6</v>
      </c>
      <c r="CH129" s="489">
        <f t="shared" si="31"/>
        <v>339</v>
      </c>
      <c r="CI129" s="489">
        <f t="shared" si="32"/>
        <v>24</v>
      </c>
    </row>
    <row r="130" spans="1:87">
      <c r="A130" s="499" t="str">
        <f t="shared" si="17"/>
        <v>509</v>
      </c>
      <c r="B130" s="500">
        <v>39940</v>
      </c>
      <c r="C130" s="206"/>
      <c r="D130" s="206"/>
      <c r="E130" s="206"/>
      <c r="F130" s="206"/>
      <c r="G130" s="206"/>
      <c r="H130" s="206"/>
      <c r="I130" s="206"/>
      <c r="J130" s="206"/>
      <c r="K130" s="206"/>
      <c r="L130" s="206"/>
      <c r="M130" s="206"/>
      <c r="N130" s="206"/>
      <c r="O130" s="206"/>
      <c r="P130" s="206"/>
      <c r="Q130" s="206"/>
      <c r="R130" s="206"/>
      <c r="S130" s="206"/>
      <c r="T130" s="206"/>
      <c r="U130" s="206"/>
      <c r="V130" s="206"/>
      <c r="W130" s="206"/>
      <c r="X130" s="206"/>
      <c r="Y130" s="206"/>
      <c r="Z130" s="206"/>
      <c r="AA130" s="206"/>
      <c r="AB130" s="206"/>
      <c r="AC130" s="206"/>
      <c r="AD130" s="206"/>
      <c r="AE130" s="206"/>
      <c r="AF130" s="206"/>
      <c r="AG130" s="206"/>
      <c r="AH130" s="206"/>
      <c r="AI130" s="206"/>
      <c r="AJ130" s="206"/>
      <c r="AK130" s="206"/>
      <c r="AL130" s="206"/>
      <c r="AM130" s="206"/>
      <c r="AN130" s="206"/>
      <c r="AO130" s="206"/>
      <c r="AP130" s="206"/>
      <c r="AQ130" s="206"/>
      <c r="AR130" s="206"/>
      <c r="AS130" s="206"/>
      <c r="AT130" s="489">
        <f t="shared" si="18"/>
        <v>0</v>
      </c>
      <c r="AU130" s="489">
        <f t="shared" si="19"/>
        <v>0</v>
      </c>
      <c r="AV130" s="489">
        <f t="shared" si="20"/>
        <v>0</v>
      </c>
      <c r="AW130" s="489">
        <f t="shared" si="21"/>
        <v>0</v>
      </c>
      <c r="AX130" s="206"/>
      <c r="AY130" s="206"/>
      <c r="AZ130" s="206"/>
      <c r="BA130" s="206"/>
      <c r="BB130" s="206"/>
      <c r="BC130" s="206"/>
      <c r="BD130" s="206"/>
      <c r="BE130" s="206"/>
      <c r="BF130" s="206"/>
      <c r="BG130" s="206"/>
      <c r="BH130" s="206"/>
      <c r="BI130" s="206"/>
      <c r="BJ130" s="206"/>
      <c r="BK130" s="206"/>
      <c r="BL130" s="206"/>
      <c r="BM130" s="206"/>
      <c r="BN130" s="206"/>
      <c r="BO130" s="206"/>
      <c r="BP130" s="206"/>
      <c r="BQ130" s="206"/>
      <c r="BR130" s="206"/>
      <c r="BS130" s="206"/>
      <c r="BT130" s="206"/>
      <c r="BU130" s="206"/>
      <c r="BV130" s="206"/>
      <c r="BW130" s="206"/>
      <c r="BX130" s="206"/>
      <c r="BY130" s="489">
        <f t="shared" si="22"/>
        <v>0</v>
      </c>
      <c r="BZ130" s="489">
        <f t="shared" si="23"/>
        <v>0</v>
      </c>
      <c r="CA130" s="489">
        <f t="shared" si="26"/>
        <v>808</v>
      </c>
      <c r="CB130" s="489">
        <f t="shared" si="27"/>
        <v>6</v>
      </c>
      <c r="CC130" s="489">
        <f t="shared" si="28"/>
        <v>0</v>
      </c>
      <c r="CD130" s="489">
        <f t="shared" si="29"/>
        <v>0</v>
      </c>
      <c r="CE130" s="489">
        <f t="shared" si="30"/>
        <v>0</v>
      </c>
      <c r="CF130" s="489">
        <f t="shared" si="24"/>
        <v>808</v>
      </c>
      <c r="CG130" s="489">
        <f t="shared" si="25"/>
        <v>6</v>
      </c>
      <c r="CH130" s="489">
        <f t="shared" si="31"/>
        <v>339</v>
      </c>
      <c r="CI130" s="489">
        <f t="shared" si="32"/>
        <v>24</v>
      </c>
    </row>
    <row r="131" spans="1:87">
      <c r="A131" s="499" t="str">
        <f t="shared" si="17"/>
        <v>509</v>
      </c>
      <c r="B131" s="500">
        <v>39941</v>
      </c>
      <c r="C131" s="206"/>
      <c r="D131" s="206"/>
      <c r="E131" s="206"/>
      <c r="F131" s="206"/>
      <c r="G131" s="206"/>
      <c r="H131" s="206"/>
      <c r="I131" s="206"/>
      <c r="J131" s="206"/>
      <c r="K131" s="206"/>
      <c r="L131" s="206"/>
      <c r="M131" s="206"/>
      <c r="N131" s="206"/>
      <c r="O131" s="206"/>
      <c r="P131" s="206"/>
      <c r="Q131" s="206"/>
      <c r="R131" s="206"/>
      <c r="S131" s="206"/>
      <c r="T131" s="206"/>
      <c r="U131" s="206"/>
      <c r="V131" s="206"/>
      <c r="W131" s="206"/>
      <c r="X131" s="206"/>
      <c r="Y131" s="206"/>
      <c r="Z131" s="206"/>
      <c r="AA131" s="206"/>
      <c r="AB131" s="206"/>
      <c r="AC131" s="206"/>
      <c r="AD131" s="206"/>
      <c r="AE131" s="206"/>
      <c r="AF131" s="206"/>
      <c r="AG131" s="206"/>
      <c r="AH131" s="206"/>
      <c r="AI131" s="206"/>
      <c r="AJ131" s="206"/>
      <c r="AK131" s="206"/>
      <c r="AL131" s="206"/>
      <c r="AM131" s="206"/>
      <c r="AN131" s="206"/>
      <c r="AO131" s="206"/>
      <c r="AP131" s="206"/>
      <c r="AQ131" s="206"/>
      <c r="AR131" s="206"/>
      <c r="AS131" s="206"/>
      <c r="AT131" s="489">
        <f t="shared" si="18"/>
        <v>0</v>
      </c>
      <c r="AU131" s="489">
        <f t="shared" si="19"/>
        <v>0</v>
      </c>
      <c r="AV131" s="489">
        <f t="shared" si="20"/>
        <v>0</v>
      </c>
      <c r="AW131" s="489">
        <f t="shared" si="21"/>
        <v>0</v>
      </c>
      <c r="AX131" s="206"/>
      <c r="AY131" s="206"/>
      <c r="AZ131" s="206"/>
      <c r="BA131" s="206"/>
      <c r="BB131" s="206"/>
      <c r="BC131" s="206"/>
      <c r="BD131" s="206"/>
      <c r="BE131" s="206"/>
      <c r="BF131" s="206"/>
      <c r="BG131" s="206"/>
      <c r="BH131" s="206"/>
      <c r="BI131" s="206"/>
      <c r="BJ131" s="206"/>
      <c r="BK131" s="206"/>
      <c r="BL131" s="206"/>
      <c r="BM131" s="206"/>
      <c r="BN131" s="206"/>
      <c r="BO131" s="206"/>
      <c r="BP131" s="206"/>
      <c r="BQ131" s="206"/>
      <c r="BR131" s="206"/>
      <c r="BS131" s="206"/>
      <c r="BT131" s="206"/>
      <c r="BU131" s="206"/>
      <c r="BV131" s="206"/>
      <c r="BW131" s="206"/>
      <c r="BX131" s="206"/>
      <c r="BY131" s="489">
        <f t="shared" si="22"/>
        <v>0</v>
      </c>
      <c r="BZ131" s="489">
        <f t="shared" si="23"/>
        <v>0</v>
      </c>
      <c r="CA131" s="489">
        <f t="shared" si="26"/>
        <v>808</v>
      </c>
      <c r="CB131" s="489">
        <f t="shared" si="27"/>
        <v>6</v>
      </c>
      <c r="CC131" s="489">
        <f t="shared" si="28"/>
        <v>0</v>
      </c>
      <c r="CD131" s="489">
        <f t="shared" si="29"/>
        <v>0</v>
      </c>
      <c r="CE131" s="489">
        <f t="shared" si="30"/>
        <v>0</v>
      </c>
      <c r="CF131" s="489">
        <f t="shared" si="24"/>
        <v>808</v>
      </c>
      <c r="CG131" s="489">
        <f t="shared" si="25"/>
        <v>6</v>
      </c>
      <c r="CH131" s="489">
        <f t="shared" si="31"/>
        <v>339</v>
      </c>
      <c r="CI131" s="489">
        <f t="shared" si="32"/>
        <v>24</v>
      </c>
    </row>
    <row r="132" spans="1:87">
      <c r="A132" s="499" t="str">
        <f t="shared" si="17"/>
        <v>509</v>
      </c>
      <c r="B132" s="500">
        <v>39942</v>
      </c>
      <c r="C132" s="206"/>
      <c r="D132" s="206"/>
      <c r="E132" s="206"/>
      <c r="F132" s="206"/>
      <c r="G132" s="206"/>
      <c r="H132" s="206"/>
      <c r="I132" s="206"/>
      <c r="J132" s="206"/>
      <c r="K132" s="206"/>
      <c r="L132" s="206"/>
      <c r="M132" s="206"/>
      <c r="N132" s="206"/>
      <c r="O132" s="206"/>
      <c r="P132" s="206"/>
      <c r="Q132" s="206"/>
      <c r="R132" s="206"/>
      <c r="S132" s="206"/>
      <c r="T132" s="206"/>
      <c r="U132" s="206"/>
      <c r="V132" s="206"/>
      <c r="W132" s="206"/>
      <c r="X132" s="206"/>
      <c r="Y132" s="206"/>
      <c r="Z132" s="206"/>
      <c r="AA132" s="206"/>
      <c r="AB132" s="206"/>
      <c r="AC132" s="206"/>
      <c r="AD132" s="206"/>
      <c r="AE132" s="206"/>
      <c r="AF132" s="206"/>
      <c r="AG132" s="206"/>
      <c r="AH132" s="206"/>
      <c r="AI132" s="206"/>
      <c r="AJ132" s="206"/>
      <c r="AK132" s="206"/>
      <c r="AL132" s="206"/>
      <c r="AM132" s="206"/>
      <c r="AN132" s="206"/>
      <c r="AO132" s="206"/>
      <c r="AP132" s="206"/>
      <c r="AQ132" s="206"/>
      <c r="AR132" s="206"/>
      <c r="AS132" s="206"/>
      <c r="AT132" s="489">
        <f t="shared" si="18"/>
        <v>0</v>
      </c>
      <c r="AU132" s="489">
        <f t="shared" si="19"/>
        <v>0</v>
      </c>
      <c r="AV132" s="489">
        <f t="shared" si="20"/>
        <v>0</v>
      </c>
      <c r="AW132" s="489">
        <f t="shared" si="21"/>
        <v>0</v>
      </c>
      <c r="AX132" s="206"/>
      <c r="AY132" s="206"/>
      <c r="AZ132" s="206"/>
      <c r="BA132" s="206"/>
      <c r="BB132" s="206"/>
      <c r="BC132" s="206"/>
      <c r="BD132" s="206"/>
      <c r="BE132" s="206"/>
      <c r="BF132" s="206"/>
      <c r="BG132" s="206"/>
      <c r="BH132" s="206"/>
      <c r="BI132" s="206"/>
      <c r="BJ132" s="206"/>
      <c r="BK132" s="206"/>
      <c r="BL132" s="206"/>
      <c r="BM132" s="206"/>
      <c r="BN132" s="206"/>
      <c r="BO132" s="206"/>
      <c r="BP132" s="206"/>
      <c r="BQ132" s="206"/>
      <c r="BR132" s="206"/>
      <c r="BS132" s="206"/>
      <c r="BT132" s="206"/>
      <c r="BU132" s="206"/>
      <c r="BV132" s="206"/>
      <c r="BW132" s="206"/>
      <c r="BX132" s="206"/>
      <c r="BY132" s="489">
        <f t="shared" si="22"/>
        <v>0</v>
      </c>
      <c r="BZ132" s="489">
        <f t="shared" si="23"/>
        <v>0</v>
      </c>
      <c r="CA132" s="489">
        <f t="shared" si="26"/>
        <v>808</v>
      </c>
      <c r="CB132" s="489">
        <f t="shared" si="27"/>
        <v>6</v>
      </c>
      <c r="CC132" s="489">
        <f t="shared" si="28"/>
        <v>0</v>
      </c>
      <c r="CD132" s="489">
        <f t="shared" si="29"/>
        <v>0</v>
      </c>
      <c r="CE132" s="489">
        <f t="shared" si="30"/>
        <v>0</v>
      </c>
      <c r="CF132" s="489">
        <f t="shared" si="24"/>
        <v>808</v>
      </c>
      <c r="CG132" s="489">
        <f t="shared" si="25"/>
        <v>6</v>
      </c>
      <c r="CH132" s="489">
        <f t="shared" si="31"/>
        <v>339</v>
      </c>
      <c r="CI132" s="489">
        <f t="shared" si="32"/>
        <v>24</v>
      </c>
    </row>
    <row r="133" spans="1:87">
      <c r="A133" s="499" t="str">
        <f t="shared" ref="A133:A196" si="33">MONTH(B133)&amp;RIGHT(YEAR(B133),2)</f>
        <v>509</v>
      </c>
      <c r="B133" s="500">
        <v>39943</v>
      </c>
      <c r="C133" s="206"/>
      <c r="D133" s="206"/>
      <c r="E133" s="206"/>
      <c r="F133" s="206"/>
      <c r="G133" s="206"/>
      <c r="H133" s="206"/>
      <c r="I133" s="206"/>
      <c r="J133" s="206"/>
      <c r="K133" s="206"/>
      <c r="L133" s="206"/>
      <c r="M133" s="206"/>
      <c r="N133" s="206"/>
      <c r="O133" s="206"/>
      <c r="P133" s="206"/>
      <c r="Q133" s="206"/>
      <c r="R133" s="206"/>
      <c r="S133" s="206"/>
      <c r="T133" s="206"/>
      <c r="U133" s="206"/>
      <c r="V133" s="206"/>
      <c r="W133" s="206"/>
      <c r="X133" s="206"/>
      <c r="Y133" s="206"/>
      <c r="Z133" s="206"/>
      <c r="AA133" s="206"/>
      <c r="AB133" s="206"/>
      <c r="AC133" s="206"/>
      <c r="AD133" s="206"/>
      <c r="AE133" s="206"/>
      <c r="AF133" s="206"/>
      <c r="AG133" s="206"/>
      <c r="AH133" s="206"/>
      <c r="AI133" s="206"/>
      <c r="AJ133" s="206"/>
      <c r="AK133" s="206"/>
      <c r="AL133" s="206"/>
      <c r="AM133" s="206"/>
      <c r="AN133" s="206"/>
      <c r="AO133" s="206"/>
      <c r="AP133" s="206"/>
      <c r="AQ133" s="206"/>
      <c r="AR133" s="206"/>
      <c r="AS133" s="206"/>
      <c r="AT133" s="489">
        <f t="shared" ref="AT133:AT196" si="34">AX133+AY133</f>
        <v>0</v>
      </c>
      <c r="AU133" s="489">
        <f t="shared" ref="AU133:AU196" si="35">AZ133+BA133+BB133</f>
        <v>0</v>
      </c>
      <c r="AV133" s="489">
        <f t="shared" ref="AV133:AV196" si="36">BC133+BD133</f>
        <v>0</v>
      </c>
      <c r="AW133" s="489">
        <f t="shared" ref="AW133:AW196" si="37">BE133+BF133+BG133</f>
        <v>0</v>
      </c>
      <c r="AX133" s="206"/>
      <c r="AY133" s="206"/>
      <c r="AZ133" s="206"/>
      <c r="BA133" s="206"/>
      <c r="BB133" s="206"/>
      <c r="BC133" s="206"/>
      <c r="BD133" s="206"/>
      <c r="BE133" s="206"/>
      <c r="BF133" s="206"/>
      <c r="BG133" s="206"/>
      <c r="BH133" s="206"/>
      <c r="BI133" s="206"/>
      <c r="BJ133" s="206"/>
      <c r="BK133" s="206"/>
      <c r="BL133" s="206"/>
      <c r="BM133" s="206"/>
      <c r="BN133" s="206"/>
      <c r="BO133" s="206"/>
      <c r="BP133" s="206"/>
      <c r="BQ133" s="206"/>
      <c r="BR133" s="206"/>
      <c r="BS133" s="206"/>
      <c r="BT133" s="206"/>
      <c r="BU133" s="206"/>
      <c r="BV133" s="206"/>
      <c r="BW133" s="206"/>
      <c r="BX133" s="206"/>
      <c r="BY133" s="489">
        <f t="shared" ref="BY133:BY196" si="38">BT133+BV133</f>
        <v>0</v>
      </c>
      <c r="BZ133" s="489">
        <f t="shared" ref="BZ133:BZ196" si="39">BU133+BW133+BX133</f>
        <v>0</v>
      </c>
      <c r="CA133" s="489">
        <f t="shared" si="26"/>
        <v>808</v>
      </c>
      <c r="CB133" s="489">
        <f t="shared" si="27"/>
        <v>6</v>
      </c>
      <c r="CC133" s="489">
        <f t="shared" si="28"/>
        <v>0</v>
      </c>
      <c r="CD133" s="489">
        <f t="shared" si="29"/>
        <v>0</v>
      </c>
      <c r="CE133" s="489">
        <f t="shared" si="30"/>
        <v>0</v>
      </c>
      <c r="CF133" s="489">
        <f t="shared" ref="CF133:CF196" si="40">CA133+CC133</f>
        <v>808</v>
      </c>
      <c r="CG133" s="489">
        <f t="shared" ref="CG133:CG196" si="41">CB133+CD133+CE133</f>
        <v>6</v>
      </c>
      <c r="CH133" s="489">
        <f t="shared" si="31"/>
        <v>339</v>
      </c>
      <c r="CI133" s="489">
        <f t="shared" si="32"/>
        <v>24</v>
      </c>
    </row>
    <row r="134" spans="1:87">
      <c r="A134" s="499" t="str">
        <f t="shared" si="33"/>
        <v>509</v>
      </c>
      <c r="B134" s="500">
        <v>39944</v>
      </c>
      <c r="C134" s="206"/>
      <c r="D134" s="206"/>
      <c r="E134" s="206"/>
      <c r="F134" s="206"/>
      <c r="G134" s="206"/>
      <c r="H134" s="206"/>
      <c r="I134" s="206"/>
      <c r="J134" s="206"/>
      <c r="K134" s="206"/>
      <c r="L134" s="206"/>
      <c r="M134" s="206"/>
      <c r="N134" s="206"/>
      <c r="O134" s="206"/>
      <c r="P134" s="206"/>
      <c r="Q134" s="206"/>
      <c r="R134" s="206"/>
      <c r="S134" s="206"/>
      <c r="T134" s="206"/>
      <c r="U134" s="206"/>
      <c r="V134" s="206"/>
      <c r="W134" s="206"/>
      <c r="X134" s="206"/>
      <c r="Y134" s="206"/>
      <c r="Z134" s="206"/>
      <c r="AA134" s="206"/>
      <c r="AB134" s="206"/>
      <c r="AC134" s="206"/>
      <c r="AD134" s="206"/>
      <c r="AE134" s="206"/>
      <c r="AF134" s="206"/>
      <c r="AG134" s="206"/>
      <c r="AH134" s="206"/>
      <c r="AI134" s="206"/>
      <c r="AJ134" s="206"/>
      <c r="AK134" s="206"/>
      <c r="AL134" s="206"/>
      <c r="AM134" s="206"/>
      <c r="AN134" s="206"/>
      <c r="AO134" s="206"/>
      <c r="AP134" s="206"/>
      <c r="AQ134" s="206"/>
      <c r="AR134" s="206"/>
      <c r="AS134" s="206"/>
      <c r="AT134" s="489">
        <f t="shared" si="34"/>
        <v>0</v>
      </c>
      <c r="AU134" s="489">
        <f t="shared" si="35"/>
        <v>0</v>
      </c>
      <c r="AV134" s="489">
        <f t="shared" si="36"/>
        <v>0</v>
      </c>
      <c r="AW134" s="489">
        <f t="shared" si="37"/>
        <v>0</v>
      </c>
      <c r="AX134" s="206"/>
      <c r="AY134" s="206"/>
      <c r="AZ134" s="206"/>
      <c r="BA134" s="206"/>
      <c r="BB134" s="206"/>
      <c r="BC134" s="206"/>
      <c r="BD134" s="206"/>
      <c r="BE134" s="206"/>
      <c r="BF134" s="206"/>
      <c r="BG134" s="206"/>
      <c r="BH134" s="206"/>
      <c r="BI134" s="206"/>
      <c r="BJ134" s="206"/>
      <c r="BK134" s="206"/>
      <c r="BL134" s="206"/>
      <c r="BM134" s="206"/>
      <c r="BN134" s="206"/>
      <c r="BO134" s="206"/>
      <c r="BP134" s="206"/>
      <c r="BQ134" s="206"/>
      <c r="BR134" s="206"/>
      <c r="BS134" s="206"/>
      <c r="BT134" s="206"/>
      <c r="BU134" s="206"/>
      <c r="BV134" s="206"/>
      <c r="BW134" s="206"/>
      <c r="BX134" s="206"/>
      <c r="BY134" s="489">
        <f t="shared" si="38"/>
        <v>0</v>
      </c>
      <c r="BZ134" s="489">
        <f t="shared" si="39"/>
        <v>0</v>
      </c>
      <c r="CA134" s="489">
        <f t="shared" ref="CA134:CA197" si="42">CA133+BO134-BT134</f>
        <v>808</v>
      </c>
      <c r="CB134" s="489">
        <f t="shared" ref="CB134:CB197" si="43">CB133+BP134-BU134</f>
        <v>6</v>
      </c>
      <c r="CC134" s="489">
        <f t="shared" ref="CC134:CC197" si="44">CC133+BQ134-BV134</f>
        <v>0</v>
      </c>
      <c r="CD134" s="489">
        <f t="shared" ref="CD134:CD197" si="45">CD133+BR134-BW134</f>
        <v>0</v>
      </c>
      <c r="CE134" s="489">
        <f t="shared" ref="CE134:CE197" si="46">CE133+BS134-BX134</f>
        <v>0</v>
      </c>
      <c r="CF134" s="489">
        <f t="shared" si="40"/>
        <v>808</v>
      </c>
      <c r="CG134" s="489">
        <f t="shared" si="41"/>
        <v>6</v>
      </c>
      <c r="CH134" s="489">
        <f t="shared" ref="CH134:CH197" si="47">CH133+AR134</f>
        <v>339</v>
      </c>
      <c r="CI134" s="489">
        <f t="shared" ref="CI134:CI197" si="48">CI133+AS134</f>
        <v>24</v>
      </c>
    </row>
    <row r="135" spans="1:87">
      <c r="A135" s="499" t="str">
        <f t="shared" si="33"/>
        <v>509</v>
      </c>
      <c r="B135" s="500">
        <v>39945</v>
      </c>
      <c r="C135" s="206"/>
      <c r="D135" s="206"/>
      <c r="E135" s="206"/>
      <c r="F135" s="206"/>
      <c r="G135" s="206"/>
      <c r="H135" s="206"/>
      <c r="I135" s="206"/>
      <c r="J135" s="206"/>
      <c r="K135" s="206"/>
      <c r="L135" s="206"/>
      <c r="M135" s="206"/>
      <c r="N135" s="206"/>
      <c r="O135" s="206"/>
      <c r="P135" s="206"/>
      <c r="Q135" s="206"/>
      <c r="R135" s="206"/>
      <c r="S135" s="206"/>
      <c r="T135" s="206"/>
      <c r="U135" s="206"/>
      <c r="V135" s="206"/>
      <c r="W135" s="206"/>
      <c r="X135" s="206"/>
      <c r="Y135" s="206"/>
      <c r="Z135" s="206"/>
      <c r="AA135" s="206"/>
      <c r="AB135" s="206"/>
      <c r="AC135" s="206"/>
      <c r="AD135" s="206"/>
      <c r="AE135" s="206"/>
      <c r="AF135" s="206"/>
      <c r="AG135" s="206"/>
      <c r="AH135" s="206"/>
      <c r="AI135" s="206"/>
      <c r="AJ135" s="206"/>
      <c r="AK135" s="206"/>
      <c r="AL135" s="206"/>
      <c r="AM135" s="206"/>
      <c r="AN135" s="206"/>
      <c r="AO135" s="206"/>
      <c r="AP135" s="206"/>
      <c r="AQ135" s="206"/>
      <c r="AR135" s="206"/>
      <c r="AS135" s="206"/>
      <c r="AT135" s="489">
        <f t="shared" si="34"/>
        <v>0</v>
      </c>
      <c r="AU135" s="489">
        <f t="shared" si="35"/>
        <v>0</v>
      </c>
      <c r="AV135" s="489">
        <f t="shared" si="36"/>
        <v>0</v>
      </c>
      <c r="AW135" s="489">
        <f t="shared" si="37"/>
        <v>0</v>
      </c>
      <c r="AX135" s="206"/>
      <c r="AY135" s="206"/>
      <c r="AZ135" s="206"/>
      <c r="BA135" s="206"/>
      <c r="BB135" s="206"/>
      <c r="BC135" s="206"/>
      <c r="BD135" s="206"/>
      <c r="BE135" s="206"/>
      <c r="BF135" s="206"/>
      <c r="BG135" s="206"/>
      <c r="BH135" s="206"/>
      <c r="BI135" s="206"/>
      <c r="BJ135" s="206"/>
      <c r="BK135" s="206"/>
      <c r="BL135" s="206"/>
      <c r="BM135" s="206"/>
      <c r="BN135" s="206"/>
      <c r="BO135" s="206"/>
      <c r="BP135" s="206"/>
      <c r="BQ135" s="206"/>
      <c r="BR135" s="206"/>
      <c r="BS135" s="206"/>
      <c r="BT135" s="206"/>
      <c r="BU135" s="206"/>
      <c r="BV135" s="206"/>
      <c r="BW135" s="206"/>
      <c r="BX135" s="206"/>
      <c r="BY135" s="489">
        <f t="shared" si="38"/>
        <v>0</v>
      </c>
      <c r="BZ135" s="489">
        <f t="shared" si="39"/>
        <v>0</v>
      </c>
      <c r="CA135" s="489">
        <f t="shared" si="42"/>
        <v>808</v>
      </c>
      <c r="CB135" s="489">
        <f t="shared" si="43"/>
        <v>6</v>
      </c>
      <c r="CC135" s="489">
        <f t="shared" si="44"/>
        <v>0</v>
      </c>
      <c r="CD135" s="489">
        <f t="shared" si="45"/>
        <v>0</v>
      </c>
      <c r="CE135" s="489">
        <f t="shared" si="46"/>
        <v>0</v>
      </c>
      <c r="CF135" s="489">
        <f t="shared" si="40"/>
        <v>808</v>
      </c>
      <c r="CG135" s="489">
        <f t="shared" si="41"/>
        <v>6</v>
      </c>
      <c r="CH135" s="489">
        <f t="shared" si="47"/>
        <v>339</v>
      </c>
      <c r="CI135" s="489">
        <f t="shared" si="48"/>
        <v>24</v>
      </c>
    </row>
    <row r="136" spans="1:87">
      <c r="A136" s="499" t="str">
        <f t="shared" si="33"/>
        <v>509</v>
      </c>
      <c r="B136" s="500">
        <v>39946</v>
      </c>
      <c r="C136" s="206"/>
      <c r="D136" s="206"/>
      <c r="E136" s="206"/>
      <c r="F136" s="206"/>
      <c r="G136" s="206"/>
      <c r="H136" s="206"/>
      <c r="I136" s="206"/>
      <c r="J136" s="206"/>
      <c r="K136" s="206"/>
      <c r="L136" s="206"/>
      <c r="M136" s="206"/>
      <c r="N136" s="206"/>
      <c r="O136" s="206"/>
      <c r="P136" s="206"/>
      <c r="Q136" s="206"/>
      <c r="R136" s="206"/>
      <c r="S136" s="206"/>
      <c r="T136" s="206"/>
      <c r="U136" s="206"/>
      <c r="V136" s="206"/>
      <c r="W136" s="206"/>
      <c r="X136" s="206"/>
      <c r="Y136" s="206"/>
      <c r="Z136" s="206"/>
      <c r="AA136" s="206"/>
      <c r="AB136" s="206"/>
      <c r="AC136" s="206"/>
      <c r="AD136" s="206"/>
      <c r="AE136" s="206"/>
      <c r="AF136" s="206"/>
      <c r="AG136" s="206"/>
      <c r="AH136" s="206"/>
      <c r="AI136" s="206"/>
      <c r="AJ136" s="206"/>
      <c r="AK136" s="206"/>
      <c r="AL136" s="206"/>
      <c r="AM136" s="206"/>
      <c r="AN136" s="206"/>
      <c r="AO136" s="206"/>
      <c r="AP136" s="206"/>
      <c r="AQ136" s="206"/>
      <c r="AR136" s="206"/>
      <c r="AS136" s="206"/>
      <c r="AT136" s="489">
        <f t="shared" si="34"/>
        <v>0</v>
      </c>
      <c r="AU136" s="489">
        <f t="shared" si="35"/>
        <v>0</v>
      </c>
      <c r="AV136" s="489">
        <f t="shared" si="36"/>
        <v>0</v>
      </c>
      <c r="AW136" s="489">
        <f t="shared" si="37"/>
        <v>0</v>
      </c>
      <c r="AX136" s="206"/>
      <c r="AY136" s="206"/>
      <c r="AZ136" s="206"/>
      <c r="BA136" s="206"/>
      <c r="BB136" s="206"/>
      <c r="BC136" s="206"/>
      <c r="BD136" s="206"/>
      <c r="BE136" s="206"/>
      <c r="BF136" s="206"/>
      <c r="BG136" s="206"/>
      <c r="BH136" s="206"/>
      <c r="BI136" s="206"/>
      <c r="BJ136" s="206"/>
      <c r="BK136" s="206"/>
      <c r="BL136" s="206"/>
      <c r="BM136" s="206"/>
      <c r="BN136" s="206"/>
      <c r="BO136" s="206"/>
      <c r="BP136" s="206"/>
      <c r="BQ136" s="206"/>
      <c r="BR136" s="206"/>
      <c r="BS136" s="206"/>
      <c r="BT136" s="206"/>
      <c r="BU136" s="206"/>
      <c r="BV136" s="206"/>
      <c r="BW136" s="206"/>
      <c r="BX136" s="206"/>
      <c r="BY136" s="489">
        <f t="shared" si="38"/>
        <v>0</v>
      </c>
      <c r="BZ136" s="489">
        <f t="shared" si="39"/>
        <v>0</v>
      </c>
      <c r="CA136" s="489">
        <f t="shared" si="42"/>
        <v>808</v>
      </c>
      <c r="CB136" s="489">
        <f t="shared" si="43"/>
        <v>6</v>
      </c>
      <c r="CC136" s="489">
        <f t="shared" si="44"/>
        <v>0</v>
      </c>
      <c r="CD136" s="489">
        <f t="shared" si="45"/>
        <v>0</v>
      </c>
      <c r="CE136" s="489">
        <f t="shared" si="46"/>
        <v>0</v>
      </c>
      <c r="CF136" s="489">
        <f t="shared" si="40"/>
        <v>808</v>
      </c>
      <c r="CG136" s="489">
        <f t="shared" si="41"/>
        <v>6</v>
      </c>
      <c r="CH136" s="489">
        <f t="shared" si="47"/>
        <v>339</v>
      </c>
      <c r="CI136" s="489">
        <f t="shared" si="48"/>
        <v>24</v>
      </c>
    </row>
    <row r="137" spans="1:87">
      <c r="A137" s="499" t="str">
        <f t="shared" si="33"/>
        <v>509</v>
      </c>
      <c r="B137" s="500">
        <v>39947</v>
      </c>
      <c r="C137" s="206"/>
      <c r="D137" s="206"/>
      <c r="E137" s="206"/>
      <c r="F137" s="206"/>
      <c r="G137" s="206"/>
      <c r="H137" s="206"/>
      <c r="I137" s="206"/>
      <c r="J137" s="206"/>
      <c r="K137" s="206"/>
      <c r="L137" s="206"/>
      <c r="M137" s="206"/>
      <c r="N137" s="206"/>
      <c r="O137" s="206"/>
      <c r="P137" s="206"/>
      <c r="Q137" s="206"/>
      <c r="R137" s="206"/>
      <c r="S137" s="206"/>
      <c r="T137" s="206"/>
      <c r="U137" s="206"/>
      <c r="V137" s="206"/>
      <c r="W137" s="206"/>
      <c r="X137" s="206"/>
      <c r="Y137" s="206"/>
      <c r="Z137" s="206"/>
      <c r="AA137" s="206"/>
      <c r="AB137" s="206"/>
      <c r="AC137" s="206"/>
      <c r="AD137" s="206"/>
      <c r="AE137" s="206"/>
      <c r="AF137" s="206"/>
      <c r="AG137" s="206"/>
      <c r="AH137" s="206"/>
      <c r="AI137" s="206"/>
      <c r="AJ137" s="206"/>
      <c r="AK137" s="206"/>
      <c r="AL137" s="206"/>
      <c r="AM137" s="206"/>
      <c r="AN137" s="206"/>
      <c r="AO137" s="206"/>
      <c r="AP137" s="206"/>
      <c r="AQ137" s="206"/>
      <c r="AR137" s="206"/>
      <c r="AS137" s="206"/>
      <c r="AT137" s="489">
        <f t="shared" si="34"/>
        <v>0</v>
      </c>
      <c r="AU137" s="489">
        <f t="shared" si="35"/>
        <v>0</v>
      </c>
      <c r="AV137" s="489">
        <f t="shared" si="36"/>
        <v>0</v>
      </c>
      <c r="AW137" s="489">
        <f t="shared" si="37"/>
        <v>0</v>
      </c>
      <c r="AX137" s="206"/>
      <c r="AY137" s="206"/>
      <c r="AZ137" s="206"/>
      <c r="BA137" s="206"/>
      <c r="BB137" s="206"/>
      <c r="BC137" s="206"/>
      <c r="BD137" s="206"/>
      <c r="BE137" s="206"/>
      <c r="BF137" s="206"/>
      <c r="BG137" s="206"/>
      <c r="BH137" s="206"/>
      <c r="BI137" s="206"/>
      <c r="BJ137" s="206"/>
      <c r="BK137" s="206"/>
      <c r="BL137" s="206"/>
      <c r="BM137" s="206"/>
      <c r="BN137" s="206"/>
      <c r="BO137" s="206"/>
      <c r="BP137" s="206"/>
      <c r="BQ137" s="206"/>
      <c r="BR137" s="206"/>
      <c r="BS137" s="206"/>
      <c r="BT137" s="206"/>
      <c r="BU137" s="206"/>
      <c r="BV137" s="206"/>
      <c r="BW137" s="206"/>
      <c r="BX137" s="206"/>
      <c r="BY137" s="489">
        <f t="shared" si="38"/>
        <v>0</v>
      </c>
      <c r="BZ137" s="489">
        <f t="shared" si="39"/>
        <v>0</v>
      </c>
      <c r="CA137" s="489">
        <f t="shared" si="42"/>
        <v>808</v>
      </c>
      <c r="CB137" s="489">
        <f t="shared" si="43"/>
        <v>6</v>
      </c>
      <c r="CC137" s="489">
        <f t="shared" si="44"/>
        <v>0</v>
      </c>
      <c r="CD137" s="489">
        <f t="shared" si="45"/>
        <v>0</v>
      </c>
      <c r="CE137" s="489">
        <f t="shared" si="46"/>
        <v>0</v>
      </c>
      <c r="CF137" s="489">
        <f t="shared" si="40"/>
        <v>808</v>
      </c>
      <c r="CG137" s="489">
        <f t="shared" si="41"/>
        <v>6</v>
      </c>
      <c r="CH137" s="489">
        <f t="shared" si="47"/>
        <v>339</v>
      </c>
      <c r="CI137" s="489">
        <f t="shared" si="48"/>
        <v>24</v>
      </c>
    </row>
    <row r="138" spans="1:87">
      <c r="A138" s="499" t="str">
        <f t="shared" si="33"/>
        <v>509</v>
      </c>
      <c r="B138" s="500">
        <v>39948</v>
      </c>
      <c r="C138" s="206"/>
      <c r="D138" s="206"/>
      <c r="E138" s="206"/>
      <c r="F138" s="206"/>
      <c r="G138" s="206"/>
      <c r="H138" s="206"/>
      <c r="I138" s="206"/>
      <c r="J138" s="206"/>
      <c r="K138" s="206"/>
      <c r="L138" s="206"/>
      <c r="M138" s="206"/>
      <c r="N138" s="206"/>
      <c r="O138" s="206"/>
      <c r="P138" s="206"/>
      <c r="Q138" s="206"/>
      <c r="R138" s="206"/>
      <c r="S138" s="206"/>
      <c r="T138" s="206"/>
      <c r="U138" s="206"/>
      <c r="V138" s="206"/>
      <c r="W138" s="206"/>
      <c r="X138" s="206"/>
      <c r="Y138" s="206"/>
      <c r="Z138" s="206"/>
      <c r="AA138" s="206"/>
      <c r="AB138" s="206"/>
      <c r="AC138" s="206"/>
      <c r="AD138" s="206"/>
      <c r="AE138" s="206"/>
      <c r="AF138" s="206"/>
      <c r="AG138" s="206"/>
      <c r="AH138" s="206"/>
      <c r="AI138" s="206"/>
      <c r="AJ138" s="206"/>
      <c r="AK138" s="206"/>
      <c r="AL138" s="206"/>
      <c r="AM138" s="206"/>
      <c r="AN138" s="206"/>
      <c r="AO138" s="206"/>
      <c r="AP138" s="206"/>
      <c r="AQ138" s="206"/>
      <c r="AR138" s="206"/>
      <c r="AS138" s="206"/>
      <c r="AT138" s="489">
        <f t="shared" si="34"/>
        <v>0</v>
      </c>
      <c r="AU138" s="489">
        <f t="shared" si="35"/>
        <v>0</v>
      </c>
      <c r="AV138" s="489">
        <f t="shared" si="36"/>
        <v>0</v>
      </c>
      <c r="AW138" s="489">
        <f t="shared" si="37"/>
        <v>0</v>
      </c>
      <c r="AX138" s="206"/>
      <c r="AY138" s="206"/>
      <c r="AZ138" s="206"/>
      <c r="BA138" s="206"/>
      <c r="BB138" s="206"/>
      <c r="BC138" s="206"/>
      <c r="BD138" s="206"/>
      <c r="BE138" s="206"/>
      <c r="BF138" s="206"/>
      <c r="BG138" s="206"/>
      <c r="BH138" s="206"/>
      <c r="BI138" s="206"/>
      <c r="BJ138" s="206"/>
      <c r="BK138" s="206"/>
      <c r="BL138" s="206"/>
      <c r="BM138" s="206"/>
      <c r="BN138" s="206"/>
      <c r="BO138" s="206"/>
      <c r="BP138" s="206"/>
      <c r="BQ138" s="206"/>
      <c r="BR138" s="206"/>
      <c r="BS138" s="206"/>
      <c r="BT138" s="206"/>
      <c r="BU138" s="206"/>
      <c r="BV138" s="206"/>
      <c r="BW138" s="206"/>
      <c r="BX138" s="206"/>
      <c r="BY138" s="489">
        <f t="shared" si="38"/>
        <v>0</v>
      </c>
      <c r="BZ138" s="489">
        <f t="shared" si="39"/>
        <v>0</v>
      </c>
      <c r="CA138" s="489">
        <f t="shared" si="42"/>
        <v>808</v>
      </c>
      <c r="CB138" s="489">
        <f t="shared" si="43"/>
        <v>6</v>
      </c>
      <c r="CC138" s="489">
        <f t="shared" si="44"/>
        <v>0</v>
      </c>
      <c r="CD138" s="489">
        <f t="shared" si="45"/>
        <v>0</v>
      </c>
      <c r="CE138" s="489">
        <f t="shared" si="46"/>
        <v>0</v>
      </c>
      <c r="CF138" s="489">
        <f t="shared" si="40"/>
        <v>808</v>
      </c>
      <c r="CG138" s="489">
        <f t="shared" si="41"/>
        <v>6</v>
      </c>
      <c r="CH138" s="489">
        <f t="shared" si="47"/>
        <v>339</v>
      </c>
      <c r="CI138" s="489">
        <f t="shared" si="48"/>
        <v>24</v>
      </c>
    </row>
    <row r="139" spans="1:87">
      <c r="A139" s="499" t="str">
        <f t="shared" si="33"/>
        <v>509</v>
      </c>
      <c r="B139" s="500">
        <v>39949</v>
      </c>
      <c r="C139" s="206"/>
      <c r="D139" s="206"/>
      <c r="E139" s="206"/>
      <c r="F139" s="206"/>
      <c r="G139" s="206"/>
      <c r="H139" s="206"/>
      <c r="I139" s="206"/>
      <c r="J139" s="206"/>
      <c r="K139" s="206"/>
      <c r="L139" s="206"/>
      <c r="M139" s="206"/>
      <c r="N139" s="206"/>
      <c r="O139" s="206"/>
      <c r="P139" s="206"/>
      <c r="Q139" s="206"/>
      <c r="R139" s="206"/>
      <c r="S139" s="206"/>
      <c r="T139" s="206"/>
      <c r="U139" s="206"/>
      <c r="V139" s="206"/>
      <c r="W139" s="206"/>
      <c r="X139" s="206"/>
      <c r="Y139" s="206"/>
      <c r="Z139" s="206"/>
      <c r="AA139" s="206"/>
      <c r="AB139" s="206"/>
      <c r="AC139" s="206"/>
      <c r="AD139" s="206"/>
      <c r="AE139" s="206"/>
      <c r="AF139" s="206"/>
      <c r="AG139" s="206"/>
      <c r="AH139" s="206"/>
      <c r="AI139" s="206"/>
      <c r="AJ139" s="206"/>
      <c r="AK139" s="206"/>
      <c r="AL139" s="206"/>
      <c r="AM139" s="206"/>
      <c r="AN139" s="206"/>
      <c r="AO139" s="206"/>
      <c r="AP139" s="206"/>
      <c r="AQ139" s="206"/>
      <c r="AR139" s="206"/>
      <c r="AS139" s="206"/>
      <c r="AT139" s="489">
        <f t="shared" si="34"/>
        <v>0</v>
      </c>
      <c r="AU139" s="489">
        <f t="shared" si="35"/>
        <v>0</v>
      </c>
      <c r="AV139" s="489">
        <f t="shared" si="36"/>
        <v>0</v>
      </c>
      <c r="AW139" s="489">
        <f t="shared" si="37"/>
        <v>0</v>
      </c>
      <c r="AX139" s="206"/>
      <c r="AY139" s="206"/>
      <c r="AZ139" s="206"/>
      <c r="BA139" s="206"/>
      <c r="BB139" s="206"/>
      <c r="BC139" s="206"/>
      <c r="BD139" s="206"/>
      <c r="BE139" s="206"/>
      <c r="BF139" s="206"/>
      <c r="BG139" s="206"/>
      <c r="BH139" s="206"/>
      <c r="BI139" s="206"/>
      <c r="BJ139" s="206"/>
      <c r="BK139" s="206"/>
      <c r="BL139" s="206"/>
      <c r="BM139" s="206"/>
      <c r="BN139" s="206"/>
      <c r="BO139" s="206"/>
      <c r="BP139" s="206"/>
      <c r="BQ139" s="206"/>
      <c r="BR139" s="206"/>
      <c r="BS139" s="206"/>
      <c r="BT139" s="206"/>
      <c r="BU139" s="206"/>
      <c r="BV139" s="206"/>
      <c r="BW139" s="206"/>
      <c r="BX139" s="206"/>
      <c r="BY139" s="489">
        <f t="shared" si="38"/>
        <v>0</v>
      </c>
      <c r="BZ139" s="489">
        <f t="shared" si="39"/>
        <v>0</v>
      </c>
      <c r="CA139" s="489">
        <f t="shared" si="42"/>
        <v>808</v>
      </c>
      <c r="CB139" s="489">
        <f t="shared" si="43"/>
        <v>6</v>
      </c>
      <c r="CC139" s="489">
        <f t="shared" si="44"/>
        <v>0</v>
      </c>
      <c r="CD139" s="489">
        <f t="shared" si="45"/>
        <v>0</v>
      </c>
      <c r="CE139" s="489">
        <f t="shared" si="46"/>
        <v>0</v>
      </c>
      <c r="CF139" s="489">
        <f t="shared" si="40"/>
        <v>808</v>
      </c>
      <c r="CG139" s="489">
        <f t="shared" si="41"/>
        <v>6</v>
      </c>
      <c r="CH139" s="489">
        <f t="shared" si="47"/>
        <v>339</v>
      </c>
      <c r="CI139" s="489">
        <f t="shared" si="48"/>
        <v>24</v>
      </c>
    </row>
    <row r="140" spans="1:87">
      <c r="A140" s="499" t="str">
        <f t="shared" si="33"/>
        <v>509</v>
      </c>
      <c r="B140" s="500">
        <v>39950</v>
      </c>
      <c r="C140" s="206"/>
      <c r="D140" s="206"/>
      <c r="E140" s="206"/>
      <c r="F140" s="206"/>
      <c r="G140" s="206"/>
      <c r="H140" s="206"/>
      <c r="I140" s="206"/>
      <c r="J140" s="206"/>
      <c r="K140" s="206"/>
      <c r="L140" s="206"/>
      <c r="M140" s="206"/>
      <c r="N140" s="206"/>
      <c r="O140" s="206"/>
      <c r="P140" s="206"/>
      <c r="Q140" s="206"/>
      <c r="R140" s="206"/>
      <c r="S140" s="206"/>
      <c r="T140" s="206"/>
      <c r="U140" s="206"/>
      <c r="V140" s="206"/>
      <c r="W140" s="206"/>
      <c r="X140" s="206"/>
      <c r="Y140" s="206"/>
      <c r="Z140" s="206"/>
      <c r="AA140" s="206"/>
      <c r="AB140" s="206"/>
      <c r="AC140" s="206"/>
      <c r="AD140" s="206"/>
      <c r="AE140" s="206"/>
      <c r="AF140" s="206"/>
      <c r="AG140" s="206"/>
      <c r="AH140" s="206"/>
      <c r="AI140" s="206"/>
      <c r="AJ140" s="206"/>
      <c r="AK140" s="206"/>
      <c r="AL140" s="206"/>
      <c r="AM140" s="206"/>
      <c r="AN140" s="206"/>
      <c r="AO140" s="206"/>
      <c r="AP140" s="206"/>
      <c r="AQ140" s="206"/>
      <c r="AR140" s="206"/>
      <c r="AS140" s="206"/>
      <c r="AT140" s="489">
        <f t="shared" si="34"/>
        <v>0</v>
      </c>
      <c r="AU140" s="489">
        <f t="shared" si="35"/>
        <v>0</v>
      </c>
      <c r="AV140" s="489">
        <f t="shared" si="36"/>
        <v>0</v>
      </c>
      <c r="AW140" s="489">
        <f t="shared" si="37"/>
        <v>0</v>
      </c>
      <c r="AX140" s="206"/>
      <c r="AY140" s="206"/>
      <c r="AZ140" s="206"/>
      <c r="BA140" s="206"/>
      <c r="BB140" s="206"/>
      <c r="BC140" s="206"/>
      <c r="BD140" s="206"/>
      <c r="BE140" s="206"/>
      <c r="BF140" s="206"/>
      <c r="BG140" s="206"/>
      <c r="BH140" s="206"/>
      <c r="BI140" s="206"/>
      <c r="BJ140" s="206"/>
      <c r="BK140" s="206"/>
      <c r="BL140" s="206"/>
      <c r="BM140" s="206"/>
      <c r="BN140" s="206"/>
      <c r="BO140" s="206"/>
      <c r="BP140" s="206"/>
      <c r="BQ140" s="206"/>
      <c r="BR140" s="206"/>
      <c r="BS140" s="206"/>
      <c r="BT140" s="206"/>
      <c r="BU140" s="206"/>
      <c r="BV140" s="206"/>
      <c r="BW140" s="206"/>
      <c r="BX140" s="206"/>
      <c r="BY140" s="489">
        <f t="shared" si="38"/>
        <v>0</v>
      </c>
      <c r="BZ140" s="489">
        <f t="shared" si="39"/>
        <v>0</v>
      </c>
      <c r="CA140" s="489">
        <f t="shared" si="42"/>
        <v>808</v>
      </c>
      <c r="CB140" s="489">
        <f t="shared" si="43"/>
        <v>6</v>
      </c>
      <c r="CC140" s="489">
        <f t="shared" si="44"/>
        <v>0</v>
      </c>
      <c r="CD140" s="489">
        <f t="shared" si="45"/>
        <v>0</v>
      </c>
      <c r="CE140" s="489">
        <f t="shared" si="46"/>
        <v>0</v>
      </c>
      <c r="CF140" s="489">
        <f t="shared" si="40"/>
        <v>808</v>
      </c>
      <c r="CG140" s="489">
        <f t="shared" si="41"/>
        <v>6</v>
      </c>
      <c r="CH140" s="489">
        <f t="shared" si="47"/>
        <v>339</v>
      </c>
      <c r="CI140" s="489">
        <f t="shared" si="48"/>
        <v>24</v>
      </c>
    </row>
    <row r="141" spans="1:87">
      <c r="A141" s="499" t="str">
        <f t="shared" si="33"/>
        <v>509</v>
      </c>
      <c r="B141" s="500">
        <v>39951</v>
      </c>
      <c r="C141" s="206"/>
      <c r="D141" s="206"/>
      <c r="E141" s="206"/>
      <c r="F141" s="206"/>
      <c r="G141" s="206"/>
      <c r="H141" s="206"/>
      <c r="I141" s="206"/>
      <c r="J141" s="206"/>
      <c r="K141" s="206"/>
      <c r="L141" s="206"/>
      <c r="M141" s="206"/>
      <c r="N141" s="206"/>
      <c r="O141" s="206"/>
      <c r="P141" s="206"/>
      <c r="Q141" s="206"/>
      <c r="R141" s="206"/>
      <c r="S141" s="206"/>
      <c r="T141" s="206"/>
      <c r="U141" s="206"/>
      <c r="V141" s="206"/>
      <c r="W141" s="206"/>
      <c r="X141" s="206"/>
      <c r="Y141" s="206"/>
      <c r="Z141" s="206"/>
      <c r="AA141" s="206"/>
      <c r="AB141" s="206"/>
      <c r="AC141" s="206"/>
      <c r="AD141" s="206"/>
      <c r="AE141" s="206"/>
      <c r="AF141" s="206"/>
      <c r="AG141" s="206"/>
      <c r="AH141" s="206"/>
      <c r="AI141" s="206"/>
      <c r="AJ141" s="206"/>
      <c r="AK141" s="206"/>
      <c r="AL141" s="206"/>
      <c r="AM141" s="206"/>
      <c r="AN141" s="206"/>
      <c r="AO141" s="206"/>
      <c r="AP141" s="206"/>
      <c r="AQ141" s="206"/>
      <c r="AR141" s="206"/>
      <c r="AS141" s="206"/>
      <c r="AT141" s="489">
        <f t="shared" si="34"/>
        <v>0</v>
      </c>
      <c r="AU141" s="489">
        <f t="shared" si="35"/>
        <v>0</v>
      </c>
      <c r="AV141" s="489">
        <f t="shared" si="36"/>
        <v>0</v>
      </c>
      <c r="AW141" s="489">
        <f t="shared" si="37"/>
        <v>0</v>
      </c>
      <c r="AX141" s="206"/>
      <c r="AY141" s="206"/>
      <c r="AZ141" s="206"/>
      <c r="BA141" s="206"/>
      <c r="BB141" s="206"/>
      <c r="BC141" s="206"/>
      <c r="BD141" s="206"/>
      <c r="BE141" s="206"/>
      <c r="BF141" s="206"/>
      <c r="BG141" s="206"/>
      <c r="BH141" s="206"/>
      <c r="BI141" s="206"/>
      <c r="BJ141" s="206"/>
      <c r="BK141" s="206"/>
      <c r="BL141" s="206"/>
      <c r="BM141" s="206"/>
      <c r="BN141" s="206"/>
      <c r="BO141" s="206"/>
      <c r="BP141" s="206"/>
      <c r="BQ141" s="206"/>
      <c r="BR141" s="206"/>
      <c r="BS141" s="206"/>
      <c r="BT141" s="206"/>
      <c r="BU141" s="206"/>
      <c r="BV141" s="206"/>
      <c r="BW141" s="206"/>
      <c r="BX141" s="206"/>
      <c r="BY141" s="489">
        <f t="shared" si="38"/>
        <v>0</v>
      </c>
      <c r="BZ141" s="489">
        <f t="shared" si="39"/>
        <v>0</v>
      </c>
      <c r="CA141" s="489">
        <f t="shared" si="42"/>
        <v>808</v>
      </c>
      <c r="CB141" s="489">
        <f t="shared" si="43"/>
        <v>6</v>
      </c>
      <c r="CC141" s="489">
        <f t="shared" si="44"/>
        <v>0</v>
      </c>
      <c r="CD141" s="489">
        <f t="shared" si="45"/>
        <v>0</v>
      </c>
      <c r="CE141" s="489">
        <f t="shared" si="46"/>
        <v>0</v>
      </c>
      <c r="CF141" s="489">
        <f t="shared" si="40"/>
        <v>808</v>
      </c>
      <c r="CG141" s="489">
        <f t="shared" si="41"/>
        <v>6</v>
      </c>
      <c r="CH141" s="489">
        <f t="shared" si="47"/>
        <v>339</v>
      </c>
      <c r="CI141" s="489">
        <f t="shared" si="48"/>
        <v>24</v>
      </c>
    </row>
    <row r="142" spans="1:87">
      <c r="A142" s="499" t="str">
        <f t="shared" si="33"/>
        <v>509</v>
      </c>
      <c r="B142" s="500">
        <v>39952</v>
      </c>
      <c r="C142" s="206"/>
      <c r="D142" s="206"/>
      <c r="E142" s="206"/>
      <c r="F142" s="206"/>
      <c r="G142" s="206"/>
      <c r="H142" s="206"/>
      <c r="I142" s="206"/>
      <c r="J142" s="206"/>
      <c r="K142" s="206"/>
      <c r="L142" s="206"/>
      <c r="M142" s="206"/>
      <c r="N142" s="206"/>
      <c r="O142" s="206"/>
      <c r="P142" s="206"/>
      <c r="Q142" s="206"/>
      <c r="R142" s="206"/>
      <c r="S142" s="206"/>
      <c r="T142" s="206"/>
      <c r="U142" s="206"/>
      <c r="V142" s="206"/>
      <c r="W142" s="206"/>
      <c r="X142" s="206"/>
      <c r="Y142" s="206"/>
      <c r="Z142" s="206"/>
      <c r="AA142" s="206"/>
      <c r="AB142" s="206"/>
      <c r="AC142" s="206"/>
      <c r="AD142" s="206"/>
      <c r="AE142" s="206"/>
      <c r="AF142" s="206"/>
      <c r="AG142" s="206"/>
      <c r="AH142" s="206"/>
      <c r="AI142" s="206"/>
      <c r="AJ142" s="206"/>
      <c r="AK142" s="206"/>
      <c r="AL142" s="206"/>
      <c r="AM142" s="206"/>
      <c r="AN142" s="206"/>
      <c r="AO142" s="206"/>
      <c r="AP142" s="206"/>
      <c r="AQ142" s="206"/>
      <c r="AR142" s="206"/>
      <c r="AS142" s="206"/>
      <c r="AT142" s="489">
        <f t="shared" si="34"/>
        <v>0</v>
      </c>
      <c r="AU142" s="489">
        <f t="shared" si="35"/>
        <v>0</v>
      </c>
      <c r="AV142" s="489">
        <f t="shared" si="36"/>
        <v>0</v>
      </c>
      <c r="AW142" s="489">
        <f t="shared" si="37"/>
        <v>0</v>
      </c>
      <c r="AX142" s="206"/>
      <c r="AY142" s="206"/>
      <c r="AZ142" s="206"/>
      <c r="BA142" s="206"/>
      <c r="BB142" s="206"/>
      <c r="BC142" s="206"/>
      <c r="BD142" s="206"/>
      <c r="BE142" s="206"/>
      <c r="BF142" s="206"/>
      <c r="BG142" s="206"/>
      <c r="BH142" s="206"/>
      <c r="BI142" s="206"/>
      <c r="BJ142" s="206"/>
      <c r="BK142" s="206"/>
      <c r="BL142" s="206"/>
      <c r="BM142" s="206"/>
      <c r="BN142" s="206"/>
      <c r="BO142" s="206"/>
      <c r="BP142" s="206"/>
      <c r="BQ142" s="206"/>
      <c r="BR142" s="206"/>
      <c r="BS142" s="206"/>
      <c r="BT142" s="206"/>
      <c r="BU142" s="206"/>
      <c r="BV142" s="206"/>
      <c r="BW142" s="206"/>
      <c r="BX142" s="206"/>
      <c r="BY142" s="489">
        <f t="shared" si="38"/>
        <v>0</v>
      </c>
      <c r="BZ142" s="489">
        <f t="shared" si="39"/>
        <v>0</v>
      </c>
      <c r="CA142" s="489">
        <f t="shared" si="42"/>
        <v>808</v>
      </c>
      <c r="CB142" s="489">
        <f t="shared" si="43"/>
        <v>6</v>
      </c>
      <c r="CC142" s="489">
        <f t="shared" si="44"/>
        <v>0</v>
      </c>
      <c r="CD142" s="489">
        <f t="shared" si="45"/>
        <v>0</v>
      </c>
      <c r="CE142" s="489">
        <f t="shared" si="46"/>
        <v>0</v>
      </c>
      <c r="CF142" s="489">
        <f t="shared" si="40"/>
        <v>808</v>
      </c>
      <c r="CG142" s="489">
        <f t="shared" si="41"/>
        <v>6</v>
      </c>
      <c r="CH142" s="489">
        <f t="shared" si="47"/>
        <v>339</v>
      </c>
      <c r="CI142" s="489">
        <f t="shared" si="48"/>
        <v>24</v>
      </c>
    </row>
    <row r="143" spans="1:87">
      <c r="A143" s="499" t="str">
        <f t="shared" si="33"/>
        <v>509</v>
      </c>
      <c r="B143" s="500">
        <v>39953</v>
      </c>
      <c r="C143" s="206"/>
      <c r="D143" s="206"/>
      <c r="E143" s="206"/>
      <c r="F143" s="206"/>
      <c r="G143" s="206"/>
      <c r="H143" s="206"/>
      <c r="I143" s="206"/>
      <c r="J143" s="206"/>
      <c r="K143" s="206"/>
      <c r="L143" s="206"/>
      <c r="M143" s="206"/>
      <c r="N143" s="206"/>
      <c r="O143" s="206"/>
      <c r="P143" s="206"/>
      <c r="Q143" s="206"/>
      <c r="R143" s="206"/>
      <c r="S143" s="206"/>
      <c r="T143" s="206"/>
      <c r="U143" s="206"/>
      <c r="V143" s="206"/>
      <c r="W143" s="206"/>
      <c r="X143" s="206"/>
      <c r="Y143" s="206"/>
      <c r="Z143" s="206"/>
      <c r="AA143" s="206"/>
      <c r="AB143" s="206"/>
      <c r="AC143" s="206"/>
      <c r="AD143" s="206"/>
      <c r="AE143" s="206"/>
      <c r="AF143" s="206"/>
      <c r="AG143" s="206"/>
      <c r="AH143" s="206"/>
      <c r="AI143" s="206"/>
      <c r="AJ143" s="206"/>
      <c r="AK143" s="206"/>
      <c r="AL143" s="206"/>
      <c r="AM143" s="206"/>
      <c r="AN143" s="206"/>
      <c r="AO143" s="206"/>
      <c r="AP143" s="206"/>
      <c r="AQ143" s="206"/>
      <c r="AR143" s="206"/>
      <c r="AS143" s="206"/>
      <c r="AT143" s="489">
        <f t="shared" si="34"/>
        <v>0</v>
      </c>
      <c r="AU143" s="489">
        <f t="shared" si="35"/>
        <v>0</v>
      </c>
      <c r="AV143" s="489">
        <f t="shared" si="36"/>
        <v>0</v>
      </c>
      <c r="AW143" s="489">
        <f t="shared" si="37"/>
        <v>0</v>
      </c>
      <c r="AX143" s="206"/>
      <c r="AY143" s="206"/>
      <c r="AZ143" s="206"/>
      <c r="BA143" s="206"/>
      <c r="BB143" s="206"/>
      <c r="BC143" s="206"/>
      <c r="BD143" s="206"/>
      <c r="BE143" s="206"/>
      <c r="BF143" s="206"/>
      <c r="BG143" s="206"/>
      <c r="BH143" s="206"/>
      <c r="BI143" s="206"/>
      <c r="BJ143" s="206"/>
      <c r="BK143" s="206"/>
      <c r="BL143" s="206"/>
      <c r="BM143" s="206"/>
      <c r="BN143" s="206"/>
      <c r="BO143" s="206"/>
      <c r="BP143" s="206"/>
      <c r="BQ143" s="206"/>
      <c r="BR143" s="206"/>
      <c r="BS143" s="206"/>
      <c r="BT143" s="206"/>
      <c r="BU143" s="206"/>
      <c r="BV143" s="206"/>
      <c r="BW143" s="206"/>
      <c r="BX143" s="206"/>
      <c r="BY143" s="489">
        <f t="shared" si="38"/>
        <v>0</v>
      </c>
      <c r="BZ143" s="489">
        <f t="shared" si="39"/>
        <v>0</v>
      </c>
      <c r="CA143" s="489">
        <f t="shared" si="42"/>
        <v>808</v>
      </c>
      <c r="CB143" s="489">
        <f t="shared" si="43"/>
        <v>6</v>
      </c>
      <c r="CC143" s="489">
        <f t="shared" si="44"/>
        <v>0</v>
      </c>
      <c r="CD143" s="489">
        <f t="shared" si="45"/>
        <v>0</v>
      </c>
      <c r="CE143" s="489">
        <f t="shared" si="46"/>
        <v>0</v>
      </c>
      <c r="CF143" s="489">
        <f t="shared" si="40"/>
        <v>808</v>
      </c>
      <c r="CG143" s="489">
        <f t="shared" si="41"/>
        <v>6</v>
      </c>
      <c r="CH143" s="489">
        <f t="shared" si="47"/>
        <v>339</v>
      </c>
      <c r="CI143" s="489">
        <f t="shared" si="48"/>
        <v>24</v>
      </c>
    </row>
    <row r="144" spans="1:87">
      <c r="A144" s="499" t="str">
        <f t="shared" si="33"/>
        <v>509</v>
      </c>
      <c r="B144" s="500">
        <v>39954</v>
      </c>
      <c r="C144" s="206"/>
      <c r="D144" s="206"/>
      <c r="E144" s="206"/>
      <c r="F144" s="206"/>
      <c r="G144" s="206"/>
      <c r="H144" s="206"/>
      <c r="I144" s="206"/>
      <c r="J144" s="206"/>
      <c r="K144" s="206"/>
      <c r="L144" s="206"/>
      <c r="M144" s="206"/>
      <c r="N144" s="206"/>
      <c r="O144" s="206"/>
      <c r="P144" s="206"/>
      <c r="Q144" s="206"/>
      <c r="R144" s="206"/>
      <c r="S144" s="206"/>
      <c r="T144" s="206"/>
      <c r="U144" s="206"/>
      <c r="V144" s="206"/>
      <c r="W144" s="206"/>
      <c r="X144" s="206"/>
      <c r="Y144" s="206"/>
      <c r="Z144" s="206"/>
      <c r="AA144" s="206"/>
      <c r="AB144" s="206"/>
      <c r="AC144" s="206"/>
      <c r="AD144" s="206"/>
      <c r="AE144" s="206"/>
      <c r="AF144" s="206"/>
      <c r="AG144" s="206"/>
      <c r="AH144" s="206"/>
      <c r="AI144" s="206"/>
      <c r="AJ144" s="206"/>
      <c r="AK144" s="206"/>
      <c r="AL144" s="206"/>
      <c r="AM144" s="206"/>
      <c r="AN144" s="206"/>
      <c r="AO144" s="206"/>
      <c r="AP144" s="206"/>
      <c r="AQ144" s="206"/>
      <c r="AR144" s="206"/>
      <c r="AS144" s="206"/>
      <c r="AT144" s="489">
        <f t="shared" si="34"/>
        <v>0</v>
      </c>
      <c r="AU144" s="489">
        <f t="shared" si="35"/>
        <v>0</v>
      </c>
      <c r="AV144" s="489">
        <f t="shared" si="36"/>
        <v>0</v>
      </c>
      <c r="AW144" s="489">
        <f t="shared" si="37"/>
        <v>0</v>
      </c>
      <c r="AX144" s="206"/>
      <c r="AY144" s="206"/>
      <c r="AZ144" s="206"/>
      <c r="BA144" s="206"/>
      <c r="BB144" s="206"/>
      <c r="BC144" s="206"/>
      <c r="BD144" s="206"/>
      <c r="BE144" s="206"/>
      <c r="BF144" s="206"/>
      <c r="BG144" s="206"/>
      <c r="BH144" s="206"/>
      <c r="BI144" s="206"/>
      <c r="BJ144" s="206"/>
      <c r="BK144" s="206"/>
      <c r="BL144" s="206"/>
      <c r="BM144" s="206"/>
      <c r="BN144" s="206"/>
      <c r="BO144" s="206"/>
      <c r="BP144" s="206"/>
      <c r="BQ144" s="206"/>
      <c r="BR144" s="206"/>
      <c r="BS144" s="206"/>
      <c r="BT144" s="206"/>
      <c r="BU144" s="206"/>
      <c r="BV144" s="206"/>
      <c r="BW144" s="206"/>
      <c r="BX144" s="206"/>
      <c r="BY144" s="489">
        <f t="shared" si="38"/>
        <v>0</v>
      </c>
      <c r="BZ144" s="489">
        <f t="shared" si="39"/>
        <v>0</v>
      </c>
      <c r="CA144" s="489">
        <f t="shared" si="42"/>
        <v>808</v>
      </c>
      <c r="CB144" s="489">
        <f t="shared" si="43"/>
        <v>6</v>
      </c>
      <c r="CC144" s="489">
        <f t="shared" si="44"/>
        <v>0</v>
      </c>
      <c r="CD144" s="489">
        <f t="shared" si="45"/>
        <v>0</v>
      </c>
      <c r="CE144" s="489">
        <f t="shared" si="46"/>
        <v>0</v>
      </c>
      <c r="CF144" s="489">
        <f t="shared" si="40"/>
        <v>808</v>
      </c>
      <c r="CG144" s="489">
        <f t="shared" si="41"/>
        <v>6</v>
      </c>
      <c r="CH144" s="489">
        <f t="shared" si="47"/>
        <v>339</v>
      </c>
      <c r="CI144" s="489">
        <f t="shared" si="48"/>
        <v>24</v>
      </c>
    </row>
    <row r="145" spans="1:87">
      <c r="A145" s="499" t="str">
        <f t="shared" si="33"/>
        <v>509</v>
      </c>
      <c r="B145" s="500">
        <v>39955</v>
      </c>
      <c r="C145" s="206"/>
      <c r="D145" s="206"/>
      <c r="E145" s="206"/>
      <c r="F145" s="206"/>
      <c r="G145" s="206"/>
      <c r="H145" s="206"/>
      <c r="I145" s="206"/>
      <c r="J145" s="206"/>
      <c r="K145" s="206"/>
      <c r="L145" s="206"/>
      <c r="M145" s="206"/>
      <c r="N145" s="206"/>
      <c r="O145" s="206"/>
      <c r="P145" s="206"/>
      <c r="Q145" s="206"/>
      <c r="R145" s="206"/>
      <c r="S145" s="206"/>
      <c r="T145" s="206"/>
      <c r="U145" s="206"/>
      <c r="V145" s="206"/>
      <c r="W145" s="206"/>
      <c r="X145" s="206"/>
      <c r="Y145" s="206"/>
      <c r="Z145" s="206"/>
      <c r="AA145" s="206"/>
      <c r="AB145" s="206"/>
      <c r="AC145" s="206"/>
      <c r="AD145" s="206"/>
      <c r="AE145" s="206"/>
      <c r="AF145" s="206"/>
      <c r="AG145" s="206"/>
      <c r="AH145" s="206"/>
      <c r="AI145" s="206"/>
      <c r="AJ145" s="206"/>
      <c r="AK145" s="206"/>
      <c r="AL145" s="206"/>
      <c r="AM145" s="206"/>
      <c r="AN145" s="206"/>
      <c r="AO145" s="206"/>
      <c r="AP145" s="206"/>
      <c r="AQ145" s="206"/>
      <c r="AR145" s="206"/>
      <c r="AS145" s="206"/>
      <c r="AT145" s="489">
        <f t="shared" si="34"/>
        <v>0</v>
      </c>
      <c r="AU145" s="489">
        <f t="shared" si="35"/>
        <v>0</v>
      </c>
      <c r="AV145" s="489">
        <f t="shared" si="36"/>
        <v>0</v>
      </c>
      <c r="AW145" s="489">
        <f t="shared" si="37"/>
        <v>0</v>
      </c>
      <c r="AX145" s="206"/>
      <c r="AY145" s="206"/>
      <c r="AZ145" s="206"/>
      <c r="BA145" s="206"/>
      <c r="BB145" s="206"/>
      <c r="BC145" s="206"/>
      <c r="BD145" s="206"/>
      <c r="BE145" s="206"/>
      <c r="BF145" s="206"/>
      <c r="BG145" s="206"/>
      <c r="BH145" s="206"/>
      <c r="BI145" s="206"/>
      <c r="BJ145" s="206"/>
      <c r="BK145" s="206"/>
      <c r="BL145" s="206"/>
      <c r="BM145" s="206"/>
      <c r="BN145" s="206"/>
      <c r="BO145" s="206"/>
      <c r="BP145" s="206"/>
      <c r="BQ145" s="206"/>
      <c r="BR145" s="206"/>
      <c r="BS145" s="206"/>
      <c r="BT145" s="206"/>
      <c r="BU145" s="206"/>
      <c r="BV145" s="206"/>
      <c r="BW145" s="206"/>
      <c r="BX145" s="206"/>
      <c r="BY145" s="489">
        <f t="shared" si="38"/>
        <v>0</v>
      </c>
      <c r="BZ145" s="489">
        <f t="shared" si="39"/>
        <v>0</v>
      </c>
      <c r="CA145" s="489">
        <f t="shared" si="42"/>
        <v>808</v>
      </c>
      <c r="CB145" s="489">
        <f t="shared" si="43"/>
        <v>6</v>
      </c>
      <c r="CC145" s="489">
        <f t="shared" si="44"/>
        <v>0</v>
      </c>
      <c r="CD145" s="489">
        <f t="shared" si="45"/>
        <v>0</v>
      </c>
      <c r="CE145" s="489">
        <f t="shared" si="46"/>
        <v>0</v>
      </c>
      <c r="CF145" s="489">
        <f t="shared" si="40"/>
        <v>808</v>
      </c>
      <c r="CG145" s="489">
        <f t="shared" si="41"/>
        <v>6</v>
      </c>
      <c r="CH145" s="489">
        <f t="shared" si="47"/>
        <v>339</v>
      </c>
      <c r="CI145" s="489">
        <f t="shared" si="48"/>
        <v>24</v>
      </c>
    </row>
    <row r="146" spans="1:87">
      <c r="A146" s="499" t="str">
        <f t="shared" si="33"/>
        <v>509</v>
      </c>
      <c r="B146" s="500">
        <v>39956</v>
      </c>
      <c r="C146" s="206"/>
      <c r="D146" s="206"/>
      <c r="E146" s="206"/>
      <c r="F146" s="206"/>
      <c r="G146" s="206"/>
      <c r="H146" s="206"/>
      <c r="I146" s="206"/>
      <c r="J146" s="206"/>
      <c r="K146" s="206"/>
      <c r="L146" s="206"/>
      <c r="M146" s="206"/>
      <c r="N146" s="206"/>
      <c r="O146" s="206"/>
      <c r="P146" s="206"/>
      <c r="Q146" s="206"/>
      <c r="R146" s="206"/>
      <c r="S146" s="206"/>
      <c r="T146" s="206"/>
      <c r="U146" s="206"/>
      <c r="V146" s="206"/>
      <c r="W146" s="206"/>
      <c r="X146" s="206"/>
      <c r="Y146" s="206"/>
      <c r="Z146" s="206"/>
      <c r="AA146" s="206"/>
      <c r="AB146" s="206"/>
      <c r="AC146" s="206"/>
      <c r="AD146" s="206"/>
      <c r="AE146" s="206"/>
      <c r="AF146" s="206"/>
      <c r="AG146" s="206"/>
      <c r="AH146" s="206"/>
      <c r="AI146" s="206"/>
      <c r="AJ146" s="206"/>
      <c r="AK146" s="206"/>
      <c r="AL146" s="206"/>
      <c r="AM146" s="206"/>
      <c r="AN146" s="206"/>
      <c r="AO146" s="206"/>
      <c r="AP146" s="206"/>
      <c r="AQ146" s="206"/>
      <c r="AR146" s="206"/>
      <c r="AS146" s="206"/>
      <c r="AT146" s="489">
        <f t="shared" si="34"/>
        <v>0</v>
      </c>
      <c r="AU146" s="489">
        <f t="shared" si="35"/>
        <v>0</v>
      </c>
      <c r="AV146" s="489">
        <f t="shared" si="36"/>
        <v>0</v>
      </c>
      <c r="AW146" s="489">
        <f t="shared" si="37"/>
        <v>0</v>
      </c>
      <c r="AX146" s="206"/>
      <c r="AY146" s="206"/>
      <c r="AZ146" s="206"/>
      <c r="BA146" s="206"/>
      <c r="BB146" s="206"/>
      <c r="BC146" s="206"/>
      <c r="BD146" s="206"/>
      <c r="BE146" s="206"/>
      <c r="BF146" s="206"/>
      <c r="BG146" s="206"/>
      <c r="BH146" s="206"/>
      <c r="BI146" s="206"/>
      <c r="BJ146" s="206"/>
      <c r="BK146" s="206"/>
      <c r="BL146" s="206"/>
      <c r="BM146" s="206"/>
      <c r="BN146" s="206"/>
      <c r="BO146" s="206"/>
      <c r="BP146" s="206"/>
      <c r="BQ146" s="206"/>
      <c r="BR146" s="206"/>
      <c r="BS146" s="206"/>
      <c r="BT146" s="206"/>
      <c r="BU146" s="206"/>
      <c r="BV146" s="206"/>
      <c r="BW146" s="206"/>
      <c r="BX146" s="206"/>
      <c r="BY146" s="489">
        <f t="shared" si="38"/>
        <v>0</v>
      </c>
      <c r="BZ146" s="489">
        <f t="shared" si="39"/>
        <v>0</v>
      </c>
      <c r="CA146" s="489">
        <f t="shared" si="42"/>
        <v>808</v>
      </c>
      <c r="CB146" s="489">
        <f t="shared" si="43"/>
        <v>6</v>
      </c>
      <c r="CC146" s="489">
        <f t="shared" si="44"/>
        <v>0</v>
      </c>
      <c r="CD146" s="489">
        <f t="shared" si="45"/>
        <v>0</v>
      </c>
      <c r="CE146" s="489">
        <f t="shared" si="46"/>
        <v>0</v>
      </c>
      <c r="CF146" s="489">
        <f t="shared" si="40"/>
        <v>808</v>
      </c>
      <c r="CG146" s="489">
        <f t="shared" si="41"/>
        <v>6</v>
      </c>
      <c r="CH146" s="489">
        <f t="shared" si="47"/>
        <v>339</v>
      </c>
      <c r="CI146" s="489">
        <f t="shared" si="48"/>
        <v>24</v>
      </c>
    </row>
    <row r="147" spans="1:87">
      <c r="A147" s="499" t="str">
        <f t="shared" si="33"/>
        <v>509</v>
      </c>
      <c r="B147" s="500">
        <v>39957</v>
      </c>
      <c r="C147" s="206"/>
      <c r="D147" s="206"/>
      <c r="E147" s="206"/>
      <c r="F147" s="206"/>
      <c r="G147" s="206"/>
      <c r="H147" s="206"/>
      <c r="I147" s="206"/>
      <c r="J147" s="206"/>
      <c r="K147" s="206"/>
      <c r="L147" s="206"/>
      <c r="M147" s="206"/>
      <c r="N147" s="206"/>
      <c r="O147" s="206"/>
      <c r="P147" s="206"/>
      <c r="Q147" s="206"/>
      <c r="R147" s="206"/>
      <c r="S147" s="206"/>
      <c r="T147" s="206"/>
      <c r="U147" s="206"/>
      <c r="V147" s="206"/>
      <c r="W147" s="206"/>
      <c r="X147" s="206"/>
      <c r="Y147" s="206"/>
      <c r="Z147" s="206"/>
      <c r="AA147" s="206"/>
      <c r="AB147" s="206"/>
      <c r="AC147" s="206"/>
      <c r="AD147" s="206"/>
      <c r="AE147" s="206"/>
      <c r="AF147" s="206"/>
      <c r="AG147" s="206"/>
      <c r="AH147" s="206"/>
      <c r="AI147" s="206"/>
      <c r="AJ147" s="206"/>
      <c r="AK147" s="206"/>
      <c r="AL147" s="206"/>
      <c r="AM147" s="206"/>
      <c r="AN147" s="206"/>
      <c r="AO147" s="206"/>
      <c r="AP147" s="206"/>
      <c r="AQ147" s="206"/>
      <c r="AR147" s="206"/>
      <c r="AS147" s="206"/>
      <c r="AT147" s="489">
        <f t="shared" si="34"/>
        <v>0</v>
      </c>
      <c r="AU147" s="489">
        <f t="shared" si="35"/>
        <v>0</v>
      </c>
      <c r="AV147" s="489">
        <f t="shared" si="36"/>
        <v>0</v>
      </c>
      <c r="AW147" s="489">
        <f t="shared" si="37"/>
        <v>0</v>
      </c>
      <c r="AX147" s="206"/>
      <c r="AY147" s="206"/>
      <c r="AZ147" s="206"/>
      <c r="BA147" s="206"/>
      <c r="BB147" s="206"/>
      <c r="BC147" s="206"/>
      <c r="BD147" s="206"/>
      <c r="BE147" s="206"/>
      <c r="BF147" s="206"/>
      <c r="BG147" s="206"/>
      <c r="BH147" s="206"/>
      <c r="BI147" s="206"/>
      <c r="BJ147" s="206"/>
      <c r="BK147" s="206"/>
      <c r="BL147" s="206"/>
      <c r="BM147" s="206"/>
      <c r="BN147" s="206"/>
      <c r="BO147" s="206"/>
      <c r="BP147" s="206"/>
      <c r="BQ147" s="206"/>
      <c r="BR147" s="206"/>
      <c r="BS147" s="206"/>
      <c r="BT147" s="206"/>
      <c r="BU147" s="206"/>
      <c r="BV147" s="206"/>
      <c r="BW147" s="206"/>
      <c r="BX147" s="206"/>
      <c r="BY147" s="489">
        <f t="shared" si="38"/>
        <v>0</v>
      </c>
      <c r="BZ147" s="489">
        <f t="shared" si="39"/>
        <v>0</v>
      </c>
      <c r="CA147" s="489">
        <f t="shared" si="42"/>
        <v>808</v>
      </c>
      <c r="CB147" s="489">
        <f t="shared" si="43"/>
        <v>6</v>
      </c>
      <c r="CC147" s="489">
        <f t="shared" si="44"/>
        <v>0</v>
      </c>
      <c r="CD147" s="489">
        <f t="shared" si="45"/>
        <v>0</v>
      </c>
      <c r="CE147" s="489">
        <f t="shared" si="46"/>
        <v>0</v>
      </c>
      <c r="CF147" s="489">
        <f t="shared" si="40"/>
        <v>808</v>
      </c>
      <c r="CG147" s="489">
        <f t="shared" si="41"/>
        <v>6</v>
      </c>
      <c r="CH147" s="489">
        <f t="shared" si="47"/>
        <v>339</v>
      </c>
      <c r="CI147" s="489">
        <f t="shared" si="48"/>
        <v>24</v>
      </c>
    </row>
    <row r="148" spans="1:87">
      <c r="A148" s="499" t="str">
        <f t="shared" si="33"/>
        <v>509</v>
      </c>
      <c r="B148" s="500">
        <v>39958</v>
      </c>
      <c r="C148" s="206"/>
      <c r="D148" s="206"/>
      <c r="E148" s="206"/>
      <c r="F148" s="206"/>
      <c r="G148" s="206"/>
      <c r="H148" s="206"/>
      <c r="I148" s="206"/>
      <c r="J148" s="206"/>
      <c r="K148" s="206"/>
      <c r="L148" s="206"/>
      <c r="M148" s="206"/>
      <c r="N148" s="206"/>
      <c r="O148" s="206"/>
      <c r="P148" s="206"/>
      <c r="Q148" s="206"/>
      <c r="R148" s="206"/>
      <c r="S148" s="206"/>
      <c r="T148" s="206"/>
      <c r="U148" s="206"/>
      <c r="V148" s="206"/>
      <c r="W148" s="206"/>
      <c r="X148" s="206"/>
      <c r="Y148" s="206"/>
      <c r="Z148" s="206"/>
      <c r="AA148" s="206"/>
      <c r="AB148" s="206"/>
      <c r="AC148" s="206"/>
      <c r="AD148" s="206"/>
      <c r="AE148" s="206"/>
      <c r="AF148" s="206"/>
      <c r="AG148" s="206"/>
      <c r="AH148" s="206"/>
      <c r="AI148" s="206"/>
      <c r="AJ148" s="206"/>
      <c r="AK148" s="206"/>
      <c r="AL148" s="206"/>
      <c r="AM148" s="206"/>
      <c r="AN148" s="206"/>
      <c r="AO148" s="206"/>
      <c r="AP148" s="206"/>
      <c r="AQ148" s="206"/>
      <c r="AR148" s="206"/>
      <c r="AS148" s="206"/>
      <c r="AT148" s="489">
        <f t="shared" si="34"/>
        <v>0</v>
      </c>
      <c r="AU148" s="489">
        <f t="shared" si="35"/>
        <v>0</v>
      </c>
      <c r="AV148" s="489">
        <f t="shared" si="36"/>
        <v>0</v>
      </c>
      <c r="AW148" s="489">
        <f t="shared" si="37"/>
        <v>0</v>
      </c>
      <c r="AX148" s="206"/>
      <c r="AY148" s="206"/>
      <c r="AZ148" s="206"/>
      <c r="BA148" s="206"/>
      <c r="BB148" s="206"/>
      <c r="BC148" s="206"/>
      <c r="BD148" s="206"/>
      <c r="BE148" s="206"/>
      <c r="BF148" s="206"/>
      <c r="BG148" s="206"/>
      <c r="BH148" s="206"/>
      <c r="BI148" s="206"/>
      <c r="BJ148" s="206"/>
      <c r="BK148" s="206"/>
      <c r="BL148" s="206"/>
      <c r="BM148" s="206"/>
      <c r="BN148" s="206"/>
      <c r="BO148" s="206"/>
      <c r="BP148" s="206"/>
      <c r="BQ148" s="206"/>
      <c r="BR148" s="206"/>
      <c r="BS148" s="206"/>
      <c r="BT148" s="206"/>
      <c r="BU148" s="206"/>
      <c r="BV148" s="206"/>
      <c r="BW148" s="206"/>
      <c r="BX148" s="206"/>
      <c r="BY148" s="489">
        <f t="shared" si="38"/>
        <v>0</v>
      </c>
      <c r="BZ148" s="489">
        <f t="shared" si="39"/>
        <v>0</v>
      </c>
      <c r="CA148" s="489">
        <f t="shared" si="42"/>
        <v>808</v>
      </c>
      <c r="CB148" s="489">
        <f t="shared" si="43"/>
        <v>6</v>
      </c>
      <c r="CC148" s="489">
        <f t="shared" si="44"/>
        <v>0</v>
      </c>
      <c r="CD148" s="489">
        <f t="shared" si="45"/>
        <v>0</v>
      </c>
      <c r="CE148" s="489">
        <f t="shared" si="46"/>
        <v>0</v>
      </c>
      <c r="CF148" s="489">
        <f t="shared" si="40"/>
        <v>808</v>
      </c>
      <c r="CG148" s="489">
        <f t="shared" si="41"/>
        <v>6</v>
      </c>
      <c r="CH148" s="489">
        <f t="shared" si="47"/>
        <v>339</v>
      </c>
      <c r="CI148" s="489">
        <f t="shared" si="48"/>
        <v>24</v>
      </c>
    </row>
    <row r="149" spans="1:87">
      <c r="A149" s="499" t="str">
        <f t="shared" si="33"/>
        <v>509</v>
      </c>
      <c r="B149" s="500">
        <v>39959</v>
      </c>
      <c r="C149" s="206"/>
      <c r="D149" s="206"/>
      <c r="E149" s="206"/>
      <c r="F149" s="206"/>
      <c r="G149" s="206"/>
      <c r="H149" s="206"/>
      <c r="I149" s="206"/>
      <c r="J149" s="206"/>
      <c r="K149" s="206"/>
      <c r="L149" s="206"/>
      <c r="M149" s="206"/>
      <c r="N149" s="206"/>
      <c r="O149" s="206"/>
      <c r="P149" s="206"/>
      <c r="Q149" s="206"/>
      <c r="R149" s="206"/>
      <c r="S149" s="206"/>
      <c r="T149" s="206"/>
      <c r="U149" s="206"/>
      <c r="V149" s="206"/>
      <c r="W149" s="206"/>
      <c r="X149" s="206"/>
      <c r="Y149" s="206"/>
      <c r="Z149" s="206"/>
      <c r="AA149" s="206"/>
      <c r="AB149" s="206"/>
      <c r="AC149" s="206"/>
      <c r="AD149" s="206"/>
      <c r="AE149" s="206"/>
      <c r="AF149" s="206"/>
      <c r="AG149" s="206"/>
      <c r="AH149" s="206"/>
      <c r="AI149" s="206"/>
      <c r="AJ149" s="206"/>
      <c r="AK149" s="206"/>
      <c r="AL149" s="206"/>
      <c r="AM149" s="206"/>
      <c r="AN149" s="206"/>
      <c r="AO149" s="206"/>
      <c r="AP149" s="206"/>
      <c r="AQ149" s="206"/>
      <c r="AR149" s="206"/>
      <c r="AS149" s="206"/>
      <c r="AT149" s="489">
        <f t="shared" si="34"/>
        <v>0</v>
      </c>
      <c r="AU149" s="489">
        <f t="shared" si="35"/>
        <v>0</v>
      </c>
      <c r="AV149" s="489">
        <f t="shared" si="36"/>
        <v>0</v>
      </c>
      <c r="AW149" s="489">
        <f t="shared" si="37"/>
        <v>0</v>
      </c>
      <c r="AX149" s="206"/>
      <c r="AY149" s="206"/>
      <c r="AZ149" s="206"/>
      <c r="BA149" s="206"/>
      <c r="BB149" s="206"/>
      <c r="BC149" s="206"/>
      <c r="BD149" s="206"/>
      <c r="BE149" s="206"/>
      <c r="BF149" s="206"/>
      <c r="BG149" s="206"/>
      <c r="BH149" s="206"/>
      <c r="BI149" s="206"/>
      <c r="BJ149" s="206"/>
      <c r="BK149" s="206"/>
      <c r="BL149" s="206"/>
      <c r="BM149" s="206"/>
      <c r="BN149" s="206"/>
      <c r="BO149" s="206"/>
      <c r="BP149" s="206"/>
      <c r="BQ149" s="206"/>
      <c r="BR149" s="206"/>
      <c r="BS149" s="206"/>
      <c r="BT149" s="206"/>
      <c r="BU149" s="206"/>
      <c r="BV149" s="206"/>
      <c r="BW149" s="206"/>
      <c r="BX149" s="206"/>
      <c r="BY149" s="489">
        <f t="shared" si="38"/>
        <v>0</v>
      </c>
      <c r="BZ149" s="489">
        <f t="shared" si="39"/>
        <v>0</v>
      </c>
      <c r="CA149" s="489">
        <f t="shared" si="42"/>
        <v>808</v>
      </c>
      <c r="CB149" s="489">
        <f t="shared" si="43"/>
        <v>6</v>
      </c>
      <c r="CC149" s="489">
        <f t="shared" si="44"/>
        <v>0</v>
      </c>
      <c r="CD149" s="489">
        <f t="shared" si="45"/>
        <v>0</v>
      </c>
      <c r="CE149" s="489">
        <f t="shared" si="46"/>
        <v>0</v>
      </c>
      <c r="CF149" s="489">
        <f t="shared" si="40"/>
        <v>808</v>
      </c>
      <c r="CG149" s="489">
        <f t="shared" si="41"/>
        <v>6</v>
      </c>
      <c r="CH149" s="489">
        <f t="shared" si="47"/>
        <v>339</v>
      </c>
      <c r="CI149" s="489">
        <f t="shared" si="48"/>
        <v>24</v>
      </c>
    </row>
    <row r="150" spans="1:87">
      <c r="A150" s="499" t="str">
        <f t="shared" si="33"/>
        <v>509</v>
      </c>
      <c r="B150" s="500">
        <v>39960</v>
      </c>
      <c r="C150" s="206"/>
      <c r="D150" s="206"/>
      <c r="E150" s="206"/>
      <c r="F150" s="206"/>
      <c r="G150" s="206"/>
      <c r="H150" s="206"/>
      <c r="I150" s="206"/>
      <c r="J150" s="206"/>
      <c r="K150" s="206"/>
      <c r="L150" s="206"/>
      <c r="M150" s="206"/>
      <c r="N150" s="206"/>
      <c r="O150" s="206"/>
      <c r="P150" s="206"/>
      <c r="Q150" s="206"/>
      <c r="R150" s="206"/>
      <c r="S150" s="206"/>
      <c r="T150" s="206"/>
      <c r="U150" s="206"/>
      <c r="V150" s="206"/>
      <c r="W150" s="206"/>
      <c r="X150" s="206"/>
      <c r="Y150" s="206"/>
      <c r="Z150" s="206"/>
      <c r="AA150" s="206"/>
      <c r="AB150" s="206"/>
      <c r="AC150" s="206"/>
      <c r="AD150" s="206"/>
      <c r="AE150" s="206"/>
      <c r="AF150" s="206"/>
      <c r="AG150" s="206"/>
      <c r="AH150" s="206"/>
      <c r="AI150" s="206"/>
      <c r="AJ150" s="206"/>
      <c r="AK150" s="206"/>
      <c r="AL150" s="206"/>
      <c r="AM150" s="206"/>
      <c r="AN150" s="206"/>
      <c r="AO150" s="206"/>
      <c r="AP150" s="206"/>
      <c r="AQ150" s="206"/>
      <c r="AR150" s="206"/>
      <c r="AS150" s="206"/>
      <c r="AT150" s="489">
        <f t="shared" si="34"/>
        <v>0</v>
      </c>
      <c r="AU150" s="489">
        <f t="shared" si="35"/>
        <v>0</v>
      </c>
      <c r="AV150" s="489">
        <f t="shared" si="36"/>
        <v>0</v>
      </c>
      <c r="AW150" s="489">
        <f t="shared" si="37"/>
        <v>0</v>
      </c>
      <c r="AX150" s="206"/>
      <c r="AY150" s="206"/>
      <c r="AZ150" s="206"/>
      <c r="BA150" s="206"/>
      <c r="BB150" s="206"/>
      <c r="BC150" s="206"/>
      <c r="BD150" s="206"/>
      <c r="BE150" s="206"/>
      <c r="BF150" s="206"/>
      <c r="BG150" s="206"/>
      <c r="BH150" s="206"/>
      <c r="BI150" s="206"/>
      <c r="BJ150" s="206"/>
      <c r="BK150" s="206"/>
      <c r="BL150" s="206"/>
      <c r="BM150" s="206"/>
      <c r="BN150" s="206"/>
      <c r="BO150" s="206"/>
      <c r="BP150" s="206"/>
      <c r="BQ150" s="206"/>
      <c r="BR150" s="206"/>
      <c r="BS150" s="206"/>
      <c r="BT150" s="206"/>
      <c r="BU150" s="206"/>
      <c r="BV150" s="206"/>
      <c r="BW150" s="206"/>
      <c r="BX150" s="206"/>
      <c r="BY150" s="489">
        <f t="shared" si="38"/>
        <v>0</v>
      </c>
      <c r="BZ150" s="489">
        <f t="shared" si="39"/>
        <v>0</v>
      </c>
      <c r="CA150" s="489">
        <f t="shared" si="42"/>
        <v>808</v>
      </c>
      <c r="CB150" s="489">
        <f t="shared" si="43"/>
        <v>6</v>
      </c>
      <c r="CC150" s="489">
        <f t="shared" si="44"/>
        <v>0</v>
      </c>
      <c r="CD150" s="489">
        <f t="shared" si="45"/>
        <v>0</v>
      </c>
      <c r="CE150" s="489">
        <f t="shared" si="46"/>
        <v>0</v>
      </c>
      <c r="CF150" s="489">
        <f t="shared" si="40"/>
        <v>808</v>
      </c>
      <c r="CG150" s="489">
        <f t="shared" si="41"/>
        <v>6</v>
      </c>
      <c r="CH150" s="489">
        <f t="shared" si="47"/>
        <v>339</v>
      </c>
      <c r="CI150" s="489">
        <f t="shared" si="48"/>
        <v>24</v>
      </c>
    </row>
    <row r="151" spans="1:87">
      <c r="A151" s="499" t="str">
        <f t="shared" si="33"/>
        <v>509</v>
      </c>
      <c r="B151" s="500">
        <v>39961</v>
      </c>
      <c r="C151" s="206"/>
      <c r="D151" s="206"/>
      <c r="E151" s="206"/>
      <c r="F151" s="206"/>
      <c r="G151" s="206"/>
      <c r="H151" s="206"/>
      <c r="I151" s="206"/>
      <c r="J151" s="206"/>
      <c r="K151" s="206"/>
      <c r="L151" s="206"/>
      <c r="M151" s="206"/>
      <c r="N151" s="206"/>
      <c r="O151" s="206"/>
      <c r="P151" s="206"/>
      <c r="Q151" s="206"/>
      <c r="R151" s="206"/>
      <c r="S151" s="206"/>
      <c r="T151" s="206"/>
      <c r="U151" s="206"/>
      <c r="V151" s="206"/>
      <c r="W151" s="206"/>
      <c r="X151" s="206"/>
      <c r="Y151" s="206"/>
      <c r="Z151" s="206"/>
      <c r="AA151" s="206"/>
      <c r="AB151" s="206"/>
      <c r="AC151" s="206"/>
      <c r="AD151" s="206"/>
      <c r="AE151" s="206"/>
      <c r="AF151" s="206"/>
      <c r="AG151" s="206"/>
      <c r="AH151" s="206"/>
      <c r="AI151" s="206"/>
      <c r="AJ151" s="206"/>
      <c r="AK151" s="206"/>
      <c r="AL151" s="206"/>
      <c r="AM151" s="206"/>
      <c r="AN151" s="206"/>
      <c r="AO151" s="206"/>
      <c r="AP151" s="206"/>
      <c r="AQ151" s="206"/>
      <c r="AR151" s="206"/>
      <c r="AS151" s="206"/>
      <c r="AT151" s="489">
        <f t="shared" si="34"/>
        <v>0</v>
      </c>
      <c r="AU151" s="489">
        <f t="shared" si="35"/>
        <v>0</v>
      </c>
      <c r="AV151" s="489">
        <f t="shared" si="36"/>
        <v>0</v>
      </c>
      <c r="AW151" s="489">
        <f t="shared" si="37"/>
        <v>0</v>
      </c>
      <c r="AX151" s="206"/>
      <c r="AY151" s="206"/>
      <c r="AZ151" s="206"/>
      <c r="BA151" s="206"/>
      <c r="BB151" s="206"/>
      <c r="BC151" s="206"/>
      <c r="BD151" s="206"/>
      <c r="BE151" s="206"/>
      <c r="BF151" s="206"/>
      <c r="BG151" s="206"/>
      <c r="BH151" s="206"/>
      <c r="BI151" s="206"/>
      <c r="BJ151" s="206"/>
      <c r="BK151" s="206"/>
      <c r="BL151" s="206"/>
      <c r="BM151" s="206"/>
      <c r="BN151" s="206"/>
      <c r="BO151" s="206"/>
      <c r="BP151" s="206"/>
      <c r="BQ151" s="206"/>
      <c r="BR151" s="206"/>
      <c r="BS151" s="206"/>
      <c r="BT151" s="206"/>
      <c r="BU151" s="206"/>
      <c r="BV151" s="206"/>
      <c r="BW151" s="206"/>
      <c r="BX151" s="206"/>
      <c r="BY151" s="489">
        <f t="shared" si="38"/>
        <v>0</v>
      </c>
      <c r="BZ151" s="489">
        <f t="shared" si="39"/>
        <v>0</v>
      </c>
      <c r="CA151" s="489">
        <f t="shared" si="42"/>
        <v>808</v>
      </c>
      <c r="CB151" s="489">
        <f t="shared" si="43"/>
        <v>6</v>
      </c>
      <c r="CC151" s="489">
        <f t="shared" si="44"/>
        <v>0</v>
      </c>
      <c r="CD151" s="489">
        <f t="shared" si="45"/>
        <v>0</v>
      </c>
      <c r="CE151" s="489">
        <f t="shared" si="46"/>
        <v>0</v>
      </c>
      <c r="CF151" s="489">
        <f t="shared" si="40"/>
        <v>808</v>
      </c>
      <c r="CG151" s="489">
        <f t="shared" si="41"/>
        <v>6</v>
      </c>
      <c r="CH151" s="489">
        <f t="shared" si="47"/>
        <v>339</v>
      </c>
      <c r="CI151" s="489">
        <f t="shared" si="48"/>
        <v>24</v>
      </c>
    </row>
    <row r="152" spans="1:87">
      <c r="A152" s="499" t="str">
        <f t="shared" si="33"/>
        <v>509</v>
      </c>
      <c r="B152" s="500">
        <v>39962</v>
      </c>
      <c r="C152" s="206"/>
      <c r="D152" s="206"/>
      <c r="E152" s="206"/>
      <c r="F152" s="206"/>
      <c r="G152" s="206"/>
      <c r="H152" s="206"/>
      <c r="I152" s="206"/>
      <c r="J152" s="206"/>
      <c r="K152" s="206"/>
      <c r="L152" s="206"/>
      <c r="M152" s="206"/>
      <c r="N152" s="206"/>
      <c r="O152" s="206"/>
      <c r="P152" s="206"/>
      <c r="Q152" s="206"/>
      <c r="R152" s="206"/>
      <c r="S152" s="206"/>
      <c r="T152" s="206"/>
      <c r="U152" s="206"/>
      <c r="V152" s="206"/>
      <c r="W152" s="206"/>
      <c r="X152" s="206"/>
      <c r="Y152" s="206"/>
      <c r="Z152" s="206"/>
      <c r="AA152" s="206"/>
      <c r="AB152" s="206"/>
      <c r="AC152" s="206"/>
      <c r="AD152" s="206"/>
      <c r="AE152" s="206"/>
      <c r="AF152" s="206"/>
      <c r="AG152" s="206"/>
      <c r="AH152" s="206"/>
      <c r="AI152" s="206"/>
      <c r="AJ152" s="206"/>
      <c r="AK152" s="206"/>
      <c r="AL152" s="206"/>
      <c r="AM152" s="206"/>
      <c r="AN152" s="206"/>
      <c r="AO152" s="206"/>
      <c r="AP152" s="206"/>
      <c r="AQ152" s="206"/>
      <c r="AR152" s="206"/>
      <c r="AS152" s="206"/>
      <c r="AT152" s="489">
        <f t="shared" si="34"/>
        <v>0</v>
      </c>
      <c r="AU152" s="489">
        <f t="shared" si="35"/>
        <v>0</v>
      </c>
      <c r="AV152" s="489">
        <f t="shared" si="36"/>
        <v>0</v>
      </c>
      <c r="AW152" s="489">
        <f t="shared" si="37"/>
        <v>0</v>
      </c>
      <c r="AX152" s="206"/>
      <c r="AY152" s="206"/>
      <c r="AZ152" s="206"/>
      <c r="BA152" s="206"/>
      <c r="BB152" s="206"/>
      <c r="BC152" s="206"/>
      <c r="BD152" s="206"/>
      <c r="BE152" s="206"/>
      <c r="BF152" s="206"/>
      <c r="BG152" s="206"/>
      <c r="BH152" s="206"/>
      <c r="BI152" s="206"/>
      <c r="BJ152" s="206"/>
      <c r="BK152" s="206"/>
      <c r="BL152" s="206"/>
      <c r="BM152" s="206"/>
      <c r="BN152" s="206"/>
      <c r="BO152" s="206"/>
      <c r="BP152" s="206"/>
      <c r="BQ152" s="206"/>
      <c r="BR152" s="206"/>
      <c r="BS152" s="206"/>
      <c r="BT152" s="206"/>
      <c r="BU152" s="206"/>
      <c r="BV152" s="206"/>
      <c r="BW152" s="206"/>
      <c r="BX152" s="206"/>
      <c r="BY152" s="489">
        <f t="shared" si="38"/>
        <v>0</v>
      </c>
      <c r="BZ152" s="489">
        <f t="shared" si="39"/>
        <v>0</v>
      </c>
      <c r="CA152" s="489">
        <f t="shared" si="42"/>
        <v>808</v>
      </c>
      <c r="CB152" s="489">
        <f t="shared" si="43"/>
        <v>6</v>
      </c>
      <c r="CC152" s="489">
        <f t="shared" si="44"/>
        <v>0</v>
      </c>
      <c r="CD152" s="489">
        <f t="shared" si="45"/>
        <v>0</v>
      </c>
      <c r="CE152" s="489">
        <f t="shared" si="46"/>
        <v>0</v>
      </c>
      <c r="CF152" s="489">
        <f t="shared" si="40"/>
        <v>808</v>
      </c>
      <c r="CG152" s="489">
        <f t="shared" si="41"/>
        <v>6</v>
      </c>
      <c r="CH152" s="489">
        <f t="shared" si="47"/>
        <v>339</v>
      </c>
      <c r="CI152" s="489">
        <f t="shared" si="48"/>
        <v>24</v>
      </c>
    </row>
    <row r="153" spans="1:87">
      <c r="A153" s="499" t="str">
        <f t="shared" si="33"/>
        <v>509</v>
      </c>
      <c r="B153" s="500">
        <v>39963</v>
      </c>
      <c r="C153" s="206"/>
      <c r="D153" s="206"/>
      <c r="E153" s="206"/>
      <c r="F153" s="206"/>
      <c r="G153" s="206"/>
      <c r="H153" s="206"/>
      <c r="I153" s="206"/>
      <c r="J153" s="206"/>
      <c r="K153" s="206"/>
      <c r="L153" s="206"/>
      <c r="M153" s="206"/>
      <c r="N153" s="206"/>
      <c r="O153" s="206"/>
      <c r="P153" s="206"/>
      <c r="Q153" s="206"/>
      <c r="R153" s="206"/>
      <c r="S153" s="206"/>
      <c r="T153" s="206"/>
      <c r="U153" s="206"/>
      <c r="V153" s="206"/>
      <c r="W153" s="206"/>
      <c r="X153" s="206"/>
      <c r="Y153" s="206"/>
      <c r="Z153" s="206"/>
      <c r="AA153" s="206"/>
      <c r="AB153" s="206"/>
      <c r="AC153" s="206"/>
      <c r="AD153" s="206"/>
      <c r="AE153" s="206"/>
      <c r="AF153" s="206"/>
      <c r="AG153" s="206"/>
      <c r="AH153" s="206"/>
      <c r="AI153" s="206"/>
      <c r="AJ153" s="206"/>
      <c r="AK153" s="206"/>
      <c r="AL153" s="206"/>
      <c r="AM153" s="206"/>
      <c r="AN153" s="206"/>
      <c r="AO153" s="206"/>
      <c r="AP153" s="206"/>
      <c r="AQ153" s="206"/>
      <c r="AR153" s="206"/>
      <c r="AS153" s="206"/>
      <c r="AT153" s="489">
        <f t="shared" si="34"/>
        <v>0</v>
      </c>
      <c r="AU153" s="489">
        <f t="shared" si="35"/>
        <v>0</v>
      </c>
      <c r="AV153" s="489">
        <f t="shared" si="36"/>
        <v>0</v>
      </c>
      <c r="AW153" s="489">
        <f t="shared" si="37"/>
        <v>0</v>
      </c>
      <c r="AX153" s="206"/>
      <c r="AY153" s="206"/>
      <c r="AZ153" s="206"/>
      <c r="BA153" s="206"/>
      <c r="BB153" s="206"/>
      <c r="BC153" s="206"/>
      <c r="BD153" s="206"/>
      <c r="BE153" s="206"/>
      <c r="BF153" s="206"/>
      <c r="BG153" s="206"/>
      <c r="BH153" s="206"/>
      <c r="BI153" s="206"/>
      <c r="BJ153" s="206"/>
      <c r="BK153" s="206"/>
      <c r="BL153" s="206"/>
      <c r="BM153" s="206"/>
      <c r="BN153" s="206"/>
      <c r="BO153" s="206"/>
      <c r="BP153" s="206"/>
      <c r="BQ153" s="206"/>
      <c r="BR153" s="206"/>
      <c r="BS153" s="206"/>
      <c r="BT153" s="206"/>
      <c r="BU153" s="206"/>
      <c r="BV153" s="206"/>
      <c r="BW153" s="206"/>
      <c r="BX153" s="206"/>
      <c r="BY153" s="489">
        <f t="shared" si="38"/>
        <v>0</v>
      </c>
      <c r="BZ153" s="489">
        <f t="shared" si="39"/>
        <v>0</v>
      </c>
      <c r="CA153" s="489">
        <f t="shared" si="42"/>
        <v>808</v>
      </c>
      <c r="CB153" s="489">
        <f t="shared" si="43"/>
        <v>6</v>
      </c>
      <c r="CC153" s="489">
        <f t="shared" si="44"/>
        <v>0</v>
      </c>
      <c r="CD153" s="489">
        <f t="shared" si="45"/>
        <v>0</v>
      </c>
      <c r="CE153" s="489">
        <f t="shared" si="46"/>
        <v>0</v>
      </c>
      <c r="CF153" s="489">
        <f t="shared" si="40"/>
        <v>808</v>
      </c>
      <c r="CG153" s="489">
        <f t="shared" si="41"/>
        <v>6</v>
      </c>
      <c r="CH153" s="489">
        <f t="shared" si="47"/>
        <v>339</v>
      </c>
      <c r="CI153" s="489">
        <f t="shared" si="48"/>
        <v>24</v>
      </c>
    </row>
    <row r="154" spans="1:87">
      <c r="A154" s="499" t="str">
        <f t="shared" si="33"/>
        <v>509</v>
      </c>
      <c r="B154" s="500">
        <v>39964</v>
      </c>
      <c r="C154" s="206"/>
      <c r="D154" s="206"/>
      <c r="E154" s="206"/>
      <c r="F154" s="206"/>
      <c r="G154" s="206"/>
      <c r="H154" s="206"/>
      <c r="I154" s="206"/>
      <c r="J154" s="206"/>
      <c r="K154" s="206"/>
      <c r="L154" s="206"/>
      <c r="M154" s="206"/>
      <c r="N154" s="206"/>
      <c r="O154" s="206"/>
      <c r="P154" s="206"/>
      <c r="Q154" s="206"/>
      <c r="R154" s="206"/>
      <c r="S154" s="206"/>
      <c r="T154" s="206"/>
      <c r="U154" s="206"/>
      <c r="V154" s="206"/>
      <c r="W154" s="206"/>
      <c r="X154" s="206"/>
      <c r="Y154" s="206"/>
      <c r="Z154" s="206"/>
      <c r="AA154" s="206"/>
      <c r="AB154" s="206"/>
      <c r="AC154" s="206"/>
      <c r="AD154" s="206"/>
      <c r="AE154" s="206"/>
      <c r="AF154" s="206"/>
      <c r="AG154" s="206"/>
      <c r="AH154" s="206"/>
      <c r="AI154" s="206"/>
      <c r="AJ154" s="206"/>
      <c r="AK154" s="206"/>
      <c r="AL154" s="206"/>
      <c r="AM154" s="206"/>
      <c r="AN154" s="206"/>
      <c r="AO154" s="206"/>
      <c r="AP154" s="206"/>
      <c r="AQ154" s="206"/>
      <c r="AR154" s="206"/>
      <c r="AS154" s="206"/>
      <c r="AT154" s="489">
        <f t="shared" si="34"/>
        <v>0</v>
      </c>
      <c r="AU154" s="489">
        <f t="shared" si="35"/>
        <v>0</v>
      </c>
      <c r="AV154" s="489">
        <f t="shared" si="36"/>
        <v>0</v>
      </c>
      <c r="AW154" s="489">
        <f t="shared" si="37"/>
        <v>0</v>
      </c>
      <c r="AX154" s="206"/>
      <c r="AY154" s="206"/>
      <c r="AZ154" s="206"/>
      <c r="BA154" s="206"/>
      <c r="BB154" s="206"/>
      <c r="BC154" s="206"/>
      <c r="BD154" s="206"/>
      <c r="BE154" s="206"/>
      <c r="BF154" s="206"/>
      <c r="BG154" s="206"/>
      <c r="BH154" s="206"/>
      <c r="BI154" s="206"/>
      <c r="BJ154" s="206"/>
      <c r="BK154" s="206"/>
      <c r="BL154" s="206"/>
      <c r="BM154" s="206"/>
      <c r="BN154" s="206"/>
      <c r="BO154" s="206"/>
      <c r="BP154" s="206"/>
      <c r="BQ154" s="206"/>
      <c r="BR154" s="206"/>
      <c r="BS154" s="206"/>
      <c r="BT154" s="206"/>
      <c r="BU154" s="206"/>
      <c r="BV154" s="206"/>
      <c r="BW154" s="206"/>
      <c r="BX154" s="206"/>
      <c r="BY154" s="489">
        <f t="shared" si="38"/>
        <v>0</v>
      </c>
      <c r="BZ154" s="489">
        <f t="shared" si="39"/>
        <v>0</v>
      </c>
      <c r="CA154" s="489">
        <f t="shared" si="42"/>
        <v>808</v>
      </c>
      <c r="CB154" s="489">
        <f t="shared" si="43"/>
        <v>6</v>
      </c>
      <c r="CC154" s="489">
        <f t="shared" si="44"/>
        <v>0</v>
      </c>
      <c r="CD154" s="489">
        <f t="shared" si="45"/>
        <v>0</v>
      </c>
      <c r="CE154" s="489">
        <f t="shared" si="46"/>
        <v>0</v>
      </c>
      <c r="CF154" s="489">
        <f t="shared" si="40"/>
        <v>808</v>
      </c>
      <c r="CG154" s="489">
        <f t="shared" si="41"/>
        <v>6</v>
      </c>
      <c r="CH154" s="489">
        <f t="shared" si="47"/>
        <v>339</v>
      </c>
      <c r="CI154" s="489">
        <f t="shared" si="48"/>
        <v>24</v>
      </c>
    </row>
    <row r="155" spans="1:87">
      <c r="A155" s="499" t="str">
        <f t="shared" si="33"/>
        <v>609</v>
      </c>
      <c r="B155" s="500">
        <v>39965</v>
      </c>
      <c r="C155" s="206"/>
      <c r="D155" s="206"/>
      <c r="E155" s="206"/>
      <c r="F155" s="206"/>
      <c r="G155" s="206"/>
      <c r="H155" s="206"/>
      <c r="I155" s="206"/>
      <c r="J155" s="206"/>
      <c r="K155" s="206"/>
      <c r="L155" s="206"/>
      <c r="M155" s="206"/>
      <c r="N155" s="206"/>
      <c r="O155" s="206"/>
      <c r="P155" s="206"/>
      <c r="Q155" s="206"/>
      <c r="R155" s="206"/>
      <c r="S155" s="206"/>
      <c r="T155" s="206"/>
      <c r="U155" s="206"/>
      <c r="V155" s="206"/>
      <c r="W155" s="206"/>
      <c r="X155" s="206"/>
      <c r="Y155" s="206"/>
      <c r="Z155" s="206"/>
      <c r="AA155" s="206"/>
      <c r="AB155" s="206"/>
      <c r="AC155" s="206"/>
      <c r="AD155" s="206"/>
      <c r="AE155" s="206"/>
      <c r="AF155" s="206"/>
      <c r="AG155" s="206"/>
      <c r="AH155" s="206"/>
      <c r="AI155" s="206"/>
      <c r="AJ155" s="206"/>
      <c r="AK155" s="206"/>
      <c r="AL155" s="206"/>
      <c r="AM155" s="206"/>
      <c r="AN155" s="206"/>
      <c r="AO155" s="206"/>
      <c r="AP155" s="206"/>
      <c r="AQ155" s="206"/>
      <c r="AR155" s="206"/>
      <c r="AS155" s="206"/>
      <c r="AT155" s="489">
        <f t="shared" si="34"/>
        <v>0</v>
      </c>
      <c r="AU155" s="489">
        <f t="shared" si="35"/>
        <v>0</v>
      </c>
      <c r="AV155" s="489">
        <f t="shared" si="36"/>
        <v>0</v>
      </c>
      <c r="AW155" s="489">
        <f t="shared" si="37"/>
        <v>0</v>
      </c>
      <c r="AX155" s="206"/>
      <c r="AY155" s="206"/>
      <c r="AZ155" s="206"/>
      <c r="BA155" s="206"/>
      <c r="BB155" s="206"/>
      <c r="BC155" s="206"/>
      <c r="BD155" s="206"/>
      <c r="BE155" s="206"/>
      <c r="BF155" s="206"/>
      <c r="BG155" s="206"/>
      <c r="BH155" s="206"/>
      <c r="BI155" s="206"/>
      <c r="BJ155" s="206"/>
      <c r="BK155" s="206"/>
      <c r="BL155" s="206"/>
      <c r="BM155" s="206"/>
      <c r="BN155" s="206"/>
      <c r="BO155" s="206"/>
      <c r="BP155" s="206"/>
      <c r="BQ155" s="206"/>
      <c r="BR155" s="206"/>
      <c r="BS155" s="206"/>
      <c r="BT155" s="206"/>
      <c r="BU155" s="206"/>
      <c r="BV155" s="206"/>
      <c r="BW155" s="206"/>
      <c r="BX155" s="206"/>
      <c r="BY155" s="489">
        <f t="shared" si="38"/>
        <v>0</v>
      </c>
      <c r="BZ155" s="489">
        <f t="shared" si="39"/>
        <v>0</v>
      </c>
      <c r="CA155" s="489">
        <f t="shared" si="42"/>
        <v>808</v>
      </c>
      <c r="CB155" s="489">
        <f t="shared" si="43"/>
        <v>6</v>
      </c>
      <c r="CC155" s="489">
        <f t="shared" si="44"/>
        <v>0</v>
      </c>
      <c r="CD155" s="489">
        <f t="shared" si="45"/>
        <v>0</v>
      </c>
      <c r="CE155" s="489">
        <f t="shared" si="46"/>
        <v>0</v>
      </c>
      <c r="CF155" s="489">
        <f t="shared" si="40"/>
        <v>808</v>
      </c>
      <c r="CG155" s="489">
        <f t="shared" si="41"/>
        <v>6</v>
      </c>
      <c r="CH155" s="489">
        <f t="shared" si="47"/>
        <v>339</v>
      </c>
      <c r="CI155" s="489">
        <f t="shared" si="48"/>
        <v>24</v>
      </c>
    </row>
    <row r="156" spans="1:87">
      <c r="A156" s="499" t="str">
        <f t="shared" si="33"/>
        <v>609</v>
      </c>
      <c r="B156" s="500">
        <v>39966</v>
      </c>
      <c r="C156" s="206"/>
      <c r="D156" s="206"/>
      <c r="E156" s="206"/>
      <c r="F156" s="206"/>
      <c r="G156" s="206"/>
      <c r="H156" s="206"/>
      <c r="I156" s="206"/>
      <c r="J156" s="206"/>
      <c r="K156" s="206"/>
      <c r="L156" s="206"/>
      <c r="M156" s="206"/>
      <c r="N156" s="206"/>
      <c r="O156" s="206"/>
      <c r="P156" s="206"/>
      <c r="Q156" s="206"/>
      <c r="R156" s="206"/>
      <c r="S156" s="206"/>
      <c r="T156" s="206"/>
      <c r="U156" s="206"/>
      <c r="V156" s="206"/>
      <c r="W156" s="206"/>
      <c r="X156" s="206"/>
      <c r="Y156" s="206"/>
      <c r="Z156" s="206"/>
      <c r="AA156" s="206"/>
      <c r="AB156" s="206"/>
      <c r="AC156" s="206"/>
      <c r="AD156" s="206"/>
      <c r="AE156" s="206"/>
      <c r="AF156" s="206"/>
      <c r="AG156" s="206"/>
      <c r="AH156" s="206"/>
      <c r="AI156" s="206"/>
      <c r="AJ156" s="206"/>
      <c r="AK156" s="206"/>
      <c r="AL156" s="206"/>
      <c r="AM156" s="206"/>
      <c r="AN156" s="206"/>
      <c r="AO156" s="206"/>
      <c r="AP156" s="206"/>
      <c r="AQ156" s="206"/>
      <c r="AR156" s="206"/>
      <c r="AS156" s="206"/>
      <c r="AT156" s="489">
        <f t="shared" si="34"/>
        <v>0</v>
      </c>
      <c r="AU156" s="489">
        <f t="shared" si="35"/>
        <v>0</v>
      </c>
      <c r="AV156" s="489">
        <f t="shared" si="36"/>
        <v>0</v>
      </c>
      <c r="AW156" s="489">
        <f t="shared" si="37"/>
        <v>0</v>
      </c>
      <c r="AX156" s="206"/>
      <c r="AY156" s="206"/>
      <c r="AZ156" s="206"/>
      <c r="BA156" s="206"/>
      <c r="BB156" s="206"/>
      <c r="BC156" s="206"/>
      <c r="BD156" s="206"/>
      <c r="BE156" s="206"/>
      <c r="BF156" s="206"/>
      <c r="BG156" s="206"/>
      <c r="BH156" s="206"/>
      <c r="BI156" s="206"/>
      <c r="BJ156" s="206"/>
      <c r="BK156" s="206"/>
      <c r="BL156" s="206"/>
      <c r="BM156" s="206"/>
      <c r="BN156" s="206"/>
      <c r="BO156" s="206"/>
      <c r="BP156" s="206"/>
      <c r="BQ156" s="206"/>
      <c r="BR156" s="206"/>
      <c r="BS156" s="206"/>
      <c r="BT156" s="206"/>
      <c r="BU156" s="206"/>
      <c r="BV156" s="206"/>
      <c r="BW156" s="206"/>
      <c r="BX156" s="206"/>
      <c r="BY156" s="489">
        <f t="shared" si="38"/>
        <v>0</v>
      </c>
      <c r="BZ156" s="489">
        <f t="shared" si="39"/>
        <v>0</v>
      </c>
      <c r="CA156" s="489">
        <f t="shared" si="42"/>
        <v>808</v>
      </c>
      <c r="CB156" s="489">
        <f t="shared" si="43"/>
        <v>6</v>
      </c>
      <c r="CC156" s="489">
        <f t="shared" si="44"/>
        <v>0</v>
      </c>
      <c r="CD156" s="489">
        <f t="shared" si="45"/>
        <v>0</v>
      </c>
      <c r="CE156" s="489">
        <f t="shared" si="46"/>
        <v>0</v>
      </c>
      <c r="CF156" s="489">
        <f t="shared" si="40"/>
        <v>808</v>
      </c>
      <c r="CG156" s="489">
        <f t="shared" si="41"/>
        <v>6</v>
      </c>
      <c r="CH156" s="489">
        <f t="shared" si="47"/>
        <v>339</v>
      </c>
      <c r="CI156" s="489">
        <f t="shared" si="48"/>
        <v>24</v>
      </c>
    </row>
    <row r="157" spans="1:87">
      <c r="A157" s="499" t="str">
        <f t="shared" si="33"/>
        <v>609</v>
      </c>
      <c r="B157" s="500">
        <v>39967</v>
      </c>
      <c r="C157" s="206"/>
      <c r="D157" s="206"/>
      <c r="E157" s="206"/>
      <c r="F157" s="206"/>
      <c r="G157" s="206"/>
      <c r="H157" s="206"/>
      <c r="I157" s="206"/>
      <c r="J157" s="206"/>
      <c r="K157" s="206"/>
      <c r="L157" s="206"/>
      <c r="M157" s="206"/>
      <c r="N157" s="206"/>
      <c r="O157" s="206"/>
      <c r="P157" s="206"/>
      <c r="Q157" s="206"/>
      <c r="R157" s="206"/>
      <c r="S157" s="206"/>
      <c r="T157" s="206"/>
      <c r="U157" s="206"/>
      <c r="V157" s="206"/>
      <c r="W157" s="206"/>
      <c r="X157" s="206"/>
      <c r="Y157" s="206"/>
      <c r="Z157" s="206"/>
      <c r="AA157" s="206"/>
      <c r="AB157" s="206"/>
      <c r="AC157" s="206"/>
      <c r="AD157" s="206"/>
      <c r="AE157" s="206"/>
      <c r="AF157" s="206"/>
      <c r="AG157" s="206"/>
      <c r="AH157" s="206"/>
      <c r="AI157" s="206"/>
      <c r="AJ157" s="206"/>
      <c r="AK157" s="206"/>
      <c r="AL157" s="206"/>
      <c r="AM157" s="206"/>
      <c r="AN157" s="206"/>
      <c r="AO157" s="206"/>
      <c r="AP157" s="206"/>
      <c r="AQ157" s="206"/>
      <c r="AR157" s="206"/>
      <c r="AS157" s="206"/>
      <c r="AT157" s="489">
        <f t="shared" si="34"/>
        <v>0</v>
      </c>
      <c r="AU157" s="489">
        <f t="shared" si="35"/>
        <v>0</v>
      </c>
      <c r="AV157" s="489">
        <f t="shared" si="36"/>
        <v>0</v>
      </c>
      <c r="AW157" s="489">
        <f t="shared" si="37"/>
        <v>0</v>
      </c>
      <c r="AX157" s="206"/>
      <c r="AY157" s="206"/>
      <c r="AZ157" s="206"/>
      <c r="BA157" s="206"/>
      <c r="BB157" s="206"/>
      <c r="BC157" s="206"/>
      <c r="BD157" s="206"/>
      <c r="BE157" s="206"/>
      <c r="BF157" s="206"/>
      <c r="BG157" s="206"/>
      <c r="BH157" s="206"/>
      <c r="BI157" s="206"/>
      <c r="BJ157" s="206"/>
      <c r="BK157" s="206"/>
      <c r="BL157" s="206"/>
      <c r="BM157" s="206"/>
      <c r="BN157" s="206"/>
      <c r="BO157" s="206"/>
      <c r="BP157" s="206"/>
      <c r="BQ157" s="206"/>
      <c r="BR157" s="206"/>
      <c r="BS157" s="206"/>
      <c r="BT157" s="206"/>
      <c r="BU157" s="206"/>
      <c r="BV157" s="206"/>
      <c r="BW157" s="206"/>
      <c r="BX157" s="206"/>
      <c r="BY157" s="489">
        <f t="shared" si="38"/>
        <v>0</v>
      </c>
      <c r="BZ157" s="489">
        <f t="shared" si="39"/>
        <v>0</v>
      </c>
      <c r="CA157" s="489">
        <f t="shared" si="42"/>
        <v>808</v>
      </c>
      <c r="CB157" s="489">
        <f t="shared" si="43"/>
        <v>6</v>
      </c>
      <c r="CC157" s="489">
        <f t="shared" si="44"/>
        <v>0</v>
      </c>
      <c r="CD157" s="489">
        <f t="shared" si="45"/>
        <v>0</v>
      </c>
      <c r="CE157" s="489">
        <f t="shared" si="46"/>
        <v>0</v>
      </c>
      <c r="CF157" s="489">
        <f t="shared" si="40"/>
        <v>808</v>
      </c>
      <c r="CG157" s="489">
        <f t="shared" si="41"/>
        <v>6</v>
      </c>
      <c r="CH157" s="489">
        <f t="shared" si="47"/>
        <v>339</v>
      </c>
      <c r="CI157" s="489">
        <f t="shared" si="48"/>
        <v>24</v>
      </c>
    </row>
    <row r="158" spans="1:87">
      <c r="A158" s="499" t="str">
        <f t="shared" si="33"/>
        <v>609</v>
      </c>
      <c r="B158" s="500">
        <v>39968</v>
      </c>
      <c r="C158" s="206"/>
      <c r="D158" s="206"/>
      <c r="E158" s="206"/>
      <c r="F158" s="206"/>
      <c r="G158" s="206"/>
      <c r="H158" s="206"/>
      <c r="I158" s="206"/>
      <c r="J158" s="206"/>
      <c r="K158" s="206"/>
      <c r="L158" s="206"/>
      <c r="M158" s="206"/>
      <c r="N158" s="206"/>
      <c r="O158" s="206"/>
      <c r="P158" s="206"/>
      <c r="Q158" s="206"/>
      <c r="R158" s="206"/>
      <c r="S158" s="206"/>
      <c r="T158" s="206"/>
      <c r="U158" s="206"/>
      <c r="V158" s="206"/>
      <c r="W158" s="206"/>
      <c r="X158" s="206"/>
      <c r="Y158" s="206"/>
      <c r="Z158" s="206"/>
      <c r="AA158" s="206"/>
      <c r="AB158" s="206"/>
      <c r="AC158" s="206"/>
      <c r="AD158" s="206"/>
      <c r="AE158" s="206"/>
      <c r="AF158" s="206"/>
      <c r="AG158" s="206"/>
      <c r="AH158" s="206"/>
      <c r="AI158" s="206"/>
      <c r="AJ158" s="206"/>
      <c r="AK158" s="206"/>
      <c r="AL158" s="206"/>
      <c r="AM158" s="206"/>
      <c r="AN158" s="206"/>
      <c r="AO158" s="206"/>
      <c r="AP158" s="206"/>
      <c r="AQ158" s="206"/>
      <c r="AR158" s="206"/>
      <c r="AS158" s="206"/>
      <c r="AT158" s="489">
        <f t="shared" si="34"/>
        <v>0</v>
      </c>
      <c r="AU158" s="489">
        <f t="shared" si="35"/>
        <v>0</v>
      </c>
      <c r="AV158" s="489">
        <f t="shared" si="36"/>
        <v>0</v>
      </c>
      <c r="AW158" s="489">
        <f t="shared" si="37"/>
        <v>0</v>
      </c>
      <c r="AX158" s="206"/>
      <c r="AY158" s="206"/>
      <c r="AZ158" s="206"/>
      <c r="BA158" s="206"/>
      <c r="BB158" s="206"/>
      <c r="BC158" s="206"/>
      <c r="BD158" s="206"/>
      <c r="BE158" s="206"/>
      <c r="BF158" s="206"/>
      <c r="BG158" s="206"/>
      <c r="BH158" s="206"/>
      <c r="BI158" s="206"/>
      <c r="BJ158" s="206"/>
      <c r="BK158" s="206"/>
      <c r="BL158" s="206"/>
      <c r="BM158" s="206"/>
      <c r="BN158" s="206"/>
      <c r="BO158" s="206"/>
      <c r="BP158" s="206"/>
      <c r="BQ158" s="206"/>
      <c r="BR158" s="206"/>
      <c r="BS158" s="206"/>
      <c r="BT158" s="206"/>
      <c r="BU158" s="206"/>
      <c r="BV158" s="206"/>
      <c r="BW158" s="206"/>
      <c r="BX158" s="206"/>
      <c r="BY158" s="489">
        <f t="shared" si="38"/>
        <v>0</v>
      </c>
      <c r="BZ158" s="489">
        <f t="shared" si="39"/>
        <v>0</v>
      </c>
      <c r="CA158" s="489">
        <f t="shared" si="42"/>
        <v>808</v>
      </c>
      <c r="CB158" s="489">
        <f t="shared" si="43"/>
        <v>6</v>
      </c>
      <c r="CC158" s="489">
        <f t="shared" si="44"/>
        <v>0</v>
      </c>
      <c r="CD158" s="489">
        <f t="shared" si="45"/>
        <v>0</v>
      </c>
      <c r="CE158" s="489">
        <f t="shared" si="46"/>
        <v>0</v>
      </c>
      <c r="CF158" s="489">
        <f t="shared" si="40"/>
        <v>808</v>
      </c>
      <c r="CG158" s="489">
        <f t="shared" si="41"/>
        <v>6</v>
      </c>
      <c r="CH158" s="489">
        <f t="shared" si="47"/>
        <v>339</v>
      </c>
      <c r="CI158" s="489">
        <f t="shared" si="48"/>
        <v>24</v>
      </c>
    </row>
    <row r="159" spans="1:87">
      <c r="A159" s="499" t="str">
        <f t="shared" si="33"/>
        <v>609</v>
      </c>
      <c r="B159" s="500">
        <v>39969</v>
      </c>
      <c r="C159" s="206"/>
      <c r="D159" s="206"/>
      <c r="E159" s="206"/>
      <c r="F159" s="206"/>
      <c r="G159" s="206"/>
      <c r="H159" s="206"/>
      <c r="I159" s="206"/>
      <c r="J159" s="206"/>
      <c r="K159" s="206"/>
      <c r="L159" s="206"/>
      <c r="M159" s="206"/>
      <c r="N159" s="206"/>
      <c r="O159" s="206"/>
      <c r="P159" s="206"/>
      <c r="Q159" s="206"/>
      <c r="R159" s="206"/>
      <c r="S159" s="206"/>
      <c r="T159" s="206"/>
      <c r="U159" s="206"/>
      <c r="V159" s="206"/>
      <c r="W159" s="206"/>
      <c r="X159" s="206"/>
      <c r="Y159" s="206"/>
      <c r="Z159" s="206"/>
      <c r="AA159" s="206"/>
      <c r="AB159" s="206"/>
      <c r="AC159" s="206"/>
      <c r="AD159" s="206"/>
      <c r="AE159" s="206"/>
      <c r="AF159" s="206"/>
      <c r="AG159" s="206"/>
      <c r="AH159" s="206"/>
      <c r="AI159" s="206"/>
      <c r="AJ159" s="206"/>
      <c r="AK159" s="206"/>
      <c r="AL159" s="206"/>
      <c r="AM159" s="206"/>
      <c r="AN159" s="206"/>
      <c r="AO159" s="206"/>
      <c r="AP159" s="206"/>
      <c r="AQ159" s="206"/>
      <c r="AR159" s="206"/>
      <c r="AS159" s="206"/>
      <c r="AT159" s="489">
        <f t="shared" si="34"/>
        <v>0</v>
      </c>
      <c r="AU159" s="489">
        <f t="shared" si="35"/>
        <v>0</v>
      </c>
      <c r="AV159" s="489">
        <f t="shared" si="36"/>
        <v>0</v>
      </c>
      <c r="AW159" s="489">
        <f t="shared" si="37"/>
        <v>0</v>
      </c>
      <c r="AX159" s="206"/>
      <c r="AY159" s="206"/>
      <c r="AZ159" s="206"/>
      <c r="BA159" s="206"/>
      <c r="BB159" s="206"/>
      <c r="BC159" s="206"/>
      <c r="BD159" s="206"/>
      <c r="BE159" s="206"/>
      <c r="BF159" s="206"/>
      <c r="BG159" s="206"/>
      <c r="BH159" s="206"/>
      <c r="BI159" s="206"/>
      <c r="BJ159" s="206"/>
      <c r="BK159" s="206"/>
      <c r="BL159" s="206"/>
      <c r="BM159" s="206"/>
      <c r="BN159" s="206"/>
      <c r="BO159" s="206"/>
      <c r="BP159" s="206"/>
      <c r="BQ159" s="206"/>
      <c r="BR159" s="206"/>
      <c r="BS159" s="206"/>
      <c r="BT159" s="206"/>
      <c r="BU159" s="206"/>
      <c r="BV159" s="206"/>
      <c r="BW159" s="206"/>
      <c r="BX159" s="206"/>
      <c r="BY159" s="489">
        <f t="shared" si="38"/>
        <v>0</v>
      </c>
      <c r="BZ159" s="489">
        <f t="shared" si="39"/>
        <v>0</v>
      </c>
      <c r="CA159" s="489">
        <f t="shared" si="42"/>
        <v>808</v>
      </c>
      <c r="CB159" s="489">
        <f t="shared" si="43"/>
        <v>6</v>
      </c>
      <c r="CC159" s="489">
        <f t="shared" si="44"/>
        <v>0</v>
      </c>
      <c r="CD159" s="489">
        <f t="shared" si="45"/>
        <v>0</v>
      </c>
      <c r="CE159" s="489">
        <f t="shared" si="46"/>
        <v>0</v>
      </c>
      <c r="CF159" s="489">
        <f t="shared" si="40"/>
        <v>808</v>
      </c>
      <c r="CG159" s="489">
        <f t="shared" si="41"/>
        <v>6</v>
      </c>
      <c r="CH159" s="489">
        <f t="shared" si="47"/>
        <v>339</v>
      </c>
      <c r="CI159" s="489">
        <f t="shared" si="48"/>
        <v>24</v>
      </c>
    </row>
    <row r="160" spans="1:87">
      <c r="A160" s="499" t="str">
        <f t="shared" si="33"/>
        <v>609</v>
      </c>
      <c r="B160" s="500">
        <v>39970</v>
      </c>
      <c r="C160" s="206"/>
      <c r="D160" s="206"/>
      <c r="E160" s="206"/>
      <c r="F160" s="206"/>
      <c r="G160" s="206"/>
      <c r="H160" s="206"/>
      <c r="I160" s="206"/>
      <c r="J160" s="206"/>
      <c r="K160" s="206"/>
      <c r="L160" s="206"/>
      <c r="M160" s="206"/>
      <c r="N160" s="206"/>
      <c r="O160" s="206"/>
      <c r="P160" s="206"/>
      <c r="Q160" s="206"/>
      <c r="R160" s="206"/>
      <c r="S160" s="206"/>
      <c r="T160" s="206"/>
      <c r="U160" s="206"/>
      <c r="V160" s="206"/>
      <c r="W160" s="206"/>
      <c r="X160" s="206"/>
      <c r="Y160" s="206"/>
      <c r="Z160" s="206"/>
      <c r="AA160" s="206"/>
      <c r="AB160" s="206"/>
      <c r="AC160" s="206"/>
      <c r="AD160" s="206"/>
      <c r="AE160" s="206"/>
      <c r="AF160" s="206"/>
      <c r="AG160" s="206"/>
      <c r="AH160" s="206"/>
      <c r="AI160" s="206"/>
      <c r="AJ160" s="206"/>
      <c r="AK160" s="206"/>
      <c r="AL160" s="206"/>
      <c r="AM160" s="206"/>
      <c r="AN160" s="206"/>
      <c r="AO160" s="206"/>
      <c r="AP160" s="206"/>
      <c r="AQ160" s="206"/>
      <c r="AR160" s="206"/>
      <c r="AS160" s="206"/>
      <c r="AT160" s="489">
        <f t="shared" si="34"/>
        <v>0</v>
      </c>
      <c r="AU160" s="489">
        <f t="shared" si="35"/>
        <v>0</v>
      </c>
      <c r="AV160" s="489">
        <f t="shared" si="36"/>
        <v>0</v>
      </c>
      <c r="AW160" s="489">
        <f t="shared" si="37"/>
        <v>0</v>
      </c>
      <c r="AX160" s="206"/>
      <c r="AY160" s="206"/>
      <c r="AZ160" s="206"/>
      <c r="BA160" s="206"/>
      <c r="BB160" s="206"/>
      <c r="BC160" s="206"/>
      <c r="BD160" s="206"/>
      <c r="BE160" s="206"/>
      <c r="BF160" s="206"/>
      <c r="BG160" s="206"/>
      <c r="BH160" s="206"/>
      <c r="BI160" s="206"/>
      <c r="BJ160" s="206"/>
      <c r="BK160" s="206"/>
      <c r="BL160" s="206"/>
      <c r="BM160" s="206"/>
      <c r="BN160" s="206"/>
      <c r="BO160" s="206"/>
      <c r="BP160" s="206"/>
      <c r="BQ160" s="206"/>
      <c r="BR160" s="206"/>
      <c r="BS160" s="206"/>
      <c r="BT160" s="206"/>
      <c r="BU160" s="206"/>
      <c r="BV160" s="206"/>
      <c r="BW160" s="206"/>
      <c r="BX160" s="206"/>
      <c r="BY160" s="489">
        <f t="shared" si="38"/>
        <v>0</v>
      </c>
      <c r="BZ160" s="489">
        <f t="shared" si="39"/>
        <v>0</v>
      </c>
      <c r="CA160" s="489">
        <f t="shared" si="42"/>
        <v>808</v>
      </c>
      <c r="CB160" s="489">
        <f t="shared" si="43"/>
        <v>6</v>
      </c>
      <c r="CC160" s="489">
        <f t="shared" si="44"/>
        <v>0</v>
      </c>
      <c r="CD160" s="489">
        <f t="shared" si="45"/>
        <v>0</v>
      </c>
      <c r="CE160" s="489">
        <f t="shared" si="46"/>
        <v>0</v>
      </c>
      <c r="CF160" s="489">
        <f t="shared" si="40"/>
        <v>808</v>
      </c>
      <c r="CG160" s="489">
        <f t="shared" si="41"/>
        <v>6</v>
      </c>
      <c r="CH160" s="489">
        <f t="shared" si="47"/>
        <v>339</v>
      </c>
      <c r="CI160" s="489">
        <f t="shared" si="48"/>
        <v>24</v>
      </c>
    </row>
    <row r="161" spans="1:87">
      <c r="A161" s="499" t="str">
        <f t="shared" si="33"/>
        <v>609</v>
      </c>
      <c r="B161" s="500">
        <v>39971</v>
      </c>
      <c r="C161" s="206"/>
      <c r="D161" s="206"/>
      <c r="E161" s="206"/>
      <c r="F161" s="206"/>
      <c r="G161" s="206"/>
      <c r="H161" s="206"/>
      <c r="I161" s="206"/>
      <c r="J161" s="206"/>
      <c r="K161" s="206"/>
      <c r="L161" s="206"/>
      <c r="M161" s="206"/>
      <c r="N161" s="206"/>
      <c r="O161" s="206"/>
      <c r="P161" s="206"/>
      <c r="Q161" s="206"/>
      <c r="R161" s="206"/>
      <c r="S161" s="206"/>
      <c r="T161" s="206"/>
      <c r="U161" s="206"/>
      <c r="V161" s="206"/>
      <c r="W161" s="206"/>
      <c r="X161" s="206"/>
      <c r="Y161" s="206"/>
      <c r="Z161" s="206"/>
      <c r="AA161" s="206"/>
      <c r="AB161" s="206"/>
      <c r="AC161" s="206"/>
      <c r="AD161" s="206"/>
      <c r="AE161" s="206"/>
      <c r="AF161" s="206"/>
      <c r="AG161" s="206"/>
      <c r="AH161" s="206"/>
      <c r="AI161" s="206"/>
      <c r="AJ161" s="206"/>
      <c r="AK161" s="206"/>
      <c r="AL161" s="206"/>
      <c r="AM161" s="206"/>
      <c r="AN161" s="206"/>
      <c r="AO161" s="206"/>
      <c r="AP161" s="206"/>
      <c r="AQ161" s="206"/>
      <c r="AR161" s="206"/>
      <c r="AS161" s="206"/>
      <c r="AT161" s="489">
        <f t="shared" si="34"/>
        <v>0</v>
      </c>
      <c r="AU161" s="489">
        <f t="shared" si="35"/>
        <v>0</v>
      </c>
      <c r="AV161" s="489">
        <f t="shared" si="36"/>
        <v>0</v>
      </c>
      <c r="AW161" s="489">
        <f t="shared" si="37"/>
        <v>0</v>
      </c>
      <c r="AX161" s="206"/>
      <c r="AY161" s="206"/>
      <c r="AZ161" s="206"/>
      <c r="BA161" s="206"/>
      <c r="BB161" s="206"/>
      <c r="BC161" s="206"/>
      <c r="BD161" s="206"/>
      <c r="BE161" s="206"/>
      <c r="BF161" s="206"/>
      <c r="BG161" s="206"/>
      <c r="BH161" s="206"/>
      <c r="BI161" s="206"/>
      <c r="BJ161" s="206"/>
      <c r="BK161" s="206"/>
      <c r="BL161" s="206"/>
      <c r="BM161" s="206"/>
      <c r="BN161" s="206"/>
      <c r="BO161" s="206"/>
      <c r="BP161" s="206"/>
      <c r="BQ161" s="206"/>
      <c r="BR161" s="206"/>
      <c r="BS161" s="206"/>
      <c r="BT161" s="206"/>
      <c r="BU161" s="206"/>
      <c r="BV161" s="206"/>
      <c r="BW161" s="206"/>
      <c r="BX161" s="206"/>
      <c r="BY161" s="489">
        <f t="shared" si="38"/>
        <v>0</v>
      </c>
      <c r="BZ161" s="489">
        <f t="shared" si="39"/>
        <v>0</v>
      </c>
      <c r="CA161" s="489">
        <f t="shared" si="42"/>
        <v>808</v>
      </c>
      <c r="CB161" s="489">
        <f t="shared" si="43"/>
        <v>6</v>
      </c>
      <c r="CC161" s="489">
        <f t="shared" si="44"/>
        <v>0</v>
      </c>
      <c r="CD161" s="489">
        <f t="shared" si="45"/>
        <v>0</v>
      </c>
      <c r="CE161" s="489">
        <f t="shared" si="46"/>
        <v>0</v>
      </c>
      <c r="CF161" s="489">
        <f t="shared" si="40"/>
        <v>808</v>
      </c>
      <c r="CG161" s="489">
        <f t="shared" si="41"/>
        <v>6</v>
      </c>
      <c r="CH161" s="489">
        <f t="shared" si="47"/>
        <v>339</v>
      </c>
      <c r="CI161" s="489">
        <f t="shared" si="48"/>
        <v>24</v>
      </c>
    </row>
    <row r="162" spans="1:87">
      <c r="A162" s="499" t="str">
        <f t="shared" si="33"/>
        <v>609</v>
      </c>
      <c r="B162" s="500">
        <v>39972</v>
      </c>
      <c r="C162" s="206"/>
      <c r="D162" s="206"/>
      <c r="E162" s="206"/>
      <c r="F162" s="206"/>
      <c r="G162" s="206"/>
      <c r="H162" s="206"/>
      <c r="I162" s="206"/>
      <c r="J162" s="206"/>
      <c r="K162" s="206"/>
      <c r="L162" s="206"/>
      <c r="M162" s="206"/>
      <c r="N162" s="206"/>
      <c r="O162" s="206"/>
      <c r="P162" s="206"/>
      <c r="Q162" s="206"/>
      <c r="R162" s="206"/>
      <c r="S162" s="206"/>
      <c r="T162" s="206"/>
      <c r="U162" s="206"/>
      <c r="V162" s="206"/>
      <c r="W162" s="206"/>
      <c r="X162" s="206"/>
      <c r="Y162" s="206"/>
      <c r="Z162" s="206"/>
      <c r="AA162" s="206"/>
      <c r="AB162" s="206"/>
      <c r="AC162" s="206"/>
      <c r="AD162" s="206"/>
      <c r="AE162" s="206"/>
      <c r="AF162" s="206"/>
      <c r="AG162" s="206"/>
      <c r="AH162" s="206"/>
      <c r="AI162" s="206"/>
      <c r="AJ162" s="206"/>
      <c r="AK162" s="206"/>
      <c r="AL162" s="206"/>
      <c r="AM162" s="206"/>
      <c r="AN162" s="206"/>
      <c r="AO162" s="206"/>
      <c r="AP162" s="206"/>
      <c r="AQ162" s="206"/>
      <c r="AR162" s="206"/>
      <c r="AS162" s="206"/>
      <c r="AT162" s="489">
        <f t="shared" si="34"/>
        <v>0</v>
      </c>
      <c r="AU162" s="489">
        <f t="shared" si="35"/>
        <v>0</v>
      </c>
      <c r="AV162" s="489">
        <f t="shared" si="36"/>
        <v>0</v>
      </c>
      <c r="AW162" s="489">
        <f t="shared" si="37"/>
        <v>0</v>
      </c>
      <c r="AX162" s="206"/>
      <c r="AY162" s="206"/>
      <c r="AZ162" s="206"/>
      <c r="BA162" s="206"/>
      <c r="BB162" s="206"/>
      <c r="BC162" s="206"/>
      <c r="BD162" s="206"/>
      <c r="BE162" s="206"/>
      <c r="BF162" s="206"/>
      <c r="BG162" s="206"/>
      <c r="BH162" s="206"/>
      <c r="BI162" s="206"/>
      <c r="BJ162" s="206"/>
      <c r="BK162" s="206"/>
      <c r="BL162" s="206"/>
      <c r="BM162" s="206"/>
      <c r="BN162" s="206"/>
      <c r="BO162" s="206"/>
      <c r="BP162" s="206"/>
      <c r="BQ162" s="206"/>
      <c r="BR162" s="206"/>
      <c r="BS162" s="206"/>
      <c r="BT162" s="206"/>
      <c r="BU162" s="206"/>
      <c r="BV162" s="206"/>
      <c r="BW162" s="206"/>
      <c r="BX162" s="206"/>
      <c r="BY162" s="489">
        <f t="shared" si="38"/>
        <v>0</v>
      </c>
      <c r="BZ162" s="489">
        <f t="shared" si="39"/>
        <v>0</v>
      </c>
      <c r="CA162" s="489">
        <f t="shared" si="42"/>
        <v>808</v>
      </c>
      <c r="CB162" s="489">
        <f t="shared" si="43"/>
        <v>6</v>
      </c>
      <c r="CC162" s="489">
        <f t="shared" si="44"/>
        <v>0</v>
      </c>
      <c r="CD162" s="489">
        <f t="shared" si="45"/>
        <v>0</v>
      </c>
      <c r="CE162" s="489">
        <f t="shared" si="46"/>
        <v>0</v>
      </c>
      <c r="CF162" s="489">
        <f t="shared" si="40"/>
        <v>808</v>
      </c>
      <c r="CG162" s="489">
        <f t="shared" si="41"/>
        <v>6</v>
      </c>
      <c r="CH162" s="489">
        <f t="shared" si="47"/>
        <v>339</v>
      </c>
      <c r="CI162" s="489">
        <f t="shared" si="48"/>
        <v>24</v>
      </c>
    </row>
    <row r="163" spans="1:87">
      <c r="A163" s="499" t="str">
        <f t="shared" si="33"/>
        <v>609</v>
      </c>
      <c r="B163" s="500">
        <v>39973</v>
      </c>
      <c r="C163" s="206"/>
      <c r="D163" s="206"/>
      <c r="E163" s="206"/>
      <c r="F163" s="206"/>
      <c r="G163" s="206"/>
      <c r="H163" s="206"/>
      <c r="I163" s="206"/>
      <c r="J163" s="206"/>
      <c r="K163" s="206"/>
      <c r="L163" s="206"/>
      <c r="M163" s="206"/>
      <c r="N163" s="206"/>
      <c r="O163" s="206"/>
      <c r="P163" s="206"/>
      <c r="Q163" s="206"/>
      <c r="R163" s="206"/>
      <c r="S163" s="206"/>
      <c r="T163" s="206"/>
      <c r="U163" s="206"/>
      <c r="V163" s="206"/>
      <c r="W163" s="206"/>
      <c r="X163" s="206"/>
      <c r="Y163" s="206"/>
      <c r="Z163" s="206"/>
      <c r="AA163" s="206"/>
      <c r="AB163" s="206"/>
      <c r="AC163" s="206"/>
      <c r="AD163" s="206"/>
      <c r="AE163" s="206"/>
      <c r="AF163" s="206"/>
      <c r="AG163" s="206"/>
      <c r="AH163" s="206"/>
      <c r="AI163" s="206"/>
      <c r="AJ163" s="206"/>
      <c r="AK163" s="206"/>
      <c r="AL163" s="206"/>
      <c r="AM163" s="206"/>
      <c r="AN163" s="206"/>
      <c r="AO163" s="206"/>
      <c r="AP163" s="206"/>
      <c r="AQ163" s="206"/>
      <c r="AR163" s="206"/>
      <c r="AS163" s="206"/>
      <c r="AT163" s="489">
        <f t="shared" si="34"/>
        <v>0</v>
      </c>
      <c r="AU163" s="489">
        <f t="shared" si="35"/>
        <v>0</v>
      </c>
      <c r="AV163" s="489">
        <f t="shared" si="36"/>
        <v>0</v>
      </c>
      <c r="AW163" s="489">
        <f t="shared" si="37"/>
        <v>0</v>
      </c>
      <c r="AX163" s="206"/>
      <c r="AY163" s="206"/>
      <c r="AZ163" s="206"/>
      <c r="BA163" s="206"/>
      <c r="BB163" s="206"/>
      <c r="BC163" s="206"/>
      <c r="BD163" s="206"/>
      <c r="BE163" s="206"/>
      <c r="BF163" s="206"/>
      <c r="BG163" s="206"/>
      <c r="BH163" s="206"/>
      <c r="BI163" s="206"/>
      <c r="BJ163" s="206"/>
      <c r="BK163" s="206"/>
      <c r="BL163" s="206"/>
      <c r="BM163" s="206"/>
      <c r="BN163" s="206"/>
      <c r="BO163" s="206"/>
      <c r="BP163" s="206"/>
      <c r="BQ163" s="206"/>
      <c r="BR163" s="206"/>
      <c r="BS163" s="206"/>
      <c r="BT163" s="206"/>
      <c r="BU163" s="206"/>
      <c r="BV163" s="206"/>
      <c r="BW163" s="206"/>
      <c r="BX163" s="206"/>
      <c r="BY163" s="489">
        <f t="shared" si="38"/>
        <v>0</v>
      </c>
      <c r="BZ163" s="489">
        <f t="shared" si="39"/>
        <v>0</v>
      </c>
      <c r="CA163" s="489">
        <f t="shared" si="42"/>
        <v>808</v>
      </c>
      <c r="CB163" s="489">
        <f t="shared" si="43"/>
        <v>6</v>
      </c>
      <c r="CC163" s="489">
        <f t="shared" si="44"/>
        <v>0</v>
      </c>
      <c r="CD163" s="489">
        <f t="shared" si="45"/>
        <v>0</v>
      </c>
      <c r="CE163" s="489">
        <f t="shared" si="46"/>
        <v>0</v>
      </c>
      <c r="CF163" s="489">
        <f t="shared" si="40"/>
        <v>808</v>
      </c>
      <c r="CG163" s="489">
        <f t="shared" si="41"/>
        <v>6</v>
      </c>
      <c r="CH163" s="489">
        <f t="shared" si="47"/>
        <v>339</v>
      </c>
      <c r="CI163" s="489">
        <f t="shared" si="48"/>
        <v>24</v>
      </c>
    </row>
    <row r="164" spans="1:87">
      <c r="A164" s="499" t="str">
        <f t="shared" si="33"/>
        <v>609</v>
      </c>
      <c r="B164" s="500">
        <v>39974</v>
      </c>
      <c r="C164" s="206"/>
      <c r="D164" s="206"/>
      <c r="E164" s="206"/>
      <c r="F164" s="206"/>
      <c r="G164" s="206"/>
      <c r="H164" s="206"/>
      <c r="I164" s="206"/>
      <c r="J164" s="206"/>
      <c r="K164" s="206"/>
      <c r="L164" s="206"/>
      <c r="M164" s="206"/>
      <c r="N164" s="206"/>
      <c r="O164" s="206"/>
      <c r="P164" s="206"/>
      <c r="Q164" s="206"/>
      <c r="R164" s="206"/>
      <c r="S164" s="206"/>
      <c r="T164" s="206"/>
      <c r="U164" s="206"/>
      <c r="V164" s="206"/>
      <c r="W164" s="206"/>
      <c r="X164" s="206"/>
      <c r="Y164" s="206"/>
      <c r="Z164" s="206"/>
      <c r="AA164" s="206"/>
      <c r="AB164" s="206"/>
      <c r="AC164" s="206"/>
      <c r="AD164" s="206"/>
      <c r="AE164" s="206"/>
      <c r="AF164" s="206"/>
      <c r="AG164" s="206"/>
      <c r="AH164" s="206"/>
      <c r="AI164" s="206"/>
      <c r="AJ164" s="206"/>
      <c r="AK164" s="206"/>
      <c r="AL164" s="206"/>
      <c r="AM164" s="206"/>
      <c r="AN164" s="206"/>
      <c r="AO164" s="206"/>
      <c r="AP164" s="206"/>
      <c r="AQ164" s="206"/>
      <c r="AR164" s="206"/>
      <c r="AS164" s="206"/>
      <c r="AT164" s="489">
        <f t="shared" si="34"/>
        <v>0</v>
      </c>
      <c r="AU164" s="489">
        <f t="shared" si="35"/>
        <v>0</v>
      </c>
      <c r="AV164" s="489">
        <f t="shared" si="36"/>
        <v>0</v>
      </c>
      <c r="AW164" s="489">
        <f t="shared" si="37"/>
        <v>0</v>
      </c>
      <c r="AX164" s="206"/>
      <c r="AY164" s="206"/>
      <c r="AZ164" s="206"/>
      <c r="BA164" s="206"/>
      <c r="BB164" s="206"/>
      <c r="BC164" s="206"/>
      <c r="BD164" s="206"/>
      <c r="BE164" s="206"/>
      <c r="BF164" s="206"/>
      <c r="BG164" s="206"/>
      <c r="BH164" s="206"/>
      <c r="BI164" s="206"/>
      <c r="BJ164" s="206"/>
      <c r="BK164" s="206"/>
      <c r="BL164" s="206"/>
      <c r="BM164" s="206"/>
      <c r="BN164" s="206"/>
      <c r="BO164" s="206"/>
      <c r="BP164" s="206"/>
      <c r="BQ164" s="206"/>
      <c r="BR164" s="206"/>
      <c r="BS164" s="206"/>
      <c r="BT164" s="206"/>
      <c r="BU164" s="206"/>
      <c r="BV164" s="206"/>
      <c r="BW164" s="206"/>
      <c r="BX164" s="206"/>
      <c r="BY164" s="489">
        <f t="shared" si="38"/>
        <v>0</v>
      </c>
      <c r="BZ164" s="489">
        <f t="shared" si="39"/>
        <v>0</v>
      </c>
      <c r="CA164" s="489">
        <f t="shared" si="42"/>
        <v>808</v>
      </c>
      <c r="CB164" s="489">
        <f t="shared" si="43"/>
        <v>6</v>
      </c>
      <c r="CC164" s="489">
        <f t="shared" si="44"/>
        <v>0</v>
      </c>
      <c r="CD164" s="489">
        <f t="shared" si="45"/>
        <v>0</v>
      </c>
      <c r="CE164" s="489">
        <f t="shared" si="46"/>
        <v>0</v>
      </c>
      <c r="CF164" s="489">
        <f t="shared" si="40"/>
        <v>808</v>
      </c>
      <c r="CG164" s="489">
        <f t="shared" si="41"/>
        <v>6</v>
      </c>
      <c r="CH164" s="489">
        <f t="shared" si="47"/>
        <v>339</v>
      </c>
      <c r="CI164" s="489">
        <f t="shared" si="48"/>
        <v>24</v>
      </c>
    </row>
    <row r="165" spans="1:87">
      <c r="A165" s="499" t="str">
        <f t="shared" si="33"/>
        <v>609</v>
      </c>
      <c r="B165" s="500">
        <v>39975</v>
      </c>
      <c r="C165" s="206"/>
      <c r="D165" s="206"/>
      <c r="E165" s="206"/>
      <c r="F165" s="206"/>
      <c r="G165" s="206"/>
      <c r="H165" s="206"/>
      <c r="I165" s="206"/>
      <c r="J165" s="206"/>
      <c r="K165" s="206"/>
      <c r="L165" s="206"/>
      <c r="M165" s="206"/>
      <c r="N165" s="206"/>
      <c r="O165" s="206"/>
      <c r="P165" s="206"/>
      <c r="Q165" s="206"/>
      <c r="R165" s="206"/>
      <c r="S165" s="206"/>
      <c r="T165" s="206"/>
      <c r="U165" s="206"/>
      <c r="V165" s="206"/>
      <c r="W165" s="206"/>
      <c r="X165" s="206"/>
      <c r="Y165" s="206"/>
      <c r="Z165" s="206"/>
      <c r="AA165" s="206"/>
      <c r="AB165" s="206"/>
      <c r="AC165" s="206"/>
      <c r="AD165" s="206"/>
      <c r="AE165" s="206"/>
      <c r="AF165" s="206"/>
      <c r="AG165" s="206"/>
      <c r="AH165" s="206"/>
      <c r="AI165" s="206"/>
      <c r="AJ165" s="206"/>
      <c r="AK165" s="206"/>
      <c r="AL165" s="206"/>
      <c r="AM165" s="206"/>
      <c r="AN165" s="206"/>
      <c r="AO165" s="206"/>
      <c r="AP165" s="206"/>
      <c r="AQ165" s="206"/>
      <c r="AR165" s="206"/>
      <c r="AS165" s="206"/>
      <c r="AT165" s="489">
        <f t="shared" si="34"/>
        <v>0</v>
      </c>
      <c r="AU165" s="489">
        <f t="shared" si="35"/>
        <v>0</v>
      </c>
      <c r="AV165" s="489">
        <f t="shared" si="36"/>
        <v>0</v>
      </c>
      <c r="AW165" s="489">
        <f t="shared" si="37"/>
        <v>0</v>
      </c>
      <c r="AX165" s="206"/>
      <c r="AY165" s="206"/>
      <c r="AZ165" s="206"/>
      <c r="BA165" s="206"/>
      <c r="BB165" s="206"/>
      <c r="BC165" s="206"/>
      <c r="BD165" s="206"/>
      <c r="BE165" s="206"/>
      <c r="BF165" s="206"/>
      <c r="BG165" s="206"/>
      <c r="BH165" s="206"/>
      <c r="BI165" s="206"/>
      <c r="BJ165" s="206"/>
      <c r="BK165" s="206"/>
      <c r="BL165" s="206"/>
      <c r="BM165" s="206"/>
      <c r="BN165" s="206"/>
      <c r="BO165" s="206"/>
      <c r="BP165" s="206"/>
      <c r="BQ165" s="206"/>
      <c r="BR165" s="206"/>
      <c r="BS165" s="206"/>
      <c r="BT165" s="206"/>
      <c r="BU165" s="206"/>
      <c r="BV165" s="206"/>
      <c r="BW165" s="206"/>
      <c r="BX165" s="206"/>
      <c r="BY165" s="489">
        <f t="shared" si="38"/>
        <v>0</v>
      </c>
      <c r="BZ165" s="489">
        <f t="shared" si="39"/>
        <v>0</v>
      </c>
      <c r="CA165" s="489">
        <f t="shared" si="42"/>
        <v>808</v>
      </c>
      <c r="CB165" s="489">
        <f t="shared" si="43"/>
        <v>6</v>
      </c>
      <c r="CC165" s="489">
        <f t="shared" si="44"/>
        <v>0</v>
      </c>
      <c r="CD165" s="489">
        <f t="shared" si="45"/>
        <v>0</v>
      </c>
      <c r="CE165" s="489">
        <f t="shared" si="46"/>
        <v>0</v>
      </c>
      <c r="CF165" s="489">
        <f t="shared" si="40"/>
        <v>808</v>
      </c>
      <c r="CG165" s="489">
        <f t="shared" si="41"/>
        <v>6</v>
      </c>
      <c r="CH165" s="489">
        <f t="shared" si="47"/>
        <v>339</v>
      </c>
      <c r="CI165" s="489">
        <f t="shared" si="48"/>
        <v>24</v>
      </c>
    </row>
    <row r="166" spans="1:87">
      <c r="A166" s="499" t="str">
        <f t="shared" si="33"/>
        <v>609</v>
      </c>
      <c r="B166" s="500">
        <v>39976</v>
      </c>
      <c r="C166" s="206"/>
      <c r="D166" s="206"/>
      <c r="E166" s="206"/>
      <c r="F166" s="206"/>
      <c r="G166" s="206"/>
      <c r="H166" s="206"/>
      <c r="I166" s="206"/>
      <c r="J166" s="206"/>
      <c r="K166" s="206"/>
      <c r="L166" s="206"/>
      <c r="M166" s="206"/>
      <c r="N166" s="206"/>
      <c r="O166" s="206"/>
      <c r="P166" s="206"/>
      <c r="Q166" s="206"/>
      <c r="R166" s="206"/>
      <c r="S166" s="206"/>
      <c r="T166" s="206"/>
      <c r="U166" s="206"/>
      <c r="V166" s="206"/>
      <c r="W166" s="206"/>
      <c r="X166" s="206"/>
      <c r="Y166" s="206"/>
      <c r="Z166" s="206"/>
      <c r="AA166" s="206"/>
      <c r="AB166" s="206"/>
      <c r="AC166" s="206"/>
      <c r="AD166" s="206"/>
      <c r="AE166" s="206"/>
      <c r="AF166" s="206"/>
      <c r="AG166" s="206"/>
      <c r="AH166" s="206"/>
      <c r="AI166" s="206"/>
      <c r="AJ166" s="206"/>
      <c r="AK166" s="206"/>
      <c r="AL166" s="206"/>
      <c r="AM166" s="206"/>
      <c r="AN166" s="206"/>
      <c r="AO166" s="206"/>
      <c r="AP166" s="206"/>
      <c r="AQ166" s="206"/>
      <c r="AR166" s="206"/>
      <c r="AS166" s="206"/>
      <c r="AT166" s="489">
        <f t="shared" si="34"/>
        <v>0</v>
      </c>
      <c r="AU166" s="489">
        <f t="shared" si="35"/>
        <v>0</v>
      </c>
      <c r="AV166" s="489">
        <f t="shared" si="36"/>
        <v>0</v>
      </c>
      <c r="AW166" s="489">
        <f t="shared" si="37"/>
        <v>0</v>
      </c>
      <c r="AX166" s="206"/>
      <c r="AY166" s="206"/>
      <c r="AZ166" s="206"/>
      <c r="BA166" s="206"/>
      <c r="BB166" s="206"/>
      <c r="BC166" s="206"/>
      <c r="BD166" s="206"/>
      <c r="BE166" s="206"/>
      <c r="BF166" s="206"/>
      <c r="BG166" s="206"/>
      <c r="BH166" s="206"/>
      <c r="BI166" s="206"/>
      <c r="BJ166" s="206"/>
      <c r="BK166" s="206"/>
      <c r="BL166" s="206"/>
      <c r="BM166" s="206"/>
      <c r="BN166" s="206"/>
      <c r="BO166" s="206"/>
      <c r="BP166" s="206"/>
      <c r="BQ166" s="206"/>
      <c r="BR166" s="206"/>
      <c r="BS166" s="206"/>
      <c r="BT166" s="206"/>
      <c r="BU166" s="206"/>
      <c r="BV166" s="206"/>
      <c r="BW166" s="206"/>
      <c r="BX166" s="206"/>
      <c r="BY166" s="489">
        <f t="shared" si="38"/>
        <v>0</v>
      </c>
      <c r="BZ166" s="489">
        <f t="shared" si="39"/>
        <v>0</v>
      </c>
      <c r="CA166" s="489">
        <f t="shared" si="42"/>
        <v>808</v>
      </c>
      <c r="CB166" s="489">
        <f t="shared" si="43"/>
        <v>6</v>
      </c>
      <c r="CC166" s="489">
        <f t="shared" si="44"/>
        <v>0</v>
      </c>
      <c r="CD166" s="489">
        <f t="shared" si="45"/>
        <v>0</v>
      </c>
      <c r="CE166" s="489">
        <f t="shared" si="46"/>
        <v>0</v>
      </c>
      <c r="CF166" s="489">
        <f t="shared" si="40"/>
        <v>808</v>
      </c>
      <c r="CG166" s="489">
        <f t="shared" si="41"/>
        <v>6</v>
      </c>
      <c r="CH166" s="489">
        <f t="shared" si="47"/>
        <v>339</v>
      </c>
      <c r="CI166" s="489">
        <f t="shared" si="48"/>
        <v>24</v>
      </c>
    </row>
    <row r="167" spans="1:87">
      <c r="A167" s="499" t="str">
        <f t="shared" si="33"/>
        <v>609</v>
      </c>
      <c r="B167" s="500">
        <v>39977</v>
      </c>
      <c r="C167" s="206"/>
      <c r="D167" s="206"/>
      <c r="E167" s="206"/>
      <c r="F167" s="206"/>
      <c r="G167" s="206"/>
      <c r="H167" s="206"/>
      <c r="I167" s="206"/>
      <c r="J167" s="206"/>
      <c r="K167" s="206"/>
      <c r="L167" s="206"/>
      <c r="M167" s="206"/>
      <c r="N167" s="206"/>
      <c r="O167" s="206"/>
      <c r="P167" s="206"/>
      <c r="Q167" s="206"/>
      <c r="R167" s="206"/>
      <c r="S167" s="206"/>
      <c r="T167" s="206"/>
      <c r="U167" s="206"/>
      <c r="V167" s="206"/>
      <c r="W167" s="206"/>
      <c r="X167" s="206"/>
      <c r="Y167" s="206"/>
      <c r="Z167" s="206"/>
      <c r="AA167" s="206"/>
      <c r="AB167" s="206"/>
      <c r="AC167" s="206"/>
      <c r="AD167" s="206"/>
      <c r="AE167" s="206"/>
      <c r="AF167" s="206"/>
      <c r="AG167" s="206"/>
      <c r="AH167" s="206"/>
      <c r="AI167" s="206"/>
      <c r="AJ167" s="206"/>
      <c r="AK167" s="206"/>
      <c r="AL167" s="206"/>
      <c r="AM167" s="206"/>
      <c r="AN167" s="206"/>
      <c r="AO167" s="206"/>
      <c r="AP167" s="206"/>
      <c r="AQ167" s="206"/>
      <c r="AR167" s="206"/>
      <c r="AS167" s="206"/>
      <c r="AT167" s="489">
        <f t="shared" si="34"/>
        <v>0</v>
      </c>
      <c r="AU167" s="489">
        <f t="shared" si="35"/>
        <v>0</v>
      </c>
      <c r="AV167" s="489">
        <f t="shared" si="36"/>
        <v>0</v>
      </c>
      <c r="AW167" s="489">
        <f t="shared" si="37"/>
        <v>0</v>
      </c>
      <c r="AX167" s="206"/>
      <c r="AY167" s="206"/>
      <c r="AZ167" s="206"/>
      <c r="BA167" s="206"/>
      <c r="BB167" s="206"/>
      <c r="BC167" s="206"/>
      <c r="BD167" s="206"/>
      <c r="BE167" s="206"/>
      <c r="BF167" s="206"/>
      <c r="BG167" s="206"/>
      <c r="BH167" s="206"/>
      <c r="BI167" s="206"/>
      <c r="BJ167" s="206"/>
      <c r="BK167" s="206"/>
      <c r="BL167" s="206"/>
      <c r="BM167" s="206"/>
      <c r="BN167" s="206"/>
      <c r="BO167" s="206"/>
      <c r="BP167" s="206"/>
      <c r="BQ167" s="206"/>
      <c r="BR167" s="206"/>
      <c r="BS167" s="206"/>
      <c r="BT167" s="206"/>
      <c r="BU167" s="206"/>
      <c r="BV167" s="206"/>
      <c r="BW167" s="206"/>
      <c r="BX167" s="206"/>
      <c r="BY167" s="489">
        <f t="shared" si="38"/>
        <v>0</v>
      </c>
      <c r="BZ167" s="489">
        <f t="shared" si="39"/>
        <v>0</v>
      </c>
      <c r="CA167" s="489">
        <f t="shared" si="42"/>
        <v>808</v>
      </c>
      <c r="CB167" s="489">
        <f t="shared" si="43"/>
        <v>6</v>
      </c>
      <c r="CC167" s="489">
        <f t="shared" si="44"/>
        <v>0</v>
      </c>
      <c r="CD167" s="489">
        <f t="shared" si="45"/>
        <v>0</v>
      </c>
      <c r="CE167" s="489">
        <f t="shared" si="46"/>
        <v>0</v>
      </c>
      <c r="CF167" s="489">
        <f t="shared" si="40"/>
        <v>808</v>
      </c>
      <c r="CG167" s="489">
        <f t="shared" si="41"/>
        <v>6</v>
      </c>
      <c r="CH167" s="489">
        <f t="shared" si="47"/>
        <v>339</v>
      </c>
      <c r="CI167" s="489">
        <f t="shared" si="48"/>
        <v>24</v>
      </c>
    </row>
    <row r="168" spans="1:87">
      <c r="A168" s="499" t="str">
        <f t="shared" si="33"/>
        <v>609</v>
      </c>
      <c r="B168" s="500">
        <v>39978</v>
      </c>
      <c r="C168" s="206"/>
      <c r="D168" s="206"/>
      <c r="E168" s="206"/>
      <c r="F168" s="206"/>
      <c r="G168" s="206"/>
      <c r="H168" s="206"/>
      <c r="I168" s="206"/>
      <c r="J168" s="206"/>
      <c r="K168" s="206"/>
      <c r="L168" s="206"/>
      <c r="M168" s="206"/>
      <c r="N168" s="206"/>
      <c r="O168" s="206"/>
      <c r="P168" s="206"/>
      <c r="Q168" s="206"/>
      <c r="R168" s="206"/>
      <c r="S168" s="206"/>
      <c r="T168" s="206"/>
      <c r="U168" s="206"/>
      <c r="V168" s="206"/>
      <c r="W168" s="206"/>
      <c r="X168" s="206"/>
      <c r="Y168" s="206"/>
      <c r="Z168" s="206"/>
      <c r="AA168" s="206"/>
      <c r="AB168" s="206"/>
      <c r="AC168" s="206"/>
      <c r="AD168" s="206"/>
      <c r="AE168" s="206"/>
      <c r="AF168" s="206"/>
      <c r="AG168" s="206"/>
      <c r="AH168" s="206"/>
      <c r="AI168" s="206"/>
      <c r="AJ168" s="206"/>
      <c r="AK168" s="206"/>
      <c r="AL168" s="206"/>
      <c r="AM168" s="206"/>
      <c r="AN168" s="206"/>
      <c r="AO168" s="206"/>
      <c r="AP168" s="206"/>
      <c r="AQ168" s="206"/>
      <c r="AR168" s="206"/>
      <c r="AS168" s="206"/>
      <c r="AT168" s="489">
        <f t="shared" si="34"/>
        <v>0</v>
      </c>
      <c r="AU168" s="489">
        <f t="shared" si="35"/>
        <v>0</v>
      </c>
      <c r="AV168" s="489">
        <f t="shared" si="36"/>
        <v>0</v>
      </c>
      <c r="AW168" s="489">
        <f t="shared" si="37"/>
        <v>0</v>
      </c>
      <c r="AX168" s="206"/>
      <c r="AY168" s="206"/>
      <c r="AZ168" s="206"/>
      <c r="BA168" s="206"/>
      <c r="BB168" s="206"/>
      <c r="BC168" s="206"/>
      <c r="BD168" s="206"/>
      <c r="BE168" s="206"/>
      <c r="BF168" s="206"/>
      <c r="BG168" s="206"/>
      <c r="BH168" s="206"/>
      <c r="BI168" s="206"/>
      <c r="BJ168" s="206"/>
      <c r="BK168" s="206"/>
      <c r="BL168" s="206"/>
      <c r="BM168" s="206"/>
      <c r="BN168" s="206"/>
      <c r="BO168" s="206"/>
      <c r="BP168" s="206"/>
      <c r="BQ168" s="206"/>
      <c r="BR168" s="206"/>
      <c r="BS168" s="206"/>
      <c r="BT168" s="206"/>
      <c r="BU168" s="206"/>
      <c r="BV168" s="206"/>
      <c r="BW168" s="206"/>
      <c r="BX168" s="206"/>
      <c r="BY168" s="489">
        <f t="shared" si="38"/>
        <v>0</v>
      </c>
      <c r="BZ168" s="489">
        <f t="shared" si="39"/>
        <v>0</v>
      </c>
      <c r="CA168" s="489">
        <f t="shared" si="42"/>
        <v>808</v>
      </c>
      <c r="CB168" s="489">
        <f t="shared" si="43"/>
        <v>6</v>
      </c>
      <c r="CC168" s="489">
        <f t="shared" si="44"/>
        <v>0</v>
      </c>
      <c r="CD168" s="489">
        <f t="shared" si="45"/>
        <v>0</v>
      </c>
      <c r="CE168" s="489">
        <f t="shared" si="46"/>
        <v>0</v>
      </c>
      <c r="CF168" s="489">
        <f t="shared" si="40"/>
        <v>808</v>
      </c>
      <c r="CG168" s="489">
        <f t="shared" si="41"/>
        <v>6</v>
      </c>
      <c r="CH168" s="489">
        <f t="shared" si="47"/>
        <v>339</v>
      </c>
      <c r="CI168" s="489">
        <f t="shared" si="48"/>
        <v>24</v>
      </c>
    </row>
    <row r="169" spans="1:87">
      <c r="A169" s="499" t="str">
        <f t="shared" si="33"/>
        <v>609</v>
      </c>
      <c r="B169" s="500">
        <v>39979</v>
      </c>
      <c r="C169" s="206"/>
      <c r="D169" s="206"/>
      <c r="E169" s="206"/>
      <c r="F169" s="206"/>
      <c r="G169" s="206"/>
      <c r="H169" s="206"/>
      <c r="I169" s="206"/>
      <c r="J169" s="206"/>
      <c r="K169" s="206"/>
      <c r="L169" s="206"/>
      <c r="M169" s="206"/>
      <c r="N169" s="206"/>
      <c r="O169" s="206"/>
      <c r="P169" s="206"/>
      <c r="Q169" s="206"/>
      <c r="R169" s="206"/>
      <c r="S169" s="206"/>
      <c r="T169" s="206"/>
      <c r="U169" s="206"/>
      <c r="V169" s="206"/>
      <c r="W169" s="206"/>
      <c r="X169" s="206"/>
      <c r="Y169" s="206"/>
      <c r="Z169" s="206"/>
      <c r="AA169" s="206"/>
      <c r="AB169" s="206"/>
      <c r="AC169" s="206"/>
      <c r="AD169" s="206"/>
      <c r="AE169" s="206"/>
      <c r="AF169" s="206"/>
      <c r="AG169" s="206"/>
      <c r="AH169" s="206"/>
      <c r="AI169" s="206"/>
      <c r="AJ169" s="206"/>
      <c r="AK169" s="206"/>
      <c r="AL169" s="206"/>
      <c r="AM169" s="206"/>
      <c r="AN169" s="206"/>
      <c r="AO169" s="206"/>
      <c r="AP169" s="206"/>
      <c r="AQ169" s="206"/>
      <c r="AR169" s="206"/>
      <c r="AS169" s="206"/>
      <c r="AT169" s="489">
        <f t="shared" si="34"/>
        <v>0</v>
      </c>
      <c r="AU169" s="489">
        <f t="shared" si="35"/>
        <v>0</v>
      </c>
      <c r="AV169" s="489">
        <f t="shared" si="36"/>
        <v>0</v>
      </c>
      <c r="AW169" s="489">
        <f t="shared" si="37"/>
        <v>0</v>
      </c>
      <c r="AX169" s="206"/>
      <c r="AY169" s="206"/>
      <c r="AZ169" s="206"/>
      <c r="BA169" s="206"/>
      <c r="BB169" s="206"/>
      <c r="BC169" s="206"/>
      <c r="BD169" s="206"/>
      <c r="BE169" s="206"/>
      <c r="BF169" s="206"/>
      <c r="BG169" s="206"/>
      <c r="BH169" s="206"/>
      <c r="BI169" s="206"/>
      <c r="BJ169" s="206"/>
      <c r="BK169" s="206"/>
      <c r="BL169" s="206"/>
      <c r="BM169" s="206"/>
      <c r="BN169" s="206"/>
      <c r="BO169" s="206"/>
      <c r="BP169" s="206"/>
      <c r="BQ169" s="206"/>
      <c r="BR169" s="206"/>
      <c r="BS169" s="206"/>
      <c r="BT169" s="206"/>
      <c r="BU169" s="206"/>
      <c r="BV169" s="206"/>
      <c r="BW169" s="206"/>
      <c r="BX169" s="206"/>
      <c r="BY169" s="489">
        <f t="shared" si="38"/>
        <v>0</v>
      </c>
      <c r="BZ169" s="489">
        <f t="shared" si="39"/>
        <v>0</v>
      </c>
      <c r="CA169" s="489">
        <f t="shared" si="42"/>
        <v>808</v>
      </c>
      <c r="CB169" s="489">
        <f t="shared" si="43"/>
        <v>6</v>
      </c>
      <c r="CC169" s="489">
        <f t="shared" si="44"/>
        <v>0</v>
      </c>
      <c r="CD169" s="489">
        <f t="shared" si="45"/>
        <v>0</v>
      </c>
      <c r="CE169" s="489">
        <f t="shared" si="46"/>
        <v>0</v>
      </c>
      <c r="CF169" s="489">
        <f t="shared" si="40"/>
        <v>808</v>
      </c>
      <c r="CG169" s="489">
        <f t="shared" si="41"/>
        <v>6</v>
      </c>
      <c r="CH169" s="489">
        <f t="shared" si="47"/>
        <v>339</v>
      </c>
      <c r="CI169" s="489">
        <f t="shared" si="48"/>
        <v>24</v>
      </c>
    </row>
    <row r="170" spans="1:87">
      <c r="A170" s="499" t="str">
        <f t="shared" si="33"/>
        <v>609</v>
      </c>
      <c r="B170" s="500">
        <v>39980</v>
      </c>
      <c r="C170" s="206"/>
      <c r="D170" s="206"/>
      <c r="E170" s="206"/>
      <c r="F170" s="206"/>
      <c r="G170" s="206"/>
      <c r="H170" s="206"/>
      <c r="I170" s="206"/>
      <c r="J170" s="206"/>
      <c r="K170" s="206"/>
      <c r="L170" s="206"/>
      <c r="M170" s="206"/>
      <c r="N170" s="206"/>
      <c r="O170" s="206"/>
      <c r="P170" s="206"/>
      <c r="Q170" s="206"/>
      <c r="R170" s="206"/>
      <c r="S170" s="206"/>
      <c r="T170" s="206"/>
      <c r="U170" s="206"/>
      <c r="V170" s="206"/>
      <c r="W170" s="206"/>
      <c r="X170" s="206"/>
      <c r="Y170" s="206"/>
      <c r="Z170" s="206"/>
      <c r="AA170" s="206"/>
      <c r="AB170" s="206"/>
      <c r="AC170" s="206"/>
      <c r="AD170" s="206"/>
      <c r="AE170" s="206"/>
      <c r="AF170" s="206"/>
      <c r="AG170" s="206"/>
      <c r="AH170" s="206"/>
      <c r="AI170" s="206"/>
      <c r="AJ170" s="206"/>
      <c r="AK170" s="206"/>
      <c r="AL170" s="206"/>
      <c r="AM170" s="206"/>
      <c r="AN170" s="206"/>
      <c r="AO170" s="206"/>
      <c r="AP170" s="206"/>
      <c r="AQ170" s="206"/>
      <c r="AR170" s="206"/>
      <c r="AS170" s="206"/>
      <c r="AT170" s="489">
        <f t="shared" si="34"/>
        <v>0</v>
      </c>
      <c r="AU170" s="489">
        <f t="shared" si="35"/>
        <v>0</v>
      </c>
      <c r="AV170" s="489">
        <f t="shared" si="36"/>
        <v>0</v>
      </c>
      <c r="AW170" s="489">
        <f t="shared" si="37"/>
        <v>0</v>
      </c>
      <c r="AX170" s="206"/>
      <c r="AY170" s="206"/>
      <c r="AZ170" s="206"/>
      <c r="BA170" s="206"/>
      <c r="BB170" s="206"/>
      <c r="BC170" s="206"/>
      <c r="BD170" s="206"/>
      <c r="BE170" s="206"/>
      <c r="BF170" s="206"/>
      <c r="BG170" s="206"/>
      <c r="BH170" s="206"/>
      <c r="BI170" s="206"/>
      <c r="BJ170" s="206"/>
      <c r="BK170" s="206"/>
      <c r="BL170" s="206"/>
      <c r="BM170" s="206"/>
      <c r="BN170" s="206"/>
      <c r="BO170" s="206"/>
      <c r="BP170" s="206"/>
      <c r="BQ170" s="206"/>
      <c r="BR170" s="206"/>
      <c r="BS170" s="206"/>
      <c r="BT170" s="206"/>
      <c r="BU170" s="206"/>
      <c r="BV170" s="206"/>
      <c r="BW170" s="206"/>
      <c r="BX170" s="206"/>
      <c r="BY170" s="489">
        <f t="shared" si="38"/>
        <v>0</v>
      </c>
      <c r="BZ170" s="489">
        <f t="shared" si="39"/>
        <v>0</v>
      </c>
      <c r="CA170" s="489">
        <f t="shared" si="42"/>
        <v>808</v>
      </c>
      <c r="CB170" s="489">
        <f t="shared" si="43"/>
        <v>6</v>
      </c>
      <c r="CC170" s="489">
        <f t="shared" si="44"/>
        <v>0</v>
      </c>
      <c r="CD170" s="489">
        <f t="shared" si="45"/>
        <v>0</v>
      </c>
      <c r="CE170" s="489">
        <f t="shared" si="46"/>
        <v>0</v>
      </c>
      <c r="CF170" s="489">
        <f t="shared" si="40"/>
        <v>808</v>
      </c>
      <c r="CG170" s="489">
        <f t="shared" si="41"/>
        <v>6</v>
      </c>
      <c r="CH170" s="489">
        <f t="shared" si="47"/>
        <v>339</v>
      </c>
      <c r="CI170" s="489">
        <f t="shared" si="48"/>
        <v>24</v>
      </c>
    </row>
    <row r="171" spans="1:87">
      <c r="A171" s="499" t="str">
        <f t="shared" si="33"/>
        <v>609</v>
      </c>
      <c r="B171" s="500">
        <v>39981</v>
      </c>
      <c r="C171" s="206"/>
      <c r="D171" s="206"/>
      <c r="E171" s="206"/>
      <c r="F171" s="206"/>
      <c r="G171" s="206"/>
      <c r="H171" s="206"/>
      <c r="I171" s="206"/>
      <c r="J171" s="206"/>
      <c r="K171" s="206"/>
      <c r="L171" s="206"/>
      <c r="M171" s="206"/>
      <c r="N171" s="206"/>
      <c r="O171" s="206"/>
      <c r="P171" s="206"/>
      <c r="Q171" s="206"/>
      <c r="R171" s="206"/>
      <c r="S171" s="206"/>
      <c r="T171" s="206"/>
      <c r="U171" s="206"/>
      <c r="V171" s="206"/>
      <c r="W171" s="206"/>
      <c r="X171" s="206"/>
      <c r="Y171" s="206"/>
      <c r="Z171" s="206"/>
      <c r="AA171" s="206"/>
      <c r="AB171" s="206"/>
      <c r="AC171" s="206"/>
      <c r="AD171" s="206"/>
      <c r="AE171" s="206"/>
      <c r="AF171" s="206"/>
      <c r="AG171" s="206"/>
      <c r="AH171" s="206"/>
      <c r="AI171" s="206"/>
      <c r="AJ171" s="206"/>
      <c r="AK171" s="206"/>
      <c r="AL171" s="206"/>
      <c r="AM171" s="206"/>
      <c r="AN171" s="206"/>
      <c r="AO171" s="206"/>
      <c r="AP171" s="206"/>
      <c r="AQ171" s="206"/>
      <c r="AR171" s="206"/>
      <c r="AS171" s="206"/>
      <c r="AT171" s="489">
        <f t="shared" si="34"/>
        <v>0</v>
      </c>
      <c r="AU171" s="489">
        <f t="shared" si="35"/>
        <v>0</v>
      </c>
      <c r="AV171" s="489">
        <f t="shared" si="36"/>
        <v>0</v>
      </c>
      <c r="AW171" s="489">
        <f t="shared" si="37"/>
        <v>0</v>
      </c>
      <c r="AX171" s="206"/>
      <c r="AY171" s="206"/>
      <c r="AZ171" s="206"/>
      <c r="BA171" s="206"/>
      <c r="BB171" s="206"/>
      <c r="BC171" s="206"/>
      <c r="BD171" s="206"/>
      <c r="BE171" s="206"/>
      <c r="BF171" s="206"/>
      <c r="BG171" s="206"/>
      <c r="BH171" s="206"/>
      <c r="BI171" s="206"/>
      <c r="BJ171" s="206"/>
      <c r="BK171" s="206"/>
      <c r="BL171" s="206"/>
      <c r="BM171" s="206"/>
      <c r="BN171" s="206"/>
      <c r="BO171" s="206"/>
      <c r="BP171" s="206"/>
      <c r="BQ171" s="206"/>
      <c r="BR171" s="206"/>
      <c r="BS171" s="206"/>
      <c r="BT171" s="206"/>
      <c r="BU171" s="206"/>
      <c r="BV171" s="206"/>
      <c r="BW171" s="206"/>
      <c r="BX171" s="206"/>
      <c r="BY171" s="489">
        <f t="shared" si="38"/>
        <v>0</v>
      </c>
      <c r="BZ171" s="489">
        <f t="shared" si="39"/>
        <v>0</v>
      </c>
      <c r="CA171" s="489">
        <f t="shared" si="42"/>
        <v>808</v>
      </c>
      <c r="CB171" s="489">
        <f t="shared" si="43"/>
        <v>6</v>
      </c>
      <c r="CC171" s="489">
        <f t="shared" si="44"/>
        <v>0</v>
      </c>
      <c r="CD171" s="489">
        <f t="shared" si="45"/>
        <v>0</v>
      </c>
      <c r="CE171" s="489">
        <f t="shared" si="46"/>
        <v>0</v>
      </c>
      <c r="CF171" s="489">
        <f t="shared" si="40"/>
        <v>808</v>
      </c>
      <c r="CG171" s="489">
        <f t="shared" si="41"/>
        <v>6</v>
      </c>
      <c r="CH171" s="489">
        <f t="shared" si="47"/>
        <v>339</v>
      </c>
      <c r="CI171" s="489">
        <f t="shared" si="48"/>
        <v>24</v>
      </c>
    </row>
    <row r="172" spans="1:87">
      <c r="A172" s="499" t="str">
        <f t="shared" si="33"/>
        <v>609</v>
      </c>
      <c r="B172" s="500">
        <v>39982</v>
      </c>
      <c r="C172" s="206"/>
      <c r="D172" s="206"/>
      <c r="E172" s="206"/>
      <c r="F172" s="206"/>
      <c r="G172" s="206"/>
      <c r="H172" s="206"/>
      <c r="I172" s="206"/>
      <c r="J172" s="206"/>
      <c r="K172" s="206"/>
      <c r="L172" s="206"/>
      <c r="M172" s="206"/>
      <c r="N172" s="206"/>
      <c r="O172" s="206"/>
      <c r="P172" s="206"/>
      <c r="Q172" s="206"/>
      <c r="R172" s="206"/>
      <c r="S172" s="206"/>
      <c r="T172" s="206"/>
      <c r="U172" s="206"/>
      <c r="V172" s="206"/>
      <c r="W172" s="206"/>
      <c r="X172" s="206"/>
      <c r="Y172" s="206"/>
      <c r="Z172" s="206"/>
      <c r="AA172" s="206"/>
      <c r="AB172" s="206"/>
      <c r="AC172" s="206"/>
      <c r="AD172" s="206"/>
      <c r="AE172" s="206"/>
      <c r="AF172" s="206"/>
      <c r="AG172" s="206"/>
      <c r="AH172" s="206"/>
      <c r="AI172" s="206"/>
      <c r="AJ172" s="206"/>
      <c r="AK172" s="206"/>
      <c r="AL172" s="206"/>
      <c r="AM172" s="206"/>
      <c r="AN172" s="206"/>
      <c r="AO172" s="206"/>
      <c r="AP172" s="206"/>
      <c r="AQ172" s="206"/>
      <c r="AR172" s="206"/>
      <c r="AS172" s="206"/>
      <c r="AT172" s="489">
        <f t="shared" si="34"/>
        <v>0</v>
      </c>
      <c r="AU172" s="489">
        <f t="shared" si="35"/>
        <v>0</v>
      </c>
      <c r="AV172" s="489">
        <f t="shared" si="36"/>
        <v>0</v>
      </c>
      <c r="AW172" s="489">
        <f t="shared" si="37"/>
        <v>0</v>
      </c>
      <c r="AX172" s="206"/>
      <c r="AY172" s="206"/>
      <c r="AZ172" s="206"/>
      <c r="BA172" s="206"/>
      <c r="BB172" s="206"/>
      <c r="BC172" s="206"/>
      <c r="BD172" s="206"/>
      <c r="BE172" s="206"/>
      <c r="BF172" s="206"/>
      <c r="BG172" s="206"/>
      <c r="BH172" s="206"/>
      <c r="BI172" s="206"/>
      <c r="BJ172" s="206"/>
      <c r="BK172" s="206"/>
      <c r="BL172" s="206"/>
      <c r="BM172" s="206"/>
      <c r="BN172" s="206"/>
      <c r="BO172" s="206"/>
      <c r="BP172" s="206"/>
      <c r="BQ172" s="206"/>
      <c r="BR172" s="206"/>
      <c r="BS172" s="206"/>
      <c r="BT172" s="206"/>
      <c r="BU172" s="206"/>
      <c r="BV172" s="206"/>
      <c r="BW172" s="206"/>
      <c r="BX172" s="206"/>
      <c r="BY172" s="489">
        <f t="shared" si="38"/>
        <v>0</v>
      </c>
      <c r="BZ172" s="489">
        <f t="shared" si="39"/>
        <v>0</v>
      </c>
      <c r="CA172" s="489">
        <f t="shared" si="42"/>
        <v>808</v>
      </c>
      <c r="CB172" s="489">
        <f t="shared" si="43"/>
        <v>6</v>
      </c>
      <c r="CC172" s="489">
        <f t="shared" si="44"/>
        <v>0</v>
      </c>
      <c r="CD172" s="489">
        <f t="shared" si="45"/>
        <v>0</v>
      </c>
      <c r="CE172" s="489">
        <f t="shared" si="46"/>
        <v>0</v>
      </c>
      <c r="CF172" s="489">
        <f t="shared" si="40"/>
        <v>808</v>
      </c>
      <c r="CG172" s="489">
        <f t="shared" si="41"/>
        <v>6</v>
      </c>
      <c r="CH172" s="489">
        <f t="shared" si="47"/>
        <v>339</v>
      </c>
      <c r="CI172" s="489">
        <f t="shared" si="48"/>
        <v>24</v>
      </c>
    </row>
    <row r="173" spans="1:87">
      <c r="A173" s="499" t="str">
        <f t="shared" si="33"/>
        <v>609</v>
      </c>
      <c r="B173" s="500">
        <v>39983</v>
      </c>
      <c r="C173" s="206"/>
      <c r="D173" s="206"/>
      <c r="E173" s="206"/>
      <c r="F173" s="206"/>
      <c r="G173" s="206"/>
      <c r="H173" s="206"/>
      <c r="I173" s="206"/>
      <c r="J173" s="206"/>
      <c r="K173" s="206"/>
      <c r="L173" s="206"/>
      <c r="M173" s="206"/>
      <c r="N173" s="206"/>
      <c r="O173" s="206"/>
      <c r="P173" s="206"/>
      <c r="Q173" s="206"/>
      <c r="R173" s="206"/>
      <c r="S173" s="206"/>
      <c r="T173" s="206"/>
      <c r="U173" s="206"/>
      <c r="V173" s="206"/>
      <c r="W173" s="206"/>
      <c r="X173" s="206"/>
      <c r="Y173" s="206"/>
      <c r="Z173" s="206"/>
      <c r="AA173" s="206"/>
      <c r="AB173" s="206"/>
      <c r="AC173" s="206"/>
      <c r="AD173" s="206"/>
      <c r="AE173" s="206"/>
      <c r="AF173" s="206"/>
      <c r="AG173" s="206"/>
      <c r="AH173" s="206"/>
      <c r="AI173" s="206"/>
      <c r="AJ173" s="206"/>
      <c r="AK173" s="206"/>
      <c r="AL173" s="206"/>
      <c r="AM173" s="206"/>
      <c r="AN173" s="206"/>
      <c r="AO173" s="206"/>
      <c r="AP173" s="206"/>
      <c r="AQ173" s="206"/>
      <c r="AR173" s="206"/>
      <c r="AS173" s="206"/>
      <c r="AT173" s="489">
        <f t="shared" si="34"/>
        <v>0</v>
      </c>
      <c r="AU173" s="489">
        <f t="shared" si="35"/>
        <v>0</v>
      </c>
      <c r="AV173" s="489">
        <f t="shared" si="36"/>
        <v>0</v>
      </c>
      <c r="AW173" s="489">
        <f t="shared" si="37"/>
        <v>0</v>
      </c>
      <c r="AX173" s="206"/>
      <c r="AY173" s="206"/>
      <c r="AZ173" s="206"/>
      <c r="BA173" s="206"/>
      <c r="BB173" s="206"/>
      <c r="BC173" s="206"/>
      <c r="BD173" s="206"/>
      <c r="BE173" s="206"/>
      <c r="BF173" s="206"/>
      <c r="BG173" s="206"/>
      <c r="BH173" s="206"/>
      <c r="BI173" s="206"/>
      <c r="BJ173" s="206"/>
      <c r="BK173" s="206"/>
      <c r="BL173" s="206"/>
      <c r="BM173" s="206"/>
      <c r="BN173" s="206"/>
      <c r="BO173" s="206"/>
      <c r="BP173" s="206"/>
      <c r="BQ173" s="206"/>
      <c r="BR173" s="206"/>
      <c r="BS173" s="206"/>
      <c r="BT173" s="206"/>
      <c r="BU173" s="206"/>
      <c r="BV173" s="206"/>
      <c r="BW173" s="206"/>
      <c r="BX173" s="206"/>
      <c r="BY173" s="489">
        <f t="shared" si="38"/>
        <v>0</v>
      </c>
      <c r="BZ173" s="489">
        <f t="shared" si="39"/>
        <v>0</v>
      </c>
      <c r="CA173" s="489">
        <f t="shared" si="42"/>
        <v>808</v>
      </c>
      <c r="CB173" s="489">
        <f t="shared" si="43"/>
        <v>6</v>
      </c>
      <c r="CC173" s="489">
        <f t="shared" si="44"/>
        <v>0</v>
      </c>
      <c r="CD173" s="489">
        <f t="shared" si="45"/>
        <v>0</v>
      </c>
      <c r="CE173" s="489">
        <f t="shared" si="46"/>
        <v>0</v>
      </c>
      <c r="CF173" s="489">
        <f t="shared" si="40"/>
        <v>808</v>
      </c>
      <c r="CG173" s="489">
        <f t="shared" si="41"/>
        <v>6</v>
      </c>
      <c r="CH173" s="489">
        <f t="shared" si="47"/>
        <v>339</v>
      </c>
      <c r="CI173" s="489">
        <f t="shared" si="48"/>
        <v>24</v>
      </c>
    </row>
    <row r="174" spans="1:87">
      <c r="A174" s="499" t="str">
        <f t="shared" si="33"/>
        <v>609</v>
      </c>
      <c r="B174" s="500">
        <v>39984</v>
      </c>
      <c r="C174" s="206"/>
      <c r="D174" s="206"/>
      <c r="E174" s="206"/>
      <c r="F174" s="206"/>
      <c r="G174" s="206"/>
      <c r="H174" s="206"/>
      <c r="I174" s="206"/>
      <c r="J174" s="206"/>
      <c r="K174" s="206"/>
      <c r="L174" s="206"/>
      <c r="M174" s="206"/>
      <c r="N174" s="206"/>
      <c r="O174" s="206"/>
      <c r="P174" s="206"/>
      <c r="Q174" s="206"/>
      <c r="R174" s="206"/>
      <c r="S174" s="206"/>
      <c r="T174" s="206"/>
      <c r="U174" s="206"/>
      <c r="V174" s="206"/>
      <c r="W174" s="206"/>
      <c r="X174" s="206"/>
      <c r="Y174" s="206"/>
      <c r="Z174" s="206"/>
      <c r="AA174" s="206"/>
      <c r="AB174" s="206"/>
      <c r="AC174" s="206"/>
      <c r="AD174" s="206"/>
      <c r="AE174" s="206"/>
      <c r="AF174" s="206"/>
      <c r="AG174" s="206"/>
      <c r="AH174" s="206"/>
      <c r="AI174" s="206"/>
      <c r="AJ174" s="206"/>
      <c r="AK174" s="206"/>
      <c r="AL174" s="206"/>
      <c r="AM174" s="206"/>
      <c r="AN174" s="206"/>
      <c r="AO174" s="206"/>
      <c r="AP174" s="206"/>
      <c r="AQ174" s="206"/>
      <c r="AR174" s="206"/>
      <c r="AS174" s="206"/>
      <c r="AT174" s="489">
        <f t="shared" si="34"/>
        <v>0</v>
      </c>
      <c r="AU174" s="489">
        <f t="shared" si="35"/>
        <v>0</v>
      </c>
      <c r="AV174" s="489">
        <f t="shared" si="36"/>
        <v>0</v>
      </c>
      <c r="AW174" s="489">
        <f t="shared" si="37"/>
        <v>0</v>
      </c>
      <c r="AX174" s="206"/>
      <c r="AY174" s="206"/>
      <c r="AZ174" s="206"/>
      <c r="BA174" s="206"/>
      <c r="BB174" s="206"/>
      <c r="BC174" s="206"/>
      <c r="BD174" s="206"/>
      <c r="BE174" s="206"/>
      <c r="BF174" s="206"/>
      <c r="BG174" s="206"/>
      <c r="BH174" s="206"/>
      <c r="BI174" s="206"/>
      <c r="BJ174" s="206"/>
      <c r="BK174" s="206"/>
      <c r="BL174" s="206"/>
      <c r="BM174" s="206"/>
      <c r="BN174" s="206"/>
      <c r="BO174" s="206"/>
      <c r="BP174" s="206"/>
      <c r="BQ174" s="206"/>
      <c r="BR174" s="206"/>
      <c r="BS174" s="206"/>
      <c r="BT174" s="206"/>
      <c r="BU174" s="206"/>
      <c r="BV174" s="206"/>
      <c r="BW174" s="206"/>
      <c r="BX174" s="206"/>
      <c r="BY174" s="489">
        <f t="shared" si="38"/>
        <v>0</v>
      </c>
      <c r="BZ174" s="489">
        <f t="shared" si="39"/>
        <v>0</v>
      </c>
      <c r="CA174" s="489">
        <f t="shared" si="42"/>
        <v>808</v>
      </c>
      <c r="CB174" s="489">
        <f t="shared" si="43"/>
        <v>6</v>
      </c>
      <c r="CC174" s="489">
        <f t="shared" si="44"/>
        <v>0</v>
      </c>
      <c r="CD174" s="489">
        <f t="shared" si="45"/>
        <v>0</v>
      </c>
      <c r="CE174" s="489">
        <f t="shared" si="46"/>
        <v>0</v>
      </c>
      <c r="CF174" s="489">
        <f t="shared" si="40"/>
        <v>808</v>
      </c>
      <c r="CG174" s="489">
        <f t="shared" si="41"/>
        <v>6</v>
      </c>
      <c r="CH174" s="489">
        <f t="shared" si="47"/>
        <v>339</v>
      </c>
      <c r="CI174" s="489">
        <f t="shared" si="48"/>
        <v>24</v>
      </c>
    </row>
    <row r="175" spans="1:87">
      <c r="A175" s="499" t="str">
        <f t="shared" si="33"/>
        <v>609</v>
      </c>
      <c r="B175" s="500">
        <v>39985</v>
      </c>
      <c r="C175" s="206"/>
      <c r="D175" s="206"/>
      <c r="E175" s="206"/>
      <c r="F175" s="206"/>
      <c r="G175" s="206"/>
      <c r="H175" s="206"/>
      <c r="I175" s="206"/>
      <c r="J175" s="206"/>
      <c r="K175" s="206"/>
      <c r="L175" s="206"/>
      <c r="M175" s="206"/>
      <c r="N175" s="206"/>
      <c r="O175" s="206"/>
      <c r="P175" s="206"/>
      <c r="Q175" s="206"/>
      <c r="R175" s="206"/>
      <c r="S175" s="206"/>
      <c r="T175" s="206"/>
      <c r="U175" s="206"/>
      <c r="V175" s="206"/>
      <c r="W175" s="206"/>
      <c r="X175" s="206"/>
      <c r="Y175" s="206"/>
      <c r="Z175" s="206"/>
      <c r="AA175" s="206"/>
      <c r="AB175" s="206"/>
      <c r="AC175" s="206"/>
      <c r="AD175" s="206"/>
      <c r="AE175" s="206"/>
      <c r="AF175" s="206"/>
      <c r="AG175" s="206"/>
      <c r="AH175" s="206"/>
      <c r="AI175" s="206"/>
      <c r="AJ175" s="206"/>
      <c r="AK175" s="206"/>
      <c r="AL175" s="206"/>
      <c r="AM175" s="206"/>
      <c r="AN175" s="206"/>
      <c r="AO175" s="206"/>
      <c r="AP175" s="206"/>
      <c r="AQ175" s="206"/>
      <c r="AR175" s="206"/>
      <c r="AS175" s="206"/>
      <c r="AT175" s="489">
        <f t="shared" si="34"/>
        <v>0</v>
      </c>
      <c r="AU175" s="489">
        <f t="shared" si="35"/>
        <v>0</v>
      </c>
      <c r="AV175" s="489">
        <f t="shared" si="36"/>
        <v>0</v>
      </c>
      <c r="AW175" s="489">
        <f t="shared" si="37"/>
        <v>0</v>
      </c>
      <c r="AX175" s="206"/>
      <c r="AY175" s="206"/>
      <c r="AZ175" s="206"/>
      <c r="BA175" s="206"/>
      <c r="BB175" s="206"/>
      <c r="BC175" s="206"/>
      <c r="BD175" s="206"/>
      <c r="BE175" s="206"/>
      <c r="BF175" s="206"/>
      <c r="BG175" s="206"/>
      <c r="BH175" s="206"/>
      <c r="BI175" s="206"/>
      <c r="BJ175" s="206"/>
      <c r="BK175" s="206"/>
      <c r="BL175" s="206"/>
      <c r="BM175" s="206"/>
      <c r="BN175" s="206"/>
      <c r="BO175" s="206"/>
      <c r="BP175" s="206"/>
      <c r="BQ175" s="206"/>
      <c r="BR175" s="206"/>
      <c r="BS175" s="206"/>
      <c r="BT175" s="206"/>
      <c r="BU175" s="206"/>
      <c r="BV175" s="206"/>
      <c r="BW175" s="206"/>
      <c r="BX175" s="206"/>
      <c r="BY175" s="489">
        <f t="shared" si="38"/>
        <v>0</v>
      </c>
      <c r="BZ175" s="489">
        <f t="shared" si="39"/>
        <v>0</v>
      </c>
      <c r="CA175" s="489">
        <f t="shared" si="42"/>
        <v>808</v>
      </c>
      <c r="CB175" s="489">
        <f t="shared" si="43"/>
        <v>6</v>
      </c>
      <c r="CC175" s="489">
        <f t="shared" si="44"/>
        <v>0</v>
      </c>
      <c r="CD175" s="489">
        <f t="shared" si="45"/>
        <v>0</v>
      </c>
      <c r="CE175" s="489">
        <f t="shared" si="46"/>
        <v>0</v>
      </c>
      <c r="CF175" s="489">
        <f t="shared" si="40"/>
        <v>808</v>
      </c>
      <c r="CG175" s="489">
        <f t="shared" si="41"/>
        <v>6</v>
      </c>
      <c r="CH175" s="489">
        <f t="shared" si="47"/>
        <v>339</v>
      </c>
      <c r="CI175" s="489">
        <f t="shared" si="48"/>
        <v>24</v>
      </c>
    </row>
    <row r="176" spans="1:87">
      <c r="A176" s="499" t="str">
        <f t="shared" si="33"/>
        <v>609</v>
      </c>
      <c r="B176" s="500">
        <v>39986</v>
      </c>
      <c r="C176" s="206"/>
      <c r="D176" s="206"/>
      <c r="E176" s="206"/>
      <c r="F176" s="206"/>
      <c r="G176" s="206"/>
      <c r="H176" s="206"/>
      <c r="I176" s="206"/>
      <c r="J176" s="206"/>
      <c r="K176" s="206"/>
      <c r="L176" s="206"/>
      <c r="M176" s="206"/>
      <c r="N176" s="206"/>
      <c r="O176" s="206"/>
      <c r="P176" s="206"/>
      <c r="Q176" s="206"/>
      <c r="R176" s="206"/>
      <c r="S176" s="206"/>
      <c r="T176" s="206"/>
      <c r="U176" s="206"/>
      <c r="V176" s="206"/>
      <c r="W176" s="206"/>
      <c r="X176" s="206"/>
      <c r="Y176" s="206"/>
      <c r="Z176" s="206"/>
      <c r="AA176" s="206"/>
      <c r="AB176" s="206"/>
      <c r="AC176" s="206"/>
      <c r="AD176" s="206"/>
      <c r="AE176" s="206"/>
      <c r="AF176" s="206"/>
      <c r="AG176" s="206"/>
      <c r="AH176" s="206"/>
      <c r="AI176" s="206"/>
      <c r="AJ176" s="206"/>
      <c r="AK176" s="206"/>
      <c r="AL176" s="206"/>
      <c r="AM176" s="206"/>
      <c r="AN176" s="206"/>
      <c r="AO176" s="206"/>
      <c r="AP176" s="206"/>
      <c r="AQ176" s="206"/>
      <c r="AR176" s="206"/>
      <c r="AS176" s="206"/>
      <c r="AT176" s="489">
        <f t="shared" si="34"/>
        <v>0</v>
      </c>
      <c r="AU176" s="489">
        <f t="shared" si="35"/>
        <v>0</v>
      </c>
      <c r="AV176" s="489">
        <f t="shared" si="36"/>
        <v>0</v>
      </c>
      <c r="AW176" s="489">
        <f t="shared" si="37"/>
        <v>0</v>
      </c>
      <c r="AX176" s="206"/>
      <c r="AY176" s="206"/>
      <c r="AZ176" s="206"/>
      <c r="BA176" s="206"/>
      <c r="BB176" s="206"/>
      <c r="BC176" s="206"/>
      <c r="BD176" s="206"/>
      <c r="BE176" s="206"/>
      <c r="BF176" s="206"/>
      <c r="BG176" s="206"/>
      <c r="BH176" s="206"/>
      <c r="BI176" s="206"/>
      <c r="BJ176" s="206"/>
      <c r="BK176" s="206"/>
      <c r="BL176" s="206"/>
      <c r="BM176" s="206"/>
      <c r="BN176" s="206"/>
      <c r="BO176" s="206"/>
      <c r="BP176" s="206"/>
      <c r="BQ176" s="206"/>
      <c r="BR176" s="206"/>
      <c r="BS176" s="206"/>
      <c r="BT176" s="206"/>
      <c r="BU176" s="206"/>
      <c r="BV176" s="206"/>
      <c r="BW176" s="206"/>
      <c r="BX176" s="206"/>
      <c r="BY176" s="489">
        <f t="shared" si="38"/>
        <v>0</v>
      </c>
      <c r="BZ176" s="489">
        <f t="shared" si="39"/>
        <v>0</v>
      </c>
      <c r="CA176" s="489">
        <f t="shared" si="42"/>
        <v>808</v>
      </c>
      <c r="CB176" s="489">
        <f t="shared" si="43"/>
        <v>6</v>
      </c>
      <c r="CC176" s="489">
        <f t="shared" si="44"/>
        <v>0</v>
      </c>
      <c r="CD176" s="489">
        <f t="shared" si="45"/>
        <v>0</v>
      </c>
      <c r="CE176" s="489">
        <f t="shared" si="46"/>
        <v>0</v>
      </c>
      <c r="CF176" s="489">
        <f t="shared" si="40"/>
        <v>808</v>
      </c>
      <c r="CG176" s="489">
        <f t="shared" si="41"/>
        <v>6</v>
      </c>
      <c r="CH176" s="489">
        <f t="shared" si="47"/>
        <v>339</v>
      </c>
      <c r="CI176" s="489">
        <f t="shared" si="48"/>
        <v>24</v>
      </c>
    </row>
    <row r="177" spans="1:87">
      <c r="A177" s="499" t="str">
        <f t="shared" si="33"/>
        <v>609</v>
      </c>
      <c r="B177" s="500">
        <v>39987</v>
      </c>
      <c r="C177" s="206"/>
      <c r="D177" s="206"/>
      <c r="E177" s="206"/>
      <c r="F177" s="206"/>
      <c r="G177" s="206"/>
      <c r="H177" s="206"/>
      <c r="I177" s="206"/>
      <c r="J177" s="206"/>
      <c r="K177" s="206"/>
      <c r="L177" s="206"/>
      <c r="M177" s="206"/>
      <c r="N177" s="206"/>
      <c r="O177" s="206"/>
      <c r="P177" s="206"/>
      <c r="Q177" s="206"/>
      <c r="R177" s="206"/>
      <c r="S177" s="206"/>
      <c r="T177" s="206"/>
      <c r="U177" s="206"/>
      <c r="V177" s="206"/>
      <c r="W177" s="206"/>
      <c r="X177" s="206"/>
      <c r="Y177" s="206"/>
      <c r="Z177" s="206"/>
      <c r="AA177" s="206"/>
      <c r="AB177" s="206"/>
      <c r="AC177" s="206"/>
      <c r="AD177" s="206"/>
      <c r="AE177" s="206"/>
      <c r="AF177" s="206"/>
      <c r="AG177" s="206"/>
      <c r="AH177" s="206"/>
      <c r="AI177" s="206"/>
      <c r="AJ177" s="206"/>
      <c r="AK177" s="206"/>
      <c r="AL177" s="206"/>
      <c r="AM177" s="206"/>
      <c r="AN177" s="206"/>
      <c r="AO177" s="206"/>
      <c r="AP177" s="206"/>
      <c r="AQ177" s="206"/>
      <c r="AR177" s="206"/>
      <c r="AS177" s="206"/>
      <c r="AT177" s="489">
        <f t="shared" si="34"/>
        <v>0</v>
      </c>
      <c r="AU177" s="489">
        <f t="shared" si="35"/>
        <v>0</v>
      </c>
      <c r="AV177" s="489">
        <f t="shared" si="36"/>
        <v>0</v>
      </c>
      <c r="AW177" s="489">
        <f t="shared" si="37"/>
        <v>0</v>
      </c>
      <c r="AX177" s="206"/>
      <c r="AY177" s="206"/>
      <c r="AZ177" s="206"/>
      <c r="BA177" s="206"/>
      <c r="BB177" s="206"/>
      <c r="BC177" s="206"/>
      <c r="BD177" s="206"/>
      <c r="BE177" s="206"/>
      <c r="BF177" s="206"/>
      <c r="BG177" s="206"/>
      <c r="BH177" s="206"/>
      <c r="BI177" s="206"/>
      <c r="BJ177" s="206"/>
      <c r="BK177" s="206"/>
      <c r="BL177" s="206"/>
      <c r="BM177" s="206"/>
      <c r="BN177" s="206"/>
      <c r="BO177" s="206"/>
      <c r="BP177" s="206"/>
      <c r="BQ177" s="206"/>
      <c r="BR177" s="206"/>
      <c r="BS177" s="206"/>
      <c r="BT177" s="206"/>
      <c r="BU177" s="206"/>
      <c r="BV177" s="206"/>
      <c r="BW177" s="206"/>
      <c r="BX177" s="206"/>
      <c r="BY177" s="489">
        <f t="shared" si="38"/>
        <v>0</v>
      </c>
      <c r="BZ177" s="489">
        <f t="shared" si="39"/>
        <v>0</v>
      </c>
      <c r="CA177" s="489">
        <f t="shared" si="42"/>
        <v>808</v>
      </c>
      <c r="CB177" s="489">
        <f t="shared" si="43"/>
        <v>6</v>
      </c>
      <c r="CC177" s="489">
        <f t="shared" si="44"/>
        <v>0</v>
      </c>
      <c r="CD177" s="489">
        <f t="shared" si="45"/>
        <v>0</v>
      </c>
      <c r="CE177" s="489">
        <f t="shared" si="46"/>
        <v>0</v>
      </c>
      <c r="CF177" s="489">
        <f t="shared" si="40"/>
        <v>808</v>
      </c>
      <c r="CG177" s="489">
        <f t="shared" si="41"/>
        <v>6</v>
      </c>
      <c r="CH177" s="489">
        <f t="shared" si="47"/>
        <v>339</v>
      </c>
      <c r="CI177" s="489">
        <f t="shared" si="48"/>
        <v>24</v>
      </c>
    </row>
    <row r="178" spans="1:87">
      <c r="A178" s="499" t="str">
        <f t="shared" si="33"/>
        <v>609</v>
      </c>
      <c r="B178" s="500">
        <v>39988</v>
      </c>
      <c r="C178" s="206"/>
      <c r="D178" s="206"/>
      <c r="E178" s="206"/>
      <c r="F178" s="206"/>
      <c r="G178" s="206"/>
      <c r="H178" s="206"/>
      <c r="I178" s="206"/>
      <c r="J178" s="206"/>
      <c r="K178" s="206"/>
      <c r="L178" s="206"/>
      <c r="M178" s="206"/>
      <c r="N178" s="206"/>
      <c r="O178" s="206"/>
      <c r="P178" s="206"/>
      <c r="Q178" s="206"/>
      <c r="R178" s="206"/>
      <c r="S178" s="206"/>
      <c r="T178" s="206"/>
      <c r="U178" s="206"/>
      <c r="V178" s="206"/>
      <c r="W178" s="206"/>
      <c r="X178" s="206"/>
      <c r="Y178" s="206"/>
      <c r="Z178" s="206"/>
      <c r="AA178" s="206"/>
      <c r="AB178" s="206"/>
      <c r="AC178" s="206"/>
      <c r="AD178" s="206"/>
      <c r="AE178" s="206"/>
      <c r="AF178" s="206"/>
      <c r="AG178" s="206"/>
      <c r="AH178" s="206"/>
      <c r="AI178" s="206"/>
      <c r="AJ178" s="206"/>
      <c r="AK178" s="206"/>
      <c r="AL178" s="206"/>
      <c r="AM178" s="206"/>
      <c r="AN178" s="206"/>
      <c r="AO178" s="206"/>
      <c r="AP178" s="206"/>
      <c r="AQ178" s="206"/>
      <c r="AR178" s="206"/>
      <c r="AS178" s="206"/>
      <c r="AT178" s="489">
        <f t="shared" si="34"/>
        <v>0</v>
      </c>
      <c r="AU178" s="489">
        <f t="shared" si="35"/>
        <v>0</v>
      </c>
      <c r="AV178" s="489">
        <f t="shared" si="36"/>
        <v>0</v>
      </c>
      <c r="AW178" s="489">
        <f t="shared" si="37"/>
        <v>0</v>
      </c>
      <c r="AX178" s="206"/>
      <c r="AY178" s="206"/>
      <c r="AZ178" s="206"/>
      <c r="BA178" s="206"/>
      <c r="BB178" s="206"/>
      <c r="BC178" s="206"/>
      <c r="BD178" s="206"/>
      <c r="BE178" s="206"/>
      <c r="BF178" s="206"/>
      <c r="BG178" s="206"/>
      <c r="BH178" s="206"/>
      <c r="BI178" s="206"/>
      <c r="BJ178" s="206"/>
      <c r="BK178" s="206"/>
      <c r="BL178" s="206"/>
      <c r="BM178" s="206"/>
      <c r="BN178" s="206"/>
      <c r="BO178" s="206"/>
      <c r="BP178" s="206"/>
      <c r="BQ178" s="206"/>
      <c r="BR178" s="206"/>
      <c r="BS178" s="206"/>
      <c r="BT178" s="206"/>
      <c r="BU178" s="206"/>
      <c r="BV178" s="206"/>
      <c r="BW178" s="206"/>
      <c r="BX178" s="206"/>
      <c r="BY178" s="489">
        <f t="shared" si="38"/>
        <v>0</v>
      </c>
      <c r="BZ178" s="489">
        <f t="shared" si="39"/>
        <v>0</v>
      </c>
      <c r="CA178" s="489">
        <f t="shared" si="42"/>
        <v>808</v>
      </c>
      <c r="CB178" s="489">
        <f t="shared" si="43"/>
        <v>6</v>
      </c>
      <c r="CC178" s="489">
        <f t="shared" si="44"/>
        <v>0</v>
      </c>
      <c r="CD178" s="489">
        <f t="shared" si="45"/>
        <v>0</v>
      </c>
      <c r="CE178" s="489">
        <f t="shared" si="46"/>
        <v>0</v>
      </c>
      <c r="CF178" s="489">
        <f t="shared" si="40"/>
        <v>808</v>
      </c>
      <c r="CG178" s="489">
        <f t="shared" si="41"/>
        <v>6</v>
      </c>
      <c r="CH178" s="489">
        <f t="shared" si="47"/>
        <v>339</v>
      </c>
      <c r="CI178" s="489">
        <f t="shared" si="48"/>
        <v>24</v>
      </c>
    </row>
    <row r="179" spans="1:87">
      <c r="A179" s="499" t="str">
        <f t="shared" si="33"/>
        <v>609</v>
      </c>
      <c r="B179" s="500">
        <v>39989</v>
      </c>
      <c r="C179" s="206"/>
      <c r="D179" s="206"/>
      <c r="E179" s="206"/>
      <c r="F179" s="206"/>
      <c r="G179" s="206"/>
      <c r="H179" s="206"/>
      <c r="I179" s="206"/>
      <c r="J179" s="206"/>
      <c r="K179" s="206"/>
      <c r="L179" s="206"/>
      <c r="M179" s="206"/>
      <c r="N179" s="206"/>
      <c r="O179" s="206"/>
      <c r="P179" s="206"/>
      <c r="Q179" s="206"/>
      <c r="R179" s="206"/>
      <c r="S179" s="206"/>
      <c r="T179" s="206"/>
      <c r="U179" s="206"/>
      <c r="V179" s="206"/>
      <c r="W179" s="206"/>
      <c r="X179" s="206"/>
      <c r="Y179" s="206"/>
      <c r="Z179" s="206"/>
      <c r="AA179" s="206"/>
      <c r="AB179" s="206"/>
      <c r="AC179" s="206"/>
      <c r="AD179" s="206"/>
      <c r="AE179" s="206"/>
      <c r="AF179" s="206"/>
      <c r="AG179" s="206"/>
      <c r="AH179" s="206"/>
      <c r="AI179" s="206"/>
      <c r="AJ179" s="206"/>
      <c r="AK179" s="206"/>
      <c r="AL179" s="206"/>
      <c r="AM179" s="206"/>
      <c r="AN179" s="206"/>
      <c r="AO179" s="206"/>
      <c r="AP179" s="206"/>
      <c r="AQ179" s="206"/>
      <c r="AR179" s="206"/>
      <c r="AS179" s="206"/>
      <c r="AT179" s="489">
        <f t="shared" si="34"/>
        <v>0</v>
      </c>
      <c r="AU179" s="489">
        <f t="shared" si="35"/>
        <v>0</v>
      </c>
      <c r="AV179" s="489">
        <f t="shared" si="36"/>
        <v>0</v>
      </c>
      <c r="AW179" s="489">
        <f t="shared" si="37"/>
        <v>0</v>
      </c>
      <c r="AX179" s="206"/>
      <c r="AY179" s="206"/>
      <c r="AZ179" s="206"/>
      <c r="BA179" s="206"/>
      <c r="BB179" s="206"/>
      <c r="BC179" s="206"/>
      <c r="BD179" s="206"/>
      <c r="BE179" s="206"/>
      <c r="BF179" s="206"/>
      <c r="BG179" s="206"/>
      <c r="BH179" s="206"/>
      <c r="BI179" s="206"/>
      <c r="BJ179" s="206"/>
      <c r="BK179" s="206"/>
      <c r="BL179" s="206"/>
      <c r="BM179" s="206"/>
      <c r="BN179" s="206"/>
      <c r="BO179" s="206"/>
      <c r="BP179" s="206"/>
      <c r="BQ179" s="206"/>
      <c r="BR179" s="206"/>
      <c r="BS179" s="206"/>
      <c r="BT179" s="206"/>
      <c r="BU179" s="206"/>
      <c r="BV179" s="206"/>
      <c r="BW179" s="206"/>
      <c r="BX179" s="206"/>
      <c r="BY179" s="489">
        <f t="shared" si="38"/>
        <v>0</v>
      </c>
      <c r="BZ179" s="489">
        <f t="shared" si="39"/>
        <v>0</v>
      </c>
      <c r="CA179" s="489">
        <f t="shared" si="42"/>
        <v>808</v>
      </c>
      <c r="CB179" s="489">
        <f t="shared" si="43"/>
        <v>6</v>
      </c>
      <c r="CC179" s="489">
        <f t="shared" si="44"/>
        <v>0</v>
      </c>
      <c r="CD179" s="489">
        <f t="shared" si="45"/>
        <v>0</v>
      </c>
      <c r="CE179" s="489">
        <f t="shared" si="46"/>
        <v>0</v>
      </c>
      <c r="CF179" s="489">
        <f t="shared" si="40"/>
        <v>808</v>
      </c>
      <c r="CG179" s="489">
        <f t="shared" si="41"/>
        <v>6</v>
      </c>
      <c r="CH179" s="489">
        <f t="shared" si="47"/>
        <v>339</v>
      </c>
      <c r="CI179" s="489">
        <f t="shared" si="48"/>
        <v>24</v>
      </c>
    </row>
    <row r="180" spans="1:87">
      <c r="A180" s="499" t="str">
        <f t="shared" si="33"/>
        <v>609</v>
      </c>
      <c r="B180" s="500">
        <v>39990</v>
      </c>
      <c r="C180" s="206"/>
      <c r="D180" s="206"/>
      <c r="E180" s="206"/>
      <c r="F180" s="206"/>
      <c r="G180" s="206"/>
      <c r="H180" s="206"/>
      <c r="I180" s="206"/>
      <c r="J180" s="206"/>
      <c r="K180" s="206"/>
      <c r="L180" s="206"/>
      <c r="M180" s="206"/>
      <c r="N180" s="206"/>
      <c r="O180" s="206"/>
      <c r="P180" s="206"/>
      <c r="Q180" s="206"/>
      <c r="R180" s="206"/>
      <c r="S180" s="206"/>
      <c r="T180" s="206"/>
      <c r="U180" s="206"/>
      <c r="V180" s="206"/>
      <c r="W180" s="206"/>
      <c r="X180" s="206"/>
      <c r="Y180" s="206"/>
      <c r="Z180" s="206"/>
      <c r="AA180" s="206"/>
      <c r="AB180" s="206"/>
      <c r="AC180" s="206"/>
      <c r="AD180" s="206"/>
      <c r="AE180" s="206"/>
      <c r="AF180" s="206"/>
      <c r="AG180" s="206"/>
      <c r="AH180" s="206"/>
      <c r="AI180" s="206"/>
      <c r="AJ180" s="206"/>
      <c r="AK180" s="206"/>
      <c r="AL180" s="206"/>
      <c r="AM180" s="206"/>
      <c r="AN180" s="206"/>
      <c r="AO180" s="206"/>
      <c r="AP180" s="206"/>
      <c r="AQ180" s="206"/>
      <c r="AR180" s="206"/>
      <c r="AS180" s="206"/>
      <c r="AT180" s="489">
        <f t="shared" si="34"/>
        <v>0</v>
      </c>
      <c r="AU180" s="489">
        <f t="shared" si="35"/>
        <v>0</v>
      </c>
      <c r="AV180" s="489">
        <f t="shared" si="36"/>
        <v>0</v>
      </c>
      <c r="AW180" s="489">
        <f t="shared" si="37"/>
        <v>0</v>
      </c>
      <c r="AX180" s="206"/>
      <c r="AY180" s="206"/>
      <c r="AZ180" s="206"/>
      <c r="BA180" s="206"/>
      <c r="BB180" s="206"/>
      <c r="BC180" s="206"/>
      <c r="BD180" s="206"/>
      <c r="BE180" s="206"/>
      <c r="BF180" s="206"/>
      <c r="BG180" s="206"/>
      <c r="BH180" s="206"/>
      <c r="BI180" s="206"/>
      <c r="BJ180" s="206"/>
      <c r="BK180" s="206"/>
      <c r="BL180" s="206"/>
      <c r="BM180" s="206"/>
      <c r="BN180" s="206"/>
      <c r="BO180" s="206"/>
      <c r="BP180" s="206"/>
      <c r="BQ180" s="206"/>
      <c r="BR180" s="206"/>
      <c r="BS180" s="206"/>
      <c r="BT180" s="206"/>
      <c r="BU180" s="206"/>
      <c r="BV180" s="206"/>
      <c r="BW180" s="206"/>
      <c r="BX180" s="206"/>
      <c r="BY180" s="489">
        <f t="shared" si="38"/>
        <v>0</v>
      </c>
      <c r="BZ180" s="489">
        <f t="shared" si="39"/>
        <v>0</v>
      </c>
      <c r="CA180" s="489">
        <f t="shared" si="42"/>
        <v>808</v>
      </c>
      <c r="CB180" s="489">
        <f t="shared" si="43"/>
        <v>6</v>
      </c>
      <c r="CC180" s="489">
        <f t="shared" si="44"/>
        <v>0</v>
      </c>
      <c r="CD180" s="489">
        <f t="shared" si="45"/>
        <v>0</v>
      </c>
      <c r="CE180" s="489">
        <f t="shared" si="46"/>
        <v>0</v>
      </c>
      <c r="CF180" s="489">
        <f t="shared" si="40"/>
        <v>808</v>
      </c>
      <c r="CG180" s="489">
        <f t="shared" si="41"/>
        <v>6</v>
      </c>
      <c r="CH180" s="489">
        <f t="shared" si="47"/>
        <v>339</v>
      </c>
      <c r="CI180" s="489">
        <f t="shared" si="48"/>
        <v>24</v>
      </c>
    </row>
    <row r="181" spans="1:87">
      <c r="A181" s="499" t="str">
        <f t="shared" si="33"/>
        <v>609</v>
      </c>
      <c r="B181" s="500">
        <v>39991</v>
      </c>
      <c r="C181" s="206"/>
      <c r="D181" s="206"/>
      <c r="E181" s="206"/>
      <c r="F181" s="206"/>
      <c r="G181" s="206"/>
      <c r="H181" s="206"/>
      <c r="I181" s="206"/>
      <c r="J181" s="206"/>
      <c r="K181" s="206"/>
      <c r="L181" s="206"/>
      <c r="M181" s="206"/>
      <c r="N181" s="206"/>
      <c r="O181" s="206"/>
      <c r="P181" s="206"/>
      <c r="Q181" s="206"/>
      <c r="R181" s="206"/>
      <c r="S181" s="206"/>
      <c r="T181" s="206"/>
      <c r="U181" s="206"/>
      <c r="V181" s="206"/>
      <c r="W181" s="206"/>
      <c r="X181" s="206"/>
      <c r="Y181" s="206"/>
      <c r="Z181" s="206"/>
      <c r="AA181" s="206"/>
      <c r="AB181" s="206"/>
      <c r="AC181" s="206"/>
      <c r="AD181" s="206"/>
      <c r="AE181" s="206"/>
      <c r="AF181" s="206"/>
      <c r="AG181" s="206"/>
      <c r="AH181" s="206"/>
      <c r="AI181" s="206"/>
      <c r="AJ181" s="206"/>
      <c r="AK181" s="206"/>
      <c r="AL181" s="206"/>
      <c r="AM181" s="206"/>
      <c r="AN181" s="206"/>
      <c r="AO181" s="206"/>
      <c r="AP181" s="206"/>
      <c r="AQ181" s="206"/>
      <c r="AR181" s="206"/>
      <c r="AS181" s="206"/>
      <c r="AT181" s="489">
        <f t="shared" si="34"/>
        <v>0</v>
      </c>
      <c r="AU181" s="489">
        <f t="shared" si="35"/>
        <v>0</v>
      </c>
      <c r="AV181" s="489">
        <f t="shared" si="36"/>
        <v>0</v>
      </c>
      <c r="AW181" s="489">
        <f t="shared" si="37"/>
        <v>0</v>
      </c>
      <c r="AX181" s="206"/>
      <c r="AY181" s="206"/>
      <c r="AZ181" s="206"/>
      <c r="BA181" s="206"/>
      <c r="BB181" s="206"/>
      <c r="BC181" s="206"/>
      <c r="BD181" s="206"/>
      <c r="BE181" s="206"/>
      <c r="BF181" s="206"/>
      <c r="BG181" s="206"/>
      <c r="BH181" s="206"/>
      <c r="BI181" s="206"/>
      <c r="BJ181" s="206"/>
      <c r="BK181" s="206"/>
      <c r="BL181" s="206"/>
      <c r="BM181" s="206"/>
      <c r="BN181" s="206"/>
      <c r="BO181" s="206"/>
      <c r="BP181" s="206"/>
      <c r="BQ181" s="206"/>
      <c r="BR181" s="206"/>
      <c r="BS181" s="206"/>
      <c r="BT181" s="206"/>
      <c r="BU181" s="206"/>
      <c r="BV181" s="206"/>
      <c r="BW181" s="206"/>
      <c r="BX181" s="206"/>
      <c r="BY181" s="489">
        <f t="shared" si="38"/>
        <v>0</v>
      </c>
      <c r="BZ181" s="489">
        <f t="shared" si="39"/>
        <v>0</v>
      </c>
      <c r="CA181" s="489">
        <f t="shared" si="42"/>
        <v>808</v>
      </c>
      <c r="CB181" s="489">
        <f t="shared" si="43"/>
        <v>6</v>
      </c>
      <c r="CC181" s="489">
        <f t="shared" si="44"/>
        <v>0</v>
      </c>
      <c r="CD181" s="489">
        <f t="shared" si="45"/>
        <v>0</v>
      </c>
      <c r="CE181" s="489">
        <f t="shared" si="46"/>
        <v>0</v>
      </c>
      <c r="CF181" s="489">
        <f t="shared" si="40"/>
        <v>808</v>
      </c>
      <c r="CG181" s="489">
        <f t="shared" si="41"/>
        <v>6</v>
      </c>
      <c r="CH181" s="489">
        <f t="shared" si="47"/>
        <v>339</v>
      </c>
      <c r="CI181" s="489">
        <f t="shared" si="48"/>
        <v>24</v>
      </c>
    </row>
    <row r="182" spans="1:87">
      <c r="A182" s="499" t="str">
        <f t="shared" si="33"/>
        <v>609</v>
      </c>
      <c r="B182" s="500">
        <v>39992</v>
      </c>
      <c r="C182" s="206"/>
      <c r="D182" s="206"/>
      <c r="E182" s="206"/>
      <c r="F182" s="206"/>
      <c r="G182" s="206"/>
      <c r="H182" s="206"/>
      <c r="I182" s="206"/>
      <c r="J182" s="206"/>
      <c r="K182" s="206"/>
      <c r="L182" s="206"/>
      <c r="M182" s="206"/>
      <c r="N182" s="206"/>
      <c r="O182" s="206"/>
      <c r="P182" s="206"/>
      <c r="Q182" s="206"/>
      <c r="R182" s="206"/>
      <c r="S182" s="206"/>
      <c r="T182" s="206"/>
      <c r="U182" s="206"/>
      <c r="V182" s="206"/>
      <c r="W182" s="206"/>
      <c r="X182" s="206"/>
      <c r="Y182" s="206"/>
      <c r="Z182" s="206"/>
      <c r="AA182" s="206"/>
      <c r="AB182" s="206"/>
      <c r="AC182" s="206"/>
      <c r="AD182" s="206"/>
      <c r="AE182" s="206"/>
      <c r="AF182" s="206"/>
      <c r="AG182" s="206"/>
      <c r="AH182" s="206"/>
      <c r="AI182" s="206"/>
      <c r="AJ182" s="206"/>
      <c r="AK182" s="206"/>
      <c r="AL182" s="206"/>
      <c r="AM182" s="206"/>
      <c r="AN182" s="206"/>
      <c r="AO182" s="206"/>
      <c r="AP182" s="206"/>
      <c r="AQ182" s="206"/>
      <c r="AR182" s="206"/>
      <c r="AS182" s="206"/>
      <c r="AT182" s="489">
        <f t="shared" si="34"/>
        <v>0</v>
      </c>
      <c r="AU182" s="489">
        <f t="shared" si="35"/>
        <v>0</v>
      </c>
      <c r="AV182" s="489">
        <f t="shared" si="36"/>
        <v>0</v>
      </c>
      <c r="AW182" s="489">
        <f t="shared" si="37"/>
        <v>0</v>
      </c>
      <c r="AX182" s="206"/>
      <c r="AY182" s="206"/>
      <c r="AZ182" s="206"/>
      <c r="BA182" s="206"/>
      <c r="BB182" s="206"/>
      <c r="BC182" s="206"/>
      <c r="BD182" s="206"/>
      <c r="BE182" s="206"/>
      <c r="BF182" s="206"/>
      <c r="BG182" s="206"/>
      <c r="BH182" s="206"/>
      <c r="BI182" s="206"/>
      <c r="BJ182" s="206"/>
      <c r="BK182" s="206"/>
      <c r="BL182" s="206"/>
      <c r="BM182" s="206"/>
      <c r="BN182" s="206"/>
      <c r="BO182" s="206"/>
      <c r="BP182" s="206"/>
      <c r="BQ182" s="206"/>
      <c r="BR182" s="206"/>
      <c r="BS182" s="206"/>
      <c r="BT182" s="206"/>
      <c r="BU182" s="206"/>
      <c r="BV182" s="206"/>
      <c r="BW182" s="206"/>
      <c r="BX182" s="206"/>
      <c r="BY182" s="489">
        <f t="shared" si="38"/>
        <v>0</v>
      </c>
      <c r="BZ182" s="489">
        <f t="shared" si="39"/>
        <v>0</v>
      </c>
      <c r="CA182" s="489">
        <f t="shared" si="42"/>
        <v>808</v>
      </c>
      <c r="CB182" s="489">
        <f t="shared" si="43"/>
        <v>6</v>
      </c>
      <c r="CC182" s="489">
        <f t="shared" si="44"/>
        <v>0</v>
      </c>
      <c r="CD182" s="489">
        <f t="shared" si="45"/>
        <v>0</v>
      </c>
      <c r="CE182" s="489">
        <f t="shared" si="46"/>
        <v>0</v>
      </c>
      <c r="CF182" s="489">
        <f t="shared" si="40"/>
        <v>808</v>
      </c>
      <c r="CG182" s="489">
        <f t="shared" si="41"/>
        <v>6</v>
      </c>
      <c r="CH182" s="489">
        <f t="shared" si="47"/>
        <v>339</v>
      </c>
      <c r="CI182" s="489">
        <f t="shared" si="48"/>
        <v>24</v>
      </c>
    </row>
    <row r="183" spans="1:87">
      <c r="A183" s="499" t="str">
        <f t="shared" si="33"/>
        <v>609</v>
      </c>
      <c r="B183" s="500">
        <v>39993</v>
      </c>
      <c r="C183" s="206"/>
      <c r="D183" s="206"/>
      <c r="E183" s="206"/>
      <c r="F183" s="206"/>
      <c r="G183" s="206"/>
      <c r="H183" s="206"/>
      <c r="I183" s="206"/>
      <c r="J183" s="206"/>
      <c r="K183" s="206"/>
      <c r="L183" s="206"/>
      <c r="M183" s="206"/>
      <c r="N183" s="206"/>
      <c r="O183" s="206"/>
      <c r="P183" s="206"/>
      <c r="Q183" s="206"/>
      <c r="R183" s="206"/>
      <c r="S183" s="206"/>
      <c r="T183" s="206"/>
      <c r="U183" s="206"/>
      <c r="V183" s="206"/>
      <c r="W183" s="206"/>
      <c r="X183" s="206"/>
      <c r="Y183" s="206"/>
      <c r="Z183" s="206"/>
      <c r="AA183" s="206"/>
      <c r="AB183" s="206"/>
      <c r="AC183" s="206"/>
      <c r="AD183" s="206"/>
      <c r="AE183" s="206"/>
      <c r="AF183" s="206"/>
      <c r="AG183" s="206"/>
      <c r="AH183" s="206"/>
      <c r="AI183" s="206"/>
      <c r="AJ183" s="206"/>
      <c r="AK183" s="206"/>
      <c r="AL183" s="206"/>
      <c r="AM183" s="206"/>
      <c r="AN183" s="206"/>
      <c r="AO183" s="206"/>
      <c r="AP183" s="206"/>
      <c r="AQ183" s="206"/>
      <c r="AR183" s="206"/>
      <c r="AS183" s="206"/>
      <c r="AT183" s="489">
        <f t="shared" si="34"/>
        <v>0</v>
      </c>
      <c r="AU183" s="489">
        <f t="shared" si="35"/>
        <v>0</v>
      </c>
      <c r="AV183" s="489">
        <f t="shared" si="36"/>
        <v>0</v>
      </c>
      <c r="AW183" s="489">
        <f t="shared" si="37"/>
        <v>0</v>
      </c>
      <c r="AX183" s="206"/>
      <c r="AY183" s="206"/>
      <c r="AZ183" s="206"/>
      <c r="BA183" s="206"/>
      <c r="BB183" s="206"/>
      <c r="BC183" s="206"/>
      <c r="BD183" s="206"/>
      <c r="BE183" s="206"/>
      <c r="BF183" s="206"/>
      <c r="BG183" s="206"/>
      <c r="BH183" s="206"/>
      <c r="BI183" s="206"/>
      <c r="BJ183" s="206"/>
      <c r="BK183" s="206"/>
      <c r="BL183" s="206"/>
      <c r="BM183" s="206"/>
      <c r="BN183" s="206"/>
      <c r="BO183" s="206"/>
      <c r="BP183" s="206"/>
      <c r="BQ183" s="206"/>
      <c r="BR183" s="206"/>
      <c r="BS183" s="206"/>
      <c r="BT183" s="206"/>
      <c r="BU183" s="206"/>
      <c r="BV183" s="206"/>
      <c r="BW183" s="206"/>
      <c r="BX183" s="206"/>
      <c r="BY183" s="489">
        <f t="shared" si="38"/>
        <v>0</v>
      </c>
      <c r="BZ183" s="489">
        <f t="shared" si="39"/>
        <v>0</v>
      </c>
      <c r="CA183" s="489">
        <f t="shared" si="42"/>
        <v>808</v>
      </c>
      <c r="CB183" s="489">
        <f t="shared" si="43"/>
        <v>6</v>
      </c>
      <c r="CC183" s="489">
        <f t="shared" si="44"/>
        <v>0</v>
      </c>
      <c r="CD183" s="489">
        <f t="shared" si="45"/>
        <v>0</v>
      </c>
      <c r="CE183" s="489">
        <f t="shared" si="46"/>
        <v>0</v>
      </c>
      <c r="CF183" s="489">
        <f t="shared" si="40"/>
        <v>808</v>
      </c>
      <c r="CG183" s="489">
        <f t="shared" si="41"/>
        <v>6</v>
      </c>
      <c r="CH183" s="489">
        <f t="shared" si="47"/>
        <v>339</v>
      </c>
      <c r="CI183" s="489">
        <f t="shared" si="48"/>
        <v>24</v>
      </c>
    </row>
    <row r="184" spans="1:87">
      <c r="A184" s="499" t="str">
        <f t="shared" si="33"/>
        <v>609</v>
      </c>
      <c r="B184" s="500">
        <v>39994</v>
      </c>
      <c r="C184" s="206"/>
      <c r="D184" s="206"/>
      <c r="E184" s="206"/>
      <c r="F184" s="206"/>
      <c r="G184" s="206"/>
      <c r="H184" s="206"/>
      <c r="I184" s="206"/>
      <c r="J184" s="206"/>
      <c r="K184" s="206"/>
      <c r="L184" s="206"/>
      <c r="M184" s="206"/>
      <c r="N184" s="206"/>
      <c r="O184" s="206"/>
      <c r="P184" s="206"/>
      <c r="Q184" s="206"/>
      <c r="R184" s="206"/>
      <c r="S184" s="206"/>
      <c r="T184" s="206"/>
      <c r="U184" s="206"/>
      <c r="V184" s="206"/>
      <c r="W184" s="206"/>
      <c r="X184" s="206"/>
      <c r="Y184" s="206"/>
      <c r="Z184" s="206"/>
      <c r="AA184" s="206"/>
      <c r="AB184" s="206"/>
      <c r="AC184" s="206"/>
      <c r="AD184" s="206"/>
      <c r="AE184" s="206"/>
      <c r="AF184" s="206"/>
      <c r="AG184" s="206"/>
      <c r="AH184" s="206"/>
      <c r="AI184" s="206"/>
      <c r="AJ184" s="206"/>
      <c r="AK184" s="206"/>
      <c r="AL184" s="206"/>
      <c r="AM184" s="206"/>
      <c r="AN184" s="206"/>
      <c r="AO184" s="206"/>
      <c r="AP184" s="206"/>
      <c r="AQ184" s="206"/>
      <c r="AR184" s="206"/>
      <c r="AS184" s="206"/>
      <c r="AT184" s="489">
        <f t="shared" si="34"/>
        <v>0</v>
      </c>
      <c r="AU184" s="489">
        <f t="shared" si="35"/>
        <v>0</v>
      </c>
      <c r="AV184" s="489">
        <f t="shared" si="36"/>
        <v>0</v>
      </c>
      <c r="AW184" s="489">
        <f t="shared" si="37"/>
        <v>0</v>
      </c>
      <c r="AX184" s="206"/>
      <c r="AY184" s="206"/>
      <c r="AZ184" s="206"/>
      <c r="BA184" s="206"/>
      <c r="BB184" s="206"/>
      <c r="BC184" s="206"/>
      <c r="BD184" s="206"/>
      <c r="BE184" s="206"/>
      <c r="BF184" s="206"/>
      <c r="BG184" s="206"/>
      <c r="BH184" s="206"/>
      <c r="BI184" s="206"/>
      <c r="BJ184" s="206"/>
      <c r="BK184" s="206"/>
      <c r="BL184" s="206"/>
      <c r="BM184" s="206"/>
      <c r="BN184" s="206"/>
      <c r="BO184" s="206"/>
      <c r="BP184" s="206"/>
      <c r="BQ184" s="206"/>
      <c r="BR184" s="206"/>
      <c r="BS184" s="206"/>
      <c r="BT184" s="206"/>
      <c r="BU184" s="206"/>
      <c r="BV184" s="206"/>
      <c r="BW184" s="206"/>
      <c r="BX184" s="206"/>
      <c r="BY184" s="489">
        <f t="shared" si="38"/>
        <v>0</v>
      </c>
      <c r="BZ184" s="489">
        <f t="shared" si="39"/>
        <v>0</v>
      </c>
      <c r="CA184" s="489">
        <f t="shared" si="42"/>
        <v>808</v>
      </c>
      <c r="CB184" s="489">
        <f t="shared" si="43"/>
        <v>6</v>
      </c>
      <c r="CC184" s="489">
        <f t="shared" si="44"/>
        <v>0</v>
      </c>
      <c r="CD184" s="489">
        <f t="shared" si="45"/>
        <v>0</v>
      </c>
      <c r="CE184" s="489">
        <f t="shared" si="46"/>
        <v>0</v>
      </c>
      <c r="CF184" s="489">
        <f t="shared" si="40"/>
        <v>808</v>
      </c>
      <c r="CG184" s="489">
        <f t="shared" si="41"/>
        <v>6</v>
      </c>
      <c r="CH184" s="489">
        <f t="shared" si="47"/>
        <v>339</v>
      </c>
      <c r="CI184" s="489">
        <f t="shared" si="48"/>
        <v>24</v>
      </c>
    </row>
    <row r="185" spans="1:87">
      <c r="A185" s="499" t="str">
        <f t="shared" si="33"/>
        <v>709</v>
      </c>
      <c r="B185" s="500">
        <v>39995</v>
      </c>
      <c r="C185" s="206"/>
      <c r="D185" s="206"/>
      <c r="E185" s="206"/>
      <c r="F185" s="206"/>
      <c r="G185" s="206"/>
      <c r="H185" s="206"/>
      <c r="I185" s="206"/>
      <c r="J185" s="206"/>
      <c r="K185" s="206"/>
      <c r="L185" s="206"/>
      <c r="M185" s="206"/>
      <c r="N185" s="206"/>
      <c r="O185" s="206"/>
      <c r="P185" s="206"/>
      <c r="Q185" s="206"/>
      <c r="R185" s="206"/>
      <c r="S185" s="206"/>
      <c r="T185" s="206"/>
      <c r="U185" s="206"/>
      <c r="V185" s="206"/>
      <c r="W185" s="206"/>
      <c r="X185" s="206"/>
      <c r="Y185" s="206"/>
      <c r="Z185" s="206"/>
      <c r="AA185" s="206"/>
      <c r="AB185" s="206"/>
      <c r="AC185" s="206"/>
      <c r="AD185" s="206"/>
      <c r="AE185" s="206"/>
      <c r="AF185" s="206"/>
      <c r="AG185" s="206"/>
      <c r="AH185" s="206"/>
      <c r="AI185" s="206"/>
      <c r="AJ185" s="206"/>
      <c r="AK185" s="206"/>
      <c r="AL185" s="206"/>
      <c r="AM185" s="206"/>
      <c r="AN185" s="206"/>
      <c r="AO185" s="206"/>
      <c r="AP185" s="206"/>
      <c r="AQ185" s="206"/>
      <c r="AR185" s="206"/>
      <c r="AS185" s="206"/>
      <c r="AT185" s="489">
        <f t="shared" si="34"/>
        <v>0</v>
      </c>
      <c r="AU185" s="489">
        <f t="shared" si="35"/>
        <v>0</v>
      </c>
      <c r="AV185" s="489">
        <f t="shared" si="36"/>
        <v>0</v>
      </c>
      <c r="AW185" s="489">
        <f t="shared" si="37"/>
        <v>0</v>
      </c>
      <c r="AX185" s="206"/>
      <c r="AY185" s="206"/>
      <c r="AZ185" s="206"/>
      <c r="BA185" s="206"/>
      <c r="BB185" s="206"/>
      <c r="BC185" s="206"/>
      <c r="BD185" s="206"/>
      <c r="BE185" s="206"/>
      <c r="BF185" s="206"/>
      <c r="BG185" s="206"/>
      <c r="BH185" s="206"/>
      <c r="BI185" s="206"/>
      <c r="BJ185" s="206"/>
      <c r="BK185" s="206"/>
      <c r="BL185" s="206"/>
      <c r="BM185" s="206"/>
      <c r="BN185" s="206"/>
      <c r="BO185" s="206"/>
      <c r="BP185" s="206"/>
      <c r="BQ185" s="206"/>
      <c r="BR185" s="206"/>
      <c r="BS185" s="206"/>
      <c r="BT185" s="206"/>
      <c r="BU185" s="206"/>
      <c r="BV185" s="206"/>
      <c r="BW185" s="206"/>
      <c r="BX185" s="206"/>
      <c r="BY185" s="489">
        <f t="shared" si="38"/>
        <v>0</v>
      </c>
      <c r="BZ185" s="489">
        <f t="shared" si="39"/>
        <v>0</v>
      </c>
      <c r="CA185" s="489">
        <f t="shared" si="42"/>
        <v>808</v>
      </c>
      <c r="CB185" s="489">
        <f t="shared" si="43"/>
        <v>6</v>
      </c>
      <c r="CC185" s="489">
        <f t="shared" si="44"/>
        <v>0</v>
      </c>
      <c r="CD185" s="489">
        <f t="shared" si="45"/>
        <v>0</v>
      </c>
      <c r="CE185" s="489">
        <f t="shared" si="46"/>
        <v>0</v>
      </c>
      <c r="CF185" s="489">
        <f t="shared" si="40"/>
        <v>808</v>
      </c>
      <c r="CG185" s="489">
        <f t="shared" si="41"/>
        <v>6</v>
      </c>
      <c r="CH185" s="489">
        <f t="shared" si="47"/>
        <v>339</v>
      </c>
      <c r="CI185" s="489">
        <f t="shared" si="48"/>
        <v>24</v>
      </c>
    </row>
    <row r="186" spans="1:87">
      <c r="A186" s="499" t="str">
        <f t="shared" si="33"/>
        <v>709</v>
      </c>
      <c r="B186" s="500">
        <v>39996</v>
      </c>
      <c r="C186" s="206"/>
      <c r="D186" s="206"/>
      <c r="E186" s="206"/>
      <c r="F186" s="206"/>
      <c r="G186" s="206"/>
      <c r="H186" s="206"/>
      <c r="I186" s="206"/>
      <c r="J186" s="206"/>
      <c r="K186" s="206"/>
      <c r="L186" s="206"/>
      <c r="M186" s="206"/>
      <c r="N186" s="206"/>
      <c r="O186" s="206"/>
      <c r="P186" s="206"/>
      <c r="Q186" s="206"/>
      <c r="R186" s="206"/>
      <c r="S186" s="206"/>
      <c r="T186" s="206"/>
      <c r="U186" s="206"/>
      <c r="V186" s="206"/>
      <c r="W186" s="206"/>
      <c r="X186" s="206"/>
      <c r="Y186" s="206"/>
      <c r="Z186" s="206"/>
      <c r="AA186" s="206"/>
      <c r="AB186" s="206"/>
      <c r="AC186" s="206"/>
      <c r="AD186" s="206"/>
      <c r="AE186" s="206"/>
      <c r="AF186" s="206"/>
      <c r="AG186" s="206"/>
      <c r="AH186" s="206"/>
      <c r="AI186" s="206"/>
      <c r="AJ186" s="206"/>
      <c r="AK186" s="206"/>
      <c r="AL186" s="206"/>
      <c r="AM186" s="206"/>
      <c r="AN186" s="206"/>
      <c r="AO186" s="206"/>
      <c r="AP186" s="206"/>
      <c r="AQ186" s="206"/>
      <c r="AR186" s="206"/>
      <c r="AS186" s="206"/>
      <c r="AT186" s="489">
        <f t="shared" si="34"/>
        <v>0</v>
      </c>
      <c r="AU186" s="489">
        <f t="shared" si="35"/>
        <v>0</v>
      </c>
      <c r="AV186" s="489">
        <f t="shared" si="36"/>
        <v>0</v>
      </c>
      <c r="AW186" s="489">
        <f t="shared" si="37"/>
        <v>0</v>
      </c>
      <c r="AX186" s="206"/>
      <c r="AY186" s="206"/>
      <c r="AZ186" s="206"/>
      <c r="BA186" s="206"/>
      <c r="BB186" s="206"/>
      <c r="BC186" s="206"/>
      <c r="BD186" s="206"/>
      <c r="BE186" s="206"/>
      <c r="BF186" s="206"/>
      <c r="BG186" s="206"/>
      <c r="BH186" s="206"/>
      <c r="BI186" s="206"/>
      <c r="BJ186" s="206"/>
      <c r="BK186" s="206"/>
      <c r="BL186" s="206"/>
      <c r="BM186" s="206"/>
      <c r="BN186" s="206"/>
      <c r="BO186" s="206"/>
      <c r="BP186" s="206"/>
      <c r="BQ186" s="206"/>
      <c r="BR186" s="206"/>
      <c r="BS186" s="206"/>
      <c r="BT186" s="206"/>
      <c r="BU186" s="206"/>
      <c r="BV186" s="206"/>
      <c r="BW186" s="206"/>
      <c r="BX186" s="206"/>
      <c r="BY186" s="489">
        <f t="shared" si="38"/>
        <v>0</v>
      </c>
      <c r="BZ186" s="489">
        <f t="shared" si="39"/>
        <v>0</v>
      </c>
      <c r="CA186" s="489">
        <f t="shared" si="42"/>
        <v>808</v>
      </c>
      <c r="CB186" s="489">
        <f t="shared" si="43"/>
        <v>6</v>
      </c>
      <c r="CC186" s="489">
        <f t="shared" si="44"/>
        <v>0</v>
      </c>
      <c r="CD186" s="489">
        <f t="shared" si="45"/>
        <v>0</v>
      </c>
      <c r="CE186" s="489">
        <f t="shared" si="46"/>
        <v>0</v>
      </c>
      <c r="CF186" s="489">
        <f t="shared" si="40"/>
        <v>808</v>
      </c>
      <c r="CG186" s="489">
        <f t="shared" si="41"/>
        <v>6</v>
      </c>
      <c r="CH186" s="489">
        <f t="shared" si="47"/>
        <v>339</v>
      </c>
      <c r="CI186" s="489">
        <f t="shared" si="48"/>
        <v>24</v>
      </c>
    </row>
    <row r="187" spans="1:87">
      <c r="A187" s="499" t="str">
        <f t="shared" si="33"/>
        <v>709</v>
      </c>
      <c r="B187" s="500">
        <v>39997</v>
      </c>
      <c r="C187" s="206"/>
      <c r="D187" s="206"/>
      <c r="E187" s="206"/>
      <c r="F187" s="206"/>
      <c r="G187" s="206"/>
      <c r="H187" s="206"/>
      <c r="I187" s="206"/>
      <c r="J187" s="206"/>
      <c r="K187" s="206"/>
      <c r="L187" s="206"/>
      <c r="M187" s="206"/>
      <c r="N187" s="206"/>
      <c r="O187" s="206"/>
      <c r="P187" s="206"/>
      <c r="Q187" s="206"/>
      <c r="R187" s="206"/>
      <c r="S187" s="206"/>
      <c r="T187" s="206"/>
      <c r="U187" s="206"/>
      <c r="V187" s="206"/>
      <c r="W187" s="206"/>
      <c r="X187" s="206"/>
      <c r="Y187" s="206"/>
      <c r="Z187" s="206"/>
      <c r="AA187" s="206"/>
      <c r="AB187" s="206"/>
      <c r="AC187" s="206"/>
      <c r="AD187" s="206"/>
      <c r="AE187" s="206"/>
      <c r="AF187" s="206"/>
      <c r="AG187" s="206"/>
      <c r="AH187" s="206"/>
      <c r="AI187" s="206"/>
      <c r="AJ187" s="206"/>
      <c r="AK187" s="206"/>
      <c r="AL187" s="206"/>
      <c r="AM187" s="206"/>
      <c r="AN187" s="206"/>
      <c r="AO187" s="206"/>
      <c r="AP187" s="206"/>
      <c r="AQ187" s="206"/>
      <c r="AR187" s="206"/>
      <c r="AS187" s="206"/>
      <c r="AT187" s="489">
        <f t="shared" si="34"/>
        <v>0</v>
      </c>
      <c r="AU187" s="489">
        <f t="shared" si="35"/>
        <v>0</v>
      </c>
      <c r="AV187" s="489">
        <f t="shared" si="36"/>
        <v>0</v>
      </c>
      <c r="AW187" s="489">
        <f t="shared" si="37"/>
        <v>0</v>
      </c>
      <c r="AX187" s="206"/>
      <c r="AY187" s="206"/>
      <c r="AZ187" s="206"/>
      <c r="BA187" s="206"/>
      <c r="BB187" s="206"/>
      <c r="BC187" s="206"/>
      <c r="BD187" s="206"/>
      <c r="BE187" s="206"/>
      <c r="BF187" s="206"/>
      <c r="BG187" s="206"/>
      <c r="BH187" s="206"/>
      <c r="BI187" s="206"/>
      <c r="BJ187" s="206"/>
      <c r="BK187" s="206"/>
      <c r="BL187" s="206"/>
      <c r="BM187" s="206"/>
      <c r="BN187" s="206"/>
      <c r="BO187" s="206"/>
      <c r="BP187" s="206"/>
      <c r="BQ187" s="206"/>
      <c r="BR187" s="206"/>
      <c r="BS187" s="206"/>
      <c r="BT187" s="206"/>
      <c r="BU187" s="206"/>
      <c r="BV187" s="206"/>
      <c r="BW187" s="206"/>
      <c r="BX187" s="206"/>
      <c r="BY187" s="489">
        <f t="shared" si="38"/>
        <v>0</v>
      </c>
      <c r="BZ187" s="489">
        <f t="shared" si="39"/>
        <v>0</v>
      </c>
      <c r="CA187" s="489">
        <f t="shared" si="42"/>
        <v>808</v>
      </c>
      <c r="CB187" s="489">
        <f t="shared" si="43"/>
        <v>6</v>
      </c>
      <c r="CC187" s="489">
        <f t="shared" si="44"/>
        <v>0</v>
      </c>
      <c r="CD187" s="489">
        <f t="shared" si="45"/>
        <v>0</v>
      </c>
      <c r="CE187" s="489">
        <f t="shared" si="46"/>
        <v>0</v>
      </c>
      <c r="CF187" s="489">
        <f t="shared" si="40"/>
        <v>808</v>
      </c>
      <c r="CG187" s="489">
        <f t="shared" si="41"/>
        <v>6</v>
      </c>
      <c r="CH187" s="489">
        <f t="shared" si="47"/>
        <v>339</v>
      </c>
      <c r="CI187" s="489">
        <f t="shared" si="48"/>
        <v>24</v>
      </c>
    </row>
    <row r="188" spans="1:87">
      <c r="A188" s="499" t="str">
        <f t="shared" si="33"/>
        <v>709</v>
      </c>
      <c r="B188" s="500">
        <v>39998</v>
      </c>
      <c r="C188" s="206"/>
      <c r="D188" s="206"/>
      <c r="E188" s="206"/>
      <c r="F188" s="206"/>
      <c r="G188" s="206"/>
      <c r="H188" s="206"/>
      <c r="I188" s="206"/>
      <c r="J188" s="206"/>
      <c r="K188" s="206"/>
      <c r="L188" s="206"/>
      <c r="M188" s="206"/>
      <c r="N188" s="206"/>
      <c r="O188" s="206"/>
      <c r="P188" s="206"/>
      <c r="Q188" s="206"/>
      <c r="R188" s="206"/>
      <c r="S188" s="206"/>
      <c r="T188" s="206"/>
      <c r="U188" s="206"/>
      <c r="V188" s="206"/>
      <c r="W188" s="206"/>
      <c r="X188" s="206"/>
      <c r="Y188" s="206"/>
      <c r="Z188" s="206"/>
      <c r="AA188" s="206"/>
      <c r="AB188" s="206"/>
      <c r="AC188" s="206"/>
      <c r="AD188" s="206"/>
      <c r="AE188" s="206"/>
      <c r="AF188" s="206"/>
      <c r="AG188" s="206"/>
      <c r="AH188" s="206"/>
      <c r="AI188" s="206"/>
      <c r="AJ188" s="206"/>
      <c r="AK188" s="206"/>
      <c r="AL188" s="206"/>
      <c r="AM188" s="206"/>
      <c r="AN188" s="206"/>
      <c r="AO188" s="206"/>
      <c r="AP188" s="206"/>
      <c r="AQ188" s="206"/>
      <c r="AR188" s="206"/>
      <c r="AS188" s="206"/>
      <c r="AT188" s="489">
        <f t="shared" si="34"/>
        <v>0</v>
      </c>
      <c r="AU188" s="489">
        <f t="shared" si="35"/>
        <v>0</v>
      </c>
      <c r="AV188" s="489">
        <f t="shared" si="36"/>
        <v>0</v>
      </c>
      <c r="AW188" s="489">
        <f t="shared" si="37"/>
        <v>0</v>
      </c>
      <c r="AX188" s="206"/>
      <c r="AY188" s="206"/>
      <c r="AZ188" s="206"/>
      <c r="BA188" s="206"/>
      <c r="BB188" s="206"/>
      <c r="BC188" s="206"/>
      <c r="BD188" s="206"/>
      <c r="BE188" s="206"/>
      <c r="BF188" s="206"/>
      <c r="BG188" s="206"/>
      <c r="BH188" s="206"/>
      <c r="BI188" s="206"/>
      <c r="BJ188" s="206"/>
      <c r="BK188" s="206"/>
      <c r="BL188" s="206"/>
      <c r="BM188" s="206"/>
      <c r="BN188" s="206"/>
      <c r="BO188" s="206"/>
      <c r="BP188" s="206"/>
      <c r="BQ188" s="206"/>
      <c r="BR188" s="206"/>
      <c r="BS188" s="206"/>
      <c r="BT188" s="206"/>
      <c r="BU188" s="206"/>
      <c r="BV188" s="206"/>
      <c r="BW188" s="206"/>
      <c r="BX188" s="206"/>
      <c r="BY188" s="489">
        <f t="shared" si="38"/>
        <v>0</v>
      </c>
      <c r="BZ188" s="489">
        <f t="shared" si="39"/>
        <v>0</v>
      </c>
      <c r="CA188" s="489">
        <f t="shared" si="42"/>
        <v>808</v>
      </c>
      <c r="CB188" s="489">
        <f t="shared" si="43"/>
        <v>6</v>
      </c>
      <c r="CC188" s="489">
        <f t="shared" si="44"/>
        <v>0</v>
      </c>
      <c r="CD188" s="489">
        <f t="shared" si="45"/>
        <v>0</v>
      </c>
      <c r="CE188" s="489">
        <f t="shared" si="46"/>
        <v>0</v>
      </c>
      <c r="CF188" s="489">
        <f t="shared" si="40"/>
        <v>808</v>
      </c>
      <c r="CG188" s="489">
        <f t="shared" si="41"/>
        <v>6</v>
      </c>
      <c r="CH188" s="489">
        <f t="shared" si="47"/>
        <v>339</v>
      </c>
      <c r="CI188" s="489">
        <f t="shared" si="48"/>
        <v>24</v>
      </c>
    </row>
    <row r="189" spans="1:87">
      <c r="A189" s="499" t="str">
        <f t="shared" si="33"/>
        <v>709</v>
      </c>
      <c r="B189" s="500">
        <v>39999</v>
      </c>
      <c r="C189" s="206"/>
      <c r="D189" s="206"/>
      <c r="E189" s="206"/>
      <c r="F189" s="206"/>
      <c r="G189" s="206"/>
      <c r="H189" s="206"/>
      <c r="I189" s="206"/>
      <c r="J189" s="206"/>
      <c r="K189" s="206"/>
      <c r="L189" s="206"/>
      <c r="M189" s="206"/>
      <c r="N189" s="206"/>
      <c r="O189" s="206"/>
      <c r="P189" s="206"/>
      <c r="Q189" s="206"/>
      <c r="R189" s="206"/>
      <c r="S189" s="206"/>
      <c r="T189" s="206"/>
      <c r="U189" s="206"/>
      <c r="V189" s="206"/>
      <c r="W189" s="206"/>
      <c r="X189" s="206"/>
      <c r="Y189" s="206"/>
      <c r="Z189" s="206"/>
      <c r="AA189" s="206"/>
      <c r="AB189" s="206"/>
      <c r="AC189" s="206"/>
      <c r="AD189" s="206"/>
      <c r="AE189" s="206"/>
      <c r="AF189" s="206"/>
      <c r="AG189" s="206"/>
      <c r="AH189" s="206"/>
      <c r="AI189" s="206"/>
      <c r="AJ189" s="206"/>
      <c r="AK189" s="206"/>
      <c r="AL189" s="206"/>
      <c r="AM189" s="206"/>
      <c r="AN189" s="206"/>
      <c r="AO189" s="206"/>
      <c r="AP189" s="206"/>
      <c r="AQ189" s="206"/>
      <c r="AR189" s="206"/>
      <c r="AS189" s="206"/>
      <c r="AT189" s="489">
        <f t="shared" si="34"/>
        <v>0</v>
      </c>
      <c r="AU189" s="489">
        <f t="shared" si="35"/>
        <v>0</v>
      </c>
      <c r="AV189" s="489">
        <f t="shared" si="36"/>
        <v>0</v>
      </c>
      <c r="AW189" s="489">
        <f t="shared" si="37"/>
        <v>0</v>
      </c>
      <c r="AX189" s="206"/>
      <c r="AY189" s="206"/>
      <c r="AZ189" s="206"/>
      <c r="BA189" s="206"/>
      <c r="BB189" s="206"/>
      <c r="BC189" s="206"/>
      <c r="BD189" s="206"/>
      <c r="BE189" s="206"/>
      <c r="BF189" s="206"/>
      <c r="BG189" s="206"/>
      <c r="BH189" s="206"/>
      <c r="BI189" s="206"/>
      <c r="BJ189" s="206"/>
      <c r="BK189" s="206"/>
      <c r="BL189" s="206"/>
      <c r="BM189" s="206"/>
      <c r="BN189" s="206"/>
      <c r="BO189" s="206"/>
      <c r="BP189" s="206"/>
      <c r="BQ189" s="206"/>
      <c r="BR189" s="206"/>
      <c r="BS189" s="206"/>
      <c r="BT189" s="206"/>
      <c r="BU189" s="206"/>
      <c r="BV189" s="206"/>
      <c r="BW189" s="206"/>
      <c r="BX189" s="206"/>
      <c r="BY189" s="489">
        <f t="shared" si="38"/>
        <v>0</v>
      </c>
      <c r="BZ189" s="489">
        <f t="shared" si="39"/>
        <v>0</v>
      </c>
      <c r="CA189" s="489">
        <f t="shared" si="42"/>
        <v>808</v>
      </c>
      <c r="CB189" s="489">
        <f t="shared" si="43"/>
        <v>6</v>
      </c>
      <c r="CC189" s="489">
        <f t="shared" si="44"/>
        <v>0</v>
      </c>
      <c r="CD189" s="489">
        <f t="shared" si="45"/>
        <v>0</v>
      </c>
      <c r="CE189" s="489">
        <f t="shared" si="46"/>
        <v>0</v>
      </c>
      <c r="CF189" s="489">
        <f t="shared" si="40"/>
        <v>808</v>
      </c>
      <c r="CG189" s="489">
        <f t="shared" si="41"/>
        <v>6</v>
      </c>
      <c r="CH189" s="489">
        <f t="shared" si="47"/>
        <v>339</v>
      </c>
      <c r="CI189" s="489">
        <f t="shared" si="48"/>
        <v>24</v>
      </c>
    </row>
    <row r="190" spans="1:87">
      <c r="A190" s="499" t="str">
        <f t="shared" si="33"/>
        <v>709</v>
      </c>
      <c r="B190" s="500">
        <v>40000</v>
      </c>
      <c r="C190" s="206"/>
      <c r="D190" s="206"/>
      <c r="E190" s="206"/>
      <c r="F190" s="206"/>
      <c r="G190" s="206"/>
      <c r="H190" s="206"/>
      <c r="I190" s="206"/>
      <c r="J190" s="206"/>
      <c r="K190" s="206"/>
      <c r="L190" s="206"/>
      <c r="M190" s="206"/>
      <c r="N190" s="206"/>
      <c r="O190" s="206"/>
      <c r="P190" s="206"/>
      <c r="Q190" s="206"/>
      <c r="R190" s="206"/>
      <c r="S190" s="206"/>
      <c r="T190" s="206"/>
      <c r="U190" s="206"/>
      <c r="V190" s="206"/>
      <c r="W190" s="206"/>
      <c r="X190" s="206"/>
      <c r="Y190" s="206"/>
      <c r="Z190" s="206"/>
      <c r="AA190" s="206"/>
      <c r="AB190" s="206"/>
      <c r="AC190" s="206"/>
      <c r="AD190" s="206"/>
      <c r="AE190" s="206"/>
      <c r="AF190" s="206"/>
      <c r="AG190" s="206"/>
      <c r="AH190" s="206"/>
      <c r="AI190" s="206"/>
      <c r="AJ190" s="206"/>
      <c r="AK190" s="206"/>
      <c r="AL190" s="206"/>
      <c r="AM190" s="206"/>
      <c r="AN190" s="206"/>
      <c r="AO190" s="206"/>
      <c r="AP190" s="206"/>
      <c r="AQ190" s="206"/>
      <c r="AR190" s="206"/>
      <c r="AS190" s="206"/>
      <c r="AT190" s="489">
        <f t="shared" si="34"/>
        <v>0</v>
      </c>
      <c r="AU190" s="489">
        <f t="shared" si="35"/>
        <v>0</v>
      </c>
      <c r="AV190" s="489">
        <f t="shared" si="36"/>
        <v>0</v>
      </c>
      <c r="AW190" s="489">
        <f t="shared" si="37"/>
        <v>0</v>
      </c>
      <c r="AX190" s="206"/>
      <c r="AY190" s="206"/>
      <c r="AZ190" s="206"/>
      <c r="BA190" s="206"/>
      <c r="BB190" s="206"/>
      <c r="BC190" s="206"/>
      <c r="BD190" s="206"/>
      <c r="BE190" s="206"/>
      <c r="BF190" s="206"/>
      <c r="BG190" s="206"/>
      <c r="BH190" s="206"/>
      <c r="BI190" s="206"/>
      <c r="BJ190" s="206"/>
      <c r="BK190" s="206"/>
      <c r="BL190" s="206"/>
      <c r="BM190" s="206"/>
      <c r="BN190" s="206"/>
      <c r="BO190" s="206"/>
      <c r="BP190" s="206"/>
      <c r="BQ190" s="206"/>
      <c r="BR190" s="206"/>
      <c r="BS190" s="206"/>
      <c r="BT190" s="206"/>
      <c r="BU190" s="206"/>
      <c r="BV190" s="206"/>
      <c r="BW190" s="206"/>
      <c r="BX190" s="206"/>
      <c r="BY190" s="489">
        <f t="shared" si="38"/>
        <v>0</v>
      </c>
      <c r="BZ190" s="489">
        <f t="shared" si="39"/>
        <v>0</v>
      </c>
      <c r="CA190" s="489">
        <f t="shared" si="42"/>
        <v>808</v>
      </c>
      <c r="CB190" s="489">
        <f t="shared" si="43"/>
        <v>6</v>
      </c>
      <c r="CC190" s="489">
        <f t="shared" si="44"/>
        <v>0</v>
      </c>
      <c r="CD190" s="489">
        <f t="shared" si="45"/>
        <v>0</v>
      </c>
      <c r="CE190" s="489">
        <f t="shared" si="46"/>
        <v>0</v>
      </c>
      <c r="CF190" s="489">
        <f t="shared" si="40"/>
        <v>808</v>
      </c>
      <c r="CG190" s="489">
        <f t="shared" si="41"/>
        <v>6</v>
      </c>
      <c r="CH190" s="489">
        <f t="shared" si="47"/>
        <v>339</v>
      </c>
      <c r="CI190" s="489">
        <f t="shared" si="48"/>
        <v>24</v>
      </c>
    </row>
    <row r="191" spans="1:87">
      <c r="A191" s="499" t="str">
        <f t="shared" si="33"/>
        <v>709</v>
      </c>
      <c r="B191" s="500">
        <v>40001</v>
      </c>
      <c r="C191" s="206"/>
      <c r="D191" s="206"/>
      <c r="E191" s="206"/>
      <c r="F191" s="206"/>
      <c r="G191" s="206"/>
      <c r="H191" s="206"/>
      <c r="I191" s="206"/>
      <c r="J191" s="206"/>
      <c r="K191" s="206"/>
      <c r="L191" s="206"/>
      <c r="M191" s="206"/>
      <c r="N191" s="206"/>
      <c r="O191" s="206"/>
      <c r="P191" s="206"/>
      <c r="Q191" s="206"/>
      <c r="R191" s="206"/>
      <c r="S191" s="206"/>
      <c r="T191" s="206"/>
      <c r="U191" s="206"/>
      <c r="V191" s="206"/>
      <c r="W191" s="206"/>
      <c r="X191" s="206"/>
      <c r="Y191" s="206"/>
      <c r="Z191" s="206"/>
      <c r="AA191" s="206"/>
      <c r="AB191" s="206"/>
      <c r="AC191" s="206"/>
      <c r="AD191" s="206"/>
      <c r="AE191" s="206"/>
      <c r="AF191" s="206"/>
      <c r="AG191" s="206"/>
      <c r="AH191" s="206"/>
      <c r="AI191" s="206"/>
      <c r="AJ191" s="206"/>
      <c r="AK191" s="206"/>
      <c r="AL191" s="206"/>
      <c r="AM191" s="206"/>
      <c r="AN191" s="206"/>
      <c r="AO191" s="206"/>
      <c r="AP191" s="206"/>
      <c r="AQ191" s="206"/>
      <c r="AR191" s="206"/>
      <c r="AS191" s="206"/>
      <c r="AT191" s="489">
        <f t="shared" si="34"/>
        <v>0</v>
      </c>
      <c r="AU191" s="489">
        <f t="shared" si="35"/>
        <v>0</v>
      </c>
      <c r="AV191" s="489">
        <f t="shared" si="36"/>
        <v>0</v>
      </c>
      <c r="AW191" s="489">
        <f t="shared" si="37"/>
        <v>0</v>
      </c>
      <c r="AX191" s="206"/>
      <c r="AY191" s="206"/>
      <c r="AZ191" s="206"/>
      <c r="BA191" s="206"/>
      <c r="BB191" s="206"/>
      <c r="BC191" s="206"/>
      <c r="BD191" s="206"/>
      <c r="BE191" s="206"/>
      <c r="BF191" s="206"/>
      <c r="BG191" s="206"/>
      <c r="BH191" s="206"/>
      <c r="BI191" s="206"/>
      <c r="BJ191" s="206"/>
      <c r="BK191" s="206"/>
      <c r="BL191" s="206"/>
      <c r="BM191" s="206"/>
      <c r="BN191" s="206"/>
      <c r="BO191" s="206"/>
      <c r="BP191" s="206"/>
      <c r="BQ191" s="206"/>
      <c r="BR191" s="206"/>
      <c r="BS191" s="206"/>
      <c r="BT191" s="206"/>
      <c r="BU191" s="206"/>
      <c r="BV191" s="206"/>
      <c r="BW191" s="206"/>
      <c r="BX191" s="206"/>
      <c r="BY191" s="489">
        <f t="shared" si="38"/>
        <v>0</v>
      </c>
      <c r="BZ191" s="489">
        <f t="shared" si="39"/>
        <v>0</v>
      </c>
      <c r="CA191" s="489">
        <f t="shared" si="42"/>
        <v>808</v>
      </c>
      <c r="CB191" s="489">
        <f t="shared" si="43"/>
        <v>6</v>
      </c>
      <c r="CC191" s="489">
        <f t="shared" si="44"/>
        <v>0</v>
      </c>
      <c r="CD191" s="489">
        <f t="shared" si="45"/>
        <v>0</v>
      </c>
      <c r="CE191" s="489">
        <f t="shared" si="46"/>
        <v>0</v>
      </c>
      <c r="CF191" s="489">
        <f t="shared" si="40"/>
        <v>808</v>
      </c>
      <c r="CG191" s="489">
        <f t="shared" si="41"/>
        <v>6</v>
      </c>
      <c r="CH191" s="489">
        <f t="shared" si="47"/>
        <v>339</v>
      </c>
      <c r="CI191" s="489">
        <f t="shared" si="48"/>
        <v>24</v>
      </c>
    </row>
    <row r="192" spans="1:87">
      <c r="A192" s="499" t="str">
        <f t="shared" si="33"/>
        <v>709</v>
      </c>
      <c r="B192" s="500">
        <v>40002</v>
      </c>
      <c r="C192" s="206"/>
      <c r="D192" s="206"/>
      <c r="E192" s="206"/>
      <c r="F192" s="206"/>
      <c r="G192" s="206"/>
      <c r="H192" s="206"/>
      <c r="I192" s="206"/>
      <c r="J192" s="206"/>
      <c r="K192" s="206"/>
      <c r="L192" s="206"/>
      <c r="M192" s="206"/>
      <c r="N192" s="206"/>
      <c r="O192" s="206"/>
      <c r="P192" s="206"/>
      <c r="Q192" s="206"/>
      <c r="R192" s="206"/>
      <c r="S192" s="206"/>
      <c r="T192" s="206"/>
      <c r="U192" s="206"/>
      <c r="V192" s="206"/>
      <c r="W192" s="206"/>
      <c r="X192" s="206"/>
      <c r="Y192" s="206"/>
      <c r="Z192" s="206"/>
      <c r="AA192" s="206"/>
      <c r="AB192" s="206"/>
      <c r="AC192" s="206"/>
      <c r="AD192" s="206"/>
      <c r="AE192" s="206"/>
      <c r="AF192" s="206"/>
      <c r="AG192" s="206"/>
      <c r="AH192" s="206"/>
      <c r="AI192" s="206"/>
      <c r="AJ192" s="206"/>
      <c r="AK192" s="206"/>
      <c r="AL192" s="206"/>
      <c r="AM192" s="206"/>
      <c r="AN192" s="206"/>
      <c r="AO192" s="206"/>
      <c r="AP192" s="206"/>
      <c r="AQ192" s="206"/>
      <c r="AR192" s="206"/>
      <c r="AS192" s="206"/>
      <c r="AT192" s="489">
        <f t="shared" si="34"/>
        <v>0</v>
      </c>
      <c r="AU192" s="489">
        <f t="shared" si="35"/>
        <v>0</v>
      </c>
      <c r="AV192" s="489">
        <f t="shared" si="36"/>
        <v>0</v>
      </c>
      <c r="AW192" s="489">
        <f t="shared" si="37"/>
        <v>0</v>
      </c>
      <c r="AX192" s="206"/>
      <c r="AY192" s="206"/>
      <c r="AZ192" s="206"/>
      <c r="BA192" s="206"/>
      <c r="BB192" s="206"/>
      <c r="BC192" s="206"/>
      <c r="BD192" s="206"/>
      <c r="BE192" s="206"/>
      <c r="BF192" s="206"/>
      <c r="BG192" s="206"/>
      <c r="BH192" s="206"/>
      <c r="BI192" s="206"/>
      <c r="BJ192" s="206"/>
      <c r="BK192" s="206"/>
      <c r="BL192" s="206"/>
      <c r="BM192" s="206"/>
      <c r="BN192" s="206"/>
      <c r="BO192" s="206"/>
      <c r="BP192" s="206"/>
      <c r="BQ192" s="206"/>
      <c r="BR192" s="206"/>
      <c r="BS192" s="206"/>
      <c r="BT192" s="206"/>
      <c r="BU192" s="206"/>
      <c r="BV192" s="206"/>
      <c r="BW192" s="206"/>
      <c r="BX192" s="206"/>
      <c r="BY192" s="489">
        <f t="shared" si="38"/>
        <v>0</v>
      </c>
      <c r="BZ192" s="489">
        <f t="shared" si="39"/>
        <v>0</v>
      </c>
      <c r="CA192" s="489">
        <f t="shared" si="42"/>
        <v>808</v>
      </c>
      <c r="CB192" s="489">
        <f t="shared" si="43"/>
        <v>6</v>
      </c>
      <c r="CC192" s="489">
        <f t="shared" si="44"/>
        <v>0</v>
      </c>
      <c r="CD192" s="489">
        <f t="shared" si="45"/>
        <v>0</v>
      </c>
      <c r="CE192" s="489">
        <f t="shared" si="46"/>
        <v>0</v>
      </c>
      <c r="CF192" s="489">
        <f t="shared" si="40"/>
        <v>808</v>
      </c>
      <c r="CG192" s="489">
        <f t="shared" si="41"/>
        <v>6</v>
      </c>
      <c r="CH192" s="489">
        <f t="shared" si="47"/>
        <v>339</v>
      </c>
      <c r="CI192" s="489">
        <f t="shared" si="48"/>
        <v>24</v>
      </c>
    </row>
    <row r="193" spans="1:87">
      <c r="A193" s="499" t="str">
        <f t="shared" si="33"/>
        <v>709</v>
      </c>
      <c r="B193" s="500">
        <v>40003</v>
      </c>
      <c r="C193" s="206"/>
      <c r="D193" s="206"/>
      <c r="E193" s="206"/>
      <c r="F193" s="206"/>
      <c r="G193" s="206"/>
      <c r="H193" s="206"/>
      <c r="I193" s="206"/>
      <c r="J193" s="206"/>
      <c r="K193" s="206"/>
      <c r="L193" s="206"/>
      <c r="M193" s="206"/>
      <c r="N193" s="206"/>
      <c r="O193" s="206"/>
      <c r="P193" s="206"/>
      <c r="Q193" s="206"/>
      <c r="R193" s="206"/>
      <c r="S193" s="206"/>
      <c r="T193" s="206"/>
      <c r="U193" s="206"/>
      <c r="V193" s="206"/>
      <c r="W193" s="206"/>
      <c r="X193" s="206"/>
      <c r="Y193" s="206"/>
      <c r="Z193" s="206"/>
      <c r="AA193" s="206"/>
      <c r="AB193" s="206"/>
      <c r="AC193" s="206"/>
      <c r="AD193" s="206"/>
      <c r="AE193" s="206"/>
      <c r="AF193" s="206"/>
      <c r="AG193" s="206"/>
      <c r="AH193" s="206"/>
      <c r="AI193" s="206"/>
      <c r="AJ193" s="206"/>
      <c r="AK193" s="206"/>
      <c r="AL193" s="206"/>
      <c r="AM193" s="206"/>
      <c r="AN193" s="206"/>
      <c r="AO193" s="206"/>
      <c r="AP193" s="206"/>
      <c r="AQ193" s="206"/>
      <c r="AR193" s="206"/>
      <c r="AS193" s="206"/>
      <c r="AT193" s="489">
        <f t="shared" si="34"/>
        <v>0</v>
      </c>
      <c r="AU193" s="489">
        <f t="shared" si="35"/>
        <v>0</v>
      </c>
      <c r="AV193" s="489">
        <f t="shared" si="36"/>
        <v>0</v>
      </c>
      <c r="AW193" s="489">
        <f t="shared" si="37"/>
        <v>0</v>
      </c>
      <c r="AX193" s="206"/>
      <c r="AY193" s="206"/>
      <c r="AZ193" s="206"/>
      <c r="BA193" s="206"/>
      <c r="BB193" s="206"/>
      <c r="BC193" s="206"/>
      <c r="BD193" s="206"/>
      <c r="BE193" s="206"/>
      <c r="BF193" s="206"/>
      <c r="BG193" s="206"/>
      <c r="BH193" s="206"/>
      <c r="BI193" s="206"/>
      <c r="BJ193" s="206"/>
      <c r="BK193" s="206"/>
      <c r="BL193" s="206"/>
      <c r="BM193" s="206"/>
      <c r="BN193" s="206"/>
      <c r="BO193" s="206"/>
      <c r="BP193" s="206"/>
      <c r="BQ193" s="206"/>
      <c r="BR193" s="206"/>
      <c r="BS193" s="206"/>
      <c r="BT193" s="206"/>
      <c r="BU193" s="206"/>
      <c r="BV193" s="206"/>
      <c r="BW193" s="206"/>
      <c r="BX193" s="206"/>
      <c r="BY193" s="489">
        <f t="shared" si="38"/>
        <v>0</v>
      </c>
      <c r="BZ193" s="489">
        <f t="shared" si="39"/>
        <v>0</v>
      </c>
      <c r="CA193" s="489">
        <f t="shared" si="42"/>
        <v>808</v>
      </c>
      <c r="CB193" s="489">
        <f t="shared" si="43"/>
        <v>6</v>
      </c>
      <c r="CC193" s="489">
        <f t="shared" si="44"/>
        <v>0</v>
      </c>
      <c r="CD193" s="489">
        <f t="shared" si="45"/>
        <v>0</v>
      </c>
      <c r="CE193" s="489">
        <f t="shared" si="46"/>
        <v>0</v>
      </c>
      <c r="CF193" s="489">
        <f t="shared" si="40"/>
        <v>808</v>
      </c>
      <c r="CG193" s="489">
        <f t="shared" si="41"/>
        <v>6</v>
      </c>
      <c r="CH193" s="489">
        <f t="shared" si="47"/>
        <v>339</v>
      </c>
      <c r="CI193" s="489">
        <f t="shared" si="48"/>
        <v>24</v>
      </c>
    </row>
    <row r="194" spans="1:87">
      <c r="A194" s="499" t="str">
        <f t="shared" si="33"/>
        <v>709</v>
      </c>
      <c r="B194" s="500">
        <v>40004</v>
      </c>
      <c r="C194" s="206"/>
      <c r="D194" s="206"/>
      <c r="E194" s="206"/>
      <c r="F194" s="206"/>
      <c r="G194" s="206"/>
      <c r="H194" s="206"/>
      <c r="I194" s="206"/>
      <c r="J194" s="206"/>
      <c r="K194" s="206"/>
      <c r="L194" s="206"/>
      <c r="M194" s="206"/>
      <c r="N194" s="206"/>
      <c r="O194" s="206"/>
      <c r="P194" s="206"/>
      <c r="Q194" s="206"/>
      <c r="R194" s="206"/>
      <c r="S194" s="206"/>
      <c r="T194" s="206"/>
      <c r="U194" s="206"/>
      <c r="V194" s="206"/>
      <c r="W194" s="206"/>
      <c r="X194" s="206"/>
      <c r="Y194" s="206"/>
      <c r="Z194" s="206"/>
      <c r="AA194" s="206"/>
      <c r="AB194" s="206"/>
      <c r="AC194" s="206"/>
      <c r="AD194" s="206"/>
      <c r="AE194" s="206"/>
      <c r="AF194" s="206"/>
      <c r="AG194" s="206"/>
      <c r="AH194" s="206"/>
      <c r="AI194" s="206"/>
      <c r="AJ194" s="206"/>
      <c r="AK194" s="206"/>
      <c r="AL194" s="206"/>
      <c r="AM194" s="206"/>
      <c r="AN194" s="206"/>
      <c r="AO194" s="206"/>
      <c r="AP194" s="206"/>
      <c r="AQ194" s="206"/>
      <c r="AR194" s="206"/>
      <c r="AS194" s="206"/>
      <c r="AT194" s="489">
        <f t="shared" si="34"/>
        <v>0</v>
      </c>
      <c r="AU194" s="489">
        <f t="shared" si="35"/>
        <v>0</v>
      </c>
      <c r="AV194" s="489">
        <f t="shared" si="36"/>
        <v>0</v>
      </c>
      <c r="AW194" s="489">
        <f t="shared" si="37"/>
        <v>0</v>
      </c>
      <c r="AX194" s="206"/>
      <c r="AY194" s="206"/>
      <c r="AZ194" s="206"/>
      <c r="BA194" s="206"/>
      <c r="BB194" s="206"/>
      <c r="BC194" s="206"/>
      <c r="BD194" s="206"/>
      <c r="BE194" s="206"/>
      <c r="BF194" s="206"/>
      <c r="BG194" s="206"/>
      <c r="BH194" s="206"/>
      <c r="BI194" s="206"/>
      <c r="BJ194" s="206"/>
      <c r="BK194" s="206"/>
      <c r="BL194" s="206"/>
      <c r="BM194" s="206"/>
      <c r="BN194" s="206"/>
      <c r="BO194" s="206"/>
      <c r="BP194" s="206"/>
      <c r="BQ194" s="206"/>
      <c r="BR194" s="206"/>
      <c r="BS194" s="206"/>
      <c r="BT194" s="206"/>
      <c r="BU194" s="206"/>
      <c r="BV194" s="206"/>
      <c r="BW194" s="206"/>
      <c r="BX194" s="206"/>
      <c r="BY194" s="489">
        <f t="shared" si="38"/>
        <v>0</v>
      </c>
      <c r="BZ194" s="489">
        <f t="shared" si="39"/>
        <v>0</v>
      </c>
      <c r="CA194" s="489">
        <f t="shared" si="42"/>
        <v>808</v>
      </c>
      <c r="CB194" s="489">
        <f t="shared" si="43"/>
        <v>6</v>
      </c>
      <c r="CC194" s="489">
        <f t="shared" si="44"/>
        <v>0</v>
      </c>
      <c r="CD194" s="489">
        <f t="shared" si="45"/>
        <v>0</v>
      </c>
      <c r="CE194" s="489">
        <f t="shared" si="46"/>
        <v>0</v>
      </c>
      <c r="CF194" s="489">
        <f t="shared" si="40"/>
        <v>808</v>
      </c>
      <c r="CG194" s="489">
        <f t="shared" si="41"/>
        <v>6</v>
      </c>
      <c r="CH194" s="489">
        <f t="shared" si="47"/>
        <v>339</v>
      </c>
      <c r="CI194" s="489">
        <f t="shared" si="48"/>
        <v>24</v>
      </c>
    </row>
    <row r="195" spans="1:87">
      <c r="A195" s="499" t="str">
        <f t="shared" si="33"/>
        <v>709</v>
      </c>
      <c r="B195" s="500">
        <v>40005</v>
      </c>
      <c r="C195" s="206"/>
      <c r="D195" s="206"/>
      <c r="E195" s="206"/>
      <c r="F195" s="206"/>
      <c r="G195" s="206"/>
      <c r="H195" s="206"/>
      <c r="I195" s="206"/>
      <c r="J195" s="206"/>
      <c r="K195" s="206"/>
      <c r="L195" s="206"/>
      <c r="M195" s="206"/>
      <c r="N195" s="206"/>
      <c r="O195" s="206"/>
      <c r="P195" s="206"/>
      <c r="Q195" s="206"/>
      <c r="R195" s="206"/>
      <c r="S195" s="206"/>
      <c r="T195" s="206"/>
      <c r="U195" s="206"/>
      <c r="V195" s="206"/>
      <c r="W195" s="206"/>
      <c r="X195" s="206"/>
      <c r="Y195" s="206"/>
      <c r="Z195" s="206"/>
      <c r="AA195" s="206"/>
      <c r="AB195" s="206"/>
      <c r="AC195" s="206"/>
      <c r="AD195" s="206"/>
      <c r="AE195" s="206"/>
      <c r="AF195" s="206"/>
      <c r="AG195" s="206"/>
      <c r="AH195" s="206"/>
      <c r="AI195" s="206"/>
      <c r="AJ195" s="206"/>
      <c r="AK195" s="206"/>
      <c r="AL195" s="206"/>
      <c r="AM195" s="206"/>
      <c r="AN195" s="206"/>
      <c r="AO195" s="206"/>
      <c r="AP195" s="206"/>
      <c r="AQ195" s="206"/>
      <c r="AR195" s="206"/>
      <c r="AS195" s="206"/>
      <c r="AT195" s="489">
        <f t="shared" si="34"/>
        <v>0</v>
      </c>
      <c r="AU195" s="489">
        <f t="shared" si="35"/>
        <v>0</v>
      </c>
      <c r="AV195" s="489">
        <f t="shared" si="36"/>
        <v>0</v>
      </c>
      <c r="AW195" s="489">
        <f t="shared" si="37"/>
        <v>0</v>
      </c>
      <c r="AX195" s="206"/>
      <c r="AY195" s="206"/>
      <c r="AZ195" s="206"/>
      <c r="BA195" s="206"/>
      <c r="BB195" s="206"/>
      <c r="BC195" s="206"/>
      <c r="BD195" s="206"/>
      <c r="BE195" s="206"/>
      <c r="BF195" s="206"/>
      <c r="BG195" s="206"/>
      <c r="BH195" s="206"/>
      <c r="BI195" s="206"/>
      <c r="BJ195" s="206"/>
      <c r="BK195" s="206"/>
      <c r="BL195" s="206"/>
      <c r="BM195" s="206"/>
      <c r="BN195" s="206"/>
      <c r="BO195" s="206"/>
      <c r="BP195" s="206"/>
      <c r="BQ195" s="206"/>
      <c r="BR195" s="206"/>
      <c r="BS195" s="206"/>
      <c r="BT195" s="206"/>
      <c r="BU195" s="206"/>
      <c r="BV195" s="206"/>
      <c r="BW195" s="206"/>
      <c r="BX195" s="206"/>
      <c r="BY195" s="489">
        <f t="shared" si="38"/>
        <v>0</v>
      </c>
      <c r="BZ195" s="489">
        <f t="shared" si="39"/>
        <v>0</v>
      </c>
      <c r="CA195" s="489">
        <f t="shared" si="42"/>
        <v>808</v>
      </c>
      <c r="CB195" s="489">
        <f t="shared" si="43"/>
        <v>6</v>
      </c>
      <c r="CC195" s="489">
        <f t="shared" si="44"/>
        <v>0</v>
      </c>
      <c r="CD195" s="489">
        <f t="shared" si="45"/>
        <v>0</v>
      </c>
      <c r="CE195" s="489">
        <f t="shared" si="46"/>
        <v>0</v>
      </c>
      <c r="CF195" s="489">
        <f t="shared" si="40"/>
        <v>808</v>
      </c>
      <c r="CG195" s="489">
        <f t="shared" si="41"/>
        <v>6</v>
      </c>
      <c r="CH195" s="489">
        <f t="shared" si="47"/>
        <v>339</v>
      </c>
      <c r="CI195" s="489">
        <f t="shared" si="48"/>
        <v>24</v>
      </c>
    </row>
    <row r="196" spans="1:87">
      <c r="A196" s="499" t="str">
        <f t="shared" si="33"/>
        <v>709</v>
      </c>
      <c r="B196" s="500">
        <v>40006</v>
      </c>
      <c r="C196" s="206"/>
      <c r="D196" s="206"/>
      <c r="E196" s="206"/>
      <c r="F196" s="206"/>
      <c r="G196" s="206"/>
      <c r="H196" s="206"/>
      <c r="I196" s="206"/>
      <c r="J196" s="206"/>
      <c r="K196" s="206"/>
      <c r="L196" s="206"/>
      <c r="M196" s="206"/>
      <c r="N196" s="206"/>
      <c r="O196" s="206"/>
      <c r="P196" s="206"/>
      <c r="Q196" s="206"/>
      <c r="R196" s="206"/>
      <c r="S196" s="206"/>
      <c r="T196" s="206"/>
      <c r="U196" s="206"/>
      <c r="V196" s="206"/>
      <c r="W196" s="206"/>
      <c r="X196" s="206"/>
      <c r="Y196" s="206"/>
      <c r="Z196" s="206"/>
      <c r="AA196" s="206"/>
      <c r="AB196" s="206"/>
      <c r="AC196" s="206"/>
      <c r="AD196" s="206"/>
      <c r="AE196" s="206"/>
      <c r="AF196" s="206"/>
      <c r="AG196" s="206"/>
      <c r="AH196" s="206"/>
      <c r="AI196" s="206"/>
      <c r="AJ196" s="206"/>
      <c r="AK196" s="206"/>
      <c r="AL196" s="206"/>
      <c r="AM196" s="206"/>
      <c r="AN196" s="206"/>
      <c r="AO196" s="206"/>
      <c r="AP196" s="206"/>
      <c r="AQ196" s="206"/>
      <c r="AR196" s="206"/>
      <c r="AS196" s="206"/>
      <c r="AT196" s="489">
        <f t="shared" si="34"/>
        <v>0</v>
      </c>
      <c r="AU196" s="489">
        <f t="shared" si="35"/>
        <v>0</v>
      </c>
      <c r="AV196" s="489">
        <f t="shared" si="36"/>
        <v>0</v>
      </c>
      <c r="AW196" s="489">
        <f t="shared" si="37"/>
        <v>0</v>
      </c>
      <c r="AX196" s="206"/>
      <c r="AY196" s="206"/>
      <c r="AZ196" s="206"/>
      <c r="BA196" s="206"/>
      <c r="BB196" s="206"/>
      <c r="BC196" s="206"/>
      <c r="BD196" s="206"/>
      <c r="BE196" s="206"/>
      <c r="BF196" s="206"/>
      <c r="BG196" s="206"/>
      <c r="BH196" s="206"/>
      <c r="BI196" s="206"/>
      <c r="BJ196" s="206"/>
      <c r="BK196" s="206"/>
      <c r="BL196" s="206"/>
      <c r="BM196" s="206"/>
      <c r="BN196" s="206"/>
      <c r="BO196" s="206"/>
      <c r="BP196" s="206"/>
      <c r="BQ196" s="206"/>
      <c r="BR196" s="206"/>
      <c r="BS196" s="206"/>
      <c r="BT196" s="206"/>
      <c r="BU196" s="206"/>
      <c r="BV196" s="206"/>
      <c r="BW196" s="206"/>
      <c r="BX196" s="206"/>
      <c r="BY196" s="489">
        <f t="shared" si="38"/>
        <v>0</v>
      </c>
      <c r="BZ196" s="489">
        <f t="shared" si="39"/>
        <v>0</v>
      </c>
      <c r="CA196" s="489">
        <f t="shared" si="42"/>
        <v>808</v>
      </c>
      <c r="CB196" s="489">
        <f t="shared" si="43"/>
        <v>6</v>
      </c>
      <c r="CC196" s="489">
        <f t="shared" si="44"/>
        <v>0</v>
      </c>
      <c r="CD196" s="489">
        <f t="shared" si="45"/>
        <v>0</v>
      </c>
      <c r="CE196" s="489">
        <f t="shared" si="46"/>
        <v>0</v>
      </c>
      <c r="CF196" s="489">
        <f t="shared" si="40"/>
        <v>808</v>
      </c>
      <c r="CG196" s="489">
        <f t="shared" si="41"/>
        <v>6</v>
      </c>
      <c r="CH196" s="489">
        <f t="shared" si="47"/>
        <v>339</v>
      </c>
      <c r="CI196" s="489">
        <f t="shared" si="48"/>
        <v>24</v>
      </c>
    </row>
    <row r="197" spans="1:87">
      <c r="A197" s="499" t="str">
        <f t="shared" ref="A197:A260" si="49">MONTH(B197)&amp;RIGHT(YEAR(B197),2)</f>
        <v>709</v>
      </c>
      <c r="B197" s="500">
        <v>40007</v>
      </c>
      <c r="C197" s="206"/>
      <c r="D197" s="206"/>
      <c r="E197" s="206"/>
      <c r="F197" s="206"/>
      <c r="G197" s="206"/>
      <c r="H197" s="206"/>
      <c r="I197" s="206"/>
      <c r="J197" s="206"/>
      <c r="K197" s="206"/>
      <c r="L197" s="206"/>
      <c r="M197" s="206"/>
      <c r="N197" s="206"/>
      <c r="O197" s="206"/>
      <c r="P197" s="206"/>
      <c r="Q197" s="206"/>
      <c r="R197" s="206"/>
      <c r="S197" s="206"/>
      <c r="T197" s="206"/>
      <c r="U197" s="206"/>
      <c r="V197" s="206"/>
      <c r="W197" s="206"/>
      <c r="X197" s="206"/>
      <c r="Y197" s="206"/>
      <c r="Z197" s="206"/>
      <c r="AA197" s="206"/>
      <c r="AB197" s="206"/>
      <c r="AC197" s="206"/>
      <c r="AD197" s="206"/>
      <c r="AE197" s="206"/>
      <c r="AF197" s="206"/>
      <c r="AG197" s="206"/>
      <c r="AH197" s="206"/>
      <c r="AI197" s="206"/>
      <c r="AJ197" s="206"/>
      <c r="AK197" s="206"/>
      <c r="AL197" s="206"/>
      <c r="AM197" s="206"/>
      <c r="AN197" s="206"/>
      <c r="AO197" s="206"/>
      <c r="AP197" s="206"/>
      <c r="AQ197" s="206"/>
      <c r="AR197" s="206"/>
      <c r="AS197" s="206"/>
      <c r="AT197" s="489">
        <f t="shared" ref="AT197:AT260" si="50">AX197+AY197</f>
        <v>0</v>
      </c>
      <c r="AU197" s="489">
        <f t="shared" ref="AU197:AU260" si="51">AZ197+BA197+BB197</f>
        <v>0</v>
      </c>
      <c r="AV197" s="489">
        <f t="shared" ref="AV197:AV260" si="52">BC197+BD197</f>
        <v>0</v>
      </c>
      <c r="AW197" s="489">
        <f t="shared" ref="AW197:AW260" si="53">BE197+BF197+BG197</f>
        <v>0</v>
      </c>
      <c r="AX197" s="206"/>
      <c r="AY197" s="206"/>
      <c r="AZ197" s="206"/>
      <c r="BA197" s="206"/>
      <c r="BB197" s="206"/>
      <c r="BC197" s="206"/>
      <c r="BD197" s="206"/>
      <c r="BE197" s="206"/>
      <c r="BF197" s="206"/>
      <c r="BG197" s="206"/>
      <c r="BH197" s="206"/>
      <c r="BI197" s="206"/>
      <c r="BJ197" s="206"/>
      <c r="BK197" s="206"/>
      <c r="BL197" s="206"/>
      <c r="BM197" s="206"/>
      <c r="BN197" s="206"/>
      <c r="BO197" s="206"/>
      <c r="BP197" s="206"/>
      <c r="BQ197" s="206"/>
      <c r="BR197" s="206"/>
      <c r="BS197" s="206"/>
      <c r="BT197" s="206"/>
      <c r="BU197" s="206"/>
      <c r="BV197" s="206"/>
      <c r="BW197" s="206"/>
      <c r="BX197" s="206"/>
      <c r="BY197" s="489">
        <f t="shared" ref="BY197:BY260" si="54">BT197+BV197</f>
        <v>0</v>
      </c>
      <c r="BZ197" s="489">
        <f t="shared" ref="BZ197:BZ260" si="55">BU197+BW197+BX197</f>
        <v>0</v>
      </c>
      <c r="CA197" s="489">
        <f t="shared" si="42"/>
        <v>808</v>
      </c>
      <c r="CB197" s="489">
        <f t="shared" si="43"/>
        <v>6</v>
      </c>
      <c r="CC197" s="489">
        <f t="shared" si="44"/>
        <v>0</v>
      </c>
      <c r="CD197" s="489">
        <f t="shared" si="45"/>
        <v>0</v>
      </c>
      <c r="CE197" s="489">
        <f t="shared" si="46"/>
        <v>0</v>
      </c>
      <c r="CF197" s="489">
        <f t="shared" ref="CF197:CF260" si="56">CA197+CC197</f>
        <v>808</v>
      </c>
      <c r="CG197" s="489">
        <f t="shared" ref="CG197:CG260" si="57">CB197+CD197+CE197</f>
        <v>6</v>
      </c>
      <c r="CH197" s="489">
        <f t="shared" si="47"/>
        <v>339</v>
      </c>
      <c r="CI197" s="489">
        <f t="shared" si="48"/>
        <v>24</v>
      </c>
    </row>
    <row r="198" spans="1:87">
      <c r="A198" s="499" t="str">
        <f t="shared" si="49"/>
        <v>709</v>
      </c>
      <c r="B198" s="500">
        <v>40008</v>
      </c>
      <c r="C198" s="206"/>
      <c r="D198" s="206"/>
      <c r="E198" s="206"/>
      <c r="F198" s="206"/>
      <c r="G198" s="206"/>
      <c r="H198" s="206"/>
      <c r="I198" s="206"/>
      <c r="J198" s="206"/>
      <c r="K198" s="206"/>
      <c r="L198" s="206"/>
      <c r="M198" s="206"/>
      <c r="N198" s="206"/>
      <c r="O198" s="206"/>
      <c r="P198" s="206"/>
      <c r="Q198" s="206"/>
      <c r="R198" s="206"/>
      <c r="S198" s="206"/>
      <c r="T198" s="206"/>
      <c r="U198" s="206"/>
      <c r="V198" s="206"/>
      <c r="W198" s="206"/>
      <c r="X198" s="206"/>
      <c r="Y198" s="206"/>
      <c r="Z198" s="206"/>
      <c r="AA198" s="206"/>
      <c r="AB198" s="206"/>
      <c r="AC198" s="206"/>
      <c r="AD198" s="206"/>
      <c r="AE198" s="206"/>
      <c r="AF198" s="206"/>
      <c r="AG198" s="206"/>
      <c r="AH198" s="206"/>
      <c r="AI198" s="206"/>
      <c r="AJ198" s="206"/>
      <c r="AK198" s="206"/>
      <c r="AL198" s="206"/>
      <c r="AM198" s="206"/>
      <c r="AN198" s="206"/>
      <c r="AO198" s="206"/>
      <c r="AP198" s="206"/>
      <c r="AQ198" s="206"/>
      <c r="AR198" s="206"/>
      <c r="AS198" s="206"/>
      <c r="AT198" s="489">
        <f t="shared" si="50"/>
        <v>0</v>
      </c>
      <c r="AU198" s="489">
        <f t="shared" si="51"/>
        <v>0</v>
      </c>
      <c r="AV198" s="489">
        <f t="shared" si="52"/>
        <v>0</v>
      </c>
      <c r="AW198" s="489">
        <f t="shared" si="53"/>
        <v>0</v>
      </c>
      <c r="AX198" s="206"/>
      <c r="AY198" s="206"/>
      <c r="AZ198" s="206"/>
      <c r="BA198" s="206"/>
      <c r="BB198" s="206"/>
      <c r="BC198" s="206"/>
      <c r="BD198" s="206"/>
      <c r="BE198" s="206"/>
      <c r="BF198" s="206"/>
      <c r="BG198" s="206"/>
      <c r="BH198" s="206"/>
      <c r="BI198" s="206"/>
      <c r="BJ198" s="206"/>
      <c r="BK198" s="206"/>
      <c r="BL198" s="206"/>
      <c r="BM198" s="206"/>
      <c r="BN198" s="206"/>
      <c r="BO198" s="206"/>
      <c r="BP198" s="206"/>
      <c r="BQ198" s="206"/>
      <c r="BR198" s="206"/>
      <c r="BS198" s="206"/>
      <c r="BT198" s="206"/>
      <c r="BU198" s="206"/>
      <c r="BV198" s="206"/>
      <c r="BW198" s="206"/>
      <c r="BX198" s="206"/>
      <c r="BY198" s="489">
        <f t="shared" si="54"/>
        <v>0</v>
      </c>
      <c r="BZ198" s="489">
        <f t="shared" si="55"/>
        <v>0</v>
      </c>
      <c r="CA198" s="489">
        <f t="shared" ref="CA198:CA261" si="58">CA197+BO198-BT198</f>
        <v>808</v>
      </c>
      <c r="CB198" s="489">
        <f t="shared" ref="CB198:CB261" si="59">CB197+BP198-BU198</f>
        <v>6</v>
      </c>
      <c r="CC198" s="489">
        <f t="shared" ref="CC198:CC261" si="60">CC197+BQ198-BV198</f>
        <v>0</v>
      </c>
      <c r="CD198" s="489">
        <f t="shared" ref="CD198:CD261" si="61">CD197+BR198-BW198</f>
        <v>0</v>
      </c>
      <c r="CE198" s="489">
        <f t="shared" ref="CE198:CE261" si="62">CE197+BS198-BX198</f>
        <v>0</v>
      </c>
      <c r="CF198" s="489">
        <f t="shared" si="56"/>
        <v>808</v>
      </c>
      <c r="CG198" s="489">
        <f t="shared" si="57"/>
        <v>6</v>
      </c>
      <c r="CH198" s="489">
        <f t="shared" ref="CH198:CH261" si="63">CH197+AR198</f>
        <v>339</v>
      </c>
      <c r="CI198" s="489">
        <f t="shared" ref="CI198:CI261" si="64">CI197+AS198</f>
        <v>24</v>
      </c>
    </row>
    <row r="199" spans="1:87">
      <c r="A199" s="499" t="str">
        <f t="shared" si="49"/>
        <v>709</v>
      </c>
      <c r="B199" s="500">
        <v>40009</v>
      </c>
      <c r="C199" s="206"/>
      <c r="D199" s="206"/>
      <c r="E199" s="206"/>
      <c r="F199" s="206"/>
      <c r="G199" s="206"/>
      <c r="H199" s="206"/>
      <c r="I199" s="206"/>
      <c r="J199" s="206"/>
      <c r="K199" s="206"/>
      <c r="L199" s="206"/>
      <c r="M199" s="206"/>
      <c r="N199" s="206"/>
      <c r="O199" s="206"/>
      <c r="P199" s="206"/>
      <c r="Q199" s="206"/>
      <c r="R199" s="206"/>
      <c r="S199" s="206"/>
      <c r="T199" s="206"/>
      <c r="U199" s="206"/>
      <c r="V199" s="206"/>
      <c r="W199" s="206"/>
      <c r="X199" s="206"/>
      <c r="Y199" s="206"/>
      <c r="Z199" s="206"/>
      <c r="AA199" s="206"/>
      <c r="AB199" s="206"/>
      <c r="AC199" s="206"/>
      <c r="AD199" s="206"/>
      <c r="AE199" s="206"/>
      <c r="AF199" s="206"/>
      <c r="AG199" s="206"/>
      <c r="AH199" s="206"/>
      <c r="AI199" s="206"/>
      <c r="AJ199" s="206"/>
      <c r="AK199" s="206"/>
      <c r="AL199" s="206"/>
      <c r="AM199" s="206"/>
      <c r="AN199" s="206"/>
      <c r="AO199" s="206"/>
      <c r="AP199" s="206"/>
      <c r="AQ199" s="206"/>
      <c r="AR199" s="206"/>
      <c r="AS199" s="206"/>
      <c r="AT199" s="489">
        <f t="shared" si="50"/>
        <v>0</v>
      </c>
      <c r="AU199" s="489">
        <f t="shared" si="51"/>
        <v>0</v>
      </c>
      <c r="AV199" s="489">
        <f t="shared" si="52"/>
        <v>0</v>
      </c>
      <c r="AW199" s="489">
        <f t="shared" si="53"/>
        <v>0</v>
      </c>
      <c r="AX199" s="206"/>
      <c r="AY199" s="206"/>
      <c r="AZ199" s="206"/>
      <c r="BA199" s="206"/>
      <c r="BB199" s="206"/>
      <c r="BC199" s="206"/>
      <c r="BD199" s="206"/>
      <c r="BE199" s="206"/>
      <c r="BF199" s="206"/>
      <c r="BG199" s="206"/>
      <c r="BH199" s="206"/>
      <c r="BI199" s="206"/>
      <c r="BJ199" s="206"/>
      <c r="BK199" s="206"/>
      <c r="BL199" s="206"/>
      <c r="BM199" s="206"/>
      <c r="BN199" s="206"/>
      <c r="BO199" s="206"/>
      <c r="BP199" s="206"/>
      <c r="BQ199" s="206"/>
      <c r="BR199" s="206"/>
      <c r="BS199" s="206"/>
      <c r="BT199" s="206"/>
      <c r="BU199" s="206"/>
      <c r="BV199" s="206"/>
      <c r="BW199" s="206"/>
      <c r="BX199" s="206"/>
      <c r="BY199" s="489">
        <f t="shared" si="54"/>
        <v>0</v>
      </c>
      <c r="BZ199" s="489">
        <f t="shared" si="55"/>
        <v>0</v>
      </c>
      <c r="CA199" s="489">
        <f t="shared" si="58"/>
        <v>808</v>
      </c>
      <c r="CB199" s="489">
        <f t="shared" si="59"/>
        <v>6</v>
      </c>
      <c r="CC199" s="489">
        <f t="shared" si="60"/>
        <v>0</v>
      </c>
      <c r="CD199" s="489">
        <f t="shared" si="61"/>
        <v>0</v>
      </c>
      <c r="CE199" s="489">
        <f t="shared" si="62"/>
        <v>0</v>
      </c>
      <c r="CF199" s="489">
        <f t="shared" si="56"/>
        <v>808</v>
      </c>
      <c r="CG199" s="489">
        <f t="shared" si="57"/>
        <v>6</v>
      </c>
      <c r="CH199" s="489">
        <f t="shared" si="63"/>
        <v>339</v>
      </c>
      <c r="CI199" s="489">
        <f t="shared" si="64"/>
        <v>24</v>
      </c>
    </row>
    <row r="200" spans="1:87">
      <c r="A200" s="499" t="str">
        <f t="shared" si="49"/>
        <v>709</v>
      </c>
      <c r="B200" s="500">
        <v>40010</v>
      </c>
      <c r="C200" s="206"/>
      <c r="D200" s="206"/>
      <c r="E200" s="206"/>
      <c r="F200" s="206"/>
      <c r="G200" s="206"/>
      <c r="H200" s="206"/>
      <c r="I200" s="206"/>
      <c r="J200" s="206"/>
      <c r="K200" s="206"/>
      <c r="L200" s="206"/>
      <c r="M200" s="206"/>
      <c r="N200" s="206"/>
      <c r="O200" s="206"/>
      <c r="P200" s="206"/>
      <c r="Q200" s="206"/>
      <c r="R200" s="206"/>
      <c r="S200" s="206"/>
      <c r="T200" s="206"/>
      <c r="U200" s="206"/>
      <c r="V200" s="206"/>
      <c r="W200" s="206"/>
      <c r="X200" s="206"/>
      <c r="Y200" s="206"/>
      <c r="Z200" s="206"/>
      <c r="AA200" s="206"/>
      <c r="AB200" s="206"/>
      <c r="AC200" s="206"/>
      <c r="AD200" s="206"/>
      <c r="AE200" s="206"/>
      <c r="AF200" s="206"/>
      <c r="AG200" s="206"/>
      <c r="AH200" s="206"/>
      <c r="AI200" s="206"/>
      <c r="AJ200" s="206"/>
      <c r="AK200" s="206"/>
      <c r="AL200" s="206"/>
      <c r="AM200" s="206"/>
      <c r="AN200" s="206"/>
      <c r="AO200" s="206"/>
      <c r="AP200" s="206"/>
      <c r="AQ200" s="206"/>
      <c r="AR200" s="206"/>
      <c r="AS200" s="206"/>
      <c r="AT200" s="489">
        <f t="shared" si="50"/>
        <v>0</v>
      </c>
      <c r="AU200" s="489">
        <f t="shared" si="51"/>
        <v>0</v>
      </c>
      <c r="AV200" s="489">
        <f t="shared" si="52"/>
        <v>0</v>
      </c>
      <c r="AW200" s="489">
        <f t="shared" si="53"/>
        <v>0</v>
      </c>
      <c r="AX200" s="206"/>
      <c r="AY200" s="206"/>
      <c r="AZ200" s="206"/>
      <c r="BA200" s="206"/>
      <c r="BB200" s="206"/>
      <c r="BC200" s="206"/>
      <c r="BD200" s="206"/>
      <c r="BE200" s="206"/>
      <c r="BF200" s="206"/>
      <c r="BG200" s="206"/>
      <c r="BH200" s="206"/>
      <c r="BI200" s="206"/>
      <c r="BJ200" s="206"/>
      <c r="BK200" s="206"/>
      <c r="BL200" s="206"/>
      <c r="BM200" s="206"/>
      <c r="BN200" s="206"/>
      <c r="BO200" s="206"/>
      <c r="BP200" s="206"/>
      <c r="BQ200" s="206"/>
      <c r="BR200" s="206"/>
      <c r="BS200" s="206"/>
      <c r="BT200" s="206"/>
      <c r="BU200" s="206"/>
      <c r="BV200" s="206"/>
      <c r="BW200" s="206"/>
      <c r="BX200" s="206"/>
      <c r="BY200" s="489">
        <f t="shared" si="54"/>
        <v>0</v>
      </c>
      <c r="BZ200" s="489">
        <f t="shared" si="55"/>
        <v>0</v>
      </c>
      <c r="CA200" s="489">
        <f t="shared" si="58"/>
        <v>808</v>
      </c>
      <c r="CB200" s="489">
        <f t="shared" si="59"/>
        <v>6</v>
      </c>
      <c r="CC200" s="489">
        <f t="shared" si="60"/>
        <v>0</v>
      </c>
      <c r="CD200" s="489">
        <f t="shared" si="61"/>
        <v>0</v>
      </c>
      <c r="CE200" s="489">
        <f t="shared" si="62"/>
        <v>0</v>
      </c>
      <c r="CF200" s="489">
        <f t="shared" si="56"/>
        <v>808</v>
      </c>
      <c r="CG200" s="489">
        <f t="shared" si="57"/>
        <v>6</v>
      </c>
      <c r="CH200" s="489">
        <f t="shared" si="63"/>
        <v>339</v>
      </c>
      <c r="CI200" s="489">
        <f t="shared" si="64"/>
        <v>24</v>
      </c>
    </row>
    <row r="201" spans="1:87">
      <c r="A201" s="499" t="str">
        <f t="shared" si="49"/>
        <v>709</v>
      </c>
      <c r="B201" s="500">
        <v>40011</v>
      </c>
      <c r="C201" s="206"/>
      <c r="D201" s="206"/>
      <c r="E201" s="206"/>
      <c r="F201" s="206"/>
      <c r="G201" s="206"/>
      <c r="H201" s="206"/>
      <c r="I201" s="206"/>
      <c r="J201" s="206"/>
      <c r="K201" s="206"/>
      <c r="L201" s="206"/>
      <c r="M201" s="206"/>
      <c r="N201" s="206"/>
      <c r="O201" s="206"/>
      <c r="P201" s="206"/>
      <c r="Q201" s="206"/>
      <c r="R201" s="206"/>
      <c r="S201" s="206"/>
      <c r="T201" s="206"/>
      <c r="U201" s="206"/>
      <c r="V201" s="206"/>
      <c r="W201" s="206"/>
      <c r="X201" s="206"/>
      <c r="Y201" s="206"/>
      <c r="Z201" s="206"/>
      <c r="AA201" s="206"/>
      <c r="AB201" s="206"/>
      <c r="AC201" s="206"/>
      <c r="AD201" s="206"/>
      <c r="AE201" s="206"/>
      <c r="AF201" s="206"/>
      <c r="AG201" s="206"/>
      <c r="AH201" s="206"/>
      <c r="AI201" s="206"/>
      <c r="AJ201" s="206"/>
      <c r="AK201" s="206"/>
      <c r="AL201" s="206"/>
      <c r="AM201" s="206"/>
      <c r="AN201" s="206"/>
      <c r="AO201" s="206"/>
      <c r="AP201" s="206"/>
      <c r="AQ201" s="206"/>
      <c r="AR201" s="206"/>
      <c r="AS201" s="206"/>
      <c r="AT201" s="489">
        <f t="shared" si="50"/>
        <v>0</v>
      </c>
      <c r="AU201" s="489">
        <f t="shared" si="51"/>
        <v>0</v>
      </c>
      <c r="AV201" s="489">
        <f t="shared" si="52"/>
        <v>0</v>
      </c>
      <c r="AW201" s="489">
        <f t="shared" si="53"/>
        <v>0</v>
      </c>
      <c r="AX201" s="206"/>
      <c r="AY201" s="206"/>
      <c r="AZ201" s="206"/>
      <c r="BA201" s="206"/>
      <c r="BB201" s="206"/>
      <c r="BC201" s="206"/>
      <c r="BD201" s="206"/>
      <c r="BE201" s="206"/>
      <c r="BF201" s="206"/>
      <c r="BG201" s="206"/>
      <c r="BH201" s="206"/>
      <c r="BI201" s="206"/>
      <c r="BJ201" s="206"/>
      <c r="BK201" s="206"/>
      <c r="BL201" s="206"/>
      <c r="BM201" s="206"/>
      <c r="BN201" s="206"/>
      <c r="BO201" s="206"/>
      <c r="BP201" s="206"/>
      <c r="BQ201" s="206"/>
      <c r="BR201" s="206"/>
      <c r="BS201" s="206"/>
      <c r="BT201" s="206"/>
      <c r="BU201" s="206"/>
      <c r="BV201" s="206"/>
      <c r="BW201" s="206"/>
      <c r="BX201" s="206"/>
      <c r="BY201" s="489">
        <f t="shared" si="54"/>
        <v>0</v>
      </c>
      <c r="BZ201" s="489">
        <f t="shared" si="55"/>
        <v>0</v>
      </c>
      <c r="CA201" s="489">
        <f t="shared" si="58"/>
        <v>808</v>
      </c>
      <c r="CB201" s="489">
        <f t="shared" si="59"/>
        <v>6</v>
      </c>
      <c r="CC201" s="489">
        <f t="shared" si="60"/>
        <v>0</v>
      </c>
      <c r="CD201" s="489">
        <f t="shared" si="61"/>
        <v>0</v>
      </c>
      <c r="CE201" s="489">
        <f t="shared" si="62"/>
        <v>0</v>
      </c>
      <c r="CF201" s="489">
        <f t="shared" si="56"/>
        <v>808</v>
      </c>
      <c r="CG201" s="489">
        <f t="shared" si="57"/>
        <v>6</v>
      </c>
      <c r="CH201" s="489">
        <f t="shared" si="63"/>
        <v>339</v>
      </c>
      <c r="CI201" s="489">
        <f t="shared" si="64"/>
        <v>24</v>
      </c>
    </row>
    <row r="202" spans="1:87">
      <c r="A202" s="499" t="str">
        <f t="shared" si="49"/>
        <v>709</v>
      </c>
      <c r="B202" s="500">
        <v>40012</v>
      </c>
      <c r="C202" s="206"/>
      <c r="D202" s="206"/>
      <c r="E202" s="206"/>
      <c r="F202" s="206"/>
      <c r="G202" s="206"/>
      <c r="H202" s="206"/>
      <c r="I202" s="206"/>
      <c r="J202" s="206"/>
      <c r="K202" s="206"/>
      <c r="L202" s="206"/>
      <c r="M202" s="206"/>
      <c r="N202" s="206"/>
      <c r="O202" s="206"/>
      <c r="P202" s="206"/>
      <c r="Q202" s="206"/>
      <c r="R202" s="206"/>
      <c r="S202" s="206"/>
      <c r="T202" s="206"/>
      <c r="U202" s="206"/>
      <c r="V202" s="206"/>
      <c r="W202" s="206"/>
      <c r="X202" s="206"/>
      <c r="Y202" s="206"/>
      <c r="Z202" s="206"/>
      <c r="AA202" s="206"/>
      <c r="AB202" s="206"/>
      <c r="AC202" s="206"/>
      <c r="AD202" s="206"/>
      <c r="AE202" s="206"/>
      <c r="AF202" s="206"/>
      <c r="AG202" s="206"/>
      <c r="AH202" s="206"/>
      <c r="AI202" s="206"/>
      <c r="AJ202" s="206"/>
      <c r="AK202" s="206"/>
      <c r="AL202" s="206"/>
      <c r="AM202" s="206"/>
      <c r="AN202" s="206"/>
      <c r="AO202" s="206"/>
      <c r="AP202" s="206"/>
      <c r="AQ202" s="206"/>
      <c r="AR202" s="206"/>
      <c r="AS202" s="206"/>
      <c r="AT202" s="489">
        <f t="shared" si="50"/>
        <v>0</v>
      </c>
      <c r="AU202" s="489">
        <f t="shared" si="51"/>
        <v>0</v>
      </c>
      <c r="AV202" s="489">
        <f t="shared" si="52"/>
        <v>0</v>
      </c>
      <c r="AW202" s="489">
        <f t="shared" si="53"/>
        <v>0</v>
      </c>
      <c r="AX202" s="206"/>
      <c r="AY202" s="206"/>
      <c r="AZ202" s="206"/>
      <c r="BA202" s="206"/>
      <c r="BB202" s="206"/>
      <c r="BC202" s="206"/>
      <c r="BD202" s="206"/>
      <c r="BE202" s="206"/>
      <c r="BF202" s="206"/>
      <c r="BG202" s="206"/>
      <c r="BH202" s="206"/>
      <c r="BI202" s="206"/>
      <c r="BJ202" s="206"/>
      <c r="BK202" s="206"/>
      <c r="BL202" s="206"/>
      <c r="BM202" s="206"/>
      <c r="BN202" s="206"/>
      <c r="BO202" s="206"/>
      <c r="BP202" s="206"/>
      <c r="BQ202" s="206"/>
      <c r="BR202" s="206"/>
      <c r="BS202" s="206"/>
      <c r="BT202" s="206"/>
      <c r="BU202" s="206"/>
      <c r="BV202" s="206"/>
      <c r="BW202" s="206"/>
      <c r="BX202" s="206"/>
      <c r="BY202" s="489">
        <f t="shared" si="54"/>
        <v>0</v>
      </c>
      <c r="BZ202" s="489">
        <f t="shared" si="55"/>
        <v>0</v>
      </c>
      <c r="CA202" s="489">
        <f t="shared" si="58"/>
        <v>808</v>
      </c>
      <c r="CB202" s="489">
        <f t="shared" si="59"/>
        <v>6</v>
      </c>
      <c r="CC202" s="489">
        <f t="shared" si="60"/>
        <v>0</v>
      </c>
      <c r="CD202" s="489">
        <f t="shared" si="61"/>
        <v>0</v>
      </c>
      <c r="CE202" s="489">
        <f t="shared" si="62"/>
        <v>0</v>
      </c>
      <c r="CF202" s="489">
        <f t="shared" si="56"/>
        <v>808</v>
      </c>
      <c r="CG202" s="489">
        <f t="shared" si="57"/>
        <v>6</v>
      </c>
      <c r="CH202" s="489">
        <f t="shared" si="63"/>
        <v>339</v>
      </c>
      <c r="CI202" s="489">
        <f t="shared" si="64"/>
        <v>24</v>
      </c>
    </row>
    <row r="203" spans="1:87">
      <c r="A203" s="499" t="str">
        <f t="shared" si="49"/>
        <v>709</v>
      </c>
      <c r="B203" s="500">
        <v>40013</v>
      </c>
      <c r="C203" s="206"/>
      <c r="D203" s="206"/>
      <c r="E203" s="206"/>
      <c r="F203" s="206"/>
      <c r="G203" s="206"/>
      <c r="H203" s="206"/>
      <c r="I203" s="206"/>
      <c r="J203" s="206"/>
      <c r="K203" s="206"/>
      <c r="L203" s="206"/>
      <c r="M203" s="206"/>
      <c r="N203" s="206"/>
      <c r="O203" s="206"/>
      <c r="P203" s="206"/>
      <c r="Q203" s="206"/>
      <c r="R203" s="206"/>
      <c r="S203" s="206"/>
      <c r="T203" s="206"/>
      <c r="U203" s="206"/>
      <c r="V203" s="206"/>
      <c r="W203" s="206"/>
      <c r="X203" s="206"/>
      <c r="Y203" s="206"/>
      <c r="Z203" s="206"/>
      <c r="AA203" s="206"/>
      <c r="AB203" s="206"/>
      <c r="AC203" s="206"/>
      <c r="AD203" s="206"/>
      <c r="AE203" s="206"/>
      <c r="AF203" s="206"/>
      <c r="AG203" s="206"/>
      <c r="AH203" s="206"/>
      <c r="AI203" s="206"/>
      <c r="AJ203" s="206"/>
      <c r="AK203" s="206"/>
      <c r="AL203" s="206"/>
      <c r="AM203" s="206"/>
      <c r="AN203" s="206"/>
      <c r="AO203" s="206"/>
      <c r="AP203" s="206"/>
      <c r="AQ203" s="206"/>
      <c r="AR203" s="206"/>
      <c r="AS203" s="206"/>
      <c r="AT203" s="489">
        <f t="shared" si="50"/>
        <v>0</v>
      </c>
      <c r="AU203" s="489">
        <f t="shared" si="51"/>
        <v>0</v>
      </c>
      <c r="AV203" s="489">
        <f t="shared" si="52"/>
        <v>0</v>
      </c>
      <c r="AW203" s="489">
        <f t="shared" si="53"/>
        <v>0</v>
      </c>
      <c r="AX203" s="206"/>
      <c r="AY203" s="206"/>
      <c r="AZ203" s="206"/>
      <c r="BA203" s="206"/>
      <c r="BB203" s="206"/>
      <c r="BC203" s="206"/>
      <c r="BD203" s="206"/>
      <c r="BE203" s="206"/>
      <c r="BF203" s="206"/>
      <c r="BG203" s="206"/>
      <c r="BH203" s="206"/>
      <c r="BI203" s="206"/>
      <c r="BJ203" s="206"/>
      <c r="BK203" s="206"/>
      <c r="BL203" s="206"/>
      <c r="BM203" s="206"/>
      <c r="BN203" s="206"/>
      <c r="BO203" s="206"/>
      <c r="BP203" s="206"/>
      <c r="BQ203" s="206"/>
      <c r="BR203" s="206"/>
      <c r="BS203" s="206"/>
      <c r="BT203" s="206"/>
      <c r="BU203" s="206"/>
      <c r="BV203" s="206"/>
      <c r="BW203" s="206"/>
      <c r="BX203" s="206"/>
      <c r="BY203" s="489">
        <f t="shared" si="54"/>
        <v>0</v>
      </c>
      <c r="BZ203" s="489">
        <f t="shared" si="55"/>
        <v>0</v>
      </c>
      <c r="CA203" s="489">
        <f t="shared" si="58"/>
        <v>808</v>
      </c>
      <c r="CB203" s="489">
        <f t="shared" si="59"/>
        <v>6</v>
      </c>
      <c r="CC203" s="489">
        <f t="shared" si="60"/>
        <v>0</v>
      </c>
      <c r="CD203" s="489">
        <f t="shared" si="61"/>
        <v>0</v>
      </c>
      <c r="CE203" s="489">
        <f t="shared" si="62"/>
        <v>0</v>
      </c>
      <c r="CF203" s="489">
        <f t="shared" si="56"/>
        <v>808</v>
      </c>
      <c r="CG203" s="489">
        <f t="shared" si="57"/>
        <v>6</v>
      </c>
      <c r="CH203" s="489">
        <f t="shared" si="63"/>
        <v>339</v>
      </c>
      <c r="CI203" s="489">
        <f t="shared" si="64"/>
        <v>24</v>
      </c>
    </row>
    <row r="204" spans="1:87">
      <c r="A204" s="499" t="str">
        <f t="shared" si="49"/>
        <v>709</v>
      </c>
      <c r="B204" s="500">
        <v>40014</v>
      </c>
      <c r="C204" s="206"/>
      <c r="D204" s="206"/>
      <c r="E204" s="206"/>
      <c r="F204" s="206"/>
      <c r="G204" s="206"/>
      <c r="H204" s="206"/>
      <c r="I204" s="206"/>
      <c r="J204" s="206"/>
      <c r="K204" s="206"/>
      <c r="L204" s="206"/>
      <c r="M204" s="206"/>
      <c r="N204" s="206"/>
      <c r="O204" s="206"/>
      <c r="P204" s="206"/>
      <c r="Q204" s="206"/>
      <c r="R204" s="206"/>
      <c r="S204" s="206"/>
      <c r="T204" s="206"/>
      <c r="U204" s="206"/>
      <c r="V204" s="206"/>
      <c r="W204" s="206"/>
      <c r="X204" s="206"/>
      <c r="Y204" s="206"/>
      <c r="Z204" s="206"/>
      <c r="AA204" s="206"/>
      <c r="AB204" s="206"/>
      <c r="AC204" s="206"/>
      <c r="AD204" s="206"/>
      <c r="AE204" s="206"/>
      <c r="AF204" s="206"/>
      <c r="AG204" s="206"/>
      <c r="AH204" s="206"/>
      <c r="AI204" s="206"/>
      <c r="AJ204" s="206"/>
      <c r="AK204" s="206"/>
      <c r="AL204" s="206"/>
      <c r="AM204" s="206"/>
      <c r="AN204" s="206"/>
      <c r="AO204" s="206"/>
      <c r="AP204" s="206"/>
      <c r="AQ204" s="206"/>
      <c r="AR204" s="206"/>
      <c r="AS204" s="206"/>
      <c r="AT204" s="489">
        <f t="shared" si="50"/>
        <v>0</v>
      </c>
      <c r="AU204" s="489">
        <f t="shared" si="51"/>
        <v>0</v>
      </c>
      <c r="AV204" s="489">
        <f t="shared" si="52"/>
        <v>0</v>
      </c>
      <c r="AW204" s="489">
        <f t="shared" si="53"/>
        <v>0</v>
      </c>
      <c r="AX204" s="206"/>
      <c r="AY204" s="206"/>
      <c r="AZ204" s="206"/>
      <c r="BA204" s="206"/>
      <c r="BB204" s="206"/>
      <c r="BC204" s="206"/>
      <c r="BD204" s="206"/>
      <c r="BE204" s="206"/>
      <c r="BF204" s="206"/>
      <c r="BG204" s="206"/>
      <c r="BH204" s="206"/>
      <c r="BI204" s="206"/>
      <c r="BJ204" s="206"/>
      <c r="BK204" s="206"/>
      <c r="BL204" s="206"/>
      <c r="BM204" s="206"/>
      <c r="BN204" s="206"/>
      <c r="BO204" s="206"/>
      <c r="BP204" s="206"/>
      <c r="BQ204" s="206"/>
      <c r="BR204" s="206"/>
      <c r="BS204" s="206"/>
      <c r="BT204" s="206"/>
      <c r="BU204" s="206"/>
      <c r="BV204" s="206"/>
      <c r="BW204" s="206"/>
      <c r="BX204" s="206"/>
      <c r="BY204" s="489">
        <f t="shared" si="54"/>
        <v>0</v>
      </c>
      <c r="BZ204" s="489">
        <f t="shared" si="55"/>
        <v>0</v>
      </c>
      <c r="CA204" s="489">
        <f t="shared" si="58"/>
        <v>808</v>
      </c>
      <c r="CB204" s="489">
        <f t="shared" si="59"/>
        <v>6</v>
      </c>
      <c r="CC204" s="489">
        <f t="shared" si="60"/>
        <v>0</v>
      </c>
      <c r="CD204" s="489">
        <f t="shared" si="61"/>
        <v>0</v>
      </c>
      <c r="CE204" s="489">
        <f t="shared" si="62"/>
        <v>0</v>
      </c>
      <c r="CF204" s="489">
        <f t="shared" si="56"/>
        <v>808</v>
      </c>
      <c r="CG204" s="489">
        <f t="shared" si="57"/>
        <v>6</v>
      </c>
      <c r="CH204" s="489">
        <f t="shared" si="63"/>
        <v>339</v>
      </c>
      <c r="CI204" s="489">
        <f t="shared" si="64"/>
        <v>24</v>
      </c>
    </row>
    <row r="205" spans="1:87">
      <c r="A205" s="499" t="str">
        <f t="shared" si="49"/>
        <v>709</v>
      </c>
      <c r="B205" s="500">
        <v>40015</v>
      </c>
      <c r="C205" s="206"/>
      <c r="D205" s="206"/>
      <c r="E205" s="206"/>
      <c r="F205" s="206"/>
      <c r="G205" s="206"/>
      <c r="H205" s="206"/>
      <c r="I205" s="206"/>
      <c r="J205" s="206"/>
      <c r="K205" s="206"/>
      <c r="L205" s="206"/>
      <c r="M205" s="206"/>
      <c r="N205" s="206"/>
      <c r="O205" s="206"/>
      <c r="P205" s="206"/>
      <c r="Q205" s="206"/>
      <c r="R205" s="206"/>
      <c r="S205" s="206"/>
      <c r="T205" s="206"/>
      <c r="U205" s="206"/>
      <c r="V205" s="206"/>
      <c r="W205" s="206"/>
      <c r="X205" s="206"/>
      <c r="Y205" s="206"/>
      <c r="Z205" s="206"/>
      <c r="AA205" s="206"/>
      <c r="AB205" s="206"/>
      <c r="AC205" s="206"/>
      <c r="AD205" s="206"/>
      <c r="AE205" s="206"/>
      <c r="AF205" s="206"/>
      <c r="AG205" s="206"/>
      <c r="AH205" s="206"/>
      <c r="AI205" s="206"/>
      <c r="AJ205" s="206"/>
      <c r="AK205" s="206"/>
      <c r="AL205" s="206"/>
      <c r="AM205" s="206"/>
      <c r="AN205" s="206"/>
      <c r="AO205" s="206"/>
      <c r="AP205" s="206"/>
      <c r="AQ205" s="206"/>
      <c r="AR205" s="206"/>
      <c r="AS205" s="206"/>
      <c r="AT205" s="489">
        <f t="shared" si="50"/>
        <v>0</v>
      </c>
      <c r="AU205" s="489">
        <f t="shared" si="51"/>
        <v>0</v>
      </c>
      <c r="AV205" s="489">
        <f t="shared" si="52"/>
        <v>0</v>
      </c>
      <c r="AW205" s="489">
        <f t="shared" si="53"/>
        <v>0</v>
      </c>
      <c r="AX205" s="206"/>
      <c r="AY205" s="206"/>
      <c r="AZ205" s="206"/>
      <c r="BA205" s="206"/>
      <c r="BB205" s="206"/>
      <c r="BC205" s="206"/>
      <c r="BD205" s="206"/>
      <c r="BE205" s="206"/>
      <c r="BF205" s="206"/>
      <c r="BG205" s="206"/>
      <c r="BH205" s="206"/>
      <c r="BI205" s="206"/>
      <c r="BJ205" s="206"/>
      <c r="BK205" s="206"/>
      <c r="BL205" s="206"/>
      <c r="BM205" s="206"/>
      <c r="BN205" s="206"/>
      <c r="BO205" s="206"/>
      <c r="BP205" s="206"/>
      <c r="BQ205" s="206"/>
      <c r="BR205" s="206"/>
      <c r="BS205" s="206"/>
      <c r="BT205" s="206"/>
      <c r="BU205" s="206"/>
      <c r="BV205" s="206"/>
      <c r="BW205" s="206"/>
      <c r="BX205" s="206"/>
      <c r="BY205" s="489">
        <f t="shared" si="54"/>
        <v>0</v>
      </c>
      <c r="BZ205" s="489">
        <f t="shared" si="55"/>
        <v>0</v>
      </c>
      <c r="CA205" s="489">
        <f t="shared" si="58"/>
        <v>808</v>
      </c>
      <c r="CB205" s="489">
        <f t="shared" si="59"/>
        <v>6</v>
      </c>
      <c r="CC205" s="489">
        <f t="shared" si="60"/>
        <v>0</v>
      </c>
      <c r="CD205" s="489">
        <f t="shared" si="61"/>
        <v>0</v>
      </c>
      <c r="CE205" s="489">
        <f t="shared" si="62"/>
        <v>0</v>
      </c>
      <c r="CF205" s="489">
        <f t="shared" si="56"/>
        <v>808</v>
      </c>
      <c r="CG205" s="489">
        <f t="shared" si="57"/>
        <v>6</v>
      </c>
      <c r="CH205" s="489">
        <f t="shared" si="63"/>
        <v>339</v>
      </c>
      <c r="CI205" s="489">
        <f t="shared" si="64"/>
        <v>24</v>
      </c>
    </row>
    <row r="206" spans="1:87">
      <c r="A206" s="499" t="str">
        <f t="shared" si="49"/>
        <v>709</v>
      </c>
      <c r="B206" s="500">
        <v>40016</v>
      </c>
      <c r="C206" s="206"/>
      <c r="D206" s="206"/>
      <c r="E206" s="206"/>
      <c r="F206" s="206"/>
      <c r="G206" s="206"/>
      <c r="H206" s="206"/>
      <c r="I206" s="206"/>
      <c r="J206" s="206"/>
      <c r="K206" s="206"/>
      <c r="L206" s="206"/>
      <c r="M206" s="206"/>
      <c r="N206" s="206"/>
      <c r="O206" s="206"/>
      <c r="P206" s="206"/>
      <c r="Q206" s="206"/>
      <c r="R206" s="206"/>
      <c r="S206" s="206"/>
      <c r="T206" s="206"/>
      <c r="U206" s="206"/>
      <c r="V206" s="206"/>
      <c r="W206" s="206"/>
      <c r="X206" s="206"/>
      <c r="Y206" s="206"/>
      <c r="Z206" s="206"/>
      <c r="AA206" s="206"/>
      <c r="AB206" s="206"/>
      <c r="AC206" s="206"/>
      <c r="AD206" s="206"/>
      <c r="AE206" s="206"/>
      <c r="AF206" s="206"/>
      <c r="AG206" s="206"/>
      <c r="AH206" s="206"/>
      <c r="AI206" s="206"/>
      <c r="AJ206" s="206"/>
      <c r="AK206" s="206"/>
      <c r="AL206" s="206"/>
      <c r="AM206" s="206"/>
      <c r="AN206" s="206"/>
      <c r="AO206" s="206"/>
      <c r="AP206" s="206"/>
      <c r="AQ206" s="206"/>
      <c r="AR206" s="206"/>
      <c r="AS206" s="206"/>
      <c r="AT206" s="489">
        <f t="shared" si="50"/>
        <v>0</v>
      </c>
      <c r="AU206" s="489">
        <f t="shared" si="51"/>
        <v>0</v>
      </c>
      <c r="AV206" s="489">
        <f t="shared" si="52"/>
        <v>0</v>
      </c>
      <c r="AW206" s="489">
        <f t="shared" si="53"/>
        <v>0</v>
      </c>
      <c r="AX206" s="206"/>
      <c r="AY206" s="206"/>
      <c r="AZ206" s="206"/>
      <c r="BA206" s="206"/>
      <c r="BB206" s="206"/>
      <c r="BC206" s="206"/>
      <c r="BD206" s="206"/>
      <c r="BE206" s="206"/>
      <c r="BF206" s="206"/>
      <c r="BG206" s="206"/>
      <c r="BH206" s="206"/>
      <c r="BI206" s="206"/>
      <c r="BJ206" s="206"/>
      <c r="BK206" s="206"/>
      <c r="BL206" s="206"/>
      <c r="BM206" s="206"/>
      <c r="BN206" s="206"/>
      <c r="BO206" s="206"/>
      <c r="BP206" s="206"/>
      <c r="BQ206" s="206"/>
      <c r="BR206" s="206"/>
      <c r="BS206" s="206"/>
      <c r="BT206" s="206"/>
      <c r="BU206" s="206"/>
      <c r="BV206" s="206"/>
      <c r="BW206" s="206"/>
      <c r="BX206" s="206"/>
      <c r="BY206" s="489">
        <f t="shared" si="54"/>
        <v>0</v>
      </c>
      <c r="BZ206" s="489">
        <f t="shared" si="55"/>
        <v>0</v>
      </c>
      <c r="CA206" s="489">
        <f t="shared" si="58"/>
        <v>808</v>
      </c>
      <c r="CB206" s="489">
        <f t="shared" si="59"/>
        <v>6</v>
      </c>
      <c r="CC206" s="489">
        <f t="shared" si="60"/>
        <v>0</v>
      </c>
      <c r="CD206" s="489">
        <f t="shared" si="61"/>
        <v>0</v>
      </c>
      <c r="CE206" s="489">
        <f t="shared" si="62"/>
        <v>0</v>
      </c>
      <c r="CF206" s="489">
        <f t="shared" si="56"/>
        <v>808</v>
      </c>
      <c r="CG206" s="489">
        <f t="shared" si="57"/>
        <v>6</v>
      </c>
      <c r="CH206" s="489">
        <f t="shared" si="63"/>
        <v>339</v>
      </c>
      <c r="CI206" s="489">
        <f t="shared" si="64"/>
        <v>24</v>
      </c>
    </row>
    <row r="207" spans="1:87">
      <c r="A207" s="499" t="str">
        <f t="shared" si="49"/>
        <v>709</v>
      </c>
      <c r="B207" s="500">
        <v>40017</v>
      </c>
      <c r="C207" s="206"/>
      <c r="D207" s="206"/>
      <c r="E207" s="206"/>
      <c r="F207" s="206"/>
      <c r="G207" s="206"/>
      <c r="H207" s="206"/>
      <c r="I207" s="206"/>
      <c r="J207" s="206"/>
      <c r="K207" s="206"/>
      <c r="L207" s="206"/>
      <c r="M207" s="206"/>
      <c r="N207" s="206"/>
      <c r="O207" s="206"/>
      <c r="P207" s="206"/>
      <c r="Q207" s="206"/>
      <c r="R207" s="206"/>
      <c r="S207" s="206"/>
      <c r="T207" s="206"/>
      <c r="U207" s="206"/>
      <c r="V207" s="206"/>
      <c r="W207" s="206"/>
      <c r="X207" s="206"/>
      <c r="Y207" s="206"/>
      <c r="Z207" s="206"/>
      <c r="AA207" s="206"/>
      <c r="AB207" s="206"/>
      <c r="AC207" s="206"/>
      <c r="AD207" s="206"/>
      <c r="AE207" s="206"/>
      <c r="AF207" s="206"/>
      <c r="AG207" s="206"/>
      <c r="AH207" s="206"/>
      <c r="AI207" s="206"/>
      <c r="AJ207" s="206"/>
      <c r="AK207" s="206"/>
      <c r="AL207" s="206"/>
      <c r="AM207" s="206"/>
      <c r="AN207" s="206"/>
      <c r="AO207" s="206"/>
      <c r="AP207" s="206"/>
      <c r="AQ207" s="206"/>
      <c r="AR207" s="206"/>
      <c r="AS207" s="206"/>
      <c r="AT207" s="489">
        <f t="shared" si="50"/>
        <v>0</v>
      </c>
      <c r="AU207" s="489">
        <f t="shared" si="51"/>
        <v>0</v>
      </c>
      <c r="AV207" s="489">
        <f t="shared" si="52"/>
        <v>0</v>
      </c>
      <c r="AW207" s="489">
        <f t="shared" si="53"/>
        <v>0</v>
      </c>
      <c r="AX207" s="206"/>
      <c r="AY207" s="206"/>
      <c r="AZ207" s="206"/>
      <c r="BA207" s="206"/>
      <c r="BB207" s="206"/>
      <c r="BC207" s="206"/>
      <c r="BD207" s="206"/>
      <c r="BE207" s="206"/>
      <c r="BF207" s="206"/>
      <c r="BG207" s="206"/>
      <c r="BH207" s="206"/>
      <c r="BI207" s="206"/>
      <c r="BJ207" s="206"/>
      <c r="BK207" s="206"/>
      <c r="BL207" s="206"/>
      <c r="BM207" s="206"/>
      <c r="BN207" s="206"/>
      <c r="BO207" s="206"/>
      <c r="BP207" s="206"/>
      <c r="BQ207" s="206"/>
      <c r="BR207" s="206"/>
      <c r="BS207" s="206"/>
      <c r="BT207" s="206"/>
      <c r="BU207" s="206"/>
      <c r="BV207" s="206"/>
      <c r="BW207" s="206"/>
      <c r="BX207" s="206"/>
      <c r="BY207" s="489">
        <f t="shared" si="54"/>
        <v>0</v>
      </c>
      <c r="BZ207" s="489">
        <f t="shared" si="55"/>
        <v>0</v>
      </c>
      <c r="CA207" s="489">
        <f t="shared" si="58"/>
        <v>808</v>
      </c>
      <c r="CB207" s="489">
        <f t="shared" si="59"/>
        <v>6</v>
      </c>
      <c r="CC207" s="489">
        <f t="shared" si="60"/>
        <v>0</v>
      </c>
      <c r="CD207" s="489">
        <f t="shared" si="61"/>
        <v>0</v>
      </c>
      <c r="CE207" s="489">
        <f t="shared" si="62"/>
        <v>0</v>
      </c>
      <c r="CF207" s="489">
        <f t="shared" si="56"/>
        <v>808</v>
      </c>
      <c r="CG207" s="489">
        <f t="shared" si="57"/>
        <v>6</v>
      </c>
      <c r="CH207" s="489">
        <f t="shared" si="63"/>
        <v>339</v>
      </c>
      <c r="CI207" s="489">
        <f t="shared" si="64"/>
        <v>24</v>
      </c>
    </row>
    <row r="208" spans="1:87">
      <c r="A208" s="499" t="str">
        <f t="shared" si="49"/>
        <v>709</v>
      </c>
      <c r="B208" s="500">
        <v>40018</v>
      </c>
      <c r="C208" s="206"/>
      <c r="D208" s="206"/>
      <c r="E208" s="206"/>
      <c r="F208" s="206"/>
      <c r="G208" s="206"/>
      <c r="H208" s="206"/>
      <c r="I208" s="206"/>
      <c r="J208" s="206"/>
      <c r="K208" s="206"/>
      <c r="L208" s="206"/>
      <c r="M208" s="206"/>
      <c r="N208" s="206"/>
      <c r="O208" s="206"/>
      <c r="P208" s="206"/>
      <c r="Q208" s="206"/>
      <c r="R208" s="206"/>
      <c r="S208" s="206"/>
      <c r="T208" s="206"/>
      <c r="U208" s="206"/>
      <c r="V208" s="206"/>
      <c r="W208" s="206"/>
      <c r="X208" s="206"/>
      <c r="Y208" s="206"/>
      <c r="Z208" s="206"/>
      <c r="AA208" s="206"/>
      <c r="AB208" s="206"/>
      <c r="AC208" s="206"/>
      <c r="AD208" s="206"/>
      <c r="AE208" s="206"/>
      <c r="AF208" s="206"/>
      <c r="AG208" s="206"/>
      <c r="AH208" s="206"/>
      <c r="AI208" s="206"/>
      <c r="AJ208" s="206"/>
      <c r="AK208" s="206"/>
      <c r="AL208" s="206"/>
      <c r="AM208" s="206"/>
      <c r="AN208" s="206"/>
      <c r="AO208" s="206"/>
      <c r="AP208" s="206"/>
      <c r="AQ208" s="206"/>
      <c r="AR208" s="206"/>
      <c r="AS208" s="206"/>
      <c r="AT208" s="489">
        <f t="shared" si="50"/>
        <v>0</v>
      </c>
      <c r="AU208" s="489">
        <f t="shared" si="51"/>
        <v>0</v>
      </c>
      <c r="AV208" s="489">
        <f t="shared" si="52"/>
        <v>0</v>
      </c>
      <c r="AW208" s="489">
        <f t="shared" si="53"/>
        <v>0</v>
      </c>
      <c r="AX208" s="206"/>
      <c r="AY208" s="206"/>
      <c r="AZ208" s="206"/>
      <c r="BA208" s="206"/>
      <c r="BB208" s="206"/>
      <c r="BC208" s="206"/>
      <c r="BD208" s="206"/>
      <c r="BE208" s="206"/>
      <c r="BF208" s="206"/>
      <c r="BG208" s="206"/>
      <c r="BH208" s="206"/>
      <c r="BI208" s="206"/>
      <c r="BJ208" s="206"/>
      <c r="BK208" s="206"/>
      <c r="BL208" s="206"/>
      <c r="BM208" s="206"/>
      <c r="BN208" s="206"/>
      <c r="BO208" s="206"/>
      <c r="BP208" s="206"/>
      <c r="BQ208" s="206"/>
      <c r="BR208" s="206"/>
      <c r="BS208" s="206"/>
      <c r="BT208" s="206"/>
      <c r="BU208" s="206"/>
      <c r="BV208" s="206"/>
      <c r="BW208" s="206"/>
      <c r="BX208" s="206"/>
      <c r="BY208" s="489">
        <f t="shared" si="54"/>
        <v>0</v>
      </c>
      <c r="BZ208" s="489">
        <f t="shared" si="55"/>
        <v>0</v>
      </c>
      <c r="CA208" s="489">
        <f t="shared" si="58"/>
        <v>808</v>
      </c>
      <c r="CB208" s="489">
        <f t="shared" si="59"/>
        <v>6</v>
      </c>
      <c r="CC208" s="489">
        <f t="shared" si="60"/>
        <v>0</v>
      </c>
      <c r="CD208" s="489">
        <f t="shared" si="61"/>
        <v>0</v>
      </c>
      <c r="CE208" s="489">
        <f t="shared" si="62"/>
        <v>0</v>
      </c>
      <c r="CF208" s="489">
        <f t="shared" si="56"/>
        <v>808</v>
      </c>
      <c r="CG208" s="489">
        <f t="shared" si="57"/>
        <v>6</v>
      </c>
      <c r="CH208" s="489">
        <f t="shared" si="63"/>
        <v>339</v>
      </c>
      <c r="CI208" s="489">
        <f t="shared" si="64"/>
        <v>24</v>
      </c>
    </row>
    <row r="209" spans="1:87">
      <c r="A209" s="499" t="str">
        <f t="shared" si="49"/>
        <v>709</v>
      </c>
      <c r="B209" s="500">
        <v>40019</v>
      </c>
      <c r="C209" s="206"/>
      <c r="D209" s="206"/>
      <c r="E209" s="206"/>
      <c r="F209" s="206"/>
      <c r="G209" s="206"/>
      <c r="H209" s="206"/>
      <c r="I209" s="206"/>
      <c r="J209" s="206"/>
      <c r="K209" s="206"/>
      <c r="L209" s="206"/>
      <c r="M209" s="206"/>
      <c r="N209" s="206"/>
      <c r="O209" s="206"/>
      <c r="P209" s="206"/>
      <c r="Q209" s="206"/>
      <c r="R209" s="206"/>
      <c r="S209" s="206"/>
      <c r="T209" s="206"/>
      <c r="U209" s="206"/>
      <c r="V209" s="206"/>
      <c r="W209" s="206"/>
      <c r="X209" s="206"/>
      <c r="Y209" s="206"/>
      <c r="Z209" s="206"/>
      <c r="AA209" s="206"/>
      <c r="AB209" s="206"/>
      <c r="AC209" s="206"/>
      <c r="AD209" s="206"/>
      <c r="AE209" s="206"/>
      <c r="AF209" s="206"/>
      <c r="AG209" s="206"/>
      <c r="AH209" s="206"/>
      <c r="AI209" s="206"/>
      <c r="AJ209" s="206"/>
      <c r="AK209" s="206"/>
      <c r="AL209" s="206"/>
      <c r="AM209" s="206"/>
      <c r="AN209" s="206"/>
      <c r="AO209" s="206"/>
      <c r="AP209" s="206"/>
      <c r="AQ209" s="206"/>
      <c r="AR209" s="206"/>
      <c r="AS209" s="206"/>
      <c r="AT209" s="489">
        <f t="shared" si="50"/>
        <v>0</v>
      </c>
      <c r="AU209" s="489">
        <f t="shared" si="51"/>
        <v>0</v>
      </c>
      <c r="AV209" s="489">
        <f t="shared" si="52"/>
        <v>0</v>
      </c>
      <c r="AW209" s="489">
        <f t="shared" si="53"/>
        <v>0</v>
      </c>
      <c r="AX209" s="206"/>
      <c r="AY209" s="206"/>
      <c r="AZ209" s="206"/>
      <c r="BA209" s="206"/>
      <c r="BB209" s="206"/>
      <c r="BC209" s="206"/>
      <c r="BD209" s="206"/>
      <c r="BE209" s="206"/>
      <c r="BF209" s="206"/>
      <c r="BG209" s="206"/>
      <c r="BH209" s="206"/>
      <c r="BI209" s="206"/>
      <c r="BJ209" s="206"/>
      <c r="BK209" s="206"/>
      <c r="BL209" s="206"/>
      <c r="BM209" s="206"/>
      <c r="BN209" s="206"/>
      <c r="BO209" s="206"/>
      <c r="BP209" s="206"/>
      <c r="BQ209" s="206"/>
      <c r="BR209" s="206"/>
      <c r="BS209" s="206"/>
      <c r="BT209" s="206"/>
      <c r="BU209" s="206"/>
      <c r="BV209" s="206"/>
      <c r="BW209" s="206"/>
      <c r="BX209" s="206"/>
      <c r="BY209" s="489">
        <f t="shared" si="54"/>
        <v>0</v>
      </c>
      <c r="BZ209" s="489">
        <f t="shared" si="55"/>
        <v>0</v>
      </c>
      <c r="CA209" s="489">
        <f t="shared" si="58"/>
        <v>808</v>
      </c>
      <c r="CB209" s="489">
        <f t="shared" si="59"/>
        <v>6</v>
      </c>
      <c r="CC209" s="489">
        <f t="shared" si="60"/>
        <v>0</v>
      </c>
      <c r="CD209" s="489">
        <f t="shared" si="61"/>
        <v>0</v>
      </c>
      <c r="CE209" s="489">
        <f t="shared" si="62"/>
        <v>0</v>
      </c>
      <c r="CF209" s="489">
        <f t="shared" si="56"/>
        <v>808</v>
      </c>
      <c r="CG209" s="489">
        <f t="shared" si="57"/>
        <v>6</v>
      </c>
      <c r="CH209" s="489">
        <f t="shared" si="63"/>
        <v>339</v>
      </c>
      <c r="CI209" s="489">
        <f t="shared" si="64"/>
        <v>24</v>
      </c>
    </row>
    <row r="210" spans="1:87">
      <c r="A210" s="499" t="str">
        <f t="shared" si="49"/>
        <v>709</v>
      </c>
      <c r="B210" s="500">
        <v>40020</v>
      </c>
      <c r="C210" s="206"/>
      <c r="D210" s="206"/>
      <c r="E210" s="206"/>
      <c r="F210" s="206"/>
      <c r="G210" s="206"/>
      <c r="H210" s="206"/>
      <c r="I210" s="206"/>
      <c r="J210" s="206"/>
      <c r="K210" s="206"/>
      <c r="L210" s="206"/>
      <c r="M210" s="206"/>
      <c r="N210" s="206"/>
      <c r="O210" s="206"/>
      <c r="P210" s="206"/>
      <c r="Q210" s="206"/>
      <c r="R210" s="206"/>
      <c r="S210" s="206"/>
      <c r="T210" s="206"/>
      <c r="U210" s="206"/>
      <c r="V210" s="206"/>
      <c r="W210" s="206"/>
      <c r="X210" s="206"/>
      <c r="Y210" s="206"/>
      <c r="Z210" s="206"/>
      <c r="AA210" s="206"/>
      <c r="AB210" s="206"/>
      <c r="AC210" s="206"/>
      <c r="AD210" s="206"/>
      <c r="AE210" s="206"/>
      <c r="AF210" s="206"/>
      <c r="AG210" s="206"/>
      <c r="AH210" s="206"/>
      <c r="AI210" s="206"/>
      <c r="AJ210" s="206"/>
      <c r="AK210" s="206"/>
      <c r="AL210" s="206"/>
      <c r="AM210" s="206"/>
      <c r="AN210" s="206"/>
      <c r="AO210" s="206"/>
      <c r="AP210" s="206"/>
      <c r="AQ210" s="206"/>
      <c r="AR210" s="206"/>
      <c r="AS210" s="206"/>
      <c r="AT210" s="489">
        <f t="shared" si="50"/>
        <v>0</v>
      </c>
      <c r="AU210" s="489">
        <f t="shared" si="51"/>
        <v>0</v>
      </c>
      <c r="AV210" s="489">
        <f t="shared" si="52"/>
        <v>0</v>
      </c>
      <c r="AW210" s="489">
        <f t="shared" si="53"/>
        <v>0</v>
      </c>
      <c r="AX210" s="206"/>
      <c r="AY210" s="206"/>
      <c r="AZ210" s="206"/>
      <c r="BA210" s="206"/>
      <c r="BB210" s="206"/>
      <c r="BC210" s="206"/>
      <c r="BD210" s="206"/>
      <c r="BE210" s="206"/>
      <c r="BF210" s="206"/>
      <c r="BG210" s="206"/>
      <c r="BH210" s="206"/>
      <c r="BI210" s="206"/>
      <c r="BJ210" s="206"/>
      <c r="BK210" s="206"/>
      <c r="BL210" s="206"/>
      <c r="BM210" s="206"/>
      <c r="BN210" s="206"/>
      <c r="BO210" s="206"/>
      <c r="BP210" s="206"/>
      <c r="BQ210" s="206"/>
      <c r="BR210" s="206"/>
      <c r="BS210" s="206"/>
      <c r="BT210" s="206"/>
      <c r="BU210" s="206"/>
      <c r="BV210" s="206"/>
      <c r="BW210" s="206"/>
      <c r="BX210" s="206"/>
      <c r="BY210" s="489">
        <f t="shared" si="54"/>
        <v>0</v>
      </c>
      <c r="BZ210" s="489">
        <f t="shared" si="55"/>
        <v>0</v>
      </c>
      <c r="CA210" s="489">
        <f t="shared" si="58"/>
        <v>808</v>
      </c>
      <c r="CB210" s="489">
        <f t="shared" si="59"/>
        <v>6</v>
      </c>
      <c r="CC210" s="489">
        <f t="shared" si="60"/>
        <v>0</v>
      </c>
      <c r="CD210" s="489">
        <f t="shared" si="61"/>
        <v>0</v>
      </c>
      <c r="CE210" s="489">
        <f t="shared" si="62"/>
        <v>0</v>
      </c>
      <c r="CF210" s="489">
        <f t="shared" si="56"/>
        <v>808</v>
      </c>
      <c r="CG210" s="489">
        <f t="shared" si="57"/>
        <v>6</v>
      </c>
      <c r="CH210" s="489">
        <f t="shared" si="63"/>
        <v>339</v>
      </c>
      <c r="CI210" s="489">
        <f t="shared" si="64"/>
        <v>24</v>
      </c>
    </row>
    <row r="211" spans="1:87">
      <c r="A211" s="499" t="str">
        <f t="shared" si="49"/>
        <v>709</v>
      </c>
      <c r="B211" s="500">
        <v>40021</v>
      </c>
      <c r="C211" s="206"/>
      <c r="D211" s="206"/>
      <c r="E211" s="206"/>
      <c r="F211" s="206"/>
      <c r="G211" s="206"/>
      <c r="H211" s="206"/>
      <c r="I211" s="206"/>
      <c r="J211" s="206"/>
      <c r="K211" s="206"/>
      <c r="L211" s="206"/>
      <c r="M211" s="206"/>
      <c r="N211" s="206"/>
      <c r="O211" s="206"/>
      <c r="P211" s="206"/>
      <c r="Q211" s="206"/>
      <c r="R211" s="206"/>
      <c r="S211" s="206"/>
      <c r="T211" s="206"/>
      <c r="U211" s="206"/>
      <c r="V211" s="206"/>
      <c r="W211" s="206"/>
      <c r="X211" s="206"/>
      <c r="Y211" s="206"/>
      <c r="Z211" s="206"/>
      <c r="AA211" s="206"/>
      <c r="AB211" s="206"/>
      <c r="AC211" s="206"/>
      <c r="AD211" s="206"/>
      <c r="AE211" s="206"/>
      <c r="AF211" s="206"/>
      <c r="AG211" s="206"/>
      <c r="AH211" s="206"/>
      <c r="AI211" s="206"/>
      <c r="AJ211" s="206"/>
      <c r="AK211" s="206"/>
      <c r="AL211" s="206"/>
      <c r="AM211" s="206"/>
      <c r="AN211" s="206"/>
      <c r="AO211" s="206"/>
      <c r="AP211" s="206"/>
      <c r="AQ211" s="206"/>
      <c r="AR211" s="206"/>
      <c r="AS211" s="206"/>
      <c r="AT211" s="489">
        <f t="shared" si="50"/>
        <v>0</v>
      </c>
      <c r="AU211" s="489">
        <f t="shared" si="51"/>
        <v>0</v>
      </c>
      <c r="AV211" s="489">
        <f t="shared" si="52"/>
        <v>0</v>
      </c>
      <c r="AW211" s="489">
        <f t="shared" si="53"/>
        <v>0</v>
      </c>
      <c r="AX211" s="206"/>
      <c r="AY211" s="206"/>
      <c r="AZ211" s="206"/>
      <c r="BA211" s="206"/>
      <c r="BB211" s="206"/>
      <c r="BC211" s="206"/>
      <c r="BD211" s="206"/>
      <c r="BE211" s="206"/>
      <c r="BF211" s="206"/>
      <c r="BG211" s="206"/>
      <c r="BH211" s="206"/>
      <c r="BI211" s="206"/>
      <c r="BJ211" s="206"/>
      <c r="BK211" s="206"/>
      <c r="BL211" s="206"/>
      <c r="BM211" s="206"/>
      <c r="BN211" s="206"/>
      <c r="BO211" s="206"/>
      <c r="BP211" s="206"/>
      <c r="BQ211" s="206"/>
      <c r="BR211" s="206"/>
      <c r="BS211" s="206"/>
      <c r="BT211" s="206"/>
      <c r="BU211" s="206"/>
      <c r="BV211" s="206"/>
      <c r="BW211" s="206"/>
      <c r="BX211" s="206"/>
      <c r="BY211" s="489">
        <f t="shared" si="54"/>
        <v>0</v>
      </c>
      <c r="BZ211" s="489">
        <f t="shared" si="55"/>
        <v>0</v>
      </c>
      <c r="CA211" s="489">
        <f t="shared" si="58"/>
        <v>808</v>
      </c>
      <c r="CB211" s="489">
        <f t="shared" si="59"/>
        <v>6</v>
      </c>
      <c r="CC211" s="489">
        <f t="shared" si="60"/>
        <v>0</v>
      </c>
      <c r="CD211" s="489">
        <f t="shared" si="61"/>
        <v>0</v>
      </c>
      <c r="CE211" s="489">
        <f t="shared" si="62"/>
        <v>0</v>
      </c>
      <c r="CF211" s="489">
        <f t="shared" si="56"/>
        <v>808</v>
      </c>
      <c r="CG211" s="489">
        <f t="shared" si="57"/>
        <v>6</v>
      </c>
      <c r="CH211" s="489">
        <f t="shared" si="63"/>
        <v>339</v>
      </c>
      <c r="CI211" s="489">
        <f t="shared" si="64"/>
        <v>24</v>
      </c>
    </row>
    <row r="212" spans="1:87">
      <c r="A212" s="499" t="str">
        <f t="shared" si="49"/>
        <v>709</v>
      </c>
      <c r="B212" s="500">
        <v>40022</v>
      </c>
      <c r="C212" s="206"/>
      <c r="D212" s="206"/>
      <c r="E212" s="206"/>
      <c r="F212" s="206"/>
      <c r="G212" s="206"/>
      <c r="H212" s="206"/>
      <c r="I212" s="206"/>
      <c r="J212" s="206"/>
      <c r="K212" s="206"/>
      <c r="L212" s="206"/>
      <c r="M212" s="206"/>
      <c r="N212" s="206"/>
      <c r="O212" s="206"/>
      <c r="P212" s="206"/>
      <c r="Q212" s="206"/>
      <c r="R212" s="206"/>
      <c r="S212" s="206"/>
      <c r="T212" s="206"/>
      <c r="U212" s="206"/>
      <c r="V212" s="206"/>
      <c r="W212" s="206"/>
      <c r="X212" s="206"/>
      <c r="Y212" s="206"/>
      <c r="Z212" s="206"/>
      <c r="AA212" s="206"/>
      <c r="AB212" s="206"/>
      <c r="AC212" s="206"/>
      <c r="AD212" s="206"/>
      <c r="AE212" s="206"/>
      <c r="AF212" s="206"/>
      <c r="AG212" s="206"/>
      <c r="AH212" s="206"/>
      <c r="AI212" s="206"/>
      <c r="AJ212" s="206"/>
      <c r="AK212" s="206"/>
      <c r="AL212" s="206"/>
      <c r="AM212" s="206"/>
      <c r="AN212" s="206"/>
      <c r="AO212" s="206"/>
      <c r="AP212" s="206"/>
      <c r="AQ212" s="206"/>
      <c r="AR212" s="206"/>
      <c r="AS212" s="206"/>
      <c r="AT212" s="489">
        <f t="shared" si="50"/>
        <v>0</v>
      </c>
      <c r="AU212" s="489">
        <f t="shared" si="51"/>
        <v>0</v>
      </c>
      <c r="AV212" s="489">
        <f t="shared" si="52"/>
        <v>0</v>
      </c>
      <c r="AW212" s="489">
        <f t="shared" si="53"/>
        <v>0</v>
      </c>
      <c r="AX212" s="206"/>
      <c r="AY212" s="206"/>
      <c r="AZ212" s="206"/>
      <c r="BA212" s="206"/>
      <c r="BB212" s="206"/>
      <c r="BC212" s="206"/>
      <c r="BD212" s="206"/>
      <c r="BE212" s="206"/>
      <c r="BF212" s="206"/>
      <c r="BG212" s="206"/>
      <c r="BH212" s="206"/>
      <c r="BI212" s="206"/>
      <c r="BJ212" s="206"/>
      <c r="BK212" s="206"/>
      <c r="BL212" s="206"/>
      <c r="BM212" s="206"/>
      <c r="BN212" s="206"/>
      <c r="BO212" s="206"/>
      <c r="BP212" s="206"/>
      <c r="BQ212" s="206"/>
      <c r="BR212" s="206"/>
      <c r="BS212" s="206"/>
      <c r="BT212" s="206"/>
      <c r="BU212" s="206"/>
      <c r="BV212" s="206"/>
      <c r="BW212" s="206"/>
      <c r="BX212" s="206"/>
      <c r="BY212" s="489">
        <f t="shared" si="54"/>
        <v>0</v>
      </c>
      <c r="BZ212" s="489">
        <f t="shared" si="55"/>
        <v>0</v>
      </c>
      <c r="CA212" s="489">
        <f t="shared" si="58"/>
        <v>808</v>
      </c>
      <c r="CB212" s="489">
        <f t="shared" si="59"/>
        <v>6</v>
      </c>
      <c r="CC212" s="489">
        <f t="shared" si="60"/>
        <v>0</v>
      </c>
      <c r="CD212" s="489">
        <f t="shared" si="61"/>
        <v>0</v>
      </c>
      <c r="CE212" s="489">
        <f t="shared" si="62"/>
        <v>0</v>
      </c>
      <c r="CF212" s="489">
        <f t="shared" si="56"/>
        <v>808</v>
      </c>
      <c r="CG212" s="489">
        <f t="shared" si="57"/>
        <v>6</v>
      </c>
      <c r="CH212" s="489">
        <f t="shared" si="63"/>
        <v>339</v>
      </c>
      <c r="CI212" s="489">
        <f t="shared" si="64"/>
        <v>24</v>
      </c>
    </row>
    <row r="213" spans="1:87">
      <c r="A213" s="499" t="str">
        <f t="shared" si="49"/>
        <v>709</v>
      </c>
      <c r="B213" s="500">
        <v>40023</v>
      </c>
      <c r="C213" s="206"/>
      <c r="D213" s="206"/>
      <c r="E213" s="206"/>
      <c r="F213" s="206"/>
      <c r="G213" s="206"/>
      <c r="H213" s="206"/>
      <c r="I213" s="206"/>
      <c r="J213" s="206"/>
      <c r="K213" s="206"/>
      <c r="L213" s="206"/>
      <c r="M213" s="206"/>
      <c r="N213" s="206"/>
      <c r="O213" s="206"/>
      <c r="P213" s="206"/>
      <c r="Q213" s="206"/>
      <c r="R213" s="206"/>
      <c r="S213" s="206"/>
      <c r="T213" s="206"/>
      <c r="U213" s="206"/>
      <c r="V213" s="206"/>
      <c r="W213" s="206"/>
      <c r="X213" s="206"/>
      <c r="Y213" s="206"/>
      <c r="Z213" s="206"/>
      <c r="AA213" s="206"/>
      <c r="AB213" s="206"/>
      <c r="AC213" s="206"/>
      <c r="AD213" s="206"/>
      <c r="AE213" s="206"/>
      <c r="AF213" s="206"/>
      <c r="AG213" s="206"/>
      <c r="AH213" s="206"/>
      <c r="AI213" s="206"/>
      <c r="AJ213" s="206"/>
      <c r="AK213" s="206"/>
      <c r="AL213" s="206"/>
      <c r="AM213" s="206"/>
      <c r="AN213" s="206"/>
      <c r="AO213" s="206"/>
      <c r="AP213" s="206"/>
      <c r="AQ213" s="206"/>
      <c r="AR213" s="206"/>
      <c r="AS213" s="206"/>
      <c r="AT213" s="489">
        <f t="shared" si="50"/>
        <v>0</v>
      </c>
      <c r="AU213" s="489">
        <f t="shared" si="51"/>
        <v>0</v>
      </c>
      <c r="AV213" s="489">
        <f t="shared" si="52"/>
        <v>0</v>
      </c>
      <c r="AW213" s="489">
        <f t="shared" si="53"/>
        <v>0</v>
      </c>
      <c r="AX213" s="206"/>
      <c r="AY213" s="206"/>
      <c r="AZ213" s="206"/>
      <c r="BA213" s="206"/>
      <c r="BB213" s="206"/>
      <c r="BC213" s="206"/>
      <c r="BD213" s="206"/>
      <c r="BE213" s="206"/>
      <c r="BF213" s="206"/>
      <c r="BG213" s="206"/>
      <c r="BH213" s="206"/>
      <c r="BI213" s="206"/>
      <c r="BJ213" s="206"/>
      <c r="BK213" s="206"/>
      <c r="BL213" s="206"/>
      <c r="BM213" s="206"/>
      <c r="BN213" s="206"/>
      <c r="BO213" s="206"/>
      <c r="BP213" s="206"/>
      <c r="BQ213" s="206"/>
      <c r="BR213" s="206"/>
      <c r="BS213" s="206"/>
      <c r="BT213" s="206"/>
      <c r="BU213" s="206"/>
      <c r="BV213" s="206"/>
      <c r="BW213" s="206"/>
      <c r="BX213" s="206"/>
      <c r="BY213" s="489">
        <f t="shared" si="54"/>
        <v>0</v>
      </c>
      <c r="BZ213" s="489">
        <f t="shared" si="55"/>
        <v>0</v>
      </c>
      <c r="CA213" s="489">
        <f t="shared" si="58"/>
        <v>808</v>
      </c>
      <c r="CB213" s="489">
        <f t="shared" si="59"/>
        <v>6</v>
      </c>
      <c r="CC213" s="489">
        <f t="shared" si="60"/>
        <v>0</v>
      </c>
      <c r="CD213" s="489">
        <f t="shared" si="61"/>
        <v>0</v>
      </c>
      <c r="CE213" s="489">
        <f t="shared" si="62"/>
        <v>0</v>
      </c>
      <c r="CF213" s="489">
        <f t="shared" si="56"/>
        <v>808</v>
      </c>
      <c r="CG213" s="489">
        <f t="shared" si="57"/>
        <v>6</v>
      </c>
      <c r="CH213" s="489">
        <f t="shared" si="63"/>
        <v>339</v>
      </c>
      <c r="CI213" s="489">
        <f t="shared" si="64"/>
        <v>24</v>
      </c>
    </row>
    <row r="214" spans="1:87">
      <c r="A214" s="499" t="str">
        <f t="shared" si="49"/>
        <v>709</v>
      </c>
      <c r="B214" s="500">
        <v>40024</v>
      </c>
      <c r="C214" s="206"/>
      <c r="D214" s="206"/>
      <c r="E214" s="206"/>
      <c r="F214" s="206"/>
      <c r="G214" s="206"/>
      <c r="H214" s="206"/>
      <c r="I214" s="206"/>
      <c r="J214" s="206"/>
      <c r="K214" s="206"/>
      <c r="L214" s="206"/>
      <c r="M214" s="206"/>
      <c r="N214" s="206"/>
      <c r="O214" s="206"/>
      <c r="P214" s="206"/>
      <c r="Q214" s="206"/>
      <c r="R214" s="206"/>
      <c r="S214" s="206"/>
      <c r="T214" s="206"/>
      <c r="U214" s="206"/>
      <c r="V214" s="206"/>
      <c r="W214" s="206"/>
      <c r="X214" s="206"/>
      <c r="Y214" s="206"/>
      <c r="Z214" s="206"/>
      <c r="AA214" s="206"/>
      <c r="AB214" s="206"/>
      <c r="AC214" s="206"/>
      <c r="AD214" s="206"/>
      <c r="AE214" s="206"/>
      <c r="AF214" s="206"/>
      <c r="AG214" s="206"/>
      <c r="AH214" s="206"/>
      <c r="AI214" s="206"/>
      <c r="AJ214" s="206"/>
      <c r="AK214" s="206"/>
      <c r="AL214" s="206"/>
      <c r="AM214" s="206"/>
      <c r="AN214" s="206"/>
      <c r="AO214" s="206"/>
      <c r="AP214" s="206"/>
      <c r="AQ214" s="206"/>
      <c r="AR214" s="206"/>
      <c r="AS214" s="206"/>
      <c r="AT214" s="489">
        <f t="shared" si="50"/>
        <v>0</v>
      </c>
      <c r="AU214" s="489">
        <f t="shared" si="51"/>
        <v>0</v>
      </c>
      <c r="AV214" s="489">
        <f t="shared" si="52"/>
        <v>0</v>
      </c>
      <c r="AW214" s="489">
        <f t="shared" si="53"/>
        <v>0</v>
      </c>
      <c r="AX214" s="206"/>
      <c r="AY214" s="206"/>
      <c r="AZ214" s="206"/>
      <c r="BA214" s="206"/>
      <c r="BB214" s="206"/>
      <c r="BC214" s="206"/>
      <c r="BD214" s="206"/>
      <c r="BE214" s="206"/>
      <c r="BF214" s="206"/>
      <c r="BG214" s="206"/>
      <c r="BH214" s="206"/>
      <c r="BI214" s="206"/>
      <c r="BJ214" s="206"/>
      <c r="BK214" s="206"/>
      <c r="BL214" s="206"/>
      <c r="BM214" s="206"/>
      <c r="BN214" s="206"/>
      <c r="BO214" s="206"/>
      <c r="BP214" s="206"/>
      <c r="BQ214" s="206"/>
      <c r="BR214" s="206"/>
      <c r="BS214" s="206"/>
      <c r="BT214" s="206"/>
      <c r="BU214" s="206"/>
      <c r="BV214" s="206"/>
      <c r="BW214" s="206"/>
      <c r="BX214" s="206"/>
      <c r="BY214" s="489">
        <f t="shared" si="54"/>
        <v>0</v>
      </c>
      <c r="BZ214" s="489">
        <f t="shared" si="55"/>
        <v>0</v>
      </c>
      <c r="CA214" s="489">
        <f t="shared" si="58"/>
        <v>808</v>
      </c>
      <c r="CB214" s="489">
        <f t="shared" si="59"/>
        <v>6</v>
      </c>
      <c r="CC214" s="489">
        <f t="shared" si="60"/>
        <v>0</v>
      </c>
      <c r="CD214" s="489">
        <f t="shared" si="61"/>
        <v>0</v>
      </c>
      <c r="CE214" s="489">
        <f t="shared" si="62"/>
        <v>0</v>
      </c>
      <c r="CF214" s="489">
        <f t="shared" si="56"/>
        <v>808</v>
      </c>
      <c r="CG214" s="489">
        <f t="shared" si="57"/>
        <v>6</v>
      </c>
      <c r="CH214" s="489">
        <f t="shared" si="63"/>
        <v>339</v>
      </c>
      <c r="CI214" s="489">
        <f t="shared" si="64"/>
        <v>24</v>
      </c>
    </row>
    <row r="215" spans="1:87">
      <c r="A215" s="499" t="str">
        <f t="shared" si="49"/>
        <v>709</v>
      </c>
      <c r="B215" s="500">
        <v>40025</v>
      </c>
      <c r="C215" s="206"/>
      <c r="D215" s="206"/>
      <c r="E215" s="206"/>
      <c r="F215" s="206"/>
      <c r="G215" s="206"/>
      <c r="H215" s="206"/>
      <c r="I215" s="206"/>
      <c r="J215" s="206"/>
      <c r="K215" s="206"/>
      <c r="L215" s="206"/>
      <c r="M215" s="206"/>
      <c r="N215" s="206"/>
      <c r="O215" s="206"/>
      <c r="P215" s="206"/>
      <c r="Q215" s="206"/>
      <c r="R215" s="206"/>
      <c r="S215" s="206"/>
      <c r="T215" s="206"/>
      <c r="U215" s="206"/>
      <c r="V215" s="206"/>
      <c r="W215" s="206"/>
      <c r="X215" s="206"/>
      <c r="Y215" s="206"/>
      <c r="Z215" s="206"/>
      <c r="AA215" s="206"/>
      <c r="AB215" s="206"/>
      <c r="AC215" s="206"/>
      <c r="AD215" s="206"/>
      <c r="AE215" s="206"/>
      <c r="AF215" s="206"/>
      <c r="AG215" s="206"/>
      <c r="AH215" s="206"/>
      <c r="AI215" s="206"/>
      <c r="AJ215" s="206"/>
      <c r="AK215" s="206"/>
      <c r="AL215" s="206"/>
      <c r="AM215" s="206"/>
      <c r="AN215" s="206"/>
      <c r="AO215" s="206"/>
      <c r="AP215" s="206"/>
      <c r="AQ215" s="206"/>
      <c r="AR215" s="206"/>
      <c r="AS215" s="206"/>
      <c r="AT215" s="489">
        <f t="shared" si="50"/>
        <v>0</v>
      </c>
      <c r="AU215" s="489">
        <f t="shared" si="51"/>
        <v>0</v>
      </c>
      <c r="AV215" s="489">
        <f t="shared" si="52"/>
        <v>0</v>
      </c>
      <c r="AW215" s="489">
        <f t="shared" si="53"/>
        <v>0</v>
      </c>
      <c r="AX215" s="206"/>
      <c r="AY215" s="206"/>
      <c r="AZ215" s="206"/>
      <c r="BA215" s="206"/>
      <c r="BB215" s="206"/>
      <c r="BC215" s="206"/>
      <c r="BD215" s="206"/>
      <c r="BE215" s="206"/>
      <c r="BF215" s="206"/>
      <c r="BG215" s="206"/>
      <c r="BH215" s="206"/>
      <c r="BI215" s="206"/>
      <c r="BJ215" s="206"/>
      <c r="BK215" s="206"/>
      <c r="BL215" s="206"/>
      <c r="BM215" s="206"/>
      <c r="BN215" s="206"/>
      <c r="BO215" s="206"/>
      <c r="BP215" s="206"/>
      <c r="BQ215" s="206"/>
      <c r="BR215" s="206"/>
      <c r="BS215" s="206"/>
      <c r="BT215" s="206"/>
      <c r="BU215" s="206"/>
      <c r="BV215" s="206"/>
      <c r="BW215" s="206"/>
      <c r="BX215" s="206"/>
      <c r="BY215" s="489">
        <f t="shared" si="54"/>
        <v>0</v>
      </c>
      <c r="BZ215" s="489">
        <f t="shared" si="55"/>
        <v>0</v>
      </c>
      <c r="CA215" s="489">
        <f t="shared" si="58"/>
        <v>808</v>
      </c>
      <c r="CB215" s="489">
        <f t="shared" si="59"/>
        <v>6</v>
      </c>
      <c r="CC215" s="489">
        <f t="shared" si="60"/>
        <v>0</v>
      </c>
      <c r="CD215" s="489">
        <f t="shared" si="61"/>
        <v>0</v>
      </c>
      <c r="CE215" s="489">
        <f t="shared" si="62"/>
        <v>0</v>
      </c>
      <c r="CF215" s="489">
        <f t="shared" si="56"/>
        <v>808</v>
      </c>
      <c r="CG215" s="489">
        <f t="shared" si="57"/>
        <v>6</v>
      </c>
      <c r="CH215" s="489">
        <f t="shared" si="63"/>
        <v>339</v>
      </c>
      <c r="CI215" s="489">
        <f t="shared" si="64"/>
        <v>24</v>
      </c>
    </row>
    <row r="216" spans="1:87">
      <c r="A216" s="499" t="str">
        <f t="shared" si="49"/>
        <v>809</v>
      </c>
      <c r="B216" s="500">
        <v>40026</v>
      </c>
      <c r="C216" s="206"/>
      <c r="D216" s="206"/>
      <c r="E216" s="206"/>
      <c r="F216" s="206"/>
      <c r="G216" s="206"/>
      <c r="H216" s="206"/>
      <c r="I216" s="206"/>
      <c r="J216" s="206"/>
      <c r="K216" s="206"/>
      <c r="L216" s="206"/>
      <c r="M216" s="206"/>
      <c r="N216" s="206"/>
      <c r="O216" s="206"/>
      <c r="P216" s="206"/>
      <c r="Q216" s="206"/>
      <c r="R216" s="206"/>
      <c r="S216" s="206"/>
      <c r="T216" s="206"/>
      <c r="U216" s="206"/>
      <c r="V216" s="206"/>
      <c r="W216" s="206"/>
      <c r="X216" s="206"/>
      <c r="Y216" s="206"/>
      <c r="Z216" s="206"/>
      <c r="AA216" s="206"/>
      <c r="AB216" s="206"/>
      <c r="AC216" s="206"/>
      <c r="AD216" s="206"/>
      <c r="AE216" s="206"/>
      <c r="AF216" s="206"/>
      <c r="AG216" s="206"/>
      <c r="AH216" s="206"/>
      <c r="AI216" s="206"/>
      <c r="AJ216" s="206"/>
      <c r="AK216" s="206"/>
      <c r="AL216" s="206"/>
      <c r="AM216" s="206"/>
      <c r="AN216" s="206"/>
      <c r="AO216" s="206"/>
      <c r="AP216" s="206"/>
      <c r="AQ216" s="206"/>
      <c r="AR216" s="206"/>
      <c r="AS216" s="206"/>
      <c r="AT216" s="489">
        <f t="shared" si="50"/>
        <v>0</v>
      </c>
      <c r="AU216" s="489">
        <f t="shared" si="51"/>
        <v>0</v>
      </c>
      <c r="AV216" s="489">
        <f t="shared" si="52"/>
        <v>0</v>
      </c>
      <c r="AW216" s="489">
        <f t="shared" si="53"/>
        <v>0</v>
      </c>
      <c r="AX216" s="206"/>
      <c r="AY216" s="206"/>
      <c r="AZ216" s="206"/>
      <c r="BA216" s="206"/>
      <c r="BB216" s="206"/>
      <c r="BC216" s="206"/>
      <c r="BD216" s="206"/>
      <c r="BE216" s="206"/>
      <c r="BF216" s="206"/>
      <c r="BG216" s="206"/>
      <c r="BH216" s="206"/>
      <c r="BI216" s="206"/>
      <c r="BJ216" s="206"/>
      <c r="BK216" s="206"/>
      <c r="BL216" s="206"/>
      <c r="BM216" s="206"/>
      <c r="BN216" s="206"/>
      <c r="BO216" s="206"/>
      <c r="BP216" s="206"/>
      <c r="BQ216" s="206"/>
      <c r="BR216" s="206"/>
      <c r="BS216" s="206"/>
      <c r="BT216" s="206"/>
      <c r="BU216" s="206"/>
      <c r="BV216" s="206"/>
      <c r="BW216" s="206"/>
      <c r="BX216" s="206"/>
      <c r="BY216" s="489">
        <f t="shared" si="54"/>
        <v>0</v>
      </c>
      <c r="BZ216" s="489">
        <f t="shared" si="55"/>
        <v>0</v>
      </c>
      <c r="CA216" s="489">
        <f t="shared" si="58"/>
        <v>808</v>
      </c>
      <c r="CB216" s="489">
        <f t="shared" si="59"/>
        <v>6</v>
      </c>
      <c r="CC216" s="489">
        <f t="shared" si="60"/>
        <v>0</v>
      </c>
      <c r="CD216" s="489">
        <f t="shared" si="61"/>
        <v>0</v>
      </c>
      <c r="CE216" s="489">
        <f t="shared" si="62"/>
        <v>0</v>
      </c>
      <c r="CF216" s="489">
        <f t="shared" si="56"/>
        <v>808</v>
      </c>
      <c r="CG216" s="489">
        <f t="shared" si="57"/>
        <v>6</v>
      </c>
      <c r="CH216" s="489">
        <f t="shared" si="63"/>
        <v>339</v>
      </c>
      <c r="CI216" s="489">
        <f t="shared" si="64"/>
        <v>24</v>
      </c>
    </row>
    <row r="217" spans="1:87">
      <c r="A217" s="499" t="str">
        <f t="shared" si="49"/>
        <v>809</v>
      </c>
      <c r="B217" s="500">
        <v>40027</v>
      </c>
      <c r="C217" s="206"/>
      <c r="D217" s="206"/>
      <c r="E217" s="206"/>
      <c r="F217" s="206"/>
      <c r="G217" s="206"/>
      <c r="H217" s="206"/>
      <c r="I217" s="206"/>
      <c r="J217" s="206"/>
      <c r="K217" s="206"/>
      <c r="L217" s="206"/>
      <c r="M217" s="206"/>
      <c r="N217" s="206"/>
      <c r="O217" s="206"/>
      <c r="P217" s="206"/>
      <c r="Q217" s="206"/>
      <c r="R217" s="206"/>
      <c r="S217" s="206"/>
      <c r="T217" s="206"/>
      <c r="U217" s="206"/>
      <c r="V217" s="206"/>
      <c r="W217" s="206"/>
      <c r="X217" s="206"/>
      <c r="Y217" s="206"/>
      <c r="Z217" s="206"/>
      <c r="AA217" s="206"/>
      <c r="AB217" s="206"/>
      <c r="AC217" s="206"/>
      <c r="AD217" s="206"/>
      <c r="AE217" s="206"/>
      <c r="AF217" s="206"/>
      <c r="AG217" s="206"/>
      <c r="AH217" s="206"/>
      <c r="AI217" s="206"/>
      <c r="AJ217" s="206"/>
      <c r="AK217" s="206"/>
      <c r="AL217" s="206"/>
      <c r="AM217" s="206"/>
      <c r="AN217" s="206"/>
      <c r="AO217" s="206"/>
      <c r="AP217" s="206"/>
      <c r="AQ217" s="206"/>
      <c r="AR217" s="206"/>
      <c r="AS217" s="206"/>
      <c r="AT217" s="489">
        <f t="shared" si="50"/>
        <v>0</v>
      </c>
      <c r="AU217" s="489">
        <f t="shared" si="51"/>
        <v>0</v>
      </c>
      <c r="AV217" s="489">
        <f t="shared" si="52"/>
        <v>0</v>
      </c>
      <c r="AW217" s="489">
        <f t="shared" si="53"/>
        <v>0</v>
      </c>
      <c r="AX217" s="206"/>
      <c r="AY217" s="206"/>
      <c r="AZ217" s="206"/>
      <c r="BA217" s="206"/>
      <c r="BB217" s="206"/>
      <c r="BC217" s="206"/>
      <c r="BD217" s="206"/>
      <c r="BE217" s="206"/>
      <c r="BF217" s="206"/>
      <c r="BG217" s="206"/>
      <c r="BH217" s="206"/>
      <c r="BI217" s="206"/>
      <c r="BJ217" s="206"/>
      <c r="BK217" s="206"/>
      <c r="BL217" s="206"/>
      <c r="BM217" s="206"/>
      <c r="BN217" s="206"/>
      <c r="BO217" s="206"/>
      <c r="BP217" s="206"/>
      <c r="BQ217" s="206"/>
      <c r="BR217" s="206"/>
      <c r="BS217" s="206"/>
      <c r="BT217" s="206"/>
      <c r="BU217" s="206"/>
      <c r="BV217" s="206"/>
      <c r="BW217" s="206"/>
      <c r="BX217" s="206"/>
      <c r="BY217" s="489">
        <f t="shared" si="54"/>
        <v>0</v>
      </c>
      <c r="BZ217" s="489">
        <f t="shared" si="55"/>
        <v>0</v>
      </c>
      <c r="CA217" s="489">
        <f t="shared" si="58"/>
        <v>808</v>
      </c>
      <c r="CB217" s="489">
        <f t="shared" si="59"/>
        <v>6</v>
      </c>
      <c r="CC217" s="489">
        <f t="shared" si="60"/>
        <v>0</v>
      </c>
      <c r="CD217" s="489">
        <f t="shared" si="61"/>
        <v>0</v>
      </c>
      <c r="CE217" s="489">
        <f t="shared" si="62"/>
        <v>0</v>
      </c>
      <c r="CF217" s="489">
        <f t="shared" si="56"/>
        <v>808</v>
      </c>
      <c r="CG217" s="489">
        <f t="shared" si="57"/>
        <v>6</v>
      </c>
      <c r="CH217" s="489">
        <f t="shared" si="63"/>
        <v>339</v>
      </c>
      <c r="CI217" s="489">
        <f t="shared" si="64"/>
        <v>24</v>
      </c>
    </row>
    <row r="218" spans="1:87">
      <c r="A218" s="499" t="str">
        <f t="shared" si="49"/>
        <v>809</v>
      </c>
      <c r="B218" s="500">
        <v>40028</v>
      </c>
      <c r="C218" s="206"/>
      <c r="D218" s="206"/>
      <c r="E218" s="206"/>
      <c r="F218" s="206"/>
      <c r="G218" s="206"/>
      <c r="H218" s="206"/>
      <c r="I218" s="206"/>
      <c r="J218" s="206"/>
      <c r="K218" s="206"/>
      <c r="L218" s="206"/>
      <c r="M218" s="206"/>
      <c r="N218" s="206"/>
      <c r="O218" s="206"/>
      <c r="P218" s="206"/>
      <c r="Q218" s="206"/>
      <c r="R218" s="206"/>
      <c r="S218" s="206"/>
      <c r="T218" s="206"/>
      <c r="U218" s="206"/>
      <c r="V218" s="206"/>
      <c r="W218" s="206"/>
      <c r="X218" s="206"/>
      <c r="Y218" s="206"/>
      <c r="Z218" s="206"/>
      <c r="AA218" s="206"/>
      <c r="AB218" s="206"/>
      <c r="AC218" s="206"/>
      <c r="AD218" s="206"/>
      <c r="AE218" s="206"/>
      <c r="AF218" s="206"/>
      <c r="AG218" s="206"/>
      <c r="AH218" s="206"/>
      <c r="AI218" s="206"/>
      <c r="AJ218" s="206"/>
      <c r="AK218" s="206"/>
      <c r="AL218" s="206"/>
      <c r="AM218" s="206"/>
      <c r="AN218" s="206"/>
      <c r="AO218" s="206"/>
      <c r="AP218" s="206"/>
      <c r="AQ218" s="206"/>
      <c r="AR218" s="206"/>
      <c r="AS218" s="206"/>
      <c r="AT218" s="489">
        <f t="shared" si="50"/>
        <v>0</v>
      </c>
      <c r="AU218" s="489">
        <f t="shared" si="51"/>
        <v>0</v>
      </c>
      <c r="AV218" s="489">
        <f t="shared" si="52"/>
        <v>0</v>
      </c>
      <c r="AW218" s="489">
        <f t="shared" si="53"/>
        <v>0</v>
      </c>
      <c r="AX218" s="206"/>
      <c r="AY218" s="206"/>
      <c r="AZ218" s="206"/>
      <c r="BA218" s="206"/>
      <c r="BB218" s="206"/>
      <c r="BC218" s="206"/>
      <c r="BD218" s="206"/>
      <c r="BE218" s="206"/>
      <c r="BF218" s="206"/>
      <c r="BG218" s="206"/>
      <c r="BH218" s="206"/>
      <c r="BI218" s="206"/>
      <c r="BJ218" s="206"/>
      <c r="BK218" s="206"/>
      <c r="BL218" s="206"/>
      <c r="BM218" s="206"/>
      <c r="BN218" s="206"/>
      <c r="BO218" s="206"/>
      <c r="BP218" s="206"/>
      <c r="BQ218" s="206"/>
      <c r="BR218" s="206"/>
      <c r="BS218" s="206"/>
      <c r="BT218" s="206"/>
      <c r="BU218" s="206"/>
      <c r="BV218" s="206"/>
      <c r="BW218" s="206"/>
      <c r="BX218" s="206"/>
      <c r="BY218" s="489">
        <f t="shared" si="54"/>
        <v>0</v>
      </c>
      <c r="BZ218" s="489">
        <f t="shared" si="55"/>
        <v>0</v>
      </c>
      <c r="CA218" s="489">
        <f t="shared" si="58"/>
        <v>808</v>
      </c>
      <c r="CB218" s="489">
        <f t="shared" si="59"/>
        <v>6</v>
      </c>
      <c r="CC218" s="489">
        <f t="shared" si="60"/>
        <v>0</v>
      </c>
      <c r="CD218" s="489">
        <f t="shared" si="61"/>
        <v>0</v>
      </c>
      <c r="CE218" s="489">
        <f t="shared" si="62"/>
        <v>0</v>
      </c>
      <c r="CF218" s="489">
        <f t="shared" si="56"/>
        <v>808</v>
      </c>
      <c r="CG218" s="489">
        <f t="shared" si="57"/>
        <v>6</v>
      </c>
      <c r="CH218" s="489">
        <f t="shared" si="63"/>
        <v>339</v>
      </c>
      <c r="CI218" s="489">
        <f t="shared" si="64"/>
        <v>24</v>
      </c>
    </row>
    <row r="219" spans="1:87">
      <c r="A219" s="499" t="str">
        <f t="shared" si="49"/>
        <v>809</v>
      </c>
      <c r="B219" s="500">
        <v>40029</v>
      </c>
      <c r="C219" s="206"/>
      <c r="D219" s="206"/>
      <c r="E219" s="206"/>
      <c r="F219" s="206"/>
      <c r="G219" s="206"/>
      <c r="H219" s="206"/>
      <c r="I219" s="206"/>
      <c r="J219" s="206"/>
      <c r="K219" s="206"/>
      <c r="L219" s="206"/>
      <c r="M219" s="206"/>
      <c r="N219" s="206"/>
      <c r="O219" s="206"/>
      <c r="P219" s="206"/>
      <c r="Q219" s="206"/>
      <c r="R219" s="206"/>
      <c r="S219" s="206"/>
      <c r="T219" s="206"/>
      <c r="U219" s="206"/>
      <c r="V219" s="206"/>
      <c r="W219" s="206"/>
      <c r="X219" s="206"/>
      <c r="Y219" s="206"/>
      <c r="Z219" s="206"/>
      <c r="AA219" s="206"/>
      <c r="AB219" s="206"/>
      <c r="AC219" s="206"/>
      <c r="AD219" s="206"/>
      <c r="AE219" s="206"/>
      <c r="AF219" s="206"/>
      <c r="AG219" s="206"/>
      <c r="AH219" s="206"/>
      <c r="AI219" s="206"/>
      <c r="AJ219" s="206"/>
      <c r="AK219" s="206"/>
      <c r="AL219" s="206"/>
      <c r="AM219" s="206"/>
      <c r="AN219" s="206"/>
      <c r="AO219" s="206"/>
      <c r="AP219" s="206"/>
      <c r="AQ219" s="206"/>
      <c r="AR219" s="206"/>
      <c r="AS219" s="206"/>
      <c r="AT219" s="489">
        <f t="shared" si="50"/>
        <v>0</v>
      </c>
      <c r="AU219" s="489">
        <f t="shared" si="51"/>
        <v>0</v>
      </c>
      <c r="AV219" s="489">
        <f t="shared" si="52"/>
        <v>0</v>
      </c>
      <c r="AW219" s="489">
        <f t="shared" si="53"/>
        <v>0</v>
      </c>
      <c r="AX219" s="206"/>
      <c r="AY219" s="206"/>
      <c r="AZ219" s="206"/>
      <c r="BA219" s="206"/>
      <c r="BB219" s="206"/>
      <c r="BC219" s="206"/>
      <c r="BD219" s="206"/>
      <c r="BE219" s="206"/>
      <c r="BF219" s="206"/>
      <c r="BG219" s="206"/>
      <c r="BH219" s="206"/>
      <c r="BI219" s="206"/>
      <c r="BJ219" s="206"/>
      <c r="BK219" s="206"/>
      <c r="BL219" s="206"/>
      <c r="BM219" s="206"/>
      <c r="BN219" s="206"/>
      <c r="BO219" s="206"/>
      <c r="BP219" s="206"/>
      <c r="BQ219" s="206"/>
      <c r="BR219" s="206"/>
      <c r="BS219" s="206"/>
      <c r="BT219" s="206"/>
      <c r="BU219" s="206"/>
      <c r="BV219" s="206"/>
      <c r="BW219" s="206"/>
      <c r="BX219" s="206"/>
      <c r="BY219" s="489">
        <f t="shared" si="54"/>
        <v>0</v>
      </c>
      <c r="BZ219" s="489">
        <f t="shared" si="55"/>
        <v>0</v>
      </c>
      <c r="CA219" s="489">
        <f t="shared" si="58"/>
        <v>808</v>
      </c>
      <c r="CB219" s="489">
        <f t="shared" si="59"/>
        <v>6</v>
      </c>
      <c r="CC219" s="489">
        <f t="shared" si="60"/>
        <v>0</v>
      </c>
      <c r="CD219" s="489">
        <f t="shared" si="61"/>
        <v>0</v>
      </c>
      <c r="CE219" s="489">
        <f t="shared" si="62"/>
        <v>0</v>
      </c>
      <c r="CF219" s="489">
        <f t="shared" si="56"/>
        <v>808</v>
      </c>
      <c r="CG219" s="489">
        <f t="shared" si="57"/>
        <v>6</v>
      </c>
      <c r="CH219" s="489">
        <f t="shared" si="63"/>
        <v>339</v>
      </c>
      <c r="CI219" s="489">
        <f t="shared" si="64"/>
        <v>24</v>
      </c>
    </row>
    <row r="220" spans="1:87">
      <c r="A220" s="499" t="str">
        <f t="shared" si="49"/>
        <v>809</v>
      </c>
      <c r="B220" s="500">
        <v>40030</v>
      </c>
      <c r="C220" s="206"/>
      <c r="D220" s="206"/>
      <c r="E220" s="206"/>
      <c r="F220" s="206"/>
      <c r="G220" s="206"/>
      <c r="H220" s="206"/>
      <c r="I220" s="206"/>
      <c r="J220" s="206"/>
      <c r="K220" s="206"/>
      <c r="L220" s="206"/>
      <c r="M220" s="206"/>
      <c r="N220" s="206"/>
      <c r="O220" s="206"/>
      <c r="P220" s="206"/>
      <c r="Q220" s="206"/>
      <c r="R220" s="206"/>
      <c r="S220" s="206"/>
      <c r="T220" s="206"/>
      <c r="U220" s="206"/>
      <c r="V220" s="206"/>
      <c r="W220" s="206"/>
      <c r="X220" s="206"/>
      <c r="Y220" s="206"/>
      <c r="Z220" s="206"/>
      <c r="AA220" s="206"/>
      <c r="AB220" s="206"/>
      <c r="AC220" s="206"/>
      <c r="AD220" s="206"/>
      <c r="AE220" s="206"/>
      <c r="AF220" s="206"/>
      <c r="AG220" s="206"/>
      <c r="AH220" s="206"/>
      <c r="AI220" s="206"/>
      <c r="AJ220" s="206"/>
      <c r="AK220" s="206"/>
      <c r="AL220" s="206"/>
      <c r="AM220" s="206"/>
      <c r="AN220" s="206"/>
      <c r="AO220" s="206"/>
      <c r="AP220" s="206"/>
      <c r="AQ220" s="206"/>
      <c r="AR220" s="206"/>
      <c r="AS220" s="206"/>
      <c r="AT220" s="489">
        <f t="shared" si="50"/>
        <v>0</v>
      </c>
      <c r="AU220" s="489">
        <f t="shared" si="51"/>
        <v>0</v>
      </c>
      <c r="AV220" s="489">
        <f t="shared" si="52"/>
        <v>0</v>
      </c>
      <c r="AW220" s="489">
        <f t="shared" si="53"/>
        <v>0</v>
      </c>
      <c r="AX220" s="206"/>
      <c r="AY220" s="206"/>
      <c r="AZ220" s="206"/>
      <c r="BA220" s="206"/>
      <c r="BB220" s="206"/>
      <c r="BC220" s="206"/>
      <c r="BD220" s="206"/>
      <c r="BE220" s="206"/>
      <c r="BF220" s="206"/>
      <c r="BG220" s="206"/>
      <c r="BH220" s="206"/>
      <c r="BI220" s="206"/>
      <c r="BJ220" s="206"/>
      <c r="BK220" s="206"/>
      <c r="BL220" s="206"/>
      <c r="BM220" s="206"/>
      <c r="BN220" s="206"/>
      <c r="BO220" s="206"/>
      <c r="BP220" s="206"/>
      <c r="BQ220" s="206"/>
      <c r="BR220" s="206"/>
      <c r="BS220" s="206"/>
      <c r="BT220" s="206"/>
      <c r="BU220" s="206"/>
      <c r="BV220" s="206"/>
      <c r="BW220" s="206"/>
      <c r="BX220" s="206"/>
      <c r="BY220" s="489">
        <f t="shared" si="54"/>
        <v>0</v>
      </c>
      <c r="BZ220" s="489">
        <f t="shared" si="55"/>
        <v>0</v>
      </c>
      <c r="CA220" s="489">
        <f t="shared" si="58"/>
        <v>808</v>
      </c>
      <c r="CB220" s="489">
        <f t="shared" si="59"/>
        <v>6</v>
      </c>
      <c r="CC220" s="489">
        <f t="shared" si="60"/>
        <v>0</v>
      </c>
      <c r="CD220" s="489">
        <f t="shared" si="61"/>
        <v>0</v>
      </c>
      <c r="CE220" s="489">
        <f t="shared" si="62"/>
        <v>0</v>
      </c>
      <c r="CF220" s="489">
        <f t="shared" si="56"/>
        <v>808</v>
      </c>
      <c r="CG220" s="489">
        <f t="shared" si="57"/>
        <v>6</v>
      </c>
      <c r="CH220" s="489">
        <f t="shared" si="63"/>
        <v>339</v>
      </c>
      <c r="CI220" s="489">
        <f t="shared" si="64"/>
        <v>24</v>
      </c>
    </row>
    <row r="221" spans="1:87">
      <c r="A221" s="499" t="str">
        <f t="shared" si="49"/>
        <v>809</v>
      </c>
      <c r="B221" s="500">
        <v>40031</v>
      </c>
      <c r="C221" s="206"/>
      <c r="D221" s="206"/>
      <c r="E221" s="206"/>
      <c r="F221" s="206"/>
      <c r="G221" s="206"/>
      <c r="H221" s="206"/>
      <c r="I221" s="206"/>
      <c r="J221" s="206"/>
      <c r="K221" s="206"/>
      <c r="L221" s="206"/>
      <c r="M221" s="206"/>
      <c r="N221" s="206"/>
      <c r="O221" s="206"/>
      <c r="P221" s="206"/>
      <c r="Q221" s="206"/>
      <c r="R221" s="206"/>
      <c r="S221" s="206"/>
      <c r="T221" s="206"/>
      <c r="U221" s="206"/>
      <c r="V221" s="206"/>
      <c r="W221" s="206"/>
      <c r="X221" s="206"/>
      <c r="Y221" s="206"/>
      <c r="Z221" s="206"/>
      <c r="AA221" s="206"/>
      <c r="AB221" s="206"/>
      <c r="AC221" s="206"/>
      <c r="AD221" s="206"/>
      <c r="AE221" s="206"/>
      <c r="AF221" s="206"/>
      <c r="AG221" s="206"/>
      <c r="AH221" s="206"/>
      <c r="AI221" s="206"/>
      <c r="AJ221" s="206"/>
      <c r="AK221" s="206"/>
      <c r="AL221" s="206"/>
      <c r="AM221" s="206"/>
      <c r="AN221" s="206"/>
      <c r="AO221" s="206"/>
      <c r="AP221" s="206"/>
      <c r="AQ221" s="206"/>
      <c r="AR221" s="206"/>
      <c r="AS221" s="206"/>
      <c r="AT221" s="489">
        <f t="shared" si="50"/>
        <v>0</v>
      </c>
      <c r="AU221" s="489">
        <f t="shared" si="51"/>
        <v>0</v>
      </c>
      <c r="AV221" s="489">
        <f t="shared" si="52"/>
        <v>0</v>
      </c>
      <c r="AW221" s="489">
        <f t="shared" si="53"/>
        <v>0</v>
      </c>
      <c r="AX221" s="206"/>
      <c r="AY221" s="206"/>
      <c r="AZ221" s="206"/>
      <c r="BA221" s="206"/>
      <c r="BB221" s="206"/>
      <c r="BC221" s="206"/>
      <c r="BD221" s="206"/>
      <c r="BE221" s="206"/>
      <c r="BF221" s="206"/>
      <c r="BG221" s="206"/>
      <c r="BH221" s="206"/>
      <c r="BI221" s="206"/>
      <c r="BJ221" s="206"/>
      <c r="BK221" s="206"/>
      <c r="BL221" s="206"/>
      <c r="BM221" s="206"/>
      <c r="BN221" s="206"/>
      <c r="BO221" s="206"/>
      <c r="BP221" s="206"/>
      <c r="BQ221" s="206"/>
      <c r="BR221" s="206"/>
      <c r="BS221" s="206"/>
      <c r="BT221" s="206"/>
      <c r="BU221" s="206"/>
      <c r="BV221" s="206"/>
      <c r="BW221" s="206"/>
      <c r="BX221" s="206"/>
      <c r="BY221" s="489">
        <f t="shared" si="54"/>
        <v>0</v>
      </c>
      <c r="BZ221" s="489">
        <f t="shared" si="55"/>
        <v>0</v>
      </c>
      <c r="CA221" s="489">
        <f t="shared" si="58"/>
        <v>808</v>
      </c>
      <c r="CB221" s="489">
        <f t="shared" si="59"/>
        <v>6</v>
      </c>
      <c r="CC221" s="489">
        <f t="shared" si="60"/>
        <v>0</v>
      </c>
      <c r="CD221" s="489">
        <f t="shared" si="61"/>
        <v>0</v>
      </c>
      <c r="CE221" s="489">
        <f t="shared" si="62"/>
        <v>0</v>
      </c>
      <c r="CF221" s="489">
        <f t="shared" si="56"/>
        <v>808</v>
      </c>
      <c r="CG221" s="489">
        <f t="shared" si="57"/>
        <v>6</v>
      </c>
      <c r="CH221" s="489">
        <f t="shared" si="63"/>
        <v>339</v>
      </c>
      <c r="CI221" s="489">
        <f t="shared" si="64"/>
        <v>24</v>
      </c>
    </row>
    <row r="222" spans="1:87">
      <c r="A222" s="499" t="str">
        <f t="shared" si="49"/>
        <v>809</v>
      </c>
      <c r="B222" s="500">
        <v>40032</v>
      </c>
      <c r="C222" s="206"/>
      <c r="D222" s="206"/>
      <c r="E222" s="206"/>
      <c r="F222" s="206"/>
      <c r="G222" s="206"/>
      <c r="H222" s="206"/>
      <c r="I222" s="206"/>
      <c r="J222" s="206"/>
      <c r="K222" s="206"/>
      <c r="L222" s="206"/>
      <c r="M222" s="206"/>
      <c r="N222" s="206"/>
      <c r="O222" s="206"/>
      <c r="P222" s="206"/>
      <c r="Q222" s="206"/>
      <c r="R222" s="206"/>
      <c r="S222" s="206"/>
      <c r="T222" s="206"/>
      <c r="U222" s="206"/>
      <c r="V222" s="206"/>
      <c r="W222" s="206"/>
      <c r="X222" s="206"/>
      <c r="Y222" s="206"/>
      <c r="Z222" s="206"/>
      <c r="AA222" s="206"/>
      <c r="AB222" s="206"/>
      <c r="AC222" s="206"/>
      <c r="AD222" s="206"/>
      <c r="AE222" s="206"/>
      <c r="AF222" s="206"/>
      <c r="AG222" s="206"/>
      <c r="AH222" s="206"/>
      <c r="AI222" s="206"/>
      <c r="AJ222" s="206"/>
      <c r="AK222" s="206"/>
      <c r="AL222" s="206"/>
      <c r="AM222" s="206"/>
      <c r="AN222" s="206"/>
      <c r="AO222" s="206"/>
      <c r="AP222" s="206"/>
      <c r="AQ222" s="206"/>
      <c r="AR222" s="206"/>
      <c r="AS222" s="206"/>
      <c r="AT222" s="489">
        <f t="shared" si="50"/>
        <v>0</v>
      </c>
      <c r="AU222" s="489">
        <f t="shared" si="51"/>
        <v>0</v>
      </c>
      <c r="AV222" s="489">
        <f t="shared" si="52"/>
        <v>0</v>
      </c>
      <c r="AW222" s="489">
        <f t="shared" si="53"/>
        <v>0</v>
      </c>
      <c r="AX222" s="206"/>
      <c r="AY222" s="206"/>
      <c r="AZ222" s="206"/>
      <c r="BA222" s="206"/>
      <c r="BB222" s="206"/>
      <c r="BC222" s="206"/>
      <c r="BD222" s="206"/>
      <c r="BE222" s="206"/>
      <c r="BF222" s="206"/>
      <c r="BG222" s="206"/>
      <c r="BH222" s="206"/>
      <c r="BI222" s="206"/>
      <c r="BJ222" s="206"/>
      <c r="BK222" s="206"/>
      <c r="BL222" s="206"/>
      <c r="BM222" s="206"/>
      <c r="BN222" s="206"/>
      <c r="BO222" s="206"/>
      <c r="BP222" s="206"/>
      <c r="BQ222" s="206"/>
      <c r="BR222" s="206"/>
      <c r="BS222" s="206"/>
      <c r="BT222" s="206"/>
      <c r="BU222" s="206"/>
      <c r="BV222" s="206"/>
      <c r="BW222" s="206"/>
      <c r="BX222" s="206"/>
      <c r="BY222" s="489">
        <f t="shared" si="54"/>
        <v>0</v>
      </c>
      <c r="BZ222" s="489">
        <f t="shared" si="55"/>
        <v>0</v>
      </c>
      <c r="CA222" s="489">
        <f t="shared" si="58"/>
        <v>808</v>
      </c>
      <c r="CB222" s="489">
        <f t="shared" si="59"/>
        <v>6</v>
      </c>
      <c r="CC222" s="489">
        <f t="shared" si="60"/>
        <v>0</v>
      </c>
      <c r="CD222" s="489">
        <f t="shared" si="61"/>
        <v>0</v>
      </c>
      <c r="CE222" s="489">
        <f t="shared" si="62"/>
        <v>0</v>
      </c>
      <c r="CF222" s="489">
        <f t="shared" si="56"/>
        <v>808</v>
      </c>
      <c r="CG222" s="489">
        <f t="shared" si="57"/>
        <v>6</v>
      </c>
      <c r="CH222" s="489">
        <f t="shared" si="63"/>
        <v>339</v>
      </c>
      <c r="CI222" s="489">
        <f t="shared" si="64"/>
        <v>24</v>
      </c>
    </row>
    <row r="223" spans="1:87">
      <c r="A223" s="499" t="str">
        <f t="shared" si="49"/>
        <v>809</v>
      </c>
      <c r="B223" s="500">
        <v>40033</v>
      </c>
      <c r="C223" s="206"/>
      <c r="D223" s="206"/>
      <c r="E223" s="206"/>
      <c r="F223" s="206"/>
      <c r="G223" s="206"/>
      <c r="H223" s="206"/>
      <c r="I223" s="206"/>
      <c r="J223" s="206"/>
      <c r="K223" s="206"/>
      <c r="L223" s="206"/>
      <c r="M223" s="206"/>
      <c r="N223" s="206"/>
      <c r="O223" s="206"/>
      <c r="P223" s="206"/>
      <c r="Q223" s="206"/>
      <c r="R223" s="206"/>
      <c r="S223" s="206"/>
      <c r="T223" s="206"/>
      <c r="U223" s="206"/>
      <c r="V223" s="206"/>
      <c r="W223" s="206"/>
      <c r="X223" s="206"/>
      <c r="Y223" s="206"/>
      <c r="Z223" s="206"/>
      <c r="AA223" s="206"/>
      <c r="AB223" s="206"/>
      <c r="AC223" s="206"/>
      <c r="AD223" s="206"/>
      <c r="AE223" s="206"/>
      <c r="AF223" s="206"/>
      <c r="AG223" s="206"/>
      <c r="AH223" s="206"/>
      <c r="AI223" s="206"/>
      <c r="AJ223" s="206"/>
      <c r="AK223" s="206"/>
      <c r="AL223" s="206"/>
      <c r="AM223" s="206"/>
      <c r="AN223" s="206"/>
      <c r="AO223" s="206"/>
      <c r="AP223" s="206"/>
      <c r="AQ223" s="206"/>
      <c r="AR223" s="206"/>
      <c r="AS223" s="206"/>
      <c r="AT223" s="489">
        <f t="shared" si="50"/>
        <v>0</v>
      </c>
      <c r="AU223" s="489">
        <f t="shared" si="51"/>
        <v>0</v>
      </c>
      <c r="AV223" s="489">
        <f t="shared" si="52"/>
        <v>0</v>
      </c>
      <c r="AW223" s="489">
        <f t="shared" si="53"/>
        <v>0</v>
      </c>
      <c r="AX223" s="206"/>
      <c r="AY223" s="206"/>
      <c r="AZ223" s="206"/>
      <c r="BA223" s="206"/>
      <c r="BB223" s="206"/>
      <c r="BC223" s="206"/>
      <c r="BD223" s="206"/>
      <c r="BE223" s="206"/>
      <c r="BF223" s="206"/>
      <c r="BG223" s="206"/>
      <c r="BH223" s="206"/>
      <c r="BI223" s="206"/>
      <c r="BJ223" s="206"/>
      <c r="BK223" s="206"/>
      <c r="BL223" s="206"/>
      <c r="BM223" s="206"/>
      <c r="BN223" s="206"/>
      <c r="BO223" s="206"/>
      <c r="BP223" s="206"/>
      <c r="BQ223" s="206"/>
      <c r="BR223" s="206"/>
      <c r="BS223" s="206"/>
      <c r="BT223" s="206"/>
      <c r="BU223" s="206"/>
      <c r="BV223" s="206"/>
      <c r="BW223" s="206"/>
      <c r="BX223" s="206"/>
      <c r="BY223" s="489">
        <f t="shared" si="54"/>
        <v>0</v>
      </c>
      <c r="BZ223" s="489">
        <f t="shared" si="55"/>
        <v>0</v>
      </c>
      <c r="CA223" s="489">
        <f t="shared" si="58"/>
        <v>808</v>
      </c>
      <c r="CB223" s="489">
        <f t="shared" si="59"/>
        <v>6</v>
      </c>
      <c r="CC223" s="489">
        <f t="shared" si="60"/>
        <v>0</v>
      </c>
      <c r="CD223" s="489">
        <f t="shared" si="61"/>
        <v>0</v>
      </c>
      <c r="CE223" s="489">
        <f t="shared" si="62"/>
        <v>0</v>
      </c>
      <c r="CF223" s="489">
        <f t="shared" si="56"/>
        <v>808</v>
      </c>
      <c r="CG223" s="489">
        <f t="shared" si="57"/>
        <v>6</v>
      </c>
      <c r="CH223" s="489">
        <f t="shared" si="63"/>
        <v>339</v>
      </c>
      <c r="CI223" s="489">
        <f t="shared" si="64"/>
        <v>24</v>
      </c>
    </row>
    <row r="224" spans="1:87">
      <c r="A224" s="499" t="str">
        <f t="shared" si="49"/>
        <v>809</v>
      </c>
      <c r="B224" s="500">
        <v>40034</v>
      </c>
      <c r="C224" s="206"/>
      <c r="D224" s="206"/>
      <c r="E224" s="206"/>
      <c r="F224" s="206"/>
      <c r="G224" s="206"/>
      <c r="H224" s="206"/>
      <c r="I224" s="206"/>
      <c r="J224" s="206"/>
      <c r="K224" s="206"/>
      <c r="L224" s="206"/>
      <c r="M224" s="206"/>
      <c r="N224" s="206"/>
      <c r="O224" s="206"/>
      <c r="P224" s="206"/>
      <c r="Q224" s="206"/>
      <c r="R224" s="206"/>
      <c r="S224" s="206"/>
      <c r="T224" s="206"/>
      <c r="U224" s="206"/>
      <c r="V224" s="206"/>
      <c r="W224" s="206"/>
      <c r="X224" s="206"/>
      <c r="Y224" s="206"/>
      <c r="Z224" s="206"/>
      <c r="AA224" s="206"/>
      <c r="AB224" s="206"/>
      <c r="AC224" s="206"/>
      <c r="AD224" s="206"/>
      <c r="AE224" s="206"/>
      <c r="AF224" s="206"/>
      <c r="AG224" s="206"/>
      <c r="AH224" s="206"/>
      <c r="AI224" s="206"/>
      <c r="AJ224" s="206"/>
      <c r="AK224" s="206"/>
      <c r="AL224" s="206"/>
      <c r="AM224" s="206"/>
      <c r="AN224" s="206"/>
      <c r="AO224" s="206"/>
      <c r="AP224" s="206"/>
      <c r="AQ224" s="206"/>
      <c r="AR224" s="206"/>
      <c r="AS224" s="206"/>
      <c r="AT224" s="489">
        <f t="shared" si="50"/>
        <v>0</v>
      </c>
      <c r="AU224" s="489">
        <f t="shared" si="51"/>
        <v>0</v>
      </c>
      <c r="AV224" s="489">
        <f t="shared" si="52"/>
        <v>0</v>
      </c>
      <c r="AW224" s="489">
        <f t="shared" si="53"/>
        <v>0</v>
      </c>
      <c r="AX224" s="206"/>
      <c r="AY224" s="206"/>
      <c r="AZ224" s="206"/>
      <c r="BA224" s="206"/>
      <c r="BB224" s="206"/>
      <c r="BC224" s="206"/>
      <c r="BD224" s="206"/>
      <c r="BE224" s="206"/>
      <c r="BF224" s="206"/>
      <c r="BG224" s="206"/>
      <c r="BH224" s="206"/>
      <c r="BI224" s="206"/>
      <c r="BJ224" s="206"/>
      <c r="BK224" s="206"/>
      <c r="BL224" s="206"/>
      <c r="BM224" s="206"/>
      <c r="BN224" s="206"/>
      <c r="BO224" s="206"/>
      <c r="BP224" s="206"/>
      <c r="BQ224" s="206"/>
      <c r="BR224" s="206"/>
      <c r="BS224" s="206"/>
      <c r="BT224" s="206"/>
      <c r="BU224" s="206"/>
      <c r="BV224" s="206"/>
      <c r="BW224" s="206"/>
      <c r="BX224" s="206"/>
      <c r="BY224" s="489">
        <f t="shared" si="54"/>
        <v>0</v>
      </c>
      <c r="BZ224" s="489">
        <f t="shared" si="55"/>
        <v>0</v>
      </c>
      <c r="CA224" s="489">
        <f t="shared" si="58"/>
        <v>808</v>
      </c>
      <c r="CB224" s="489">
        <f t="shared" si="59"/>
        <v>6</v>
      </c>
      <c r="CC224" s="489">
        <f t="shared" si="60"/>
        <v>0</v>
      </c>
      <c r="CD224" s="489">
        <f t="shared" si="61"/>
        <v>0</v>
      </c>
      <c r="CE224" s="489">
        <f t="shared" si="62"/>
        <v>0</v>
      </c>
      <c r="CF224" s="489">
        <f t="shared" si="56"/>
        <v>808</v>
      </c>
      <c r="CG224" s="489">
        <f t="shared" si="57"/>
        <v>6</v>
      </c>
      <c r="CH224" s="489">
        <f t="shared" si="63"/>
        <v>339</v>
      </c>
      <c r="CI224" s="489">
        <f t="shared" si="64"/>
        <v>24</v>
      </c>
    </row>
    <row r="225" spans="1:87">
      <c r="A225" s="499" t="str">
        <f t="shared" si="49"/>
        <v>809</v>
      </c>
      <c r="B225" s="500">
        <v>40035</v>
      </c>
      <c r="C225" s="206"/>
      <c r="D225" s="206"/>
      <c r="E225" s="206"/>
      <c r="F225" s="206"/>
      <c r="G225" s="206"/>
      <c r="H225" s="206"/>
      <c r="I225" s="206"/>
      <c r="J225" s="206"/>
      <c r="K225" s="206"/>
      <c r="L225" s="206"/>
      <c r="M225" s="206"/>
      <c r="N225" s="206"/>
      <c r="O225" s="206"/>
      <c r="P225" s="206"/>
      <c r="Q225" s="206"/>
      <c r="R225" s="206"/>
      <c r="S225" s="206"/>
      <c r="T225" s="206"/>
      <c r="U225" s="206"/>
      <c r="V225" s="206"/>
      <c r="W225" s="206"/>
      <c r="X225" s="206"/>
      <c r="Y225" s="206"/>
      <c r="Z225" s="206"/>
      <c r="AA225" s="206"/>
      <c r="AB225" s="206"/>
      <c r="AC225" s="206"/>
      <c r="AD225" s="206"/>
      <c r="AE225" s="206"/>
      <c r="AF225" s="206"/>
      <c r="AG225" s="206"/>
      <c r="AH225" s="206"/>
      <c r="AI225" s="206"/>
      <c r="AJ225" s="206"/>
      <c r="AK225" s="206"/>
      <c r="AL225" s="206"/>
      <c r="AM225" s="206"/>
      <c r="AN225" s="206"/>
      <c r="AO225" s="206"/>
      <c r="AP225" s="206"/>
      <c r="AQ225" s="206"/>
      <c r="AR225" s="206"/>
      <c r="AS225" s="206"/>
      <c r="AT225" s="489">
        <f t="shared" si="50"/>
        <v>0</v>
      </c>
      <c r="AU225" s="489">
        <f t="shared" si="51"/>
        <v>0</v>
      </c>
      <c r="AV225" s="489">
        <f t="shared" si="52"/>
        <v>0</v>
      </c>
      <c r="AW225" s="489">
        <f t="shared" si="53"/>
        <v>0</v>
      </c>
      <c r="AX225" s="206"/>
      <c r="AY225" s="206"/>
      <c r="AZ225" s="206"/>
      <c r="BA225" s="206"/>
      <c r="BB225" s="206"/>
      <c r="BC225" s="206"/>
      <c r="BD225" s="206"/>
      <c r="BE225" s="206"/>
      <c r="BF225" s="206"/>
      <c r="BG225" s="206"/>
      <c r="BH225" s="206"/>
      <c r="BI225" s="206"/>
      <c r="BJ225" s="206"/>
      <c r="BK225" s="206"/>
      <c r="BL225" s="206"/>
      <c r="BM225" s="206"/>
      <c r="BN225" s="206"/>
      <c r="BO225" s="206"/>
      <c r="BP225" s="206"/>
      <c r="BQ225" s="206"/>
      <c r="BR225" s="206"/>
      <c r="BS225" s="206"/>
      <c r="BT225" s="206"/>
      <c r="BU225" s="206"/>
      <c r="BV225" s="206"/>
      <c r="BW225" s="206"/>
      <c r="BX225" s="206"/>
      <c r="BY225" s="489">
        <f t="shared" si="54"/>
        <v>0</v>
      </c>
      <c r="BZ225" s="489">
        <f t="shared" si="55"/>
        <v>0</v>
      </c>
      <c r="CA225" s="489">
        <f t="shared" si="58"/>
        <v>808</v>
      </c>
      <c r="CB225" s="489">
        <f t="shared" si="59"/>
        <v>6</v>
      </c>
      <c r="CC225" s="489">
        <f t="shared" si="60"/>
        <v>0</v>
      </c>
      <c r="CD225" s="489">
        <f t="shared" si="61"/>
        <v>0</v>
      </c>
      <c r="CE225" s="489">
        <f t="shared" si="62"/>
        <v>0</v>
      </c>
      <c r="CF225" s="489">
        <f t="shared" si="56"/>
        <v>808</v>
      </c>
      <c r="CG225" s="489">
        <f t="shared" si="57"/>
        <v>6</v>
      </c>
      <c r="CH225" s="489">
        <f t="shared" si="63"/>
        <v>339</v>
      </c>
      <c r="CI225" s="489">
        <f t="shared" si="64"/>
        <v>24</v>
      </c>
    </row>
    <row r="226" spans="1:87">
      <c r="A226" s="499" t="str">
        <f t="shared" si="49"/>
        <v>809</v>
      </c>
      <c r="B226" s="500">
        <v>40036</v>
      </c>
      <c r="C226" s="206"/>
      <c r="D226" s="206"/>
      <c r="E226" s="206"/>
      <c r="F226" s="206"/>
      <c r="G226" s="206"/>
      <c r="H226" s="206"/>
      <c r="I226" s="206"/>
      <c r="J226" s="206"/>
      <c r="K226" s="206"/>
      <c r="L226" s="206"/>
      <c r="M226" s="206"/>
      <c r="N226" s="206"/>
      <c r="O226" s="206"/>
      <c r="P226" s="206"/>
      <c r="Q226" s="206"/>
      <c r="R226" s="206"/>
      <c r="S226" s="206"/>
      <c r="T226" s="206"/>
      <c r="U226" s="206"/>
      <c r="V226" s="206"/>
      <c r="W226" s="206"/>
      <c r="X226" s="206"/>
      <c r="Y226" s="206"/>
      <c r="Z226" s="206"/>
      <c r="AA226" s="206"/>
      <c r="AB226" s="206"/>
      <c r="AC226" s="206"/>
      <c r="AD226" s="206"/>
      <c r="AE226" s="206"/>
      <c r="AF226" s="206"/>
      <c r="AG226" s="206"/>
      <c r="AH226" s="206"/>
      <c r="AI226" s="206"/>
      <c r="AJ226" s="206"/>
      <c r="AK226" s="206"/>
      <c r="AL226" s="206"/>
      <c r="AM226" s="206"/>
      <c r="AN226" s="206"/>
      <c r="AO226" s="206"/>
      <c r="AP226" s="206"/>
      <c r="AQ226" s="206"/>
      <c r="AR226" s="206"/>
      <c r="AS226" s="206"/>
      <c r="AT226" s="489">
        <f t="shared" si="50"/>
        <v>0</v>
      </c>
      <c r="AU226" s="489">
        <f t="shared" si="51"/>
        <v>0</v>
      </c>
      <c r="AV226" s="489">
        <f t="shared" si="52"/>
        <v>0</v>
      </c>
      <c r="AW226" s="489">
        <f t="shared" si="53"/>
        <v>0</v>
      </c>
      <c r="AX226" s="206"/>
      <c r="AY226" s="206"/>
      <c r="AZ226" s="206"/>
      <c r="BA226" s="206"/>
      <c r="BB226" s="206"/>
      <c r="BC226" s="206"/>
      <c r="BD226" s="206"/>
      <c r="BE226" s="206"/>
      <c r="BF226" s="206"/>
      <c r="BG226" s="206"/>
      <c r="BH226" s="206"/>
      <c r="BI226" s="206"/>
      <c r="BJ226" s="206"/>
      <c r="BK226" s="206"/>
      <c r="BL226" s="206"/>
      <c r="BM226" s="206"/>
      <c r="BN226" s="206"/>
      <c r="BO226" s="206"/>
      <c r="BP226" s="206"/>
      <c r="BQ226" s="206"/>
      <c r="BR226" s="206"/>
      <c r="BS226" s="206"/>
      <c r="BT226" s="206"/>
      <c r="BU226" s="206"/>
      <c r="BV226" s="206"/>
      <c r="BW226" s="206"/>
      <c r="BX226" s="206"/>
      <c r="BY226" s="489">
        <f t="shared" si="54"/>
        <v>0</v>
      </c>
      <c r="BZ226" s="489">
        <f t="shared" si="55"/>
        <v>0</v>
      </c>
      <c r="CA226" s="489">
        <f t="shared" si="58"/>
        <v>808</v>
      </c>
      <c r="CB226" s="489">
        <f t="shared" si="59"/>
        <v>6</v>
      </c>
      <c r="CC226" s="489">
        <f t="shared" si="60"/>
        <v>0</v>
      </c>
      <c r="CD226" s="489">
        <f t="shared" si="61"/>
        <v>0</v>
      </c>
      <c r="CE226" s="489">
        <f t="shared" si="62"/>
        <v>0</v>
      </c>
      <c r="CF226" s="489">
        <f t="shared" si="56"/>
        <v>808</v>
      </c>
      <c r="CG226" s="489">
        <f t="shared" si="57"/>
        <v>6</v>
      </c>
      <c r="CH226" s="489">
        <f t="shared" si="63"/>
        <v>339</v>
      </c>
      <c r="CI226" s="489">
        <f t="shared" si="64"/>
        <v>24</v>
      </c>
    </row>
    <row r="227" spans="1:87">
      <c r="A227" s="499" t="str">
        <f t="shared" si="49"/>
        <v>809</v>
      </c>
      <c r="B227" s="500">
        <v>40037</v>
      </c>
      <c r="C227" s="206"/>
      <c r="D227" s="206"/>
      <c r="E227" s="206"/>
      <c r="F227" s="206"/>
      <c r="G227" s="206"/>
      <c r="H227" s="206"/>
      <c r="I227" s="206"/>
      <c r="J227" s="206"/>
      <c r="K227" s="206"/>
      <c r="L227" s="206"/>
      <c r="M227" s="206"/>
      <c r="N227" s="206"/>
      <c r="O227" s="206"/>
      <c r="P227" s="206"/>
      <c r="Q227" s="206"/>
      <c r="R227" s="206"/>
      <c r="S227" s="206"/>
      <c r="T227" s="206"/>
      <c r="U227" s="206"/>
      <c r="V227" s="206"/>
      <c r="W227" s="206"/>
      <c r="X227" s="206"/>
      <c r="Y227" s="206"/>
      <c r="Z227" s="206"/>
      <c r="AA227" s="206"/>
      <c r="AB227" s="206"/>
      <c r="AC227" s="206"/>
      <c r="AD227" s="206"/>
      <c r="AE227" s="206"/>
      <c r="AF227" s="206"/>
      <c r="AG227" s="206"/>
      <c r="AH227" s="206"/>
      <c r="AI227" s="206"/>
      <c r="AJ227" s="206"/>
      <c r="AK227" s="206"/>
      <c r="AL227" s="206"/>
      <c r="AM227" s="206"/>
      <c r="AN227" s="206"/>
      <c r="AO227" s="206"/>
      <c r="AP227" s="206"/>
      <c r="AQ227" s="206"/>
      <c r="AR227" s="206"/>
      <c r="AS227" s="206"/>
      <c r="AT227" s="489">
        <f t="shared" si="50"/>
        <v>0</v>
      </c>
      <c r="AU227" s="489">
        <f t="shared" si="51"/>
        <v>0</v>
      </c>
      <c r="AV227" s="489">
        <f t="shared" si="52"/>
        <v>0</v>
      </c>
      <c r="AW227" s="489">
        <f t="shared" si="53"/>
        <v>0</v>
      </c>
      <c r="AX227" s="206"/>
      <c r="AY227" s="206"/>
      <c r="AZ227" s="206"/>
      <c r="BA227" s="206"/>
      <c r="BB227" s="206"/>
      <c r="BC227" s="206"/>
      <c r="BD227" s="206"/>
      <c r="BE227" s="206"/>
      <c r="BF227" s="206"/>
      <c r="BG227" s="206"/>
      <c r="BH227" s="206"/>
      <c r="BI227" s="206"/>
      <c r="BJ227" s="206"/>
      <c r="BK227" s="206"/>
      <c r="BL227" s="206"/>
      <c r="BM227" s="206"/>
      <c r="BN227" s="206"/>
      <c r="BO227" s="206"/>
      <c r="BP227" s="206"/>
      <c r="BQ227" s="206"/>
      <c r="BR227" s="206"/>
      <c r="BS227" s="206"/>
      <c r="BT227" s="206"/>
      <c r="BU227" s="206"/>
      <c r="BV227" s="206"/>
      <c r="BW227" s="206"/>
      <c r="BX227" s="206"/>
      <c r="BY227" s="489">
        <f t="shared" si="54"/>
        <v>0</v>
      </c>
      <c r="BZ227" s="489">
        <f t="shared" si="55"/>
        <v>0</v>
      </c>
      <c r="CA227" s="489">
        <f t="shared" si="58"/>
        <v>808</v>
      </c>
      <c r="CB227" s="489">
        <f t="shared" si="59"/>
        <v>6</v>
      </c>
      <c r="CC227" s="489">
        <f t="shared" si="60"/>
        <v>0</v>
      </c>
      <c r="CD227" s="489">
        <f t="shared" si="61"/>
        <v>0</v>
      </c>
      <c r="CE227" s="489">
        <f t="shared" si="62"/>
        <v>0</v>
      </c>
      <c r="CF227" s="489">
        <f t="shared" si="56"/>
        <v>808</v>
      </c>
      <c r="CG227" s="489">
        <f t="shared" si="57"/>
        <v>6</v>
      </c>
      <c r="CH227" s="489">
        <f t="shared" si="63"/>
        <v>339</v>
      </c>
      <c r="CI227" s="489">
        <f t="shared" si="64"/>
        <v>24</v>
      </c>
    </row>
    <row r="228" spans="1:87">
      <c r="A228" s="499" t="str">
        <f t="shared" si="49"/>
        <v>809</v>
      </c>
      <c r="B228" s="500">
        <v>40038</v>
      </c>
      <c r="C228" s="206"/>
      <c r="D228" s="206"/>
      <c r="E228" s="206"/>
      <c r="F228" s="206"/>
      <c r="G228" s="206"/>
      <c r="H228" s="206"/>
      <c r="I228" s="206"/>
      <c r="J228" s="206"/>
      <c r="K228" s="206"/>
      <c r="L228" s="206"/>
      <c r="M228" s="206"/>
      <c r="N228" s="206"/>
      <c r="O228" s="206"/>
      <c r="P228" s="206"/>
      <c r="Q228" s="206"/>
      <c r="R228" s="206"/>
      <c r="S228" s="206"/>
      <c r="T228" s="206"/>
      <c r="U228" s="206"/>
      <c r="V228" s="206"/>
      <c r="W228" s="206"/>
      <c r="X228" s="206"/>
      <c r="Y228" s="206"/>
      <c r="Z228" s="206"/>
      <c r="AA228" s="206"/>
      <c r="AB228" s="206"/>
      <c r="AC228" s="206"/>
      <c r="AD228" s="206"/>
      <c r="AE228" s="206"/>
      <c r="AF228" s="206"/>
      <c r="AG228" s="206"/>
      <c r="AH228" s="206"/>
      <c r="AI228" s="206"/>
      <c r="AJ228" s="206"/>
      <c r="AK228" s="206"/>
      <c r="AL228" s="206"/>
      <c r="AM228" s="206"/>
      <c r="AN228" s="206"/>
      <c r="AO228" s="206"/>
      <c r="AP228" s="206"/>
      <c r="AQ228" s="206"/>
      <c r="AR228" s="206"/>
      <c r="AS228" s="206"/>
      <c r="AT228" s="489">
        <f t="shared" si="50"/>
        <v>0</v>
      </c>
      <c r="AU228" s="489">
        <f t="shared" si="51"/>
        <v>0</v>
      </c>
      <c r="AV228" s="489">
        <f t="shared" si="52"/>
        <v>0</v>
      </c>
      <c r="AW228" s="489">
        <f t="shared" si="53"/>
        <v>0</v>
      </c>
      <c r="AX228" s="206"/>
      <c r="AY228" s="206"/>
      <c r="AZ228" s="206"/>
      <c r="BA228" s="206"/>
      <c r="BB228" s="206"/>
      <c r="BC228" s="206"/>
      <c r="BD228" s="206"/>
      <c r="BE228" s="206"/>
      <c r="BF228" s="206"/>
      <c r="BG228" s="206"/>
      <c r="BH228" s="206"/>
      <c r="BI228" s="206"/>
      <c r="BJ228" s="206"/>
      <c r="BK228" s="206"/>
      <c r="BL228" s="206"/>
      <c r="BM228" s="206"/>
      <c r="BN228" s="206"/>
      <c r="BO228" s="206"/>
      <c r="BP228" s="206"/>
      <c r="BQ228" s="206"/>
      <c r="BR228" s="206"/>
      <c r="BS228" s="206"/>
      <c r="BT228" s="206"/>
      <c r="BU228" s="206"/>
      <c r="BV228" s="206"/>
      <c r="BW228" s="206"/>
      <c r="BX228" s="206"/>
      <c r="BY228" s="489">
        <f t="shared" si="54"/>
        <v>0</v>
      </c>
      <c r="BZ228" s="489">
        <f t="shared" si="55"/>
        <v>0</v>
      </c>
      <c r="CA228" s="489">
        <f t="shared" si="58"/>
        <v>808</v>
      </c>
      <c r="CB228" s="489">
        <f t="shared" si="59"/>
        <v>6</v>
      </c>
      <c r="CC228" s="489">
        <f t="shared" si="60"/>
        <v>0</v>
      </c>
      <c r="CD228" s="489">
        <f t="shared" si="61"/>
        <v>0</v>
      </c>
      <c r="CE228" s="489">
        <f t="shared" si="62"/>
        <v>0</v>
      </c>
      <c r="CF228" s="489">
        <f t="shared" si="56"/>
        <v>808</v>
      </c>
      <c r="CG228" s="489">
        <f t="shared" si="57"/>
        <v>6</v>
      </c>
      <c r="CH228" s="489">
        <f t="shared" si="63"/>
        <v>339</v>
      </c>
      <c r="CI228" s="489">
        <f t="shared" si="64"/>
        <v>24</v>
      </c>
    </row>
    <row r="229" spans="1:87">
      <c r="A229" s="499" t="str">
        <f t="shared" si="49"/>
        <v>809</v>
      </c>
      <c r="B229" s="500">
        <v>40039</v>
      </c>
      <c r="C229" s="206"/>
      <c r="D229" s="206"/>
      <c r="E229" s="206"/>
      <c r="F229" s="206"/>
      <c r="G229" s="206"/>
      <c r="H229" s="206"/>
      <c r="I229" s="206"/>
      <c r="J229" s="206"/>
      <c r="K229" s="206"/>
      <c r="L229" s="206"/>
      <c r="M229" s="206"/>
      <c r="N229" s="206"/>
      <c r="O229" s="206"/>
      <c r="P229" s="206"/>
      <c r="Q229" s="206"/>
      <c r="R229" s="206"/>
      <c r="S229" s="206"/>
      <c r="T229" s="206"/>
      <c r="U229" s="206"/>
      <c r="V229" s="206"/>
      <c r="W229" s="206"/>
      <c r="X229" s="206"/>
      <c r="Y229" s="206"/>
      <c r="Z229" s="206"/>
      <c r="AA229" s="206"/>
      <c r="AB229" s="206"/>
      <c r="AC229" s="206"/>
      <c r="AD229" s="206"/>
      <c r="AE229" s="206"/>
      <c r="AF229" s="206"/>
      <c r="AG229" s="206"/>
      <c r="AH229" s="206"/>
      <c r="AI229" s="206"/>
      <c r="AJ229" s="206"/>
      <c r="AK229" s="206"/>
      <c r="AL229" s="206"/>
      <c r="AM229" s="206"/>
      <c r="AN229" s="206"/>
      <c r="AO229" s="206"/>
      <c r="AP229" s="206"/>
      <c r="AQ229" s="206"/>
      <c r="AR229" s="206"/>
      <c r="AS229" s="206"/>
      <c r="AT229" s="489">
        <f t="shared" si="50"/>
        <v>0</v>
      </c>
      <c r="AU229" s="489">
        <f t="shared" si="51"/>
        <v>0</v>
      </c>
      <c r="AV229" s="489">
        <f t="shared" si="52"/>
        <v>0</v>
      </c>
      <c r="AW229" s="489">
        <f t="shared" si="53"/>
        <v>0</v>
      </c>
      <c r="AX229" s="206"/>
      <c r="AY229" s="206"/>
      <c r="AZ229" s="206"/>
      <c r="BA229" s="206"/>
      <c r="BB229" s="206"/>
      <c r="BC229" s="206"/>
      <c r="BD229" s="206"/>
      <c r="BE229" s="206"/>
      <c r="BF229" s="206"/>
      <c r="BG229" s="206"/>
      <c r="BH229" s="206"/>
      <c r="BI229" s="206"/>
      <c r="BJ229" s="206"/>
      <c r="BK229" s="206"/>
      <c r="BL229" s="206"/>
      <c r="BM229" s="206"/>
      <c r="BN229" s="206"/>
      <c r="BO229" s="206"/>
      <c r="BP229" s="206"/>
      <c r="BQ229" s="206"/>
      <c r="BR229" s="206"/>
      <c r="BS229" s="206"/>
      <c r="BT229" s="206"/>
      <c r="BU229" s="206"/>
      <c r="BV229" s="206"/>
      <c r="BW229" s="206"/>
      <c r="BX229" s="206"/>
      <c r="BY229" s="489">
        <f t="shared" si="54"/>
        <v>0</v>
      </c>
      <c r="BZ229" s="489">
        <f t="shared" si="55"/>
        <v>0</v>
      </c>
      <c r="CA229" s="489">
        <f t="shared" si="58"/>
        <v>808</v>
      </c>
      <c r="CB229" s="489">
        <f t="shared" si="59"/>
        <v>6</v>
      </c>
      <c r="CC229" s="489">
        <f t="shared" si="60"/>
        <v>0</v>
      </c>
      <c r="CD229" s="489">
        <f t="shared" si="61"/>
        <v>0</v>
      </c>
      <c r="CE229" s="489">
        <f t="shared" si="62"/>
        <v>0</v>
      </c>
      <c r="CF229" s="489">
        <f t="shared" si="56"/>
        <v>808</v>
      </c>
      <c r="CG229" s="489">
        <f t="shared" si="57"/>
        <v>6</v>
      </c>
      <c r="CH229" s="489">
        <f t="shared" si="63"/>
        <v>339</v>
      </c>
      <c r="CI229" s="489">
        <f t="shared" si="64"/>
        <v>24</v>
      </c>
    </row>
    <row r="230" spans="1:87">
      <c r="A230" s="499" t="str">
        <f t="shared" si="49"/>
        <v>809</v>
      </c>
      <c r="B230" s="500">
        <v>40040</v>
      </c>
      <c r="C230" s="206"/>
      <c r="D230" s="206"/>
      <c r="E230" s="206"/>
      <c r="F230" s="206"/>
      <c r="G230" s="206"/>
      <c r="H230" s="206"/>
      <c r="I230" s="206"/>
      <c r="J230" s="206"/>
      <c r="K230" s="206"/>
      <c r="L230" s="206"/>
      <c r="M230" s="206"/>
      <c r="N230" s="206"/>
      <c r="O230" s="206"/>
      <c r="P230" s="206"/>
      <c r="Q230" s="206"/>
      <c r="R230" s="206"/>
      <c r="S230" s="206"/>
      <c r="T230" s="206"/>
      <c r="U230" s="206"/>
      <c r="V230" s="206"/>
      <c r="W230" s="206"/>
      <c r="X230" s="206"/>
      <c r="Y230" s="206"/>
      <c r="Z230" s="206"/>
      <c r="AA230" s="206"/>
      <c r="AB230" s="206"/>
      <c r="AC230" s="206"/>
      <c r="AD230" s="206"/>
      <c r="AE230" s="206"/>
      <c r="AF230" s="206"/>
      <c r="AG230" s="206"/>
      <c r="AH230" s="206"/>
      <c r="AI230" s="206"/>
      <c r="AJ230" s="206"/>
      <c r="AK230" s="206"/>
      <c r="AL230" s="206"/>
      <c r="AM230" s="206"/>
      <c r="AN230" s="206"/>
      <c r="AO230" s="206"/>
      <c r="AP230" s="206"/>
      <c r="AQ230" s="206"/>
      <c r="AR230" s="206"/>
      <c r="AS230" s="206"/>
      <c r="AT230" s="489">
        <f t="shared" si="50"/>
        <v>0</v>
      </c>
      <c r="AU230" s="489">
        <f t="shared" si="51"/>
        <v>0</v>
      </c>
      <c r="AV230" s="489">
        <f t="shared" si="52"/>
        <v>0</v>
      </c>
      <c r="AW230" s="489">
        <f t="shared" si="53"/>
        <v>0</v>
      </c>
      <c r="AX230" s="206"/>
      <c r="AY230" s="206"/>
      <c r="AZ230" s="206"/>
      <c r="BA230" s="206"/>
      <c r="BB230" s="206"/>
      <c r="BC230" s="206"/>
      <c r="BD230" s="206"/>
      <c r="BE230" s="206"/>
      <c r="BF230" s="206"/>
      <c r="BG230" s="206"/>
      <c r="BH230" s="206"/>
      <c r="BI230" s="206"/>
      <c r="BJ230" s="206"/>
      <c r="BK230" s="206"/>
      <c r="BL230" s="206"/>
      <c r="BM230" s="206"/>
      <c r="BN230" s="206"/>
      <c r="BO230" s="206"/>
      <c r="BP230" s="206"/>
      <c r="BQ230" s="206"/>
      <c r="BR230" s="206"/>
      <c r="BS230" s="206"/>
      <c r="BT230" s="206"/>
      <c r="BU230" s="206"/>
      <c r="BV230" s="206"/>
      <c r="BW230" s="206"/>
      <c r="BX230" s="206"/>
      <c r="BY230" s="489">
        <f t="shared" si="54"/>
        <v>0</v>
      </c>
      <c r="BZ230" s="489">
        <f t="shared" si="55"/>
        <v>0</v>
      </c>
      <c r="CA230" s="489">
        <f t="shared" si="58"/>
        <v>808</v>
      </c>
      <c r="CB230" s="489">
        <f t="shared" si="59"/>
        <v>6</v>
      </c>
      <c r="CC230" s="489">
        <f t="shared" si="60"/>
        <v>0</v>
      </c>
      <c r="CD230" s="489">
        <f t="shared" si="61"/>
        <v>0</v>
      </c>
      <c r="CE230" s="489">
        <f t="shared" si="62"/>
        <v>0</v>
      </c>
      <c r="CF230" s="489">
        <f t="shared" si="56"/>
        <v>808</v>
      </c>
      <c r="CG230" s="489">
        <f t="shared" si="57"/>
        <v>6</v>
      </c>
      <c r="CH230" s="489">
        <f t="shared" si="63"/>
        <v>339</v>
      </c>
      <c r="CI230" s="489">
        <f t="shared" si="64"/>
        <v>24</v>
      </c>
    </row>
    <row r="231" spans="1:87">
      <c r="A231" s="499" t="str">
        <f t="shared" si="49"/>
        <v>809</v>
      </c>
      <c r="B231" s="500">
        <v>40041</v>
      </c>
      <c r="C231" s="206"/>
      <c r="D231" s="206"/>
      <c r="E231" s="206"/>
      <c r="F231" s="206"/>
      <c r="G231" s="206"/>
      <c r="H231" s="206"/>
      <c r="I231" s="206"/>
      <c r="J231" s="206"/>
      <c r="K231" s="206"/>
      <c r="L231" s="206"/>
      <c r="M231" s="206"/>
      <c r="N231" s="206"/>
      <c r="O231" s="206"/>
      <c r="P231" s="206"/>
      <c r="Q231" s="206"/>
      <c r="R231" s="206"/>
      <c r="S231" s="206"/>
      <c r="T231" s="206"/>
      <c r="U231" s="206"/>
      <c r="V231" s="206"/>
      <c r="W231" s="206"/>
      <c r="X231" s="206"/>
      <c r="Y231" s="206"/>
      <c r="Z231" s="206"/>
      <c r="AA231" s="206"/>
      <c r="AB231" s="206"/>
      <c r="AC231" s="206"/>
      <c r="AD231" s="206"/>
      <c r="AE231" s="206"/>
      <c r="AF231" s="206"/>
      <c r="AG231" s="206"/>
      <c r="AH231" s="206"/>
      <c r="AI231" s="206"/>
      <c r="AJ231" s="206"/>
      <c r="AK231" s="206"/>
      <c r="AL231" s="206"/>
      <c r="AM231" s="206"/>
      <c r="AN231" s="206"/>
      <c r="AO231" s="206"/>
      <c r="AP231" s="206"/>
      <c r="AQ231" s="206"/>
      <c r="AR231" s="206"/>
      <c r="AS231" s="206"/>
      <c r="AT231" s="489">
        <f t="shared" si="50"/>
        <v>0</v>
      </c>
      <c r="AU231" s="489">
        <f t="shared" si="51"/>
        <v>0</v>
      </c>
      <c r="AV231" s="489">
        <f t="shared" si="52"/>
        <v>0</v>
      </c>
      <c r="AW231" s="489">
        <f t="shared" si="53"/>
        <v>0</v>
      </c>
      <c r="AX231" s="206"/>
      <c r="AY231" s="206"/>
      <c r="AZ231" s="206"/>
      <c r="BA231" s="206"/>
      <c r="BB231" s="206"/>
      <c r="BC231" s="206"/>
      <c r="BD231" s="206"/>
      <c r="BE231" s="206"/>
      <c r="BF231" s="206"/>
      <c r="BG231" s="206"/>
      <c r="BH231" s="206"/>
      <c r="BI231" s="206"/>
      <c r="BJ231" s="206"/>
      <c r="BK231" s="206"/>
      <c r="BL231" s="206"/>
      <c r="BM231" s="206"/>
      <c r="BN231" s="206"/>
      <c r="BO231" s="206"/>
      <c r="BP231" s="206"/>
      <c r="BQ231" s="206"/>
      <c r="BR231" s="206"/>
      <c r="BS231" s="206"/>
      <c r="BT231" s="206"/>
      <c r="BU231" s="206"/>
      <c r="BV231" s="206"/>
      <c r="BW231" s="206"/>
      <c r="BX231" s="206"/>
      <c r="BY231" s="489">
        <f t="shared" si="54"/>
        <v>0</v>
      </c>
      <c r="BZ231" s="489">
        <f t="shared" si="55"/>
        <v>0</v>
      </c>
      <c r="CA231" s="489">
        <f t="shared" si="58"/>
        <v>808</v>
      </c>
      <c r="CB231" s="489">
        <f t="shared" si="59"/>
        <v>6</v>
      </c>
      <c r="CC231" s="489">
        <f t="shared" si="60"/>
        <v>0</v>
      </c>
      <c r="CD231" s="489">
        <f t="shared" si="61"/>
        <v>0</v>
      </c>
      <c r="CE231" s="489">
        <f t="shared" si="62"/>
        <v>0</v>
      </c>
      <c r="CF231" s="489">
        <f t="shared" si="56"/>
        <v>808</v>
      </c>
      <c r="CG231" s="489">
        <f t="shared" si="57"/>
        <v>6</v>
      </c>
      <c r="CH231" s="489">
        <f t="shared" si="63"/>
        <v>339</v>
      </c>
      <c r="CI231" s="489">
        <f t="shared" si="64"/>
        <v>24</v>
      </c>
    </row>
    <row r="232" spans="1:87">
      <c r="A232" s="499" t="str">
        <f t="shared" si="49"/>
        <v>809</v>
      </c>
      <c r="B232" s="500">
        <v>40042</v>
      </c>
      <c r="C232" s="206"/>
      <c r="D232" s="206"/>
      <c r="E232" s="206"/>
      <c r="F232" s="206"/>
      <c r="G232" s="206"/>
      <c r="H232" s="206"/>
      <c r="I232" s="206"/>
      <c r="J232" s="206"/>
      <c r="K232" s="206"/>
      <c r="L232" s="206"/>
      <c r="M232" s="206"/>
      <c r="N232" s="206"/>
      <c r="O232" s="206"/>
      <c r="P232" s="206"/>
      <c r="Q232" s="206"/>
      <c r="R232" s="206"/>
      <c r="S232" s="206"/>
      <c r="T232" s="206"/>
      <c r="U232" s="206"/>
      <c r="V232" s="206"/>
      <c r="W232" s="206"/>
      <c r="X232" s="206"/>
      <c r="Y232" s="206"/>
      <c r="Z232" s="206"/>
      <c r="AA232" s="206"/>
      <c r="AB232" s="206"/>
      <c r="AC232" s="206"/>
      <c r="AD232" s="206"/>
      <c r="AE232" s="206"/>
      <c r="AF232" s="206"/>
      <c r="AG232" s="206"/>
      <c r="AH232" s="206"/>
      <c r="AI232" s="206"/>
      <c r="AJ232" s="206"/>
      <c r="AK232" s="206"/>
      <c r="AL232" s="206"/>
      <c r="AM232" s="206"/>
      <c r="AN232" s="206"/>
      <c r="AO232" s="206"/>
      <c r="AP232" s="206"/>
      <c r="AQ232" s="206"/>
      <c r="AR232" s="206"/>
      <c r="AS232" s="206"/>
      <c r="AT232" s="489">
        <f t="shared" si="50"/>
        <v>0</v>
      </c>
      <c r="AU232" s="489">
        <f t="shared" si="51"/>
        <v>0</v>
      </c>
      <c r="AV232" s="489">
        <f t="shared" si="52"/>
        <v>0</v>
      </c>
      <c r="AW232" s="489">
        <f t="shared" si="53"/>
        <v>0</v>
      </c>
      <c r="AX232" s="206"/>
      <c r="AY232" s="206"/>
      <c r="AZ232" s="206"/>
      <c r="BA232" s="206"/>
      <c r="BB232" s="206"/>
      <c r="BC232" s="206"/>
      <c r="BD232" s="206"/>
      <c r="BE232" s="206"/>
      <c r="BF232" s="206"/>
      <c r="BG232" s="206"/>
      <c r="BH232" s="206"/>
      <c r="BI232" s="206"/>
      <c r="BJ232" s="206"/>
      <c r="BK232" s="206"/>
      <c r="BL232" s="206"/>
      <c r="BM232" s="206"/>
      <c r="BN232" s="206"/>
      <c r="BO232" s="206"/>
      <c r="BP232" s="206"/>
      <c r="BQ232" s="206"/>
      <c r="BR232" s="206"/>
      <c r="BS232" s="206"/>
      <c r="BT232" s="206"/>
      <c r="BU232" s="206"/>
      <c r="BV232" s="206"/>
      <c r="BW232" s="206"/>
      <c r="BX232" s="206"/>
      <c r="BY232" s="489">
        <f t="shared" si="54"/>
        <v>0</v>
      </c>
      <c r="BZ232" s="489">
        <f t="shared" si="55"/>
        <v>0</v>
      </c>
      <c r="CA232" s="489">
        <f t="shared" si="58"/>
        <v>808</v>
      </c>
      <c r="CB232" s="489">
        <f t="shared" si="59"/>
        <v>6</v>
      </c>
      <c r="CC232" s="489">
        <f t="shared" si="60"/>
        <v>0</v>
      </c>
      <c r="CD232" s="489">
        <f t="shared" si="61"/>
        <v>0</v>
      </c>
      <c r="CE232" s="489">
        <f t="shared" si="62"/>
        <v>0</v>
      </c>
      <c r="CF232" s="489">
        <f t="shared" si="56"/>
        <v>808</v>
      </c>
      <c r="CG232" s="489">
        <f t="shared" si="57"/>
        <v>6</v>
      </c>
      <c r="CH232" s="489">
        <f t="shared" si="63"/>
        <v>339</v>
      </c>
      <c r="CI232" s="489">
        <f t="shared" si="64"/>
        <v>24</v>
      </c>
    </row>
    <row r="233" spans="1:87">
      <c r="A233" s="499" t="str">
        <f t="shared" si="49"/>
        <v>809</v>
      </c>
      <c r="B233" s="500">
        <v>40043</v>
      </c>
      <c r="C233" s="206"/>
      <c r="D233" s="206"/>
      <c r="E233" s="206"/>
      <c r="F233" s="206"/>
      <c r="G233" s="206"/>
      <c r="H233" s="206"/>
      <c r="I233" s="206"/>
      <c r="J233" s="206"/>
      <c r="K233" s="206"/>
      <c r="L233" s="206"/>
      <c r="M233" s="206"/>
      <c r="N233" s="206"/>
      <c r="O233" s="206"/>
      <c r="P233" s="206"/>
      <c r="Q233" s="206"/>
      <c r="R233" s="206"/>
      <c r="S233" s="206"/>
      <c r="T233" s="206"/>
      <c r="U233" s="206"/>
      <c r="V233" s="206"/>
      <c r="W233" s="206"/>
      <c r="X233" s="206"/>
      <c r="Y233" s="206"/>
      <c r="Z233" s="206"/>
      <c r="AA233" s="206"/>
      <c r="AB233" s="206"/>
      <c r="AC233" s="206"/>
      <c r="AD233" s="206"/>
      <c r="AE233" s="206"/>
      <c r="AF233" s="206"/>
      <c r="AG233" s="206"/>
      <c r="AH233" s="206"/>
      <c r="AI233" s="206"/>
      <c r="AJ233" s="206"/>
      <c r="AK233" s="206"/>
      <c r="AL233" s="206"/>
      <c r="AM233" s="206"/>
      <c r="AN233" s="206"/>
      <c r="AO233" s="206"/>
      <c r="AP233" s="206"/>
      <c r="AQ233" s="206"/>
      <c r="AR233" s="206"/>
      <c r="AS233" s="206"/>
      <c r="AT233" s="489">
        <f t="shared" si="50"/>
        <v>0</v>
      </c>
      <c r="AU233" s="489">
        <f t="shared" si="51"/>
        <v>0</v>
      </c>
      <c r="AV233" s="489">
        <f t="shared" si="52"/>
        <v>0</v>
      </c>
      <c r="AW233" s="489">
        <f t="shared" si="53"/>
        <v>0</v>
      </c>
      <c r="AX233" s="206"/>
      <c r="AY233" s="206"/>
      <c r="AZ233" s="206"/>
      <c r="BA233" s="206"/>
      <c r="BB233" s="206"/>
      <c r="BC233" s="206"/>
      <c r="BD233" s="206"/>
      <c r="BE233" s="206"/>
      <c r="BF233" s="206"/>
      <c r="BG233" s="206"/>
      <c r="BH233" s="206"/>
      <c r="BI233" s="206"/>
      <c r="BJ233" s="206"/>
      <c r="BK233" s="206"/>
      <c r="BL233" s="206"/>
      <c r="BM233" s="206"/>
      <c r="BN233" s="206"/>
      <c r="BO233" s="206"/>
      <c r="BP233" s="206"/>
      <c r="BQ233" s="206"/>
      <c r="BR233" s="206"/>
      <c r="BS233" s="206"/>
      <c r="BT233" s="206"/>
      <c r="BU233" s="206"/>
      <c r="BV233" s="206"/>
      <c r="BW233" s="206"/>
      <c r="BX233" s="206"/>
      <c r="BY233" s="489">
        <f t="shared" si="54"/>
        <v>0</v>
      </c>
      <c r="BZ233" s="489">
        <f t="shared" si="55"/>
        <v>0</v>
      </c>
      <c r="CA233" s="489">
        <f t="shared" si="58"/>
        <v>808</v>
      </c>
      <c r="CB233" s="489">
        <f t="shared" si="59"/>
        <v>6</v>
      </c>
      <c r="CC233" s="489">
        <f t="shared" si="60"/>
        <v>0</v>
      </c>
      <c r="CD233" s="489">
        <f t="shared" si="61"/>
        <v>0</v>
      </c>
      <c r="CE233" s="489">
        <f t="shared" si="62"/>
        <v>0</v>
      </c>
      <c r="CF233" s="489">
        <f t="shared" si="56"/>
        <v>808</v>
      </c>
      <c r="CG233" s="489">
        <f t="shared" si="57"/>
        <v>6</v>
      </c>
      <c r="CH233" s="489">
        <f t="shared" si="63"/>
        <v>339</v>
      </c>
      <c r="CI233" s="489">
        <f t="shared" si="64"/>
        <v>24</v>
      </c>
    </row>
    <row r="234" spans="1:87">
      <c r="A234" s="499" t="str">
        <f t="shared" si="49"/>
        <v>809</v>
      </c>
      <c r="B234" s="500">
        <v>40044</v>
      </c>
      <c r="C234" s="206"/>
      <c r="D234" s="206"/>
      <c r="E234" s="206"/>
      <c r="F234" s="206"/>
      <c r="G234" s="206"/>
      <c r="H234" s="206"/>
      <c r="I234" s="206"/>
      <c r="J234" s="206"/>
      <c r="K234" s="206"/>
      <c r="L234" s="206"/>
      <c r="M234" s="206"/>
      <c r="N234" s="206"/>
      <c r="O234" s="206"/>
      <c r="P234" s="206"/>
      <c r="Q234" s="206"/>
      <c r="R234" s="206"/>
      <c r="S234" s="206"/>
      <c r="T234" s="206"/>
      <c r="U234" s="206"/>
      <c r="V234" s="206"/>
      <c r="W234" s="206"/>
      <c r="X234" s="206"/>
      <c r="Y234" s="206"/>
      <c r="Z234" s="206"/>
      <c r="AA234" s="206"/>
      <c r="AB234" s="206"/>
      <c r="AC234" s="206"/>
      <c r="AD234" s="206"/>
      <c r="AE234" s="206"/>
      <c r="AF234" s="206"/>
      <c r="AG234" s="206"/>
      <c r="AH234" s="206"/>
      <c r="AI234" s="206"/>
      <c r="AJ234" s="206"/>
      <c r="AK234" s="206"/>
      <c r="AL234" s="206"/>
      <c r="AM234" s="206"/>
      <c r="AN234" s="206"/>
      <c r="AO234" s="206"/>
      <c r="AP234" s="206"/>
      <c r="AQ234" s="206"/>
      <c r="AR234" s="206"/>
      <c r="AS234" s="206"/>
      <c r="AT234" s="489">
        <f t="shared" si="50"/>
        <v>0</v>
      </c>
      <c r="AU234" s="489">
        <f t="shared" si="51"/>
        <v>0</v>
      </c>
      <c r="AV234" s="489">
        <f t="shared" si="52"/>
        <v>0</v>
      </c>
      <c r="AW234" s="489">
        <f t="shared" si="53"/>
        <v>0</v>
      </c>
      <c r="AX234" s="206"/>
      <c r="AY234" s="206"/>
      <c r="AZ234" s="206"/>
      <c r="BA234" s="206"/>
      <c r="BB234" s="206"/>
      <c r="BC234" s="206"/>
      <c r="BD234" s="206"/>
      <c r="BE234" s="206"/>
      <c r="BF234" s="206"/>
      <c r="BG234" s="206"/>
      <c r="BH234" s="206"/>
      <c r="BI234" s="206"/>
      <c r="BJ234" s="206"/>
      <c r="BK234" s="206"/>
      <c r="BL234" s="206"/>
      <c r="BM234" s="206"/>
      <c r="BN234" s="206"/>
      <c r="BO234" s="206"/>
      <c r="BP234" s="206"/>
      <c r="BQ234" s="206"/>
      <c r="BR234" s="206"/>
      <c r="BS234" s="206"/>
      <c r="BT234" s="206"/>
      <c r="BU234" s="206"/>
      <c r="BV234" s="206"/>
      <c r="BW234" s="206"/>
      <c r="BX234" s="206"/>
      <c r="BY234" s="489">
        <f t="shared" si="54"/>
        <v>0</v>
      </c>
      <c r="BZ234" s="489">
        <f t="shared" si="55"/>
        <v>0</v>
      </c>
      <c r="CA234" s="489">
        <f t="shared" si="58"/>
        <v>808</v>
      </c>
      <c r="CB234" s="489">
        <f t="shared" si="59"/>
        <v>6</v>
      </c>
      <c r="CC234" s="489">
        <f t="shared" si="60"/>
        <v>0</v>
      </c>
      <c r="CD234" s="489">
        <f t="shared" si="61"/>
        <v>0</v>
      </c>
      <c r="CE234" s="489">
        <f t="shared" si="62"/>
        <v>0</v>
      </c>
      <c r="CF234" s="489">
        <f t="shared" si="56"/>
        <v>808</v>
      </c>
      <c r="CG234" s="489">
        <f t="shared" si="57"/>
        <v>6</v>
      </c>
      <c r="CH234" s="489">
        <f t="shared" si="63"/>
        <v>339</v>
      </c>
      <c r="CI234" s="489">
        <f t="shared" si="64"/>
        <v>24</v>
      </c>
    </row>
    <row r="235" spans="1:87">
      <c r="A235" s="499" t="str">
        <f t="shared" si="49"/>
        <v>809</v>
      </c>
      <c r="B235" s="500">
        <v>40045</v>
      </c>
      <c r="C235" s="206"/>
      <c r="D235" s="206"/>
      <c r="E235" s="206"/>
      <c r="F235" s="206"/>
      <c r="G235" s="206"/>
      <c r="H235" s="206"/>
      <c r="I235" s="206"/>
      <c r="J235" s="206"/>
      <c r="K235" s="206"/>
      <c r="L235" s="206"/>
      <c r="M235" s="206"/>
      <c r="N235" s="206"/>
      <c r="O235" s="206"/>
      <c r="P235" s="206"/>
      <c r="Q235" s="206"/>
      <c r="R235" s="206"/>
      <c r="S235" s="206"/>
      <c r="T235" s="206"/>
      <c r="U235" s="206"/>
      <c r="V235" s="206"/>
      <c r="W235" s="206"/>
      <c r="X235" s="206"/>
      <c r="Y235" s="206"/>
      <c r="Z235" s="206"/>
      <c r="AA235" s="206"/>
      <c r="AB235" s="206"/>
      <c r="AC235" s="206"/>
      <c r="AD235" s="206"/>
      <c r="AE235" s="206"/>
      <c r="AF235" s="206"/>
      <c r="AG235" s="206"/>
      <c r="AH235" s="206"/>
      <c r="AI235" s="206"/>
      <c r="AJ235" s="206"/>
      <c r="AK235" s="206"/>
      <c r="AL235" s="206"/>
      <c r="AM235" s="206"/>
      <c r="AN235" s="206"/>
      <c r="AO235" s="206"/>
      <c r="AP235" s="206"/>
      <c r="AQ235" s="206"/>
      <c r="AR235" s="206"/>
      <c r="AS235" s="206"/>
      <c r="AT235" s="489">
        <f t="shared" si="50"/>
        <v>0</v>
      </c>
      <c r="AU235" s="489">
        <f t="shared" si="51"/>
        <v>0</v>
      </c>
      <c r="AV235" s="489">
        <f t="shared" si="52"/>
        <v>0</v>
      </c>
      <c r="AW235" s="489">
        <f t="shared" si="53"/>
        <v>0</v>
      </c>
      <c r="AX235" s="206"/>
      <c r="AY235" s="206"/>
      <c r="AZ235" s="206"/>
      <c r="BA235" s="206"/>
      <c r="BB235" s="206"/>
      <c r="BC235" s="206"/>
      <c r="BD235" s="206"/>
      <c r="BE235" s="206"/>
      <c r="BF235" s="206"/>
      <c r="BG235" s="206"/>
      <c r="BH235" s="206"/>
      <c r="BI235" s="206"/>
      <c r="BJ235" s="206"/>
      <c r="BK235" s="206"/>
      <c r="BL235" s="206"/>
      <c r="BM235" s="206"/>
      <c r="BN235" s="206"/>
      <c r="BO235" s="206"/>
      <c r="BP235" s="206"/>
      <c r="BQ235" s="206"/>
      <c r="BR235" s="206"/>
      <c r="BS235" s="206"/>
      <c r="BT235" s="206"/>
      <c r="BU235" s="206"/>
      <c r="BV235" s="206"/>
      <c r="BW235" s="206"/>
      <c r="BX235" s="206"/>
      <c r="BY235" s="489">
        <f t="shared" si="54"/>
        <v>0</v>
      </c>
      <c r="BZ235" s="489">
        <f t="shared" si="55"/>
        <v>0</v>
      </c>
      <c r="CA235" s="489">
        <f t="shared" si="58"/>
        <v>808</v>
      </c>
      <c r="CB235" s="489">
        <f t="shared" si="59"/>
        <v>6</v>
      </c>
      <c r="CC235" s="489">
        <f t="shared" si="60"/>
        <v>0</v>
      </c>
      <c r="CD235" s="489">
        <f t="shared" si="61"/>
        <v>0</v>
      </c>
      <c r="CE235" s="489">
        <f t="shared" si="62"/>
        <v>0</v>
      </c>
      <c r="CF235" s="489">
        <f t="shared" si="56"/>
        <v>808</v>
      </c>
      <c r="CG235" s="489">
        <f t="shared" si="57"/>
        <v>6</v>
      </c>
      <c r="CH235" s="489">
        <f t="shared" si="63"/>
        <v>339</v>
      </c>
      <c r="CI235" s="489">
        <f t="shared" si="64"/>
        <v>24</v>
      </c>
    </row>
    <row r="236" spans="1:87">
      <c r="A236" s="499" t="str">
        <f t="shared" si="49"/>
        <v>809</v>
      </c>
      <c r="B236" s="500">
        <v>40046</v>
      </c>
      <c r="C236" s="206"/>
      <c r="D236" s="206"/>
      <c r="E236" s="206"/>
      <c r="F236" s="206"/>
      <c r="G236" s="206"/>
      <c r="H236" s="206"/>
      <c r="I236" s="206"/>
      <c r="J236" s="206"/>
      <c r="K236" s="206"/>
      <c r="L236" s="206"/>
      <c r="M236" s="206"/>
      <c r="N236" s="206"/>
      <c r="O236" s="206"/>
      <c r="P236" s="206"/>
      <c r="Q236" s="206"/>
      <c r="R236" s="206"/>
      <c r="S236" s="206"/>
      <c r="T236" s="206"/>
      <c r="U236" s="206"/>
      <c r="V236" s="206"/>
      <c r="W236" s="206"/>
      <c r="X236" s="206"/>
      <c r="Y236" s="206"/>
      <c r="Z236" s="206"/>
      <c r="AA236" s="206"/>
      <c r="AB236" s="206"/>
      <c r="AC236" s="206"/>
      <c r="AD236" s="206"/>
      <c r="AE236" s="206"/>
      <c r="AF236" s="206"/>
      <c r="AG236" s="206"/>
      <c r="AH236" s="206"/>
      <c r="AI236" s="206"/>
      <c r="AJ236" s="206"/>
      <c r="AK236" s="206"/>
      <c r="AL236" s="206"/>
      <c r="AM236" s="206"/>
      <c r="AN236" s="206"/>
      <c r="AO236" s="206"/>
      <c r="AP236" s="206"/>
      <c r="AQ236" s="206"/>
      <c r="AR236" s="206"/>
      <c r="AS236" s="206"/>
      <c r="AT236" s="489">
        <f t="shared" si="50"/>
        <v>0</v>
      </c>
      <c r="AU236" s="489">
        <f t="shared" si="51"/>
        <v>0</v>
      </c>
      <c r="AV236" s="489">
        <f t="shared" si="52"/>
        <v>0</v>
      </c>
      <c r="AW236" s="489">
        <f t="shared" si="53"/>
        <v>0</v>
      </c>
      <c r="AX236" s="206"/>
      <c r="AY236" s="206"/>
      <c r="AZ236" s="206"/>
      <c r="BA236" s="206"/>
      <c r="BB236" s="206"/>
      <c r="BC236" s="206"/>
      <c r="BD236" s="206"/>
      <c r="BE236" s="206"/>
      <c r="BF236" s="206"/>
      <c r="BG236" s="206"/>
      <c r="BH236" s="206"/>
      <c r="BI236" s="206"/>
      <c r="BJ236" s="206"/>
      <c r="BK236" s="206"/>
      <c r="BL236" s="206"/>
      <c r="BM236" s="206"/>
      <c r="BN236" s="206"/>
      <c r="BO236" s="206"/>
      <c r="BP236" s="206"/>
      <c r="BQ236" s="206"/>
      <c r="BR236" s="206"/>
      <c r="BS236" s="206"/>
      <c r="BT236" s="206"/>
      <c r="BU236" s="206"/>
      <c r="BV236" s="206"/>
      <c r="BW236" s="206"/>
      <c r="BX236" s="206"/>
      <c r="BY236" s="489">
        <f t="shared" si="54"/>
        <v>0</v>
      </c>
      <c r="BZ236" s="489">
        <f t="shared" si="55"/>
        <v>0</v>
      </c>
      <c r="CA236" s="489">
        <f t="shared" si="58"/>
        <v>808</v>
      </c>
      <c r="CB236" s="489">
        <f t="shared" si="59"/>
        <v>6</v>
      </c>
      <c r="CC236" s="489">
        <f t="shared" si="60"/>
        <v>0</v>
      </c>
      <c r="CD236" s="489">
        <f t="shared" si="61"/>
        <v>0</v>
      </c>
      <c r="CE236" s="489">
        <f t="shared" si="62"/>
        <v>0</v>
      </c>
      <c r="CF236" s="489">
        <f t="shared" si="56"/>
        <v>808</v>
      </c>
      <c r="CG236" s="489">
        <f t="shared" si="57"/>
        <v>6</v>
      </c>
      <c r="CH236" s="489">
        <f t="shared" si="63"/>
        <v>339</v>
      </c>
      <c r="CI236" s="489">
        <f t="shared" si="64"/>
        <v>24</v>
      </c>
    </row>
    <row r="237" spans="1:87">
      <c r="A237" s="499" t="str">
        <f t="shared" si="49"/>
        <v>809</v>
      </c>
      <c r="B237" s="500">
        <v>40047</v>
      </c>
      <c r="C237" s="206"/>
      <c r="D237" s="206"/>
      <c r="E237" s="206"/>
      <c r="F237" s="206"/>
      <c r="G237" s="206"/>
      <c r="H237" s="206"/>
      <c r="I237" s="206"/>
      <c r="J237" s="206"/>
      <c r="K237" s="206"/>
      <c r="L237" s="206"/>
      <c r="M237" s="206"/>
      <c r="N237" s="206"/>
      <c r="O237" s="206"/>
      <c r="P237" s="206"/>
      <c r="Q237" s="206"/>
      <c r="R237" s="206"/>
      <c r="S237" s="206"/>
      <c r="T237" s="206"/>
      <c r="U237" s="206"/>
      <c r="V237" s="206"/>
      <c r="W237" s="206"/>
      <c r="X237" s="206"/>
      <c r="Y237" s="206"/>
      <c r="Z237" s="206"/>
      <c r="AA237" s="206"/>
      <c r="AB237" s="206"/>
      <c r="AC237" s="206"/>
      <c r="AD237" s="206"/>
      <c r="AE237" s="206"/>
      <c r="AF237" s="206"/>
      <c r="AG237" s="206"/>
      <c r="AH237" s="206"/>
      <c r="AI237" s="206"/>
      <c r="AJ237" s="206"/>
      <c r="AK237" s="206"/>
      <c r="AL237" s="206"/>
      <c r="AM237" s="206"/>
      <c r="AN237" s="206"/>
      <c r="AO237" s="206"/>
      <c r="AP237" s="206"/>
      <c r="AQ237" s="206"/>
      <c r="AR237" s="206"/>
      <c r="AS237" s="206"/>
      <c r="AT237" s="489">
        <f t="shared" si="50"/>
        <v>0</v>
      </c>
      <c r="AU237" s="489">
        <f t="shared" si="51"/>
        <v>0</v>
      </c>
      <c r="AV237" s="489">
        <f t="shared" si="52"/>
        <v>0</v>
      </c>
      <c r="AW237" s="489">
        <f t="shared" si="53"/>
        <v>0</v>
      </c>
      <c r="AX237" s="206"/>
      <c r="AY237" s="206"/>
      <c r="AZ237" s="206"/>
      <c r="BA237" s="206"/>
      <c r="BB237" s="206"/>
      <c r="BC237" s="206"/>
      <c r="BD237" s="206"/>
      <c r="BE237" s="206"/>
      <c r="BF237" s="206"/>
      <c r="BG237" s="206"/>
      <c r="BH237" s="206"/>
      <c r="BI237" s="206"/>
      <c r="BJ237" s="206"/>
      <c r="BK237" s="206"/>
      <c r="BL237" s="206"/>
      <c r="BM237" s="206"/>
      <c r="BN237" s="206"/>
      <c r="BO237" s="206"/>
      <c r="BP237" s="206"/>
      <c r="BQ237" s="206"/>
      <c r="BR237" s="206"/>
      <c r="BS237" s="206"/>
      <c r="BT237" s="206"/>
      <c r="BU237" s="206"/>
      <c r="BV237" s="206"/>
      <c r="BW237" s="206"/>
      <c r="BX237" s="206"/>
      <c r="BY237" s="489">
        <f t="shared" si="54"/>
        <v>0</v>
      </c>
      <c r="BZ237" s="489">
        <f t="shared" si="55"/>
        <v>0</v>
      </c>
      <c r="CA237" s="489">
        <f t="shared" si="58"/>
        <v>808</v>
      </c>
      <c r="CB237" s="489">
        <f t="shared" si="59"/>
        <v>6</v>
      </c>
      <c r="CC237" s="489">
        <f t="shared" si="60"/>
        <v>0</v>
      </c>
      <c r="CD237" s="489">
        <f t="shared" si="61"/>
        <v>0</v>
      </c>
      <c r="CE237" s="489">
        <f t="shared" si="62"/>
        <v>0</v>
      </c>
      <c r="CF237" s="489">
        <f t="shared" si="56"/>
        <v>808</v>
      </c>
      <c r="CG237" s="489">
        <f t="shared" si="57"/>
        <v>6</v>
      </c>
      <c r="CH237" s="489">
        <f t="shared" si="63"/>
        <v>339</v>
      </c>
      <c r="CI237" s="489">
        <f t="shared" si="64"/>
        <v>24</v>
      </c>
    </row>
    <row r="238" spans="1:87">
      <c r="A238" s="499" t="str">
        <f t="shared" si="49"/>
        <v>809</v>
      </c>
      <c r="B238" s="500">
        <v>40048</v>
      </c>
      <c r="C238" s="206"/>
      <c r="D238" s="206"/>
      <c r="E238" s="206"/>
      <c r="F238" s="206"/>
      <c r="G238" s="206"/>
      <c r="H238" s="206"/>
      <c r="I238" s="206"/>
      <c r="J238" s="206"/>
      <c r="K238" s="206"/>
      <c r="L238" s="206"/>
      <c r="M238" s="206"/>
      <c r="N238" s="206"/>
      <c r="O238" s="206"/>
      <c r="P238" s="206"/>
      <c r="Q238" s="206"/>
      <c r="R238" s="206"/>
      <c r="S238" s="206"/>
      <c r="T238" s="206"/>
      <c r="U238" s="206"/>
      <c r="V238" s="206"/>
      <c r="W238" s="206"/>
      <c r="X238" s="206"/>
      <c r="Y238" s="206"/>
      <c r="Z238" s="206"/>
      <c r="AA238" s="206"/>
      <c r="AB238" s="206"/>
      <c r="AC238" s="206"/>
      <c r="AD238" s="206"/>
      <c r="AE238" s="206"/>
      <c r="AF238" s="206"/>
      <c r="AG238" s="206"/>
      <c r="AH238" s="206"/>
      <c r="AI238" s="206"/>
      <c r="AJ238" s="206"/>
      <c r="AK238" s="206"/>
      <c r="AL238" s="206"/>
      <c r="AM238" s="206"/>
      <c r="AN238" s="206"/>
      <c r="AO238" s="206"/>
      <c r="AP238" s="206"/>
      <c r="AQ238" s="206"/>
      <c r="AR238" s="206"/>
      <c r="AS238" s="206"/>
      <c r="AT238" s="489">
        <f t="shared" si="50"/>
        <v>0</v>
      </c>
      <c r="AU238" s="489">
        <f t="shared" si="51"/>
        <v>0</v>
      </c>
      <c r="AV238" s="489">
        <f t="shared" si="52"/>
        <v>0</v>
      </c>
      <c r="AW238" s="489">
        <f t="shared" si="53"/>
        <v>0</v>
      </c>
      <c r="AX238" s="206"/>
      <c r="AY238" s="206"/>
      <c r="AZ238" s="206"/>
      <c r="BA238" s="206"/>
      <c r="BB238" s="206"/>
      <c r="BC238" s="206"/>
      <c r="BD238" s="206"/>
      <c r="BE238" s="206"/>
      <c r="BF238" s="206"/>
      <c r="BG238" s="206"/>
      <c r="BH238" s="206"/>
      <c r="BI238" s="206"/>
      <c r="BJ238" s="206"/>
      <c r="BK238" s="206"/>
      <c r="BL238" s="206"/>
      <c r="BM238" s="206"/>
      <c r="BN238" s="206"/>
      <c r="BO238" s="206"/>
      <c r="BP238" s="206"/>
      <c r="BQ238" s="206"/>
      <c r="BR238" s="206"/>
      <c r="BS238" s="206"/>
      <c r="BT238" s="206"/>
      <c r="BU238" s="206"/>
      <c r="BV238" s="206"/>
      <c r="BW238" s="206"/>
      <c r="BX238" s="206"/>
      <c r="BY238" s="489">
        <f t="shared" si="54"/>
        <v>0</v>
      </c>
      <c r="BZ238" s="489">
        <f t="shared" si="55"/>
        <v>0</v>
      </c>
      <c r="CA238" s="489">
        <f t="shared" si="58"/>
        <v>808</v>
      </c>
      <c r="CB238" s="489">
        <f t="shared" si="59"/>
        <v>6</v>
      </c>
      <c r="CC238" s="489">
        <f t="shared" si="60"/>
        <v>0</v>
      </c>
      <c r="CD238" s="489">
        <f t="shared" si="61"/>
        <v>0</v>
      </c>
      <c r="CE238" s="489">
        <f t="shared" si="62"/>
        <v>0</v>
      </c>
      <c r="CF238" s="489">
        <f t="shared" si="56"/>
        <v>808</v>
      </c>
      <c r="CG238" s="489">
        <f t="shared" si="57"/>
        <v>6</v>
      </c>
      <c r="CH238" s="489">
        <f t="shared" si="63"/>
        <v>339</v>
      </c>
      <c r="CI238" s="489">
        <f t="shared" si="64"/>
        <v>24</v>
      </c>
    </row>
    <row r="239" spans="1:87">
      <c r="A239" s="499" t="str">
        <f t="shared" si="49"/>
        <v>809</v>
      </c>
      <c r="B239" s="500">
        <v>40049</v>
      </c>
      <c r="C239" s="206"/>
      <c r="D239" s="206"/>
      <c r="E239" s="206"/>
      <c r="F239" s="206"/>
      <c r="G239" s="206"/>
      <c r="H239" s="206"/>
      <c r="I239" s="206"/>
      <c r="J239" s="206"/>
      <c r="K239" s="206"/>
      <c r="L239" s="206"/>
      <c r="M239" s="206"/>
      <c r="N239" s="206"/>
      <c r="O239" s="206"/>
      <c r="P239" s="206"/>
      <c r="Q239" s="206"/>
      <c r="R239" s="206"/>
      <c r="S239" s="206"/>
      <c r="T239" s="206"/>
      <c r="U239" s="206"/>
      <c r="V239" s="206"/>
      <c r="W239" s="206"/>
      <c r="X239" s="206"/>
      <c r="Y239" s="206"/>
      <c r="Z239" s="206"/>
      <c r="AA239" s="206"/>
      <c r="AB239" s="206"/>
      <c r="AC239" s="206"/>
      <c r="AD239" s="206"/>
      <c r="AE239" s="206"/>
      <c r="AF239" s="206"/>
      <c r="AG239" s="206"/>
      <c r="AH239" s="206"/>
      <c r="AI239" s="206"/>
      <c r="AJ239" s="206"/>
      <c r="AK239" s="206"/>
      <c r="AL239" s="206"/>
      <c r="AM239" s="206"/>
      <c r="AN239" s="206"/>
      <c r="AO239" s="206"/>
      <c r="AP239" s="206"/>
      <c r="AQ239" s="206"/>
      <c r="AR239" s="206"/>
      <c r="AS239" s="206"/>
      <c r="AT239" s="489">
        <f t="shared" si="50"/>
        <v>0</v>
      </c>
      <c r="AU239" s="489">
        <f t="shared" si="51"/>
        <v>0</v>
      </c>
      <c r="AV239" s="489">
        <f t="shared" si="52"/>
        <v>0</v>
      </c>
      <c r="AW239" s="489">
        <f t="shared" si="53"/>
        <v>0</v>
      </c>
      <c r="AX239" s="206"/>
      <c r="AY239" s="206"/>
      <c r="AZ239" s="206"/>
      <c r="BA239" s="206"/>
      <c r="BB239" s="206"/>
      <c r="BC239" s="206"/>
      <c r="BD239" s="206"/>
      <c r="BE239" s="206"/>
      <c r="BF239" s="206"/>
      <c r="BG239" s="206"/>
      <c r="BH239" s="206"/>
      <c r="BI239" s="206"/>
      <c r="BJ239" s="206"/>
      <c r="BK239" s="206"/>
      <c r="BL239" s="206"/>
      <c r="BM239" s="206"/>
      <c r="BN239" s="206"/>
      <c r="BO239" s="206"/>
      <c r="BP239" s="206"/>
      <c r="BQ239" s="206"/>
      <c r="BR239" s="206"/>
      <c r="BS239" s="206"/>
      <c r="BT239" s="206"/>
      <c r="BU239" s="206"/>
      <c r="BV239" s="206"/>
      <c r="BW239" s="206"/>
      <c r="BX239" s="206"/>
      <c r="BY239" s="489">
        <f t="shared" si="54"/>
        <v>0</v>
      </c>
      <c r="BZ239" s="489">
        <f t="shared" si="55"/>
        <v>0</v>
      </c>
      <c r="CA239" s="489">
        <f t="shared" si="58"/>
        <v>808</v>
      </c>
      <c r="CB239" s="489">
        <f t="shared" si="59"/>
        <v>6</v>
      </c>
      <c r="CC239" s="489">
        <f t="shared" si="60"/>
        <v>0</v>
      </c>
      <c r="CD239" s="489">
        <f t="shared" si="61"/>
        <v>0</v>
      </c>
      <c r="CE239" s="489">
        <f t="shared" si="62"/>
        <v>0</v>
      </c>
      <c r="CF239" s="489">
        <f t="shared" si="56"/>
        <v>808</v>
      </c>
      <c r="CG239" s="489">
        <f t="shared" si="57"/>
        <v>6</v>
      </c>
      <c r="CH239" s="489">
        <f t="shared" si="63"/>
        <v>339</v>
      </c>
      <c r="CI239" s="489">
        <f t="shared" si="64"/>
        <v>24</v>
      </c>
    </row>
    <row r="240" spans="1:87">
      <c r="A240" s="499" t="str">
        <f t="shared" si="49"/>
        <v>809</v>
      </c>
      <c r="B240" s="500">
        <v>40050</v>
      </c>
      <c r="C240" s="206"/>
      <c r="D240" s="206"/>
      <c r="E240" s="206"/>
      <c r="F240" s="206"/>
      <c r="G240" s="206"/>
      <c r="H240" s="206"/>
      <c r="I240" s="206"/>
      <c r="J240" s="206"/>
      <c r="K240" s="206"/>
      <c r="L240" s="206"/>
      <c r="M240" s="206"/>
      <c r="N240" s="206"/>
      <c r="O240" s="206"/>
      <c r="P240" s="206"/>
      <c r="Q240" s="206"/>
      <c r="R240" s="206"/>
      <c r="S240" s="206"/>
      <c r="T240" s="206"/>
      <c r="U240" s="206"/>
      <c r="V240" s="206"/>
      <c r="W240" s="206"/>
      <c r="X240" s="206"/>
      <c r="Y240" s="206"/>
      <c r="Z240" s="206"/>
      <c r="AA240" s="206"/>
      <c r="AB240" s="206"/>
      <c r="AC240" s="206"/>
      <c r="AD240" s="206"/>
      <c r="AE240" s="206"/>
      <c r="AF240" s="206"/>
      <c r="AG240" s="206"/>
      <c r="AH240" s="206"/>
      <c r="AI240" s="206"/>
      <c r="AJ240" s="206"/>
      <c r="AK240" s="206"/>
      <c r="AL240" s="206"/>
      <c r="AM240" s="206"/>
      <c r="AN240" s="206"/>
      <c r="AO240" s="206"/>
      <c r="AP240" s="206"/>
      <c r="AQ240" s="206"/>
      <c r="AR240" s="206"/>
      <c r="AS240" s="206"/>
      <c r="AT240" s="489">
        <f t="shared" si="50"/>
        <v>0</v>
      </c>
      <c r="AU240" s="489">
        <f t="shared" si="51"/>
        <v>0</v>
      </c>
      <c r="AV240" s="489">
        <f t="shared" si="52"/>
        <v>0</v>
      </c>
      <c r="AW240" s="489">
        <f t="shared" si="53"/>
        <v>0</v>
      </c>
      <c r="AX240" s="206"/>
      <c r="AY240" s="206"/>
      <c r="AZ240" s="206"/>
      <c r="BA240" s="206"/>
      <c r="BB240" s="206"/>
      <c r="BC240" s="206"/>
      <c r="BD240" s="206"/>
      <c r="BE240" s="206"/>
      <c r="BF240" s="206"/>
      <c r="BG240" s="206"/>
      <c r="BH240" s="206"/>
      <c r="BI240" s="206"/>
      <c r="BJ240" s="206"/>
      <c r="BK240" s="206"/>
      <c r="BL240" s="206"/>
      <c r="BM240" s="206"/>
      <c r="BN240" s="206"/>
      <c r="BO240" s="206"/>
      <c r="BP240" s="206"/>
      <c r="BQ240" s="206"/>
      <c r="BR240" s="206"/>
      <c r="BS240" s="206"/>
      <c r="BT240" s="206"/>
      <c r="BU240" s="206"/>
      <c r="BV240" s="206"/>
      <c r="BW240" s="206"/>
      <c r="BX240" s="206"/>
      <c r="BY240" s="489">
        <f t="shared" si="54"/>
        <v>0</v>
      </c>
      <c r="BZ240" s="489">
        <f t="shared" si="55"/>
        <v>0</v>
      </c>
      <c r="CA240" s="489">
        <f t="shared" si="58"/>
        <v>808</v>
      </c>
      <c r="CB240" s="489">
        <f t="shared" si="59"/>
        <v>6</v>
      </c>
      <c r="CC240" s="489">
        <f t="shared" si="60"/>
        <v>0</v>
      </c>
      <c r="CD240" s="489">
        <f t="shared" si="61"/>
        <v>0</v>
      </c>
      <c r="CE240" s="489">
        <f t="shared" si="62"/>
        <v>0</v>
      </c>
      <c r="CF240" s="489">
        <f t="shared" si="56"/>
        <v>808</v>
      </c>
      <c r="CG240" s="489">
        <f t="shared" si="57"/>
        <v>6</v>
      </c>
      <c r="CH240" s="489">
        <f t="shared" si="63"/>
        <v>339</v>
      </c>
      <c r="CI240" s="489">
        <f t="shared" si="64"/>
        <v>24</v>
      </c>
    </row>
    <row r="241" spans="1:87">
      <c r="A241" s="499" t="str">
        <f t="shared" si="49"/>
        <v>809</v>
      </c>
      <c r="B241" s="500">
        <v>40051</v>
      </c>
      <c r="C241" s="206"/>
      <c r="D241" s="206"/>
      <c r="E241" s="206"/>
      <c r="F241" s="206"/>
      <c r="G241" s="206"/>
      <c r="H241" s="206"/>
      <c r="I241" s="206"/>
      <c r="J241" s="206"/>
      <c r="K241" s="206"/>
      <c r="L241" s="206"/>
      <c r="M241" s="206"/>
      <c r="N241" s="206"/>
      <c r="O241" s="206"/>
      <c r="P241" s="206"/>
      <c r="Q241" s="206"/>
      <c r="R241" s="206"/>
      <c r="S241" s="206"/>
      <c r="T241" s="206"/>
      <c r="U241" s="206"/>
      <c r="V241" s="206"/>
      <c r="W241" s="206"/>
      <c r="X241" s="206"/>
      <c r="Y241" s="206"/>
      <c r="Z241" s="206"/>
      <c r="AA241" s="206"/>
      <c r="AB241" s="206"/>
      <c r="AC241" s="206"/>
      <c r="AD241" s="206"/>
      <c r="AE241" s="206"/>
      <c r="AF241" s="206"/>
      <c r="AG241" s="206"/>
      <c r="AH241" s="206"/>
      <c r="AI241" s="206"/>
      <c r="AJ241" s="206"/>
      <c r="AK241" s="206"/>
      <c r="AL241" s="206"/>
      <c r="AM241" s="206"/>
      <c r="AN241" s="206"/>
      <c r="AO241" s="206"/>
      <c r="AP241" s="206"/>
      <c r="AQ241" s="206"/>
      <c r="AR241" s="206"/>
      <c r="AS241" s="206"/>
      <c r="AT241" s="489">
        <f t="shared" si="50"/>
        <v>0</v>
      </c>
      <c r="AU241" s="489">
        <f t="shared" si="51"/>
        <v>0</v>
      </c>
      <c r="AV241" s="489">
        <f t="shared" si="52"/>
        <v>0</v>
      </c>
      <c r="AW241" s="489">
        <f t="shared" si="53"/>
        <v>0</v>
      </c>
      <c r="AX241" s="206"/>
      <c r="AY241" s="206"/>
      <c r="AZ241" s="206"/>
      <c r="BA241" s="206"/>
      <c r="BB241" s="206"/>
      <c r="BC241" s="206"/>
      <c r="BD241" s="206"/>
      <c r="BE241" s="206"/>
      <c r="BF241" s="206"/>
      <c r="BG241" s="206"/>
      <c r="BH241" s="206"/>
      <c r="BI241" s="206"/>
      <c r="BJ241" s="206"/>
      <c r="BK241" s="206"/>
      <c r="BL241" s="206"/>
      <c r="BM241" s="206"/>
      <c r="BN241" s="206"/>
      <c r="BO241" s="206"/>
      <c r="BP241" s="206"/>
      <c r="BQ241" s="206"/>
      <c r="BR241" s="206"/>
      <c r="BS241" s="206"/>
      <c r="BT241" s="206"/>
      <c r="BU241" s="206"/>
      <c r="BV241" s="206"/>
      <c r="BW241" s="206"/>
      <c r="BX241" s="206"/>
      <c r="BY241" s="489">
        <f t="shared" si="54"/>
        <v>0</v>
      </c>
      <c r="BZ241" s="489">
        <f t="shared" si="55"/>
        <v>0</v>
      </c>
      <c r="CA241" s="489">
        <f t="shared" si="58"/>
        <v>808</v>
      </c>
      <c r="CB241" s="489">
        <f t="shared" si="59"/>
        <v>6</v>
      </c>
      <c r="CC241" s="489">
        <f t="shared" si="60"/>
        <v>0</v>
      </c>
      <c r="CD241" s="489">
        <f t="shared" si="61"/>
        <v>0</v>
      </c>
      <c r="CE241" s="489">
        <f t="shared" si="62"/>
        <v>0</v>
      </c>
      <c r="CF241" s="489">
        <f t="shared" si="56"/>
        <v>808</v>
      </c>
      <c r="CG241" s="489">
        <f t="shared" si="57"/>
        <v>6</v>
      </c>
      <c r="CH241" s="489">
        <f t="shared" si="63"/>
        <v>339</v>
      </c>
      <c r="CI241" s="489">
        <f t="shared" si="64"/>
        <v>24</v>
      </c>
    </row>
    <row r="242" spans="1:87">
      <c r="A242" s="499" t="str">
        <f t="shared" si="49"/>
        <v>809</v>
      </c>
      <c r="B242" s="500">
        <v>40052</v>
      </c>
      <c r="C242" s="206"/>
      <c r="D242" s="206"/>
      <c r="E242" s="206"/>
      <c r="F242" s="206"/>
      <c r="G242" s="206"/>
      <c r="H242" s="206"/>
      <c r="I242" s="206"/>
      <c r="J242" s="206"/>
      <c r="K242" s="206"/>
      <c r="L242" s="206"/>
      <c r="M242" s="206"/>
      <c r="N242" s="206"/>
      <c r="O242" s="206"/>
      <c r="P242" s="206"/>
      <c r="Q242" s="206"/>
      <c r="R242" s="206"/>
      <c r="S242" s="206"/>
      <c r="T242" s="206"/>
      <c r="U242" s="206"/>
      <c r="V242" s="206"/>
      <c r="W242" s="206"/>
      <c r="X242" s="206"/>
      <c r="Y242" s="206"/>
      <c r="Z242" s="206"/>
      <c r="AA242" s="206"/>
      <c r="AB242" s="206"/>
      <c r="AC242" s="206"/>
      <c r="AD242" s="206"/>
      <c r="AE242" s="206"/>
      <c r="AF242" s="206"/>
      <c r="AG242" s="206"/>
      <c r="AH242" s="206"/>
      <c r="AI242" s="206"/>
      <c r="AJ242" s="206"/>
      <c r="AK242" s="206"/>
      <c r="AL242" s="206"/>
      <c r="AM242" s="206"/>
      <c r="AN242" s="206"/>
      <c r="AO242" s="206"/>
      <c r="AP242" s="206"/>
      <c r="AQ242" s="206"/>
      <c r="AR242" s="206"/>
      <c r="AS242" s="206"/>
      <c r="AT242" s="489">
        <f t="shared" si="50"/>
        <v>0</v>
      </c>
      <c r="AU242" s="489">
        <f t="shared" si="51"/>
        <v>0</v>
      </c>
      <c r="AV242" s="489">
        <f t="shared" si="52"/>
        <v>0</v>
      </c>
      <c r="AW242" s="489">
        <f t="shared" si="53"/>
        <v>0</v>
      </c>
      <c r="AX242" s="206"/>
      <c r="AY242" s="206"/>
      <c r="AZ242" s="206"/>
      <c r="BA242" s="206"/>
      <c r="BB242" s="206"/>
      <c r="BC242" s="206"/>
      <c r="BD242" s="206"/>
      <c r="BE242" s="206"/>
      <c r="BF242" s="206"/>
      <c r="BG242" s="206"/>
      <c r="BH242" s="206"/>
      <c r="BI242" s="206"/>
      <c r="BJ242" s="206"/>
      <c r="BK242" s="206"/>
      <c r="BL242" s="206"/>
      <c r="BM242" s="206"/>
      <c r="BN242" s="206"/>
      <c r="BO242" s="206"/>
      <c r="BP242" s="206"/>
      <c r="BQ242" s="206"/>
      <c r="BR242" s="206"/>
      <c r="BS242" s="206"/>
      <c r="BT242" s="206"/>
      <c r="BU242" s="206"/>
      <c r="BV242" s="206"/>
      <c r="BW242" s="206"/>
      <c r="BX242" s="206"/>
      <c r="BY242" s="489">
        <f t="shared" si="54"/>
        <v>0</v>
      </c>
      <c r="BZ242" s="489">
        <f t="shared" si="55"/>
        <v>0</v>
      </c>
      <c r="CA242" s="489">
        <f t="shared" si="58"/>
        <v>808</v>
      </c>
      <c r="CB242" s="489">
        <f t="shared" si="59"/>
        <v>6</v>
      </c>
      <c r="CC242" s="489">
        <f t="shared" si="60"/>
        <v>0</v>
      </c>
      <c r="CD242" s="489">
        <f t="shared" si="61"/>
        <v>0</v>
      </c>
      <c r="CE242" s="489">
        <f t="shared" si="62"/>
        <v>0</v>
      </c>
      <c r="CF242" s="489">
        <f t="shared" si="56"/>
        <v>808</v>
      </c>
      <c r="CG242" s="489">
        <f t="shared" si="57"/>
        <v>6</v>
      </c>
      <c r="CH242" s="489">
        <f t="shared" si="63"/>
        <v>339</v>
      </c>
      <c r="CI242" s="489">
        <f t="shared" si="64"/>
        <v>24</v>
      </c>
    </row>
    <row r="243" spans="1:87">
      <c r="A243" s="499" t="str">
        <f t="shared" si="49"/>
        <v>809</v>
      </c>
      <c r="B243" s="500">
        <v>40053</v>
      </c>
      <c r="C243" s="206"/>
      <c r="D243" s="206"/>
      <c r="E243" s="206"/>
      <c r="F243" s="206"/>
      <c r="G243" s="206"/>
      <c r="H243" s="206"/>
      <c r="I243" s="206"/>
      <c r="J243" s="206"/>
      <c r="K243" s="206"/>
      <c r="L243" s="206"/>
      <c r="M243" s="206"/>
      <c r="N243" s="206"/>
      <c r="O243" s="206"/>
      <c r="P243" s="206"/>
      <c r="Q243" s="206"/>
      <c r="R243" s="206"/>
      <c r="S243" s="206"/>
      <c r="T243" s="206"/>
      <c r="U243" s="206"/>
      <c r="V243" s="206"/>
      <c r="W243" s="206"/>
      <c r="X243" s="206"/>
      <c r="Y243" s="206"/>
      <c r="Z243" s="206"/>
      <c r="AA243" s="206"/>
      <c r="AB243" s="206"/>
      <c r="AC243" s="206"/>
      <c r="AD243" s="206"/>
      <c r="AE243" s="206"/>
      <c r="AF243" s="206"/>
      <c r="AG243" s="206"/>
      <c r="AH243" s="206"/>
      <c r="AI243" s="206"/>
      <c r="AJ243" s="206"/>
      <c r="AK243" s="206"/>
      <c r="AL243" s="206"/>
      <c r="AM243" s="206"/>
      <c r="AN243" s="206"/>
      <c r="AO243" s="206"/>
      <c r="AP243" s="206"/>
      <c r="AQ243" s="206"/>
      <c r="AR243" s="206"/>
      <c r="AS243" s="206"/>
      <c r="AT243" s="489">
        <f t="shared" si="50"/>
        <v>0</v>
      </c>
      <c r="AU243" s="489">
        <f t="shared" si="51"/>
        <v>0</v>
      </c>
      <c r="AV243" s="489">
        <f t="shared" si="52"/>
        <v>0</v>
      </c>
      <c r="AW243" s="489">
        <f t="shared" si="53"/>
        <v>0</v>
      </c>
      <c r="AX243" s="206"/>
      <c r="AY243" s="206"/>
      <c r="AZ243" s="206"/>
      <c r="BA243" s="206"/>
      <c r="BB243" s="206"/>
      <c r="BC243" s="206"/>
      <c r="BD243" s="206"/>
      <c r="BE243" s="206"/>
      <c r="BF243" s="206"/>
      <c r="BG243" s="206"/>
      <c r="BH243" s="206"/>
      <c r="BI243" s="206"/>
      <c r="BJ243" s="206"/>
      <c r="BK243" s="206"/>
      <c r="BL243" s="206"/>
      <c r="BM243" s="206"/>
      <c r="BN243" s="206"/>
      <c r="BO243" s="206"/>
      <c r="BP243" s="206"/>
      <c r="BQ243" s="206"/>
      <c r="BR243" s="206"/>
      <c r="BS243" s="206"/>
      <c r="BT243" s="206"/>
      <c r="BU243" s="206"/>
      <c r="BV243" s="206"/>
      <c r="BW243" s="206"/>
      <c r="BX243" s="206"/>
      <c r="BY243" s="489">
        <f t="shared" si="54"/>
        <v>0</v>
      </c>
      <c r="BZ243" s="489">
        <f t="shared" si="55"/>
        <v>0</v>
      </c>
      <c r="CA243" s="489">
        <f t="shared" si="58"/>
        <v>808</v>
      </c>
      <c r="CB243" s="489">
        <f t="shared" si="59"/>
        <v>6</v>
      </c>
      <c r="CC243" s="489">
        <f t="shared" si="60"/>
        <v>0</v>
      </c>
      <c r="CD243" s="489">
        <f t="shared" si="61"/>
        <v>0</v>
      </c>
      <c r="CE243" s="489">
        <f t="shared" si="62"/>
        <v>0</v>
      </c>
      <c r="CF243" s="489">
        <f t="shared" si="56"/>
        <v>808</v>
      </c>
      <c r="CG243" s="489">
        <f t="shared" si="57"/>
        <v>6</v>
      </c>
      <c r="CH243" s="489">
        <f t="shared" si="63"/>
        <v>339</v>
      </c>
      <c r="CI243" s="489">
        <f t="shared" si="64"/>
        <v>24</v>
      </c>
    </row>
    <row r="244" spans="1:87">
      <c r="A244" s="499" t="str">
        <f t="shared" si="49"/>
        <v>809</v>
      </c>
      <c r="B244" s="500">
        <v>40054</v>
      </c>
      <c r="C244" s="206"/>
      <c r="D244" s="206"/>
      <c r="E244" s="206"/>
      <c r="F244" s="206"/>
      <c r="G244" s="206"/>
      <c r="H244" s="206"/>
      <c r="I244" s="206"/>
      <c r="J244" s="206"/>
      <c r="K244" s="206"/>
      <c r="L244" s="206"/>
      <c r="M244" s="206"/>
      <c r="N244" s="206"/>
      <c r="O244" s="206"/>
      <c r="P244" s="206"/>
      <c r="Q244" s="206"/>
      <c r="R244" s="206"/>
      <c r="S244" s="206"/>
      <c r="T244" s="206"/>
      <c r="U244" s="206"/>
      <c r="V244" s="206"/>
      <c r="W244" s="206"/>
      <c r="X244" s="206"/>
      <c r="Y244" s="206"/>
      <c r="Z244" s="206"/>
      <c r="AA244" s="206"/>
      <c r="AB244" s="206"/>
      <c r="AC244" s="206"/>
      <c r="AD244" s="206"/>
      <c r="AE244" s="206"/>
      <c r="AF244" s="206"/>
      <c r="AG244" s="206"/>
      <c r="AH244" s="206"/>
      <c r="AI244" s="206"/>
      <c r="AJ244" s="206"/>
      <c r="AK244" s="206"/>
      <c r="AL244" s="206"/>
      <c r="AM244" s="206"/>
      <c r="AN244" s="206"/>
      <c r="AO244" s="206"/>
      <c r="AP244" s="206"/>
      <c r="AQ244" s="206"/>
      <c r="AR244" s="206"/>
      <c r="AS244" s="206"/>
      <c r="AT244" s="489">
        <f t="shared" si="50"/>
        <v>0</v>
      </c>
      <c r="AU244" s="489">
        <f t="shared" si="51"/>
        <v>0</v>
      </c>
      <c r="AV244" s="489">
        <f t="shared" si="52"/>
        <v>0</v>
      </c>
      <c r="AW244" s="489">
        <f t="shared" si="53"/>
        <v>0</v>
      </c>
      <c r="AX244" s="206"/>
      <c r="AY244" s="206"/>
      <c r="AZ244" s="206"/>
      <c r="BA244" s="206"/>
      <c r="BB244" s="206"/>
      <c r="BC244" s="206"/>
      <c r="BD244" s="206"/>
      <c r="BE244" s="206"/>
      <c r="BF244" s="206"/>
      <c r="BG244" s="206"/>
      <c r="BH244" s="206"/>
      <c r="BI244" s="206"/>
      <c r="BJ244" s="206"/>
      <c r="BK244" s="206"/>
      <c r="BL244" s="206"/>
      <c r="BM244" s="206"/>
      <c r="BN244" s="206"/>
      <c r="BO244" s="206"/>
      <c r="BP244" s="206"/>
      <c r="BQ244" s="206"/>
      <c r="BR244" s="206"/>
      <c r="BS244" s="206"/>
      <c r="BT244" s="206"/>
      <c r="BU244" s="206"/>
      <c r="BV244" s="206"/>
      <c r="BW244" s="206"/>
      <c r="BX244" s="206"/>
      <c r="BY244" s="489">
        <f t="shared" si="54"/>
        <v>0</v>
      </c>
      <c r="BZ244" s="489">
        <f t="shared" si="55"/>
        <v>0</v>
      </c>
      <c r="CA244" s="489">
        <f t="shared" si="58"/>
        <v>808</v>
      </c>
      <c r="CB244" s="489">
        <f t="shared" si="59"/>
        <v>6</v>
      </c>
      <c r="CC244" s="489">
        <f t="shared" si="60"/>
        <v>0</v>
      </c>
      <c r="CD244" s="489">
        <f t="shared" si="61"/>
        <v>0</v>
      </c>
      <c r="CE244" s="489">
        <f t="shared" si="62"/>
        <v>0</v>
      </c>
      <c r="CF244" s="489">
        <f t="shared" si="56"/>
        <v>808</v>
      </c>
      <c r="CG244" s="489">
        <f t="shared" si="57"/>
        <v>6</v>
      </c>
      <c r="CH244" s="489">
        <f t="shared" si="63"/>
        <v>339</v>
      </c>
      <c r="CI244" s="489">
        <f t="shared" si="64"/>
        <v>24</v>
      </c>
    </row>
    <row r="245" spans="1:87">
      <c r="A245" s="499" t="str">
        <f t="shared" si="49"/>
        <v>809</v>
      </c>
      <c r="B245" s="500">
        <v>40055</v>
      </c>
      <c r="C245" s="206"/>
      <c r="D245" s="206"/>
      <c r="E245" s="206"/>
      <c r="F245" s="206"/>
      <c r="G245" s="206"/>
      <c r="H245" s="206"/>
      <c r="I245" s="206"/>
      <c r="J245" s="206"/>
      <c r="K245" s="206"/>
      <c r="L245" s="206"/>
      <c r="M245" s="206"/>
      <c r="N245" s="206"/>
      <c r="O245" s="206"/>
      <c r="P245" s="206"/>
      <c r="Q245" s="206"/>
      <c r="R245" s="206"/>
      <c r="S245" s="206"/>
      <c r="T245" s="206"/>
      <c r="U245" s="206"/>
      <c r="V245" s="206"/>
      <c r="W245" s="206"/>
      <c r="X245" s="206"/>
      <c r="Y245" s="206"/>
      <c r="Z245" s="206"/>
      <c r="AA245" s="206"/>
      <c r="AB245" s="206"/>
      <c r="AC245" s="206"/>
      <c r="AD245" s="206"/>
      <c r="AE245" s="206"/>
      <c r="AF245" s="206"/>
      <c r="AG245" s="206"/>
      <c r="AH245" s="206"/>
      <c r="AI245" s="206"/>
      <c r="AJ245" s="206"/>
      <c r="AK245" s="206"/>
      <c r="AL245" s="206"/>
      <c r="AM245" s="206"/>
      <c r="AN245" s="206"/>
      <c r="AO245" s="206"/>
      <c r="AP245" s="206"/>
      <c r="AQ245" s="206"/>
      <c r="AR245" s="206"/>
      <c r="AS245" s="206"/>
      <c r="AT245" s="489">
        <f t="shared" si="50"/>
        <v>0</v>
      </c>
      <c r="AU245" s="489">
        <f t="shared" si="51"/>
        <v>0</v>
      </c>
      <c r="AV245" s="489">
        <f t="shared" si="52"/>
        <v>0</v>
      </c>
      <c r="AW245" s="489">
        <f t="shared" si="53"/>
        <v>0</v>
      </c>
      <c r="AX245" s="206"/>
      <c r="AY245" s="206"/>
      <c r="AZ245" s="206"/>
      <c r="BA245" s="206"/>
      <c r="BB245" s="206"/>
      <c r="BC245" s="206"/>
      <c r="BD245" s="206"/>
      <c r="BE245" s="206"/>
      <c r="BF245" s="206"/>
      <c r="BG245" s="206"/>
      <c r="BH245" s="206"/>
      <c r="BI245" s="206"/>
      <c r="BJ245" s="206"/>
      <c r="BK245" s="206"/>
      <c r="BL245" s="206"/>
      <c r="BM245" s="206"/>
      <c r="BN245" s="206"/>
      <c r="BO245" s="206"/>
      <c r="BP245" s="206"/>
      <c r="BQ245" s="206"/>
      <c r="BR245" s="206"/>
      <c r="BS245" s="206"/>
      <c r="BT245" s="206"/>
      <c r="BU245" s="206"/>
      <c r="BV245" s="206"/>
      <c r="BW245" s="206"/>
      <c r="BX245" s="206"/>
      <c r="BY245" s="489">
        <f t="shared" si="54"/>
        <v>0</v>
      </c>
      <c r="BZ245" s="489">
        <f t="shared" si="55"/>
        <v>0</v>
      </c>
      <c r="CA245" s="489">
        <f t="shared" si="58"/>
        <v>808</v>
      </c>
      <c r="CB245" s="489">
        <f t="shared" si="59"/>
        <v>6</v>
      </c>
      <c r="CC245" s="489">
        <f t="shared" si="60"/>
        <v>0</v>
      </c>
      <c r="CD245" s="489">
        <f t="shared" si="61"/>
        <v>0</v>
      </c>
      <c r="CE245" s="489">
        <f t="shared" si="62"/>
        <v>0</v>
      </c>
      <c r="CF245" s="489">
        <f t="shared" si="56"/>
        <v>808</v>
      </c>
      <c r="CG245" s="489">
        <f t="shared" si="57"/>
        <v>6</v>
      </c>
      <c r="CH245" s="489">
        <f t="shared" si="63"/>
        <v>339</v>
      </c>
      <c r="CI245" s="489">
        <f t="shared" si="64"/>
        <v>24</v>
      </c>
    </row>
    <row r="246" spans="1:87">
      <c r="A246" s="499" t="str">
        <f t="shared" si="49"/>
        <v>809</v>
      </c>
      <c r="B246" s="500">
        <v>40056</v>
      </c>
      <c r="C246" s="206"/>
      <c r="D246" s="206"/>
      <c r="E246" s="206"/>
      <c r="F246" s="206"/>
      <c r="G246" s="206"/>
      <c r="H246" s="206"/>
      <c r="I246" s="206"/>
      <c r="J246" s="206"/>
      <c r="K246" s="206"/>
      <c r="L246" s="206"/>
      <c r="M246" s="206"/>
      <c r="N246" s="206"/>
      <c r="O246" s="206"/>
      <c r="P246" s="206"/>
      <c r="Q246" s="206"/>
      <c r="R246" s="206"/>
      <c r="S246" s="206"/>
      <c r="T246" s="206"/>
      <c r="U246" s="206"/>
      <c r="V246" s="206"/>
      <c r="W246" s="206"/>
      <c r="X246" s="206"/>
      <c r="Y246" s="206"/>
      <c r="Z246" s="206"/>
      <c r="AA246" s="206"/>
      <c r="AB246" s="206"/>
      <c r="AC246" s="206"/>
      <c r="AD246" s="206"/>
      <c r="AE246" s="206"/>
      <c r="AF246" s="206"/>
      <c r="AG246" s="206"/>
      <c r="AH246" s="206"/>
      <c r="AI246" s="206"/>
      <c r="AJ246" s="206"/>
      <c r="AK246" s="206"/>
      <c r="AL246" s="206"/>
      <c r="AM246" s="206"/>
      <c r="AN246" s="206"/>
      <c r="AO246" s="206"/>
      <c r="AP246" s="206"/>
      <c r="AQ246" s="206"/>
      <c r="AR246" s="206"/>
      <c r="AS246" s="206"/>
      <c r="AT246" s="489">
        <f t="shared" si="50"/>
        <v>0</v>
      </c>
      <c r="AU246" s="489">
        <f t="shared" si="51"/>
        <v>0</v>
      </c>
      <c r="AV246" s="489">
        <f t="shared" si="52"/>
        <v>0</v>
      </c>
      <c r="AW246" s="489">
        <f t="shared" si="53"/>
        <v>0</v>
      </c>
      <c r="AX246" s="206"/>
      <c r="AY246" s="206"/>
      <c r="AZ246" s="206"/>
      <c r="BA246" s="206"/>
      <c r="BB246" s="206"/>
      <c r="BC246" s="206"/>
      <c r="BD246" s="206"/>
      <c r="BE246" s="206"/>
      <c r="BF246" s="206"/>
      <c r="BG246" s="206"/>
      <c r="BH246" s="206"/>
      <c r="BI246" s="206"/>
      <c r="BJ246" s="206"/>
      <c r="BK246" s="206"/>
      <c r="BL246" s="206"/>
      <c r="BM246" s="206"/>
      <c r="BN246" s="206"/>
      <c r="BO246" s="206"/>
      <c r="BP246" s="206"/>
      <c r="BQ246" s="206"/>
      <c r="BR246" s="206"/>
      <c r="BS246" s="206"/>
      <c r="BT246" s="206"/>
      <c r="BU246" s="206"/>
      <c r="BV246" s="206"/>
      <c r="BW246" s="206"/>
      <c r="BX246" s="206"/>
      <c r="BY246" s="489">
        <f t="shared" si="54"/>
        <v>0</v>
      </c>
      <c r="BZ246" s="489">
        <f t="shared" si="55"/>
        <v>0</v>
      </c>
      <c r="CA246" s="489">
        <f t="shared" si="58"/>
        <v>808</v>
      </c>
      <c r="CB246" s="489">
        <f t="shared" si="59"/>
        <v>6</v>
      </c>
      <c r="CC246" s="489">
        <f t="shared" si="60"/>
        <v>0</v>
      </c>
      <c r="CD246" s="489">
        <f t="shared" si="61"/>
        <v>0</v>
      </c>
      <c r="CE246" s="489">
        <f t="shared" si="62"/>
        <v>0</v>
      </c>
      <c r="CF246" s="489">
        <f t="shared" si="56"/>
        <v>808</v>
      </c>
      <c r="CG246" s="489">
        <f t="shared" si="57"/>
        <v>6</v>
      </c>
      <c r="CH246" s="489">
        <f t="shared" si="63"/>
        <v>339</v>
      </c>
      <c r="CI246" s="489">
        <f t="shared" si="64"/>
        <v>24</v>
      </c>
    </row>
    <row r="247" spans="1:87">
      <c r="A247" s="499" t="str">
        <f t="shared" si="49"/>
        <v>909</v>
      </c>
      <c r="B247" s="500">
        <v>40057</v>
      </c>
      <c r="C247" s="206"/>
      <c r="D247" s="206"/>
      <c r="E247" s="206"/>
      <c r="F247" s="206"/>
      <c r="G247" s="206"/>
      <c r="H247" s="206"/>
      <c r="I247" s="206"/>
      <c r="J247" s="206"/>
      <c r="K247" s="206"/>
      <c r="L247" s="206"/>
      <c r="M247" s="206"/>
      <c r="N247" s="206"/>
      <c r="O247" s="206"/>
      <c r="P247" s="206"/>
      <c r="Q247" s="206"/>
      <c r="R247" s="206"/>
      <c r="S247" s="206"/>
      <c r="T247" s="206"/>
      <c r="U247" s="206"/>
      <c r="V247" s="206"/>
      <c r="W247" s="206"/>
      <c r="X247" s="206"/>
      <c r="Y247" s="206"/>
      <c r="Z247" s="206"/>
      <c r="AA247" s="206"/>
      <c r="AB247" s="206"/>
      <c r="AC247" s="206"/>
      <c r="AD247" s="206"/>
      <c r="AE247" s="206"/>
      <c r="AF247" s="206"/>
      <c r="AG247" s="206"/>
      <c r="AH247" s="206"/>
      <c r="AI247" s="206"/>
      <c r="AJ247" s="206"/>
      <c r="AK247" s="206"/>
      <c r="AL247" s="206"/>
      <c r="AM247" s="206"/>
      <c r="AN247" s="206"/>
      <c r="AO247" s="206"/>
      <c r="AP247" s="206"/>
      <c r="AQ247" s="206"/>
      <c r="AR247" s="206"/>
      <c r="AS247" s="206"/>
      <c r="AT247" s="489">
        <f t="shared" si="50"/>
        <v>0</v>
      </c>
      <c r="AU247" s="489">
        <f t="shared" si="51"/>
        <v>0</v>
      </c>
      <c r="AV247" s="489">
        <f t="shared" si="52"/>
        <v>0</v>
      </c>
      <c r="AW247" s="489">
        <f t="shared" si="53"/>
        <v>0</v>
      </c>
      <c r="AX247" s="206"/>
      <c r="AY247" s="206"/>
      <c r="AZ247" s="206"/>
      <c r="BA247" s="206"/>
      <c r="BB247" s="206"/>
      <c r="BC247" s="206"/>
      <c r="BD247" s="206"/>
      <c r="BE247" s="206"/>
      <c r="BF247" s="206"/>
      <c r="BG247" s="206"/>
      <c r="BH247" s="206"/>
      <c r="BI247" s="206"/>
      <c r="BJ247" s="206"/>
      <c r="BK247" s="206"/>
      <c r="BL247" s="206"/>
      <c r="BM247" s="206"/>
      <c r="BN247" s="206"/>
      <c r="BO247" s="206"/>
      <c r="BP247" s="206"/>
      <c r="BQ247" s="206"/>
      <c r="BR247" s="206"/>
      <c r="BS247" s="206"/>
      <c r="BT247" s="206"/>
      <c r="BU247" s="206"/>
      <c r="BV247" s="206"/>
      <c r="BW247" s="206"/>
      <c r="BX247" s="206"/>
      <c r="BY247" s="489">
        <f t="shared" si="54"/>
        <v>0</v>
      </c>
      <c r="BZ247" s="489">
        <f t="shared" si="55"/>
        <v>0</v>
      </c>
      <c r="CA247" s="489">
        <f t="shared" si="58"/>
        <v>808</v>
      </c>
      <c r="CB247" s="489">
        <f t="shared" si="59"/>
        <v>6</v>
      </c>
      <c r="CC247" s="489">
        <f t="shared" si="60"/>
        <v>0</v>
      </c>
      <c r="CD247" s="489">
        <f t="shared" si="61"/>
        <v>0</v>
      </c>
      <c r="CE247" s="489">
        <f t="shared" si="62"/>
        <v>0</v>
      </c>
      <c r="CF247" s="489">
        <f t="shared" si="56"/>
        <v>808</v>
      </c>
      <c r="CG247" s="489">
        <f t="shared" si="57"/>
        <v>6</v>
      </c>
      <c r="CH247" s="489">
        <f t="shared" si="63"/>
        <v>339</v>
      </c>
      <c r="CI247" s="489">
        <f t="shared" si="64"/>
        <v>24</v>
      </c>
    </row>
    <row r="248" spans="1:87">
      <c r="A248" s="499" t="str">
        <f t="shared" si="49"/>
        <v>909</v>
      </c>
      <c r="B248" s="500">
        <v>40058</v>
      </c>
      <c r="C248" s="206"/>
      <c r="D248" s="206"/>
      <c r="E248" s="206"/>
      <c r="F248" s="206"/>
      <c r="G248" s="206"/>
      <c r="H248" s="206"/>
      <c r="I248" s="206"/>
      <c r="J248" s="206"/>
      <c r="K248" s="206"/>
      <c r="L248" s="206"/>
      <c r="M248" s="206"/>
      <c r="N248" s="206"/>
      <c r="O248" s="206"/>
      <c r="P248" s="206"/>
      <c r="Q248" s="206"/>
      <c r="R248" s="206"/>
      <c r="S248" s="206"/>
      <c r="T248" s="206"/>
      <c r="U248" s="206"/>
      <c r="V248" s="206"/>
      <c r="W248" s="206"/>
      <c r="X248" s="206"/>
      <c r="Y248" s="206"/>
      <c r="Z248" s="206"/>
      <c r="AA248" s="206"/>
      <c r="AB248" s="206"/>
      <c r="AC248" s="206"/>
      <c r="AD248" s="206"/>
      <c r="AE248" s="206"/>
      <c r="AF248" s="206"/>
      <c r="AG248" s="206"/>
      <c r="AH248" s="206"/>
      <c r="AI248" s="206"/>
      <c r="AJ248" s="206"/>
      <c r="AK248" s="206"/>
      <c r="AL248" s="206"/>
      <c r="AM248" s="206"/>
      <c r="AN248" s="206"/>
      <c r="AO248" s="206"/>
      <c r="AP248" s="206"/>
      <c r="AQ248" s="206"/>
      <c r="AR248" s="206"/>
      <c r="AS248" s="206"/>
      <c r="AT248" s="489">
        <f t="shared" si="50"/>
        <v>0</v>
      </c>
      <c r="AU248" s="489">
        <f t="shared" si="51"/>
        <v>0</v>
      </c>
      <c r="AV248" s="489">
        <f t="shared" si="52"/>
        <v>0</v>
      </c>
      <c r="AW248" s="489">
        <f t="shared" si="53"/>
        <v>0</v>
      </c>
      <c r="AX248" s="206"/>
      <c r="AY248" s="206"/>
      <c r="AZ248" s="206"/>
      <c r="BA248" s="206"/>
      <c r="BB248" s="206"/>
      <c r="BC248" s="206"/>
      <c r="BD248" s="206"/>
      <c r="BE248" s="206"/>
      <c r="BF248" s="206"/>
      <c r="BG248" s="206"/>
      <c r="BH248" s="206"/>
      <c r="BI248" s="206"/>
      <c r="BJ248" s="206"/>
      <c r="BK248" s="206"/>
      <c r="BL248" s="206"/>
      <c r="BM248" s="206"/>
      <c r="BN248" s="206"/>
      <c r="BO248" s="206"/>
      <c r="BP248" s="206"/>
      <c r="BQ248" s="206"/>
      <c r="BR248" s="206"/>
      <c r="BS248" s="206"/>
      <c r="BT248" s="206"/>
      <c r="BU248" s="206"/>
      <c r="BV248" s="206"/>
      <c r="BW248" s="206"/>
      <c r="BX248" s="206"/>
      <c r="BY248" s="489">
        <f t="shared" si="54"/>
        <v>0</v>
      </c>
      <c r="BZ248" s="489">
        <f t="shared" si="55"/>
        <v>0</v>
      </c>
      <c r="CA248" s="489">
        <f t="shared" si="58"/>
        <v>808</v>
      </c>
      <c r="CB248" s="489">
        <f t="shared" si="59"/>
        <v>6</v>
      </c>
      <c r="CC248" s="489">
        <f t="shared" si="60"/>
        <v>0</v>
      </c>
      <c r="CD248" s="489">
        <f t="shared" si="61"/>
        <v>0</v>
      </c>
      <c r="CE248" s="489">
        <f t="shared" si="62"/>
        <v>0</v>
      </c>
      <c r="CF248" s="489">
        <f t="shared" si="56"/>
        <v>808</v>
      </c>
      <c r="CG248" s="489">
        <f t="shared" si="57"/>
        <v>6</v>
      </c>
      <c r="CH248" s="489">
        <f t="shared" si="63"/>
        <v>339</v>
      </c>
      <c r="CI248" s="489">
        <f t="shared" si="64"/>
        <v>24</v>
      </c>
    </row>
    <row r="249" spans="1:87">
      <c r="A249" s="499" t="str">
        <f t="shared" si="49"/>
        <v>909</v>
      </c>
      <c r="B249" s="500">
        <v>40059</v>
      </c>
      <c r="C249" s="206"/>
      <c r="D249" s="206"/>
      <c r="E249" s="206"/>
      <c r="F249" s="206"/>
      <c r="G249" s="206"/>
      <c r="H249" s="206"/>
      <c r="I249" s="206"/>
      <c r="J249" s="206"/>
      <c r="K249" s="206"/>
      <c r="L249" s="206"/>
      <c r="M249" s="206"/>
      <c r="N249" s="206"/>
      <c r="O249" s="206"/>
      <c r="P249" s="206"/>
      <c r="Q249" s="206"/>
      <c r="R249" s="206"/>
      <c r="S249" s="206"/>
      <c r="T249" s="206"/>
      <c r="U249" s="206"/>
      <c r="V249" s="206"/>
      <c r="W249" s="206"/>
      <c r="X249" s="206"/>
      <c r="Y249" s="206"/>
      <c r="Z249" s="206"/>
      <c r="AA249" s="206"/>
      <c r="AB249" s="206"/>
      <c r="AC249" s="206"/>
      <c r="AD249" s="206"/>
      <c r="AE249" s="206"/>
      <c r="AF249" s="206"/>
      <c r="AG249" s="206"/>
      <c r="AH249" s="206"/>
      <c r="AI249" s="206"/>
      <c r="AJ249" s="206"/>
      <c r="AK249" s="206"/>
      <c r="AL249" s="206"/>
      <c r="AM249" s="206"/>
      <c r="AN249" s="206"/>
      <c r="AO249" s="206"/>
      <c r="AP249" s="206"/>
      <c r="AQ249" s="206"/>
      <c r="AR249" s="206"/>
      <c r="AS249" s="206"/>
      <c r="AT249" s="489">
        <f t="shared" si="50"/>
        <v>0</v>
      </c>
      <c r="AU249" s="489">
        <f t="shared" si="51"/>
        <v>0</v>
      </c>
      <c r="AV249" s="489">
        <f t="shared" si="52"/>
        <v>0</v>
      </c>
      <c r="AW249" s="489">
        <f t="shared" si="53"/>
        <v>0</v>
      </c>
      <c r="AX249" s="206"/>
      <c r="AY249" s="206"/>
      <c r="AZ249" s="206"/>
      <c r="BA249" s="206"/>
      <c r="BB249" s="206"/>
      <c r="BC249" s="206"/>
      <c r="BD249" s="206"/>
      <c r="BE249" s="206"/>
      <c r="BF249" s="206"/>
      <c r="BG249" s="206"/>
      <c r="BH249" s="206"/>
      <c r="BI249" s="206"/>
      <c r="BJ249" s="206"/>
      <c r="BK249" s="206"/>
      <c r="BL249" s="206"/>
      <c r="BM249" s="206"/>
      <c r="BN249" s="206"/>
      <c r="BO249" s="206"/>
      <c r="BP249" s="206"/>
      <c r="BQ249" s="206"/>
      <c r="BR249" s="206"/>
      <c r="BS249" s="206"/>
      <c r="BT249" s="206"/>
      <c r="BU249" s="206"/>
      <c r="BV249" s="206"/>
      <c r="BW249" s="206"/>
      <c r="BX249" s="206"/>
      <c r="BY249" s="489">
        <f t="shared" si="54"/>
        <v>0</v>
      </c>
      <c r="BZ249" s="489">
        <f t="shared" si="55"/>
        <v>0</v>
      </c>
      <c r="CA249" s="489">
        <f t="shared" si="58"/>
        <v>808</v>
      </c>
      <c r="CB249" s="489">
        <f t="shared" si="59"/>
        <v>6</v>
      </c>
      <c r="CC249" s="489">
        <f t="shared" si="60"/>
        <v>0</v>
      </c>
      <c r="CD249" s="489">
        <f t="shared" si="61"/>
        <v>0</v>
      </c>
      <c r="CE249" s="489">
        <f t="shared" si="62"/>
        <v>0</v>
      </c>
      <c r="CF249" s="489">
        <f t="shared" si="56"/>
        <v>808</v>
      </c>
      <c r="CG249" s="489">
        <f t="shared" si="57"/>
        <v>6</v>
      </c>
      <c r="CH249" s="489">
        <f t="shared" si="63"/>
        <v>339</v>
      </c>
      <c r="CI249" s="489">
        <f t="shared" si="64"/>
        <v>24</v>
      </c>
    </row>
    <row r="250" spans="1:87">
      <c r="A250" s="499" t="str">
        <f t="shared" si="49"/>
        <v>909</v>
      </c>
      <c r="B250" s="500">
        <v>40060</v>
      </c>
      <c r="C250" s="206"/>
      <c r="D250" s="206"/>
      <c r="E250" s="206"/>
      <c r="F250" s="206"/>
      <c r="G250" s="206"/>
      <c r="H250" s="206"/>
      <c r="I250" s="206"/>
      <c r="J250" s="206"/>
      <c r="K250" s="206"/>
      <c r="L250" s="206"/>
      <c r="M250" s="206"/>
      <c r="N250" s="206"/>
      <c r="O250" s="206"/>
      <c r="P250" s="206"/>
      <c r="Q250" s="206"/>
      <c r="R250" s="206"/>
      <c r="S250" s="206"/>
      <c r="T250" s="206"/>
      <c r="U250" s="206"/>
      <c r="V250" s="206"/>
      <c r="W250" s="206"/>
      <c r="X250" s="206"/>
      <c r="Y250" s="206"/>
      <c r="Z250" s="206"/>
      <c r="AA250" s="206"/>
      <c r="AB250" s="206"/>
      <c r="AC250" s="206"/>
      <c r="AD250" s="206"/>
      <c r="AE250" s="206"/>
      <c r="AF250" s="206"/>
      <c r="AG250" s="206"/>
      <c r="AH250" s="206"/>
      <c r="AI250" s="206"/>
      <c r="AJ250" s="206"/>
      <c r="AK250" s="206"/>
      <c r="AL250" s="206"/>
      <c r="AM250" s="206"/>
      <c r="AN250" s="206"/>
      <c r="AO250" s="206"/>
      <c r="AP250" s="206"/>
      <c r="AQ250" s="206"/>
      <c r="AR250" s="206"/>
      <c r="AS250" s="206"/>
      <c r="AT250" s="489">
        <f t="shared" si="50"/>
        <v>0</v>
      </c>
      <c r="AU250" s="489">
        <f t="shared" si="51"/>
        <v>0</v>
      </c>
      <c r="AV250" s="489">
        <f t="shared" si="52"/>
        <v>0</v>
      </c>
      <c r="AW250" s="489">
        <f t="shared" si="53"/>
        <v>0</v>
      </c>
      <c r="AX250" s="206"/>
      <c r="AY250" s="206"/>
      <c r="AZ250" s="206"/>
      <c r="BA250" s="206"/>
      <c r="BB250" s="206"/>
      <c r="BC250" s="206"/>
      <c r="BD250" s="206"/>
      <c r="BE250" s="206"/>
      <c r="BF250" s="206"/>
      <c r="BG250" s="206"/>
      <c r="BH250" s="206"/>
      <c r="BI250" s="206"/>
      <c r="BJ250" s="206"/>
      <c r="BK250" s="206"/>
      <c r="BL250" s="206"/>
      <c r="BM250" s="206"/>
      <c r="BN250" s="206"/>
      <c r="BO250" s="206"/>
      <c r="BP250" s="206"/>
      <c r="BQ250" s="206"/>
      <c r="BR250" s="206"/>
      <c r="BS250" s="206"/>
      <c r="BT250" s="206"/>
      <c r="BU250" s="206"/>
      <c r="BV250" s="206"/>
      <c r="BW250" s="206"/>
      <c r="BX250" s="206"/>
      <c r="BY250" s="489">
        <f t="shared" si="54"/>
        <v>0</v>
      </c>
      <c r="BZ250" s="489">
        <f t="shared" si="55"/>
        <v>0</v>
      </c>
      <c r="CA250" s="489">
        <f t="shared" si="58"/>
        <v>808</v>
      </c>
      <c r="CB250" s="489">
        <f t="shared" si="59"/>
        <v>6</v>
      </c>
      <c r="CC250" s="489">
        <f t="shared" si="60"/>
        <v>0</v>
      </c>
      <c r="CD250" s="489">
        <f t="shared" si="61"/>
        <v>0</v>
      </c>
      <c r="CE250" s="489">
        <f t="shared" si="62"/>
        <v>0</v>
      </c>
      <c r="CF250" s="489">
        <f t="shared" si="56"/>
        <v>808</v>
      </c>
      <c r="CG250" s="489">
        <f t="shared" si="57"/>
        <v>6</v>
      </c>
      <c r="CH250" s="489">
        <f t="shared" si="63"/>
        <v>339</v>
      </c>
      <c r="CI250" s="489">
        <f t="shared" si="64"/>
        <v>24</v>
      </c>
    </row>
    <row r="251" spans="1:87">
      <c r="A251" s="499" t="str">
        <f t="shared" si="49"/>
        <v>909</v>
      </c>
      <c r="B251" s="500">
        <v>40061</v>
      </c>
      <c r="C251" s="206"/>
      <c r="D251" s="206"/>
      <c r="E251" s="206"/>
      <c r="F251" s="206"/>
      <c r="G251" s="206"/>
      <c r="H251" s="206"/>
      <c r="I251" s="206"/>
      <c r="J251" s="206"/>
      <c r="K251" s="206"/>
      <c r="L251" s="206"/>
      <c r="M251" s="206"/>
      <c r="N251" s="206"/>
      <c r="O251" s="206"/>
      <c r="P251" s="206"/>
      <c r="Q251" s="206"/>
      <c r="R251" s="206"/>
      <c r="S251" s="206"/>
      <c r="T251" s="206"/>
      <c r="U251" s="206"/>
      <c r="V251" s="206"/>
      <c r="W251" s="206"/>
      <c r="X251" s="206"/>
      <c r="Y251" s="206"/>
      <c r="Z251" s="206"/>
      <c r="AA251" s="206"/>
      <c r="AB251" s="206"/>
      <c r="AC251" s="206"/>
      <c r="AD251" s="206"/>
      <c r="AE251" s="206"/>
      <c r="AF251" s="206"/>
      <c r="AG251" s="206"/>
      <c r="AH251" s="206"/>
      <c r="AI251" s="206"/>
      <c r="AJ251" s="206"/>
      <c r="AK251" s="206"/>
      <c r="AL251" s="206"/>
      <c r="AM251" s="206"/>
      <c r="AN251" s="206"/>
      <c r="AO251" s="206"/>
      <c r="AP251" s="206"/>
      <c r="AQ251" s="206"/>
      <c r="AR251" s="206"/>
      <c r="AS251" s="206"/>
      <c r="AT251" s="489">
        <f t="shared" si="50"/>
        <v>0</v>
      </c>
      <c r="AU251" s="489">
        <f t="shared" si="51"/>
        <v>0</v>
      </c>
      <c r="AV251" s="489">
        <f t="shared" si="52"/>
        <v>0</v>
      </c>
      <c r="AW251" s="489">
        <f t="shared" si="53"/>
        <v>0</v>
      </c>
      <c r="AX251" s="206"/>
      <c r="AY251" s="206"/>
      <c r="AZ251" s="206"/>
      <c r="BA251" s="206"/>
      <c r="BB251" s="206"/>
      <c r="BC251" s="206"/>
      <c r="BD251" s="206"/>
      <c r="BE251" s="206"/>
      <c r="BF251" s="206"/>
      <c r="BG251" s="206"/>
      <c r="BH251" s="206"/>
      <c r="BI251" s="206"/>
      <c r="BJ251" s="206"/>
      <c r="BK251" s="206"/>
      <c r="BL251" s="206"/>
      <c r="BM251" s="206"/>
      <c r="BN251" s="206"/>
      <c r="BO251" s="206"/>
      <c r="BP251" s="206"/>
      <c r="BQ251" s="206"/>
      <c r="BR251" s="206"/>
      <c r="BS251" s="206"/>
      <c r="BT251" s="206"/>
      <c r="BU251" s="206"/>
      <c r="BV251" s="206"/>
      <c r="BW251" s="206"/>
      <c r="BX251" s="206"/>
      <c r="BY251" s="489">
        <f t="shared" si="54"/>
        <v>0</v>
      </c>
      <c r="BZ251" s="489">
        <f t="shared" si="55"/>
        <v>0</v>
      </c>
      <c r="CA251" s="489">
        <f t="shared" si="58"/>
        <v>808</v>
      </c>
      <c r="CB251" s="489">
        <f t="shared" si="59"/>
        <v>6</v>
      </c>
      <c r="CC251" s="489">
        <f t="shared" si="60"/>
        <v>0</v>
      </c>
      <c r="CD251" s="489">
        <f t="shared" si="61"/>
        <v>0</v>
      </c>
      <c r="CE251" s="489">
        <f t="shared" si="62"/>
        <v>0</v>
      </c>
      <c r="CF251" s="489">
        <f t="shared" si="56"/>
        <v>808</v>
      </c>
      <c r="CG251" s="489">
        <f t="shared" si="57"/>
        <v>6</v>
      </c>
      <c r="CH251" s="489">
        <f t="shared" si="63"/>
        <v>339</v>
      </c>
      <c r="CI251" s="489">
        <f t="shared" si="64"/>
        <v>24</v>
      </c>
    </row>
    <row r="252" spans="1:87">
      <c r="A252" s="499" t="str">
        <f t="shared" si="49"/>
        <v>909</v>
      </c>
      <c r="B252" s="500">
        <v>40062</v>
      </c>
      <c r="C252" s="206"/>
      <c r="D252" s="206"/>
      <c r="E252" s="206"/>
      <c r="F252" s="206"/>
      <c r="G252" s="206"/>
      <c r="H252" s="206"/>
      <c r="I252" s="206"/>
      <c r="J252" s="206"/>
      <c r="K252" s="206"/>
      <c r="L252" s="206"/>
      <c r="M252" s="206"/>
      <c r="N252" s="206"/>
      <c r="O252" s="206"/>
      <c r="P252" s="206"/>
      <c r="Q252" s="206"/>
      <c r="R252" s="206"/>
      <c r="S252" s="206"/>
      <c r="T252" s="206"/>
      <c r="U252" s="206"/>
      <c r="V252" s="206"/>
      <c r="W252" s="206"/>
      <c r="X252" s="206"/>
      <c r="Y252" s="206"/>
      <c r="Z252" s="206"/>
      <c r="AA252" s="206"/>
      <c r="AB252" s="206"/>
      <c r="AC252" s="206"/>
      <c r="AD252" s="206"/>
      <c r="AE252" s="206"/>
      <c r="AF252" s="206"/>
      <c r="AG252" s="206"/>
      <c r="AH252" s="206"/>
      <c r="AI252" s="206"/>
      <c r="AJ252" s="206"/>
      <c r="AK252" s="206"/>
      <c r="AL252" s="206"/>
      <c r="AM252" s="206"/>
      <c r="AN252" s="206"/>
      <c r="AO252" s="206"/>
      <c r="AP252" s="206"/>
      <c r="AQ252" s="206"/>
      <c r="AR252" s="206"/>
      <c r="AS252" s="206"/>
      <c r="AT252" s="489">
        <f t="shared" si="50"/>
        <v>0</v>
      </c>
      <c r="AU252" s="489">
        <f t="shared" si="51"/>
        <v>0</v>
      </c>
      <c r="AV252" s="489">
        <f t="shared" si="52"/>
        <v>0</v>
      </c>
      <c r="AW252" s="489">
        <f t="shared" si="53"/>
        <v>0</v>
      </c>
      <c r="AX252" s="206"/>
      <c r="AY252" s="206"/>
      <c r="AZ252" s="206"/>
      <c r="BA252" s="206"/>
      <c r="BB252" s="206"/>
      <c r="BC252" s="206"/>
      <c r="BD252" s="206"/>
      <c r="BE252" s="206"/>
      <c r="BF252" s="206"/>
      <c r="BG252" s="206"/>
      <c r="BH252" s="206"/>
      <c r="BI252" s="206"/>
      <c r="BJ252" s="206"/>
      <c r="BK252" s="206"/>
      <c r="BL252" s="206"/>
      <c r="BM252" s="206"/>
      <c r="BN252" s="206"/>
      <c r="BO252" s="206"/>
      <c r="BP252" s="206"/>
      <c r="BQ252" s="206"/>
      <c r="BR252" s="206"/>
      <c r="BS252" s="206"/>
      <c r="BT252" s="206"/>
      <c r="BU252" s="206"/>
      <c r="BV252" s="206"/>
      <c r="BW252" s="206"/>
      <c r="BX252" s="206"/>
      <c r="BY252" s="489">
        <f t="shared" si="54"/>
        <v>0</v>
      </c>
      <c r="BZ252" s="489">
        <f t="shared" si="55"/>
        <v>0</v>
      </c>
      <c r="CA252" s="489">
        <f t="shared" si="58"/>
        <v>808</v>
      </c>
      <c r="CB252" s="489">
        <f t="shared" si="59"/>
        <v>6</v>
      </c>
      <c r="CC252" s="489">
        <f t="shared" si="60"/>
        <v>0</v>
      </c>
      <c r="CD252" s="489">
        <f t="shared" si="61"/>
        <v>0</v>
      </c>
      <c r="CE252" s="489">
        <f t="shared" si="62"/>
        <v>0</v>
      </c>
      <c r="CF252" s="489">
        <f t="shared" si="56"/>
        <v>808</v>
      </c>
      <c r="CG252" s="489">
        <f t="shared" si="57"/>
        <v>6</v>
      </c>
      <c r="CH252" s="489">
        <f t="shared" si="63"/>
        <v>339</v>
      </c>
      <c r="CI252" s="489">
        <f t="shared" si="64"/>
        <v>24</v>
      </c>
    </row>
    <row r="253" spans="1:87">
      <c r="A253" s="499" t="str">
        <f t="shared" si="49"/>
        <v>909</v>
      </c>
      <c r="B253" s="500">
        <v>40063</v>
      </c>
      <c r="C253" s="206"/>
      <c r="D253" s="206"/>
      <c r="E253" s="206"/>
      <c r="F253" s="206"/>
      <c r="G253" s="206"/>
      <c r="H253" s="206"/>
      <c r="I253" s="206"/>
      <c r="J253" s="206"/>
      <c r="K253" s="206"/>
      <c r="L253" s="206"/>
      <c r="M253" s="206"/>
      <c r="N253" s="206"/>
      <c r="O253" s="206"/>
      <c r="P253" s="206"/>
      <c r="Q253" s="206"/>
      <c r="R253" s="206"/>
      <c r="S253" s="206"/>
      <c r="T253" s="206"/>
      <c r="U253" s="206"/>
      <c r="V253" s="206"/>
      <c r="W253" s="206"/>
      <c r="X253" s="206"/>
      <c r="Y253" s="206"/>
      <c r="Z253" s="206"/>
      <c r="AA253" s="206"/>
      <c r="AB253" s="206"/>
      <c r="AC253" s="206"/>
      <c r="AD253" s="206"/>
      <c r="AE253" s="206"/>
      <c r="AF253" s="206"/>
      <c r="AG253" s="206"/>
      <c r="AH253" s="206"/>
      <c r="AI253" s="206"/>
      <c r="AJ253" s="206"/>
      <c r="AK253" s="206"/>
      <c r="AL253" s="206"/>
      <c r="AM253" s="206"/>
      <c r="AN253" s="206"/>
      <c r="AO253" s="206"/>
      <c r="AP253" s="206"/>
      <c r="AQ253" s="206"/>
      <c r="AR253" s="206"/>
      <c r="AS253" s="206"/>
      <c r="AT253" s="489">
        <f t="shared" si="50"/>
        <v>0</v>
      </c>
      <c r="AU253" s="489">
        <f t="shared" si="51"/>
        <v>0</v>
      </c>
      <c r="AV253" s="489">
        <f t="shared" si="52"/>
        <v>0</v>
      </c>
      <c r="AW253" s="489">
        <f t="shared" si="53"/>
        <v>0</v>
      </c>
      <c r="AX253" s="206"/>
      <c r="AY253" s="206"/>
      <c r="AZ253" s="206"/>
      <c r="BA253" s="206"/>
      <c r="BB253" s="206"/>
      <c r="BC253" s="206"/>
      <c r="BD253" s="206"/>
      <c r="BE253" s="206"/>
      <c r="BF253" s="206"/>
      <c r="BG253" s="206"/>
      <c r="BH253" s="206"/>
      <c r="BI253" s="206"/>
      <c r="BJ253" s="206"/>
      <c r="BK253" s="206"/>
      <c r="BL253" s="206"/>
      <c r="BM253" s="206"/>
      <c r="BN253" s="206"/>
      <c r="BO253" s="206"/>
      <c r="BP253" s="206"/>
      <c r="BQ253" s="206"/>
      <c r="BR253" s="206"/>
      <c r="BS253" s="206"/>
      <c r="BT253" s="206"/>
      <c r="BU253" s="206"/>
      <c r="BV253" s="206"/>
      <c r="BW253" s="206"/>
      <c r="BX253" s="206"/>
      <c r="BY253" s="489">
        <f t="shared" si="54"/>
        <v>0</v>
      </c>
      <c r="BZ253" s="489">
        <f t="shared" si="55"/>
        <v>0</v>
      </c>
      <c r="CA253" s="489">
        <f t="shared" si="58"/>
        <v>808</v>
      </c>
      <c r="CB253" s="489">
        <f t="shared" si="59"/>
        <v>6</v>
      </c>
      <c r="CC253" s="489">
        <f t="shared" si="60"/>
        <v>0</v>
      </c>
      <c r="CD253" s="489">
        <f t="shared" si="61"/>
        <v>0</v>
      </c>
      <c r="CE253" s="489">
        <f t="shared" si="62"/>
        <v>0</v>
      </c>
      <c r="CF253" s="489">
        <f t="shared" si="56"/>
        <v>808</v>
      </c>
      <c r="CG253" s="489">
        <f t="shared" si="57"/>
        <v>6</v>
      </c>
      <c r="CH253" s="489">
        <f t="shared" si="63"/>
        <v>339</v>
      </c>
      <c r="CI253" s="489">
        <f t="shared" si="64"/>
        <v>24</v>
      </c>
    </row>
    <row r="254" spans="1:87">
      <c r="A254" s="499" t="str">
        <f t="shared" si="49"/>
        <v>909</v>
      </c>
      <c r="B254" s="500">
        <v>40064</v>
      </c>
      <c r="C254" s="206"/>
      <c r="D254" s="206"/>
      <c r="E254" s="206"/>
      <c r="F254" s="206"/>
      <c r="G254" s="206"/>
      <c r="H254" s="206"/>
      <c r="I254" s="206"/>
      <c r="J254" s="206"/>
      <c r="K254" s="206"/>
      <c r="L254" s="206"/>
      <c r="M254" s="206"/>
      <c r="N254" s="206"/>
      <c r="O254" s="206"/>
      <c r="P254" s="206"/>
      <c r="Q254" s="206"/>
      <c r="R254" s="206"/>
      <c r="S254" s="206"/>
      <c r="T254" s="206"/>
      <c r="U254" s="206"/>
      <c r="V254" s="206"/>
      <c r="W254" s="206"/>
      <c r="X254" s="206"/>
      <c r="Y254" s="206"/>
      <c r="Z254" s="206"/>
      <c r="AA254" s="206"/>
      <c r="AB254" s="206"/>
      <c r="AC254" s="206"/>
      <c r="AD254" s="206"/>
      <c r="AE254" s="206"/>
      <c r="AF254" s="206"/>
      <c r="AG254" s="206"/>
      <c r="AH254" s="206"/>
      <c r="AI254" s="206"/>
      <c r="AJ254" s="206"/>
      <c r="AK254" s="206"/>
      <c r="AL254" s="206"/>
      <c r="AM254" s="206"/>
      <c r="AN254" s="206"/>
      <c r="AO254" s="206"/>
      <c r="AP254" s="206"/>
      <c r="AQ254" s="206"/>
      <c r="AR254" s="206"/>
      <c r="AS254" s="206"/>
      <c r="AT254" s="489">
        <f t="shared" si="50"/>
        <v>0</v>
      </c>
      <c r="AU254" s="489">
        <f t="shared" si="51"/>
        <v>0</v>
      </c>
      <c r="AV254" s="489">
        <f t="shared" si="52"/>
        <v>0</v>
      </c>
      <c r="AW254" s="489">
        <f t="shared" si="53"/>
        <v>0</v>
      </c>
      <c r="AX254" s="206"/>
      <c r="AY254" s="206"/>
      <c r="AZ254" s="206"/>
      <c r="BA254" s="206"/>
      <c r="BB254" s="206"/>
      <c r="BC254" s="206"/>
      <c r="BD254" s="206"/>
      <c r="BE254" s="206"/>
      <c r="BF254" s="206"/>
      <c r="BG254" s="206"/>
      <c r="BH254" s="206"/>
      <c r="BI254" s="206"/>
      <c r="BJ254" s="206"/>
      <c r="BK254" s="206"/>
      <c r="BL254" s="206"/>
      <c r="BM254" s="206"/>
      <c r="BN254" s="206"/>
      <c r="BO254" s="206"/>
      <c r="BP254" s="206"/>
      <c r="BQ254" s="206"/>
      <c r="BR254" s="206"/>
      <c r="BS254" s="206"/>
      <c r="BT254" s="206"/>
      <c r="BU254" s="206"/>
      <c r="BV254" s="206"/>
      <c r="BW254" s="206"/>
      <c r="BX254" s="206"/>
      <c r="BY254" s="489">
        <f t="shared" si="54"/>
        <v>0</v>
      </c>
      <c r="BZ254" s="489">
        <f t="shared" si="55"/>
        <v>0</v>
      </c>
      <c r="CA254" s="489">
        <f t="shared" si="58"/>
        <v>808</v>
      </c>
      <c r="CB254" s="489">
        <f t="shared" si="59"/>
        <v>6</v>
      </c>
      <c r="CC254" s="489">
        <f t="shared" si="60"/>
        <v>0</v>
      </c>
      <c r="CD254" s="489">
        <f t="shared" si="61"/>
        <v>0</v>
      </c>
      <c r="CE254" s="489">
        <f t="shared" si="62"/>
        <v>0</v>
      </c>
      <c r="CF254" s="489">
        <f t="shared" si="56"/>
        <v>808</v>
      </c>
      <c r="CG254" s="489">
        <f t="shared" si="57"/>
        <v>6</v>
      </c>
      <c r="CH254" s="489">
        <f t="shared" si="63"/>
        <v>339</v>
      </c>
      <c r="CI254" s="489">
        <f t="shared" si="64"/>
        <v>24</v>
      </c>
    </row>
    <row r="255" spans="1:87">
      <c r="A255" s="499" t="str">
        <f t="shared" si="49"/>
        <v>909</v>
      </c>
      <c r="B255" s="500">
        <v>40065</v>
      </c>
      <c r="C255" s="206"/>
      <c r="D255" s="206"/>
      <c r="E255" s="206"/>
      <c r="F255" s="206"/>
      <c r="G255" s="206"/>
      <c r="H255" s="206"/>
      <c r="I255" s="206"/>
      <c r="J255" s="206"/>
      <c r="K255" s="206"/>
      <c r="L255" s="206"/>
      <c r="M255" s="206"/>
      <c r="N255" s="206"/>
      <c r="O255" s="206"/>
      <c r="P255" s="206"/>
      <c r="Q255" s="206"/>
      <c r="R255" s="206"/>
      <c r="S255" s="206"/>
      <c r="T255" s="206"/>
      <c r="U255" s="206"/>
      <c r="V255" s="206"/>
      <c r="W255" s="206"/>
      <c r="X255" s="206"/>
      <c r="Y255" s="206"/>
      <c r="Z255" s="206"/>
      <c r="AA255" s="206"/>
      <c r="AB255" s="206"/>
      <c r="AC255" s="206"/>
      <c r="AD255" s="206"/>
      <c r="AE255" s="206"/>
      <c r="AF255" s="206"/>
      <c r="AG255" s="206"/>
      <c r="AH255" s="206"/>
      <c r="AI255" s="206"/>
      <c r="AJ255" s="206"/>
      <c r="AK255" s="206"/>
      <c r="AL255" s="206"/>
      <c r="AM255" s="206"/>
      <c r="AN255" s="206"/>
      <c r="AO255" s="206"/>
      <c r="AP255" s="206"/>
      <c r="AQ255" s="206"/>
      <c r="AR255" s="206"/>
      <c r="AS255" s="206"/>
      <c r="AT255" s="489">
        <f t="shared" si="50"/>
        <v>0</v>
      </c>
      <c r="AU255" s="489">
        <f t="shared" si="51"/>
        <v>0</v>
      </c>
      <c r="AV255" s="489">
        <f t="shared" si="52"/>
        <v>0</v>
      </c>
      <c r="AW255" s="489">
        <f t="shared" si="53"/>
        <v>0</v>
      </c>
      <c r="AX255" s="206"/>
      <c r="AY255" s="206"/>
      <c r="AZ255" s="206"/>
      <c r="BA255" s="206"/>
      <c r="BB255" s="206"/>
      <c r="BC255" s="206"/>
      <c r="BD255" s="206"/>
      <c r="BE255" s="206"/>
      <c r="BF255" s="206"/>
      <c r="BG255" s="206"/>
      <c r="BH255" s="206"/>
      <c r="BI255" s="206"/>
      <c r="BJ255" s="206"/>
      <c r="BK255" s="206"/>
      <c r="BL255" s="206"/>
      <c r="BM255" s="206"/>
      <c r="BN255" s="206"/>
      <c r="BO255" s="206"/>
      <c r="BP255" s="206"/>
      <c r="BQ255" s="206"/>
      <c r="BR255" s="206"/>
      <c r="BS255" s="206"/>
      <c r="BT255" s="206"/>
      <c r="BU255" s="206"/>
      <c r="BV255" s="206"/>
      <c r="BW255" s="206"/>
      <c r="BX255" s="206"/>
      <c r="BY255" s="489">
        <f t="shared" si="54"/>
        <v>0</v>
      </c>
      <c r="BZ255" s="489">
        <f t="shared" si="55"/>
        <v>0</v>
      </c>
      <c r="CA255" s="489">
        <f t="shared" si="58"/>
        <v>808</v>
      </c>
      <c r="CB255" s="489">
        <f t="shared" si="59"/>
        <v>6</v>
      </c>
      <c r="CC255" s="489">
        <f t="shared" si="60"/>
        <v>0</v>
      </c>
      <c r="CD255" s="489">
        <f t="shared" si="61"/>
        <v>0</v>
      </c>
      <c r="CE255" s="489">
        <f t="shared" si="62"/>
        <v>0</v>
      </c>
      <c r="CF255" s="489">
        <f t="shared" si="56"/>
        <v>808</v>
      </c>
      <c r="CG255" s="489">
        <f t="shared" si="57"/>
        <v>6</v>
      </c>
      <c r="CH255" s="489">
        <f t="shared" si="63"/>
        <v>339</v>
      </c>
      <c r="CI255" s="489">
        <f t="shared" si="64"/>
        <v>24</v>
      </c>
    </row>
    <row r="256" spans="1:87">
      <c r="A256" s="499" t="str">
        <f t="shared" si="49"/>
        <v>909</v>
      </c>
      <c r="B256" s="500">
        <v>40066</v>
      </c>
      <c r="C256" s="206"/>
      <c r="D256" s="206"/>
      <c r="E256" s="206"/>
      <c r="F256" s="206"/>
      <c r="G256" s="206"/>
      <c r="H256" s="206"/>
      <c r="I256" s="206"/>
      <c r="J256" s="206"/>
      <c r="K256" s="206"/>
      <c r="L256" s="206"/>
      <c r="M256" s="206"/>
      <c r="N256" s="206"/>
      <c r="O256" s="206"/>
      <c r="P256" s="206"/>
      <c r="Q256" s="206"/>
      <c r="R256" s="206"/>
      <c r="S256" s="206"/>
      <c r="T256" s="206"/>
      <c r="U256" s="206"/>
      <c r="V256" s="206"/>
      <c r="W256" s="206"/>
      <c r="X256" s="206"/>
      <c r="Y256" s="206"/>
      <c r="Z256" s="206"/>
      <c r="AA256" s="206"/>
      <c r="AB256" s="206"/>
      <c r="AC256" s="206"/>
      <c r="AD256" s="206"/>
      <c r="AE256" s="206"/>
      <c r="AF256" s="206"/>
      <c r="AG256" s="206"/>
      <c r="AH256" s="206"/>
      <c r="AI256" s="206"/>
      <c r="AJ256" s="206"/>
      <c r="AK256" s="206"/>
      <c r="AL256" s="206"/>
      <c r="AM256" s="206"/>
      <c r="AN256" s="206"/>
      <c r="AO256" s="206"/>
      <c r="AP256" s="206"/>
      <c r="AQ256" s="206"/>
      <c r="AR256" s="206"/>
      <c r="AS256" s="206"/>
      <c r="AT256" s="489">
        <f t="shared" si="50"/>
        <v>0</v>
      </c>
      <c r="AU256" s="489">
        <f t="shared" si="51"/>
        <v>0</v>
      </c>
      <c r="AV256" s="489">
        <f t="shared" si="52"/>
        <v>0</v>
      </c>
      <c r="AW256" s="489">
        <f t="shared" si="53"/>
        <v>0</v>
      </c>
      <c r="AX256" s="206"/>
      <c r="AY256" s="206"/>
      <c r="AZ256" s="206"/>
      <c r="BA256" s="206"/>
      <c r="BB256" s="206"/>
      <c r="BC256" s="206"/>
      <c r="BD256" s="206"/>
      <c r="BE256" s="206"/>
      <c r="BF256" s="206"/>
      <c r="BG256" s="206"/>
      <c r="BH256" s="206"/>
      <c r="BI256" s="206"/>
      <c r="BJ256" s="206"/>
      <c r="BK256" s="206"/>
      <c r="BL256" s="206"/>
      <c r="BM256" s="206"/>
      <c r="BN256" s="206"/>
      <c r="BO256" s="206"/>
      <c r="BP256" s="206"/>
      <c r="BQ256" s="206"/>
      <c r="BR256" s="206"/>
      <c r="BS256" s="206"/>
      <c r="BT256" s="206"/>
      <c r="BU256" s="206"/>
      <c r="BV256" s="206"/>
      <c r="BW256" s="206"/>
      <c r="BX256" s="206"/>
      <c r="BY256" s="489">
        <f t="shared" si="54"/>
        <v>0</v>
      </c>
      <c r="BZ256" s="489">
        <f t="shared" si="55"/>
        <v>0</v>
      </c>
      <c r="CA256" s="489">
        <f t="shared" si="58"/>
        <v>808</v>
      </c>
      <c r="CB256" s="489">
        <f t="shared" si="59"/>
        <v>6</v>
      </c>
      <c r="CC256" s="489">
        <f t="shared" si="60"/>
        <v>0</v>
      </c>
      <c r="CD256" s="489">
        <f t="shared" si="61"/>
        <v>0</v>
      </c>
      <c r="CE256" s="489">
        <f t="shared" si="62"/>
        <v>0</v>
      </c>
      <c r="CF256" s="489">
        <f t="shared" si="56"/>
        <v>808</v>
      </c>
      <c r="CG256" s="489">
        <f t="shared" si="57"/>
        <v>6</v>
      </c>
      <c r="CH256" s="489">
        <f t="shared" si="63"/>
        <v>339</v>
      </c>
      <c r="CI256" s="489">
        <f t="shared" si="64"/>
        <v>24</v>
      </c>
    </row>
    <row r="257" spans="1:87">
      <c r="A257" s="499" t="str">
        <f t="shared" si="49"/>
        <v>909</v>
      </c>
      <c r="B257" s="500">
        <v>40067</v>
      </c>
      <c r="C257" s="206"/>
      <c r="D257" s="206"/>
      <c r="E257" s="206"/>
      <c r="F257" s="206"/>
      <c r="G257" s="206"/>
      <c r="H257" s="206"/>
      <c r="I257" s="206"/>
      <c r="J257" s="206"/>
      <c r="K257" s="206"/>
      <c r="L257" s="206"/>
      <c r="M257" s="206"/>
      <c r="N257" s="206"/>
      <c r="O257" s="206"/>
      <c r="P257" s="206"/>
      <c r="Q257" s="206"/>
      <c r="R257" s="206"/>
      <c r="S257" s="206"/>
      <c r="T257" s="206"/>
      <c r="U257" s="206"/>
      <c r="V257" s="206"/>
      <c r="W257" s="206"/>
      <c r="X257" s="206"/>
      <c r="Y257" s="206"/>
      <c r="Z257" s="206"/>
      <c r="AA257" s="206"/>
      <c r="AB257" s="206"/>
      <c r="AC257" s="206"/>
      <c r="AD257" s="206"/>
      <c r="AE257" s="206"/>
      <c r="AF257" s="206"/>
      <c r="AG257" s="206"/>
      <c r="AH257" s="206"/>
      <c r="AI257" s="206"/>
      <c r="AJ257" s="206"/>
      <c r="AK257" s="206"/>
      <c r="AL257" s="206"/>
      <c r="AM257" s="206"/>
      <c r="AN257" s="206"/>
      <c r="AO257" s="206"/>
      <c r="AP257" s="206"/>
      <c r="AQ257" s="206"/>
      <c r="AR257" s="206"/>
      <c r="AS257" s="206"/>
      <c r="AT257" s="489">
        <f t="shared" si="50"/>
        <v>0</v>
      </c>
      <c r="AU257" s="489">
        <f t="shared" si="51"/>
        <v>0</v>
      </c>
      <c r="AV257" s="489">
        <f t="shared" si="52"/>
        <v>0</v>
      </c>
      <c r="AW257" s="489">
        <f t="shared" si="53"/>
        <v>0</v>
      </c>
      <c r="AX257" s="206"/>
      <c r="AY257" s="206"/>
      <c r="AZ257" s="206"/>
      <c r="BA257" s="206"/>
      <c r="BB257" s="206"/>
      <c r="BC257" s="206"/>
      <c r="BD257" s="206"/>
      <c r="BE257" s="206"/>
      <c r="BF257" s="206"/>
      <c r="BG257" s="206"/>
      <c r="BH257" s="206"/>
      <c r="BI257" s="206"/>
      <c r="BJ257" s="206"/>
      <c r="BK257" s="206"/>
      <c r="BL257" s="206"/>
      <c r="BM257" s="206"/>
      <c r="BN257" s="206"/>
      <c r="BO257" s="206"/>
      <c r="BP257" s="206"/>
      <c r="BQ257" s="206"/>
      <c r="BR257" s="206"/>
      <c r="BS257" s="206"/>
      <c r="BT257" s="206"/>
      <c r="BU257" s="206"/>
      <c r="BV257" s="206"/>
      <c r="BW257" s="206"/>
      <c r="BX257" s="206"/>
      <c r="BY257" s="489">
        <f t="shared" si="54"/>
        <v>0</v>
      </c>
      <c r="BZ257" s="489">
        <f t="shared" si="55"/>
        <v>0</v>
      </c>
      <c r="CA257" s="489">
        <f t="shared" si="58"/>
        <v>808</v>
      </c>
      <c r="CB257" s="489">
        <f t="shared" si="59"/>
        <v>6</v>
      </c>
      <c r="CC257" s="489">
        <f t="shared" si="60"/>
        <v>0</v>
      </c>
      <c r="CD257" s="489">
        <f t="shared" si="61"/>
        <v>0</v>
      </c>
      <c r="CE257" s="489">
        <f t="shared" si="62"/>
        <v>0</v>
      </c>
      <c r="CF257" s="489">
        <f t="shared" si="56"/>
        <v>808</v>
      </c>
      <c r="CG257" s="489">
        <f t="shared" si="57"/>
        <v>6</v>
      </c>
      <c r="CH257" s="489">
        <f t="shared" si="63"/>
        <v>339</v>
      </c>
      <c r="CI257" s="489">
        <f t="shared" si="64"/>
        <v>24</v>
      </c>
    </row>
    <row r="258" spans="1:87">
      <c r="A258" s="499" t="str">
        <f t="shared" si="49"/>
        <v>909</v>
      </c>
      <c r="B258" s="500">
        <v>40068</v>
      </c>
      <c r="C258" s="206"/>
      <c r="D258" s="206"/>
      <c r="E258" s="206"/>
      <c r="F258" s="206"/>
      <c r="G258" s="206"/>
      <c r="H258" s="206"/>
      <c r="I258" s="206"/>
      <c r="J258" s="206"/>
      <c r="K258" s="206"/>
      <c r="L258" s="206"/>
      <c r="M258" s="206"/>
      <c r="N258" s="206"/>
      <c r="O258" s="206"/>
      <c r="P258" s="206"/>
      <c r="Q258" s="206"/>
      <c r="R258" s="206"/>
      <c r="S258" s="206"/>
      <c r="T258" s="206"/>
      <c r="U258" s="206"/>
      <c r="V258" s="206"/>
      <c r="W258" s="206"/>
      <c r="X258" s="206"/>
      <c r="Y258" s="206"/>
      <c r="Z258" s="206"/>
      <c r="AA258" s="206"/>
      <c r="AB258" s="206"/>
      <c r="AC258" s="206"/>
      <c r="AD258" s="206"/>
      <c r="AE258" s="206"/>
      <c r="AF258" s="206"/>
      <c r="AG258" s="206"/>
      <c r="AH258" s="206"/>
      <c r="AI258" s="206"/>
      <c r="AJ258" s="206"/>
      <c r="AK258" s="206"/>
      <c r="AL258" s="206"/>
      <c r="AM258" s="206"/>
      <c r="AN258" s="206"/>
      <c r="AO258" s="206"/>
      <c r="AP258" s="206"/>
      <c r="AQ258" s="206"/>
      <c r="AR258" s="206"/>
      <c r="AS258" s="206"/>
      <c r="AT258" s="489">
        <f t="shared" si="50"/>
        <v>0</v>
      </c>
      <c r="AU258" s="489">
        <f t="shared" si="51"/>
        <v>0</v>
      </c>
      <c r="AV258" s="489">
        <f t="shared" si="52"/>
        <v>0</v>
      </c>
      <c r="AW258" s="489">
        <f t="shared" si="53"/>
        <v>0</v>
      </c>
      <c r="AX258" s="206"/>
      <c r="AY258" s="206"/>
      <c r="AZ258" s="206"/>
      <c r="BA258" s="206"/>
      <c r="BB258" s="206"/>
      <c r="BC258" s="206"/>
      <c r="BD258" s="206"/>
      <c r="BE258" s="206"/>
      <c r="BF258" s="206"/>
      <c r="BG258" s="206"/>
      <c r="BH258" s="206"/>
      <c r="BI258" s="206"/>
      <c r="BJ258" s="206"/>
      <c r="BK258" s="206"/>
      <c r="BL258" s="206"/>
      <c r="BM258" s="206"/>
      <c r="BN258" s="206"/>
      <c r="BO258" s="206"/>
      <c r="BP258" s="206"/>
      <c r="BQ258" s="206"/>
      <c r="BR258" s="206"/>
      <c r="BS258" s="206"/>
      <c r="BT258" s="206"/>
      <c r="BU258" s="206"/>
      <c r="BV258" s="206"/>
      <c r="BW258" s="206"/>
      <c r="BX258" s="206"/>
      <c r="BY258" s="489">
        <f t="shared" si="54"/>
        <v>0</v>
      </c>
      <c r="BZ258" s="489">
        <f t="shared" si="55"/>
        <v>0</v>
      </c>
      <c r="CA258" s="489">
        <f t="shared" si="58"/>
        <v>808</v>
      </c>
      <c r="CB258" s="489">
        <f t="shared" si="59"/>
        <v>6</v>
      </c>
      <c r="CC258" s="489">
        <f t="shared" si="60"/>
        <v>0</v>
      </c>
      <c r="CD258" s="489">
        <f t="shared" si="61"/>
        <v>0</v>
      </c>
      <c r="CE258" s="489">
        <f t="shared" si="62"/>
        <v>0</v>
      </c>
      <c r="CF258" s="489">
        <f t="shared" si="56"/>
        <v>808</v>
      </c>
      <c r="CG258" s="489">
        <f t="shared" si="57"/>
        <v>6</v>
      </c>
      <c r="CH258" s="489">
        <f t="shared" si="63"/>
        <v>339</v>
      </c>
      <c r="CI258" s="489">
        <f t="shared" si="64"/>
        <v>24</v>
      </c>
    </row>
    <row r="259" spans="1:87">
      <c r="A259" s="499" t="str">
        <f t="shared" si="49"/>
        <v>909</v>
      </c>
      <c r="B259" s="500">
        <v>40069</v>
      </c>
      <c r="C259" s="206"/>
      <c r="D259" s="206"/>
      <c r="E259" s="206"/>
      <c r="F259" s="206"/>
      <c r="G259" s="206"/>
      <c r="H259" s="206"/>
      <c r="I259" s="206"/>
      <c r="J259" s="206"/>
      <c r="K259" s="206"/>
      <c r="L259" s="206"/>
      <c r="M259" s="206"/>
      <c r="N259" s="206"/>
      <c r="O259" s="206"/>
      <c r="P259" s="206"/>
      <c r="Q259" s="206"/>
      <c r="R259" s="206"/>
      <c r="S259" s="206"/>
      <c r="T259" s="206"/>
      <c r="U259" s="206"/>
      <c r="V259" s="206"/>
      <c r="W259" s="206"/>
      <c r="X259" s="206"/>
      <c r="Y259" s="206"/>
      <c r="Z259" s="206"/>
      <c r="AA259" s="206"/>
      <c r="AB259" s="206"/>
      <c r="AC259" s="206"/>
      <c r="AD259" s="206"/>
      <c r="AE259" s="206"/>
      <c r="AF259" s="206"/>
      <c r="AG259" s="206"/>
      <c r="AH259" s="206"/>
      <c r="AI259" s="206"/>
      <c r="AJ259" s="206"/>
      <c r="AK259" s="206"/>
      <c r="AL259" s="206"/>
      <c r="AM259" s="206"/>
      <c r="AN259" s="206"/>
      <c r="AO259" s="206"/>
      <c r="AP259" s="206"/>
      <c r="AQ259" s="206"/>
      <c r="AR259" s="206"/>
      <c r="AS259" s="206"/>
      <c r="AT259" s="489">
        <f t="shared" si="50"/>
        <v>0</v>
      </c>
      <c r="AU259" s="489">
        <f t="shared" si="51"/>
        <v>0</v>
      </c>
      <c r="AV259" s="489">
        <f t="shared" si="52"/>
        <v>0</v>
      </c>
      <c r="AW259" s="489">
        <f t="shared" si="53"/>
        <v>0</v>
      </c>
      <c r="AX259" s="206"/>
      <c r="AY259" s="206"/>
      <c r="AZ259" s="206"/>
      <c r="BA259" s="206"/>
      <c r="BB259" s="206"/>
      <c r="BC259" s="206"/>
      <c r="BD259" s="206"/>
      <c r="BE259" s="206"/>
      <c r="BF259" s="206"/>
      <c r="BG259" s="206"/>
      <c r="BH259" s="206"/>
      <c r="BI259" s="206"/>
      <c r="BJ259" s="206"/>
      <c r="BK259" s="206"/>
      <c r="BL259" s="206"/>
      <c r="BM259" s="206"/>
      <c r="BN259" s="206"/>
      <c r="BO259" s="206"/>
      <c r="BP259" s="206"/>
      <c r="BQ259" s="206"/>
      <c r="BR259" s="206"/>
      <c r="BS259" s="206"/>
      <c r="BT259" s="206"/>
      <c r="BU259" s="206"/>
      <c r="BV259" s="206"/>
      <c r="BW259" s="206"/>
      <c r="BX259" s="206"/>
      <c r="BY259" s="489">
        <f t="shared" si="54"/>
        <v>0</v>
      </c>
      <c r="BZ259" s="489">
        <f t="shared" si="55"/>
        <v>0</v>
      </c>
      <c r="CA259" s="489">
        <f t="shared" si="58"/>
        <v>808</v>
      </c>
      <c r="CB259" s="489">
        <f t="shared" si="59"/>
        <v>6</v>
      </c>
      <c r="CC259" s="489">
        <f t="shared" si="60"/>
        <v>0</v>
      </c>
      <c r="CD259" s="489">
        <f t="shared" si="61"/>
        <v>0</v>
      </c>
      <c r="CE259" s="489">
        <f t="shared" si="62"/>
        <v>0</v>
      </c>
      <c r="CF259" s="489">
        <f t="shared" si="56"/>
        <v>808</v>
      </c>
      <c r="CG259" s="489">
        <f t="shared" si="57"/>
        <v>6</v>
      </c>
      <c r="CH259" s="489">
        <f t="shared" si="63"/>
        <v>339</v>
      </c>
      <c r="CI259" s="489">
        <f t="shared" si="64"/>
        <v>24</v>
      </c>
    </row>
    <row r="260" spans="1:87">
      <c r="A260" s="499" t="str">
        <f t="shared" si="49"/>
        <v>909</v>
      </c>
      <c r="B260" s="500">
        <v>40070</v>
      </c>
      <c r="C260" s="206"/>
      <c r="D260" s="206"/>
      <c r="E260" s="206"/>
      <c r="F260" s="206"/>
      <c r="G260" s="206"/>
      <c r="H260" s="206"/>
      <c r="I260" s="206"/>
      <c r="J260" s="206"/>
      <c r="K260" s="206"/>
      <c r="L260" s="206"/>
      <c r="M260" s="206"/>
      <c r="N260" s="206"/>
      <c r="O260" s="206"/>
      <c r="P260" s="206"/>
      <c r="Q260" s="206"/>
      <c r="R260" s="206"/>
      <c r="S260" s="206"/>
      <c r="T260" s="206"/>
      <c r="U260" s="206"/>
      <c r="V260" s="206"/>
      <c r="W260" s="206"/>
      <c r="X260" s="206"/>
      <c r="Y260" s="206"/>
      <c r="Z260" s="206"/>
      <c r="AA260" s="206"/>
      <c r="AB260" s="206"/>
      <c r="AC260" s="206"/>
      <c r="AD260" s="206"/>
      <c r="AE260" s="206"/>
      <c r="AF260" s="206"/>
      <c r="AG260" s="206"/>
      <c r="AH260" s="206"/>
      <c r="AI260" s="206"/>
      <c r="AJ260" s="206"/>
      <c r="AK260" s="206"/>
      <c r="AL260" s="206"/>
      <c r="AM260" s="206"/>
      <c r="AN260" s="206"/>
      <c r="AO260" s="206"/>
      <c r="AP260" s="206"/>
      <c r="AQ260" s="206"/>
      <c r="AR260" s="206"/>
      <c r="AS260" s="206"/>
      <c r="AT260" s="489">
        <f t="shared" si="50"/>
        <v>0</v>
      </c>
      <c r="AU260" s="489">
        <f t="shared" si="51"/>
        <v>0</v>
      </c>
      <c r="AV260" s="489">
        <f t="shared" si="52"/>
        <v>0</v>
      </c>
      <c r="AW260" s="489">
        <f t="shared" si="53"/>
        <v>0</v>
      </c>
      <c r="AX260" s="206"/>
      <c r="AY260" s="206"/>
      <c r="AZ260" s="206"/>
      <c r="BA260" s="206"/>
      <c r="BB260" s="206"/>
      <c r="BC260" s="206"/>
      <c r="BD260" s="206"/>
      <c r="BE260" s="206"/>
      <c r="BF260" s="206"/>
      <c r="BG260" s="206"/>
      <c r="BH260" s="206"/>
      <c r="BI260" s="206"/>
      <c r="BJ260" s="206"/>
      <c r="BK260" s="206"/>
      <c r="BL260" s="206"/>
      <c r="BM260" s="206"/>
      <c r="BN260" s="206"/>
      <c r="BO260" s="206"/>
      <c r="BP260" s="206"/>
      <c r="BQ260" s="206"/>
      <c r="BR260" s="206"/>
      <c r="BS260" s="206"/>
      <c r="BT260" s="206"/>
      <c r="BU260" s="206"/>
      <c r="BV260" s="206"/>
      <c r="BW260" s="206"/>
      <c r="BX260" s="206"/>
      <c r="BY260" s="489">
        <f t="shared" si="54"/>
        <v>0</v>
      </c>
      <c r="BZ260" s="489">
        <f t="shared" si="55"/>
        <v>0</v>
      </c>
      <c r="CA260" s="489">
        <f t="shared" si="58"/>
        <v>808</v>
      </c>
      <c r="CB260" s="489">
        <f t="shared" si="59"/>
        <v>6</v>
      </c>
      <c r="CC260" s="489">
        <f t="shared" si="60"/>
        <v>0</v>
      </c>
      <c r="CD260" s="489">
        <f t="shared" si="61"/>
        <v>0</v>
      </c>
      <c r="CE260" s="489">
        <f t="shared" si="62"/>
        <v>0</v>
      </c>
      <c r="CF260" s="489">
        <f t="shared" si="56"/>
        <v>808</v>
      </c>
      <c r="CG260" s="489">
        <f t="shared" si="57"/>
        <v>6</v>
      </c>
      <c r="CH260" s="489">
        <f t="shared" si="63"/>
        <v>339</v>
      </c>
      <c r="CI260" s="489">
        <f t="shared" si="64"/>
        <v>24</v>
      </c>
    </row>
    <row r="261" spans="1:87">
      <c r="A261" s="499" t="str">
        <f t="shared" ref="A261:A324" si="65">MONTH(B261)&amp;RIGHT(YEAR(B261),2)</f>
        <v>909</v>
      </c>
      <c r="B261" s="500">
        <v>40071</v>
      </c>
      <c r="C261" s="206"/>
      <c r="D261" s="206"/>
      <c r="E261" s="206"/>
      <c r="F261" s="206"/>
      <c r="G261" s="206"/>
      <c r="H261" s="206"/>
      <c r="I261" s="206"/>
      <c r="J261" s="206"/>
      <c r="K261" s="206"/>
      <c r="L261" s="206"/>
      <c r="M261" s="206"/>
      <c r="N261" s="206"/>
      <c r="O261" s="206"/>
      <c r="P261" s="206"/>
      <c r="Q261" s="206"/>
      <c r="R261" s="206"/>
      <c r="S261" s="206"/>
      <c r="T261" s="206"/>
      <c r="U261" s="206"/>
      <c r="V261" s="206"/>
      <c r="W261" s="206"/>
      <c r="X261" s="206"/>
      <c r="Y261" s="206"/>
      <c r="Z261" s="206"/>
      <c r="AA261" s="206"/>
      <c r="AB261" s="206"/>
      <c r="AC261" s="206"/>
      <c r="AD261" s="206"/>
      <c r="AE261" s="206"/>
      <c r="AF261" s="206"/>
      <c r="AG261" s="206"/>
      <c r="AH261" s="206"/>
      <c r="AI261" s="206"/>
      <c r="AJ261" s="206"/>
      <c r="AK261" s="206"/>
      <c r="AL261" s="206"/>
      <c r="AM261" s="206"/>
      <c r="AN261" s="206"/>
      <c r="AO261" s="206"/>
      <c r="AP261" s="206"/>
      <c r="AQ261" s="206"/>
      <c r="AR261" s="206"/>
      <c r="AS261" s="206"/>
      <c r="AT261" s="489">
        <f t="shared" ref="AT261:AT324" si="66">AX261+AY261</f>
        <v>0</v>
      </c>
      <c r="AU261" s="489">
        <f t="shared" ref="AU261:AU324" si="67">AZ261+BA261+BB261</f>
        <v>0</v>
      </c>
      <c r="AV261" s="489">
        <f t="shared" ref="AV261:AV324" si="68">BC261+BD261</f>
        <v>0</v>
      </c>
      <c r="AW261" s="489">
        <f t="shared" ref="AW261:AW324" si="69">BE261+BF261+BG261</f>
        <v>0</v>
      </c>
      <c r="AX261" s="206"/>
      <c r="AY261" s="206"/>
      <c r="AZ261" s="206"/>
      <c r="BA261" s="206"/>
      <c r="BB261" s="206"/>
      <c r="BC261" s="206"/>
      <c r="BD261" s="206"/>
      <c r="BE261" s="206"/>
      <c r="BF261" s="206"/>
      <c r="BG261" s="206"/>
      <c r="BH261" s="206"/>
      <c r="BI261" s="206"/>
      <c r="BJ261" s="206"/>
      <c r="BK261" s="206"/>
      <c r="BL261" s="206"/>
      <c r="BM261" s="206"/>
      <c r="BN261" s="206"/>
      <c r="BO261" s="206"/>
      <c r="BP261" s="206"/>
      <c r="BQ261" s="206"/>
      <c r="BR261" s="206"/>
      <c r="BS261" s="206"/>
      <c r="BT261" s="206"/>
      <c r="BU261" s="206"/>
      <c r="BV261" s="206"/>
      <c r="BW261" s="206"/>
      <c r="BX261" s="206"/>
      <c r="BY261" s="489">
        <f t="shared" ref="BY261:BY324" si="70">BT261+BV261</f>
        <v>0</v>
      </c>
      <c r="BZ261" s="489">
        <f t="shared" ref="BZ261:BZ324" si="71">BU261+BW261+BX261</f>
        <v>0</v>
      </c>
      <c r="CA261" s="489">
        <f t="shared" si="58"/>
        <v>808</v>
      </c>
      <c r="CB261" s="489">
        <f t="shared" si="59"/>
        <v>6</v>
      </c>
      <c r="CC261" s="489">
        <f t="shared" si="60"/>
        <v>0</v>
      </c>
      <c r="CD261" s="489">
        <f t="shared" si="61"/>
        <v>0</v>
      </c>
      <c r="CE261" s="489">
        <f t="shared" si="62"/>
        <v>0</v>
      </c>
      <c r="CF261" s="489">
        <f t="shared" ref="CF261:CF324" si="72">CA261+CC261</f>
        <v>808</v>
      </c>
      <c r="CG261" s="489">
        <f t="shared" ref="CG261:CG324" si="73">CB261+CD261+CE261</f>
        <v>6</v>
      </c>
      <c r="CH261" s="489">
        <f t="shared" si="63"/>
        <v>339</v>
      </c>
      <c r="CI261" s="489">
        <f t="shared" si="64"/>
        <v>24</v>
      </c>
    </row>
    <row r="262" spans="1:87">
      <c r="A262" s="499" t="str">
        <f t="shared" si="65"/>
        <v>909</v>
      </c>
      <c r="B262" s="500">
        <v>40072</v>
      </c>
      <c r="C262" s="206"/>
      <c r="D262" s="206"/>
      <c r="E262" s="206"/>
      <c r="F262" s="206"/>
      <c r="G262" s="206"/>
      <c r="H262" s="206"/>
      <c r="I262" s="206"/>
      <c r="J262" s="206"/>
      <c r="K262" s="206"/>
      <c r="L262" s="206"/>
      <c r="M262" s="206"/>
      <c r="N262" s="206"/>
      <c r="O262" s="206"/>
      <c r="P262" s="206"/>
      <c r="Q262" s="206"/>
      <c r="R262" s="206"/>
      <c r="S262" s="206"/>
      <c r="T262" s="206"/>
      <c r="U262" s="206"/>
      <c r="V262" s="206"/>
      <c r="W262" s="206"/>
      <c r="X262" s="206"/>
      <c r="Y262" s="206"/>
      <c r="Z262" s="206"/>
      <c r="AA262" s="206"/>
      <c r="AB262" s="206"/>
      <c r="AC262" s="206"/>
      <c r="AD262" s="206"/>
      <c r="AE262" s="206"/>
      <c r="AF262" s="206"/>
      <c r="AG262" s="206"/>
      <c r="AH262" s="206"/>
      <c r="AI262" s="206"/>
      <c r="AJ262" s="206"/>
      <c r="AK262" s="206"/>
      <c r="AL262" s="206"/>
      <c r="AM262" s="206"/>
      <c r="AN262" s="206"/>
      <c r="AO262" s="206"/>
      <c r="AP262" s="206"/>
      <c r="AQ262" s="206"/>
      <c r="AR262" s="206"/>
      <c r="AS262" s="206"/>
      <c r="AT262" s="489">
        <f t="shared" si="66"/>
        <v>0</v>
      </c>
      <c r="AU262" s="489">
        <f t="shared" si="67"/>
        <v>0</v>
      </c>
      <c r="AV262" s="489">
        <f t="shared" si="68"/>
        <v>0</v>
      </c>
      <c r="AW262" s="489">
        <f t="shared" si="69"/>
        <v>0</v>
      </c>
      <c r="AX262" s="206"/>
      <c r="AY262" s="206"/>
      <c r="AZ262" s="206"/>
      <c r="BA262" s="206"/>
      <c r="BB262" s="206"/>
      <c r="BC262" s="206"/>
      <c r="BD262" s="206"/>
      <c r="BE262" s="206"/>
      <c r="BF262" s="206"/>
      <c r="BG262" s="206"/>
      <c r="BH262" s="206"/>
      <c r="BI262" s="206"/>
      <c r="BJ262" s="206"/>
      <c r="BK262" s="206"/>
      <c r="BL262" s="206"/>
      <c r="BM262" s="206"/>
      <c r="BN262" s="206"/>
      <c r="BO262" s="206"/>
      <c r="BP262" s="206"/>
      <c r="BQ262" s="206"/>
      <c r="BR262" s="206"/>
      <c r="BS262" s="206"/>
      <c r="BT262" s="206"/>
      <c r="BU262" s="206"/>
      <c r="BV262" s="206"/>
      <c r="BW262" s="206"/>
      <c r="BX262" s="206"/>
      <c r="BY262" s="489">
        <f t="shared" si="70"/>
        <v>0</v>
      </c>
      <c r="BZ262" s="489">
        <f t="shared" si="71"/>
        <v>0</v>
      </c>
      <c r="CA262" s="489">
        <f t="shared" ref="CA262:CA325" si="74">CA261+BO262-BT262</f>
        <v>808</v>
      </c>
      <c r="CB262" s="489">
        <f t="shared" ref="CB262:CB325" si="75">CB261+BP262-BU262</f>
        <v>6</v>
      </c>
      <c r="CC262" s="489">
        <f t="shared" ref="CC262:CC325" si="76">CC261+BQ262-BV262</f>
        <v>0</v>
      </c>
      <c r="CD262" s="489">
        <f t="shared" ref="CD262:CD325" si="77">CD261+BR262-BW262</f>
        <v>0</v>
      </c>
      <c r="CE262" s="489">
        <f t="shared" ref="CE262:CE325" si="78">CE261+BS262-BX262</f>
        <v>0</v>
      </c>
      <c r="CF262" s="489">
        <f t="shared" si="72"/>
        <v>808</v>
      </c>
      <c r="CG262" s="489">
        <f t="shared" si="73"/>
        <v>6</v>
      </c>
      <c r="CH262" s="489">
        <f t="shared" ref="CH262:CH325" si="79">CH261+AR262</f>
        <v>339</v>
      </c>
      <c r="CI262" s="489">
        <f t="shared" ref="CI262:CI325" si="80">CI261+AS262</f>
        <v>24</v>
      </c>
    </row>
    <row r="263" spans="1:87">
      <c r="A263" s="499" t="str">
        <f t="shared" si="65"/>
        <v>909</v>
      </c>
      <c r="B263" s="500">
        <v>40073</v>
      </c>
      <c r="C263" s="206"/>
      <c r="D263" s="206"/>
      <c r="E263" s="206"/>
      <c r="F263" s="206"/>
      <c r="G263" s="206"/>
      <c r="H263" s="206"/>
      <c r="I263" s="206"/>
      <c r="J263" s="206"/>
      <c r="K263" s="206"/>
      <c r="L263" s="206"/>
      <c r="M263" s="206"/>
      <c r="N263" s="206"/>
      <c r="O263" s="206"/>
      <c r="P263" s="206"/>
      <c r="Q263" s="206"/>
      <c r="R263" s="206"/>
      <c r="S263" s="206"/>
      <c r="T263" s="206"/>
      <c r="U263" s="206"/>
      <c r="V263" s="206"/>
      <c r="W263" s="206"/>
      <c r="X263" s="206"/>
      <c r="Y263" s="206"/>
      <c r="Z263" s="206"/>
      <c r="AA263" s="206"/>
      <c r="AB263" s="206"/>
      <c r="AC263" s="206"/>
      <c r="AD263" s="206"/>
      <c r="AE263" s="206"/>
      <c r="AF263" s="206"/>
      <c r="AG263" s="206"/>
      <c r="AH263" s="206"/>
      <c r="AI263" s="206"/>
      <c r="AJ263" s="206"/>
      <c r="AK263" s="206"/>
      <c r="AL263" s="206"/>
      <c r="AM263" s="206"/>
      <c r="AN263" s="206"/>
      <c r="AO263" s="206"/>
      <c r="AP263" s="206"/>
      <c r="AQ263" s="206"/>
      <c r="AR263" s="206"/>
      <c r="AS263" s="206"/>
      <c r="AT263" s="489">
        <f t="shared" si="66"/>
        <v>0</v>
      </c>
      <c r="AU263" s="489">
        <f t="shared" si="67"/>
        <v>0</v>
      </c>
      <c r="AV263" s="489">
        <f t="shared" si="68"/>
        <v>0</v>
      </c>
      <c r="AW263" s="489">
        <f t="shared" si="69"/>
        <v>0</v>
      </c>
      <c r="AX263" s="206"/>
      <c r="AY263" s="206"/>
      <c r="AZ263" s="206"/>
      <c r="BA263" s="206"/>
      <c r="BB263" s="206"/>
      <c r="BC263" s="206"/>
      <c r="BD263" s="206"/>
      <c r="BE263" s="206"/>
      <c r="BF263" s="206"/>
      <c r="BG263" s="206"/>
      <c r="BH263" s="206"/>
      <c r="BI263" s="206"/>
      <c r="BJ263" s="206"/>
      <c r="BK263" s="206"/>
      <c r="BL263" s="206"/>
      <c r="BM263" s="206"/>
      <c r="BN263" s="206"/>
      <c r="BO263" s="206"/>
      <c r="BP263" s="206"/>
      <c r="BQ263" s="206"/>
      <c r="BR263" s="206"/>
      <c r="BS263" s="206"/>
      <c r="BT263" s="206"/>
      <c r="BU263" s="206"/>
      <c r="BV263" s="206"/>
      <c r="BW263" s="206"/>
      <c r="BX263" s="206"/>
      <c r="BY263" s="489">
        <f t="shared" si="70"/>
        <v>0</v>
      </c>
      <c r="BZ263" s="489">
        <f t="shared" si="71"/>
        <v>0</v>
      </c>
      <c r="CA263" s="489">
        <f t="shared" si="74"/>
        <v>808</v>
      </c>
      <c r="CB263" s="489">
        <f t="shared" si="75"/>
        <v>6</v>
      </c>
      <c r="CC263" s="489">
        <f t="shared" si="76"/>
        <v>0</v>
      </c>
      <c r="CD263" s="489">
        <f t="shared" si="77"/>
        <v>0</v>
      </c>
      <c r="CE263" s="489">
        <f t="shared" si="78"/>
        <v>0</v>
      </c>
      <c r="CF263" s="489">
        <f t="shared" si="72"/>
        <v>808</v>
      </c>
      <c r="CG263" s="489">
        <f t="shared" si="73"/>
        <v>6</v>
      </c>
      <c r="CH263" s="489">
        <f t="shared" si="79"/>
        <v>339</v>
      </c>
      <c r="CI263" s="489">
        <f t="shared" si="80"/>
        <v>24</v>
      </c>
    </row>
    <row r="264" spans="1:87">
      <c r="A264" s="499" t="str">
        <f t="shared" si="65"/>
        <v>909</v>
      </c>
      <c r="B264" s="500">
        <v>40074</v>
      </c>
      <c r="C264" s="206"/>
      <c r="D264" s="206"/>
      <c r="E264" s="206"/>
      <c r="F264" s="206"/>
      <c r="G264" s="206"/>
      <c r="H264" s="206"/>
      <c r="I264" s="206"/>
      <c r="J264" s="206"/>
      <c r="K264" s="206"/>
      <c r="L264" s="206"/>
      <c r="M264" s="206"/>
      <c r="N264" s="206"/>
      <c r="O264" s="206"/>
      <c r="P264" s="206"/>
      <c r="Q264" s="206"/>
      <c r="R264" s="206"/>
      <c r="S264" s="206"/>
      <c r="T264" s="206"/>
      <c r="U264" s="206"/>
      <c r="V264" s="206"/>
      <c r="W264" s="206"/>
      <c r="X264" s="206"/>
      <c r="Y264" s="206"/>
      <c r="Z264" s="206"/>
      <c r="AA264" s="206"/>
      <c r="AB264" s="206"/>
      <c r="AC264" s="206"/>
      <c r="AD264" s="206"/>
      <c r="AE264" s="206"/>
      <c r="AF264" s="206"/>
      <c r="AG264" s="206"/>
      <c r="AH264" s="206"/>
      <c r="AI264" s="206"/>
      <c r="AJ264" s="206"/>
      <c r="AK264" s="206"/>
      <c r="AL264" s="206"/>
      <c r="AM264" s="206"/>
      <c r="AN264" s="206"/>
      <c r="AO264" s="206"/>
      <c r="AP264" s="206"/>
      <c r="AQ264" s="206"/>
      <c r="AR264" s="206"/>
      <c r="AS264" s="206"/>
      <c r="AT264" s="489">
        <f t="shared" si="66"/>
        <v>0</v>
      </c>
      <c r="AU264" s="489">
        <f t="shared" si="67"/>
        <v>0</v>
      </c>
      <c r="AV264" s="489">
        <f t="shared" si="68"/>
        <v>0</v>
      </c>
      <c r="AW264" s="489">
        <f t="shared" si="69"/>
        <v>0</v>
      </c>
      <c r="AX264" s="206"/>
      <c r="AY264" s="206"/>
      <c r="AZ264" s="206"/>
      <c r="BA264" s="206"/>
      <c r="BB264" s="206"/>
      <c r="BC264" s="206"/>
      <c r="BD264" s="206"/>
      <c r="BE264" s="206"/>
      <c r="BF264" s="206"/>
      <c r="BG264" s="206"/>
      <c r="BH264" s="206"/>
      <c r="BI264" s="206"/>
      <c r="BJ264" s="206"/>
      <c r="BK264" s="206"/>
      <c r="BL264" s="206"/>
      <c r="BM264" s="206"/>
      <c r="BN264" s="206"/>
      <c r="BO264" s="206"/>
      <c r="BP264" s="206"/>
      <c r="BQ264" s="206"/>
      <c r="BR264" s="206"/>
      <c r="BS264" s="206"/>
      <c r="BT264" s="206"/>
      <c r="BU264" s="206"/>
      <c r="BV264" s="206"/>
      <c r="BW264" s="206"/>
      <c r="BX264" s="206"/>
      <c r="BY264" s="489">
        <f t="shared" si="70"/>
        <v>0</v>
      </c>
      <c r="BZ264" s="489">
        <f t="shared" si="71"/>
        <v>0</v>
      </c>
      <c r="CA264" s="489">
        <f t="shared" si="74"/>
        <v>808</v>
      </c>
      <c r="CB264" s="489">
        <f t="shared" si="75"/>
        <v>6</v>
      </c>
      <c r="CC264" s="489">
        <f t="shared" si="76"/>
        <v>0</v>
      </c>
      <c r="CD264" s="489">
        <f t="shared" si="77"/>
        <v>0</v>
      </c>
      <c r="CE264" s="489">
        <f t="shared" si="78"/>
        <v>0</v>
      </c>
      <c r="CF264" s="489">
        <f t="shared" si="72"/>
        <v>808</v>
      </c>
      <c r="CG264" s="489">
        <f t="shared" si="73"/>
        <v>6</v>
      </c>
      <c r="CH264" s="489">
        <f t="shared" si="79"/>
        <v>339</v>
      </c>
      <c r="CI264" s="489">
        <f t="shared" si="80"/>
        <v>24</v>
      </c>
    </row>
    <row r="265" spans="1:87">
      <c r="A265" s="499" t="str">
        <f t="shared" si="65"/>
        <v>909</v>
      </c>
      <c r="B265" s="500">
        <v>40075</v>
      </c>
      <c r="C265" s="206"/>
      <c r="D265" s="206"/>
      <c r="E265" s="206"/>
      <c r="F265" s="206"/>
      <c r="G265" s="206"/>
      <c r="H265" s="206"/>
      <c r="I265" s="206"/>
      <c r="J265" s="206"/>
      <c r="K265" s="206"/>
      <c r="L265" s="206"/>
      <c r="M265" s="206"/>
      <c r="N265" s="206"/>
      <c r="O265" s="206"/>
      <c r="P265" s="206"/>
      <c r="Q265" s="206"/>
      <c r="R265" s="206"/>
      <c r="S265" s="206"/>
      <c r="T265" s="206"/>
      <c r="U265" s="206"/>
      <c r="V265" s="206"/>
      <c r="W265" s="206"/>
      <c r="X265" s="206"/>
      <c r="Y265" s="206"/>
      <c r="Z265" s="206"/>
      <c r="AA265" s="206"/>
      <c r="AB265" s="206"/>
      <c r="AC265" s="206"/>
      <c r="AD265" s="206"/>
      <c r="AE265" s="206"/>
      <c r="AF265" s="206"/>
      <c r="AG265" s="206"/>
      <c r="AH265" s="206"/>
      <c r="AI265" s="206"/>
      <c r="AJ265" s="206"/>
      <c r="AK265" s="206"/>
      <c r="AL265" s="206"/>
      <c r="AM265" s="206"/>
      <c r="AN265" s="206"/>
      <c r="AO265" s="206"/>
      <c r="AP265" s="206"/>
      <c r="AQ265" s="206"/>
      <c r="AR265" s="206"/>
      <c r="AS265" s="206"/>
      <c r="AT265" s="489">
        <f t="shared" si="66"/>
        <v>0</v>
      </c>
      <c r="AU265" s="489">
        <f t="shared" si="67"/>
        <v>0</v>
      </c>
      <c r="AV265" s="489">
        <f t="shared" si="68"/>
        <v>0</v>
      </c>
      <c r="AW265" s="489">
        <f t="shared" si="69"/>
        <v>0</v>
      </c>
      <c r="AX265" s="206"/>
      <c r="AY265" s="206"/>
      <c r="AZ265" s="206"/>
      <c r="BA265" s="206"/>
      <c r="BB265" s="206"/>
      <c r="BC265" s="206"/>
      <c r="BD265" s="206"/>
      <c r="BE265" s="206"/>
      <c r="BF265" s="206"/>
      <c r="BG265" s="206"/>
      <c r="BH265" s="206"/>
      <c r="BI265" s="206"/>
      <c r="BJ265" s="206"/>
      <c r="BK265" s="206"/>
      <c r="BL265" s="206"/>
      <c r="BM265" s="206"/>
      <c r="BN265" s="206"/>
      <c r="BO265" s="206"/>
      <c r="BP265" s="206"/>
      <c r="BQ265" s="206"/>
      <c r="BR265" s="206"/>
      <c r="BS265" s="206"/>
      <c r="BT265" s="206"/>
      <c r="BU265" s="206"/>
      <c r="BV265" s="206"/>
      <c r="BW265" s="206"/>
      <c r="BX265" s="206"/>
      <c r="BY265" s="489">
        <f t="shared" si="70"/>
        <v>0</v>
      </c>
      <c r="BZ265" s="489">
        <f t="shared" si="71"/>
        <v>0</v>
      </c>
      <c r="CA265" s="489">
        <f t="shared" si="74"/>
        <v>808</v>
      </c>
      <c r="CB265" s="489">
        <f t="shared" si="75"/>
        <v>6</v>
      </c>
      <c r="CC265" s="489">
        <f t="shared" si="76"/>
        <v>0</v>
      </c>
      <c r="CD265" s="489">
        <f t="shared" si="77"/>
        <v>0</v>
      </c>
      <c r="CE265" s="489">
        <f t="shared" si="78"/>
        <v>0</v>
      </c>
      <c r="CF265" s="489">
        <f t="shared" si="72"/>
        <v>808</v>
      </c>
      <c r="CG265" s="489">
        <f t="shared" si="73"/>
        <v>6</v>
      </c>
      <c r="CH265" s="489">
        <f t="shared" si="79"/>
        <v>339</v>
      </c>
      <c r="CI265" s="489">
        <f t="shared" si="80"/>
        <v>24</v>
      </c>
    </row>
    <row r="266" spans="1:87">
      <c r="A266" s="499" t="str">
        <f t="shared" si="65"/>
        <v>909</v>
      </c>
      <c r="B266" s="500">
        <v>40076</v>
      </c>
      <c r="C266" s="206"/>
      <c r="D266" s="206"/>
      <c r="E266" s="206"/>
      <c r="F266" s="206"/>
      <c r="G266" s="206"/>
      <c r="H266" s="206"/>
      <c r="I266" s="206"/>
      <c r="J266" s="206"/>
      <c r="K266" s="206"/>
      <c r="L266" s="206"/>
      <c r="M266" s="206"/>
      <c r="N266" s="206"/>
      <c r="O266" s="206"/>
      <c r="P266" s="206"/>
      <c r="Q266" s="206"/>
      <c r="R266" s="206"/>
      <c r="S266" s="206"/>
      <c r="T266" s="206"/>
      <c r="U266" s="206"/>
      <c r="V266" s="206"/>
      <c r="W266" s="206"/>
      <c r="X266" s="206"/>
      <c r="Y266" s="206"/>
      <c r="Z266" s="206"/>
      <c r="AA266" s="206"/>
      <c r="AB266" s="206"/>
      <c r="AC266" s="206"/>
      <c r="AD266" s="206"/>
      <c r="AE266" s="206"/>
      <c r="AF266" s="206"/>
      <c r="AG266" s="206"/>
      <c r="AH266" s="206"/>
      <c r="AI266" s="206"/>
      <c r="AJ266" s="206"/>
      <c r="AK266" s="206"/>
      <c r="AL266" s="206"/>
      <c r="AM266" s="206"/>
      <c r="AN266" s="206"/>
      <c r="AO266" s="206"/>
      <c r="AP266" s="206"/>
      <c r="AQ266" s="206"/>
      <c r="AR266" s="206"/>
      <c r="AS266" s="206"/>
      <c r="AT266" s="489">
        <f t="shared" si="66"/>
        <v>0</v>
      </c>
      <c r="AU266" s="489">
        <f t="shared" si="67"/>
        <v>0</v>
      </c>
      <c r="AV266" s="489">
        <f t="shared" si="68"/>
        <v>0</v>
      </c>
      <c r="AW266" s="489">
        <f t="shared" si="69"/>
        <v>0</v>
      </c>
      <c r="AX266" s="206"/>
      <c r="AY266" s="206"/>
      <c r="AZ266" s="206"/>
      <c r="BA266" s="206"/>
      <c r="BB266" s="206"/>
      <c r="BC266" s="206"/>
      <c r="BD266" s="206"/>
      <c r="BE266" s="206"/>
      <c r="BF266" s="206"/>
      <c r="BG266" s="206"/>
      <c r="BH266" s="206"/>
      <c r="BI266" s="206"/>
      <c r="BJ266" s="206"/>
      <c r="BK266" s="206"/>
      <c r="BL266" s="206"/>
      <c r="BM266" s="206"/>
      <c r="BN266" s="206"/>
      <c r="BO266" s="206"/>
      <c r="BP266" s="206"/>
      <c r="BQ266" s="206"/>
      <c r="BR266" s="206"/>
      <c r="BS266" s="206"/>
      <c r="BT266" s="206"/>
      <c r="BU266" s="206"/>
      <c r="BV266" s="206"/>
      <c r="BW266" s="206"/>
      <c r="BX266" s="206"/>
      <c r="BY266" s="489">
        <f t="shared" si="70"/>
        <v>0</v>
      </c>
      <c r="BZ266" s="489">
        <f t="shared" si="71"/>
        <v>0</v>
      </c>
      <c r="CA266" s="489">
        <f t="shared" si="74"/>
        <v>808</v>
      </c>
      <c r="CB266" s="489">
        <f t="shared" si="75"/>
        <v>6</v>
      </c>
      <c r="CC266" s="489">
        <f t="shared" si="76"/>
        <v>0</v>
      </c>
      <c r="CD266" s="489">
        <f t="shared" si="77"/>
        <v>0</v>
      </c>
      <c r="CE266" s="489">
        <f t="shared" si="78"/>
        <v>0</v>
      </c>
      <c r="CF266" s="489">
        <f t="shared" si="72"/>
        <v>808</v>
      </c>
      <c r="CG266" s="489">
        <f t="shared" si="73"/>
        <v>6</v>
      </c>
      <c r="CH266" s="489">
        <f t="shared" si="79"/>
        <v>339</v>
      </c>
      <c r="CI266" s="489">
        <f t="shared" si="80"/>
        <v>24</v>
      </c>
    </row>
    <row r="267" spans="1:87">
      <c r="A267" s="499" t="str">
        <f t="shared" si="65"/>
        <v>909</v>
      </c>
      <c r="B267" s="500">
        <v>40077</v>
      </c>
      <c r="C267" s="206"/>
      <c r="D267" s="206"/>
      <c r="E267" s="206"/>
      <c r="F267" s="206"/>
      <c r="G267" s="206"/>
      <c r="H267" s="206"/>
      <c r="I267" s="206"/>
      <c r="J267" s="206"/>
      <c r="K267" s="206"/>
      <c r="L267" s="206"/>
      <c r="M267" s="206"/>
      <c r="N267" s="206"/>
      <c r="O267" s="206"/>
      <c r="P267" s="206"/>
      <c r="Q267" s="206"/>
      <c r="R267" s="206"/>
      <c r="S267" s="206"/>
      <c r="T267" s="206"/>
      <c r="U267" s="206"/>
      <c r="V267" s="206"/>
      <c r="W267" s="206"/>
      <c r="X267" s="206"/>
      <c r="Y267" s="206"/>
      <c r="Z267" s="206"/>
      <c r="AA267" s="206"/>
      <c r="AB267" s="206"/>
      <c r="AC267" s="206"/>
      <c r="AD267" s="206"/>
      <c r="AE267" s="206"/>
      <c r="AF267" s="206"/>
      <c r="AG267" s="206"/>
      <c r="AH267" s="206"/>
      <c r="AI267" s="206"/>
      <c r="AJ267" s="206"/>
      <c r="AK267" s="206"/>
      <c r="AL267" s="206"/>
      <c r="AM267" s="206"/>
      <c r="AN267" s="206"/>
      <c r="AO267" s="206"/>
      <c r="AP267" s="206"/>
      <c r="AQ267" s="206"/>
      <c r="AR267" s="206"/>
      <c r="AS267" s="206"/>
      <c r="AT267" s="489">
        <f t="shared" si="66"/>
        <v>0</v>
      </c>
      <c r="AU267" s="489">
        <f t="shared" si="67"/>
        <v>0</v>
      </c>
      <c r="AV267" s="489">
        <f t="shared" si="68"/>
        <v>0</v>
      </c>
      <c r="AW267" s="489">
        <f t="shared" si="69"/>
        <v>0</v>
      </c>
      <c r="AX267" s="206"/>
      <c r="AY267" s="206"/>
      <c r="AZ267" s="206"/>
      <c r="BA267" s="206"/>
      <c r="BB267" s="206"/>
      <c r="BC267" s="206"/>
      <c r="BD267" s="206"/>
      <c r="BE267" s="206"/>
      <c r="BF267" s="206"/>
      <c r="BG267" s="206"/>
      <c r="BH267" s="206"/>
      <c r="BI267" s="206"/>
      <c r="BJ267" s="206"/>
      <c r="BK267" s="206"/>
      <c r="BL267" s="206"/>
      <c r="BM267" s="206"/>
      <c r="BN267" s="206"/>
      <c r="BO267" s="206"/>
      <c r="BP267" s="206"/>
      <c r="BQ267" s="206"/>
      <c r="BR267" s="206"/>
      <c r="BS267" s="206"/>
      <c r="BT267" s="206"/>
      <c r="BU267" s="206"/>
      <c r="BV267" s="206"/>
      <c r="BW267" s="206"/>
      <c r="BX267" s="206"/>
      <c r="BY267" s="489">
        <f t="shared" si="70"/>
        <v>0</v>
      </c>
      <c r="BZ267" s="489">
        <f t="shared" si="71"/>
        <v>0</v>
      </c>
      <c r="CA267" s="489">
        <f t="shared" si="74"/>
        <v>808</v>
      </c>
      <c r="CB267" s="489">
        <f t="shared" si="75"/>
        <v>6</v>
      </c>
      <c r="CC267" s="489">
        <f t="shared" si="76"/>
        <v>0</v>
      </c>
      <c r="CD267" s="489">
        <f t="shared" si="77"/>
        <v>0</v>
      </c>
      <c r="CE267" s="489">
        <f t="shared" si="78"/>
        <v>0</v>
      </c>
      <c r="CF267" s="489">
        <f t="shared" si="72"/>
        <v>808</v>
      </c>
      <c r="CG267" s="489">
        <f t="shared" si="73"/>
        <v>6</v>
      </c>
      <c r="CH267" s="489">
        <f t="shared" si="79"/>
        <v>339</v>
      </c>
      <c r="CI267" s="489">
        <f t="shared" si="80"/>
        <v>24</v>
      </c>
    </row>
    <row r="268" spans="1:87">
      <c r="A268" s="499" t="str">
        <f t="shared" si="65"/>
        <v>909</v>
      </c>
      <c r="B268" s="500">
        <v>40078</v>
      </c>
      <c r="C268" s="206"/>
      <c r="D268" s="206"/>
      <c r="E268" s="206"/>
      <c r="F268" s="206"/>
      <c r="G268" s="206"/>
      <c r="H268" s="206"/>
      <c r="I268" s="206"/>
      <c r="J268" s="206"/>
      <c r="K268" s="206"/>
      <c r="L268" s="206"/>
      <c r="M268" s="206"/>
      <c r="N268" s="206"/>
      <c r="O268" s="206"/>
      <c r="P268" s="206"/>
      <c r="Q268" s="206"/>
      <c r="R268" s="206"/>
      <c r="S268" s="206"/>
      <c r="T268" s="206"/>
      <c r="U268" s="206"/>
      <c r="V268" s="206"/>
      <c r="W268" s="206"/>
      <c r="X268" s="206"/>
      <c r="Y268" s="206"/>
      <c r="Z268" s="206"/>
      <c r="AA268" s="206"/>
      <c r="AB268" s="206"/>
      <c r="AC268" s="206"/>
      <c r="AD268" s="206"/>
      <c r="AE268" s="206"/>
      <c r="AF268" s="206"/>
      <c r="AG268" s="206"/>
      <c r="AH268" s="206"/>
      <c r="AI268" s="206"/>
      <c r="AJ268" s="206"/>
      <c r="AK268" s="206"/>
      <c r="AL268" s="206"/>
      <c r="AM268" s="206"/>
      <c r="AN268" s="206"/>
      <c r="AO268" s="206"/>
      <c r="AP268" s="206"/>
      <c r="AQ268" s="206"/>
      <c r="AR268" s="206"/>
      <c r="AS268" s="206"/>
      <c r="AT268" s="489">
        <f t="shared" si="66"/>
        <v>0</v>
      </c>
      <c r="AU268" s="489">
        <f t="shared" si="67"/>
        <v>0</v>
      </c>
      <c r="AV268" s="489">
        <f t="shared" si="68"/>
        <v>0</v>
      </c>
      <c r="AW268" s="489">
        <f t="shared" si="69"/>
        <v>0</v>
      </c>
      <c r="AX268" s="206"/>
      <c r="AY268" s="206"/>
      <c r="AZ268" s="206"/>
      <c r="BA268" s="206"/>
      <c r="BB268" s="206"/>
      <c r="BC268" s="206"/>
      <c r="BD268" s="206"/>
      <c r="BE268" s="206"/>
      <c r="BF268" s="206"/>
      <c r="BG268" s="206"/>
      <c r="BH268" s="206"/>
      <c r="BI268" s="206"/>
      <c r="BJ268" s="206"/>
      <c r="BK268" s="206"/>
      <c r="BL268" s="206"/>
      <c r="BM268" s="206"/>
      <c r="BN268" s="206"/>
      <c r="BO268" s="206"/>
      <c r="BP268" s="206"/>
      <c r="BQ268" s="206"/>
      <c r="BR268" s="206"/>
      <c r="BS268" s="206"/>
      <c r="BT268" s="206"/>
      <c r="BU268" s="206"/>
      <c r="BV268" s="206"/>
      <c r="BW268" s="206"/>
      <c r="BX268" s="206"/>
      <c r="BY268" s="489">
        <f t="shared" si="70"/>
        <v>0</v>
      </c>
      <c r="BZ268" s="489">
        <f t="shared" si="71"/>
        <v>0</v>
      </c>
      <c r="CA268" s="489">
        <f t="shared" si="74"/>
        <v>808</v>
      </c>
      <c r="CB268" s="489">
        <f t="shared" si="75"/>
        <v>6</v>
      </c>
      <c r="CC268" s="489">
        <f t="shared" si="76"/>
        <v>0</v>
      </c>
      <c r="CD268" s="489">
        <f t="shared" si="77"/>
        <v>0</v>
      </c>
      <c r="CE268" s="489">
        <f t="shared" si="78"/>
        <v>0</v>
      </c>
      <c r="CF268" s="489">
        <f t="shared" si="72"/>
        <v>808</v>
      </c>
      <c r="CG268" s="489">
        <f t="shared" si="73"/>
        <v>6</v>
      </c>
      <c r="CH268" s="489">
        <f t="shared" si="79"/>
        <v>339</v>
      </c>
      <c r="CI268" s="489">
        <f t="shared" si="80"/>
        <v>24</v>
      </c>
    </row>
    <row r="269" spans="1:87">
      <c r="A269" s="499" t="str">
        <f t="shared" si="65"/>
        <v>909</v>
      </c>
      <c r="B269" s="500">
        <v>40079</v>
      </c>
      <c r="C269" s="206"/>
      <c r="D269" s="206"/>
      <c r="E269" s="206"/>
      <c r="F269" s="206"/>
      <c r="G269" s="206"/>
      <c r="H269" s="206"/>
      <c r="I269" s="206"/>
      <c r="J269" s="206"/>
      <c r="K269" s="206"/>
      <c r="L269" s="206"/>
      <c r="M269" s="206"/>
      <c r="N269" s="206"/>
      <c r="O269" s="206"/>
      <c r="P269" s="206"/>
      <c r="Q269" s="206"/>
      <c r="R269" s="206"/>
      <c r="S269" s="206"/>
      <c r="T269" s="206"/>
      <c r="U269" s="206"/>
      <c r="V269" s="206"/>
      <c r="W269" s="206"/>
      <c r="X269" s="206"/>
      <c r="Y269" s="206"/>
      <c r="Z269" s="206"/>
      <c r="AA269" s="206"/>
      <c r="AB269" s="206"/>
      <c r="AC269" s="206"/>
      <c r="AD269" s="206"/>
      <c r="AE269" s="206"/>
      <c r="AF269" s="206"/>
      <c r="AG269" s="206"/>
      <c r="AH269" s="206"/>
      <c r="AI269" s="206"/>
      <c r="AJ269" s="206"/>
      <c r="AK269" s="206"/>
      <c r="AL269" s="206"/>
      <c r="AM269" s="206"/>
      <c r="AN269" s="206"/>
      <c r="AO269" s="206"/>
      <c r="AP269" s="206"/>
      <c r="AQ269" s="206"/>
      <c r="AR269" s="206"/>
      <c r="AS269" s="206"/>
      <c r="AT269" s="489">
        <f t="shared" si="66"/>
        <v>0</v>
      </c>
      <c r="AU269" s="489">
        <f t="shared" si="67"/>
        <v>0</v>
      </c>
      <c r="AV269" s="489">
        <f t="shared" si="68"/>
        <v>0</v>
      </c>
      <c r="AW269" s="489">
        <f t="shared" si="69"/>
        <v>0</v>
      </c>
      <c r="AX269" s="206"/>
      <c r="AY269" s="206"/>
      <c r="AZ269" s="206"/>
      <c r="BA269" s="206"/>
      <c r="BB269" s="206"/>
      <c r="BC269" s="206"/>
      <c r="BD269" s="206"/>
      <c r="BE269" s="206"/>
      <c r="BF269" s="206"/>
      <c r="BG269" s="206"/>
      <c r="BH269" s="206"/>
      <c r="BI269" s="206"/>
      <c r="BJ269" s="206"/>
      <c r="BK269" s="206"/>
      <c r="BL269" s="206"/>
      <c r="BM269" s="206"/>
      <c r="BN269" s="206"/>
      <c r="BO269" s="206"/>
      <c r="BP269" s="206"/>
      <c r="BQ269" s="206"/>
      <c r="BR269" s="206"/>
      <c r="BS269" s="206"/>
      <c r="BT269" s="206"/>
      <c r="BU269" s="206"/>
      <c r="BV269" s="206"/>
      <c r="BW269" s="206"/>
      <c r="BX269" s="206"/>
      <c r="BY269" s="489">
        <f t="shared" si="70"/>
        <v>0</v>
      </c>
      <c r="BZ269" s="489">
        <f t="shared" si="71"/>
        <v>0</v>
      </c>
      <c r="CA269" s="489">
        <f t="shared" si="74"/>
        <v>808</v>
      </c>
      <c r="CB269" s="489">
        <f t="shared" si="75"/>
        <v>6</v>
      </c>
      <c r="CC269" s="489">
        <f t="shared" si="76"/>
        <v>0</v>
      </c>
      <c r="CD269" s="489">
        <f t="shared" si="77"/>
        <v>0</v>
      </c>
      <c r="CE269" s="489">
        <f t="shared" si="78"/>
        <v>0</v>
      </c>
      <c r="CF269" s="489">
        <f t="shared" si="72"/>
        <v>808</v>
      </c>
      <c r="CG269" s="489">
        <f t="shared" si="73"/>
        <v>6</v>
      </c>
      <c r="CH269" s="489">
        <f t="shared" si="79"/>
        <v>339</v>
      </c>
      <c r="CI269" s="489">
        <f t="shared" si="80"/>
        <v>24</v>
      </c>
    </row>
    <row r="270" spans="1:87">
      <c r="A270" s="499" t="str">
        <f t="shared" si="65"/>
        <v>909</v>
      </c>
      <c r="B270" s="500">
        <v>40080</v>
      </c>
      <c r="C270" s="206"/>
      <c r="D270" s="206"/>
      <c r="E270" s="206"/>
      <c r="F270" s="206"/>
      <c r="G270" s="206"/>
      <c r="H270" s="206"/>
      <c r="I270" s="206"/>
      <c r="J270" s="206"/>
      <c r="K270" s="206"/>
      <c r="L270" s="206"/>
      <c r="M270" s="206"/>
      <c r="N270" s="206"/>
      <c r="O270" s="206"/>
      <c r="P270" s="206"/>
      <c r="Q270" s="206"/>
      <c r="R270" s="206"/>
      <c r="S270" s="206"/>
      <c r="T270" s="206"/>
      <c r="U270" s="206"/>
      <c r="V270" s="206"/>
      <c r="W270" s="206"/>
      <c r="X270" s="206"/>
      <c r="Y270" s="206"/>
      <c r="Z270" s="206"/>
      <c r="AA270" s="206"/>
      <c r="AB270" s="206"/>
      <c r="AC270" s="206"/>
      <c r="AD270" s="206"/>
      <c r="AE270" s="206"/>
      <c r="AF270" s="206"/>
      <c r="AG270" s="206"/>
      <c r="AH270" s="206"/>
      <c r="AI270" s="206"/>
      <c r="AJ270" s="206"/>
      <c r="AK270" s="206"/>
      <c r="AL270" s="206"/>
      <c r="AM270" s="206"/>
      <c r="AN270" s="206"/>
      <c r="AO270" s="206"/>
      <c r="AP270" s="206"/>
      <c r="AQ270" s="206"/>
      <c r="AR270" s="206"/>
      <c r="AS270" s="206"/>
      <c r="AT270" s="489">
        <f t="shared" si="66"/>
        <v>0</v>
      </c>
      <c r="AU270" s="489">
        <f t="shared" si="67"/>
        <v>0</v>
      </c>
      <c r="AV270" s="489">
        <f t="shared" si="68"/>
        <v>0</v>
      </c>
      <c r="AW270" s="489">
        <f t="shared" si="69"/>
        <v>0</v>
      </c>
      <c r="AX270" s="206"/>
      <c r="AY270" s="206"/>
      <c r="AZ270" s="206"/>
      <c r="BA270" s="206"/>
      <c r="BB270" s="206"/>
      <c r="BC270" s="206"/>
      <c r="BD270" s="206"/>
      <c r="BE270" s="206"/>
      <c r="BF270" s="206"/>
      <c r="BG270" s="206"/>
      <c r="BH270" s="206"/>
      <c r="BI270" s="206"/>
      <c r="BJ270" s="206"/>
      <c r="BK270" s="206"/>
      <c r="BL270" s="206"/>
      <c r="BM270" s="206"/>
      <c r="BN270" s="206"/>
      <c r="BO270" s="206"/>
      <c r="BP270" s="206"/>
      <c r="BQ270" s="206"/>
      <c r="BR270" s="206"/>
      <c r="BS270" s="206"/>
      <c r="BT270" s="206"/>
      <c r="BU270" s="206"/>
      <c r="BV270" s="206"/>
      <c r="BW270" s="206"/>
      <c r="BX270" s="206"/>
      <c r="BY270" s="489">
        <f t="shared" si="70"/>
        <v>0</v>
      </c>
      <c r="BZ270" s="489">
        <f t="shared" si="71"/>
        <v>0</v>
      </c>
      <c r="CA270" s="489">
        <f t="shared" si="74"/>
        <v>808</v>
      </c>
      <c r="CB270" s="489">
        <f t="shared" si="75"/>
        <v>6</v>
      </c>
      <c r="CC270" s="489">
        <f t="shared" si="76"/>
        <v>0</v>
      </c>
      <c r="CD270" s="489">
        <f t="shared" si="77"/>
        <v>0</v>
      </c>
      <c r="CE270" s="489">
        <f t="shared" si="78"/>
        <v>0</v>
      </c>
      <c r="CF270" s="489">
        <f t="shared" si="72"/>
        <v>808</v>
      </c>
      <c r="CG270" s="489">
        <f t="shared" si="73"/>
        <v>6</v>
      </c>
      <c r="CH270" s="489">
        <f t="shared" si="79"/>
        <v>339</v>
      </c>
      <c r="CI270" s="489">
        <f t="shared" si="80"/>
        <v>24</v>
      </c>
    </row>
    <row r="271" spans="1:87">
      <c r="A271" s="499" t="str">
        <f t="shared" si="65"/>
        <v>909</v>
      </c>
      <c r="B271" s="500">
        <v>40081</v>
      </c>
      <c r="C271" s="206"/>
      <c r="D271" s="206"/>
      <c r="E271" s="206"/>
      <c r="F271" s="206"/>
      <c r="G271" s="206"/>
      <c r="H271" s="206"/>
      <c r="I271" s="206"/>
      <c r="J271" s="206"/>
      <c r="K271" s="206"/>
      <c r="L271" s="206"/>
      <c r="M271" s="206"/>
      <c r="N271" s="206"/>
      <c r="O271" s="206"/>
      <c r="P271" s="206"/>
      <c r="Q271" s="206"/>
      <c r="R271" s="206"/>
      <c r="S271" s="206"/>
      <c r="T271" s="206"/>
      <c r="U271" s="206"/>
      <c r="V271" s="206"/>
      <c r="W271" s="206"/>
      <c r="X271" s="206"/>
      <c r="Y271" s="206"/>
      <c r="Z271" s="206"/>
      <c r="AA271" s="206"/>
      <c r="AB271" s="206"/>
      <c r="AC271" s="206"/>
      <c r="AD271" s="206"/>
      <c r="AE271" s="206"/>
      <c r="AF271" s="206"/>
      <c r="AG271" s="206"/>
      <c r="AH271" s="206"/>
      <c r="AI271" s="206"/>
      <c r="AJ271" s="206"/>
      <c r="AK271" s="206"/>
      <c r="AL271" s="206"/>
      <c r="AM271" s="206"/>
      <c r="AN271" s="206"/>
      <c r="AO271" s="206"/>
      <c r="AP271" s="206"/>
      <c r="AQ271" s="206"/>
      <c r="AR271" s="206"/>
      <c r="AS271" s="206"/>
      <c r="AT271" s="489">
        <f t="shared" si="66"/>
        <v>0</v>
      </c>
      <c r="AU271" s="489">
        <f t="shared" si="67"/>
        <v>0</v>
      </c>
      <c r="AV271" s="489">
        <f t="shared" si="68"/>
        <v>0</v>
      </c>
      <c r="AW271" s="489">
        <f t="shared" si="69"/>
        <v>0</v>
      </c>
      <c r="AX271" s="206"/>
      <c r="AY271" s="206"/>
      <c r="AZ271" s="206"/>
      <c r="BA271" s="206"/>
      <c r="BB271" s="206"/>
      <c r="BC271" s="206"/>
      <c r="BD271" s="206"/>
      <c r="BE271" s="206"/>
      <c r="BF271" s="206"/>
      <c r="BG271" s="206"/>
      <c r="BH271" s="206"/>
      <c r="BI271" s="206"/>
      <c r="BJ271" s="206"/>
      <c r="BK271" s="206"/>
      <c r="BL271" s="206"/>
      <c r="BM271" s="206"/>
      <c r="BN271" s="206"/>
      <c r="BO271" s="206"/>
      <c r="BP271" s="206"/>
      <c r="BQ271" s="206"/>
      <c r="BR271" s="206"/>
      <c r="BS271" s="206"/>
      <c r="BT271" s="206"/>
      <c r="BU271" s="206"/>
      <c r="BV271" s="206"/>
      <c r="BW271" s="206"/>
      <c r="BX271" s="206"/>
      <c r="BY271" s="489">
        <f t="shared" si="70"/>
        <v>0</v>
      </c>
      <c r="BZ271" s="489">
        <f t="shared" si="71"/>
        <v>0</v>
      </c>
      <c r="CA271" s="489">
        <f t="shared" si="74"/>
        <v>808</v>
      </c>
      <c r="CB271" s="489">
        <f t="shared" si="75"/>
        <v>6</v>
      </c>
      <c r="CC271" s="489">
        <f t="shared" si="76"/>
        <v>0</v>
      </c>
      <c r="CD271" s="489">
        <f t="shared" si="77"/>
        <v>0</v>
      </c>
      <c r="CE271" s="489">
        <f t="shared" si="78"/>
        <v>0</v>
      </c>
      <c r="CF271" s="489">
        <f t="shared" si="72"/>
        <v>808</v>
      </c>
      <c r="CG271" s="489">
        <f t="shared" si="73"/>
        <v>6</v>
      </c>
      <c r="CH271" s="489">
        <f t="shared" si="79"/>
        <v>339</v>
      </c>
      <c r="CI271" s="489">
        <f t="shared" si="80"/>
        <v>24</v>
      </c>
    </row>
    <row r="272" spans="1:87">
      <c r="A272" s="499" t="str">
        <f t="shared" si="65"/>
        <v>909</v>
      </c>
      <c r="B272" s="500">
        <v>40082</v>
      </c>
      <c r="C272" s="206"/>
      <c r="D272" s="206"/>
      <c r="E272" s="206"/>
      <c r="F272" s="206"/>
      <c r="G272" s="206"/>
      <c r="H272" s="206"/>
      <c r="I272" s="206"/>
      <c r="J272" s="206"/>
      <c r="K272" s="206"/>
      <c r="L272" s="206"/>
      <c r="M272" s="206"/>
      <c r="N272" s="206"/>
      <c r="O272" s="206"/>
      <c r="P272" s="206"/>
      <c r="Q272" s="206"/>
      <c r="R272" s="206"/>
      <c r="S272" s="206"/>
      <c r="T272" s="206"/>
      <c r="U272" s="206"/>
      <c r="V272" s="206"/>
      <c r="W272" s="206"/>
      <c r="X272" s="206"/>
      <c r="Y272" s="206"/>
      <c r="Z272" s="206"/>
      <c r="AA272" s="206"/>
      <c r="AB272" s="206"/>
      <c r="AC272" s="206"/>
      <c r="AD272" s="206"/>
      <c r="AE272" s="206"/>
      <c r="AF272" s="206"/>
      <c r="AG272" s="206"/>
      <c r="AH272" s="206"/>
      <c r="AI272" s="206"/>
      <c r="AJ272" s="206"/>
      <c r="AK272" s="206"/>
      <c r="AL272" s="206"/>
      <c r="AM272" s="206"/>
      <c r="AN272" s="206"/>
      <c r="AO272" s="206"/>
      <c r="AP272" s="206"/>
      <c r="AQ272" s="206"/>
      <c r="AR272" s="206"/>
      <c r="AS272" s="206"/>
      <c r="AT272" s="489">
        <f t="shared" si="66"/>
        <v>0</v>
      </c>
      <c r="AU272" s="489">
        <f t="shared" si="67"/>
        <v>0</v>
      </c>
      <c r="AV272" s="489">
        <f t="shared" si="68"/>
        <v>0</v>
      </c>
      <c r="AW272" s="489">
        <f t="shared" si="69"/>
        <v>0</v>
      </c>
      <c r="AX272" s="206"/>
      <c r="AY272" s="206"/>
      <c r="AZ272" s="206"/>
      <c r="BA272" s="206"/>
      <c r="BB272" s="206"/>
      <c r="BC272" s="206"/>
      <c r="BD272" s="206"/>
      <c r="BE272" s="206"/>
      <c r="BF272" s="206"/>
      <c r="BG272" s="206"/>
      <c r="BH272" s="206"/>
      <c r="BI272" s="206"/>
      <c r="BJ272" s="206"/>
      <c r="BK272" s="206"/>
      <c r="BL272" s="206"/>
      <c r="BM272" s="206"/>
      <c r="BN272" s="206"/>
      <c r="BO272" s="206"/>
      <c r="BP272" s="206"/>
      <c r="BQ272" s="206"/>
      <c r="BR272" s="206"/>
      <c r="BS272" s="206"/>
      <c r="BT272" s="206"/>
      <c r="BU272" s="206"/>
      <c r="BV272" s="206"/>
      <c r="BW272" s="206"/>
      <c r="BX272" s="206"/>
      <c r="BY272" s="489">
        <f t="shared" si="70"/>
        <v>0</v>
      </c>
      <c r="BZ272" s="489">
        <f t="shared" si="71"/>
        <v>0</v>
      </c>
      <c r="CA272" s="489">
        <f t="shared" si="74"/>
        <v>808</v>
      </c>
      <c r="CB272" s="489">
        <f t="shared" si="75"/>
        <v>6</v>
      </c>
      <c r="CC272" s="489">
        <f t="shared" si="76"/>
        <v>0</v>
      </c>
      <c r="CD272" s="489">
        <f t="shared" si="77"/>
        <v>0</v>
      </c>
      <c r="CE272" s="489">
        <f t="shared" si="78"/>
        <v>0</v>
      </c>
      <c r="CF272" s="489">
        <f t="shared" si="72"/>
        <v>808</v>
      </c>
      <c r="CG272" s="489">
        <f t="shared" si="73"/>
        <v>6</v>
      </c>
      <c r="CH272" s="489">
        <f t="shared" si="79"/>
        <v>339</v>
      </c>
      <c r="CI272" s="489">
        <f t="shared" si="80"/>
        <v>24</v>
      </c>
    </row>
    <row r="273" spans="1:87">
      <c r="A273" s="499" t="str">
        <f t="shared" si="65"/>
        <v>909</v>
      </c>
      <c r="B273" s="500">
        <v>40083</v>
      </c>
      <c r="C273" s="206"/>
      <c r="D273" s="206"/>
      <c r="E273" s="206"/>
      <c r="F273" s="206"/>
      <c r="G273" s="206"/>
      <c r="H273" s="206"/>
      <c r="I273" s="206"/>
      <c r="J273" s="206"/>
      <c r="K273" s="206"/>
      <c r="L273" s="206"/>
      <c r="M273" s="206"/>
      <c r="N273" s="206"/>
      <c r="O273" s="206"/>
      <c r="P273" s="206"/>
      <c r="Q273" s="206"/>
      <c r="R273" s="206"/>
      <c r="S273" s="206"/>
      <c r="T273" s="206"/>
      <c r="U273" s="206"/>
      <c r="V273" s="206"/>
      <c r="W273" s="206"/>
      <c r="X273" s="206"/>
      <c r="Y273" s="206"/>
      <c r="Z273" s="206"/>
      <c r="AA273" s="206"/>
      <c r="AB273" s="206"/>
      <c r="AC273" s="206"/>
      <c r="AD273" s="206"/>
      <c r="AE273" s="206"/>
      <c r="AF273" s="206"/>
      <c r="AG273" s="206"/>
      <c r="AH273" s="206"/>
      <c r="AI273" s="206"/>
      <c r="AJ273" s="206"/>
      <c r="AK273" s="206"/>
      <c r="AL273" s="206"/>
      <c r="AM273" s="206"/>
      <c r="AN273" s="206"/>
      <c r="AO273" s="206"/>
      <c r="AP273" s="206"/>
      <c r="AQ273" s="206"/>
      <c r="AR273" s="206"/>
      <c r="AS273" s="206"/>
      <c r="AT273" s="489">
        <f t="shared" si="66"/>
        <v>0</v>
      </c>
      <c r="AU273" s="489">
        <f t="shared" si="67"/>
        <v>0</v>
      </c>
      <c r="AV273" s="489">
        <f t="shared" si="68"/>
        <v>0</v>
      </c>
      <c r="AW273" s="489">
        <f t="shared" si="69"/>
        <v>0</v>
      </c>
      <c r="AX273" s="206"/>
      <c r="AY273" s="206"/>
      <c r="AZ273" s="206"/>
      <c r="BA273" s="206"/>
      <c r="BB273" s="206"/>
      <c r="BC273" s="206"/>
      <c r="BD273" s="206"/>
      <c r="BE273" s="206"/>
      <c r="BF273" s="206"/>
      <c r="BG273" s="206"/>
      <c r="BH273" s="206"/>
      <c r="BI273" s="206"/>
      <c r="BJ273" s="206"/>
      <c r="BK273" s="206"/>
      <c r="BL273" s="206"/>
      <c r="BM273" s="206"/>
      <c r="BN273" s="206"/>
      <c r="BO273" s="206"/>
      <c r="BP273" s="206"/>
      <c r="BQ273" s="206"/>
      <c r="BR273" s="206"/>
      <c r="BS273" s="206"/>
      <c r="BT273" s="206"/>
      <c r="BU273" s="206"/>
      <c r="BV273" s="206"/>
      <c r="BW273" s="206"/>
      <c r="BX273" s="206"/>
      <c r="BY273" s="489">
        <f t="shared" si="70"/>
        <v>0</v>
      </c>
      <c r="BZ273" s="489">
        <f t="shared" si="71"/>
        <v>0</v>
      </c>
      <c r="CA273" s="489">
        <f t="shared" si="74"/>
        <v>808</v>
      </c>
      <c r="CB273" s="489">
        <f t="shared" si="75"/>
        <v>6</v>
      </c>
      <c r="CC273" s="489">
        <f t="shared" si="76"/>
        <v>0</v>
      </c>
      <c r="CD273" s="489">
        <f t="shared" si="77"/>
        <v>0</v>
      </c>
      <c r="CE273" s="489">
        <f t="shared" si="78"/>
        <v>0</v>
      </c>
      <c r="CF273" s="489">
        <f t="shared" si="72"/>
        <v>808</v>
      </c>
      <c r="CG273" s="489">
        <f t="shared" si="73"/>
        <v>6</v>
      </c>
      <c r="CH273" s="489">
        <f t="shared" si="79"/>
        <v>339</v>
      </c>
      <c r="CI273" s="489">
        <f t="shared" si="80"/>
        <v>24</v>
      </c>
    </row>
    <row r="274" spans="1:87">
      <c r="A274" s="499" t="str">
        <f t="shared" si="65"/>
        <v>909</v>
      </c>
      <c r="B274" s="500">
        <v>40084</v>
      </c>
      <c r="C274" s="206"/>
      <c r="D274" s="206"/>
      <c r="E274" s="206"/>
      <c r="F274" s="206"/>
      <c r="G274" s="206"/>
      <c r="H274" s="206"/>
      <c r="I274" s="206"/>
      <c r="J274" s="206"/>
      <c r="K274" s="206"/>
      <c r="L274" s="206"/>
      <c r="M274" s="206"/>
      <c r="N274" s="206"/>
      <c r="O274" s="206"/>
      <c r="P274" s="206"/>
      <c r="Q274" s="206"/>
      <c r="R274" s="206"/>
      <c r="S274" s="206"/>
      <c r="T274" s="206"/>
      <c r="U274" s="206"/>
      <c r="V274" s="206"/>
      <c r="W274" s="206"/>
      <c r="X274" s="206"/>
      <c r="Y274" s="206"/>
      <c r="Z274" s="206"/>
      <c r="AA274" s="206"/>
      <c r="AB274" s="206"/>
      <c r="AC274" s="206"/>
      <c r="AD274" s="206"/>
      <c r="AE274" s="206"/>
      <c r="AF274" s="206"/>
      <c r="AG274" s="206"/>
      <c r="AH274" s="206"/>
      <c r="AI274" s="206"/>
      <c r="AJ274" s="206"/>
      <c r="AK274" s="206"/>
      <c r="AL274" s="206"/>
      <c r="AM274" s="206"/>
      <c r="AN274" s="206"/>
      <c r="AO274" s="206"/>
      <c r="AP274" s="206"/>
      <c r="AQ274" s="206"/>
      <c r="AR274" s="206"/>
      <c r="AS274" s="206"/>
      <c r="AT274" s="489">
        <f t="shared" si="66"/>
        <v>0</v>
      </c>
      <c r="AU274" s="489">
        <f t="shared" si="67"/>
        <v>0</v>
      </c>
      <c r="AV274" s="489">
        <f t="shared" si="68"/>
        <v>0</v>
      </c>
      <c r="AW274" s="489">
        <f t="shared" si="69"/>
        <v>0</v>
      </c>
      <c r="AX274" s="206"/>
      <c r="AY274" s="206"/>
      <c r="AZ274" s="206"/>
      <c r="BA274" s="206"/>
      <c r="BB274" s="206"/>
      <c r="BC274" s="206"/>
      <c r="BD274" s="206"/>
      <c r="BE274" s="206"/>
      <c r="BF274" s="206"/>
      <c r="BG274" s="206"/>
      <c r="BH274" s="206"/>
      <c r="BI274" s="206"/>
      <c r="BJ274" s="206"/>
      <c r="BK274" s="206"/>
      <c r="BL274" s="206"/>
      <c r="BM274" s="206"/>
      <c r="BN274" s="206"/>
      <c r="BO274" s="206"/>
      <c r="BP274" s="206"/>
      <c r="BQ274" s="206"/>
      <c r="BR274" s="206"/>
      <c r="BS274" s="206"/>
      <c r="BT274" s="206"/>
      <c r="BU274" s="206"/>
      <c r="BV274" s="206"/>
      <c r="BW274" s="206"/>
      <c r="BX274" s="206"/>
      <c r="BY274" s="489">
        <f t="shared" si="70"/>
        <v>0</v>
      </c>
      <c r="BZ274" s="489">
        <f t="shared" si="71"/>
        <v>0</v>
      </c>
      <c r="CA274" s="489">
        <f t="shared" si="74"/>
        <v>808</v>
      </c>
      <c r="CB274" s="489">
        <f t="shared" si="75"/>
        <v>6</v>
      </c>
      <c r="CC274" s="489">
        <f t="shared" si="76"/>
        <v>0</v>
      </c>
      <c r="CD274" s="489">
        <f t="shared" si="77"/>
        <v>0</v>
      </c>
      <c r="CE274" s="489">
        <f t="shared" si="78"/>
        <v>0</v>
      </c>
      <c r="CF274" s="489">
        <f t="shared" si="72"/>
        <v>808</v>
      </c>
      <c r="CG274" s="489">
        <f t="shared" si="73"/>
        <v>6</v>
      </c>
      <c r="CH274" s="489">
        <f t="shared" si="79"/>
        <v>339</v>
      </c>
      <c r="CI274" s="489">
        <f t="shared" si="80"/>
        <v>24</v>
      </c>
    </row>
    <row r="275" spans="1:87">
      <c r="A275" s="499" t="str">
        <f t="shared" si="65"/>
        <v>909</v>
      </c>
      <c r="B275" s="500">
        <v>40085</v>
      </c>
      <c r="C275" s="206"/>
      <c r="D275" s="206"/>
      <c r="E275" s="206"/>
      <c r="F275" s="206"/>
      <c r="G275" s="206"/>
      <c r="H275" s="206"/>
      <c r="I275" s="206"/>
      <c r="J275" s="206"/>
      <c r="K275" s="206"/>
      <c r="L275" s="206"/>
      <c r="M275" s="206"/>
      <c r="N275" s="206"/>
      <c r="O275" s="206"/>
      <c r="P275" s="206"/>
      <c r="Q275" s="206"/>
      <c r="R275" s="206"/>
      <c r="S275" s="206"/>
      <c r="T275" s="206"/>
      <c r="U275" s="206"/>
      <c r="V275" s="206"/>
      <c r="W275" s="206"/>
      <c r="X275" s="206"/>
      <c r="Y275" s="206"/>
      <c r="Z275" s="206"/>
      <c r="AA275" s="206"/>
      <c r="AB275" s="206"/>
      <c r="AC275" s="206"/>
      <c r="AD275" s="206"/>
      <c r="AE275" s="206"/>
      <c r="AF275" s="206"/>
      <c r="AG275" s="206"/>
      <c r="AH275" s="206"/>
      <c r="AI275" s="206"/>
      <c r="AJ275" s="206"/>
      <c r="AK275" s="206"/>
      <c r="AL275" s="206"/>
      <c r="AM275" s="206"/>
      <c r="AN275" s="206"/>
      <c r="AO275" s="206"/>
      <c r="AP275" s="206"/>
      <c r="AQ275" s="206"/>
      <c r="AR275" s="206"/>
      <c r="AS275" s="206"/>
      <c r="AT275" s="489">
        <f t="shared" si="66"/>
        <v>0</v>
      </c>
      <c r="AU275" s="489">
        <f t="shared" si="67"/>
        <v>0</v>
      </c>
      <c r="AV275" s="489">
        <f t="shared" si="68"/>
        <v>0</v>
      </c>
      <c r="AW275" s="489">
        <f t="shared" si="69"/>
        <v>0</v>
      </c>
      <c r="AX275" s="206"/>
      <c r="AY275" s="206"/>
      <c r="AZ275" s="206"/>
      <c r="BA275" s="206"/>
      <c r="BB275" s="206"/>
      <c r="BC275" s="206"/>
      <c r="BD275" s="206"/>
      <c r="BE275" s="206"/>
      <c r="BF275" s="206"/>
      <c r="BG275" s="206"/>
      <c r="BH275" s="206"/>
      <c r="BI275" s="206"/>
      <c r="BJ275" s="206"/>
      <c r="BK275" s="206"/>
      <c r="BL275" s="206"/>
      <c r="BM275" s="206"/>
      <c r="BN275" s="206"/>
      <c r="BO275" s="206"/>
      <c r="BP275" s="206"/>
      <c r="BQ275" s="206"/>
      <c r="BR275" s="206"/>
      <c r="BS275" s="206"/>
      <c r="BT275" s="206"/>
      <c r="BU275" s="206"/>
      <c r="BV275" s="206"/>
      <c r="BW275" s="206"/>
      <c r="BX275" s="206"/>
      <c r="BY275" s="489">
        <f t="shared" si="70"/>
        <v>0</v>
      </c>
      <c r="BZ275" s="489">
        <f t="shared" si="71"/>
        <v>0</v>
      </c>
      <c r="CA275" s="489">
        <f t="shared" si="74"/>
        <v>808</v>
      </c>
      <c r="CB275" s="489">
        <f t="shared" si="75"/>
        <v>6</v>
      </c>
      <c r="CC275" s="489">
        <f t="shared" si="76"/>
        <v>0</v>
      </c>
      <c r="CD275" s="489">
        <f t="shared" si="77"/>
        <v>0</v>
      </c>
      <c r="CE275" s="489">
        <f t="shared" si="78"/>
        <v>0</v>
      </c>
      <c r="CF275" s="489">
        <f t="shared" si="72"/>
        <v>808</v>
      </c>
      <c r="CG275" s="489">
        <f t="shared" si="73"/>
        <v>6</v>
      </c>
      <c r="CH275" s="489">
        <f t="shared" si="79"/>
        <v>339</v>
      </c>
      <c r="CI275" s="489">
        <f t="shared" si="80"/>
        <v>24</v>
      </c>
    </row>
    <row r="276" spans="1:87">
      <c r="A276" s="499" t="str">
        <f t="shared" si="65"/>
        <v>909</v>
      </c>
      <c r="B276" s="500">
        <v>40086</v>
      </c>
      <c r="C276" s="206"/>
      <c r="D276" s="206"/>
      <c r="E276" s="206"/>
      <c r="F276" s="206"/>
      <c r="G276" s="206"/>
      <c r="H276" s="206"/>
      <c r="I276" s="206"/>
      <c r="J276" s="206"/>
      <c r="K276" s="206"/>
      <c r="L276" s="206"/>
      <c r="M276" s="206"/>
      <c r="N276" s="206"/>
      <c r="O276" s="206"/>
      <c r="P276" s="206"/>
      <c r="Q276" s="206"/>
      <c r="R276" s="206"/>
      <c r="S276" s="206"/>
      <c r="T276" s="206"/>
      <c r="U276" s="206"/>
      <c r="V276" s="206"/>
      <c r="W276" s="206"/>
      <c r="X276" s="206"/>
      <c r="Y276" s="206"/>
      <c r="Z276" s="206"/>
      <c r="AA276" s="206"/>
      <c r="AB276" s="206"/>
      <c r="AC276" s="206"/>
      <c r="AD276" s="206"/>
      <c r="AE276" s="206"/>
      <c r="AF276" s="206"/>
      <c r="AG276" s="206"/>
      <c r="AH276" s="206"/>
      <c r="AI276" s="206"/>
      <c r="AJ276" s="206"/>
      <c r="AK276" s="206"/>
      <c r="AL276" s="206"/>
      <c r="AM276" s="206"/>
      <c r="AN276" s="206"/>
      <c r="AO276" s="206"/>
      <c r="AP276" s="206"/>
      <c r="AQ276" s="206"/>
      <c r="AR276" s="206"/>
      <c r="AS276" s="206"/>
      <c r="AT276" s="489">
        <f t="shared" si="66"/>
        <v>0</v>
      </c>
      <c r="AU276" s="489">
        <f t="shared" si="67"/>
        <v>0</v>
      </c>
      <c r="AV276" s="489">
        <f t="shared" si="68"/>
        <v>0</v>
      </c>
      <c r="AW276" s="489">
        <f t="shared" si="69"/>
        <v>0</v>
      </c>
      <c r="AX276" s="206"/>
      <c r="AY276" s="206"/>
      <c r="AZ276" s="206"/>
      <c r="BA276" s="206"/>
      <c r="BB276" s="206"/>
      <c r="BC276" s="206"/>
      <c r="BD276" s="206"/>
      <c r="BE276" s="206"/>
      <c r="BF276" s="206"/>
      <c r="BG276" s="206"/>
      <c r="BH276" s="206"/>
      <c r="BI276" s="206"/>
      <c r="BJ276" s="206"/>
      <c r="BK276" s="206"/>
      <c r="BL276" s="206"/>
      <c r="BM276" s="206"/>
      <c r="BN276" s="206"/>
      <c r="BO276" s="206"/>
      <c r="BP276" s="206"/>
      <c r="BQ276" s="206"/>
      <c r="BR276" s="206"/>
      <c r="BS276" s="206"/>
      <c r="BT276" s="206"/>
      <c r="BU276" s="206"/>
      <c r="BV276" s="206"/>
      <c r="BW276" s="206"/>
      <c r="BX276" s="206"/>
      <c r="BY276" s="489">
        <f t="shared" si="70"/>
        <v>0</v>
      </c>
      <c r="BZ276" s="489">
        <f t="shared" si="71"/>
        <v>0</v>
      </c>
      <c r="CA276" s="489">
        <f t="shared" si="74"/>
        <v>808</v>
      </c>
      <c r="CB276" s="489">
        <f t="shared" si="75"/>
        <v>6</v>
      </c>
      <c r="CC276" s="489">
        <f t="shared" si="76"/>
        <v>0</v>
      </c>
      <c r="CD276" s="489">
        <f t="shared" si="77"/>
        <v>0</v>
      </c>
      <c r="CE276" s="489">
        <f t="shared" si="78"/>
        <v>0</v>
      </c>
      <c r="CF276" s="489">
        <f t="shared" si="72"/>
        <v>808</v>
      </c>
      <c r="CG276" s="489">
        <f t="shared" si="73"/>
        <v>6</v>
      </c>
      <c r="CH276" s="489">
        <f t="shared" si="79"/>
        <v>339</v>
      </c>
      <c r="CI276" s="489">
        <f t="shared" si="80"/>
        <v>24</v>
      </c>
    </row>
    <row r="277" spans="1:87">
      <c r="A277" s="499" t="str">
        <f t="shared" si="65"/>
        <v>1009</v>
      </c>
      <c r="B277" s="500">
        <v>40087</v>
      </c>
      <c r="C277" s="206"/>
      <c r="D277" s="206"/>
      <c r="E277" s="206"/>
      <c r="F277" s="206"/>
      <c r="G277" s="206"/>
      <c r="H277" s="206"/>
      <c r="I277" s="206"/>
      <c r="J277" s="206"/>
      <c r="K277" s="206"/>
      <c r="L277" s="206"/>
      <c r="M277" s="206"/>
      <c r="N277" s="206"/>
      <c r="O277" s="206"/>
      <c r="P277" s="206"/>
      <c r="Q277" s="206"/>
      <c r="R277" s="206"/>
      <c r="S277" s="206"/>
      <c r="T277" s="206"/>
      <c r="U277" s="206"/>
      <c r="V277" s="206"/>
      <c r="W277" s="206"/>
      <c r="X277" s="206"/>
      <c r="Y277" s="206"/>
      <c r="Z277" s="206"/>
      <c r="AA277" s="206"/>
      <c r="AB277" s="206"/>
      <c r="AC277" s="206"/>
      <c r="AD277" s="206"/>
      <c r="AE277" s="206"/>
      <c r="AF277" s="206"/>
      <c r="AG277" s="206"/>
      <c r="AH277" s="206"/>
      <c r="AI277" s="206"/>
      <c r="AJ277" s="206"/>
      <c r="AK277" s="206"/>
      <c r="AL277" s="206"/>
      <c r="AM277" s="206"/>
      <c r="AN277" s="206"/>
      <c r="AO277" s="206"/>
      <c r="AP277" s="206"/>
      <c r="AQ277" s="206"/>
      <c r="AR277" s="206"/>
      <c r="AS277" s="206"/>
      <c r="AT277" s="489">
        <f t="shared" si="66"/>
        <v>0</v>
      </c>
      <c r="AU277" s="489">
        <f t="shared" si="67"/>
        <v>0</v>
      </c>
      <c r="AV277" s="489">
        <f t="shared" si="68"/>
        <v>0</v>
      </c>
      <c r="AW277" s="489">
        <f t="shared" si="69"/>
        <v>0</v>
      </c>
      <c r="AX277" s="206"/>
      <c r="AY277" s="206"/>
      <c r="AZ277" s="206"/>
      <c r="BA277" s="206"/>
      <c r="BB277" s="206"/>
      <c r="BC277" s="206"/>
      <c r="BD277" s="206"/>
      <c r="BE277" s="206"/>
      <c r="BF277" s="206"/>
      <c r="BG277" s="206"/>
      <c r="BH277" s="206"/>
      <c r="BI277" s="206"/>
      <c r="BJ277" s="206"/>
      <c r="BK277" s="206"/>
      <c r="BL277" s="206"/>
      <c r="BM277" s="206"/>
      <c r="BN277" s="206"/>
      <c r="BO277" s="206"/>
      <c r="BP277" s="206"/>
      <c r="BQ277" s="206"/>
      <c r="BR277" s="206"/>
      <c r="BS277" s="206"/>
      <c r="BT277" s="206"/>
      <c r="BU277" s="206"/>
      <c r="BV277" s="206"/>
      <c r="BW277" s="206"/>
      <c r="BX277" s="206"/>
      <c r="BY277" s="489">
        <f t="shared" si="70"/>
        <v>0</v>
      </c>
      <c r="BZ277" s="489">
        <f t="shared" si="71"/>
        <v>0</v>
      </c>
      <c r="CA277" s="489">
        <f t="shared" si="74"/>
        <v>808</v>
      </c>
      <c r="CB277" s="489">
        <f t="shared" si="75"/>
        <v>6</v>
      </c>
      <c r="CC277" s="489">
        <f t="shared" si="76"/>
        <v>0</v>
      </c>
      <c r="CD277" s="489">
        <f t="shared" si="77"/>
        <v>0</v>
      </c>
      <c r="CE277" s="489">
        <f t="shared" si="78"/>
        <v>0</v>
      </c>
      <c r="CF277" s="489">
        <f t="shared" si="72"/>
        <v>808</v>
      </c>
      <c r="CG277" s="489">
        <f t="shared" si="73"/>
        <v>6</v>
      </c>
      <c r="CH277" s="489">
        <f t="shared" si="79"/>
        <v>339</v>
      </c>
      <c r="CI277" s="489">
        <f t="shared" si="80"/>
        <v>24</v>
      </c>
    </row>
    <row r="278" spans="1:87">
      <c r="A278" s="499" t="str">
        <f t="shared" si="65"/>
        <v>1009</v>
      </c>
      <c r="B278" s="500">
        <v>40088</v>
      </c>
      <c r="C278" s="206"/>
      <c r="D278" s="206"/>
      <c r="E278" s="206"/>
      <c r="F278" s="206"/>
      <c r="G278" s="206"/>
      <c r="H278" s="206"/>
      <c r="I278" s="206"/>
      <c r="J278" s="206"/>
      <c r="K278" s="206"/>
      <c r="L278" s="206"/>
      <c r="M278" s="206"/>
      <c r="N278" s="206"/>
      <c r="O278" s="206"/>
      <c r="P278" s="206"/>
      <c r="Q278" s="206"/>
      <c r="R278" s="206"/>
      <c r="S278" s="206"/>
      <c r="T278" s="206"/>
      <c r="U278" s="206"/>
      <c r="V278" s="206"/>
      <c r="W278" s="206"/>
      <c r="X278" s="206"/>
      <c r="Y278" s="206"/>
      <c r="Z278" s="206"/>
      <c r="AA278" s="206"/>
      <c r="AB278" s="206"/>
      <c r="AC278" s="206"/>
      <c r="AD278" s="206"/>
      <c r="AE278" s="206"/>
      <c r="AF278" s="206"/>
      <c r="AG278" s="206"/>
      <c r="AH278" s="206"/>
      <c r="AI278" s="206"/>
      <c r="AJ278" s="206"/>
      <c r="AK278" s="206"/>
      <c r="AL278" s="206"/>
      <c r="AM278" s="206"/>
      <c r="AN278" s="206"/>
      <c r="AO278" s="206"/>
      <c r="AP278" s="206"/>
      <c r="AQ278" s="206"/>
      <c r="AR278" s="206"/>
      <c r="AS278" s="206"/>
      <c r="AT278" s="489">
        <f t="shared" si="66"/>
        <v>0</v>
      </c>
      <c r="AU278" s="489">
        <f t="shared" si="67"/>
        <v>0</v>
      </c>
      <c r="AV278" s="489">
        <f t="shared" si="68"/>
        <v>0</v>
      </c>
      <c r="AW278" s="489">
        <f t="shared" si="69"/>
        <v>0</v>
      </c>
      <c r="AX278" s="206"/>
      <c r="AY278" s="206"/>
      <c r="AZ278" s="206"/>
      <c r="BA278" s="206"/>
      <c r="BB278" s="206"/>
      <c r="BC278" s="206"/>
      <c r="BD278" s="206"/>
      <c r="BE278" s="206"/>
      <c r="BF278" s="206"/>
      <c r="BG278" s="206"/>
      <c r="BH278" s="206"/>
      <c r="BI278" s="206"/>
      <c r="BJ278" s="206"/>
      <c r="BK278" s="206"/>
      <c r="BL278" s="206"/>
      <c r="BM278" s="206"/>
      <c r="BN278" s="206"/>
      <c r="BO278" s="206"/>
      <c r="BP278" s="206"/>
      <c r="BQ278" s="206"/>
      <c r="BR278" s="206"/>
      <c r="BS278" s="206"/>
      <c r="BT278" s="206"/>
      <c r="BU278" s="206"/>
      <c r="BV278" s="206"/>
      <c r="BW278" s="206"/>
      <c r="BX278" s="206"/>
      <c r="BY278" s="489">
        <f t="shared" si="70"/>
        <v>0</v>
      </c>
      <c r="BZ278" s="489">
        <f t="shared" si="71"/>
        <v>0</v>
      </c>
      <c r="CA278" s="489">
        <f t="shared" si="74"/>
        <v>808</v>
      </c>
      <c r="CB278" s="489">
        <f t="shared" si="75"/>
        <v>6</v>
      </c>
      <c r="CC278" s="489">
        <f t="shared" si="76"/>
        <v>0</v>
      </c>
      <c r="CD278" s="489">
        <f t="shared" si="77"/>
        <v>0</v>
      </c>
      <c r="CE278" s="489">
        <f t="shared" si="78"/>
        <v>0</v>
      </c>
      <c r="CF278" s="489">
        <f t="shared" si="72"/>
        <v>808</v>
      </c>
      <c r="CG278" s="489">
        <f t="shared" si="73"/>
        <v>6</v>
      </c>
      <c r="CH278" s="489">
        <f t="shared" si="79"/>
        <v>339</v>
      </c>
      <c r="CI278" s="489">
        <f t="shared" si="80"/>
        <v>24</v>
      </c>
    </row>
    <row r="279" spans="1:87">
      <c r="A279" s="499" t="str">
        <f t="shared" si="65"/>
        <v>1009</v>
      </c>
      <c r="B279" s="500">
        <v>40089</v>
      </c>
      <c r="C279" s="206"/>
      <c r="D279" s="206"/>
      <c r="E279" s="206"/>
      <c r="F279" s="206"/>
      <c r="G279" s="206"/>
      <c r="H279" s="206"/>
      <c r="I279" s="206"/>
      <c r="J279" s="206"/>
      <c r="K279" s="206"/>
      <c r="L279" s="206"/>
      <c r="M279" s="206"/>
      <c r="N279" s="206"/>
      <c r="O279" s="206"/>
      <c r="P279" s="206"/>
      <c r="Q279" s="206"/>
      <c r="R279" s="206"/>
      <c r="S279" s="206"/>
      <c r="T279" s="206"/>
      <c r="U279" s="206"/>
      <c r="V279" s="206"/>
      <c r="W279" s="206"/>
      <c r="X279" s="206"/>
      <c r="Y279" s="206"/>
      <c r="Z279" s="206"/>
      <c r="AA279" s="206"/>
      <c r="AB279" s="206"/>
      <c r="AC279" s="206"/>
      <c r="AD279" s="206"/>
      <c r="AE279" s="206"/>
      <c r="AF279" s="206"/>
      <c r="AG279" s="206"/>
      <c r="AH279" s="206"/>
      <c r="AI279" s="206"/>
      <c r="AJ279" s="206"/>
      <c r="AK279" s="206"/>
      <c r="AL279" s="206"/>
      <c r="AM279" s="206"/>
      <c r="AN279" s="206"/>
      <c r="AO279" s="206"/>
      <c r="AP279" s="206"/>
      <c r="AQ279" s="206"/>
      <c r="AR279" s="206"/>
      <c r="AS279" s="206"/>
      <c r="AT279" s="489">
        <f t="shared" si="66"/>
        <v>0</v>
      </c>
      <c r="AU279" s="489">
        <f t="shared" si="67"/>
        <v>0</v>
      </c>
      <c r="AV279" s="489">
        <f t="shared" si="68"/>
        <v>0</v>
      </c>
      <c r="AW279" s="489">
        <f t="shared" si="69"/>
        <v>0</v>
      </c>
      <c r="AX279" s="206"/>
      <c r="AY279" s="206"/>
      <c r="AZ279" s="206"/>
      <c r="BA279" s="206"/>
      <c r="BB279" s="206"/>
      <c r="BC279" s="206"/>
      <c r="BD279" s="206"/>
      <c r="BE279" s="206"/>
      <c r="BF279" s="206"/>
      <c r="BG279" s="206"/>
      <c r="BH279" s="206"/>
      <c r="BI279" s="206"/>
      <c r="BJ279" s="206"/>
      <c r="BK279" s="206"/>
      <c r="BL279" s="206"/>
      <c r="BM279" s="206"/>
      <c r="BN279" s="206"/>
      <c r="BO279" s="206"/>
      <c r="BP279" s="206"/>
      <c r="BQ279" s="206"/>
      <c r="BR279" s="206"/>
      <c r="BS279" s="206"/>
      <c r="BT279" s="206"/>
      <c r="BU279" s="206"/>
      <c r="BV279" s="206"/>
      <c r="BW279" s="206"/>
      <c r="BX279" s="206"/>
      <c r="BY279" s="489">
        <f t="shared" si="70"/>
        <v>0</v>
      </c>
      <c r="BZ279" s="489">
        <f t="shared" si="71"/>
        <v>0</v>
      </c>
      <c r="CA279" s="489">
        <f t="shared" si="74"/>
        <v>808</v>
      </c>
      <c r="CB279" s="489">
        <f t="shared" si="75"/>
        <v>6</v>
      </c>
      <c r="CC279" s="489">
        <f t="shared" si="76"/>
        <v>0</v>
      </c>
      <c r="CD279" s="489">
        <f t="shared" si="77"/>
        <v>0</v>
      </c>
      <c r="CE279" s="489">
        <f t="shared" si="78"/>
        <v>0</v>
      </c>
      <c r="CF279" s="489">
        <f t="shared" si="72"/>
        <v>808</v>
      </c>
      <c r="CG279" s="489">
        <f t="shared" si="73"/>
        <v>6</v>
      </c>
      <c r="CH279" s="489">
        <f t="shared" si="79"/>
        <v>339</v>
      </c>
      <c r="CI279" s="489">
        <f t="shared" si="80"/>
        <v>24</v>
      </c>
    </row>
    <row r="280" spans="1:87">
      <c r="A280" s="499" t="str">
        <f t="shared" si="65"/>
        <v>1009</v>
      </c>
      <c r="B280" s="500">
        <v>40090</v>
      </c>
      <c r="C280" s="206"/>
      <c r="D280" s="206"/>
      <c r="E280" s="206"/>
      <c r="F280" s="206"/>
      <c r="G280" s="206"/>
      <c r="H280" s="206"/>
      <c r="I280" s="206"/>
      <c r="J280" s="206"/>
      <c r="K280" s="206"/>
      <c r="L280" s="206"/>
      <c r="M280" s="206"/>
      <c r="N280" s="206"/>
      <c r="O280" s="206"/>
      <c r="P280" s="206"/>
      <c r="Q280" s="206"/>
      <c r="R280" s="206"/>
      <c r="S280" s="206"/>
      <c r="T280" s="206"/>
      <c r="U280" s="206"/>
      <c r="V280" s="206"/>
      <c r="W280" s="206"/>
      <c r="X280" s="206"/>
      <c r="Y280" s="206"/>
      <c r="Z280" s="206"/>
      <c r="AA280" s="206"/>
      <c r="AB280" s="206"/>
      <c r="AC280" s="206"/>
      <c r="AD280" s="206"/>
      <c r="AE280" s="206"/>
      <c r="AF280" s="206"/>
      <c r="AG280" s="206"/>
      <c r="AH280" s="206"/>
      <c r="AI280" s="206"/>
      <c r="AJ280" s="206"/>
      <c r="AK280" s="206"/>
      <c r="AL280" s="206"/>
      <c r="AM280" s="206"/>
      <c r="AN280" s="206"/>
      <c r="AO280" s="206"/>
      <c r="AP280" s="206"/>
      <c r="AQ280" s="206"/>
      <c r="AR280" s="206"/>
      <c r="AS280" s="206"/>
      <c r="AT280" s="489">
        <f t="shared" si="66"/>
        <v>0</v>
      </c>
      <c r="AU280" s="489">
        <f t="shared" si="67"/>
        <v>0</v>
      </c>
      <c r="AV280" s="489">
        <f t="shared" si="68"/>
        <v>0</v>
      </c>
      <c r="AW280" s="489">
        <f t="shared" si="69"/>
        <v>0</v>
      </c>
      <c r="AX280" s="206"/>
      <c r="AY280" s="206"/>
      <c r="AZ280" s="206"/>
      <c r="BA280" s="206"/>
      <c r="BB280" s="206"/>
      <c r="BC280" s="206"/>
      <c r="BD280" s="206"/>
      <c r="BE280" s="206"/>
      <c r="BF280" s="206"/>
      <c r="BG280" s="206"/>
      <c r="BH280" s="206"/>
      <c r="BI280" s="206"/>
      <c r="BJ280" s="206"/>
      <c r="BK280" s="206"/>
      <c r="BL280" s="206"/>
      <c r="BM280" s="206"/>
      <c r="BN280" s="206"/>
      <c r="BO280" s="206"/>
      <c r="BP280" s="206"/>
      <c r="BQ280" s="206"/>
      <c r="BR280" s="206"/>
      <c r="BS280" s="206"/>
      <c r="BT280" s="206"/>
      <c r="BU280" s="206"/>
      <c r="BV280" s="206"/>
      <c r="BW280" s="206"/>
      <c r="BX280" s="206"/>
      <c r="BY280" s="489">
        <f t="shared" si="70"/>
        <v>0</v>
      </c>
      <c r="BZ280" s="489">
        <f t="shared" si="71"/>
        <v>0</v>
      </c>
      <c r="CA280" s="489">
        <f t="shared" si="74"/>
        <v>808</v>
      </c>
      <c r="CB280" s="489">
        <f t="shared" si="75"/>
        <v>6</v>
      </c>
      <c r="CC280" s="489">
        <f t="shared" si="76"/>
        <v>0</v>
      </c>
      <c r="CD280" s="489">
        <f t="shared" si="77"/>
        <v>0</v>
      </c>
      <c r="CE280" s="489">
        <f t="shared" si="78"/>
        <v>0</v>
      </c>
      <c r="CF280" s="489">
        <f t="shared" si="72"/>
        <v>808</v>
      </c>
      <c r="CG280" s="489">
        <f t="shared" si="73"/>
        <v>6</v>
      </c>
      <c r="CH280" s="489">
        <f t="shared" si="79"/>
        <v>339</v>
      </c>
      <c r="CI280" s="489">
        <f t="shared" si="80"/>
        <v>24</v>
      </c>
    </row>
    <row r="281" spans="1:87">
      <c r="A281" s="499" t="str">
        <f t="shared" si="65"/>
        <v>1009</v>
      </c>
      <c r="B281" s="500">
        <v>40091</v>
      </c>
      <c r="C281" s="206"/>
      <c r="D281" s="206"/>
      <c r="E281" s="206"/>
      <c r="F281" s="206"/>
      <c r="G281" s="206"/>
      <c r="H281" s="206"/>
      <c r="I281" s="206"/>
      <c r="J281" s="206"/>
      <c r="K281" s="206"/>
      <c r="L281" s="206"/>
      <c r="M281" s="206"/>
      <c r="N281" s="206"/>
      <c r="O281" s="206"/>
      <c r="P281" s="206"/>
      <c r="Q281" s="206"/>
      <c r="R281" s="206"/>
      <c r="S281" s="206"/>
      <c r="T281" s="206"/>
      <c r="U281" s="206"/>
      <c r="V281" s="206"/>
      <c r="W281" s="206"/>
      <c r="X281" s="206"/>
      <c r="Y281" s="206"/>
      <c r="Z281" s="206"/>
      <c r="AA281" s="206"/>
      <c r="AB281" s="206"/>
      <c r="AC281" s="206"/>
      <c r="AD281" s="206"/>
      <c r="AE281" s="206"/>
      <c r="AF281" s="206"/>
      <c r="AG281" s="206"/>
      <c r="AH281" s="206"/>
      <c r="AI281" s="206"/>
      <c r="AJ281" s="206"/>
      <c r="AK281" s="206"/>
      <c r="AL281" s="206"/>
      <c r="AM281" s="206"/>
      <c r="AN281" s="206"/>
      <c r="AO281" s="206"/>
      <c r="AP281" s="206"/>
      <c r="AQ281" s="206"/>
      <c r="AR281" s="206"/>
      <c r="AS281" s="206"/>
      <c r="AT281" s="489">
        <f t="shared" si="66"/>
        <v>0</v>
      </c>
      <c r="AU281" s="489">
        <f t="shared" si="67"/>
        <v>0</v>
      </c>
      <c r="AV281" s="489">
        <f t="shared" si="68"/>
        <v>0</v>
      </c>
      <c r="AW281" s="489">
        <f t="shared" si="69"/>
        <v>0</v>
      </c>
      <c r="AX281" s="206"/>
      <c r="AY281" s="206"/>
      <c r="AZ281" s="206"/>
      <c r="BA281" s="206"/>
      <c r="BB281" s="206"/>
      <c r="BC281" s="206"/>
      <c r="BD281" s="206"/>
      <c r="BE281" s="206"/>
      <c r="BF281" s="206"/>
      <c r="BG281" s="206"/>
      <c r="BH281" s="206"/>
      <c r="BI281" s="206"/>
      <c r="BJ281" s="206"/>
      <c r="BK281" s="206"/>
      <c r="BL281" s="206"/>
      <c r="BM281" s="206"/>
      <c r="BN281" s="206"/>
      <c r="BO281" s="206"/>
      <c r="BP281" s="206"/>
      <c r="BQ281" s="206"/>
      <c r="BR281" s="206"/>
      <c r="BS281" s="206"/>
      <c r="BT281" s="206"/>
      <c r="BU281" s="206"/>
      <c r="BV281" s="206"/>
      <c r="BW281" s="206"/>
      <c r="BX281" s="206"/>
      <c r="BY281" s="489">
        <f t="shared" si="70"/>
        <v>0</v>
      </c>
      <c r="BZ281" s="489">
        <f t="shared" si="71"/>
        <v>0</v>
      </c>
      <c r="CA281" s="489">
        <f t="shared" si="74"/>
        <v>808</v>
      </c>
      <c r="CB281" s="489">
        <f t="shared" si="75"/>
        <v>6</v>
      </c>
      <c r="CC281" s="489">
        <f t="shared" si="76"/>
        <v>0</v>
      </c>
      <c r="CD281" s="489">
        <f t="shared" si="77"/>
        <v>0</v>
      </c>
      <c r="CE281" s="489">
        <f t="shared" si="78"/>
        <v>0</v>
      </c>
      <c r="CF281" s="489">
        <f t="shared" si="72"/>
        <v>808</v>
      </c>
      <c r="CG281" s="489">
        <f t="shared" si="73"/>
        <v>6</v>
      </c>
      <c r="CH281" s="489">
        <f t="shared" si="79"/>
        <v>339</v>
      </c>
      <c r="CI281" s="489">
        <f t="shared" si="80"/>
        <v>24</v>
      </c>
    </row>
    <row r="282" spans="1:87">
      <c r="A282" s="499" t="str">
        <f t="shared" si="65"/>
        <v>1009</v>
      </c>
      <c r="B282" s="500">
        <v>40092</v>
      </c>
      <c r="C282" s="206"/>
      <c r="D282" s="206"/>
      <c r="E282" s="206"/>
      <c r="F282" s="206"/>
      <c r="G282" s="206"/>
      <c r="H282" s="206"/>
      <c r="I282" s="206"/>
      <c r="J282" s="206"/>
      <c r="K282" s="206"/>
      <c r="L282" s="206"/>
      <c r="M282" s="206"/>
      <c r="N282" s="206"/>
      <c r="O282" s="206"/>
      <c r="P282" s="206"/>
      <c r="Q282" s="206"/>
      <c r="R282" s="206"/>
      <c r="S282" s="206"/>
      <c r="T282" s="206"/>
      <c r="U282" s="206"/>
      <c r="V282" s="206"/>
      <c r="W282" s="206"/>
      <c r="X282" s="206"/>
      <c r="Y282" s="206"/>
      <c r="Z282" s="206"/>
      <c r="AA282" s="206"/>
      <c r="AB282" s="206"/>
      <c r="AC282" s="206"/>
      <c r="AD282" s="206"/>
      <c r="AE282" s="206"/>
      <c r="AF282" s="206"/>
      <c r="AG282" s="206"/>
      <c r="AH282" s="206"/>
      <c r="AI282" s="206"/>
      <c r="AJ282" s="206"/>
      <c r="AK282" s="206"/>
      <c r="AL282" s="206"/>
      <c r="AM282" s="206"/>
      <c r="AN282" s="206"/>
      <c r="AO282" s="206"/>
      <c r="AP282" s="206"/>
      <c r="AQ282" s="206"/>
      <c r="AR282" s="206"/>
      <c r="AS282" s="206"/>
      <c r="AT282" s="489">
        <f t="shared" si="66"/>
        <v>0</v>
      </c>
      <c r="AU282" s="489">
        <f t="shared" si="67"/>
        <v>0</v>
      </c>
      <c r="AV282" s="489">
        <f t="shared" si="68"/>
        <v>0</v>
      </c>
      <c r="AW282" s="489">
        <f t="shared" si="69"/>
        <v>0</v>
      </c>
      <c r="AX282" s="206"/>
      <c r="AY282" s="206"/>
      <c r="AZ282" s="206"/>
      <c r="BA282" s="206"/>
      <c r="BB282" s="206"/>
      <c r="BC282" s="206"/>
      <c r="BD282" s="206"/>
      <c r="BE282" s="206"/>
      <c r="BF282" s="206"/>
      <c r="BG282" s="206"/>
      <c r="BH282" s="206"/>
      <c r="BI282" s="206"/>
      <c r="BJ282" s="206"/>
      <c r="BK282" s="206"/>
      <c r="BL282" s="206"/>
      <c r="BM282" s="206"/>
      <c r="BN282" s="206"/>
      <c r="BO282" s="206"/>
      <c r="BP282" s="206"/>
      <c r="BQ282" s="206"/>
      <c r="BR282" s="206"/>
      <c r="BS282" s="206"/>
      <c r="BT282" s="206"/>
      <c r="BU282" s="206"/>
      <c r="BV282" s="206"/>
      <c r="BW282" s="206"/>
      <c r="BX282" s="206"/>
      <c r="BY282" s="489">
        <f t="shared" si="70"/>
        <v>0</v>
      </c>
      <c r="BZ282" s="489">
        <f t="shared" si="71"/>
        <v>0</v>
      </c>
      <c r="CA282" s="489">
        <f t="shared" si="74"/>
        <v>808</v>
      </c>
      <c r="CB282" s="489">
        <f t="shared" si="75"/>
        <v>6</v>
      </c>
      <c r="CC282" s="489">
        <f t="shared" si="76"/>
        <v>0</v>
      </c>
      <c r="CD282" s="489">
        <f t="shared" si="77"/>
        <v>0</v>
      </c>
      <c r="CE282" s="489">
        <f t="shared" si="78"/>
        <v>0</v>
      </c>
      <c r="CF282" s="489">
        <f t="shared" si="72"/>
        <v>808</v>
      </c>
      <c r="CG282" s="489">
        <f t="shared" si="73"/>
        <v>6</v>
      </c>
      <c r="CH282" s="489">
        <f t="shared" si="79"/>
        <v>339</v>
      </c>
      <c r="CI282" s="489">
        <f t="shared" si="80"/>
        <v>24</v>
      </c>
    </row>
    <row r="283" spans="1:87">
      <c r="A283" s="499" t="str">
        <f t="shared" si="65"/>
        <v>1009</v>
      </c>
      <c r="B283" s="500">
        <v>40093</v>
      </c>
      <c r="C283" s="206"/>
      <c r="D283" s="206"/>
      <c r="E283" s="206"/>
      <c r="F283" s="206"/>
      <c r="G283" s="206"/>
      <c r="H283" s="206"/>
      <c r="I283" s="206"/>
      <c r="J283" s="206"/>
      <c r="K283" s="206"/>
      <c r="L283" s="206"/>
      <c r="M283" s="206"/>
      <c r="N283" s="206"/>
      <c r="O283" s="206"/>
      <c r="P283" s="206"/>
      <c r="Q283" s="206"/>
      <c r="R283" s="206"/>
      <c r="S283" s="206"/>
      <c r="T283" s="206"/>
      <c r="U283" s="206"/>
      <c r="V283" s="206"/>
      <c r="W283" s="206"/>
      <c r="X283" s="206"/>
      <c r="Y283" s="206"/>
      <c r="Z283" s="206"/>
      <c r="AA283" s="206"/>
      <c r="AB283" s="206"/>
      <c r="AC283" s="206"/>
      <c r="AD283" s="206"/>
      <c r="AE283" s="206"/>
      <c r="AF283" s="206"/>
      <c r="AG283" s="206"/>
      <c r="AH283" s="206"/>
      <c r="AI283" s="206"/>
      <c r="AJ283" s="206"/>
      <c r="AK283" s="206"/>
      <c r="AL283" s="206"/>
      <c r="AM283" s="206"/>
      <c r="AN283" s="206"/>
      <c r="AO283" s="206"/>
      <c r="AP283" s="206"/>
      <c r="AQ283" s="206"/>
      <c r="AR283" s="206"/>
      <c r="AS283" s="206"/>
      <c r="AT283" s="489">
        <f t="shared" si="66"/>
        <v>0</v>
      </c>
      <c r="AU283" s="489">
        <f t="shared" si="67"/>
        <v>0</v>
      </c>
      <c r="AV283" s="489">
        <f t="shared" si="68"/>
        <v>0</v>
      </c>
      <c r="AW283" s="489">
        <f t="shared" si="69"/>
        <v>0</v>
      </c>
      <c r="AX283" s="206"/>
      <c r="AY283" s="206"/>
      <c r="AZ283" s="206"/>
      <c r="BA283" s="206"/>
      <c r="BB283" s="206"/>
      <c r="BC283" s="206"/>
      <c r="BD283" s="206"/>
      <c r="BE283" s="206"/>
      <c r="BF283" s="206"/>
      <c r="BG283" s="206"/>
      <c r="BH283" s="206"/>
      <c r="BI283" s="206"/>
      <c r="BJ283" s="206"/>
      <c r="BK283" s="206"/>
      <c r="BL283" s="206"/>
      <c r="BM283" s="206"/>
      <c r="BN283" s="206"/>
      <c r="BO283" s="206"/>
      <c r="BP283" s="206"/>
      <c r="BQ283" s="206"/>
      <c r="BR283" s="206"/>
      <c r="BS283" s="206"/>
      <c r="BT283" s="206"/>
      <c r="BU283" s="206"/>
      <c r="BV283" s="206"/>
      <c r="BW283" s="206"/>
      <c r="BX283" s="206"/>
      <c r="BY283" s="489">
        <f t="shared" si="70"/>
        <v>0</v>
      </c>
      <c r="BZ283" s="489">
        <f t="shared" si="71"/>
        <v>0</v>
      </c>
      <c r="CA283" s="489">
        <f t="shared" si="74"/>
        <v>808</v>
      </c>
      <c r="CB283" s="489">
        <f t="shared" si="75"/>
        <v>6</v>
      </c>
      <c r="CC283" s="489">
        <f t="shared" si="76"/>
        <v>0</v>
      </c>
      <c r="CD283" s="489">
        <f t="shared" si="77"/>
        <v>0</v>
      </c>
      <c r="CE283" s="489">
        <f t="shared" si="78"/>
        <v>0</v>
      </c>
      <c r="CF283" s="489">
        <f t="shared" si="72"/>
        <v>808</v>
      </c>
      <c r="CG283" s="489">
        <f t="shared" si="73"/>
        <v>6</v>
      </c>
      <c r="CH283" s="489">
        <f t="shared" si="79"/>
        <v>339</v>
      </c>
      <c r="CI283" s="489">
        <f t="shared" si="80"/>
        <v>24</v>
      </c>
    </row>
    <row r="284" spans="1:87">
      <c r="A284" s="499" t="str">
        <f t="shared" si="65"/>
        <v>1009</v>
      </c>
      <c r="B284" s="500">
        <v>40094</v>
      </c>
      <c r="C284" s="206"/>
      <c r="D284" s="206"/>
      <c r="E284" s="206"/>
      <c r="F284" s="206"/>
      <c r="G284" s="206"/>
      <c r="H284" s="206"/>
      <c r="I284" s="206"/>
      <c r="J284" s="206"/>
      <c r="K284" s="206"/>
      <c r="L284" s="206"/>
      <c r="M284" s="206"/>
      <c r="N284" s="206"/>
      <c r="O284" s="206"/>
      <c r="P284" s="206"/>
      <c r="Q284" s="206"/>
      <c r="R284" s="206"/>
      <c r="S284" s="206"/>
      <c r="T284" s="206"/>
      <c r="U284" s="206"/>
      <c r="V284" s="206"/>
      <c r="W284" s="206"/>
      <c r="X284" s="206"/>
      <c r="Y284" s="206"/>
      <c r="Z284" s="206"/>
      <c r="AA284" s="206"/>
      <c r="AB284" s="206"/>
      <c r="AC284" s="206"/>
      <c r="AD284" s="206"/>
      <c r="AE284" s="206"/>
      <c r="AF284" s="206"/>
      <c r="AG284" s="206"/>
      <c r="AH284" s="206"/>
      <c r="AI284" s="206"/>
      <c r="AJ284" s="206"/>
      <c r="AK284" s="206"/>
      <c r="AL284" s="206"/>
      <c r="AM284" s="206"/>
      <c r="AN284" s="206"/>
      <c r="AO284" s="206"/>
      <c r="AP284" s="206"/>
      <c r="AQ284" s="206"/>
      <c r="AR284" s="206"/>
      <c r="AS284" s="206"/>
      <c r="AT284" s="489">
        <f t="shared" si="66"/>
        <v>0</v>
      </c>
      <c r="AU284" s="489">
        <f t="shared" si="67"/>
        <v>0</v>
      </c>
      <c r="AV284" s="489">
        <f t="shared" si="68"/>
        <v>0</v>
      </c>
      <c r="AW284" s="489">
        <f t="shared" si="69"/>
        <v>0</v>
      </c>
      <c r="AX284" s="206"/>
      <c r="AY284" s="206"/>
      <c r="AZ284" s="206"/>
      <c r="BA284" s="206"/>
      <c r="BB284" s="206"/>
      <c r="BC284" s="206"/>
      <c r="BD284" s="206"/>
      <c r="BE284" s="206"/>
      <c r="BF284" s="206"/>
      <c r="BG284" s="206"/>
      <c r="BH284" s="206"/>
      <c r="BI284" s="206"/>
      <c r="BJ284" s="206"/>
      <c r="BK284" s="206"/>
      <c r="BL284" s="206"/>
      <c r="BM284" s="206"/>
      <c r="BN284" s="206"/>
      <c r="BO284" s="206"/>
      <c r="BP284" s="206"/>
      <c r="BQ284" s="206"/>
      <c r="BR284" s="206"/>
      <c r="BS284" s="206"/>
      <c r="BT284" s="206"/>
      <c r="BU284" s="206"/>
      <c r="BV284" s="206"/>
      <c r="BW284" s="206"/>
      <c r="BX284" s="206"/>
      <c r="BY284" s="489">
        <f t="shared" si="70"/>
        <v>0</v>
      </c>
      <c r="BZ284" s="489">
        <f t="shared" si="71"/>
        <v>0</v>
      </c>
      <c r="CA284" s="489">
        <f t="shared" si="74"/>
        <v>808</v>
      </c>
      <c r="CB284" s="489">
        <f t="shared" si="75"/>
        <v>6</v>
      </c>
      <c r="CC284" s="489">
        <f t="shared" si="76"/>
        <v>0</v>
      </c>
      <c r="CD284" s="489">
        <f t="shared" si="77"/>
        <v>0</v>
      </c>
      <c r="CE284" s="489">
        <f t="shared" si="78"/>
        <v>0</v>
      </c>
      <c r="CF284" s="489">
        <f t="shared" si="72"/>
        <v>808</v>
      </c>
      <c r="CG284" s="489">
        <f t="shared" si="73"/>
        <v>6</v>
      </c>
      <c r="CH284" s="489">
        <f t="shared" si="79"/>
        <v>339</v>
      </c>
      <c r="CI284" s="489">
        <f t="shared" si="80"/>
        <v>24</v>
      </c>
    </row>
    <row r="285" spans="1:87">
      <c r="A285" s="499" t="str">
        <f t="shared" si="65"/>
        <v>1009</v>
      </c>
      <c r="B285" s="500">
        <v>40095</v>
      </c>
      <c r="C285" s="206"/>
      <c r="D285" s="206"/>
      <c r="E285" s="206"/>
      <c r="F285" s="206"/>
      <c r="G285" s="206"/>
      <c r="H285" s="206"/>
      <c r="I285" s="206"/>
      <c r="J285" s="206"/>
      <c r="K285" s="206"/>
      <c r="L285" s="206"/>
      <c r="M285" s="206"/>
      <c r="N285" s="206"/>
      <c r="O285" s="206"/>
      <c r="P285" s="206"/>
      <c r="Q285" s="206"/>
      <c r="R285" s="206"/>
      <c r="S285" s="206"/>
      <c r="T285" s="206"/>
      <c r="U285" s="206"/>
      <c r="V285" s="206"/>
      <c r="W285" s="206"/>
      <c r="X285" s="206"/>
      <c r="Y285" s="206"/>
      <c r="Z285" s="206"/>
      <c r="AA285" s="206"/>
      <c r="AB285" s="206"/>
      <c r="AC285" s="206"/>
      <c r="AD285" s="206"/>
      <c r="AE285" s="206"/>
      <c r="AF285" s="206"/>
      <c r="AG285" s="206"/>
      <c r="AH285" s="206"/>
      <c r="AI285" s="206"/>
      <c r="AJ285" s="206"/>
      <c r="AK285" s="206"/>
      <c r="AL285" s="206"/>
      <c r="AM285" s="206"/>
      <c r="AN285" s="206"/>
      <c r="AO285" s="206"/>
      <c r="AP285" s="206"/>
      <c r="AQ285" s="206"/>
      <c r="AR285" s="206"/>
      <c r="AS285" s="206"/>
      <c r="AT285" s="489">
        <f t="shared" si="66"/>
        <v>0</v>
      </c>
      <c r="AU285" s="489">
        <f t="shared" si="67"/>
        <v>0</v>
      </c>
      <c r="AV285" s="489">
        <f t="shared" si="68"/>
        <v>0</v>
      </c>
      <c r="AW285" s="489">
        <f t="shared" si="69"/>
        <v>0</v>
      </c>
      <c r="AX285" s="206"/>
      <c r="AY285" s="206"/>
      <c r="AZ285" s="206"/>
      <c r="BA285" s="206"/>
      <c r="BB285" s="206"/>
      <c r="BC285" s="206"/>
      <c r="BD285" s="206"/>
      <c r="BE285" s="206"/>
      <c r="BF285" s="206"/>
      <c r="BG285" s="206"/>
      <c r="BH285" s="206"/>
      <c r="BI285" s="206"/>
      <c r="BJ285" s="206"/>
      <c r="BK285" s="206"/>
      <c r="BL285" s="206"/>
      <c r="BM285" s="206"/>
      <c r="BN285" s="206"/>
      <c r="BO285" s="206"/>
      <c r="BP285" s="206"/>
      <c r="BQ285" s="206"/>
      <c r="BR285" s="206"/>
      <c r="BS285" s="206"/>
      <c r="BT285" s="206"/>
      <c r="BU285" s="206"/>
      <c r="BV285" s="206"/>
      <c r="BW285" s="206"/>
      <c r="BX285" s="206"/>
      <c r="BY285" s="489">
        <f t="shared" si="70"/>
        <v>0</v>
      </c>
      <c r="BZ285" s="489">
        <f t="shared" si="71"/>
        <v>0</v>
      </c>
      <c r="CA285" s="489">
        <f t="shared" si="74"/>
        <v>808</v>
      </c>
      <c r="CB285" s="489">
        <f t="shared" si="75"/>
        <v>6</v>
      </c>
      <c r="CC285" s="489">
        <f t="shared" si="76"/>
        <v>0</v>
      </c>
      <c r="CD285" s="489">
        <f t="shared" si="77"/>
        <v>0</v>
      </c>
      <c r="CE285" s="489">
        <f t="shared" si="78"/>
        <v>0</v>
      </c>
      <c r="CF285" s="489">
        <f t="shared" si="72"/>
        <v>808</v>
      </c>
      <c r="CG285" s="489">
        <f t="shared" si="73"/>
        <v>6</v>
      </c>
      <c r="CH285" s="489">
        <f t="shared" si="79"/>
        <v>339</v>
      </c>
      <c r="CI285" s="489">
        <f t="shared" si="80"/>
        <v>24</v>
      </c>
    </row>
    <row r="286" spans="1:87">
      <c r="A286" s="499" t="str">
        <f t="shared" si="65"/>
        <v>1009</v>
      </c>
      <c r="B286" s="500">
        <v>40096</v>
      </c>
      <c r="C286" s="206"/>
      <c r="D286" s="206"/>
      <c r="E286" s="206"/>
      <c r="F286" s="206"/>
      <c r="G286" s="206"/>
      <c r="H286" s="206"/>
      <c r="I286" s="206"/>
      <c r="J286" s="206"/>
      <c r="K286" s="206"/>
      <c r="L286" s="206"/>
      <c r="M286" s="206"/>
      <c r="N286" s="206"/>
      <c r="O286" s="206"/>
      <c r="P286" s="206"/>
      <c r="Q286" s="206"/>
      <c r="R286" s="206"/>
      <c r="S286" s="206"/>
      <c r="T286" s="206"/>
      <c r="U286" s="206"/>
      <c r="V286" s="206"/>
      <c r="W286" s="206"/>
      <c r="X286" s="206"/>
      <c r="Y286" s="206"/>
      <c r="Z286" s="206"/>
      <c r="AA286" s="206"/>
      <c r="AB286" s="206"/>
      <c r="AC286" s="206"/>
      <c r="AD286" s="206"/>
      <c r="AE286" s="206"/>
      <c r="AF286" s="206"/>
      <c r="AG286" s="206"/>
      <c r="AH286" s="206"/>
      <c r="AI286" s="206"/>
      <c r="AJ286" s="206"/>
      <c r="AK286" s="206"/>
      <c r="AL286" s="206"/>
      <c r="AM286" s="206"/>
      <c r="AN286" s="206"/>
      <c r="AO286" s="206"/>
      <c r="AP286" s="206"/>
      <c r="AQ286" s="206"/>
      <c r="AR286" s="206"/>
      <c r="AS286" s="206"/>
      <c r="AT286" s="489">
        <f t="shared" si="66"/>
        <v>0</v>
      </c>
      <c r="AU286" s="489">
        <f t="shared" si="67"/>
        <v>0</v>
      </c>
      <c r="AV286" s="489">
        <f t="shared" si="68"/>
        <v>0</v>
      </c>
      <c r="AW286" s="489">
        <f t="shared" si="69"/>
        <v>0</v>
      </c>
      <c r="AX286" s="206"/>
      <c r="AY286" s="206"/>
      <c r="AZ286" s="206"/>
      <c r="BA286" s="206"/>
      <c r="BB286" s="206"/>
      <c r="BC286" s="206"/>
      <c r="BD286" s="206"/>
      <c r="BE286" s="206"/>
      <c r="BF286" s="206"/>
      <c r="BG286" s="206"/>
      <c r="BH286" s="206"/>
      <c r="BI286" s="206"/>
      <c r="BJ286" s="206"/>
      <c r="BK286" s="206"/>
      <c r="BL286" s="206"/>
      <c r="BM286" s="206"/>
      <c r="BN286" s="206"/>
      <c r="BO286" s="206"/>
      <c r="BP286" s="206"/>
      <c r="BQ286" s="206"/>
      <c r="BR286" s="206"/>
      <c r="BS286" s="206"/>
      <c r="BT286" s="206"/>
      <c r="BU286" s="206"/>
      <c r="BV286" s="206"/>
      <c r="BW286" s="206"/>
      <c r="BX286" s="206"/>
      <c r="BY286" s="489">
        <f t="shared" si="70"/>
        <v>0</v>
      </c>
      <c r="BZ286" s="489">
        <f t="shared" si="71"/>
        <v>0</v>
      </c>
      <c r="CA286" s="489">
        <f t="shared" si="74"/>
        <v>808</v>
      </c>
      <c r="CB286" s="489">
        <f t="shared" si="75"/>
        <v>6</v>
      </c>
      <c r="CC286" s="489">
        <f t="shared" si="76"/>
        <v>0</v>
      </c>
      <c r="CD286" s="489">
        <f t="shared" si="77"/>
        <v>0</v>
      </c>
      <c r="CE286" s="489">
        <f t="shared" si="78"/>
        <v>0</v>
      </c>
      <c r="CF286" s="489">
        <f t="shared" si="72"/>
        <v>808</v>
      </c>
      <c r="CG286" s="489">
        <f t="shared" si="73"/>
        <v>6</v>
      </c>
      <c r="CH286" s="489">
        <f t="shared" si="79"/>
        <v>339</v>
      </c>
      <c r="CI286" s="489">
        <f t="shared" si="80"/>
        <v>24</v>
      </c>
    </row>
    <row r="287" spans="1:87">
      <c r="A287" s="499" t="str">
        <f t="shared" si="65"/>
        <v>1009</v>
      </c>
      <c r="B287" s="500">
        <v>40097</v>
      </c>
      <c r="C287" s="206"/>
      <c r="D287" s="206"/>
      <c r="E287" s="206"/>
      <c r="F287" s="206"/>
      <c r="G287" s="206"/>
      <c r="H287" s="206"/>
      <c r="I287" s="206"/>
      <c r="J287" s="206"/>
      <c r="K287" s="206"/>
      <c r="L287" s="206"/>
      <c r="M287" s="206"/>
      <c r="N287" s="206"/>
      <c r="O287" s="206"/>
      <c r="P287" s="206"/>
      <c r="Q287" s="206"/>
      <c r="R287" s="206"/>
      <c r="S287" s="206"/>
      <c r="T287" s="206"/>
      <c r="U287" s="206"/>
      <c r="V287" s="206"/>
      <c r="W287" s="206"/>
      <c r="X287" s="206"/>
      <c r="Y287" s="206"/>
      <c r="Z287" s="206"/>
      <c r="AA287" s="206"/>
      <c r="AB287" s="206"/>
      <c r="AC287" s="206"/>
      <c r="AD287" s="206"/>
      <c r="AE287" s="206"/>
      <c r="AF287" s="206"/>
      <c r="AG287" s="206"/>
      <c r="AH287" s="206"/>
      <c r="AI287" s="206"/>
      <c r="AJ287" s="206"/>
      <c r="AK287" s="206"/>
      <c r="AL287" s="206"/>
      <c r="AM287" s="206"/>
      <c r="AN287" s="206"/>
      <c r="AO287" s="206"/>
      <c r="AP287" s="206"/>
      <c r="AQ287" s="206"/>
      <c r="AR287" s="206"/>
      <c r="AS287" s="206"/>
      <c r="AT287" s="489">
        <f t="shared" si="66"/>
        <v>0</v>
      </c>
      <c r="AU287" s="489">
        <f t="shared" si="67"/>
        <v>0</v>
      </c>
      <c r="AV287" s="489">
        <f t="shared" si="68"/>
        <v>0</v>
      </c>
      <c r="AW287" s="489">
        <f t="shared" si="69"/>
        <v>0</v>
      </c>
      <c r="AX287" s="206"/>
      <c r="AY287" s="206"/>
      <c r="AZ287" s="206"/>
      <c r="BA287" s="206"/>
      <c r="BB287" s="206"/>
      <c r="BC287" s="206"/>
      <c r="BD287" s="206"/>
      <c r="BE287" s="206"/>
      <c r="BF287" s="206"/>
      <c r="BG287" s="206"/>
      <c r="BH287" s="206"/>
      <c r="BI287" s="206"/>
      <c r="BJ287" s="206"/>
      <c r="BK287" s="206"/>
      <c r="BL287" s="206"/>
      <c r="BM287" s="206"/>
      <c r="BN287" s="206"/>
      <c r="BO287" s="206"/>
      <c r="BP287" s="206"/>
      <c r="BQ287" s="206"/>
      <c r="BR287" s="206"/>
      <c r="BS287" s="206"/>
      <c r="BT287" s="206"/>
      <c r="BU287" s="206"/>
      <c r="BV287" s="206"/>
      <c r="BW287" s="206"/>
      <c r="BX287" s="206"/>
      <c r="BY287" s="489">
        <f t="shared" si="70"/>
        <v>0</v>
      </c>
      <c r="BZ287" s="489">
        <f t="shared" si="71"/>
        <v>0</v>
      </c>
      <c r="CA287" s="489">
        <f t="shared" si="74"/>
        <v>808</v>
      </c>
      <c r="CB287" s="489">
        <f t="shared" si="75"/>
        <v>6</v>
      </c>
      <c r="CC287" s="489">
        <f t="shared" si="76"/>
        <v>0</v>
      </c>
      <c r="CD287" s="489">
        <f t="shared" si="77"/>
        <v>0</v>
      </c>
      <c r="CE287" s="489">
        <f t="shared" si="78"/>
        <v>0</v>
      </c>
      <c r="CF287" s="489">
        <f t="shared" si="72"/>
        <v>808</v>
      </c>
      <c r="CG287" s="489">
        <f t="shared" si="73"/>
        <v>6</v>
      </c>
      <c r="CH287" s="489">
        <f t="shared" si="79"/>
        <v>339</v>
      </c>
      <c r="CI287" s="489">
        <f t="shared" si="80"/>
        <v>24</v>
      </c>
    </row>
    <row r="288" spans="1:87">
      <c r="A288" s="499" t="str">
        <f t="shared" si="65"/>
        <v>1009</v>
      </c>
      <c r="B288" s="500">
        <v>40098</v>
      </c>
      <c r="C288" s="206"/>
      <c r="D288" s="206"/>
      <c r="E288" s="206"/>
      <c r="F288" s="206"/>
      <c r="G288" s="206"/>
      <c r="H288" s="206"/>
      <c r="I288" s="206"/>
      <c r="J288" s="206"/>
      <c r="K288" s="206"/>
      <c r="L288" s="206"/>
      <c r="M288" s="206"/>
      <c r="N288" s="206"/>
      <c r="O288" s="206"/>
      <c r="P288" s="206"/>
      <c r="Q288" s="206"/>
      <c r="R288" s="206"/>
      <c r="S288" s="206"/>
      <c r="T288" s="206"/>
      <c r="U288" s="206"/>
      <c r="V288" s="206"/>
      <c r="W288" s="206"/>
      <c r="X288" s="206"/>
      <c r="Y288" s="206"/>
      <c r="Z288" s="206"/>
      <c r="AA288" s="206"/>
      <c r="AB288" s="206"/>
      <c r="AC288" s="206"/>
      <c r="AD288" s="206"/>
      <c r="AE288" s="206"/>
      <c r="AF288" s="206"/>
      <c r="AG288" s="206"/>
      <c r="AH288" s="206"/>
      <c r="AI288" s="206"/>
      <c r="AJ288" s="206"/>
      <c r="AK288" s="206"/>
      <c r="AL288" s="206"/>
      <c r="AM288" s="206"/>
      <c r="AN288" s="206"/>
      <c r="AO288" s="206"/>
      <c r="AP288" s="206"/>
      <c r="AQ288" s="206"/>
      <c r="AR288" s="206"/>
      <c r="AS288" s="206"/>
      <c r="AT288" s="489">
        <f t="shared" si="66"/>
        <v>0</v>
      </c>
      <c r="AU288" s="489">
        <f t="shared" si="67"/>
        <v>0</v>
      </c>
      <c r="AV288" s="489">
        <f t="shared" si="68"/>
        <v>0</v>
      </c>
      <c r="AW288" s="489">
        <f t="shared" si="69"/>
        <v>0</v>
      </c>
      <c r="AX288" s="206"/>
      <c r="AY288" s="206"/>
      <c r="AZ288" s="206"/>
      <c r="BA288" s="206"/>
      <c r="BB288" s="206"/>
      <c r="BC288" s="206"/>
      <c r="BD288" s="206"/>
      <c r="BE288" s="206"/>
      <c r="BF288" s="206"/>
      <c r="BG288" s="206"/>
      <c r="BH288" s="206"/>
      <c r="BI288" s="206"/>
      <c r="BJ288" s="206"/>
      <c r="BK288" s="206"/>
      <c r="BL288" s="206"/>
      <c r="BM288" s="206"/>
      <c r="BN288" s="206"/>
      <c r="BO288" s="206"/>
      <c r="BP288" s="206"/>
      <c r="BQ288" s="206"/>
      <c r="BR288" s="206"/>
      <c r="BS288" s="206"/>
      <c r="BT288" s="206"/>
      <c r="BU288" s="206"/>
      <c r="BV288" s="206"/>
      <c r="BW288" s="206"/>
      <c r="BX288" s="206"/>
      <c r="BY288" s="489">
        <f t="shared" si="70"/>
        <v>0</v>
      </c>
      <c r="BZ288" s="489">
        <f t="shared" si="71"/>
        <v>0</v>
      </c>
      <c r="CA288" s="489">
        <f t="shared" si="74"/>
        <v>808</v>
      </c>
      <c r="CB288" s="489">
        <f t="shared" si="75"/>
        <v>6</v>
      </c>
      <c r="CC288" s="489">
        <f t="shared" si="76"/>
        <v>0</v>
      </c>
      <c r="CD288" s="489">
        <f t="shared" si="77"/>
        <v>0</v>
      </c>
      <c r="CE288" s="489">
        <f t="shared" si="78"/>
        <v>0</v>
      </c>
      <c r="CF288" s="489">
        <f t="shared" si="72"/>
        <v>808</v>
      </c>
      <c r="CG288" s="489">
        <f t="shared" si="73"/>
        <v>6</v>
      </c>
      <c r="CH288" s="489">
        <f t="shared" si="79"/>
        <v>339</v>
      </c>
      <c r="CI288" s="489">
        <f t="shared" si="80"/>
        <v>24</v>
      </c>
    </row>
    <row r="289" spans="1:87">
      <c r="A289" s="499" t="str">
        <f t="shared" si="65"/>
        <v>1009</v>
      </c>
      <c r="B289" s="500">
        <v>40099</v>
      </c>
      <c r="C289" s="206"/>
      <c r="D289" s="206"/>
      <c r="E289" s="206"/>
      <c r="F289" s="206"/>
      <c r="G289" s="206"/>
      <c r="H289" s="206"/>
      <c r="I289" s="206"/>
      <c r="J289" s="206"/>
      <c r="K289" s="206"/>
      <c r="L289" s="206"/>
      <c r="M289" s="206"/>
      <c r="N289" s="206"/>
      <c r="O289" s="206"/>
      <c r="P289" s="206"/>
      <c r="Q289" s="206"/>
      <c r="R289" s="206"/>
      <c r="S289" s="206"/>
      <c r="T289" s="206"/>
      <c r="U289" s="206"/>
      <c r="V289" s="206"/>
      <c r="W289" s="206"/>
      <c r="X289" s="206"/>
      <c r="Y289" s="206"/>
      <c r="Z289" s="206"/>
      <c r="AA289" s="206"/>
      <c r="AB289" s="206"/>
      <c r="AC289" s="206"/>
      <c r="AD289" s="206"/>
      <c r="AE289" s="206"/>
      <c r="AF289" s="206"/>
      <c r="AG289" s="206"/>
      <c r="AH289" s="206"/>
      <c r="AI289" s="206"/>
      <c r="AJ289" s="206"/>
      <c r="AK289" s="206"/>
      <c r="AL289" s="206"/>
      <c r="AM289" s="206"/>
      <c r="AN289" s="206"/>
      <c r="AO289" s="206"/>
      <c r="AP289" s="206"/>
      <c r="AQ289" s="206"/>
      <c r="AR289" s="206"/>
      <c r="AS289" s="206"/>
      <c r="AT289" s="489">
        <f t="shared" si="66"/>
        <v>0</v>
      </c>
      <c r="AU289" s="489">
        <f t="shared" si="67"/>
        <v>0</v>
      </c>
      <c r="AV289" s="489">
        <f t="shared" si="68"/>
        <v>0</v>
      </c>
      <c r="AW289" s="489">
        <f t="shared" si="69"/>
        <v>0</v>
      </c>
      <c r="AX289" s="206"/>
      <c r="AY289" s="206"/>
      <c r="AZ289" s="206"/>
      <c r="BA289" s="206"/>
      <c r="BB289" s="206"/>
      <c r="BC289" s="206"/>
      <c r="BD289" s="206"/>
      <c r="BE289" s="206"/>
      <c r="BF289" s="206"/>
      <c r="BG289" s="206"/>
      <c r="BH289" s="206"/>
      <c r="BI289" s="206"/>
      <c r="BJ289" s="206"/>
      <c r="BK289" s="206"/>
      <c r="BL289" s="206"/>
      <c r="BM289" s="206"/>
      <c r="BN289" s="206"/>
      <c r="BO289" s="206"/>
      <c r="BP289" s="206"/>
      <c r="BQ289" s="206"/>
      <c r="BR289" s="206"/>
      <c r="BS289" s="206"/>
      <c r="BT289" s="206"/>
      <c r="BU289" s="206"/>
      <c r="BV289" s="206"/>
      <c r="BW289" s="206"/>
      <c r="BX289" s="206"/>
      <c r="BY289" s="489">
        <f t="shared" si="70"/>
        <v>0</v>
      </c>
      <c r="BZ289" s="489">
        <f t="shared" si="71"/>
        <v>0</v>
      </c>
      <c r="CA289" s="489">
        <f t="shared" si="74"/>
        <v>808</v>
      </c>
      <c r="CB289" s="489">
        <f t="shared" si="75"/>
        <v>6</v>
      </c>
      <c r="CC289" s="489">
        <f t="shared" si="76"/>
        <v>0</v>
      </c>
      <c r="CD289" s="489">
        <f t="shared" si="77"/>
        <v>0</v>
      </c>
      <c r="CE289" s="489">
        <f t="shared" si="78"/>
        <v>0</v>
      </c>
      <c r="CF289" s="489">
        <f t="shared" si="72"/>
        <v>808</v>
      </c>
      <c r="CG289" s="489">
        <f t="shared" si="73"/>
        <v>6</v>
      </c>
      <c r="CH289" s="489">
        <f t="shared" si="79"/>
        <v>339</v>
      </c>
      <c r="CI289" s="489">
        <f t="shared" si="80"/>
        <v>24</v>
      </c>
    </row>
    <row r="290" spans="1:87">
      <c r="A290" s="499" t="str">
        <f t="shared" si="65"/>
        <v>1009</v>
      </c>
      <c r="B290" s="500">
        <v>40100</v>
      </c>
      <c r="C290" s="206"/>
      <c r="D290" s="206"/>
      <c r="E290" s="206"/>
      <c r="F290" s="206"/>
      <c r="G290" s="206"/>
      <c r="H290" s="206"/>
      <c r="I290" s="206"/>
      <c r="J290" s="206"/>
      <c r="K290" s="206"/>
      <c r="L290" s="206"/>
      <c r="M290" s="206"/>
      <c r="N290" s="206"/>
      <c r="O290" s="206"/>
      <c r="P290" s="206"/>
      <c r="Q290" s="206"/>
      <c r="R290" s="206"/>
      <c r="S290" s="206"/>
      <c r="T290" s="206"/>
      <c r="U290" s="206"/>
      <c r="V290" s="206"/>
      <c r="W290" s="206"/>
      <c r="X290" s="206"/>
      <c r="Y290" s="206"/>
      <c r="Z290" s="206"/>
      <c r="AA290" s="206"/>
      <c r="AB290" s="206"/>
      <c r="AC290" s="206"/>
      <c r="AD290" s="206"/>
      <c r="AE290" s="206"/>
      <c r="AF290" s="206"/>
      <c r="AG290" s="206"/>
      <c r="AH290" s="206"/>
      <c r="AI290" s="206"/>
      <c r="AJ290" s="206"/>
      <c r="AK290" s="206"/>
      <c r="AL290" s="206"/>
      <c r="AM290" s="206"/>
      <c r="AN290" s="206"/>
      <c r="AO290" s="206"/>
      <c r="AP290" s="206"/>
      <c r="AQ290" s="206"/>
      <c r="AR290" s="206"/>
      <c r="AS290" s="206"/>
      <c r="AT290" s="489">
        <f t="shared" si="66"/>
        <v>0</v>
      </c>
      <c r="AU290" s="489">
        <f t="shared" si="67"/>
        <v>0</v>
      </c>
      <c r="AV290" s="489">
        <f t="shared" si="68"/>
        <v>0</v>
      </c>
      <c r="AW290" s="489">
        <f t="shared" si="69"/>
        <v>0</v>
      </c>
      <c r="AX290" s="206"/>
      <c r="AY290" s="206"/>
      <c r="AZ290" s="206"/>
      <c r="BA290" s="206"/>
      <c r="BB290" s="206"/>
      <c r="BC290" s="206"/>
      <c r="BD290" s="206"/>
      <c r="BE290" s="206"/>
      <c r="BF290" s="206"/>
      <c r="BG290" s="206"/>
      <c r="BH290" s="206"/>
      <c r="BI290" s="206"/>
      <c r="BJ290" s="206"/>
      <c r="BK290" s="206"/>
      <c r="BL290" s="206"/>
      <c r="BM290" s="206"/>
      <c r="BN290" s="206"/>
      <c r="BO290" s="206"/>
      <c r="BP290" s="206"/>
      <c r="BQ290" s="206"/>
      <c r="BR290" s="206"/>
      <c r="BS290" s="206"/>
      <c r="BT290" s="206"/>
      <c r="BU290" s="206"/>
      <c r="BV290" s="206"/>
      <c r="BW290" s="206"/>
      <c r="BX290" s="206"/>
      <c r="BY290" s="489">
        <f t="shared" si="70"/>
        <v>0</v>
      </c>
      <c r="BZ290" s="489">
        <f t="shared" si="71"/>
        <v>0</v>
      </c>
      <c r="CA290" s="489">
        <f t="shared" si="74"/>
        <v>808</v>
      </c>
      <c r="CB290" s="489">
        <f t="shared" si="75"/>
        <v>6</v>
      </c>
      <c r="CC290" s="489">
        <f t="shared" si="76"/>
        <v>0</v>
      </c>
      <c r="CD290" s="489">
        <f t="shared" si="77"/>
        <v>0</v>
      </c>
      <c r="CE290" s="489">
        <f t="shared" si="78"/>
        <v>0</v>
      </c>
      <c r="CF290" s="489">
        <f t="shared" si="72"/>
        <v>808</v>
      </c>
      <c r="CG290" s="489">
        <f t="shared" si="73"/>
        <v>6</v>
      </c>
      <c r="CH290" s="489">
        <f t="shared" si="79"/>
        <v>339</v>
      </c>
      <c r="CI290" s="489">
        <f t="shared" si="80"/>
        <v>24</v>
      </c>
    </row>
    <row r="291" spans="1:87">
      <c r="A291" s="499" t="str">
        <f t="shared" si="65"/>
        <v>1009</v>
      </c>
      <c r="B291" s="500">
        <v>40101</v>
      </c>
      <c r="C291" s="206"/>
      <c r="D291" s="206"/>
      <c r="E291" s="206"/>
      <c r="F291" s="206"/>
      <c r="G291" s="206"/>
      <c r="H291" s="206"/>
      <c r="I291" s="206"/>
      <c r="J291" s="206"/>
      <c r="K291" s="206"/>
      <c r="L291" s="206"/>
      <c r="M291" s="206"/>
      <c r="N291" s="206"/>
      <c r="O291" s="206"/>
      <c r="P291" s="206"/>
      <c r="Q291" s="206"/>
      <c r="R291" s="206"/>
      <c r="S291" s="206"/>
      <c r="T291" s="206"/>
      <c r="U291" s="206"/>
      <c r="V291" s="206"/>
      <c r="W291" s="206"/>
      <c r="X291" s="206"/>
      <c r="Y291" s="206"/>
      <c r="Z291" s="206"/>
      <c r="AA291" s="206"/>
      <c r="AB291" s="206"/>
      <c r="AC291" s="206"/>
      <c r="AD291" s="206"/>
      <c r="AE291" s="206"/>
      <c r="AF291" s="206"/>
      <c r="AG291" s="206"/>
      <c r="AH291" s="206"/>
      <c r="AI291" s="206"/>
      <c r="AJ291" s="206"/>
      <c r="AK291" s="206"/>
      <c r="AL291" s="206"/>
      <c r="AM291" s="206"/>
      <c r="AN291" s="206"/>
      <c r="AO291" s="206"/>
      <c r="AP291" s="206"/>
      <c r="AQ291" s="206"/>
      <c r="AR291" s="206"/>
      <c r="AS291" s="206"/>
      <c r="AT291" s="489">
        <f t="shared" si="66"/>
        <v>0</v>
      </c>
      <c r="AU291" s="489">
        <f t="shared" si="67"/>
        <v>0</v>
      </c>
      <c r="AV291" s="489">
        <f t="shared" si="68"/>
        <v>0</v>
      </c>
      <c r="AW291" s="489">
        <f t="shared" si="69"/>
        <v>0</v>
      </c>
      <c r="AX291" s="206"/>
      <c r="AY291" s="206"/>
      <c r="AZ291" s="206"/>
      <c r="BA291" s="206"/>
      <c r="BB291" s="206"/>
      <c r="BC291" s="206"/>
      <c r="BD291" s="206"/>
      <c r="BE291" s="206"/>
      <c r="BF291" s="206"/>
      <c r="BG291" s="206"/>
      <c r="BH291" s="206"/>
      <c r="BI291" s="206"/>
      <c r="BJ291" s="206"/>
      <c r="BK291" s="206"/>
      <c r="BL291" s="206"/>
      <c r="BM291" s="206"/>
      <c r="BN291" s="206"/>
      <c r="BO291" s="206"/>
      <c r="BP291" s="206"/>
      <c r="BQ291" s="206"/>
      <c r="BR291" s="206"/>
      <c r="BS291" s="206"/>
      <c r="BT291" s="206"/>
      <c r="BU291" s="206"/>
      <c r="BV291" s="206"/>
      <c r="BW291" s="206"/>
      <c r="BX291" s="206"/>
      <c r="BY291" s="489">
        <f t="shared" si="70"/>
        <v>0</v>
      </c>
      <c r="BZ291" s="489">
        <f t="shared" si="71"/>
        <v>0</v>
      </c>
      <c r="CA291" s="489">
        <f t="shared" si="74"/>
        <v>808</v>
      </c>
      <c r="CB291" s="489">
        <f t="shared" si="75"/>
        <v>6</v>
      </c>
      <c r="CC291" s="489">
        <f t="shared" si="76"/>
        <v>0</v>
      </c>
      <c r="CD291" s="489">
        <f t="shared" si="77"/>
        <v>0</v>
      </c>
      <c r="CE291" s="489">
        <f t="shared" si="78"/>
        <v>0</v>
      </c>
      <c r="CF291" s="489">
        <f t="shared" si="72"/>
        <v>808</v>
      </c>
      <c r="CG291" s="489">
        <f t="shared" si="73"/>
        <v>6</v>
      </c>
      <c r="CH291" s="489">
        <f t="shared" si="79"/>
        <v>339</v>
      </c>
      <c r="CI291" s="489">
        <f t="shared" si="80"/>
        <v>24</v>
      </c>
    </row>
    <row r="292" spans="1:87">
      <c r="A292" s="499" t="str">
        <f t="shared" si="65"/>
        <v>1009</v>
      </c>
      <c r="B292" s="500">
        <v>40102</v>
      </c>
      <c r="C292" s="206"/>
      <c r="D292" s="206"/>
      <c r="E292" s="206"/>
      <c r="F292" s="206"/>
      <c r="G292" s="206"/>
      <c r="H292" s="206"/>
      <c r="I292" s="206"/>
      <c r="J292" s="206"/>
      <c r="K292" s="206"/>
      <c r="L292" s="206"/>
      <c r="M292" s="206"/>
      <c r="N292" s="206"/>
      <c r="O292" s="206"/>
      <c r="P292" s="206"/>
      <c r="Q292" s="206"/>
      <c r="R292" s="206"/>
      <c r="S292" s="206"/>
      <c r="T292" s="206"/>
      <c r="U292" s="206"/>
      <c r="V292" s="206"/>
      <c r="W292" s="206"/>
      <c r="X292" s="206"/>
      <c r="Y292" s="206"/>
      <c r="Z292" s="206"/>
      <c r="AA292" s="206"/>
      <c r="AB292" s="206"/>
      <c r="AC292" s="206"/>
      <c r="AD292" s="206"/>
      <c r="AE292" s="206"/>
      <c r="AF292" s="206"/>
      <c r="AG292" s="206"/>
      <c r="AH292" s="206"/>
      <c r="AI292" s="206"/>
      <c r="AJ292" s="206"/>
      <c r="AK292" s="206"/>
      <c r="AL292" s="206"/>
      <c r="AM292" s="206"/>
      <c r="AN292" s="206"/>
      <c r="AO292" s="206"/>
      <c r="AP292" s="206"/>
      <c r="AQ292" s="206"/>
      <c r="AR292" s="206"/>
      <c r="AS292" s="206"/>
      <c r="AT292" s="489">
        <f t="shared" si="66"/>
        <v>0</v>
      </c>
      <c r="AU292" s="489">
        <f t="shared" si="67"/>
        <v>0</v>
      </c>
      <c r="AV292" s="489">
        <f t="shared" si="68"/>
        <v>0</v>
      </c>
      <c r="AW292" s="489">
        <f t="shared" si="69"/>
        <v>0</v>
      </c>
      <c r="AX292" s="206"/>
      <c r="AY292" s="206"/>
      <c r="AZ292" s="206"/>
      <c r="BA292" s="206"/>
      <c r="BB292" s="206"/>
      <c r="BC292" s="206"/>
      <c r="BD292" s="206"/>
      <c r="BE292" s="206"/>
      <c r="BF292" s="206"/>
      <c r="BG292" s="206"/>
      <c r="BH292" s="206"/>
      <c r="BI292" s="206"/>
      <c r="BJ292" s="206"/>
      <c r="BK292" s="206"/>
      <c r="BL292" s="206"/>
      <c r="BM292" s="206"/>
      <c r="BN292" s="206"/>
      <c r="BO292" s="206"/>
      <c r="BP292" s="206"/>
      <c r="BQ292" s="206"/>
      <c r="BR292" s="206"/>
      <c r="BS292" s="206"/>
      <c r="BT292" s="206"/>
      <c r="BU292" s="206"/>
      <c r="BV292" s="206"/>
      <c r="BW292" s="206"/>
      <c r="BX292" s="206"/>
      <c r="BY292" s="489">
        <f t="shared" si="70"/>
        <v>0</v>
      </c>
      <c r="BZ292" s="489">
        <f t="shared" si="71"/>
        <v>0</v>
      </c>
      <c r="CA292" s="489">
        <f t="shared" si="74"/>
        <v>808</v>
      </c>
      <c r="CB292" s="489">
        <f t="shared" si="75"/>
        <v>6</v>
      </c>
      <c r="CC292" s="489">
        <f t="shared" si="76"/>
        <v>0</v>
      </c>
      <c r="CD292" s="489">
        <f t="shared" si="77"/>
        <v>0</v>
      </c>
      <c r="CE292" s="489">
        <f t="shared" si="78"/>
        <v>0</v>
      </c>
      <c r="CF292" s="489">
        <f t="shared" si="72"/>
        <v>808</v>
      </c>
      <c r="CG292" s="489">
        <f t="shared" si="73"/>
        <v>6</v>
      </c>
      <c r="CH292" s="489">
        <f t="shared" si="79"/>
        <v>339</v>
      </c>
      <c r="CI292" s="489">
        <f t="shared" si="80"/>
        <v>24</v>
      </c>
    </row>
    <row r="293" spans="1:87">
      <c r="A293" s="499" t="str">
        <f t="shared" si="65"/>
        <v>1009</v>
      </c>
      <c r="B293" s="500">
        <v>40103</v>
      </c>
      <c r="C293" s="206"/>
      <c r="D293" s="206"/>
      <c r="E293" s="206"/>
      <c r="F293" s="206"/>
      <c r="G293" s="206"/>
      <c r="H293" s="206"/>
      <c r="I293" s="206"/>
      <c r="J293" s="206"/>
      <c r="K293" s="206"/>
      <c r="L293" s="206"/>
      <c r="M293" s="206"/>
      <c r="N293" s="206"/>
      <c r="O293" s="206"/>
      <c r="P293" s="206"/>
      <c r="Q293" s="206"/>
      <c r="R293" s="206"/>
      <c r="S293" s="206"/>
      <c r="T293" s="206"/>
      <c r="U293" s="206"/>
      <c r="V293" s="206"/>
      <c r="W293" s="206"/>
      <c r="X293" s="206"/>
      <c r="Y293" s="206"/>
      <c r="Z293" s="206"/>
      <c r="AA293" s="206"/>
      <c r="AB293" s="206"/>
      <c r="AC293" s="206"/>
      <c r="AD293" s="206"/>
      <c r="AE293" s="206"/>
      <c r="AF293" s="206"/>
      <c r="AG293" s="206"/>
      <c r="AH293" s="206"/>
      <c r="AI293" s="206"/>
      <c r="AJ293" s="206"/>
      <c r="AK293" s="206"/>
      <c r="AL293" s="206"/>
      <c r="AM293" s="206"/>
      <c r="AN293" s="206"/>
      <c r="AO293" s="206"/>
      <c r="AP293" s="206"/>
      <c r="AQ293" s="206"/>
      <c r="AR293" s="206"/>
      <c r="AS293" s="206"/>
      <c r="AT293" s="489">
        <f t="shared" si="66"/>
        <v>0</v>
      </c>
      <c r="AU293" s="489">
        <f t="shared" si="67"/>
        <v>0</v>
      </c>
      <c r="AV293" s="489">
        <f t="shared" si="68"/>
        <v>0</v>
      </c>
      <c r="AW293" s="489">
        <f t="shared" si="69"/>
        <v>0</v>
      </c>
      <c r="AX293" s="206"/>
      <c r="AY293" s="206"/>
      <c r="AZ293" s="206"/>
      <c r="BA293" s="206"/>
      <c r="BB293" s="206"/>
      <c r="BC293" s="206"/>
      <c r="BD293" s="206"/>
      <c r="BE293" s="206"/>
      <c r="BF293" s="206"/>
      <c r="BG293" s="206"/>
      <c r="BH293" s="206"/>
      <c r="BI293" s="206"/>
      <c r="BJ293" s="206"/>
      <c r="BK293" s="206"/>
      <c r="BL293" s="206"/>
      <c r="BM293" s="206"/>
      <c r="BN293" s="206"/>
      <c r="BO293" s="206"/>
      <c r="BP293" s="206"/>
      <c r="BQ293" s="206"/>
      <c r="BR293" s="206"/>
      <c r="BS293" s="206"/>
      <c r="BT293" s="206"/>
      <c r="BU293" s="206"/>
      <c r="BV293" s="206"/>
      <c r="BW293" s="206"/>
      <c r="BX293" s="206"/>
      <c r="BY293" s="489">
        <f t="shared" si="70"/>
        <v>0</v>
      </c>
      <c r="BZ293" s="489">
        <f t="shared" si="71"/>
        <v>0</v>
      </c>
      <c r="CA293" s="489">
        <f t="shared" si="74"/>
        <v>808</v>
      </c>
      <c r="CB293" s="489">
        <f t="shared" si="75"/>
        <v>6</v>
      </c>
      <c r="CC293" s="489">
        <f t="shared" si="76"/>
        <v>0</v>
      </c>
      <c r="CD293" s="489">
        <f t="shared" si="77"/>
        <v>0</v>
      </c>
      <c r="CE293" s="489">
        <f t="shared" si="78"/>
        <v>0</v>
      </c>
      <c r="CF293" s="489">
        <f t="shared" si="72"/>
        <v>808</v>
      </c>
      <c r="CG293" s="489">
        <f t="shared" si="73"/>
        <v>6</v>
      </c>
      <c r="CH293" s="489">
        <f t="shared" si="79"/>
        <v>339</v>
      </c>
      <c r="CI293" s="489">
        <f t="shared" si="80"/>
        <v>24</v>
      </c>
    </row>
    <row r="294" spans="1:87">
      <c r="A294" s="499" t="str">
        <f t="shared" si="65"/>
        <v>1009</v>
      </c>
      <c r="B294" s="500">
        <v>40104</v>
      </c>
      <c r="C294" s="206"/>
      <c r="D294" s="206"/>
      <c r="E294" s="206"/>
      <c r="F294" s="206"/>
      <c r="G294" s="206"/>
      <c r="H294" s="206"/>
      <c r="I294" s="206"/>
      <c r="J294" s="206"/>
      <c r="K294" s="206"/>
      <c r="L294" s="206"/>
      <c r="M294" s="206"/>
      <c r="N294" s="206"/>
      <c r="O294" s="206"/>
      <c r="P294" s="206"/>
      <c r="Q294" s="206"/>
      <c r="R294" s="206"/>
      <c r="S294" s="206"/>
      <c r="T294" s="206"/>
      <c r="U294" s="206"/>
      <c r="V294" s="206"/>
      <c r="W294" s="206"/>
      <c r="X294" s="206"/>
      <c r="Y294" s="206"/>
      <c r="Z294" s="206"/>
      <c r="AA294" s="206"/>
      <c r="AB294" s="206"/>
      <c r="AC294" s="206"/>
      <c r="AD294" s="206"/>
      <c r="AE294" s="206"/>
      <c r="AF294" s="206"/>
      <c r="AG294" s="206"/>
      <c r="AH294" s="206"/>
      <c r="AI294" s="206"/>
      <c r="AJ294" s="206"/>
      <c r="AK294" s="206"/>
      <c r="AL294" s="206"/>
      <c r="AM294" s="206"/>
      <c r="AN294" s="206"/>
      <c r="AO294" s="206"/>
      <c r="AP294" s="206"/>
      <c r="AQ294" s="206"/>
      <c r="AR294" s="206"/>
      <c r="AS294" s="206"/>
      <c r="AT294" s="489">
        <f t="shared" si="66"/>
        <v>0</v>
      </c>
      <c r="AU294" s="489">
        <f t="shared" si="67"/>
        <v>0</v>
      </c>
      <c r="AV294" s="489">
        <f t="shared" si="68"/>
        <v>0</v>
      </c>
      <c r="AW294" s="489">
        <f t="shared" si="69"/>
        <v>0</v>
      </c>
      <c r="AX294" s="206"/>
      <c r="AY294" s="206"/>
      <c r="AZ294" s="206"/>
      <c r="BA294" s="206"/>
      <c r="BB294" s="206"/>
      <c r="BC294" s="206"/>
      <c r="BD294" s="206"/>
      <c r="BE294" s="206"/>
      <c r="BF294" s="206"/>
      <c r="BG294" s="206"/>
      <c r="BH294" s="206"/>
      <c r="BI294" s="206"/>
      <c r="BJ294" s="206"/>
      <c r="BK294" s="206"/>
      <c r="BL294" s="206"/>
      <c r="BM294" s="206"/>
      <c r="BN294" s="206"/>
      <c r="BO294" s="206"/>
      <c r="BP294" s="206"/>
      <c r="BQ294" s="206"/>
      <c r="BR294" s="206"/>
      <c r="BS294" s="206"/>
      <c r="BT294" s="206"/>
      <c r="BU294" s="206"/>
      <c r="BV294" s="206"/>
      <c r="BW294" s="206"/>
      <c r="BX294" s="206"/>
      <c r="BY294" s="489">
        <f t="shared" si="70"/>
        <v>0</v>
      </c>
      <c r="BZ294" s="489">
        <f t="shared" si="71"/>
        <v>0</v>
      </c>
      <c r="CA294" s="489">
        <f t="shared" si="74"/>
        <v>808</v>
      </c>
      <c r="CB294" s="489">
        <f t="shared" si="75"/>
        <v>6</v>
      </c>
      <c r="CC294" s="489">
        <f t="shared" si="76"/>
        <v>0</v>
      </c>
      <c r="CD294" s="489">
        <f t="shared" si="77"/>
        <v>0</v>
      </c>
      <c r="CE294" s="489">
        <f t="shared" si="78"/>
        <v>0</v>
      </c>
      <c r="CF294" s="489">
        <f t="shared" si="72"/>
        <v>808</v>
      </c>
      <c r="CG294" s="489">
        <f t="shared" si="73"/>
        <v>6</v>
      </c>
      <c r="CH294" s="489">
        <f t="shared" si="79"/>
        <v>339</v>
      </c>
      <c r="CI294" s="489">
        <f t="shared" si="80"/>
        <v>24</v>
      </c>
    </row>
    <row r="295" spans="1:87">
      <c r="A295" s="499" t="str">
        <f t="shared" si="65"/>
        <v>1009</v>
      </c>
      <c r="B295" s="500">
        <v>40105</v>
      </c>
      <c r="C295" s="206"/>
      <c r="D295" s="206"/>
      <c r="E295" s="206"/>
      <c r="F295" s="206"/>
      <c r="G295" s="206"/>
      <c r="H295" s="206"/>
      <c r="I295" s="206"/>
      <c r="J295" s="206"/>
      <c r="K295" s="206"/>
      <c r="L295" s="206"/>
      <c r="M295" s="206"/>
      <c r="N295" s="206"/>
      <c r="O295" s="206"/>
      <c r="P295" s="206"/>
      <c r="Q295" s="206"/>
      <c r="R295" s="206"/>
      <c r="S295" s="206"/>
      <c r="T295" s="206"/>
      <c r="U295" s="206"/>
      <c r="V295" s="206"/>
      <c r="W295" s="206"/>
      <c r="X295" s="206"/>
      <c r="Y295" s="206"/>
      <c r="Z295" s="206"/>
      <c r="AA295" s="206"/>
      <c r="AB295" s="206"/>
      <c r="AC295" s="206"/>
      <c r="AD295" s="206"/>
      <c r="AE295" s="206"/>
      <c r="AF295" s="206"/>
      <c r="AG295" s="206"/>
      <c r="AH295" s="206"/>
      <c r="AI295" s="206"/>
      <c r="AJ295" s="206"/>
      <c r="AK295" s="206"/>
      <c r="AL295" s="206"/>
      <c r="AM295" s="206"/>
      <c r="AN295" s="206"/>
      <c r="AO295" s="206"/>
      <c r="AP295" s="206"/>
      <c r="AQ295" s="206"/>
      <c r="AR295" s="206"/>
      <c r="AS295" s="206"/>
      <c r="AT295" s="489">
        <f t="shared" si="66"/>
        <v>0</v>
      </c>
      <c r="AU295" s="489">
        <f t="shared" si="67"/>
        <v>0</v>
      </c>
      <c r="AV295" s="489">
        <f t="shared" si="68"/>
        <v>0</v>
      </c>
      <c r="AW295" s="489">
        <f t="shared" si="69"/>
        <v>0</v>
      </c>
      <c r="AX295" s="206"/>
      <c r="AY295" s="206"/>
      <c r="AZ295" s="206"/>
      <c r="BA295" s="206"/>
      <c r="BB295" s="206"/>
      <c r="BC295" s="206"/>
      <c r="BD295" s="206"/>
      <c r="BE295" s="206"/>
      <c r="BF295" s="206"/>
      <c r="BG295" s="206"/>
      <c r="BH295" s="206"/>
      <c r="BI295" s="206"/>
      <c r="BJ295" s="206"/>
      <c r="BK295" s="206"/>
      <c r="BL295" s="206"/>
      <c r="BM295" s="206"/>
      <c r="BN295" s="206"/>
      <c r="BO295" s="206"/>
      <c r="BP295" s="206"/>
      <c r="BQ295" s="206"/>
      <c r="BR295" s="206"/>
      <c r="BS295" s="206"/>
      <c r="BT295" s="206"/>
      <c r="BU295" s="206"/>
      <c r="BV295" s="206"/>
      <c r="BW295" s="206"/>
      <c r="BX295" s="206"/>
      <c r="BY295" s="489">
        <f t="shared" si="70"/>
        <v>0</v>
      </c>
      <c r="BZ295" s="489">
        <f t="shared" si="71"/>
        <v>0</v>
      </c>
      <c r="CA295" s="489">
        <f t="shared" si="74"/>
        <v>808</v>
      </c>
      <c r="CB295" s="489">
        <f t="shared" si="75"/>
        <v>6</v>
      </c>
      <c r="CC295" s="489">
        <f t="shared" si="76"/>
        <v>0</v>
      </c>
      <c r="CD295" s="489">
        <f t="shared" si="77"/>
        <v>0</v>
      </c>
      <c r="CE295" s="489">
        <f t="shared" si="78"/>
        <v>0</v>
      </c>
      <c r="CF295" s="489">
        <f t="shared" si="72"/>
        <v>808</v>
      </c>
      <c r="CG295" s="489">
        <f t="shared" si="73"/>
        <v>6</v>
      </c>
      <c r="CH295" s="489">
        <f t="shared" si="79"/>
        <v>339</v>
      </c>
      <c r="CI295" s="489">
        <f t="shared" si="80"/>
        <v>24</v>
      </c>
    </row>
    <row r="296" spans="1:87">
      <c r="A296" s="499" t="str">
        <f t="shared" si="65"/>
        <v>1009</v>
      </c>
      <c r="B296" s="500">
        <v>40106</v>
      </c>
      <c r="C296" s="206"/>
      <c r="D296" s="206"/>
      <c r="E296" s="206"/>
      <c r="F296" s="206"/>
      <c r="G296" s="206"/>
      <c r="H296" s="206"/>
      <c r="I296" s="206"/>
      <c r="J296" s="206"/>
      <c r="K296" s="206"/>
      <c r="L296" s="206"/>
      <c r="M296" s="206"/>
      <c r="N296" s="206"/>
      <c r="O296" s="206"/>
      <c r="P296" s="206"/>
      <c r="Q296" s="206"/>
      <c r="R296" s="206"/>
      <c r="S296" s="206"/>
      <c r="T296" s="206"/>
      <c r="U296" s="206"/>
      <c r="V296" s="206"/>
      <c r="W296" s="206"/>
      <c r="X296" s="206"/>
      <c r="Y296" s="206"/>
      <c r="Z296" s="206"/>
      <c r="AA296" s="206"/>
      <c r="AB296" s="206"/>
      <c r="AC296" s="206"/>
      <c r="AD296" s="206"/>
      <c r="AE296" s="206"/>
      <c r="AF296" s="206"/>
      <c r="AG296" s="206"/>
      <c r="AH296" s="206"/>
      <c r="AI296" s="206"/>
      <c r="AJ296" s="206"/>
      <c r="AK296" s="206"/>
      <c r="AL296" s="206"/>
      <c r="AM296" s="206"/>
      <c r="AN296" s="206"/>
      <c r="AO296" s="206"/>
      <c r="AP296" s="206"/>
      <c r="AQ296" s="206"/>
      <c r="AR296" s="206"/>
      <c r="AS296" s="206"/>
      <c r="AT296" s="489">
        <f t="shared" si="66"/>
        <v>0</v>
      </c>
      <c r="AU296" s="489">
        <f t="shared" si="67"/>
        <v>0</v>
      </c>
      <c r="AV296" s="489">
        <f t="shared" si="68"/>
        <v>0</v>
      </c>
      <c r="AW296" s="489">
        <f t="shared" si="69"/>
        <v>0</v>
      </c>
      <c r="AX296" s="206"/>
      <c r="AY296" s="206"/>
      <c r="AZ296" s="206"/>
      <c r="BA296" s="206"/>
      <c r="BB296" s="206"/>
      <c r="BC296" s="206"/>
      <c r="BD296" s="206"/>
      <c r="BE296" s="206"/>
      <c r="BF296" s="206"/>
      <c r="BG296" s="206"/>
      <c r="BH296" s="206"/>
      <c r="BI296" s="206"/>
      <c r="BJ296" s="206"/>
      <c r="BK296" s="206"/>
      <c r="BL296" s="206"/>
      <c r="BM296" s="206"/>
      <c r="BN296" s="206"/>
      <c r="BO296" s="206"/>
      <c r="BP296" s="206"/>
      <c r="BQ296" s="206"/>
      <c r="BR296" s="206"/>
      <c r="BS296" s="206"/>
      <c r="BT296" s="206"/>
      <c r="BU296" s="206"/>
      <c r="BV296" s="206"/>
      <c r="BW296" s="206"/>
      <c r="BX296" s="206"/>
      <c r="BY296" s="489">
        <f t="shared" si="70"/>
        <v>0</v>
      </c>
      <c r="BZ296" s="489">
        <f t="shared" si="71"/>
        <v>0</v>
      </c>
      <c r="CA296" s="489">
        <f t="shared" si="74"/>
        <v>808</v>
      </c>
      <c r="CB296" s="489">
        <f t="shared" si="75"/>
        <v>6</v>
      </c>
      <c r="CC296" s="489">
        <f t="shared" si="76"/>
        <v>0</v>
      </c>
      <c r="CD296" s="489">
        <f t="shared" si="77"/>
        <v>0</v>
      </c>
      <c r="CE296" s="489">
        <f t="shared" si="78"/>
        <v>0</v>
      </c>
      <c r="CF296" s="489">
        <f t="shared" si="72"/>
        <v>808</v>
      </c>
      <c r="CG296" s="489">
        <f t="shared" si="73"/>
        <v>6</v>
      </c>
      <c r="CH296" s="489">
        <f t="shared" si="79"/>
        <v>339</v>
      </c>
      <c r="CI296" s="489">
        <f t="shared" si="80"/>
        <v>24</v>
      </c>
    </row>
    <row r="297" spans="1:87">
      <c r="A297" s="499" t="str">
        <f t="shared" si="65"/>
        <v>1009</v>
      </c>
      <c r="B297" s="500">
        <v>40107</v>
      </c>
      <c r="C297" s="206"/>
      <c r="D297" s="206"/>
      <c r="E297" s="206"/>
      <c r="F297" s="206"/>
      <c r="G297" s="206"/>
      <c r="H297" s="206"/>
      <c r="I297" s="206"/>
      <c r="J297" s="206"/>
      <c r="K297" s="206"/>
      <c r="L297" s="206"/>
      <c r="M297" s="206"/>
      <c r="N297" s="206"/>
      <c r="O297" s="206"/>
      <c r="P297" s="206"/>
      <c r="Q297" s="206"/>
      <c r="R297" s="206"/>
      <c r="S297" s="206"/>
      <c r="T297" s="206"/>
      <c r="U297" s="206"/>
      <c r="V297" s="206"/>
      <c r="W297" s="206"/>
      <c r="X297" s="206"/>
      <c r="Y297" s="206"/>
      <c r="Z297" s="206"/>
      <c r="AA297" s="206"/>
      <c r="AB297" s="206"/>
      <c r="AC297" s="206"/>
      <c r="AD297" s="206"/>
      <c r="AE297" s="206"/>
      <c r="AF297" s="206"/>
      <c r="AG297" s="206"/>
      <c r="AH297" s="206"/>
      <c r="AI297" s="206"/>
      <c r="AJ297" s="206"/>
      <c r="AK297" s="206"/>
      <c r="AL297" s="206"/>
      <c r="AM297" s="206"/>
      <c r="AN297" s="206"/>
      <c r="AO297" s="206"/>
      <c r="AP297" s="206"/>
      <c r="AQ297" s="206"/>
      <c r="AR297" s="206"/>
      <c r="AS297" s="206"/>
      <c r="AT297" s="489">
        <f t="shared" si="66"/>
        <v>0</v>
      </c>
      <c r="AU297" s="489">
        <f t="shared" si="67"/>
        <v>0</v>
      </c>
      <c r="AV297" s="489">
        <f t="shared" si="68"/>
        <v>0</v>
      </c>
      <c r="AW297" s="489">
        <f t="shared" si="69"/>
        <v>0</v>
      </c>
      <c r="AX297" s="206"/>
      <c r="AY297" s="206"/>
      <c r="AZ297" s="206"/>
      <c r="BA297" s="206"/>
      <c r="BB297" s="206"/>
      <c r="BC297" s="206"/>
      <c r="BD297" s="206"/>
      <c r="BE297" s="206"/>
      <c r="BF297" s="206"/>
      <c r="BG297" s="206"/>
      <c r="BH297" s="206"/>
      <c r="BI297" s="206"/>
      <c r="BJ297" s="206"/>
      <c r="BK297" s="206"/>
      <c r="BL297" s="206"/>
      <c r="BM297" s="206"/>
      <c r="BN297" s="206"/>
      <c r="BO297" s="206"/>
      <c r="BP297" s="206"/>
      <c r="BQ297" s="206"/>
      <c r="BR297" s="206"/>
      <c r="BS297" s="206"/>
      <c r="BT297" s="206"/>
      <c r="BU297" s="206"/>
      <c r="BV297" s="206"/>
      <c r="BW297" s="206"/>
      <c r="BX297" s="206"/>
      <c r="BY297" s="489">
        <f t="shared" si="70"/>
        <v>0</v>
      </c>
      <c r="BZ297" s="489">
        <f t="shared" si="71"/>
        <v>0</v>
      </c>
      <c r="CA297" s="489">
        <f t="shared" si="74"/>
        <v>808</v>
      </c>
      <c r="CB297" s="489">
        <f t="shared" si="75"/>
        <v>6</v>
      </c>
      <c r="CC297" s="489">
        <f t="shared" si="76"/>
        <v>0</v>
      </c>
      <c r="CD297" s="489">
        <f t="shared" si="77"/>
        <v>0</v>
      </c>
      <c r="CE297" s="489">
        <f t="shared" si="78"/>
        <v>0</v>
      </c>
      <c r="CF297" s="489">
        <f t="shared" si="72"/>
        <v>808</v>
      </c>
      <c r="CG297" s="489">
        <f t="shared" si="73"/>
        <v>6</v>
      </c>
      <c r="CH297" s="489">
        <f t="shared" si="79"/>
        <v>339</v>
      </c>
      <c r="CI297" s="489">
        <f t="shared" si="80"/>
        <v>24</v>
      </c>
    </row>
    <row r="298" spans="1:87">
      <c r="A298" s="499" t="str">
        <f t="shared" si="65"/>
        <v>1009</v>
      </c>
      <c r="B298" s="500">
        <v>40108</v>
      </c>
      <c r="C298" s="206"/>
      <c r="D298" s="206"/>
      <c r="E298" s="206"/>
      <c r="F298" s="206"/>
      <c r="G298" s="206"/>
      <c r="H298" s="206"/>
      <c r="I298" s="206"/>
      <c r="J298" s="206"/>
      <c r="K298" s="206"/>
      <c r="L298" s="206"/>
      <c r="M298" s="206"/>
      <c r="N298" s="206"/>
      <c r="O298" s="206"/>
      <c r="P298" s="206"/>
      <c r="Q298" s="206"/>
      <c r="R298" s="206"/>
      <c r="S298" s="206"/>
      <c r="T298" s="206"/>
      <c r="U298" s="206"/>
      <c r="V298" s="206"/>
      <c r="W298" s="206"/>
      <c r="X298" s="206"/>
      <c r="Y298" s="206"/>
      <c r="Z298" s="206"/>
      <c r="AA298" s="206"/>
      <c r="AB298" s="206"/>
      <c r="AC298" s="206"/>
      <c r="AD298" s="206"/>
      <c r="AE298" s="206"/>
      <c r="AF298" s="206"/>
      <c r="AG298" s="206"/>
      <c r="AH298" s="206"/>
      <c r="AI298" s="206"/>
      <c r="AJ298" s="206"/>
      <c r="AK298" s="206"/>
      <c r="AL298" s="206"/>
      <c r="AM298" s="206"/>
      <c r="AN298" s="206"/>
      <c r="AO298" s="206"/>
      <c r="AP298" s="206"/>
      <c r="AQ298" s="206"/>
      <c r="AR298" s="206"/>
      <c r="AS298" s="206"/>
      <c r="AT298" s="489">
        <f t="shared" si="66"/>
        <v>0</v>
      </c>
      <c r="AU298" s="489">
        <f t="shared" si="67"/>
        <v>0</v>
      </c>
      <c r="AV298" s="489">
        <f t="shared" si="68"/>
        <v>0</v>
      </c>
      <c r="AW298" s="489">
        <f t="shared" si="69"/>
        <v>0</v>
      </c>
      <c r="AX298" s="206"/>
      <c r="AY298" s="206"/>
      <c r="AZ298" s="206"/>
      <c r="BA298" s="206"/>
      <c r="BB298" s="206"/>
      <c r="BC298" s="206"/>
      <c r="BD298" s="206"/>
      <c r="BE298" s="206"/>
      <c r="BF298" s="206"/>
      <c r="BG298" s="206"/>
      <c r="BH298" s="206"/>
      <c r="BI298" s="206"/>
      <c r="BJ298" s="206"/>
      <c r="BK298" s="206"/>
      <c r="BL298" s="206"/>
      <c r="BM298" s="206"/>
      <c r="BN298" s="206"/>
      <c r="BO298" s="206"/>
      <c r="BP298" s="206"/>
      <c r="BQ298" s="206"/>
      <c r="BR298" s="206"/>
      <c r="BS298" s="206"/>
      <c r="BT298" s="206"/>
      <c r="BU298" s="206"/>
      <c r="BV298" s="206"/>
      <c r="BW298" s="206"/>
      <c r="BX298" s="206"/>
      <c r="BY298" s="489">
        <f t="shared" si="70"/>
        <v>0</v>
      </c>
      <c r="BZ298" s="489">
        <f t="shared" si="71"/>
        <v>0</v>
      </c>
      <c r="CA298" s="489">
        <f t="shared" si="74"/>
        <v>808</v>
      </c>
      <c r="CB298" s="489">
        <f t="shared" si="75"/>
        <v>6</v>
      </c>
      <c r="CC298" s="489">
        <f t="shared" si="76"/>
        <v>0</v>
      </c>
      <c r="CD298" s="489">
        <f t="shared" si="77"/>
        <v>0</v>
      </c>
      <c r="CE298" s="489">
        <f t="shared" si="78"/>
        <v>0</v>
      </c>
      <c r="CF298" s="489">
        <f t="shared" si="72"/>
        <v>808</v>
      </c>
      <c r="CG298" s="489">
        <f t="shared" si="73"/>
        <v>6</v>
      </c>
      <c r="CH298" s="489">
        <f t="shared" si="79"/>
        <v>339</v>
      </c>
      <c r="CI298" s="489">
        <f t="shared" si="80"/>
        <v>24</v>
      </c>
    </row>
    <row r="299" spans="1:87">
      <c r="A299" s="499" t="str">
        <f t="shared" si="65"/>
        <v>1009</v>
      </c>
      <c r="B299" s="500">
        <v>40109</v>
      </c>
      <c r="C299" s="206"/>
      <c r="D299" s="206"/>
      <c r="E299" s="206"/>
      <c r="F299" s="206"/>
      <c r="G299" s="206"/>
      <c r="H299" s="206"/>
      <c r="I299" s="206"/>
      <c r="J299" s="206"/>
      <c r="K299" s="206"/>
      <c r="L299" s="206"/>
      <c r="M299" s="206"/>
      <c r="N299" s="206"/>
      <c r="O299" s="206"/>
      <c r="P299" s="206"/>
      <c r="Q299" s="206"/>
      <c r="R299" s="206"/>
      <c r="S299" s="206"/>
      <c r="T299" s="206"/>
      <c r="U299" s="206"/>
      <c r="V299" s="206"/>
      <c r="W299" s="206"/>
      <c r="X299" s="206"/>
      <c r="Y299" s="206"/>
      <c r="Z299" s="206"/>
      <c r="AA299" s="206"/>
      <c r="AB299" s="206"/>
      <c r="AC299" s="206"/>
      <c r="AD299" s="206"/>
      <c r="AE299" s="206"/>
      <c r="AF299" s="206"/>
      <c r="AG299" s="206"/>
      <c r="AH299" s="206"/>
      <c r="AI299" s="206"/>
      <c r="AJ299" s="206"/>
      <c r="AK299" s="206"/>
      <c r="AL299" s="206"/>
      <c r="AM299" s="206"/>
      <c r="AN299" s="206"/>
      <c r="AO299" s="206"/>
      <c r="AP299" s="206"/>
      <c r="AQ299" s="206"/>
      <c r="AR299" s="206"/>
      <c r="AS299" s="206"/>
      <c r="AT299" s="489">
        <f t="shared" si="66"/>
        <v>0</v>
      </c>
      <c r="AU299" s="489">
        <f t="shared" si="67"/>
        <v>0</v>
      </c>
      <c r="AV299" s="489">
        <f t="shared" si="68"/>
        <v>0</v>
      </c>
      <c r="AW299" s="489">
        <f t="shared" si="69"/>
        <v>0</v>
      </c>
      <c r="AX299" s="206"/>
      <c r="AY299" s="206"/>
      <c r="AZ299" s="206"/>
      <c r="BA299" s="206"/>
      <c r="BB299" s="206"/>
      <c r="BC299" s="206"/>
      <c r="BD299" s="206"/>
      <c r="BE299" s="206"/>
      <c r="BF299" s="206"/>
      <c r="BG299" s="206"/>
      <c r="BH299" s="206"/>
      <c r="BI299" s="206"/>
      <c r="BJ299" s="206"/>
      <c r="BK299" s="206"/>
      <c r="BL299" s="206"/>
      <c r="BM299" s="206"/>
      <c r="BN299" s="206"/>
      <c r="BO299" s="206"/>
      <c r="BP299" s="206"/>
      <c r="BQ299" s="206"/>
      <c r="BR299" s="206"/>
      <c r="BS299" s="206"/>
      <c r="BT299" s="206"/>
      <c r="BU299" s="206"/>
      <c r="BV299" s="206"/>
      <c r="BW299" s="206"/>
      <c r="BX299" s="206"/>
      <c r="BY299" s="489">
        <f t="shared" si="70"/>
        <v>0</v>
      </c>
      <c r="BZ299" s="489">
        <f t="shared" si="71"/>
        <v>0</v>
      </c>
      <c r="CA299" s="489">
        <f t="shared" si="74"/>
        <v>808</v>
      </c>
      <c r="CB299" s="489">
        <f t="shared" si="75"/>
        <v>6</v>
      </c>
      <c r="CC299" s="489">
        <f t="shared" si="76"/>
        <v>0</v>
      </c>
      <c r="CD299" s="489">
        <f t="shared" si="77"/>
        <v>0</v>
      </c>
      <c r="CE299" s="489">
        <f t="shared" si="78"/>
        <v>0</v>
      </c>
      <c r="CF299" s="489">
        <f t="shared" si="72"/>
        <v>808</v>
      </c>
      <c r="CG299" s="489">
        <f t="shared" si="73"/>
        <v>6</v>
      </c>
      <c r="CH299" s="489">
        <f t="shared" si="79"/>
        <v>339</v>
      </c>
      <c r="CI299" s="489">
        <f t="shared" si="80"/>
        <v>24</v>
      </c>
    </row>
    <row r="300" spans="1:87">
      <c r="A300" s="499" t="str">
        <f t="shared" si="65"/>
        <v>1009</v>
      </c>
      <c r="B300" s="500">
        <v>40110</v>
      </c>
      <c r="C300" s="206"/>
      <c r="D300" s="206"/>
      <c r="E300" s="206"/>
      <c r="F300" s="206"/>
      <c r="G300" s="206"/>
      <c r="H300" s="206"/>
      <c r="I300" s="206"/>
      <c r="J300" s="206"/>
      <c r="K300" s="206"/>
      <c r="L300" s="206"/>
      <c r="M300" s="206"/>
      <c r="N300" s="206"/>
      <c r="O300" s="206"/>
      <c r="P300" s="206"/>
      <c r="Q300" s="206"/>
      <c r="R300" s="206"/>
      <c r="S300" s="206"/>
      <c r="T300" s="206"/>
      <c r="U300" s="206"/>
      <c r="V300" s="206"/>
      <c r="W300" s="206"/>
      <c r="X300" s="206"/>
      <c r="Y300" s="206"/>
      <c r="Z300" s="206"/>
      <c r="AA300" s="206"/>
      <c r="AB300" s="206"/>
      <c r="AC300" s="206"/>
      <c r="AD300" s="206"/>
      <c r="AE300" s="206"/>
      <c r="AF300" s="206"/>
      <c r="AG300" s="206"/>
      <c r="AH300" s="206"/>
      <c r="AI300" s="206"/>
      <c r="AJ300" s="206"/>
      <c r="AK300" s="206"/>
      <c r="AL300" s="206"/>
      <c r="AM300" s="206"/>
      <c r="AN300" s="206"/>
      <c r="AO300" s="206"/>
      <c r="AP300" s="206"/>
      <c r="AQ300" s="206"/>
      <c r="AR300" s="206"/>
      <c r="AS300" s="206"/>
      <c r="AT300" s="489">
        <f t="shared" si="66"/>
        <v>0</v>
      </c>
      <c r="AU300" s="489">
        <f t="shared" si="67"/>
        <v>0</v>
      </c>
      <c r="AV300" s="489">
        <f t="shared" si="68"/>
        <v>0</v>
      </c>
      <c r="AW300" s="489">
        <f t="shared" si="69"/>
        <v>0</v>
      </c>
      <c r="AX300" s="206"/>
      <c r="AY300" s="206"/>
      <c r="AZ300" s="206"/>
      <c r="BA300" s="206"/>
      <c r="BB300" s="206"/>
      <c r="BC300" s="206"/>
      <c r="BD300" s="206"/>
      <c r="BE300" s="206"/>
      <c r="BF300" s="206"/>
      <c r="BG300" s="206"/>
      <c r="BH300" s="206"/>
      <c r="BI300" s="206"/>
      <c r="BJ300" s="206"/>
      <c r="BK300" s="206"/>
      <c r="BL300" s="206"/>
      <c r="BM300" s="206"/>
      <c r="BN300" s="206"/>
      <c r="BO300" s="206"/>
      <c r="BP300" s="206"/>
      <c r="BQ300" s="206"/>
      <c r="BR300" s="206"/>
      <c r="BS300" s="206"/>
      <c r="BT300" s="206"/>
      <c r="BU300" s="206"/>
      <c r="BV300" s="206"/>
      <c r="BW300" s="206"/>
      <c r="BX300" s="206"/>
      <c r="BY300" s="489">
        <f t="shared" si="70"/>
        <v>0</v>
      </c>
      <c r="BZ300" s="489">
        <f t="shared" si="71"/>
        <v>0</v>
      </c>
      <c r="CA300" s="489">
        <f t="shared" si="74"/>
        <v>808</v>
      </c>
      <c r="CB300" s="489">
        <f t="shared" si="75"/>
        <v>6</v>
      </c>
      <c r="CC300" s="489">
        <f t="shared" si="76"/>
        <v>0</v>
      </c>
      <c r="CD300" s="489">
        <f t="shared" si="77"/>
        <v>0</v>
      </c>
      <c r="CE300" s="489">
        <f t="shared" si="78"/>
        <v>0</v>
      </c>
      <c r="CF300" s="489">
        <f t="shared" si="72"/>
        <v>808</v>
      </c>
      <c r="CG300" s="489">
        <f t="shared" si="73"/>
        <v>6</v>
      </c>
      <c r="CH300" s="489">
        <f t="shared" si="79"/>
        <v>339</v>
      </c>
      <c r="CI300" s="489">
        <f t="shared" si="80"/>
        <v>24</v>
      </c>
    </row>
    <row r="301" spans="1:87">
      <c r="A301" s="499" t="str">
        <f t="shared" si="65"/>
        <v>1009</v>
      </c>
      <c r="B301" s="500">
        <v>40111</v>
      </c>
      <c r="C301" s="206"/>
      <c r="D301" s="206"/>
      <c r="E301" s="206"/>
      <c r="F301" s="206"/>
      <c r="G301" s="206"/>
      <c r="H301" s="206"/>
      <c r="I301" s="206"/>
      <c r="J301" s="206"/>
      <c r="K301" s="206"/>
      <c r="L301" s="206"/>
      <c r="M301" s="206"/>
      <c r="N301" s="206"/>
      <c r="O301" s="206"/>
      <c r="P301" s="206"/>
      <c r="Q301" s="206"/>
      <c r="R301" s="206"/>
      <c r="S301" s="206"/>
      <c r="T301" s="206"/>
      <c r="U301" s="206"/>
      <c r="V301" s="206"/>
      <c r="W301" s="206"/>
      <c r="X301" s="206"/>
      <c r="Y301" s="206"/>
      <c r="Z301" s="206"/>
      <c r="AA301" s="206"/>
      <c r="AB301" s="206"/>
      <c r="AC301" s="206"/>
      <c r="AD301" s="206"/>
      <c r="AE301" s="206"/>
      <c r="AF301" s="206"/>
      <c r="AG301" s="206"/>
      <c r="AH301" s="206"/>
      <c r="AI301" s="206"/>
      <c r="AJ301" s="206"/>
      <c r="AK301" s="206"/>
      <c r="AL301" s="206"/>
      <c r="AM301" s="206"/>
      <c r="AN301" s="206"/>
      <c r="AO301" s="206"/>
      <c r="AP301" s="206"/>
      <c r="AQ301" s="206"/>
      <c r="AR301" s="206"/>
      <c r="AS301" s="206"/>
      <c r="AT301" s="489">
        <f t="shared" si="66"/>
        <v>0</v>
      </c>
      <c r="AU301" s="489">
        <f t="shared" si="67"/>
        <v>0</v>
      </c>
      <c r="AV301" s="489">
        <f t="shared" si="68"/>
        <v>0</v>
      </c>
      <c r="AW301" s="489">
        <f t="shared" si="69"/>
        <v>0</v>
      </c>
      <c r="AX301" s="206"/>
      <c r="AY301" s="206"/>
      <c r="AZ301" s="206"/>
      <c r="BA301" s="206"/>
      <c r="BB301" s="206"/>
      <c r="BC301" s="206"/>
      <c r="BD301" s="206"/>
      <c r="BE301" s="206"/>
      <c r="BF301" s="206"/>
      <c r="BG301" s="206"/>
      <c r="BH301" s="206"/>
      <c r="BI301" s="206"/>
      <c r="BJ301" s="206"/>
      <c r="BK301" s="206"/>
      <c r="BL301" s="206"/>
      <c r="BM301" s="206"/>
      <c r="BN301" s="206"/>
      <c r="BO301" s="206"/>
      <c r="BP301" s="206"/>
      <c r="BQ301" s="206"/>
      <c r="BR301" s="206"/>
      <c r="BS301" s="206"/>
      <c r="BT301" s="206"/>
      <c r="BU301" s="206"/>
      <c r="BV301" s="206"/>
      <c r="BW301" s="206"/>
      <c r="BX301" s="206"/>
      <c r="BY301" s="489">
        <f t="shared" si="70"/>
        <v>0</v>
      </c>
      <c r="BZ301" s="489">
        <f t="shared" si="71"/>
        <v>0</v>
      </c>
      <c r="CA301" s="489">
        <f t="shared" si="74"/>
        <v>808</v>
      </c>
      <c r="CB301" s="489">
        <f t="shared" si="75"/>
        <v>6</v>
      </c>
      <c r="CC301" s="489">
        <f t="shared" si="76"/>
        <v>0</v>
      </c>
      <c r="CD301" s="489">
        <f t="shared" si="77"/>
        <v>0</v>
      </c>
      <c r="CE301" s="489">
        <f t="shared" si="78"/>
        <v>0</v>
      </c>
      <c r="CF301" s="489">
        <f t="shared" si="72"/>
        <v>808</v>
      </c>
      <c r="CG301" s="489">
        <f t="shared" si="73"/>
        <v>6</v>
      </c>
      <c r="CH301" s="489">
        <f t="shared" si="79"/>
        <v>339</v>
      </c>
      <c r="CI301" s="489">
        <f t="shared" si="80"/>
        <v>24</v>
      </c>
    </row>
    <row r="302" spans="1:87">
      <c r="A302" s="499" t="str">
        <f t="shared" si="65"/>
        <v>1009</v>
      </c>
      <c r="B302" s="500">
        <v>40112</v>
      </c>
      <c r="C302" s="206"/>
      <c r="D302" s="206"/>
      <c r="E302" s="206"/>
      <c r="F302" s="206"/>
      <c r="G302" s="206"/>
      <c r="H302" s="206"/>
      <c r="I302" s="206"/>
      <c r="J302" s="206"/>
      <c r="K302" s="206"/>
      <c r="L302" s="206"/>
      <c r="M302" s="206"/>
      <c r="N302" s="206"/>
      <c r="O302" s="206"/>
      <c r="P302" s="206"/>
      <c r="Q302" s="206"/>
      <c r="R302" s="206"/>
      <c r="S302" s="206"/>
      <c r="T302" s="206"/>
      <c r="U302" s="206"/>
      <c r="V302" s="206"/>
      <c r="W302" s="206"/>
      <c r="X302" s="206"/>
      <c r="Y302" s="206"/>
      <c r="Z302" s="206"/>
      <c r="AA302" s="206"/>
      <c r="AB302" s="206"/>
      <c r="AC302" s="206"/>
      <c r="AD302" s="206"/>
      <c r="AE302" s="206"/>
      <c r="AF302" s="206"/>
      <c r="AG302" s="206"/>
      <c r="AH302" s="206"/>
      <c r="AI302" s="206"/>
      <c r="AJ302" s="206"/>
      <c r="AK302" s="206"/>
      <c r="AL302" s="206"/>
      <c r="AM302" s="206"/>
      <c r="AN302" s="206"/>
      <c r="AO302" s="206"/>
      <c r="AP302" s="206"/>
      <c r="AQ302" s="206"/>
      <c r="AR302" s="206"/>
      <c r="AS302" s="206"/>
      <c r="AT302" s="489">
        <f t="shared" si="66"/>
        <v>0</v>
      </c>
      <c r="AU302" s="489">
        <f t="shared" si="67"/>
        <v>0</v>
      </c>
      <c r="AV302" s="489">
        <f t="shared" si="68"/>
        <v>0</v>
      </c>
      <c r="AW302" s="489">
        <f t="shared" si="69"/>
        <v>0</v>
      </c>
      <c r="AX302" s="206"/>
      <c r="AY302" s="206"/>
      <c r="AZ302" s="206"/>
      <c r="BA302" s="206"/>
      <c r="BB302" s="206"/>
      <c r="BC302" s="206"/>
      <c r="BD302" s="206"/>
      <c r="BE302" s="206"/>
      <c r="BF302" s="206"/>
      <c r="BG302" s="206"/>
      <c r="BH302" s="206"/>
      <c r="BI302" s="206"/>
      <c r="BJ302" s="206"/>
      <c r="BK302" s="206"/>
      <c r="BL302" s="206"/>
      <c r="BM302" s="206"/>
      <c r="BN302" s="206"/>
      <c r="BO302" s="206"/>
      <c r="BP302" s="206"/>
      <c r="BQ302" s="206"/>
      <c r="BR302" s="206"/>
      <c r="BS302" s="206"/>
      <c r="BT302" s="206"/>
      <c r="BU302" s="206"/>
      <c r="BV302" s="206"/>
      <c r="BW302" s="206"/>
      <c r="BX302" s="206"/>
      <c r="BY302" s="489">
        <f t="shared" si="70"/>
        <v>0</v>
      </c>
      <c r="BZ302" s="489">
        <f t="shared" si="71"/>
        <v>0</v>
      </c>
      <c r="CA302" s="489">
        <f t="shared" si="74"/>
        <v>808</v>
      </c>
      <c r="CB302" s="489">
        <f t="shared" si="75"/>
        <v>6</v>
      </c>
      <c r="CC302" s="489">
        <f t="shared" si="76"/>
        <v>0</v>
      </c>
      <c r="CD302" s="489">
        <f t="shared" si="77"/>
        <v>0</v>
      </c>
      <c r="CE302" s="489">
        <f t="shared" si="78"/>
        <v>0</v>
      </c>
      <c r="CF302" s="489">
        <f t="shared" si="72"/>
        <v>808</v>
      </c>
      <c r="CG302" s="489">
        <f t="shared" si="73"/>
        <v>6</v>
      </c>
      <c r="CH302" s="489">
        <f t="shared" si="79"/>
        <v>339</v>
      </c>
      <c r="CI302" s="489">
        <f t="shared" si="80"/>
        <v>24</v>
      </c>
    </row>
    <row r="303" spans="1:87">
      <c r="A303" s="499" t="str">
        <f t="shared" si="65"/>
        <v>1009</v>
      </c>
      <c r="B303" s="500">
        <v>40113</v>
      </c>
      <c r="C303" s="206"/>
      <c r="D303" s="206"/>
      <c r="E303" s="206"/>
      <c r="F303" s="206"/>
      <c r="G303" s="206"/>
      <c r="H303" s="206"/>
      <c r="I303" s="206"/>
      <c r="J303" s="206"/>
      <c r="K303" s="206"/>
      <c r="L303" s="206"/>
      <c r="M303" s="206"/>
      <c r="N303" s="206"/>
      <c r="O303" s="206"/>
      <c r="P303" s="206"/>
      <c r="Q303" s="206"/>
      <c r="R303" s="206"/>
      <c r="S303" s="206"/>
      <c r="T303" s="206"/>
      <c r="U303" s="206"/>
      <c r="V303" s="206"/>
      <c r="W303" s="206"/>
      <c r="X303" s="206"/>
      <c r="Y303" s="206"/>
      <c r="Z303" s="206"/>
      <c r="AA303" s="206"/>
      <c r="AB303" s="206"/>
      <c r="AC303" s="206"/>
      <c r="AD303" s="206"/>
      <c r="AE303" s="206"/>
      <c r="AF303" s="206"/>
      <c r="AG303" s="206"/>
      <c r="AH303" s="206"/>
      <c r="AI303" s="206"/>
      <c r="AJ303" s="206"/>
      <c r="AK303" s="206"/>
      <c r="AL303" s="206"/>
      <c r="AM303" s="206"/>
      <c r="AN303" s="206"/>
      <c r="AO303" s="206"/>
      <c r="AP303" s="206"/>
      <c r="AQ303" s="206"/>
      <c r="AR303" s="206"/>
      <c r="AS303" s="206"/>
      <c r="AT303" s="489">
        <f t="shared" si="66"/>
        <v>0</v>
      </c>
      <c r="AU303" s="489">
        <f t="shared" si="67"/>
        <v>0</v>
      </c>
      <c r="AV303" s="489">
        <f t="shared" si="68"/>
        <v>0</v>
      </c>
      <c r="AW303" s="489">
        <f t="shared" si="69"/>
        <v>0</v>
      </c>
      <c r="AX303" s="206"/>
      <c r="AY303" s="206"/>
      <c r="AZ303" s="206"/>
      <c r="BA303" s="206"/>
      <c r="BB303" s="206"/>
      <c r="BC303" s="206"/>
      <c r="BD303" s="206"/>
      <c r="BE303" s="206"/>
      <c r="BF303" s="206"/>
      <c r="BG303" s="206"/>
      <c r="BH303" s="206"/>
      <c r="BI303" s="206"/>
      <c r="BJ303" s="206"/>
      <c r="BK303" s="206"/>
      <c r="BL303" s="206"/>
      <c r="BM303" s="206"/>
      <c r="BN303" s="206"/>
      <c r="BO303" s="206"/>
      <c r="BP303" s="206"/>
      <c r="BQ303" s="206"/>
      <c r="BR303" s="206"/>
      <c r="BS303" s="206"/>
      <c r="BT303" s="206"/>
      <c r="BU303" s="206"/>
      <c r="BV303" s="206"/>
      <c r="BW303" s="206"/>
      <c r="BX303" s="206"/>
      <c r="BY303" s="489">
        <f t="shared" si="70"/>
        <v>0</v>
      </c>
      <c r="BZ303" s="489">
        <f t="shared" si="71"/>
        <v>0</v>
      </c>
      <c r="CA303" s="489">
        <f t="shared" si="74"/>
        <v>808</v>
      </c>
      <c r="CB303" s="489">
        <f t="shared" si="75"/>
        <v>6</v>
      </c>
      <c r="CC303" s="489">
        <f t="shared" si="76"/>
        <v>0</v>
      </c>
      <c r="CD303" s="489">
        <f t="shared" si="77"/>
        <v>0</v>
      </c>
      <c r="CE303" s="489">
        <f t="shared" si="78"/>
        <v>0</v>
      </c>
      <c r="CF303" s="489">
        <f t="shared" si="72"/>
        <v>808</v>
      </c>
      <c r="CG303" s="489">
        <f t="shared" si="73"/>
        <v>6</v>
      </c>
      <c r="CH303" s="489">
        <f t="shared" si="79"/>
        <v>339</v>
      </c>
      <c r="CI303" s="489">
        <f t="shared" si="80"/>
        <v>24</v>
      </c>
    </row>
    <row r="304" spans="1:87">
      <c r="A304" s="499" t="str">
        <f t="shared" si="65"/>
        <v>1009</v>
      </c>
      <c r="B304" s="500">
        <v>40114</v>
      </c>
      <c r="C304" s="206"/>
      <c r="D304" s="206"/>
      <c r="E304" s="206"/>
      <c r="F304" s="206"/>
      <c r="G304" s="206"/>
      <c r="H304" s="206"/>
      <c r="I304" s="206"/>
      <c r="J304" s="206"/>
      <c r="K304" s="206"/>
      <c r="L304" s="206"/>
      <c r="M304" s="206"/>
      <c r="N304" s="206"/>
      <c r="O304" s="206"/>
      <c r="P304" s="206"/>
      <c r="Q304" s="206"/>
      <c r="R304" s="206"/>
      <c r="S304" s="206"/>
      <c r="T304" s="206"/>
      <c r="U304" s="206"/>
      <c r="V304" s="206"/>
      <c r="W304" s="206"/>
      <c r="X304" s="206"/>
      <c r="Y304" s="206"/>
      <c r="Z304" s="206"/>
      <c r="AA304" s="206"/>
      <c r="AB304" s="206"/>
      <c r="AC304" s="206"/>
      <c r="AD304" s="206"/>
      <c r="AE304" s="206"/>
      <c r="AF304" s="206"/>
      <c r="AG304" s="206"/>
      <c r="AH304" s="206"/>
      <c r="AI304" s="206"/>
      <c r="AJ304" s="206"/>
      <c r="AK304" s="206"/>
      <c r="AL304" s="206"/>
      <c r="AM304" s="206"/>
      <c r="AN304" s="206"/>
      <c r="AO304" s="206"/>
      <c r="AP304" s="206"/>
      <c r="AQ304" s="206"/>
      <c r="AR304" s="206"/>
      <c r="AS304" s="206"/>
      <c r="AT304" s="489">
        <f t="shared" si="66"/>
        <v>0</v>
      </c>
      <c r="AU304" s="489">
        <f t="shared" si="67"/>
        <v>0</v>
      </c>
      <c r="AV304" s="489">
        <f t="shared" si="68"/>
        <v>0</v>
      </c>
      <c r="AW304" s="489">
        <f t="shared" si="69"/>
        <v>0</v>
      </c>
      <c r="AX304" s="206"/>
      <c r="AY304" s="206"/>
      <c r="AZ304" s="206"/>
      <c r="BA304" s="206"/>
      <c r="BB304" s="206"/>
      <c r="BC304" s="206"/>
      <c r="BD304" s="206"/>
      <c r="BE304" s="206"/>
      <c r="BF304" s="206"/>
      <c r="BG304" s="206"/>
      <c r="BH304" s="206"/>
      <c r="BI304" s="206"/>
      <c r="BJ304" s="206"/>
      <c r="BK304" s="206"/>
      <c r="BL304" s="206"/>
      <c r="BM304" s="206"/>
      <c r="BN304" s="206"/>
      <c r="BO304" s="206"/>
      <c r="BP304" s="206"/>
      <c r="BQ304" s="206"/>
      <c r="BR304" s="206"/>
      <c r="BS304" s="206"/>
      <c r="BT304" s="206"/>
      <c r="BU304" s="206"/>
      <c r="BV304" s="206"/>
      <c r="BW304" s="206"/>
      <c r="BX304" s="206"/>
      <c r="BY304" s="489">
        <f t="shared" si="70"/>
        <v>0</v>
      </c>
      <c r="BZ304" s="489">
        <f t="shared" si="71"/>
        <v>0</v>
      </c>
      <c r="CA304" s="489">
        <f t="shared" si="74"/>
        <v>808</v>
      </c>
      <c r="CB304" s="489">
        <f t="shared" si="75"/>
        <v>6</v>
      </c>
      <c r="CC304" s="489">
        <f t="shared" si="76"/>
        <v>0</v>
      </c>
      <c r="CD304" s="489">
        <f t="shared" si="77"/>
        <v>0</v>
      </c>
      <c r="CE304" s="489">
        <f t="shared" si="78"/>
        <v>0</v>
      </c>
      <c r="CF304" s="489">
        <f t="shared" si="72"/>
        <v>808</v>
      </c>
      <c r="CG304" s="489">
        <f t="shared" si="73"/>
        <v>6</v>
      </c>
      <c r="CH304" s="489">
        <f t="shared" si="79"/>
        <v>339</v>
      </c>
      <c r="CI304" s="489">
        <f t="shared" si="80"/>
        <v>24</v>
      </c>
    </row>
    <row r="305" spans="1:87">
      <c r="A305" s="499" t="str">
        <f t="shared" si="65"/>
        <v>1009</v>
      </c>
      <c r="B305" s="500">
        <v>40115</v>
      </c>
      <c r="C305" s="206"/>
      <c r="D305" s="206"/>
      <c r="E305" s="206"/>
      <c r="F305" s="206"/>
      <c r="G305" s="206"/>
      <c r="H305" s="206"/>
      <c r="I305" s="206"/>
      <c r="J305" s="206"/>
      <c r="K305" s="206"/>
      <c r="L305" s="206"/>
      <c r="M305" s="206"/>
      <c r="N305" s="206"/>
      <c r="O305" s="206"/>
      <c r="P305" s="206"/>
      <c r="Q305" s="206"/>
      <c r="R305" s="206"/>
      <c r="S305" s="206"/>
      <c r="T305" s="206"/>
      <c r="U305" s="206"/>
      <c r="V305" s="206"/>
      <c r="W305" s="206"/>
      <c r="X305" s="206"/>
      <c r="Y305" s="206"/>
      <c r="Z305" s="206"/>
      <c r="AA305" s="206"/>
      <c r="AB305" s="206"/>
      <c r="AC305" s="206"/>
      <c r="AD305" s="206"/>
      <c r="AE305" s="206"/>
      <c r="AF305" s="206"/>
      <c r="AG305" s="206"/>
      <c r="AH305" s="206"/>
      <c r="AI305" s="206"/>
      <c r="AJ305" s="206"/>
      <c r="AK305" s="206"/>
      <c r="AL305" s="206"/>
      <c r="AM305" s="206"/>
      <c r="AN305" s="206"/>
      <c r="AO305" s="206"/>
      <c r="AP305" s="206"/>
      <c r="AQ305" s="206"/>
      <c r="AR305" s="206"/>
      <c r="AS305" s="206"/>
      <c r="AT305" s="489">
        <f t="shared" si="66"/>
        <v>0</v>
      </c>
      <c r="AU305" s="489">
        <f t="shared" si="67"/>
        <v>0</v>
      </c>
      <c r="AV305" s="489">
        <f t="shared" si="68"/>
        <v>0</v>
      </c>
      <c r="AW305" s="489">
        <f t="shared" si="69"/>
        <v>0</v>
      </c>
      <c r="AX305" s="206"/>
      <c r="AY305" s="206"/>
      <c r="AZ305" s="206"/>
      <c r="BA305" s="206"/>
      <c r="BB305" s="206"/>
      <c r="BC305" s="206"/>
      <c r="BD305" s="206"/>
      <c r="BE305" s="206"/>
      <c r="BF305" s="206"/>
      <c r="BG305" s="206"/>
      <c r="BH305" s="206"/>
      <c r="BI305" s="206"/>
      <c r="BJ305" s="206"/>
      <c r="BK305" s="206"/>
      <c r="BL305" s="206"/>
      <c r="BM305" s="206"/>
      <c r="BN305" s="206"/>
      <c r="BO305" s="206"/>
      <c r="BP305" s="206"/>
      <c r="BQ305" s="206"/>
      <c r="BR305" s="206"/>
      <c r="BS305" s="206"/>
      <c r="BT305" s="206"/>
      <c r="BU305" s="206"/>
      <c r="BV305" s="206"/>
      <c r="BW305" s="206"/>
      <c r="BX305" s="206"/>
      <c r="BY305" s="489">
        <f t="shared" si="70"/>
        <v>0</v>
      </c>
      <c r="BZ305" s="489">
        <f t="shared" si="71"/>
        <v>0</v>
      </c>
      <c r="CA305" s="489">
        <f t="shared" si="74"/>
        <v>808</v>
      </c>
      <c r="CB305" s="489">
        <f t="shared" si="75"/>
        <v>6</v>
      </c>
      <c r="CC305" s="489">
        <f t="shared" si="76"/>
        <v>0</v>
      </c>
      <c r="CD305" s="489">
        <f t="shared" si="77"/>
        <v>0</v>
      </c>
      <c r="CE305" s="489">
        <f t="shared" si="78"/>
        <v>0</v>
      </c>
      <c r="CF305" s="489">
        <f t="shared" si="72"/>
        <v>808</v>
      </c>
      <c r="CG305" s="489">
        <f t="shared" si="73"/>
        <v>6</v>
      </c>
      <c r="CH305" s="489">
        <f t="shared" si="79"/>
        <v>339</v>
      </c>
      <c r="CI305" s="489">
        <f t="shared" si="80"/>
        <v>24</v>
      </c>
    </row>
    <row r="306" spans="1:87">
      <c r="A306" s="499" t="str">
        <f t="shared" si="65"/>
        <v>1009</v>
      </c>
      <c r="B306" s="500">
        <v>40116</v>
      </c>
      <c r="C306" s="206"/>
      <c r="D306" s="206"/>
      <c r="E306" s="206"/>
      <c r="F306" s="206"/>
      <c r="G306" s="206"/>
      <c r="H306" s="206"/>
      <c r="I306" s="206"/>
      <c r="J306" s="206"/>
      <c r="K306" s="206"/>
      <c r="L306" s="206"/>
      <c r="M306" s="206"/>
      <c r="N306" s="206"/>
      <c r="O306" s="206"/>
      <c r="P306" s="206"/>
      <c r="Q306" s="206"/>
      <c r="R306" s="206"/>
      <c r="S306" s="206"/>
      <c r="T306" s="206"/>
      <c r="U306" s="206"/>
      <c r="V306" s="206"/>
      <c r="W306" s="206"/>
      <c r="X306" s="206"/>
      <c r="Y306" s="206"/>
      <c r="Z306" s="206"/>
      <c r="AA306" s="206"/>
      <c r="AB306" s="206"/>
      <c r="AC306" s="206"/>
      <c r="AD306" s="206"/>
      <c r="AE306" s="206"/>
      <c r="AF306" s="206"/>
      <c r="AG306" s="206"/>
      <c r="AH306" s="206"/>
      <c r="AI306" s="206"/>
      <c r="AJ306" s="206"/>
      <c r="AK306" s="206"/>
      <c r="AL306" s="206"/>
      <c r="AM306" s="206"/>
      <c r="AN306" s="206"/>
      <c r="AO306" s="206"/>
      <c r="AP306" s="206"/>
      <c r="AQ306" s="206"/>
      <c r="AR306" s="206"/>
      <c r="AS306" s="206"/>
      <c r="AT306" s="489">
        <f t="shared" si="66"/>
        <v>0</v>
      </c>
      <c r="AU306" s="489">
        <f t="shared" si="67"/>
        <v>0</v>
      </c>
      <c r="AV306" s="489">
        <f t="shared" si="68"/>
        <v>0</v>
      </c>
      <c r="AW306" s="489">
        <f t="shared" si="69"/>
        <v>0</v>
      </c>
      <c r="AX306" s="206"/>
      <c r="AY306" s="206"/>
      <c r="AZ306" s="206"/>
      <c r="BA306" s="206"/>
      <c r="BB306" s="206"/>
      <c r="BC306" s="206"/>
      <c r="BD306" s="206"/>
      <c r="BE306" s="206"/>
      <c r="BF306" s="206"/>
      <c r="BG306" s="206"/>
      <c r="BH306" s="206"/>
      <c r="BI306" s="206"/>
      <c r="BJ306" s="206"/>
      <c r="BK306" s="206"/>
      <c r="BL306" s="206"/>
      <c r="BM306" s="206"/>
      <c r="BN306" s="206"/>
      <c r="BO306" s="206"/>
      <c r="BP306" s="206"/>
      <c r="BQ306" s="206"/>
      <c r="BR306" s="206"/>
      <c r="BS306" s="206"/>
      <c r="BT306" s="206"/>
      <c r="BU306" s="206"/>
      <c r="BV306" s="206"/>
      <c r="BW306" s="206"/>
      <c r="BX306" s="206"/>
      <c r="BY306" s="489">
        <f t="shared" si="70"/>
        <v>0</v>
      </c>
      <c r="BZ306" s="489">
        <f t="shared" si="71"/>
        <v>0</v>
      </c>
      <c r="CA306" s="489">
        <f t="shared" si="74"/>
        <v>808</v>
      </c>
      <c r="CB306" s="489">
        <f t="shared" si="75"/>
        <v>6</v>
      </c>
      <c r="CC306" s="489">
        <f t="shared" si="76"/>
        <v>0</v>
      </c>
      <c r="CD306" s="489">
        <f t="shared" si="77"/>
        <v>0</v>
      </c>
      <c r="CE306" s="489">
        <f t="shared" si="78"/>
        <v>0</v>
      </c>
      <c r="CF306" s="489">
        <f t="shared" si="72"/>
        <v>808</v>
      </c>
      <c r="CG306" s="489">
        <f t="shared" si="73"/>
        <v>6</v>
      </c>
      <c r="CH306" s="489">
        <f t="shared" si="79"/>
        <v>339</v>
      </c>
      <c r="CI306" s="489">
        <f t="shared" si="80"/>
        <v>24</v>
      </c>
    </row>
    <row r="307" spans="1:87">
      <c r="A307" s="499" t="str">
        <f t="shared" si="65"/>
        <v>1009</v>
      </c>
      <c r="B307" s="500">
        <v>40117</v>
      </c>
      <c r="C307" s="206"/>
      <c r="D307" s="206"/>
      <c r="E307" s="206"/>
      <c r="F307" s="206"/>
      <c r="G307" s="206"/>
      <c r="H307" s="206"/>
      <c r="I307" s="206"/>
      <c r="J307" s="206"/>
      <c r="K307" s="206"/>
      <c r="L307" s="206"/>
      <c r="M307" s="206"/>
      <c r="N307" s="206"/>
      <c r="O307" s="206"/>
      <c r="P307" s="206"/>
      <c r="Q307" s="206"/>
      <c r="R307" s="206"/>
      <c r="S307" s="206"/>
      <c r="T307" s="206"/>
      <c r="U307" s="206"/>
      <c r="V307" s="206"/>
      <c r="W307" s="206"/>
      <c r="X307" s="206"/>
      <c r="Y307" s="206"/>
      <c r="Z307" s="206"/>
      <c r="AA307" s="206"/>
      <c r="AB307" s="206"/>
      <c r="AC307" s="206"/>
      <c r="AD307" s="206"/>
      <c r="AE307" s="206"/>
      <c r="AF307" s="206"/>
      <c r="AG307" s="206"/>
      <c r="AH307" s="206"/>
      <c r="AI307" s="206"/>
      <c r="AJ307" s="206"/>
      <c r="AK307" s="206"/>
      <c r="AL307" s="206"/>
      <c r="AM307" s="206"/>
      <c r="AN307" s="206"/>
      <c r="AO307" s="206"/>
      <c r="AP307" s="206"/>
      <c r="AQ307" s="206"/>
      <c r="AR307" s="206"/>
      <c r="AS307" s="206"/>
      <c r="AT307" s="489">
        <f t="shared" si="66"/>
        <v>0</v>
      </c>
      <c r="AU307" s="489">
        <f t="shared" si="67"/>
        <v>0</v>
      </c>
      <c r="AV307" s="489">
        <f t="shared" si="68"/>
        <v>0</v>
      </c>
      <c r="AW307" s="489">
        <f t="shared" si="69"/>
        <v>0</v>
      </c>
      <c r="AX307" s="206"/>
      <c r="AY307" s="206"/>
      <c r="AZ307" s="206"/>
      <c r="BA307" s="206"/>
      <c r="BB307" s="206"/>
      <c r="BC307" s="206"/>
      <c r="BD307" s="206"/>
      <c r="BE307" s="206"/>
      <c r="BF307" s="206"/>
      <c r="BG307" s="206"/>
      <c r="BH307" s="206"/>
      <c r="BI307" s="206"/>
      <c r="BJ307" s="206"/>
      <c r="BK307" s="206"/>
      <c r="BL307" s="206"/>
      <c r="BM307" s="206"/>
      <c r="BN307" s="206"/>
      <c r="BO307" s="206"/>
      <c r="BP307" s="206"/>
      <c r="BQ307" s="206"/>
      <c r="BR307" s="206"/>
      <c r="BS307" s="206"/>
      <c r="BT307" s="206"/>
      <c r="BU307" s="206"/>
      <c r="BV307" s="206"/>
      <c r="BW307" s="206"/>
      <c r="BX307" s="206"/>
      <c r="BY307" s="489">
        <f t="shared" si="70"/>
        <v>0</v>
      </c>
      <c r="BZ307" s="489">
        <f t="shared" si="71"/>
        <v>0</v>
      </c>
      <c r="CA307" s="489">
        <f t="shared" si="74"/>
        <v>808</v>
      </c>
      <c r="CB307" s="489">
        <f t="shared" si="75"/>
        <v>6</v>
      </c>
      <c r="CC307" s="489">
        <f t="shared" si="76"/>
        <v>0</v>
      </c>
      <c r="CD307" s="489">
        <f t="shared" si="77"/>
        <v>0</v>
      </c>
      <c r="CE307" s="489">
        <f t="shared" si="78"/>
        <v>0</v>
      </c>
      <c r="CF307" s="489">
        <f t="shared" si="72"/>
        <v>808</v>
      </c>
      <c r="CG307" s="489">
        <f t="shared" si="73"/>
        <v>6</v>
      </c>
      <c r="CH307" s="489">
        <f t="shared" si="79"/>
        <v>339</v>
      </c>
      <c r="CI307" s="489">
        <f t="shared" si="80"/>
        <v>24</v>
      </c>
    </row>
    <row r="308" spans="1:87">
      <c r="A308" s="499" t="str">
        <f t="shared" si="65"/>
        <v>1109</v>
      </c>
      <c r="B308" s="500">
        <v>40118</v>
      </c>
      <c r="C308" s="206"/>
      <c r="D308" s="206"/>
      <c r="E308" s="206"/>
      <c r="F308" s="206"/>
      <c r="G308" s="206"/>
      <c r="H308" s="206"/>
      <c r="I308" s="206"/>
      <c r="J308" s="206"/>
      <c r="K308" s="206"/>
      <c r="L308" s="206"/>
      <c r="M308" s="206"/>
      <c r="N308" s="206"/>
      <c r="O308" s="206"/>
      <c r="P308" s="206"/>
      <c r="Q308" s="206"/>
      <c r="R308" s="206"/>
      <c r="S308" s="206"/>
      <c r="T308" s="206"/>
      <c r="U308" s="206"/>
      <c r="V308" s="206"/>
      <c r="W308" s="206"/>
      <c r="X308" s="206"/>
      <c r="Y308" s="206"/>
      <c r="Z308" s="206"/>
      <c r="AA308" s="206"/>
      <c r="AB308" s="206"/>
      <c r="AC308" s="206"/>
      <c r="AD308" s="206"/>
      <c r="AE308" s="206"/>
      <c r="AF308" s="206"/>
      <c r="AG308" s="206"/>
      <c r="AH308" s="206"/>
      <c r="AI308" s="206"/>
      <c r="AJ308" s="206"/>
      <c r="AK308" s="206"/>
      <c r="AL308" s="206"/>
      <c r="AM308" s="206"/>
      <c r="AN308" s="206"/>
      <c r="AO308" s="206"/>
      <c r="AP308" s="206"/>
      <c r="AQ308" s="206"/>
      <c r="AR308" s="206"/>
      <c r="AS308" s="206"/>
      <c r="AT308" s="489">
        <f t="shared" si="66"/>
        <v>0</v>
      </c>
      <c r="AU308" s="489">
        <f t="shared" si="67"/>
        <v>0</v>
      </c>
      <c r="AV308" s="489">
        <f t="shared" si="68"/>
        <v>0</v>
      </c>
      <c r="AW308" s="489">
        <f t="shared" si="69"/>
        <v>0</v>
      </c>
      <c r="AX308" s="206"/>
      <c r="AY308" s="206"/>
      <c r="AZ308" s="206"/>
      <c r="BA308" s="206"/>
      <c r="BB308" s="206"/>
      <c r="BC308" s="206"/>
      <c r="BD308" s="206"/>
      <c r="BE308" s="206"/>
      <c r="BF308" s="206"/>
      <c r="BG308" s="206"/>
      <c r="BH308" s="206"/>
      <c r="BI308" s="206"/>
      <c r="BJ308" s="206"/>
      <c r="BK308" s="206"/>
      <c r="BL308" s="206"/>
      <c r="BM308" s="206"/>
      <c r="BN308" s="206"/>
      <c r="BO308" s="206"/>
      <c r="BP308" s="206"/>
      <c r="BQ308" s="206"/>
      <c r="BR308" s="206"/>
      <c r="BS308" s="206"/>
      <c r="BT308" s="206"/>
      <c r="BU308" s="206"/>
      <c r="BV308" s="206"/>
      <c r="BW308" s="206"/>
      <c r="BX308" s="206"/>
      <c r="BY308" s="489">
        <f t="shared" si="70"/>
        <v>0</v>
      </c>
      <c r="BZ308" s="489">
        <f t="shared" si="71"/>
        <v>0</v>
      </c>
      <c r="CA308" s="489">
        <f t="shared" si="74"/>
        <v>808</v>
      </c>
      <c r="CB308" s="489">
        <f t="shared" si="75"/>
        <v>6</v>
      </c>
      <c r="CC308" s="489">
        <f t="shared" si="76"/>
        <v>0</v>
      </c>
      <c r="CD308" s="489">
        <f t="shared" si="77"/>
        <v>0</v>
      </c>
      <c r="CE308" s="489">
        <f t="shared" si="78"/>
        <v>0</v>
      </c>
      <c r="CF308" s="489">
        <f t="shared" si="72"/>
        <v>808</v>
      </c>
      <c r="CG308" s="489">
        <f t="shared" si="73"/>
        <v>6</v>
      </c>
      <c r="CH308" s="489">
        <f t="shared" si="79"/>
        <v>339</v>
      </c>
      <c r="CI308" s="489">
        <f t="shared" si="80"/>
        <v>24</v>
      </c>
    </row>
    <row r="309" spans="1:87">
      <c r="A309" s="499" t="str">
        <f t="shared" si="65"/>
        <v>1109</v>
      </c>
      <c r="B309" s="500">
        <v>40119</v>
      </c>
      <c r="C309" s="206"/>
      <c r="D309" s="206"/>
      <c r="E309" s="206"/>
      <c r="F309" s="206"/>
      <c r="G309" s="206"/>
      <c r="H309" s="206"/>
      <c r="I309" s="206"/>
      <c r="J309" s="206"/>
      <c r="K309" s="206"/>
      <c r="L309" s="206"/>
      <c r="M309" s="206"/>
      <c r="N309" s="206"/>
      <c r="O309" s="206"/>
      <c r="P309" s="206"/>
      <c r="Q309" s="206"/>
      <c r="R309" s="206"/>
      <c r="S309" s="206"/>
      <c r="T309" s="206"/>
      <c r="U309" s="206"/>
      <c r="V309" s="206"/>
      <c r="W309" s="206"/>
      <c r="X309" s="206"/>
      <c r="Y309" s="206"/>
      <c r="Z309" s="206"/>
      <c r="AA309" s="206"/>
      <c r="AB309" s="206"/>
      <c r="AC309" s="206"/>
      <c r="AD309" s="206"/>
      <c r="AE309" s="206"/>
      <c r="AF309" s="206"/>
      <c r="AG309" s="206"/>
      <c r="AH309" s="206"/>
      <c r="AI309" s="206"/>
      <c r="AJ309" s="206"/>
      <c r="AK309" s="206"/>
      <c r="AL309" s="206"/>
      <c r="AM309" s="206"/>
      <c r="AN309" s="206"/>
      <c r="AO309" s="206"/>
      <c r="AP309" s="206"/>
      <c r="AQ309" s="206"/>
      <c r="AR309" s="206"/>
      <c r="AS309" s="206"/>
      <c r="AT309" s="489">
        <f t="shared" si="66"/>
        <v>0</v>
      </c>
      <c r="AU309" s="489">
        <f t="shared" si="67"/>
        <v>0</v>
      </c>
      <c r="AV309" s="489">
        <f t="shared" si="68"/>
        <v>0</v>
      </c>
      <c r="AW309" s="489">
        <f t="shared" si="69"/>
        <v>0</v>
      </c>
      <c r="AX309" s="206"/>
      <c r="AY309" s="206"/>
      <c r="AZ309" s="206"/>
      <c r="BA309" s="206"/>
      <c r="BB309" s="206"/>
      <c r="BC309" s="206"/>
      <c r="BD309" s="206"/>
      <c r="BE309" s="206"/>
      <c r="BF309" s="206"/>
      <c r="BG309" s="206"/>
      <c r="BH309" s="206"/>
      <c r="BI309" s="206"/>
      <c r="BJ309" s="206"/>
      <c r="BK309" s="206"/>
      <c r="BL309" s="206"/>
      <c r="BM309" s="206"/>
      <c r="BN309" s="206"/>
      <c r="BO309" s="206"/>
      <c r="BP309" s="206"/>
      <c r="BQ309" s="206"/>
      <c r="BR309" s="206"/>
      <c r="BS309" s="206"/>
      <c r="BT309" s="206"/>
      <c r="BU309" s="206"/>
      <c r="BV309" s="206"/>
      <c r="BW309" s="206"/>
      <c r="BX309" s="206"/>
      <c r="BY309" s="489">
        <f t="shared" si="70"/>
        <v>0</v>
      </c>
      <c r="BZ309" s="489">
        <f t="shared" si="71"/>
        <v>0</v>
      </c>
      <c r="CA309" s="489">
        <f t="shared" si="74"/>
        <v>808</v>
      </c>
      <c r="CB309" s="489">
        <f t="shared" si="75"/>
        <v>6</v>
      </c>
      <c r="CC309" s="489">
        <f t="shared" si="76"/>
        <v>0</v>
      </c>
      <c r="CD309" s="489">
        <f t="shared" si="77"/>
        <v>0</v>
      </c>
      <c r="CE309" s="489">
        <f t="shared" si="78"/>
        <v>0</v>
      </c>
      <c r="CF309" s="489">
        <f t="shared" si="72"/>
        <v>808</v>
      </c>
      <c r="CG309" s="489">
        <f t="shared" si="73"/>
        <v>6</v>
      </c>
      <c r="CH309" s="489">
        <f t="shared" si="79"/>
        <v>339</v>
      </c>
      <c r="CI309" s="489">
        <f t="shared" si="80"/>
        <v>24</v>
      </c>
    </row>
    <row r="310" spans="1:87">
      <c r="A310" s="499" t="str">
        <f t="shared" si="65"/>
        <v>1109</v>
      </c>
      <c r="B310" s="500">
        <v>40120</v>
      </c>
      <c r="C310" s="206"/>
      <c r="D310" s="206"/>
      <c r="E310" s="206"/>
      <c r="F310" s="206"/>
      <c r="G310" s="206"/>
      <c r="H310" s="206"/>
      <c r="I310" s="206"/>
      <c r="J310" s="206"/>
      <c r="K310" s="206"/>
      <c r="L310" s="206"/>
      <c r="M310" s="206"/>
      <c r="N310" s="206"/>
      <c r="O310" s="206"/>
      <c r="P310" s="206"/>
      <c r="Q310" s="206"/>
      <c r="R310" s="206"/>
      <c r="S310" s="206"/>
      <c r="T310" s="206"/>
      <c r="U310" s="206"/>
      <c r="V310" s="206"/>
      <c r="W310" s="206"/>
      <c r="X310" s="206"/>
      <c r="Y310" s="206"/>
      <c r="Z310" s="206"/>
      <c r="AA310" s="206"/>
      <c r="AB310" s="206"/>
      <c r="AC310" s="206"/>
      <c r="AD310" s="206"/>
      <c r="AE310" s="206"/>
      <c r="AF310" s="206"/>
      <c r="AG310" s="206"/>
      <c r="AH310" s="206"/>
      <c r="AI310" s="206"/>
      <c r="AJ310" s="206"/>
      <c r="AK310" s="206"/>
      <c r="AL310" s="206"/>
      <c r="AM310" s="206"/>
      <c r="AN310" s="206"/>
      <c r="AO310" s="206"/>
      <c r="AP310" s="206"/>
      <c r="AQ310" s="206"/>
      <c r="AR310" s="206"/>
      <c r="AS310" s="206"/>
      <c r="AT310" s="489">
        <f t="shared" si="66"/>
        <v>0</v>
      </c>
      <c r="AU310" s="489">
        <f t="shared" si="67"/>
        <v>0</v>
      </c>
      <c r="AV310" s="489">
        <f t="shared" si="68"/>
        <v>0</v>
      </c>
      <c r="AW310" s="489">
        <f t="shared" si="69"/>
        <v>0</v>
      </c>
      <c r="AX310" s="206"/>
      <c r="AY310" s="206"/>
      <c r="AZ310" s="206"/>
      <c r="BA310" s="206"/>
      <c r="BB310" s="206"/>
      <c r="BC310" s="206"/>
      <c r="BD310" s="206"/>
      <c r="BE310" s="206"/>
      <c r="BF310" s="206"/>
      <c r="BG310" s="206"/>
      <c r="BH310" s="206"/>
      <c r="BI310" s="206"/>
      <c r="BJ310" s="206"/>
      <c r="BK310" s="206"/>
      <c r="BL310" s="206"/>
      <c r="BM310" s="206"/>
      <c r="BN310" s="206"/>
      <c r="BO310" s="206"/>
      <c r="BP310" s="206"/>
      <c r="BQ310" s="206"/>
      <c r="BR310" s="206"/>
      <c r="BS310" s="206"/>
      <c r="BT310" s="206"/>
      <c r="BU310" s="206"/>
      <c r="BV310" s="206"/>
      <c r="BW310" s="206"/>
      <c r="BX310" s="206"/>
      <c r="BY310" s="489">
        <f t="shared" si="70"/>
        <v>0</v>
      </c>
      <c r="BZ310" s="489">
        <f t="shared" si="71"/>
        <v>0</v>
      </c>
      <c r="CA310" s="489">
        <f t="shared" si="74"/>
        <v>808</v>
      </c>
      <c r="CB310" s="489">
        <f t="shared" si="75"/>
        <v>6</v>
      </c>
      <c r="CC310" s="489">
        <f t="shared" si="76"/>
        <v>0</v>
      </c>
      <c r="CD310" s="489">
        <f t="shared" si="77"/>
        <v>0</v>
      </c>
      <c r="CE310" s="489">
        <f t="shared" si="78"/>
        <v>0</v>
      </c>
      <c r="CF310" s="489">
        <f t="shared" si="72"/>
        <v>808</v>
      </c>
      <c r="CG310" s="489">
        <f t="shared" si="73"/>
        <v>6</v>
      </c>
      <c r="CH310" s="489">
        <f t="shared" si="79"/>
        <v>339</v>
      </c>
      <c r="CI310" s="489">
        <f t="shared" si="80"/>
        <v>24</v>
      </c>
    </row>
    <row r="311" spans="1:87">
      <c r="A311" s="499" t="str">
        <f t="shared" si="65"/>
        <v>1109</v>
      </c>
      <c r="B311" s="500">
        <v>40121</v>
      </c>
      <c r="C311" s="206"/>
      <c r="D311" s="206"/>
      <c r="E311" s="206"/>
      <c r="F311" s="206"/>
      <c r="G311" s="206"/>
      <c r="H311" s="206"/>
      <c r="I311" s="206"/>
      <c r="J311" s="206"/>
      <c r="K311" s="206"/>
      <c r="L311" s="206"/>
      <c r="M311" s="206"/>
      <c r="N311" s="206"/>
      <c r="O311" s="206"/>
      <c r="P311" s="206"/>
      <c r="Q311" s="206"/>
      <c r="R311" s="206"/>
      <c r="S311" s="206"/>
      <c r="T311" s="206"/>
      <c r="U311" s="206"/>
      <c r="V311" s="206"/>
      <c r="W311" s="206"/>
      <c r="X311" s="206"/>
      <c r="Y311" s="206"/>
      <c r="Z311" s="206"/>
      <c r="AA311" s="206"/>
      <c r="AB311" s="206"/>
      <c r="AC311" s="206"/>
      <c r="AD311" s="206"/>
      <c r="AE311" s="206"/>
      <c r="AF311" s="206"/>
      <c r="AG311" s="206"/>
      <c r="AH311" s="206"/>
      <c r="AI311" s="206"/>
      <c r="AJ311" s="206"/>
      <c r="AK311" s="206"/>
      <c r="AL311" s="206"/>
      <c r="AM311" s="206"/>
      <c r="AN311" s="206"/>
      <c r="AO311" s="206"/>
      <c r="AP311" s="206"/>
      <c r="AQ311" s="206"/>
      <c r="AR311" s="206"/>
      <c r="AS311" s="206"/>
      <c r="AT311" s="489">
        <f t="shared" si="66"/>
        <v>0</v>
      </c>
      <c r="AU311" s="489">
        <f t="shared" si="67"/>
        <v>0</v>
      </c>
      <c r="AV311" s="489">
        <f t="shared" si="68"/>
        <v>0</v>
      </c>
      <c r="AW311" s="489">
        <f t="shared" si="69"/>
        <v>0</v>
      </c>
      <c r="AX311" s="206"/>
      <c r="AY311" s="206"/>
      <c r="AZ311" s="206"/>
      <c r="BA311" s="206"/>
      <c r="BB311" s="206"/>
      <c r="BC311" s="206"/>
      <c r="BD311" s="206"/>
      <c r="BE311" s="206"/>
      <c r="BF311" s="206"/>
      <c r="BG311" s="206"/>
      <c r="BH311" s="206"/>
      <c r="BI311" s="206"/>
      <c r="BJ311" s="206"/>
      <c r="BK311" s="206"/>
      <c r="BL311" s="206"/>
      <c r="BM311" s="206"/>
      <c r="BN311" s="206"/>
      <c r="BO311" s="206"/>
      <c r="BP311" s="206"/>
      <c r="BQ311" s="206"/>
      <c r="BR311" s="206"/>
      <c r="BS311" s="206"/>
      <c r="BT311" s="206"/>
      <c r="BU311" s="206"/>
      <c r="BV311" s="206"/>
      <c r="BW311" s="206"/>
      <c r="BX311" s="206"/>
      <c r="BY311" s="489">
        <f t="shared" si="70"/>
        <v>0</v>
      </c>
      <c r="BZ311" s="489">
        <f t="shared" si="71"/>
        <v>0</v>
      </c>
      <c r="CA311" s="489">
        <f t="shared" si="74"/>
        <v>808</v>
      </c>
      <c r="CB311" s="489">
        <f t="shared" si="75"/>
        <v>6</v>
      </c>
      <c r="CC311" s="489">
        <f t="shared" si="76"/>
        <v>0</v>
      </c>
      <c r="CD311" s="489">
        <f t="shared" si="77"/>
        <v>0</v>
      </c>
      <c r="CE311" s="489">
        <f t="shared" si="78"/>
        <v>0</v>
      </c>
      <c r="CF311" s="489">
        <f t="shared" si="72"/>
        <v>808</v>
      </c>
      <c r="CG311" s="489">
        <f t="shared" si="73"/>
        <v>6</v>
      </c>
      <c r="CH311" s="489">
        <f t="shared" si="79"/>
        <v>339</v>
      </c>
      <c r="CI311" s="489">
        <f t="shared" si="80"/>
        <v>24</v>
      </c>
    </row>
    <row r="312" spans="1:87">
      <c r="A312" s="499" t="str">
        <f t="shared" si="65"/>
        <v>1109</v>
      </c>
      <c r="B312" s="500">
        <v>40122</v>
      </c>
      <c r="C312" s="206"/>
      <c r="D312" s="206"/>
      <c r="E312" s="206"/>
      <c r="F312" s="206"/>
      <c r="G312" s="206"/>
      <c r="H312" s="206"/>
      <c r="I312" s="206"/>
      <c r="J312" s="206"/>
      <c r="K312" s="206"/>
      <c r="L312" s="206"/>
      <c r="M312" s="206"/>
      <c r="N312" s="206"/>
      <c r="O312" s="206"/>
      <c r="P312" s="206"/>
      <c r="Q312" s="206"/>
      <c r="R312" s="206"/>
      <c r="S312" s="206"/>
      <c r="T312" s="206"/>
      <c r="U312" s="206"/>
      <c r="V312" s="206"/>
      <c r="W312" s="206"/>
      <c r="X312" s="206"/>
      <c r="Y312" s="206"/>
      <c r="Z312" s="206"/>
      <c r="AA312" s="206"/>
      <c r="AB312" s="206"/>
      <c r="AC312" s="206"/>
      <c r="AD312" s="206"/>
      <c r="AE312" s="206"/>
      <c r="AF312" s="206"/>
      <c r="AG312" s="206"/>
      <c r="AH312" s="206"/>
      <c r="AI312" s="206"/>
      <c r="AJ312" s="206"/>
      <c r="AK312" s="206"/>
      <c r="AL312" s="206"/>
      <c r="AM312" s="206"/>
      <c r="AN312" s="206"/>
      <c r="AO312" s="206"/>
      <c r="AP312" s="206"/>
      <c r="AQ312" s="206"/>
      <c r="AR312" s="206"/>
      <c r="AS312" s="206"/>
      <c r="AT312" s="489">
        <f t="shared" si="66"/>
        <v>0</v>
      </c>
      <c r="AU312" s="489">
        <f t="shared" si="67"/>
        <v>0</v>
      </c>
      <c r="AV312" s="489">
        <f t="shared" si="68"/>
        <v>0</v>
      </c>
      <c r="AW312" s="489">
        <f t="shared" si="69"/>
        <v>0</v>
      </c>
      <c r="AX312" s="206"/>
      <c r="AY312" s="206"/>
      <c r="AZ312" s="206"/>
      <c r="BA312" s="206"/>
      <c r="BB312" s="206"/>
      <c r="BC312" s="206"/>
      <c r="BD312" s="206"/>
      <c r="BE312" s="206"/>
      <c r="BF312" s="206"/>
      <c r="BG312" s="206"/>
      <c r="BH312" s="206"/>
      <c r="BI312" s="206"/>
      <c r="BJ312" s="206"/>
      <c r="BK312" s="206"/>
      <c r="BL312" s="206"/>
      <c r="BM312" s="206"/>
      <c r="BN312" s="206"/>
      <c r="BO312" s="206"/>
      <c r="BP312" s="206"/>
      <c r="BQ312" s="206"/>
      <c r="BR312" s="206"/>
      <c r="BS312" s="206"/>
      <c r="BT312" s="206"/>
      <c r="BU312" s="206"/>
      <c r="BV312" s="206"/>
      <c r="BW312" s="206"/>
      <c r="BX312" s="206"/>
      <c r="BY312" s="489">
        <f t="shared" si="70"/>
        <v>0</v>
      </c>
      <c r="BZ312" s="489">
        <f t="shared" si="71"/>
        <v>0</v>
      </c>
      <c r="CA312" s="489">
        <f t="shared" si="74"/>
        <v>808</v>
      </c>
      <c r="CB312" s="489">
        <f t="shared" si="75"/>
        <v>6</v>
      </c>
      <c r="CC312" s="489">
        <f t="shared" si="76"/>
        <v>0</v>
      </c>
      <c r="CD312" s="489">
        <f t="shared" si="77"/>
        <v>0</v>
      </c>
      <c r="CE312" s="489">
        <f t="shared" si="78"/>
        <v>0</v>
      </c>
      <c r="CF312" s="489">
        <f t="shared" si="72"/>
        <v>808</v>
      </c>
      <c r="CG312" s="489">
        <f t="shared" si="73"/>
        <v>6</v>
      </c>
      <c r="CH312" s="489">
        <f t="shared" si="79"/>
        <v>339</v>
      </c>
      <c r="CI312" s="489">
        <f t="shared" si="80"/>
        <v>24</v>
      </c>
    </row>
    <row r="313" spans="1:87">
      <c r="A313" s="499" t="str">
        <f t="shared" si="65"/>
        <v>1109</v>
      </c>
      <c r="B313" s="500">
        <v>40123</v>
      </c>
      <c r="C313" s="206"/>
      <c r="D313" s="206"/>
      <c r="E313" s="206"/>
      <c r="F313" s="206"/>
      <c r="G313" s="206"/>
      <c r="H313" s="206"/>
      <c r="I313" s="206"/>
      <c r="J313" s="206"/>
      <c r="K313" s="206"/>
      <c r="L313" s="206"/>
      <c r="M313" s="206"/>
      <c r="N313" s="206"/>
      <c r="O313" s="206"/>
      <c r="P313" s="206"/>
      <c r="Q313" s="206"/>
      <c r="R313" s="206"/>
      <c r="S313" s="206"/>
      <c r="T313" s="206"/>
      <c r="U313" s="206"/>
      <c r="V313" s="206"/>
      <c r="W313" s="206"/>
      <c r="X313" s="206"/>
      <c r="Y313" s="206"/>
      <c r="Z313" s="206"/>
      <c r="AA313" s="206"/>
      <c r="AB313" s="206"/>
      <c r="AC313" s="206"/>
      <c r="AD313" s="206"/>
      <c r="AE313" s="206"/>
      <c r="AF313" s="206"/>
      <c r="AG313" s="206"/>
      <c r="AH313" s="206"/>
      <c r="AI313" s="206"/>
      <c r="AJ313" s="206"/>
      <c r="AK313" s="206"/>
      <c r="AL313" s="206"/>
      <c r="AM313" s="206"/>
      <c r="AN313" s="206"/>
      <c r="AO313" s="206"/>
      <c r="AP313" s="206"/>
      <c r="AQ313" s="206"/>
      <c r="AR313" s="206"/>
      <c r="AS313" s="206"/>
      <c r="AT313" s="489">
        <f t="shared" si="66"/>
        <v>0</v>
      </c>
      <c r="AU313" s="489">
        <f t="shared" si="67"/>
        <v>0</v>
      </c>
      <c r="AV313" s="489">
        <f t="shared" si="68"/>
        <v>0</v>
      </c>
      <c r="AW313" s="489">
        <f t="shared" si="69"/>
        <v>0</v>
      </c>
      <c r="AX313" s="206"/>
      <c r="AY313" s="206"/>
      <c r="AZ313" s="206"/>
      <c r="BA313" s="206"/>
      <c r="BB313" s="206"/>
      <c r="BC313" s="206"/>
      <c r="BD313" s="206"/>
      <c r="BE313" s="206"/>
      <c r="BF313" s="206"/>
      <c r="BG313" s="206"/>
      <c r="BH313" s="206"/>
      <c r="BI313" s="206"/>
      <c r="BJ313" s="206"/>
      <c r="BK313" s="206"/>
      <c r="BL313" s="206"/>
      <c r="BM313" s="206"/>
      <c r="BN313" s="206"/>
      <c r="BO313" s="206"/>
      <c r="BP313" s="206"/>
      <c r="BQ313" s="206"/>
      <c r="BR313" s="206"/>
      <c r="BS313" s="206"/>
      <c r="BT313" s="206"/>
      <c r="BU313" s="206"/>
      <c r="BV313" s="206"/>
      <c r="BW313" s="206"/>
      <c r="BX313" s="206"/>
      <c r="BY313" s="489">
        <f t="shared" si="70"/>
        <v>0</v>
      </c>
      <c r="BZ313" s="489">
        <f t="shared" si="71"/>
        <v>0</v>
      </c>
      <c r="CA313" s="489">
        <f t="shared" si="74"/>
        <v>808</v>
      </c>
      <c r="CB313" s="489">
        <f t="shared" si="75"/>
        <v>6</v>
      </c>
      <c r="CC313" s="489">
        <f t="shared" si="76"/>
        <v>0</v>
      </c>
      <c r="CD313" s="489">
        <f t="shared" si="77"/>
        <v>0</v>
      </c>
      <c r="CE313" s="489">
        <f t="shared" si="78"/>
        <v>0</v>
      </c>
      <c r="CF313" s="489">
        <f t="shared" si="72"/>
        <v>808</v>
      </c>
      <c r="CG313" s="489">
        <f t="shared" si="73"/>
        <v>6</v>
      </c>
      <c r="CH313" s="489">
        <f t="shared" si="79"/>
        <v>339</v>
      </c>
      <c r="CI313" s="489">
        <f t="shared" si="80"/>
        <v>24</v>
      </c>
    </row>
    <row r="314" spans="1:87">
      <c r="A314" s="499" t="str">
        <f t="shared" si="65"/>
        <v>1109</v>
      </c>
      <c r="B314" s="500">
        <v>40124</v>
      </c>
      <c r="C314" s="206"/>
      <c r="D314" s="206"/>
      <c r="E314" s="206"/>
      <c r="F314" s="206"/>
      <c r="G314" s="206"/>
      <c r="H314" s="206"/>
      <c r="I314" s="206"/>
      <c r="J314" s="206"/>
      <c r="K314" s="206"/>
      <c r="L314" s="206"/>
      <c r="M314" s="206"/>
      <c r="N314" s="206"/>
      <c r="O314" s="206"/>
      <c r="P314" s="206"/>
      <c r="Q314" s="206"/>
      <c r="R314" s="206"/>
      <c r="S314" s="206"/>
      <c r="T314" s="206"/>
      <c r="U314" s="206"/>
      <c r="V314" s="206"/>
      <c r="W314" s="206"/>
      <c r="X314" s="206"/>
      <c r="Y314" s="206"/>
      <c r="Z314" s="206"/>
      <c r="AA314" s="206"/>
      <c r="AB314" s="206"/>
      <c r="AC314" s="206"/>
      <c r="AD314" s="206"/>
      <c r="AE314" s="206"/>
      <c r="AF314" s="206"/>
      <c r="AG314" s="206"/>
      <c r="AH314" s="206"/>
      <c r="AI314" s="206"/>
      <c r="AJ314" s="206"/>
      <c r="AK314" s="206"/>
      <c r="AL314" s="206"/>
      <c r="AM314" s="206"/>
      <c r="AN314" s="206"/>
      <c r="AO314" s="206"/>
      <c r="AP314" s="206"/>
      <c r="AQ314" s="206"/>
      <c r="AR314" s="206"/>
      <c r="AS314" s="206"/>
      <c r="AT314" s="489">
        <f t="shared" si="66"/>
        <v>0</v>
      </c>
      <c r="AU314" s="489">
        <f t="shared" si="67"/>
        <v>0</v>
      </c>
      <c r="AV314" s="489">
        <f t="shared" si="68"/>
        <v>0</v>
      </c>
      <c r="AW314" s="489">
        <f t="shared" si="69"/>
        <v>0</v>
      </c>
      <c r="AX314" s="206"/>
      <c r="AY314" s="206"/>
      <c r="AZ314" s="206"/>
      <c r="BA314" s="206"/>
      <c r="BB314" s="206"/>
      <c r="BC314" s="206"/>
      <c r="BD314" s="206"/>
      <c r="BE314" s="206"/>
      <c r="BF314" s="206"/>
      <c r="BG314" s="206"/>
      <c r="BH314" s="206"/>
      <c r="BI314" s="206"/>
      <c r="BJ314" s="206"/>
      <c r="BK314" s="206"/>
      <c r="BL314" s="206"/>
      <c r="BM314" s="206"/>
      <c r="BN314" s="206"/>
      <c r="BO314" s="206"/>
      <c r="BP314" s="206"/>
      <c r="BQ314" s="206"/>
      <c r="BR314" s="206"/>
      <c r="BS314" s="206"/>
      <c r="BT314" s="206"/>
      <c r="BU314" s="206"/>
      <c r="BV314" s="206"/>
      <c r="BW314" s="206"/>
      <c r="BX314" s="206"/>
      <c r="BY314" s="489">
        <f t="shared" si="70"/>
        <v>0</v>
      </c>
      <c r="BZ314" s="489">
        <f t="shared" si="71"/>
        <v>0</v>
      </c>
      <c r="CA314" s="489">
        <f t="shared" si="74"/>
        <v>808</v>
      </c>
      <c r="CB314" s="489">
        <f t="shared" si="75"/>
        <v>6</v>
      </c>
      <c r="CC314" s="489">
        <f t="shared" si="76"/>
        <v>0</v>
      </c>
      <c r="CD314" s="489">
        <f t="shared" si="77"/>
        <v>0</v>
      </c>
      <c r="CE314" s="489">
        <f t="shared" si="78"/>
        <v>0</v>
      </c>
      <c r="CF314" s="489">
        <f t="shared" si="72"/>
        <v>808</v>
      </c>
      <c r="CG314" s="489">
        <f t="shared" si="73"/>
        <v>6</v>
      </c>
      <c r="CH314" s="489">
        <f t="shared" si="79"/>
        <v>339</v>
      </c>
      <c r="CI314" s="489">
        <f t="shared" si="80"/>
        <v>24</v>
      </c>
    </row>
    <row r="315" spans="1:87">
      <c r="A315" s="499" t="str">
        <f t="shared" si="65"/>
        <v>1109</v>
      </c>
      <c r="B315" s="500">
        <v>40125</v>
      </c>
      <c r="C315" s="206"/>
      <c r="D315" s="206"/>
      <c r="E315" s="206"/>
      <c r="F315" s="206"/>
      <c r="G315" s="206"/>
      <c r="H315" s="206"/>
      <c r="I315" s="206"/>
      <c r="J315" s="206"/>
      <c r="K315" s="206"/>
      <c r="L315" s="206"/>
      <c r="M315" s="206"/>
      <c r="N315" s="206"/>
      <c r="O315" s="206"/>
      <c r="P315" s="206"/>
      <c r="Q315" s="206"/>
      <c r="R315" s="206"/>
      <c r="S315" s="206"/>
      <c r="T315" s="206"/>
      <c r="U315" s="206"/>
      <c r="V315" s="206"/>
      <c r="W315" s="206"/>
      <c r="X315" s="206"/>
      <c r="Y315" s="206"/>
      <c r="Z315" s="206"/>
      <c r="AA315" s="206"/>
      <c r="AB315" s="206"/>
      <c r="AC315" s="206"/>
      <c r="AD315" s="206"/>
      <c r="AE315" s="206"/>
      <c r="AF315" s="206"/>
      <c r="AG315" s="206"/>
      <c r="AH315" s="206"/>
      <c r="AI315" s="206"/>
      <c r="AJ315" s="206"/>
      <c r="AK315" s="206"/>
      <c r="AL315" s="206"/>
      <c r="AM315" s="206"/>
      <c r="AN315" s="206"/>
      <c r="AO315" s="206"/>
      <c r="AP315" s="206"/>
      <c r="AQ315" s="206"/>
      <c r="AR315" s="206"/>
      <c r="AS315" s="206"/>
      <c r="AT315" s="489">
        <f t="shared" si="66"/>
        <v>0</v>
      </c>
      <c r="AU315" s="489">
        <f t="shared" si="67"/>
        <v>0</v>
      </c>
      <c r="AV315" s="489">
        <f t="shared" si="68"/>
        <v>0</v>
      </c>
      <c r="AW315" s="489">
        <f t="shared" si="69"/>
        <v>0</v>
      </c>
      <c r="AX315" s="206"/>
      <c r="AY315" s="206"/>
      <c r="AZ315" s="206"/>
      <c r="BA315" s="206"/>
      <c r="BB315" s="206"/>
      <c r="BC315" s="206"/>
      <c r="BD315" s="206"/>
      <c r="BE315" s="206"/>
      <c r="BF315" s="206"/>
      <c r="BG315" s="206"/>
      <c r="BH315" s="206"/>
      <c r="BI315" s="206"/>
      <c r="BJ315" s="206"/>
      <c r="BK315" s="206"/>
      <c r="BL315" s="206"/>
      <c r="BM315" s="206"/>
      <c r="BN315" s="206"/>
      <c r="BO315" s="206"/>
      <c r="BP315" s="206"/>
      <c r="BQ315" s="206"/>
      <c r="BR315" s="206"/>
      <c r="BS315" s="206"/>
      <c r="BT315" s="206"/>
      <c r="BU315" s="206"/>
      <c r="BV315" s="206"/>
      <c r="BW315" s="206"/>
      <c r="BX315" s="206"/>
      <c r="BY315" s="489">
        <f t="shared" si="70"/>
        <v>0</v>
      </c>
      <c r="BZ315" s="489">
        <f t="shared" si="71"/>
        <v>0</v>
      </c>
      <c r="CA315" s="489">
        <f t="shared" si="74"/>
        <v>808</v>
      </c>
      <c r="CB315" s="489">
        <f t="shared" si="75"/>
        <v>6</v>
      </c>
      <c r="CC315" s="489">
        <f t="shared" si="76"/>
        <v>0</v>
      </c>
      <c r="CD315" s="489">
        <f t="shared" si="77"/>
        <v>0</v>
      </c>
      <c r="CE315" s="489">
        <f t="shared" si="78"/>
        <v>0</v>
      </c>
      <c r="CF315" s="489">
        <f t="shared" si="72"/>
        <v>808</v>
      </c>
      <c r="CG315" s="489">
        <f t="shared" si="73"/>
        <v>6</v>
      </c>
      <c r="CH315" s="489">
        <f t="shared" si="79"/>
        <v>339</v>
      </c>
      <c r="CI315" s="489">
        <f t="shared" si="80"/>
        <v>24</v>
      </c>
    </row>
    <row r="316" spans="1:87">
      <c r="A316" s="499" t="str">
        <f t="shared" si="65"/>
        <v>1109</v>
      </c>
      <c r="B316" s="500">
        <v>40126</v>
      </c>
      <c r="C316" s="206"/>
      <c r="D316" s="206"/>
      <c r="E316" s="206"/>
      <c r="F316" s="206"/>
      <c r="G316" s="206"/>
      <c r="H316" s="206"/>
      <c r="I316" s="206"/>
      <c r="J316" s="206"/>
      <c r="K316" s="206"/>
      <c r="L316" s="206"/>
      <c r="M316" s="206"/>
      <c r="N316" s="206"/>
      <c r="O316" s="206"/>
      <c r="P316" s="206"/>
      <c r="Q316" s="206"/>
      <c r="R316" s="206"/>
      <c r="S316" s="206"/>
      <c r="T316" s="206"/>
      <c r="U316" s="206"/>
      <c r="V316" s="206"/>
      <c r="W316" s="206"/>
      <c r="X316" s="206"/>
      <c r="Y316" s="206"/>
      <c r="Z316" s="206"/>
      <c r="AA316" s="206"/>
      <c r="AB316" s="206"/>
      <c r="AC316" s="206"/>
      <c r="AD316" s="206"/>
      <c r="AE316" s="206"/>
      <c r="AF316" s="206"/>
      <c r="AG316" s="206"/>
      <c r="AH316" s="206"/>
      <c r="AI316" s="206"/>
      <c r="AJ316" s="206"/>
      <c r="AK316" s="206"/>
      <c r="AL316" s="206"/>
      <c r="AM316" s="206"/>
      <c r="AN316" s="206"/>
      <c r="AO316" s="206"/>
      <c r="AP316" s="206"/>
      <c r="AQ316" s="206"/>
      <c r="AR316" s="206"/>
      <c r="AS316" s="206"/>
      <c r="AT316" s="489">
        <f t="shared" si="66"/>
        <v>0</v>
      </c>
      <c r="AU316" s="489">
        <f t="shared" si="67"/>
        <v>0</v>
      </c>
      <c r="AV316" s="489">
        <f t="shared" si="68"/>
        <v>0</v>
      </c>
      <c r="AW316" s="489">
        <f t="shared" si="69"/>
        <v>0</v>
      </c>
      <c r="AX316" s="206"/>
      <c r="AY316" s="206"/>
      <c r="AZ316" s="206"/>
      <c r="BA316" s="206"/>
      <c r="BB316" s="206"/>
      <c r="BC316" s="206"/>
      <c r="BD316" s="206"/>
      <c r="BE316" s="206"/>
      <c r="BF316" s="206"/>
      <c r="BG316" s="206"/>
      <c r="BH316" s="206"/>
      <c r="BI316" s="206"/>
      <c r="BJ316" s="206"/>
      <c r="BK316" s="206"/>
      <c r="BL316" s="206"/>
      <c r="BM316" s="206"/>
      <c r="BN316" s="206"/>
      <c r="BO316" s="206"/>
      <c r="BP316" s="206"/>
      <c r="BQ316" s="206"/>
      <c r="BR316" s="206"/>
      <c r="BS316" s="206"/>
      <c r="BT316" s="206"/>
      <c r="BU316" s="206"/>
      <c r="BV316" s="206"/>
      <c r="BW316" s="206"/>
      <c r="BX316" s="206"/>
      <c r="BY316" s="489">
        <f t="shared" si="70"/>
        <v>0</v>
      </c>
      <c r="BZ316" s="489">
        <f t="shared" si="71"/>
        <v>0</v>
      </c>
      <c r="CA316" s="489">
        <f t="shared" si="74"/>
        <v>808</v>
      </c>
      <c r="CB316" s="489">
        <f t="shared" si="75"/>
        <v>6</v>
      </c>
      <c r="CC316" s="489">
        <f t="shared" si="76"/>
        <v>0</v>
      </c>
      <c r="CD316" s="489">
        <f t="shared" si="77"/>
        <v>0</v>
      </c>
      <c r="CE316" s="489">
        <f t="shared" si="78"/>
        <v>0</v>
      </c>
      <c r="CF316" s="489">
        <f t="shared" si="72"/>
        <v>808</v>
      </c>
      <c r="CG316" s="489">
        <f t="shared" si="73"/>
        <v>6</v>
      </c>
      <c r="CH316" s="489">
        <f t="shared" si="79"/>
        <v>339</v>
      </c>
      <c r="CI316" s="489">
        <f t="shared" si="80"/>
        <v>24</v>
      </c>
    </row>
    <row r="317" spans="1:87">
      <c r="A317" s="499" t="str">
        <f t="shared" si="65"/>
        <v>1109</v>
      </c>
      <c r="B317" s="500">
        <v>40127</v>
      </c>
      <c r="C317" s="206"/>
      <c r="D317" s="206"/>
      <c r="E317" s="206"/>
      <c r="F317" s="206"/>
      <c r="G317" s="206"/>
      <c r="H317" s="206"/>
      <c r="I317" s="206"/>
      <c r="J317" s="206"/>
      <c r="K317" s="206"/>
      <c r="L317" s="206"/>
      <c r="M317" s="206"/>
      <c r="N317" s="206"/>
      <c r="O317" s="206"/>
      <c r="P317" s="206"/>
      <c r="Q317" s="206"/>
      <c r="R317" s="206"/>
      <c r="S317" s="206"/>
      <c r="T317" s="206"/>
      <c r="U317" s="206"/>
      <c r="V317" s="206"/>
      <c r="W317" s="206"/>
      <c r="X317" s="206"/>
      <c r="Y317" s="206"/>
      <c r="Z317" s="206"/>
      <c r="AA317" s="206"/>
      <c r="AB317" s="206"/>
      <c r="AC317" s="206"/>
      <c r="AD317" s="206"/>
      <c r="AE317" s="206"/>
      <c r="AF317" s="206"/>
      <c r="AG317" s="206"/>
      <c r="AH317" s="206"/>
      <c r="AI317" s="206"/>
      <c r="AJ317" s="206"/>
      <c r="AK317" s="206"/>
      <c r="AL317" s="206"/>
      <c r="AM317" s="206"/>
      <c r="AN317" s="206"/>
      <c r="AO317" s="206"/>
      <c r="AP317" s="206"/>
      <c r="AQ317" s="206"/>
      <c r="AR317" s="206"/>
      <c r="AS317" s="206"/>
      <c r="AT317" s="489">
        <f t="shared" si="66"/>
        <v>0</v>
      </c>
      <c r="AU317" s="489">
        <f t="shared" si="67"/>
        <v>0</v>
      </c>
      <c r="AV317" s="489">
        <f t="shared" si="68"/>
        <v>0</v>
      </c>
      <c r="AW317" s="489">
        <f t="shared" si="69"/>
        <v>0</v>
      </c>
      <c r="AX317" s="206"/>
      <c r="AY317" s="206"/>
      <c r="AZ317" s="206"/>
      <c r="BA317" s="206"/>
      <c r="BB317" s="206"/>
      <c r="BC317" s="206"/>
      <c r="BD317" s="206"/>
      <c r="BE317" s="206"/>
      <c r="BF317" s="206"/>
      <c r="BG317" s="206"/>
      <c r="BH317" s="206"/>
      <c r="BI317" s="206"/>
      <c r="BJ317" s="206"/>
      <c r="BK317" s="206"/>
      <c r="BL317" s="206"/>
      <c r="BM317" s="206"/>
      <c r="BN317" s="206"/>
      <c r="BO317" s="206"/>
      <c r="BP317" s="206"/>
      <c r="BQ317" s="206"/>
      <c r="BR317" s="206"/>
      <c r="BS317" s="206"/>
      <c r="BT317" s="206"/>
      <c r="BU317" s="206"/>
      <c r="BV317" s="206"/>
      <c r="BW317" s="206"/>
      <c r="BX317" s="206"/>
      <c r="BY317" s="489">
        <f t="shared" si="70"/>
        <v>0</v>
      </c>
      <c r="BZ317" s="489">
        <f t="shared" si="71"/>
        <v>0</v>
      </c>
      <c r="CA317" s="489">
        <f t="shared" si="74"/>
        <v>808</v>
      </c>
      <c r="CB317" s="489">
        <f t="shared" si="75"/>
        <v>6</v>
      </c>
      <c r="CC317" s="489">
        <f t="shared" si="76"/>
        <v>0</v>
      </c>
      <c r="CD317" s="489">
        <f t="shared" si="77"/>
        <v>0</v>
      </c>
      <c r="CE317" s="489">
        <f t="shared" si="78"/>
        <v>0</v>
      </c>
      <c r="CF317" s="489">
        <f t="shared" si="72"/>
        <v>808</v>
      </c>
      <c r="CG317" s="489">
        <f t="shared" si="73"/>
        <v>6</v>
      </c>
      <c r="CH317" s="489">
        <f t="shared" si="79"/>
        <v>339</v>
      </c>
      <c r="CI317" s="489">
        <f t="shared" si="80"/>
        <v>24</v>
      </c>
    </row>
    <row r="318" spans="1:87">
      <c r="A318" s="499" t="str">
        <f t="shared" si="65"/>
        <v>1109</v>
      </c>
      <c r="B318" s="500">
        <v>40128</v>
      </c>
      <c r="C318" s="206"/>
      <c r="D318" s="206"/>
      <c r="E318" s="206"/>
      <c r="F318" s="206"/>
      <c r="G318" s="206"/>
      <c r="H318" s="206"/>
      <c r="I318" s="206"/>
      <c r="J318" s="206"/>
      <c r="K318" s="206"/>
      <c r="L318" s="206"/>
      <c r="M318" s="206"/>
      <c r="N318" s="206"/>
      <c r="O318" s="206"/>
      <c r="P318" s="206"/>
      <c r="Q318" s="206"/>
      <c r="R318" s="206"/>
      <c r="S318" s="206"/>
      <c r="T318" s="206"/>
      <c r="U318" s="206"/>
      <c r="V318" s="206"/>
      <c r="W318" s="206"/>
      <c r="X318" s="206"/>
      <c r="Y318" s="206"/>
      <c r="Z318" s="206"/>
      <c r="AA318" s="206"/>
      <c r="AB318" s="206"/>
      <c r="AC318" s="206"/>
      <c r="AD318" s="206"/>
      <c r="AE318" s="206"/>
      <c r="AF318" s="206"/>
      <c r="AG318" s="206"/>
      <c r="AH318" s="206"/>
      <c r="AI318" s="206"/>
      <c r="AJ318" s="206"/>
      <c r="AK318" s="206"/>
      <c r="AL318" s="206"/>
      <c r="AM318" s="206"/>
      <c r="AN318" s="206"/>
      <c r="AO318" s="206"/>
      <c r="AP318" s="206"/>
      <c r="AQ318" s="206"/>
      <c r="AR318" s="206"/>
      <c r="AS318" s="206"/>
      <c r="AT318" s="489">
        <f t="shared" si="66"/>
        <v>0</v>
      </c>
      <c r="AU318" s="489">
        <f t="shared" si="67"/>
        <v>0</v>
      </c>
      <c r="AV318" s="489">
        <f t="shared" si="68"/>
        <v>0</v>
      </c>
      <c r="AW318" s="489">
        <f t="shared" si="69"/>
        <v>0</v>
      </c>
      <c r="AX318" s="206"/>
      <c r="AY318" s="206"/>
      <c r="AZ318" s="206"/>
      <c r="BA318" s="206"/>
      <c r="BB318" s="206"/>
      <c r="BC318" s="206"/>
      <c r="BD318" s="206"/>
      <c r="BE318" s="206"/>
      <c r="BF318" s="206"/>
      <c r="BG318" s="206"/>
      <c r="BH318" s="206"/>
      <c r="BI318" s="206"/>
      <c r="BJ318" s="206"/>
      <c r="BK318" s="206"/>
      <c r="BL318" s="206"/>
      <c r="BM318" s="206"/>
      <c r="BN318" s="206"/>
      <c r="BO318" s="206"/>
      <c r="BP318" s="206"/>
      <c r="BQ318" s="206"/>
      <c r="BR318" s="206"/>
      <c r="BS318" s="206"/>
      <c r="BT318" s="206"/>
      <c r="BU318" s="206"/>
      <c r="BV318" s="206"/>
      <c r="BW318" s="206"/>
      <c r="BX318" s="206"/>
      <c r="BY318" s="489">
        <f t="shared" si="70"/>
        <v>0</v>
      </c>
      <c r="BZ318" s="489">
        <f t="shared" si="71"/>
        <v>0</v>
      </c>
      <c r="CA318" s="489">
        <f t="shared" si="74"/>
        <v>808</v>
      </c>
      <c r="CB318" s="489">
        <f t="shared" si="75"/>
        <v>6</v>
      </c>
      <c r="CC318" s="489">
        <f t="shared" si="76"/>
        <v>0</v>
      </c>
      <c r="CD318" s="489">
        <f t="shared" si="77"/>
        <v>0</v>
      </c>
      <c r="CE318" s="489">
        <f t="shared" si="78"/>
        <v>0</v>
      </c>
      <c r="CF318" s="489">
        <f t="shared" si="72"/>
        <v>808</v>
      </c>
      <c r="CG318" s="489">
        <f t="shared" si="73"/>
        <v>6</v>
      </c>
      <c r="CH318" s="489">
        <f t="shared" si="79"/>
        <v>339</v>
      </c>
      <c r="CI318" s="489">
        <f t="shared" si="80"/>
        <v>24</v>
      </c>
    </row>
    <row r="319" spans="1:87">
      <c r="A319" s="499" t="str">
        <f t="shared" si="65"/>
        <v>1109</v>
      </c>
      <c r="B319" s="500">
        <v>40129</v>
      </c>
      <c r="C319" s="206"/>
      <c r="D319" s="206"/>
      <c r="E319" s="206"/>
      <c r="F319" s="206"/>
      <c r="G319" s="206"/>
      <c r="H319" s="206"/>
      <c r="I319" s="206"/>
      <c r="J319" s="206"/>
      <c r="K319" s="206"/>
      <c r="L319" s="206"/>
      <c r="M319" s="206"/>
      <c r="N319" s="206"/>
      <c r="O319" s="206"/>
      <c r="P319" s="206"/>
      <c r="Q319" s="206"/>
      <c r="R319" s="206"/>
      <c r="S319" s="206"/>
      <c r="T319" s="206"/>
      <c r="U319" s="206"/>
      <c r="V319" s="206"/>
      <c r="W319" s="206"/>
      <c r="X319" s="206"/>
      <c r="Y319" s="206"/>
      <c r="Z319" s="206"/>
      <c r="AA319" s="206"/>
      <c r="AB319" s="206"/>
      <c r="AC319" s="206"/>
      <c r="AD319" s="206"/>
      <c r="AE319" s="206"/>
      <c r="AF319" s="206"/>
      <c r="AG319" s="206"/>
      <c r="AH319" s="206"/>
      <c r="AI319" s="206"/>
      <c r="AJ319" s="206"/>
      <c r="AK319" s="206"/>
      <c r="AL319" s="206"/>
      <c r="AM319" s="206"/>
      <c r="AN319" s="206"/>
      <c r="AO319" s="206"/>
      <c r="AP319" s="206"/>
      <c r="AQ319" s="206"/>
      <c r="AR319" s="206"/>
      <c r="AS319" s="206"/>
      <c r="AT319" s="489">
        <f t="shared" si="66"/>
        <v>0</v>
      </c>
      <c r="AU319" s="489">
        <f t="shared" si="67"/>
        <v>0</v>
      </c>
      <c r="AV319" s="489">
        <f t="shared" si="68"/>
        <v>0</v>
      </c>
      <c r="AW319" s="489">
        <f t="shared" si="69"/>
        <v>0</v>
      </c>
      <c r="AX319" s="206"/>
      <c r="AY319" s="206"/>
      <c r="AZ319" s="206"/>
      <c r="BA319" s="206"/>
      <c r="BB319" s="206"/>
      <c r="BC319" s="206"/>
      <c r="BD319" s="206"/>
      <c r="BE319" s="206"/>
      <c r="BF319" s="206"/>
      <c r="BG319" s="206"/>
      <c r="BH319" s="206"/>
      <c r="BI319" s="206"/>
      <c r="BJ319" s="206"/>
      <c r="BK319" s="206"/>
      <c r="BL319" s="206"/>
      <c r="BM319" s="206"/>
      <c r="BN319" s="206"/>
      <c r="BO319" s="206"/>
      <c r="BP319" s="206"/>
      <c r="BQ319" s="206"/>
      <c r="BR319" s="206"/>
      <c r="BS319" s="206"/>
      <c r="BT319" s="206"/>
      <c r="BU319" s="206"/>
      <c r="BV319" s="206"/>
      <c r="BW319" s="206"/>
      <c r="BX319" s="206"/>
      <c r="BY319" s="489">
        <f t="shared" si="70"/>
        <v>0</v>
      </c>
      <c r="BZ319" s="489">
        <f t="shared" si="71"/>
        <v>0</v>
      </c>
      <c r="CA319" s="489">
        <f t="shared" si="74"/>
        <v>808</v>
      </c>
      <c r="CB319" s="489">
        <f t="shared" si="75"/>
        <v>6</v>
      </c>
      <c r="CC319" s="489">
        <f t="shared" si="76"/>
        <v>0</v>
      </c>
      <c r="CD319" s="489">
        <f t="shared" si="77"/>
        <v>0</v>
      </c>
      <c r="CE319" s="489">
        <f t="shared" si="78"/>
        <v>0</v>
      </c>
      <c r="CF319" s="489">
        <f t="shared" si="72"/>
        <v>808</v>
      </c>
      <c r="CG319" s="489">
        <f t="shared" si="73"/>
        <v>6</v>
      </c>
      <c r="CH319" s="489">
        <f t="shared" si="79"/>
        <v>339</v>
      </c>
      <c r="CI319" s="489">
        <f t="shared" si="80"/>
        <v>24</v>
      </c>
    </row>
    <row r="320" spans="1:87">
      <c r="A320" s="499" t="str">
        <f t="shared" si="65"/>
        <v>1109</v>
      </c>
      <c r="B320" s="500">
        <v>40130</v>
      </c>
      <c r="C320" s="206"/>
      <c r="D320" s="206"/>
      <c r="E320" s="206"/>
      <c r="F320" s="206"/>
      <c r="G320" s="206"/>
      <c r="H320" s="206"/>
      <c r="I320" s="206"/>
      <c r="J320" s="206"/>
      <c r="K320" s="206"/>
      <c r="L320" s="206"/>
      <c r="M320" s="206"/>
      <c r="N320" s="206"/>
      <c r="O320" s="206"/>
      <c r="P320" s="206"/>
      <c r="Q320" s="206"/>
      <c r="R320" s="206"/>
      <c r="S320" s="206"/>
      <c r="T320" s="206"/>
      <c r="U320" s="206"/>
      <c r="V320" s="206"/>
      <c r="W320" s="206"/>
      <c r="X320" s="206"/>
      <c r="Y320" s="206"/>
      <c r="Z320" s="206"/>
      <c r="AA320" s="206"/>
      <c r="AB320" s="206"/>
      <c r="AC320" s="206"/>
      <c r="AD320" s="206"/>
      <c r="AE320" s="206"/>
      <c r="AF320" s="206"/>
      <c r="AG320" s="206"/>
      <c r="AH320" s="206"/>
      <c r="AI320" s="206"/>
      <c r="AJ320" s="206"/>
      <c r="AK320" s="206"/>
      <c r="AL320" s="206"/>
      <c r="AM320" s="206"/>
      <c r="AN320" s="206"/>
      <c r="AO320" s="206"/>
      <c r="AP320" s="206"/>
      <c r="AQ320" s="206"/>
      <c r="AR320" s="206"/>
      <c r="AS320" s="206"/>
      <c r="AT320" s="489">
        <f t="shared" si="66"/>
        <v>0</v>
      </c>
      <c r="AU320" s="489">
        <f t="shared" si="67"/>
        <v>0</v>
      </c>
      <c r="AV320" s="489">
        <f t="shared" si="68"/>
        <v>0</v>
      </c>
      <c r="AW320" s="489">
        <f t="shared" si="69"/>
        <v>0</v>
      </c>
      <c r="AX320" s="206"/>
      <c r="AY320" s="206"/>
      <c r="AZ320" s="206"/>
      <c r="BA320" s="206"/>
      <c r="BB320" s="206"/>
      <c r="BC320" s="206"/>
      <c r="BD320" s="206"/>
      <c r="BE320" s="206"/>
      <c r="BF320" s="206"/>
      <c r="BG320" s="206"/>
      <c r="BH320" s="206"/>
      <c r="BI320" s="206"/>
      <c r="BJ320" s="206"/>
      <c r="BK320" s="206"/>
      <c r="BL320" s="206"/>
      <c r="BM320" s="206"/>
      <c r="BN320" s="206"/>
      <c r="BO320" s="206"/>
      <c r="BP320" s="206"/>
      <c r="BQ320" s="206"/>
      <c r="BR320" s="206"/>
      <c r="BS320" s="206"/>
      <c r="BT320" s="206"/>
      <c r="BU320" s="206"/>
      <c r="BV320" s="206"/>
      <c r="BW320" s="206"/>
      <c r="BX320" s="206"/>
      <c r="BY320" s="489">
        <f t="shared" si="70"/>
        <v>0</v>
      </c>
      <c r="BZ320" s="489">
        <f t="shared" si="71"/>
        <v>0</v>
      </c>
      <c r="CA320" s="489">
        <f t="shared" si="74"/>
        <v>808</v>
      </c>
      <c r="CB320" s="489">
        <f t="shared" si="75"/>
        <v>6</v>
      </c>
      <c r="CC320" s="489">
        <f t="shared" si="76"/>
        <v>0</v>
      </c>
      <c r="CD320" s="489">
        <f t="shared" si="77"/>
        <v>0</v>
      </c>
      <c r="CE320" s="489">
        <f t="shared" si="78"/>
        <v>0</v>
      </c>
      <c r="CF320" s="489">
        <f t="shared" si="72"/>
        <v>808</v>
      </c>
      <c r="CG320" s="489">
        <f t="shared" si="73"/>
        <v>6</v>
      </c>
      <c r="CH320" s="489">
        <f t="shared" si="79"/>
        <v>339</v>
      </c>
      <c r="CI320" s="489">
        <f t="shared" si="80"/>
        <v>24</v>
      </c>
    </row>
    <row r="321" spans="1:87">
      <c r="A321" s="499" t="str">
        <f t="shared" si="65"/>
        <v>1109</v>
      </c>
      <c r="B321" s="500">
        <v>40131</v>
      </c>
      <c r="C321" s="206"/>
      <c r="D321" s="206"/>
      <c r="E321" s="206"/>
      <c r="F321" s="206"/>
      <c r="G321" s="206"/>
      <c r="H321" s="206"/>
      <c r="I321" s="206"/>
      <c r="J321" s="206"/>
      <c r="K321" s="206"/>
      <c r="L321" s="206"/>
      <c r="M321" s="206"/>
      <c r="N321" s="206"/>
      <c r="O321" s="206"/>
      <c r="P321" s="206"/>
      <c r="Q321" s="206"/>
      <c r="R321" s="206"/>
      <c r="S321" s="206"/>
      <c r="T321" s="206"/>
      <c r="U321" s="206"/>
      <c r="V321" s="206"/>
      <c r="W321" s="206"/>
      <c r="X321" s="206"/>
      <c r="Y321" s="206"/>
      <c r="Z321" s="206"/>
      <c r="AA321" s="206"/>
      <c r="AB321" s="206"/>
      <c r="AC321" s="206"/>
      <c r="AD321" s="206"/>
      <c r="AE321" s="206"/>
      <c r="AF321" s="206"/>
      <c r="AG321" s="206"/>
      <c r="AH321" s="206"/>
      <c r="AI321" s="206"/>
      <c r="AJ321" s="206"/>
      <c r="AK321" s="206"/>
      <c r="AL321" s="206"/>
      <c r="AM321" s="206"/>
      <c r="AN321" s="206"/>
      <c r="AO321" s="206"/>
      <c r="AP321" s="206"/>
      <c r="AQ321" s="206"/>
      <c r="AR321" s="206"/>
      <c r="AS321" s="206"/>
      <c r="AT321" s="489">
        <f t="shared" si="66"/>
        <v>0</v>
      </c>
      <c r="AU321" s="489">
        <f t="shared" si="67"/>
        <v>0</v>
      </c>
      <c r="AV321" s="489">
        <f t="shared" si="68"/>
        <v>0</v>
      </c>
      <c r="AW321" s="489">
        <f t="shared" si="69"/>
        <v>0</v>
      </c>
      <c r="AX321" s="206"/>
      <c r="AY321" s="206"/>
      <c r="AZ321" s="206"/>
      <c r="BA321" s="206"/>
      <c r="BB321" s="206"/>
      <c r="BC321" s="206"/>
      <c r="BD321" s="206"/>
      <c r="BE321" s="206"/>
      <c r="BF321" s="206"/>
      <c r="BG321" s="206"/>
      <c r="BH321" s="206"/>
      <c r="BI321" s="206"/>
      <c r="BJ321" s="206"/>
      <c r="BK321" s="206"/>
      <c r="BL321" s="206"/>
      <c r="BM321" s="206"/>
      <c r="BN321" s="206"/>
      <c r="BO321" s="206"/>
      <c r="BP321" s="206"/>
      <c r="BQ321" s="206"/>
      <c r="BR321" s="206"/>
      <c r="BS321" s="206"/>
      <c r="BT321" s="206"/>
      <c r="BU321" s="206"/>
      <c r="BV321" s="206"/>
      <c r="BW321" s="206"/>
      <c r="BX321" s="206"/>
      <c r="BY321" s="489">
        <f t="shared" si="70"/>
        <v>0</v>
      </c>
      <c r="BZ321" s="489">
        <f t="shared" si="71"/>
        <v>0</v>
      </c>
      <c r="CA321" s="489">
        <f t="shared" si="74"/>
        <v>808</v>
      </c>
      <c r="CB321" s="489">
        <f t="shared" si="75"/>
        <v>6</v>
      </c>
      <c r="CC321" s="489">
        <f t="shared" si="76"/>
        <v>0</v>
      </c>
      <c r="CD321" s="489">
        <f t="shared" si="77"/>
        <v>0</v>
      </c>
      <c r="CE321" s="489">
        <f t="shared" si="78"/>
        <v>0</v>
      </c>
      <c r="CF321" s="489">
        <f t="shared" si="72"/>
        <v>808</v>
      </c>
      <c r="CG321" s="489">
        <f t="shared" si="73"/>
        <v>6</v>
      </c>
      <c r="CH321" s="489">
        <f t="shared" si="79"/>
        <v>339</v>
      </c>
      <c r="CI321" s="489">
        <f t="shared" si="80"/>
        <v>24</v>
      </c>
    </row>
    <row r="322" spans="1:87">
      <c r="A322" s="499" t="str">
        <f t="shared" si="65"/>
        <v>1109</v>
      </c>
      <c r="B322" s="500">
        <v>40132</v>
      </c>
      <c r="C322" s="206"/>
      <c r="D322" s="206"/>
      <c r="E322" s="206"/>
      <c r="F322" s="206"/>
      <c r="G322" s="206"/>
      <c r="H322" s="206"/>
      <c r="I322" s="206"/>
      <c r="J322" s="206"/>
      <c r="K322" s="206"/>
      <c r="L322" s="206"/>
      <c r="M322" s="206"/>
      <c r="N322" s="206"/>
      <c r="O322" s="206"/>
      <c r="P322" s="206"/>
      <c r="Q322" s="206"/>
      <c r="R322" s="206"/>
      <c r="S322" s="206"/>
      <c r="T322" s="206"/>
      <c r="U322" s="206"/>
      <c r="V322" s="206"/>
      <c r="W322" s="206"/>
      <c r="X322" s="206"/>
      <c r="Y322" s="206"/>
      <c r="Z322" s="206"/>
      <c r="AA322" s="206"/>
      <c r="AB322" s="206"/>
      <c r="AC322" s="206"/>
      <c r="AD322" s="206"/>
      <c r="AE322" s="206"/>
      <c r="AF322" s="206"/>
      <c r="AG322" s="206"/>
      <c r="AH322" s="206"/>
      <c r="AI322" s="206"/>
      <c r="AJ322" s="206"/>
      <c r="AK322" s="206"/>
      <c r="AL322" s="206"/>
      <c r="AM322" s="206"/>
      <c r="AN322" s="206"/>
      <c r="AO322" s="206"/>
      <c r="AP322" s="206"/>
      <c r="AQ322" s="206"/>
      <c r="AR322" s="206"/>
      <c r="AS322" s="206"/>
      <c r="AT322" s="489">
        <f t="shared" si="66"/>
        <v>0</v>
      </c>
      <c r="AU322" s="489">
        <f t="shared" si="67"/>
        <v>0</v>
      </c>
      <c r="AV322" s="489">
        <f t="shared" si="68"/>
        <v>0</v>
      </c>
      <c r="AW322" s="489">
        <f t="shared" si="69"/>
        <v>0</v>
      </c>
      <c r="AX322" s="206"/>
      <c r="AY322" s="206"/>
      <c r="AZ322" s="206"/>
      <c r="BA322" s="206"/>
      <c r="BB322" s="206"/>
      <c r="BC322" s="206"/>
      <c r="BD322" s="206"/>
      <c r="BE322" s="206"/>
      <c r="BF322" s="206"/>
      <c r="BG322" s="206"/>
      <c r="BH322" s="206"/>
      <c r="BI322" s="206"/>
      <c r="BJ322" s="206"/>
      <c r="BK322" s="206"/>
      <c r="BL322" s="206"/>
      <c r="BM322" s="206"/>
      <c r="BN322" s="206"/>
      <c r="BO322" s="206"/>
      <c r="BP322" s="206"/>
      <c r="BQ322" s="206"/>
      <c r="BR322" s="206"/>
      <c r="BS322" s="206"/>
      <c r="BT322" s="206"/>
      <c r="BU322" s="206"/>
      <c r="BV322" s="206"/>
      <c r="BW322" s="206"/>
      <c r="BX322" s="206"/>
      <c r="BY322" s="489">
        <f t="shared" si="70"/>
        <v>0</v>
      </c>
      <c r="BZ322" s="489">
        <f t="shared" si="71"/>
        <v>0</v>
      </c>
      <c r="CA322" s="489">
        <f t="shared" si="74"/>
        <v>808</v>
      </c>
      <c r="CB322" s="489">
        <f t="shared" si="75"/>
        <v>6</v>
      </c>
      <c r="CC322" s="489">
        <f t="shared" si="76"/>
        <v>0</v>
      </c>
      <c r="CD322" s="489">
        <f t="shared" si="77"/>
        <v>0</v>
      </c>
      <c r="CE322" s="489">
        <f t="shared" si="78"/>
        <v>0</v>
      </c>
      <c r="CF322" s="489">
        <f t="shared" si="72"/>
        <v>808</v>
      </c>
      <c r="CG322" s="489">
        <f t="shared" si="73"/>
        <v>6</v>
      </c>
      <c r="CH322" s="489">
        <f t="shared" si="79"/>
        <v>339</v>
      </c>
      <c r="CI322" s="489">
        <f t="shared" si="80"/>
        <v>24</v>
      </c>
    </row>
    <row r="323" spans="1:87">
      <c r="A323" s="499" t="str">
        <f t="shared" si="65"/>
        <v>1109</v>
      </c>
      <c r="B323" s="500">
        <v>40133</v>
      </c>
      <c r="C323" s="206"/>
      <c r="D323" s="206"/>
      <c r="E323" s="206"/>
      <c r="F323" s="206"/>
      <c r="G323" s="206"/>
      <c r="H323" s="206"/>
      <c r="I323" s="206"/>
      <c r="J323" s="206"/>
      <c r="K323" s="206"/>
      <c r="L323" s="206"/>
      <c r="M323" s="206"/>
      <c r="N323" s="206"/>
      <c r="O323" s="206"/>
      <c r="P323" s="206"/>
      <c r="Q323" s="206"/>
      <c r="R323" s="206"/>
      <c r="S323" s="206"/>
      <c r="T323" s="206"/>
      <c r="U323" s="206"/>
      <c r="V323" s="206"/>
      <c r="W323" s="206"/>
      <c r="X323" s="206"/>
      <c r="Y323" s="206"/>
      <c r="Z323" s="206"/>
      <c r="AA323" s="206"/>
      <c r="AB323" s="206"/>
      <c r="AC323" s="206"/>
      <c r="AD323" s="206"/>
      <c r="AE323" s="206"/>
      <c r="AF323" s="206"/>
      <c r="AG323" s="206"/>
      <c r="AH323" s="206"/>
      <c r="AI323" s="206"/>
      <c r="AJ323" s="206"/>
      <c r="AK323" s="206"/>
      <c r="AL323" s="206"/>
      <c r="AM323" s="206"/>
      <c r="AN323" s="206"/>
      <c r="AO323" s="206"/>
      <c r="AP323" s="206"/>
      <c r="AQ323" s="206"/>
      <c r="AR323" s="206"/>
      <c r="AS323" s="206"/>
      <c r="AT323" s="489">
        <f t="shared" si="66"/>
        <v>0</v>
      </c>
      <c r="AU323" s="489">
        <f t="shared" si="67"/>
        <v>0</v>
      </c>
      <c r="AV323" s="489">
        <f t="shared" si="68"/>
        <v>0</v>
      </c>
      <c r="AW323" s="489">
        <f t="shared" si="69"/>
        <v>0</v>
      </c>
      <c r="AX323" s="206"/>
      <c r="AY323" s="206"/>
      <c r="AZ323" s="206"/>
      <c r="BA323" s="206"/>
      <c r="BB323" s="206"/>
      <c r="BC323" s="206"/>
      <c r="BD323" s="206"/>
      <c r="BE323" s="206"/>
      <c r="BF323" s="206"/>
      <c r="BG323" s="206"/>
      <c r="BH323" s="206"/>
      <c r="BI323" s="206"/>
      <c r="BJ323" s="206"/>
      <c r="BK323" s="206"/>
      <c r="BL323" s="206"/>
      <c r="BM323" s="206"/>
      <c r="BN323" s="206"/>
      <c r="BO323" s="206"/>
      <c r="BP323" s="206"/>
      <c r="BQ323" s="206"/>
      <c r="BR323" s="206"/>
      <c r="BS323" s="206"/>
      <c r="BT323" s="206"/>
      <c r="BU323" s="206"/>
      <c r="BV323" s="206"/>
      <c r="BW323" s="206"/>
      <c r="BX323" s="206"/>
      <c r="BY323" s="489">
        <f t="shared" si="70"/>
        <v>0</v>
      </c>
      <c r="BZ323" s="489">
        <f t="shared" si="71"/>
        <v>0</v>
      </c>
      <c r="CA323" s="489">
        <f t="shared" si="74"/>
        <v>808</v>
      </c>
      <c r="CB323" s="489">
        <f t="shared" si="75"/>
        <v>6</v>
      </c>
      <c r="CC323" s="489">
        <f t="shared" si="76"/>
        <v>0</v>
      </c>
      <c r="CD323" s="489">
        <f t="shared" si="77"/>
        <v>0</v>
      </c>
      <c r="CE323" s="489">
        <f t="shared" si="78"/>
        <v>0</v>
      </c>
      <c r="CF323" s="489">
        <f t="shared" si="72"/>
        <v>808</v>
      </c>
      <c r="CG323" s="489">
        <f t="shared" si="73"/>
        <v>6</v>
      </c>
      <c r="CH323" s="489">
        <f t="shared" si="79"/>
        <v>339</v>
      </c>
      <c r="CI323" s="489">
        <f t="shared" si="80"/>
        <v>24</v>
      </c>
    </row>
    <row r="324" spans="1:87">
      <c r="A324" s="499" t="str">
        <f t="shared" si="65"/>
        <v>1109</v>
      </c>
      <c r="B324" s="500">
        <v>40134</v>
      </c>
      <c r="C324" s="206"/>
      <c r="D324" s="206"/>
      <c r="E324" s="206"/>
      <c r="F324" s="206"/>
      <c r="G324" s="206"/>
      <c r="H324" s="206"/>
      <c r="I324" s="206"/>
      <c r="J324" s="206"/>
      <c r="K324" s="206"/>
      <c r="L324" s="206"/>
      <c r="M324" s="206"/>
      <c r="N324" s="206"/>
      <c r="O324" s="206"/>
      <c r="P324" s="206"/>
      <c r="Q324" s="206"/>
      <c r="R324" s="206"/>
      <c r="S324" s="206"/>
      <c r="T324" s="206"/>
      <c r="U324" s="206"/>
      <c r="V324" s="206"/>
      <c r="W324" s="206"/>
      <c r="X324" s="206"/>
      <c r="Y324" s="206"/>
      <c r="Z324" s="206"/>
      <c r="AA324" s="206"/>
      <c r="AB324" s="206"/>
      <c r="AC324" s="206"/>
      <c r="AD324" s="206"/>
      <c r="AE324" s="206"/>
      <c r="AF324" s="206"/>
      <c r="AG324" s="206"/>
      <c r="AH324" s="206"/>
      <c r="AI324" s="206"/>
      <c r="AJ324" s="206"/>
      <c r="AK324" s="206"/>
      <c r="AL324" s="206"/>
      <c r="AM324" s="206"/>
      <c r="AN324" s="206"/>
      <c r="AO324" s="206"/>
      <c r="AP324" s="206"/>
      <c r="AQ324" s="206"/>
      <c r="AR324" s="206"/>
      <c r="AS324" s="206"/>
      <c r="AT324" s="489">
        <f t="shared" si="66"/>
        <v>0</v>
      </c>
      <c r="AU324" s="489">
        <f t="shared" si="67"/>
        <v>0</v>
      </c>
      <c r="AV324" s="489">
        <f t="shared" si="68"/>
        <v>0</v>
      </c>
      <c r="AW324" s="489">
        <f t="shared" si="69"/>
        <v>0</v>
      </c>
      <c r="AX324" s="206"/>
      <c r="AY324" s="206"/>
      <c r="AZ324" s="206"/>
      <c r="BA324" s="206"/>
      <c r="BB324" s="206"/>
      <c r="BC324" s="206"/>
      <c r="BD324" s="206"/>
      <c r="BE324" s="206"/>
      <c r="BF324" s="206"/>
      <c r="BG324" s="206"/>
      <c r="BH324" s="206"/>
      <c r="BI324" s="206"/>
      <c r="BJ324" s="206"/>
      <c r="BK324" s="206"/>
      <c r="BL324" s="206"/>
      <c r="BM324" s="206"/>
      <c r="BN324" s="206"/>
      <c r="BO324" s="206"/>
      <c r="BP324" s="206"/>
      <c r="BQ324" s="206"/>
      <c r="BR324" s="206"/>
      <c r="BS324" s="206"/>
      <c r="BT324" s="206"/>
      <c r="BU324" s="206"/>
      <c r="BV324" s="206"/>
      <c r="BW324" s="206"/>
      <c r="BX324" s="206"/>
      <c r="BY324" s="489">
        <f t="shared" si="70"/>
        <v>0</v>
      </c>
      <c r="BZ324" s="489">
        <f t="shared" si="71"/>
        <v>0</v>
      </c>
      <c r="CA324" s="489">
        <f t="shared" si="74"/>
        <v>808</v>
      </c>
      <c r="CB324" s="489">
        <f t="shared" si="75"/>
        <v>6</v>
      </c>
      <c r="CC324" s="489">
        <f t="shared" si="76"/>
        <v>0</v>
      </c>
      <c r="CD324" s="489">
        <f t="shared" si="77"/>
        <v>0</v>
      </c>
      <c r="CE324" s="489">
        <f t="shared" si="78"/>
        <v>0</v>
      </c>
      <c r="CF324" s="489">
        <f t="shared" si="72"/>
        <v>808</v>
      </c>
      <c r="CG324" s="489">
        <f t="shared" si="73"/>
        <v>6</v>
      </c>
      <c r="CH324" s="489">
        <f t="shared" si="79"/>
        <v>339</v>
      </c>
      <c r="CI324" s="489">
        <f t="shared" si="80"/>
        <v>24</v>
      </c>
    </row>
    <row r="325" spans="1:87">
      <c r="A325" s="499" t="str">
        <f t="shared" ref="A325:A369" si="81">MONTH(B325)&amp;RIGHT(YEAR(B325),2)</f>
        <v>1109</v>
      </c>
      <c r="B325" s="500">
        <v>40135</v>
      </c>
      <c r="C325" s="206"/>
      <c r="D325" s="206"/>
      <c r="E325" s="206"/>
      <c r="F325" s="206"/>
      <c r="G325" s="206"/>
      <c r="H325" s="206"/>
      <c r="I325" s="206"/>
      <c r="J325" s="206"/>
      <c r="K325" s="206"/>
      <c r="L325" s="206"/>
      <c r="M325" s="206"/>
      <c r="N325" s="206"/>
      <c r="O325" s="206"/>
      <c r="P325" s="206"/>
      <c r="Q325" s="206"/>
      <c r="R325" s="206"/>
      <c r="S325" s="206"/>
      <c r="T325" s="206"/>
      <c r="U325" s="206"/>
      <c r="V325" s="206"/>
      <c r="W325" s="206"/>
      <c r="X325" s="206"/>
      <c r="Y325" s="206"/>
      <c r="Z325" s="206"/>
      <c r="AA325" s="206"/>
      <c r="AB325" s="206"/>
      <c r="AC325" s="206"/>
      <c r="AD325" s="206"/>
      <c r="AE325" s="206"/>
      <c r="AF325" s="206"/>
      <c r="AG325" s="206"/>
      <c r="AH325" s="206"/>
      <c r="AI325" s="206"/>
      <c r="AJ325" s="206"/>
      <c r="AK325" s="206"/>
      <c r="AL325" s="206"/>
      <c r="AM325" s="206"/>
      <c r="AN325" s="206"/>
      <c r="AO325" s="206"/>
      <c r="AP325" s="206"/>
      <c r="AQ325" s="206"/>
      <c r="AR325" s="206"/>
      <c r="AS325" s="206"/>
      <c r="AT325" s="489">
        <f t="shared" ref="AT325:AT369" si="82">AX325+AY325</f>
        <v>0</v>
      </c>
      <c r="AU325" s="489">
        <f t="shared" ref="AU325:AU369" si="83">AZ325+BA325+BB325</f>
        <v>0</v>
      </c>
      <c r="AV325" s="489">
        <f t="shared" ref="AV325:AV369" si="84">BC325+BD325</f>
        <v>0</v>
      </c>
      <c r="AW325" s="489">
        <f t="shared" ref="AW325:AW369" si="85">BE325+BF325+BG325</f>
        <v>0</v>
      </c>
      <c r="AX325" s="206"/>
      <c r="AY325" s="206"/>
      <c r="AZ325" s="206"/>
      <c r="BA325" s="206"/>
      <c r="BB325" s="206"/>
      <c r="BC325" s="206"/>
      <c r="BD325" s="206"/>
      <c r="BE325" s="206"/>
      <c r="BF325" s="206"/>
      <c r="BG325" s="206"/>
      <c r="BH325" s="206"/>
      <c r="BI325" s="206"/>
      <c r="BJ325" s="206"/>
      <c r="BK325" s="206"/>
      <c r="BL325" s="206"/>
      <c r="BM325" s="206"/>
      <c r="BN325" s="206"/>
      <c r="BO325" s="206"/>
      <c r="BP325" s="206"/>
      <c r="BQ325" s="206"/>
      <c r="BR325" s="206"/>
      <c r="BS325" s="206"/>
      <c r="BT325" s="206"/>
      <c r="BU325" s="206"/>
      <c r="BV325" s="206"/>
      <c r="BW325" s="206"/>
      <c r="BX325" s="206"/>
      <c r="BY325" s="489">
        <f t="shared" ref="BY325:BY369" si="86">BT325+BV325</f>
        <v>0</v>
      </c>
      <c r="BZ325" s="489">
        <f t="shared" ref="BZ325:BZ369" si="87">BU325+BW325+BX325</f>
        <v>0</v>
      </c>
      <c r="CA325" s="489">
        <f t="shared" si="74"/>
        <v>808</v>
      </c>
      <c r="CB325" s="489">
        <f t="shared" si="75"/>
        <v>6</v>
      </c>
      <c r="CC325" s="489">
        <f t="shared" si="76"/>
        <v>0</v>
      </c>
      <c r="CD325" s="489">
        <f t="shared" si="77"/>
        <v>0</v>
      </c>
      <c r="CE325" s="489">
        <f t="shared" si="78"/>
        <v>0</v>
      </c>
      <c r="CF325" s="489">
        <f t="shared" ref="CF325:CF369" si="88">CA325+CC325</f>
        <v>808</v>
      </c>
      <c r="CG325" s="489">
        <f t="shared" ref="CG325:CG369" si="89">CB325+CD325+CE325</f>
        <v>6</v>
      </c>
      <c r="CH325" s="489">
        <f t="shared" si="79"/>
        <v>339</v>
      </c>
      <c r="CI325" s="489">
        <f t="shared" si="80"/>
        <v>24</v>
      </c>
    </row>
    <row r="326" spans="1:87">
      <c r="A326" s="499" t="str">
        <f t="shared" si="81"/>
        <v>1109</v>
      </c>
      <c r="B326" s="500">
        <v>40136</v>
      </c>
      <c r="C326" s="206"/>
      <c r="D326" s="206"/>
      <c r="E326" s="206"/>
      <c r="F326" s="206"/>
      <c r="G326" s="206"/>
      <c r="H326" s="206"/>
      <c r="I326" s="206"/>
      <c r="J326" s="206"/>
      <c r="K326" s="206"/>
      <c r="L326" s="206"/>
      <c r="M326" s="206"/>
      <c r="N326" s="206"/>
      <c r="O326" s="206"/>
      <c r="P326" s="206"/>
      <c r="Q326" s="206"/>
      <c r="R326" s="206"/>
      <c r="S326" s="206"/>
      <c r="T326" s="206"/>
      <c r="U326" s="206"/>
      <c r="V326" s="206"/>
      <c r="W326" s="206"/>
      <c r="X326" s="206"/>
      <c r="Y326" s="206"/>
      <c r="Z326" s="206"/>
      <c r="AA326" s="206"/>
      <c r="AB326" s="206"/>
      <c r="AC326" s="206"/>
      <c r="AD326" s="206"/>
      <c r="AE326" s="206"/>
      <c r="AF326" s="206"/>
      <c r="AG326" s="206"/>
      <c r="AH326" s="206"/>
      <c r="AI326" s="206"/>
      <c r="AJ326" s="206"/>
      <c r="AK326" s="206"/>
      <c r="AL326" s="206"/>
      <c r="AM326" s="206"/>
      <c r="AN326" s="206"/>
      <c r="AO326" s="206"/>
      <c r="AP326" s="206"/>
      <c r="AQ326" s="206"/>
      <c r="AR326" s="206"/>
      <c r="AS326" s="206"/>
      <c r="AT326" s="489">
        <f t="shared" si="82"/>
        <v>0</v>
      </c>
      <c r="AU326" s="489">
        <f t="shared" si="83"/>
        <v>0</v>
      </c>
      <c r="AV326" s="489">
        <f t="shared" si="84"/>
        <v>0</v>
      </c>
      <c r="AW326" s="489">
        <f t="shared" si="85"/>
        <v>0</v>
      </c>
      <c r="AX326" s="206"/>
      <c r="AY326" s="206"/>
      <c r="AZ326" s="206"/>
      <c r="BA326" s="206"/>
      <c r="BB326" s="206"/>
      <c r="BC326" s="206"/>
      <c r="BD326" s="206"/>
      <c r="BE326" s="206"/>
      <c r="BF326" s="206"/>
      <c r="BG326" s="206"/>
      <c r="BH326" s="206"/>
      <c r="BI326" s="206"/>
      <c r="BJ326" s="206"/>
      <c r="BK326" s="206"/>
      <c r="BL326" s="206"/>
      <c r="BM326" s="206"/>
      <c r="BN326" s="206"/>
      <c r="BO326" s="206"/>
      <c r="BP326" s="206"/>
      <c r="BQ326" s="206"/>
      <c r="BR326" s="206"/>
      <c r="BS326" s="206"/>
      <c r="BT326" s="206"/>
      <c r="BU326" s="206"/>
      <c r="BV326" s="206"/>
      <c r="BW326" s="206"/>
      <c r="BX326" s="206"/>
      <c r="BY326" s="489">
        <f t="shared" si="86"/>
        <v>0</v>
      </c>
      <c r="BZ326" s="489">
        <f t="shared" si="87"/>
        <v>0</v>
      </c>
      <c r="CA326" s="489">
        <f t="shared" ref="CA326:CA369" si="90">CA325+BO326-BT326</f>
        <v>808</v>
      </c>
      <c r="CB326" s="489">
        <f t="shared" ref="CB326:CB369" si="91">CB325+BP326-BU326</f>
        <v>6</v>
      </c>
      <c r="CC326" s="489">
        <f t="shared" ref="CC326:CC369" si="92">CC325+BQ326-BV326</f>
        <v>0</v>
      </c>
      <c r="CD326" s="489">
        <f t="shared" ref="CD326:CD369" si="93">CD325+BR326-BW326</f>
        <v>0</v>
      </c>
      <c r="CE326" s="489">
        <f t="shared" ref="CE326:CE369" si="94">CE325+BS326-BX326</f>
        <v>0</v>
      </c>
      <c r="CF326" s="489">
        <f t="shared" si="88"/>
        <v>808</v>
      </c>
      <c r="CG326" s="489">
        <f t="shared" si="89"/>
        <v>6</v>
      </c>
      <c r="CH326" s="489">
        <f t="shared" ref="CH326:CH369" si="95">CH325+AR326</f>
        <v>339</v>
      </c>
      <c r="CI326" s="489">
        <f t="shared" ref="CI326:CI369" si="96">CI325+AS326</f>
        <v>24</v>
      </c>
    </row>
    <row r="327" spans="1:87">
      <c r="A327" s="499" t="str">
        <f t="shared" si="81"/>
        <v>1109</v>
      </c>
      <c r="B327" s="500">
        <v>40137</v>
      </c>
      <c r="C327" s="206"/>
      <c r="D327" s="206"/>
      <c r="E327" s="206"/>
      <c r="F327" s="206"/>
      <c r="G327" s="206"/>
      <c r="H327" s="206"/>
      <c r="I327" s="206"/>
      <c r="J327" s="206"/>
      <c r="K327" s="206"/>
      <c r="L327" s="206"/>
      <c r="M327" s="206"/>
      <c r="N327" s="206"/>
      <c r="O327" s="206"/>
      <c r="P327" s="206"/>
      <c r="Q327" s="206"/>
      <c r="R327" s="206"/>
      <c r="S327" s="206"/>
      <c r="T327" s="206"/>
      <c r="U327" s="206"/>
      <c r="V327" s="206"/>
      <c r="W327" s="206"/>
      <c r="X327" s="206"/>
      <c r="Y327" s="206"/>
      <c r="Z327" s="206"/>
      <c r="AA327" s="206"/>
      <c r="AB327" s="206"/>
      <c r="AC327" s="206"/>
      <c r="AD327" s="206"/>
      <c r="AE327" s="206"/>
      <c r="AF327" s="206"/>
      <c r="AG327" s="206"/>
      <c r="AH327" s="206"/>
      <c r="AI327" s="206"/>
      <c r="AJ327" s="206"/>
      <c r="AK327" s="206"/>
      <c r="AL327" s="206"/>
      <c r="AM327" s="206"/>
      <c r="AN327" s="206"/>
      <c r="AO327" s="206"/>
      <c r="AP327" s="206"/>
      <c r="AQ327" s="206"/>
      <c r="AR327" s="206"/>
      <c r="AS327" s="206"/>
      <c r="AT327" s="489">
        <f t="shared" si="82"/>
        <v>0</v>
      </c>
      <c r="AU327" s="489">
        <f t="shared" si="83"/>
        <v>0</v>
      </c>
      <c r="AV327" s="489">
        <f t="shared" si="84"/>
        <v>0</v>
      </c>
      <c r="AW327" s="489">
        <f t="shared" si="85"/>
        <v>0</v>
      </c>
      <c r="AX327" s="206"/>
      <c r="AY327" s="206"/>
      <c r="AZ327" s="206"/>
      <c r="BA327" s="206"/>
      <c r="BB327" s="206"/>
      <c r="BC327" s="206"/>
      <c r="BD327" s="206"/>
      <c r="BE327" s="206"/>
      <c r="BF327" s="206"/>
      <c r="BG327" s="206"/>
      <c r="BH327" s="206"/>
      <c r="BI327" s="206"/>
      <c r="BJ327" s="206"/>
      <c r="BK327" s="206"/>
      <c r="BL327" s="206"/>
      <c r="BM327" s="206"/>
      <c r="BN327" s="206"/>
      <c r="BO327" s="206"/>
      <c r="BP327" s="206"/>
      <c r="BQ327" s="206"/>
      <c r="BR327" s="206"/>
      <c r="BS327" s="206"/>
      <c r="BT327" s="206"/>
      <c r="BU327" s="206"/>
      <c r="BV327" s="206"/>
      <c r="BW327" s="206"/>
      <c r="BX327" s="206"/>
      <c r="BY327" s="489">
        <f t="shared" si="86"/>
        <v>0</v>
      </c>
      <c r="BZ327" s="489">
        <f t="shared" si="87"/>
        <v>0</v>
      </c>
      <c r="CA327" s="489">
        <f t="shared" si="90"/>
        <v>808</v>
      </c>
      <c r="CB327" s="489">
        <f t="shared" si="91"/>
        <v>6</v>
      </c>
      <c r="CC327" s="489">
        <f t="shared" si="92"/>
        <v>0</v>
      </c>
      <c r="CD327" s="489">
        <f t="shared" si="93"/>
        <v>0</v>
      </c>
      <c r="CE327" s="489">
        <f t="shared" si="94"/>
        <v>0</v>
      </c>
      <c r="CF327" s="489">
        <f t="shared" si="88"/>
        <v>808</v>
      </c>
      <c r="CG327" s="489">
        <f t="shared" si="89"/>
        <v>6</v>
      </c>
      <c r="CH327" s="489">
        <f t="shared" si="95"/>
        <v>339</v>
      </c>
      <c r="CI327" s="489">
        <f t="shared" si="96"/>
        <v>24</v>
      </c>
    </row>
    <row r="328" spans="1:87">
      <c r="A328" s="499" t="str">
        <f t="shared" si="81"/>
        <v>1109</v>
      </c>
      <c r="B328" s="500">
        <v>40138</v>
      </c>
      <c r="C328" s="206"/>
      <c r="D328" s="206"/>
      <c r="E328" s="206"/>
      <c r="F328" s="206"/>
      <c r="G328" s="206"/>
      <c r="H328" s="206"/>
      <c r="I328" s="206"/>
      <c r="J328" s="206"/>
      <c r="K328" s="206"/>
      <c r="L328" s="206"/>
      <c r="M328" s="206"/>
      <c r="N328" s="206"/>
      <c r="O328" s="206"/>
      <c r="P328" s="206"/>
      <c r="Q328" s="206"/>
      <c r="R328" s="206"/>
      <c r="S328" s="206"/>
      <c r="T328" s="206"/>
      <c r="U328" s="206"/>
      <c r="V328" s="206"/>
      <c r="W328" s="206"/>
      <c r="X328" s="206"/>
      <c r="Y328" s="206"/>
      <c r="Z328" s="206"/>
      <c r="AA328" s="206"/>
      <c r="AB328" s="206"/>
      <c r="AC328" s="206"/>
      <c r="AD328" s="206"/>
      <c r="AE328" s="206"/>
      <c r="AF328" s="206"/>
      <c r="AG328" s="206"/>
      <c r="AH328" s="206"/>
      <c r="AI328" s="206"/>
      <c r="AJ328" s="206"/>
      <c r="AK328" s="206"/>
      <c r="AL328" s="206"/>
      <c r="AM328" s="206"/>
      <c r="AN328" s="206"/>
      <c r="AO328" s="206"/>
      <c r="AP328" s="206"/>
      <c r="AQ328" s="206"/>
      <c r="AR328" s="206"/>
      <c r="AS328" s="206"/>
      <c r="AT328" s="489">
        <f t="shared" si="82"/>
        <v>0</v>
      </c>
      <c r="AU328" s="489">
        <f t="shared" si="83"/>
        <v>0</v>
      </c>
      <c r="AV328" s="489">
        <f t="shared" si="84"/>
        <v>0</v>
      </c>
      <c r="AW328" s="489">
        <f t="shared" si="85"/>
        <v>0</v>
      </c>
      <c r="AX328" s="206"/>
      <c r="AY328" s="206"/>
      <c r="AZ328" s="206"/>
      <c r="BA328" s="206"/>
      <c r="BB328" s="206"/>
      <c r="BC328" s="206"/>
      <c r="BD328" s="206"/>
      <c r="BE328" s="206"/>
      <c r="BF328" s="206"/>
      <c r="BG328" s="206"/>
      <c r="BH328" s="206"/>
      <c r="BI328" s="206"/>
      <c r="BJ328" s="206"/>
      <c r="BK328" s="206"/>
      <c r="BL328" s="206"/>
      <c r="BM328" s="206"/>
      <c r="BN328" s="206"/>
      <c r="BO328" s="206"/>
      <c r="BP328" s="206"/>
      <c r="BQ328" s="206"/>
      <c r="BR328" s="206"/>
      <c r="BS328" s="206"/>
      <c r="BT328" s="206"/>
      <c r="BU328" s="206"/>
      <c r="BV328" s="206"/>
      <c r="BW328" s="206"/>
      <c r="BX328" s="206"/>
      <c r="BY328" s="489">
        <f t="shared" si="86"/>
        <v>0</v>
      </c>
      <c r="BZ328" s="489">
        <f t="shared" si="87"/>
        <v>0</v>
      </c>
      <c r="CA328" s="489">
        <f t="shared" si="90"/>
        <v>808</v>
      </c>
      <c r="CB328" s="489">
        <f t="shared" si="91"/>
        <v>6</v>
      </c>
      <c r="CC328" s="489">
        <f t="shared" si="92"/>
        <v>0</v>
      </c>
      <c r="CD328" s="489">
        <f t="shared" si="93"/>
        <v>0</v>
      </c>
      <c r="CE328" s="489">
        <f t="shared" si="94"/>
        <v>0</v>
      </c>
      <c r="CF328" s="489">
        <f t="shared" si="88"/>
        <v>808</v>
      </c>
      <c r="CG328" s="489">
        <f t="shared" si="89"/>
        <v>6</v>
      </c>
      <c r="CH328" s="489">
        <f t="shared" si="95"/>
        <v>339</v>
      </c>
      <c r="CI328" s="489">
        <f t="shared" si="96"/>
        <v>24</v>
      </c>
    </row>
    <row r="329" spans="1:87">
      <c r="A329" s="499" t="str">
        <f t="shared" si="81"/>
        <v>1109</v>
      </c>
      <c r="B329" s="500">
        <v>40139</v>
      </c>
      <c r="C329" s="206"/>
      <c r="D329" s="206"/>
      <c r="E329" s="206"/>
      <c r="F329" s="206"/>
      <c r="G329" s="206"/>
      <c r="H329" s="206"/>
      <c r="I329" s="206"/>
      <c r="J329" s="206"/>
      <c r="K329" s="206"/>
      <c r="L329" s="206"/>
      <c r="M329" s="206"/>
      <c r="N329" s="206"/>
      <c r="O329" s="206"/>
      <c r="P329" s="206"/>
      <c r="Q329" s="206"/>
      <c r="R329" s="206"/>
      <c r="S329" s="206"/>
      <c r="T329" s="206"/>
      <c r="U329" s="206"/>
      <c r="V329" s="206"/>
      <c r="W329" s="206"/>
      <c r="X329" s="206"/>
      <c r="Y329" s="206"/>
      <c r="Z329" s="206"/>
      <c r="AA329" s="206"/>
      <c r="AB329" s="206"/>
      <c r="AC329" s="206"/>
      <c r="AD329" s="206"/>
      <c r="AE329" s="206"/>
      <c r="AF329" s="206"/>
      <c r="AG329" s="206"/>
      <c r="AH329" s="206"/>
      <c r="AI329" s="206"/>
      <c r="AJ329" s="206"/>
      <c r="AK329" s="206"/>
      <c r="AL329" s="206"/>
      <c r="AM329" s="206"/>
      <c r="AN329" s="206"/>
      <c r="AO329" s="206"/>
      <c r="AP329" s="206"/>
      <c r="AQ329" s="206"/>
      <c r="AR329" s="206"/>
      <c r="AS329" s="206"/>
      <c r="AT329" s="489">
        <f t="shared" si="82"/>
        <v>0</v>
      </c>
      <c r="AU329" s="489">
        <f t="shared" si="83"/>
        <v>0</v>
      </c>
      <c r="AV329" s="489">
        <f t="shared" si="84"/>
        <v>0</v>
      </c>
      <c r="AW329" s="489">
        <f t="shared" si="85"/>
        <v>0</v>
      </c>
      <c r="AX329" s="206"/>
      <c r="AY329" s="206"/>
      <c r="AZ329" s="206"/>
      <c r="BA329" s="206"/>
      <c r="BB329" s="206"/>
      <c r="BC329" s="206"/>
      <c r="BD329" s="206"/>
      <c r="BE329" s="206"/>
      <c r="BF329" s="206"/>
      <c r="BG329" s="206"/>
      <c r="BH329" s="206"/>
      <c r="BI329" s="206"/>
      <c r="BJ329" s="206"/>
      <c r="BK329" s="206"/>
      <c r="BL329" s="206"/>
      <c r="BM329" s="206"/>
      <c r="BN329" s="206"/>
      <c r="BO329" s="206"/>
      <c r="BP329" s="206"/>
      <c r="BQ329" s="206"/>
      <c r="BR329" s="206"/>
      <c r="BS329" s="206"/>
      <c r="BT329" s="206"/>
      <c r="BU329" s="206"/>
      <c r="BV329" s="206"/>
      <c r="BW329" s="206"/>
      <c r="BX329" s="206"/>
      <c r="BY329" s="489">
        <f t="shared" si="86"/>
        <v>0</v>
      </c>
      <c r="BZ329" s="489">
        <f t="shared" si="87"/>
        <v>0</v>
      </c>
      <c r="CA329" s="489">
        <f t="shared" si="90"/>
        <v>808</v>
      </c>
      <c r="CB329" s="489">
        <f t="shared" si="91"/>
        <v>6</v>
      </c>
      <c r="CC329" s="489">
        <f t="shared" si="92"/>
        <v>0</v>
      </c>
      <c r="CD329" s="489">
        <f t="shared" si="93"/>
        <v>0</v>
      </c>
      <c r="CE329" s="489">
        <f t="shared" si="94"/>
        <v>0</v>
      </c>
      <c r="CF329" s="489">
        <f t="shared" si="88"/>
        <v>808</v>
      </c>
      <c r="CG329" s="489">
        <f t="shared" si="89"/>
        <v>6</v>
      </c>
      <c r="CH329" s="489">
        <f t="shared" si="95"/>
        <v>339</v>
      </c>
      <c r="CI329" s="489">
        <f t="shared" si="96"/>
        <v>24</v>
      </c>
    </row>
    <row r="330" spans="1:87">
      <c r="A330" s="499" t="str">
        <f t="shared" si="81"/>
        <v>1109</v>
      </c>
      <c r="B330" s="500">
        <v>40140</v>
      </c>
      <c r="C330" s="206"/>
      <c r="D330" s="206"/>
      <c r="E330" s="206"/>
      <c r="F330" s="206"/>
      <c r="G330" s="206"/>
      <c r="H330" s="206"/>
      <c r="I330" s="206"/>
      <c r="J330" s="206"/>
      <c r="K330" s="206"/>
      <c r="L330" s="206"/>
      <c r="M330" s="206"/>
      <c r="N330" s="206"/>
      <c r="O330" s="206"/>
      <c r="P330" s="206"/>
      <c r="Q330" s="206"/>
      <c r="R330" s="206"/>
      <c r="S330" s="206"/>
      <c r="T330" s="206"/>
      <c r="U330" s="206"/>
      <c r="V330" s="206"/>
      <c r="W330" s="206"/>
      <c r="X330" s="206"/>
      <c r="Y330" s="206"/>
      <c r="Z330" s="206"/>
      <c r="AA330" s="206"/>
      <c r="AB330" s="206"/>
      <c r="AC330" s="206"/>
      <c r="AD330" s="206"/>
      <c r="AE330" s="206"/>
      <c r="AF330" s="206"/>
      <c r="AG330" s="206"/>
      <c r="AH330" s="206"/>
      <c r="AI330" s="206"/>
      <c r="AJ330" s="206"/>
      <c r="AK330" s="206"/>
      <c r="AL330" s="206"/>
      <c r="AM330" s="206"/>
      <c r="AN330" s="206"/>
      <c r="AO330" s="206"/>
      <c r="AP330" s="206"/>
      <c r="AQ330" s="206"/>
      <c r="AR330" s="206"/>
      <c r="AS330" s="206"/>
      <c r="AT330" s="489">
        <f t="shared" si="82"/>
        <v>0</v>
      </c>
      <c r="AU330" s="489">
        <f t="shared" si="83"/>
        <v>0</v>
      </c>
      <c r="AV330" s="489">
        <f t="shared" si="84"/>
        <v>0</v>
      </c>
      <c r="AW330" s="489">
        <f t="shared" si="85"/>
        <v>0</v>
      </c>
      <c r="AX330" s="206"/>
      <c r="AY330" s="206"/>
      <c r="AZ330" s="206"/>
      <c r="BA330" s="206"/>
      <c r="BB330" s="206"/>
      <c r="BC330" s="206"/>
      <c r="BD330" s="206"/>
      <c r="BE330" s="206"/>
      <c r="BF330" s="206"/>
      <c r="BG330" s="206"/>
      <c r="BH330" s="206"/>
      <c r="BI330" s="206"/>
      <c r="BJ330" s="206"/>
      <c r="BK330" s="206"/>
      <c r="BL330" s="206"/>
      <c r="BM330" s="206"/>
      <c r="BN330" s="206"/>
      <c r="BO330" s="206"/>
      <c r="BP330" s="206"/>
      <c r="BQ330" s="206"/>
      <c r="BR330" s="206"/>
      <c r="BS330" s="206"/>
      <c r="BT330" s="206"/>
      <c r="BU330" s="206"/>
      <c r="BV330" s="206"/>
      <c r="BW330" s="206"/>
      <c r="BX330" s="206"/>
      <c r="BY330" s="489">
        <f t="shared" si="86"/>
        <v>0</v>
      </c>
      <c r="BZ330" s="489">
        <f t="shared" si="87"/>
        <v>0</v>
      </c>
      <c r="CA330" s="489">
        <f t="shared" si="90"/>
        <v>808</v>
      </c>
      <c r="CB330" s="489">
        <f t="shared" si="91"/>
        <v>6</v>
      </c>
      <c r="CC330" s="489">
        <f t="shared" si="92"/>
        <v>0</v>
      </c>
      <c r="CD330" s="489">
        <f t="shared" si="93"/>
        <v>0</v>
      </c>
      <c r="CE330" s="489">
        <f t="shared" si="94"/>
        <v>0</v>
      </c>
      <c r="CF330" s="489">
        <f t="shared" si="88"/>
        <v>808</v>
      </c>
      <c r="CG330" s="489">
        <f t="shared" si="89"/>
        <v>6</v>
      </c>
      <c r="CH330" s="489">
        <f t="shared" si="95"/>
        <v>339</v>
      </c>
      <c r="CI330" s="489">
        <f t="shared" si="96"/>
        <v>24</v>
      </c>
    </row>
    <row r="331" spans="1:87">
      <c r="A331" s="499" t="str">
        <f t="shared" si="81"/>
        <v>1109</v>
      </c>
      <c r="B331" s="500">
        <v>40141</v>
      </c>
      <c r="C331" s="206"/>
      <c r="D331" s="206"/>
      <c r="E331" s="206"/>
      <c r="F331" s="206"/>
      <c r="G331" s="206"/>
      <c r="H331" s="206"/>
      <c r="I331" s="206"/>
      <c r="J331" s="206"/>
      <c r="K331" s="206"/>
      <c r="L331" s="206"/>
      <c r="M331" s="206"/>
      <c r="N331" s="206"/>
      <c r="O331" s="206"/>
      <c r="P331" s="206"/>
      <c r="Q331" s="206"/>
      <c r="R331" s="206"/>
      <c r="S331" s="206"/>
      <c r="T331" s="206"/>
      <c r="U331" s="206"/>
      <c r="V331" s="206"/>
      <c r="W331" s="206"/>
      <c r="X331" s="206"/>
      <c r="Y331" s="206"/>
      <c r="Z331" s="206"/>
      <c r="AA331" s="206"/>
      <c r="AB331" s="206"/>
      <c r="AC331" s="206"/>
      <c r="AD331" s="206"/>
      <c r="AE331" s="206"/>
      <c r="AF331" s="206"/>
      <c r="AG331" s="206"/>
      <c r="AH331" s="206"/>
      <c r="AI331" s="206"/>
      <c r="AJ331" s="206"/>
      <c r="AK331" s="206"/>
      <c r="AL331" s="206"/>
      <c r="AM331" s="206"/>
      <c r="AN331" s="206"/>
      <c r="AO331" s="206"/>
      <c r="AP331" s="206"/>
      <c r="AQ331" s="206"/>
      <c r="AR331" s="206"/>
      <c r="AS331" s="206"/>
      <c r="AT331" s="489">
        <f t="shared" si="82"/>
        <v>0</v>
      </c>
      <c r="AU331" s="489">
        <f t="shared" si="83"/>
        <v>0</v>
      </c>
      <c r="AV331" s="489">
        <f t="shared" si="84"/>
        <v>0</v>
      </c>
      <c r="AW331" s="489">
        <f t="shared" si="85"/>
        <v>0</v>
      </c>
      <c r="AX331" s="206"/>
      <c r="AY331" s="206"/>
      <c r="AZ331" s="206"/>
      <c r="BA331" s="206"/>
      <c r="BB331" s="206"/>
      <c r="BC331" s="206"/>
      <c r="BD331" s="206"/>
      <c r="BE331" s="206"/>
      <c r="BF331" s="206"/>
      <c r="BG331" s="206"/>
      <c r="BH331" s="206"/>
      <c r="BI331" s="206"/>
      <c r="BJ331" s="206"/>
      <c r="BK331" s="206"/>
      <c r="BL331" s="206"/>
      <c r="BM331" s="206"/>
      <c r="BN331" s="206"/>
      <c r="BO331" s="206"/>
      <c r="BP331" s="206"/>
      <c r="BQ331" s="206"/>
      <c r="BR331" s="206"/>
      <c r="BS331" s="206"/>
      <c r="BT331" s="206"/>
      <c r="BU331" s="206"/>
      <c r="BV331" s="206"/>
      <c r="BW331" s="206"/>
      <c r="BX331" s="206"/>
      <c r="BY331" s="489">
        <f t="shared" si="86"/>
        <v>0</v>
      </c>
      <c r="BZ331" s="489">
        <f t="shared" si="87"/>
        <v>0</v>
      </c>
      <c r="CA331" s="489">
        <f t="shared" si="90"/>
        <v>808</v>
      </c>
      <c r="CB331" s="489">
        <f t="shared" si="91"/>
        <v>6</v>
      </c>
      <c r="CC331" s="489">
        <f t="shared" si="92"/>
        <v>0</v>
      </c>
      <c r="CD331" s="489">
        <f t="shared" si="93"/>
        <v>0</v>
      </c>
      <c r="CE331" s="489">
        <f t="shared" si="94"/>
        <v>0</v>
      </c>
      <c r="CF331" s="489">
        <f t="shared" si="88"/>
        <v>808</v>
      </c>
      <c r="CG331" s="489">
        <f t="shared" si="89"/>
        <v>6</v>
      </c>
      <c r="CH331" s="489">
        <f t="shared" si="95"/>
        <v>339</v>
      </c>
      <c r="CI331" s="489">
        <f t="shared" si="96"/>
        <v>24</v>
      </c>
    </row>
    <row r="332" spans="1:87">
      <c r="A332" s="499" t="str">
        <f t="shared" si="81"/>
        <v>1109</v>
      </c>
      <c r="B332" s="500">
        <v>40142</v>
      </c>
      <c r="C332" s="206"/>
      <c r="D332" s="206"/>
      <c r="E332" s="206"/>
      <c r="F332" s="206"/>
      <c r="G332" s="206"/>
      <c r="H332" s="206"/>
      <c r="I332" s="206"/>
      <c r="J332" s="206"/>
      <c r="K332" s="206"/>
      <c r="L332" s="206"/>
      <c r="M332" s="206"/>
      <c r="N332" s="206"/>
      <c r="O332" s="206"/>
      <c r="P332" s="206"/>
      <c r="Q332" s="206"/>
      <c r="R332" s="206"/>
      <c r="S332" s="206"/>
      <c r="T332" s="206"/>
      <c r="U332" s="206"/>
      <c r="V332" s="206"/>
      <c r="W332" s="206"/>
      <c r="X332" s="206"/>
      <c r="Y332" s="206"/>
      <c r="Z332" s="206"/>
      <c r="AA332" s="206"/>
      <c r="AB332" s="206"/>
      <c r="AC332" s="206"/>
      <c r="AD332" s="206"/>
      <c r="AE332" s="206"/>
      <c r="AF332" s="206"/>
      <c r="AG332" s="206"/>
      <c r="AH332" s="206"/>
      <c r="AI332" s="206"/>
      <c r="AJ332" s="206"/>
      <c r="AK332" s="206"/>
      <c r="AL332" s="206"/>
      <c r="AM332" s="206"/>
      <c r="AN332" s="206"/>
      <c r="AO332" s="206"/>
      <c r="AP332" s="206"/>
      <c r="AQ332" s="206"/>
      <c r="AR332" s="206"/>
      <c r="AS332" s="206"/>
      <c r="AT332" s="489">
        <f t="shared" si="82"/>
        <v>0</v>
      </c>
      <c r="AU332" s="489">
        <f t="shared" si="83"/>
        <v>0</v>
      </c>
      <c r="AV332" s="489">
        <f t="shared" si="84"/>
        <v>0</v>
      </c>
      <c r="AW332" s="489">
        <f t="shared" si="85"/>
        <v>0</v>
      </c>
      <c r="AX332" s="206"/>
      <c r="AY332" s="206"/>
      <c r="AZ332" s="206"/>
      <c r="BA332" s="206"/>
      <c r="BB332" s="206"/>
      <c r="BC332" s="206"/>
      <c r="BD332" s="206"/>
      <c r="BE332" s="206"/>
      <c r="BF332" s="206"/>
      <c r="BG332" s="206"/>
      <c r="BH332" s="206"/>
      <c r="BI332" s="206"/>
      <c r="BJ332" s="206"/>
      <c r="BK332" s="206"/>
      <c r="BL332" s="206"/>
      <c r="BM332" s="206"/>
      <c r="BN332" s="206"/>
      <c r="BO332" s="206"/>
      <c r="BP332" s="206"/>
      <c r="BQ332" s="206"/>
      <c r="BR332" s="206"/>
      <c r="BS332" s="206"/>
      <c r="BT332" s="206"/>
      <c r="BU332" s="206"/>
      <c r="BV332" s="206"/>
      <c r="BW332" s="206"/>
      <c r="BX332" s="206"/>
      <c r="BY332" s="489">
        <f t="shared" si="86"/>
        <v>0</v>
      </c>
      <c r="BZ332" s="489">
        <f t="shared" si="87"/>
        <v>0</v>
      </c>
      <c r="CA332" s="489">
        <f t="shared" si="90"/>
        <v>808</v>
      </c>
      <c r="CB332" s="489">
        <f t="shared" si="91"/>
        <v>6</v>
      </c>
      <c r="CC332" s="489">
        <f t="shared" si="92"/>
        <v>0</v>
      </c>
      <c r="CD332" s="489">
        <f t="shared" si="93"/>
        <v>0</v>
      </c>
      <c r="CE332" s="489">
        <f t="shared" si="94"/>
        <v>0</v>
      </c>
      <c r="CF332" s="489">
        <f t="shared" si="88"/>
        <v>808</v>
      </c>
      <c r="CG332" s="489">
        <f t="shared" si="89"/>
        <v>6</v>
      </c>
      <c r="CH332" s="489">
        <f t="shared" si="95"/>
        <v>339</v>
      </c>
      <c r="CI332" s="489">
        <f t="shared" si="96"/>
        <v>24</v>
      </c>
    </row>
    <row r="333" spans="1:87">
      <c r="A333" s="499" t="str">
        <f t="shared" si="81"/>
        <v>1109</v>
      </c>
      <c r="B333" s="500">
        <v>40143</v>
      </c>
      <c r="C333" s="206"/>
      <c r="D333" s="206"/>
      <c r="E333" s="206"/>
      <c r="F333" s="206"/>
      <c r="G333" s="206"/>
      <c r="H333" s="206"/>
      <c r="I333" s="206"/>
      <c r="J333" s="206"/>
      <c r="K333" s="206"/>
      <c r="L333" s="206"/>
      <c r="M333" s="206"/>
      <c r="N333" s="206"/>
      <c r="O333" s="206"/>
      <c r="P333" s="206"/>
      <c r="Q333" s="206"/>
      <c r="R333" s="206"/>
      <c r="S333" s="206"/>
      <c r="T333" s="206"/>
      <c r="U333" s="206"/>
      <c r="V333" s="206"/>
      <c r="W333" s="206"/>
      <c r="X333" s="206"/>
      <c r="Y333" s="206"/>
      <c r="Z333" s="206"/>
      <c r="AA333" s="206"/>
      <c r="AB333" s="206"/>
      <c r="AC333" s="206"/>
      <c r="AD333" s="206"/>
      <c r="AE333" s="206"/>
      <c r="AF333" s="206"/>
      <c r="AG333" s="206"/>
      <c r="AH333" s="206"/>
      <c r="AI333" s="206"/>
      <c r="AJ333" s="206"/>
      <c r="AK333" s="206"/>
      <c r="AL333" s="206"/>
      <c r="AM333" s="206"/>
      <c r="AN333" s="206"/>
      <c r="AO333" s="206"/>
      <c r="AP333" s="206"/>
      <c r="AQ333" s="206"/>
      <c r="AR333" s="206"/>
      <c r="AS333" s="206"/>
      <c r="AT333" s="489">
        <f t="shared" si="82"/>
        <v>0</v>
      </c>
      <c r="AU333" s="489">
        <f t="shared" si="83"/>
        <v>0</v>
      </c>
      <c r="AV333" s="489">
        <f t="shared" si="84"/>
        <v>0</v>
      </c>
      <c r="AW333" s="489">
        <f t="shared" si="85"/>
        <v>0</v>
      </c>
      <c r="AX333" s="206"/>
      <c r="AY333" s="206"/>
      <c r="AZ333" s="206"/>
      <c r="BA333" s="206"/>
      <c r="BB333" s="206"/>
      <c r="BC333" s="206"/>
      <c r="BD333" s="206"/>
      <c r="BE333" s="206"/>
      <c r="BF333" s="206"/>
      <c r="BG333" s="206"/>
      <c r="BH333" s="206"/>
      <c r="BI333" s="206"/>
      <c r="BJ333" s="206"/>
      <c r="BK333" s="206"/>
      <c r="BL333" s="206"/>
      <c r="BM333" s="206"/>
      <c r="BN333" s="206"/>
      <c r="BO333" s="206"/>
      <c r="BP333" s="206"/>
      <c r="BQ333" s="206"/>
      <c r="BR333" s="206"/>
      <c r="BS333" s="206"/>
      <c r="BT333" s="206"/>
      <c r="BU333" s="206"/>
      <c r="BV333" s="206"/>
      <c r="BW333" s="206"/>
      <c r="BX333" s="206"/>
      <c r="BY333" s="489">
        <f t="shared" si="86"/>
        <v>0</v>
      </c>
      <c r="BZ333" s="489">
        <f t="shared" si="87"/>
        <v>0</v>
      </c>
      <c r="CA333" s="489">
        <f t="shared" si="90"/>
        <v>808</v>
      </c>
      <c r="CB333" s="489">
        <f t="shared" si="91"/>
        <v>6</v>
      </c>
      <c r="CC333" s="489">
        <f t="shared" si="92"/>
        <v>0</v>
      </c>
      <c r="CD333" s="489">
        <f t="shared" si="93"/>
        <v>0</v>
      </c>
      <c r="CE333" s="489">
        <f t="shared" si="94"/>
        <v>0</v>
      </c>
      <c r="CF333" s="489">
        <f t="shared" si="88"/>
        <v>808</v>
      </c>
      <c r="CG333" s="489">
        <f t="shared" si="89"/>
        <v>6</v>
      </c>
      <c r="CH333" s="489">
        <f t="shared" si="95"/>
        <v>339</v>
      </c>
      <c r="CI333" s="489">
        <f t="shared" si="96"/>
        <v>24</v>
      </c>
    </row>
    <row r="334" spans="1:87">
      <c r="A334" s="499" t="str">
        <f t="shared" si="81"/>
        <v>1109</v>
      </c>
      <c r="B334" s="500">
        <v>40144</v>
      </c>
      <c r="C334" s="206"/>
      <c r="D334" s="206"/>
      <c r="E334" s="206"/>
      <c r="F334" s="206"/>
      <c r="G334" s="206"/>
      <c r="H334" s="206"/>
      <c r="I334" s="206"/>
      <c r="J334" s="206"/>
      <c r="K334" s="206"/>
      <c r="L334" s="206"/>
      <c r="M334" s="206"/>
      <c r="N334" s="206"/>
      <c r="O334" s="206"/>
      <c r="P334" s="206"/>
      <c r="Q334" s="206"/>
      <c r="R334" s="206"/>
      <c r="S334" s="206"/>
      <c r="T334" s="206"/>
      <c r="U334" s="206"/>
      <c r="V334" s="206"/>
      <c r="W334" s="206"/>
      <c r="X334" s="206"/>
      <c r="Y334" s="206"/>
      <c r="Z334" s="206"/>
      <c r="AA334" s="206"/>
      <c r="AB334" s="206"/>
      <c r="AC334" s="206"/>
      <c r="AD334" s="206"/>
      <c r="AE334" s="206"/>
      <c r="AF334" s="206"/>
      <c r="AG334" s="206"/>
      <c r="AH334" s="206"/>
      <c r="AI334" s="206"/>
      <c r="AJ334" s="206"/>
      <c r="AK334" s="206"/>
      <c r="AL334" s="206"/>
      <c r="AM334" s="206"/>
      <c r="AN334" s="206"/>
      <c r="AO334" s="206"/>
      <c r="AP334" s="206"/>
      <c r="AQ334" s="206"/>
      <c r="AR334" s="206"/>
      <c r="AS334" s="206"/>
      <c r="AT334" s="489">
        <f t="shared" si="82"/>
        <v>0</v>
      </c>
      <c r="AU334" s="489">
        <f t="shared" si="83"/>
        <v>0</v>
      </c>
      <c r="AV334" s="489">
        <f t="shared" si="84"/>
        <v>0</v>
      </c>
      <c r="AW334" s="489">
        <f t="shared" si="85"/>
        <v>0</v>
      </c>
      <c r="AX334" s="206"/>
      <c r="AY334" s="206"/>
      <c r="AZ334" s="206"/>
      <c r="BA334" s="206"/>
      <c r="BB334" s="206"/>
      <c r="BC334" s="206"/>
      <c r="BD334" s="206"/>
      <c r="BE334" s="206"/>
      <c r="BF334" s="206"/>
      <c r="BG334" s="206"/>
      <c r="BH334" s="206"/>
      <c r="BI334" s="206"/>
      <c r="BJ334" s="206"/>
      <c r="BK334" s="206"/>
      <c r="BL334" s="206"/>
      <c r="BM334" s="206"/>
      <c r="BN334" s="206"/>
      <c r="BO334" s="206"/>
      <c r="BP334" s="206"/>
      <c r="BQ334" s="206"/>
      <c r="BR334" s="206"/>
      <c r="BS334" s="206"/>
      <c r="BT334" s="206"/>
      <c r="BU334" s="206"/>
      <c r="BV334" s="206"/>
      <c r="BW334" s="206"/>
      <c r="BX334" s="206"/>
      <c r="BY334" s="489">
        <f t="shared" si="86"/>
        <v>0</v>
      </c>
      <c r="BZ334" s="489">
        <f t="shared" si="87"/>
        <v>0</v>
      </c>
      <c r="CA334" s="489">
        <f t="shared" si="90"/>
        <v>808</v>
      </c>
      <c r="CB334" s="489">
        <f t="shared" si="91"/>
        <v>6</v>
      </c>
      <c r="CC334" s="489">
        <f t="shared" si="92"/>
        <v>0</v>
      </c>
      <c r="CD334" s="489">
        <f t="shared" si="93"/>
        <v>0</v>
      </c>
      <c r="CE334" s="489">
        <f t="shared" si="94"/>
        <v>0</v>
      </c>
      <c r="CF334" s="489">
        <f t="shared" si="88"/>
        <v>808</v>
      </c>
      <c r="CG334" s="489">
        <f t="shared" si="89"/>
        <v>6</v>
      </c>
      <c r="CH334" s="489">
        <f t="shared" si="95"/>
        <v>339</v>
      </c>
      <c r="CI334" s="489">
        <f t="shared" si="96"/>
        <v>24</v>
      </c>
    </row>
    <row r="335" spans="1:87">
      <c r="A335" s="499" t="str">
        <f t="shared" si="81"/>
        <v>1109</v>
      </c>
      <c r="B335" s="500">
        <v>40145</v>
      </c>
      <c r="C335" s="206"/>
      <c r="D335" s="206"/>
      <c r="E335" s="206"/>
      <c r="F335" s="206"/>
      <c r="G335" s="206"/>
      <c r="H335" s="206"/>
      <c r="I335" s="206"/>
      <c r="J335" s="206"/>
      <c r="K335" s="206"/>
      <c r="L335" s="206"/>
      <c r="M335" s="206"/>
      <c r="N335" s="206"/>
      <c r="O335" s="206"/>
      <c r="P335" s="206"/>
      <c r="Q335" s="206"/>
      <c r="R335" s="206"/>
      <c r="S335" s="206"/>
      <c r="T335" s="206"/>
      <c r="U335" s="206"/>
      <c r="V335" s="206"/>
      <c r="W335" s="206"/>
      <c r="X335" s="206"/>
      <c r="Y335" s="206"/>
      <c r="Z335" s="206"/>
      <c r="AA335" s="206"/>
      <c r="AB335" s="206"/>
      <c r="AC335" s="206"/>
      <c r="AD335" s="206"/>
      <c r="AE335" s="206"/>
      <c r="AF335" s="206"/>
      <c r="AG335" s="206"/>
      <c r="AH335" s="206"/>
      <c r="AI335" s="206"/>
      <c r="AJ335" s="206"/>
      <c r="AK335" s="206"/>
      <c r="AL335" s="206"/>
      <c r="AM335" s="206"/>
      <c r="AN335" s="206"/>
      <c r="AO335" s="206"/>
      <c r="AP335" s="206"/>
      <c r="AQ335" s="206"/>
      <c r="AR335" s="206"/>
      <c r="AS335" s="206"/>
      <c r="AT335" s="489">
        <f t="shared" si="82"/>
        <v>0</v>
      </c>
      <c r="AU335" s="489">
        <f t="shared" si="83"/>
        <v>0</v>
      </c>
      <c r="AV335" s="489">
        <f t="shared" si="84"/>
        <v>0</v>
      </c>
      <c r="AW335" s="489">
        <f t="shared" si="85"/>
        <v>0</v>
      </c>
      <c r="AX335" s="206"/>
      <c r="AY335" s="206"/>
      <c r="AZ335" s="206"/>
      <c r="BA335" s="206"/>
      <c r="BB335" s="206"/>
      <c r="BC335" s="206"/>
      <c r="BD335" s="206"/>
      <c r="BE335" s="206"/>
      <c r="BF335" s="206"/>
      <c r="BG335" s="206"/>
      <c r="BH335" s="206"/>
      <c r="BI335" s="206"/>
      <c r="BJ335" s="206"/>
      <c r="BK335" s="206"/>
      <c r="BL335" s="206"/>
      <c r="BM335" s="206"/>
      <c r="BN335" s="206"/>
      <c r="BO335" s="206"/>
      <c r="BP335" s="206"/>
      <c r="BQ335" s="206"/>
      <c r="BR335" s="206"/>
      <c r="BS335" s="206"/>
      <c r="BT335" s="206"/>
      <c r="BU335" s="206"/>
      <c r="BV335" s="206"/>
      <c r="BW335" s="206"/>
      <c r="BX335" s="206"/>
      <c r="BY335" s="489">
        <f t="shared" si="86"/>
        <v>0</v>
      </c>
      <c r="BZ335" s="489">
        <f t="shared" si="87"/>
        <v>0</v>
      </c>
      <c r="CA335" s="489">
        <f t="shared" si="90"/>
        <v>808</v>
      </c>
      <c r="CB335" s="489">
        <f t="shared" si="91"/>
        <v>6</v>
      </c>
      <c r="CC335" s="489">
        <f t="shared" si="92"/>
        <v>0</v>
      </c>
      <c r="CD335" s="489">
        <f t="shared" si="93"/>
        <v>0</v>
      </c>
      <c r="CE335" s="489">
        <f t="shared" si="94"/>
        <v>0</v>
      </c>
      <c r="CF335" s="489">
        <f t="shared" si="88"/>
        <v>808</v>
      </c>
      <c r="CG335" s="489">
        <f t="shared" si="89"/>
        <v>6</v>
      </c>
      <c r="CH335" s="489">
        <f t="shared" si="95"/>
        <v>339</v>
      </c>
      <c r="CI335" s="489">
        <f t="shared" si="96"/>
        <v>24</v>
      </c>
    </row>
    <row r="336" spans="1:87">
      <c r="A336" s="499" t="str">
        <f t="shared" si="81"/>
        <v>1109</v>
      </c>
      <c r="B336" s="500">
        <v>40146</v>
      </c>
      <c r="C336" s="206"/>
      <c r="D336" s="206"/>
      <c r="E336" s="206"/>
      <c r="F336" s="206"/>
      <c r="G336" s="206"/>
      <c r="H336" s="206"/>
      <c r="I336" s="206"/>
      <c r="J336" s="206"/>
      <c r="K336" s="206"/>
      <c r="L336" s="206"/>
      <c r="M336" s="206"/>
      <c r="N336" s="206"/>
      <c r="O336" s="206"/>
      <c r="P336" s="206"/>
      <c r="Q336" s="206"/>
      <c r="R336" s="206"/>
      <c r="S336" s="206"/>
      <c r="T336" s="206"/>
      <c r="U336" s="206"/>
      <c r="V336" s="206"/>
      <c r="W336" s="206"/>
      <c r="X336" s="206"/>
      <c r="Y336" s="206"/>
      <c r="Z336" s="206"/>
      <c r="AA336" s="206"/>
      <c r="AB336" s="206"/>
      <c r="AC336" s="206"/>
      <c r="AD336" s="206"/>
      <c r="AE336" s="206"/>
      <c r="AF336" s="206"/>
      <c r="AG336" s="206"/>
      <c r="AH336" s="206"/>
      <c r="AI336" s="206"/>
      <c r="AJ336" s="206"/>
      <c r="AK336" s="206"/>
      <c r="AL336" s="206"/>
      <c r="AM336" s="206"/>
      <c r="AN336" s="206"/>
      <c r="AO336" s="206"/>
      <c r="AP336" s="206"/>
      <c r="AQ336" s="206"/>
      <c r="AR336" s="206"/>
      <c r="AS336" s="206"/>
      <c r="AT336" s="489">
        <f t="shared" si="82"/>
        <v>0</v>
      </c>
      <c r="AU336" s="489">
        <f t="shared" si="83"/>
        <v>0</v>
      </c>
      <c r="AV336" s="489">
        <f t="shared" si="84"/>
        <v>0</v>
      </c>
      <c r="AW336" s="489">
        <f t="shared" si="85"/>
        <v>0</v>
      </c>
      <c r="AX336" s="206"/>
      <c r="AY336" s="206"/>
      <c r="AZ336" s="206"/>
      <c r="BA336" s="206"/>
      <c r="BB336" s="206"/>
      <c r="BC336" s="206"/>
      <c r="BD336" s="206"/>
      <c r="BE336" s="206"/>
      <c r="BF336" s="206"/>
      <c r="BG336" s="206"/>
      <c r="BH336" s="206"/>
      <c r="BI336" s="206"/>
      <c r="BJ336" s="206"/>
      <c r="BK336" s="206"/>
      <c r="BL336" s="206"/>
      <c r="BM336" s="206"/>
      <c r="BN336" s="206"/>
      <c r="BO336" s="206"/>
      <c r="BP336" s="206"/>
      <c r="BQ336" s="206"/>
      <c r="BR336" s="206"/>
      <c r="BS336" s="206"/>
      <c r="BT336" s="206"/>
      <c r="BU336" s="206"/>
      <c r="BV336" s="206"/>
      <c r="BW336" s="206"/>
      <c r="BX336" s="206"/>
      <c r="BY336" s="489">
        <f t="shared" si="86"/>
        <v>0</v>
      </c>
      <c r="BZ336" s="489">
        <f t="shared" si="87"/>
        <v>0</v>
      </c>
      <c r="CA336" s="489">
        <f t="shared" si="90"/>
        <v>808</v>
      </c>
      <c r="CB336" s="489">
        <f t="shared" si="91"/>
        <v>6</v>
      </c>
      <c r="CC336" s="489">
        <f t="shared" si="92"/>
        <v>0</v>
      </c>
      <c r="CD336" s="489">
        <f t="shared" si="93"/>
        <v>0</v>
      </c>
      <c r="CE336" s="489">
        <f t="shared" si="94"/>
        <v>0</v>
      </c>
      <c r="CF336" s="489">
        <f t="shared" si="88"/>
        <v>808</v>
      </c>
      <c r="CG336" s="489">
        <f t="shared" si="89"/>
        <v>6</v>
      </c>
      <c r="CH336" s="489">
        <f t="shared" si="95"/>
        <v>339</v>
      </c>
      <c r="CI336" s="489">
        <f t="shared" si="96"/>
        <v>24</v>
      </c>
    </row>
    <row r="337" spans="1:87">
      <c r="A337" s="499" t="str">
        <f t="shared" si="81"/>
        <v>1109</v>
      </c>
      <c r="B337" s="500">
        <v>40147</v>
      </c>
      <c r="C337" s="206"/>
      <c r="D337" s="206"/>
      <c r="E337" s="206"/>
      <c r="F337" s="206"/>
      <c r="G337" s="206"/>
      <c r="H337" s="206"/>
      <c r="I337" s="206"/>
      <c r="J337" s="206"/>
      <c r="K337" s="206"/>
      <c r="L337" s="206"/>
      <c r="M337" s="206"/>
      <c r="N337" s="206"/>
      <c r="O337" s="206"/>
      <c r="P337" s="206"/>
      <c r="Q337" s="206"/>
      <c r="R337" s="206"/>
      <c r="S337" s="206"/>
      <c r="T337" s="206"/>
      <c r="U337" s="206"/>
      <c r="V337" s="206"/>
      <c r="W337" s="206"/>
      <c r="X337" s="206"/>
      <c r="Y337" s="206"/>
      <c r="Z337" s="206"/>
      <c r="AA337" s="206"/>
      <c r="AB337" s="206"/>
      <c r="AC337" s="206"/>
      <c r="AD337" s="206"/>
      <c r="AE337" s="206"/>
      <c r="AF337" s="206"/>
      <c r="AG337" s="206"/>
      <c r="AH337" s="206"/>
      <c r="AI337" s="206"/>
      <c r="AJ337" s="206"/>
      <c r="AK337" s="206"/>
      <c r="AL337" s="206"/>
      <c r="AM337" s="206"/>
      <c r="AN337" s="206"/>
      <c r="AO337" s="206"/>
      <c r="AP337" s="206"/>
      <c r="AQ337" s="206"/>
      <c r="AR337" s="206"/>
      <c r="AS337" s="206"/>
      <c r="AT337" s="489">
        <f t="shared" si="82"/>
        <v>0</v>
      </c>
      <c r="AU337" s="489">
        <f t="shared" si="83"/>
        <v>0</v>
      </c>
      <c r="AV337" s="489">
        <f t="shared" si="84"/>
        <v>0</v>
      </c>
      <c r="AW337" s="489">
        <f t="shared" si="85"/>
        <v>0</v>
      </c>
      <c r="AX337" s="206"/>
      <c r="AY337" s="206"/>
      <c r="AZ337" s="206"/>
      <c r="BA337" s="206"/>
      <c r="BB337" s="206"/>
      <c r="BC337" s="206"/>
      <c r="BD337" s="206"/>
      <c r="BE337" s="206"/>
      <c r="BF337" s="206"/>
      <c r="BG337" s="206"/>
      <c r="BH337" s="206"/>
      <c r="BI337" s="206"/>
      <c r="BJ337" s="206"/>
      <c r="BK337" s="206"/>
      <c r="BL337" s="206"/>
      <c r="BM337" s="206"/>
      <c r="BN337" s="206"/>
      <c r="BO337" s="206"/>
      <c r="BP337" s="206"/>
      <c r="BQ337" s="206"/>
      <c r="BR337" s="206"/>
      <c r="BS337" s="206"/>
      <c r="BT337" s="206"/>
      <c r="BU337" s="206"/>
      <c r="BV337" s="206"/>
      <c r="BW337" s="206"/>
      <c r="BX337" s="206"/>
      <c r="BY337" s="489">
        <f t="shared" si="86"/>
        <v>0</v>
      </c>
      <c r="BZ337" s="489">
        <f t="shared" si="87"/>
        <v>0</v>
      </c>
      <c r="CA337" s="489">
        <f t="shared" si="90"/>
        <v>808</v>
      </c>
      <c r="CB337" s="489">
        <f t="shared" si="91"/>
        <v>6</v>
      </c>
      <c r="CC337" s="489">
        <f t="shared" si="92"/>
        <v>0</v>
      </c>
      <c r="CD337" s="489">
        <f t="shared" si="93"/>
        <v>0</v>
      </c>
      <c r="CE337" s="489">
        <f t="shared" si="94"/>
        <v>0</v>
      </c>
      <c r="CF337" s="489">
        <f t="shared" si="88"/>
        <v>808</v>
      </c>
      <c r="CG337" s="489">
        <f t="shared" si="89"/>
        <v>6</v>
      </c>
      <c r="CH337" s="489">
        <f t="shared" si="95"/>
        <v>339</v>
      </c>
      <c r="CI337" s="489">
        <f t="shared" si="96"/>
        <v>24</v>
      </c>
    </row>
    <row r="338" spans="1:87">
      <c r="A338" s="499" t="str">
        <f t="shared" si="81"/>
        <v>1209</v>
      </c>
      <c r="B338" s="500">
        <v>40148</v>
      </c>
      <c r="C338" s="206"/>
      <c r="D338" s="206"/>
      <c r="E338" s="206"/>
      <c r="F338" s="206"/>
      <c r="G338" s="206"/>
      <c r="H338" s="206"/>
      <c r="I338" s="206"/>
      <c r="J338" s="206"/>
      <c r="K338" s="206"/>
      <c r="L338" s="206"/>
      <c r="M338" s="206"/>
      <c r="N338" s="206"/>
      <c r="O338" s="206"/>
      <c r="P338" s="206"/>
      <c r="Q338" s="206"/>
      <c r="R338" s="206"/>
      <c r="S338" s="206"/>
      <c r="T338" s="206"/>
      <c r="U338" s="206"/>
      <c r="V338" s="206"/>
      <c r="W338" s="206"/>
      <c r="X338" s="206"/>
      <c r="Y338" s="206"/>
      <c r="Z338" s="206"/>
      <c r="AA338" s="206"/>
      <c r="AB338" s="206"/>
      <c r="AC338" s="206"/>
      <c r="AD338" s="206"/>
      <c r="AE338" s="206"/>
      <c r="AF338" s="206"/>
      <c r="AG338" s="206"/>
      <c r="AH338" s="206"/>
      <c r="AI338" s="206"/>
      <c r="AJ338" s="206"/>
      <c r="AK338" s="206"/>
      <c r="AL338" s="206"/>
      <c r="AM338" s="206"/>
      <c r="AN338" s="206"/>
      <c r="AO338" s="206"/>
      <c r="AP338" s="206"/>
      <c r="AQ338" s="206"/>
      <c r="AR338" s="206"/>
      <c r="AS338" s="206"/>
      <c r="AT338" s="489">
        <f t="shared" si="82"/>
        <v>0</v>
      </c>
      <c r="AU338" s="489">
        <f t="shared" si="83"/>
        <v>0</v>
      </c>
      <c r="AV338" s="489">
        <f t="shared" si="84"/>
        <v>0</v>
      </c>
      <c r="AW338" s="489">
        <f t="shared" si="85"/>
        <v>0</v>
      </c>
      <c r="AX338" s="206"/>
      <c r="AY338" s="206"/>
      <c r="AZ338" s="206"/>
      <c r="BA338" s="206"/>
      <c r="BB338" s="206"/>
      <c r="BC338" s="206"/>
      <c r="BD338" s="206"/>
      <c r="BE338" s="206"/>
      <c r="BF338" s="206"/>
      <c r="BG338" s="206"/>
      <c r="BH338" s="206"/>
      <c r="BI338" s="206"/>
      <c r="BJ338" s="206"/>
      <c r="BK338" s="206"/>
      <c r="BL338" s="206"/>
      <c r="BM338" s="206"/>
      <c r="BN338" s="206"/>
      <c r="BO338" s="206"/>
      <c r="BP338" s="206"/>
      <c r="BQ338" s="206"/>
      <c r="BR338" s="206"/>
      <c r="BS338" s="206"/>
      <c r="BT338" s="206"/>
      <c r="BU338" s="206"/>
      <c r="BV338" s="206"/>
      <c r="BW338" s="206"/>
      <c r="BX338" s="206"/>
      <c r="BY338" s="489">
        <f t="shared" si="86"/>
        <v>0</v>
      </c>
      <c r="BZ338" s="489">
        <f t="shared" si="87"/>
        <v>0</v>
      </c>
      <c r="CA338" s="489">
        <f t="shared" si="90"/>
        <v>808</v>
      </c>
      <c r="CB338" s="489">
        <f t="shared" si="91"/>
        <v>6</v>
      </c>
      <c r="CC338" s="489">
        <f t="shared" si="92"/>
        <v>0</v>
      </c>
      <c r="CD338" s="489">
        <f t="shared" si="93"/>
        <v>0</v>
      </c>
      <c r="CE338" s="489">
        <f t="shared" si="94"/>
        <v>0</v>
      </c>
      <c r="CF338" s="489">
        <f t="shared" si="88"/>
        <v>808</v>
      </c>
      <c r="CG338" s="489">
        <f t="shared" si="89"/>
        <v>6</v>
      </c>
      <c r="CH338" s="489">
        <f t="shared" si="95"/>
        <v>339</v>
      </c>
      <c r="CI338" s="489">
        <f t="shared" si="96"/>
        <v>24</v>
      </c>
    </row>
    <row r="339" spans="1:87">
      <c r="A339" s="499" t="str">
        <f t="shared" si="81"/>
        <v>1209</v>
      </c>
      <c r="B339" s="500">
        <v>40149</v>
      </c>
      <c r="C339" s="206"/>
      <c r="D339" s="206"/>
      <c r="E339" s="206"/>
      <c r="F339" s="206"/>
      <c r="G339" s="206"/>
      <c r="H339" s="206"/>
      <c r="I339" s="206"/>
      <c r="J339" s="206"/>
      <c r="K339" s="206"/>
      <c r="L339" s="206"/>
      <c r="M339" s="206"/>
      <c r="N339" s="206"/>
      <c r="O339" s="206"/>
      <c r="P339" s="206"/>
      <c r="Q339" s="206"/>
      <c r="R339" s="206"/>
      <c r="S339" s="206"/>
      <c r="T339" s="206"/>
      <c r="U339" s="206"/>
      <c r="V339" s="206"/>
      <c r="W339" s="206"/>
      <c r="X339" s="206"/>
      <c r="Y339" s="206"/>
      <c r="Z339" s="206"/>
      <c r="AA339" s="206"/>
      <c r="AB339" s="206"/>
      <c r="AC339" s="206"/>
      <c r="AD339" s="206"/>
      <c r="AE339" s="206"/>
      <c r="AF339" s="206"/>
      <c r="AG339" s="206"/>
      <c r="AH339" s="206"/>
      <c r="AI339" s="206"/>
      <c r="AJ339" s="206"/>
      <c r="AK339" s="206"/>
      <c r="AL339" s="206"/>
      <c r="AM339" s="206"/>
      <c r="AN339" s="206"/>
      <c r="AO339" s="206"/>
      <c r="AP339" s="206"/>
      <c r="AQ339" s="206"/>
      <c r="AR339" s="206"/>
      <c r="AS339" s="206"/>
      <c r="AT339" s="489">
        <f t="shared" si="82"/>
        <v>0</v>
      </c>
      <c r="AU339" s="489">
        <f t="shared" si="83"/>
        <v>0</v>
      </c>
      <c r="AV339" s="489">
        <f t="shared" si="84"/>
        <v>0</v>
      </c>
      <c r="AW339" s="489">
        <f t="shared" si="85"/>
        <v>0</v>
      </c>
      <c r="AX339" s="206"/>
      <c r="AY339" s="206"/>
      <c r="AZ339" s="206"/>
      <c r="BA339" s="206"/>
      <c r="BB339" s="206"/>
      <c r="BC339" s="206"/>
      <c r="BD339" s="206"/>
      <c r="BE339" s="206"/>
      <c r="BF339" s="206"/>
      <c r="BG339" s="206"/>
      <c r="BH339" s="206"/>
      <c r="BI339" s="206"/>
      <c r="BJ339" s="206"/>
      <c r="BK339" s="206"/>
      <c r="BL339" s="206"/>
      <c r="BM339" s="206"/>
      <c r="BN339" s="206"/>
      <c r="BO339" s="206"/>
      <c r="BP339" s="206"/>
      <c r="BQ339" s="206"/>
      <c r="BR339" s="206"/>
      <c r="BS339" s="206"/>
      <c r="BT339" s="206"/>
      <c r="BU339" s="206"/>
      <c r="BV339" s="206"/>
      <c r="BW339" s="206"/>
      <c r="BX339" s="206"/>
      <c r="BY339" s="489">
        <f t="shared" si="86"/>
        <v>0</v>
      </c>
      <c r="BZ339" s="489">
        <f t="shared" si="87"/>
        <v>0</v>
      </c>
      <c r="CA339" s="489">
        <f t="shared" si="90"/>
        <v>808</v>
      </c>
      <c r="CB339" s="489">
        <f t="shared" si="91"/>
        <v>6</v>
      </c>
      <c r="CC339" s="489">
        <f t="shared" si="92"/>
        <v>0</v>
      </c>
      <c r="CD339" s="489">
        <f t="shared" si="93"/>
        <v>0</v>
      </c>
      <c r="CE339" s="489">
        <f t="shared" si="94"/>
        <v>0</v>
      </c>
      <c r="CF339" s="489">
        <f t="shared" si="88"/>
        <v>808</v>
      </c>
      <c r="CG339" s="489">
        <f t="shared" si="89"/>
        <v>6</v>
      </c>
      <c r="CH339" s="489">
        <f t="shared" si="95"/>
        <v>339</v>
      </c>
      <c r="CI339" s="489">
        <f t="shared" si="96"/>
        <v>24</v>
      </c>
    </row>
    <row r="340" spans="1:87">
      <c r="A340" s="499" t="str">
        <f t="shared" si="81"/>
        <v>1209</v>
      </c>
      <c r="B340" s="500">
        <v>40150</v>
      </c>
      <c r="C340" s="206"/>
      <c r="D340" s="206"/>
      <c r="E340" s="206"/>
      <c r="F340" s="206"/>
      <c r="G340" s="206"/>
      <c r="H340" s="206"/>
      <c r="I340" s="206"/>
      <c r="J340" s="206"/>
      <c r="K340" s="206"/>
      <c r="L340" s="206"/>
      <c r="M340" s="206"/>
      <c r="N340" s="206"/>
      <c r="O340" s="206"/>
      <c r="P340" s="206"/>
      <c r="Q340" s="206"/>
      <c r="R340" s="206"/>
      <c r="S340" s="206"/>
      <c r="T340" s="206"/>
      <c r="U340" s="206"/>
      <c r="V340" s="206"/>
      <c r="W340" s="206"/>
      <c r="X340" s="206"/>
      <c r="Y340" s="206"/>
      <c r="Z340" s="206"/>
      <c r="AA340" s="206"/>
      <c r="AB340" s="206"/>
      <c r="AC340" s="206"/>
      <c r="AD340" s="206"/>
      <c r="AE340" s="206"/>
      <c r="AF340" s="206"/>
      <c r="AG340" s="206"/>
      <c r="AH340" s="206"/>
      <c r="AI340" s="206"/>
      <c r="AJ340" s="206"/>
      <c r="AK340" s="206"/>
      <c r="AL340" s="206"/>
      <c r="AM340" s="206"/>
      <c r="AN340" s="206"/>
      <c r="AO340" s="206"/>
      <c r="AP340" s="206"/>
      <c r="AQ340" s="206"/>
      <c r="AR340" s="206"/>
      <c r="AS340" s="206"/>
      <c r="AT340" s="489">
        <f t="shared" si="82"/>
        <v>0</v>
      </c>
      <c r="AU340" s="489">
        <f t="shared" si="83"/>
        <v>0</v>
      </c>
      <c r="AV340" s="489">
        <f t="shared" si="84"/>
        <v>0</v>
      </c>
      <c r="AW340" s="489">
        <f t="shared" si="85"/>
        <v>0</v>
      </c>
      <c r="AX340" s="206"/>
      <c r="AY340" s="206"/>
      <c r="AZ340" s="206"/>
      <c r="BA340" s="206"/>
      <c r="BB340" s="206"/>
      <c r="BC340" s="206"/>
      <c r="BD340" s="206"/>
      <c r="BE340" s="206"/>
      <c r="BF340" s="206"/>
      <c r="BG340" s="206"/>
      <c r="BH340" s="206"/>
      <c r="BI340" s="206"/>
      <c r="BJ340" s="206"/>
      <c r="BK340" s="206"/>
      <c r="BL340" s="206"/>
      <c r="BM340" s="206"/>
      <c r="BN340" s="206"/>
      <c r="BO340" s="206"/>
      <c r="BP340" s="206"/>
      <c r="BQ340" s="206"/>
      <c r="BR340" s="206"/>
      <c r="BS340" s="206"/>
      <c r="BT340" s="206"/>
      <c r="BU340" s="206"/>
      <c r="BV340" s="206"/>
      <c r="BW340" s="206"/>
      <c r="BX340" s="206"/>
      <c r="BY340" s="489">
        <f t="shared" si="86"/>
        <v>0</v>
      </c>
      <c r="BZ340" s="489">
        <f t="shared" si="87"/>
        <v>0</v>
      </c>
      <c r="CA340" s="489">
        <f t="shared" si="90"/>
        <v>808</v>
      </c>
      <c r="CB340" s="489">
        <f t="shared" si="91"/>
        <v>6</v>
      </c>
      <c r="CC340" s="489">
        <f t="shared" si="92"/>
        <v>0</v>
      </c>
      <c r="CD340" s="489">
        <f t="shared" si="93"/>
        <v>0</v>
      </c>
      <c r="CE340" s="489">
        <f t="shared" si="94"/>
        <v>0</v>
      </c>
      <c r="CF340" s="489">
        <f t="shared" si="88"/>
        <v>808</v>
      </c>
      <c r="CG340" s="489">
        <f t="shared" si="89"/>
        <v>6</v>
      </c>
      <c r="CH340" s="489">
        <f t="shared" si="95"/>
        <v>339</v>
      </c>
      <c r="CI340" s="489">
        <f t="shared" si="96"/>
        <v>24</v>
      </c>
    </row>
    <row r="341" spans="1:87">
      <c r="A341" s="499" t="str">
        <f t="shared" si="81"/>
        <v>1209</v>
      </c>
      <c r="B341" s="500">
        <v>40151</v>
      </c>
      <c r="C341" s="206"/>
      <c r="D341" s="206"/>
      <c r="E341" s="206"/>
      <c r="F341" s="206"/>
      <c r="G341" s="206"/>
      <c r="H341" s="206"/>
      <c r="I341" s="206"/>
      <c r="J341" s="206"/>
      <c r="K341" s="206"/>
      <c r="L341" s="206"/>
      <c r="M341" s="206"/>
      <c r="N341" s="206"/>
      <c r="O341" s="206"/>
      <c r="P341" s="206"/>
      <c r="Q341" s="206"/>
      <c r="R341" s="206"/>
      <c r="S341" s="206"/>
      <c r="T341" s="206"/>
      <c r="U341" s="206"/>
      <c r="V341" s="206"/>
      <c r="W341" s="206"/>
      <c r="X341" s="206"/>
      <c r="Y341" s="206"/>
      <c r="Z341" s="206"/>
      <c r="AA341" s="206"/>
      <c r="AB341" s="206"/>
      <c r="AC341" s="206"/>
      <c r="AD341" s="206"/>
      <c r="AE341" s="206"/>
      <c r="AF341" s="206"/>
      <c r="AG341" s="206"/>
      <c r="AH341" s="206"/>
      <c r="AI341" s="206"/>
      <c r="AJ341" s="206"/>
      <c r="AK341" s="206"/>
      <c r="AL341" s="206"/>
      <c r="AM341" s="206"/>
      <c r="AN341" s="206"/>
      <c r="AO341" s="206"/>
      <c r="AP341" s="206"/>
      <c r="AQ341" s="206"/>
      <c r="AR341" s="206"/>
      <c r="AS341" s="206"/>
      <c r="AT341" s="489">
        <f t="shared" si="82"/>
        <v>0</v>
      </c>
      <c r="AU341" s="489">
        <f t="shared" si="83"/>
        <v>0</v>
      </c>
      <c r="AV341" s="489">
        <f t="shared" si="84"/>
        <v>0</v>
      </c>
      <c r="AW341" s="489">
        <f t="shared" si="85"/>
        <v>0</v>
      </c>
      <c r="AX341" s="206"/>
      <c r="AY341" s="206"/>
      <c r="AZ341" s="206"/>
      <c r="BA341" s="206"/>
      <c r="BB341" s="206"/>
      <c r="BC341" s="206"/>
      <c r="BD341" s="206"/>
      <c r="BE341" s="206"/>
      <c r="BF341" s="206"/>
      <c r="BG341" s="206"/>
      <c r="BH341" s="206"/>
      <c r="BI341" s="206"/>
      <c r="BJ341" s="206"/>
      <c r="BK341" s="206"/>
      <c r="BL341" s="206"/>
      <c r="BM341" s="206"/>
      <c r="BN341" s="206"/>
      <c r="BO341" s="206"/>
      <c r="BP341" s="206"/>
      <c r="BQ341" s="206"/>
      <c r="BR341" s="206"/>
      <c r="BS341" s="206"/>
      <c r="BT341" s="206"/>
      <c r="BU341" s="206"/>
      <c r="BV341" s="206"/>
      <c r="BW341" s="206"/>
      <c r="BX341" s="206"/>
      <c r="BY341" s="489">
        <f t="shared" si="86"/>
        <v>0</v>
      </c>
      <c r="BZ341" s="489">
        <f t="shared" si="87"/>
        <v>0</v>
      </c>
      <c r="CA341" s="489">
        <f t="shared" si="90"/>
        <v>808</v>
      </c>
      <c r="CB341" s="489">
        <f t="shared" si="91"/>
        <v>6</v>
      </c>
      <c r="CC341" s="489">
        <f t="shared" si="92"/>
        <v>0</v>
      </c>
      <c r="CD341" s="489">
        <f t="shared" si="93"/>
        <v>0</v>
      </c>
      <c r="CE341" s="489">
        <f t="shared" si="94"/>
        <v>0</v>
      </c>
      <c r="CF341" s="489">
        <f t="shared" si="88"/>
        <v>808</v>
      </c>
      <c r="CG341" s="489">
        <f t="shared" si="89"/>
        <v>6</v>
      </c>
      <c r="CH341" s="489">
        <f t="shared" si="95"/>
        <v>339</v>
      </c>
      <c r="CI341" s="489">
        <f t="shared" si="96"/>
        <v>24</v>
      </c>
    </row>
    <row r="342" spans="1:87">
      <c r="A342" s="499" t="str">
        <f t="shared" si="81"/>
        <v>1209</v>
      </c>
      <c r="B342" s="500">
        <v>40152</v>
      </c>
      <c r="C342" s="206"/>
      <c r="D342" s="206"/>
      <c r="E342" s="206"/>
      <c r="F342" s="206"/>
      <c r="G342" s="206"/>
      <c r="H342" s="206"/>
      <c r="I342" s="206"/>
      <c r="J342" s="206"/>
      <c r="K342" s="206"/>
      <c r="L342" s="206"/>
      <c r="M342" s="206"/>
      <c r="N342" s="206"/>
      <c r="O342" s="206"/>
      <c r="P342" s="206"/>
      <c r="Q342" s="206"/>
      <c r="R342" s="206"/>
      <c r="S342" s="206"/>
      <c r="T342" s="206"/>
      <c r="U342" s="206"/>
      <c r="V342" s="206"/>
      <c r="W342" s="206"/>
      <c r="X342" s="206"/>
      <c r="Y342" s="206"/>
      <c r="Z342" s="206"/>
      <c r="AA342" s="206"/>
      <c r="AB342" s="206"/>
      <c r="AC342" s="206"/>
      <c r="AD342" s="206"/>
      <c r="AE342" s="206"/>
      <c r="AF342" s="206"/>
      <c r="AG342" s="206"/>
      <c r="AH342" s="206"/>
      <c r="AI342" s="206"/>
      <c r="AJ342" s="206"/>
      <c r="AK342" s="206"/>
      <c r="AL342" s="206"/>
      <c r="AM342" s="206"/>
      <c r="AN342" s="206"/>
      <c r="AO342" s="206"/>
      <c r="AP342" s="206"/>
      <c r="AQ342" s="206"/>
      <c r="AR342" s="206"/>
      <c r="AS342" s="206"/>
      <c r="AT342" s="489">
        <f t="shared" si="82"/>
        <v>0</v>
      </c>
      <c r="AU342" s="489">
        <f t="shared" si="83"/>
        <v>0</v>
      </c>
      <c r="AV342" s="489">
        <f t="shared" si="84"/>
        <v>0</v>
      </c>
      <c r="AW342" s="489">
        <f t="shared" si="85"/>
        <v>0</v>
      </c>
      <c r="AX342" s="206"/>
      <c r="AY342" s="206"/>
      <c r="AZ342" s="206"/>
      <c r="BA342" s="206"/>
      <c r="BB342" s="206"/>
      <c r="BC342" s="206"/>
      <c r="BD342" s="206"/>
      <c r="BE342" s="206"/>
      <c r="BF342" s="206"/>
      <c r="BG342" s="206"/>
      <c r="BH342" s="206"/>
      <c r="BI342" s="206"/>
      <c r="BJ342" s="206"/>
      <c r="BK342" s="206"/>
      <c r="BL342" s="206"/>
      <c r="BM342" s="206"/>
      <c r="BN342" s="206"/>
      <c r="BO342" s="206"/>
      <c r="BP342" s="206"/>
      <c r="BQ342" s="206"/>
      <c r="BR342" s="206"/>
      <c r="BS342" s="206"/>
      <c r="BT342" s="206"/>
      <c r="BU342" s="206"/>
      <c r="BV342" s="206"/>
      <c r="BW342" s="206"/>
      <c r="BX342" s="206"/>
      <c r="BY342" s="489">
        <f t="shared" si="86"/>
        <v>0</v>
      </c>
      <c r="BZ342" s="489">
        <f t="shared" si="87"/>
        <v>0</v>
      </c>
      <c r="CA342" s="489">
        <f t="shared" si="90"/>
        <v>808</v>
      </c>
      <c r="CB342" s="489">
        <f t="shared" si="91"/>
        <v>6</v>
      </c>
      <c r="CC342" s="489">
        <f t="shared" si="92"/>
        <v>0</v>
      </c>
      <c r="CD342" s="489">
        <f t="shared" si="93"/>
        <v>0</v>
      </c>
      <c r="CE342" s="489">
        <f t="shared" si="94"/>
        <v>0</v>
      </c>
      <c r="CF342" s="489">
        <f t="shared" si="88"/>
        <v>808</v>
      </c>
      <c r="CG342" s="489">
        <f t="shared" si="89"/>
        <v>6</v>
      </c>
      <c r="CH342" s="489">
        <f t="shared" si="95"/>
        <v>339</v>
      </c>
      <c r="CI342" s="489">
        <f t="shared" si="96"/>
        <v>24</v>
      </c>
    </row>
    <row r="343" spans="1:87">
      <c r="A343" s="499" t="str">
        <f t="shared" si="81"/>
        <v>1209</v>
      </c>
      <c r="B343" s="500">
        <v>40153</v>
      </c>
      <c r="C343" s="206"/>
      <c r="D343" s="206"/>
      <c r="E343" s="206"/>
      <c r="F343" s="206"/>
      <c r="G343" s="206"/>
      <c r="H343" s="206"/>
      <c r="I343" s="206"/>
      <c r="J343" s="206"/>
      <c r="K343" s="206"/>
      <c r="L343" s="206"/>
      <c r="M343" s="206"/>
      <c r="N343" s="206"/>
      <c r="O343" s="206"/>
      <c r="P343" s="206"/>
      <c r="Q343" s="206"/>
      <c r="R343" s="206"/>
      <c r="S343" s="206"/>
      <c r="T343" s="206"/>
      <c r="U343" s="206"/>
      <c r="V343" s="206"/>
      <c r="W343" s="206"/>
      <c r="X343" s="206"/>
      <c r="Y343" s="206"/>
      <c r="Z343" s="206"/>
      <c r="AA343" s="206"/>
      <c r="AB343" s="206"/>
      <c r="AC343" s="206"/>
      <c r="AD343" s="206"/>
      <c r="AE343" s="206"/>
      <c r="AF343" s="206"/>
      <c r="AG343" s="206"/>
      <c r="AH343" s="206"/>
      <c r="AI343" s="206"/>
      <c r="AJ343" s="206"/>
      <c r="AK343" s="206"/>
      <c r="AL343" s="206"/>
      <c r="AM343" s="206"/>
      <c r="AN343" s="206"/>
      <c r="AO343" s="206"/>
      <c r="AP343" s="206"/>
      <c r="AQ343" s="206"/>
      <c r="AR343" s="206"/>
      <c r="AS343" s="206"/>
      <c r="AT343" s="489">
        <f t="shared" si="82"/>
        <v>0</v>
      </c>
      <c r="AU343" s="489">
        <f t="shared" si="83"/>
        <v>0</v>
      </c>
      <c r="AV343" s="489">
        <f t="shared" si="84"/>
        <v>0</v>
      </c>
      <c r="AW343" s="489">
        <f t="shared" si="85"/>
        <v>0</v>
      </c>
      <c r="AX343" s="206"/>
      <c r="AY343" s="206"/>
      <c r="AZ343" s="206"/>
      <c r="BA343" s="206"/>
      <c r="BB343" s="206"/>
      <c r="BC343" s="206"/>
      <c r="BD343" s="206"/>
      <c r="BE343" s="206"/>
      <c r="BF343" s="206"/>
      <c r="BG343" s="206"/>
      <c r="BH343" s="206"/>
      <c r="BI343" s="206"/>
      <c r="BJ343" s="206"/>
      <c r="BK343" s="206"/>
      <c r="BL343" s="206"/>
      <c r="BM343" s="206"/>
      <c r="BN343" s="206"/>
      <c r="BO343" s="206"/>
      <c r="BP343" s="206"/>
      <c r="BQ343" s="206"/>
      <c r="BR343" s="206"/>
      <c r="BS343" s="206"/>
      <c r="BT343" s="206"/>
      <c r="BU343" s="206"/>
      <c r="BV343" s="206"/>
      <c r="BW343" s="206"/>
      <c r="BX343" s="206"/>
      <c r="BY343" s="489">
        <f t="shared" si="86"/>
        <v>0</v>
      </c>
      <c r="BZ343" s="489">
        <f t="shared" si="87"/>
        <v>0</v>
      </c>
      <c r="CA343" s="489">
        <f t="shared" si="90"/>
        <v>808</v>
      </c>
      <c r="CB343" s="489">
        <f t="shared" si="91"/>
        <v>6</v>
      </c>
      <c r="CC343" s="489">
        <f t="shared" si="92"/>
        <v>0</v>
      </c>
      <c r="CD343" s="489">
        <f t="shared" si="93"/>
        <v>0</v>
      </c>
      <c r="CE343" s="489">
        <f t="shared" si="94"/>
        <v>0</v>
      </c>
      <c r="CF343" s="489">
        <f t="shared" si="88"/>
        <v>808</v>
      </c>
      <c r="CG343" s="489">
        <f t="shared" si="89"/>
        <v>6</v>
      </c>
      <c r="CH343" s="489">
        <f t="shared" si="95"/>
        <v>339</v>
      </c>
      <c r="CI343" s="489">
        <f t="shared" si="96"/>
        <v>24</v>
      </c>
    </row>
    <row r="344" spans="1:87">
      <c r="A344" s="499" t="str">
        <f t="shared" si="81"/>
        <v>1209</v>
      </c>
      <c r="B344" s="500">
        <v>40154</v>
      </c>
      <c r="C344" s="206"/>
      <c r="D344" s="206"/>
      <c r="E344" s="206"/>
      <c r="F344" s="206"/>
      <c r="G344" s="206"/>
      <c r="H344" s="206"/>
      <c r="I344" s="206"/>
      <c r="J344" s="206"/>
      <c r="K344" s="206"/>
      <c r="L344" s="206"/>
      <c r="M344" s="206"/>
      <c r="N344" s="206"/>
      <c r="O344" s="206"/>
      <c r="P344" s="206"/>
      <c r="Q344" s="206"/>
      <c r="R344" s="206"/>
      <c r="S344" s="206"/>
      <c r="T344" s="206"/>
      <c r="U344" s="206"/>
      <c r="V344" s="206"/>
      <c r="W344" s="206"/>
      <c r="X344" s="206"/>
      <c r="Y344" s="206"/>
      <c r="Z344" s="206"/>
      <c r="AA344" s="206"/>
      <c r="AB344" s="206"/>
      <c r="AC344" s="206"/>
      <c r="AD344" s="206"/>
      <c r="AE344" s="206"/>
      <c r="AF344" s="206"/>
      <c r="AG344" s="206"/>
      <c r="AH344" s="206"/>
      <c r="AI344" s="206"/>
      <c r="AJ344" s="206"/>
      <c r="AK344" s="206"/>
      <c r="AL344" s="206"/>
      <c r="AM344" s="206"/>
      <c r="AN344" s="206"/>
      <c r="AO344" s="206"/>
      <c r="AP344" s="206"/>
      <c r="AQ344" s="206"/>
      <c r="AR344" s="206"/>
      <c r="AS344" s="206"/>
      <c r="AT344" s="489">
        <f t="shared" si="82"/>
        <v>0</v>
      </c>
      <c r="AU344" s="489">
        <f t="shared" si="83"/>
        <v>0</v>
      </c>
      <c r="AV344" s="489">
        <f t="shared" si="84"/>
        <v>0</v>
      </c>
      <c r="AW344" s="489">
        <f t="shared" si="85"/>
        <v>0</v>
      </c>
      <c r="AX344" s="206"/>
      <c r="AY344" s="206"/>
      <c r="AZ344" s="206"/>
      <c r="BA344" s="206"/>
      <c r="BB344" s="206"/>
      <c r="BC344" s="206"/>
      <c r="BD344" s="206"/>
      <c r="BE344" s="206"/>
      <c r="BF344" s="206"/>
      <c r="BG344" s="206"/>
      <c r="BH344" s="206"/>
      <c r="BI344" s="206"/>
      <c r="BJ344" s="206"/>
      <c r="BK344" s="206"/>
      <c r="BL344" s="206"/>
      <c r="BM344" s="206"/>
      <c r="BN344" s="206"/>
      <c r="BO344" s="206"/>
      <c r="BP344" s="206"/>
      <c r="BQ344" s="206"/>
      <c r="BR344" s="206"/>
      <c r="BS344" s="206"/>
      <c r="BT344" s="206"/>
      <c r="BU344" s="206"/>
      <c r="BV344" s="206"/>
      <c r="BW344" s="206"/>
      <c r="BX344" s="206"/>
      <c r="BY344" s="489">
        <f t="shared" si="86"/>
        <v>0</v>
      </c>
      <c r="BZ344" s="489">
        <f t="shared" si="87"/>
        <v>0</v>
      </c>
      <c r="CA344" s="489">
        <f t="shared" si="90"/>
        <v>808</v>
      </c>
      <c r="CB344" s="489">
        <f t="shared" si="91"/>
        <v>6</v>
      </c>
      <c r="CC344" s="489">
        <f t="shared" si="92"/>
        <v>0</v>
      </c>
      <c r="CD344" s="489">
        <f t="shared" si="93"/>
        <v>0</v>
      </c>
      <c r="CE344" s="489">
        <f t="shared" si="94"/>
        <v>0</v>
      </c>
      <c r="CF344" s="489">
        <f t="shared" si="88"/>
        <v>808</v>
      </c>
      <c r="CG344" s="489">
        <f t="shared" si="89"/>
        <v>6</v>
      </c>
      <c r="CH344" s="489">
        <f t="shared" si="95"/>
        <v>339</v>
      </c>
      <c r="CI344" s="489">
        <f t="shared" si="96"/>
        <v>24</v>
      </c>
    </row>
    <row r="345" spans="1:87">
      <c r="A345" s="499" t="str">
        <f t="shared" si="81"/>
        <v>1209</v>
      </c>
      <c r="B345" s="500">
        <v>40155</v>
      </c>
      <c r="C345" s="206"/>
      <c r="D345" s="206"/>
      <c r="E345" s="206"/>
      <c r="F345" s="206"/>
      <c r="G345" s="206"/>
      <c r="H345" s="206"/>
      <c r="I345" s="206"/>
      <c r="J345" s="206"/>
      <c r="K345" s="206"/>
      <c r="L345" s="206"/>
      <c r="M345" s="206"/>
      <c r="N345" s="206"/>
      <c r="O345" s="206"/>
      <c r="P345" s="206"/>
      <c r="Q345" s="206"/>
      <c r="R345" s="206"/>
      <c r="S345" s="206"/>
      <c r="T345" s="206"/>
      <c r="U345" s="206"/>
      <c r="V345" s="206"/>
      <c r="W345" s="206"/>
      <c r="X345" s="206"/>
      <c r="Y345" s="206"/>
      <c r="Z345" s="206"/>
      <c r="AA345" s="206"/>
      <c r="AB345" s="206"/>
      <c r="AC345" s="206"/>
      <c r="AD345" s="206"/>
      <c r="AE345" s="206"/>
      <c r="AF345" s="206"/>
      <c r="AG345" s="206"/>
      <c r="AH345" s="206"/>
      <c r="AI345" s="206"/>
      <c r="AJ345" s="206"/>
      <c r="AK345" s="206"/>
      <c r="AL345" s="206"/>
      <c r="AM345" s="206"/>
      <c r="AN345" s="206"/>
      <c r="AO345" s="206"/>
      <c r="AP345" s="206"/>
      <c r="AQ345" s="206"/>
      <c r="AR345" s="206"/>
      <c r="AS345" s="206"/>
      <c r="AT345" s="489">
        <f t="shared" si="82"/>
        <v>0</v>
      </c>
      <c r="AU345" s="489">
        <f t="shared" si="83"/>
        <v>0</v>
      </c>
      <c r="AV345" s="489">
        <f t="shared" si="84"/>
        <v>0</v>
      </c>
      <c r="AW345" s="489">
        <f t="shared" si="85"/>
        <v>0</v>
      </c>
      <c r="AX345" s="206"/>
      <c r="AY345" s="206"/>
      <c r="AZ345" s="206"/>
      <c r="BA345" s="206"/>
      <c r="BB345" s="206"/>
      <c r="BC345" s="206"/>
      <c r="BD345" s="206"/>
      <c r="BE345" s="206"/>
      <c r="BF345" s="206"/>
      <c r="BG345" s="206"/>
      <c r="BH345" s="206"/>
      <c r="BI345" s="206"/>
      <c r="BJ345" s="206"/>
      <c r="BK345" s="206"/>
      <c r="BL345" s="206"/>
      <c r="BM345" s="206"/>
      <c r="BN345" s="206"/>
      <c r="BO345" s="206"/>
      <c r="BP345" s="206"/>
      <c r="BQ345" s="206"/>
      <c r="BR345" s="206"/>
      <c r="BS345" s="206"/>
      <c r="BT345" s="206"/>
      <c r="BU345" s="206"/>
      <c r="BV345" s="206"/>
      <c r="BW345" s="206"/>
      <c r="BX345" s="206"/>
      <c r="BY345" s="489">
        <f t="shared" si="86"/>
        <v>0</v>
      </c>
      <c r="BZ345" s="489">
        <f t="shared" si="87"/>
        <v>0</v>
      </c>
      <c r="CA345" s="489">
        <f t="shared" si="90"/>
        <v>808</v>
      </c>
      <c r="CB345" s="489">
        <f t="shared" si="91"/>
        <v>6</v>
      </c>
      <c r="CC345" s="489">
        <f t="shared" si="92"/>
        <v>0</v>
      </c>
      <c r="CD345" s="489">
        <f t="shared" si="93"/>
        <v>0</v>
      </c>
      <c r="CE345" s="489">
        <f t="shared" si="94"/>
        <v>0</v>
      </c>
      <c r="CF345" s="489">
        <f t="shared" si="88"/>
        <v>808</v>
      </c>
      <c r="CG345" s="489">
        <f t="shared" si="89"/>
        <v>6</v>
      </c>
      <c r="CH345" s="489">
        <f t="shared" si="95"/>
        <v>339</v>
      </c>
      <c r="CI345" s="489">
        <f t="shared" si="96"/>
        <v>24</v>
      </c>
    </row>
    <row r="346" spans="1:87">
      <c r="A346" s="499" t="str">
        <f t="shared" si="81"/>
        <v>1209</v>
      </c>
      <c r="B346" s="500">
        <v>40156</v>
      </c>
      <c r="C346" s="206"/>
      <c r="D346" s="206"/>
      <c r="E346" s="206"/>
      <c r="F346" s="206"/>
      <c r="G346" s="206"/>
      <c r="H346" s="206"/>
      <c r="I346" s="206"/>
      <c r="J346" s="206"/>
      <c r="K346" s="206"/>
      <c r="L346" s="206"/>
      <c r="M346" s="206"/>
      <c r="N346" s="206"/>
      <c r="O346" s="206"/>
      <c r="P346" s="206"/>
      <c r="Q346" s="206"/>
      <c r="R346" s="206"/>
      <c r="S346" s="206"/>
      <c r="T346" s="206"/>
      <c r="U346" s="206"/>
      <c r="V346" s="206"/>
      <c r="W346" s="206"/>
      <c r="X346" s="206"/>
      <c r="Y346" s="206"/>
      <c r="Z346" s="206"/>
      <c r="AA346" s="206"/>
      <c r="AB346" s="206"/>
      <c r="AC346" s="206"/>
      <c r="AD346" s="206"/>
      <c r="AE346" s="206"/>
      <c r="AF346" s="206"/>
      <c r="AG346" s="206"/>
      <c r="AH346" s="206"/>
      <c r="AI346" s="206"/>
      <c r="AJ346" s="206"/>
      <c r="AK346" s="206"/>
      <c r="AL346" s="206"/>
      <c r="AM346" s="206"/>
      <c r="AN346" s="206"/>
      <c r="AO346" s="206"/>
      <c r="AP346" s="206"/>
      <c r="AQ346" s="206"/>
      <c r="AR346" s="206"/>
      <c r="AS346" s="206"/>
      <c r="AT346" s="489">
        <f t="shared" si="82"/>
        <v>0</v>
      </c>
      <c r="AU346" s="489">
        <f t="shared" si="83"/>
        <v>0</v>
      </c>
      <c r="AV346" s="489">
        <f t="shared" si="84"/>
        <v>0</v>
      </c>
      <c r="AW346" s="489">
        <f t="shared" si="85"/>
        <v>0</v>
      </c>
      <c r="AX346" s="206"/>
      <c r="AY346" s="206"/>
      <c r="AZ346" s="206"/>
      <c r="BA346" s="206"/>
      <c r="BB346" s="206"/>
      <c r="BC346" s="206"/>
      <c r="BD346" s="206"/>
      <c r="BE346" s="206"/>
      <c r="BF346" s="206"/>
      <c r="BG346" s="206"/>
      <c r="BH346" s="206"/>
      <c r="BI346" s="206"/>
      <c r="BJ346" s="206"/>
      <c r="BK346" s="206"/>
      <c r="BL346" s="206"/>
      <c r="BM346" s="206"/>
      <c r="BN346" s="206"/>
      <c r="BO346" s="206"/>
      <c r="BP346" s="206"/>
      <c r="BQ346" s="206"/>
      <c r="BR346" s="206"/>
      <c r="BS346" s="206"/>
      <c r="BT346" s="206"/>
      <c r="BU346" s="206"/>
      <c r="BV346" s="206"/>
      <c r="BW346" s="206"/>
      <c r="BX346" s="206"/>
      <c r="BY346" s="489">
        <f t="shared" si="86"/>
        <v>0</v>
      </c>
      <c r="BZ346" s="489">
        <f t="shared" si="87"/>
        <v>0</v>
      </c>
      <c r="CA346" s="489">
        <f t="shared" si="90"/>
        <v>808</v>
      </c>
      <c r="CB346" s="489">
        <f t="shared" si="91"/>
        <v>6</v>
      </c>
      <c r="CC346" s="489">
        <f t="shared" si="92"/>
        <v>0</v>
      </c>
      <c r="CD346" s="489">
        <f t="shared" si="93"/>
        <v>0</v>
      </c>
      <c r="CE346" s="489">
        <f t="shared" si="94"/>
        <v>0</v>
      </c>
      <c r="CF346" s="489">
        <f t="shared" si="88"/>
        <v>808</v>
      </c>
      <c r="CG346" s="489">
        <f t="shared" si="89"/>
        <v>6</v>
      </c>
      <c r="CH346" s="489">
        <f t="shared" si="95"/>
        <v>339</v>
      </c>
      <c r="CI346" s="489">
        <f t="shared" si="96"/>
        <v>24</v>
      </c>
    </row>
    <row r="347" spans="1:87">
      <c r="A347" s="499" t="str">
        <f t="shared" si="81"/>
        <v>1209</v>
      </c>
      <c r="B347" s="500">
        <v>40157</v>
      </c>
      <c r="C347" s="206"/>
      <c r="D347" s="206"/>
      <c r="E347" s="206"/>
      <c r="F347" s="206"/>
      <c r="G347" s="206"/>
      <c r="H347" s="206"/>
      <c r="I347" s="206"/>
      <c r="J347" s="206"/>
      <c r="K347" s="206"/>
      <c r="L347" s="206"/>
      <c r="M347" s="206"/>
      <c r="N347" s="206"/>
      <c r="O347" s="206"/>
      <c r="P347" s="206"/>
      <c r="Q347" s="206"/>
      <c r="R347" s="206"/>
      <c r="S347" s="206"/>
      <c r="T347" s="206"/>
      <c r="U347" s="206"/>
      <c r="V347" s="206"/>
      <c r="W347" s="206"/>
      <c r="X347" s="206"/>
      <c r="Y347" s="206"/>
      <c r="Z347" s="206"/>
      <c r="AA347" s="206"/>
      <c r="AB347" s="206"/>
      <c r="AC347" s="206"/>
      <c r="AD347" s="206"/>
      <c r="AE347" s="206"/>
      <c r="AF347" s="206"/>
      <c r="AG347" s="206"/>
      <c r="AH347" s="206"/>
      <c r="AI347" s="206"/>
      <c r="AJ347" s="206"/>
      <c r="AK347" s="206"/>
      <c r="AL347" s="206"/>
      <c r="AM347" s="206"/>
      <c r="AN347" s="206"/>
      <c r="AO347" s="206"/>
      <c r="AP347" s="206"/>
      <c r="AQ347" s="206"/>
      <c r="AR347" s="206"/>
      <c r="AS347" s="206"/>
      <c r="AT347" s="489">
        <f t="shared" si="82"/>
        <v>0</v>
      </c>
      <c r="AU347" s="489">
        <f t="shared" si="83"/>
        <v>0</v>
      </c>
      <c r="AV347" s="489">
        <f t="shared" si="84"/>
        <v>0</v>
      </c>
      <c r="AW347" s="489">
        <f t="shared" si="85"/>
        <v>0</v>
      </c>
      <c r="AX347" s="206"/>
      <c r="AY347" s="206"/>
      <c r="AZ347" s="206"/>
      <c r="BA347" s="206"/>
      <c r="BB347" s="206"/>
      <c r="BC347" s="206"/>
      <c r="BD347" s="206"/>
      <c r="BE347" s="206"/>
      <c r="BF347" s="206"/>
      <c r="BG347" s="206"/>
      <c r="BH347" s="206"/>
      <c r="BI347" s="206"/>
      <c r="BJ347" s="206"/>
      <c r="BK347" s="206"/>
      <c r="BL347" s="206"/>
      <c r="BM347" s="206"/>
      <c r="BN347" s="206"/>
      <c r="BO347" s="206"/>
      <c r="BP347" s="206"/>
      <c r="BQ347" s="206"/>
      <c r="BR347" s="206"/>
      <c r="BS347" s="206"/>
      <c r="BT347" s="206"/>
      <c r="BU347" s="206"/>
      <c r="BV347" s="206"/>
      <c r="BW347" s="206"/>
      <c r="BX347" s="206"/>
      <c r="BY347" s="489">
        <f t="shared" si="86"/>
        <v>0</v>
      </c>
      <c r="BZ347" s="489">
        <f t="shared" si="87"/>
        <v>0</v>
      </c>
      <c r="CA347" s="489">
        <f t="shared" si="90"/>
        <v>808</v>
      </c>
      <c r="CB347" s="489">
        <f t="shared" si="91"/>
        <v>6</v>
      </c>
      <c r="CC347" s="489">
        <f t="shared" si="92"/>
        <v>0</v>
      </c>
      <c r="CD347" s="489">
        <f t="shared" si="93"/>
        <v>0</v>
      </c>
      <c r="CE347" s="489">
        <f t="shared" si="94"/>
        <v>0</v>
      </c>
      <c r="CF347" s="489">
        <f t="shared" si="88"/>
        <v>808</v>
      </c>
      <c r="CG347" s="489">
        <f t="shared" si="89"/>
        <v>6</v>
      </c>
      <c r="CH347" s="489">
        <f t="shared" si="95"/>
        <v>339</v>
      </c>
      <c r="CI347" s="489">
        <f t="shared" si="96"/>
        <v>24</v>
      </c>
    </row>
    <row r="348" spans="1:87">
      <c r="A348" s="499" t="str">
        <f t="shared" si="81"/>
        <v>1209</v>
      </c>
      <c r="B348" s="500">
        <v>40158</v>
      </c>
      <c r="C348" s="206"/>
      <c r="D348" s="206"/>
      <c r="E348" s="206"/>
      <c r="F348" s="206"/>
      <c r="G348" s="206"/>
      <c r="H348" s="206"/>
      <c r="I348" s="206"/>
      <c r="J348" s="206"/>
      <c r="K348" s="206"/>
      <c r="L348" s="206"/>
      <c r="M348" s="206"/>
      <c r="N348" s="206"/>
      <c r="O348" s="206"/>
      <c r="P348" s="206"/>
      <c r="Q348" s="206"/>
      <c r="R348" s="206"/>
      <c r="S348" s="206"/>
      <c r="T348" s="206"/>
      <c r="U348" s="206"/>
      <c r="V348" s="206"/>
      <c r="W348" s="206"/>
      <c r="X348" s="206"/>
      <c r="Y348" s="206"/>
      <c r="Z348" s="206"/>
      <c r="AA348" s="206"/>
      <c r="AB348" s="206"/>
      <c r="AC348" s="206"/>
      <c r="AD348" s="206"/>
      <c r="AE348" s="206"/>
      <c r="AF348" s="206"/>
      <c r="AG348" s="206"/>
      <c r="AH348" s="206"/>
      <c r="AI348" s="206"/>
      <c r="AJ348" s="206"/>
      <c r="AK348" s="206"/>
      <c r="AL348" s="206"/>
      <c r="AM348" s="206"/>
      <c r="AN348" s="206"/>
      <c r="AO348" s="206"/>
      <c r="AP348" s="206"/>
      <c r="AQ348" s="206"/>
      <c r="AR348" s="206"/>
      <c r="AS348" s="206"/>
      <c r="AT348" s="489">
        <f t="shared" si="82"/>
        <v>0</v>
      </c>
      <c r="AU348" s="489">
        <f t="shared" si="83"/>
        <v>0</v>
      </c>
      <c r="AV348" s="489">
        <f t="shared" si="84"/>
        <v>0</v>
      </c>
      <c r="AW348" s="489">
        <f t="shared" si="85"/>
        <v>0</v>
      </c>
      <c r="AX348" s="206"/>
      <c r="AY348" s="206"/>
      <c r="AZ348" s="206"/>
      <c r="BA348" s="206"/>
      <c r="BB348" s="206"/>
      <c r="BC348" s="206"/>
      <c r="BD348" s="206"/>
      <c r="BE348" s="206"/>
      <c r="BF348" s="206"/>
      <c r="BG348" s="206"/>
      <c r="BH348" s="206"/>
      <c r="BI348" s="206"/>
      <c r="BJ348" s="206"/>
      <c r="BK348" s="206"/>
      <c r="BL348" s="206"/>
      <c r="BM348" s="206"/>
      <c r="BN348" s="206"/>
      <c r="BO348" s="206"/>
      <c r="BP348" s="206"/>
      <c r="BQ348" s="206"/>
      <c r="BR348" s="206"/>
      <c r="BS348" s="206"/>
      <c r="BT348" s="206"/>
      <c r="BU348" s="206"/>
      <c r="BV348" s="206"/>
      <c r="BW348" s="206"/>
      <c r="BX348" s="206"/>
      <c r="BY348" s="489">
        <f t="shared" si="86"/>
        <v>0</v>
      </c>
      <c r="BZ348" s="489">
        <f t="shared" si="87"/>
        <v>0</v>
      </c>
      <c r="CA348" s="489">
        <f t="shared" si="90"/>
        <v>808</v>
      </c>
      <c r="CB348" s="489">
        <f t="shared" si="91"/>
        <v>6</v>
      </c>
      <c r="CC348" s="489">
        <f t="shared" si="92"/>
        <v>0</v>
      </c>
      <c r="CD348" s="489">
        <f t="shared" si="93"/>
        <v>0</v>
      </c>
      <c r="CE348" s="489">
        <f t="shared" si="94"/>
        <v>0</v>
      </c>
      <c r="CF348" s="489">
        <f t="shared" si="88"/>
        <v>808</v>
      </c>
      <c r="CG348" s="489">
        <f t="shared" si="89"/>
        <v>6</v>
      </c>
      <c r="CH348" s="489">
        <f t="shared" si="95"/>
        <v>339</v>
      </c>
      <c r="CI348" s="489">
        <f t="shared" si="96"/>
        <v>24</v>
      </c>
    </row>
    <row r="349" spans="1:87">
      <c r="A349" s="499" t="str">
        <f t="shared" si="81"/>
        <v>1209</v>
      </c>
      <c r="B349" s="500">
        <v>40159</v>
      </c>
      <c r="C349" s="206"/>
      <c r="D349" s="206"/>
      <c r="E349" s="206"/>
      <c r="F349" s="206"/>
      <c r="G349" s="206"/>
      <c r="H349" s="206"/>
      <c r="I349" s="206"/>
      <c r="J349" s="206"/>
      <c r="K349" s="206"/>
      <c r="L349" s="206"/>
      <c r="M349" s="206"/>
      <c r="N349" s="206"/>
      <c r="O349" s="206"/>
      <c r="P349" s="206"/>
      <c r="Q349" s="206"/>
      <c r="R349" s="206"/>
      <c r="S349" s="206"/>
      <c r="T349" s="206"/>
      <c r="U349" s="206"/>
      <c r="V349" s="206"/>
      <c r="W349" s="206"/>
      <c r="X349" s="206"/>
      <c r="Y349" s="206"/>
      <c r="Z349" s="206"/>
      <c r="AA349" s="206"/>
      <c r="AB349" s="206"/>
      <c r="AC349" s="206"/>
      <c r="AD349" s="206"/>
      <c r="AE349" s="206"/>
      <c r="AF349" s="206"/>
      <c r="AG349" s="206"/>
      <c r="AH349" s="206"/>
      <c r="AI349" s="206"/>
      <c r="AJ349" s="206"/>
      <c r="AK349" s="206"/>
      <c r="AL349" s="206"/>
      <c r="AM349" s="206"/>
      <c r="AN349" s="206"/>
      <c r="AO349" s="206"/>
      <c r="AP349" s="206"/>
      <c r="AQ349" s="206"/>
      <c r="AR349" s="206"/>
      <c r="AS349" s="206"/>
      <c r="AT349" s="489">
        <f t="shared" si="82"/>
        <v>0</v>
      </c>
      <c r="AU349" s="489">
        <f t="shared" si="83"/>
        <v>0</v>
      </c>
      <c r="AV349" s="489">
        <f t="shared" si="84"/>
        <v>0</v>
      </c>
      <c r="AW349" s="489">
        <f t="shared" si="85"/>
        <v>0</v>
      </c>
      <c r="AX349" s="206"/>
      <c r="AY349" s="206"/>
      <c r="AZ349" s="206"/>
      <c r="BA349" s="206"/>
      <c r="BB349" s="206"/>
      <c r="BC349" s="206"/>
      <c r="BD349" s="206"/>
      <c r="BE349" s="206"/>
      <c r="BF349" s="206"/>
      <c r="BG349" s="206"/>
      <c r="BH349" s="206"/>
      <c r="BI349" s="206"/>
      <c r="BJ349" s="206"/>
      <c r="BK349" s="206"/>
      <c r="BL349" s="206"/>
      <c r="BM349" s="206"/>
      <c r="BN349" s="206"/>
      <c r="BO349" s="206"/>
      <c r="BP349" s="206"/>
      <c r="BQ349" s="206"/>
      <c r="BR349" s="206"/>
      <c r="BS349" s="206"/>
      <c r="BT349" s="206"/>
      <c r="BU349" s="206"/>
      <c r="BV349" s="206"/>
      <c r="BW349" s="206"/>
      <c r="BX349" s="206"/>
      <c r="BY349" s="489">
        <f t="shared" si="86"/>
        <v>0</v>
      </c>
      <c r="BZ349" s="489">
        <f t="shared" si="87"/>
        <v>0</v>
      </c>
      <c r="CA349" s="489">
        <f t="shared" si="90"/>
        <v>808</v>
      </c>
      <c r="CB349" s="489">
        <f t="shared" si="91"/>
        <v>6</v>
      </c>
      <c r="CC349" s="489">
        <f t="shared" si="92"/>
        <v>0</v>
      </c>
      <c r="CD349" s="489">
        <f t="shared" si="93"/>
        <v>0</v>
      </c>
      <c r="CE349" s="489">
        <f t="shared" si="94"/>
        <v>0</v>
      </c>
      <c r="CF349" s="489">
        <f t="shared" si="88"/>
        <v>808</v>
      </c>
      <c r="CG349" s="489">
        <f t="shared" si="89"/>
        <v>6</v>
      </c>
      <c r="CH349" s="489">
        <f t="shared" si="95"/>
        <v>339</v>
      </c>
      <c r="CI349" s="489">
        <f t="shared" si="96"/>
        <v>24</v>
      </c>
    </row>
    <row r="350" spans="1:87">
      <c r="A350" s="499" t="str">
        <f t="shared" si="81"/>
        <v>1209</v>
      </c>
      <c r="B350" s="500">
        <v>40160</v>
      </c>
      <c r="C350" s="206"/>
      <c r="D350" s="206"/>
      <c r="E350" s="206"/>
      <c r="F350" s="206"/>
      <c r="G350" s="206"/>
      <c r="H350" s="206"/>
      <c r="I350" s="206"/>
      <c r="J350" s="206"/>
      <c r="K350" s="206"/>
      <c r="L350" s="206"/>
      <c r="M350" s="206"/>
      <c r="N350" s="206"/>
      <c r="O350" s="206"/>
      <c r="P350" s="206"/>
      <c r="Q350" s="206"/>
      <c r="R350" s="206"/>
      <c r="S350" s="206"/>
      <c r="T350" s="206"/>
      <c r="U350" s="206"/>
      <c r="V350" s="206"/>
      <c r="W350" s="206"/>
      <c r="X350" s="206"/>
      <c r="Y350" s="206"/>
      <c r="Z350" s="206"/>
      <c r="AA350" s="206"/>
      <c r="AB350" s="206"/>
      <c r="AC350" s="206"/>
      <c r="AD350" s="206"/>
      <c r="AE350" s="206"/>
      <c r="AF350" s="206"/>
      <c r="AG350" s="206"/>
      <c r="AH350" s="206"/>
      <c r="AI350" s="206"/>
      <c r="AJ350" s="206"/>
      <c r="AK350" s="206"/>
      <c r="AL350" s="206"/>
      <c r="AM350" s="206"/>
      <c r="AN350" s="206"/>
      <c r="AO350" s="206"/>
      <c r="AP350" s="206"/>
      <c r="AQ350" s="206"/>
      <c r="AR350" s="206"/>
      <c r="AS350" s="206"/>
      <c r="AT350" s="489">
        <f t="shared" si="82"/>
        <v>0</v>
      </c>
      <c r="AU350" s="489">
        <f t="shared" si="83"/>
        <v>0</v>
      </c>
      <c r="AV350" s="489">
        <f t="shared" si="84"/>
        <v>0</v>
      </c>
      <c r="AW350" s="489">
        <f t="shared" si="85"/>
        <v>0</v>
      </c>
      <c r="AX350" s="206"/>
      <c r="AY350" s="206"/>
      <c r="AZ350" s="206"/>
      <c r="BA350" s="206"/>
      <c r="BB350" s="206"/>
      <c r="BC350" s="206"/>
      <c r="BD350" s="206"/>
      <c r="BE350" s="206"/>
      <c r="BF350" s="206"/>
      <c r="BG350" s="206"/>
      <c r="BH350" s="206"/>
      <c r="BI350" s="206"/>
      <c r="BJ350" s="206"/>
      <c r="BK350" s="206"/>
      <c r="BL350" s="206"/>
      <c r="BM350" s="206"/>
      <c r="BN350" s="206"/>
      <c r="BO350" s="206"/>
      <c r="BP350" s="206"/>
      <c r="BQ350" s="206"/>
      <c r="BR350" s="206"/>
      <c r="BS350" s="206"/>
      <c r="BT350" s="206"/>
      <c r="BU350" s="206"/>
      <c r="BV350" s="206"/>
      <c r="BW350" s="206"/>
      <c r="BX350" s="206"/>
      <c r="BY350" s="489">
        <f t="shared" si="86"/>
        <v>0</v>
      </c>
      <c r="BZ350" s="489">
        <f t="shared" si="87"/>
        <v>0</v>
      </c>
      <c r="CA350" s="489">
        <f t="shared" si="90"/>
        <v>808</v>
      </c>
      <c r="CB350" s="489">
        <f t="shared" si="91"/>
        <v>6</v>
      </c>
      <c r="CC350" s="489">
        <f t="shared" si="92"/>
        <v>0</v>
      </c>
      <c r="CD350" s="489">
        <f t="shared" si="93"/>
        <v>0</v>
      </c>
      <c r="CE350" s="489">
        <f t="shared" si="94"/>
        <v>0</v>
      </c>
      <c r="CF350" s="489">
        <f t="shared" si="88"/>
        <v>808</v>
      </c>
      <c r="CG350" s="489">
        <f t="shared" si="89"/>
        <v>6</v>
      </c>
      <c r="CH350" s="489">
        <f t="shared" si="95"/>
        <v>339</v>
      </c>
      <c r="CI350" s="489">
        <f t="shared" si="96"/>
        <v>24</v>
      </c>
    </row>
    <row r="351" spans="1:87">
      <c r="A351" s="499" t="str">
        <f t="shared" si="81"/>
        <v>1209</v>
      </c>
      <c r="B351" s="500">
        <v>40161</v>
      </c>
      <c r="C351" s="206"/>
      <c r="D351" s="206"/>
      <c r="E351" s="206"/>
      <c r="F351" s="206"/>
      <c r="G351" s="206"/>
      <c r="H351" s="206"/>
      <c r="I351" s="206"/>
      <c r="J351" s="206"/>
      <c r="K351" s="206"/>
      <c r="L351" s="206"/>
      <c r="M351" s="206"/>
      <c r="N351" s="206"/>
      <c r="O351" s="206"/>
      <c r="P351" s="206"/>
      <c r="Q351" s="206"/>
      <c r="R351" s="206"/>
      <c r="S351" s="206"/>
      <c r="T351" s="206"/>
      <c r="U351" s="206"/>
      <c r="V351" s="206"/>
      <c r="W351" s="206"/>
      <c r="X351" s="206"/>
      <c r="Y351" s="206"/>
      <c r="Z351" s="206"/>
      <c r="AA351" s="206"/>
      <c r="AB351" s="206"/>
      <c r="AC351" s="206"/>
      <c r="AD351" s="206"/>
      <c r="AE351" s="206"/>
      <c r="AF351" s="206"/>
      <c r="AG351" s="206"/>
      <c r="AH351" s="206"/>
      <c r="AI351" s="206"/>
      <c r="AJ351" s="206"/>
      <c r="AK351" s="206"/>
      <c r="AL351" s="206"/>
      <c r="AM351" s="206"/>
      <c r="AN351" s="206"/>
      <c r="AO351" s="206"/>
      <c r="AP351" s="206"/>
      <c r="AQ351" s="206"/>
      <c r="AR351" s="206"/>
      <c r="AS351" s="206"/>
      <c r="AT351" s="489">
        <f t="shared" si="82"/>
        <v>0</v>
      </c>
      <c r="AU351" s="489">
        <f t="shared" si="83"/>
        <v>0</v>
      </c>
      <c r="AV351" s="489">
        <f t="shared" si="84"/>
        <v>0</v>
      </c>
      <c r="AW351" s="489">
        <f t="shared" si="85"/>
        <v>0</v>
      </c>
      <c r="AX351" s="206"/>
      <c r="AY351" s="206"/>
      <c r="AZ351" s="206"/>
      <c r="BA351" s="206"/>
      <c r="BB351" s="206"/>
      <c r="BC351" s="206"/>
      <c r="BD351" s="206"/>
      <c r="BE351" s="206"/>
      <c r="BF351" s="206"/>
      <c r="BG351" s="206"/>
      <c r="BH351" s="206"/>
      <c r="BI351" s="206"/>
      <c r="BJ351" s="206"/>
      <c r="BK351" s="206"/>
      <c r="BL351" s="206"/>
      <c r="BM351" s="206"/>
      <c r="BN351" s="206"/>
      <c r="BO351" s="206"/>
      <c r="BP351" s="206"/>
      <c r="BQ351" s="206"/>
      <c r="BR351" s="206"/>
      <c r="BS351" s="206"/>
      <c r="BT351" s="206"/>
      <c r="BU351" s="206"/>
      <c r="BV351" s="206"/>
      <c r="BW351" s="206"/>
      <c r="BX351" s="206"/>
      <c r="BY351" s="489">
        <f t="shared" si="86"/>
        <v>0</v>
      </c>
      <c r="BZ351" s="489">
        <f t="shared" si="87"/>
        <v>0</v>
      </c>
      <c r="CA351" s="489">
        <f t="shared" si="90"/>
        <v>808</v>
      </c>
      <c r="CB351" s="489">
        <f t="shared" si="91"/>
        <v>6</v>
      </c>
      <c r="CC351" s="489">
        <f t="shared" si="92"/>
        <v>0</v>
      </c>
      <c r="CD351" s="489">
        <f t="shared" si="93"/>
        <v>0</v>
      </c>
      <c r="CE351" s="489">
        <f t="shared" si="94"/>
        <v>0</v>
      </c>
      <c r="CF351" s="489">
        <f t="shared" si="88"/>
        <v>808</v>
      </c>
      <c r="CG351" s="489">
        <f t="shared" si="89"/>
        <v>6</v>
      </c>
      <c r="CH351" s="489">
        <f t="shared" si="95"/>
        <v>339</v>
      </c>
      <c r="CI351" s="489">
        <f t="shared" si="96"/>
        <v>24</v>
      </c>
    </row>
    <row r="352" spans="1:87">
      <c r="A352" s="499" t="str">
        <f t="shared" si="81"/>
        <v>1209</v>
      </c>
      <c r="B352" s="500">
        <v>40162</v>
      </c>
      <c r="C352" s="206"/>
      <c r="D352" s="206"/>
      <c r="E352" s="206"/>
      <c r="F352" s="206"/>
      <c r="G352" s="206"/>
      <c r="H352" s="206"/>
      <c r="I352" s="206"/>
      <c r="J352" s="206"/>
      <c r="K352" s="206"/>
      <c r="L352" s="206"/>
      <c r="M352" s="206"/>
      <c r="N352" s="206"/>
      <c r="O352" s="206"/>
      <c r="P352" s="206"/>
      <c r="Q352" s="206"/>
      <c r="R352" s="206"/>
      <c r="S352" s="206"/>
      <c r="T352" s="206"/>
      <c r="U352" s="206"/>
      <c r="V352" s="206"/>
      <c r="W352" s="206"/>
      <c r="X352" s="206"/>
      <c r="Y352" s="206"/>
      <c r="Z352" s="206"/>
      <c r="AA352" s="206"/>
      <c r="AB352" s="206"/>
      <c r="AC352" s="206"/>
      <c r="AD352" s="206"/>
      <c r="AE352" s="206"/>
      <c r="AF352" s="206"/>
      <c r="AG352" s="206"/>
      <c r="AH352" s="206"/>
      <c r="AI352" s="206"/>
      <c r="AJ352" s="206"/>
      <c r="AK352" s="206"/>
      <c r="AL352" s="206"/>
      <c r="AM352" s="206"/>
      <c r="AN352" s="206"/>
      <c r="AO352" s="206"/>
      <c r="AP352" s="206"/>
      <c r="AQ352" s="206"/>
      <c r="AR352" s="206"/>
      <c r="AS352" s="206"/>
      <c r="AT352" s="489">
        <f t="shared" si="82"/>
        <v>0</v>
      </c>
      <c r="AU352" s="489">
        <f t="shared" si="83"/>
        <v>0</v>
      </c>
      <c r="AV352" s="489">
        <f t="shared" si="84"/>
        <v>0</v>
      </c>
      <c r="AW352" s="489">
        <f t="shared" si="85"/>
        <v>0</v>
      </c>
      <c r="AX352" s="206"/>
      <c r="AY352" s="206"/>
      <c r="AZ352" s="206"/>
      <c r="BA352" s="206"/>
      <c r="BB352" s="206"/>
      <c r="BC352" s="206"/>
      <c r="BD352" s="206"/>
      <c r="BE352" s="206"/>
      <c r="BF352" s="206"/>
      <c r="BG352" s="206"/>
      <c r="BH352" s="206"/>
      <c r="BI352" s="206"/>
      <c r="BJ352" s="206"/>
      <c r="BK352" s="206"/>
      <c r="BL352" s="206"/>
      <c r="BM352" s="206"/>
      <c r="BN352" s="206"/>
      <c r="BO352" s="206"/>
      <c r="BP352" s="206"/>
      <c r="BQ352" s="206"/>
      <c r="BR352" s="206"/>
      <c r="BS352" s="206"/>
      <c r="BT352" s="206"/>
      <c r="BU352" s="206"/>
      <c r="BV352" s="206"/>
      <c r="BW352" s="206"/>
      <c r="BX352" s="206"/>
      <c r="BY352" s="489">
        <f t="shared" si="86"/>
        <v>0</v>
      </c>
      <c r="BZ352" s="489">
        <f t="shared" si="87"/>
        <v>0</v>
      </c>
      <c r="CA352" s="489">
        <f t="shared" si="90"/>
        <v>808</v>
      </c>
      <c r="CB352" s="489">
        <f t="shared" si="91"/>
        <v>6</v>
      </c>
      <c r="CC352" s="489">
        <f t="shared" si="92"/>
        <v>0</v>
      </c>
      <c r="CD352" s="489">
        <f t="shared" si="93"/>
        <v>0</v>
      </c>
      <c r="CE352" s="489">
        <f t="shared" si="94"/>
        <v>0</v>
      </c>
      <c r="CF352" s="489">
        <f t="shared" si="88"/>
        <v>808</v>
      </c>
      <c r="CG352" s="489">
        <f t="shared" si="89"/>
        <v>6</v>
      </c>
      <c r="CH352" s="489">
        <f t="shared" si="95"/>
        <v>339</v>
      </c>
      <c r="CI352" s="489">
        <f t="shared" si="96"/>
        <v>24</v>
      </c>
    </row>
    <row r="353" spans="1:87">
      <c r="A353" s="499" t="str">
        <f t="shared" si="81"/>
        <v>1209</v>
      </c>
      <c r="B353" s="500">
        <v>40163</v>
      </c>
      <c r="C353" s="206"/>
      <c r="D353" s="206"/>
      <c r="E353" s="206"/>
      <c r="F353" s="206"/>
      <c r="G353" s="206"/>
      <c r="H353" s="206"/>
      <c r="I353" s="206"/>
      <c r="J353" s="206"/>
      <c r="K353" s="206"/>
      <c r="L353" s="206"/>
      <c r="M353" s="206"/>
      <c r="N353" s="206"/>
      <c r="O353" s="206"/>
      <c r="P353" s="206"/>
      <c r="Q353" s="206"/>
      <c r="R353" s="206"/>
      <c r="S353" s="206"/>
      <c r="T353" s="206"/>
      <c r="U353" s="206"/>
      <c r="V353" s="206"/>
      <c r="W353" s="206"/>
      <c r="X353" s="206"/>
      <c r="Y353" s="206"/>
      <c r="Z353" s="206"/>
      <c r="AA353" s="206"/>
      <c r="AB353" s="206"/>
      <c r="AC353" s="206"/>
      <c r="AD353" s="206"/>
      <c r="AE353" s="206"/>
      <c r="AF353" s="206"/>
      <c r="AG353" s="206"/>
      <c r="AH353" s="206"/>
      <c r="AI353" s="206"/>
      <c r="AJ353" s="206"/>
      <c r="AK353" s="206"/>
      <c r="AL353" s="206"/>
      <c r="AM353" s="206"/>
      <c r="AN353" s="206"/>
      <c r="AO353" s="206"/>
      <c r="AP353" s="206"/>
      <c r="AQ353" s="206"/>
      <c r="AR353" s="206"/>
      <c r="AS353" s="206"/>
      <c r="AT353" s="489">
        <f t="shared" si="82"/>
        <v>0</v>
      </c>
      <c r="AU353" s="489">
        <f t="shared" si="83"/>
        <v>0</v>
      </c>
      <c r="AV353" s="489">
        <f t="shared" si="84"/>
        <v>0</v>
      </c>
      <c r="AW353" s="489">
        <f t="shared" si="85"/>
        <v>0</v>
      </c>
      <c r="AX353" s="206"/>
      <c r="AY353" s="206"/>
      <c r="AZ353" s="206"/>
      <c r="BA353" s="206"/>
      <c r="BB353" s="206"/>
      <c r="BC353" s="206"/>
      <c r="BD353" s="206"/>
      <c r="BE353" s="206"/>
      <c r="BF353" s="206"/>
      <c r="BG353" s="206"/>
      <c r="BH353" s="206"/>
      <c r="BI353" s="206"/>
      <c r="BJ353" s="206"/>
      <c r="BK353" s="206"/>
      <c r="BL353" s="206"/>
      <c r="BM353" s="206"/>
      <c r="BN353" s="206"/>
      <c r="BO353" s="206"/>
      <c r="BP353" s="206"/>
      <c r="BQ353" s="206"/>
      <c r="BR353" s="206"/>
      <c r="BS353" s="206"/>
      <c r="BT353" s="206"/>
      <c r="BU353" s="206"/>
      <c r="BV353" s="206"/>
      <c r="BW353" s="206"/>
      <c r="BX353" s="206"/>
      <c r="BY353" s="489">
        <f t="shared" si="86"/>
        <v>0</v>
      </c>
      <c r="BZ353" s="489">
        <f t="shared" si="87"/>
        <v>0</v>
      </c>
      <c r="CA353" s="489">
        <f t="shared" si="90"/>
        <v>808</v>
      </c>
      <c r="CB353" s="489">
        <f t="shared" si="91"/>
        <v>6</v>
      </c>
      <c r="CC353" s="489">
        <f t="shared" si="92"/>
        <v>0</v>
      </c>
      <c r="CD353" s="489">
        <f t="shared" si="93"/>
        <v>0</v>
      </c>
      <c r="CE353" s="489">
        <f t="shared" si="94"/>
        <v>0</v>
      </c>
      <c r="CF353" s="489">
        <f t="shared" si="88"/>
        <v>808</v>
      </c>
      <c r="CG353" s="489">
        <f t="shared" si="89"/>
        <v>6</v>
      </c>
      <c r="CH353" s="489">
        <f t="shared" si="95"/>
        <v>339</v>
      </c>
      <c r="CI353" s="489">
        <f t="shared" si="96"/>
        <v>24</v>
      </c>
    </row>
    <row r="354" spans="1:87">
      <c r="A354" s="499" t="str">
        <f t="shared" si="81"/>
        <v>1209</v>
      </c>
      <c r="B354" s="500">
        <v>40164</v>
      </c>
      <c r="C354" s="206"/>
      <c r="D354" s="206"/>
      <c r="E354" s="206"/>
      <c r="F354" s="206"/>
      <c r="G354" s="206"/>
      <c r="H354" s="206"/>
      <c r="I354" s="206"/>
      <c r="J354" s="206"/>
      <c r="K354" s="206"/>
      <c r="L354" s="206"/>
      <c r="M354" s="206"/>
      <c r="N354" s="206"/>
      <c r="O354" s="206"/>
      <c r="P354" s="206"/>
      <c r="Q354" s="206"/>
      <c r="R354" s="206"/>
      <c r="S354" s="206"/>
      <c r="T354" s="206"/>
      <c r="U354" s="206"/>
      <c r="V354" s="206"/>
      <c r="W354" s="206"/>
      <c r="X354" s="206"/>
      <c r="Y354" s="206"/>
      <c r="Z354" s="206"/>
      <c r="AA354" s="206"/>
      <c r="AB354" s="206"/>
      <c r="AC354" s="206"/>
      <c r="AD354" s="206"/>
      <c r="AE354" s="206"/>
      <c r="AF354" s="206"/>
      <c r="AG354" s="206"/>
      <c r="AH354" s="206"/>
      <c r="AI354" s="206"/>
      <c r="AJ354" s="206"/>
      <c r="AK354" s="206"/>
      <c r="AL354" s="206"/>
      <c r="AM354" s="206"/>
      <c r="AN354" s="206"/>
      <c r="AO354" s="206"/>
      <c r="AP354" s="206"/>
      <c r="AQ354" s="206"/>
      <c r="AR354" s="206"/>
      <c r="AS354" s="206"/>
      <c r="AT354" s="489">
        <f t="shared" si="82"/>
        <v>0</v>
      </c>
      <c r="AU354" s="489">
        <f t="shared" si="83"/>
        <v>0</v>
      </c>
      <c r="AV354" s="489">
        <f t="shared" si="84"/>
        <v>0</v>
      </c>
      <c r="AW354" s="489">
        <f t="shared" si="85"/>
        <v>0</v>
      </c>
      <c r="AX354" s="206"/>
      <c r="AY354" s="206"/>
      <c r="AZ354" s="206"/>
      <c r="BA354" s="206"/>
      <c r="BB354" s="206"/>
      <c r="BC354" s="206"/>
      <c r="BD354" s="206"/>
      <c r="BE354" s="206"/>
      <c r="BF354" s="206"/>
      <c r="BG354" s="206"/>
      <c r="BH354" s="206"/>
      <c r="BI354" s="206"/>
      <c r="BJ354" s="206"/>
      <c r="BK354" s="206"/>
      <c r="BL354" s="206"/>
      <c r="BM354" s="206"/>
      <c r="BN354" s="206"/>
      <c r="BO354" s="206"/>
      <c r="BP354" s="206"/>
      <c r="BQ354" s="206"/>
      <c r="BR354" s="206"/>
      <c r="BS354" s="206"/>
      <c r="BT354" s="206"/>
      <c r="BU354" s="206"/>
      <c r="BV354" s="206"/>
      <c r="BW354" s="206"/>
      <c r="BX354" s="206"/>
      <c r="BY354" s="489">
        <f t="shared" si="86"/>
        <v>0</v>
      </c>
      <c r="BZ354" s="489">
        <f t="shared" si="87"/>
        <v>0</v>
      </c>
      <c r="CA354" s="489">
        <f t="shared" si="90"/>
        <v>808</v>
      </c>
      <c r="CB354" s="489">
        <f t="shared" si="91"/>
        <v>6</v>
      </c>
      <c r="CC354" s="489">
        <f t="shared" si="92"/>
        <v>0</v>
      </c>
      <c r="CD354" s="489">
        <f t="shared" si="93"/>
        <v>0</v>
      </c>
      <c r="CE354" s="489">
        <f t="shared" si="94"/>
        <v>0</v>
      </c>
      <c r="CF354" s="489">
        <f t="shared" si="88"/>
        <v>808</v>
      </c>
      <c r="CG354" s="489">
        <f t="shared" si="89"/>
        <v>6</v>
      </c>
      <c r="CH354" s="489">
        <f t="shared" si="95"/>
        <v>339</v>
      </c>
      <c r="CI354" s="489">
        <f t="shared" si="96"/>
        <v>24</v>
      </c>
    </row>
    <row r="355" spans="1:87">
      <c r="A355" s="499" t="str">
        <f t="shared" si="81"/>
        <v>1209</v>
      </c>
      <c r="B355" s="500">
        <v>40165</v>
      </c>
      <c r="C355" s="206"/>
      <c r="D355" s="206"/>
      <c r="E355" s="206"/>
      <c r="F355" s="206"/>
      <c r="G355" s="206"/>
      <c r="H355" s="206"/>
      <c r="I355" s="206"/>
      <c r="J355" s="206"/>
      <c r="K355" s="206"/>
      <c r="L355" s="206"/>
      <c r="M355" s="206"/>
      <c r="N355" s="206"/>
      <c r="O355" s="206"/>
      <c r="P355" s="206"/>
      <c r="Q355" s="206"/>
      <c r="R355" s="206"/>
      <c r="S355" s="206"/>
      <c r="T355" s="206"/>
      <c r="U355" s="206"/>
      <c r="V355" s="206"/>
      <c r="W355" s="206"/>
      <c r="X355" s="206"/>
      <c r="Y355" s="206"/>
      <c r="Z355" s="206"/>
      <c r="AA355" s="206"/>
      <c r="AB355" s="206"/>
      <c r="AC355" s="206"/>
      <c r="AD355" s="206"/>
      <c r="AE355" s="206"/>
      <c r="AF355" s="206"/>
      <c r="AG355" s="206"/>
      <c r="AH355" s="206"/>
      <c r="AI355" s="206"/>
      <c r="AJ355" s="206"/>
      <c r="AK355" s="206"/>
      <c r="AL355" s="206"/>
      <c r="AM355" s="206"/>
      <c r="AN355" s="206"/>
      <c r="AO355" s="206"/>
      <c r="AP355" s="206"/>
      <c r="AQ355" s="206"/>
      <c r="AR355" s="206"/>
      <c r="AS355" s="206"/>
      <c r="AT355" s="489">
        <f t="shared" si="82"/>
        <v>0</v>
      </c>
      <c r="AU355" s="489">
        <f t="shared" si="83"/>
        <v>0</v>
      </c>
      <c r="AV355" s="489">
        <f t="shared" si="84"/>
        <v>0</v>
      </c>
      <c r="AW355" s="489">
        <f t="shared" si="85"/>
        <v>0</v>
      </c>
      <c r="AX355" s="206"/>
      <c r="AY355" s="206"/>
      <c r="AZ355" s="206"/>
      <c r="BA355" s="206"/>
      <c r="BB355" s="206"/>
      <c r="BC355" s="206"/>
      <c r="BD355" s="206"/>
      <c r="BE355" s="206"/>
      <c r="BF355" s="206"/>
      <c r="BG355" s="206"/>
      <c r="BH355" s="206"/>
      <c r="BI355" s="206"/>
      <c r="BJ355" s="206"/>
      <c r="BK355" s="206"/>
      <c r="BL355" s="206"/>
      <c r="BM355" s="206"/>
      <c r="BN355" s="206"/>
      <c r="BO355" s="206"/>
      <c r="BP355" s="206"/>
      <c r="BQ355" s="206"/>
      <c r="BR355" s="206"/>
      <c r="BS355" s="206"/>
      <c r="BT355" s="206"/>
      <c r="BU355" s="206"/>
      <c r="BV355" s="206"/>
      <c r="BW355" s="206"/>
      <c r="BX355" s="206"/>
      <c r="BY355" s="489">
        <f t="shared" si="86"/>
        <v>0</v>
      </c>
      <c r="BZ355" s="489">
        <f t="shared" si="87"/>
        <v>0</v>
      </c>
      <c r="CA355" s="489">
        <f t="shared" si="90"/>
        <v>808</v>
      </c>
      <c r="CB355" s="489">
        <f t="shared" si="91"/>
        <v>6</v>
      </c>
      <c r="CC355" s="489">
        <f t="shared" si="92"/>
        <v>0</v>
      </c>
      <c r="CD355" s="489">
        <f t="shared" si="93"/>
        <v>0</v>
      </c>
      <c r="CE355" s="489">
        <f t="shared" si="94"/>
        <v>0</v>
      </c>
      <c r="CF355" s="489">
        <f t="shared" si="88"/>
        <v>808</v>
      </c>
      <c r="CG355" s="489">
        <f t="shared" si="89"/>
        <v>6</v>
      </c>
      <c r="CH355" s="489">
        <f t="shared" si="95"/>
        <v>339</v>
      </c>
      <c r="CI355" s="489">
        <f t="shared" si="96"/>
        <v>24</v>
      </c>
    </row>
    <row r="356" spans="1:87">
      <c r="A356" s="499" t="str">
        <f t="shared" si="81"/>
        <v>1209</v>
      </c>
      <c r="B356" s="500">
        <v>40166</v>
      </c>
      <c r="C356" s="206"/>
      <c r="D356" s="206"/>
      <c r="E356" s="206"/>
      <c r="F356" s="206"/>
      <c r="G356" s="206"/>
      <c r="H356" s="206"/>
      <c r="I356" s="206"/>
      <c r="J356" s="206"/>
      <c r="K356" s="206"/>
      <c r="L356" s="206"/>
      <c r="M356" s="206"/>
      <c r="N356" s="206"/>
      <c r="O356" s="206"/>
      <c r="P356" s="206"/>
      <c r="Q356" s="206"/>
      <c r="R356" s="206"/>
      <c r="S356" s="206"/>
      <c r="T356" s="206"/>
      <c r="U356" s="206"/>
      <c r="V356" s="206"/>
      <c r="W356" s="206"/>
      <c r="X356" s="206"/>
      <c r="Y356" s="206"/>
      <c r="Z356" s="206"/>
      <c r="AA356" s="206"/>
      <c r="AB356" s="206"/>
      <c r="AC356" s="206"/>
      <c r="AD356" s="206"/>
      <c r="AE356" s="206"/>
      <c r="AF356" s="206"/>
      <c r="AG356" s="206"/>
      <c r="AH356" s="206"/>
      <c r="AI356" s="206"/>
      <c r="AJ356" s="206"/>
      <c r="AK356" s="206"/>
      <c r="AL356" s="206"/>
      <c r="AM356" s="206"/>
      <c r="AN356" s="206"/>
      <c r="AO356" s="206"/>
      <c r="AP356" s="206"/>
      <c r="AQ356" s="206"/>
      <c r="AR356" s="206"/>
      <c r="AS356" s="206"/>
      <c r="AT356" s="489">
        <f t="shared" si="82"/>
        <v>0</v>
      </c>
      <c r="AU356" s="489">
        <f t="shared" si="83"/>
        <v>0</v>
      </c>
      <c r="AV356" s="489">
        <f t="shared" si="84"/>
        <v>0</v>
      </c>
      <c r="AW356" s="489">
        <f t="shared" si="85"/>
        <v>0</v>
      </c>
      <c r="AX356" s="206"/>
      <c r="AY356" s="206"/>
      <c r="AZ356" s="206"/>
      <c r="BA356" s="206"/>
      <c r="BB356" s="206"/>
      <c r="BC356" s="206"/>
      <c r="BD356" s="206"/>
      <c r="BE356" s="206"/>
      <c r="BF356" s="206"/>
      <c r="BG356" s="206"/>
      <c r="BH356" s="206"/>
      <c r="BI356" s="206"/>
      <c r="BJ356" s="206"/>
      <c r="BK356" s="206"/>
      <c r="BL356" s="206"/>
      <c r="BM356" s="206"/>
      <c r="BN356" s="206"/>
      <c r="BO356" s="206"/>
      <c r="BP356" s="206"/>
      <c r="BQ356" s="206"/>
      <c r="BR356" s="206"/>
      <c r="BS356" s="206"/>
      <c r="BT356" s="206"/>
      <c r="BU356" s="206"/>
      <c r="BV356" s="206"/>
      <c r="BW356" s="206"/>
      <c r="BX356" s="206"/>
      <c r="BY356" s="489">
        <f t="shared" si="86"/>
        <v>0</v>
      </c>
      <c r="BZ356" s="489">
        <f t="shared" si="87"/>
        <v>0</v>
      </c>
      <c r="CA356" s="489">
        <f t="shared" si="90"/>
        <v>808</v>
      </c>
      <c r="CB356" s="489">
        <f t="shared" si="91"/>
        <v>6</v>
      </c>
      <c r="CC356" s="489">
        <f t="shared" si="92"/>
        <v>0</v>
      </c>
      <c r="CD356" s="489">
        <f t="shared" si="93"/>
        <v>0</v>
      </c>
      <c r="CE356" s="489">
        <f t="shared" si="94"/>
        <v>0</v>
      </c>
      <c r="CF356" s="489">
        <f t="shared" si="88"/>
        <v>808</v>
      </c>
      <c r="CG356" s="489">
        <f t="shared" si="89"/>
        <v>6</v>
      </c>
      <c r="CH356" s="489">
        <f t="shared" si="95"/>
        <v>339</v>
      </c>
      <c r="CI356" s="489">
        <f t="shared" si="96"/>
        <v>24</v>
      </c>
    </row>
    <row r="357" spans="1:87">
      <c r="A357" s="499" t="str">
        <f t="shared" si="81"/>
        <v>1209</v>
      </c>
      <c r="B357" s="500">
        <v>40167</v>
      </c>
      <c r="C357" s="206"/>
      <c r="D357" s="206"/>
      <c r="E357" s="206"/>
      <c r="F357" s="206"/>
      <c r="G357" s="206"/>
      <c r="H357" s="206"/>
      <c r="I357" s="206"/>
      <c r="J357" s="206"/>
      <c r="K357" s="206"/>
      <c r="L357" s="206"/>
      <c r="M357" s="206"/>
      <c r="N357" s="206"/>
      <c r="O357" s="206"/>
      <c r="P357" s="206"/>
      <c r="Q357" s="206"/>
      <c r="R357" s="206"/>
      <c r="S357" s="206"/>
      <c r="T357" s="206"/>
      <c r="U357" s="206"/>
      <c r="V357" s="206"/>
      <c r="W357" s="206"/>
      <c r="X357" s="206"/>
      <c r="Y357" s="206"/>
      <c r="Z357" s="206"/>
      <c r="AA357" s="206"/>
      <c r="AB357" s="206"/>
      <c r="AC357" s="206"/>
      <c r="AD357" s="206"/>
      <c r="AE357" s="206"/>
      <c r="AF357" s="206"/>
      <c r="AG357" s="206"/>
      <c r="AH357" s="206"/>
      <c r="AI357" s="206"/>
      <c r="AJ357" s="206"/>
      <c r="AK357" s="206"/>
      <c r="AL357" s="206"/>
      <c r="AM357" s="206"/>
      <c r="AN357" s="206"/>
      <c r="AO357" s="206"/>
      <c r="AP357" s="206"/>
      <c r="AQ357" s="206"/>
      <c r="AR357" s="206"/>
      <c r="AS357" s="206"/>
      <c r="AT357" s="489">
        <f t="shared" si="82"/>
        <v>0</v>
      </c>
      <c r="AU357" s="489">
        <f t="shared" si="83"/>
        <v>0</v>
      </c>
      <c r="AV357" s="489">
        <f t="shared" si="84"/>
        <v>0</v>
      </c>
      <c r="AW357" s="489">
        <f t="shared" si="85"/>
        <v>0</v>
      </c>
      <c r="AX357" s="206"/>
      <c r="AY357" s="206"/>
      <c r="AZ357" s="206"/>
      <c r="BA357" s="206"/>
      <c r="BB357" s="206"/>
      <c r="BC357" s="206"/>
      <c r="BD357" s="206"/>
      <c r="BE357" s="206"/>
      <c r="BF357" s="206"/>
      <c r="BG357" s="206"/>
      <c r="BH357" s="206"/>
      <c r="BI357" s="206"/>
      <c r="BJ357" s="206"/>
      <c r="BK357" s="206"/>
      <c r="BL357" s="206"/>
      <c r="BM357" s="206"/>
      <c r="BN357" s="206"/>
      <c r="BO357" s="206"/>
      <c r="BP357" s="206"/>
      <c r="BQ357" s="206"/>
      <c r="BR357" s="206"/>
      <c r="BS357" s="206"/>
      <c r="BT357" s="206"/>
      <c r="BU357" s="206"/>
      <c r="BV357" s="206"/>
      <c r="BW357" s="206"/>
      <c r="BX357" s="206"/>
      <c r="BY357" s="489">
        <f t="shared" si="86"/>
        <v>0</v>
      </c>
      <c r="BZ357" s="489">
        <f t="shared" si="87"/>
        <v>0</v>
      </c>
      <c r="CA357" s="489">
        <f t="shared" si="90"/>
        <v>808</v>
      </c>
      <c r="CB357" s="489">
        <f t="shared" si="91"/>
        <v>6</v>
      </c>
      <c r="CC357" s="489">
        <f t="shared" si="92"/>
        <v>0</v>
      </c>
      <c r="CD357" s="489">
        <f t="shared" si="93"/>
        <v>0</v>
      </c>
      <c r="CE357" s="489">
        <f t="shared" si="94"/>
        <v>0</v>
      </c>
      <c r="CF357" s="489">
        <f t="shared" si="88"/>
        <v>808</v>
      </c>
      <c r="CG357" s="489">
        <f t="shared" si="89"/>
        <v>6</v>
      </c>
      <c r="CH357" s="489">
        <f t="shared" si="95"/>
        <v>339</v>
      </c>
      <c r="CI357" s="489">
        <f t="shared" si="96"/>
        <v>24</v>
      </c>
    </row>
    <row r="358" spans="1:87">
      <c r="A358" s="499" t="str">
        <f t="shared" si="81"/>
        <v>1209</v>
      </c>
      <c r="B358" s="500">
        <v>40168</v>
      </c>
      <c r="C358" s="206"/>
      <c r="D358" s="206"/>
      <c r="E358" s="206"/>
      <c r="F358" s="206"/>
      <c r="G358" s="206"/>
      <c r="H358" s="206"/>
      <c r="I358" s="206"/>
      <c r="J358" s="206"/>
      <c r="K358" s="206"/>
      <c r="L358" s="206"/>
      <c r="M358" s="206"/>
      <c r="N358" s="206"/>
      <c r="O358" s="206"/>
      <c r="P358" s="206"/>
      <c r="Q358" s="206"/>
      <c r="R358" s="206"/>
      <c r="S358" s="206"/>
      <c r="T358" s="206"/>
      <c r="U358" s="206"/>
      <c r="V358" s="206"/>
      <c r="W358" s="206"/>
      <c r="X358" s="206"/>
      <c r="Y358" s="206"/>
      <c r="Z358" s="206"/>
      <c r="AA358" s="206"/>
      <c r="AB358" s="206"/>
      <c r="AC358" s="206"/>
      <c r="AD358" s="206"/>
      <c r="AE358" s="206"/>
      <c r="AF358" s="206"/>
      <c r="AG358" s="206"/>
      <c r="AH358" s="206"/>
      <c r="AI358" s="206"/>
      <c r="AJ358" s="206"/>
      <c r="AK358" s="206"/>
      <c r="AL358" s="206"/>
      <c r="AM358" s="206"/>
      <c r="AN358" s="206"/>
      <c r="AO358" s="206"/>
      <c r="AP358" s="206"/>
      <c r="AQ358" s="206"/>
      <c r="AR358" s="206"/>
      <c r="AS358" s="206"/>
      <c r="AT358" s="489">
        <f t="shared" si="82"/>
        <v>0</v>
      </c>
      <c r="AU358" s="489">
        <f t="shared" si="83"/>
        <v>0</v>
      </c>
      <c r="AV358" s="489">
        <f t="shared" si="84"/>
        <v>0</v>
      </c>
      <c r="AW358" s="489">
        <f t="shared" si="85"/>
        <v>0</v>
      </c>
      <c r="AX358" s="206"/>
      <c r="AY358" s="206"/>
      <c r="AZ358" s="206"/>
      <c r="BA358" s="206"/>
      <c r="BB358" s="206"/>
      <c r="BC358" s="206"/>
      <c r="BD358" s="206"/>
      <c r="BE358" s="206"/>
      <c r="BF358" s="206"/>
      <c r="BG358" s="206"/>
      <c r="BH358" s="206"/>
      <c r="BI358" s="206"/>
      <c r="BJ358" s="206"/>
      <c r="BK358" s="206"/>
      <c r="BL358" s="206"/>
      <c r="BM358" s="206"/>
      <c r="BN358" s="206"/>
      <c r="BO358" s="206"/>
      <c r="BP358" s="206"/>
      <c r="BQ358" s="206"/>
      <c r="BR358" s="206"/>
      <c r="BS358" s="206"/>
      <c r="BT358" s="206"/>
      <c r="BU358" s="206"/>
      <c r="BV358" s="206"/>
      <c r="BW358" s="206"/>
      <c r="BX358" s="206"/>
      <c r="BY358" s="489">
        <f t="shared" si="86"/>
        <v>0</v>
      </c>
      <c r="BZ358" s="489">
        <f t="shared" si="87"/>
        <v>0</v>
      </c>
      <c r="CA358" s="489">
        <f t="shared" si="90"/>
        <v>808</v>
      </c>
      <c r="CB358" s="489">
        <f t="shared" si="91"/>
        <v>6</v>
      </c>
      <c r="CC358" s="489">
        <f t="shared" si="92"/>
        <v>0</v>
      </c>
      <c r="CD358" s="489">
        <f t="shared" si="93"/>
        <v>0</v>
      </c>
      <c r="CE358" s="489">
        <f t="shared" si="94"/>
        <v>0</v>
      </c>
      <c r="CF358" s="489">
        <f t="shared" si="88"/>
        <v>808</v>
      </c>
      <c r="CG358" s="489">
        <f t="shared" si="89"/>
        <v>6</v>
      </c>
      <c r="CH358" s="489">
        <f t="shared" si="95"/>
        <v>339</v>
      </c>
      <c r="CI358" s="489">
        <f t="shared" si="96"/>
        <v>24</v>
      </c>
    </row>
    <row r="359" spans="1:87">
      <c r="A359" s="499" t="str">
        <f t="shared" si="81"/>
        <v>1209</v>
      </c>
      <c r="B359" s="500">
        <v>40169</v>
      </c>
      <c r="C359" s="206"/>
      <c r="D359" s="206"/>
      <c r="E359" s="206"/>
      <c r="F359" s="206"/>
      <c r="G359" s="206"/>
      <c r="H359" s="206"/>
      <c r="I359" s="206"/>
      <c r="J359" s="206"/>
      <c r="K359" s="206"/>
      <c r="L359" s="206"/>
      <c r="M359" s="206"/>
      <c r="N359" s="206"/>
      <c r="O359" s="206"/>
      <c r="P359" s="206"/>
      <c r="Q359" s="206"/>
      <c r="R359" s="206"/>
      <c r="S359" s="206"/>
      <c r="T359" s="206"/>
      <c r="U359" s="206"/>
      <c r="V359" s="206"/>
      <c r="W359" s="206"/>
      <c r="X359" s="206"/>
      <c r="Y359" s="206"/>
      <c r="Z359" s="206"/>
      <c r="AA359" s="206"/>
      <c r="AB359" s="206"/>
      <c r="AC359" s="206"/>
      <c r="AD359" s="206"/>
      <c r="AE359" s="206"/>
      <c r="AF359" s="206"/>
      <c r="AG359" s="206"/>
      <c r="AH359" s="206"/>
      <c r="AI359" s="206"/>
      <c r="AJ359" s="206"/>
      <c r="AK359" s="206"/>
      <c r="AL359" s="206"/>
      <c r="AM359" s="206"/>
      <c r="AN359" s="206"/>
      <c r="AO359" s="206"/>
      <c r="AP359" s="206"/>
      <c r="AQ359" s="206"/>
      <c r="AR359" s="206"/>
      <c r="AS359" s="206"/>
      <c r="AT359" s="489">
        <f t="shared" si="82"/>
        <v>0</v>
      </c>
      <c r="AU359" s="489">
        <f t="shared" si="83"/>
        <v>0</v>
      </c>
      <c r="AV359" s="489">
        <f t="shared" si="84"/>
        <v>0</v>
      </c>
      <c r="AW359" s="489">
        <f t="shared" si="85"/>
        <v>0</v>
      </c>
      <c r="AX359" s="206"/>
      <c r="AY359" s="206"/>
      <c r="AZ359" s="206"/>
      <c r="BA359" s="206"/>
      <c r="BB359" s="206"/>
      <c r="BC359" s="206"/>
      <c r="BD359" s="206"/>
      <c r="BE359" s="206"/>
      <c r="BF359" s="206"/>
      <c r="BG359" s="206"/>
      <c r="BH359" s="206"/>
      <c r="BI359" s="206"/>
      <c r="BJ359" s="206"/>
      <c r="BK359" s="206"/>
      <c r="BL359" s="206"/>
      <c r="BM359" s="206"/>
      <c r="BN359" s="206"/>
      <c r="BO359" s="206"/>
      <c r="BP359" s="206"/>
      <c r="BQ359" s="206"/>
      <c r="BR359" s="206"/>
      <c r="BS359" s="206"/>
      <c r="BT359" s="206"/>
      <c r="BU359" s="206"/>
      <c r="BV359" s="206"/>
      <c r="BW359" s="206"/>
      <c r="BX359" s="206"/>
      <c r="BY359" s="489">
        <f t="shared" si="86"/>
        <v>0</v>
      </c>
      <c r="BZ359" s="489">
        <f t="shared" si="87"/>
        <v>0</v>
      </c>
      <c r="CA359" s="489">
        <f t="shared" si="90"/>
        <v>808</v>
      </c>
      <c r="CB359" s="489">
        <f t="shared" si="91"/>
        <v>6</v>
      </c>
      <c r="CC359" s="489">
        <f t="shared" si="92"/>
        <v>0</v>
      </c>
      <c r="CD359" s="489">
        <f t="shared" si="93"/>
        <v>0</v>
      </c>
      <c r="CE359" s="489">
        <f t="shared" si="94"/>
        <v>0</v>
      </c>
      <c r="CF359" s="489">
        <f t="shared" si="88"/>
        <v>808</v>
      </c>
      <c r="CG359" s="489">
        <f t="shared" si="89"/>
        <v>6</v>
      </c>
      <c r="CH359" s="489">
        <f t="shared" si="95"/>
        <v>339</v>
      </c>
      <c r="CI359" s="489">
        <f t="shared" si="96"/>
        <v>24</v>
      </c>
    </row>
    <row r="360" spans="1:87">
      <c r="A360" s="499" t="str">
        <f t="shared" si="81"/>
        <v>1209</v>
      </c>
      <c r="B360" s="500">
        <v>40170</v>
      </c>
      <c r="C360" s="206"/>
      <c r="D360" s="206"/>
      <c r="E360" s="206"/>
      <c r="F360" s="206"/>
      <c r="G360" s="206"/>
      <c r="H360" s="206"/>
      <c r="I360" s="206"/>
      <c r="J360" s="206"/>
      <c r="K360" s="206"/>
      <c r="L360" s="206"/>
      <c r="M360" s="206"/>
      <c r="N360" s="206"/>
      <c r="O360" s="206"/>
      <c r="P360" s="206"/>
      <c r="Q360" s="206"/>
      <c r="R360" s="206"/>
      <c r="S360" s="206"/>
      <c r="T360" s="206"/>
      <c r="U360" s="206"/>
      <c r="V360" s="206"/>
      <c r="W360" s="206"/>
      <c r="X360" s="206"/>
      <c r="Y360" s="206"/>
      <c r="Z360" s="206"/>
      <c r="AA360" s="206"/>
      <c r="AB360" s="206"/>
      <c r="AC360" s="206"/>
      <c r="AD360" s="206"/>
      <c r="AE360" s="206"/>
      <c r="AF360" s="206"/>
      <c r="AG360" s="206"/>
      <c r="AH360" s="206"/>
      <c r="AI360" s="206"/>
      <c r="AJ360" s="206"/>
      <c r="AK360" s="206"/>
      <c r="AL360" s="206"/>
      <c r="AM360" s="206"/>
      <c r="AN360" s="206"/>
      <c r="AO360" s="206"/>
      <c r="AP360" s="206"/>
      <c r="AQ360" s="206"/>
      <c r="AR360" s="206"/>
      <c r="AS360" s="206"/>
      <c r="AT360" s="489">
        <f t="shared" si="82"/>
        <v>0</v>
      </c>
      <c r="AU360" s="489">
        <f t="shared" si="83"/>
        <v>0</v>
      </c>
      <c r="AV360" s="489">
        <f t="shared" si="84"/>
        <v>0</v>
      </c>
      <c r="AW360" s="489">
        <f t="shared" si="85"/>
        <v>0</v>
      </c>
      <c r="AX360" s="206"/>
      <c r="AY360" s="206"/>
      <c r="AZ360" s="206"/>
      <c r="BA360" s="206"/>
      <c r="BB360" s="206"/>
      <c r="BC360" s="206"/>
      <c r="BD360" s="206"/>
      <c r="BE360" s="206"/>
      <c r="BF360" s="206"/>
      <c r="BG360" s="206"/>
      <c r="BH360" s="206"/>
      <c r="BI360" s="206"/>
      <c r="BJ360" s="206"/>
      <c r="BK360" s="206"/>
      <c r="BL360" s="206"/>
      <c r="BM360" s="206"/>
      <c r="BN360" s="206"/>
      <c r="BO360" s="206"/>
      <c r="BP360" s="206"/>
      <c r="BQ360" s="206"/>
      <c r="BR360" s="206"/>
      <c r="BS360" s="206"/>
      <c r="BT360" s="206"/>
      <c r="BU360" s="206"/>
      <c r="BV360" s="206"/>
      <c r="BW360" s="206"/>
      <c r="BX360" s="206"/>
      <c r="BY360" s="489">
        <f t="shared" si="86"/>
        <v>0</v>
      </c>
      <c r="BZ360" s="489">
        <f t="shared" si="87"/>
        <v>0</v>
      </c>
      <c r="CA360" s="489">
        <f t="shared" si="90"/>
        <v>808</v>
      </c>
      <c r="CB360" s="489">
        <f t="shared" si="91"/>
        <v>6</v>
      </c>
      <c r="CC360" s="489">
        <f t="shared" si="92"/>
        <v>0</v>
      </c>
      <c r="CD360" s="489">
        <f t="shared" si="93"/>
        <v>0</v>
      </c>
      <c r="CE360" s="489">
        <f t="shared" si="94"/>
        <v>0</v>
      </c>
      <c r="CF360" s="489">
        <f t="shared" si="88"/>
        <v>808</v>
      </c>
      <c r="CG360" s="489">
        <f t="shared" si="89"/>
        <v>6</v>
      </c>
      <c r="CH360" s="489">
        <f t="shared" si="95"/>
        <v>339</v>
      </c>
      <c r="CI360" s="489">
        <f t="shared" si="96"/>
        <v>24</v>
      </c>
    </row>
    <row r="361" spans="1:87">
      <c r="A361" s="499" t="str">
        <f t="shared" si="81"/>
        <v>1209</v>
      </c>
      <c r="B361" s="500">
        <v>40171</v>
      </c>
      <c r="C361" s="206"/>
      <c r="D361" s="206"/>
      <c r="E361" s="206"/>
      <c r="F361" s="206"/>
      <c r="G361" s="206"/>
      <c r="H361" s="206"/>
      <c r="I361" s="206"/>
      <c r="J361" s="206"/>
      <c r="K361" s="206"/>
      <c r="L361" s="206"/>
      <c r="M361" s="206"/>
      <c r="N361" s="206"/>
      <c r="O361" s="206"/>
      <c r="P361" s="206"/>
      <c r="Q361" s="206"/>
      <c r="R361" s="206"/>
      <c r="S361" s="206"/>
      <c r="T361" s="206"/>
      <c r="U361" s="206"/>
      <c r="V361" s="206"/>
      <c r="W361" s="206"/>
      <c r="X361" s="206"/>
      <c r="Y361" s="206"/>
      <c r="Z361" s="206"/>
      <c r="AA361" s="206"/>
      <c r="AB361" s="206"/>
      <c r="AC361" s="206"/>
      <c r="AD361" s="206"/>
      <c r="AE361" s="206"/>
      <c r="AF361" s="206"/>
      <c r="AG361" s="206"/>
      <c r="AH361" s="206"/>
      <c r="AI361" s="206"/>
      <c r="AJ361" s="206"/>
      <c r="AK361" s="206"/>
      <c r="AL361" s="206"/>
      <c r="AM361" s="206"/>
      <c r="AN361" s="206"/>
      <c r="AO361" s="206"/>
      <c r="AP361" s="206"/>
      <c r="AQ361" s="206"/>
      <c r="AR361" s="206"/>
      <c r="AS361" s="206"/>
      <c r="AT361" s="489">
        <f t="shared" si="82"/>
        <v>0</v>
      </c>
      <c r="AU361" s="489">
        <f t="shared" si="83"/>
        <v>0</v>
      </c>
      <c r="AV361" s="489">
        <f t="shared" si="84"/>
        <v>0</v>
      </c>
      <c r="AW361" s="489">
        <f t="shared" si="85"/>
        <v>0</v>
      </c>
      <c r="AX361" s="206"/>
      <c r="AY361" s="206"/>
      <c r="AZ361" s="206"/>
      <c r="BA361" s="206"/>
      <c r="BB361" s="206"/>
      <c r="BC361" s="206"/>
      <c r="BD361" s="206"/>
      <c r="BE361" s="206"/>
      <c r="BF361" s="206"/>
      <c r="BG361" s="206"/>
      <c r="BH361" s="206"/>
      <c r="BI361" s="206"/>
      <c r="BJ361" s="206"/>
      <c r="BK361" s="206"/>
      <c r="BL361" s="206"/>
      <c r="BM361" s="206"/>
      <c r="BN361" s="206"/>
      <c r="BO361" s="206"/>
      <c r="BP361" s="206"/>
      <c r="BQ361" s="206"/>
      <c r="BR361" s="206"/>
      <c r="BS361" s="206"/>
      <c r="BT361" s="206"/>
      <c r="BU361" s="206"/>
      <c r="BV361" s="206"/>
      <c r="BW361" s="206"/>
      <c r="BX361" s="206"/>
      <c r="BY361" s="489">
        <f t="shared" si="86"/>
        <v>0</v>
      </c>
      <c r="BZ361" s="489">
        <f t="shared" si="87"/>
        <v>0</v>
      </c>
      <c r="CA361" s="489">
        <f t="shared" si="90"/>
        <v>808</v>
      </c>
      <c r="CB361" s="489">
        <f t="shared" si="91"/>
        <v>6</v>
      </c>
      <c r="CC361" s="489">
        <f t="shared" si="92"/>
        <v>0</v>
      </c>
      <c r="CD361" s="489">
        <f t="shared" si="93"/>
        <v>0</v>
      </c>
      <c r="CE361" s="489">
        <f t="shared" si="94"/>
        <v>0</v>
      </c>
      <c r="CF361" s="489">
        <f t="shared" si="88"/>
        <v>808</v>
      </c>
      <c r="CG361" s="489">
        <f t="shared" si="89"/>
        <v>6</v>
      </c>
      <c r="CH361" s="489">
        <f t="shared" si="95"/>
        <v>339</v>
      </c>
      <c r="CI361" s="489">
        <f t="shared" si="96"/>
        <v>24</v>
      </c>
    </row>
    <row r="362" spans="1:87">
      <c r="A362" s="499" t="str">
        <f t="shared" si="81"/>
        <v>1209</v>
      </c>
      <c r="B362" s="500">
        <v>40172</v>
      </c>
      <c r="C362" s="206"/>
      <c r="D362" s="206"/>
      <c r="E362" s="206"/>
      <c r="F362" s="206"/>
      <c r="G362" s="206"/>
      <c r="H362" s="206"/>
      <c r="I362" s="206"/>
      <c r="J362" s="206"/>
      <c r="K362" s="206"/>
      <c r="L362" s="206"/>
      <c r="M362" s="206"/>
      <c r="N362" s="206"/>
      <c r="O362" s="206"/>
      <c r="P362" s="206"/>
      <c r="Q362" s="206"/>
      <c r="R362" s="206"/>
      <c r="S362" s="206"/>
      <c r="T362" s="206"/>
      <c r="U362" s="206"/>
      <c r="V362" s="206"/>
      <c r="W362" s="206"/>
      <c r="X362" s="206"/>
      <c r="Y362" s="206"/>
      <c r="Z362" s="206"/>
      <c r="AA362" s="206"/>
      <c r="AB362" s="206"/>
      <c r="AC362" s="206"/>
      <c r="AD362" s="206"/>
      <c r="AE362" s="206"/>
      <c r="AF362" s="206"/>
      <c r="AG362" s="206"/>
      <c r="AH362" s="206"/>
      <c r="AI362" s="206"/>
      <c r="AJ362" s="206"/>
      <c r="AK362" s="206"/>
      <c r="AL362" s="206"/>
      <c r="AM362" s="206"/>
      <c r="AN362" s="206"/>
      <c r="AO362" s="206"/>
      <c r="AP362" s="206"/>
      <c r="AQ362" s="206"/>
      <c r="AR362" s="206"/>
      <c r="AS362" s="206"/>
      <c r="AT362" s="489">
        <f t="shared" si="82"/>
        <v>0</v>
      </c>
      <c r="AU362" s="489">
        <f t="shared" si="83"/>
        <v>0</v>
      </c>
      <c r="AV362" s="489">
        <f t="shared" si="84"/>
        <v>0</v>
      </c>
      <c r="AW362" s="489">
        <f t="shared" si="85"/>
        <v>0</v>
      </c>
      <c r="AX362" s="206"/>
      <c r="AY362" s="206"/>
      <c r="AZ362" s="206"/>
      <c r="BA362" s="206"/>
      <c r="BB362" s="206"/>
      <c r="BC362" s="206"/>
      <c r="BD362" s="206"/>
      <c r="BE362" s="206"/>
      <c r="BF362" s="206"/>
      <c r="BG362" s="206"/>
      <c r="BH362" s="206"/>
      <c r="BI362" s="206"/>
      <c r="BJ362" s="206"/>
      <c r="BK362" s="206"/>
      <c r="BL362" s="206"/>
      <c r="BM362" s="206"/>
      <c r="BN362" s="206"/>
      <c r="BO362" s="206"/>
      <c r="BP362" s="206"/>
      <c r="BQ362" s="206"/>
      <c r="BR362" s="206"/>
      <c r="BS362" s="206"/>
      <c r="BT362" s="206"/>
      <c r="BU362" s="206"/>
      <c r="BV362" s="206"/>
      <c r="BW362" s="206"/>
      <c r="BX362" s="206"/>
      <c r="BY362" s="489">
        <f t="shared" si="86"/>
        <v>0</v>
      </c>
      <c r="BZ362" s="489">
        <f t="shared" si="87"/>
        <v>0</v>
      </c>
      <c r="CA362" s="489">
        <f t="shared" si="90"/>
        <v>808</v>
      </c>
      <c r="CB362" s="489">
        <f t="shared" si="91"/>
        <v>6</v>
      </c>
      <c r="CC362" s="489">
        <f t="shared" si="92"/>
        <v>0</v>
      </c>
      <c r="CD362" s="489">
        <f t="shared" si="93"/>
        <v>0</v>
      </c>
      <c r="CE362" s="489">
        <f t="shared" si="94"/>
        <v>0</v>
      </c>
      <c r="CF362" s="489">
        <f t="shared" si="88"/>
        <v>808</v>
      </c>
      <c r="CG362" s="489">
        <f t="shared" si="89"/>
        <v>6</v>
      </c>
      <c r="CH362" s="489">
        <f t="shared" si="95"/>
        <v>339</v>
      </c>
      <c r="CI362" s="489">
        <f t="shared" si="96"/>
        <v>24</v>
      </c>
    </row>
    <row r="363" spans="1:87">
      <c r="A363" s="499" t="str">
        <f t="shared" si="81"/>
        <v>1209</v>
      </c>
      <c r="B363" s="500">
        <v>40173</v>
      </c>
      <c r="C363" s="206"/>
      <c r="D363" s="206"/>
      <c r="E363" s="206"/>
      <c r="F363" s="206"/>
      <c r="G363" s="206"/>
      <c r="H363" s="206"/>
      <c r="I363" s="206"/>
      <c r="J363" s="206"/>
      <c r="K363" s="206"/>
      <c r="L363" s="206"/>
      <c r="M363" s="206"/>
      <c r="N363" s="206"/>
      <c r="O363" s="206"/>
      <c r="P363" s="206"/>
      <c r="Q363" s="206"/>
      <c r="R363" s="206"/>
      <c r="S363" s="206"/>
      <c r="T363" s="206"/>
      <c r="U363" s="206"/>
      <c r="V363" s="206"/>
      <c r="W363" s="206"/>
      <c r="X363" s="206"/>
      <c r="Y363" s="206"/>
      <c r="Z363" s="206"/>
      <c r="AA363" s="206"/>
      <c r="AB363" s="206"/>
      <c r="AC363" s="206"/>
      <c r="AD363" s="206"/>
      <c r="AE363" s="206"/>
      <c r="AF363" s="206"/>
      <c r="AG363" s="206"/>
      <c r="AH363" s="206"/>
      <c r="AI363" s="206"/>
      <c r="AJ363" s="206"/>
      <c r="AK363" s="206"/>
      <c r="AL363" s="206"/>
      <c r="AM363" s="206"/>
      <c r="AN363" s="206"/>
      <c r="AO363" s="206"/>
      <c r="AP363" s="206"/>
      <c r="AQ363" s="206"/>
      <c r="AR363" s="206"/>
      <c r="AS363" s="206"/>
      <c r="AT363" s="489">
        <f t="shared" si="82"/>
        <v>0</v>
      </c>
      <c r="AU363" s="489">
        <f t="shared" si="83"/>
        <v>0</v>
      </c>
      <c r="AV363" s="489">
        <f t="shared" si="84"/>
        <v>0</v>
      </c>
      <c r="AW363" s="489">
        <f t="shared" si="85"/>
        <v>0</v>
      </c>
      <c r="AX363" s="206"/>
      <c r="AY363" s="206"/>
      <c r="AZ363" s="206"/>
      <c r="BA363" s="206"/>
      <c r="BB363" s="206"/>
      <c r="BC363" s="206"/>
      <c r="BD363" s="206"/>
      <c r="BE363" s="206"/>
      <c r="BF363" s="206"/>
      <c r="BG363" s="206"/>
      <c r="BH363" s="206"/>
      <c r="BI363" s="206"/>
      <c r="BJ363" s="206"/>
      <c r="BK363" s="206"/>
      <c r="BL363" s="206"/>
      <c r="BM363" s="206"/>
      <c r="BN363" s="206"/>
      <c r="BO363" s="206"/>
      <c r="BP363" s="206"/>
      <c r="BQ363" s="206"/>
      <c r="BR363" s="206"/>
      <c r="BS363" s="206"/>
      <c r="BT363" s="206"/>
      <c r="BU363" s="206"/>
      <c r="BV363" s="206"/>
      <c r="BW363" s="206"/>
      <c r="BX363" s="206"/>
      <c r="BY363" s="489">
        <f t="shared" si="86"/>
        <v>0</v>
      </c>
      <c r="BZ363" s="489">
        <f t="shared" si="87"/>
        <v>0</v>
      </c>
      <c r="CA363" s="489">
        <f t="shared" si="90"/>
        <v>808</v>
      </c>
      <c r="CB363" s="489">
        <f t="shared" si="91"/>
        <v>6</v>
      </c>
      <c r="CC363" s="489">
        <f t="shared" si="92"/>
        <v>0</v>
      </c>
      <c r="CD363" s="489">
        <f t="shared" si="93"/>
        <v>0</v>
      </c>
      <c r="CE363" s="489">
        <f t="shared" si="94"/>
        <v>0</v>
      </c>
      <c r="CF363" s="489">
        <f t="shared" si="88"/>
        <v>808</v>
      </c>
      <c r="CG363" s="489">
        <f t="shared" si="89"/>
        <v>6</v>
      </c>
      <c r="CH363" s="489">
        <f t="shared" si="95"/>
        <v>339</v>
      </c>
      <c r="CI363" s="489">
        <f t="shared" si="96"/>
        <v>24</v>
      </c>
    </row>
    <row r="364" spans="1:87">
      <c r="A364" s="499" t="str">
        <f t="shared" si="81"/>
        <v>1209</v>
      </c>
      <c r="B364" s="500">
        <v>40174</v>
      </c>
      <c r="C364" s="206"/>
      <c r="D364" s="206"/>
      <c r="E364" s="206"/>
      <c r="F364" s="206"/>
      <c r="G364" s="206"/>
      <c r="H364" s="206"/>
      <c r="I364" s="206"/>
      <c r="J364" s="206"/>
      <c r="K364" s="206"/>
      <c r="L364" s="206"/>
      <c r="M364" s="206"/>
      <c r="N364" s="206"/>
      <c r="O364" s="206"/>
      <c r="P364" s="206"/>
      <c r="Q364" s="206"/>
      <c r="R364" s="206"/>
      <c r="S364" s="206"/>
      <c r="T364" s="206"/>
      <c r="U364" s="206"/>
      <c r="V364" s="206"/>
      <c r="W364" s="206"/>
      <c r="X364" s="206"/>
      <c r="Y364" s="206"/>
      <c r="Z364" s="206"/>
      <c r="AA364" s="206"/>
      <c r="AB364" s="206"/>
      <c r="AC364" s="206"/>
      <c r="AD364" s="206"/>
      <c r="AE364" s="206"/>
      <c r="AF364" s="206"/>
      <c r="AG364" s="206"/>
      <c r="AH364" s="206"/>
      <c r="AI364" s="206"/>
      <c r="AJ364" s="206"/>
      <c r="AK364" s="206"/>
      <c r="AL364" s="206"/>
      <c r="AM364" s="206"/>
      <c r="AN364" s="206"/>
      <c r="AO364" s="206"/>
      <c r="AP364" s="206"/>
      <c r="AQ364" s="206"/>
      <c r="AR364" s="206"/>
      <c r="AS364" s="206"/>
      <c r="AT364" s="489">
        <f t="shared" si="82"/>
        <v>0</v>
      </c>
      <c r="AU364" s="489">
        <f t="shared" si="83"/>
        <v>0</v>
      </c>
      <c r="AV364" s="489">
        <f t="shared" si="84"/>
        <v>0</v>
      </c>
      <c r="AW364" s="489">
        <f t="shared" si="85"/>
        <v>0</v>
      </c>
      <c r="AX364" s="206"/>
      <c r="AY364" s="206"/>
      <c r="AZ364" s="206"/>
      <c r="BA364" s="206"/>
      <c r="BB364" s="206"/>
      <c r="BC364" s="206"/>
      <c r="BD364" s="206"/>
      <c r="BE364" s="206"/>
      <c r="BF364" s="206"/>
      <c r="BG364" s="206"/>
      <c r="BH364" s="206"/>
      <c r="BI364" s="206"/>
      <c r="BJ364" s="206"/>
      <c r="BK364" s="206"/>
      <c r="BL364" s="206"/>
      <c r="BM364" s="206"/>
      <c r="BN364" s="206"/>
      <c r="BO364" s="206"/>
      <c r="BP364" s="206"/>
      <c r="BQ364" s="206"/>
      <c r="BR364" s="206"/>
      <c r="BS364" s="206"/>
      <c r="BT364" s="206"/>
      <c r="BU364" s="206"/>
      <c r="BV364" s="206"/>
      <c r="BW364" s="206"/>
      <c r="BX364" s="206"/>
      <c r="BY364" s="489">
        <f t="shared" si="86"/>
        <v>0</v>
      </c>
      <c r="BZ364" s="489">
        <f t="shared" si="87"/>
        <v>0</v>
      </c>
      <c r="CA364" s="489">
        <f t="shared" si="90"/>
        <v>808</v>
      </c>
      <c r="CB364" s="489">
        <f t="shared" si="91"/>
        <v>6</v>
      </c>
      <c r="CC364" s="489">
        <f t="shared" si="92"/>
        <v>0</v>
      </c>
      <c r="CD364" s="489">
        <f t="shared" si="93"/>
        <v>0</v>
      </c>
      <c r="CE364" s="489">
        <f t="shared" si="94"/>
        <v>0</v>
      </c>
      <c r="CF364" s="489">
        <f t="shared" si="88"/>
        <v>808</v>
      </c>
      <c r="CG364" s="489">
        <f t="shared" si="89"/>
        <v>6</v>
      </c>
      <c r="CH364" s="489">
        <f t="shared" si="95"/>
        <v>339</v>
      </c>
      <c r="CI364" s="489">
        <f t="shared" si="96"/>
        <v>24</v>
      </c>
    </row>
    <row r="365" spans="1:87">
      <c r="A365" s="499" t="str">
        <f t="shared" si="81"/>
        <v>1209</v>
      </c>
      <c r="B365" s="500">
        <v>40175</v>
      </c>
      <c r="C365" s="206"/>
      <c r="D365" s="206"/>
      <c r="E365" s="206"/>
      <c r="F365" s="206"/>
      <c r="G365" s="206"/>
      <c r="H365" s="206"/>
      <c r="I365" s="206"/>
      <c r="J365" s="206"/>
      <c r="K365" s="206"/>
      <c r="L365" s="206"/>
      <c r="M365" s="206"/>
      <c r="N365" s="206"/>
      <c r="O365" s="206"/>
      <c r="P365" s="206"/>
      <c r="Q365" s="206"/>
      <c r="R365" s="206"/>
      <c r="S365" s="206"/>
      <c r="T365" s="206"/>
      <c r="U365" s="206"/>
      <c r="V365" s="206"/>
      <c r="W365" s="206"/>
      <c r="X365" s="206"/>
      <c r="Y365" s="206"/>
      <c r="Z365" s="206"/>
      <c r="AA365" s="206"/>
      <c r="AB365" s="206"/>
      <c r="AC365" s="206"/>
      <c r="AD365" s="206"/>
      <c r="AE365" s="206"/>
      <c r="AF365" s="206"/>
      <c r="AG365" s="206"/>
      <c r="AH365" s="206"/>
      <c r="AI365" s="206"/>
      <c r="AJ365" s="206"/>
      <c r="AK365" s="206"/>
      <c r="AL365" s="206"/>
      <c r="AM365" s="206"/>
      <c r="AN365" s="206"/>
      <c r="AO365" s="206"/>
      <c r="AP365" s="206"/>
      <c r="AQ365" s="206"/>
      <c r="AR365" s="206"/>
      <c r="AS365" s="206"/>
      <c r="AT365" s="489">
        <f t="shared" si="82"/>
        <v>0</v>
      </c>
      <c r="AU365" s="489">
        <f t="shared" si="83"/>
        <v>0</v>
      </c>
      <c r="AV365" s="489">
        <f t="shared" si="84"/>
        <v>0</v>
      </c>
      <c r="AW365" s="489">
        <f t="shared" si="85"/>
        <v>0</v>
      </c>
      <c r="AX365" s="206"/>
      <c r="AY365" s="206"/>
      <c r="AZ365" s="206"/>
      <c r="BA365" s="206"/>
      <c r="BB365" s="206"/>
      <c r="BC365" s="206"/>
      <c r="BD365" s="206"/>
      <c r="BE365" s="206"/>
      <c r="BF365" s="206"/>
      <c r="BG365" s="206"/>
      <c r="BH365" s="206"/>
      <c r="BI365" s="206"/>
      <c r="BJ365" s="206"/>
      <c r="BK365" s="206"/>
      <c r="BL365" s="206"/>
      <c r="BM365" s="206"/>
      <c r="BN365" s="206"/>
      <c r="BO365" s="206"/>
      <c r="BP365" s="206"/>
      <c r="BQ365" s="206"/>
      <c r="BR365" s="206"/>
      <c r="BS365" s="206"/>
      <c r="BT365" s="206"/>
      <c r="BU365" s="206"/>
      <c r="BV365" s="206"/>
      <c r="BW365" s="206"/>
      <c r="BX365" s="206"/>
      <c r="BY365" s="489">
        <f t="shared" si="86"/>
        <v>0</v>
      </c>
      <c r="BZ365" s="489">
        <f t="shared" si="87"/>
        <v>0</v>
      </c>
      <c r="CA365" s="489">
        <f t="shared" si="90"/>
        <v>808</v>
      </c>
      <c r="CB365" s="489">
        <f t="shared" si="91"/>
        <v>6</v>
      </c>
      <c r="CC365" s="489">
        <f t="shared" si="92"/>
        <v>0</v>
      </c>
      <c r="CD365" s="489">
        <f t="shared" si="93"/>
        <v>0</v>
      </c>
      <c r="CE365" s="489">
        <f t="shared" si="94"/>
        <v>0</v>
      </c>
      <c r="CF365" s="489">
        <f t="shared" si="88"/>
        <v>808</v>
      </c>
      <c r="CG365" s="489">
        <f t="shared" si="89"/>
        <v>6</v>
      </c>
      <c r="CH365" s="489">
        <f t="shared" si="95"/>
        <v>339</v>
      </c>
      <c r="CI365" s="489">
        <f t="shared" si="96"/>
        <v>24</v>
      </c>
    </row>
    <row r="366" spans="1:87">
      <c r="A366" s="499" t="str">
        <f t="shared" si="81"/>
        <v>1209</v>
      </c>
      <c r="B366" s="500">
        <v>40176</v>
      </c>
      <c r="C366" s="206"/>
      <c r="D366" s="206"/>
      <c r="E366" s="206"/>
      <c r="F366" s="206"/>
      <c r="G366" s="206"/>
      <c r="H366" s="206"/>
      <c r="I366" s="206"/>
      <c r="J366" s="206"/>
      <c r="K366" s="206"/>
      <c r="L366" s="206"/>
      <c r="M366" s="206"/>
      <c r="N366" s="206"/>
      <c r="O366" s="206"/>
      <c r="P366" s="206"/>
      <c r="Q366" s="206"/>
      <c r="R366" s="206"/>
      <c r="S366" s="206"/>
      <c r="T366" s="206"/>
      <c r="U366" s="206"/>
      <c r="V366" s="206"/>
      <c r="W366" s="206"/>
      <c r="X366" s="206"/>
      <c r="Y366" s="206"/>
      <c r="Z366" s="206"/>
      <c r="AA366" s="206"/>
      <c r="AB366" s="206"/>
      <c r="AC366" s="206"/>
      <c r="AD366" s="206"/>
      <c r="AE366" s="206"/>
      <c r="AF366" s="206"/>
      <c r="AG366" s="206"/>
      <c r="AH366" s="206"/>
      <c r="AI366" s="206"/>
      <c r="AJ366" s="206"/>
      <c r="AK366" s="206"/>
      <c r="AL366" s="206"/>
      <c r="AM366" s="206"/>
      <c r="AN366" s="206"/>
      <c r="AO366" s="206"/>
      <c r="AP366" s="206"/>
      <c r="AQ366" s="206"/>
      <c r="AR366" s="206"/>
      <c r="AS366" s="206"/>
      <c r="AT366" s="489">
        <f t="shared" si="82"/>
        <v>0</v>
      </c>
      <c r="AU366" s="489">
        <f t="shared" si="83"/>
        <v>0</v>
      </c>
      <c r="AV366" s="489">
        <f t="shared" si="84"/>
        <v>0</v>
      </c>
      <c r="AW366" s="489">
        <f t="shared" si="85"/>
        <v>0</v>
      </c>
      <c r="AX366" s="206"/>
      <c r="AY366" s="206"/>
      <c r="AZ366" s="206"/>
      <c r="BA366" s="206"/>
      <c r="BB366" s="206"/>
      <c r="BC366" s="206"/>
      <c r="BD366" s="206"/>
      <c r="BE366" s="206"/>
      <c r="BF366" s="206"/>
      <c r="BG366" s="206"/>
      <c r="BH366" s="206"/>
      <c r="BI366" s="206"/>
      <c r="BJ366" s="206"/>
      <c r="BK366" s="206"/>
      <c r="BL366" s="206"/>
      <c r="BM366" s="206"/>
      <c r="BN366" s="206"/>
      <c r="BO366" s="206"/>
      <c r="BP366" s="206"/>
      <c r="BQ366" s="206"/>
      <c r="BR366" s="206"/>
      <c r="BS366" s="206"/>
      <c r="BT366" s="206"/>
      <c r="BU366" s="206"/>
      <c r="BV366" s="206"/>
      <c r="BW366" s="206"/>
      <c r="BX366" s="206"/>
      <c r="BY366" s="489">
        <f t="shared" si="86"/>
        <v>0</v>
      </c>
      <c r="BZ366" s="489">
        <f t="shared" si="87"/>
        <v>0</v>
      </c>
      <c r="CA366" s="489">
        <f t="shared" si="90"/>
        <v>808</v>
      </c>
      <c r="CB366" s="489">
        <f t="shared" si="91"/>
        <v>6</v>
      </c>
      <c r="CC366" s="489">
        <f t="shared" si="92"/>
        <v>0</v>
      </c>
      <c r="CD366" s="489">
        <f t="shared" si="93"/>
        <v>0</v>
      </c>
      <c r="CE366" s="489">
        <f t="shared" si="94"/>
        <v>0</v>
      </c>
      <c r="CF366" s="489">
        <f t="shared" si="88"/>
        <v>808</v>
      </c>
      <c r="CG366" s="489">
        <f t="shared" si="89"/>
        <v>6</v>
      </c>
      <c r="CH366" s="489">
        <f t="shared" si="95"/>
        <v>339</v>
      </c>
      <c r="CI366" s="489">
        <f t="shared" si="96"/>
        <v>24</v>
      </c>
    </row>
    <row r="367" spans="1:87">
      <c r="A367" s="499" t="str">
        <f t="shared" si="81"/>
        <v>1209</v>
      </c>
      <c r="B367" s="500">
        <v>40177</v>
      </c>
      <c r="C367" s="206"/>
      <c r="D367" s="206"/>
      <c r="E367" s="206"/>
      <c r="F367" s="206"/>
      <c r="G367" s="206"/>
      <c r="H367" s="206"/>
      <c r="I367" s="206"/>
      <c r="J367" s="206"/>
      <c r="K367" s="206"/>
      <c r="L367" s="206"/>
      <c r="M367" s="206"/>
      <c r="N367" s="206"/>
      <c r="O367" s="206"/>
      <c r="P367" s="206"/>
      <c r="Q367" s="206"/>
      <c r="R367" s="206"/>
      <c r="S367" s="206"/>
      <c r="T367" s="206"/>
      <c r="U367" s="206"/>
      <c r="V367" s="206"/>
      <c r="W367" s="206"/>
      <c r="X367" s="206"/>
      <c r="Y367" s="206"/>
      <c r="Z367" s="206"/>
      <c r="AA367" s="206"/>
      <c r="AB367" s="206"/>
      <c r="AC367" s="206"/>
      <c r="AD367" s="206"/>
      <c r="AE367" s="206"/>
      <c r="AF367" s="206"/>
      <c r="AG367" s="206"/>
      <c r="AH367" s="206"/>
      <c r="AI367" s="206"/>
      <c r="AJ367" s="206"/>
      <c r="AK367" s="206"/>
      <c r="AL367" s="206"/>
      <c r="AM367" s="206"/>
      <c r="AN367" s="206"/>
      <c r="AO367" s="206"/>
      <c r="AP367" s="206"/>
      <c r="AQ367" s="206"/>
      <c r="AR367" s="206"/>
      <c r="AS367" s="206"/>
      <c r="AT367" s="489">
        <f t="shared" si="82"/>
        <v>0</v>
      </c>
      <c r="AU367" s="489">
        <f t="shared" si="83"/>
        <v>0</v>
      </c>
      <c r="AV367" s="489">
        <f t="shared" si="84"/>
        <v>0</v>
      </c>
      <c r="AW367" s="489">
        <f t="shared" si="85"/>
        <v>0</v>
      </c>
      <c r="AX367" s="206"/>
      <c r="AY367" s="206"/>
      <c r="AZ367" s="206"/>
      <c r="BA367" s="206"/>
      <c r="BB367" s="206"/>
      <c r="BC367" s="206"/>
      <c r="BD367" s="206"/>
      <c r="BE367" s="206"/>
      <c r="BF367" s="206"/>
      <c r="BG367" s="206"/>
      <c r="BH367" s="206"/>
      <c r="BI367" s="206"/>
      <c r="BJ367" s="206"/>
      <c r="BK367" s="206"/>
      <c r="BL367" s="206"/>
      <c r="BM367" s="206"/>
      <c r="BN367" s="206"/>
      <c r="BO367" s="206"/>
      <c r="BP367" s="206"/>
      <c r="BQ367" s="206"/>
      <c r="BR367" s="206"/>
      <c r="BS367" s="206"/>
      <c r="BT367" s="206"/>
      <c r="BU367" s="206"/>
      <c r="BV367" s="206"/>
      <c r="BW367" s="206"/>
      <c r="BX367" s="206"/>
      <c r="BY367" s="489">
        <f t="shared" si="86"/>
        <v>0</v>
      </c>
      <c r="BZ367" s="489">
        <f t="shared" si="87"/>
        <v>0</v>
      </c>
      <c r="CA367" s="489">
        <f t="shared" si="90"/>
        <v>808</v>
      </c>
      <c r="CB367" s="489">
        <f t="shared" si="91"/>
        <v>6</v>
      </c>
      <c r="CC367" s="489">
        <f t="shared" si="92"/>
        <v>0</v>
      </c>
      <c r="CD367" s="489">
        <f t="shared" si="93"/>
        <v>0</v>
      </c>
      <c r="CE367" s="489">
        <f t="shared" si="94"/>
        <v>0</v>
      </c>
      <c r="CF367" s="489">
        <f t="shared" si="88"/>
        <v>808</v>
      </c>
      <c r="CG367" s="489">
        <f t="shared" si="89"/>
        <v>6</v>
      </c>
      <c r="CH367" s="489">
        <f t="shared" si="95"/>
        <v>339</v>
      </c>
      <c r="CI367" s="489">
        <f t="shared" si="96"/>
        <v>24</v>
      </c>
    </row>
    <row r="368" spans="1:87">
      <c r="A368" s="499" t="str">
        <f t="shared" si="81"/>
        <v>1209</v>
      </c>
      <c r="B368" s="500">
        <v>40178</v>
      </c>
      <c r="C368" s="206"/>
      <c r="D368" s="206"/>
      <c r="E368" s="206"/>
      <c r="F368" s="206"/>
      <c r="G368" s="206"/>
      <c r="H368" s="206"/>
      <c r="I368" s="206"/>
      <c r="J368" s="206"/>
      <c r="K368" s="206"/>
      <c r="L368" s="206"/>
      <c r="M368" s="206"/>
      <c r="N368" s="206"/>
      <c r="O368" s="206"/>
      <c r="P368" s="206"/>
      <c r="Q368" s="206"/>
      <c r="R368" s="206"/>
      <c r="S368" s="206"/>
      <c r="T368" s="206"/>
      <c r="U368" s="206"/>
      <c r="V368" s="206"/>
      <c r="W368" s="206"/>
      <c r="X368" s="206"/>
      <c r="Y368" s="206"/>
      <c r="Z368" s="206"/>
      <c r="AA368" s="206"/>
      <c r="AB368" s="206"/>
      <c r="AC368" s="206"/>
      <c r="AD368" s="206"/>
      <c r="AE368" s="206"/>
      <c r="AF368" s="206"/>
      <c r="AG368" s="206"/>
      <c r="AH368" s="206"/>
      <c r="AI368" s="206"/>
      <c r="AJ368" s="206"/>
      <c r="AK368" s="206"/>
      <c r="AL368" s="206"/>
      <c r="AM368" s="206"/>
      <c r="AN368" s="206"/>
      <c r="AO368" s="206"/>
      <c r="AP368" s="206"/>
      <c r="AQ368" s="206"/>
      <c r="AR368" s="206"/>
      <c r="AS368" s="206"/>
      <c r="AT368" s="489">
        <f t="shared" si="82"/>
        <v>0</v>
      </c>
      <c r="AU368" s="489">
        <f t="shared" si="83"/>
        <v>0</v>
      </c>
      <c r="AV368" s="489">
        <f t="shared" si="84"/>
        <v>0</v>
      </c>
      <c r="AW368" s="489">
        <f t="shared" si="85"/>
        <v>0</v>
      </c>
      <c r="AX368" s="206"/>
      <c r="AY368" s="206"/>
      <c r="AZ368" s="206"/>
      <c r="BA368" s="206"/>
      <c r="BB368" s="206"/>
      <c r="BC368" s="206"/>
      <c r="BD368" s="206"/>
      <c r="BE368" s="206"/>
      <c r="BF368" s="206"/>
      <c r="BG368" s="206"/>
      <c r="BH368" s="206"/>
      <c r="BI368" s="206"/>
      <c r="BJ368" s="206"/>
      <c r="BK368" s="206"/>
      <c r="BL368" s="206"/>
      <c r="BM368" s="206"/>
      <c r="BN368" s="206"/>
      <c r="BO368" s="206"/>
      <c r="BP368" s="206"/>
      <c r="BQ368" s="206"/>
      <c r="BR368" s="206"/>
      <c r="BS368" s="206"/>
      <c r="BT368" s="206"/>
      <c r="BU368" s="206"/>
      <c r="BV368" s="206"/>
      <c r="BW368" s="206"/>
      <c r="BX368" s="206"/>
      <c r="BY368" s="489">
        <f t="shared" si="86"/>
        <v>0</v>
      </c>
      <c r="BZ368" s="489">
        <f t="shared" si="87"/>
        <v>0</v>
      </c>
      <c r="CA368" s="489">
        <f t="shared" si="90"/>
        <v>808</v>
      </c>
      <c r="CB368" s="489">
        <f t="shared" si="91"/>
        <v>6</v>
      </c>
      <c r="CC368" s="489">
        <f t="shared" si="92"/>
        <v>0</v>
      </c>
      <c r="CD368" s="489">
        <f t="shared" si="93"/>
        <v>0</v>
      </c>
      <c r="CE368" s="489">
        <f t="shared" si="94"/>
        <v>0</v>
      </c>
      <c r="CF368" s="489">
        <f t="shared" si="88"/>
        <v>808</v>
      </c>
      <c r="CG368" s="489">
        <f t="shared" si="89"/>
        <v>6</v>
      </c>
      <c r="CH368" s="489">
        <f t="shared" si="95"/>
        <v>339</v>
      </c>
      <c r="CI368" s="489">
        <f t="shared" si="96"/>
        <v>24</v>
      </c>
    </row>
    <row r="369" spans="1:87">
      <c r="A369" s="499" t="str">
        <f t="shared" si="81"/>
        <v>110</v>
      </c>
      <c r="B369" s="500">
        <v>40179</v>
      </c>
      <c r="C369" s="206"/>
      <c r="D369" s="206"/>
      <c r="E369" s="206"/>
      <c r="F369" s="206"/>
      <c r="G369" s="206"/>
      <c r="H369" s="206"/>
      <c r="I369" s="206"/>
      <c r="J369" s="206"/>
      <c r="K369" s="206"/>
      <c r="L369" s="206"/>
      <c r="M369" s="206"/>
      <c r="N369" s="206"/>
      <c r="O369" s="206"/>
      <c r="P369" s="206"/>
      <c r="Q369" s="206"/>
      <c r="R369" s="206"/>
      <c r="S369" s="206"/>
      <c r="T369" s="206"/>
      <c r="U369" s="206"/>
      <c r="V369" s="206"/>
      <c r="W369" s="206"/>
      <c r="X369" s="206"/>
      <c r="Y369" s="206"/>
      <c r="Z369" s="206"/>
      <c r="AA369" s="206"/>
      <c r="AB369" s="206"/>
      <c r="AC369" s="206"/>
      <c r="AD369" s="206"/>
      <c r="AE369" s="206"/>
      <c r="AF369" s="206"/>
      <c r="AG369" s="206"/>
      <c r="AH369" s="206"/>
      <c r="AI369" s="206"/>
      <c r="AJ369" s="206"/>
      <c r="AK369" s="206"/>
      <c r="AL369" s="206"/>
      <c r="AM369" s="206"/>
      <c r="AN369" s="206"/>
      <c r="AO369" s="206"/>
      <c r="AP369" s="206"/>
      <c r="AQ369" s="206"/>
      <c r="AR369" s="206"/>
      <c r="AS369" s="206"/>
      <c r="AT369" s="489">
        <f t="shared" si="82"/>
        <v>0</v>
      </c>
      <c r="AU369" s="489">
        <f t="shared" si="83"/>
        <v>0</v>
      </c>
      <c r="AV369" s="489">
        <f t="shared" si="84"/>
        <v>0</v>
      </c>
      <c r="AW369" s="489">
        <f t="shared" si="85"/>
        <v>0</v>
      </c>
      <c r="AX369" s="206"/>
      <c r="AY369" s="206"/>
      <c r="AZ369" s="206"/>
      <c r="BA369" s="206"/>
      <c r="BB369" s="206"/>
      <c r="BC369" s="206"/>
      <c r="BD369" s="206"/>
      <c r="BE369" s="206"/>
      <c r="BF369" s="206"/>
      <c r="BG369" s="206"/>
      <c r="BH369" s="206"/>
      <c r="BI369" s="206"/>
      <c r="BJ369" s="206"/>
      <c r="BK369" s="206"/>
      <c r="BL369" s="206"/>
      <c r="BM369" s="206"/>
      <c r="BN369" s="206"/>
      <c r="BO369" s="206"/>
      <c r="BP369" s="206"/>
      <c r="BQ369" s="206"/>
      <c r="BR369" s="206"/>
      <c r="BS369" s="206"/>
      <c r="BT369" s="206"/>
      <c r="BU369" s="206"/>
      <c r="BV369" s="206"/>
      <c r="BW369" s="206"/>
      <c r="BX369" s="206"/>
      <c r="BY369" s="489">
        <f t="shared" si="86"/>
        <v>0</v>
      </c>
      <c r="BZ369" s="489">
        <f t="shared" si="87"/>
        <v>0</v>
      </c>
      <c r="CA369" s="489">
        <f t="shared" si="90"/>
        <v>808</v>
      </c>
      <c r="CB369" s="489">
        <f t="shared" si="91"/>
        <v>6</v>
      </c>
      <c r="CC369" s="489">
        <f t="shared" si="92"/>
        <v>0</v>
      </c>
      <c r="CD369" s="489">
        <f t="shared" si="93"/>
        <v>0</v>
      </c>
      <c r="CE369" s="489">
        <f t="shared" si="94"/>
        <v>0</v>
      </c>
      <c r="CF369" s="489">
        <f t="shared" si="88"/>
        <v>808</v>
      </c>
      <c r="CG369" s="489">
        <f t="shared" si="89"/>
        <v>6</v>
      </c>
      <c r="CH369" s="489">
        <f t="shared" si="95"/>
        <v>339</v>
      </c>
      <c r="CI369" s="489">
        <f t="shared" si="96"/>
        <v>24</v>
      </c>
    </row>
  </sheetData>
  <mergeCells count="29">
    <mergeCell ref="CF1:CG1"/>
    <mergeCell ref="CH1:CI1"/>
    <mergeCell ref="CH2:CI2"/>
    <mergeCell ref="AD1:AH1"/>
    <mergeCell ref="V1:AA1"/>
    <mergeCell ref="AR2:AS2"/>
    <mergeCell ref="AO2:AP2"/>
    <mergeCell ref="AT1:AW1"/>
    <mergeCell ref="O1:S1"/>
    <mergeCell ref="C1:N1"/>
    <mergeCell ref="CA1:CE1"/>
    <mergeCell ref="BY1:BZ1"/>
    <mergeCell ref="BO1:BP1"/>
    <mergeCell ref="BH1:BN1"/>
    <mergeCell ref="BC1:BG1"/>
    <mergeCell ref="AX1:BB1"/>
    <mergeCell ref="BT1:BX1"/>
    <mergeCell ref="T1:U1"/>
    <mergeCell ref="AB1:AC1"/>
    <mergeCell ref="AI1:AJ1"/>
    <mergeCell ref="AL1:AM1"/>
    <mergeCell ref="AO1:AP1"/>
    <mergeCell ref="AR1:AS1"/>
    <mergeCell ref="BQ1:BS1"/>
    <mergeCell ref="C2:N2"/>
    <mergeCell ref="T2:U2"/>
    <mergeCell ref="AB2:AC2"/>
    <mergeCell ref="AI2:AJ2"/>
    <mergeCell ref="AL2:AM2"/>
  </mergeCells>
  <pageMargins left="0.7" right="0.7" top="0.75" bottom="0.75" header="0.3" footer="0.3"/>
  <pageSetup paperSize="9" orientation="portrait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>
  <dimension ref="A1:P88"/>
  <sheetViews>
    <sheetView topLeftCell="A3" workbookViewId="0">
      <pane xSplit="4875" ySplit="1275" topLeftCell="E7" activePane="bottomRight"/>
      <selection activeCell="A3" sqref="A3"/>
      <selection pane="topRight" activeCell="D3" sqref="D3"/>
      <selection pane="bottomLeft"/>
      <selection pane="bottomRight" activeCell="J24" sqref="J24"/>
    </sheetView>
  </sheetViews>
  <sheetFormatPr defaultRowHeight="12.75"/>
  <cols>
    <col min="2" max="2" width="18.85546875" customWidth="1"/>
    <col min="3" max="3" width="14.7109375" customWidth="1"/>
    <col min="4" max="4" width="9.85546875" style="368" customWidth="1"/>
    <col min="7" max="7" width="10.140625" style="368" bestFit="1" customWidth="1"/>
    <col min="8" max="8" width="9.140625" style="368"/>
    <col min="13" max="13" width="9.140625" style="368"/>
    <col min="15" max="15" width="12" customWidth="1"/>
    <col min="16" max="16" width="11.5703125" customWidth="1"/>
  </cols>
  <sheetData>
    <row r="1" spans="1:16" s="367" customFormat="1">
      <c r="B1" s="499" t="str">
        <f ca="1">MONTH(B2)&amp;RIGHT(YEAR(B2),2)</f>
        <v>309</v>
      </c>
      <c r="C1" s="367">
        <v>1</v>
      </c>
      <c r="D1" s="368">
        <f ca="1">MONTH(B2)</f>
        <v>3</v>
      </c>
      <c r="E1" s="367">
        <f ca="1">YEAR(B2)</f>
        <v>2009</v>
      </c>
      <c r="F1" s="367" t="str">
        <f ca="1">C1&amp;"."&amp;D1&amp;"."&amp;E1</f>
        <v>1.3.2009</v>
      </c>
      <c r="G1" s="1">
        <f ca="1">DATEVALUE(F1)</f>
        <v>39873</v>
      </c>
      <c r="H1" s="368"/>
      <c r="M1" s="368"/>
    </row>
    <row r="2" spans="1:16">
      <c r="A2" s="367" t="s">
        <v>50</v>
      </c>
      <c r="B2" s="1">
        <f ca="1">Календарь!B3</f>
        <v>39888</v>
      </c>
    </row>
    <row r="3" spans="1:16" s="367" customFormat="1" ht="13.5" thickBot="1">
      <c r="B3" s="1"/>
      <c r="D3" s="368"/>
      <c r="G3" s="368"/>
      <c r="H3" s="368"/>
      <c r="M3" s="368"/>
    </row>
    <row r="4" spans="1:16" s="367" customFormat="1">
      <c r="B4" s="555"/>
      <c r="C4" s="545"/>
      <c r="D4" s="614" t="s">
        <v>3309</v>
      </c>
      <c r="E4" s="614"/>
      <c r="F4" s="614"/>
      <c r="G4" s="614"/>
      <c r="H4" s="615" t="s">
        <v>3310</v>
      </c>
      <c r="I4" s="614"/>
      <c r="J4" s="614"/>
      <c r="K4" s="614"/>
      <c r="L4" s="614"/>
      <c r="M4" s="616"/>
      <c r="N4" s="604" t="s">
        <v>3311</v>
      </c>
      <c r="O4" s="606" t="s">
        <v>79</v>
      </c>
      <c r="P4" s="608" t="s">
        <v>3312</v>
      </c>
    </row>
    <row r="5" spans="1:16" s="367" customFormat="1" ht="13.5" thickBot="1">
      <c r="B5" s="556"/>
      <c r="C5" s="540"/>
      <c r="D5" s="558" t="s">
        <v>83</v>
      </c>
      <c r="E5" s="538" t="s">
        <v>3</v>
      </c>
      <c r="F5" s="538" t="s">
        <v>4</v>
      </c>
      <c r="G5" s="542" t="s">
        <v>3316</v>
      </c>
      <c r="H5" s="556" t="s">
        <v>83</v>
      </c>
      <c r="I5" s="538" t="s">
        <v>3</v>
      </c>
      <c r="J5" s="538" t="s">
        <v>4</v>
      </c>
      <c r="K5" s="538" t="s">
        <v>68</v>
      </c>
      <c r="L5" s="538" t="s">
        <v>79</v>
      </c>
      <c r="M5" s="540" t="s">
        <v>3316</v>
      </c>
      <c r="N5" s="605"/>
      <c r="O5" s="607"/>
      <c r="P5" s="609"/>
    </row>
    <row r="6" spans="1:16" s="367" customFormat="1" ht="13.5" thickBot="1">
      <c r="B6" s="292"/>
      <c r="C6" s="557"/>
      <c r="D6" s="293"/>
      <c r="E6" s="551"/>
      <c r="F6" s="551"/>
      <c r="G6" s="338"/>
      <c r="H6" s="292"/>
      <c r="I6" s="551"/>
      <c r="J6" s="551"/>
      <c r="K6" s="551"/>
      <c r="L6" s="563"/>
      <c r="M6" s="557"/>
      <c r="N6" s="293"/>
      <c r="O6" s="551"/>
      <c r="P6" s="551"/>
    </row>
    <row r="7" spans="1:16">
      <c r="B7" s="612" t="s">
        <v>53</v>
      </c>
      <c r="C7" s="545">
        <v>1221</v>
      </c>
      <c r="D7" s="146">
        <f ca="1">SUMIF(Остатки_производство!$C$6:$C$371,$B$2-1,Остатки_производство!$G$6:$G$371)</f>
        <v>213</v>
      </c>
      <c r="E7" s="139">
        <f ca="1">SUMIF(Остатки_производство!$C$6:$C$371,$B$2,Остатки_производство!D$6:D$371)</f>
        <v>0</v>
      </c>
      <c r="F7" s="139">
        <f ca="1">SUMIF(Остатки_производство!$C$6:$C$371,$B$2,Остатки_производство!E$6:E$371)</f>
        <v>0</v>
      </c>
      <c r="G7" s="544">
        <f ca="1">D7+F7-F12</f>
        <v>213</v>
      </c>
      <c r="H7" s="543">
        <f ca="1">SUMIF(Остатки_производство!$C$6:$C$371,$G$1-1,Остатки_производство!$G$6:$G$371)</f>
        <v>281</v>
      </c>
      <c r="I7" s="139">
        <f t="array" aca="1" ref="I7" ca="1">SUM(IF($B$1=Остатки_производство!$B$6:$B$371,IF($B$2&gt;=Остатки_производство!$C$6:$C$371,Остатки_производство!D$6:D$371,0),0))</f>
        <v>0</v>
      </c>
      <c r="J7" s="139">
        <f t="array" aca="1" ref="J7" ca="1">SUM(IF($B$1=Остатки_производство!$B$6:$B$371,IF($B$2&gt;=Остатки_производство!$C$6:$C$371,Остатки_производство!E$6:E$371,0),0))</f>
        <v>30</v>
      </c>
      <c r="K7" s="139">
        <f ca="1">I7-J7</f>
        <v>-30</v>
      </c>
      <c r="L7" s="564" t="str">
        <f t="shared" ref="L7:L9" ca="1" si="0">IF(I7&lt;&gt;0,(J7)/I7,"-")</f>
        <v>-</v>
      </c>
      <c r="M7" s="545">
        <f ca="1">H7+J7-J46</f>
        <v>160</v>
      </c>
      <c r="N7" s="146">
        <f ca="1">SUMIF(Остатки_производство!$B$6:$B$371,$B$1,Остатки_производство!$D$6:$D$371)</f>
        <v>150</v>
      </c>
      <c r="O7" s="564">
        <f ca="1">IF(N7&lt;&gt;0,(J7)/N7,"-")</f>
        <v>0.2</v>
      </c>
      <c r="P7" s="545">
        <f ca="1">H7+N7-N46</f>
        <v>331</v>
      </c>
    </row>
    <row r="8" spans="1:16">
      <c r="B8" s="613"/>
      <c r="C8" s="539">
        <v>826</v>
      </c>
      <c r="D8" s="559">
        <f ca="1">SUMIF(Остатки_производство!$C$6:$C$371,$B$2-1,Остатки_производство!$K$6:$K$371)</f>
        <v>215</v>
      </c>
      <c r="E8" s="535">
        <f ca="1">SUMIF(Остатки_производство!$C$6:$C$371,$B$2,Остатки_производство!H6:H371)</f>
        <v>25</v>
      </c>
      <c r="F8" s="535">
        <f ca="1">SUMIF(Остатки_производство!$C$6:$C$371,$B$2,Остатки_производство!I6:I371)</f>
        <v>0</v>
      </c>
      <c r="G8" s="541">
        <f ca="1">D8+F8-F16</f>
        <v>198</v>
      </c>
      <c r="H8" s="562">
        <f ca="1">SUMIF(Остатки_производство!$C$6:$C$371,$G$1-1,Остатки_производство!$K$6:$K$371)</f>
        <v>200</v>
      </c>
      <c r="I8" s="535">
        <f t="array" aca="1" ref="I8" ca="1">SUM(IF($B$1=Остатки_производство!$B$6:$B$371,IF($B$2&gt;=Остатки_производство!$C$6:$C$371,Остатки_производство!H$6:H$371,0),0))</f>
        <v>125</v>
      </c>
      <c r="J8" s="535">
        <f t="array" aca="1" ref="J8" ca="1">SUM(IF($B$1=Остатки_производство!$B$6:$B$371,IF($B$2&gt;=Остатки_производство!$C$6:$C$371,Остатки_производство!I$6:I$371,0),0))</f>
        <v>50</v>
      </c>
      <c r="K8" s="535">
        <f ca="1">I8-J8</f>
        <v>75</v>
      </c>
      <c r="L8" s="565">
        <f t="shared" ca="1" si="0"/>
        <v>0.4</v>
      </c>
      <c r="M8" s="539">
        <f ca="1">H8+J8-J47</f>
        <v>226</v>
      </c>
      <c r="N8" s="559">
        <f ca="1">SUMIF(Остатки_производство!$B$6:$B$371,$B$1,Остатки_производство!$H$6:$H$371)</f>
        <v>300</v>
      </c>
      <c r="O8" s="565">
        <f t="shared" ref="O8:O17" ca="1" si="1">IF(N8&lt;&gt;0,(J8)/N8,"-")</f>
        <v>0.16666666666666666</v>
      </c>
      <c r="P8" s="539">
        <f ca="1">H8+N8-N47</f>
        <v>100</v>
      </c>
    </row>
    <row r="9" spans="1:16" ht="13.5" thickBot="1">
      <c r="B9" s="610" t="s">
        <v>3313</v>
      </c>
      <c r="C9" s="611"/>
      <c r="D9" s="556">
        <f ca="1">SUM(D7:D8)</f>
        <v>428</v>
      </c>
      <c r="E9" s="538">
        <f ca="1">SUM(E7:E8)</f>
        <v>25</v>
      </c>
      <c r="F9" s="538">
        <f t="shared" ref="F9:N9" ca="1" si="2">SUM(F7:F8)</f>
        <v>0</v>
      </c>
      <c r="G9" s="542">
        <f ca="1">SUM(G7:G8)</f>
        <v>411</v>
      </c>
      <c r="H9" s="556">
        <f ca="1">SUM(H7:H8)</f>
        <v>481</v>
      </c>
      <c r="I9" s="538">
        <f t="shared" ca="1" si="2"/>
        <v>125</v>
      </c>
      <c r="J9" s="538">
        <f t="shared" ca="1" si="2"/>
        <v>80</v>
      </c>
      <c r="K9" s="538">
        <f t="shared" ca="1" si="2"/>
        <v>45</v>
      </c>
      <c r="L9" s="566">
        <f t="shared" ca="1" si="0"/>
        <v>0.64</v>
      </c>
      <c r="M9" s="540">
        <f ca="1">SUM(M7:M8)</f>
        <v>386</v>
      </c>
      <c r="N9" s="558">
        <f t="shared" ca="1" si="2"/>
        <v>450</v>
      </c>
      <c r="O9" s="566">
        <f t="shared" ca="1" si="1"/>
        <v>0.17777777777777778</v>
      </c>
      <c r="P9" s="540">
        <f ca="1">SUM(P7:P8)</f>
        <v>431</v>
      </c>
    </row>
    <row r="10" spans="1:16">
      <c r="B10" s="622" t="s">
        <v>3307</v>
      </c>
      <c r="C10" s="545" t="s">
        <v>3262</v>
      </c>
      <c r="D10" s="146"/>
      <c r="E10" s="139">
        <f ca="1">SUMIF(Произв_План!$B$4:$B$369,$B$2,Произв_План!$AX$4:$AX$369)</f>
        <v>0</v>
      </c>
      <c r="F10" s="139">
        <f ca="1">SUMIF(Произв_Факт!$B$4:$B$369,$B$2,Произв_Факт!$AX$4:$AX$369)</f>
        <v>0</v>
      </c>
      <c r="G10" s="544"/>
      <c r="H10" s="543"/>
      <c r="I10" s="139">
        <f t="array" aca="1" ref="I10" ca="1">SUM(IF($B$1=Произв_План!$A$4:$A$369,IF($B$2&gt;=Произв_План!$B$4:$B$369,Произв_План!$AX$4:$AX$369,0),0))</f>
        <v>100</v>
      </c>
      <c r="J10" s="139">
        <f t="array" aca="1" ref="J10" ca="1">SUM(IF($B$1=Произв_Факт!$A$4:$A$369,IF($B$2&gt;=Произв_Факт!$B$4:$B$369,Произв_Факт!$AX$4:$AX$369,0),0))</f>
        <v>98</v>
      </c>
      <c r="K10" s="139">
        <f ca="1">I10-J10</f>
        <v>2</v>
      </c>
      <c r="L10" s="564">
        <f t="shared" ref="L10:L17" ca="1" si="3">IF(I10&lt;&gt;0,(J10)/I10,"-")</f>
        <v>0.98</v>
      </c>
      <c r="M10" s="545"/>
      <c r="N10" s="146">
        <f ca="1">SUMIF(Произв_План!$A$4:$A$369,$B$1,Произв_План!$AX$4:$AX$369)</f>
        <v>100</v>
      </c>
      <c r="O10" s="564">
        <f t="shared" ca="1" si="1"/>
        <v>0.98</v>
      </c>
      <c r="P10" s="545"/>
    </row>
    <row r="11" spans="1:16">
      <c r="B11" s="619"/>
      <c r="C11" s="539" t="s">
        <v>3263</v>
      </c>
      <c r="D11" s="559"/>
      <c r="E11" s="535">
        <f ca="1">SUMIF(Произв_План!$B$4:$B$369,$B$2,Произв_План!$AY$4:$AY$369)</f>
        <v>0</v>
      </c>
      <c r="F11" s="535">
        <f ca="1">SUMIF(Произв_Факт!$B$4:$B$369,$B$2,Произв_Факт!$AY$4:$AY$369)</f>
        <v>0</v>
      </c>
      <c r="G11" s="541"/>
      <c r="H11" s="562"/>
      <c r="I11" s="535">
        <f t="array" aca="1" ref="I11" ca="1">SUM(IF($B$1=Произв_План!$A$4:$A$369,IF($B$2&gt;=Произв_План!$B$4:$B$369,Произв_План!$AY$4:$AY$369,0),0))</f>
        <v>0</v>
      </c>
      <c r="J11" s="535">
        <f t="array" aca="1" ref="J11" ca="1">SUM(IF($B$1=Произв_Факт!$A$4:$A$369,IF($B$2&gt;=Произв_Факт!$B$4:$B$369,Произв_Факт!$AY$4:$AY$369,0),0))</f>
        <v>0</v>
      </c>
      <c r="K11" s="535">
        <f t="shared" ref="K11:K65" ca="1" si="4">I11-J11</f>
        <v>0</v>
      </c>
      <c r="L11" s="565" t="str">
        <f t="shared" ca="1" si="3"/>
        <v>-</v>
      </c>
      <c r="M11" s="539"/>
      <c r="N11" s="559">
        <f ca="1">SUMIF(Произв_План!$A$4:$A$369,$B$1,Произв_План!$AY$4:$AY$369)</f>
        <v>0</v>
      </c>
      <c r="O11" s="565" t="str">
        <f t="shared" ca="1" si="1"/>
        <v>-</v>
      </c>
      <c r="P11" s="539"/>
    </row>
    <row r="12" spans="1:16">
      <c r="B12" s="617" t="s">
        <v>3299</v>
      </c>
      <c r="C12" s="618"/>
      <c r="D12" s="559"/>
      <c r="E12" s="535">
        <f ca="1">SUM(E10:E11)</f>
        <v>0</v>
      </c>
      <c r="F12" s="535">
        <f t="shared" ref="F12:K12" ca="1" si="5">SUM(F10:F11)</f>
        <v>0</v>
      </c>
      <c r="G12" s="541"/>
      <c r="H12" s="562"/>
      <c r="I12" s="535">
        <f t="shared" ca="1" si="5"/>
        <v>100</v>
      </c>
      <c r="J12" s="535">
        <f t="shared" ca="1" si="5"/>
        <v>98</v>
      </c>
      <c r="K12" s="535">
        <f t="shared" ca="1" si="5"/>
        <v>2</v>
      </c>
      <c r="L12" s="565">
        <f t="shared" ca="1" si="3"/>
        <v>0.98</v>
      </c>
      <c r="M12" s="539"/>
      <c r="N12" s="559">
        <f ca="1">SUM(N10:N11)</f>
        <v>100</v>
      </c>
      <c r="O12" s="565">
        <f t="shared" ca="1" si="1"/>
        <v>0.98</v>
      </c>
      <c r="P12" s="539"/>
    </row>
    <row r="13" spans="1:16">
      <c r="B13" s="619" t="s">
        <v>3308</v>
      </c>
      <c r="C13" s="539" t="s">
        <v>3262</v>
      </c>
      <c r="D13" s="559"/>
      <c r="E13" s="535">
        <f ca="1">SUMIF(Произв_План!$B$4:$B$369,$B$2,Произв_План!$AZ$4:$AZ$369)</f>
        <v>25</v>
      </c>
      <c r="F13" s="535">
        <f ca="1">SUMIF(Произв_Факт!$B$4:$B$369,$B$2,Произв_Факт!$AZ$4:$AZ$369)</f>
        <v>17</v>
      </c>
      <c r="G13" s="541"/>
      <c r="H13" s="562"/>
      <c r="I13" s="535">
        <f t="array" aca="1" ref="I13" ca="1">SUM(IF($B$1=Произв_План!$A$4:$A$369,IF($B$2&gt;=Произв_План!$B$4:$B$369,Произв_План!$AZ$4:$AZ$369,0),0))</f>
        <v>125</v>
      </c>
      <c r="J13" s="535">
        <f t="array" aca="1" ref="J13" ca="1">SUM(IF($B$1=Произв_Факт!$A$4:$A$369,IF($B$2&gt;=Произв_Факт!$B$4:$B$369,Произв_Факт!$AZ$4:$AZ$369,0),0))</f>
        <v>52</v>
      </c>
      <c r="K13" s="535">
        <f t="shared" ca="1" si="4"/>
        <v>73</v>
      </c>
      <c r="L13" s="565">
        <f t="shared" ca="1" si="3"/>
        <v>0.41599999999999998</v>
      </c>
      <c r="M13" s="539"/>
      <c r="N13" s="559">
        <f ca="1">SUMIF(Произв_План!$A$4:$A$369,$B$1,Произв_План!$AZ$4:$AZ$369)</f>
        <v>400</v>
      </c>
      <c r="O13" s="565">
        <f t="shared" ca="1" si="1"/>
        <v>0.13</v>
      </c>
      <c r="P13" s="539"/>
    </row>
    <row r="14" spans="1:16">
      <c r="B14" s="619"/>
      <c r="C14" s="539" t="s">
        <v>3263</v>
      </c>
      <c r="D14" s="559"/>
      <c r="E14" s="535">
        <f ca="1">SUMIF(Произв_План!$B$4:$B$369,$B$2,Произв_План!$BA$4:$BA$369)</f>
        <v>0</v>
      </c>
      <c r="F14" s="535">
        <f ca="1">SUMIF(Произв_Факт!$B$4:$B$369,$B$2,Произв_Факт!$BA$4:$BA$369)</f>
        <v>0</v>
      </c>
      <c r="G14" s="541"/>
      <c r="H14" s="562"/>
      <c r="I14" s="535">
        <f t="array" aca="1" ref="I14" ca="1">SUM(IF($B$1=Произв_План!$A$4:$A$369,IF($B$2&gt;=Произв_План!$B$4:$B$369,Произв_План!$BA$4:$BA$369,0),0))</f>
        <v>0</v>
      </c>
      <c r="J14" s="535">
        <f t="array" aca="1" ref="J14" ca="1">SUM(IF($B$1=Произв_Факт!$A$4:$A$369,IF($B$2&gt;=Произв_Факт!$B$4:$B$369,Произв_Факт!$BA$4:$BA$369,0),0))</f>
        <v>0</v>
      </c>
      <c r="K14" s="535">
        <f t="shared" ca="1" si="4"/>
        <v>0</v>
      </c>
      <c r="L14" s="565" t="str">
        <f t="shared" ca="1" si="3"/>
        <v>-</v>
      </c>
      <c r="M14" s="539"/>
      <c r="N14" s="559">
        <f ca="1">SUMIF(Произв_План!$A$4:$A$369,$B$1,Произв_План!$BA$4:$BA$369)</f>
        <v>0</v>
      </c>
      <c r="O14" s="565" t="str">
        <f t="shared" ca="1" si="1"/>
        <v>-</v>
      </c>
      <c r="P14" s="539"/>
    </row>
    <row r="15" spans="1:16">
      <c r="B15" s="619"/>
      <c r="C15" s="539" t="s">
        <v>3300</v>
      </c>
      <c r="D15" s="559"/>
      <c r="E15" s="535">
        <f ca="1">SUMIF(Произв_План!$B$4:$B$369,$B$2,Произв_План!$BB$4:$BB$369)</f>
        <v>0</v>
      </c>
      <c r="F15" s="535">
        <f ca="1">SUMIF(Произв_Факт!$B$4:$B$369,$B$2,Произв_Факт!$BB$4:$BB$369)</f>
        <v>0</v>
      </c>
      <c r="G15" s="541"/>
      <c r="H15" s="562"/>
      <c r="I15" s="535">
        <f t="array" aca="1" ref="I15" ca="1">SUM(IF($B$1=Произв_План!$A$4:$A$369,IF($B$2&gt;=Произв_План!$B$4:$B$369,Произв_План!$BB$4:$BB$369,0),0))</f>
        <v>0</v>
      </c>
      <c r="J15" s="535">
        <f t="array" aca="1" ref="J15" ca="1">SUM(IF($B$1=Произв_Факт!$A$4:$A$369,IF($B$2&gt;=Произв_Факт!$B$4:$B$369,Произв_Факт!$BB$4:$BB$369,0),0))</f>
        <v>0</v>
      </c>
      <c r="K15" s="535">
        <f t="shared" ca="1" si="4"/>
        <v>0</v>
      </c>
      <c r="L15" s="565" t="str">
        <f t="shared" ca="1" si="3"/>
        <v>-</v>
      </c>
      <c r="M15" s="539"/>
      <c r="N15" s="559">
        <f ca="1">SUMIF(Произв_План!$A$4:$A$369,$B$1,Произв_План!$BB$4:$BB$369)</f>
        <v>0</v>
      </c>
      <c r="O15" s="565" t="str">
        <f t="shared" ca="1" si="1"/>
        <v>-</v>
      </c>
      <c r="P15" s="539"/>
    </row>
    <row r="16" spans="1:16">
      <c r="B16" s="617" t="s">
        <v>3301</v>
      </c>
      <c r="C16" s="618"/>
      <c r="D16" s="559"/>
      <c r="E16" s="535">
        <f ca="1">SUM(E13:E15)</f>
        <v>25</v>
      </c>
      <c r="F16" s="535">
        <f t="shared" ref="F16:N16" ca="1" si="6">SUM(F13:F15)</f>
        <v>17</v>
      </c>
      <c r="G16" s="541"/>
      <c r="H16" s="562"/>
      <c r="I16" s="535">
        <f t="shared" ca="1" si="6"/>
        <v>125</v>
      </c>
      <c r="J16" s="535">
        <f t="shared" ca="1" si="6"/>
        <v>52</v>
      </c>
      <c r="K16" s="535">
        <f t="shared" ca="1" si="6"/>
        <v>73</v>
      </c>
      <c r="L16" s="565">
        <f t="shared" ca="1" si="3"/>
        <v>0.41599999999999998</v>
      </c>
      <c r="M16" s="539"/>
      <c r="N16" s="559">
        <f t="shared" ca="1" si="6"/>
        <v>400</v>
      </c>
      <c r="O16" s="565">
        <f t="shared" ca="1" si="1"/>
        <v>0.13</v>
      </c>
      <c r="P16" s="539"/>
    </row>
    <row r="17" spans="2:16" ht="13.5" thickBot="1">
      <c r="B17" s="620" t="s">
        <v>46</v>
      </c>
      <c r="C17" s="621"/>
      <c r="D17" s="558"/>
      <c r="E17" s="538">
        <f ca="1">E12+E16</f>
        <v>25</v>
      </c>
      <c r="F17" s="538">
        <f t="shared" ref="F17:K17" ca="1" si="7">F12+F16</f>
        <v>17</v>
      </c>
      <c r="G17" s="542"/>
      <c r="H17" s="556"/>
      <c r="I17" s="538">
        <f t="shared" ca="1" si="7"/>
        <v>225</v>
      </c>
      <c r="J17" s="538">
        <f t="shared" ca="1" si="7"/>
        <v>150</v>
      </c>
      <c r="K17" s="538">
        <f t="shared" ca="1" si="7"/>
        <v>75</v>
      </c>
      <c r="L17" s="566">
        <f t="shared" ca="1" si="3"/>
        <v>0.66666666666666663</v>
      </c>
      <c r="M17" s="540"/>
      <c r="N17" s="558"/>
      <c r="O17" s="566" t="str">
        <f t="shared" si="1"/>
        <v>-</v>
      </c>
      <c r="P17" s="540"/>
    </row>
    <row r="18" spans="2:16" ht="13.5" thickBot="1">
      <c r="B18" s="292"/>
      <c r="C18" s="557"/>
      <c r="D18" s="293"/>
      <c r="E18" s="551"/>
      <c r="F18" s="551"/>
      <c r="G18" s="338"/>
      <c r="H18" s="292"/>
      <c r="I18" s="551"/>
      <c r="J18" s="551"/>
      <c r="K18" s="551"/>
      <c r="L18" s="563"/>
      <c r="M18" s="557"/>
      <c r="N18" s="293"/>
      <c r="O18" s="563"/>
      <c r="P18" s="551"/>
    </row>
    <row r="19" spans="2:16">
      <c r="B19" s="623" t="s">
        <v>11</v>
      </c>
      <c r="C19" s="624"/>
      <c r="D19" s="568"/>
      <c r="E19" s="139">
        <f ca="1">SUMIF(Произв_План!$B$4:$B$369,$B$2,Произв_План!$O$4:$O$369)</f>
        <v>25</v>
      </c>
      <c r="F19" s="139">
        <f ca="1">SUMIF(Произв_Факт!$B$4:$B$369,$B$2,Произв_Факт!$O$4:$O$369)</f>
        <v>17</v>
      </c>
      <c r="G19" s="544"/>
      <c r="H19" s="543"/>
      <c r="I19" s="139">
        <f t="array" aca="1" ref="I19" ca="1">SUM(IF($B$1=Произв_План!$A$4:$A$369,IF($B$2&gt;=Произв_План!$B$4:$B$369,Произв_План!$O$4:$O$369,0),0))</f>
        <v>225</v>
      </c>
      <c r="J19" s="139">
        <f t="array" aca="1" ref="J19" ca="1">SUM(IF($B$1=Произв_Факт!$A$4:$A$369,IF($B$2&gt;=Произв_Факт!$B$4:$B$369,Произв_Факт!$O$4:$O$369,0),0))</f>
        <v>151</v>
      </c>
      <c r="K19" s="139">
        <f t="shared" ca="1" si="4"/>
        <v>74</v>
      </c>
      <c r="L19" s="564">
        <f t="shared" ref="L19:L47" ca="1" si="8">IF(I19&lt;&gt;0,(J19)/I19,"-")</f>
        <v>0.6711111111111111</v>
      </c>
      <c r="M19" s="545"/>
      <c r="N19" s="146">
        <f ca="1">SUMIF(Произв_План!$A$4:$A$369,$B$1,Произв_План!$O$4:$O$369)</f>
        <v>500</v>
      </c>
      <c r="O19" s="564">
        <f t="shared" ref="O19:O47" ca="1" si="9">IF(N19&lt;&gt;0,(J19)/N19,"-")</f>
        <v>0.30199999999999999</v>
      </c>
      <c r="P19" s="545"/>
    </row>
    <row r="20" spans="2:16">
      <c r="B20" s="602" t="s">
        <v>13</v>
      </c>
      <c r="C20" s="603"/>
      <c r="D20" s="534"/>
      <c r="E20" s="535">
        <f ca="1">SUMIF(Произв_План!$B$4:$B$369,$B$2,Произв_План!$P$4:$P$369)</f>
        <v>25</v>
      </c>
      <c r="F20" s="535">
        <f ca="1">SUMIF(Произв_Факт!$B$4:$B$369,$B$2,Произв_Факт!$P$4:$P$369)</f>
        <v>17</v>
      </c>
      <c r="G20" s="541"/>
      <c r="H20" s="562"/>
      <c r="I20" s="535">
        <f t="array" aca="1" ref="I20" ca="1">SUM(IF($B$1=Произв_План!$A$4:$A$369,IF($B$2&gt;=Произв_План!$B$4:$B$369,Произв_План!$P$4:$P$369,0),0))</f>
        <v>225</v>
      </c>
      <c r="J20" s="535">
        <f t="array" aca="1" ref="J20" ca="1">SUM(IF($B$1=Произв_Факт!$A$4:$A$369,IF($B$2&gt;=Произв_Факт!$B$4:$B$369,Произв_Факт!$P$4:$P$369,0),0))</f>
        <v>151</v>
      </c>
      <c r="K20" s="535">
        <f t="shared" ca="1" si="4"/>
        <v>74</v>
      </c>
      <c r="L20" s="565">
        <f t="shared" ca="1" si="8"/>
        <v>0.6711111111111111</v>
      </c>
      <c r="M20" s="539"/>
      <c r="N20" s="559">
        <f ca="1">SUMIF(Произв_План!$A$4:$A$369,$B$1,Произв_План!$P$4:$P$369)</f>
        <v>500</v>
      </c>
      <c r="O20" s="565">
        <f t="shared" ca="1" si="9"/>
        <v>0.30199999999999999</v>
      </c>
      <c r="P20" s="539"/>
    </row>
    <row r="21" spans="2:16">
      <c r="B21" s="602" t="s">
        <v>14</v>
      </c>
      <c r="C21" s="603"/>
      <c r="D21" s="534"/>
      <c r="E21" s="535">
        <f ca="1">SUMIF(Произв_План!$B$4:$B$369,$B$2,Произв_План!$Q$4:$Q$369)</f>
        <v>25</v>
      </c>
      <c r="F21" s="535">
        <f ca="1">SUMIF(Произв_Факт!$B$4:$B$369,$B$2,Произв_Факт!$Q$4:$Q$369)</f>
        <v>17</v>
      </c>
      <c r="G21" s="541"/>
      <c r="H21" s="562"/>
      <c r="I21" s="535">
        <f t="array" aca="1" ref="I21" ca="1">SUM(IF($B$1=Произв_План!$A$4:$A$369,IF($B$2&gt;=Произв_План!$B$4:$B$369,Произв_План!$Q$4:$Q$369,0),0))</f>
        <v>225</v>
      </c>
      <c r="J21" s="535">
        <f t="array" aca="1" ref="J21" ca="1">SUM(IF($B$1=Произв_Факт!$A$4:$A$369,IF($B$2&gt;=Произв_Факт!$B$4:$B$369,Произв_Факт!$Q$4:$Q$369,0),0))</f>
        <v>151</v>
      </c>
      <c r="K21" s="535">
        <f t="shared" ca="1" si="4"/>
        <v>74</v>
      </c>
      <c r="L21" s="565">
        <f t="shared" ca="1" si="8"/>
        <v>0.6711111111111111</v>
      </c>
      <c r="M21" s="539"/>
      <c r="N21" s="559">
        <f ca="1">SUMIF(Произв_План!$A$4:$A$369,$B$1,Произв_План!$Q$4:$Q$369)</f>
        <v>500</v>
      </c>
      <c r="O21" s="565">
        <f t="shared" ca="1" si="9"/>
        <v>0.30199999999999999</v>
      </c>
      <c r="P21" s="539"/>
    </row>
    <row r="22" spans="2:16">
      <c r="B22" s="602" t="s">
        <v>16</v>
      </c>
      <c r="C22" s="603"/>
      <c r="D22" s="534"/>
      <c r="E22" s="535">
        <f ca="1">SUMIF(Произв_План!$B$4:$B$369,$B$2,Произв_План!$R$4:$R$369)</f>
        <v>25</v>
      </c>
      <c r="F22" s="535">
        <f ca="1">SUMIF(Произв_Факт!$B$4:$B$369,$B$2,Произв_Факт!$R$4:$R$369)</f>
        <v>17</v>
      </c>
      <c r="G22" s="541"/>
      <c r="H22" s="562"/>
      <c r="I22" s="535">
        <f t="array" aca="1" ref="I22" ca="1">SUM(IF($B$1=Произв_План!$A$4:$A$369,IF($B$2&gt;=Произв_План!$B$4:$B$369,Произв_План!$R$4:$R$369,0),0))</f>
        <v>225</v>
      </c>
      <c r="J22" s="535">
        <f t="array" aca="1" ref="J22" ca="1">SUM(IF($B$1=Произв_Факт!$A$4:$A$369,IF($B$2&gt;=Произв_Факт!$B$4:$B$369,Произв_Факт!$R$4:$R$369,0),0))</f>
        <v>151</v>
      </c>
      <c r="K22" s="535">
        <f t="shared" ca="1" si="4"/>
        <v>74</v>
      </c>
      <c r="L22" s="565">
        <f t="shared" ca="1" si="8"/>
        <v>0.6711111111111111</v>
      </c>
      <c r="M22" s="539"/>
      <c r="N22" s="559">
        <f ca="1">SUMIF(Произв_План!$A$4:$A$369,$B$1,Произв_План!$R$4:$R$369)</f>
        <v>500</v>
      </c>
      <c r="O22" s="565">
        <f t="shared" ca="1" si="9"/>
        <v>0.30199999999999999</v>
      </c>
      <c r="P22" s="539"/>
    </row>
    <row r="23" spans="2:16">
      <c r="B23" s="602" t="s">
        <v>18</v>
      </c>
      <c r="C23" s="603"/>
      <c r="D23" s="534"/>
      <c r="E23" s="535">
        <f ca="1">SUMIF(Произв_План!$B$4:$B$369,$B$2,Произв_План!$S$4:$S$369)</f>
        <v>25</v>
      </c>
      <c r="F23" s="535">
        <f ca="1">SUMIF(Произв_Факт!$B$4:$B$369,$B$2,Произв_Факт!$S$4:$S$369)</f>
        <v>17</v>
      </c>
      <c r="G23" s="541"/>
      <c r="H23" s="562"/>
      <c r="I23" s="535">
        <f t="array" aca="1" ref="I23" ca="1">SUM(IF($B$1=Произв_План!$A$4:$A$369,IF($B$2&gt;=Произв_План!$B$4:$B$369,Произв_План!$S$4:$S$369,0),0))</f>
        <v>225</v>
      </c>
      <c r="J23" s="535">
        <f t="array" aca="1" ref="J23" ca="1">SUM(IF($B$1=Произв_Факт!$A$4:$A$369,IF($B$2&gt;=Произв_Факт!$B$4:$B$369,Произв_Факт!$S$4:$S$369,0),0))</f>
        <v>151</v>
      </c>
      <c r="K23" s="535">
        <f t="shared" ca="1" si="4"/>
        <v>74</v>
      </c>
      <c r="L23" s="565">
        <f t="shared" ca="1" si="8"/>
        <v>0.6711111111111111</v>
      </c>
      <c r="M23" s="539"/>
      <c r="N23" s="559">
        <f ca="1">SUMIF(Произв_План!$A$4:$A$369,$B$1,Произв_План!$S$4:$S$369)</f>
        <v>500</v>
      </c>
      <c r="O23" s="565">
        <f t="shared" ca="1" si="9"/>
        <v>0.30199999999999999</v>
      </c>
      <c r="P23" s="539"/>
    </row>
    <row r="24" spans="2:16" s="367" customFormat="1">
      <c r="B24" s="599" t="s">
        <v>3314</v>
      </c>
      <c r="C24" s="539">
        <v>1221</v>
      </c>
      <c r="D24" s="559"/>
      <c r="E24" s="535">
        <f ca="1">SUMIF(Произв_План!$B$4:$B$369,$B$2,Произв_План!$T$4:$T$369)</f>
        <v>0</v>
      </c>
      <c r="F24" s="535">
        <f ca="1">SUMIF(Произв_Факт!$B$4:$B$369,$B$2,Произв_Факт!$T$4:$T$369)</f>
        <v>0</v>
      </c>
      <c r="G24" s="541"/>
      <c r="H24" s="562"/>
      <c r="I24" s="535">
        <f t="array" aca="1" ref="I24" ca="1">SUM(IF($B$1=Произв_План!$A$4:$A$369,IF($B$2&gt;=Произв_План!$B$4:$B$369,Произв_План!$T$4:$T$369,0),0))</f>
        <v>100</v>
      </c>
      <c r="J24" s="535">
        <f t="array" aca="1" ref="J24" ca="1">SUM(IF($B$1=Произв_Факт!$A$4:$A$369,IF($B$2&gt;=Произв_Факт!$B$4:$B$369,Произв_Факт!$T$4:$T$369,0),0))</f>
        <v>80</v>
      </c>
      <c r="K24" s="535">
        <f t="shared" ref="K24:K47" ca="1" si="10">I24-J24</f>
        <v>20</v>
      </c>
      <c r="L24" s="565">
        <f t="shared" ca="1" si="8"/>
        <v>0.8</v>
      </c>
      <c r="M24" s="539"/>
      <c r="N24" s="559">
        <f ca="1">SUMIF(Произв_План!$A$4:$A$369,$B$1,Произв_План!$T$4:$T$369)</f>
        <v>100</v>
      </c>
      <c r="O24" s="565">
        <f t="shared" ca="1" si="9"/>
        <v>0.8</v>
      </c>
      <c r="P24" s="539"/>
    </row>
    <row r="25" spans="2:16" s="367" customFormat="1">
      <c r="B25" s="600"/>
      <c r="C25" s="539">
        <v>826</v>
      </c>
      <c r="D25" s="559"/>
      <c r="E25" s="535">
        <f ca="1">SUMIF(Произв_План!$B$4:$B$369,$B$2,Произв_План!$U$4:$U$369)</f>
        <v>25</v>
      </c>
      <c r="F25" s="535">
        <f ca="1">SUMIF(Произв_Факт!$B$4:$B$369,$B$2,Произв_Факт!$U$4:$U$369)</f>
        <v>17</v>
      </c>
      <c r="G25" s="541"/>
      <c r="H25" s="562"/>
      <c r="I25" s="535">
        <f t="array" aca="1" ref="I25" ca="1">SUM(IF($B$1=Произв_План!$A$4:$A$369,IF($B$2&gt;=Произв_План!$B$4:$B$369,Произв_План!$U$4:$U$369,0),0))</f>
        <v>125</v>
      </c>
      <c r="J25" s="535">
        <f t="array" aca="1" ref="J25" ca="1">SUM(IF($B$1=Произв_Факт!$A$4:$A$369,IF($B$2&gt;=Произв_Факт!$B$4:$B$369,Произв_Факт!$U$4:$U$369,0),0))</f>
        <v>57</v>
      </c>
      <c r="K25" s="535">
        <f t="shared" ca="1" si="10"/>
        <v>68</v>
      </c>
      <c r="L25" s="565">
        <f t="shared" ca="1" si="8"/>
        <v>0.45600000000000002</v>
      </c>
      <c r="M25" s="539"/>
      <c r="N25" s="559">
        <f ca="1">SUMIF(Произв_План!$A$4:$A$369,$B$1,Произв_План!$U$4:$U$369)</f>
        <v>400</v>
      </c>
      <c r="O25" s="565">
        <f t="shared" ca="1" si="9"/>
        <v>0.14249999999999999</v>
      </c>
      <c r="P25" s="539"/>
    </row>
    <row r="26" spans="2:16">
      <c r="B26" s="625" t="s">
        <v>3287</v>
      </c>
      <c r="C26" s="626"/>
      <c r="D26" s="536"/>
      <c r="E26" s="535">
        <f ca="1">SUMIF(Произв_План!$B$4:$B$369,$B$2,Произв_План!$V$4:$V$369)</f>
        <v>25</v>
      </c>
      <c r="F26" s="535">
        <f ca="1">SUMIF(Произв_Факт!$B$4:$B$369,$B$2,Произв_Факт!$V$4:$V$369)</f>
        <v>17</v>
      </c>
      <c r="G26" s="541"/>
      <c r="H26" s="562"/>
      <c r="I26" s="535">
        <f t="array" aca="1" ref="I26" ca="1">SUM(IF($B$1=Произв_План!$A$4:$A$369,IF($B$2&gt;=Произв_План!$B$4:$B$369,Произв_План!$V$4:$V$369,0),0))</f>
        <v>225</v>
      </c>
      <c r="J26" s="535">
        <f t="array" aca="1" ref="J26" ca="1">SUM(IF($B$1=Произв_Факт!$A$4:$A$369,IF($B$2&gt;=Произв_Факт!$B$4:$B$369,Произв_Факт!$V$4:$V$369,0),0))</f>
        <v>151</v>
      </c>
      <c r="K26" s="535">
        <f t="shared" ca="1" si="10"/>
        <v>74</v>
      </c>
      <c r="L26" s="565">
        <f t="shared" ca="1" si="8"/>
        <v>0.6711111111111111</v>
      </c>
      <c r="M26" s="539"/>
      <c r="N26" s="559">
        <f ca="1">SUMIF(Произв_План!$A$4:$A$369,$B$1,Произв_План!$V$4:$V$369)</f>
        <v>500</v>
      </c>
      <c r="O26" s="565">
        <f t="shared" ca="1" si="9"/>
        <v>0.30199999999999999</v>
      </c>
      <c r="P26" s="539"/>
    </row>
    <row r="27" spans="2:16" s="367" customFormat="1">
      <c r="B27" s="602" t="s">
        <v>20</v>
      </c>
      <c r="C27" s="603"/>
      <c r="D27" s="534"/>
      <c r="E27" s="535">
        <f ca="1">SUMIF(Произв_План!$B$4:$B$369,$B$2,Произв_План!$W$4:$W$369)</f>
        <v>25</v>
      </c>
      <c r="F27" s="535">
        <f ca="1">SUMIF(Произв_Факт!$B$4:$B$369,$B$2,Произв_Факт!$W$4:$W$369)</f>
        <v>17</v>
      </c>
      <c r="G27" s="541"/>
      <c r="H27" s="562"/>
      <c r="I27" s="535">
        <f t="array" aca="1" ref="I27" ca="1">SUM(IF($B$1=Произв_План!$A$4:$A$369,IF($B$2&gt;=Произв_План!$B$4:$B$369,Произв_План!$W$4:$W$369,0),0))</f>
        <v>225</v>
      </c>
      <c r="J27" s="535">
        <f t="array" aca="1" ref="J27" ca="1">SUM(IF($B$1=Произв_Факт!$A$4:$A$369,IF($B$2&gt;=Произв_Факт!$B$4:$B$369,Произв_Факт!$W$4:$W$369,0),0))</f>
        <v>151</v>
      </c>
      <c r="K27" s="535">
        <f t="shared" ca="1" si="10"/>
        <v>74</v>
      </c>
      <c r="L27" s="565">
        <f t="shared" ca="1" si="8"/>
        <v>0.6711111111111111</v>
      </c>
      <c r="M27" s="539"/>
      <c r="N27" s="559">
        <f ca="1">SUMIF(Произв_План!$A$4:$A$369,$B$1,Произв_План!$W$4:$W$369)</f>
        <v>500</v>
      </c>
      <c r="O27" s="565">
        <f t="shared" ca="1" si="9"/>
        <v>0.30199999999999999</v>
      </c>
      <c r="P27" s="539"/>
    </row>
    <row r="28" spans="2:16">
      <c r="B28" s="602" t="s">
        <v>22</v>
      </c>
      <c r="C28" s="603"/>
      <c r="D28" s="534"/>
      <c r="E28" s="535">
        <f ca="1">SUMIF(Произв_План!$B$4:$B$369,$B$2,Произв_План!$X$4:$X$369)</f>
        <v>25</v>
      </c>
      <c r="F28" s="535">
        <f ca="1">SUMIF(Произв_Факт!$B$4:$B$369,$B$2,Произв_Факт!$X$4:$X$369)</f>
        <v>17</v>
      </c>
      <c r="G28" s="541"/>
      <c r="H28" s="562"/>
      <c r="I28" s="535">
        <f t="array" aca="1" ref="I28" ca="1">SUM(IF($B$1=Произв_План!$A$4:$A$369,IF($B$2&gt;=Произв_План!$B$4:$B$369,Произв_План!$X$4:$X$369,0),0))</f>
        <v>225</v>
      </c>
      <c r="J28" s="535">
        <f t="array" aca="1" ref="J28" ca="1">SUM(IF($B$1=Произв_Факт!$A$4:$A$369,IF($B$2&gt;=Произв_Факт!$B$4:$B$369,Произв_Факт!$X$4:$X$369,0),0))</f>
        <v>151</v>
      </c>
      <c r="K28" s="535">
        <f t="shared" ca="1" si="10"/>
        <v>74</v>
      </c>
      <c r="L28" s="565">
        <f t="shared" ca="1" si="8"/>
        <v>0.6711111111111111</v>
      </c>
      <c r="M28" s="539"/>
      <c r="N28" s="559">
        <f ca="1">SUMIF(Произв_План!$A$4:$A$369,$B$1,Произв_План!$X$4:$X$369)</f>
        <v>500</v>
      </c>
      <c r="O28" s="565">
        <f t="shared" ca="1" si="9"/>
        <v>0.30199999999999999</v>
      </c>
      <c r="P28" s="539"/>
    </row>
    <row r="29" spans="2:16">
      <c r="B29" s="602" t="s">
        <v>24</v>
      </c>
      <c r="C29" s="603"/>
      <c r="D29" s="534"/>
      <c r="E29" s="535">
        <f ca="1">SUMIF(Произв_План!$B$4:$B$369,$B$2,Произв_План!$Y$4:$Y$369)</f>
        <v>25</v>
      </c>
      <c r="F29" s="535">
        <f ca="1">SUMIF(Произв_Факт!$B$4:$B$369,$B$2,Произв_Факт!$Y$4:$Y$369)</f>
        <v>17</v>
      </c>
      <c r="G29" s="541"/>
      <c r="H29" s="562"/>
      <c r="I29" s="535">
        <f t="array" aca="1" ref="I29" ca="1">SUM(IF($B$1=Произв_План!$A$4:$A$369,IF($B$2&gt;=Произв_План!$B$4:$B$369,Произв_План!$Y$4:$Y$369,0),0))</f>
        <v>225</v>
      </c>
      <c r="J29" s="535">
        <f t="array" aca="1" ref="J29" ca="1">SUM(IF($B$1=Произв_Факт!$A$4:$A$369,IF($B$2&gt;=Произв_Факт!$B$4:$B$369,Произв_Факт!$Y$4:$Y$369,0),0))</f>
        <v>151</v>
      </c>
      <c r="K29" s="535">
        <f t="shared" ca="1" si="10"/>
        <v>74</v>
      </c>
      <c r="L29" s="565">
        <f t="shared" ca="1" si="8"/>
        <v>0.6711111111111111</v>
      </c>
      <c r="M29" s="539"/>
      <c r="N29" s="559">
        <f ca="1">SUMIF(Произв_План!$A$4:$A$369,$B$1,Произв_План!$Y$4:$Y$369)</f>
        <v>500</v>
      </c>
      <c r="O29" s="565">
        <f t="shared" ca="1" si="9"/>
        <v>0.30199999999999999</v>
      </c>
      <c r="P29" s="539"/>
    </row>
    <row r="30" spans="2:16">
      <c r="B30" s="602" t="s">
        <v>26</v>
      </c>
      <c r="C30" s="603"/>
      <c r="D30" s="534"/>
      <c r="E30" s="535">
        <f ca="1">SUMIF(Произв_План!$B$4:$B$369,$B$2,Произв_План!$Z$4:$Z$369)</f>
        <v>25</v>
      </c>
      <c r="F30" s="535">
        <f ca="1">SUMIF(Произв_Факт!$B$4:$B$369,$B$2,Произв_Факт!$Z$4:$Z$369)</f>
        <v>17</v>
      </c>
      <c r="G30" s="541"/>
      <c r="H30" s="562"/>
      <c r="I30" s="535">
        <f t="array" aca="1" ref="I30" ca="1">SUM(IF($B$1=Произв_План!$A$4:$A$369,IF($B$2&gt;=Произв_План!$B$4:$B$369,Произв_План!$Z$4:$Z$369,0),0))</f>
        <v>225</v>
      </c>
      <c r="J30" s="535">
        <f t="array" aca="1" ref="J30" ca="1">SUM(IF($B$1=Произв_Факт!$A$4:$A$369,IF($B$2&gt;=Произв_Факт!$B$4:$B$369,Произв_Факт!$Z$4:$Z$369,0),0))</f>
        <v>151</v>
      </c>
      <c r="K30" s="535">
        <f t="shared" ca="1" si="10"/>
        <v>74</v>
      </c>
      <c r="L30" s="565">
        <f t="shared" ca="1" si="8"/>
        <v>0.6711111111111111</v>
      </c>
      <c r="M30" s="539"/>
      <c r="N30" s="559">
        <f ca="1">SUMIF(Произв_План!$A$4:$A$369,$B$1,Произв_План!$Z$4:$Z$369)</f>
        <v>500</v>
      </c>
      <c r="O30" s="565">
        <f t="shared" ca="1" si="9"/>
        <v>0.30199999999999999</v>
      </c>
      <c r="P30" s="539"/>
    </row>
    <row r="31" spans="2:16">
      <c r="B31" s="602" t="s">
        <v>3288</v>
      </c>
      <c r="C31" s="603"/>
      <c r="D31" s="534"/>
      <c r="E31" s="535">
        <f ca="1">SUMIF(Произв_План!$B$4:$B$369,$B$2,Произв_План!$AA$4:$AA$369)</f>
        <v>25</v>
      </c>
      <c r="F31" s="535">
        <f ca="1">SUMIF(Произв_Факт!$B$4:$B$369,$B$2,Произв_Факт!$AA$4:$AA$369)</f>
        <v>17</v>
      </c>
      <c r="G31" s="541"/>
      <c r="H31" s="562"/>
      <c r="I31" s="535">
        <f t="array" aca="1" ref="I31" ca="1">SUM(IF($B$1=Произв_План!$A$4:$A$369,IF($B$2&gt;=Произв_План!$B$4:$B$369,Произв_План!$AA$4:$AA$369,0),0))</f>
        <v>225</v>
      </c>
      <c r="J31" s="535">
        <f t="array" aca="1" ref="J31" ca="1">SUM(IF($B$1=Произв_Факт!$A$4:$A$369,IF($B$2&gt;=Произв_Факт!$B$4:$B$369,Произв_Факт!$AA$4:$AA$369,0),0))</f>
        <v>150</v>
      </c>
      <c r="K31" s="535">
        <f t="shared" ca="1" si="10"/>
        <v>75</v>
      </c>
      <c r="L31" s="565">
        <f t="shared" ca="1" si="8"/>
        <v>0.66666666666666663</v>
      </c>
      <c r="M31" s="539"/>
      <c r="N31" s="559">
        <f ca="1">SUMIF(Произв_План!$A$4:$A$369,$B$1,Произв_План!$AA$4:$AA$369)</f>
        <v>500</v>
      </c>
      <c r="O31" s="565">
        <f t="shared" ca="1" si="9"/>
        <v>0.3</v>
      </c>
      <c r="P31" s="539"/>
    </row>
    <row r="32" spans="2:16" s="367" customFormat="1">
      <c r="B32" s="599" t="s">
        <v>3314</v>
      </c>
      <c r="C32" s="539">
        <v>1221</v>
      </c>
      <c r="D32" s="559"/>
      <c r="E32" s="535">
        <f ca="1">SUMIF(Произв_План!$B$4:$B$369,$B$2,Произв_План!$AB$4:$AB$369)</f>
        <v>0</v>
      </c>
      <c r="F32" s="535">
        <f ca="1">SUMIF(Произв_Факт!$B$4:$B$369,$B$2,Произв_Факт!$AB$4:$AB$369)</f>
        <v>0</v>
      </c>
      <c r="G32" s="541"/>
      <c r="H32" s="562"/>
      <c r="I32" s="535">
        <f t="array" aca="1" ref="I32" ca="1">SUM(IF($B$1=Произв_План!$A$4:$A$369,IF($B$2&gt;=Произв_План!$B$4:$B$369,Произв_План!$AB$4:$AB$369,0),0))</f>
        <v>100</v>
      </c>
      <c r="J32" s="535">
        <f t="array" aca="1" ref="J32" ca="1">SUM(IF($B$1=Произв_Факт!$A$4:$A$369,IF($B$2&gt;=Произв_Факт!$B$4:$B$369,Произв_Факт!$AB$4:$AB$369,0),0))</f>
        <v>98</v>
      </c>
      <c r="K32" s="535">
        <f t="shared" ca="1" si="10"/>
        <v>2</v>
      </c>
      <c r="L32" s="565">
        <f t="shared" ca="1" si="8"/>
        <v>0.98</v>
      </c>
      <c r="M32" s="539"/>
      <c r="N32" s="559">
        <f ca="1">SUMIF(Произв_План!$A$4:$A$369,$B$1,Произв_План!$AB$4:$AB$369)</f>
        <v>100</v>
      </c>
      <c r="O32" s="565">
        <f t="shared" ca="1" si="9"/>
        <v>0.98</v>
      </c>
      <c r="P32" s="539"/>
    </row>
    <row r="33" spans="2:16" s="367" customFormat="1">
      <c r="B33" s="600"/>
      <c r="C33" s="539">
        <v>826</v>
      </c>
      <c r="D33" s="559"/>
      <c r="E33" s="535">
        <f ca="1">SUMIF(Произв_План!$B$4:$B$369,$B$2,Произв_План!$AC$4:$AC$369)</f>
        <v>25</v>
      </c>
      <c r="F33" s="535">
        <f ca="1">SUMIF(Произв_Факт!$B$4:$B$369,$B$2,Произв_Факт!$AC$4:$AC$369)</f>
        <v>17</v>
      </c>
      <c r="G33" s="541"/>
      <c r="H33" s="562"/>
      <c r="I33" s="535">
        <f t="array" aca="1" ref="I33" ca="1">SUM(IF($B$1=Произв_План!$A$4:$A$369,IF($B$2&gt;=Произв_План!$B$4:$B$369,Произв_План!$AC$4:$AC$369,0),0))</f>
        <v>125</v>
      </c>
      <c r="J33" s="535">
        <f t="array" aca="1" ref="J33" ca="1">SUM(IF($B$1=Произв_Факт!$A$4:$A$369,IF($B$2&gt;=Произв_Факт!$B$4:$B$369,Произв_Факт!$AC$4:$AC$369,0),0))</f>
        <v>52</v>
      </c>
      <c r="K33" s="535">
        <f t="shared" ca="1" si="10"/>
        <v>73</v>
      </c>
      <c r="L33" s="565">
        <f t="shared" ca="1" si="8"/>
        <v>0.41599999999999998</v>
      </c>
      <c r="M33" s="539"/>
      <c r="N33" s="559">
        <f ca="1">SUMIF(Произв_План!$A$4:$A$369,$B$1,Произв_План!$AC$4:$AC$369)</f>
        <v>400</v>
      </c>
      <c r="O33" s="565">
        <f t="shared" ca="1" si="9"/>
        <v>0.13</v>
      </c>
      <c r="P33" s="539"/>
    </row>
    <row r="34" spans="2:16">
      <c r="B34" s="602" t="s">
        <v>3289</v>
      </c>
      <c r="C34" s="603"/>
      <c r="D34" s="534"/>
      <c r="E34" s="535">
        <f ca="1">SUMIF(Произв_План!$B$4:$B$369,$B$2,Произв_План!$AD$4:$AD$369)</f>
        <v>25</v>
      </c>
      <c r="F34" s="535">
        <f ca="1">SUMIF(Произв_Факт!$B$4:$B$369,$B$2,Произв_Факт!$AD$4:$AD$369)</f>
        <v>17</v>
      </c>
      <c r="G34" s="541"/>
      <c r="H34" s="562"/>
      <c r="I34" s="535">
        <f t="array" aca="1" ref="I34" ca="1">SUM(IF($B$1=Произв_План!$A$4:$A$369,IF($B$2&gt;=Произв_План!$B$4:$B$369,Произв_План!$AD$4:$AD$369,0),0))</f>
        <v>225</v>
      </c>
      <c r="J34" s="535">
        <f t="array" aca="1" ref="J34" ca="1">SUM(IF($B$1=Произв_Факт!$A$4:$A$369,IF($B$2&gt;=Произв_Факт!$B$4:$B$369,Произв_Факт!$AD$4:$AD$369,0),0))</f>
        <v>175</v>
      </c>
      <c r="K34" s="535">
        <f t="shared" ca="1" si="10"/>
        <v>50</v>
      </c>
      <c r="L34" s="565">
        <f t="shared" ca="1" si="8"/>
        <v>0.77777777777777779</v>
      </c>
      <c r="M34" s="539"/>
      <c r="N34" s="559">
        <f ca="1">SUMIF(Произв_План!$A$4:$A$369,$B$1,Произв_План!$AD$4:$AD$369)</f>
        <v>500</v>
      </c>
      <c r="O34" s="565">
        <f t="shared" ca="1" si="9"/>
        <v>0.35</v>
      </c>
      <c r="P34" s="539"/>
    </row>
    <row r="35" spans="2:16">
      <c r="B35" s="602" t="s">
        <v>3290</v>
      </c>
      <c r="C35" s="603"/>
      <c r="D35" s="534"/>
      <c r="E35" s="535">
        <f ca="1">SUMIF(Произв_План!$B$4:$B$369,$B$2,Произв_План!$AE$4:$AE$369)</f>
        <v>25</v>
      </c>
      <c r="F35" s="535">
        <f ca="1">SUMIF(Произв_Факт!$B$4:$B$369,$B$2,Произв_Факт!$AE$4:$AE$369)</f>
        <v>17</v>
      </c>
      <c r="G35" s="541"/>
      <c r="H35" s="562"/>
      <c r="I35" s="535">
        <f t="array" aca="1" ref="I35" ca="1">SUM(IF($B$1=Произв_План!$A$4:$A$369,IF($B$2&gt;=Произв_План!$B$4:$B$369,Произв_План!$AE$4:$AE$369,0),0))</f>
        <v>225</v>
      </c>
      <c r="J35" s="535">
        <f t="array" aca="1" ref="J35" ca="1">SUM(IF($B$1=Произв_Факт!$A$4:$A$369,IF($B$2&gt;=Произв_Факт!$B$4:$B$369,Произв_Факт!$AE$4:$AE$369,0),0))</f>
        <v>179</v>
      </c>
      <c r="K35" s="535">
        <f t="shared" ca="1" si="10"/>
        <v>46</v>
      </c>
      <c r="L35" s="565">
        <f t="shared" ca="1" si="8"/>
        <v>0.79555555555555557</v>
      </c>
      <c r="M35" s="539"/>
      <c r="N35" s="559">
        <f ca="1">SUMIF(Произв_План!$A$4:$A$369,$B$1,Произв_План!$AE$4:$AE$369)</f>
        <v>500</v>
      </c>
      <c r="O35" s="565">
        <f t="shared" ca="1" si="9"/>
        <v>0.35799999999999998</v>
      </c>
      <c r="P35" s="539"/>
    </row>
    <row r="36" spans="2:16">
      <c r="B36" s="602" t="s">
        <v>3291</v>
      </c>
      <c r="C36" s="603"/>
      <c r="D36" s="534"/>
      <c r="E36" s="535">
        <f ca="1">SUMIF(Произв_План!$B$4:$B$369,$B$2,Произв_План!$AF$4:$AF$369)</f>
        <v>25</v>
      </c>
      <c r="F36" s="535">
        <f ca="1">SUMIF(Произв_Факт!$B$4:$B$369,$B$2,Произв_Факт!$AF$4:$AF$369)</f>
        <v>17</v>
      </c>
      <c r="G36" s="541"/>
      <c r="H36" s="562"/>
      <c r="I36" s="535">
        <f t="array" aca="1" ref="I36" ca="1">SUM(IF($B$1=Произв_План!$A$4:$A$369,IF($B$2&gt;=Произв_План!$B$4:$B$369,Произв_План!$AF$4:$AF$369,0),0))</f>
        <v>225</v>
      </c>
      <c r="J36" s="535">
        <f t="array" aca="1" ref="J36" ca="1">SUM(IF($B$1=Произв_Факт!$A$4:$A$369,IF($B$2&gt;=Произв_Факт!$B$4:$B$369,Произв_Факт!$AF$4:$AF$369,0),0))</f>
        <v>177</v>
      </c>
      <c r="K36" s="535">
        <f t="shared" ca="1" si="10"/>
        <v>48</v>
      </c>
      <c r="L36" s="565">
        <f t="shared" ca="1" si="8"/>
        <v>0.78666666666666663</v>
      </c>
      <c r="M36" s="539"/>
      <c r="N36" s="559">
        <f ca="1">SUMIF(Произв_План!$A$4:$A$369,$B$1,Произв_План!$AF$4:$AF$369)</f>
        <v>500</v>
      </c>
      <c r="O36" s="565">
        <f t="shared" ca="1" si="9"/>
        <v>0.35399999999999998</v>
      </c>
      <c r="P36" s="539"/>
    </row>
    <row r="37" spans="2:16">
      <c r="B37" s="602" t="s">
        <v>3292</v>
      </c>
      <c r="C37" s="603"/>
      <c r="D37" s="534"/>
      <c r="E37" s="535">
        <f ca="1">SUMIF(Произв_План!$B$4:$B$369,$B$2,Произв_План!$AG$4:$AG$369)</f>
        <v>25</v>
      </c>
      <c r="F37" s="535">
        <f ca="1">SUMIF(Произв_Факт!$B$4:$B$369,$B$2,Произв_Факт!$AG$4:$AG$369)</f>
        <v>17</v>
      </c>
      <c r="G37" s="541"/>
      <c r="H37" s="562"/>
      <c r="I37" s="535">
        <f t="array" aca="1" ref="I37" ca="1">SUM(IF($B$1=Произв_План!$A$4:$A$369,IF($B$2&gt;=Произв_План!$B$4:$B$369,Произв_План!$AG$4:$AG$369,0),0))</f>
        <v>225</v>
      </c>
      <c r="J37" s="535">
        <f t="array" aca="1" ref="J37" ca="1">SUM(IF($B$1=Произв_Факт!$A$4:$A$369,IF($B$2&gt;=Произв_Факт!$B$4:$B$369,Произв_Факт!$AG$4:$AG$369,0),0))</f>
        <v>177</v>
      </c>
      <c r="K37" s="535">
        <f t="shared" ca="1" si="10"/>
        <v>48</v>
      </c>
      <c r="L37" s="565">
        <f t="shared" ca="1" si="8"/>
        <v>0.78666666666666663</v>
      </c>
      <c r="M37" s="539"/>
      <c r="N37" s="559">
        <f ca="1">SUMIF(Произв_План!$A$4:$A$369,$B$1,Произв_План!$AG$4:$AG$369)</f>
        <v>500</v>
      </c>
      <c r="O37" s="565">
        <f t="shared" ca="1" si="9"/>
        <v>0.35399999999999998</v>
      </c>
      <c r="P37" s="539"/>
    </row>
    <row r="38" spans="2:16">
      <c r="B38" s="602" t="s">
        <v>3293</v>
      </c>
      <c r="C38" s="603"/>
      <c r="D38" s="534"/>
      <c r="E38" s="535">
        <f ca="1">SUMIF(Произв_План!$B$4:$B$369,$B$2,Произв_План!$AH$4:$AH$369)</f>
        <v>25</v>
      </c>
      <c r="F38" s="535">
        <f ca="1">SUMIF(Произв_Факт!$B$4:$B$369,$B$2,Произв_Факт!$AH$4:$AH$369)</f>
        <v>17</v>
      </c>
      <c r="G38" s="541"/>
      <c r="H38" s="562"/>
      <c r="I38" s="535">
        <f t="array" aca="1" ref="I38" ca="1">SUM(IF($B$1=Произв_План!$A$4:$A$369,IF($B$2&gt;=Произв_План!$B$4:$B$369,Произв_План!$AH$4:$AH$369,0),0))</f>
        <v>225</v>
      </c>
      <c r="J38" s="535">
        <f t="array" aca="1" ref="J38" ca="1">SUM(IF($B$1=Произв_Факт!$A$4:$A$369,IF($B$2&gt;=Произв_Факт!$B$4:$B$369,Произв_Факт!$AH$4:$AH$369,0),0))</f>
        <v>177</v>
      </c>
      <c r="K38" s="535">
        <f t="shared" ca="1" si="10"/>
        <v>48</v>
      </c>
      <c r="L38" s="565">
        <f t="shared" ca="1" si="8"/>
        <v>0.78666666666666663</v>
      </c>
      <c r="M38" s="539"/>
      <c r="N38" s="559">
        <f ca="1">SUMIF(Произв_План!$A$4:$A$369,$B$1,Произв_План!$AH$4:$AH$369)</f>
        <v>500</v>
      </c>
      <c r="O38" s="565">
        <f t="shared" ca="1" si="9"/>
        <v>0.35399999999999998</v>
      </c>
      <c r="P38" s="539"/>
    </row>
    <row r="39" spans="2:16" s="367" customFormat="1">
      <c r="B39" s="599" t="s">
        <v>3314</v>
      </c>
      <c r="C39" s="539">
        <v>1221</v>
      </c>
      <c r="D39" s="559"/>
      <c r="E39" s="535">
        <f ca="1">SUMIF(Произв_План!$B$4:$B$369,$B$2,Произв_План!$AI$4:$AI$369)</f>
        <v>0</v>
      </c>
      <c r="F39" s="535">
        <f ca="1">SUMIF(Произв_Факт!$B$4:$B$369,$B$2,Произв_Факт!$AI$4:$AI$369)</f>
        <v>0</v>
      </c>
      <c r="G39" s="541"/>
      <c r="H39" s="562"/>
      <c r="I39" s="535">
        <f t="array" aca="1" ref="I39" ca="1">SUM(IF($B$1=Произв_План!$A$4:$A$369,IF($B$2&gt;=Произв_План!$B$4:$B$369,Произв_План!$AI$4:$AI$369,0),0))</f>
        <v>100</v>
      </c>
      <c r="J39" s="535">
        <f t="array" aca="1" ref="J39" ca="1">SUM(IF($B$1=Произв_Факт!$A$4:$A$369,IF($B$2&gt;=Произв_Факт!$B$4:$B$369,Произв_Факт!$AI$4:$AI$369,0),0))</f>
        <v>128</v>
      </c>
      <c r="K39" s="535">
        <f t="shared" ca="1" si="10"/>
        <v>-28</v>
      </c>
      <c r="L39" s="565">
        <f t="shared" ca="1" si="8"/>
        <v>1.28</v>
      </c>
      <c r="M39" s="539"/>
      <c r="N39" s="559">
        <f ca="1">SUMIF(Произв_План!$A$4:$A$369,$B$1,Произв_План!$AI$4:$AI$369)</f>
        <v>100</v>
      </c>
      <c r="O39" s="565">
        <f t="shared" ca="1" si="9"/>
        <v>1.28</v>
      </c>
      <c r="P39" s="539"/>
    </row>
    <row r="40" spans="2:16" s="367" customFormat="1">
      <c r="B40" s="600"/>
      <c r="C40" s="539">
        <v>826</v>
      </c>
      <c r="D40" s="559"/>
      <c r="E40" s="535">
        <f ca="1">SUMIF(Произв_План!$B$4:$B$369,$B$2,Произв_План!$AJ$4:$AJ$369)</f>
        <v>25</v>
      </c>
      <c r="F40" s="535">
        <f ca="1">SUMIF(Произв_Факт!$B$4:$B$369,$B$2,Произв_Факт!$AJ$4:$AJ$369)</f>
        <v>17</v>
      </c>
      <c r="G40" s="541"/>
      <c r="H40" s="562"/>
      <c r="I40" s="535">
        <f t="array" aca="1" ref="I40" ca="1">SUM(IF($B$1=Произв_План!$A$4:$A$369,IF($B$2&gt;=Произв_План!$B$4:$B$369,Произв_План!$AJ$4:$AJ$369,0),0))</f>
        <v>125</v>
      </c>
      <c r="J40" s="535">
        <f t="array" aca="1" ref="J40" ca="1">SUM(IF($B$1=Произв_Факт!$A$4:$A$369,IF($B$2&gt;=Произв_Факт!$B$4:$B$369,Произв_Факт!$AJ$4:$AJ$369,0),0))</f>
        <v>49</v>
      </c>
      <c r="K40" s="535">
        <f t="shared" ca="1" si="10"/>
        <v>76</v>
      </c>
      <c r="L40" s="565">
        <f t="shared" ca="1" si="8"/>
        <v>0.39200000000000002</v>
      </c>
      <c r="M40" s="539"/>
      <c r="N40" s="559">
        <f ca="1">SUMIF(Произв_План!$A$4:$A$369,$B$1,Произв_План!$AJ$4:$AJ$369)</f>
        <v>400</v>
      </c>
      <c r="O40" s="565">
        <f t="shared" ca="1" si="9"/>
        <v>0.1225</v>
      </c>
      <c r="P40" s="539"/>
    </row>
    <row r="41" spans="2:16">
      <c r="B41" s="602" t="s">
        <v>3294</v>
      </c>
      <c r="C41" s="603"/>
      <c r="D41" s="534"/>
      <c r="E41" s="535">
        <f ca="1">SUMIF(Произв_План!$B$4:$B$369,$B$2,Произв_План!$AK$4:$AK$369)</f>
        <v>25</v>
      </c>
      <c r="F41" s="535">
        <f ca="1">SUMIF(Произв_Факт!$B$4:$B$369,$B$2,Произв_Факт!$AK$4:$AK$369)</f>
        <v>17</v>
      </c>
      <c r="G41" s="541"/>
      <c r="H41" s="562"/>
      <c r="I41" s="535">
        <f t="array" aca="1" ref="I41" ca="1">SUM(IF($B$1=Произв_План!$A$4:$A$369,IF($B$2&gt;=Произв_План!$B$4:$B$369,Произв_План!$AK$4:$AK$369,0),0))</f>
        <v>225</v>
      </c>
      <c r="J41" s="535">
        <f t="array" aca="1" ref="J41" ca="1">SUM(IF($B$1=Произв_Факт!$A$4:$A$369,IF($B$2&gt;=Произв_Факт!$B$4:$B$369,Произв_Факт!$AK$4:$AK$369,0),0))</f>
        <v>178</v>
      </c>
      <c r="K41" s="535">
        <f t="shared" ca="1" si="10"/>
        <v>47</v>
      </c>
      <c r="L41" s="565">
        <f t="shared" ca="1" si="8"/>
        <v>0.7911111111111111</v>
      </c>
      <c r="M41" s="539"/>
      <c r="N41" s="559">
        <f ca="1">SUMIF(Произв_План!$A$4:$A$369,$B$1,Произв_План!$AK$4:$AK$369)</f>
        <v>500</v>
      </c>
      <c r="O41" s="565">
        <f t="shared" ca="1" si="9"/>
        <v>0.35599999999999998</v>
      </c>
      <c r="P41" s="539"/>
    </row>
    <row r="42" spans="2:16">
      <c r="B42" s="602" t="s">
        <v>3295</v>
      </c>
      <c r="C42" s="603"/>
      <c r="D42" s="534"/>
      <c r="E42" s="535">
        <f ca="1">SUMIF(Произв_План!$B$4:$B$369,$B$2,Произв_План!$AN$4:$AN$369)</f>
        <v>25</v>
      </c>
      <c r="F42" s="535">
        <f ca="1">SUMIF(Произв_Факт!$B$4:$B$369,$B$2,Произв_Факт!$AN$4:$AN$369)</f>
        <v>18</v>
      </c>
      <c r="G42" s="541"/>
      <c r="H42" s="562"/>
      <c r="I42" s="535">
        <f t="array" aca="1" ref="I42" ca="1">SUM(IF($B$1=Произв_План!$A$4:$A$369,IF($B$2&gt;=Произв_План!$B$4:$B$369,Произв_План!$AN$4:$AN$369,0),0))</f>
        <v>225</v>
      </c>
      <c r="J42" s="535">
        <f t="array" aca="1" ref="J42" ca="1">SUM(IF($B$1=Произв_Факт!$A$4:$A$369,IF($B$2&gt;=Произв_Факт!$B$4:$B$369,Произв_Факт!$AN$4:$AN$369,0),0))</f>
        <v>175</v>
      </c>
      <c r="K42" s="535">
        <f t="shared" ca="1" si="10"/>
        <v>50</v>
      </c>
      <c r="L42" s="565">
        <f t="shared" ca="1" si="8"/>
        <v>0.77777777777777779</v>
      </c>
      <c r="M42" s="539"/>
      <c r="N42" s="559">
        <f ca="1">SUMIF(Произв_План!$A$4:$A$369,$B$1,Произв_План!$AN$4:$AN$369)</f>
        <v>500</v>
      </c>
      <c r="O42" s="565">
        <f t="shared" ca="1" si="9"/>
        <v>0.35</v>
      </c>
      <c r="P42" s="539"/>
    </row>
    <row r="43" spans="2:16" s="367" customFormat="1">
      <c r="B43" s="599" t="s">
        <v>3314</v>
      </c>
      <c r="C43" s="539">
        <v>1221</v>
      </c>
      <c r="D43" s="559"/>
      <c r="E43" s="535">
        <f ca="1">SUMIF(Произв_План!$B$4:$B$369,$B$2,Произв_План!$AO$4:$AO$369)</f>
        <v>0</v>
      </c>
      <c r="F43" s="535">
        <f ca="1">SUMIF(Произв_Факт!$B$4:$B$369,$B$2,Произв_Факт!$AO$4:$AO$369)</f>
        <v>0</v>
      </c>
      <c r="G43" s="541"/>
      <c r="H43" s="562"/>
      <c r="I43" s="535">
        <f t="array" aca="1" ref="I43" ca="1">SUM(IF($B$1=Произв_План!$A$4:$A$369,IF($B$2&gt;=Произв_План!$B$4:$B$369,Произв_План!$AO$4:$AO$369,0),0))</f>
        <v>100</v>
      </c>
      <c r="J43" s="535">
        <f t="array" aca="1" ref="J43" ca="1">SUM(IF($B$1=Произв_Факт!$A$4:$A$369,IF($B$2&gt;=Произв_Факт!$B$4:$B$369,Произв_Факт!$AO$4:$AO$369,0),0))</f>
        <v>151</v>
      </c>
      <c r="K43" s="535">
        <f t="shared" ca="1" si="10"/>
        <v>-51</v>
      </c>
      <c r="L43" s="565">
        <f t="shared" ca="1" si="8"/>
        <v>1.51</v>
      </c>
      <c r="M43" s="539"/>
      <c r="N43" s="559">
        <f ca="1">SUMIF(Произв_План!$A$4:$A$369,$B$1,Произв_План!$AO$4:$AO$369)</f>
        <v>100</v>
      </c>
      <c r="O43" s="565">
        <f t="shared" ca="1" si="9"/>
        <v>1.51</v>
      </c>
      <c r="P43" s="539"/>
    </row>
    <row r="44" spans="2:16" s="367" customFormat="1">
      <c r="B44" s="600"/>
      <c r="C44" s="539">
        <v>826</v>
      </c>
      <c r="D44" s="559"/>
      <c r="E44" s="535">
        <f ca="1">SUMIF(Произв_План!$B$4:$B$369,$B$2,Произв_План!$AP$4:$AP$369)</f>
        <v>25</v>
      </c>
      <c r="F44" s="535">
        <f ca="1">SUMIF(Произв_Факт!$B$4:$B$369,$B$2,Произв_Факт!$AP$4:$AP$369)</f>
        <v>18</v>
      </c>
      <c r="G44" s="541"/>
      <c r="H44" s="562"/>
      <c r="I44" s="535">
        <f t="array" aca="1" ref="I44" ca="1">SUM(IF($B$1=Произв_План!$A$4:$A$369,IF($B$2&gt;=Произв_План!$B$4:$B$369,Произв_План!$AP$4:$AP$369,0),0))</f>
        <v>125</v>
      </c>
      <c r="J44" s="535">
        <f t="array" aca="1" ref="J44" ca="1">SUM(IF($B$1=Произв_Факт!$A$4:$A$369,IF($B$2&gt;=Произв_Факт!$B$4:$B$369,Произв_Факт!$AP$4:$AP$369,0),0))</f>
        <v>24</v>
      </c>
      <c r="K44" s="535">
        <f t="shared" ca="1" si="10"/>
        <v>101</v>
      </c>
      <c r="L44" s="565">
        <f t="shared" ca="1" si="8"/>
        <v>0.192</v>
      </c>
      <c r="M44" s="539"/>
      <c r="N44" s="559">
        <f ca="1">SUMIF(Произв_План!$A$4:$A$369,$B$1,Произв_План!$AP$4:$AP$369)</f>
        <v>400</v>
      </c>
      <c r="O44" s="565">
        <f t="shared" ca="1" si="9"/>
        <v>0.06</v>
      </c>
      <c r="P44" s="539"/>
    </row>
    <row r="45" spans="2:16">
      <c r="B45" s="602" t="s">
        <v>3298</v>
      </c>
      <c r="C45" s="603"/>
      <c r="D45" s="534"/>
      <c r="E45" s="535">
        <f ca="1">SUMIF(Произв_План!$B$4:$B$369,$B$2,Произв_План!$AQ$4:$AQ$369)</f>
        <v>25</v>
      </c>
      <c r="F45" s="535">
        <f ca="1">SUMIF(Произв_Факт!$B$4:$B$369,$B$2,Произв_Факт!$AQ$4:$AQ$369)</f>
        <v>18</v>
      </c>
      <c r="G45" s="541"/>
      <c r="H45" s="562"/>
      <c r="I45" s="535">
        <f t="array" aca="1" ref="I45" ca="1">SUM(IF($B$1=Произв_План!$A$4:$A$369,IF($B$2&gt;=Произв_План!$B$4:$B$369,Произв_План!$AQ$4:$AQ$369,0),0))</f>
        <v>225</v>
      </c>
      <c r="J45" s="535">
        <f t="array" aca="1" ref="J45" ca="1">SUM(IF($B$1=Произв_Факт!$A$4:$A$369,IF($B$2&gt;=Произв_Факт!$B$4:$B$369,Произв_Факт!$AQ$4:$AQ$369,0),0))</f>
        <v>175</v>
      </c>
      <c r="K45" s="535">
        <f t="shared" ca="1" si="10"/>
        <v>50</v>
      </c>
      <c r="L45" s="565">
        <f t="shared" ca="1" si="8"/>
        <v>0.77777777777777779</v>
      </c>
      <c r="M45" s="539"/>
      <c r="N45" s="559">
        <f ca="1">SUMIF(Произв_План!$A$4:$A$369,$B$1,Произв_План!$AQ$4:$AQ$369)</f>
        <v>500</v>
      </c>
      <c r="O45" s="565">
        <f t="shared" ca="1" si="9"/>
        <v>0.35</v>
      </c>
      <c r="P45" s="539"/>
    </row>
    <row r="46" spans="2:16" s="367" customFormat="1">
      <c r="B46" s="599" t="s">
        <v>3314</v>
      </c>
      <c r="C46" s="539">
        <v>1221</v>
      </c>
      <c r="D46" s="559">
        <f ca="1">SUMIF(Произв_Факт!$B$4:$B$369,$B$2-1,Произв_Факт!$CH$4:$CH$369)</f>
        <v>339</v>
      </c>
      <c r="E46" s="535">
        <f ca="1">SUMIF(Произв_План!$B$4:$B$369,$B$2,Произв_План!$AR$4:$AR$369)</f>
        <v>0</v>
      </c>
      <c r="F46" s="535">
        <f ca="1">SUMIF(Произв_Факт!$B$4:$B$369,$B$2,Произв_Факт!$AR$4:$AR$369)</f>
        <v>0</v>
      </c>
      <c r="G46" s="541">
        <f ca="1">D46+F46-F74</f>
        <v>339</v>
      </c>
      <c r="H46" s="562">
        <f ca="1">SUMIF(Произв_Факт!$B$4:$B$369,$G$1-1,Произв_Факт!$CH$4:$CH$369)</f>
        <v>188</v>
      </c>
      <c r="I46" s="535">
        <f t="array" aca="1" ref="I46" ca="1">SUM(IF($B$1=Произв_План!$A$4:$A$369,IF($B$2&gt;=Произв_План!$B$4:$B$369,Произв_План!$AR$4:$AR$369,0),0))</f>
        <v>100</v>
      </c>
      <c r="J46" s="535">
        <f t="array" aca="1" ref="J46" ca="1">SUM(IF($B$1=Произв_Факт!$A$4:$A$369,IF($B$2&gt;=Произв_Факт!$B$4:$B$369,Произв_Факт!$AR$4:$AR$369,0),0))</f>
        <v>151</v>
      </c>
      <c r="K46" s="535">
        <f t="shared" ca="1" si="10"/>
        <v>-51</v>
      </c>
      <c r="L46" s="565">
        <f t="shared" ca="1" si="8"/>
        <v>1.51</v>
      </c>
      <c r="M46" s="539">
        <f ca="1">H46+J46-J74</f>
        <v>188</v>
      </c>
      <c r="N46" s="559">
        <f ca="1">SUMIF(Произв_План!$A$4:$A$369,$B$1,Произв_План!$AR$4:$AR$369)</f>
        <v>100</v>
      </c>
      <c r="O46" s="565">
        <f t="shared" ca="1" si="9"/>
        <v>1.51</v>
      </c>
      <c r="P46" s="539">
        <f ca="1">H46+N46-N74</f>
        <v>168</v>
      </c>
    </row>
    <row r="47" spans="2:16" s="367" customFormat="1" ht="13.5" thickBot="1">
      <c r="B47" s="601"/>
      <c r="C47" s="540">
        <v>826</v>
      </c>
      <c r="D47" s="558">
        <f ca="1">SUMIF(Произв_Факт!$B$4:$B$369,$B$2-1,Произв_Факт!$CI$4:$CI$369)</f>
        <v>6</v>
      </c>
      <c r="E47" s="538">
        <f ca="1">SUMIF(Произв_План!$B$4:$B$369,$B$2,Произв_План!$AS$4:$AS$369)</f>
        <v>25</v>
      </c>
      <c r="F47" s="538">
        <f ca="1">SUMIF(Произв_Факт!$B$4:$B$369,$B$2,Произв_Факт!$AS$4:$AS$369)</f>
        <v>18</v>
      </c>
      <c r="G47" s="542">
        <f ca="1">D47+F47-F78</f>
        <v>24</v>
      </c>
      <c r="H47" s="556">
        <f ca="1">SUMIF(Произв_Факт!$B$4:$B$369,$G$1-1,Произв_Факт!$CI$4:$CI$369)</f>
        <v>0</v>
      </c>
      <c r="I47" s="538">
        <f t="array" aca="1" ref="I47" ca="1">SUM(IF($B$1=Произв_План!$A$4:$A$369,IF($B$2&gt;=Произв_План!$B$4:$B$369,Произв_План!$AS$4:$AS$369,0),0))</f>
        <v>125</v>
      </c>
      <c r="J47" s="538">
        <f t="array" aca="1" ref="J47" ca="1">SUM(IF($B$1=Произв_Факт!$A$4:$A$369,IF($B$2&gt;=Произв_Факт!$B$4:$B$369,Произв_Факт!$AS$4:$AS$369,0),0))</f>
        <v>24</v>
      </c>
      <c r="K47" s="538">
        <f t="shared" ca="1" si="10"/>
        <v>101</v>
      </c>
      <c r="L47" s="566">
        <f t="shared" ca="1" si="8"/>
        <v>0.192</v>
      </c>
      <c r="M47" s="540">
        <f ca="1">H47+J47-J78</f>
        <v>18</v>
      </c>
      <c r="N47" s="558">
        <f ca="1">SUMIF(Произв_План!$A$4:$A$369,$B$1,Произв_План!$AS$4:$AS$369)</f>
        <v>400</v>
      </c>
      <c r="O47" s="566">
        <f t="shared" ca="1" si="9"/>
        <v>0.06</v>
      </c>
      <c r="P47" s="540">
        <f ca="1">H47+N47-N78</f>
        <v>25</v>
      </c>
    </row>
    <row r="48" spans="2:16" ht="13.5" thickBot="1">
      <c r="B48" s="292"/>
      <c r="C48" s="557"/>
      <c r="D48" s="293"/>
      <c r="E48" s="551"/>
      <c r="F48" s="551"/>
      <c r="G48" s="338"/>
      <c r="H48" s="292"/>
      <c r="I48" s="551"/>
      <c r="J48" s="551"/>
      <c r="K48" s="551"/>
      <c r="L48" s="563"/>
      <c r="M48" s="557"/>
      <c r="N48" s="293"/>
      <c r="O48" s="563"/>
      <c r="P48" s="551"/>
    </row>
    <row r="49" spans="2:16">
      <c r="B49" s="543" t="s">
        <v>3266</v>
      </c>
      <c r="C49" s="570" t="s">
        <v>3232</v>
      </c>
      <c r="D49" s="569"/>
      <c r="E49" s="139">
        <f ca="1">SUMIF(Произв_План!$B$4:$B$369,$B$2,Произв_План!$C$4:$C$369)</f>
        <v>0</v>
      </c>
      <c r="F49" s="139">
        <f ca="1">SUMIF(Произв_Факт!$B$4:$B$369,$B$2,Произв_Факт!$C$4:$C$369)</f>
        <v>0</v>
      </c>
      <c r="G49" s="544"/>
      <c r="H49" s="543"/>
      <c r="I49" s="139">
        <f t="array" aca="1" ref="I49" ca="1">SUM(IF($B$1=Произв_План!$A$4:$A$369,IF($B$2&gt;=Произв_План!$B$4:$B$369,Произв_План!$C$4:$C$369,0),0))</f>
        <v>0</v>
      </c>
      <c r="J49" s="139">
        <f t="array" aca="1" ref="J49" ca="1">SUM(IF($B$1=Произв_Факт!$A$4:$A$369,IF($B$2&gt;=Произв_Факт!$B$4:$B$369,Произв_Факт!$C$4:$C$369,0),0))</f>
        <v>9</v>
      </c>
      <c r="K49" s="139">
        <f t="shared" ca="1" si="4"/>
        <v>-9</v>
      </c>
      <c r="L49" s="564" t="str">
        <f t="shared" ref="L49:L60" ca="1" si="11">IF(I49&lt;&gt;0,(J49)/I49,"-")</f>
        <v>-</v>
      </c>
      <c r="M49" s="545"/>
      <c r="N49" s="146">
        <f ca="1">SUMIF(Произв_План!$A$4:$A$369,$B$1,Произв_План!$C$4:$C$369)</f>
        <v>0</v>
      </c>
      <c r="O49" s="564" t="str">
        <f t="shared" ref="O49:O60" ca="1" si="12">IF(N49&lt;&gt;0,(J49)/N49,"-")</f>
        <v>-</v>
      </c>
      <c r="P49" s="545"/>
    </row>
    <row r="50" spans="2:16">
      <c r="B50" s="562"/>
      <c r="C50" s="571" t="s">
        <v>3233</v>
      </c>
      <c r="D50" s="537"/>
      <c r="E50" s="535">
        <f ca="1">SUMIF(Произв_План!$B$4:$B$369,$B$2,Произв_План!$D$4:$D$369)</f>
        <v>25</v>
      </c>
      <c r="F50" s="535">
        <f ca="1">SUMIF(Произв_Факт!$B$4:$B$369,$B$2,Произв_Факт!$D$4:$D$369)</f>
        <v>17</v>
      </c>
      <c r="G50" s="541"/>
      <c r="H50" s="562"/>
      <c r="I50" s="535">
        <f t="array" aca="1" ref="I50" ca="1">SUM(IF($B$1=Произв_План!$A$4:$A$369,IF($B$2&gt;=Произв_План!$B$4:$B$369,Произв_План!$D$4:$D$369,0),0))</f>
        <v>225</v>
      </c>
      <c r="J50" s="535">
        <f t="array" aca="1" ref="J50" ca="1">SUM(IF($B$1=Произв_Факт!$A$4:$A$369,IF($B$2&gt;=Произв_Факт!$B$4:$B$369,Произв_Факт!$D$4:$D$369,0),0))</f>
        <v>144</v>
      </c>
      <c r="K50" s="535">
        <f t="shared" ca="1" si="4"/>
        <v>81</v>
      </c>
      <c r="L50" s="565">
        <f t="shared" ca="1" si="11"/>
        <v>0.64</v>
      </c>
      <c r="M50" s="539"/>
      <c r="N50" s="559">
        <f ca="1">SUMIF(Произв_План!$A$4:$A$369,$B$1,Произв_План!$D$4:$D$369)</f>
        <v>500</v>
      </c>
      <c r="O50" s="565">
        <f t="shared" ca="1" si="12"/>
        <v>0.28799999999999998</v>
      </c>
      <c r="P50" s="539"/>
    </row>
    <row r="51" spans="2:16">
      <c r="B51" s="562"/>
      <c r="C51" s="571" t="s">
        <v>3234</v>
      </c>
      <c r="D51" s="537"/>
      <c r="E51" s="535">
        <f ca="1">SUMIF(Произв_План!$B$4:$B$369,$B$2,Произв_План!$E$4:$E$369)</f>
        <v>0</v>
      </c>
      <c r="F51" s="535">
        <f ca="1">SUMIF(Произв_Факт!$B$4:$B$369,$B$2,Произв_Факт!$E$4:$E$369)</f>
        <v>17</v>
      </c>
      <c r="G51" s="541"/>
      <c r="H51" s="562"/>
      <c r="I51" s="535">
        <f t="array" aca="1" ref="I51" ca="1">SUM(IF($B$1=Произв_План!$A$4:$A$369,IF($B$2&gt;=Произв_План!$B$4:$B$369,Произв_План!$E$4:$E$369,0),0))</f>
        <v>100</v>
      </c>
      <c r="J51" s="535">
        <f t="array" aca="1" ref="J51" ca="1">SUM(IF($B$1=Произв_Факт!$A$4:$A$369,IF($B$2&gt;=Произв_Факт!$B$4:$B$369,Произв_Факт!$E$4:$E$369,0),0))</f>
        <v>145</v>
      </c>
      <c r="K51" s="535">
        <f t="shared" ca="1" si="4"/>
        <v>-45</v>
      </c>
      <c r="L51" s="565">
        <f t="shared" ca="1" si="11"/>
        <v>1.45</v>
      </c>
      <c r="M51" s="539"/>
      <c r="N51" s="559">
        <f ca="1">SUMIF(Произв_План!$A$4:$A$369,$B$1,Произв_План!$E$4:$E$369)</f>
        <v>100</v>
      </c>
      <c r="O51" s="565">
        <f t="shared" ca="1" si="12"/>
        <v>1.45</v>
      </c>
      <c r="P51" s="539"/>
    </row>
    <row r="52" spans="2:16">
      <c r="B52" s="562"/>
      <c r="C52" s="571" t="s">
        <v>3235</v>
      </c>
      <c r="D52" s="537"/>
      <c r="E52" s="535">
        <f ca="1">SUMIF(Произв_План!$B$4:$B$369,$B$2,Произв_План!$F$4:$F$369)</f>
        <v>0</v>
      </c>
      <c r="F52" s="535">
        <f ca="1">SUMIF(Произв_Факт!$B$4:$B$369,$B$2,Произв_Факт!$F$4:$F$369)</f>
        <v>17</v>
      </c>
      <c r="G52" s="541"/>
      <c r="H52" s="562"/>
      <c r="I52" s="535">
        <f t="array" aca="1" ref="I52" ca="1">SUM(IF($B$1=Произв_План!$A$4:$A$369,IF($B$2&gt;=Произв_План!$B$4:$B$369,Произв_План!$F$4:$F$369,0),0))</f>
        <v>100</v>
      </c>
      <c r="J52" s="535">
        <f t="array" aca="1" ref="J52" ca="1">SUM(IF($B$1=Произв_Факт!$A$4:$A$369,IF($B$2&gt;=Произв_Факт!$B$4:$B$369,Произв_Факт!$F$4:$F$369,0),0))</f>
        <v>146</v>
      </c>
      <c r="K52" s="535">
        <f t="shared" ca="1" si="4"/>
        <v>-46</v>
      </c>
      <c r="L52" s="565">
        <f t="shared" ca="1" si="11"/>
        <v>1.46</v>
      </c>
      <c r="M52" s="539"/>
      <c r="N52" s="559">
        <f ca="1">SUMIF(Произв_План!$A$4:$A$369,$B$1,Произв_План!$F$4:$F$369)</f>
        <v>100</v>
      </c>
      <c r="O52" s="565">
        <f t="shared" ca="1" si="12"/>
        <v>1.46</v>
      </c>
      <c r="P52" s="539"/>
    </row>
    <row r="53" spans="2:16">
      <c r="B53" s="562"/>
      <c r="C53" s="571" t="s">
        <v>3236</v>
      </c>
      <c r="D53" s="537"/>
      <c r="E53" s="535">
        <f ca="1">SUMIF(Произв_План!$B$4:$B$369,$B$2,Произв_План!$G$4:$G$369)</f>
        <v>0</v>
      </c>
      <c r="F53" s="535">
        <f ca="1">SUMIF(Произв_Факт!$B$4:$B$369,$B$2,Произв_Факт!$G$4:$G$369)</f>
        <v>0</v>
      </c>
      <c r="G53" s="541"/>
      <c r="H53" s="562"/>
      <c r="I53" s="535">
        <f t="array" aca="1" ref="I53" ca="1">SUM(IF($B$1=Произв_План!$A$4:$A$369,IF($B$2&gt;=Произв_План!$B$4:$B$369,Произв_План!$G$4:$G$369,0),0))</f>
        <v>0</v>
      </c>
      <c r="J53" s="535">
        <f t="array" aca="1" ref="J53" ca="1">SUM(IF($B$1=Произв_Факт!$A$4:$A$369,IF($B$2&gt;=Произв_Факт!$B$4:$B$369,Произв_Факт!$G$4:$G$369,0),0))</f>
        <v>0</v>
      </c>
      <c r="K53" s="535">
        <f t="shared" ca="1" si="4"/>
        <v>0</v>
      </c>
      <c r="L53" s="565" t="str">
        <f t="shared" ca="1" si="11"/>
        <v>-</v>
      </c>
      <c r="M53" s="539"/>
      <c r="N53" s="559">
        <f ca="1">SUMIF(Произв_План!$A$4:$A$369,$B$1,Произв_План!$G$4:$G$369)</f>
        <v>0</v>
      </c>
      <c r="O53" s="565" t="str">
        <f t="shared" ca="1" si="12"/>
        <v>-</v>
      </c>
      <c r="P53" s="539"/>
    </row>
    <row r="54" spans="2:16">
      <c r="B54" s="562"/>
      <c r="C54" s="571" t="s">
        <v>3237</v>
      </c>
      <c r="D54" s="537"/>
      <c r="E54" s="535">
        <f ca="1">SUMIF(Произв_План!$B$4:$B$369,$B$2,Произв_План!$H$4:$H$369)</f>
        <v>0</v>
      </c>
      <c r="F54" s="535">
        <f ca="1">SUMIF(Произв_Факт!$B$4:$B$369,$B$2,Произв_Факт!$H$4:$H$369)</f>
        <v>17</v>
      </c>
      <c r="G54" s="541"/>
      <c r="H54" s="562"/>
      <c r="I54" s="535">
        <f t="array" aca="1" ref="I54" ca="1">SUM(IF($B$1=Произв_План!$A$4:$A$369,IF($B$2&gt;=Произв_План!$B$4:$B$369,Произв_План!$H$4:$H$369,0),0))</f>
        <v>100</v>
      </c>
      <c r="J54" s="535">
        <f t="array" aca="1" ref="J54" ca="1">SUM(IF($B$1=Произв_Факт!$A$4:$A$369,IF($B$2&gt;=Произв_Факт!$B$4:$B$369,Произв_Факт!$H$4:$H$369,0),0))</f>
        <v>140</v>
      </c>
      <c r="K54" s="535">
        <f t="shared" ca="1" si="4"/>
        <v>-40</v>
      </c>
      <c r="L54" s="565">
        <f t="shared" ca="1" si="11"/>
        <v>1.4</v>
      </c>
      <c r="M54" s="539"/>
      <c r="N54" s="559">
        <f ca="1">SUMIF(Произв_План!$A$4:$A$369,$B$1,Произв_План!$H$4:$H$369)</f>
        <v>100</v>
      </c>
      <c r="O54" s="565">
        <f t="shared" ca="1" si="12"/>
        <v>1.4</v>
      </c>
      <c r="P54" s="539"/>
    </row>
    <row r="55" spans="2:16">
      <c r="B55" s="562"/>
      <c r="C55" s="571" t="s">
        <v>3238</v>
      </c>
      <c r="D55" s="537"/>
      <c r="E55" s="535">
        <f ca="1">SUMIF(Произв_План!$B$4:$B$369,$B$2,Произв_План!$I$4:$I$369)</f>
        <v>0</v>
      </c>
      <c r="F55" s="535">
        <f ca="1">SUMIF(Произв_Факт!$B$4:$B$369,$B$2,Произв_Факт!$I$4:$I$369)</f>
        <v>17</v>
      </c>
      <c r="G55" s="541"/>
      <c r="H55" s="562"/>
      <c r="I55" s="535">
        <f t="array" aca="1" ref="I55" ca="1">SUM(IF($B$1=Произв_План!$A$4:$A$369,IF($B$2&gt;=Произв_План!$B$4:$B$369,Произв_План!$I$4:$I$369,0),0))</f>
        <v>100</v>
      </c>
      <c r="J55" s="535">
        <f t="array" aca="1" ref="J55" ca="1">SUM(IF($B$1=Произв_Факт!$A$4:$A$369,IF($B$2&gt;=Произв_Факт!$B$4:$B$369,Произв_Факт!$I$4:$I$369,0),0))</f>
        <v>150</v>
      </c>
      <c r="K55" s="535">
        <f t="shared" ca="1" si="4"/>
        <v>-50</v>
      </c>
      <c r="L55" s="565">
        <f t="shared" ca="1" si="11"/>
        <v>1.5</v>
      </c>
      <c r="M55" s="539"/>
      <c r="N55" s="559">
        <f ca="1">SUMIF(Произв_План!$A$4:$A$369,$B$1,Произв_План!$I$4:$I$369)</f>
        <v>100</v>
      </c>
      <c r="O55" s="565">
        <f t="shared" ca="1" si="12"/>
        <v>1.5</v>
      </c>
      <c r="P55" s="539"/>
    </row>
    <row r="56" spans="2:16">
      <c r="B56" s="562"/>
      <c r="C56" s="571" t="s">
        <v>3239</v>
      </c>
      <c r="D56" s="537"/>
      <c r="E56" s="535">
        <f ca="1">SUMIF(Произв_План!$B$4:$B$369,$B$2,Произв_План!$J$4:$J$369)</f>
        <v>0</v>
      </c>
      <c r="F56" s="535">
        <f ca="1">SUMIF(Произв_Факт!$B$4:$B$369,$B$2,Произв_Факт!$J$4:$J$369)</f>
        <v>0</v>
      </c>
      <c r="G56" s="541"/>
      <c r="H56" s="562"/>
      <c r="I56" s="535">
        <f t="array" aca="1" ref="I56" ca="1">SUM(IF($B$1=Произв_План!$A$4:$A$369,IF($B$2&gt;=Произв_План!$B$4:$B$369,Произв_План!$J$4:$J$369,0),0))</f>
        <v>0</v>
      </c>
      <c r="J56" s="535">
        <f t="array" aca="1" ref="J56" ca="1">SUM(IF($B$1=Произв_Факт!$A$4:$A$369,IF($B$2&gt;=Произв_Факт!$B$4:$B$369,Произв_Факт!$J$4:$J$369,0),0))</f>
        <v>9</v>
      </c>
      <c r="K56" s="535">
        <f t="shared" ca="1" si="4"/>
        <v>-9</v>
      </c>
      <c r="L56" s="565" t="str">
        <f t="shared" ca="1" si="11"/>
        <v>-</v>
      </c>
      <c r="M56" s="539"/>
      <c r="N56" s="559">
        <f ca="1">SUMIF(Произв_План!$A$4:$A$369,$B$1,Произв_План!$J$4:$J$369)</f>
        <v>0</v>
      </c>
      <c r="O56" s="565" t="str">
        <f t="shared" ca="1" si="12"/>
        <v>-</v>
      </c>
      <c r="P56" s="539"/>
    </row>
    <row r="57" spans="2:16">
      <c r="B57" s="562"/>
      <c r="C57" s="571" t="s">
        <v>3240</v>
      </c>
      <c r="D57" s="537"/>
      <c r="E57" s="535">
        <f ca="1">SUMIF(Произв_План!$B$4:$B$369,$B$2,Произв_План!$K$4:$K$369)</f>
        <v>0</v>
      </c>
      <c r="F57" s="535">
        <f ca="1">SUMIF(Произв_Факт!$B$4:$B$369,$B$2,Произв_Факт!$K$4:$K$369)</f>
        <v>0</v>
      </c>
      <c r="G57" s="541"/>
      <c r="H57" s="562"/>
      <c r="I57" s="535">
        <f t="array" aca="1" ref="I57" ca="1">SUM(IF($B$1=Произв_План!$A$4:$A$369,IF($B$2&gt;=Произв_План!$B$4:$B$369,Произв_План!$K$4:$K$369,0),0))</f>
        <v>0</v>
      </c>
      <c r="J57" s="535">
        <f t="array" aca="1" ref="J57" ca="1">SUM(IF($B$1=Произв_Факт!$A$4:$A$369,IF($B$2&gt;=Произв_Факт!$B$4:$B$369,Произв_Факт!$K$4:$K$369,0),0))</f>
        <v>0</v>
      </c>
      <c r="K57" s="535">
        <f t="shared" ca="1" si="4"/>
        <v>0</v>
      </c>
      <c r="L57" s="565" t="str">
        <f t="shared" ca="1" si="11"/>
        <v>-</v>
      </c>
      <c r="M57" s="539"/>
      <c r="N57" s="559">
        <f ca="1">SUMIF(Произв_План!$A$4:$A$369,$B$1,Произв_План!$K$4:$K$369)</f>
        <v>0</v>
      </c>
      <c r="O57" s="565" t="str">
        <f t="shared" ca="1" si="12"/>
        <v>-</v>
      </c>
      <c r="P57" s="539"/>
    </row>
    <row r="58" spans="2:16">
      <c r="B58" s="562"/>
      <c r="C58" s="571" t="s">
        <v>3241</v>
      </c>
      <c r="D58" s="537"/>
      <c r="E58" s="535">
        <f ca="1">SUMIF(Произв_План!$B$4:$B$369,$B$2,Произв_План!$L$4:$L$369)</f>
        <v>0</v>
      </c>
      <c r="F58" s="535">
        <f ca="1">SUMIF(Произв_Факт!$B$4:$B$369,$B$2,Произв_Факт!$L$4:$L$369)</f>
        <v>0</v>
      </c>
      <c r="G58" s="541"/>
      <c r="H58" s="562"/>
      <c r="I58" s="535">
        <f t="array" aca="1" ref="I58" ca="1">SUM(IF($B$1=Произв_План!$A$4:$A$369,IF($B$2&gt;=Произв_План!$B$4:$B$369,Произв_План!$L$4:$L$369,0),0))</f>
        <v>0</v>
      </c>
      <c r="J58" s="535">
        <f t="array" aca="1" ref="J58" ca="1">SUM(IF($B$1=Произв_Факт!$A$4:$A$369,IF($B$2&gt;=Произв_Факт!$B$4:$B$369,Произв_Факт!$L$4:$L$369,0),0))</f>
        <v>0</v>
      </c>
      <c r="K58" s="535">
        <f t="shared" ca="1" si="4"/>
        <v>0</v>
      </c>
      <c r="L58" s="565" t="str">
        <f t="shared" ca="1" si="11"/>
        <v>-</v>
      </c>
      <c r="M58" s="539"/>
      <c r="N58" s="559">
        <f ca="1">SUMIF(Произв_План!$A$4:$A$369,$B$1,Произв_План!$L$4:$L$369)</f>
        <v>0</v>
      </c>
      <c r="O58" s="565" t="str">
        <f t="shared" ca="1" si="12"/>
        <v>-</v>
      </c>
      <c r="P58" s="539"/>
    </row>
    <row r="59" spans="2:16">
      <c r="B59" s="562"/>
      <c r="C59" s="571" t="s">
        <v>1161</v>
      </c>
      <c r="D59" s="537"/>
      <c r="E59" s="535">
        <f ca="1">SUMIF(Произв_План!$B$4:$B$369,$B$2,Произв_План!$M$4:$M$369)</f>
        <v>0</v>
      </c>
      <c r="F59" s="535">
        <f ca="1">SUMIF(Произв_Факт!$B$4:$B$369,$B$2,Произв_Факт!$M$4:$M$369)</f>
        <v>17</v>
      </c>
      <c r="G59" s="541"/>
      <c r="H59" s="562"/>
      <c r="I59" s="535">
        <f t="array" aca="1" ref="I59" ca="1">SUM(IF($B$1=Произв_План!$A$4:$A$369,IF($B$2&gt;=Произв_План!$B$4:$B$369,Произв_План!$M$4:$M$369,0),0))</f>
        <v>100</v>
      </c>
      <c r="J59" s="535">
        <f t="array" aca="1" ref="J59" ca="1">SUM(IF($B$1=Произв_Факт!$A$4:$A$369,IF($B$2&gt;=Произв_Факт!$B$4:$B$369,Произв_Факт!$M$4:$M$369,0),0))</f>
        <v>142</v>
      </c>
      <c r="K59" s="535">
        <f t="shared" ca="1" si="4"/>
        <v>-42</v>
      </c>
      <c r="L59" s="565">
        <f t="shared" ca="1" si="11"/>
        <v>1.42</v>
      </c>
      <c r="M59" s="539"/>
      <c r="N59" s="559">
        <f ca="1">SUMIF(Произв_План!$A$4:$A$369,$B$1,Произв_План!$M$4:$M$369)</f>
        <v>100</v>
      </c>
      <c r="O59" s="565">
        <f t="shared" ca="1" si="12"/>
        <v>1.42</v>
      </c>
      <c r="P59" s="539"/>
    </row>
    <row r="60" spans="2:16" ht="13.5" thickBot="1">
      <c r="B60" s="556"/>
      <c r="C60" s="572" t="s">
        <v>1162</v>
      </c>
      <c r="D60" s="550"/>
      <c r="E60" s="538">
        <f ca="1">SUMIF(Произв_План!$B$4:$B$369,$B$2,Произв_План!$N$4:$N$369)</f>
        <v>0</v>
      </c>
      <c r="F60" s="538">
        <f ca="1">SUMIF(Произв_Факт!$B$4:$B$369,$B$2,Произв_Факт!$N$4:$N$369)</f>
        <v>17</v>
      </c>
      <c r="G60" s="542"/>
      <c r="H60" s="556"/>
      <c r="I60" s="538">
        <f t="array" aca="1" ref="I60" ca="1">SUM(IF($B$1=Произв_План!$A$4:$A$369,IF($B$2&gt;=Произв_План!$B$4:$B$369,Произв_План!$N$4:$N$369,0),0))</f>
        <v>100</v>
      </c>
      <c r="J60" s="538">
        <f t="array" aca="1" ref="J60" ca="1">SUM(IF($B$1=Произв_Факт!$A$4:$A$369,IF($B$2&gt;=Произв_Факт!$B$4:$B$369,Произв_Факт!$N$4:$N$369,0),0))</f>
        <v>142</v>
      </c>
      <c r="K60" s="538">
        <f t="shared" ca="1" si="4"/>
        <v>-42</v>
      </c>
      <c r="L60" s="566">
        <f t="shared" ca="1" si="11"/>
        <v>1.42</v>
      </c>
      <c r="M60" s="540"/>
      <c r="N60" s="558">
        <f ca="1">SUMIF(Произв_План!$A$4:$A$369,$B$1,Произв_План!$N$4:$N$369)</f>
        <v>100</v>
      </c>
      <c r="O60" s="566">
        <f t="shared" ca="1" si="12"/>
        <v>1.42</v>
      </c>
      <c r="P60" s="540"/>
    </row>
    <row r="61" spans="2:16" ht="13.5" thickBot="1">
      <c r="B61" s="292"/>
      <c r="C61" s="557"/>
      <c r="D61" s="293"/>
      <c r="E61" s="551"/>
      <c r="F61" s="551"/>
      <c r="G61" s="338"/>
      <c r="H61" s="292"/>
      <c r="I61" s="551"/>
      <c r="J61" s="551"/>
      <c r="K61" s="551"/>
      <c r="L61" s="563"/>
      <c r="M61" s="557"/>
      <c r="N61" s="293"/>
      <c r="O61" s="563"/>
      <c r="P61" s="551"/>
    </row>
    <row r="62" spans="2:16">
      <c r="B62" s="543" t="s">
        <v>173</v>
      </c>
      <c r="C62" s="545"/>
      <c r="D62" s="146"/>
      <c r="E62" s="139">
        <f ca="1">SUMIF(Произв_План!$B$4:$B$369,$B$2,Произв_План!$BH$4:$BH$369)</f>
        <v>0</v>
      </c>
      <c r="F62" s="139">
        <f ca="1">SUMIF(Произв_Факт!$B$4:$B$369,$B$2,Произв_Факт!$BH$4:$BH$369)</f>
        <v>0</v>
      </c>
      <c r="G62" s="544"/>
      <c r="H62" s="543"/>
      <c r="I62" s="139">
        <f t="array" aca="1" ref="I62" ca="1">SUM(IF($B$1=Произв_План!$A$4:$A$369,IF($B$2&gt;=Произв_План!$B$4:$B$369,Произв_План!$BH$4:$BH$369,0),0))</f>
        <v>0</v>
      </c>
      <c r="J62" s="139">
        <f t="array" aca="1" ref="J62" ca="1">SUM(IF($B$1=Произв_Факт!$A$4:$A$369,IF($B$2&gt;=Произв_Факт!$B$4:$B$369,Произв_Факт!$BH$4:$BH$369,0),0))</f>
        <v>0</v>
      </c>
      <c r="K62" s="139">
        <f t="shared" ca="1" si="4"/>
        <v>0</v>
      </c>
      <c r="L62" s="564" t="str">
        <f t="shared" ref="L62:L68" ca="1" si="13">IF(I62&lt;&gt;0,(J62)/I62,"-")</f>
        <v>-</v>
      </c>
      <c r="M62" s="545"/>
      <c r="N62" s="146">
        <f ca="1">SUMIF(Произв_План!$A$4:$A$369,$B$1,Произв_План!$BH$4:$BH$369)</f>
        <v>0</v>
      </c>
      <c r="O62" s="564" t="str">
        <f t="shared" ref="O62:O68" ca="1" si="14">IF(N62&lt;&gt;0,(J62)/N62,"-")</f>
        <v>-</v>
      </c>
      <c r="P62" s="545"/>
    </row>
    <row r="63" spans="2:16">
      <c r="B63" s="562" t="s">
        <v>174</v>
      </c>
      <c r="C63" s="539"/>
      <c r="D63" s="559"/>
      <c r="E63" s="535">
        <f ca="1">SUMIF(Произв_План!$B$4:$B$369,$B$2,Произв_План!$BI$4:$BI$369)</f>
        <v>0</v>
      </c>
      <c r="F63" s="535">
        <f ca="1">SUMIF(Произв_Факт!$B$4:$B$369,$B$2,Произв_Факт!$BI$4:$BI$369)</f>
        <v>0</v>
      </c>
      <c r="G63" s="541"/>
      <c r="H63" s="562"/>
      <c r="I63" s="535">
        <f t="array" aca="1" ref="I63" ca="1">SUM(IF($B$1=Произв_План!$A$4:$A$369,IF($B$2&gt;=Произв_План!$B$4:$B$369,Произв_План!$BI$4:$BI$369,0),0))</f>
        <v>0</v>
      </c>
      <c r="J63" s="535">
        <f t="array" aca="1" ref="J63" ca="1">SUM(IF($B$1=Произв_Факт!$A$4:$A$369,IF($B$2&gt;=Произв_Факт!$B$4:$B$369,Произв_Факт!$BI$4:$BI$369,0),0))</f>
        <v>0</v>
      </c>
      <c r="K63" s="535">
        <f t="shared" ca="1" si="4"/>
        <v>0</v>
      </c>
      <c r="L63" s="565" t="str">
        <f t="shared" ca="1" si="13"/>
        <v>-</v>
      </c>
      <c r="M63" s="539"/>
      <c r="N63" s="559">
        <f ca="1">SUMIF(Произв_План!$A$4:$A$369,$B$1,Произв_План!$BI$4:$BI$369)</f>
        <v>0</v>
      </c>
      <c r="O63" s="565" t="str">
        <f t="shared" ca="1" si="14"/>
        <v>-</v>
      </c>
      <c r="P63" s="539"/>
    </row>
    <row r="64" spans="2:16">
      <c r="B64" s="562" t="s">
        <v>175</v>
      </c>
      <c r="C64" s="539"/>
      <c r="D64" s="559"/>
      <c r="E64" s="535">
        <f ca="1">SUMIF(Произв_План!$B$4:$B$369,$B$2,Произв_План!$BJ$4:$BJ$369)</f>
        <v>0</v>
      </c>
      <c r="F64" s="535">
        <f ca="1">SUMIF(Произв_Факт!$B$4:$B$369,$B$2,Произв_Факт!$BJ$4:$BJ$369)</f>
        <v>0</v>
      </c>
      <c r="G64" s="541"/>
      <c r="H64" s="562"/>
      <c r="I64" s="535">
        <f t="array" aca="1" ref="I64" ca="1">SUM(IF($B$1=Произв_План!$A$4:$A$369,IF($B$2&gt;=Произв_План!$B$4:$B$369,Произв_План!$BJ$4:$BJ$369,0),0))</f>
        <v>0</v>
      </c>
      <c r="J64" s="535">
        <f t="array" aca="1" ref="J64" ca="1">SUM(IF($B$1=Произв_Факт!$A$4:$A$369,IF($B$2&gt;=Произв_Факт!$B$4:$B$369,Произв_Факт!$BJ$4:$BJ$369,0),0))</f>
        <v>0</v>
      </c>
      <c r="K64" s="535">
        <f t="shared" ca="1" si="4"/>
        <v>0</v>
      </c>
      <c r="L64" s="565" t="str">
        <f t="shared" ca="1" si="13"/>
        <v>-</v>
      </c>
      <c r="M64" s="539"/>
      <c r="N64" s="559">
        <f ca="1">SUMIF(Произв_План!$A$4:$A$369,$B$1,Произв_План!$BJ$4:$BJ$369)</f>
        <v>0</v>
      </c>
      <c r="O64" s="565" t="str">
        <f t="shared" ca="1" si="14"/>
        <v>-</v>
      </c>
      <c r="P64" s="539"/>
    </row>
    <row r="65" spans="2:16">
      <c r="B65" s="562" t="s">
        <v>176</v>
      </c>
      <c r="C65" s="539"/>
      <c r="D65" s="559"/>
      <c r="E65" s="535">
        <f ca="1">SUMIF(Произв_План!$B$4:$B$369,$B$2,Произв_План!$BK$4:$BK$369)</f>
        <v>0</v>
      </c>
      <c r="F65" s="535">
        <f ca="1">SUMIF(Произв_Факт!$B$4:$B$369,$B$2,Произв_Факт!$BK$4:$BK$369)</f>
        <v>0</v>
      </c>
      <c r="G65" s="541"/>
      <c r="H65" s="562"/>
      <c r="I65" s="535">
        <f t="array" aca="1" ref="I65" ca="1">SUM(IF($B$1=Произв_План!$A$4:$A$369,IF($B$2&gt;=Произв_План!$B$4:$B$369,Произв_План!$BK$4:$BK$369,0),0))</f>
        <v>25</v>
      </c>
      <c r="J65" s="535">
        <f t="array" aca="1" ref="J65" ca="1">SUM(IF($B$1=Произв_Факт!$A$4:$A$369,IF($B$2&gt;=Произв_Факт!$B$4:$B$369,Произв_Факт!$BK$4:$BK$369,0),0))</f>
        <v>42</v>
      </c>
      <c r="K65" s="535">
        <f t="shared" ca="1" si="4"/>
        <v>-17</v>
      </c>
      <c r="L65" s="565">
        <f t="shared" ca="1" si="13"/>
        <v>1.68</v>
      </c>
      <c r="M65" s="539"/>
      <c r="N65" s="559">
        <f ca="1">SUMIF(Произв_План!$A$4:$A$369,$B$1,Произв_План!$BK$4:$BK$369)</f>
        <v>25</v>
      </c>
      <c r="O65" s="565">
        <f t="shared" ca="1" si="14"/>
        <v>1.68</v>
      </c>
      <c r="P65" s="539"/>
    </row>
    <row r="66" spans="2:16">
      <c r="B66" s="562" t="s">
        <v>177</v>
      </c>
      <c r="C66" s="539"/>
      <c r="D66" s="559"/>
      <c r="E66" s="535">
        <f ca="1">SUMIF(Произв_План!$B$4:$B$369,$B$2,Произв_План!$BL$4:$BL$369)</f>
        <v>0</v>
      </c>
      <c r="F66" s="535">
        <f ca="1">SUMIF(Произв_Факт!$B$4:$B$369,$B$2,Произв_Факт!$BL$4:$BL$369)</f>
        <v>0</v>
      </c>
      <c r="G66" s="541"/>
      <c r="H66" s="562"/>
      <c r="I66" s="535">
        <f t="array" aca="1" ref="I66" ca="1">SUM(IF($B$1=Произв_План!$A$4:$A$369,IF($B$2&gt;=Произв_План!$B$4:$B$369,Произв_План!$BL$4:$BL$369,0),0))</f>
        <v>25</v>
      </c>
      <c r="J66" s="535">
        <f t="array" aca="1" ref="J66" ca="1">SUM(IF($B$1=Произв_Факт!$A$4:$A$369,IF($B$2&gt;=Произв_Факт!$B$4:$B$369,Произв_Факт!$BL$4:$BL$369,0),0))</f>
        <v>7</v>
      </c>
      <c r="K66" s="535">
        <f t="shared" ref="K66:K86" ca="1" si="15">I66-J66</f>
        <v>18</v>
      </c>
      <c r="L66" s="565">
        <f t="shared" ca="1" si="13"/>
        <v>0.28000000000000003</v>
      </c>
      <c r="M66" s="539"/>
      <c r="N66" s="559">
        <f ca="1">SUMIF(Произв_План!$A$4:$A$369,$B$1,Произв_План!$BL$4:$BL$369)</f>
        <v>25</v>
      </c>
      <c r="O66" s="565">
        <f t="shared" ca="1" si="14"/>
        <v>0.28000000000000003</v>
      </c>
      <c r="P66" s="539"/>
    </row>
    <row r="67" spans="2:16">
      <c r="B67" s="562" t="s">
        <v>2732</v>
      </c>
      <c r="C67" s="539"/>
      <c r="D67" s="559"/>
      <c r="E67" s="535">
        <f ca="1">SUMIF(Произв_План!$B$4:$B$369,$B$2,Произв_План!$BM$4:$BM$369)</f>
        <v>0</v>
      </c>
      <c r="F67" s="535">
        <f ca="1">SUMIF(Произв_Факт!$B$4:$B$369,$B$2,Произв_Факт!$BM$4:$BM$369)</f>
        <v>0</v>
      </c>
      <c r="G67" s="541"/>
      <c r="H67" s="562"/>
      <c r="I67" s="535">
        <f t="array" aca="1" ref="I67" ca="1">SUM(IF($B$1=Произв_План!$A$4:$A$369,IF($B$2&gt;=Произв_План!$B$4:$B$369,Произв_План!$BM$4:$BM$369,0),0))</f>
        <v>0</v>
      </c>
      <c r="J67" s="535">
        <f t="array" aca="1" ref="J67" ca="1">SUM(IF($B$1=Произв_Факт!$A$4:$A$369,IF($B$2&gt;=Произв_Факт!$B$4:$B$369,Произв_Факт!$BM$4:$BM$369,0),0))</f>
        <v>0</v>
      </c>
      <c r="K67" s="535">
        <f t="shared" ca="1" si="15"/>
        <v>0</v>
      </c>
      <c r="L67" s="565" t="str">
        <f t="shared" ca="1" si="13"/>
        <v>-</v>
      </c>
      <c r="M67" s="539"/>
      <c r="N67" s="559">
        <f ca="1">SUMIF(Произв_План!$A$4:$A$369,$B$1,Произв_План!$BM$4:$BM$369)</f>
        <v>0</v>
      </c>
      <c r="O67" s="565" t="str">
        <f t="shared" ca="1" si="14"/>
        <v>-</v>
      </c>
      <c r="P67" s="539"/>
    </row>
    <row r="68" spans="2:16" ht="13.5" thickBot="1">
      <c r="B68" s="556" t="s">
        <v>2733</v>
      </c>
      <c r="C68" s="540"/>
      <c r="D68" s="558"/>
      <c r="E68" s="538">
        <f ca="1">SUMIF(Произв_План!$B$4:$B$369,$B$2,Произв_План!$BN$4:$BN$369)</f>
        <v>0</v>
      </c>
      <c r="F68" s="538">
        <f ca="1">SUMIF(Произв_Факт!$B$4:$B$369,$B$2,Произв_Факт!$BN$4:$BN$369)</f>
        <v>0</v>
      </c>
      <c r="G68" s="542"/>
      <c r="H68" s="556"/>
      <c r="I68" s="538">
        <f t="array" aca="1" ref="I68" ca="1">SUM(IF($B$1=Произв_План!$A$4:$A$369,IF($B$2&gt;=Произв_План!$B$4:$B$369,Произв_План!$BN$4:$BN$369,0),0))</f>
        <v>0</v>
      </c>
      <c r="J68" s="538">
        <f t="array" aca="1" ref="J68" ca="1">SUM(IF($B$1=Произв_Факт!$A$4:$A$369,IF($B$2&gt;=Произв_Факт!$B$4:$B$369,Произв_Факт!$BN$4:$BN$369,0),0))</f>
        <v>0</v>
      </c>
      <c r="K68" s="538">
        <f t="shared" ca="1" si="15"/>
        <v>0</v>
      </c>
      <c r="L68" s="566" t="str">
        <f t="shared" ca="1" si="13"/>
        <v>-</v>
      </c>
      <c r="M68" s="540"/>
      <c r="N68" s="558">
        <f ca="1">SUMIF(Произв_План!$A$4:$A$369,$B$1,Произв_План!$BN$4:$BN$369)</f>
        <v>0</v>
      </c>
      <c r="O68" s="566" t="str">
        <f t="shared" ca="1" si="14"/>
        <v>-</v>
      </c>
      <c r="P68" s="540"/>
    </row>
    <row r="69" spans="2:16" ht="13.5" thickBot="1">
      <c r="B69" s="292"/>
      <c r="C69" s="557"/>
      <c r="D69" s="293"/>
      <c r="E69" s="551"/>
      <c r="F69" s="551"/>
      <c r="G69" s="338"/>
      <c r="H69" s="292"/>
      <c r="I69" s="551"/>
      <c r="J69" s="551"/>
      <c r="K69" s="551"/>
      <c r="L69" s="563"/>
      <c r="M69" s="557"/>
      <c r="N69" s="293"/>
      <c r="O69" s="563"/>
      <c r="P69" s="551"/>
    </row>
    <row r="70" spans="2:16" ht="13.5" thickBot="1">
      <c r="B70" s="552" t="s">
        <v>3302</v>
      </c>
      <c r="C70" s="554"/>
      <c r="D70" s="560"/>
      <c r="E70" s="553"/>
      <c r="F70" s="553"/>
      <c r="G70" s="561"/>
      <c r="H70" s="552"/>
      <c r="I70" s="553"/>
      <c r="J70" s="553"/>
      <c r="K70" s="553"/>
      <c r="L70" s="567"/>
      <c r="M70" s="554"/>
      <c r="N70" s="560"/>
      <c r="O70" s="567"/>
      <c r="P70" s="554"/>
    </row>
    <row r="71" spans="2:16" ht="13.5" thickBot="1">
      <c r="B71" s="292"/>
      <c r="C71" s="557"/>
      <c r="D71" s="293"/>
      <c r="E71" s="551"/>
      <c r="F71" s="551"/>
      <c r="G71" s="338"/>
      <c r="H71" s="292"/>
      <c r="I71" s="551"/>
      <c r="J71" s="551"/>
      <c r="K71" s="551"/>
      <c r="L71" s="563"/>
      <c r="M71" s="557"/>
      <c r="N71" s="293"/>
      <c r="O71" s="563"/>
      <c r="P71" s="551"/>
    </row>
    <row r="72" spans="2:16">
      <c r="B72" s="622" t="s">
        <v>3303</v>
      </c>
      <c r="C72" s="545" t="s">
        <v>3262</v>
      </c>
      <c r="D72" s="146">
        <f ca="1">SUMIF(Произв_Факт!$B$4:$B$369,$B$2-1,Произв_Факт!$CA$4:$CA$369)</f>
        <v>808</v>
      </c>
      <c r="E72" s="139">
        <f ca="1">SUMIF(Произв_План!$B$4:$B$369,$B$2,Произв_План!$BO$4:$BO$369)</f>
        <v>0</v>
      </c>
      <c r="F72" s="139">
        <f ca="1">SUMIF(Произв_Факт!$B$4:$B$369,$B$2,Произв_Факт!$BO$4:$BO$369)</f>
        <v>0</v>
      </c>
      <c r="G72" s="544">
        <f ca="1">D72+F72-F81</f>
        <v>808</v>
      </c>
      <c r="H72" s="543">
        <f ca="1">SUMIF(Произв_Факт!$B$4:$B$369,$G$1-1,Произв_Факт!$CA$4:$CA$369)</f>
        <v>673</v>
      </c>
      <c r="I72" s="139">
        <f t="array" aca="1" ref="I72" ca="1">SUM(IF($B$1=Произв_План!$A$4:$A$369,IF($B$2&gt;=Произв_План!$B$4:$B$369,Произв_План!$BO$4:$BO$369,0),0))</f>
        <v>120</v>
      </c>
      <c r="J72" s="139">
        <f t="array" aca="1" ref="J72" ca="1">SUM(IF($B$1=Произв_Факт!$A$4:$A$369,IF($B$2&gt;=Произв_Факт!$B$4:$B$369,Произв_Факт!$BO$4:$BO$369,0),0))</f>
        <v>151</v>
      </c>
      <c r="K72" s="139">
        <f t="shared" ca="1" si="15"/>
        <v>-31</v>
      </c>
      <c r="L72" s="564">
        <f ca="1">IF(I72&lt;&gt;0,(J72)/I72,"-")</f>
        <v>1.2583333333333333</v>
      </c>
      <c r="M72" s="545">
        <f ca="1">H72+J72-J81</f>
        <v>808</v>
      </c>
      <c r="N72" s="146">
        <f ca="1">SUMIF(Произв_План!$A$4:$A$369,$B$1,Произв_План!$BO$4:$BO$369)</f>
        <v>120</v>
      </c>
      <c r="O72" s="564">
        <f t="shared" ref="O72:O79" ca="1" si="16">IF(N72&lt;&gt;0,(J72)/N72,"-")</f>
        <v>1.2583333333333333</v>
      </c>
      <c r="P72" s="545">
        <f ca="1">H72+N72-N81</f>
        <v>793</v>
      </c>
    </row>
    <row r="73" spans="2:16">
      <c r="B73" s="619"/>
      <c r="C73" s="539" t="s">
        <v>3263</v>
      </c>
      <c r="D73" s="559">
        <f ca="1">SUMIF(Произв_Факт!$B$4:$B$369,$B$2-1,Произв_Факт!$CB$4:$CB$369)</f>
        <v>6</v>
      </c>
      <c r="E73" s="535">
        <f ca="1">SUMIF(Произв_План!$B$4:$B$369,$B$2,Произв_План!$BQ$4:$BQ$369)</f>
        <v>0</v>
      </c>
      <c r="F73" s="535">
        <f ca="1">SUMIF(Произв_Факт!$B$4:$B$369,$B$2,Произв_Факт!$BQ$4:$BQ$369)</f>
        <v>0</v>
      </c>
      <c r="G73" s="541">
        <f ca="1">D73+F73-F82</f>
        <v>6</v>
      </c>
      <c r="H73" s="562">
        <f ca="1">SUMIF(Произв_Факт!$B$4:$B$369,$G$1-1,Произв_Факт!$CB$4:$CB$369)</f>
        <v>0</v>
      </c>
      <c r="I73" s="535">
        <f t="array" aca="1" ref="I73" ca="1">SUM(IF($B$1=Произв_План!$A$4:$A$369,IF($B$2&gt;=Произв_План!$B$4:$B$369,Произв_План!$BQ$4:$BQ$369,0),0))</f>
        <v>0</v>
      </c>
      <c r="J73" s="535">
        <f t="array" aca="1" ref="J73" ca="1">SUM(IF($B$1=Произв_Факт!$A$4:$A$369,IF($B$2&gt;=Произв_Факт!$B$4:$B$369,Произв_Факт!$BQ$4:$BQ$369,0),0))</f>
        <v>0</v>
      </c>
      <c r="K73" s="535">
        <f t="shared" ca="1" si="15"/>
        <v>0</v>
      </c>
      <c r="L73" s="565" t="str">
        <f t="shared" ref="L73:L88" ca="1" si="17">IF(I73&lt;&gt;0,(J73)/I73,"-")</f>
        <v>-</v>
      </c>
      <c r="M73" s="539">
        <f t="shared" ref="M73:M79" ca="1" si="18">H73+J73-J82</f>
        <v>0</v>
      </c>
      <c r="N73" s="559">
        <f ca="1">SUMIF(Произв_План!$A$4:$A$369,$B$1,Произв_План!$BQ$4:$BQ$369)</f>
        <v>0</v>
      </c>
      <c r="O73" s="565" t="str">
        <f t="shared" ca="1" si="16"/>
        <v>-</v>
      </c>
      <c r="P73" s="539">
        <f t="shared" ref="P73:P79" ca="1" si="19">H73+N73-N82</f>
        <v>0</v>
      </c>
    </row>
    <row r="74" spans="2:16">
      <c r="B74" s="617" t="s">
        <v>3299</v>
      </c>
      <c r="C74" s="618"/>
      <c r="D74" s="559">
        <f ca="1">SUM(D72:D73)</f>
        <v>814</v>
      </c>
      <c r="E74" s="535">
        <f ca="1">SUM(E72:E73)</f>
        <v>0</v>
      </c>
      <c r="F74" s="535">
        <f t="shared" ref="F74:K74" ca="1" si="20">SUM(F72:F73)</f>
        <v>0</v>
      </c>
      <c r="G74" s="541">
        <f t="shared" ca="1" si="20"/>
        <v>814</v>
      </c>
      <c r="H74" s="562">
        <f ca="1">SUM(H72:H73)</f>
        <v>673</v>
      </c>
      <c r="I74" s="535">
        <f t="shared" ca="1" si="20"/>
        <v>120</v>
      </c>
      <c r="J74" s="535">
        <f t="shared" ca="1" si="20"/>
        <v>151</v>
      </c>
      <c r="K74" s="535">
        <f t="shared" ca="1" si="20"/>
        <v>-31</v>
      </c>
      <c r="L74" s="565">
        <f t="shared" ca="1" si="17"/>
        <v>1.2583333333333333</v>
      </c>
      <c r="M74" s="539">
        <f t="shared" ca="1" si="18"/>
        <v>808</v>
      </c>
      <c r="N74" s="559">
        <f t="shared" ref="N74" ca="1" si="21">SUM(N72:N73)</f>
        <v>120</v>
      </c>
      <c r="O74" s="565">
        <f t="shared" ca="1" si="16"/>
        <v>1.2583333333333333</v>
      </c>
      <c r="P74" s="539">
        <f t="shared" ca="1" si="19"/>
        <v>793</v>
      </c>
    </row>
    <row r="75" spans="2:16">
      <c r="B75" s="619" t="s">
        <v>3304</v>
      </c>
      <c r="C75" s="539" t="s">
        <v>3262</v>
      </c>
      <c r="D75" s="559">
        <f ca="1">SUMIF(Произв_Факт!$B$4:$B$369,$B$2-1,Произв_Факт!$CC$4:$CC$369)</f>
        <v>0</v>
      </c>
      <c r="E75" s="535">
        <f ca="1">SUMIF(Произв_План!$B$4:$B$369,$B$2,Произв_План!$BP$4:$BP$369)</f>
        <v>25</v>
      </c>
      <c r="F75" s="535">
        <f ca="1">SUMIF(Произв_Факт!$B$4:$B$369,$B$2,Произв_Факт!$BP$4:$BP$369)</f>
        <v>0</v>
      </c>
      <c r="G75" s="541">
        <f ca="1">D75+F75-F84</f>
        <v>0</v>
      </c>
      <c r="H75" s="562">
        <f ca="1">SUMIF(Произв_Факт!$B$4:$B$369,$G$1-1,Произв_Факт!$CC$4:$CC$369)</f>
        <v>0</v>
      </c>
      <c r="I75" s="535">
        <f t="array" aca="1" ref="I75" ca="1">SUM(IF($B$1=Произв_План!$A$4:$A$369,IF($B$2&gt;=Произв_План!$B$4:$B$369,Произв_План!$BP$4:$BP$369,0),0))</f>
        <v>100</v>
      </c>
      <c r="J75" s="535">
        <f t="array" aca="1" ref="J75" ca="1">SUM(IF($B$1=Произв_Факт!$A$4:$A$369,IF($B$2&gt;=Произв_Факт!$B$4:$B$369,Произв_Факт!$BP$4:$BP$369,0),0))</f>
        <v>6</v>
      </c>
      <c r="K75" s="535">
        <f t="shared" ca="1" si="15"/>
        <v>94</v>
      </c>
      <c r="L75" s="565">
        <f t="shared" ca="1" si="17"/>
        <v>0.06</v>
      </c>
      <c r="M75" s="539">
        <f t="shared" ca="1" si="18"/>
        <v>6</v>
      </c>
      <c r="N75" s="559">
        <f ca="1">SUMIF(Произв_План!$A$4:$A$369,$B$1,Произв_План!$BP$4:$BP$369)</f>
        <v>375</v>
      </c>
      <c r="O75" s="565">
        <f t="shared" ca="1" si="16"/>
        <v>1.6E-2</v>
      </c>
      <c r="P75" s="539">
        <f t="shared" ca="1" si="19"/>
        <v>375</v>
      </c>
    </row>
    <row r="76" spans="2:16">
      <c r="B76" s="619"/>
      <c r="C76" s="539" t="s">
        <v>3263</v>
      </c>
      <c r="D76" s="559">
        <f ca="1">SUMIF(Произв_Факт!$B$4:$B$369,$B$2-1,Произв_Факт!$CD$4:$CD$369)</f>
        <v>0</v>
      </c>
      <c r="E76" s="535">
        <f ca="1">SUMIF(Произв_План!$B$4:$B$369,$B$2,Произв_План!$BR$4:$BR$369)</f>
        <v>0</v>
      </c>
      <c r="F76" s="535">
        <f ca="1">SUMIF(Произв_Факт!$B$4:$B$369,$B$2,Произв_Факт!$BR$4:$BR$369)</f>
        <v>0</v>
      </c>
      <c r="G76" s="541">
        <f t="shared" ref="G76:G77" ca="1" si="22">D76+F76-F85</f>
        <v>0</v>
      </c>
      <c r="H76" s="562">
        <f ca="1">SUMIF(Произв_Факт!$B$4:$B$369,$G$1-1,Произв_Факт!$CD$4:$CD$369)</f>
        <v>0</v>
      </c>
      <c r="I76" s="535">
        <f t="array" aca="1" ref="I76" ca="1">SUM(IF($B$1=Произв_План!$A$4:$A$369,IF($B$2&gt;=Произв_План!$B$4:$B$369,Произв_План!$BR$4:$BR$369,0),0))</f>
        <v>0</v>
      </c>
      <c r="J76" s="535">
        <f t="array" aca="1" ref="J76" ca="1">SUM(IF($B$1=Произв_Факт!$A$4:$A$369,IF($B$2&gt;=Произв_Факт!$B$4:$B$369,Произв_Факт!$BR$4:$BR$369,0),0))</f>
        <v>0</v>
      </c>
      <c r="K76" s="535">
        <f t="shared" ca="1" si="15"/>
        <v>0</v>
      </c>
      <c r="L76" s="565" t="str">
        <f t="shared" ca="1" si="17"/>
        <v>-</v>
      </c>
      <c r="M76" s="539">
        <f t="shared" ca="1" si="18"/>
        <v>0</v>
      </c>
      <c r="N76" s="559">
        <f ca="1">SUMIF(Произв_План!$A$4:$A$369,$B$1,Произв_План!$BR$4:$BR$369)</f>
        <v>0</v>
      </c>
      <c r="O76" s="565" t="str">
        <f t="shared" ca="1" si="16"/>
        <v>-</v>
      </c>
      <c r="P76" s="539">
        <f t="shared" ca="1" si="19"/>
        <v>0</v>
      </c>
    </row>
    <row r="77" spans="2:16">
      <c r="B77" s="619"/>
      <c r="C77" s="539" t="s">
        <v>3300</v>
      </c>
      <c r="D77" s="559">
        <f ca="1">SUMIF(Произв_Факт!$B$4:$B$369,$B$2-1,Произв_Факт!$CE$4:$CE$369)</f>
        <v>0</v>
      </c>
      <c r="E77" s="535">
        <f ca="1">SUMIF(Произв_План!$B$4:$B$369,$B$2,Произв_План!$BS$4:$BS$369)</f>
        <v>0</v>
      </c>
      <c r="F77" s="535">
        <f ca="1">SUMIF(Произв_Факт!$B$4:$B$369,$B$2,Произв_Факт!$BS$4:$BS$369)</f>
        <v>0</v>
      </c>
      <c r="G77" s="541">
        <f t="shared" ca="1" si="22"/>
        <v>0</v>
      </c>
      <c r="H77" s="562">
        <f ca="1">SUMIF(Произв_Факт!$B$4:$B$369,$G$1-1,Произв_Факт!$CE$4:$CE$369)</f>
        <v>0</v>
      </c>
      <c r="I77" s="535">
        <f t="array" aca="1" ref="I77" ca="1">SUM(IF($B$1=Произв_План!$A$4:$A$369,IF($B$2&gt;=Произв_План!$B$4:$B$369,Произв_План!$BS$4:$BS$369,0),0))</f>
        <v>0</v>
      </c>
      <c r="J77" s="535">
        <f t="array" aca="1" ref="J77" ca="1">SUM(IF($B$1=Произв_Факт!$A$4:$A$369,IF($B$2&gt;=Произв_Факт!$B$4:$B$369,Произв_Факт!$BS$4:$BS$369,0),0))</f>
        <v>0</v>
      </c>
      <c r="K77" s="535">
        <f t="shared" ca="1" si="15"/>
        <v>0</v>
      </c>
      <c r="L77" s="565" t="str">
        <f t="shared" ca="1" si="17"/>
        <v>-</v>
      </c>
      <c r="M77" s="539">
        <f t="shared" ca="1" si="18"/>
        <v>0</v>
      </c>
      <c r="N77" s="559">
        <f ca="1">SUMIF(Произв_План!$A$4:$A$369,$B$1,Произв_План!$BS$4:$BS$369)</f>
        <v>0</v>
      </c>
      <c r="O77" s="565" t="str">
        <f t="shared" ca="1" si="16"/>
        <v>-</v>
      </c>
      <c r="P77" s="539">
        <f t="shared" ca="1" si="19"/>
        <v>0</v>
      </c>
    </row>
    <row r="78" spans="2:16">
      <c r="B78" s="617" t="s">
        <v>3301</v>
      </c>
      <c r="C78" s="618"/>
      <c r="D78" s="559">
        <f ca="1">SUM(D75:D77)</f>
        <v>0</v>
      </c>
      <c r="E78" s="535">
        <f ca="1">SUM(E75:E77)</f>
        <v>25</v>
      </c>
      <c r="F78" s="535">
        <f t="shared" ref="F78:N78" ca="1" si="23">SUM(F75:F77)</f>
        <v>0</v>
      </c>
      <c r="G78" s="541">
        <f t="shared" ref="G78" ca="1" si="24">SUM(G75:G77)</f>
        <v>0</v>
      </c>
      <c r="H78" s="562">
        <f ca="1">SUM(H75:H77)</f>
        <v>0</v>
      </c>
      <c r="I78" s="535">
        <f t="shared" ca="1" si="23"/>
        <v>100</v>
      </c>
      <c r="J78" s="535">
        <f t="shared" ca="1" si="23"/>
        <v>6</v>
      </c>
      <c r="K78" s="535">
        <f t="shared" ca="1" si="23"/>
        <v>94</v>
      </c>
      <c r="L78" s="565">
        <f t="shared" ca="1" si="17"/>
        <v>0.06</v>
      </c>
      <c r="M78" s="539">
        <f t="shared" ca="1" si="18"/>
        <v>6</v>
      </c>
      <c r="N78" s="559">
        <f t="shared" ca="1" si="23"/>
        <v>375</v>
      </c>
      <c r="O78" s="565">
        <f t="shared" ca="1" si="16"/>
        <v>1.6E-2</v>
      </c>
      <c r="P78" s="539">
        <f t="shared" ca="1" si="19"/>
        <v>375</v>
      </c>
    </row>
    <row r="79" spans="2:16" ht="13.5" thickBot="1">
      <c r="B79" s="620" t="s">
        <v>46</v>
      </c>
      <c r="C79" s="621"/>
      <c r="D79" s="558">
        <f ca="1">D74+D78</f>
        <v>814</v>
      </c>
      <c r="E79" s="538">
        <f ca="1">E74+E78</f>
        <v>25</v>
      </c>
      <c r="F79" s="538">
        <f t="shared" ref="F79:N79" ca="1" si="25">F74+F78</f>
        <v>0</v>
      </c>
      <c r="G79" s="542">
        <f t="shared" ref="G79" ca="1" si="26">G74+G78</f>
        <v>814</v>
      </c>
      <c r="H79" s="556">
        <f ca="1">H74+H78</f>
        <v>673</v>
      </c>
      <c r="I79" s="538">
        <f t="shared" ca="1" si="25"/>
        <v>220</v>
      </c>
      <c r="J79" s="538">
        <f t="shared" ca="1" si="25"/>
        <v>157</v>
      </c>
      <c r="K79" s="538">
        <f t="shared" ca="1" si="25"/>
        <v>63</v>
      </c>
      <c r="L79" s="566">
        <f t="shared" ca="1" si="17"/>
        <v>0.71363636363636362</v>
      </c>
      <c r="M79" s="540">
        <f t="shared" ca="1" si="18"/>
        <v>814</v>
      </c>
      <c r="N79" s="558">
        <f t="shared" ca="1" si="25"/>
        <v>495</v>
      </c>
      <c r="O79" s="566">
        <f t="shared" ca="1" si="16"/>
        <v>0.31717171717171716</v>
      </c>
      <c r="P79" s="540">
        <f t="shared" ca="1" si="19"/>
        <v>1168</v>
      </c>
    </row>
    <row r="80" spans="2:16" ht="13.5" thickBot="1">
      <c r="B80" s="292"/>
      <c r="C80" s="557"/>
      <c r="D80" s="293"/>
      <c r="E80" s="551"/>
      <c r="F80" s="551"/>
      <c r="G80" s="338"/>
      <c r="H80" s="292"/>
      <c r="I80" s="551"/>
      <c r="J80" s="551"/>
      <c r="K80" s="551"/>
      <c r="L80" s="563"/>
      <c r="M80" s="557"/>
      <c r="N80" s="293"/>
      <c r="O80" s="563"/>
      <c r="P80" s="551"/>
    </row>
    <row r="81" spans="2:16">
      <c r="B81" s="622" t="s">
        <v>3305</v>
      </c>
      <c r="C81" s="545" t="s">
        <v>3262</v>
      </c>
      <c r="D81" s="146"/>
      <c r="E81" s="139">
        <f ca="1">SUMIF(Произв_План!$B$4:$B$369,$B$2,Произв_План!$BT$4:$BT$369)</f>
        <v>0</v>
      </c>
      <c r="F81" s="139">
        <f ca="1">SUMIF(Произв_Факт!$B$4:$B$369,$B$2,Произв_Факт!$BT$4:$BT$369)</f>
        <v>0</v>
      </c>
      <c r="G81" s="544"/>
      <c r="H81" s="543"/>
      <c r="I81" s="139">
        <f t="array" aca="1" ref="I81" ca="1">SUM(IF($B$1=Произв_План!$A$4:$A$369,IF($B$2&gt;=Произв_План!$B$4:$B$369,Произв_План!$BT$4:$BT$369,0),0))</f>
        <v>0</v>
      </c>
      <c r="J81" s="139">
        <f t="array" aca="1" ref="J81" ca="1">SUM(IF($B$1=Произв_Факт!$A$4:$A$369,IF($B$2&gt;=Произв_Факт!$B$4:$B$369,Произв_Факт!$BT$4:$BT$369,0),0))</f>
        <v>16</v>
      </c>
      <c r="K81" s="139">
        <f t="shared" ca="1" si="15"/>
        <v>-16</v>
      </c>
      <c r="L81" s="564" t="str">
        <f t="shared" ca="1" si="17"/>
        <v>-</v>
      </c>
      <c r="M81" s="545"/>
      <c r="N81" s="146">
        <f ca="1">SUMIF(Произв_План!$A$4:$A$369,$B$1,Произв_План!$BT$4:$BT$369)</f>
        <v>0</v>
      </c>
      <c r="O81" s="564" t="str">
        <f t="shared" ref="O81:O88" ca="1" si="27">IF(N81&lt;&gt;0,(J81)/N81,"-")</f>
        <v>-</v>
      </c>
      <c r="P81" s="545"/>
    </row>
    <row r="82" spans="2:16">
      <c r="B82" s="619"/>
      <c r="C82" s="539" t="s">
        <v>3263</v>
      </c>
      <c r="D82" s="559"/>
      <c r="E82" s="535">
        <f ca="1">SUMIF(Произв_План!$B$4:$B$369,$B$2,Произв_План!$BV$4:$BV$369)</f>
        <v>0</v>
      </c>
      <c r="F82" s="535">
        <f ca="1">SUMIF(Произв_Факт!$B$4:$B$369,$B$2,Произв_Факт!$BV$4:$BV$369)</f>
        <v>0</v>
      </c>
      <c r="G82" s="541"/>
      <c r="H82" s="562"/>
      <c r="I82" s="535">
        <f t="array" aca="1" ref="I82" ca="1">SUM(IF($B$1=Произв_План!$A$4:$A$369,IF($B$2&gt;=Произв_План!$B$4:$B$369,Произв_План!$BV$4:$BV$369,0),0))</f>
        <v>0</v>
      </c>
      <c r="J82" s="535">
        <f t="array" aca="1" ref="J82" ca="1">SUM(IF($B$1=Произв_Факт!$A$4:$A$369,IF($B$2&gt;=Произв_Факт!$B$4:$B$369,Произв_Факт!$BV$4:$BV$369,0),0))</f>
        <v>0</v>
      </c>
      <c r="K82" s="535">
        <f t="shared" ca="1" si="15"/>
        <v>0</v>
      </c>
      <c r="L82" s="565" t="str">
        <f t="shared" ca="1" si="17"/>
        <v>-</v>
      </c>
      <c r="M82" s="539"/>
      <c r="N82" s="559">
        <f ca="1">SUMIF(Произв_План!$A$4:$A$369,$B$1,Произв_План!$BV$4:$BV$369)</f>
        <v>0</v>
      </c>
      <c r="O82" s="565" t="str">
        <f t="shared" ca="1" si="27"/>
        <v>-</v>
      </c>
      <c r="P82" s="539"/>
    </row>
    <row r="83" spans="2:16">
      <c r="B83" s="617" t="s">
        <v>3299</v>
      </c>
      <c r="C83" s="618"/>
      <c r="D83" s="559"/>
      <c r="E83" s="535">
        <f ca="1">SUM(E81:E82)</f>
        <v>0</v>
      </c>
      <c r="F83" s="535">
        <f t="shared" ref="F83:N83" ca="1" si="28">SUM(F81:F82)</f>
        <v>0</v>
      </c>
      <c r="G83" s="541"/>
      <c r="H83" s="562"/>
      <c r="I83" s="535">
        <f t="shared" ca="1" si="28"/>
        <v>0</v>
      </c>
      <c r="J83" s="535">
        <f t="shared" ca="1" si="28"/>
        <v>16</v>
      </c>
      <c r="K83" s="535">
        <f t="shared" ca="1" si="28"/>
        <v>-16</v>
      </c>
      <c r="L83" s="565" t="str">
        <f t="shared" ca="1" si="17"/>
        <v>-</v>
      </c>
      <c r="M83" s="539"/>
      <c r="N83" s="559">
        <f t="shared" ca="1" si="28"/>
        <v>0</v>
      </c>
      <c r="O83" s="565" t="str">
        <f t="shared" ca="1" si="27"/>
        <v>-</v>
      </c>
      <c r="P83" s="539"/>
    </row>
    <row r="84" spans="2:16">
      <c r="B84" s="619" t="s">
        <v>3306</v>
      </c>
      <c r="C84" s="539" t="s">
        <v>3262</v>
      </c>
      <c r="D84" s="559"/>
      <c r="E84" s="535">
        <f ca="1">SUMIF(Произв_План!$B$4:$B$369,$B$2,Произв_План!$BU$4:$BU$369)</f>
        <v>0</v>
      </c>
      <c r="F84" s="535">
        <f ca="1">SUMIF(Произв_Факт!$B$4:$B$369,$B$2,Произв_Факт!$BU$4:$BU$369)</f>
        <v>0</v>
      </c>
      <c r="G84" s="541"/>
      <c r="H84" s="562"/>
      <c r="I84" s="535">
        <f t="array" aca="1" ref="I84" ca="1">SUM(IF($B$1=Произв_План!$A$4:$A$369,IF($B$2&gt;=Произв_План!$B$4:$B$369,Произв_План!$BU$4:$BU$369,0),0))</f>
        <v>0</v>
      </c>
      <c r="J84" s="535">
        <f t="array" aca="1" ref="J84" ca="1">SUM(IF($B$1=Произв_Факт!$A$4:$A$369,IF($B$2&gt;=Произв_Факт!$B$4:$B$369,Произв_Факт!$BU$4:$BU$369,0),0))</f>
        <v>0</v>
      </c>
      <c r="K84" s="535">
        <f t="shared" ca="1" si="15"/>
        <v>0</v>
      </c>
      <c r="L84" s="565" t="str">
        <f t="shared" ca="1" si="17"/>
        <v>-</v>
      </c>
      <c r="M84" s="539"/>
      <c r="N84" s="559">
        <f ca="1">SUMIF(Произв_План!$A$4:$A$369,$B$1,Произв_План!$BU$4:$BU$369)</f>
        <v>0</v>
      </c>
      <c r="O84" s="565" t="str">
        <f t="shared" ca="1" si="27"/>
        <v>-</v>
      </c>
      <c r="P84" s="539"/>
    </row>
    <row r="85" spans="2:16">
      <c r="B85" s="619"/>
      <c r="C85" s="539" t="s">
        <v>3263</v>
      </c>
      <c r="D85" s="559"/>
      <c r="E85" s="535">
        <f ca="1">SUMIF(Произв_План!$B$4:$B$369,$B$2,Произв_План!$BW$4:$BW$369)</f>
        <v>0</v>
      </c>
      <c r="F85" s="535">
        <f ca="1">SUMIF(Произв_Факт!$B$4:$B$369,$B$2,Произв_Факт!$BW$4:$BW$369)</f>
        <v>0</v>
      </c>
      <c r="G85" s="541"/>
      <c r="H85" s="562"/>
      <c r="I85" s="535">
        <f t="array" aca="1" ref="I85" ca="1">SUM(IF($B$1=Произв_План!$A$4:$A$369,IF($B$2&gt;=Произв_План!$B$4:$B$369,Произв_План!$BW$4:$BW$369,0),0))</f>
        <v>0</v>
      </c>
      <c r="J85" s="535">
        <f t="array" aca="1" ref="J85" ca="1">SUM(IF($B$1=Произв_Факт!$A$4:$A$369,IF($B$2&gt;=Произв_Факт!$B$4:$B$369,Произв_Факт!$BW$4:$BW$369,0),0))</f>
        <v>0</v>
      </c>
      <c r="K85" s="535">
        <f t="shared" ca="1" si="15"/>
        <v>0</v>
      </c>
      <c r="L85" s="565" t="str">
        <f t="shared" ca="1" si="17"/>
        <v>-</v>
      </c>
      <c r="M85" s="539"/>
      <c r="N85" s="559">
        <f ca="1">SUMIF(Произв_План!$A$4:$A$369,$B$1,Произв_План!$BW$4:$BW$369)</f>
        <v>0</v>
      </c>
      <c r="O85" s="565" t="str">
        <f t="shared" ca="1" si="27"/>
        <v>-</v>
      </c>
      <c r="P85" s="539"/>
    </row>
    <row r="86" spans="2:16">
      <c r="B86" s="619"/>
      <c r="C86" s="539" t="s">
        <v>3300</v>
      </c>
      <c r="D86" s="559"/>
      <c r="E86" s="535">
        <f ca="1">SUMIF(Произв_План!$B$4:$B$369,$B$2,Произв_План!$BX$4:$BX$369)</f>
        <v>0</v>
      </c>
      <c r="F86" s="535">
        <f ca="1">SUMIF(Произв_Факт!$B$4:$B$369,$B$2,Произв_Факт!$BX$4:$BX$369)</f>
        <v>0</v>
      </c>
      <c r="G86" s="541"/>
      <c r="H86" s="562"/>
      <c r="I86" s="535">
        <f t="array" aca="1" ref="I86" ca="1">SUM(IF($B$1=Произв_План!$A$4:$A$369,IF($B$2&gt;=Произв_План!$B$4:$B$369,Произв_План!$BX$4:$BX$369,0),0))</f>
        <v>0</v>
      </c>
      <c r="J86" s="535">
        <f t="array" aca="1" ref="J86" ca="1">SUM(IF($B$1=Произв_Факт!$A$4:$A$369,IF($B$2&gt;=Произв_Факт!$B$4:$B$369,Произв_Факт!$BX$4:$BX$369,0),0))</f>
        <v>0</v>
      </c>
      <c r="K86" s="535">
        <f t="shared" ca="1" si="15"/>
        <v>0</v>
      </c>
      <c r="L86" s="565" t="str">
        <f t="shared" ca="1" si="17"/>
        <v>-</v>
      </c>
      <c r="M86" s="539"/>
      <c r="N86" s="559">
        <f ca="1">SUMIF(Произв_План!$A$4:$A$369,$B$1,Произв_План!$BX$4:$BX$369)</f>
        <v>0</v>
      </c>
      <c r="O86" s="565" t="str">
        <f t="shared" ca="1" si="27"/>
        <v>-</v>
      </c>
      <c r="P86" s="539"/>
    </row>
    <row r="87" spans="2:16">
      <c r="B87" s="617" t="s">
        <v>3301</v>
      </c>
      <c r="C87" s="618"/>
      <c r="D87" s="559"/>
      <c r="E87" s="535">
        <f ca="1">SUM(E84:E86)</f>
        <v>0</v>
      </c>
      <c r="F87" s="535">
        <f t="shared" ref="F87:N87" ca="1" si="29">SUM(F84:F86)</f>
        <v>0</v>
      </c>
      <c r="G87" s="541"/>
      <c r="H87" s="562"/>
      <c r="I87" s="535">
        <f t="shared" ca="1" si="29"/>
        <v>0</v>
      </c>
      <c r="J87" s="535">
        <f t="shared" ca="1" si="29"/>
        <v>0</v>
      </c>
      <c r="K87" s="535">
        <f t="shared" ca="1" si="29"/>
        <v>0</v>
      </c>
      <c r="L87" s="565" t="str">
        <f t="shared" ca="1" si="17"/>
        <v>-</v>
      </c>
      <c r="M87" s="539"/>
      <c r="N87" s="559">
        <f t="shared" ca="1" si="29"/>
        <v>0</v>
      </c>
      <c r="O87" s="565" t="str">
        <f t="shared" ca="1" si="27"/>
        <v>-</v>
      </c>
      <c r="P87" s="539"/>
    </row>
    <row r="88" spans="2:16" ht="13.5" thickBot="1">
      <c r="B88" s="620" t="s">
        <v>46</v>
      </c>
      <c r="C88" s="621"/>
      <c r="D88" s="558"/>
      <c r="E88" s="538">
        <f ca="1">E87+E83</f>
        <v>0</v>
      </c>
      <c r="F88" s="538">
        <f t="shared" ref="F88:N88" ca="1" si="30">F87+F83</f>
        <v>0</v>
      </c>
      <c r="G88" s="542"/>
      <c r="H88" s="556"/>
      <c r="I88" s="538">
        <f t="shared" ca="1" si="30"/>
        <v>0</v>
      </c>
      <c r="J88" s="538">
        <f t="shared" ca="1" si="30"/>
        <v>16</v>
      </c>
      <c r="K88" s="538">
        <f t="shared" ca="1" si="30"/>
        <v>-16</v>
      </c>
      <c r="L88" s="566" t="str">
        <f t="shared" ca="1" si="17"/>
        <v>-</v>
      </c>
      <c r="M88" s="540"/>
      <c r="N88" s="558">
        <f t="shared" ca="1" si="30"/>
        <v>0</v>
      </c>
      <c r="O88" s="566" t="str">
        <f t="shared" ca="1" si="27"/>
        <v>-</v>
      </c>
      <c r="P88" s="540"/>
    </row>
  </sheetData>
  <mergeCells count="46">
    <mergeCell ref="B28:C28"/>
    <mergeCell ref="B35:C35"/>
    <mergeCell ref="B10:B11"/>
    <mergeCell ref="B13:B15"/>
    <mergeCell ref="B12:C12"/>
    <mergeCell ref="B16:C16"/>
    <mergeCell ref="B17:C17"/>
    <mergeCell ref="B19:C19"/>
    <mergeCell ref="B29:C29"/>
    <mergeCell ref="B30:C30"/>
    <mergeCell ref="B31:C31"/>
    <mergeCell ref="B34:C34"/>
    <mergeCell ref="B26:C26"/>
    <mergeCell ref="B27:C27"/>
    <mergeCell ref="B83:C83"/>
    <mergeCell ref="B84:B86"/>
    <mergeCell ref="B87:C87"/>
    <mergeCell ref="B88:C88"/>
    <mergeCell ref="B20:C20"/>
    <mergeCell ref="B21:C21"/>
    <mergeCell ref="B22:C22"/>
    <mergeCell ref="B23:C23"/>
    <mergeCell ref="B72:B73"/>
    <mergeCell ref="B74:C74"/>
    <mergeCell ref="B75:B77"/>
    <mergeCell ref="B78:C78"/>
    <mergeCell ref="B79:C79"/>
    <mergeCell ref="B81:B82"/>
    <mergeCell ref="B32:B33"/>
    <mergeCell ref="B24:B25"/>
    <mergeCell ref="N4:N5"/>
    <mergeCell ref="O4:O5"/>
    <mergeCell ref="P4:P5"/>
    <mergeCell ref="B9:C9"/>
    <mergeCell ref="B7:B8"/>
    <mergeCell ref="D4:G4"/>
    <mergeCell ref="H4:M4"/>
    <mergeCell ref="B39:B40"/>
    <mergeCell ref="B43:B44"/>
    <mergeCell ref="B46:B47"/>
    <mergeCell ref="B36:C36"/>
    <mergeCell ref="B37:C37"/>
    <mergeCell ref="B38:C38"/>
    <mergeCell ref="B41:C41"/>
    <mergeCell ref="B42:C42"/>
    <mergeCell ref="B45:C45"/>
  </mergeCells>
  <pageMargins left="0.7" right="0.7" top="0.75" bottom="0.75" header="0.3" footer="0.3"/>
  <pageSetup paperSize="9" orientation="portrait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>
  <dimension ref="A1:P48"/>
  <sheetViews>
    <sheetView topLeftCell="A3" workbookViewId="0">
      <pane ySplit="1320" topLeftCell="A16" activePane="bottomLeft"/>
      <selection activeCell="H4" sqref="H4:M4"/>
      <selection pane="bottomLeft" activeCell="J32" sqref="J32"/>
    </sheetView>
  </sheetViews>
  <sheetFormatPr defaultRowHeight="12.75"/>
  <cols>
    <col min="1" max="1" width="9.140625" style="368"/>
    <col min="2" max="2" width="18.85546875" style="368" customWidth="1"/>
    <col min="3" max="3" width="14.7109375" style="368" customWidth="1"/>
    <col min="4" max="4" width="9.85546875" style="368" customWidth="1"/>
    <col min="5" max="6" width="9.140625" style="368"/>
    <col min="7" max="7" width="10.140625" style="368" bestFit="1" customWidth="1"/>
    <col min="8" max="14" width="9.140625" style="368"/>
    <col min="15" max="15" width="12" style="368" customWidth="1"/>
    <col min="16" max="16" width="11.5703125" style="368" customWidth="1"/>
    <col min="17" max="16384" width="9.140625" style="368"/>
  </cols>
  <sheetData>
    <row r="1" spans="1:16">
      <c r="B1" s="499" t="str">
        <f ca="1">MONTH(B2)&amp;RIGHT(YEAR(B2),2)</f>
        <v>309</v>
      </c>
      <c r="C1" s="368">
        <v>1</v>
      </c>
      <c r="D1" s="368">
        <f ca="1">MONTH(B2)</f>
        <v>3</v>
      </c>
      <c r="E1" s="368">
        <f ca="1">YEAR(B2)</f>
        <v>2009</v>
      </c>
      <c r="F1" s="368" t="str">
        <f ca="1">C1&amp;"."&amp;D1&amp;"."&amp;E1</f>
        <v>1.3.2009</v>
      </c>
      <c r="G1" s="1">
        <f ca="1">DATEVALUE(F1)</f>
        <v>39873</v>
      </c>
    </row>
    <row r="2" spans="1:16">
      <c r="A2" s="368" t="s">
        <v>50</v>
      </c>
      <c r="B2" s="1">
        <f ca="1">Календарь!B3</f>
        <v>39888</v>
      </c>
    </row>
    <row r="3" spans="1:16" ht="13.5" thickBot="1">
      <c r="B3" s="1"/>
    </row>
    <row r="4" spans="1:16">
      <c r="B4" s="555"/>
      <c r="C4" s="545"/>
      <c r="D4" s="615" t="s">
        <v>3309</v>
      </c>
      <c r="E4" s="614"/>
      <c r="F4" s="614"/>
      <c r="G4" s="616"/>
      <c r="H4" s="615" t="s">
        <v>3310</v>
      </c>
      <c r="I4" s="614"/>
      <c r="J4" s="614"/>
      <c r="K4" s="614"/>
      <c r="L4" s="614"/>
      <c r="M4" s="616"/>
      <c r="N4" s="604" t="s">
        <v>3311</v>
      </c>
      <c r="O4" s="606" t="s">
        <v>79</v>
      </c>
      <c r="P4" s="608" t="s">
        <v>3312</v>
      </c>
    </row>
    <row r="5" spans="1:16" ht="13.5" thickBot="1">
      <c r="B5" s="556"/>
      <c r="C5" s="540"/>
      <c r="D5" s="556" t="s">
        <v>83</v>
      </c>
      <c r="E5" s="538" t="s">
        <v>3</v>
      </c>
      <c r="F5" s="538" t="s">
        <v>4</v>
      </c>
      <c r="G5" s="540" t="s">
        <v>3316</v>
      </c>
      <c r="H5" s="556" t="s">
        <v>83</v>
      </c>
      <c r="I5" s="538" t="s">
        <v>3</v>
      </c>
      <c r="J5" s="538" t="s">
        <v>4</v>
      </c>
      <c r="K5" s="538" t="s">
        <v>68</v>
      </c>
      <c r="L5" s="538" t="s">
        <v>79</v>
      </c>
      <c r="M5" s="540" t="s">
        <v>3316</v>
      </c>
      <c r="N5" s="605"/>
      <c r="O5" s="607"/>
      <c r="P5" s="609"/>
    </row>
    <row r="6" spans="1:16" ht="13.5" thickBot="1">
      <c r="B6" s="292"/>
      <c r="C6" s="557"/>
      <c r="D6" s="292"/>
      <c r="E6" s="551"/>
      <c r="F6" s="551"/>
      <c r="G6" s="557"/>
      <c r="H6" s="292"/>
      <c r="I6" s="551"/>
      <c r="J6" s="551"/>
      <c r="K6" s="551"/>
      <c r="L6" s="551"/>
      <c r="M6" s="557"/>
      <c r="N6" s="293"/>
      <c r="O6" s="563"/>
      <c r="P6" s="557"/>
    </row>
    <row r="7" spans="1:16">
      <c r="B7" s="612" t="s">
        <v>53</v>
      </c>
      <c r="C7" s="545">
        <v>1221</v>
      </c>
      <c r="D7" s="543">
        <f ca="1">SUMIF(Остатки_производство!$C$6:$C$371,$B$2-1,Остатки_производство!$G$6:$G$371)</f>
        <v>213</v>
      </c>
      <c r="E7" s="139">
        <f ca="1">SUMIF(Остатки_производство!$C$6:$C$371,$B$2,Остатки_производство!D$6:D$371)</f>
        <v>0</v>
      </c>
      <c r="F7" s="139">
        <f ca="1">SUMIF(Остатки_производство!$C$6:$C$371,$B$2,Остатки_производство!E$6:E$371)</f>
        <v>0</v>
      </c>
      <c r="G7" s="545">
        <f ca="1">D7+F7-F12</f>
        <v>213</v>
      </c>
      <c r="H7" s="543">
        <f ca="1">SUMIF(Остатки_производство!$C$6:$C$371,$G$1-1,Остатки_производство!$G$6:$G$371)</f>
        <v>281</v>
      </c>
      <c r="I7" s="139">
        <f t="array" aca="1" ref="I7" ca="1">SUM(IF($B$1=Остатки_производство!$B$6:$B$371,IF($B$2&gt;=Остатки_производство!$C$6:$C$371,Остатки_производство!D$6:D$371,0),0))</f>
        <v>0</v>
      </c>
      <c r="J7" s="139">
        <f t="array" aca="1" ref="J7" ca="1">SUM(IF($B$1=Остатки_производство!$B$6:$B$371,IF($B$2&gt;=Остатки_производство!$C$6:$C$371,Остатки_производство!E$6:E$371,0),0))</f>
        <v>30</v>
      </c>
      <c r="K7" s="139">
        <f ca="1">I7-J7</f>
        <v>-30</v>
      </c>
      <c r="L7" s="564" t="str">
        <f ca="1">IF(I7&lt;&gt;0,(J7)/I7,"-")</f>
        <v>-</v>
      </c>
      <c r="M7" s="545">
        <f ca="1">H7+J7-J19</f>
        <v>160</v>
      </c>
      <c r="N7" s="146">
        <f ca="1">SUMIF(Остатки_производство!$B$6:$B$371,$B$1,Остатки_производство!$D$6:$D$371)</f>
        <v>150</v>
      </c>
      <c r="O7" s="564">
        <f t="shared" ref="O7:O17" ca="1" si="0">IF(N7&lt;&gt;0,(J7)/N7,"-")</f>
        <v>0.2</v>
      </c>
      <c r="P7" s="545">
        <f ca="1">H7+N7-N19</f>
        <v>331</v>
      </c>
    </row>
    <row r="8" spans="1:16">
      <c r="B8" s="613"/>
      <c r="C8" s="539">
        <v>826</v>
      </c>
      <c r="D8" s="562">
        <f ca="1">SUMIF(Остатки_производство!$C$6:$C$371,$B$2-1,Остатки_производство!$K$6:$K$371)</f>
        <v>215</v>
      </c>
      <c r="E8" s="535">
        <f ca="1">SUMIF(Остатки_производство!$C$6:$C$371,$B$2,Остатки_производство!H6:H371)</f>
        <v>25</v>
      </c>
      <c r="F8" s="535">
        <f ca="1">SUMIF(Остатки_производство!$C$6:$C$371,$B$2,Остатки_производство!I6:I371)</f>
        <v>0</v>
      </c>
      <c r="G8" s="539">
        <f ca="1">D8+F8-F16</f>
        <v>198</v>
      </c>
      <c r="H8" s="562">
        <f t="array" ref="H8" ca="1">SUMIF(Остатки_производство!$C$6:$C$371,$G$1-1,Остатки_производство!$K$6:$K$371)</f>
        <v>200</v>
      </c>
      <c r="I8" s="535">
        <f t="array" aca="1" ref="I8" ca="1">SUM(IF($B$1=Остатки_производство!$B$6:$B$371,IF($B$2&gt;=Остатки_производство!$C$6:$C$371,Остатки_производство!H$6:H$371,0),0))</f>
        <v>125</v>
      </c>
      <c r="J8" s="535">
        <f t="array" aca="1" ref="J8" ca="1">SUM(IF($B$1=Остатки_производство!$B$6:$B$371,IF($B$2&gt;=Остатки_производство!$C$6:$C$371,Остатки_производство!I$6:I$371,0),0))</f>
        <v>50</v>
      </c>
      <c r="K8" s="535">
        <f ca="1">I8-J8</f>
        <v>75</v>
      </c>
      <c r="L8" s="565">
        <f t="shared" ref="L8:L17" ca="1" si="1">IF(I8&lt;&gt;0,(J8)/I8,"-")</f>
        <v>0.4</v>
      </c>
      <c r="M8" s="539">
        <f ca="1">H8+J8-J20</f>
        <v>226</v>
      </c>
      <c r="N8" s="559">
        <f ca="1">SUMIF(Остатки_производство!$B$6:$B$371,$B$1,Остатки_производство!$H$6:$H$371)</f>
        <v>300</v>
      </c>
      <c r="O8" s="565">
        <f t="shared" ca="1" si="0"/>
        <v>0.16666666666666666</v>
      </c>
      <c r="P8" s="539">
        <f ca="1">H8+N8-N20</f>
        <v>100</v>
      </c>
    </row>
    <row r="9" spans="1:16" ht="13.5" thickBot="1">
      <c r="B9" s="610" t="s">
        <v>3313</v>
      </c>
      <c r="C9" s="611"/>
      <c r="D9" s="556">
        <f ca="1">SUM(D7:D8)</f>
        <v>428</v>
      </c>
      <c r="E9" s="538">
        <f ca="1">SUM(E7:E8)</f>
        <v>25</v>
      </c>
      <c r="F9" s="538">
        <f t="shared" ref="F9:N9" ca="1" si="2">SUM(F7:F8)</f>
        <v>0</v>
      </c>
      <c r="G9" s="540">
        <f ca="1">SUM(G7:G8)</f>
        <v>411</v>
      </c>
      <c r="H9" s="556">
        <f ca="1">SUM(H7:H8)</f>
        <v>481</v>
      </c>
      <c r="I9" s="538">
        <f t="shared" ca="1" si="2"/>
        <v>125</v>
      </c>
      <c r="J9" s="538">
        <f t="shared" ca="1" si="2"/>
        <v>80</v>
      </c>
      <c r="K9" s="538">
        <f t="shared" ca="1" si="2"/>
        <v>45</v>
      </c>
      <c r="L9" s="566">
        <f t="shared" ca="1" si="1"/>
        <v>0.64</v>
      </c>
      <c r="M9" s="540">
        <f ca="1">SUM(M7:M8)</f>
        <v>386</v>
      </c>
      <c r="N9" s="558">
        <f t="shared" ca="1" si="2"/>
        <v>450</v>
      </c>
      <c r="O9" s="566">
        <f t="shared" ca="1" si="0"/>
        <v>0.17777777777777778</v>
      </c>
      <c r="P9" s="540">
        <f ca="1">SUM(P7:P8)</f>
        <v>431</v>
      </c>
    </row>
    <row r="10" spans="1:16">
      <c r="A10" s="628" t="s">
        <v>3335</v>
      </c>
      <c r="B10" s="622" t="s">
        <v>3307</v>
      </c>
      <c r="C10" s="545" t="s">
        <v>3262</v>
      </c>
      <c r="D10" s="543"/>
      <c r="E10" s="139">
        <f ca="1">SUMIF(Произв_План!$B$4:$B$369,$B$2,Произв_План!$AX$4:$AX$369)</f>
        <v>0</v>
      </c>
      <c r="F10" s="139">
        <f ca="1">SUMIF(Произв_Факт!$B$4:$B$369,$B$2,Произв_Факт!$AX$4:$AX$369)</f>
        <v>0</v>
      </c>
      <c r="G10" s="545"/>
      <c r="H10" s="543"/>
      <c r="I10" s="139">
        <f t="array" aca="1" ref="I10" ca="1">SUM(IF($B$1=Произв_План!$A$4:$A$369,IF($B$2&gt;=Произв_План!$B$4:$B$369,Произв_План!$AX$4:$AX$369,0),0))</f>
        <v>100</v>
      </c>
      <c r="J10" s="139">
        <f t="array" aca="1" ref="J10" ca="1">SUM(IF($B$1=Произв_Факт!$A$4:$A$369,IF($B$2&gt;=Произв_Факт!$B$4:$B$369,Произв_Факт!$AX$4:$AX$369,0),0))</f>
        <v>98</v>
      </c>
      <c r="K10" s="139">
        <f ca="1">I10-J10</f>
        <v>2</v>
      </c>
      <c r="L10" s="564">
        <f t="shared" ca="1" si="1"/>
        <v>0.98</v>
      </c>
      <c r="M10" s="545"/>
      <c r="N10" s="146">
        <f ca="1">SUMIF(Произв_План!$A$4:$A$369,$B$1,Произв_План!$AX$4:$AX$369)</f>
        <v>100</v>
      </c>
      <c r="O10" s="564">
        <f t="shared" ca="1" si="0"/>
        <v>0.98</v>
      </c>
      <c r="P10" s="545"/>
    </row>
    <row r="11" spans="1:16">
      <c r="A11" s="628"/>
      <c r="B11" s="619"/>
      <c r="C11" s="539" t="s">
        <v>3263</v>
      </c>
      <c r="D11" s="562"/>
      <c r="E11" s="535">
        <f ca="1">SUMIF(Произв_План!$B$4:$B$369,$B$2,Произв_План!$AY$4:$AY$369)</f>
        <v>0</v>
      </c>
      <c r="F11" s="535">
        <f ca="1">SUMIF(Произв_Факт!$B$4:$B$369,$B$2,Произв_Факт!$AY$4:$AY$369)</f>
        <v>0</v>
      </c>
      <c r="G11" s="539"/>
      <c r="H11" s="562"/>
      <c r="I11" s="535">
        <f t="array" aca="1" ref="I11" ca="1">SUM(IF($B$1=Произв_План!$A$4:$A$369,IF($B$2&gt;=Произв_План!$B$4:$B$369,Произв_План!$AY$4:$AY$369,0),0))</f>
        <v>0</v>
      </c>
      <c r="J11" s="535">
        <f t="array" aca="1" ref="J11" ca="1">SUM(IF($B$1=Произв_Факт!$A$4:$A$369,IF($B$2&gt;=Произв_Факт!$B$4:$B$369,Произв_Факт!$AY$4:$AY$369,0),0))</f>
        <v>0</v>
      </c>
      <c r="K11" s="535">
        <f t="shared" ref="K11" ca="1" si="3">I11-J11</f>
        <v>0</v>
      </c>
      <c r="L11" s="565" t="str">
        <f t="shared" ca="1" si="1"/>
        <v>-</v>
      </c>
      <c r="M11" s="539"/>
      <c r="N11" s="559">
        <f ca="1">SUMIF(Произв_План!$A$4:$A$369,$B$1,Произв_План!$AY$4:$AY$369)</f>
        <v>0</v>
      </c>
      <c r="O11" s="565" t="str">
        <f t="shared" ca="1" si="0"/>
        <v>-</v>
      </c>
      <c r="P11" s="539"/>
    </row>
    <row r="12" spans="1:16">
      <c r="A12" s="628"/>
      <c r="B12" s="617" t="s">
        <v>3299</v>
      </c>
      <c r="C12" s="618"/>
      <c r="D12" s="562"/>
      <c r="E12" s="535">
        <f ca="1">SUM(E10:E11)</f>
        <v>0</v>
      </c>
      <c r="F12" s="535">
        <f t="shared" ref="F12:K12" ca="1" si="4">SUM(F10:F11)</f>
        <v>0</v>
      </c>
      <c r="G12" s="539"/>
      <c r="H12" s="562"/>
      <c r="I12" s="535">
        <f t="shared" ca="1" si="4"/>
        <v>100</v>
      </c>
      <c r="J12" s="535">
        <f t="shared" ca="1" si="4"/>
        <v>98</v>
      </c>
      <c r="K12" s="535">
        <f t="shared" ca="1" si="4"/>
        <v>2</v>
      </c>
      <c r="L12" s="565">
        <f t="shared" ca="1" si="1"/>
        <v>0.98</v>
      </c>
      <c r="M12" s="539"/>
      <c r="N12" s="559">
        <f ca="1">SUM(N10:N11)</f>
        <v>100</v>
      </c>
      <c r="O12" s="565">
        <f t="shared" ca="1" si="0"/>
        <v>0.98</v>
      </c>
      <c r="P12" s="539"/>
    </row>
    <row r="13" spans="1:16">
      <c r="A13" s="628"/>
      <c r="B13" s="619" t="s">
        <v>3308</v>
      </c>
      <c r="C13" s="539" t="s">
        <v>3262</v>
      </c>
      <c r="D13" s="562"/>
      <c r="E13" s="535">
        <f ca="1">SUMIF(Произв_План!$B$4:$B$369,$B$2,Произв_План!$AZ$4:$AZ$369)</f>
        <v>25</v>
      </c>
      <c r="F13" s="535">
        <f ca="1">SUMIF(Произв_Факт!$B$4:$B$369,$B$2,Произв_Факт!$AZ$4:$AZ$369)</f>
        <v>17</v>
      </c>
      <c r="G13" s="539"/>
      <c r="H13" s="562"/>
      <c r="I13" s="535">
        <f t="array" aca="1" ref="I13" ca="1">SUM(IF($B$1=Произв_План!$A$4:$A$369,IF($B$2&gt;=Произв_План!$B$4:$B$369,Произв_План!$AZ$4:$AZ$369,0),0))</f>
        <v>125</v>
      </c>
      <c r="J13" s="535">
        <f t="array" aca="1" ref="J13" ca="1">SUM(IF($B$1=Произв_Факт!$A$4:$A$369,IF($B$2&gt;=Произв_Факт!$B$4:$B$369,Произв_Факт!$AZ$4:$AZ$369,0),0))</f>
        <v>52</v>
      </c>
      <c r="K13" s="535">
        <f t="shared" ref="K13:K15" ca="1" si="5">I13-J13</f>
        <v>73</v>
      </c>
      <c r="L13" s="565">
        <f t="shared" ca="1" si="1"/>
        <v>0.41599999999999998</v>
      </c>
      <c r="M13" s="539"/>
      <c r="N13" s="559">
        <f ca="1">SUMIF(Произв_План!$A$4:$A$369,$B$1,Произв_План!$AZ$4:$AZ$369)</f>
        <v>400</v>
      </c>
      <c r="O13" s="565">
        <f t="shared" ca="1" si="0"/>
        <v>0.13</v>
      </c>
      <c r="P13" s="539"/>
    </row>
    <row r="14" spans="1:16">
      <c r="A14" s="628"/>
      <c r="B14" s="619"/>
      <c r="C14" s="539" t="s">
        <v>3263</v>
      </c>
      <c r="D14" s="562"/>
      <c r="E14" s="535">
        <f ca="1">SUMIF(Произв_План!$B$4:$B$369,$B$2,Произв_План!$BA$4:$BA$369)</f>
        <v>0</v>
      </c>
      <c r="F14" s="535">
        <f ca="1">SUMIF(Произв_Факт!$B$4:$B$369,$B$2,Произв_Факт!$BA$4:$BA$369)</f>
        <v>0</v>
      </c>
      <c r="G14" s="539"/>
      <c r="H14" s="562"/>
      <c r="I14" s="535">
        <f t="array" aca="1" ref="I14" ca="1">SUM(IF($B$1=Произв_План!$A$4:$A$369,IF($B$2&gt;=Произв_План!$B$4:$B$369,Произв_План!$BA$4:$BA$369,0),0))</f>
        <v>0</v>
      </c>
      <c r="J14" s="535">
        <f t="array" aca="1" ref="J14" ca="1">SUM(IF($B$1=Произв_Факт!$A$4:$A$369,IF($B$2&gt;=Произв_Факт!$B$4:$B$369,Произв_Факт!$BA$4:$BA$369,0),0))</f>
        <v>0</v>
      </c>
      <c r="K14" s="535">
        <f t="shared" ca="1" si="5"/>
        <v>0</v>
      </c>
      <c r="L14" s="565" t="str">
        <f t="shared" ca="1" si="1"/>
        <v>-</v>
      </c>
      <c r="M14" s="539"/>
      <c r="N14" s="559">
        <f ca="1">SUMIF(Произв_План!$A$4:$A$369,$B$1,Произв_План!$BA$4:$BA$369)</f>
        <v>0</v>
      </c>
      <c r="O14" s="565" t="str">
        <f t="shared" ca="1" si="0"/>
        <v>-</v>
      </c>
      <c r="P14" s="539"/>
    </row>
    <row r="15" spans="1:16">
      <c r="A15" s="628"/>
      <c r="B15" s="619"/>
      <c r="C15" s="539" t="s">
        <v>3300</v>
      </c>
      <c r="D15" s="562"/>
      <c r="E15" s="535">
        <f ca="1">SUMIF(Произв_План!$B$4:$B$369,$B$2,Произв_План!$BB$4:$BB$369)</f>
        <v>0</v>
      </c>
      <c r="F15" s="535">
        <f ca="1">SUMIF(Произв_Факт!$B$4:$B$369,$B$2,Произв_Факт!$BB$4:$BB$369)</f>
        <v>0</v>
      </c>
      <c r="G15" s="539"/>
      <c r="H15" s="562"/>
      <c r="I15" s="535">
        <f t="array" aca="1" ref="I15" ca="1">SUM(IF($B$1=Произв_План!$A$4:$A$369,IF($B$2&gt;=Произв_План!$B$4:$B$369,Произв_План!$BB$4:$BB$369,0),0))</f>
        <v>0</v>
      </c>
      <c r="J15" s="535">
        <f t="array" aca="1" ref="J15" ca="1">SUM(IF($B$1=Произв_Факт!$A$4:$A$369,IF($B$2&gt;=Произв_Факт!$B$4:$B$369,Произв_Факт!$BB$4:$BB$369,0),0))</f>
        <v>0</v>
      </c>
      <c r="K15" s="535">
        <f t="shared" ca="1" si="5"/>
        <v>0</v>
      </c>
      <c r="L15" s="565" t="str">
        <f t="shared" ca="1" si="1"/>
        <v>-</v>
      </c>
      <c r="M15" s="539"/>
      <c r="N15" s="559">
        <f ca="1">SUMIF(Произв_План!$A$4:$A$369,$B$1,Произв_План!$BB$4:$BB$369)</f>
        <v>0</v>
      </c>
      <c r="O15" s="565" t="str">
        <f t="shared" ca="1" si="0"/>
        <v>-</v>
      </c>
      <c r="P15" s="539"/>
    </row>
    <row r="16" spans="1:16">
      <c r="A16" s="507"/>
      <c r="B16" s="617" t="s">
        <v>3301</v>
      </c>
      <c r="C16" s="618"/>
      <c r="D16" s="562"/>
      <c r="E16" s="535">
        <f ca="1">SUM(E13:E15)</f>
        <v>25</v>
      </c>
      <c r="F16" s="535">
        <f t="shared" ref="F16:N16" ca="1" si="6">SUM(F13:F15)</f>
        <v>17</v>
      </c>
      <c r="G16" s="539"/>
      <c r="H16" s="562"/>
      <c r="I16" s="535">
        <f t="shared" ca="1" si="6"/>
        <v>125</v>
      </c>
      <c r="J16" s="535">
        <f t="shared" ca="1" si="6"/>
        <v>52</v>
      </c>
      <c r="K16" s="535">
        <f t="shared" ca="1" si="6"/>
        <v>73</v>
      </c>
      <c r="L16" s="565">
        <f t="shared" ca="1" si="1"/>
        <v>0.41599999999999998</v>
      </c>
      <c r="M16" s="539"/>
      <c r="N16" s="559">
        <f t="shared" ca="1" si="6"/>
        <v>400</v>
      </c>
      <c r="O16" s="565">
        <f t="shared" ca="1" si="0"/>
        <v>0.13</v>
      </c>
      <c r="P16" s="539"/>
    </row>
    <row r="17" spans="1:16" ht="13.5" thickBot="1">
      <c r="A17" s="507"/>
      <c r="B17" s="620" t="s">
        <v>46</v>
      </c>
      <c r="C17" s="621"/>
      <c r="D17" s="556"/>
      <c r="E17" s="538">
        <f ca="1">E12+E16</f>
        <v>25</v>
      </c>
      <c r="F17" s="538">
        <f t="shared" ref="F17:K17" ca="1" si="7">F12+F16</f>
        <v>17</v>
      </c>
      <c r="G17" s="540"/>
      <c r="H17" s="556"/>
      <c r="I17" s="538">
        <f t="shared" ca="1" si="7"/>
        <v>225</v>
      </c>
      <c r="J17" s="538">
        <f t="shared" ca="1" si="7"/>
        <v>150</v>
      </c>
      <c r="K17" s="538">
        <f t="shared" ca="1" si="7"/>
        <v>75</v>
      </c>
      <c r="L17" s="566">
        <f t="shared" ca="1" si="1"/>
        <v>0.66666666666666663</v>
      </c>
      <c r="M17" s="540"/>
      <c r="N17" s="558"/>
      <c r="O17" s="566" t="str">
        <f t="shared" si="0"/>
        <v>-</v>
      </c>
      <c r="P17" s="540"/>
    </row>
    <row r="18" spans="1:16" ht="13.5" thickBot="1">
      <c r="A18" s="507"/>
      <c r="B18" s="292"/>
      <c r="C18" s="557"/>
      <c r="D18" s="292"/>
      <c r="E18" s="551"/>
      <c r="F18" s="551"/>
      <c r="G18" s="557"/>
      <c r="H18" s="292"/>
      <c r="I18" s="551"/>
      <c r="J18" s="551"/>
      <c r="K18" s="551"/>
      <c r="L18" s="563"/>
      <c r="M18" s="557"/>
      <c r="N18" s="293"/>
      <c r="O18" s="563"/>
      <c r="P18" s="557"/>
    </row>
    <row r="19" spans="1:16">
      <c r="A19" s="628" t="s">
        <v>3336</v>
      </c>
      <c r="B19" s="627" t="s">
        <v>3314</v>
      </c>
      <c r="C19" s="545">
        <v>1221</v>
      </c>
      <c r="D19" s="543">
        <f ca="1">SUMIF(Произв_Факт!$B$4:$B$369,$B$2-1,Произв_Факт!$CH$4:$CH$369)</f>
        <v>339</v>
      </c>
      <c r="E19" s="139">
        <f ca="1">SUMIF(Произв_План!$B$4:$B$369,$B$2,Произв_План!$AR$4:$AR$369)</f>
        <v>0</v>
      </c>
      <c r="F19" s="139">
        <f ca="1">SUMIF(Произв_Факт!$B$4:$B$369,$B$2,Произв_Факт!$AR$4:$AR$369)</f>
        <v>0</v>
      </c>
      <c r="G19" s="545">
        <f ca="1">D19+F19-F34</f>
        <v>339</v>
      </c>
      <c r="H19" s="543">
        <f ca="1">SUMIF(Произв_Факт!$B$4:$B$369,$G$1-1,Произв_Факт!$CH$4:$CH$369)</f>
        <v>188</v>
      </c>
      <c r="I19" s="139">
        <f t="array" aca="1" ref="I19" ca="1">SUM(IF($B$1=Произв_План!$A$4:$A$369,IF($B$2&gt;=Произв_План!$B$4:$B$369,Произв_План!$AR$4:$AR$369,0),0))</f>
        <v>100</v>
      </c>
      <c r="J19" s="139">
        <f t="array" aca="1" ref="J19" ca="1">SUM(IF($B$1=Произв_Факт!$A$4:$A$369,IF($B$2&gt;=Произв_Факт!$B$4:$B$369,Произв_Факт!$AR$4:$AR$369,0),0))</f>
        <v>151</v>
      </c>
      <c r="K19" s="139">
        <f t="shared" ref="K19:K20" ca="1" si="8">I19-J19</f>
        <v>-51</v>
      </c>
      <c r="L19" s="564">
        <f t="shared" ref="L19:L20" ca="1" si="9">IF(I19&lt;&gt;0,(J19)/I19,"-")</f>
        <v>1.51</v>
      </c>
      <c r="M19" s="545">
        <f ca="1">H19+J19-J34</f>
        <v>188</v>
      </c>
      <c r="N19" s="146">
        <f ca="1">SUMIF(Произв_План!$A$4:$A$369,$B$1,Произв_План!$AR$4:$AR$369)</f>
        <v>100</v>
      </c>
      <c r="O19" s="564">
        <f ca="1">IF(N19&lt;&gt;0,(J19)/N19,"-")</f>
        <v>1.51</v>
      </c>
      <c r="P19" s="545">
        <f ca="1">H19+N19-N34</f>
        <v>168</v>
      </c>
    </row>
    <row r="20" spans="1:16" ht="13.5" thickBot="1">
      <c r="A20" s="628"/>
      <c r="B20" s="601"/>
      <c r="C20" s="540">
        <v>826</v>
      </c>
      <c r="D20" s="556">
        <f ca="1">SUMIF(Произв_Факт!$B$4:$B$369,$B$2-1,Произв_Факт!$CI$4:$CI$369)</f>
        <v>6</v>
      </c>
      <c r="E20" s="538">
        <f ca="1">SUMIF(Произв_План!$B$4:$B$369,$B$2,Произв_План!$AS$4:$AS$369)</f>
        <v>25</v>
      </c>
      <c r="F20" s="538">
        <f ca="1">SUMIF(Произв_Факт!$B$4:$B$369,$B$2,Произв_Факт!$AS$4:$AS$369)</f>
        <v>18</v>
      </c>
      <c r="G20" s="540">
        <f ca="1">D20+F20-F38</f>
        <v>24</v>
      </c>
      <c r="H20" s="556">
        <f ca="1">SUMIF(Произв_Факт!$B$4:$B$369,$G$1-1,Произв_Факт!$CI$4:$CI$369)</f>
        <v>0</v>
      </c>
      <c r="I20" s="538">
        <f t="array" aca="1" ref="I20" ca="1">SUM(IF($B$1=Произв_План!$A$4:$A$369,IF($B$2&gt;=Произв_План!$B$4:$B$369,Произв_План!$AS$4:$AS$369,0),0))</f>
        <v>125</v>
      </c>
      <c r="J20" s="538">
        <f t="array" aca="1" ref="J20" ca="1">SUM(IF($B$1=Произв_Факт!$A$4:$A$369,IF($B$2&gt;=Произв_Факт!$B$4:$B$369,Произв_Факт!$AS$4:$AS$369,0),0))</f>
        <v>24</v>
      </c>
      <c r="K20" s="538">
        <f t="shared" ca="1" si="8"/>
        <v>101</v>
      </c>
      <c r="L20" s="566">
        <f t="shared" ca="1" si="9"/>
        <v>0.192</v>
      </c>
      <c r="M20" s="540">
        <f ca="1">H20+J20-J38</f>
        <v>18</v>
      </c>
      <c r="N20" s="558">
        <f ca="1">SUMIF(Произв_План!$A$4:$A$369,$B$1,Произв_План!$AS$4:$AS$369)</f>
        <v>400</v>
      </c>
      <c r="O20" s="566">
        <f ca="1">IF(N20&lt;&gt;0,(J20)/N20,"-")</f>
        <v>0.06</v>
      </c>
      <c r="P20" s="540">
        <f ca="1">H20+N20-N38</f>
        <v>25</v>
      </c>
    </row>
    <row r="21" spans="1:16" ht="13.5" thickBot="1">
      <c r="A21" s="507"/>
      <c r="B21" s="292"/>
      <c r="C21" s="557"/>
      <c r="D21" s="292"/>
      <c r="E21" s="551"/>
      <c r="F21" s="551"/>
      <c r="G21" s="557"/>
      <c r="H21" s="292"/>
      <c r="I21" s="551"/>
      <c r="J21" s="551"/>
      <c r="K21" s="551"/>
      <c r="L21" s="563"/>
      <c r="M21" s="557"/>
      <c r="N21" s="293"/>
      <c r="O21" s="563"/>
      <c r="P21" s="557"/>
    </row>
    <row r="22" spans="1:16">
      <c r="A22" s="628" t="s">
        <v>3337</v>
      </c>
      <c r="B22" s="543" t="s">
        <v>173</v>
      </c>
      <c r="C22" s="545"/>
      <c r="D22" s="543"/>
      <c r="E22" s="139">
        <f ca="1">SUMIF(Произв_План!$B$4:$B$369,$B$2,Произв_План!$BH$4:$BH$369)</f>
        <v>0</v>
      </c>
      <c r="F22" s="139">
        <f ca="1">SUMIF(Произв_Факт!$B$4:$B$369,$B$2,Произв_Факт!$BH$4:$BH$369)</f>
        <v>0</v>
      </c>
      <c r="G22" s="545"/>
      <c r="H22" s="543"/>
      <c r="I22" s="139">
        <f t="array" aca="1" ref="I22" ca="1">SUM(IF($B$1=Произв_План!$A$4:$A$369,IF($B$2&gt;=Произв_План!$B$4:$B$369,Произв_План!$BH$4:$BH$369,0),0))</f>
        <v>0</v>
      </c>
      <c r="J22" s="139">
        <f t="array" aca="1" ref="J22" ca="1">SUM(IF($B$1=Произв_Факт!$A$4:$A$369,IF($B$2&gt;=Произв_Факт!$B$4:$B$369,Произв_Факт!$BH$4:$BH$369,0),0))</f>
        <v>0</v>
      </c>
      <c r="K22" s="139">
        <f t="shared" ref="K22:K28" ca="1" si="10">I22-J22</f>
        <v>0</v>
      </c>
      <c r="L22" s="564" t="str">
        <f t="shared" ref="L22:L28" ca="1" si="11">IF(I22&lt;&gt;0,(J22)/I22,"-")</f>
        <v>-</v>
      </c>
      <c r="M22" s="545"/>
      <c r="N22" s="146">
        <f ca="1">SUMIF(Произв_План!$A$4:$A$369,$B$1,Произв_План!$BH$4:$BH$369)</f>
        <v>0</v>
      </c>
      <c r="O22" s="564" t="str">
        <f t="shared" ref="O22:O28" ca="1" si="12">IF(N22&lt;&gt;0,(J22)/N22,"-")</f>
        <v>-</v>
      </c>
      <c r="P22" s="545"/>
    </row>
    <row r="23" spans="1:16">
      <c r="A23" s="628"/>
      <c r="B23" s="562" t="s">
        <v>174</v>
      </c>
      <c r="C23" s="539"/>
      <c r="D23" s="562"/>
      <c r="E23" s="535">
        <f ca="1">SUMIF(Произв_План!$B$4:$B$369,$B$2,Произв_План!$BI$4:$BI$369)</f>
        <v>0</v>
      </c>
      <c r="F23" s="535">
        <f ca="1">SUMIF(Произв_Факт!$B$4:$B$369,$B$2,Произв_Факт!$BI$4:$BI$369)</f>
        <v>0</v>
      </c>
      <c r="G23" s="539"/>
      <c r="H23" s="562"/>
      <c r="I23" s="535">
        <f t="array" aca="1" ref="I23" ca="1">SUM(IF($B$1=Произв_План!$A$4:$A$369,IF($B$2&gt;=Произв_План!$B$4:$B$369,Произв_План!$BI$4:$BI$369,0),0))</f>
        <v>0</v>
      </c>
      <c r="J23" s="535">
        <f t="array" aca="1" ref="J23" ca="1">SUM(IF($B$1=Произв_Факт!$A$4:$A$369,IF($B$2&gt;=Произв_Факт!$B$4:$B$369,Произв_Факт!$BI$4:$BI$369,0),0))</f>
        <v>0</v>
      </c>
      <c r="K23" s="535">
        <f t="shared" ca="1" si="10"/>
        <v>0</v>
      </c>
      <c r="L23" s="565" t="str">
        <f t="shared" ca="1" si="11"/>
        <v>-</v>
      </c>
      <c r="M23" s="539"/>
      <c r="N23" s="559">
        <f ca="1">SUMIF(Произв_План!$A$4:$A$369,$B$1,Произв_План!$BI$4:$BI$369)</f>
        <v>0</v>
      </c>
      <c r="O23" s="565" t="str">
        <f t="shared" ca="1" si="12"/>
        <v>-</v>
      </c>
      <c r="P23" s="539"/>
    </row>
    <row r="24" spans="1:16">
      <c r="A24" s="628"/>
      <c r="B24" s="562" t="s">
        <v>175</v>
      </c>
      <c r="C24" s="539"/>
      <c r="D24" s="562"/>
      <c r="E24" s="535">
        <f ca="1">SUMIF(Произв_План!$B$4:$B$369,$B$2,Произв_План!$BJ$4:$BJ$369)</f>
        <v>0</v>
      </c>
      <c r="F24" s="535">
        <f ca="1">SUMIF(Произв_Факт!$B$4:$B$369,$B$2,Произв_Факт!$BJ$4:$BJ$369)</f>
        <v>0</v>
      </c>
      <c r="G24" s="539"/>
      <c r="H24" s="562"/>
      <c r="I24" s="535">
        <f t="array" aca="1" ref="I24" ca="1">SUM(IF($B$1=Произв_План!$A$4:$A$369,IF($B$2&gt;=Произв_План!$B$4:$B$369,Произв_План!$BJ$4:$BJ$369,0),0))</f>
        <v>0</v>
      </c>
      <c r="J24" s="535">
        <f t="array" aca="1" ref="J24" ca="1">SUM(IF($B$1=Произв_Факт!$A$4:$A$369,IF($B$2&gt;=Произв_Факт!$B$4:$B$369,Произв_Факт!$BJ$4:$BJ$369,0),0))</f>
        <v>0</v>
      </c>
      <c r="K24" s="535">
        <f t="shared" ca="1" si="10"/>
        <v>0</v>
      </c>
      <c r="L24" s="565" t="str">
        <f t="shared" ca="1" si="11"/>
        <v>-</v>
      </c>
      <c r="M24" s="539"/>
      <c r="N24" s="559">
        <f ca="1">SUMIF(Произв_План!$A$4:$A$369,$B$1,Произв_План!$BJ$4:$BJ$369)</f>
        <v>0</v>
      </c>
      <c r="O24" s="565" t="str">
        <f t="shared" ca="1" si="12"/>
        <v>-</v>
      </c>
      <c r="P24" s="539"/>
    </row>
    <row r="25" spans="1:16">
      <c r="A25" s="628"/>
      <c r="B25" s="562" t="s">
        <v>176</v>
      </c>
      <c r="C25" s="539"/>
      <c r="D25" s="562"/>
      <c r="E25" s="535">
        <f ca="1">SUMIF(Произв_План!$B$4:$B$369,$B$2,Произв_План!$BK$4:$BK$369)</f>
        <v>0</v>
      </c>
      <c r="F25" s="535">
        <f ca="1">SUMIF(Произв_Факт!$B$4:$B$369,$B$2,Произв_Факт!$BK$4:$BK$369)</f>
        <v>0</v>
      </c>
      <c r="G25" s="539"/>
      <c r="H25" s="562"/>
      <c r="I25" s="535">
        <f t="array" aca="1" ref="I25" ca="1">SUM(IF($B$1=Произв_План!$A$4:$A$369,IF($B$2&gt;=Произв_План!$B$4:$B$369,Произв_План!$BK$4:$BK$369,0),0))</f>
        <v>25</v>
      </c>
      <c r="J25" s="535">
        <f t="array" aca="1" ref="J25" ca="1">SUM(IF($B$1=Произв_Факт!$A$4:$A$369,IF($B$2&gt;=Произв_Факт!$B$4:$B$369,Произв_Факт!$BK$4:$BK$369,0),0))</f>
        <v>42</v>
      </c>
      <c r="K25" s="535">
        <f t="shared" ca="1" si="10"/>
        <v>-17</v>
      </c>
      <c r="L25" s="565">
        <f t="shared" ca="1" si="11"/>
        <v>1.68</v>
      </c>
      <c r="M25" s="539"/>
      <c r="N25" s="559">
        <f ca="1">SUMIF(Произв_План!$A$4:$A$369,$B$1,Произв_План!$BK$4:$BK$369)</f>
        <v>25</v>
      </c>
      <c r="O25" s="565">
        <f t="shared" ca="1" si="12"/>
        <v>1.68</v>
      </c>
      <c r="P25" s="539"/>
    </row>
    <row r="26" spans="1:16">
      <c r="A26" s="628"/>
      <c r="B26" s="562" t="s">
        <v>177</v>
      </c>
      <c r="C26" s="539"/>
      <c r="D26" s="562"/>
      <c r="E26" s="535">
        <f ca="1">SUMIF(Произв_План!$B$4:$B$369,$B$2,Произв_План!$BL$4:$BL$369)</f>
        <v>0</v>
      </c>
      <c r="F26" s="535">
        <f ca="1">SUMIF(Произв_Факт!$B$4:$B$369,$B$2,Произв_Факт!$BL$4:$BL$369)</f>
        <v>0</v>
      </c>
      <c r="G26" s="539"/>
      <c r="H26" s="562"/>
      <c r="I26" s="535">
        <f t="array" aca="1" ref="I26" ca="1">SUM(IF($B$1=Произв_План!$A$4:$A$369,IF($B$2&gt;=Произв_План!$B$4:$B$369,Произв_План!$BL$4:$BL$369,0),0))</f>
        <v>25</v>
      </c>
      <c r="J26" s="535">
        <f t="array" aca="1" ref="J26" ca="1">SUM(IF($B$1=Произв_Факт!$A$4:$A$369,IF($B$2&gt;=Произв_Факт!$B$4:$B$369,Произв_Факт!$BL$4:$BL$369,0),0))</f>
        <v>7</v>
      </c>
      <c r="K26" s="535">
        <f t="shared" ca="1" si="10"/>
        <v>18</v>
      </c>
      <c r="L26" s="565">
        <f t="shared" ca="1" si="11"/>
        <v>0.28000000000000003</v>
      </c>
      <c r="M26" s="539"/>
      <c r="N26" s="559">
        <f ca="1">SUMIF(Произв_План!$A$4:$A$369,$B$1,Произв_План!$BL$4:$BL$369)</f>
        <v>25</v>
      </c>
      <c r="O26" s="565">
        <f t="shared" ca="1" si="12"/>
        <v>0.28000000000000003</v>
      </c>
      <c r="P26" s="539"/>
    </row>
    <row r="27" spans="1:16">
      <c r="A27" s="628" t="s">
        <v>3338</v>
      </c>
      <c r="B27" s="562" t="s">
        <v>2732</v>
      </c>
      <c r="C27" s="539"/>
      <c r="D27" s="562"/>
      <c r="E27" s="535">
        <f ca="1">SUMIF(Произв_План!$B$4:$B$369,$B$2,Произв_План!$BM$4:$BM$369)</f>
        <v>0</v>
      </c>
      <c r="F27" s="535">
        <f ca="1">SUMIF(Произв_Факт!$B$4:$B$369,$B$2,Произв_Факт!$BM$4:$BM$369)</f>
        <v>0</v>
      </c>
      <c r="G27" s="539"/>
      <c r="H27" s="562"/>
      <c r="I27" s="535">
        <f t="array" aca="1" ref="I27" ca="1">SUM(IF($B$1=Произв_План!$A$4:$A$369,IF($B$2&gt;=Произв_План!$B$4:$B$369,Произв_План!$BM$4:$BM$369,0),0))</f>
        <v>0</v>
      </c>
      <c r="J27" s="535">
        <f t="array" aca="1" ref="J27" ca="1">SUM(IF($B$1=Произв_Факт!$A$4:$A$369,IF($B$2&gt;=Произв_Факт!$B$4:$B$369,Произв_Факт!$BM$4:$BM$369,0),0))</f>
        <v>0</v>
      </c>
      <c r="K27" s="535">
        <f t="shared" ca="1" si="10"/>
        <v>0</v>
      </c>
      <c r="L27" s="565" t="str">
        <f t="shared" ca="1" si="11"/>
        <v>-</v>
      </c>
      <c r="M27" s="539"/>
      <c r="N27" s="559">
        <f ca="1">SUMIF(Произв_План!$A$4:$A$369,$B$1,Произв_План!$BM$4:$BM$369)</f>
        <v>0</v>
      </c>
      <c r="O27" s="565" t="str">
        <f t="shared" ca="1" si="12"/>
        <v>-</v>
      </c>
      <c r="P27" s="539"/>
    </row>
    <row r="28" spans="1:16" ht="13.5" thickBot="1">
      <c r="A28" s="628"/>
      <c r="B28" s="556" t="s">
        <v>2733</v>
      </c>
      <c r="C28" s="540"/>
      <c r="D28" s="556"/>
      <c r="E28" s="538">
        <f ca="1">SUMIF(Произв_План!$B$4:$B$369,$B$2,Произв_План!$BN$4:$BN$369)</f>
        <v>0</v>
      </c>
      <c r="F28" s="538">
        <f ca="1">SUMIF(Произв_Факт!$B$4:$B$369,$B$2,Произв_Факт!$BN$4:$BN$369)</f>
        <v>0</v>
      </c>
      <c r="G28" s="540"/>
      <c r="H28" s="556"/>
      <c r="I28" s="538">
        <f t="array" aca="1" ref="I28" ca="1">SUM(IF($B$1=Произв_План!$A$4:$A$369,IF($B$2&gt;=Произв_План!$B$4:$B$369,Произв_План!$BN$4:$BN$369,0),0))</f>
        <v>0</v>
      </c>
      <c r="J28" s="538">
        <f t="array" aca="1" ref="J28" ca="1">SUM(IF($B$1=Произв_Факт!$A$4:$A$369,IF($B$2&gt;=Произв_Факт!$B$4:$B$369,Произв_Факт!$BN$4:$BN$369,0),0))</f>
        <v>0</v>
      </c>
      <c r="K28" s="538">
        <f t="shared" ca="1" si="10"/>
        <v>0</v>
      </c>
      <c r="L28" s="566" t="str">
        <f t="shared" ca="1" si="11"/>
        <v>-</v>
      </c>
      <c r="M28" s="540"/>
      <c r="N28" s="558">
        <f ca="1">SUMIF(Произв_План!$A$4:$A$369,$B$1,Произв_План!$BN$4:$BN$369)</f>
        <v>0</v>
      </c>
      <c r="O28" s="566" t="str">
        <f t="shared" ca="1" si="12"/>
        <v>-</v>
      </c>
      <c r="P28" s="540"/>
    </row>
    <row r="29" spans="1:16" ht="13.5" thickBot="1">
      <c r="A29" s="507"/>
      <c r="B29" s="292"/>
      <c r="C29" s="557"/>
      <c r="D29" s="292"/>
      <c r="E29" s="551"/>
      <c r="F29" s="551"/>
      <c r="G29" s="557"/>
      <c r="H29" s="292"/>
      <c r="I29" s="551"/>
      <c r="J29" s="551"/>
      <c r="K29" s="551"/>
      <c r="L29" s="563"/>
      <c r="M29" s="557"/>
      <c r="N29" s="293"/>
      <c r="O29" s="563"/>
      <c r="P29" s="557"/>
    </row>
    <row r="30" spans="1:16" ht="13.5" thickBot="1">
      <c r="A30" s="507"/>
      <c r="B30" s="552" t="s">
        <v>3302</v>
      </c>
      <c r="C30" s="554"/>
      <c r="D30" s="552"/>
      <c r="E30" s="553"/>
      <c r="F30" s="553"/>
      <c r="G30" s="554"/>
      <c r="H30" s="552"/>
      <c r="I30" s="553"/>
      <c r="J30" s="553"/>
      <c r="K30" s="553"/>
      <c r="L30" s="567"/>
      <c r="M30" s="554"/>
      <c r="N30" s="560"/>
      <c r="O30" s="567"/>
      <c r="P30" s="554"/>
    </row>
    <row r="31" spans="1:16" ht="13.5" thickBot="1">
      <c r="A31" s="507"/>
      <c r="B31" s="292"/>
      <c r="C31" s="557"/>
      <c r="D31" s="292"/>
      <c r="E31" s="551"/>
      <c r="F31" s="551"/>
      <c r="G31" s="557"/>
      <c r="H31" s="292"/>
      <c r="I31" s="551"/>
      <c r="J31" s="551"/>
      <c r="K31" s="551"/>
      <c r="L31" s="563"/>
      <c r="M31" s="557"/>
      <c r="N31" s="293"/>
      <c r="O31" s="563"/>
      <c r="P31" s="557"/>
    </row>
    <row r="32" spans="1:16">
      <c r="A32" s="628" t="s">
        <v>3339</v>
      </c>
      <c r="B32" s="622" t="s">
        <v>3303</v>
      </c>
      <c r="C32" s="545" t="s">
        <v>3262</v>
      </c>
      <c r="D32" s="543">
        <f ca="1">SUMIF(Произв_Факт!$B$4:$B$369,$B$2-1,Произв_Факт!$CA$4:$CA$369)</f>
        <v>808</v>
      </c>
      <c r="E32" s="139">
        <f ca="1">SUMIF(Произв_План!$B$4:$B$369,$B$2,Произв_План!$BO$4:$BO$369)</f>
        <v>0</v>
      </c>
      <c r="F32" s="139">
        <f ca="1">SUMIF(Произв_Факт!$B$4:$B$369,$B$2,Произв_Факт!$BO$4:$BO$369)</f>
        <v>0</v>
      </c>
      <c r="G32" s="545">
        <f ca="1">D32+F32-F41</f>
        <v>808</v>
      </c>
      <c r="H32" s="543">
        <f ca="1">SUMIF(Произв_Факт!$B$4:$B$369,$G$1-1,Произв_Факт!$CA$4:$CA$369)</f>
        <v>673</v>
      </c>
      <c r="I32" s="139">
        <f t="array" aca="1" ref="I32" ca="1">SUM(IF($B$1=Произв_План!$A$4:$A$369,IF($B$2&gt;=Произв_План!$B$4:$B$369,Произв_План!$BO$4:$BO$369,0),0))</f>
        <v>120</v>
      </c>
      <c r="J32" s="139">
        <f t="array" aca="1" ref="J32" ca="1">SUM(IF($B$1=Произв_Факт!$A$4:$A$369,IF($B$2&gt;=Произв_Факт!$B$4:$B$369,Произв_Факт!$BO$4:$BO$369,0),0))</f>
        <v>151</v>
      </c>
      <c r="K32" s="139">
        <f t="shared" ref="K32:K33" ca="1" si="13">I32-J32</f>
        <v>-31</v>
      </c>
      <c r="L32" s="564">
        <f t="shared" ref="L32:L39" ca="1" si="14">IF(I32&lt;&gt;0,(J32)/I32,"-")</f>
        <v>1.2583333333333333</v>
      </c>
      <c r="M32" s="545">
        <f ca="1">H32+J32-J41</f>
        <v>808</v>
      </c>
      <c r="N32" s="146">
        <f ca="1">SUMIF(Произв_План!$A$4:$A$369,$B$1,Произв_План!$BO$4:$BO$369)</f>
        <v>120</v>
      </c>
      <c r="O32" s="564">
        <f t="shared" ref="O32:O39" ca="1" si="15">IF(N32&lt;&gt;0,(J32)/N32,"-")</f>
        <v>1.2583333333333333</v>
      </c>
      <c r="P32" s="545">
        <f ca="1">H32+N32-N41</f>
        <v>793</v>
      </c>
    </row>
    <row r="33" spans="1:16">
      <c r="A33" s="628"/>
      <c r="B33" s="619"/>
      <c r="C33" s="539" t="s">
        <v>3263</v>
      </c>
      <c r="D33" s="562">
        <f ca="1">SUMIF(Произв_Факт!$B$4:$B$369,$B$2-1,Произв_Факт!$CB$4:$CB$369)</f>
        <v>6</v>
      </c>
      <c r="E33" s="535">
        <f ca="1">SUMIF(Произв_План!$B$4:$B$369,$B$2,Произв_План!$BQ$4:$BQ$369)</f>
        <v>0</v>
      </c>
      <c r="F33" s="535">
        <f ca="1">SUMIF(Произв_Факт!$B$4:$B$369,$B$2,Произв_Факт!$BQ$4:$BQ$369)</f>
        <v>0</v>
      </c>
      <c r="G33" s="539">
        <f ca="1">D33+F33-F42</f>
        <v>6</v>
      </c>
      <c r="H33" s="562">
        <f ca="1">SUMIF(Произв_Факт!$B$4:$B$369,$G$1-1,Произв_Факт!$CB$4:$CB$369)</f>
        <v>0</v>
      </c>
      <c r="I33" s="535">
        <f t="array" aca="1" ref="I33" ca="1">SUM(IF($B$1=Произв_План!$A$4:$A$369,IF($B$2&gt;=Произв_План!$B$4:$B$369,Произв_План!$BQ$4:$BQ$369,0),0))</f>
        <v>0</v>
      </c>
      <c r="J33" s="535">
        <f t="array" aca="1" ref="J33" ca="1">SUM(IF($B$1=Произв_Факт!$A$4:$A$369,IF($B$2&gt;=Произв_Факт!$B$4:$B$369,Произв_Факт!$BQ$4:$BQ$369,0),0))</f>
        <v>0</v>
      </c>
      <c r="K33" s="535">
        <f t="shared" ca="1" si="13"/>
        <v>0</v>
      </c>
      <c r="L33" s="565" t="str">
        <f t="shared" ca="1" si="14"/>
        <v>-</v>
      </c>
      <c r="M33" s="539">
        <f t="shared" ref="M33:M39" ca="1" si="16">H33+J33-J42</f>
        <v>0</v>
      </c>
      <c r="N33" s="559">
        <f ca="1">SUMIF(Произв_План!$A$4:$A$369,$B$1,Произв_План!$BQ$4:$BQ$369)</f>
        <v>0</v>
      </c>
      <c r="O33" s="565" t="str">
        <f t="shared" ca="1" si="15"/>
        <v>-</v>
      </c>
      <c r="P33" s="539">
        <f t="shared" ref="P33:P39" ca="1" si="17">H33+N33-N42</f>
        <v>0</v>
      </c>
    </row>
    <row r="34" spans="1:16">
      <c r="A34" s="628"/>
      <c r="B34" s="617" t="s">
        <v>3299</v>
      </c>
      <c r="C34" s="618"/>
      <c r="D34" s="562">
        <f ca="1">SUM(D32:D33)</f>
        <v>814</v>
      </c>
      <c r="E34" s="535">
        <f ca="1">SUM(E32:E33)</f>
        <v>0</v>
      </c>
      <c r="F34" s="535">
        <f t="shared" ref="F34:K34" ca="1" si="18">SUM(F32:F33)</f>
        <v>0</v>
      </c>
      <c r="G34" s="539">
        <f t="shared" ca="1" si="18"/>
        <v>814</v>
      </c>
      <c r="H34" s="562">
        <f ca="1">SUM(H32:H33)</f>
        <v>673</v>
      </c>
      <c r="I34" s="535">
        <f t="shared" ca="1" si="18"/>
        <v>120</v>
      </c>
      <c r="J34" s="535">
        <f t="shared" ca="1" si="18"/>
        <v>151</v>
      </c>
      <c r="K34" s="535">
        <f t="shared" ca="1" si="18"/>
        <v>-31</v>
      </c>
      <c r="L34" s="565">
        <f t="shared" ca="1" si="14"/>
        <v>1.2583333333333333</v>
      </c>
      <c r="M34" s="539">
        <f t="shared" ca="1" si="16"/>
        <v>808</v>
      </c>
      <c r="N34" s="559">
        <f t="shared" ref="N34" ca="1" si="19">SUM(N32:N33)</f>
        <v>120</v>
      </c>
      <c r="O34" s="565">
        <f t="shared" ca="1" si="15"/>
        <v>1.2583333333333333</v>
      </c>
      <c r="P34" s="539">
        <f t="shared" ca="1" si="17"/>
        <v>793</v>
      </c>
    </row>
    <row r="35" spans="1:16">
      <c r="A35" s="628"/>
      <c r="B35" s="619" t="s">
        <v>3304</v>
      </c>
      <c r="C35" s="539" t="s">
        <v>3262</v>
      </c>
      <c r="D35" s="562">
        <f ca="1">SUMIF(Произв_Факт!$B$4:$B$369,$B$2-1,Произв_Факт!$CC$4:$CC$369)</f>
        <v>0</v>
      </c>
      <c r="E35" s="535">
        <f ca="1">SUMIF(Произв_План!$B$4:$B$369,$B$2,Произв_План!$BP$4:$BP$369)</f>
        <v>25</v>
      </c>
      <c r="F35" s="535">
        <f ca="1">SUMIF(Произв_Факт!$B$4:$B$369,$B$2,Произв_Факт!$BP$4:$BP$369)</f>
        <v>0</v>
      </c>
      <c r="G35" s="539">
        <f ca="1">D35+F35-F44</f>
        <v>0</v>
      </c>
      <c r="H35" s="562">
        <f ca="1">SUMIF(Произв_Факт!$B$4:$B$369,$G$1-1,Произв_Факт!$CC$4:$CC$369)</f>
        <v>0</v>
      </c>
      <c r="I35" s="535">
        <f t="array" aca="1" ref="I35" ca="1">SUM(IF($B$1=Произв_План!$A$4:$A$369,IF($B$2&gt;=Произв_План!$B$4:$B$369,Произв_План!$BP$4:$BP$369,0),0))</f>
        <v>100</v>
      </c>
      <c r="J35" s="535">
        <f t="array" aca="1" ref="J35" ca="1">SUM(IF($B$1=Произв_Факт!$A$4:$A$369,IF($B$2&gt;=Произв_Факт!$B$4:$B$369,Произв_Факт!$BP$4:$BP$369,0),0))</f>
        <v>6</v>
      </c>
      <c r="K35" s="535">
        <f t="shared" ref="K35:K37" ca="1" si="20">I35-J35</f>
        <v>94</v>
      </c>
      <c r="L35" s="565">
        <f t="shared" ca="1" si="14"/>
        <v>0.06</v>
      </c>
      <c r="M35" s="539">
        <f t="shared" ca="1" si="16"/>
        <v>6</v>
      </c>
      <c r="N35" s="559">
        <f ca="1">SUMIF(Произв_План!$A$4:$A$369,$B$1,Произв_План!$BP$4:$BP$369)</f>
        <v>375</v>
      </c>
      <c r="O35" s="565">
        <f t="shared" ca="1" si="15"/>
        <v>1.6E-2</v>
      </c>
      <c r="P35" s="539">
        <f t="shared" ca="1" si="17"/>
        <v>375</v>
      </c>
    </row>
    <row r="36" spans="1:16">
      <c r="A36" s="628"/>
      <c r="B36" s="619"/>
      <c r="C36" s="539" t="s">
        <v>3263</v>
      </c>
      <c r="D36" s="562">
        <f ca="1">SUMIF(Произв_Факт!$B$4:$B$369,$B$2-1,Произв_Факт!$CD$4:$CD$369)</f>
        <v>0</v>
      </c>
      <c r="E36" s="535">
        <f ca="1">SUMIF(Произв_План!$B$4:$B$369,$B$2,Произв_План!$BR$4:$BR$369)</f>
        <v>0</v>
      </c>
      <c r="F36" s="535">
        <f ca="1">SUMIF(Произв_Факт!$B$4:$B$369,$B$2,Произв_Факт!$BR$4:$BR$369)</f>
        <v>0</v>
      </c>
      <c r="G36" s="539">
        <f t="shared" ref="G36:G37" ca="1" si="21">D36+F36-F45</f>
        <v>0</v>
      </c>
      <c r="H36" s="562">
        <f ca="1">SUMIF(Произв_Факт!$B$4:$B$369,$G$1-1,Произв_Факт!$CD$4:$CD$369)</f>
        <v>0</v>
      </c>
      <c r="I36" s="535">
        <f t="array" aca="1" ref="I36" ca="1">SUM(IF($B$1=Произв_План!$A$4:$A$369,IF($B$2&gt;=Произв_План!$B$4:$B$369,Произв_План!$BR$4:$BR$369,0),0))</f>
        <v>0</v>
      </c>
      <c r="J36" s="535">
        <f t="array" aca="1" ref="J36" ca="1">SUM(IF($B$1=Произв_Факт!$A$4:$A$369,IF($B$2&gt;=Произв_Факт!$B$4:$B$369,Произв_Факт!$BR$4:$BR$369,0),0))</f>
        <v>0</v>
      </c>
      <c r="K36" s="535">
        <f t="shared" ca="1" si="20"/>
        <v>0</v>
      </c>
      <c r="L36" s="565" t="str">
        <f t="shared" ca="1" si="14"/>
        <v>-</v>
      </c>
      <c r="M36" s="539">
        <f t="shared" ca="1" si="16"/>
        <v>0</v>
      </c>
      <c r="N36" s="559">
        <f ca="1">SUMIF(Произв_План!$A$4:$A$369,$B$1,Произв_План!$BR$4:$BR$369)</f>
        <v>0</v>
      </c>
      <c r="O36" s="565" t="str">
        <f t="shared" ca="1" si="15"/>
        <v>-</v>
      </c>
      <c r="P36" s="539">
        <f t="shared" ca="1" si="17"/>
        <v>0</v>
      </c>
    </row>
    <row r="37" spans="1:16">
      <c r="A37" s="628"/>
      <c r="B37" s="619"/>
      <c r="C37" s="539" t="s">
        <v>3300</v>
      </c>
      <c r="D37" s="562">
        <f ca="1">SUMIF(Произв_Факт!$B$4:$B$369,$B$2-1,Произв_Факт!$CE$4:$CE$369)</f>
        <v>0</v>
      </c>
      <c r="E37" s="535">
        <f ca="1">SUMIF(Произв_План!$B$4:$B$369,$B$2,Произв_План!$BS$4:$BS$369)</f>
        <v>0</v>
      </c>
      <c r="F37" s="535">
        <f ca="1">SUMIF(Произв_Факт!$B$4:$B$369,$B$2,Произв_Факт!$BS$4:$BS$369)</f>
        <v>0</v>
      </c>
      <c r="G37" s="539">
        <f t="shared" ca="1" si="21"/>
        <v>0</v>
      </c>
      <c r="H37" s="562">
        <f ca="1">SUMIF(Произв_Факт!$B$4:$B$369,$G$1-1,Произв_Факт!$CE$4:$CE$369)</f>
        <v>0</v>
      </c>
      <c r="I37" s="535">
        <f t="array" aca="1" ref="I37" ca="1">SUM(IF($B$1=Произв_План!$A$4:$A$369,IF($B$2&gt;=Произв_План!$B$4:$B$369,Произв_План!$BS$4:$BS$369,0),0))</f>
        <v>0</v>
      </c>
      <c r="J37" s="535">
        <f t="array" aca="1" ref="J37" ca="1">SUM(IF($B$1=Произв_Факт!$A$4:$A$369,IF($B$2&gt;=Произв_Факт!$B$4:$B$369,Произв_Факт!$BS$4:$BS$369,0),0))</f>
        <v>0</v>
      </c>
      <c r="K37" s="535">
        <f t="shared" ca="1" si="20"/>
        <v>0</v>
      </c>
      <c r="L37" s="565" t="str">
        <f t="shared" ca="1" si="14"/>
        <v>-</v>
      </c>
      <c r="M37" s="539">
        <f t="shared" ca="1" si="16"/>
        <v>0</v>
      </c>
      <c r="N37" s="559">
        <f ca="1">SUMIF(Произв_План!$A$4:$A$369,$B$1,Произв_План!$BS$4:$BS$369)</f>
        <v>0</v>
      </c>
      <c r="O37" s="565" t="str">
        <f t="shared" ca="1" si="15"/>
        <v>-</v>
      </c>
      <c r="P37" s="539">
        <f t="shared" ca="1" si="17"/>
        <v>0</v>
      </c>
    </row>
    <row r="38" spans="1:16">
      <c r="A38" s="628"/>
      <c r="B38" s="617" t="s">
        <v>3301</v>
      </c>
      <c r="C38" s="618"/>
      <c r="D38" s="562">
        <f ca="1">SUM(D35:D37)</f>
        <v>0</v>
      </c>
      <c r="E38" s="535">
        <f ca="1">SUM(E35:E37)</f>
        <v>25</v>
      </c>
      <c r="F38" s="535">
        <f t="shared" ref="F38:N38" ca="1" si="22">SUM(F35:F37)</f>
        <v>0</v>
      </c>
      <c r="G38" s="539">
        <f t="shared" ca="1" si="22"/>
        <v>0</v>
      </c>
      <c r="H38" s="562">
        <f ca="1">SUM(H35:H37)</f>
        <v>0</v>
      </c>
      <c r="I38" s="535">
        <f t="shared" ca="1" si="22"/>
        <v>100</v>
      </c>
      <c r="J38" s="535">
        <f t="shared" ca="1" si="22"/>
        <v>6</v>
      </c>
      <c r="K38" s="535">
        <f t="shared" ca="1" si="22"/>
        <v>94</v>
      </c>
      <c r="L38" s="565">
        <f t="shared" ca="1" si="14"/>
        <v>0.06</v>
      </c>
      <c r="M38" s="539">
        <f t="shared" ca="1" si="16"/>
        <v>6</v>
      </c>
      <c r="N38" s="559">
        <f t="shared" ca="1" si="22"/>
        <v>375</v>
      </c>
      <c r="O38" s="565">
        <f t="shared" ca="1" si="15"/>
        <v>1.6E-2</v>
      </c>
      <c r="P38" s="539">
        <f t="shared" ca="1" si="17"/>
        <v>375</v>
      </c>
    </row>
    <row r="39" spans="1:16" ht="13.5" thickBot="1">
      <c r="A39" s="628"/>
      <c r="B39" s="620" t="s">
        <v>46</v>
      </c>
      <c r="C39" s="621"/>
      <c r="D39" s="556">
        <f ca="1">D34+D38</f>
        <v>814</v>
      </c>
      <c r="E39" s="538">
        <f ca="1">E34+E38</f>
        <v>25</v>
      </c>
      <c r="F39" s="538">
        <f t="shared" ref="F39:N39" ca="1" si="23">F34+F38</f>
        <v>0</v>
      </c>
      <c r="G39" s="540">
        <f t="shared" ca="1" si="23"/>
        <v>814</v>
      </c>
      <c r="H39" s="556">
        <f ca="1">H34+H38</f>
        <v>673</v>
      </c>
      <c r="I39" s="538">
        <f t="shared" ca="1" si="23"/>
        <v>220</v>
      </c>
      <c r="J39" s="538">
        <f t="shared" ca="1" si="23"/>
        <v>157</v>
      </c>
      <c r="K39" s="538">
        <f t="shared" ca="1" si="23"/>
        <v>63</v>
      </c>
      <c r="L39" s="566">
        <f t="shared" ca="1" si="14"/>
        <v>0.71363636363636362</v>
      </c>
      <c r="M39" s="540">
        <f t="shared" ca="1" si="16"/>
        <v>814</v>
      </c>
      <c r="N39" s="558">
        <f t="shared" ca="1" si="23"/>
        <v>495</v>
      </c>
      <c r="O39" s="566">
        <f t="shared" ca="1" si="15"/>
        <v>0.31717171717171716</v>
      </c>
      <c r="P39" s="540">
        <f t="shared" ca="1" si="17"/>
        <v>1168</v>
      </c>
    </row>
    <row r="40" spans="1:16" ht="13.5" thickBot="1">
      <c r="A40" s="507"/>
      <c r="B40" s="292"/>
      <c r="C40" s="557"/>
      <c r="D40" s="292"/>
      <c r="E40" s="551"/>
      <c r="F40" s="551"/>
      <c r="G40" s="557"/>
      <c r="H40" s="292"/>
      <c r="I40" s="551"/>
      <c r="J40" s="551"/>
      <c r="K40" s="551"/>
      <c r="L40" s="563"/>
      <c r="M40" s="557"/>
      <c r="N40" s="293"/>
      <c r="O40" s="563"/>
      <c r="P40" s="557"/>
    </row>
    <row r="41" spans="1:16">
      <c r="A41" s="628" t="s">
        <v>3340</v>
      </c>
      <c r="B41" s="622" t="s">
        <v>3305</v>
      </c>
      <c r="C41" s="545" t="s">
        <v>3262</v>
      </c>
      <c r="D41" s="543"/>
      <c r="E41" s="139">
        <f ca="1">SUMIF(Произв_План!$B$4:$B$369,$B$2,Произв_План!$BT$4:$BT$369)</f>
        <v>0</v>
      </c>
      <c r="F41" s="139">
        <f ca="1">SUMIF(Произв_Факт!$B$4:$B$369,$B$2,Произв_Факт!$BT$4:$BT$369)</f>
        <v>0</v>
      </c>
      <c r="G41" s="545"/>
      <c r="H41" s="543"/>
      <c r="I41" s="139">
        <f t="array" aca="1" ref="I41" ca="1">SUM(IF($B$1=Произв_План!$A$4:$A$369,IF($B$2&gt;=Произв_План!$B$4:$B$369,Произв_План!$BT$4:$BT$369,0),0))</f>
        <v>0</v>
      </c>
      <c r="J41" s="139">
        <f t="array" aca="1" ref="J41" ca="1">SUM(IF($B$1=Произв_Факт!$A$4:$A$369,IF($B$2&gt;=Произв_Факт!$B$4:$B$369,Произв_Факт!$BT$4:$BT$369,0),0))</f>
        <v>16</v>
      </c>
      <c r="K41" s="139">
        <f t="shared" ref="K41:K42" ca="1" si="24">I41-J41</f>
        <v>-16</v>
      </c>
      <c r="L41" s="564" t="str">
        <f t="shared" ref="L41:L48" ca="1" si="25">IF(I41&lt;&gt;0,(J41)/I41,"-")</f>
        <v>-</v>
      </c>
      <c r="M41" s="545"/>
      <c r="N41" s="146">
        <f ca="1">SUMIF(Произв_План!$A$4:$A$369,$B$1,Произв_План!$BT$4:$BT$369)</f>
        <v>0</v>
      </c>
      <c r="O41" s="564" t="str">
        <f t="shared" ref="O41:O48" ca="1" si="26">IF(N41&lt;&gt;0,(J41)/N41,"-")</f>
        <v>-</v>
      </c>
      <c r="P41" s="545"/>
    </row>
    <row r="42" spans="1:16">
      <c r="A42" s="628"/>
      <c r="B42" s="619"/>
      <c r="C42" s="539" t="s">
        <v>3263</v>
      </c>
      <c r="D42" s="562"/>
      <c r="E42" s="535">
        <f ca="1">SUMIF(Произв_План!$B$4:$B$369,$B$2,Произв_План!$BV$4:$BV$369)</f>
        <v>0</v>
      </c>
      <c r="F42" s="535">
        <f ca="1">SUMIF(Произв_Факт!$B$4:$B$369,$B$2,Произв_Факт!$BV$4:$BV$369)</f>
        <v>0</v>
      </c>
      <c r="G42" s="539"/>
      <c r="H42" s="562"/>
      <c r="I42" s="535">
        <f t="array" aca="1" ref="I42" ca="1">SUM(IF($B$1=Произв_План!$A$4:$A$369,IF($B$2&gt;=Произв_План!$B$4:$B$369,Произв_План!$BV$4:$BV$369,0),0))</f>
        <v>0</v>
      </c>
      <c r="J42" s="535">
        <f t="array" aca="1" ref="J42" ca="1">SUM(IF($B$1=Произв_Факт!$A$4:$A$369,IF($B$2&gt;=Произв_Факт!$B$4:$B$369,Произв_Факт!$BV$4:$BV$369,0),0))</f>
        <v>0</v>
      </c>
      <c r="K42" s="535">
        <f t="shared" ca="1" si="24"/>
        <v>0</v>
      </c>
      <c r="L42" s="565" t="str">
        <f t="shared" ca="1" si="25"/>
        <v>-</v>
      </c>
      <c r="M42" s="539"/>
      <c r="N42" s="559">
        <f ca="1">SUMIF(Произв_План!$A$4:$A$369,$B$1,Произв_План!$BV$4:$BV$369)</f>
        <v>0</v>
      </c>
      <c r="O42" s="565" t="str">
        <f t="shared" ca="1" si="26"/>
        <v>-</v>
      </c>
      <c r="P42" s="539"/>
    </row>
    <row r="43" spans="1:16">
      <c r="A43" s="628"/>
      <c r="B43" s="617" t="s">
        <v>3299</v>
      </c>
      <c r="C43" s="618"/>
      <c r="D43" s="562"/>
      <c r="E43" s="535">
        <f ca="1">SUM(E41:E42)</f>
        <v>0</v>
      </c>
      <c r="F43" s="535">
        <f t="shared" ref="F43:N43" ca="1" si="27">SUM(F41:F42)</f>
        <v>0</v>
      </c>
      <c r="G43" s="539"/>
      <c r="H43" s="562"/>
      <c r="I43" s="535">
        <f t="shared" ca="1" si="27"/>
        <v>0</v>
      </c>
      <c r="J43" s="535">
        <f t="shared" ca="1" si="27"/>
        <v>16</v>
      </c>
      <c r="K43" s="535">
        <f t="shared" ca="1" si="27"/>
        <v>-16</v>
      </c>
      <c r="L43" s="565" t="str">
        <f t="shared" ca="1" si="25"/>
        <v>-</v>
      </c>
      <c r="M43" s="539"/>
      <c r="N43" s="559">
        <f t="shared" ca="1" si="27"/>
        <v>0</v>
      </c>
      <c r="O43" s="565" t="str">
        <f t="shared" ca="1" si="26"/>
        <v>-</v>
      </c>
      <c r="P43" s="539"/>
    </row>
    <row r="44" spans="1:16">
      <c r="A44" s="628"/>
      <c r="B44" s="619" t="s">
        <v>3306</v>
      </c>
      <c r="C44" s="539" t="s">
        <v>3262</v>
      </c>
      <c r="D44" s="562"/>
      <c r="E44" s="535">
        <f ca="1">SUMIF(Произв_План!$B$4:$B$369,$B$2,Произв_План!$BU$4:$BU$369)</f>
        <v>0</v>
      </c>
      <c r="F44" s="535">
        <f ca="1">SUMIF(Произв_Факт!$B$4:$B$369,$B$2,Произв_Факт!$BU$4:$BU$369)</f>
        <v>0</v>
      </c>
      <c r="G44" s="539"/>
      <c r="H44" s="562"/>
      <c r="I44" s="535">
        <f t="array" aca="1" ref="I44" ca="1">SUM(IF($B$1=Произв_План!$A$4:$A$369,IF($B$2&gt;=Произв_План!$B$4:$B$369,Произв_План!$BU$4:$BU$369,0),0))</f>
        <v>0</v>
      </c>
      <c r="J44" s="535">
        <f t="array" aca="1" ref="J44" ca="1">SUM(IF($B$1=Произв_Факт!$A$4:$A$369,IF($B$2&gt;=Произв_Факт!$B$4:$B$369,Произв_Факт!$BU$4:$BU$369,0),0))</f>
        <v>0</v>
      </c>
      <c r="K44" s="535">
        <f t="shared" ref="K44:K46" ca="1" si="28">I44-J44</f>
        <v>0</v>
      </c>
      <c r="L44" s="565" t="str">
        <f t="shared" ca="1" si="25"/>
        <v>-</v>
      </c>
      <c r="M44" s="539"/>
      <c r="N44" s="559">
        <f ca="1">SUMIF(Произв_План!$A$4:$A$369,$B$1,Произв_План!$BU$4:$BU$369)</f>
        <v>0</v>
      </c>
      <c r="O44" s="565" t="str">
        <f t="shared" ca="1" si="26"/>
        <v>-</v>
      </c>
      <c r="P44" s="539"/>
    </row>
    <row r="45" spans="1:16">
      <c r="A45" s="628"/>
      <c r="B45" s="619"/>
      <c r="C45" s="539" t="s">
        <v>3263</v>
      </c>
      <c r="D45" s="562"/>
      <c r="E45" s="535">
        <f ca="1">SUMIF(Произв_План!$B$4:$B$369,$B$2,Произв_План!$BW$4:$BW$369)</f>
        <v>0</v>
      </c>
      <c r="F45" s="535">
        <f ca="1">SUMIF(Произв_Факт!$B$4:$B$369,$B$2,Произв_Факт!$BW$4:$BW$369)</f>
        <v>0</v>
      </c>
      <c r="G45" s="539"/>
      <c r="H45" s="562"/>
      <c r="I45" s="535">
        <f t="array" aca="1" ref="I45" ca="1">SUM(IF($B$1=Произв_План!$A$4:$A$369,IF($B$2&gt;=Произв_План!$B$4:$B$369,Произв_План!$BW$4:$BW$369,0),0))</f>
        <v>0</v>
      </c>
      <c r="J45" s="535">
        <f t="array" aca="1" ref="J45" ca="1">SUM(IF($B$1=Произв_Факт!$A$4:$A$369,IF($B$2&gt;=Произв_Факт!$B$4:$B$369,Произв_Факт!$BW$4:$BW$369,0),0))</f>
        <v>0</v>
      </c>
      <c r="K45" s="535">
        <f t="shared" ca="1" si="28"/>
        <v>0</v>
      </c>
      <c r="L45" s="565" t="str">
        <f t="shared" ca="1" si="25"/>
        <v>-</v>
      </c>
      <c r="M45" s="539"/>
      <c r="N45" s="559">
        <f ca="1">SUMIF(Произв_План!$A$4:$A$369,$B$1,Произв_План!$BW$4:$BW$369)</f>
        <v>0</v>
      </c>
      <c r="O45" s="565" t="str">
        <f t="shared" ca="1" si="26"/>
        <v>-</v>
      </c>
      <c r="P45" s="539"/>
    </row>
    <row r="46" spans="1:16">
      <c r="A46" s="628"/>
      <c r="B46" s="619"/>
      <c r="C46" s="539" t="s">
        <v>3300</v>
      </c>
      <c r="D46" s="562"/>
      <c r="E46" s="535">
        <f ca="1">SUMIF(Произв_План!$B$4:$B$369,$B$2,Произв_План!$BX$4:$BX$369)</f>
        <v>0</v>
      </c>
      <c r="F46" s="535">
        <f ca="1">SUMIF(Произв_Факт!$B$4:$B$369,$B$2,Произв_Факт!$BX$4:$BX$369)</f>
        <v>0</v>
      </c>
      <c r="G46" s="539"/>
      <c r="H46" s="562"/>
      <c r="I46" s="535">
        <f t="array" aca="1" ref="I46" ca="1">SUM(IF($B$1=Произв_План!$A$4:$A$369,IF($B$2&gt;=Произв_План!$B$4:$B$369,Произв_План!$BX$4:$BX$369,0),0))</f>
        <v>0</v>
      </c>
      <c r="J46" s="535">
        <f t="array" aca="1" ref="J46" ca="1">SUM(IF($B$1=Произв_Факт!$A$4:$A$369,IF($B$2&gt;=Произв_Факт!$B$4:$B$369,Произв_Факт!$BX$4:$BX$369,0),0))</f>
        <v>0</v>
      </c>
      <c r="K46" s="535">
        <f t="shared" ca="1" si="28"/>
        <v>0</v>
      </c>
      <c r="L46" s="565" t="str">
        <f t="shared" ca="1" si="25"/>
        <v>-</v>
      </c>
      <c r="M46" s="539"/>
      <c r="N46" s="559">
        <f ca="1">SUMIF(Произв_План!$A$4:$A$369,$B$1,Произв_План!$BX$4:$BX$369)</f>
        <v>0</v>
      </c>
      <c r="O46" s="565" t="str">
        <f t="shared" ca="1" si="26"/>
        <v>-</v>
      </c>
      <c r="P46" s="539"/>
    </row>
    <row r="47" spans="1:16">
      <c r="A47" s="628"/>
      <c r="B47" s="617" t="s">
        <v>3301</v>
      </c>
      <c r="C47" s="618"/>
      <c r="D47" s="562"/>
      <c r="E47" s="535">
        <f ca="1">SUM(E44:E46)</f>
        <v>0</v>
      </c>
      <c r="F47" s="535">
        <f t="shared" ref="F47:N47" ca="1" si="29">SUM(F44:F46)</f>
        <v>0</v>
      </c>
      <c r="G47" s="539"/>
      <c r="H47" s="562"/>
      <c r="I47" s="535">
        <f t="shared" ca="1" si="29"/>
        <v>0</v>
      </c>
      <c r="J47" s="535">
        <f t="shared" ca="1" si="29"/>
        <v>0</v>
      </c>
      <c r="K47" s="535">
        <f t="shared" ca="1" si="29"/>
        <v>0</v>
      </c>
      <c r="L47" s="565" t="str">
        <f t="shared" ca="1" si="25"/>
        <v>-</v>
      </c>
      <c r="M47" s="539"/>
      <c r="N47" s="559">
        <f t="shared" ca="1" si="29"/>
        <v>0</v>
      </c>
      <c r="O47" s="565" t="str">
        <f t="shared" ca="1" si="26"/>
        <v>-</v>
      </c>
      <c r="P47" s="539"/>
    </row>
    <row r="48" spans="1:16" ht="13.5" thickBot="1">
      <c r="A48" s="628"/>
      <c r="B48" s="620" t="s">
        <v>46</v>
      </c>
      <c r="C48" s="621"/>
      <c r="D48" s="556"/>
      <c r="E48" s="538">
        <f ca="1">E47+E43</f>
        <v>0</v>
      </c>
      <c r="F48" s="538">
        <f t="shared" ref="F48:N48" ca="1" si="30">F47+F43</f>
        <v>0</v>
      </c>
      <c r="G48" s="540"/>
      <c r="H48" s="556"/>
      <c r="I48" s="538">
        <f t="shared" ca="1" si="30"/>
        <v>0</v>
      </c>
      <c r="J48" s="538">
        <f t="shared" ca="1" si="30"/>
        <v>16</v>
      </c>
      <c r="K48" s="538">
        <f t="shared" ca="1" si="30"/>
        <v>-16</v>
      </c>
      <c r="L48" s="566" t="str">
        <f t="shared" ca="1" si="25"/>
        <v>-</v>
      </c>
      <c r="M48" s="540"/>
      <c r="N48" s="558">
        <f t="shared" ca="1" si="30"/>
        <v>0</v>
      </c>
      <c r="O48" s="566" t="str">
        <f t="shared" ca="1" si="26"/>
        <v>-</v>
      </c>
      <c r="P48" s="540"/>
    </row>
  </sheetData>
  <mergeCells count="29">
    <mergeCell ref="B43:C43"/>
    <mergeCell ref="B44:B46"/>
    <mergeCell ref="B47:C47"/>
    <mergeCell ref="B48:C48"/>
    <mergeCell ref="A10:A15"/>
    <mergeCell ref="A19:A20"/>
    <mergeCell ref="A22:A26"/>
    <mergeCell ref="A27:A28"/>
    <mergeCell ref="A32:A39"/>
    <mergeCell ref="A41:A48"/>
    <mergeCell ref="B32:B33"/>
    <mergeCell ref="B34:C34"/>
    <mergeCell ref="B35:B37"/>
    <mergeCell ref="B38:C38"/>
    <mergeCell ref="B39:C39"/>
    <mergeCell ref="B41:B42"/>
    <mergeCell ref="P4:P5"/>
    <mergeCell ref="B19:B20"/>
    <mergeCell ref="B9:C9"/>
    <mergeCell ref="B10:B11"/>
    <mergeCell ref="B12:C12"/>
    <mergeCell ref="B13:B15"/>
    <mergeCell ref="B16:C16"/>
    <mergeCell ref="B17:C17"/>
    <mergeCell ref="B7:B8"/>
    <mergeCell ref="D4:G4"/>
    <mergeCell ref="H4:M4"/>
    <mergeCell ref="N4:N5"/>
    <mergeCell ref="O4:O5"/>
  </mergeCells>
  <pageMargins left="0.7" right="0.7" top="0.75" bottom="0.75" header="0.3" footer="0.3"/>
  <pageSetup paperSize="9" orientation="portrait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>
  <dimension ref="A1:P29"/>
  <sheetViews>
    <sheetView topLeftCell="A3" workbookViewId="0">
      <pane ySplit="1575" topLeftCell="A6" activePane="bottomLeft"/>
      <selection activeCell="H4" sqref="H4:M4"/>
      <selection pane="bottomLeft" activeCell="J7" sqref="J7"/>
    </sheetView>
  </sheetViews>
  <sheetFormatPr defaultRowHeight="12.75"/>
  <cols>
    <col min="1" max="1" width="9.140625" style="368"/>
    <col min="2" max="2" width="18.85546875" style="368" customWidth="1"/>
    <col min="3" max="3" width="14.7109375" style="368" customWidth="1"/>
    <col min="4" max="4" width="9.85546875" style="368" customWidth="1"/>
    <col min="5" max="6" width="9.140625" style="368"/>
    <col min="7" max="7" width="10.140625" style="368" bestFit="1" customWidth="1"/>
    <col min="8" max="14" width="9.140625" style="368"/>
    <col min="15" max="15" width="11.5703125" style="368" bestFit="1" customWidth="1"/>
    <col min="16" max="16" width="11.5703125" style="368" customWidth="1"/>
    <col min="17" max="16384" width="9.140625" style="368"/>
  </cols>
  <sheetData>
    <row r="1" spans="1:16">
      <c r="B1" s="499" t="str">
        <f ca="1">MONTH(B2)&amp;RIGHT(YEAR(B2),2)</f>
        <v>309</v>
      </c>
      <c r="C1" s="368">
        <v>1</v>
      </c>
      <c r="D1" s="368">
        <f ca="1">MONTH(B2)</f>
        <v>3</v>
      </c>
      <c r="E1" s="368">
        <f ca="1">YEAR(B2)</f>
        <v>2009</v>
      </c>
      <c r="F1" s="368" t="str">
        <f ca="1">C1&amp;"."&amp;D1&amp;"."&amp;E1</f>
        <v>1.3.2009</v>
      </c>
      <c r="G1" s="1">
        <f ca="1">DATEVALUE(F1)</f>
        <v>39873</v>
      </c>
    </row>
    <row r="2" spans="1:16">
      <c r="A2" s="368" t="s">
        <v>50</v>
      </c>
      <c r="B2" s="1">
        <f ca="1">Календарь!B3</f>
        <v>39888</v>
      </c>
    </row>
    <row r="3" spans="1:16" ht="13.5" thickBot="1">
      <c r="B3" s="1"/>
    </row>
    <row r="4" spans="1:16">
      <c r="B4" s="555"/>
      <c r="C4" s="545"/>
      <c r="D4" s="614" t="s">
        <v>3309</v>
      </c>
      <c r="E4" s="614"/>
      <c r="F4" s="614"/>
      <c r="G4" s="614"/>
      <c r="H4" s="615" t="s">
        <v>3310</v>
      </c>
      <c r="I4" s="614"/>
      <c r="J4" s="614"/>
      <c r="K4" s="614"/>
      <c r="L4" s="614"/>
      <c r="M4" s="616"/>
      <c r="N4" s="604" t="s">
        <v>3311</v>
      </c>
      <c r="O4" s="606" t="s">
        <v>79</v>
      </c>
      <c r="P4" s="608" t="s">
        <v>3312</v>
      </c>
    </row>
    <row r="5" spans="1:16" ht="13.5" thickBot="1">
      <c r="B5" s="556"/>
      <c r="C5" s="540"/>
      <c r="D5" s="558" t="s">
        <v>83</v>
      </c>
      <c r="E5" s="538" t="s">
        <v>3</v>
      </c>
      <c r="F5" s="538" t="s">
        <v>4</v>
      </c>
      <c r="G5" s="542" t="s">
        <v>3316</v>
      </c>
      <c r="H5" s="556" t="s">
        <v>83</v>
      </c>
      <c r="I5" s="538" t="s">
        <v>3</v>
      </c>
      <c r="J5" s="538" t="s">
        <v>4</v>
      </c>
      <c r="K5" s="538" t="s">
        <v>68</v>
      </c>
      <c r="L5" s="538" t="s">
        <v>79</v>
      </c>
      <c r="M5" s="540" t="s">
        <v>3316</v>
      </c>
      <c r="N5" s="605"/>
      <c r="O5" s="607"/>
      <c r="P5" s="609"/>
    </row>
    <row r="6" spans="1:16" ht="13.5" thickBot="1">
      <c r="B6" s="292"/>
      <c r="C6" s="557"/>
      <c r="D6" s="293"/>
      <c r="E6" s="551"/>
      <c r="F6" s="551"/>
      <c r="G6" s="338"/>
      <c r="H6" s="292"/>
      <c r="I6" s="551"/>
      <c r="J6" s="551"/>
      <c r="K6" s="551"/>
      <c r="L6" s="563"/>
      <c r="M6" s="557"/>
      <c r="N6" s="293"/>
      <c r="O6" s="563"/>
      <c r="P6" s="557"/>
    </row>
    <row r="7" spans="1:16">
      <c r="B7" s="612" t="s">
        <v>53</v>
      </c>
      <c r="C7" s="545">
        <v>1221</v>
      </c>
      <c r="D7" s="146">
        <f ca="1">SUMIF(Остатки_производство!$C$6:$C$371,$B$2-1,Остатки_производство!$G$6:$G$371)</f>
        <v>213</v>
      </c>
      <c r="E7" s="139">
        <f ca="1">SUMIF(Остатки_производство!$C$6:$C$371,$B$2,Остатки_производство!D$6:D$371)</f>
        <v>0</v>
      </c>
      <c r="F7" s="139">
        <f ca="1">SUMIF(Остатки_производство!$C$6:$C$371,$B$2,Остатки_производство!E$6:E$371)</f>
        <v>0</v>
      </c>
      <c r="G7" s="544">
        <f ca="1">'Отчет на дату'!G7</f>
        <v>213</v>
      </c>
      <c r="H7" s="543">
        <f ca="1">SUMIF(Остатки_производство!$C$6:$C$371,$G$1-1,Остатки_производство!$G$6:$G$371)</f>
        <v>281</v>
      </c>
      <c r="I7" s="139">
        <f t="array" aca="1" ref="I7" ca="1">SUM(IF($B$1=Остатки_производство!$B$6:$B$371,IF($B$2&gt;=Остатки_производство!$C$6:$C$371,Остатки_производство!D$6:D$371,0),0))</f>
        <v>0</v>
      </c>
      <c r="J7" s="139">
        <f t="array" aca="1" ref="J7" ca="1">SUM(IF($B$1=Остатки_производство!$B$6:$B$371,IF($B$2&gt;=Остатки_производство!$C$6:$C$371,Остатки_производство!E$6:E$371,0),0))</f>
        <v>30</v>
      </c>
      <c r="K7" s="139">
        <f ca="1">I7-J7</f>
        <v>-30</v>
      </c>
      <c r="L7" s="564" t="str">
        <f ca="1">IF(I7&lt;&gt;0,(J7)/I7,"-")</f>
        <v>-</v>
      </c>
      <c r="M7" s="545">
        <f ca="1">'Отчет на дату'!M7</f>
        <v>160</v>
      </c>
      <c r="N7" s="146">
        <f ca="1">SUMIF(Остатки_производство!$B$6:$B$371,$B$1,Остатки_производство!$D$6:$D$371)</f>
        <v>150</v>
      </c>
      <c r="O7" s="564">
        <f ca="1">IF(N7&lt;&gt;0,(J7)/N7,"-")</f>
        <v>0.2</v>
      </c>
      <c r="P7" s="545">
        <f ca="1">'Отчет на дату'!P7</f>
        <v>331</v>
      </c>
    </row>
    <row r="8" spans="1:16">
      <c r="B8" s="613"/>
      <c r="C8" s="539">
        <v>826</v>
      </c>
      <c r="D8" s="559">
        <f ca="1">SUMIF(Остатки_производство!$C$6:$C$371,$B$2-1,Остатки_производство!$K$6:$K$371)</f>
        <v>215</v>
      </c>
      <c r="E8" s="535">
        <f ca="1">SUMIF(Остатки_производство!$C$6:$C$371,$B$2,Остатки_производство!H6:H371)</f>
        <v>25</v>
      </c>
      <c r="F8" s="535">
        <f ca="1">SUMIF(Остатки_производство!$C$6:$C$371,$B$2,Остатки_производство!I6:I371)</f>
        <v>0</v>
      </c>
      <c r="G8" s="541">
        <f ca="1">'Отчет на дату'!G8</f>
        <v>198</v>
      </c>
      <c r="H8" s="562">
        <f t="array" ref="H8" ca="1">SUMIF(Остатки_производство!$C$6:$C$371,$G$1-1,Остатки_производство!$K$6:$K$371)</f>
        <v>200</v>
      </c>
      <c r="I8" s="535">
        <f t="array" aca="1" ref="I8" ca="1">SUM(IF($B$1=Остатки_производство!$B$6:$B$371,IF($B$2&gt;=Остатки_производство!$C$6:$C$371,Остатки_производство!H$6:H$371,0),0))</f>
        <v>125</v>
      </c>
      <c r="J8" s="535">
        <f t="array" aca="1" ref="J8" ca="1">SUM(IF($B$1=Остатки_производство!$B$6:$B$371,IF($B$2&gt;=Остатки_производство!$C$6:$C$371,Остатки_производство!I$6:I$371,0),0))</f>
        <v>50</v>
      </c>
      <c r="K8" s="535">
        <f ca="1">I8-J8</f>
        <v>75</v>
      </c>
      <c r="L8" s="565">
        <f ca="1">IF(I8&lt;&gt;0,(J8)/I8,"-")</f>
        <v>0.4</v>
      </c>
      <c r="M8" s="539">
        <f ca="1">'Отчет на дату'!M8</f>
        <v>226</v>
      </c>
      <c r="N8" s="559">
        <f ca="1">SUMIF(Остатки_производство!$B$6:$B$371,$B$1,Остатки_производство!$H$6:$H$371)</f>
        <v>300</v>
      </c>
      <c r="O8" s="565">
        <f t="shared" ref="O8:O9" ca="1" si="0">IF(N8&lt;&gt;0,(J8)/N8,"-")</f>
        <v>0.16666666666666666</v>
      </c>
      <c r="P8" s="539">
        <f ca="1">'Отчет на дату'!P8</f>
        <v>100</v>
      </c>
    </row>
    <row r="9" spans="1:16" ht="13.5" thickBot="1">
      <c r="B9" s="610" t="s">
        <v>3313</v>
      </c>
      <c r="C9" s="611"/>
      <c r="D9" s="556">
        <f ca="1">SUM(D7:D8)</f>
        <v>428</v>
      </c>
      <c r="E9" s="538">
        <f ca="1">SUM(E7:E8)</f>
        <v>25</v>
      </c>
      <c r="F9" s="538">
        <f t="shared" ref="F9:N9" ca="1" si="1">SUM(F7:F8)</f>
        <v>0</v>
      </c>
      <c r="G9" s="542">
        <f ca="1">SUM(G7:G8)</f>
        <v>411</v>
      </c>
      <c r="H9" s="556">
        <f ca="1">SUM(H7:H8)</f>
        <v>481</v>
      </c>
      <c r="I9" s="538">
        <f t="shared" ca="1" si="1"/>
        <v>125</v>
      </c>
      <c r="J9" s="538">
        <f t="shared" ca="1" si="1"/>
        <v>80</v>
      </c>
      <c r="K9" s="538">
        <f t="shared" ca="1" si="1"/>
        <v>45</v>
      </c>
      <c r="L9" s="566">
        <f ca="1">IF(I9&lt;&gt;0,(J9)/I9,"-")</f>
        <v>0.64</v>
      </c>
      <c r="M9" s="540">
        <f ca="1">SUM(M7:M8)</f>
        <v>386</v>
      </c>
      <c r="N9" s="558">
        <f t="shared" ca="1" si="1"/>
        <v>450</v>
      </c>
      <c r="O9" s="566">
        <f t="shared" ca="1" si="0"/>
        <v>0.17777777777777778</v>
      </c>
      <c r="P9" s="540">
        <f ca="1">SUM(P7:P8)</f>
        <v>431</v>
      </c>
    </row>
    <row r="10" spans="1:16" ht="13.5" thickBot="1">
      <c r="A10" s="507"/>
      <c r="B10" s="292"/>
      <c r="C10" s="557"/>
      <c r="D10" s="293"/>
      <c r="E10" s="551"/>
      <c r="F10" s="551"/>
      <c r="G10" s="338"/>
      <c r="H10" s="292"/>
      <c r="I10" s="551"/>
      <c r="J10" s="551"/>
      <c r="K10" s="551"/>
      <c r="L10" s="563"/>
      <c r="M10" s="557"/>
      <c r="N10" s="293"/>
      <c r="O10" s="563"/>
      <c r="P10" s="557"/>
    </row>
    <row r="11" spans="1:16" ht="13.5" thickBot="1">
      <c r="A11" s="507"/>
      <c r="B11" s="552" t="s">
        <v>3302</v>
      </c>
      <c r="C11" s="554"/>
      <c r="D11" s="560"/>
      <c r="E11" s="553"/>
      <c r="F11" s="553"/>
      <c r="G11" s="561"/>
      <c r="H11" s="552"/>
      <c r="I11" s="553"/>
      <c r="J11" s="553"/>
      <c r="K11" s="553"/>
      <c r="L11" s="567"/>
      <c r="M11" s="554"/>
      <c r="N11" s="560"/>
      <c r="O11" s="567"/>
      <c r="P11" s="554"/>
    </row>
    <row r="12" spans="1:16" ht="13.5" thickBot="1">
      <c r="A12" s="507"/>
      <c r="B12" s="292"/>
      <c r="C12" s="557"/>
      <c r="D12" s="293"/>
      <c r="E12" s="551"/>
      <c r="F12" s="551"/>
      <c r="G12" s="338"/>
      <c r="H12" s="292"/>
      <c r="I12" s="551"/>
      <c r="J12" s="551"/>
      <c r="K12" s="551"/>
      <c r="L12" s="563"/>
      <c r="M12" s="557"/>
      <c r="N12" s="293"/>
      <c r="O12" s="563"/>
      <c r="P12" s="557"/>
    </row>
    <row r="13" spans="1:16">
      <c r="A13" s="628" t="s">
        <v>3339</v>
      </c>
      <c r="B13" s="622" t="s">
        <v>3303</v>
      </c>
      <c r="C13" s="545" t="s">
        <v>3262</v>
      </c>
      <c r="D13" s="146">
        <f ca="1">SUMIF(Произв_Факт!$B$4:$B$369,$B$2-1,Произв_Факт!$CA$4:$CA$369)</f>
        <v>808</v>
      </c>
      <c r="E13" s="139">
        <f ca="1">SUMIF(Произв_План!$B$4:$B$369,$B$2,Произв_План!$BO$4:$BO$369)</f>
        <v>0</v>
      </c>
      <c r="F13" s="139">
        <f ca="1">SUMIF(Произв_Факт!$B$4:$B$369,$B$2,Произв_Факт!$BO$4:$BO$369)</f>
        <v>0</v>
      </c>
      <c r="G13" s="544">
        <f ca="1">D13+F13-F22</f>
        <v>808</v>
      </c>
      <c r="H13" s="543">
        <f ca="1">SUMIF(Произв_Факт!$B$4:$B$369,$G$1-1,Произв_Факт!$CA$4:$CA$369)</f>
        <v>673</v>
      </c>
      <c r="I13" s="139">
        <f t="array" aca="1" ref="I13" ca="1">SUM(IF($B$1=Произв_План!$A$4:$A$369,IF($B$2&gt;=Произв_План!$B$4:$B$369,Произв_План!$BO$4:$BO$369,0),0))</f>
        <v>120</v>
      </c>
      <c r="J13" s="139">
        <f t="array" aca="1" ref="J13" ca="1">SUM(IF($B$1=Произв_Факт!$A$4:$A$369,IF($B$2&gt;=Произв_Факт!$B$4:$B$369,Произв_Факт!$BO$4:$BO$369,0),0))</f>
        <v>151</v>
      </c>
      <c r="K13" s="139">
        <f t="shared" ref="K13:K14" ca="1" si="2">I13-J13</f>
        <v>-31</v>
      </c>
      <c r="L13" s="564">
        <f t="shared" ref="L13:L20" ca="1" si="3">IF(I13&lt;&gt;0,(J13)/I13,"-")</f>
        <v>1.2583333333333333</v>
      </c>
      <c r="M13" s="545">
        <f ca="1">H13+J13-J22</f>
        <v>808</v>
      </c>
      <c r="N13" s="146">
        <f ca="1">SUMIF(Произв_План!$A$4:$A$369,$B$1,Произв_План!$BO$4:$BO$369)</f>
        <v>120</v>
      </c>
      <c r="O13" s="564">
        <f t="shared" ref="O13:O20" ca="1" si="4">IF(N13&lt;&gt;0,(J13)/N13,"-")</f>
        <v>1.2583333333333333</v>
      </c>
      <c r="P13" s="545">
        <f ca="1">H13+N13-N22</f>
        <v>793</v>
      </c>
    </row>
    <row r="14" spans="1:16">
      <c r="A14" s="628"/>
      <c r="B14" s="619"/>
      <c r="C14" s="539" t="s">
        <v>3263</v>
      </c>
      <c r="D14" s="559">
        <f ca="1">SUMIF(Произв_Факт!$B$4:$B$369,$B$2-1,Произв_Факт!$CB$4:$CB$369)</f>
        <v>6</v>
      </c>
      <c r="E14" s="535">
        <f ca="1">SUMIF(Произв_План!$B$4:$B$369,$B$2,Произв_План!$BQ$4:$BQ$369)</f>
        <v>0</v>
      </c>
      <c r="F14" s="535">
        <f ca="1">SUMIF(Произв_Факт!$B$4:$B$369,$B$2,Произв_Факт!$BQ$4:$BQ$369)</f>
        <v>0</v>
      </c>
      <c r="G14" s="541">
        <f ca="1">D14+F14-F23</f>
        <v>6</v>
      </c>
      <c r="H14" s="562">
        <f ca="1">SUMIF(Произв_Факт!$B$4:$B$369,$G$1-1,Произв_Факт!$CB$4:$CB$369)</f>
        <v>0</v>
      </c>
      <c r="I14" s="535">
        <f t="array" aca="1" ref="I14" ca="1">SUM(IF($B$1=Произв_План!$A$4:$A$369,IF($B$2&gt;=Произв_План!$B$4:$B$369,Произв_План!$BQ$4:$BQ$369,0),0))</f>
        <v>0</v>
      </c>
      <c r="J14" s="535">
        <f t="array" aca="1" ref="J14" ca="1">SUM(IF($B$1=Произв_Факт!$A$4:$A$369,IF($B$2&gt;=Произв_Факт!$B$4:$B$369,Произв_Факт!$BQ$4:$BQ$369,0),0))</f>
        <v>0</v>
      </c>
      <c r="K14" s="535">
        <f t="shared" ca="1" si="2"/>
        <v>0</v>
      </c>
      <c r="L14" s="565" t="str">
        <f t="shared" ca="1" si="3"/>
        <v>-</v>
      </c>
      <c r="M14" s="539">
        <f t="shared" ref="M14:M20" ca="1" si="5">H14+J14-J23</f>
        <v>0</v>
      </c>
      <c r="N14" s="559">
        <f ca="1">SUMIF(Произв_План!$A$4:$A$369,$B$1,Произв_План!$BQ$4:$BQ$369)</f>
        <v>0</v>
      </c>
      <c r="O14" s="565" t="str">
        <f t="shared" ca="1" si="4"/>
        <v>-</v>
      </c>
      <c r="P14" s="539">
        <f t="shared" ref="P14:P20" ca="1" si="6">H14+N14-N23</f>
        <v>0</v>
      </c>
    </row>
    <row r="15" spans="1:16">
      <c r="A15" s="628"/>
      <c r="B15" s="617" t="s">
        <v>3299</v>
      </c>
      <c r="C15" s="618"/>
      <c r="D15" s="559">
        <f ca="1">SUM(D13:D14)</f>
        <v>814</v>
      </c>
      <c r="E15" s="535">
        <f ca="1">SUM(E13:E14)</f>
        <v>0</v>
      </c>
      <c r="F15" s="535">
        <f t="shared" ref="F15:K15" ca="1" si="7">SUM(F13:F14)</f>
        <v>0</v>
      </c>
      <c r="G15" s="541">
        <f t="shared" ca="1" si="7"/>
        <v>814</v>
      </c>
      <c r="H15" s="562">
        <f ca="1">SUM(H13:H14)</f>
        <v>673</v>
      </c>
      <c r="I15" s="535">
        <f t="shared" ca="1" si="7"/>
        <v>120</v>
      </c>
      <c r="J15" s="535">
        <f t="shared" ca="1" si="7"/>
        <v>151</v>
      </c>
      <c r="K15" s="535">
        <f t="shared" ca="1" si="7"/>
        <v>-31</v>
      </c>
      <c r="L15" s="565">
        <f t="shared" ca="1" si="3"/>
        <v>1.2583333333333333</v>
      </c>
      <c r="M15" s="539">
        <f t="shared" ca="1" si="5"/>
        <v>808</v>
      </c>
      <c r="N15" s="559">
        <f t="shared" ref="N15" ca="1" si="8">SUM(N13:N14)</f>
        <v>120</v>
      </c>
      <c r="O15" s="565">
        <f t="shared" ca="1" si="4"/>
        <v>1.2583333333333333</v>
      </c>
      <c r="P15" s="539">
        <f t="shared" ca="1" si="6"/>
        <v>793</v>
      </c>
    </row>
    <row r="16" spans="1:16">
      <c r="A16" s="628"/>
      <c r="B16" s="619" t="s">
        <v>3304</v>
      </c>
      <c r="C16" s="539" t="s">
        <v>3262</v>
      </c>
      <c r="D16" s="559">
        <f ca="1">SUMIF(Произв_Факт!$B$4:$B$369,$B$2-1,Произв_Факт!$CC$4:$CC$369)</f>
        <v>0</v>
      </c>
      <c r="E16" s="535">
        <f ca="1">SUMIF(Произв_План!$B$4:$B$369,$B$2,Произв_План!$BP$4:$BP$369)</f>
        <v>25</v>
      </c>
      <c r="F16" s="535">
        <f ca="1">SUMIF(Произв_Факт!$B$4:$B$369,$B$2,Произв_Факт!$BP$4:$BP$369)</f>
        <v>0</v>
      </c>
      <c r="G16" s="541">
        <f ca="1">D16+F16-F25</f>
        <v>0</v>
      </c>
      <c r="H16" s="562">
        <f ca="1">SUMIF(Произв_Факт!$B$4:$B$369,$G$1-1,Произв_Факт!$CC$4:$CC$369)</f>
        <v>0</v>
      </c>
      <c r="I16" s="535">
        <f t="array" aca="1" ref="I16" ca="1">SUM(IF($B$1=Произв_План!$A$4:$A$369,IF($B$2&gt;=Произв_План!$B$4:$B$369,Произв_План!$BP$4:$BP$369,0),0))</f>
        <v>100</v>
      </c>
      <c r="J16" s="535">
        <f t="array" aca="1" ref="J16" ca="1">SUM(IF($B$1=Произв_Факт!$A$4:$A$369,IF($B$2&gt;=Произв_Факт!$B$4:$B$369,Произв_Факт!$BP$4:$BP$369,0),0))</f>
        <v>6</v>
      </c>
      <c r="K16" s="535">
        <f t="shared" ref="K16:K18" ca="1" si="9">I16-J16</f>
        <v>94</v>
      </c>
      <c r="L16" s="565">
        <f t="shared" ca="1" si="3"/>
        <v>0.06</v>
      </c>
      <c r="M16" s="539">
        <f t="shared" ca="1" si="5"/>
        <v>6</v>
      </c>
      <c r="N16" s="559">
        <f ca="1">SUMIF(Произв_План!$A$4:$A$369,$B$1,Произв_План!$BP$4:$BP$369)</f>
        <v>375</v>
      </c>
      <c r="O16" s="565">
        <f t="shared" ca="1" si="4"/>
        <v>1.6E-2</v>
      </c>
      <c r="P16" s="539">
        <f t="shared" ca="1" si="6"/>
        <v>375</v>
      </c>
    </row>
    <row r="17" spans="1:16">
      <c r="A17" s="628"/>
      <c r="B17" s="619"/>
      <c r="C17" s="539" t="s">
        <v>3263</v>
      </c>
      <c r="D17" s="559">
        <f ca="1">SUMIF(Произв_Факт!$B$4:$B$369,$B$2-1,Произв_Факт!$CD$4:$CD$369)</f>
        <v>0</v>
      </c>
      <c r="E17" s="535">
        <f ca="1">SUMIF(Произв_План!$B$4:$B$369,$B$2,Произв_План!$BR$4:$BR$369)</f>
        <v>0</v>
      </c>
      <c r="F17" s="535">
        <f ca="1">SUMIF(Произв_Факт!$B$4:$B$369,$B$2,Произв_Факт!$BR$4:$BR$369)</f>
        <v>0</v>
      </c>
      <c r="G17" s="541">
        <f t="shared" ref="G17:G18" ca="1" si="10">D17+F17-F26</f>
        <v>0</v>
      </c>
      <c r="H17" s="562">
        <f ca="1">SUMIF(Произв_Факт!$B$4:$B$369,$G$1-1,Произв_Факт!$CD$4:$CD$369)</f>
        <v>0</v>
      </c>
      <c r="I17" s="535">
        <f t="array" aca="1" ref="I17" ca="1">SUM(IF($B$1=Произв_План!$A$4:$A$369,IF($B$2&gt;=Произв_План!$B$4:$B$369,Произв_План!$BR$4:$BR$369,0),0))</f>
        <v>0</v>
      </c>
      <c r="J17" s="535">
        <f t="array" aca="1" ref="J17" ca="1">SUM(IF($B$1=Произв_Факт!$A$4:$A$369,IF($B$2&gt;=Произв_Факт!$B$4:$B$369,Произв_Факт!$BR$4:$BR$369,0),0))</f>
        <v>0</v>
      </c>
      <c r="K17" s="535">
        <f t="shared" ca="1" si="9"/>
        <v>0</v>
      </c>
      <c r="L17" s="565" t="str">
        <f t="shared" ca="1" si="3"/>
        <v>-</v>
      </c>
      <c r="M17" s="539">
        <f t="shared" ca="1" si="5"/>
        <v>0</v>
      </c>
      <c r="N17" s="559">
        <f ca="1">SUMIF(Произв_План!$A$4:$A$369,$B$1,Произв_План!$BR$4:$BR$369)</f>
        <v>0</v>
      </c>
      <c r="O17" s="565" t="str">
        <f t="shared" ca="1" si="4"/>
        <v>-</v>
      </c>
      <c r="P17" s="539">
        <f t="shared" ca="1" si="6"/>
        <v>0</v>
      </c>
    </row>
    <row r="18" spans="1:16">
      <c r="A18" s="628"/>
      <c r="B18" s="619"/>
      <c r="C18" s="539" t="s">
        <v>3300</v>
      </c>
      <c r="D18" s="559">
        <f ca="1">SUMIF(Произв_Факт!$B$4:$B$369,$B$2-1,Произв_Факт!$CE$4:$CE$369)</f>
        <v>0</v>
      </c>
      <c r="E18" s="535">
        <f ca="1">SUMIF(Произв_План!$B$4:$B$369,$B$2,Произв_План!$BS$4:$BS$369)</f>
        <v>0</v>
      </c>
      <c r="F18" s="535">
        <f ca="1">SUMIF(Произв_Факт!$B$4:$B$369,$B$2,Произв_Факт!$BS$4:$BS$369)</f>
        <v>0</v>
      </c>
      <c r="G18" s="541">
        <f t="shared" ca="1" si="10"/>
        <v>0</v>
      </c>
      <c r="H18" s="562">
        <f ca="1">SUMIF(Произв_Факт!$B$4:$B$369,$G$1-1,Произв_Факт!$CE$4:$CE$369)</f>
        <v>0</v>
      </c>
      <c r="I18" s="535">
        <f t="array" aca="1" ref="I18" ca="1">SUM(IF($B$1=Произв_План!$A$4:$A$369,IF($B$2&gt;=Произв_План!$B$4:$B$369,Произв_План!$BS$4:$BS$369,0),0))</f>
        <v>0</v>
      </c>
      <c r="J18" s="535">
        <f t="array" aca="1" ref="J18" ca="1">SUM(IF($B$1=Произв_Факт!$A$4:$A$369,IF($B$2&gt;=Произв_Факт!$B$4:$B$369,Произв_Факт!$BS$4:$BS$369,0),0))</f>
        <v>0</v>
      </c>
      <c r="K18" s="535">
        <f t="shared" ca="1" si="9"/>
        <v>0</v>
      </c>
      <c r="L18" s="565" t="str">
        <f t="shared" ca="1" si="3"/>
        <v>-</v>
      </c>
      <c r="M18" s="539">
        <f t="shared" ca="1" si="5"/>
        <v>0</v>
      </c>
      <c r="N18" s="559">
        <f ca="1">SUMIF(Произв_План!$A$4:$A$369,$B$1,Произв_План!$BS$4:$BS$369)</f>
        <v>0</v>
      </c>
      <c r="O18" s="565" t="str">
        <f t="shared" ca="1" si="4"/>
        <v>-</v>
      </c>
      <c r="P18" s="539">
        <f t="shared" ca="1" si="6"/>
        <v>0</v>
      </c>
    </row>
    <row r="19" spans="1:16">
      <c r="A19" s="628"/>
      <c r="B19" s="617" t="s">
        <v>3301</v>
      </c>
      <c r="C19" s="618"/>
      <c r="D19" s="559">
        <f ca="1">SUM(D16:D18)</f>
        <v>0</v>
      </c>
      <c r="E19" s="535">
        <f ca="1">SUM(E16:E18)</f>
        <v>25</v>
      </c>
      <c r="F19" s="535">
        <f t="shared" ref="F19:N19" ca="1" si="11">SUM(F16:F18)</f>
        <v>0</v>
      </c>
      <c r="G19" s="541">
        <f t="shared" ca="1" si="11"/>
        <v>0</v>
      </c>
      <c r="H19" s="562">
        <f ca="1">SUM(H16:H18)</f>
        <v>0</v>
      </c>
      <c r="I19" s="535">
        <f t="shared" ca="1" si="11"/>
        <v>100</v>
      </c>
      <c r="J19" s="535">
        <f t="shared" ca="1" si="11"/>
        <v>6</v>
      </c>
      <c r="K19" s="535">
        <f t="shared" ca="1" si="11"/>
        <v>94</v>
      </c>
      <c r="L19" s="565">
        <f t="shared" ca="1" si="3"/>
        <v>0.06</v>
      </c>
      <c r="M19" s="539">
        <f t="shared" ca="1" si="5"/>
        <v>6</v>
      </c>
      <c r="N19" s="559">
        <f t="shared" ca="1" si="11"/>
        <v>375</v>
      </c>
      <c r="O19" s="565">
        <f t="shared" ca="1" si="4"/>
        <v>1.6E-2</v>
      </c>
      <c r="P19" s="539">
        <f t="shared" ca="1" si="6"/>
        <v>375</v>
      </c>
    </row>
    <row r="20" spans="1:16" ht="13.5" thickBot="1">
      <c r="A20" s="628"/>
      <c r="B20" s="620" t="s">
        <v>46</v>
      </c>
      <c r="C20" s="621"/>
      <c r="D20" s="558">
        <f ca="1">D15+D19</f>
        <v>814</v>
      </c>
      <c r="E20" s="538">
        <f ca="1">E15+E19</f>
        <v>25</v>
      </c>
      <c r="F20" s="538">
        <f t="shared" ref="F20:N20" ca="1" si="12">F15+F19</f>
        <v>0</v>
      </c>
      <c r="G20" s="542">
        <f t="shared" ca="1" si="12"/>
        <v>814</v>
      </c>
      <c r="H20" s="556">
        <f ca="1">H15+H19</f>
        <v>673</v>
      </c>
      <c r="I20" s="538">
        <f t="shared" ca="1" si="12"/>
        <v>220</v>
      </c>
      <c r="J20" s="538">
        <f t="shared" ca="1" si="12"/>
        <v>157</v>
      </c>
      <c r="K20" s="538">
        <f t="shared" ca="1" si="12"/>
        <v>63</v>
      </c>
      <c r="L20" s="566">
        <f t="shared" ca="1" si="3"/>
        <v>0.71363636363636362</v>
      </c>
      <c r="M20" s="540">
        <f t="shared" ca="1" si="5"/>
        <v>814</v>
      </c>
      <c r="N20" s="558">
        <f t="shared" ca="1" si="12"/>
        <v>495</v>
      </c>
      <c r="O20" s="566">
        <f t="shared" ca="1" si="4"/>
        <v>0.31717171717171716</v>
      </c>
      <c r="P20" s="540">
        <f t="shared" ca="1" si="6"/>
        <v>1168</v>
      </c>
    </row>
    <row r="21" spans="1:16" ht="13.5" thickBot="1">
      <c r="A21" s="507"/>
      <c r="B21" s="292"/>
      <c r="C21" s="557"/>
      <c r="D21" s="293"/>
      <c r="E21" s="551"/>
      <c r="F21" s="551"/>
      <c r="G21" s="338"/>
      <c r="H21" s="292"/>
      <c r="I21" s="551"/>
      <c r="J21" s="551"/>
      <c r="K21" s="551"/>
      <c r="L21" s="563"/>
      <c r="M21" s="557"/>
      <c r="N21" s="293"/>
      <c r="O21" s="563"/>
      <c r="P21" s="557"/>
    </row>
    <row r="22" spans="1:16">
      <c r="A22" s="628" t="s">
        <v>3340</v>
      </c>
      <c r="B22" s="622" t="s">
        <v>3305</v>
      </c>
      <c r="C22" s="545" t="s">
        <v>3262</v>
      </c>
      <c r="D22" s="146"/>
      <c r="E22" s="139">
        <f ca="1">SUMIF(Произв_План!$B$4:$B$369,$B$2,Произв_План!$BT$4:$BT$369)</f>
        <v>0</v>
      </c>
      <c r="F22" s="139">
        <f ca="1">SUMIF(Произв_Факт!$B$4:$B$369,$B$2,Произв_Факт!$BT$4:$BT$369)</f>
        <v>0</v>
      </c>
      <c r="G22" s="544"/>
      <c r="H22" s="543"/>
      <c r="I22" s="139">
        <f t="array" aca="1" ref="I22" ca="1">SUM(IF($B$1=Произв_План!$A$4:$A$369,IF($B$2&gt;=Произв_План!$B$4:$B$369,Произв_План!$BT$4:$BT$369,0),0))</f>
        <v>0</v>
      </c>
      <c r="J22" s="139">
        <f t="array" aca="1" ref="J22" ca="1">SUM(IF($B$1=Произв_Факт!$A$4:$A$369,IF($B$2&gt;=Произв_Факт!$B$4:$B$369,Произв_Факт!$BT$4:$BT$369,0),0))</f>
        <v>16</v>
      </c>
      <c r="K22" s="139">
        <f t="shared" ref="K22:K23" ca="1" si="13">I22-J22</f>
        <v>-16</v>
      </c>
      <c r="L22" s="564" t="str">
        <f t="shared" ref="L22:L29" ca="1" si="14">IF(I22&lt;&gt;0,(J22)/I22,"-")</f>
        <v>-</v>
      </c>
      <c r="M22" s="545"/>
      <c r="N22" s="146">
        <f ca="1">SUMIF(Произв_План!$A$4:$A$369,$B$1,Произв_План!$BT$4:$BT$369)</f>
        <v>0</v>
      </c>
      <c r="O22" s="564" t="str">
        <f t="shared" ref="O22:O29" ca="1" si="15">IF(N22&lt;&gt;0,(J22)/N22,"-")</f>
        <v>-</v>
      </c>
      <c r="P22" s="545"/>
    </row>
    <row r="23" spans="1:16">
      <c r="A23" s="628"/>
      <c r="B23" s="619"/>
      <c r="C23" s="539" t="s">
        <v>3263</v>
      </c>
      <c r="D23" s="559"/>
      <c r="E23" s="535">
        <f ca="1">SUMIF(Произв_План!$B$4:$B$369,$B$2,Произв_План!$BV$4:$BV$369)</f>
        <v>0</v>
      </c>
      <c r="F23" s="535">
        <f ca="1">SUMIF(Произв_Факт!$B$4:$B$369,$B$2,Произв_Факт!$BV$4:$BV$369)</f>
        <v>0</v>
      </c>
      <c r="G23" s="541"/>
      <c r="H23" s="562"/>
      <c r="I23" s="535">
        <f t="array" aca="1" ref="I23" ca="1">SUM(IF($B$1=Произв_План!$A$4:$A$369,IF($B$2&gt;=Произв_План!$B$4:$B$369,Произв_План!$BV$4:$BV$369,0),0))</f>
        <v>0</v>
      </c>
      <c r="J23" s="535">
        <f t="array" aca="1" ref="J23" ca="1">SUM(IF($B$1=Произв_Факт!$A$4:$A$369,IF($B$2&gt;=Произв_Факт!$B$4:$B$369,Произв_Факт!$BV$4:$BV$369,0),0))</f>
        <v>0</v>
      </c>
      <c r="K23" s="535">
        <f t="shared" ca="1" si="13"/>
        <v>0</v>
      </c>
      <c r="L23" s="565" t="str">
        <f t="shared" ca="1" si="14"/>
        <v>-</v>
      </c>
      <c r="M23" s="539"/>
      <c r="N23" s="559">
        <f ca="1">SUMIF(Произв_План!$A$4:$A$369,$B$1,Произв_План!$BV$4:$BV$369)</f>
        <v>0</v>
      </c>
      <c r="O23" s="565" t="str">
        <f t="shared" ca="1" si="15"/>
        <v>-</v>
      </c>
      <c r="P23" s="539"/>
    </row>
    <row r="24" spans="1:16">
      <c r="A24" s="628"/>
      <c r="B24" s="617" t="s">
        <v>3299</v>
      </c>
      <c r="C24" s="618"/>
      <c r="D24" s="559"/>
      <c r="E24" s="535">
        <f ca="1">SUM(E22:E23)</f>
        <v>0</v>
      </c>
      <c r="F24" s="535">
        <f t="shared" ref="F24:N24" ca="1" si="16">SUM(F22:F23)</f>
        <v>0</v>
      </c>
      <c r="G24" s="541"/>
      <c r="H24" s="562"/>
      <c r="I24" s="535">
        <f t="shared" ca="1" si="16"/>
        <v>0</v>
      </c>
      <c r="J24" s="535">
        <f t="shared" ca="1" si="16"/>
        <v>16</v>
      </c>
      <c r="K24" s="535">
        <f t="shared" ca="1" si="16"/>
        <v>-16</v>
      </c>
      <c r="L24" s="565" t="str">
        <f t="shared" ca="1" si="14"/>
        <v>-</v>
      </c>
      <c r="M24" s="539"/>
      <c r="N24" s="559">
        <f t="shared" ca="1" si="16"/>
        <v>0</v>
      </c>
      <c r="O24" s="565" t="str">
        <f t="shared" ca="1" si="15"/>
        <v>-</v>
      </c>
      <c r="P24" s="539"/>
    </row>
    <row r="25" spans="1:16">
      <c r="A25" s="628"/>
      <c r="B25" s="619" t="s">
        <v>3306</v>
      </c>
      <c r="C25" s="539" t="s">
        <v>3262</v>
      </c>
      <c r="D25" s="559"/>
      <c r="E25" s="535">
        <f ca="1">SUMIF(Произв_План!$B$4:$B$369,$B$2,Произв_План!$BU$4:$BU$369)</f>
        <v>0</v>
      </c>
      <c r="F25" s="535">
        <f ca="1">SUMIF(Произв_Факт!$B$4:$B$369,$B$2,Произв_Факт!$BU$4:$BU$369)</f>
        <v>0</v>
      </c>
      <c r="G25" s="541"/>
      <c r="H25" s="562"/>
      <c r="I25" s="535">
        <f t="array" aca="1" ref="I25" ca="1">SUM(IF($B$1=Произв_План!$A$4:$A$369,IF($B$2&gt;=Произв_План!$B$4:$B$369,Произв_План!$BU$4:$BU$369,0),0))</f>
        <v>0</v>
      </c>
      <c r="J25" s="535">
        <f t="array" aca="1" ref="J25" ca="1">SUM(IF($B$1=Произв_Факт!$A$4:$A$369,IF($B$2&gt;=Произв_Факт!$B$4:$B$369,Произв_Факт!$BU$4:$BU$369,0),0))</f>
        <v>0</v>
      </c>
      <c r="K25" s="535">
        <f t="shared" ref="K25:K27" ca="1" si="17">I25-J25</f>
        <v>0</v>
      </c>
      <c r="L25" s="565" t="str">
        <f t="shared" ca="1" si="14"/>
        <v>-</v>
      </c>
      <c r="M25" s="539"/>
      <c r="N25" s="559">
        <f ca="1">SUMIF(Произв_План!$A$4:$A$369,$B$1,Произв_План!$BU$4:$BU$369)</f>
        <v>0</v>
      </c>
      <c r="O25" s="565" t="str">
        <f t="shared" ca="1" si="15"/>
        <v>-</v>
      </c>
      <c r="P25" s="539"/>
    </row>
    <row r="26" spans="1:16">
      <c r="A26" s="628"/>
      <c r="B26" s="619"/>
      <c r="C26" s="539" t="s">
        <v>3263</v>
      </c>
      <c r="D26" s="559"/>
      <c r="E26" s="535">
        <f ca="1">SUMIF(Произв_План!$B$4:$B$369,$B$2,Произв_План!$BW$4:$BW$369)</f>
        <v>0</v>
      </c>
      <c r="F26" s="535">
        <f ca="1">SUMIF(Произв_Факт!$B$4:$B$369,$B$2,Произв_Факт!$BW$4:$BW$369)</f>
        <v>0</v>
      </c>
      <c r="G26" s="541"/>
      <c r="H26" s="562"/>
      <c r="I26" s="535">
        <f t="array" aca="1" ref="I26" ca="1">SUM(IF($B$1=Произв_План!$A$4:$A$369,IF($B$2&gt;=Произв_План!$B$4:$B$369,Произв_План!$BW$4:$BW$369,0),0))</f>
        <v>0</v>
      </c>
      <c r="J26" s="535">
        <f t="array" aca="1" ref="J26" ca="1">SUM(IF($B$1=Произв_Факт!$A$4:$A$369,IF($B$2&gt;=Произв_Факт!$B$4:$B$369,Произв_Факт!$BW$4:$BW$369,0),0))</f>
        <v>0</v>
      </c>
      <c r="K26" s="535">
        <f t="shared" ca="1" si="17"/>
        <v>0</v>
      </c>
      <c r="L26" s="565" t="str">
        <f t="shared" ca="1" si="14"/>
        <v>-</v>
      </c>
      <c r="M26" s="539"/>
      <c r="N26" s="559">
        <f ca="1">SUMIF(Произв_План!$A$4:$A$369,$B$1,Произв_План!$BW$4:$BW$369)</f>
        <v>0</v>
      </c>
      <c r="O26" s="565" t="str">
        <f t="shared" ca="1" si="15"/>
        <v>-</v>
      </c>
      <c r="P26" s="539"/>
    </row>
    <row r="27" spans="1:16">
      <c r="A27" s="628"/>
      <c r="B27" s="619"/>
      <c r="C27" s="539" t="s">
        <v>3300</v>
      </c>
      <c r="D27" s="559"/>
      <c r="E27" s="535">
        <f ca="1">SUMIF(Произв_План!$B$4:$B$369,$B$2,Произв_План!$BX$4:$BX$369)</f>
        <v>0</v>
      </c>
      <c r="F27" s="535">
        <f ca="1">SUMIF(Произв_Факт!$B$4:$B$369,$B$2,Произв_Факт!$BX$4:$BX$369)</f>
        <v>0</v>
      </c>
      <c r="G27" s="541"/>
      <c r="H27" s="562"/>
      <c r="I27" s="535">
        <f t="array" aca="1" ref="I27" ca="1">SUM(IF($B$1=Произв_План!$A$4:$A$369,IF($B$2&gt;=Произв_План!$B$4:$B$369,Произв_План!$BX$4:$BX$369,0),0))</f>
        <v>0</v>
      </c>
      <c r="J27" s="535">
        <f t="array" aca="1" ref="J27" ca="1">SUM(IF($B$1=Произв_Факт!$A$4:$A$369,IF($B$2&gt;=Произв_Факт!$B$4:$B$369,Произв_Факт!$BX$4:$BX$369,0),0))</f>
        <v>0</v>
      </c>
      <c r="K27" s="535">
        <f t="shared" ca="1" si="17"/>
        <v>0</v>
      </c>
      <c r="L27" s="565" t="str">
        <f t="shared" ca="1" si="14"/>
        <v>-</v>
      </c>
      <c r="M27" s="539"/>
      <c r="N27" s="559">
        <f ca="1">SUMIF(Произв_План!$A$4:$A$369,$B$1,Произв_План!$BX$4:$BX$369)</f>
        <v>0</v>
      </c>
      <c r="O27" s="565" t="str">
        <f t="shared" ca="1" si="15"/>
        <v>-</v>
      </c>
      <c r="P27" s="539"/>
    </row>
    <row r="28" spans="1:16">
      <c r="A28" s="628"/>
      <c r="B28" s="617" t="s">
        <v>3301</v>
      </c>
      <c r="C28" s="618"/>
      <c r="D28" s="559"/>
      <c r="E28" s="535">
        <f ca="1">SUM(E25:E27)</f>
        <v>0</v>
      </c>
      <c r="F28" s="535">
        <f t="shared" ref="F28:N28" ca="1" si="18">SUM(F25:F27)</f>
        <v>0</v>
      </c>
      <c r="G28" s="541"/>
      <c r="H28" s="562"/>
      <c r="I28" s="535">
        <f t="shared" ca="1" si="18"/>
        <v>0</v>
      </c>
      <c r="J28" s="535">
        <f t="shared" ca="1" si="18"/>
        <v>0</v>
      </c>
      <c r="K28" s="535">
        <f t="shared" ca="1" si="18"/>
        <v>0</v>
      </c>
      <c r="L28" s="565" t="str">
        <f t="shared" ca="1" si="14"/>
        <v>-</v>
      </c>
      <c r="M28" s="539"/>
      <c r="N28" s="559">
        <f t="shared" ca="1" si="18"/>
        <v>0</v>
      </c>
      <c r="O28" s="565" t="str">
        <f t="shared" ca="1" si="15"/>
        <v>-</v>
      </c>
      <c r="P28" s="539"/>
    </row>
    <row r="29" spans="1:16" ht="13.5" thickBot="1">
      <c r="A29" s="628"/>
      <c r="B29" s="620" t="s">
        <v>46</v>
      </c>
      <c r="C29" s="621"/>
      <c r="D29" s="558"/>
      <c r="E29" s="538">
        <f ca="1">E28+E24</f>
        <v>0</v>
      </c>
      <c r="F29" s="538">
        <f t="shared" ref="F29:N29" ca="1" si="19">F28+F24</f>
        <v>0</v>
      </c>
      <c r="G29" s="542"/>
      <c r="H29" s="556"/>
      <c r="I29" s="538">
        <f t="shared" ca="1" si="19"/>
        <v>0</v>
      </c>
      <c r="J29" s="538">
        <f t="shared" ca="1" si="19"/>
        <v>16</v>
      </c>
      <c r="K29" s="538">
        <f t="shared" ca="1" si="19"/>
        <v>-16</v>
      </c>
      <c r="L29" s="566" t="str">
        <f t="shared" ca="1" si="14"/>
        <v>-</v>
      </c>
      <c r="M29" s="540"/>
      <c r="N29" s="558">
        <f t="shared" ca="1" si="19"/>
        <v>0</v>
      </c>
      <c r="O29" s="566" t="str">
        <f t="shared" ca="1" si="15"/>
        <v>-</v>
      </c>
      <c r="P29" s="540"/>
    </row>
  </sheetData>
  <mergeCells count="19">
    <mergeCell ref="B20:C20"/>
    <mergeCell ref="A22:A29"/>
    <mergeCell ref="B22:B23"/>
    <mergeCell ref="B24:C24"/>
    <mergeCell ref="B25:B27"/>
    <mergeCell ref="B28:C28"/>
    <mergeCell ref="B29:C29"/>
    <mergeCell ref="A13:A20"/>
    <mergeCell ref="B13:B14"/>
    <mergeCell ref="B15:C15"/>
    <mergeCell ref="B16:B18"/>
    <mergeCell ref="B19:C19"/>
    <mergeCell ref="P4:P5"/>
    <mergeCell ref="B7:B8"/>
    <mergeCell ref="B9:C9"/>
    <mergeCell ref="D4:G4"/>
    <mergeCell ref="H4:M4"/>
    <mergeCell ref="N4:N5"/>
    <mergeCell ref="O4:O5"/>
  </mergeCells>
  <pageMargins left="0.7" right="0.7" top="0.75" bottom="0.75" header="0.3" footer="0.3"/>
  <pageSetup paperSize="9" orientation="portrait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>
  <dimension ref="A1:N151"/>
  <sheetViews>
    <sheetView zoomScale="70" zoomScaleNormal="70" workbookViewId="0">
      <selection activeCell="L150" sqref="L150"/>
    </sheetView>
  </sheetViews>
  <sheetFormatPr defaultRowHeight="12.75"/>
  <cols>
    <col min="1" max="1" width="3" customWidth="1"/>
    <col min="2" max="2" width="16.140625" style="360" customWidth="1"/>
    <col min="3" max="3" width="17.5703125" style="362" customWidth="1"/>
    <col min="4" max="4" width="21.5703125" style="360" customWidth="1"/>
    <col min="11" max="11" width="9.140625" style="367"/>
    <col min="13" max="13" width="9.140625" style="367"/>
  </cols>
  <sheetData>
    <row r="1" spans="2:14">
      <c r="B1" s="661" t="s">
        <v>50</v>
      </c>
      <c r="C1" s="718"/>
      <c r="D1" s="719"/>
      <c r="E1" s="700" t="s">
        <v>51</v>
      </c>
      <c r="F1" s="701"/>
      <c r="G1" s="702" t="s">
        <v>3269</v>
      </c>
      <c r="H1" s="703"/>
      <c r="I1" s="700" t="s">
        <v>3270</v>
      </c>
      <c r="J1" s="701"/>
      <c r="K1" s="697" t="s">
        <v>97</v>
      </c>
      <c r="L1" s="698"/>
      <c r="M1" s="698"/>
      <c r="N1" s="699"/>
    </row>
    <row r="2" spans="2:14">
      <c r="B2" s="663"/>
      <c r="C2" s="720"/>
      <c r="D2" s="721"/>
      <c r="E2" s="710">
        <v>1221</v>
      </c>
      <c r="F2" s="704">
        <v>826</v>
      </c>
      <c r="G2" s="706">
        <v>1221</v>
      </c>
      <c r="H2" s="708">
        <v>826</v>
      </c>
      <c r="I2" s="710">
        <v>1221</v>
      </c>
      <c r="J2" s="704">
        <v>826</v>
      </c>
      <c r="K2" s="712">
        <v>1221</v>
      </c>
      <c r="L2" s="695"/>
      <c r="M2" s="695">
        <v>826</v>
      </c>
      <c r="N2" s="696"/>
    </row>
    <row r="3" spans="2:14" ht="13.5" thickBot="1">
      <c r="B3" s="675"/>
      <c r="C3" s="722"/>
      <c r="D3" s="723"/>
      <c r="E3" s="711"/>
      <c r="F3" s="705"/>
      <c r="G3" s="707"/>
      <c r="H3" s="709"/>
      <c r="I3" s="711"/>
      <c r="J3" s="705"/>
      <c r="K3" s="384" t="s">
        <v>98</v>
      </c>
      <c r="L3" s="379" t="s">
        <v>99</v>
      </c>
      <c r="M3" s="379" t="s">
        <v>98</v>
      </c>
      <c r="N3" s="380" t="s">
        <v>99</v>
      </c>
    </row>
    <row r="4" spans="2:14">
      <c r="B4" s="692" t="s">
        <v>3280</v>
      </c>
      <c r="C4" s="693"/>
      <c r="D4" s="694"/>
      <c r="E4" s="397"/>
      <c r="F4" s="398"/>
      <c r="G4" s="399"/>
      <c r="H4" s="400"/>
      <c r="I4" s="397"/>
      <c r="J4" s="398"/>
      <c r="K4" s="401"/>
      <c r="L4" s="402"/>
      <c r="M4" s="402"/>
      <c r="N4" s="403"/>
    </row>
    <row r="5" spans="2:14" s="361" customFormat="1" ht="13.5" thickBot="1">
      <c r="B5" s="713" t="s">
        <v>3281</v>
      </c>
      <c r="C5" s="714"/>
      <c r="D5" s="715"/>
      <c r="E5" s="390"/>
      <c r="F5" s="383"/>
      <c r="G5" s="395"/>
      <c r="H5" s="396"/>
      <c r="I5" s="390"/>
      <c r="J5" s="383"/>
      <c r="K5" s="387"/>
      <c r="L5" s="375"/>
      <c r="M5" s="375"/>
      <c r="N5" s="376"/>
    </row>
    <row r="6" spans="2:14">
      <c r="B6" s="661" t="s">
        <v>3279</v>
      </c>
      <c r="C6" s="662"/>
      <c r="D6" s="446" t="s">
        <v>3232</v>
      </c>
      <c r="E6" s="397"/>
      <c r="F6" s="398"/>
      <c r="G6" s="399"/>
      <c r="H6" s="400"/>
      <c r="I6" s="397"/>
      <c r="J6" s="398"/>
      <c r="K6" s="401"/>
      <c r="L6" s="402"/>
      <c r="M6" s="402"/>
      <c r="N6" s="403"/>
    </row>
    <row r="7" spans="2:14">
      <c r="B7" s="663"/>
      <c r="C7" s="664"/>
      <c r="D7" s="447" t="s">
        <v>3233</v>
      </c>
      <c r="E7" s="389"/>
      <c r="F7" s="382"/>
      <c r="G7" s="393"/>
      <c r="H7" s="394"/>
      <c r="I7" s="389"/>
      <c r="J7" s="382"/>
      <c r="K7" s="386"/>
      <c r="L7" s="373"/>
      <c r="M7" s="373"/>
      <c r="N7" s="374"/>
    </row>
    <row r="8" spans="2:14">
      <c r="B8" s="663"/>
      <c r="C8" s="664"/>
      <c r="D8" s="447" t="s">
        <v>3234</v>
      </c>
      <c r="E8" s="389"/>
      <c r="F8" s="382"/>
      <c r="G8" s="393"/>
      <c r="H8" s="394"/>
      <c r="I8" s="389"/>
      <c r="J8" s="382"/>
      <c r="K8" s="386"/>
      <c r="L8" s="373"/>
      <c r="M8" s="373"/>
      <c r="N8" s="374"/>
    </row>
    <row r="9" spans="2:14">
      <c r="B9" s="663"/>
      <c r="C9" s="664"/>
      <c r="D9" s="447" t="s">
        <v>3235</v>
      </c>
      <c r="E9" s="389"/>
      <c r="F9" s="382"/>
      <c r="G9" s="393"/>
      <c r="H9" s="394"/>
      <c r="I9" s="389"/>
      <c r="J9" s="382"/>
      <c r="K9" s="386"/>
      <c r="L9" s="373"/>
      <c r="M9" s="373"/>
      <c r="N9" s="374"/>
    </row>
    <row r="10" spans="2:14">
      <c r="B10" s="663"/>
      <c r="C10" s="664"/>
      <c r="D10" s="447" t="s">
        <v>3236</v>
      </c>
      <c r="E10" s="389"/>
      <c r="F10" s="382"/>
      <c r="G10" s="393"/>
      <c r="H10" s="394"/>
      <c r="I10" s="389"/>
      <c r="J10" s="382"/>
      <c r="K10" s="386"/>
      <c r="L10" s="373"/>
      <c r="M10" s="373"/>
      <c r="N10" s="374"/>
    </row>
    <row r="11" spans="2:14" ht="13.5" thickBot="1">
      <c r="B11" s="675"/>
      <c r="C11" s="676"/>
      <c r="D11" s="452" t="s">
        <v>3272</v>
      </c>
      <c r="E11" s="390"/>
      <c r="F11" s="383"/>
      <c r="G11" s="395"/>
      <c r="H11" s="396"/>
      <c r="I11" s="390"/>
      <c r="J11" s="383"/>
      <c r="K11" s="387"/>
      <c r="L11" s="375"/>
      <c r="M11" s="375"/>
      <c r="N11" s="376"/>
    </row>
    <row r="12" spans="2:14" ht="13.5" thickBot="1">
      <c r="B12" s="472" t="s">
        <v>3250</v>
      </c>
      <c r="C12" s="669" t="s">
        <v>3231</v>
      </c>
      <c r="D12" s="670"/>
      <c r="E12" s="404"/>
      <c r="F12" s="405"/>
      <c r="G12" s="406"/>
      <c r="H12" s="407"/>
      <c r="I12" s="404"/>
      <c r="J12" s="405"/>
      <c r="K12" s="408"/>
      <c r="L12" s="409"/>
      <c r="M12" s="409"/>
      <c r="N12" s="410"/>
    </row>
    <row r="13" spans="2:14">
      <c r="B13" s="661" t="s">
        <v>3279</v>
      </c>
      <c r="C13" s="662"/>
      <c r="D13" s="446" t="s">
        <v>3237</v>
      </c>
      <c r="E13" s="397"/>
      <c r="F13" s="398"/>
      <c r="G13" s="399"/>
      <c r="H13" s="400"/>
      <c r="I13" s="397"/>
      <c r="J13" s="398"/>
      <c r="K13" s="401"/>
      <c r="L13" s="402"/>
      <c r="M13" s="402"/>
      <c r="N13" s="403"/>
    </row>
    <row r="14" spans="2:14">
      <c r="B14" s="663"/>
      <c r="C14" s="664"/>
      <c r="D14" s="447" t="s">
        <v>3238</v>
      </c>
      <c r="E14" s="389"/>
      <c r="F14" s="382"/>
      <c r="G14" s="393"/>
      <c r="H14" s="394"/>
      <c r="I14" s="389"/>
      <c r="J14" s="382"/>
      <c r="K14" s="386"/>
      <c r="L14" s="373"/>
      <c r="M14" s="373"/>
      <c r="N14" s="374"/>
    </row>
    <row r="15" spans="2:14">
      <c r="B15" s="663"/>
      <c r="C15" s="664"/>
      <c r="D15" s="447" t="s">
        <v>3239</v>
      </c>
      <c r="E15" s="389"/>
      <c r="F15" s="382"/>
      <c r="G15" s="393"/>
      <c r="H15" s="394"/>
      <c r="I15" s="389"/>
      <c r="J15" s="382"/>
      <c r="K15" s="386"/>
      <c r="L15" s="373"/>
      <c r="M15" s="373"/>
      <c r="N15" s="374"/>
    </row>
    <row r="16" spans="2:14">
      <c r="B16" s="663"/>
      <c r="C16" s="664"/>
      <c r="D16" s="447" t="s">
        <v>3240</v>
      </c>
      <c r="E16" s="389"/>
      <c r="F16" s="382"/>
      <c r="G16" s="393"/>
      <c r="H16" s="394"/>
      <c r="I16" s="389"/>
      <c r="J16" s="382"/>
      <c r="K16" s="386"/>
      <c r="L16" s="373"/>
      <c r="M16" s="373"/>
      <c r="N16" s="374"/>
    </row>
    <row r="17" spans="2:14" ht="13.5" thickBot="1">
      <c r="B17" s="675"/>
      <c r="C17" s="676"/>
      <c r="D17" s="452" t="s">
        <v>3273</v>
      </c>
      <c r="E17" s="390"/>
      <c r="F17" s="383"/>
      <c r="G17" s="395"/>
      <c r="H17" s="396"/>
      <c r="I17" s="390"/>
      <c r="J17" s="383"/>
      <c r="K17" s="387"/>
      <c r="L17" s="375"/>
      <c r="M17" s="375"/>
      <c r="N17" s="376"/>
    </row>
    <row r="18" spans="2:14" ht="13.5" thickBot="1">
      <c r="B18" s="472" t="s">
        <v>3250</v>
      </c>
      <c r="C18" s="669" t="s">
        <v>3231</v>
      </c>
      <c r="D18" s="670"/>
      <c r="E18" s="404"/>
      <c r="F18" s="405"/>
      <c r="G18" s="406"/>
      <c r="H18" s="407"/>
      <c r="I18" s="404"/>
      <c r="J18" s="405"/>
      <c r="K18" s="408"/>
      <c r="L18" s="409"/>
      <c r="M18" s="409"/>
      <c r="N18" s="410"/>
    </row>
    <row r="19" spans="2:14" ht="13.5" thickBot="1">
      <c r="B19" s="716" t="s">
        <v>3279</v>
      </c>
      <c r="C19" s="717"/>
      <c r="D19" s="471" t="s">
        <v>3274</v>
      </c>
      <c r="E19" s="411"/>
      <c r="F19" s="412"/>
      <c r="G19" s="413"/>
      <c r="H19" s="414"/>
      <c r="I19" s="411"/>
      <c r="J19" s="412"/>
      <c r="K19" s="415"/>
      <c r="L19" s="416"/>
      <c r="M19" s="416"/>
      <c r="N19" s="417"/>
    </row>
    <row r="20" spans="2:14">
      <c r="B20" s="661" t="s">
        <v>86</v>
      </c>
      <c r="C20" s="662"/>
      <c r="D20" s="446" t="s">
        <v>3275</v>
      </c>
      <c r="E20" s="397"/>
      <c r="F20" s="398"/>
      <c r="G20" s="399"/>
      <c r="H20" s="400"/>
      <c r="I20" s="397"/>
      <c r="J20" s="398"/>
      <c r="K20" s="401"/>
      <c r="L20" s="402"/>
      <c r="M20" s="402"/>
      <c r="N20" s="403"/>
    </row>
    <row r="21" spans="2:14">
      <c r="B21" s="663"/>
      <c r="C21" s="664"/>
      <c r="D21" s="447" t="s">
        <v>3276</v>
      </c>
      <c r="E21" s="389"/>
      <c r="F21" s="382"/>
      <c r="G21" s="393"/>
      <c r="H21" s="394"/>
      <c r="I21" s="389"/>
      <c r="J21" s="382"/>
      <c r="K21" s="386"/>
      <c r="L21" s="373"/>
      <c r="M21" s="373"/>
      <c r="N21" s="374"/>
    </row>
    <row r="22" spans="2:14">
      <c r="B22" s="663"/>
      <c r="C22" s="664"/>
      <c r="D22" s="447" t="s">
        <v>3277</v>
      </c>
      <c r="E22" s="389"/>
      <c r="F22" s="382"/>
      <c r="G22" s="393"/>
      <c r="H22" s="394"/>
      <c r="I22" s="389"/>
      <c r="J22" s="382"/>
      <c r="K22" s="386"/>
      <c r="L22" s="373"/>
      <c r="M22" s="373"/>
      <c r="N22" s="374"/>
    </row>
    <row r="23" spans="2:14" ht="13.5" thickBot="1">
      <c r="B23" s="675"/>
      <c r="C23" s="676"/>
      <c r="D23" s="452" t="s">
        <v>3278</v>
      </c>
      <c r="E23" s="390"/>
      <c r="F23" s="383"/>
      <c r="G23" s="395"/>
      <c r="H23" s="396"/>
      <c r="I23" s="390"/>
      <c r="J23" s="383"/>
      <c r="K23" s="387"/>
      <c r="L23" s="375"/>
      <c r="M23" s="375"/>
      <c r="N23" s="376"/>
    </row>
    <row r="24" spans="2:14">
      <c r="B24" s="453" t="s">
        <v>3250</v>
      </c>
      <c r="C24" s="690" t="s">
        <v>3231</v>
      </c>
      <c r="D24" s="691"/>
      <c r="E24" s="454"/>
      <c r="F24" s="455"/>
      <c r="G24" s="456"/>
      <c r="H24" s="457"/>
      <c r="I24" s="454"/>
      <c r="J24" s="455"/>
      <c r="K24" s="458"/>
      <c r="L24" s="459"/>
      <c r="M24" s="459"/>
      <c r="N24" s="460"/>
    </row>
    <row r="25" spans="2:14">
      <c r="B25" s="677" t="s">
        <v>3258</v>
      </c>
      <c r="C25" s="678"/>
      <c r="D25" s="461" t="s">
        <v>3246</v>
      </c>
      <c r="E25" s="439"/>
      <c r="F25" s="440"/>
      <c r="G25" s="441"/>
      <c r="H25" s="442"/>
      <c r="I25" s="439"/>
      <c r="J25" s="440"/>
      <c r="K25" s="443"/>
      <c r="L25" s="444"/>
      <c r="M25" s="444"/>
      <c r="N25" s="445"/>
    </row>
    <row r="26" spans="2:14">
      <c r="B26" s="462" t="s">
        <v>3250</v>
      </c>
      <c r="C26" s="669" t="s">
        <v>3231</v>
      </c>
      <c r="D26" s="670"/>
      <c r="E26" s="404"/>
      <c r="F26" s="405"/>
      <c r="G26" s="406"/>
      <c r="H26" s="407"/>
      <c r="I26" s="404"/>
      <c r="J26" s="405"/>
      <c r="K26" s="408"/>
      <c r="L26" s="409"/>
      <c r="M26" s="409"/>
      <c r="N26" s="410"/>
    </row>
    <row r="27" spans="2:14">
      <c r="B27" s="677" t="s">
        <v>92</v>
      </c>
      <c r="C27" s="678"/>
      <c r="D27" s="461" t="s">
        <v>3247</v>
      </c>
      <c r="E27" s="439"/>
      <c r="F27" s="440"/>
      <c r="G27" s="441"/>
      <c r="H27" s="442"/>
      <c r="I27" s="439"/>
      <c r="J27" s="440"/>
      <c r="K27" s="443"/>
      <c r="L27" s="444"/>
      <c r="M27" s="444"/>
      <c r="N27" s="445"/>
    </row>
    <row r="28" spans="2:14" ht="13.5" thickBot="1">
      <c r="B28" s="463" t="s">
        <v>3250</v>
      </c>
      <c r="C28" s="671" t="s">
        <v>3231</v>
      </c>
      <c r="D28" s="672"/>
      <c r="E28" s="464"/>
      <c r="F28" s="465"/>
      <c r="G28" s="466"/>
      <c r="H28" s="467"/>
      <c r="I28" s="464"/>
      <c r="J28" s="465"/>
      <c r="K28" s="468"/>
      <c r="L28" s="469"/>
      <c r="M28" s="469"/>
      <c r="N28" s="470"/>
    </row>
    <row r="29" spans="2:14">
      <c r="B29" s="667" t="s">
        <v>3259</v>
      </c>
      <c r="C29" s="668"/>
      <c r="D29" s="473" t="s">
        <v>3248</v>
      </c>
      <c r="E29" s="474"/>
      <c r="F29" s="475"/>
      <c r="G29" s="476"/>
      <c r="H29" s="477"/>
      <c r="I29" s="474"/>
      <c r="J29" s="475"/>
      <c r="K29" s="478"/>
      <c r="L29" s="479"/>
      <c r="M29" s="479"/>
      <c r="N29" s="480"/>
    </row>
    <row r="30" spans="2:14" ht="13.5" thickBot="1">
      <c r="B30" s="481" t="s">
        <v>3250</v>
      </c>
      <c r="C30" s="673" t="s">
        <v>3231</v>
      </c>
      <c r="D30" s="674"/>
      <c r="E30" s="482"/>
      <c r="F30" s="483"/>
      <c r="G30" s="484"/>
      <c r="H30" s="485"/>
      <c r="I30" s="482"/>
      <c r="J30" s="483"/>
      <c r="K30" s="486"/>
      <c r="L30" s="487"/>
      <c r="M30" s="487"/>
      <c r="N30" s="488"/>
    </row>
    <row r="31" spans="2:14">
      <c r="B31" s="661" t="s">
        <v>3266</v>
      </c>
      <c r="C31" s="662"/>
      <c r="D31" s="446" t="s">
        <v>3232</v>
      </c>
      <c r="E31" s="397"/>
      <c r="F31" s="398"/>
      <c r="G31" s="399"/>
      <c r="H31" s="400"/>
      <c r="I31" s="397"/>
      <c r="J31" s="398"/>
      <c r="K31" s="401"/>
      <c r="L31" s="402"/>
      <c r="M31" s="402"/>
      <c r="N31" s="403"/>
    </row>
    <row r="32" spans="2:14">
      <c r="B32" s="663"/>
      <c r="C32" s="664"/>
      <c r="D32" s="447" t="s">
        <v>3233</v>
      </c>
      <c r="E32" s="389"/>
      <c r="F32" s="382"/>
      <c r="G32" s="393"/>
      <c r="H32" s="394"/>
      <c r="I32" s="389"/>
      <c r="J32" s="382"/>
      <c r="K32" s="386"/>
      <c r="L32" s="373"/>
      <c r="M32" s="373"/>
      <c r="N32" s="374"/>
    </row>
    <row r="33" spans="2:14">
      <c r="B33" s="663"/>
      <c r="C33" s="664"/>
      <c r="D33" s="447" t="s">
        <v>3234</v>
      </c>
      <c r="E33" s="389"/>
      <c r="F33" s="382"/>
      <c r="G33" s="393"/>
      <c r="H33" s="394"/>
      <c r="I33" s="389"/>
      <c r="J33" s="382"/>
      <c r="K33" s="386"/>
      <c r="L33" s="373"/>
      <c r="M33" s="373"/>
      <c r="N33" s="374"/>
    </row>
    <row r="34" spans="2:14">
      <c r="B34" s="663"/>
      <c r="C34" s="664"/>
      <c r="D34" s="447" t="s">
        <v>3235</v>
      </c>
      <c r="E34" s="389"/>
      <c r="F34" s="382"/>
      <c r="G34" s="393"/>
      <c r="H34" s="394"/>
      <c r="I34" s="389"/>
      <c r="J34" s="382"/>
      <c r="K34" s="386"/>
      <c r="L34" s="373"/>
      <c r="M34" s="373"/>
      <c r="N34" s="374"/>
    </row>
    <row r="35" spans="2:14">
      <c r="B35" s="663"/>
      <c r="C35" s="664"/>
      <c r="D35" s="447" t="s">
        <v>3236</v>
      </c>
      <c r="E35" s="389"/>
      <c r="F35" s="382"/>
      <c r="G35" s="393"/>
      <c r="H35" s="394"/>
      <c r="I35" s="389"/>
      <c r="J35" s="382"/>
      <c r="K35" s="386"/>
      <c r="L35" s="373"/>
      <c r="M35" s="373"/>
      <c r="N35" s="374"/>
    </row>
    <row r="36" spans="2:14">
      <c r="B36" s="663"/>
      <c r="C36" s="664"/>
      <c r="D36" s="447" t="s">
        <v>3237</v>
      </c>
      <c r="E36" s="389"/>
      <c r="F36" s="382"/>
      <c r="G36" s="393"/>
      <c r="H36" s="394"/>
      <c r="I36" s="389"/>
      <c r="J36" s="382"/>
      <c r="K36" s="386"/>
      <c r="L36" s="373"/>
      <c r="M36" s="373"/>
      <c r="N36" s="374"/>
    </row>
    <row r="37" spans="2:14">
      <c r="B37" s="663"/>
      <c r="C37" s="664"/>
      <c r="D37" s="447" t="s">
        <v>3238</v>
      </c>
      <c r="E37" s="389"/>
      <c r="F37" s="382"/>
      <c r="G37" s="393"/>
      <c r="H37" s="394"/>
      <c r="I37" s="389"/>
      <c r="J37" s="382"/>
      <c r="K37" s="386"/>
      <c r="L37" s="373"/>
      <c r="M37" s="373"/>
      <c r="N37" s="374"/>
    </row>
    <row r="38" spans="2:14">
      <c r="B38" s="663"/>
      <c r="C38" s="664"/>
      <c r="D38" s="447" t="s">
        <v>3239</v>
      </c>
      <c r="E38" s="389"/>
      <c r="F38" s="382"/>
      <c r="G38" s="393"/>
      <c r="H38" s="394"/>
      <c r="I38" s="389"/>
      <c r="J38" s="382"/>
      <c r="K38" s="386"/>
      <c r="L38" s="373"/>
      <c r="M38" s="373"/>
      <c r="N38" s="374"/>
    </row>
    <row r="39" spans="2:14">
      <c r="B39" s="663"/>
      <c r="C39" s="664"/>
      <c r="D39" s="447" t="s">
        <v>3240</v>
      </c>
      <c r="E39" s="389"/>
      <c r="F39" s="382"/>
      <c r="G39" s="393"/>
      <c r="H39" s="394"/>
      <c r="I39" s="389"/>
      <c r="J39" s="382"/>
      <c r="K39" s="386"/>
      <c r="L39" s="373"/>
      <c r="M39" s="373"/>
      <c r="N39" s="374"/>
    </row>
    <row r="40" spans="2:14">
      <c r="B40" s="663"/>
      <c r="C40" s="664"/>
      <c r="D40" s="447" t="s">
        <v>3241</v>
      </c>
      <c r="E40" s="389"/>
      <c r="F40" s="382"/>
      <c r="G40" s="393"/>
      <c r="H40" s="394"/>
      <c r="I40" s="389"/>
      <c r="J40" s="382"/>
      <c r="K40" s="386"/>
      <c r="L40" s="373"/>
      <c r="M40" s="373"/>
      <c r="N40" s="374"/>
    </row>
    <row r="41" spans="2:14">
      <c r="B41" s="663"/>
      <c r="C41" s="664"/>
      <c r="D41" s="447" t="s">
        <v>1161</v>
      </c>
      <c r="E41" s="389"/>
      <c r="F41" s="382"/>
      <c r="G41" s="393"/>
      <c r="H41" s="394"/>
      <c r="I41" s="389"/>
      <c r="J41" s="382"/>
      <c r="K41" s="386"/>
      <c r="L41" s="373"/>
      <c r="M41" s="373"/>
      <c r="N41" s="374"/>
    </row>
    <row r="42" spans="2:14" ht="13.5" thickBot="1">
      <c r="B42" s="675"/>
      <c r="C42" s="676"/>
      <c r="D42" s="452" t="s">
        <v>1162</v>
      </c>
      <c r="E42" s="390"/>
      <c r="F42" s="383"/>
      <c r="G42" s="395"/>
      <c r="H42" s="396"/>
      <c r="I42" s="390"/>
      <c r="J42" s="383"/>
      <c r="K42" s="387"/>
      <c r="L42" s="375"/>
      <c r="M42" s="375"/>
      <c r="N42" s="376"/>
    </row>
    <row r="43" spans="2:14" s="359" customFormat="1">
      <c r="B43" s="679" t="s">
        <v>3285</v>
      </c>
      <c r="C43" s="686" t="s">
        <v>173</v>
      </c>
      <c r="D43" s="683"/>
      <c r="E43" s="397"/>
      <c r="F43" s="398"/>
      <c r="G43" s="399"/>
      <c r="H43" s="400"/>
      <c r="I43" s="397"/>
      <c r="J43" s="398"/>
      <c r="K43" s="401"/>
      <c r="L43" s="402"/>
      <c r="M43" s="402"/>
      <c r="N43" s="403"/>
    </row>
    <row r="44" spans="2:14" s="359" customFormat="1">
      <c r="B44" s="680"/>
      <c r="C44" s="687" t="s">
        <v>174</v>
      </c>
      <c r="D44" s="688"/>
      <c r="E44" s="389"/>
      <c r="F44" s="382"/>
      <c r="G44" s="393"/>
      <c r="H44" s="394"/>
      <c r="I44" s="389"/>
      <c r="J44" s="382"/>
      <c r="K44" s="386"/>
      <c r="L44" s="373"/>
      <c r="M44" s="373"/>
      <c r="N44" s="374"/>
    </row>
    <row r="45" spans="2:14" s="359" customFormat="1">
      <c r="B45" s="680"/>
      <c r="C45" s="687" t="s">
        <v>175</v>
      </c>
      <c r="D45" s="688"/>
      <c r="E45" s="389"/>
      <c r="F45" s="382"/>
      <c r="G45" s="393"/>
      <c r="H45" s="394"/>
      <c r="I45" s="389"/>
      <c r="J45" s="382"/>
      <c r="K45" s="386"/>
      <c r="L45" s="373"/>
      <c r="M45" s="373"/>
      <c r="N45" s="374"/>
    </row>
    <row r="46" spans="2:14" s="359" customFormat="1">
      <c r="B46" s="680"/>
      <c r="C46" s="687" t="s">
        <v>176</v>
      </c>
      <c r="D46" s="688"/>
      <c r="E46" s="389"/>
      <c r="F46" s="382"/>
      <c r="G46" s="393"/>
      <c r="H46" s="394"/>
      <c r="I46" s="389"/>
      <c r="J46" s="382"/>
      <c r="K46" s="386"/>
      <c r="L46" s="373"/>
      <c r="M46" s="373"/>
      <c r="N46" s="374"/>
    </row>
    <row r="47" spans="2:14" s="359" customFormat="1" ht="13.5" thickBot="1">
      <c r="B47" s="681"/>
      <c r="C47" s="689" t="s">
        <v>177</v>
      </c>
      <c r="D47" s="685"/>
      <c r="E47" s="390"/>
      <c r="F47" s="383"/>
      <c r="G47" s="395"/>
      <c r="H47" s="396"/>
      <c r="I47" s="390"/>
      <c r="J47" s="383"/>
      <c r="K47" s="387"/>
      <c r="L47" s="375"/>
      <c r="M47" s="375"/>
      <c r="N47" s="376"/>
    </row>
    <row r="48" spans="2:14" s="359" customFormat="1">
      <c r="B48" s="679" t="s">
        <v>3286</v>
      </c>
      <c r="C48" s="682" t="s">
        <v>2732</v>
      </c>
      <c r="D48" s="683"/>
      <c r="E48" s="397"/>
      <c r="F48" s="398"/>
      <c r="G48" s="399"/>
      <c r="H48" s="400"/>
      <c r="I48" s="397"/>
      <c r="J48" s="398"/>
      <c r="K48" s="401"/>
      <c r="L48" s="402"/>
      <c r="M48" s="402"/>
      <c r="N48" s="403"/>
    </row>
    <row r="49" spans="1:14" s="359" customFormat="1" ht="13.5" thickBot="1">
      <c r="B49" s="681"/>
      <c r="C49" s="684" t="s">
        <v>2733</v>
      </c>
      <c r="D49" s="685"/>
      <c r="E49" s="390"/>
      <c r="F49" s="383"/>
      <c r="G49" s="395"/>
      <c r="H49" s="396"/>
      <c r="I49" s="390"/>
      <c r="J49" s="383"/>
      <c r="K49" s="387"/>
      <c r="L49" s="375"/>
      <c r="M49" s="375"/>
      <c r="N49" s="376"/>
    </row>
    <row r="50" spans="1:14">
      <c r="B50" s="661" t="s">
        <v>3250</v>
      </c>
      <c r="C50" s="662"/>
      <c r="D50" s="446" t="s">
        <v>3262</v>
      </c>
      <c r="E50" s="397"/>
      <c r="F50" s="398"/>
      <c r="G50" s="399"/>
      <c r="H50" s="400"/>
      <c r="I50" s="397"/>
      <c r="J50" s="398"/>
      <c r="K50" s="401"/>
      <c r="L50" s="402"/>
      <c r="M50" s="402"/>
      <c r="N50" s="403"/>
    </row>
    <row r="51" spans="1:14">
      <c r="B51" s="663"/>
      <c r="C51" s="664"/>
      <c r="D51" s="447" t="s">
        <v>3263</v>
      </c>
      <c r="E51" s="389"/>
      <c r="F51" s="382"/>
      <c r="G51" s="393"/>
      <c r="H51" s="394"/>
      <c r="I51" s="389"/>
      <c r="J51" s="382"/>
      <c r="K51" s="386"/>
      <c r="L51" s="373"/>
      <c r="M51" s="373"/>
      <c r="N51" s="374"/>
    </row>
    <row r="52" spans="1:14">
      <c r="B52" s="665"/>
      <c r="C52" s="666"/>
      <c r="D52" s="448" t="s">
        <v>3264</v>
      </c>
      <c r="E52" s="418"/>
      <c r="F52" s="419"/>
      <c r="G52" s="420"/>
      <c r="H52" s="421"/>
      <c r="I52" s="418"/>
      <c r="J52" s="419"/>
      <c r="K52" s="422"/>
      <c r="L52" s="423"/>
      <c r="M52" s="423"/>
      <c r="N52" s="424"/>
    </row>
    <row r="53" spans="1:14">
      <c r="B53" s="724" t="s">
        <v>3265</v>
      </c>
      <c r="C53" s="725"/>
      <c r="D53" s="449" t="s">
        <v>3262</v>
      </c>
      <c r="E53" s="425"/>
      <c r="F53" s="426"/>
      <c r="G53" s="427"/>
      <c r="H53" s="428"/>
      <c r="I53" s="425"/>
      <c r="J53" s="426"/>
      <c r="K53" s="429"/>
      <c r="L53" s="430"/>
      <c r="M53" s="430"/>
      <c r="N53" s="431"/>
    </row>
    <row r="54" spans="1:14">
      <c r="B54" s="663"/>
      <c r="C54" s="664"/>
      <c r="D54" s="447" t="s">
        <v>3263</v>
      </c>
      <c r="E54" s="389"/>
      <c r="F54" s="382"/>
      <c r="G54" s="393"/>
      <c r="H54" s="394"/>
      <c r="I54" s="389"/>
      <c r="J54" s="382"/>
      <c r="K54" s="386"/>
      <c r="L54" s="373"/>
      <c r="M54" s="373"/>
      <c r="N54" s="374"/>
    </row>
    <row r="55" spans="1:14">
      <c r="B55" s="726"/>
      <c r="C55" s="727"/>
      <c r="D55" s="450" t="s">
        <v>3264</v>
      </c>
      <c r="E55" s="432"/>
      <c r="F55" s="433"/>
      <c r="G55" s="434"/>
      <c r="H55" s="435"/>
      <c r="I55" s="432"/>
      <c r="J55" s="433"/>
      <c r="K55" s="436"/>
      <c r="L55" s="437"/>
      <c r="M55" s="437"/>
      <c r="N55" s="438"/>
    </row>
    <row r="56" spans="1:14" ht="12.75" customHeight="1">
      <c r="B56" s="730" t="s">
        <v>3267</v>
      </c>
      <c r="C56" s="731"/>
      <c r="D56" s="732"/>
      <c r="E56" s="439"/>
      <c r="F56" s="440"/>
      <c r="G56" s="441"/>
      <c r="H56" s="442"/>
      <c r="I56" s="439"/>
      <c r="J56" s="440"/>
      <c r="K56" s="443"/>
      <c r="L56" s="444"/>
      <c r="M56" s="444"/>
      <c r="N56" s="445"/>
    </row>
    <row r="57" spans="1:14">
      <c r="B57" s="739" t="s">
        <v>3268</v>
      </c>
      <c r="C57" s="740"/>
      <c r="D57" s="451" t="s">
        <v>3263</v>
      </c>
      <c r="E57" s="388"/>
      <c r="F57" s="381"/>
      <c r="G57" s="391"/>
      <c r="H57" s="392"/>
      <c r="I57" s="388"/>
      <c r="J57" s="381"/>
      <c r="K57" s="385"/>
      <c r="L57" s="377"/>
      <c r="M57" s="377"/>
      <c r="N57" s="378"/>
    </row>
    <row r="58" spans="1:14">
      <c r="B58" s="741"/>
      <c r="C58" s="742"/>
      <c r="D58" s="447" t="s">
        <v>3263</v>
      </c>
      <c r="E58" s="389"/>
      <c r="F58" s="382"/>
      <c r="G58" s="393"/>
      <c r="H58" s="394"/>
      <c r="I58" s="389"/>
      <c r="J58" s="382"/>
      <c r="K58" s="386"/>
      <c r="L58" s="373"/>
      <c r="M58" s="373"/>
      <c r="N58" s="374"/>
    </row>
    <row r="59" spans="1:14" ht="13.5" thickBot="1">
      <c r="B59" s="736"/>
      <c r="C59" s="743"/>
      <c r="D59" s="452" t="s">
        <v>3264</v>
      </c>
      <c r="E59" s="390"/>
      <c r="F59" s="383"/>
      <c r="G59" s="395"/>
      <c r="H59" s="396"/>
      <c r="I59" s="390"/>
      <c r="J59" s="383"/>
      <c r="K59" s="387"/>
      <c r="L59" s="375"/>
      <c r="M59" s="375"/>
      <c r="N59" s="376"/>
    </row>
    <row r="60" spans="1:14" ht="12.75" customHeight="1">
      <c r="B60" s="733" t="s">
        <v>3271</v>
      </c>
      <c r="C60" s="734"/>
      <c r="D60" s="735"/>
      <c r="E60" s="397"/>
      <c r="F60" s="398"/>
      <c r="G60" s="399"/>
      <c r="H60" s="400"/>
      <c r="I60" s="397"/>
      <c r="J60" s="398"/>
      <c r="K60" s="401"/>
      <c r="L60" s="402"/>
      <c r="M60" s="402"/>
      <c r="N60" s="403"/>
    </row>
    <row r="61" spans="1:14" ht="12.75" customHeight="1" thickBot="1">
      <c r="A61" s="367"/>
      <c r="B61" s="736" t="s">
        <v>3284</v>
      </c>
      <c r="C61" s="737"/>
      <c r="D61" s="738"/>
      <c r="E61" s="390"/>
      <c r="F61" s="383"/>
      <c r="G61" s="395"/>
      <c r="H61" s="396"/>
      <c r="I61" s="390"/>
      <c r="J61" s="383"/>
      <c r="K61" s="387"/>
      <c r="L61" s="375"/>
      <c r="M61" s="375"/>
      <c r="N61" s="376"/>
    </row>
    <row r="62" spans="1:14" s="367" customFormat="1" ht="12.75" customHeight="1">
      <c r="B62" s="495"/>
      <c r="C62" s="495"/>
      <c r="D62" s="495"/>
      <c r="E62" s="20"/>
      <c r="F62" s="20"/>
      <c r="G62" s="20"/>
      <c r="H62" s="20"/>
      <c r="I62" s="20"/>
      <c r="J62" s="20"/>
      <c r="K62" s="20"/>
      <c r="L62" s="20"/>
      <c r="M62" s="20"/>
      <c r="N62" s="20"/>
    </row>
    <row r="63" spans="1:14" s="367" customFormat="1" ht="12.75" customHeight="1">
      <c r="B63" s="495"/>
      <c r="C63" s="495"/>
      <c r="D63" s="495"/>
      <c r="E63" s="20"/>
      <c r="F63" s="20"/>
      <c r="G63" s="20"/>
      <c r="H63" s="20"/>
      <c r="I63" s="20"/>
      <c r="J63" s="20"/>
      <c r="K63" s="20"/>
      <c r="L63" s="20"/>
      <c r="M63" s="20"/>
      <c r="N63" s="20"/>
    </row>
    <row r="65" spans="2:13" s="367" customFormat="1" ht="13.5" thickBot="1">
      <c r="B65" s="4" t="s">
        <v>1</v>
      </c>
      <c r="C65" s="5"/>
      <c r="D65" s="363"/>
      <c r="E65" s="1"/>
      <c r="H65" s="7" t="s">
        <v>91</v>
      </c>
    </row>
    <row r="66" spans="2:13" s="367" customFormat="1" ht="38.25" customHeight="1">
      <c r="B66" s="371" t="s">
        <v>6</v>
      </c>
      <c r="C66" s="492" t="s">
        <v>7</v>
      </c>
      <c r="D66" s="492" t="s">
        <v>3296</v>
      </c>
      <c r="E66" s="728" t="s">
        <v>3297</v>
      </c>
      <c r="F66" s="729"/>
      <c r="H66" s="648" t="s">
        <v>12</v>
      </c>
      <c r="I66" s="649"/>
      <c r="J66" s="650" t="s">
        <v>3358</v>
      </c>
      <c r="K66" s="651"/>
      <c r="L66" s="652" t="s">
        <v>3359</v>
      </c>
      <c r="M66" s="653"/>
    </row>
    <row r="67" spans="2:13" s="367" customFormat="1" ht="12.75" customHeight="1">
      <c r="B67" s="372" t="s">
        <v>11</v>
      </c>
      <c r="C67" s="10"/>
      <c r="D67" s="366"/>
      <c r="E67" s="657"/>
      <c r="F67" s="658"/>
      <c r="H67" s="496"/>
      <c r="I67" s="95"/>
      <c r="J67" s="95"/>
      <c r="K67" s="526"/>
      <c r="L67" s="525"/>
      <c r="M67" s="527"/>
    </row>
    <row r="68" spans="2:13" s="367" customFormat="1">
      <c r="B68" s="372" t="s">
        <v>13</v>
      </c>
      <c r="C68" s="10"/>
      <c r="D68" s="366"/>
      <c r="E68" s="657"/>
      <c r="F68" s="658"/>
      <c r="H68" s="496"/>
      <c r="I68" s="96"/>
      <c r="J68" s="96"/>
      <c r="K68" s="526"/>
      <c r="L68" s="525"/>
      <c r="M68" s="527"/>
    </row>
    <row r="69" spans="2:13" s="367" customFormat="1" ht="12.75" customHeight="1">
      <c r="B69" s="372" t="s">
        <v>14</v>
      </c>
      <c r="C69" s="10"/>
      <c r="D69" s="366"/>
      <c r="E69" s="657"/>
      <c r="F69" s="658"/>
      <c r="H69" s="496"/>
      <c r="I69" s="95"/>
      <c r="J69" s="95"/>
      <c r="K69" s="526"/>
      <c r="L69" s="525"/>
      <c r="M69" s="527"/>
    </row>
    <row r="70" spans="2:13" s="367" customFormat="1">
      <c r="B70" s="372" t="s">
        <v>16</v>
      </c>
      <c r="C70" s="10"/>
      <c r="D70" s="366"/>
      <c r="E70" s="657"/>
      <c r="F70" s="658"/>
      <c r="H70" s="496"/>
      <c r="I70" s="96"/>
      <c r="J70" s="96"/>
      <c r="K70" s="526"/>
      <c r="L70" s="525"/>
      <c r="M70" s="527"/>
    </row>
    <row r="71" spans="2:13" s="367" customFormat="1">
      <c r="B71" s="372" t="s">
        <v>18</v>
      </c>
      <c r="C71" s="10"/>
      <c r="D71" s="366"/>
      <c r="E71" s="657"/>
      <c r="F71" s="658"/>
      <c r="H71" s="496"/>
      <c r="I71" s="530"/>
      <c r="J71" s="530"/>
      <c r="K71" s="526"/>
      <c r="L71" s="525"/>
      <c r="M71" s="527"/>
    </row>
    <row r="72" spans="2:13" s="367" customFormat="1">
      <c r="B72" s="491" t="s">
        <v>3287</v>
      </c>
      <c r="C72" s="206"/>
      <c r="D72" s="206"/>
      <c r="E72" s="744"/>
      <c r="F72" s="618"/>
      <c r="H72" s="496"/>
      <c r="I72" s="530"/>
      <c r="J72" s="530"/>
      <c r="K72" s="526"/>
      <c r="L72" s="525"/>
      <c r="M72" s="527"/>
    </row>
    <row r="73" spans="2:13" s="367" customFormat="1">
      <c r="B73" s="372" t="s">
        <v>20</v>
      </c>
      <c r="C73" s="10"/>
      <c r="D73" s="366"/>
      <c r="E73" s="657"/>
      <c r="F73" s="658"/>
      <c r="H73" s="496"/>
      <c r="I73" s="96"/>
      <c r="J73" s="96"/>
      <c r="K73" s="526"/>
      <c r="L73" s="525"/>
      <c r="M73" s="527"/>
    </row>
    <row r="74" spans="2:13" s="367" customFormat="1">
      <c r="B74" s="372" t="s">
        <v>22</v>
      </c>
      <c r="C74" s="10"/>
      <c r="D74" s="366"/>
      <c r="E74" s="657"/>
      <c r="F74" s="658"/>
      <c r="H74" s="496"/>
      <c r="I74" s="530"/>
      <c r="J74" s="530"/>
      <c r="K74" s="526"/>
      <c r="L74" s="525"/>
      <c r="M74" s="527"/>
    </row>
    <row r="75" spans="2:13" s="367" customFormat="1">
      <c r="B75" s="372" t="s">
        <v>24</v>
      </c>
      <c r="C75" s="10"/>
      <c r="D75" s="366"/>
      <c r="E75" s="657"/>
      <c r="F75" s="658"/>
      <c r="H75" s="496"/>
      <c r="I75" s="96"/>
      <c r="J75" s="96"/>
      <c r="K75" s="526"/>
      <c r="L75" s="525"/>
      <c r="M75" s="527"/>
    </row>
    <row r="76" spans="2:13" s="367" customFormat="1">
      <c r="B76" s="372" t="s">
        <v>26</v>
      </c>
      <c r="C76" s="10" t="s">
        <v>3351</v>
      </c>
      <c r="D76" s="366"/>
      <c r="E76" s="657"/>
      <c r="F76" s="658"/>
      <c r="H76" s="496"/>
      <c r="I76" s="96"/>
      <c r="J76" s="96"/>
      <c r="K76" s="526"/>
      <c r="L76" s="525"/>
      <c r="M76" s="527"/>
    </row>
    <row r="77" spans="2:13" s="367" customFormat="1">
      <c r="B77" s="372" t="s">
        <v>3288</v>
      </c>
      <c r="C77" s="10"/>
      <c r="D77" s="366"/>
      <c r="E77" s="657"/>
      <c r="F77" s="658"/>
      <c r="H77" s="496"/>
      <c r="I77" s="96"/>
      <c r="J77" s="96"/>
      <c r="K77" s="526"/>
      <c r="L77" s="525"/>
      <c r="M77" s="527"/>
    </row>
    <row r="78" spans="2:13" s="367" customFormat="1">
      <c r="B78" s="372" t="s">
        <v>3289</v>
      </c>
      <c r="C78" s="10"/>
      <c r="D78" s="366"/>
      <c r="E78" s="657"/>
      <c r="F78" s="658"/>
      <c r="H78" s="496"/>
      <c r="I78" s="96"/>
      <c r="J78" s="96"/>
      <c r="K78" s="526"/>
      <c r="L78" s="525"/>
      <c r="M78" s="527"/>
    </row>
    <row r="79" spans="2:13" s="367" customFormat="1">
      <c r="B79" s="372" t="s">
        <v>3290</v>
      </c>
      <c r="C79" s="10"/>
      <c r="D79" s="366"/>
      <c r="E79" s="657"/>
      <c r="F79" s="658"/>
      <c r="H79" s="496"/>
      <c r="I79" s="96"/>
      <c r="J79" s="96"/>
      <c r="K79" s="526"/>
      <c r="L79" s="525"/>
      <c r="M79" s="527"/>
    </row>
    <row r="80" spans="2:13" s="367" customFormat="1">
      <c r="B80" s="372" t="s">
        <v>3291</v>
      </c>
      <c r="C80" s="10"/>
      <c r="D80" s="366"/>
      <c r="E80" s="657"/>
      <c r="F80" s="658"/>
      <c r="H80" s="496"/>
      <c r="I80" s="96"/>
      <c r="J80" s="96"/>
      <c r="K80" s="526"/>
      <c r="L80" s="525"/>
      <c r="M80" s="527"/>
    </row>
    <row r="81" spans="2:14" s="367" customFormat="1">
      <c r="B81" s="372" t="s">
        <v>3292</v>
      </c>
      <c r="C81" s="10"/>
      <c r="D81" s="366"/>
      <c r="E81" s="657"/>
      <c r="F81" s="658"/>
      <c r="H81" s="496"/>
      <c r="I81" s="96"/>
      <c r="J81" s="96"/>
      <c r="K81" s="526"/>
      <c r="L81" s="525"/>
      <c r="M81" s="527"/>
    </row>
    <row r="82" spans="2:14" s="367" customFormat="1">
      <c r="B82" s="372" t="s">
        <v>3293</v>
      </c>
      <c r="C82" s="10"/>
      <c r="D82" s="366"/>
      <c r="E82" s="657"/>
      <c r="F82" s="658"/>
      <c r="H82" s="496"/>
      <c r="I82" s="96"/>
      <c r="J82" s="96"/>
      <c r="K82" s="526"/>
      <c r="L82" s="525"/>
      <c r="M82" s="527"/>
    </row>
    <row r="83" spans="2:14" s="367" customFormat="1">
      <c r="B83" s="372" t="s">
        <v>3294</v>
      </c>
      <c r="C83" s="10"/>
      <c r="D83" s="366"/>
      <c r="E83" s="657"/>
      <c r="F83" s="658"/>
      <c r="H83" s="496"/>
      <c r="I83" s="96"/>
      <c r="J83" s="96"/>
      <c r="K83" s="526"/>
      <c r="L83" s="525"/>
      <c r="M83" s="527"/>
    </row>
    <row r="84" spans="2:14" s="367" customFormat="1">
      <c r="B84" s="372" t="s">
        <v>3295</v>
      </c>
      <c r="C84" s="10"/>
      <c r="D84" s="366"/>
      <c r="E84" s="657"/>
      <c r="F84" s="658"/>
      <c r="H84" s="496"/>
      <c r="I84" s="96"/>
      <c r="J84" s="96"/>
      <c r="K84" s="526"/>
      <c r="L84" s="525"/>
      <c r="M84" s="527"/>
    </row>
    <row r="85" spans="2:14" s="367" customFormat="1" ht="13.5" thickBot="1">
      <c r="B85" s="481" t="s">
        <v>3298</v>
      </c>
      <c r="C85" s="493"/>
      <c r="D85" s="494"/>
      <c r="E85" s="659"/>
      <c r="F85" s="660"/>
      <c r="H85" s="497"/>
      <c r="I85" s="498"/>
      <c r="J85" s="498"/>
      <c r="K85" s="94"/>
      <c r="L85" s="528"/>
      <c r="M85" s="529"/>
    </row>
    <row r="86" spans="2:14" s="367" customFormat="1"/>
    <row r="87" spans="2:14" s="367" customFormat="1" ht="13.5" thickBot="1">
      <c r="B87" s="7" t="s">
        <v>2</v>
      </c>
    </row>
    <row r="88" spans="2:14" s="367" customFormat="1" ht="14.25" customHeight="1">
      <c r="B88" s="490" t="s">
        <v>6</v>
      </c>
      <c r="C88" s="644" t="s">
        <v>8</v>
      </c>
      <c r="D88" s="645"/>
      <c r="E88" s="645"/>
      <c r="F88" s="645"/>
      <c r="G88" s="645"/>
      <c r="H88" s="645"/>
      <c r="I88" s="645"/>
      <c r="J88" s="645"/>
      <c r="K88" s="646"/>
      <c r="L88" s="644" t="s">
        <v>9</v>
      </c>
      <c r="M88" s="645"/>
      <c r="N88" s="647"/>
    </row>
    <row r="89" spans="2:14" s="367" customFormat="1">
      <c r="B89" s="629" t="s">
        <v>11</v>
      </c>
      <c r="C89" s="634"/>
      <c r="D89" s="635"/>
      <c r="E89" s="635"/>
      <c r="F89" s="635"/>
      <c r="G89" s="635"/>
      <c r="H89" s="635"/>
      <c r="I89" s="635"/>
      <c r="J89" s="635"/>
      <c r="K89" s="637"/>
      <c r="L89" s="634"/>
      <c r="M89" s="635"/>
      <c r="N89" s="636"/>
    </row>
    <row r="90" spans="2:14" s="367" customFormat="1">
      <c r="B90" s="630"/>
      <c r="C90" s="634"/>
      <c r="D90" s="635"/>
      <c r="E90" s="635"/>
      <c r="F90" s="635"/>
      <c r="G90" s="635"/>
      <c r="H90" s="635"/>
      <c r="I90" s="635"/>
      <c r="J90" s="635"/>
      <c r="K90" s="637"/>
      <c r="L90" s="634"/>
      <c r="M90" s="635"/>
      <c r="N90" s="636"/>
    </row>
    <row r="91" spans="2:14" s="367" customFormat="1">
      <c r="B91" s="629" t="s">
        <v>13</v>
      </c>
      <c r="C91" s="634"/>
      <c r="D91" s="635"/>
      <c r="E91" s="635"/>
      <c r="F91" s="635"/>
      <c r="G91" s="635"/>
      <c r="H91" s="635"/>
      <c r="I91" s="635"/>
      <c r="J91" s="635"/>
      <c r="K91" s="637"/>
      <c r="L91" s="634"/>
      <c r="M91" s="635"/>
      <c r="N91" s="636"/>
    </row>
    <row r="92" spans="2:14" s="367" customFormat="1">
      <c r="B92" s="630"/>
      <c r="C92" s="634"/>
      <c r="D92" s="635"/>
      <c r="E92" s="635"/>
      <c r="F92" s="635"/>
      <c r="G92" s="635"/>
      <c r="H92" s="635"/>
      <c r="I92" s="635"/>
      <c r="J92" s="635"/>
      <c r="K92" s="637"/>
      <c r="L92" s="634"/>
      <c r="M92" s="635"/>
      <c r="N92" s="636"/>
    </row>
    <row r="93" spans="2:14" s="367" customFormat="1">
      <c r="B93" s="629" t="s">
        <v>14</v>
      </c>
      <c r="C93" s="634"/>
      <c r="D93" s="635"/>
      <c r="E93" s="635"/>
      <c r="F93" s="635"/>
      <c r="G93" s="635"/>
      <c r="H93" s="635"/>
      <c r="I93" s="635"/>
      <c r="J93" s="635"/>
      <c r="K93" s="637"/>
      <c r="L93" s="634"/>
      <c r="M93" s="635"/>
      <c r="N93" s="636"/>
    </row>
    <row r="94" spans="2:14" s="367" customFormat="1">
      <c r="B94" s="630"/>
      <c r="C94" s="634"/>
      <c r="D94" s="635"/>
      <c r="E94" s="635"/>
      <c r="F94" s="635"/>
      <c r="G94" s="635"/>
      <c r="H94" s="635"/>
      <c r="I94" s="635"/>
      <c r="J94" s="635"/>
      <c r="K94" s="637"/>
      <c r="L94" s="634"/>
      <c r="M94" s="635"/>
      <c r="N94" s="636"/>
    </row>
    <row r="95" spans="2:14" s="367" customFormat="1">
      <c r="B95" s="629" t="s">
        <v>16</v>
      </c>
      <c r="C95" s="634"/>
      <c r="D95" s="635"/>
      <c r="E95" s="635"/>
      <c r="F95" s="635"/>
      <c r="G95" s="635"/>
      <c r="H95" s="635"/>
      <c r="I95" s="635"/>
      <c r="J95" s="635"/>
      <c r="K95" s="637"/>
      <c r="L95" s="634"/>
      <c r="M95" s="635"/>
      <c r="N95" s="636"/>
    </row>
    <row r="96" spans="2:14" s="367" customFormat="1">
      <c r="B96" s="630"/>
      <c r="C96" s="634"/>
      <c r="D96" s="635"/>
      <c r="E96" s="635"/>
      <c r="F96" s="635"/>
      <c r="G96" s="635"/>
      <c r="H96" s="635"/>
      <c r="I96" s="635"/>
      <c r="J96" s="635"/>
      <c r="K96" s="637"/>
      <c r="L96" s="634"/>
      <c r="M96" s="635"/>
      <c r="N96" s="636"/>
    </row>
    <row r="97" spans="2:14" s="367" customFormat="1">
      <c r="B97" s="629" t="s">
        <v>18</v>
      </c>
      <c r="C97" s="634"/>
      <c r="D97" s="635"/>
      <c r="E97" s="635"/>
      <c r="F97" s="635"/>
      <c r="G97" s="635"/>
      <c r="H97" s="635"/>
      <c r="I97" s="635"/>
      <c r="J97" s="635"/>
      <c r="K97" s="637"/>
      <c r="L97" s="634"/>
      <c r="M97" s="635"/>
      <c r="N97" s="636"/>
    </row>
    <row r="98" spans="2:14" s="367" customFormat="1">
      <c r="B98" s="630"/>
      <c r="C98" s="634"/>
      <c r="D98" s="635"/>
      <c r="E98" s="635"/>
      <c r="F98" s="635"/>
      <c r="G98" s="635"/>
      <c r="H98" s="635"/>
      <c r="I98" s="635"/>
      <c r="J98" s="635"/>
      <c r="K98" s="637"/>
      <c r="L98" s="634"/>
      <c r="M98" s="635"/>
      <c r="N98" s="636"/>
    </row>
    <row r="99" spans="2:14" s="367" customFormat="1">
      <c r="B99" s="491" t="s">
        <v>3287</v>
      </c>
      <c r="C99" s="634"/>
      <c r="D99" s="635"/>
      <c r="E99" s="635"/>
      <c r="F99" s="635"/>
      <c r="G99" s="635"/>
      <c r="H99" s="635"/>
      <c r="I99" s="635"/>
      <c r="J99" s="635"/>
      <c r="K99" s="637"/>
      <c r="L99" s="634"/>
      <c r="M99" s="635"/>
      <c r="N99" s="636"/>
    </row>
    <row r="100" spans="2:14" s="367" customFormat="1">
      <c r="B100" s="629" t="s">
        <v>20</v>
      </c>
      <c r="C100" s="634"/>
      <c r="D100" s="635"/>
      <c r="E100" s="635"/>
      <c r="F100" s="635"/>
      <c r="G100" s="635"/>
      <c r="H100" s="635"/>
      <c r="I100" s="635"/>
      <c r="J100" s="635"/>
      <c r="K100" s="637"/>
      <c r="L100" s="634"/>
      <c r="M100" s="635"/>
      <c r="N100" s="636"/>
    </row>
    <row r="101" spans="2:14" s="367" customFormat="1">
      <c r="B101" s="630"/>
      <c r="C101" s="634"/>
      <c r="D101" s="635"/>
      <c r="E101" s="635"/>
      <c r="F101" s="635"/>
      <c r="G101" s="635"/>
      <c r="H101" s="635"/>
      <c r="I101" s="635"/>
      <c r="J101" s="635"/>
      <c r="K101" s="637"/>
      <c r="L101" s="634"/>
      <c r="M101" s="635"/>
      <c r="N101" s="636"/>
    </row>
    <row r="102" spans="2:14" s="367" customFormat="1">
      <c r="B102" s="629" t="s">
        <v>22</v>
      </c>
      <c r="C102" s="634"/>
      <c r="D102" s="635"/>
      <c r="E102" s="635"/>
      <c r="F102" s="635"/>
      <c r="G102" s="635"/>
      <c r="H102" s="635"/>
      <c r="I102" s="635"/>
      <c r="J102" s="635"/>
      <c r="K102" s="637"/>
      <c r="L102" s="634"/>
      <c r="M102" s="635"/>
      <c r="N102" s="636"/>
    </row>
    <row r="103" spans="2:14" s="367" customFormat="1">
      <c r="B103" s="630"/>
      <c r="C103" s="634"/>
      <c r="D103" s="635"/>
      <c r="E103" s="635"/>
      <c r="F103" s="635"/>
      <c r="G103" s="635"/>
      <c r="H103" s="635"/>
      <c r="I103" s="635"/>
      <c r="J103" s="635"/>
      <c r="K103" s="637"/>
      <c r="L103" s="634"/>
      <c r="M103" s="635"/>
      <c r="N103" s="636"/>
    </row>
    <row r="104" spans="2:14" s="367" customFormat="1">
      <c r="B104" s="629" t="s">
        <v>24</v>
      </c>
      <c r="C104" s="634"/>
      <c r="D104" s="635"/>
      <c r="E104" s="635"/>
      <c r="F104" s="635"/>
      <c r="G104" s="635"/>
      <c r="H104" s="635"/>
      <c r="I104" s="635"/>
      <c r="J104" s="635"/>
      <c r="K104" s="637"/>
      <c r="L104" s="634"/>
      <c r="M104" s="635"/>
      <c r="N104" s="636"/>
    </row>
    <row r="105" spans="2:14" s="367" customFormat="1">
      <c r="B105" s="630"/>
      <c r="C105" s="634"/>
      <c r="D105" s="635"/>
      <c r="E105" s="635"/>
      <c r="F105" s="635"/>
      <c r="G105" s="635"/>
      <c r="H105" s="635"/>
      <c r="I105" s="635"/>
      <c r="J105" s="635"/>
      <c r="K105" s="637"/>
      <c r="L105" s="634"/>
      <c r="M105" s="635"/>
      <c r="N105" s="636"/>
    </row>
    <row r="106" spans="2:14" s="367" customFormat="1">
      <c r="B106" s="629" t="s">
        <v>26</v>
      </c>
      <c r="C106" s="634"/>
      <c r="D106" s="635"/>
      <c r="E106" s="635"/>
      <c r="F106" s="635"/>
      <c r="G106" s="635"/>
      <c r="H106" s="635"/>
      <c r="I106" s="635"/>
      <c r="J106" s="635"/>
      <c r="K106" s="637"/>
      <c r="L106" s="634"/>
      <c r="M106" s="635"/>
      <c r="N106" s="636"/>
    </row>
    <row r="107" spans="2:14" s="367" customFormat="1">
      <c r="B107" s="630"/>
      <c r="C107" s="634"/>
      <c r="D107" s="635"/>
      <c r="E107" s="635"/>
      <c r="F107" s="635"/>
      <c r="G107" s="635"/>
      <c r="H107" s="635"/>
      <c r="I107" s="635"/>
      <c r="J107" s="635"/>
      <c r="K107" s="637"/>
      <c r="L107" s="634"/>
      <c r="M107" s="635"/>
      <c r="N107" s="636"/>
    </row>
    <row r="108" spans="2:14">
      <c r="B108" s="629" t="s">
        <v>3288</v>
      </c>
      <c r="C108" s="638"/>
      <c r="D108" s="639"/>
      <c r="E108" s="639"/>
      <c r="F108" s="639"/>
      <c r="G108" s="639"/>
      <c r="H108" s="639"/>
      <c r="I108" s="639"/>
      <c r="J108" s="639"/>
      <c r="K108" s="640"/>
      <c r="L108" s="631"/>
      <c r="M108" s="632"/>
      <c r="N108" s="633"/>
    </row>
    <row r="109" spans="2:14" s="367" customFormat="1">
      <c r="B109" s="630"/>
      <c r="C109" s="638"/>
      <c r="D109" s="639"/>
      <c r="E109" s="639"/>
      <c r="F109" s="639"/>
      <c r="G109" s="639"/>
      <c r="H109" s="639"/>
      <c r="I109" s="639"/>
      <c r="J109" s="639"/>
      <c r="K109" s="640"/>
      <c r="L109" s="631"/>
      <c r="M109" s="632"/>
      <c r="N109" s="633"/>
    </row>
    <row r="110" spans="2:14">
      <c r="B110" s="372" t="s">
        <v>3289</v>
      </c>
      <c r="C110" s="638"/>
      <c r="D110" s="639"/>
      <c r="E110" s="639"/>
      <c r="F110" s="639"/>
      <c r="G110" s="639"/>
      <c r="H110" s="639"/>
      <c r="I110" s="639"/>
      <c r="J110" s="639"/>
      <c r="K110" s="640"/>
      <c r="L110" s="631"/>
      <c r="M110" s="632"/>
      <c r="N110" s="633"/>
    </row>
    <row r="111" spans="2:14">
      <c r="B111" s="629" t="s">
        <v>3290</v>
      </c>
      <c r="C111" s="638"/>
      <c r="D111" s="639"/>
      <c r="E111" s="639"/>
      <c r="F111" s="639"/>
      <c r="G111" s="639"/>
      <c r="H111" s="639"/>
      <c r="I111" s="639"/>
      <c r="J111" s="639"/>
      <c r="K111" s="640"/>
      <c r="L111" s="631"/>
      <c r="M111" s="632"/>
      <c r="N111" s="633"/>
    </row>
    <row r="112" spans="2:14" s="367" customFormat="1">
      <c r="B112" s="630"/>
      <c r="C112" s="638"/>
      <c r="D112" s="639"/>
      <c r="E112" s="639"/>
      <c r="F112" s="639"/>
      <c r="G112" s="639"/>
      <c r="H112" s="639"/>
      <c r="I112" s="639"/>
      <c r="J112" s="639"/>
      <c r="K112" s="640"/>
      <c r="L112" s="631"/>
      <c r="M112" s="632"/>
      <c r="N112" s="633"/>
    </row>
    <row r="113" spans="2:14">
      <c r="B113" s="629" t="s">
        <v>3291</v>
      </c>
      <c r="C113" s="638"/>
      <c r="D113" s="639"/>
      <c r="E113" s="639"/>
      <c r="F113" s="639"/>
      <c r="G113" s="639"/>
      <c r="H113" s="639"/>
      <c r="I113" s="639"/>
      <c r="J113" s="639"/>
      <c r="K113" s="640"/>
      <c r="L113" s="631"/>
      <c r="M113" s="632"/>
      <c r="N113" s="633"/>
    </row>
    <row r="114" spans="2:14" s="367" customFormat="1">
      <c r="B114" s="630"/>
      <c r="C114" s="638"/>
      <c r="D114" s="639"/>
      <c r="E114" s="639"/>
      <c r="F114" s="639"/>
      <c r="G114" s="639"/>
      <c r="H114" s="639"/>
      <c r="I114" s="639"/>
      <c r="J114" s="639"/>
      <c r="K114" s="640"/>
      <c r="L114" s="631"/>
      <c r="M114" s="632"/>
      <c r="N114" s="633"/>
    </row>
    <row r="115" spans="2:14">
      <c r="B115" s="372" t="s">
        <v>3292</v>
      </c>
      <c r="C115" s="638"/>
      <c r="D115" s="639"/>
      <c r="E115" s="639"/>
      <c r="F115" s="639"/>
      <c r="G115" s="639"/>
      <c r="H115" s="639"/>
      <c r="I115" s="639"/>
      <c r="J115" s="639"/>
      <c r="K115" s="640"/>
      <c r="L115" s="631"/>
      <c r="M115" s="632"/>
      <c r="N115" s="633"/>
    </row>
    <row r="116" spans="2:14">
      <c r="B116" s="629" t="s">
        <v>3293</v>
      </c>
      <c r="C116" s="638"/>
      <c r="D116" s="639"/>
      <c r="E116" s="639"/>
      <c r="F116" s="639"/>
      <c r="G116" s="639"/>
      <c r="H116" s="639"/>
      <c r="I116" s="639"/>
      <c r="J116" s="639"/>
      <c r="K116" s="640"/>
      <c r="L116" s="631"/>
      <c r="M116" s="632"/>
      <c r="N116" s="633"/>
    </row>
    <row r="117" spans="2:14" s="367" customFormat="1">
      <c r="B117" s="630"/>
      <c r="C117" s="638"/>
      <c r="D117" s="639"/>
      <c r="E117" s="639"/>
      <c r="F117" s="639"/>
      <c r="G117" s="639"/>
      <c r="H117" s="639"/>
      <c r="I117" s="639"/>
      <c r="J117" s="639"/>
      <c r="K117" s="640"/>
      <c r="L117" s="631"/>
      <c r="M117" s="632"/>
      <c r="N117" s="633"/>
    </row>
    <row r="118" spans="2:14">
      <c r="B118" s="629" t="s">
        <v>3294</v>
      </c>
      <c r="C118" s="638"/>
      <c r="D118" s="639"/>
      <c r="E118" s="639"/>
      <c r="F118" s="639"/>
      <c r="G118" s="639"/>
      <c r="H118" s="639"/>
      <c r="I118" s="639"/>
      <c r="J118" s="639"/>
      <c r="K118" s="640"/>
      <c r="L118" s="631"/>
      <c r="M118" s="632"/>
      <c r="N118" s="633"/>
    </row>
    <row r="119" spans="2:14" s="367" customFormat="1">
      <c r="B119" s="630"/>
      <c r="C119" s="638"/>
      <c r="D119" s="639"/>
      <c r="E119" s="639"/>
      <c r="F119" s="639"/>
      <c r="G119" s="639"/>
      <c r="H119" s="639"/>
      <c r="I119" s="639"/>
      <c r="J119" s="639"/>
      <c r="K119" s="640"/>
      <c r="L119" s="631"/>
      <c r="M119" s="632"/>
      <c r="N119" s="633"/>
    </row>
    <row r="120" spans="2:14">
      <c r="B120" s="629" t="s">
        <v>3295</v>
      </c>
      <c r="C120" s="638"/>
      <c r="D120" s="639"/>
      <c r="E120" s="639"/>
      <c r="F120" s="639"/>
      <c r="G120" s="639"/>
      <c r="H120" s="639"/>
      <c r="I120" s="639"/>
      <c r="J120" s="639"/>
      <c r="K120" s="640"/>
      <c r="L120" s="631"/>
      <c r="M120" s="632"/>
      <c r="N120" s="633"/>
    </row>
    <row r="121" spans="2:14" s="367" customFormat="1">
      <c r="B121" s="630"/>
      <c r="C121" s="638"/>
      <c r="D121" s="639"/>
      <c r="E121" s="639"/>
      <c r="F121" s="639"/>
      <c r="G121" s="639"/>
      <c r="H121" s="639"/>
      <c r="I121" s="639"/>
      <c r="J121" s="639"/>
      <c r="K121" s="640"/>
      <c r="L121" s="631"/>
      <c r="M121" s="632"/>
      <c r="N121" s="633"/>
    </row>
    <row r="122" spans="2:14" ht="13.5" thickBot="1">
      <c r="B122" s="481" t="s">
        <v>3298</v>
      </c>
      <c r="C122" s="654"/>
      <c r="D122" s="655"/>
      <c r="E122" s="655"/>
      <c r="F122" s="655"/>
      <c r="G122" s="655"/>
      <c r="H122" s="655"/>
      <c r="I122" s="655"/>
      <c r="J122" s="655"/>
      <c r="K122" s="656"/>
      <c r="L122" s="641"/>
      <c r="M122" s="642"/>
      <c r="N122" s="643"/>
    </row>
    <row r="124" spans="2:14" ht="13.5" thickBot="1">
      <c r="B124" s="501" t="s">
        <v>3346</v>
      </c>
    </row>
    <row r="125" spans="2:14" ht="25.5" customHeight="1">
      <c r="C125" s="509"/>
      <c r="D125" s="510"/>
      <c r="E125" s="728" t="s">
        <v>51</v>
      </c>
      <c r="F125" s="728"/>
      <c r="G125" s="728" t="s">
        <v>3348</v>
      </c>
      <c r="H125" s="728"/>
      <c r="I125" s="728" t="s">
        <v>3349</v>
      </c>
      <c r="J125" s="728"/>
      <c r="K125" s="728" t="s">
        <v>3350</v>
      </c>
      <c r="L125" s="729"/>
    </row>
    <row r="126" spans="2:14">
      <c r="C126" s="372">
        <v>1221</v>
      </c>
      <c r="D126" s="9" t="s">
        <v>3262</v>
      </c>
      <c r="E126" s="744"/>
      <c r="F126" s="744"/>
      <c r="G126" s="744"/>
      <c r="H126" s="744"/>
      <c r="I126" s="744"/>
      <c r="J126" s="744"/>
      <c r="K126" s="744"/>
      <c r="L126" s="618"/>
    </row>
    <row r="127" spans="2:14">
      <c r="C127" s="511"/>
      <c r="D127" s="9" t="s">
        <v>3263</v>
      </c>
      <c r="E127" s="744"/>
      <c r="F127" s="744"/>
      <c r="G127" s="744"/>
      <c r="H127" s="744"/>
      <c r="I127" s="744"/>
      <c r="J127" s="744"/>
      <c r="K127" s="744"/>
      <c r="L127" s="618"/>
    </row>
    <row r="128" spans="2:14">
      <c r="C128" s="372">
        <v>826</v>
      </c>
      <c r="D128" s="9" t="s">
        <v>3262</v>
      </c>
      <c r="E128" s="744"/>
      <c r="F128" s="744"/>
      <c r="G128" s="744"/>
      <c r="H128" s="744"/>
      <c r="I128" s="744"/>
      <c r="J128" s="744"/>
      <c r="K128" s="744"/>
      <c r="L128" s="618"/>
    </row>
    <row r="129" spans="2:12">
      <c r="C129" s="511"/>
      <c r="D129" s="9" t="s">
        <v>3263</v>
      </c>
      <c r="E129" s="744"/>
      <c r="F129" s="744"/>
      <c r="G129" s="744"/>
      <c r="H129" s="744"/>
      <c r="I129" s="744"/>
      <c r="J129" s="744"/>
      <c r="K129" s="744"/>
      <c r="L129" s="618"/>
    </row>
    <row r="130" spans="2:12" ht="13.5" thickBot="1">
      <c r="C130" s="512"/>
      <c r="D130" s="513" t="s">
        <v>3347</v>
      </c>
      <c r="E130" s="745"/>
      <c r="F130" s="745"/>
      <c r="G130" s="745"/>
      <c r="H130" s="745"/>
      <c r="I130" s="745"/>
      <c r="J130" s="745"/>
      <c r="K130" s="745"/>
      <c r="L130" s="621"/>
    </row>
    <row r="135" spans="2:12">
      <c r="B135" s="531" t="s">
        <v>3360</v>
      </c>
      <c r="D135" s="533"/>
      <c r="E135" s="532" t="s">
        <v>3361</v>
      </c>
    </row>
    <row r="137" spans="2:12">
      <c r="B137" s="4" t="s">
        <v>109</v>
      </c>
      <c r="D137" s="520"/>
      <c r="E137" s="516" t="s">
        <v>3352</v>
      </c>
    </row>
    <row r="140" spans="2:12">
      <c r="D140" s="520"/>
      <c r="E140" s="516" t="s">
        <v>3353</v>
      </c>
    </row>
    <row r="144" spans="2:12">
      <c r="B144" s="4" t="s">
        <v>48</v>
      </c>
      <c r="D144" s="520"/>
      <c r="E144" s="516" t="s">
        <v>3354</v>
      </c>
    </row>
    <row r="147" spans="2:5">
      <c r="B147" s="4" t="s">
        <v>3355</v>
      </c>
      <c r="D147" s="520"/>
      <c r="E147" s="517" t="s">
        <v>3356</v>
      </c>
    </row>
    <row r="151" spans="2:5">
      <c r="B151" s="516" t="s">
        <v>3357</v>
      </c>
    </row>
  </sheetData>
  <mergeCells count="177">
    <mergeCell ref="I125:J125"/>
    <mergeCell ref="I126:J126"/>
    <mergeCell ref="I127:J127"/>
    <mergeCell ref="I128:J128"/>
    <mergeCell ref="I129:J129"/>
    <mergeCell ref="I130:J130"/>
    <mergeCell ref="K125:L125"/>
    <mergeCell ref="K126:L126"/>
    <mergeCell ref="K127:L127"/>
    <mergeCell ref="K128:L128"/>
    <mergeCell ref="K129:L129"/>
    <mergeCell ref="K130:L130"/>
    <mergeCell ref="E125:F125"/>
    <mergeCell ref="E126:F126"/>
    <mergeCell ref="E127:F127"/>
    <mergeCell ref="E128:F128"/>
    <mergeCell ref="E129:F129"/>
    <mergeCell ref="E130:F130"/>
    <mergeCell ref="G125:H125"/>
    <mergeCell ref="G126:H126"/>
    <mergeCell ref="G127:H127"/>
    <mergeCell ref="G128:H128"/>
    <mergeCell ref="G129:H129"/>
    <mergeCell ref="G130:H130"/>
    <mergeCell ref="B108:B109"/>
    <mergeCell ref="C95:K95"/>
    <mergeCell ref="C97:K97"/>
    <mergeCell ref="C99:K99"/>
    <mergeCell ref="C100:K100"/>
    <mergeCell ref="E68:F68"/>
    <mergeCell ref="E69:F69"/>
    <mergeCell ref="E70:F70"/>
    <mergeCell ref="B53:C55"/>
    <mergeCell ref="E66:F66"/>
    <mergeCell ref="E67:F67"/>
    <mergeCell ref="B56:D56"/>
    <mergeCell ref="B60:D60"/>
    <mergeCell ref="B61:D61"/>
    <mergeCell ref="B57:C59"/>
    <mergeCell ref="E77:F77"/>
    <mergeCell ref="E78:F78"/>
    <mergeCell ref="E79:F79"/>
    <mergeCell ref="E80:F80"/>
    <mergeCell ref="E81:F81"/>
    <mergeCell ref="E82:F82"/>
    <mergeCell ref="E71:F71"/>
    <mergeCell ref="E72:F72"/>
    <mergeCell ref="E73:F73"/>
    <mergeCell ref="C24:D24"/>
    <mergeCell ref="B25:C25"/>
    <mergeCell ref="B4:D4"/>
    <mergeCell ref="M2:N2"/>
    <mergeCell ref="K1:N1"/>
    <mergeCell ref="I1:J1"/>
    <mergeCell ref="G1:H1"/>
    <mergeCell ref="E1:F1"/>
    <mergeCell ref="F2:F3"/>
    <mergeCell ref="G2:G3"/>
    <mergeCell ref="H2:H3"/>
    <mergeCell ref="I2:I3"/>
    <mergeCell ref="J2:J3"/>
    <mergeCell ref="K2:L2"/>
    <mergeCell ref="B5:D5"/>
    <mergeCell ref="B6:C11"/>
    <mergeCell ref="B20:C23"/>
    <mergeCell ref="B13:C17"/>
    <mergeCell ref="B19:C19"/>
    <mergeCell ref="B1:B3"/>
    <mergeCell ref="C1:D3"/>
    <mergeCell ref="E2:E3"/>
    <mergeCell ref="C12:D12"/>
    <mergeCell ref="C18:D18"/>
    <mergeCell ref="B50:C52"/>
    <mergeCell ref="B29:C29"/>
    <mergeCell ref="C26:D26"/>
    <mergeCell ref="C28:D28"/>
    <mergeCell ref="C30:D30"/>
    <mergeCell ref="B31:C42"/>
    <mergeCell ref="B27:C27"/>
    <mergeCell ref="B43:B47"/>
    <mergeCell ref="B48:B49"/>
    <mergeCell ref="C48:D48"/>
    <mergeCell ref="C49:D49"/>
    <mergeCell ref="C43:D43"/>
    <mergeCell ref="C44:D44"/>
    <mergeCell ref="C45:D45"/>
    <mergeCell ref="C46:D46"/>
    <mergeCell ref="C47:D47"/>
    <mergeCell ref="E74:F74"/>
    <mergeCell ref="E75:F75"/>
    <mergeCell ref="E76:F76"/>
    <mergeCell ref="C102:K102"/>
    <mergeCell ref="C104:K104"/>
    <mergeCell ref="C106:K106"/>
    <mergeCell ref="C108:K108"/>
    <mergeCell ref="C110:K110"/>
    <mergeCell ref="C111:K111"/>
    <mergeCell ref="E83:F83"/>
    <mergeCell ref="E84:F84"/>
    <mergeCell ref="E85:F85"/>
    <mergeCell ref="C89:K89"/>
    <mergeCell ref="C91:K91"/>
    <mergeCell ref="C93:K93"/>
    <mergeCell ref="C107:K107"/>
    <mergeCell ref="C109:K109"/>
    <mergeCell ref="C105:K105"/>
    <mergeCell ref="C113:K113"/>
    <mergeCell ref="C115:K115"/>
    <mergeCell ref="C116:K116"/>
    <mergeCell ref="C118:K118"/>
    <mergeCell ref="C120:K120"/>
    <mergeCell ref="C122:K122"/>
    <mergeCell ref="C114:K114"/>
    <mergeCell ref="C117:K117"/>
    <mergeCell ref="C119:K119"/>
    <mergeCell ref="C121:K121"/>
    <mergeCell ref="L106:N106"/>
    <mergeCell ref="L108:N108"/>
    <mergeCell ref="L110:N110"/>
    <mergeCell ref="L89:N89"/>
    <mergeCell ref="L91:N91"/>
    <mergeCell ref="L93:N93"/>
    <mergeCell ref="L95:N95"/>
    <mergeCell ref="L97:N97"/>
    <mergeCell ref="L99:N99"/>
    <mergeCell ref="L90:N90"/>
    <mergeCell ref="L92:N92"/>
    <mergeCell ref="L94:N94"/>
    <mergeCell ref="L96:N96"/>
    <mergeCell ref="L122:N122"/>
    <mergeCell ref="C88:K88"/>
    <mergeCell ref="L88:N88"/>
    <mergeCell ref="H66:I66"/>
    <mergeCell ref="J66:K66"/>
    <mergeCell ref="C90:K90"/>
    <mergeCell ref="C92:K92"/>
    <mergeCell ref="C94:K94"/>
    <mergeCell ref="C96:K96"/>
    <mergeCell ref="C98:K98"/>
    <mergeCell ref="L111:N111"/>
    <mergeCell ref="L113:N113"/>
    <mergeCell ref="L115:N115"/>
    <mergeCell ref="L116:N116"/>
    <mergeCell ref="L118:N118"/>
    <mergeCell ref="L120:N120"/>
    <mergeCell ref="L112:N112"/>
    <mergeCell ref="L114:N114"/>
    <mergeCell ref="L117:N117"/>
    <mergeCell ref="L119:N119"/>
    <mergeCell ref="L100:N100"/>
    <mergeCell ref="L102:N102"/>
    <mergeCell ref="L66:M66"/>
    <mergeCell ref="L104:N104"/>
    <mergeCell ref="B111:B112"/>
    <mergeCell ref="B113:B114"/>
    <mergeCell ref="B116:B117"/>
    <mergeCell ref="B118:B119"/>
    <mergeCell ref="B120:B121"/>
    <mergeCell ref="L121:N121"/>
    <mergeCell ref="B89:B90"/>
    <mergeCell ref="B91:B92"/>
    <mergeCell ref="B93:B94"/>
    <mergeCell ref="B95:B96"/>
    <mergeCell ref="B97:B98"/>
    <mergeCell ref="B100:B101"/>
    <mergeCell ref="B102:B103"/>
    <mergeCell ref="B104:B105"/>
    <mergeCell ref="B106:B107"/>
    <mergeCell ref="L98:N98"/>
    <mergeCell ref="L101:N101"/>
    <mergeCell ref="L103:N103"/>
    <mergeCell ref="L105:N105"/>
    <mergeCell ref="L107:N107"/>
    <mergeCell ref="L109:N109"/>
    <mergeCell ref="C101:K101"/>
    <mergeCell ref="C103:K103"/>
    <mergeCell ref="C112:K112"/>
  </mergeCells>
  <pageMargins left="0.27559055118110237" right="0.19685039370078741" top="0.27559055118110237" bottom="0.31496062992125984" header="0.19685039370078741" footer="0.27559055118110237"/>
  <pageSetup paperSize="9" scale="67" orientation="portrait" r:id="rId1"/>
  <rowBreaks count="1" manualBreakCount="1">
    <brk id="62" max="16383" man="1"/>
  </rowBreaks>
</worksheet>
</file>

<file path=xl/worksheets/sheet13.xml><?xml version="1.0" encoding="utf-8"?>
<worksheet xmlns="http://schemas.openxmlformats.org/spreadsheetml/2006/main" xmlns:r="http://schemas.openxmlformats.org/officeDocument/2006/relationships">
  <dimension ref="A3:F19"/>
  <sheetViews>
    <sheetView workbookViewId="0">
      <selection activeCell="D9" sqref="D9"/>
    </sheetView>
  </sheetViews>
  <sheetFormatPr defaultRowHeight="15"/>
  <cols>
    <col min="1" max="1" width="19.7109375" style="503" customWidth="1"/>
    <col min="2" max="2" width="11.28515625" style="503" customWidth="1"/>
    <col min="3" max="3" width="18.5703125" style="503" customWidth="1"/>
    <col min="4" max="4" width="16.28515625" style="503" customWidth="1"/>
    <col min="5" max="5" width="14.5703125" style="503" customWidth="1"/>
    <col min="6" max="6" width="18" style="503" customWidth="1"/>
    <col min="7" max="16384" width="9.140625" style="503"/>
  </cols>
  <sheetData>
    <row r="3" spans="1:6" ht="15.75">
      <c r="A3" s="746" t="s">
        <v>3317</v>
      </c>
      <c r="B3" s="746"/>
      <c r="C3" s="746"/>
      <c r="D3" s="746"/>
      <c r="E3" s="746"/>
      <c r="F3" s="746"/>
    </row>
    <row r="5" spans="1:6">
      <c r="A5" s="504"/>
      <c r="B5" s="504" t="s">
        <v>3318</v>
      </c>
      <c r="C5" s="504" t="s">
        <v>3319</v>
      </c>
      <c r="D5" s="504" t="s">
        <v>3320</v>
      </c>
      <c r="E5" s="504" t="s">
        <v>3321</v>
      </c>
      <c r="F5" s="504" t="s">
        <v>3322</v>
      </c>
    </row>
    <row r="6" spans="1:6">
      <c r="A6" s="504" t="s">
        <v>3323</v>
      </c>
      <c r="B6" s="504">
        <v>1338</v>
      </c>
      <c r="C6" s="504">
        <v>1153</v>
      </c>
      <c r="D6" s="504">
        <v>666</v>
      </c>
      <c r="E6" s="504">
        <f>B6-C6</f>
        <v>185</v>
      </c>
      <c r="F6" s="504">
        <f>C6-D6</f>
        <v>487</v>
      </c>
    </row>
    <row r="7" spans="1:6">
      <c r="A7" s="504" t="s">
        <v>3324</v>
      </c>
      <c r="B7" s="504">
        <v>3642</v>
      </c>
      <c r="C7" s="504">
        <v>3510</v>
      </c>
      <c r="D7" s="504">
        <v>3281</v>
      </c>
      <c r="E7" s="504">
        <f>E6+B7-C7</f>
        <v>317</v>
      </c>
      <c r="F7" s="504">
        <f>F6+C7-D7</f>
        <v>716</v>
      </c>
    </row>
    <row r="8" spans="1:6">
      <c r="A8" s="504" t="s">
        <v>3325</v>
      </c>
      <c r="B8" s="504">
        <f>SUM(Остатки_производство!E6:E371)</f>
        <v>210</v>
      </c>
      <c r="C8" s="504">
        <f>SUM(Остатки_производство!F6:F371)</f>
        <v>314</v>
      </c>
      <c r="D8" s="504">
        <f>SUM(Произв_Факт!BY4:BY369)</f>
        <v>247</v>
      </c>
      <c r="E8" s="504"/>
      <c r="F8" s="504"/>
    </row>
    <row r="9" spans="1:6">
      <c r="A9" s="504" t="s">
        <v>3333</v>
      </c>
      <c r="B9" s="504"/>
      <c r="C9" s="504"/>
      <c r="D9" s="504"/>
      <c r="E9" s="504"/>
      <c r="F9" s="504"/>
    </row>
    <row r="10" spans="1:6">
      <c r="A10" s="504" t="s">
        <v>3171</v>
      </c>
      <c r="B10" s="504">
        <f>SUM(B6:B9)</f>
        <v>5190</v>
      </c>
      <c r="C10" s="504">
        <f t="shared" ref="C10:D10" si="0">SUM(C6:C9)</f>
        <v>4977</v>
      </c>
      <c r="D10" s="504">
        <f t="shared" si="0"/>
        <v>4194</v>
      </c>
      <c r="E10" s="504"/>
      <c r="F10" s="504"/>
    </row>
    <row r="12" spans="1:6" ht="15.75">
      <c r="A12" s="746" t="s">
        <v>3332</v>
      </c>
      <c r="B12" s="746"/>
      <c r="C12" s="746"/>
      <c r="D12" s="746"/>
      <c r="E12" s="746"/>
      <c r="F12" s="746"/>
    </row>
    <row r="14" spans="1:6">
      <c r="A14" s="504"/>
      <c r="B14" s="504" t="s">
        <v>3318</v>
      </c>
      <c r="C14" s="504" t="s">
        <v>3319</v>
      </c>
      <c r="D14" s="504" t="s">
        <v>3320</v>
      </c>
      <c r="E14" s="504" t="s">
        <v>3321</v>
      </c>
      <c r="F14" s="504" t="s">
        <v>3322</v>
      </c>
    </row>
    <row r="15" spans="1:6">
      <c r="A15" s="504" t="s">
        <v>3323</v>
      </c>
      <c r="B15" s="504"/>
      <c r="C15" s="504"/>
      <c r="D15" s="504"/>
      <c r="E15" s="504"/>
      <c r="F15" s="504"/>
    </row>
    <row r="16" spans="1:6">
      <c r="A16" s="504" t="s">
        <v>3324</v>
      </c>
      <c r="B16" s="504"/>
      <c r="C16" s="504"/>
      <c r="D16" s="504"/>
      <c r="E16" s="504"/>
      <c r="F16" s="504"/>
    </row>
    <row r="17" spans="1:6">
      <c r="A17" s="504" t="s">
        <v>3325</v>
      </c>
      <c r="B17" s="504"/>
      <c r="C17" s="504"/>
      <c r="D17" s="504"/>
      <c r="E17" s="504"/>
      <c r="F17" s="504"/>
    </row>
    <row r="18" spans="1:6">
      <c r="A18" s="504" t="s">
        <v>3333</v>
      </c>
      <c r="B18" s="504"/>
      <c r="C18" s="504"/>
      <c r="D18" s="504"/>
      <c r="E18" s="504"/>
      <c r="F18" s="504"/>
    </row>
    <row r="19" spans="1:6">
      <c r="A19" s="504" t="s">
        <v>3171</v>
      </c>
      <c r="B19" s="504">
        <f>SUM(B15:B18)</f>
        <v>0</v>
      </c>
      <c r="C19" s="504">
        <f t="shared" ref="C19:D19" si="1">SUM(C15:C18)</f>
        <v>0</v>
      </c>
      <c r="D19" s="504">
        <f t="shared" si="1"/>
        <v>0</v>
      </c>
      <c r="E19" s="504"/>
      <c r="F19" s="504"/>
    </row>
  </sheetData>
  <mergeCells count="2">
    <mergeCell ref="A12:F12"/>
    <mergeCell ref="A3:F3"/>
  </mergeCells>
  <pageMargins left="0.70866141732283472" right="0.70866141732283472" top="0.74803149606299213" bottom="0.74803149606299213" header="0.31496062992125984" footer="0.31496062992125984"/>
  <pageSetup paperSize="9" orientation="landscape" verticalDpi="0" r:id="rId1"/>
</worksheet>
</file>

<file path=xl/worksheets/sheet14.xml><?xml version="1.0" encoding="utf-8"?>
<worksheet xmlns="http://schemas.openxmlformats.org/spreadsheetml/2006/main" xmlns:r="http://schemas.openxmlformats.org/officeDocument/2006/relationships">
  <dimension ref="A3:F19"/>
  <sheetViews>
    <sheetView workbookViewId="0">
      <selection activeCell="C23" sqref="C23"/>
    </sheetView>
  </sheetViews>
  <sheetFormatPr defaultRowHeight="15"/>
  <cols>
    <col min="1" max="1" width="19.7109375" style="503" customWidth="1"/>
    <col min="2" max="2" width="11.28515625" style="503" customWidth="1"/>
    <col min="3" max="3" width="18.5703125" style="503" customWidth="1"/>
    <col min="4" max="4" width="16.28515625" style="503" customWidth="1"/>
    <col min="5" max="5" width="14.5703125" style="503" customWidth="1"/>
    <col min="6" max="6" width="18" style="503" customWidth="1"/>
    <col min="7" max="16384" width="9.140625" style="503"/>
  </cols>
  <sheetData>
    <row r="3" spans="1:6" ht="15.75">
      <c r="A3" s="746" t="s">
        <v>3317</v>
      </c>
      <c r="B3" s="746"/>
      <c r="C3" s="746"/>
      <c r="D3" s="746"/>
      <c r="E3" s="746"/>
      <c r="F3" s="746"/>
    </row>
    <row r="5" spans="1:6">
      <c r="A5" s="504"/>
      <c r="B5" s="504" t="s">
        <v>3318</v>
      </c>
      <c r="C5" s="504" t="s">
        <v>3319</v>
      </c>
      <c r="D5" s="504" t="s">
        <v>3320</v>
      </c>
      <c r="E5" s="504" t="s">
        <v>3321</v>
      </c>
      <c r="F5" s="504" t="s">
        <v>3322</v>
      </c>
    </row>
    <row r="6" spans="1:6">
      <c r="A6" s="504" t="s">
        <v>3323</v>
      </c>
      <c r="B6" s="504">
        <v>1338</v>
      </c>
      <c r="C6" s="504">
        <v>1153</v>
      </c>
      <c r="D6" s="504">
        <v>666</v>
      </c>
      <c r="E6" s="504">
        <f>B6-C6</f>
        <v>185</v>
      </c>
      <c r="F6" s="504">
        <f>C6-D6</f>
        <v>487</v>
      </c>
    </row>
    <row r="7" spans="1:6">
      <c r="A7" s="504" t="s">
        <v>3324</v>
      </c>
      <c r="B7" s="504">
        <v>3642</v>
      </c>
      <c r="C7" s="504">
        <v>3510</v>
      </c>
      <c r="D7" s="504">
        <v>3281</v>
      </c>
      <c r="E7" s="504">
        <f>E6+B7-C7</f>
        <v>317</v>
      </c>
      <c r="F7" s="504">
        <f>F6+C7-D7</f>
        <v>716</v>
      </c>
    </row>
    <row r="8" spans="1:6">
      <c r="A8" s="504" t="s">
        <v>3325</v>
      </c>
      <c r="B8" s="504"/>
      <c r="C8" s="504"/>
      <c r="D8" s="504"/>
      <c r="E8" s="504"/>
      <c r="F8" s="504"/>
    </row>
    <row r="9" spans="1:6">
      <c r="A9" s="504" t="s">
        <v>3171</v>
      </c>
      <c r="B9" s="504">
        <f>SUM(B6:B8)</f>
        <v>4980</v>
      </c>
      <c r="C9" s="504">
        <f t="shared" ref="C9:D9" si="0">SUM(C6:C8)</f>
        <v>4663</v>
      </c>
      <c r="D9" s="504">
        <f t="shared" si="0"/>
        <v>3947</v>
      </c>
      <c r="E9" s="504"/>
      <c r="F9" s="504"/>
    </row>
    <row r="11" spans="1:6" ht="15.75">
      <c r="A11" s="746" t="s">
        <v>3326</v>
      </c>
      <c r="B11" s="746"/>
      <c r="C11" s="746"/>
      <c r="D11" s="746"/>
      <c r="E11" s="746"/>
      <c r="F11" s="746"/>
    </row>
    <row r="13" spans="1:6">
      <c r="A13" s="747" t="s">
        <v>3327</v>
      </c>
      <c r="B13" s="750" t="s">
        <v>3328</v>
      </c>
      <c r="C13" s="750"/>
      <c r="D13" s="504">
        <v>80</v>
      </c>
    </row>
    <row r="14" spans="1:6">
      <c r="A14" s="748"/>
      <c r="B14" s="750" t="s">
        <v>3329</v>
      </c>
      <c r="C14" s="750"/>
      <c r="D14" s="504">
        <v>120</v>
      </c>
    </row>
    <row r="15" spans="1:6">
      <c r="A15" s="749"/>
      <c r="B15" s="750" t="s">
        <v>3330</v>
      </c>
      <c r="C15" s="750"/>
      <c r="D15" s="504">
        <v>443</v>
      </c>
    </row>
    <row r="16" spans="1:6">
      <c r="A16" s="747" t="s">
        <v>3331</v>
      </c>
      <c r="B16" s="750" t="s">
        <v>3328</v>
      </c>
      <c r="C16" s="750"/>
      <c r="D16" s="504">
        <v>4</v>
      </c>
    </row>
    <row r="17" spans="1:4">
      <c r="A17" s="748"/>
      <c r="B17" s="750" t="s">
        <v>3329</v>
      </c>
      <c r="C17" s="750"/>
      <c r="D17" s="504">
        <v>0</v>
      </c>
    </row>
    <row r="18" spans="1:4">
      <c r="A18" s="749"/>
      <c r="B18" s="750" t="s">
        <v>3330</v>
      </c>
      <c r="C18" s="750"/>
      <c r="D18" s="504">
        <v>69</v>
      </c>
    </row>
    <row r="19" spans="1:4">
      <c r="A19" s="750" t="s">
        <v>72</v>
      </c>
      <c r="B19" s="750"/>
      <c r="C19" s="750"/>
      <c r="D19" s="504">
        <f>SUM(D13:D18)</f>
        <v>716</v>
      </c>
    </row>
  </sheetData>
  <mergeCells count="11">
    <mergeCell ref="A16:A18"/>
    <mergeCell ref="B16:C16"/>
    <mergeCell ref="B17:C17"/>
    <mergeCell ref="B18:C18"/>
    <mergeCell ref="A19:C19"/>
    <mergeCell ref="A3:F3"/>
    <mergeCell ref="A11:F11"/>
    <mergeCell ref="A13:A15"/>
    <mergeCell ref="B13:C13"/>
    <mergeCell ref="B14:C14"/>
    <mergeCell ref="B15:C15"/>
  </mergeCells>
  <pageMargins left="0.70866141732283472" right="0.70866141732283472" top="0.74803149606299213" bottom="0.74803149606299213" header="0.31496062992125984" footer="0.31496062992125984"/>
  <pageSetup paperSize="9" orientation="landscape" verticalDpi="0" r:id="rId1"/>
</worksheet>
</file>

<file path=xl/worksheets/sheet15.xml><?xml version="1.0" encoding="utf-8"?>
<worksheet xmlns="http://schemas.openxmlformats.org/spreadsheetml/2006/main" xmlns:r="http://schemas.openxmlformats.org/officeDocument/2006/relationships">
  <dimension ref="A1:AL136"/>
  <sheetViews>
    <sheetView topLeftCell="A5" workbookViewId="0">
      <pane ySplit="1380" topLeftCell="A85" activePane="bottomLeft"/>
      <selection activeCell="M5" sqref="M5"/>
      <selection pane="bottomLeft" activeCell="G88" sqref="G88:AK95"/>
    </sheetView>
  </sheetViews>
  <sheetFormatPr defaultRowHeight="12.75"/>
  <cols>
    <col min="3" max="5" width="9.140625" style="368"/>
  </cols>
  <sheetData>
    <row r="1" spans="1:38">
      <c r="A1" s="368"/>
      <c r="B1" s="1">
        <f ca="1">Календарь!B3</f>
        <v>39888</v>
      </c>
      <c r="C1" s="1"/>
      <c r="D1" s="1"/>
      <c r="E1" s="1"/>
      <c r="F1" s="1"/>
      <c r="G1" s="45"/>
      <c r="H1" s="45"/>
      <c r="I1" s="45"/>
      <c r="J1" s="45"/>
      <c r="K1" s="45"/>
      <c r="L1" s="45"/>
      <c r="M1" s="45"/>
      <c r="N1" s="45"/>
      <c r="O1" s="45"/>
      <c r="P1" s="45"/>
      <c r="Q1" s="45"/>
      <c r="R1" s="45"/>
      <c r="S1" s="45"/>
      <c r="T1" s="45"/>
      <c r="U1" s="45"/>
      <c r="V1" s="45"/>
      <c r="W1" s="45"/>
      <c r="X1" s="45"/>
      <c r="Y1" s="45"/>
      <c r="Z1" s="45"/>
      <c r="AA1" s="45"/>
      <c r="AB1" s="45"/>
      <c r="AC1" s="45"/>
      <c r="AD1" s="45"/>
      <c r="AE1" s="45"/>
      <c r="AF1" s="45"/>
      <c r="AG1" s="45"/>
      <c r="AH1" s="45"/>
      <c r="AI1" s="45"/>
      <c r="AJ1" s="45"/>
      <c r="AK1" s="45"/>
    </row>
    <row r="2" spans="1:38">
      <c r="A2" s="368"/>
      <c r="B2" s="368">
        <f ca="1">MONTH(B1)</f>
        <v>3</v>
      </c>
      <c r="F2" s="368"/>
      <c r="G2" s="45"/>
      <c r="H2" s="45"/>
      <c r="I2" s="45"/>
      <c r="J2" s="45"/>
      <c r="K2" s="45"/>
      <c r="L2" s="45"/>
      <c r="M2" s="45"/>
      <c r="N2" s="45"/>
      <c r="O2" s="45"/>
      <c r="P2" s="45"/>
      <c r="Q2" s="45"/>
      <c r="R2" s="45"/>
      <c r="S2" s="45"/>
      <c r="T2" s="45"/>
      <c r="U2" s="45"/>
      <c r="V2" s="45"/>
      <c r="W2" s="45"/>
      <c r="X2" s="45"/>
      <c r="Y2" s="45"/>
      <c r="Z2" s="45"/>
      <c r="AA2" s="45"/>
      <c r="AB2" s="45"/>
      <c r="AC2" s="45"/>
      <c r="AD2" s="45"/>
      <c r="AE2" s="45"/>
      <c r="AF2" s="45"/>
      <c r="AG2" s="45"/>
      <c r="AH2" s="45"/>
      <c r="AI2" s="45"/>
      <c r="AJ2" s="45"/>
      <c r="AK2" s="45"/>
    </row>
    <row r="3" spans="1:38">
      <c r="A3" s="368"/>
      <c r="B3" s="368">
        <f ca="1">YEAR(B1)</f>
        <v>2009</v>
      </c>
      <c r="F3" s="368"/>
      <c r="G3" s="45"/>
      <c r="H3" s="45"/>
      <c r="I3" s="45"/>
      <c r="J3" s="45"/>
      <c r="K3" s="45"/>
      <c r="L3" s="45"/>
      <c r="M3" s="45"/>
      <c r="N3" s="45"/>
      <c r="O3" s="45"/>
      <c r="P3" s="45"/>
      <c r="Q3" s="45"/>
      <c r="R3" s="45"/>
      <c r="S3" s="45"/>
      <c r="T3" s="45"/>
      <c r="U3" s="45"/>
      <c r="V3" s="45"/>
      <c r="W3" s="45"/>
      <c r="X3" s="45"/>
      <c r="Y3" s="45"/>
      <c r="Z3" s="45"/>
      <c r="AA3" s="45"/>
      <c r="AB3" s="45"/>
      <c r="AC3" s="45"/>
      <c r="AD3" s="45"/>
      <c r="AE3" s="45"/>
      <c r="AF3" s="45"/>
      <c r="AG3" s="45"/>
      <c r="AH3" s="45"/>
      <c r="AI3" s="45"/>
      <c r="AJ3" s="45"/>
      <c r="AK3" s="45"/>
    </row>
    <row r="4" spans="1:38">
      <c r="A4" s="368"/>
      <c r="B4" s="368"/>
      <c r="F4" s="368"/>
      <c r="G4" s="45"/>
      <c r="H4" s="45"/>
      <c r="I4" s="45"/>
      <c r="J4" s="45"/>
      <c r="K4" s="45"/>
      <c r="L4" s="45"/>
      <c r="M4" s="45"/>
      <c r="N4" s="45"/>
      <c r="O4" s="45"/>
      <c r="P4" s="45"/>
      <c r="Q4" s="45"/>
      <c r="R4" s="45"/>
      <c r="S4" s="45"/>
      <c r="T4" s="45"/>
      <c r="U4" s="45"/>
      <c r="V4" s="45"/>
      <c r="W4" s="45"/>
      <c r="X4" s="45"/>
      <c r="Y4" s="45"/>
      <c r="Z4" s="45"/>
      <c r="AA4" s="45"/>
      <c r="AB4" s="45"/>
      <c r="AC4" s="45"/>
      <c r="AD4" s="45"/>
      <c r="AE4" s="45"/>
      <c r="AF4" s="45"/>
      <c r="AG4" s="45"/>
      <c r="AH4" s="45"/>
      <c r="AI4" s="45"/>
      <c r="AJ4" s="45"/>
      <c r="AK4" s="45"/>
    </row>
    <row r="5" spans="1:38" ht="56.25">
      <c r="A5" s="489"/>
      <c r="B5" s="489"/>
      <c r="C5" s="489"/>
      <c r="D5" s="489"/>
      <c r="E5" s="489"/>
      <c r="F5" s="54" t="s">
        <v>83</v>
      </c>
      <c r="G5" s="47">
        <f ca="1">DATEVALUE(1&amp;"."&amp;$B$2&amp;"."&amp;$B$3)</f>
        <v>39873</v>
      </c>
      <c r="H5" s="47">
        <f t="shared" ref="H5:AK5" ca="1" si="0">G5+1</f>
        <v>39874</v>
      </c>
      <c r="I5" s="47">
        <f t="shared" ca="1" si="0"/>
        <v>39875</v>
      </c>
      <c r="J5" s="47">
        <f t="shared" ca="1" si="0"/>
        <v>39876</v>
      </c>
      <c r="K5" s="47">
        <f t="shared" ca="1" si="0"/>
        <v>39877</v>
      </c>
      <c r="L5" s="47">
        <f t="shared" ca="1" si="0"/>
        <v>39878</v>
      </c>
      <c r="M5" s="47">
        <f t="shared" ca="1" si="0"/>
        <v>39879</v>
      </c>
      <c r="N5" s="47">
        <f t="shared" ca="1" si="0"/>
        <v>39880</v>
      </c>
      <c r="O5" s="47">
        <f t="shared" ca="1" si="0"/>
        <v>39881</v>
      </c>
      <c r="P5" s="47">
        <f t="shared" ca="1" si="0"/>
        <v>39882</v>
      </c>
      <c r="Q5" s="47">
        <f t="shared" ca="1" si="0"/>
        <v>39883</v>
      </c>
      <c r="R5" s="47">
        <f t="shared" ca="1" si="0"/>
        <v>39884</v>
      </c>
      <c r="S5" s="47">
        <f t="shared" ca="1" si="0"/>
        <v>39885</v>
      </c>
      <c r="T5" s="47">
        <f t="shared" ca="1" si="0"/>
        <v>39886</v>
      </c>
      <c r="U5" s="47">
        <f t="shared" ca="1" si="0"/>
        <v>39887</v>
      </c>
      <c r="V5" s="47">
        <f t="shared" ca="1" si="0"/>
        <v>39888</v>
      </c>
      <c r="W5" s="47">
        <f t="shared" ca="1" si="0"/>
        <v>39889</v>
      </c>
      <c r="X5" s="47">
        <f t="shared" ca="1" si="0"/>
        <v>39890</v>
      </c>
      <c r="Y5" s="47">
        <f t="shared" ca="1" si="0"/>
        <v>39891</v>
      </c>
      <c r="Z5" s="47">
        <f t="shared" ca="1" si="0"/>
        <v>39892</v>
      </c>
      <c r="AA5" s="47">
        <f t="shared" ca="1" si="0"/>
        <v>39893</v>
      </c>
      <c r="AB5" s="47">
        <f t="shared" ca="1" si="0"/>
        <v>39894</v>
      </c>
      <c r="AC5" s="47">
        <f t="shared" ca="1" si="0"/>
        <v>39895</v>
      </c>
      <c r="AD5" s="47">
        <f t="shared" ca="1" si="0"/>
        <v>39896</v>
      </c>
      <c r="AE5" s="47">
        <f t="shared" ca="1" si="0"/>
        <v>39897</v>
      </c>
      <c r="AF5" s="47">
        <f t="shared" ca="1" si="0"/>
        <v>39898</v>
      </c>
      <c r="AG5" s="47">
        <f t="shared" ca="1" si="0"/>
        <v>39899</v>
      </c>
      <c r="AH5" s="47">
        <f t="shared" ca="1" si="0"/>
        <v>39900</v>
      </c>
      <c r="AI5" s="47">
        <f t="shared" ca="1" si="0"/>
        <v>39901</v>
      </c>
      <c r="AJ5" s="47">
        <f t="shared" ca="1" si="0"/>
        <v>39902</v>
      </c>
      <c r="AK5" s="47">
        <f t="shared" ca="1" si="0"/>
        <v>39903</v>
      </c>
    </row>
    <row r="6" spans="1:38" s="368" customFormat="1">
      <c r="B6" s="368" t="s">
        <v>3344</v>
      </c>
      <c r="C6" s="368">
        <v>1221</v>
      </c>
      <c r="D6" s="368" t="s">
        <v>3262</v>
      </c>
      <c r="E6" s="368" t="s">
        <v>3</v>
      </c>
      <c r="F6" s="368">
        <f ca="1">SUMIF(Остатки_производство!$C$6:$C$371,$G$5-1,Остатки_производство!$D$6:$D$371)</f>
        <v>0</v>
      </c>
      <c r="G6" s="368">
        <f ca="1">SUMIF(Остатки_производство!$C$6:$C$371,G$5,Остатки_производство!$D$6:$D$371)</f>
        <v>0</v>
      </c>
      <c r="H6" s="368">
        <f ca="1">SUMIF(Остатки_производство!$C$6:$C$371,H$5,Остатки_производство!$D$6:$D$371)</f>
        <v>0</v>
      </c>
      <c r="I6" s="368">
        <f ca="1">SUMIF(Остатки_производство!$C$6:$C$371,I$5,Остатки_производство!$D$6:$D$371)</f>
        <v>0</v>
      </c>
      <c r="J6" s="368">
        <f ca="1">SUMIF(Остатки_производство!$C$6:$C$371,J$5,Остатки_производство!$D$6:$D$371)</f>
        <v>0</v>
      </c>
      <c r="K6" s="368">
        <f ca="1">SUMIF(Остатки_производство!$C$6:$C$371,K$5,Остатки_производство!$D$6:$D$371)</f>
        <v>0</v>
      </c>
      <c r="L6" s="368">
        <f ca="1">SUMIF(Остатки_производство!$C$6:$C$371,L$5,Остатки_производство!$D$6:$D$371)</f>
        <v>0</v>
      </c>
      <c r="M6" s="368">
        <f ca="1">SUMIF(Остатки_производство!$C$6:$C$371,M$5,Остатки_производство!$D$6:$D$371)</f>
        <v>0</v>
      </c>
      <c r="N6" s="368">
        <f ca="1">SUMIF(Остатки_производство!$C$6:$C$371,N$5,Остатки_производство!$D$6:$D$371)</f>
        <v>0</v>
      </c>
      <c r="O6" s="368">
        <f ca="1">SUMIF(Остатки_производство!$C$6:$C$371,O$5,Остатки_производство!$D$6:$D$371)</f>
        <v>0</v>
      </c>
      <c r="P6" s="368">
        <f ca="1">SUMIF(Остатки_производство!$C$6:$C$371,P$5,Остатки_производство!$D$6:$D$371)</f>
        <v>0</v>
      </c>
      <c r="Q6" s="368">
        <f ca="1">SUMIF(Остатки_производство!$C$6:$C$371,Q$5,Остатки_производство!$D$6:$D$371)</f>
        <v>0</v>
      </c>
      <c r="R6" s="368">
        <f ca="1">SUMIF(Остатки_производство!$C$6:$C$371,R$5,Остатки_производство!$D$6:$D$371)</f>
        <v>0</v>
      </c>
      <c r="S6" s="368">
        <f ca="1">SUMIF(Остатки_производство!$C$6:$C$371,S$5,Остатки_производство!$D$6:$D$371)</f>
        <v>0</v>
      </c>
      <c r="T6" s="368">
        <f ca="1">SUMIF(Остатки_производство!$C$6:$C$371,T$5,Остатки_производство!$D$6:$D$371)</f>
        <v>0</v>
      </c>
      <c r="U6" s="368">
        <f ca="1">SUMIF(Остатки_производство!$C$6:$C$371,U$5,Остатки_производство!$D$6:$D$371)</f>
        <v>0</v>
      </c>
      <c r="V6" s="368">
        <f ca="1">SUMIF(Остатки_производство!$C$6:$C$371,V$5,Остатки_производство!$D$6:$D$371)</f>
        <v>0</v>
      </c>
      <c r="W6" s="368">
        <f ca="1">SUMIF(Остатки_производство!$C$6:$C$371,W$5,Остатки_производство!$D$6:$D$371)</f>
        <v>0</v>
      </c>
      <c r="X6" s="368">
        <f ca="1">SUMIF(Остатки_производство!$C$6:$C$371,X$5,Остатки_производство!$D$6:$D$371)</f>
        <v>0</v>
      </c>
      <c r="Y6" s="368">
        <f ca="1">SUMIF(Остатки_производство!$C$6:$C$371,Y$5,Остатки_производство!$D$6:$D$371)</f>
        <v>0</v>
      </c>
      <c r="Z6" s="368">
        <f ca="1">SUMIF(Остатки_производство!$C$6:$C$371,Z$5,Остатки_производство!$D$6:$D$371)</f>
        <v>30</v>
      </c>
      <c r="AA6" s="368">
        <f ca="1">SUMIF(Остатки_производство!$C$6:$C$371,AA$5,Остатки_производство!$D$6:$D$371)</f>
        <v>0</v>
      </c>
      <c r="AB6" s="368">
        <f ca="1">SUMIF(Остатки_производство!$C$6:$C$371,AB$5,Остатки_производство!$D$6:$D$371)</f>
        <v>30</v>
      </c>
      <c r="AC6" s="368">
        <f ca="1">SUMIF(Остатки_производство!$C$6:$C$371,AC$5,Остатки_производство!$D$6:$D$371)</f>
        <v>0</v>
      </c>
      <c r="AD6" s="368">
        <f ca="1">SUMIF(Остатки_производство!$C$6:$C$371,AD$5,Остатки_производство!$D$6:$D$371)</f>
        <v>30</v>
      </c>
      <c r="AE6" s="368">
        <f ca="1">SUMIF(Остатки_производство!$C$6:$C$371,AE$5,Остатки_производство!$D$6:$D$371)</f>
        <v>0</v>
      </c>
      <c r="AF6" s="368">
        <f ca="1">SUMIF(Остатки_производство!$C$6:$C$371,AF$5,Остатки_производство!$D$6:$D$371)</f>
        <v>0</v>
      </c>
      <c r="AG6" s="368">
        <f ca="1">SUMIF(Остатки_производство!$C$6:$C$371,AG$5,Остатки_производство!$D$6:$D$371)</f>
        <v>0</v>
      </c>
      <c r="AH6" s="368">
        <f ca="1">SUMIF(Остатки_производство!$C$6:$C$371,AH$5,Остатки_производство!$D$6:$D$371)</f>
        <v>30</v>
      </c>
      <c r="AI6" s="368">
        <f ca="1">SUMIF(Остатки_производство!$C$6:$C$371,AI$5,Остатки_производство!$D$6:$D$371)</f>
        <v>0</v>
      </c>
      <c r="AJ6" s="368">
        <f ca="1">SUMIF(Остатки_производство!$C$6:$C$371,AJ$5,Остатки_производство!$D$6:$D$371)</f>
        <v>30</v>
      </c>
      <c r="AK6" s="368">
        <f ca="1">SUMIF(Остатки_производство!$C$6:$C$371,AK$5,Остатки_производство!$D$6:$D$371)</f>
        <v>0</v>
      </c>
    </row>
    <row r="7" spans="1:38" s="368" customFormat="1">
      <c r="E7" s="368" t="s">
        <v>4</v>
      </c>
      <c r="F7" s="368">
        <f ca="1">SUMIF(Остатки_производство!$C$6:$C$371,$G$5-1,Остатки_производство!$E$6:$E$371)</f>
        <v>0</v>
      </c>
      <c r="G7" s="368">
        <f ca="1">SUMIF(Остатки_производство!$C$6:$C$371,G$5,Остатки_производство!$E$6:$E$371)</f>
        <v>30</v>
      </c>
      <c r="H7" s="368">
        <f ca="1">SUMIF(Остатки_производство!$C$6:$C$371,H$5,Остатки_производство!$E$6:$E$371)</f>
        <v>0</v>
      </c>
      <c r="I7" s="368">
        <f ca="1">SUMIF(Остатки_производство!$C$6:$C$371,I$5,Остатки_производство!$E$6:$E$371)</f>
        <v>0</v>
      </c>
      <c r="J7" s="368">
        <f ca="1">SUMIF(Остатки_производство!$C$6:$C$371,J$5,Остатки_производство!$E$6:$E$371)</f>
        <v>0</v>
      </c>
      <c r="K7" s="368">
        <f ca="1">SUMIF(Остатки_производство!$C$6:$C$371,K$5,Остатки_производство!$E$6:$E$371)</f>
        <v>0</v>
      </c>
      <c r="L7" s="368">
        <f ca="1">SUMIF(Остатки_производство!$C$6:$C$371,L$5,Остатки_производство!$E$6:$E$371)</f>
        <v>0</v>
      </c>
      <c r="M7" s="368">
        <f ca="1">SUMIF(Остатки_производство!$C$6:$C$371,M$5,Остатки_производство!$E$6:$E$371)</f>
        <v>0</v>
      </c>
      <c r="N7" s="368">
        <f ca="1">SUMIF(Остатки_производство!$C$6:$C$371,N$5,Остатки_производство!$E$6:$E$371)</f>
        <v>0</v>
      </c>
      <c r="O7" s="368">
        <f ca="1">SUMIF(Остатки_производство!$C$6:$C$371,O$5,Остатки_производство!$E$6:$E$371)</f>
        <v>0</v>
      </c>
      <c r="P7" s="368">
        <f ca="1">SUMIF(Остатки_производство!$C$6:$C$371,P$5,Остатки_производство!$E$6:$E$371)</f>
        <v>0</v>
      </c>
      <c r="Q7" s="368">
        <f ca="1">SUMIF(Остатки_производство!$C$6:$C$371,Q$5,Остатки_производство!$E$6:$E$371)</f>
        <v>0</v>
      </c>
      <c r="R7" s="368">
        <f ca="1">SUMIF(Остатки_производство!$C$6:$C$371,R$5,Остатки_производство!$E$6:$E$371)</f>
        <v>0</v>
      </c>
      <c r="S7" s="368">
        <f ca="1">SUMIF(Остатки_производство!$C$6:$C$371,S$5,Остатки_производство!$E$6:$E$371)</f>
        <v>0</v>
      </c>
      <c r="T7" s="368">
        <f ca="1">SUMIF(Остатки_производство!$C$6:$C$371,T$5,Остатки_производство!$E$6:$E$371)</f>
        <v>0</v>
      </c>
      <c r="U7" s="368">
        <f ca="1">SUMIF(Остатки_производство!$C$6:$C$371,U$5,Остатки_производство!$E$6:$E$371)</f>
        <v>0</v>
      </c>
      <c r="V7" s="368">
        <f ca="1">SUMIF(Остатки_производство!$C$6:$C$371,V$5,Остатки_производство!$E$6:$E$371)</f>
        <v>0</v>
      </c>
      <c r="W7" s="368">
        <f ca="1">SUMIF(Остатки_производство!$C$6:$C$371,W$5,Остатки_производство!$E$6:$E$371)</f>
        <v>0</v>
      </c>
      <c r="X7" s="368">
        <f ca="1">SUMIF(Остатки_производство!$C$6:$C$371,X$5,Остатки_производство!$E$6:$E$371)</f>
        <v>0</v>
      </c>
      <c r="Y7" s="368">
        <f ca="1">SUMIF(Остатки_производство!$C$6:$C$371,Y$5,Остатки_производство!$E$6:$E$371)</f>
        <v>0</v>
      </c>
      <c r="Z7" s="368">
        <f ca="1">SUMIF(Остатки_производство!$C$6:$C$371,Z$5,Остатки_производство!$E$6:$E$371)</f>
        <v>0</v>
      </c>
      <c r="AA7" s="368">
        <f ca="1">SUMIF(Остатки_производство!$C$6:$C$371,AA$5,Остатки_производство!$E$6:$E$371)</f>
        <v>0</v>
      </c>
      <c r="AB7" s="368">
        <f ca="1">SUMIF(Остатки_производство!$C$6:$C$371,AB$5,Остатки_производство!$E$6:$E$371)</f>
        <v>0</v>
      </c>
      <c r="AC7" s="368">
        <f ca="1">SUMIF(Остатки_производство!$C$6:$C$371,AC$5,Остатки_производство!$E$6:$E$371)</f>
        <v>0</v>
      </c>
      <c r="AD7" s="368">
        <f ca="1">SUMIF(Остатки_производство!$C$6:$C$371,AE$5,Остатки_производство!$E$6:$E$371)</f>
        <v>0</v>
      </c>
      <c r="AE7" s="368">
        <f ca="1">SUMIF(Остатки_производство!$C$6:$C$371,AE$5,Остатки_производство!$E$6:$E$371)</f>
        <v>0</v>
      </c>
      <c r="AF7" s="368">
        <f ca="1">SUMIF(Остатки_производство!$C$6:$C$371,AF$5,Остатки_производство!$E$6:$E$371)</f>
        <v>0</v>
      </c>
      <c r="AG7" s="368">
        <f ca="1">SUMIF(Остатки_производство!$C$6:$C$371,AG$5,Остатки_производство!$E$6:$E$371)</f>
        <v>0</v>
      </c>
      <c r="AH7" s="368">
        <f ca="1">SUMIF(Остатки_производство!$C$6:$C$371,AH$5,Остатки_производство!$E$6:$E$371)</f>
        <v>0</v>
      </c>
      <c r="AI7" s="368">
        <f ca="1">SUMIF(Остатки_производство!$C$6:$C$371,AI$5,Остатки_производство!$E$6:$E$371)</f>
        <v>0</v>
      </c>
      <c r="AJ7" s="368">
        <f ca="1">SUMIF(Остатки_производство!$C$6:$C$371,AJ$5,Остатки_производство!$E$6:$E$371)</f>
        <v>0</v>
      </c>
      <c r="AK7" s="368">
        <f ca="1">SUMIF(Остатки_производство!$C$6:$C$371,AK$5,Остатки_производство!$E$6:$E$371)</f>
        <v>0</v>
      </c>
    </row>
    <row r="8" spans="1:38" s="368" customFormat="1">
      <c r="E8" s="368" t="s">
        <v>69</v>
      </c>
      <c r="G8" s="368">
        <f ca="1">F8+G6</f>
        <v>0</v>
      </c>
      <c r="H8" s="502">
        <f t="shared" ref="H8:AK8" ca="1" si="1">G8+H6</f>
        <v>0</v>
      </c>
      <c r="I8" s="502">
        <f t="shared" ca="1" si="1"/>
        <v>0</v>
      </c>
      <c r="J8" s="502">
        <f t="shared" ca="1" si="1"/>
        <v>0</v>
      </c>
      <c r="K8" s="502">
        <f t="shared" ca="1" si="1"/>
        <v>0</v>
      </c>
      <c r="L8" s="502">
        <f t="shared" ca="1" si="1"/>
        <v>0</v>
      </c>
      <c r="M8" s="502">
        <f t="shared" ca="1" si="1"/>
        <v>0</v>
      </c>
      <c r="N8" s="502">
        <f t="shared" ca="1" si="1"/>
        <v>0</v>
      </c>
      <c r="O8" s="502">
        <f t="shared" ca="1" si="1"/>
        <v>0</v>
      </c>
      <c r="P8" s="502">
        <f t="shared" ca="1" si="1"/>
        <v>0</v>
      </c>
      <c r="Q8" s="502">
        <f t="shared" ca="1" si="1"/>
        <v>0</v>
      </c>
      <c r="R8" s="502">
        <f t="shared" ca="1" si="1"/>
        <v>0</v>
      </c>
      <c r="S8" s="502">
        <f t="shared" ca="1" si="1"/>
        <v>0</v>
      </c>
      <c r="T8" s="502">
        <f t="shared" ca="1" si="1"/>
        <v>0</v>
      </c>
      <c r="U8" s="502">
        <f t="shared" ca="1" si="1"/>
        <v>0</v>
      </c>
      <c r="V8" s="502">
        <f t="shared" ca="1" si="1"/>
        <v>0</v>
      </c>
      <c r="W8" s="502">
        <f t="shared" ca="1" si="1"/>
        <v>0</v>
      </c>
      <c r="X8" s="502">
        <f t="shared" ca="1" si="1"/>
        <v>0</v>
      </c>
      <c r="Y8" s="502">
        <f t="shared" ca="1" si="1"/>
        <v>0</v>
      </c>
      <c r="Z8" s="502">
        <f t="shared" ca="1" si="1"/>
        <v>30</v>
      </c>
      <c r="AA8" s="502">
        <f t="shared" ca="1" si="1"/>
        <v>30</v>
      </c>
      <c r="AB8" s="502">
        <f t="shared" ca="1" si="1"/>
        <v>60</v>
      </c>
      <c r="AC8" s="502">
        <f t="shared" ca="1" si="1"/>
        <v>60</v>
      </c>
      <c r="AD8" s="502">
        <f t="shared" ca="1" si="1"/>
        <v>90</v>
      </c>
      <c r="AE8" s="502">
        <f t="shared" ca="1" si="1"/>
        <v>90</v>
      </c>
      <c r="AF8" s="502">
        <f t="shared" ca="1" si="1"/>
        <v>90</v>
      </c>
      <c r="AG8" s="502">
        <f t="shared" ca="1" si="1"/>
        <v>90</v>
      </c>
      <c r="AH8" s="502">
        <f t="shared" ca="1" si="1"/>
        <v>120</v>
      </c>
      <c r="AI8" s="502">
        <f t="shared" ca="1" si="1"/>
        <v>120</v>
      </c>
      <c r="AJ8" s="502">
        <f t="shared" ca="1" si="1"/>
        <v>150</v>
      </c>
      <c r="AK8" s="502">
        <f t="shared" ca="1" si="1"/>
        <v>150</v>
      </c>
      <c r="AL8" s="502"/>
    </row>
    <row r="9" spans="1:38" s="368" customFormat="1">
      <c r="E9" s="508" t="s">
        <v>70</v>
      </c>
      <c r="G9" s="502">
        <f ca="1">F9+G7</f>
        <v>30</v>
      </c>
      <c r="H9" s="502">
        <f t="shared" ref="H9:AK9" ca="1" si="2">G9+H7</f>
        <v>30</v>
      </c>
      <c r="I9" s="502">
        <f t="shared" ca="1" si="2"/>
        <v>30</v>
      </c>
      <c r="J9" s="502">
        <f t="shared" ca="1" si="2"/>
        <v>30</v>
      </c>
      <c r="K9" s="502">
        <f t="shared" ca="1" si="2"/>
        <v>30</v>
      </c>
      <c r="L9" s="502">
        <f t="shared" ca="1" si="2"/>
        <v>30</v>
      </c>
      <c r="M9" s="502">
        <f t="shared" ca="1" si="2"/>
        <v>30</v>
      </c>
      <c r="N9" s="502">
        <f t="shared" ca="1" si="2"/>
        <v>30</v>
      </c>
      <c r="O9" s="502">
        <f t="shared" ca="1" si="2"/>
        <v>30</v>
      </c>
      <c r="P9" s="502">
        <f t="shared" ca="1" si="2"/>
        <v>30</v>
      </c>
      <c r="Q9" s="502">
        <f t="shared" ca="1" si="2"/>
        <v>30</v>
      </c>
      <c r="R9" s="502">
        <f t="shared" ca="1" si="2"/>
        <v>30</v>
      </c>
      <c r="S9" s="502">
        <f t="shared" ca="1" si="2"/>
        <v>30</v>
      </c>
      <c r="T9" s="502">
        <f t="shared" ca="1" si="2"/>
        <v>30</v>
      </c>
      <c r="U9" s="502">
        <f t="shared" ca="1" si="2"/>
        <v>30</v>
      </c>
      <c r="V9" s="502">
        <f t="shared" ca="1" si="2"/>
        <v>30</v>
      </c>
      <c r="W9" s="502">
        <f t="shared" ca="1" si="2"/>
        <v>30</v>
      </c>
      <c r="X9" s="502">
        <f t="shared" ca="1" si="2"/>
        <v>30</v>
      </c>
      <c r="Y9" s="502">
        <f t="shared" ca="1" si="2"/>
        <v>30</v>
      </c>
      <c r="Z9" s="502">
        <f t="shared" ca="1" si="2"/>
        <v>30</v>
      </c>
      <c r="AA9" s="502">
        <f t="shared" ca="1" si="2"/>
        <v>30</v>
      </c>
      <c r="AB9" s="502">
        <f t="shared" ca="1" si="2"/>
        <v>30</v>
      </c>
      <c r="AC9" s="502">
        <f t="shared" ca="1" si="2"/>
        <v>30</v>
      </c>
      <c r="AD9" s="502">
        <f t="shared" ca="1" si="2"/>
        <v>30</v>
      </c>
      <c r="AE9" s="502">
        <f t="shared" ca="1" si="2"/>
        <v>30</v>
      </c>
      <c r="AF9" s="502">
        <f t="shared" ca="1" si="2"/>
        <v>30</v>
      </c>
      <c r="AG9" s="502">
        <f t="shared" ca="1" si="2"/>
        <v>30</v>
      </c>
      <c r="AH9" s="502">
        <f t="shared" ca="1" si="2"/>
        <v>30</v>
      </c>
      <c r="AI9" s="502">
        <f t="shared" ca="1" si="2"/>
        <v>30</v>
      </c>
      <c r="AJ9" s="502">
        <f t="shared" ca="1" si="2"/>
        <v>30</v>
      </c>
      <c r="AK9" s="502">
        <f t="shared" ca="1" si="2"/>
        <v>30</v>
      </c>
    </row>
    <row r="10" spans="1:38" s="368" customFormat="1">
      <c r="E10" s="508" t="s">
        <v>68</v>
      </c>
      <c r="G10" s="368">
        <f ca="1">G8-G9</f>
        <v>-30</v>
      </c>
      <c r="H10" s="502">
        <f t="shared" ref="H10:AK10" ca="1" si="3">H8-H9</f>
        <v>-30</v>
      </c>
      <c r="I10" s="502">
        <f t="shared" ca="1" si="3"/>
        <v>-30</v>
      </c>
      <c r="J10" s="502">
        <f t="shared" ca="1" si="3"/>
        <v>-30</v>
      </c>
      <c r="K10" s="502">
        <f t="shared" ca="1" si="3"/>
        <v>-30</v>
      </c>
      <c r="L10" s="502">
        <f t="shared" ca="1" si="3"/>
        <v>-30</v>
      </c>
      <c r="M10" s="502">
        <f t="shared" ca="1" si="3"/>
        <v>-30</v>
      </c>
      <c r="N10" s="502">
        <f t="shared" ca="1" si="3"/>
        <v>-30</v>
      </c>
      <c r="O10" s="502">
        <f t="shared" ca="1" si="3"/>
        <v>-30</v>
      </c>
      <c r="P10" s="502">
        <f t="shared" ca="1" si="3"/>
        <v>-30</v>
      </c>
      <c r="Q10" s="502">
        <f t="shared" ca="1" si="3"/>
        <v>-30</v>
      </c>
      <c r="R10" s="502">
        <f t="shared" ca="1" si="3"/>
        <v>-30</v>
      </c>
      <c r="S10" s="502">
        <f t="shared" ca="1" si="3"/>
        <v>-30</v>
      </c>
      <c r="T10" s="502">
        <f t="shared" ca="1" si="3"/>
        <v>-30</v>
      </c>
      <c r="U10" s="502">
        <f t="shared" ca="1" si="3"/>
        <v>-30</v>
      </c>
      <c r="V10" s="502">
        <f t="shared" ca="1" si="3"/>
        <v>-30</v>
      </c>
      <c r="W10" s="502">
        <f t="shared" ca="1" si="3"/>
        <v>-30</v>
      </c>
      <c r="X10" s="502">
        <f t="shared" ca="1" si="3"/>
        <v>-30</v>
      </c>
      <c r="Y10" s="502">
        <f t="shared" ca="1" si="3"/>
        <v>-30</v>
      </c>
      <c r="Z10" s="502">
        <f t="shared" ca="1" si="3"/>
        <v>0</v>
      </c>
      <c r="AA10" s="502">
        <f t="shared" ca="1" si="3"/>
        <v>0</v>
      </c>
      <c r="AB10" s="502">
        <f t="shared" ca="1" si="3"/>
        <v>30</v>
      </c>
      <c r="AC10" s="502">
        <f t="shared" ca="1" si="3"/>
        <v>30</v>
      </c>
      <c r="AD10" s="502">
        <f t="shared" ca="1" si="3"/>
        <v>60</v>
      </c>
      <c r="AE10" s="502">
        <f t="shared" ca="1" si="3"/>
        <v>60</v>
      </c>
      <c r="AF10" s="502">
        <f t="shared" ca="1" si="3"/>
        <v>60</v>
      </c>
      <c r="AG10" s="502">
        <f t="shared" ca="1" si="3"/>
        <v>60</v>
      </c>
      <c r="AH10" s="502">
        <f t="shared" ca="1" si="3"/>
        <v>90</v>
      </c>
      <c r="AI10" s="502">
        <f t="shared" ca="1" si="3"/>
        <v>90</v>
      </c>
      <c r="AJ10" s="502">
        <f t="shared" ca="1" si="3"/>
        <v>120</v>
      </c>
      <c r="AK10" s="502">
        <f t="shared" ca="1" si="3"/>
        <v>120</v>
      </c>
    </row>
    <row r="11" spans="1:38" s="368" customFormat="1">
      <c r="D11" s="368" t="s">
        <v>3263</v>
      </c>
      <c r="E11" s="368" t="s">
        <v>3</v>
      </c>
    </row>
    <row r="12" spans="1:38" s="368" customFormat="1">
      <c r="E12" s="368" t="s">
        <v>4</v>
      </c>
    </row>
    <row r="13" spans="1:38" s="368" customFormat="1">
      <c r="E13" s="368" t="s">
        <v>69</v>
      </c>
    </row>
    <row r="14" spans="1:38" s="368" customFormat="1">
      <c r="E14" s="508" t="s">
        <v>70</v>
      </c>
    </row>
    <row r="15" spans="1:38" s="368" customFormat="1">
      <c r="E15" s="508" t="s">
        <v>68</v>
      </c>
    </row>
    <row r="16" spans="1:38" s="368" customFormat="1">
      <c r="D16" s="368" t="s">
        <v>3341</v>
      </c>
      <c r="E16" s="368" t="s">
        <v>3</v>
      </c>
      <c r="G16" s="368">
        <f ca="1">G6+G11</f>
        <v>0</v>
      </c>
      <c r="H16" s="502">
        <f t="shared" ref="H16:AK16" ca="1" si="4">H6+H11</f>
        <v>0</v>
      </c>
      <c r="I16" s="502">
        <f t="shared" ca="1" si="4"/>
        <v>0</v>
      </c>
      <c r="J16" s="502">
        <f t="shared" ca="1" si="4"/>
        <v>0</v>
      </c>
      <c r="K16" s="502">
        <f t="shared" ca="1" si="4"/>
        <v>0</v>
      </c>
      <c r="L16" s="502">
        <f t="shared" ca="1" si="4"/>
        <v>0</v>
      </c>
      <c r="M16" s="502">
        <f t="shared" ca="1" si="4"/>
        <v>0</v>
      </c>
      <c r="N16" s="502">
        <f t="shared" ca="1" si="4"/>
        <v>0</v>
      </c>
      <c r="O16" s="502">
        <f t="shared" ca="1" si="4"/>
        <v>0</v>
      </c>
      <c r="P16" s="502">
        <f t="shared" ca="1" si="4"/>
        <v>0</v>
      </c>
      <c r="Q16" s="502">
        <f t="shared" ca="1" si="4"/>
        <v>0</v>
      </c>
      <c r="R16" s="502">
        <f t="shared" ca="1" si="4"/>
        <v>0</v>
      </c>
      <c r="S16" s="502">
        <f t="shared" ca="1" si="4"/>
        <v>0</v>
      </c>
      <c r="T16" s="502">
        <f t="shared" ca="1" si="4"/>
        <v>0</v>
      </c>
      <c r="U16" s="502">
        <f t="shared" ca="1" si="4"/>
        <v>0</v>
      </c>
      <c r="V16" s="502">
        <f t="shared" ca="1" si="4"/>
        <v>0</v>
      </c>
      <c r="W16" s="502">
        <f t="shared" ca="1" si="4"/>
        <v>0</v>
      </c>
      <c r="X16" s="502">
        <f t="shared" ca="1" si="4"/>
        <v>0</v>
      </c>
      <c r="Y16" s="502">
        <f t="shared" ca="1" si="4"/>
        <v>0</v>
      </c>
      <c r="Z16" s="502">
        <f t="shared" ca="1" si="4"/>
        <v>30</v>
      </c>
      <c r="AA16" s="502">
        <f t="shared" ca="1" si="4"/>
        <v>0</v>
      </c>
      <c r="AB16" s="502">
        <f t="shared" ca="1" si="4"/>
        <v>30</v>
      </c>
      <c r="AC16" s="502">
        <f t="shared" ca="1" si="4"/>
        <v>0</v>
      </c>
      <c r="AD16" s="502">
        <f t="shared" ca="1" si="4"/>
        <v>30</v>
      </c>
      <c r="AE16" s="502">
        <f t="shared" ca="1" si="4"/>
        <v>0</v>
      </c>
      <c r="AF16" s="502">
        <f t="shared" ca="1" si="4"/>
        <v>0</v>
      </c>
      <c r="AG16" s="502">
        <f t="shared" ca="1" si="4"/>
        <v>0</v>
      </c>
      <c r="AH16" s="502">
        <f t="shared" ca="1" si="4"/>
        <v>30</v>
      </c>
      <c r="AI16" s="502">
        <f t="shared" ca="1" si="4"/>
        <v>0</v>
      </c>
      <c r="AJ16" s="502">
        <f t="shared" ca="1" si="4"/>
        <v>30</v>
      </c>
      <c r="AK16" s="502">
        <f t="shared" ca="1" si="4"/>
        <v>0</v>
      </c>
    </row>
    <row r="17" spans="3:37" s="368" customFormat="1">
      <c r="E17" s="368" t="s">
        <v>4</v>
      </c>
      <c r="G17" s="502">
        <f t="shared" ref="G17:AK17" ca="1" si="5">G7+G12</f>
        <v>30</v>
      </c>
      <c r="H17" s="502">
        <f t="shared" ca="1" si="5"/>
        <v>0</v>
      </c>
      <c r="I17" s="502">
        <f t="shared" ca="1" si="5"/>
        <v>0</v>
      </c>
      <c r="J17" s="502">
        <f t="shared" ca="1" si="5"/>
        <v>0</v>
      </c>
      <c r="K17" s="502">
        <f t="shared" ca="1" si="5"/>
        <v>0</v>
      </c>
      <c r="L17" s="502">
        <f t="shared" ca="1" si="5"/>
        <v>0</v>
      </c>
      <c r="M17" s="502">
        <f t="shared" ca="1" si="5"/>
        <v>0</v>
      </c>
      <c r="N17" s="502">
        <f t="shared" ca="1" si="5"/>
        <v>0</v>
      </c>
      <c r="O17" s="502">
        <f t="shared" ca="1" si="5"/>
        <v>0</v>
      </c>
      <c r="P17" s="502">
        <f t="shared" ca="1" si="5"/>
        <v>0</v>
      </c>
      <c r="Q17" s="502">
        <f t="shared" ca="1" si="5"/>
        <v>0</v>
      </c>
      <c r="R17" s="502">
        <f t="shared" ca="1" si="5"/>
        <v>0</v>
      </c>
      <c r="S17" s="502">
        <f t="shared" ca="1" si="5"/>
        <v>0</v>
      </c>
      <c r="T17" s="502">
        <f t="shared" ca="1" si="5"/>
        <v>0</v>
      </c>
      <c r="U17" s="502">
        <f t="shared" ca="1" si="5"/>
        <v>0</v>
      </c>
      <c r="V17" s="502">
        <f t="shared" ca="1" si="5"/>
        <v>0</v>
      </c>
      <c r="W17" s="502">
        <f t="shared" ca="1" si="5"/>
        <v>0</v>
      </c>
      <c r="X17" s="502">
        <f t="shared" ca="1" si="5"/>
        <v>0</v>
      </c>
      <c r="Y17" s="502">
        <f t="shared" ca="1" si="5"/>
        <v>0</v>
      </c>
      <c r="Z17" s="502">
        <f t="shared" ca="1" si="5"/>
        <v>0</v>
      </c>
      <c r="AA17" s="502">
        <f t="shared" ca="1" si="5"/>
        <v>0</v>
      </c>
      <c r="AB17" s="502">
        <f t="shared" ca="1" si="5"/>
        <v>0</v>
      </c>
      <c r="AC17" s="502">
        <f t="shared" ca="1" si="5"/>
        <v>0</v>
      </c>
      <c r="AD17" s="502">
        <f t="shared" ca="1" si="5"/>
        <v>0</v>
      </c>
      <c r="AE17" s="502">
        <f t="shared" ca="1" si="5"/>
        <v>0</v>
      </c>
      <c r="AF17" s="502">
        <f t="shared" ca="1" si="5"/>
        <v>0</v>
      </c>
      <c r="AG17" s="502">
        <f t="shared" ca="1" si="5"/>
        <v>0</v>
      </c>
      <c r="AH17" s="502">
        <f t="shared" ca="1" si="5"/>
        <v>0</v>
      </c>
      <c r="AI17" s="502">
        <f t="shared" ca="1" si="5"/>
        <v>0</v>
      </c>
      <c r="AJ17" s="502">
        <f t="shared" ca="1" si="5"/>
        <v>0</v>
      </c>
      <c r="AK17" s="502">
        <f t="shared" ca="1" si="5"/>
        <v>0</v>
      </c>
    </row>
    <row r="18" spans="3:37" s="368" customFormat="1">
      <c r="E18" s="368" t="s">
        <v>69</v>
      </c>
      <c r="G18" s="502">
        <f ca="1">F18+G16</f>
        <v>0</v>
      </c>
      <c r="H18" s="502">
        <f t="shared" ref="H18:AK18" ca="1" si="6">G18+H16</f>
        <v>0</v>
      </c>
      <c r="I18" s="502">
        <f t="shared" ca="1" si="6"/>
        <v>0</v>
      </c>
      <c r="J18" s="502">
        <f t="shared" ca="1" si="6"/>
        <v>0</v>
      </c>
      <c r="K18" s="502">
        <f t="shared" ca="1" si="6"/>
        <v>0</v>
      </c>
      <c r="L18" s="502">
        <f t="shared" ca="1" si="6"/>
        <v>0</v>
      </c>
      <c r="M18" s="502">
        <f t="shared" ca="1" si="6"/>
        <v>0</v>
      </c>
      <c r="N18" s="502">
        <f t="shared" ca="1" si="6"/>
        <v>0</v>
      </c>
      <c r="O18" s="502">
        <f t="shared" ca="1" si="6"/>
        <v>0</v>
      </c>
      <c r="P18" s="502">
        <f t="shared" ca="1" si="6"/>
        <v>0</v>
      </c>
      <c r="Q18" s="502">
        <f t="shared" ca="1" si="6"/>
        <v>0</v>
      </c>
      <c r="R18" s="502">
        <f t="shared" ca="1" si="6"/>
        <v>0</v>
      </c>
      <c r="S18" s="502">
        <f t="shared" ca="1" si="6"/>
        <v>0</v>
      </c>
      <c r="T18" s="502">
        <f t="shared" ca="1" si="6"/>
        <v>0</v>
      </c>
      <c r="U18" s="502">
        <f t="shared" ca="1" si="6"/>
        <v>0</v>
      </c>
      <c r="V18" s="502">
        <f t="shared" ca="1" si="6"/>
        <v>0</v>
      </c>
      <c r="W18" s="502">
        <f t="shared" ca="1" si="6"/>
        <v>0</v>
      </c>
      <c r="X18" s="502">
        <f t="shared" ca="1" si="6"/>
        <v>0</v>
      </c>
      <c r="Y18" s="502">
        <f t="shared" ca="1" si="6"/>
        <v>0</v>
      </c>
      <c r="Z18" s="502">
        <f t="shared" ca="1" si="6"/>
        <v>30</v>
      </c>
      <c r="AA18" s="502">
        <f t="shared" ca="1" si="6"/>
        <v>30</v>
      </c>
      <c r="AB18" s="502">
        <f t="shared" ca="1" si="6"/>
        <v>60</v>
      </c>
      <c r="AC18" s="502">
        <f t="shared" ca="1" si="6"/>
        <v>60</v>
      </c>
      <c r="AD18" s="502">
        <f t="shared" ca="1" si="6"/>
        <v>90</v>
      </c>
      <c r="AE18" s="502">
        <f t="shared" ca="1" si="6"/>
        <v>90</v>
      </c>
      <c r="AF18" s="502">
        <f t="shared" ca="1" si="6"/>
        <v>90</v>
      </c>
      <c r="AG18" s="502">
        <f t="shared" ca="1" si="6"/>
        <v>90</v>
      </c>
      <c r="AH18" s="502">
        <f t="shared" ca="1" si="6"/>
        <v>120</v>
      </c>
      <c r="AI18" s="502">
        <f t="shared" ca="1" si="6"/>
        <v>120</v>
      </c>
      <c r="AJ18" s="502">
        <f t="shared" ca="1" si="6"/>
        <v>150</v>
      </c>
      <c r="AK18" s="502">
        <f t="shared" ca="1" si="6"/>
        <v>150</v>
      </c>
    </row>
    <row r="19" spans="3:37" s="368" customFormat="1">
      <c r="E19" s="508" t="s">
        <v>70</v>
      </c>
      <c r="G19" s="502">
        <f ca="1">F19+G17</f>
        <v>30</v>
      </c>
      <c r="H19" s="502">
        <f t="shared" ref="H19:AK19" ca="1" si="7">G19+H17</f>
        <v>30</v>
      </c>
      <c r="I19" s="502">
        <f t="shared" ca="1" si="7"/>
        <v>30</v>
      </c>
      <c r="J19" s="502">
        <f t="shared" ca="1" si="7"/>
        <v>30</v>
      </c>
      <c r="K19" s="502">
        <f t="shared" ca="1" si="7"/>
        <v>30</v>
      </c>
      <c r="L19" s="502">
        <f t="shared" ca="1" si="7"/>
        <v>30</v>
      </c>
      <c r="M19" s="502">
        <f t="shared" ca="1" si="7"/>
        <v>30</v>
      </c>
      <c r="N19" s="502">
        <f t="shared" ca="1" si="7"/>
        <v>30</v>
      </c>
      <c r="O19" s="502">
        <f t="shared" ca="1" si="7"/>
        <v>30</v>
      </c>
      <c r="P19" s="502">
        <f t="shared" ca="1" si="7"/>
        <v>30</v>
      </c>
      <c r="Q19" s="502">
        <f t="shared" ca="1" si="7"/>
        <v>30</v>
      </c>
      <c r="R19" s="502">
        <f t="shared" ca="1" si="7"/>
        <v>30</v>
      </c>
      <c r="S19" s="502">
        <f t="shared" ca="1" si="7"/>
        <v>30</v>
      </c>
      <c r="T19" s="502">
        <f t="shared" ca="1" si="7"/>
        <v>30</v>
      </c>
      <c r="U19" s="502">
        <f t="shared" ca="1" si="7"/>
        <v>30</v>
      </c>
      <c r="V19" s="502">
        <f t="shared" ca="1" si="7"/>
        <v>30</v>
      </c>
      <c r="W19" s="502">
        <f t="shared" ca="1" si="7"/>
        <v>30</v>
      </c>
      <c r="X19" s="502">
        <f t="shared" ca="1" si="7"/>
        <v>30</v>
      </c>
      <c r="Y19" s="502">
        <f t="shared" ca="1" si="7"/>
        <v>30</v>
      </c>
      <c r="Z19" s="502">
        <f t="shared" ca="1" si="7"/>
        <v>30</v>
      </c>
      <c r="AA19" s="502">
        <f t="shared" ca="1" si="7"/>
        <v>30</v>
      </c>
      <c r="AB19" s="502">
        <f t="shared" ca="1" si="7"/>
        <v>30</v>
      </c>
      <c r="AC19" s="502">
        <f t="shared" ca="1" si="7"/>
        <v>30</v>
      </c>
      <c r="AD19" s="502">
        <f t="shared" ca="1" si="7"/>
        <v>30</v>
      </c>
      <c r="AE19" s="502">
        <f t="shared" ca="1" si="7"/>
        <v>30</v>
      </c>
      <c r="AF19" s="502">
        <f t="shared" ca="1" si="7"/>
        <v>30</v>
      </c>
      <c r="AG19" s="502">
        <f t="shared" ca="1" si="7"/>
        <v>30</v>
      </c>
      <c r="AH19" s="502">
        <f t="shared" ca="1" si="7"/>
        <v>30</v>
      </c>
      <c r="AI19" s="502">
        <f t="shared" ca="1" si="7"/>
        <v>30</v>
      </c>
      <c r="AJ19" s="502">
        <f t="shared" ca="1" si="7"/>
        <v>30</v>
      </c>
      <c r="AK19" s="502">
        <f t="shared" ca="1" si="7"/>
        <v>30</v>
      </c>
    </row>
    <row r="20" spans="3:37" s="368" customFormat="1">
      <c r="E20" s="508" t="s">
        <v>68</v>
      </c>
      <c r="G20" s="368">
        <f ca="1">G18-G19</f>
        <v>-30</v>
      </c>
      <c r="H20" s="502">
        <f t="shared" ref="H20:AK20" ca="1" si="8">H18-H19</f>
        <v>-30</v>
      </c>
      <c r="I20" s="502">
        <f t="shared" ca="1" si="8"/>
        <v>-30</v>
      </c>
      <c r="J20" s="502">
        <f t="shared" ca="1" si="8"/>
        <v>-30</v>
      </c>
      <c r="K20" s="502">
        <f t="shared" ca="1" si="8"/>
        <v>-30</v>
      </c>
      <c r="L20" s="502">
        <f t="shared" ca="1" si="8"/>
        <v>-30</v>
      </c>
      <c r="M20" s="502">
        <f t="shared" ca="1" si="8"/>
        <v>-30</v>
      </c>
      <c r="N20" s="502">
        <f t="shared" ca="1" si="8"/>
        <v>-30</v>
      </c>
      <c r="O20" s="502">
        <f t="shared" ca="1" si="8"/>
        <v>-30</v>
      </c>
      <c r="P20" s="502">
        <f t="shared" ca="1" si="8"/>
        <v>-30</v>
      </c>
      <c r="Q20" s="502">
        <f t="shared" ca="1" si="8"/>
        <v>-30</v>
      </c>
      <c r="R20" s="502">
        <f t="shared" ca="1" si="8"/>
        <v>-30</v>
      </c>
      <c r="S20" s="502">
        <f t="shared" ca="1" si="8"/>
        <v>-30</v>
      </c>
      <c r="T20" s="502">
        <f t="shared" ca="1" si="8"/>
        <v>-30</v>
      </c>
      <c r="U20" s="502">
        <f t="shared" ca="1" si="8"/>
        <v>-30</v>
      </c>
      <c r="V20" s="502">
        <f t="shared" ca="1" si="8"/>
        <v>-30</v>
      </c>
      <c r="W20" s="502">
        <f t="shared" ca="1" si="8"/>
        <v>-30</v>
      </c>
      <c r="X20" s="502">
        <f t="shared" ca="1" si="8"/>
        <v>-30</v>
      </c>
      <c r="Y20" s="502">
        <f t="shared" ca="1" si="8"/>
        <v>-30</v>
      </c>
      <c r="Z20" s="502">
        <f t="shared" ca="1" si="8"/>
        <v>0</v>
      </c>
      <c r="AA20" s="502">
        <f t="shared" ca="1" si="8"/>
        <v>0</v>
      </c>
      <c r="AB20" s="502">
        <f t="shared" ca="1" si="8"/>
        <v>30</v>
      </c>
      <c r="AC20" s="502">
        <f t="shared" ca="1" si="8"/>
        <v>30</v>
      </c>
      <c r="AD20" s="502">
        <f t="shared" ca="1" si="8"/>
        <v>60</v>
      </c>
      <c r="AE20" s="502">
        <f t="shared" ca="1" si="8"/>
        <v>60</v>
      </c>
      <c r="AF20" s="502">
        <f t="shared" ca="1" si="8"/>
        <v>60</v>
      </c>
      <c r="AG20" s="502">
        <f t="shared" ca="1" si="8"/>
        <v>60</v>
      </c>
      <c r="AH20" s="502">
        <f t="shared" ca="1" si="8"/>
        <v>90</v>
      </c>
      <c r="AI20" s="502">
        <f t="shared" ca="1" si="8"/>
        <v>90</v>
      </c>
      <c r="AJ20" s="502">
        <f t="shared" ca="1" si="8"/>
        <v>120</v>
      </c>
      <c r="AK20" s="502">
        <f t="shared" ca="1" si="8"/>
        <v>120</v>
      </c>
    </row>
    <row r="21" spans="3:37" s="368" customFormat="1">
      <c r="C21" s="368">
        <v>826</v>
      </c>
      <c r="D21" s="368" t="s">
        <v>3262</v>
      </c>
      <c r="E21" s="368" t="s">
        <v>3</v>
      </c>
      <c r="F21" s="368">
        <f ca="1">SUMIF(Остатки_производство!$C$6:$C$371,$G$5-1,Остатки_производство!$H$6:$H$371)</f>
        <v>0</v>
      </c>
      <c r="G21" s="368">
        <f ca="1">SUMIF(Остатки_производство!$C$6:$C$371,G$5,Остатки_производство!$H$6:$H$371)</f>
        <v>0</v>
      </c>
      <c r="H21" s="368">
        <f ca="1">SUMIF(Остатки_производство!$C$6:$C$371,H$5,Остатки_производство!$H$6:$H$371)</f>
        <v>0</v>
      </c>
      <c r="I21" s="368">
        <f ca="1">SUMIF(Остатки_производство!$C$6:$C$371,I$5,Остатки_производство!$H$6:$H$371)</f>
        <v>50</v>
      </c>
      <c r="J21" s="368">
        <f ca="1">SUMIF(Остатки_производство!$C$6:$C$371,J$5,Остатки_производство!$H$6:$H$371)</f>
        <v>0</v>
      </c>
      <c r="K21" s="368">
        <f ca="1">SUMIF(Остатки_производство!$C$6:$C$371,K$5,Остатки_производство!$H$6:$H$371)</f>
        <v>0</v>
      </c>
      <c r="L21" s="368">
        <f ca="1">SUMIF(Остатки_производство!$C$6:$C$371,L$5,Остатки_производство!$H$6:$H$371)</f>
        <v>0</v>
      </c>
      <c r="M21" s="368">
        <f ca="1">SUMIF(Остатки_производство!$C$6:$C$371,M$5,Остатки_производство!$H$6:$H$371)</f>
        <v>0</v>
      </c>
      <c r="N21" s="368">
        <f ca="1">SUMIF(Остатки_производство!$C$6:$C$371,N$5,Остатки_производство!$H$6:$H$371)</f>
        <v>0</v>
      </c>
      <c r="O21" s="368">
        <f ca="1">SUMIF(Остатки_производство!$C$6:$C$371,O$5,Остатки_производство!$H$6:$H$371)</f>
        <v>0</v>
      </c>
      <c r="P21" s="368">
        <f ca="1">SUMIF(Остатки_производство!$C$6:$C$371,P$5,Остатки_производство!$H$6:$H$371)</f>
        <v>25</v>
      </c>
      <c r="Q21" s="368">
        <f ca="1">SUMIF(Остатки_производство!$C$6:$C$371,Q$5,Остатки_производство!$H$6:$H$371)</f>
        <v>0</v>
      </c>
      <c r="R21" s="368">
        <f ca="1">SUMIF(Остатки_производство!$C$6:$C$371,R$5,Остатки_производство!$H$6:$H$371)</f>
        <v>0</v>
      </c>
      <c r="S21" s="368">
        <f ca="1">SUMIF(Остатки_производство!$C$6:$C$371,S$5,Остатки_производство!$H$6:$H$371)</f>
        <v>0</v>
      </c>
      <c r="T21" s="368">
        <f ca="1">SUMIF(Остатки_производство!$C$6:$C$371,T$5,Остатки_производство!$H$6:$H$371)</f>
        <v>25</v>
      </c>
      <c r="U21" s="368">
        <f ca="1">SUMIF(Остатки_производство!$C$6:$C$371,U$5,Остатки_производство!$H$6:$H$371)</f>
        <v>0</v>
      </c>
      <c r="V21" s="368">
        <f ca="1">SUMIF(Остатки_производство!$C$6:$C$371,V$5,Остатки_производство!$H$6:$H$371)</f>
        <v>25</v>
      </c>
      <c r="W21" s="368">
        <f ca="1">SUMIF(Остатки_производство!$C$6:$C$371,W$5,Остатки_производство!$H$6:$H$371)</f>
        <v>25</v>
      </c>
      <c r="X21" s="368">
        <f ca="1">SUMIF(Остатки_производство!$C$6:$C$371,X$5,Остатки_производство!$H$6:$H$371)</f>
        <v>0</v>
      </c>
      <c r="Y21" s="368">
        <f ca="1">SUMIF(Остатки_производство!$C$6:$C$371,Y$5,Остатки_производство!$H$6:$H$371)</f>
        <v>0</v>
      </c>
      <c r="Z21" s="368">
        <f ca="1">SUMIF(Остатки_производство!$C$6:$C$371,Z$5,Остатки_производство!$H$6:$H$371)</f>
        <v>25</v>
      </c>
      <c r="AA21" s="368">
        <f ca="1">SUMIF(Остатки_производство!$C$6:$C$371,AA$5,Остатки_производство!$H$6:$H$371)</f>
        <v>25</v>
      </c>
      <c r="AB21" s="368">
        <f ca="1">SUMIF(Остатки_производство!$C$6:$C$371,AB$5,Остатки_производство!$H$6:$H$371)</f>
        <v>0</v>
      </c>
      <c r="AC21" s="368">
        <f ca="1">SUMIF(Остатки_производство!$C$6:$C$371,AC$5,Остатки_производство!$H$6:$H$371)</f>
        <v>25</v>
      </c>
      <c r="AD21" s="368">
        <f ca="1">SUMIF(Остатки_производство!$C$6:$C$371,AH$5,Остатки_производство!$H$6:$H$371)</f>
        <v>25</v>
      </c>
      <c r="AE21" s="368">
        <f ca="1">SUMIF(Остатки_производство!$C$6:$C$371,AE$5,Остатки_производство!$H$6:$H$371)</f>
        <v>0</v>
      </c>
      <c r="AF21" s="368">
        <f ca="1">SUMIF(Остатки_производство!$C$6:$C$371,AF$5,Остатки_производство!$H$6:$H$371)</f>
        <v>0</v>
      </c>
      <c r="AG21" s="368">
        <f ca="1">SUMIF(Остатки_производство!$C$6:$C$371,AG$5,Остатки_производство!$H$6:$H$371)</f>
        <v>0</v>
      </c>
      <c r="AH21" s="368">
        <f ca="1">SUMIF(Остатки_производство!$C$6:$C$371,AH$5,Остатки_производство!$H$6:$H$371)</f>
        <v>25</v>
      </c>
      <c r="AI21" s="368">
        <f ca="1">SUMIF(Остатки_производство!$C$6:$C$371,AI$5,Остатки_производство!$H$6:$H$371)</f>
        <v>0</v>
      </c>
      <c r="AJ21" s="368">
        <f ca="1">SUMIF(Остатки_производство!$C$6:$C$371,AJ$5,Остатки_производство!$H$6:$H$371)</f>
        <v>25</v>
      </c>
      <c r="AK21" s="368">
        <f ca="1">SUMIF(Остатки_производство!$C$6:$C$371,AK$5,Остатки_производство!$H$6:$H$371)</f>
        <v>0</v>
      </c>
    </row>
    <row r="22" spans="3:37" s="368" customFormat="1">
      <c r="E22" s="368" t="s">
        <v>4</v>
      </c>
      <c r="F22" s="368">
        <f ca="1">SUMIF(Остатки_производство!$C$6:$C$371,$G$5-1,Остатки_производство!$I$6:$I$371)</f>
        <v>50</v>
      </c>
      <c r="G22" s="368">
        <f ca="1">SUMIF(Остатки_производство!$C$6:$C$371,G$5,Остатки_производство!$I$6:$I$371)</f>
        <v>0</v>
      </c>
      <c r="H22" s="368">
        <f ca="1">SUMIF(Остатки_производство!$C$6:$C$371,H$5,Остатки_производство!$I$6:$I$371)</f>
        <v>0</v>
      </c>
      <c r="I22" s="368">
        <f ca="1">SUMIF(Остатки_производство!$C$6:$C$371,I$5,Остатки_производство!$I$6:$I$371)</f>
        <v>50</v>
      </c>
      <c r="J22" s="368">
        <f ca="1">SUMIF(Остатки_производство!$C$6:$C$371,J$5,Остатки_производство!$I$6:$I$371)</f>
        <v>0</v>
      </c>
      <c r="K22" s="368">
        <f ca="1">SUMIF(Остатки_производство!$C$6:$C$371,K$5,Остатки_производство!$I$6:$I$371)</f>
        <v>0</v>
      </c>
      <c r="L22" s="368">
        <f ca="1">SUMIF(Остатки_производство!$C$6:$C$371,L$5,Остатки_производство!$I$6:$I$371)</f>
        <v>0</v>
      </c>
      <c r="M22" s="368">
        <f ca="1">SUMIF(Остатки_производство!$C$6:$C$371,M$5,Остатки_производство!$I$6:$I$371)</f>
        <v>0</v>
      </c>
      <c r="N22" s="368">
        <f ca="1">SUMIF(Остатки_производство!$C$6:$C$371,N$5,Остатки_производство!$I$6:$I$371)</f>
        <v>0</v>
      </c>
      <c r="O22" s="368">
        <f ca="1">SUMIF(Остатки_производство!$C$6:$C$371,O$5,Остатки_производство!$I$6:$I$371)</f>
        <v>0</v>
      </c>
      <c r="P22" s="368">
        <f ca="1">SUMIF(Остатки_производство!$C$6:$C$371,P$5,Остатки_производство!$I$6:$I$371)</f>
        <v>0</v>
      </c>
      <c r="Q22" s="368">
        <f ca="1">SUMIF(Остатки_производство!$C$6:$C$371,Q$5,Остатки_производство!$I$6:$I$371)</f>
        <v>0</v>
      </c>
      <c r="R22" s="368">
        <f ca="1">SUMIF(Остатки_производство!$C$6:$C$371,R$5,Остатки_производство!$I$6:$I$371)</f>
        <v>0</v>
      </c>
      <c r="S22" s="368">
        <f ca="1">SUMIF(Остатки_производство!$C$6:$C$371,S$5,Остатки_производство!$I$6:$I$371)</f>
        <v>0</v>
      </c>
      <c r="T22" s="368">
        <f ca="1">SUMIF(Остатки_производство!$C$6:$C$371,T$5,Остатки_производство!$I$6:$I$371)</f>
        <v>0</v>
      </c>
      <c r="U22" s="368">
        <f ca="1">SUMIF(Остатки_производство!$C$6:$C$371,U$5,Остатки_производство!$I$6:$I$371)</f>
        <v>0</v>
      </c>
      <c r="V22" s="368">
        <f ca="1">SUMIF(Остатки_производство!$C$6:$C$371,V$5,Остатки_производство!$I$6:$I$371)</f>
        <v>0</v>
      </c>
      <c r="W22" s="368">
        <f ca="1">SUMIF(Остатки_производство!$C$6:$C$371,W$5,Остатки_производство!$I$6:$I$371)</f>
        <v>0</v>
      </c>
      <c r="X22" s="368">
        <f ca="1">SUMIF(Остатки_производство!$C$6:$C$371,X$5,Остатки_производство!$I$6:$I$371)</f>
        <v>0</v>
      </c>
      <c r="Y22" s="368">
        <f ca="1">SUMIF(Остатки_производство!$C$6:$C$371,Y$5,Остатки_производство!$I$6:$I$371)</f>
        <v>0</v>
      </c>
      <c r="Z22" s="368">
        <f ca="1">SUMIF(Остатки_производство!$C$6:$C$371,Z$5,Остатки_производство!$I$6:$I$371)</f>
        <v>0</v>
      </c>
      <c r="AA22" s="368">
        <f ca="1">SUMIF(Остатки_производство!$C$6:$C$371,AA$5,Остатки_производство!$I$6:$I$371)</f>
        <v>0</v>
      </c>
      <c r="AB22" s="368">
        <f ca="1">SUMIF(Остатки_производство!$C$6:$C$371,AB$5,Остатки_производство!$I$6:$I$371)</f>
        <v>0</v>
      </c>
      <c r="AC22" s="368">
        <f ca="1">SUMIF(Остатки_производство!$C$6:$C$371,AC$5,Остатки_производство!$I$6:$I$371)</f>
        <v>0</v>
      </c>
      <c r="AD22" s="368">
        <f ca="1">SUMIF(Остатки_производство!$C$6:$C$371,AI$5,Остатки_производство!$I$6:$I$371)</f>
        <v>0</v>
      </c>
      <c r="AE22" s="368">
        <f ca="1">SUMIF(Остатки_производство!$C$6:$C$371,AE$5,Остатки_производство!$I$6:$I$371)</f>
        <v>0</v>
      </c>
      <c r="AF22" s="368">
        <f ca="1">SUMIF(Остатки_производство!$C$6:$C$371,AF$5,Остатки_производство!$I$6:$I$371)</f>
        <v>0</v>
      </c>
      <c r="AG22" s="368">
        <f ca="1">SUMIF(Остатки_производство!$C$6:$C$371,AG$5,Остатки_производство!$I$6:$I$371)</f>
        <v>0</v>
      </c>
      <c r="AH22" s="368">
        <f ca="1">SUMIF(Остатки_производство!$C$6:$C$371,AH$5,Остатки_производство!$I$6:$I$371)</f>
        <v>0</v>
      </c>
      <c r="AI22" s="368">
        <f ca="1">SUMIF(Остатки_производство!$C$6:$C$371,AI$5,Остатки_производство!$I$6:$I$371)</f>
        <v>0</v>
      </c>
      <c r="AJ22" s="368">
        <f ca="1">SUMIF(Остатки_производство!$C$6:$C$371,AJ$5,Остатки_производство!$I$6:$I$371)</f>
        <v>0</v>
      </c>
      <c r="AK22" s="368">
        <f ca="1">SUMIF(Остатки_производство!$C$6:$C$371,AK$5,Остатки_производство!$I$6:$I$371)</f>
        <v>0</v>
      </c>
    </row>
    <row r="23" spans="3:37" s="368" customFormat="1">
      <c r="E23" s="368" t="s">
        <v>69</v>
      </c>
      <c r="G23" s="368">
        <f ca="1">F23+G21</f>
        <v>0</v>
      </c>
      <c r="H23" s="502">
        <f t="shared" ref="H23:AK23" ca="1" si="9">G23+H21</f>
        <v>0</v>
      </c>
      <c r="I23" s="502">
        <f t="shared" ca="1" si="9"/>
        <v>50</v>
      </c>
      <c r="J23" s="502">
        <f t="shared" ca="1" si="9"/>
        <v>50</v>
      </c>
      <c r="K23" s="502">
        <f t="shared" ca="1" si="9"/>
        <v>50</v>
      </c>
      <c r="L23" s="502">
        <f t="shared" ca="1" si="9"/>
        <v>50</v>
      </c>
      <c r="M23" s="502">
        <f t="shared" ca="1" si="9"/>
        <v>50</v>
      </c>
      <c r="N23" s="502">
        <f t="shared" ca="1" si="9"/>
        <v>50</v>
      </c>
      <c r="O23" s="502">
        <f t="shared" ca="1" si="9"/>
        <v>50</v>
      </c>
      <c r="P23" s="502">
        <f t="shared" ca="1" si="9"/>
        <v>75</v>
      </c>
      <c r="Q23" s="502">
        <f t="shared" ca="1" si="9"/>
        <v>75</v>
      </c>
      <c r="R23" s="502">
        <f t="shared" ca="1" si="9"/>
        <v>75</v>
      </c>
      <c r="S23" s="502">
        <f t="shared" ca="1" si="9"/>
        <v>75</v>
      </c>
      <c r="T23" s="502">
        <f t="shared" ca="1" si="9"/>
        <v>100</v>
      </c>
      <c r="U23" s="502">
        <f t="shared" ca="1" si="9"/>
        <v>100</v>
      </c>
      <c r="V23" s="502">
        <f t="shared" ca="1" si="9"/>
        <v>125</v>
      </c>
      <c r="W23" s="502">
        <f t="shared" ca="1" si="9"/>
        <v>150</v>
      </c>
      <c r="X23" s="502">
        <f t="shared" ca="1" si="9"/>
        <v>150</v>
      </c>
      <c r="Y23" s="502">
        <f t="shared" ca="1" si="9"/>
        <v>150</v>
      </c>
      <c r="Z23" s="502">
        <f t="shared" ca="1" si="9"/>
        <v>175</v>
      </c>
      <c r="AA23" s="502">
        <f t="shared" ca="1" si="9"/>
        <v>200</v>
      </c>
      <c r="AB23" s="502">
        <f t="shared" ca="1" si="9"/>
        <v>200</v>
      </c>
      <c r="AC23" s="502">
        <f t="shared" ca="1" si="9"/>
        <v>225</v>
      </c>
      <c r="AD23" s="502">
        <f t="shared" ca="1" si="9"/>
        <v>250</v>
      </c>
      <c r="AE23" s="502">
        <f t="shared" ca="1" si="9"/>
        <v>250</v>
      </c>
      <c r="AF23" s="502">
        <f t="shared" ca="1" si="9"/>
        <v>250</v>
      </c>
      <c r="AG23" s="502">
        <f t="shared" ca="1" si="9"/>
        <v>250</v>
      </c>
      <c r="AH23" s="502">
        <f t="shared" ca="1" si="9"/>
        <v>275</v>
      </c>
      <c r="AI23" s="502">
        <f t="shared" ca="1" si="9"/>
        <v>275</v>
      </c>
      <c r="AJ23" s="502">
        <f t="shared" ca="1" si="9"/>
        <v>300</v>
      </c>
      <c r="AK23" s="502">
        <f t="shared" ca="1" si="9"/>
        <v>300</v>
      </c>
    </row>
    <row r="24" spans="3:37" s="368" customFormat="1">
      <c r="E24" s="508" t="s">
        <v>70</v>
      </c>
      <c r="G24" s="368">
        <f ca="1">F24+G22</f>
        <v>0</v>
      </c>
      <c r="H24" s="502">
        <f t="shared" ref="H24:AK24" ca="1" si="10">G24+H22</f>
        <v>0</v>
      </c>
      <c r="I24" s="502">
        <f t="shared" ca="1" si="10"/>
        <v>50</v>
      </c>
      <c r="J24" s="502">
        <f t="shared" ca="1" si="10"/>
        <v>50</v>
      </c>
      <c r="K24" s="502">
        <f t="shared" ca="1" si="10"/>
        <v>50</v>
      </c>
      <c r="L24" s="502">
        <f t="shared" ca="1" si="10"/>
        <v>50</v>
      </c>
      <c r="M24" s="502">
        <f t="shared" ca="1" si="10"/>
        <v>50</v>
      </c>
      <c r="N24" s="502">
        <f t="shared" ca="1" si="10"/>
        <v>50</v>
      </c>
      <c r="O24" s="502">
        <f t="shared" ca="1" si="10"/>
        <v>50</v>
      </c>
      <c r="P24" s="502">
        <f t="shared" ca="1" si="10"/>
        <v>50</v>
      </c>
      <c r="Q24" s="502">
        <f t="shared" ca="1" si="10"/>
        <v>50</v>
      </c>
      <c r="R24" s="502">
        <f t="shared" ca="1" si="10"/>
        <v>50</v>
      </c>
      <c r="S24" s="502">
        <f t="shared" ca="1" si="10"/>
        <v>50</v>
      </c>
      <c r="T24" s="502">
        <f t="shared" ca="1" si="10"/>
        <v>50</v>
      </c>
      <c r="U24" s="502">
        <f t="shared" ca="1" si="10"/>
        <v>50</v>
      </c>
      <c r="V24" s="502">
        <f t="shared" ca="1" si="10"/>
        <v>50</v>
      </c>
      <c r="W24" s="502">
        <f t="shared" ca="1" si="10"/>
        <v>50</v>
      </c>
      <c r="X24" s="502">
        <f t="shared" ca="1" si="10"/>
        <v>50</v>
      </c>
      <c r="Y24" s="502">
        <f t="shared" ca="1" si="10"/>
        <v>50</v>
      </c>
      <c r="Z24" s="502">
        <f t="shared" ca="1" si="10"/>
        <v>50</v>
      </c>
      <c r="AA24" s="502">
        <f t="shared" ca="1" si="10"/>
        <v>50</v>
      </c>
      <c r="AB24" s="502">
        <f t="shared" ca="1" si="10"/>
        <v>50</v>
      </c>
      <c r="AC24" s="502">
        <f t="shared" ca="1" si="10"/>
        <v>50</v>
      </c>
      <c r="AD24" s="502">
        <f t="shared" ca="1" si="10"/>
        <v>50</v>
      </c>
      <c r="AE24" s="502">
        <f t="shared" ca="1" si="10"/>
        <v>50</v>
      </c>
      <c r="AF24" s="502">
        <f t="shared" ca="1" si="10"/>
        <v>50</v>
      </c>
      <c r="AG24" s="502">
        <f t="shared" ca="1" si="10"/>
        <v>50</v>
      </c>
      <c r="AH24" s="502">
        <f t="shared" ca="1" si="10"/>
        <v>50</v>
      </c>
      <c r="AI24" s="502">
        <f t="shared" ca="1" si="10"/>
        <v>50</v>
      </c>
      <c r="AJ24" s="502">
        <f t="shared" ca="1" si="10"/>
        <v>50</v>
      </c>
      <c r="AK24" s="502">
        <f t="shared" ca="1" si="10"/>
        <v>50</v>
      </c>
    </row>
    <row r="25" spans="3:37" s="368" customFormat="1">
      <c r="E25" s="508" t="s">
        <v>68</v>
      </c>
      <c r="G25" s="368">
        <f ca="1">G23-G24</f>
        <v>0</v>
      </c>
      <c r="H25" s="502">
        <f t="shared" ref="H25:AK25" ca="1" si="11">H23-H24</f>
        <v>0</v>
      </c>
      <c r="I25" s="502">
        <f t="shared" ca="1" si="11"/>
        <v>0</v>
      </c>
      <c r="J25" s="502">
        <f t="shared" ca="1" si="11"/>
        <v>0</v>
      </c>
      <c r="K25" s="502">
        <f t="shared" ca="1" si="11"/>
        <v>0</v>
      </c>
      <c r="L25" s="502">
        <f t="shared" ca="1" si="11"/>
        <v>0</v>
      </c>
      <c r="M25" s="502">
        <f t="shared" ca="1" si="11"/>
        <v>0</v>
      </c>
      <c r="N25" s="502">
        <f t="shared" ca="1" si="11"/>
        <v>0</v>
      </c>
      <c r="O25" s="502">
        <f t="shared" ca="1" si="11"/>
        <v>0</v>
      </c>
      <c r="P25" s="502">
        <f t="shared" ca="1" si="11"/>
        <v>25</v>
      </c>
      <c r="Q25" s="502">
        <f t="shared" ca="1" si="11"/>
        <v>25</v>
      </c>
      <c r="R25" s="502">
        <f t="shared" ca="1" si="11"/>
        <v>25</v>
      </c>
      <c r="S25" s="502">
        <f t="shared" ca="1" si="11"/>
        <v>25</v>
      </c>
      <c r="T25" s="502">
        <f t="shared" ca="1" si="11"/>
        <v>50</v>
      </c>
      <c r="U25" s="502">
        <f t="shared" ca="1" si="11"/>
        <v>50</v>
      </c>
      <c r="V25" s="502">
        <f t="shared" ca="1" si="11"/>
        <v>75</v>
      </c>
      <c r="W25" s="502">
        <f t="shared" ca="1" si="11"/>
        <v>100</v>
      </c>
      <c r="X25" s="502">
        <f t="shared" ca="1" si="11"/>
        <v>100</v>
      </c>
      <c r="Y25" s="502">
        <f t="shared" ca="1" si="11"/>
        <v>100</v>
      </c>
      <c r="Z25" s="502">
        <f t="shared" ca="1" si="11"/>
        <v>125</v>
      </c>
      <c r="AA25" s="502">
        <f t="shared" ca="1" si="11"/>
        <v>150</v>
      </c>
      <c r="AB25" s="502">
        <f t="shared" ca="1" si="11"/>
        <v>150</v>
      </c>
      <c r="AC25" s="502">
        <f t="shared" ca="1" si="11"/>
        <v>175</v>
      </c>
      <c r="AD25" s="502">
        <f t="shared" ca="1" si="11"/>
        <v>200</v>
      </c>
      <c r="AE25" s="502">
        <f t="shared" ca="1" si="11"/>
        <v>200</v>
      </c>
      <c r="AF25" s="502">
        <f t="shared" ca="1" si="11"/>
        <v>200</v>
      </c>
      <c r="AG25" s="502">
        <f t="shared" ca="1" si="11"/>
        <v>200</v>
      </c>
      <c r="AH25" s="502">
        <f t="shared" ca="1" si="11"/>
        <v>225</v>
      </c>
      <c r="AI25" s="502">
        <f t="shared" ca="1" si="11"/>
        <v>225</v>
      </c>
      <c r="AJ25" s="502">
        <f t="shared" ca="1" si="11"/>
        <v>250</v>
      </c>
      <c r="AK25" s="502">
        <f t="shared" ca="1" si="11"/>
        <v>250</v>
      </c>
    </row>
    <row r="26" spans="3:37" s="368" customFormat="1">
      <c r="D26" s="368" t="s">
        <v>3263</v>
      </c>
      <c r="E26" s="368" t="s">
        <v>3</v>
      </c>
    </row>
    <row r="27" spans="3:37" s="368" customFormat="1">
      <c r="E27" s="368" t="s">
        <v>4</v>
      </c>
    </row>
    <row r="28" spans="3:37" s="368" customFormat="1">
      <c r="E28" s="368" t="s">
        <v>69</v>
      </c>
    </row>
    <row r="29" spans="3:37" s="368" customFormat="1">
      <c r="E29" s="508" t="s">
        <v>70</v>
      </c>
    </row>
    <row r="30" spans="3:37" s="368" customFormat="1">
      <c r="E30" s="508" t="s">
        <v>68</v>
      </c>
    </row>
    <row r="31" spans="3:37" s="368" customFormat="1">
      <c r="D31" s="368" t="s">
        <v>3342</v>
      </c>
      <c r="E31" s="368" t="s">
        <v>3</v>
      </c>
    </row>
    <row r="32" spans="3:37" s="368" customFormat="1">
      <c r="E32" s="368" t="s">
        <v>4</v>
      </c>
    </row>
    <row r="33" spans="2:37" s="368" customFormat="1">
      <c r="E33" s="368" t="s">
        <v>69</v>
      </c>
    </row>
    <row r="34" spans="2:37" s="368" customFormat="1">
      <c r="E34" s="508" t="s">
        <v>70</v>
      </c>
    </row>
    <row r="35" spans="2:37" s="368" customFormat="1">
      <c r="E35" s="508" t="s">
        <v>68</v>
      </c>
    </row>
    <row r="36" spans="2:37" s="368" customFormat="1">
      <c r="D36" s="368" t="s">
        <v>3341</v>
      </c>
      <c r="E36" s="368" t="s">
        <v>3</v>
      </c>
      <c r="G36" s="368">
        <f ca="1">G21+G26+G31</f>
        <v>0</v>
      </c>
      <c r="H36" s="502">
        <f t="shared" ref="H36:AK36" ca="1" si="12">H21+H26+H31</f>
        <v>0</v>
      </c>
      <c r="I36" s="502">
        <f t="shared" ca="1" si="12"/>
        <v>50</v>
      </c>
      <c r="J36" s="502">
        <f t="shared" ca="1" si="12"/>
        <v>0</v>
      </c>
      <c r="K36" s="502">
        <f t="shared" ca="1" si="12"/>
        <v>0</v>
      </c>
      <c r="L36" s="502">
        <f t="shared" ca="1" si="12"/>
        <v>0</v>
      </c>
      <c r="M36" s="502">
        <f t="shared" ca="1" si="12"/>
        <v>0</v>
      </c>
      <c r="N36" s="502">
        <f t="shared" ca="1" si="12"/>
        <v>0</v>
      </c>
      <c r="O36" s="502">
        <f t="shared" ca="1" si="12"/>
        <v>0</v>
      </c>
      <c r="P36" s="502">
        <f t="shared" ca="1" si="12"/>
        <v>25</v>
      </c>
      <c r="Q36" s="502">
        <f t="shared" ca="1" si="12"/>
        <v>0</v>
      </c>
      <c r="R36" s="502">
        <f t="shared" ca="1" si="12"/>
        <v>0</v>
      </c>
      <c r="S36" s="502">
        <f t="shared" ca="1" si="12"/>
        <v>0</v>
      </c>
      <c r="T36" s="502">
        <f t="shared" ca="1" si="12"/>
        <v>25</v>
      </c>
      <c r="U36" s="502">
        <f t="shared" ca="1" si="12"/>
        <v>0</v>
      </c>
      <c r="V36" s="502">
        <f t="shared" ca="1" si="12"/>
        <v>25</v>
      </c>
      <c r="W36" s="502">
        <f t="shared" ca="1" si="12"/>
        <v>25</v>
      </c>
      <c r="X36" s="502">
        <f t="shared" ca="1" si="12"/>
        <v>0</v>
      </c>
      <c r="Y36" s="502">
        <f t="shared" ca="1" si="12"/>
        <v>0</v>
      </c>
      <c r="Z36" s="502">
        <f t="shared" ca="1" si="12"/>
        <v>25</v>
      </c>
      <c r="AA36" s="502">
        <f t="shared" ca="1" si="12"/>
        <v>25</v>
      </c>
      <c r="AB36" s="502">
        <f t="shared" ca="1" si="12"/>
        <v>0</v>
      </c>
      <c r="AC36" s="502">
        <f t="shared" ca="1" si="12"/>
        <v>25</v>
      </c>
      <c r="AD36" s="502">
        <f t="shared" ca="1" si="12"/>
        <v>25</v>
      </c>
      <c r="AE36" s="502">
        <f t="shared" ca="1" si="12"/>
        <v>0</v>
      </c>
      <c r="AF36" s="502">
        <f t="shared" ca="1" si="12"/>
        <v>0</v>
      </c>
      <c r="AG36" s="502">
        <f t="shared" ca="1" si="12"/>
        <v>0</v>
      </c>
      <c r="AH36" s="502">
        <f t="shared" ca="1" si="12"/>
        <v>25</v>
      </c>
      <c r="AI36" s="502">
        <f t="shared" ca="1" si="12"/>
        <v>0</v>
      </c>
      <c r="AJ36" s="502">
        <f t="shared" ca="1" si="12"/>
        <v>25</v>
      </c>
      <c r="AK36" s="502">
        <f t="shared" ca="1" si="12"/>
        <v>0</v>
      </c>
    </row>
    <row r="37" spans="2:37" s="368" customFormat="1">
      <c r="E37" s="368" t="s">
        <v>4</v>
      </c>
      <c r="G37" s="502">
        <f ca="1">G22+G27+G32</f>
        <v>0</v>
      </c>
      <c r="H37" s="502">
        <f t="shared" ref="H37:AK37" ca="1" si="13">H22+H27+H32</f>
        <v>0</v>
      </c>
      <c r="I37" s="502">
        <f t="shared" ca="1" si="13"/>
        <v>50</v>
      </c>
      <c r="J37" s="502">
        <f t="shared" ca="1" si="13"/>
        <v>0</v>
      </c>
      <c r="K37" s="502">
        <f t="shared" ca="1" si="13"/>
        <v>0</v>
      </c>
      <c r="L37" s="502">
        <f t="shared" ca="1" si="13"/>
        <v>0</v>
      </c>
      <c r="M37" s="502">
        <f t="shared" ca="1" si="13"/>
        <v>0</v>
      </c>
      <c r="N37" s="502">
        <f t="shared" ca="1" si="13"/>
        <v>0</v>
      </c>
      <c r="O37" s="502">
        <f t="shared" ca="1" si="13"/>
        <v>0</v>
      </c>
      <c r="P37" s="502">
        <f t="shared" ca="1" si="13"/>
        <v>0</v>
      </c>
      <c r="Q37" s="502">
        <f t="shared" ca="1" si="13"/>
        <v>0</v>
      </c>
      <c r="R37" s="502">
        <f t="shared" ca="1" si="13"/>
        <v>0</v>
      </c>
      <c r="S37" s="502">
        <f t="shared" ca="1" si="13"/>
        <v>0</v>
      </c>
      <c r="T37" s="502">
        <f t="shared" ca="1" si="13"/>
        <v>0</v>
      </c>
      <c r="U37" s="502">
        <f t="shared" ca="1" si="13"/>
        <v>0</v>
      </c>
      <c r="V37" s="502">
        <f t="shared" ca="1" si="13"/>
        <v>0</v>
      </c>
      <c r="W37" s="502">
        <f t="shared" ca="1" si="13"/>
        <v>0</v>
      </c>
      <c r="X37" s="502">
        <f t="shared" ca="1" si="13"/>
        <v>0</v>
      </c>
      <c r="Y37" s="502">
        <f t="shared" ca="1" si="13"/>
        <v>0</v>
      </c>
      <c r="Z37" s="502">
        <f t="shared" ca="1" si="13"/>
        <v>0</v>
      </c>
      <c r="AA37" s="502">
        <f t="shared" ca="1" si="13"/>
        <v>0</v>
      </c>
      <c r="AB37" s="502">
        <f t="shared" ca="1" si="13"/>
        <v>0</v>
      </c>
      <c r="AC37" s="502">
        <f t="shared" ca="1" si="13"/>
        <v>0</v>
      </c>
      <c r="AD37" s="502">
        <f t="shared" ca="1" si="13"/>
        <v>0</v>
      </c>
      <c r="AE37" s="502">
        <f t="shared" ca="1" si="13"/>
        <v>0</v>
      </c>
      <c r="AF37" s="502">
        <f t="shared" ca="1" si="13"/>
        <v>0</v>
      </c>
      <c r="AG37" s="502">
        <f t="shared" ca="1" si="13"/>
        <v>0</v>
      </c>
      <c r="AH37" s="502">
        <f t="shared" ca="1" si="13"/>
        <v>0</v>
      </c>
      <c r="AI37" s="502">
        <f t="shared" ca="1" si="13"/>
        <v>0</v>
      </c>
      <c r="AJ37" s="502">
        <f t="shared" ca="1" si="13"/>
        <v>0</v>
      </c>
      <c r="AK37" s="502">
        <f t="shared" ca="1" si="13"/>
        <v>0</v>
      </c>
    </row>
    <row r="38" spans="2:37" s="368" customFormat="1">
      <c r="E38" s="368" t="s">
        <v>69</v>
      </c>
      <c r="G38" s="368">
        <f ca="1">F38+G36</f>
        <v>0</v>
      </c>
      <c r="H38" s="502">
        <f t="shared" ref="H38:AK38" ca="1" si="14">G38+H36</f>
        <v>0</v>
      </c>
      <c r="I38" s="502">
        <f t="shared" ca="1" si="14"/>
        <v>50</v>
      </c>
      <c r="J38" s="502">
        <f t="shared" ca="1" si="14"/>
        <v>50</v>
      </c>
      <c r="K38" s="502">
        <f t="shared" ca="1" si="14"/>
        <v>50</v>
      </c>
      <c r="L38" s="502">
        <f t="shared" ca="1" si="14"/>
        <v>50</v>
      </c>
      <c r="M38" s="502">
        <f t="shared" ca="1" si="14"/>
        <v>50</v>
      </c>
      <c r="N38" s="502">
        <f t="shared" ca="1" si="14"/>
        <v>50</v>
      </c>
      <c r="O38" s="502">
        <f t="shared" ca="1" si="14"/>
        <v>50</v>
      </c>
      <c r="P38" s="502">
        <f t="shared" ca="1" si="14"/>
        <v>75</v>
      </c>
      <c r="Q38" s="502">
        <f t="shared" ca="1" si="14"/>
        <v>75</v>
      </c>
      <c r="R38" s="502">
        <f t="shared" ca="1" si="14"/>
        <v>75</v>
      </c>
      <c r="S38" s="502">
        <f t="shared" ca="1" si="14"/>
        <v>75</v>
      </c>
      <c r="T38" s="502">
        <f t="shared" ca="1" si="14"/>
        <v>100</v>
      </c>
      <c r="U38" s="502">
        <f t="shared" ca="1" si="14"/>
        <v>100</v>
      </c>
      <c r="V38" s="502">
        <f t="shared" ca="1" si="14"/>
        <v>125</v>
      </c>
      <c r="W38" s="502">
        <f t="shared" ca="1" si="14"/>
        <v>150</v>
      </c>
      <c r="X38" s="502">
        <f t="shared" ca="1" si="14"/>
        <v>150</v>
      </c>
      <c r="Y38" s="502">
        <f t="shared" ca="1" si="14"/>
        <v>150</v>
      </c>
      <c r="Z38" s="502">
        <f t="shared" ca="1" si="14"/>
        <v>175</v>
      </c>
      <c r="AA38" s="502">
        <f t="shared" ca="1" si="14"/>
        <v>200</v>
      </c>
      <c r="AB38" s="502">
        <f t="shared" ca="1" si="14"/>
        <v>200</v>
      </c>
      <c r="AC38" s="502">
        <f t="shared" ca="1" si="14"/>
        <v>225</v>
      </c>
      <c r="AD38" s="502">
        <f t="shared" ca="1" si="14"/>
        <v>250</v>
      </c>
      <c r="AE38" s="502">
        <f t="shared" ca="1" si="14"/>
        <v>250</v>
      </c>
      <c r="AF38" s="502">
        <f t="shared" ca="1" si="14"/>
        <v>250</v>
      </c>
      <c r="AG38" s="502">
        <f t="shared" ca="1" si="14"/>
        <v>250</v>
      </c>
      <c r="AH38" s="502">
        <f t="shared" ca="1" si="14"/>
        <v>275</v>
      </c>
      <c r="AI38" s="502">
        <f t="shared" ca="1" si="14"/>
        <v>275</v>
      </c>
      <c r="AJ38" s="502">
        <f t="shared" ca="1" si="14"/>
        <v>300</v>
      </c>
      <c r="AK38" s="502">
        <f t="shared" ca="1" si="14"/>
        <v>300</v>
      </c>
    </row>
    <row r="39" spans="2:37" s="368" customFormat="1">
      <c r="E39" s="508" t="s">
        <v>70</v>
      </c>
      <c r="G39" s="368">
        <f ca="1">F39+G37</f>
        <v>0</v>
      </c>
      <c r="H39" s="502">
        <f t="shared" ref="H39:AK39" ca="1" si="15">G39+H37</f>
        <v>0</v>
      </c>
      <c r="I39" s="502">
        <f t="shared" ca="1" si="15"/>
        <v>50</v>
      </c>
      <c r="J39" s="502">
        <f t="shared" ca="1" si="15"/>
        <v>50</v>
      </c>
      <c r="K39" s="502">
        <f t="shared" ca="1" si="15"/>
        <v>50</v>
      </c>
      <c r="L39" s="502">
        <f t="shared" ca="1" si="15"/>
        <v>50</v>
      </c>
      <c r="M39" s="502">
        <f t="shared" ca="1" si="15"/>
        <v>50</v>
      </c>
      <c r="N39" s="502">
        <f t="shared" ca="1" si="15"/>
        <v>50</v>
      </c>
      <c r="O39" s="502">
        <f t="shared" ca="1" si="15"/>
        <v>50</v>
      </c>
      <c r="P39" s="502">
        <f t="shared" ca="1" si="15"/>
        <v>50</v>
      </c>
      <c r="Q39" s="502">
        <f t="shared" ca="1" si="15"/>
        <v>50</v>
      </c>
      <c r="R39" s="502">
        <f t="shared" ca="1" si="15"/>
        <v>50</v>
      </c>
      <c r="S39" s="502">
        <f t="shared" ca="1" si="15"/>
        <v>50</v>
      </c>
      <c r="T39" s="502">
        <f t="shared" ca="1" si="15"/>
        <v>50</v>
      </c>
      <c r="U39" s="502">
        <f t="shared" ca="1" si="15"/>
        <v>50</v>
      </c>
      <c r="V39" s="502">
        <f t="shared" ca="1" si="15"/>
        <v>50</v>
      </c>
      <c r="W39" s="502">
        <f t="shared" ca="1" si="15"/>
        <v>50</v>
      </c>
      <c r="X39" s="502">
        <f t="shared" ca="1" si="15"/>
        <v>50</v>
      </c>
      <c r="Y39" s="502">
        <f t="shared" ca="1" si="15"/>
        <v>50</v>
      </c>
      <c r="Z39" s="502">
        <f t="shared" ca="1" si="15"/>
        <v>50</v>
      </c>
      <c r="AA39" s="502">
        <f t="shared" ca="1" si="15"/>
        <v>50</v>
      </c>
      <c r="AB39" s="502">
        <f t="shared" ca="1" si="15"/>
        <v>50</v>
      </c>
      <c r="AC39" s="502">
        <f t="shared" ca="1" si="15"/>
        <v>50</v>
      </c>
      <c r="AD39" s="502">
        <f t="shared" ca="1" si="15"/>
        <v>50</v>
      </c>
      <c r="AE39" s="502">
        <f t="shared" ca="1" si="15"/>
        <v>50</v>
      </c>
      <c r="AF39" s="502">
        <f t="shared" ca="1" si="15"/>
        <v>50</v>
      </c>
      <c r="AG39" s="502">
        <f t="shared" ca="1" si="15"/>
        <v>50</v>
      </c>
      <c r="AH39" s="502">
        <f t="shared" ca="1" si="15"/>
        <v>50</v>
      </c>
      <c r="AI39" s="502">
        <f t="shared" ca="1" si="15"/>
        <v>50</v>
      </c>
      <c r="AJ39" s="502">
        <f t="shared" ca="1" si="15"/>
        <v>50</v>
      </c>
      <c r="AK39" s="502">
        <f t="shared" ca="1" si="15"/>
        <v>50</v>
      </c>
    </row>
    <row r="40" spans="2:37" s="368" customFormat="1">
      <c r="E40" s="508" t="s">
        <v>68</v>
      </c>
      <c r="G40" s="368">
        <f ca="1">G38-G39</f>
        <v>0</v>
      </c>
      <c r="H40" s="502">
        <f t="shared" ref="H40:AK40" ca="1" si="16">H38-H39</f>
        <v>0</v>
      </c>
      <c r="I40" s="502">
        <f t="shared" ca="1" si="16"/>
        <v>0</v>
      </c>
      <c r="J40" s="502">
        <f t="shared" ca="1" si="16"/>
        <v>0</v>
      </c>
      <c r="K40" s="502">
        <f t="shared" ca="1" si="16"/>
        <v>0</v>
      </c>
      <c r="L40" s="502">
        <f t="shared" ca="1" si="16"/>
        <v>0</v>
      </c>
      <c r="M40" s="502">
        <f t="shared" ca="1" si="16"/>
        <v>0</v>
      </c>
      <c r="N40" s="502">
        <f t="shared" ca="1" si="16"/>
        <v>0</v>
      </c>
      <c r="O40" s="502">
        <f t="shared" ca="1" si="16"/>
        <v>0</v>
      </c>
      <c r="P40" s="502">
        <f t="shared" ca="1" si="16"/>
        <v>25</v>
      </c>
      <c r="Q40" s="502">
        <f t="shared" ca="1" si="16"/>
        <v>25</v>
      </c>
      <c r="R40" s="502">
        <f t="shared" ca="1" si="16"/>
        <v>25</v>
      </c>
      <c r="S40" s="502">
        <f t="shared" ca="1" si="16"/>
        <v>25</v>
      </c>
      <c r="T40" s="502">
        <f t="shared" ca="1" si="16"/>
        <v>50</v>
      </c>
      <c r="U40" s="502">
        <f t="shared" ca="1" si="16"/>
        <v>50</v>
      </c>
      <c r="V40" s="502">
        <f t="shared" ca="1" si="16"/>
        <v>75</v>
      </c>
      <c r="W40" s="502">
        <f t="shared" ca="1" si="16"/>
        <v>100</v>
      </c>
      <c r="X40" s="502">
        <f t="shared" ca="1" si="16"/>
        <v>100</v>
      </c>
      <c r="Y40" s="502">
        <f t="shared" ca="1" si="16"/>
        <v>100</v>
      </c>
      <c r="Z40" s="502">
        <f t="shared" ca="1" si="16"/>
        <v>125</v>
      </c>
      <c r="AA40" s="502">
        <f t="shared" ca="1" si="16"/>
        <v>150</v>
      </c>
      <c r="AB40" s="502">
        <f t="shared" ca="1" si="16"/>
        <v>150</v>
      </c>
      <c r="AC40" s="502">
        <f t="shared" ca="1" si="16"/>
        <v>175</v>
      </c>
      <c r="AD40" s="502">
        <f t="shared" ca="1" si="16"/>
        <v>200</v>
      </c>
      <c r="AE40" s="502">
        <f t="shared" ca="1" si="16"/>
        <v>200</v>
      </c>
      <c r="AF40" s="502">
        <f t="shared" ca="1" si="16"/>
        <v>200</v>
      </c>
      <c r="AG40" s="502">
        <f t="shared" ca="1" si="16"/>
        <v>200</v>
      </c>
      <c r="AH40" s="502">
        <f t="shared" ca="1" si="16"/>
        <v>225</v>
      </c>
      <c r="AI40" s="502">
        <f t="shared" ca="1" si="16"/>
        <v>225</v>
      </c>
      <c r="AJ40" s="502">
        <f t="shared" ca="1" si="16"/>
        <v>250</v>
      </c>
      <c r="AK40" s="502">
        <f t="shared" ca="1" si="16"/>
        <v>250</v>
      </c>
    </row>
    <row r="41" spans="2:37" s="368" customFormat="1">
      <c r="C41" s="368" t="s">
        <v>46</v>
      </c>
      <c r="E41" s="368" t="s">
        <v>3</v>
      </c>
      <c r="G41" s="368">
        <f ca="1">G16+G36</f>
        <v>0</v>
      </c>
      <c r="H41" s="502">
        <f t="shared" ref="H41:AK41" ca="1" si="17">H16+H36</f>
        <v>0</v>
      </c>
      <c r="I41" s="502">
        <f t="shared" ca="1" si="17"/>
        <v>50</v>
      </c>
      <c r="J41" s="502">
        <f t="shared" ca="1" si="17"/>
        <v>0</v>
      </c>
      <c r="K41" s="502">
        <f t="shared" ca="1" si="17"/>
        <v>0</v>
      </c>
      <c r="L41" s="502">
        <f t="shared" ca="1" si="17"/>
        <v>0</v>
      </c>
      <c r="M41" s="502">
        <f t="shared" ca="1" si="17"/>
        <v>0</v>
      </c>
      <c r="N41" s="502">
        <f t="shared" ca="1" si="17"/>
        <v>0</v>
      </c>
      <c r="O41" s="502">
        <f t="shared" ca="1" si="17"/>
        <v>0</v>
      </c>
      <c r="P41" s="502">
        <f t="shared" ca="1" si="17"/>
        <v>25</v>
      </c>
      <c r="Q41" s="502">
        <f t="shared" ca="1" si="17"/>
        <v>0</v>
      </c>
      <c r="R41" s="502">
        <f t="shared" ca="1" si="17"/>
        <v>0</v>
      </c>
      <c r="S41" s="502">
        <f t="shared" ca="1" si="17"/>
        <v>0</v>
      </c>
      <c r="T41" s="502">
        <f t="shared" ca="1" si="17"/>
        <v>25</v>
      </c>
      <c r="U41" s="502">
        <f t="shared" ca="1" si="17"/>
        <v>0</v>
      </c>
      <c r="V41" s="502">
        <f t="shared" ca="1" si="17"/>
        <v>25</v>
      </c>
      <c r="W41" s="502">
        <f t="shared" ca="1" si="17"/>
        <v>25</v>
      </c>
      <c r="X41" s="502">
        <f t="shared" ca="1" si="17"/>
        <v>0</v>
      </c>
      <c r="Y41" s="502">
        <f t="shared" ca="1" si="17"/>
        <v>0</v>
      </c>
      <c r="Z41" s="502">
        <f t="shared" ca="1" si="17"/>
        <v>55</v>
      </c>
      <c r="AA41" s="502">
        <f t="shared" ca="1" si="17"/>
        <v>25</v>
      </c>
      <c r="AB41" s="502">
        <f t="shared" ca="1" si="17"/>
        <v>30</v>
      </c>
      <c r="AC41" s="502">
        <f t="shared" ca="1" si="17"/>
        <v>25</v>
      </c>
      <c r="AD41" s="502">
        <f t="shared" ca="1" si="17"/>
        <v>55</v>
      </c>
      <c r="AE41" s="502">
        <f t="shared" ca="1" si="17"/>
        <v>0</v>
      </c>
      <c r="AF41" s="502">
        <f t="shared" ca="1" si="17"/>
        <v>0</v>
      </c>
      <c r="AG41" s="502">
        <f t="shared" ca="1" si="17"/>
        <v>0</v>
      </c>
      <c r="AH41" s="502">
        <f t="shared" ca="1" si="17"/>
        <v>55</v>
      </c>
      <c r="AI41" s="502">
        <f t="shared" ca="1" si="17"/>
        <v>0</v>
      </c>
      <c r="AJ41" s="502">
        <f t="shared" ca="1" si="17"/>
        <v>55</v>
      </c>
      <c r="AK41" s="502">
        <f t="shared" ca="1" si="17"/>
        <v>0</v>
      </c>
    </row>
    <row r="42" spans="2:37" s="368" customFormat="1">
      <c r="E42" s="368" t="s">
        <v>4</v>
      </c>
      <c r="G42" s="368">
        <f ca="1">G17+G37</f>
        <v>30</v>
      </c>
      <c r="H42" s="502">
        <f t="shared" ref="H42:AK42" ca="1" si="18">H17+H37</f>
        <v>0</v>
      </c>
      <c r="I42" s="502">
        <f t="shared" ca="1" si="18"/>
        <v>50</v>
      </c>
      <c r="J42" s="502">
        <f t="shared" ca="1" si="18"/>
        <v>0</v>
      </c>
      <c r="K42" s="502">
        <f t="shared" ca="1" si="18"/>
        <v>0</v>
      </c>
      <c r="L42" s="502">
        <f t="shared" ca="1" si="18"/>
        <v>0</v>
      </c>
      <c r="M42" s="502">
        <f t="shared" ca="1" si="18"/>
        <v>0</v>
      </c>
      <c r="N42" s="502">
        <f t="shared" ca="1" si="18"/>
        <v>0</v>
      </c>
      <c r="O42" s="502">
        <f t="shared" ca="1" si="18"/>
        <v>0</v>
      </c>
      <c r="P42" s="502">
        <f t="shared" ca="1" si="18"/>
        <v>0</v>
      </c>
      <c r="Q42" s="502">
        <f t="shared" ca="1" si="18"/>
        <v>0</v>
      </c>
      <c r="R42" s="502">
        <f t="shared" ca="1" si="18"/>
        <v>0</v>
      </c>
      <c r="S42" s="502">
        <f t="shared" ca="1" si="18"/>
        <v>0</v>
      </c>
      <c r="T42" s="502">
        <f t="shared" ca="1" si="18"/>
        <v>0</v>
      </c>
      <c r="U42" s="502">
        <f t="shared" ca="1" si="18"/>
        <v>0</v>
      </c>
      <c r="V42" s="502">
        <f t="shared" ca="1" si="18"/>
        <v>0</v>
      </c>
      <c r="W42" s="502">
        <f t="shared" ca="1" si="18"/>
        <v>0</v>
      </c>
      <c r="X42" s="502">
        <f t="shared" ca="1" si="18"/>
        <v>0</v>
      </c>
      <c r="Y42" s="502">
        <f t="shared" ca="1" si="18"/>
        <v>0</v>
      </c>
      <c r="Z42" s="502">
        <f t="shared" ca="1" si="18"/>
        <v>0</v>
      </c>
      <c r="AA42" s="502">
        <f t="shared" ca="1" si="18"/>
        <v>0</v>
      </c>
      <c r="AB42" s="502">
        <f t="shared" ca="1" si="18"/>
        <v>0</v>
      </c>
      <c r="AC42" s="502">
        <f t="shared" ca="1" si="18"/>
        <v>0</v>
      </c>
      <c r="AD42" s="502">
        <f t="shared" ca="1" si="18"/>
        <v>0</v>
      </c>
      <c r="AE42" s="502">
        <f t="shared" ca="1" si="18"/>
        <v>0</v>
      </c>
      <c r="AF42" s="502">
        <f t="shared" ca="1" si="18"/>
        <v>0</v>
      </c>
      <c r="AG42" s="502">
        <f t="shared" ca="1" si="18"/>
        <v>0</v>
      </c>
      <c r="AH42" s="502">
        <f t="shared" ca="1" si="18"/>
        <v>0</v>
      </c>
      <c r="AI42" s="502">
        <f t="shared" ca="1" si="18"/>
        <v>0</v>
      </c>
      <c r="AJ42" s="502">
        <f t="shared" ca="1" si="18"/>
        <v>0</v>
      </c>
      <c r="AK42" s="502">
        <f t="shared" ca="1" si="18"/>
        <v>0</v>
      </c>
    </row>
    <row r="43" spans="2:37" s="368" customFormat="1">
      <c r="E43" s="368" t="s">
        <v>69</v>
      </c>
      <c r="G43" s="368">
        <f ca="1">G23+G38</f>
        <v>0</v>
      </c>
      <c r="H43" s="502">
        <f t="shared" ref="H43:AK43" ca="1" si="19">H23+H38</f>
        <v>0</v>
      </c>
      <c r="I43" s="502">
        <f t="shared" ca="1" si="19"/>
        <v>100</v>
      </c>
      <c r="J43" s="502">
        <f t="shared" ca="1" si="19"/>
        <v>100</v>
      </c>
      <c r="K43" s="502">
        <f t="shared" ca="1" si="19"/>
        <v>100</v>
      </c>
      <c r="L43" s="502">
        <f t="shared" ca="1" si="19"/>
        <v>100</v>
      </c>
      <c r="M43" s="502">
        <f t="shared" ca="1" si="19"/>
        <v>100</v>
      </c>
      <c r="N43" s="502">
        <f t="shared" ca="1" si="19"/>
        <v>100</v>
      </c>
      <c r="O43" s="502">
        <f t="shared" ca="1" si="19"/>
        <v>100</v>
      </c>
      <c r="P43" s="502">
        <f t="shared" ca="1" si="19"/>
        <v>150</v>
      </c>
      <c r="Q43" s="502">
        <f t="shared" ca="1" si="19"/>
        <v>150</v>
      </c>
      <c r="R43" s="502">
        <f t="shared" ca="1" si="19"/>
        <v>150</v>
      </c>
      <c r="S43" s="502">
        <f t="shared" ca="1" si="19"/>
        <v>150</v>
      </c>
      <c r="T43" s="502">
        <f t="shared" ca="1" si="19"/>
        <v>200</v>
      </c>
      <c r="U43" s="502">
        <f t="shared" ca="1" si="19"/>
        <v>200</v>
      </c>
      <c r="V43" s="502">
        <f t="shared" ca="1" si="19"/>
        <v>250</v>
      </c>
      <c r="W43" s="502">
        <f t="shared" ca="1" si="19"/>
        <v>300</v>
      </c>
      <c r="X43" s="502">
        <f t="shared" ca="1" si="19"/>
        <v>300</v>
      </c>
      <c r="Y43" s="502">
        <f t="shared" ca="1" si="19"/>
        <v>300</v>
      </c>
      <c r="Z43" s="502">
        <f t="shared" ca="1" si="19"/>
        <v>350</v>
      </c>
      <c r="AA43" s="502">
        <f t="shared" ca="1" si="19"/>
        <v>400</v>
      </c>
      <c r="AB43" s="502">
        <f t="shared" ca="1" si="19"/>
        <v>400</v>
      </c>
      <c r="AC43" s="502">
        <f t="shared" ca="1" si="19"/>
        <v>450</v>
      </c>
      <c r="AD43" s="502">
        <f t="shared" ca="1" si="19"/>
        <v>500</v>
      </c>
      <c r="AE43" s="502">
        <f t="shared" ca="1" si="19"/>
        <v>500</v>
      </c>
      <c r="AF43" s="502">
        <f t="shared" ca="1" si="19"/>
        <v>500</v>
      </c>
      <c r="AG43" s="502">
        <f t="shared" ca="1" si="19"/>
        <v>500</v>
      </c>
      <c r="AH43" s="502">
        <f t="shared" ca="1" si="19"/>
        <v>550</v>
      </c>
      <c r="AI43" s="502">
        <f t="shared" ca="1" si="19"/>
        <v>550</v>
      </c>
      <c r="AJ43" s="502">
        <f t="shared" ca="1" si="19"/>
        <v>600</v>
      </c>
      <c r="AK43" s="502">
        <f t="shared" ca="1" si="19"/>
        <v>600</v>
      </c>
    </row>
    <row r="44" spans="2:37" s="368" customFormat="1">
      <c r="E44" s="508" t="s">
        <v>70</v>
      </c>
      <c r="G44" s="368">
        <f ca="1">G24+G39</f>
        <v>0</v>
      </c>
      <c r="H44" s="502">
        <f t="shared" ref="H44:AK44" ca="1" si="20">H24+H39</f>
        <v>0</v>
      </c>
      <c r="I44" s="502">
        <f t="shared" ca="1" si="20"/>
        <v>100</v>
      </c>
      <c r="J44" s="502">
        <f t="shared" ca="1" si="20"/>
        <v>100</v>
      </c>
      <c r="K44" s="502">
        <f t="shared" ca="1" si="20"/>
        <v>100</v>
      </c>
      <c r="L44" s="502">
        <f t="shared" ca="1" si="20"/>
        <v>100</v>
      </c>
      <c r="M44" s="502">
        <f t="shared" ca="1" si="20"/>
        <v>100</v>
      </c>
      <c r="N44" s="502">
        <f t="shared" ca="1" si="20"/>
        <v>100</v>
      </c>
      <c r="O44" s="502">
        <f t="shared" ca="1" si="20"/>
        <v>100</v>
      </c>
      <c r="P44" s="502">
        <f t="shared" ca="1" si="20"/>
        <v>100</v>
      </c>
      <c r="Q44" s="502">
        <f t="shared" ca="1" si="20"/>
        <v>100</v>
      </c>
      <c r="R44" s="502">
        <f t="shared" ca="1" si="20"/>
        <v>100</v>
      </c>
      <c r="S44" s="502">
        <f t="shared" ca="1" si="20"/>
        <v>100</v>
      </c>
      <c r="T44" s="502">
        <f t="shared" ca="1" si="20"/>
        <v>100</v>
      </c>
      <c r="U44" s="502">
        <f t="shared" ca="1" si="20"/>
        <v>100</v>
      </c>
      <c r="V44" s="502">
        <f t="shared" ca="1" si="20"/>
        <v>100</v>
      </c>
      <c r="W44" s="502">
        <f t="shared" ca="1" si="20"/>
        <v>100</v>
      </c>
      <c r="X44" s="502">
        <f t="shared" ca="1" si="20"/>
        <v>100</v>
      </c>
      <c r="Y44" s="502">
        <f t="shared" ca="1" si="20"/>
        <v>100</v>
      </c>
      <c r="Z44" s="502">
        <f t="shared" ca="1" si="20"/>
        <v>100</v>
      </c>
      <c r="AA44" s="502">
        <f t="shared" ca="1" si="20"/>
        <v>100</v>
      </c>
      <c r="AB44" s="502">
        <f t="shared" ca="1" si="20"/>
        <v>100</v>
      </c>
      <c r="AC44" s="502">
        <f t="shared" ca="1" si="20"/>
        <v>100</v>
      </c>
      <c r="AD44" s="502">
        <f t="shared" ca="1" si="20"/>
        <v>100</v>
      </c>
      <c r="AE44" s="502">
        <f t="shared" ca="1" si="20"/>
        <v>100</v>
      </c>
      <c r="AF44" s="502">
        <f t="shared" ca="1" si="20"/>
        <v>100</v>
      </c>
      <c r="AG44" s="502">
        <f t="shared" ca="1" si="20"/>
        <v>100</v>
      </c>
      <c r="AH44" s="502">
        <f t="shared" ca="1" si="20"/>
        <v>100</v>
      </c>
      <c r="AI44" s="502">
        <f t="shared" ca="1" si="20"/>
        <v>100</v>
      </c>
      <c r="AJ44" s="502">
        <f t="shared" ca="1" si="20"/>
        <v>100</v>
      </c>
      <c r="AK44" s="502">
        <f t="shared" ca="1" si="20"/>
        <v>100</v>
      </c>
    </row>
    <row r="45" spans="2:37" s="368" customFormat="1">
      <c r="E45" s="508" t="s">
        <v>68</v>
      </c>
      <c r="G45" s="368">
        <f ca="1">G43-G44</f>
        <v>0</v>
      </c>
      <c r="H45" s="502">
        <f t="shared" ref="H45:AK45" ca="1" si="21">H43-H44</f>
        <v>0</v>
      </c>
      <c r="I45" s="502">
        <f t="shared" ca="1" si="21"/>
        <v>0</v>
      </c>
      <c r="J45" s="502">
        <f t="shared" ca="1" si="21"/>
        <v>0</v>
      </c>
      <c r="K45" s="502">
        <f t="shared" ca="1" si="21"/>
        <v>0</v>
      </c>
      <c r="L45" s="502">
        <f t="shared" ca="1" si="21"/>
        <v>0</v>
      </c>
      <c r="M45" s="502">
        <f t="shared" ca="1" si="21"/>
        <v>0</v>
      </c>
      <c r="N45" s="502">
        <f t="shared" ca="1" si="21"/>
        <v>0</v>
      </c>
      <c r="O45" s="502">
        <f t="shared" ca="1" si="21"/>
        <v>0</v>
      </c>
      <c r="P45" s="502">
        <f t="shared" ca="1" si="21"/>
        <v>50</v>
      </c>
      <c r="Q45" s="502">
        <f t="shared" ca="1" si="21"/>
        <v>50</v>
      </c>
      <c r="R45" s="502">
        <f t="shared" ca="1" si="21"/>
        <v>50</v>
      </c>
      <c r="S45" s="502">
        <f t="shared" ca="1" si="21"/>
        <v>50</v>
      </c>
      <c r="T45" s="502">
        <f t="shared" ca="1" si="21"/>
        <v>100</v>
      </c>
      <c r="U45" s="502">
        <f t="shared" ca="1" si="21"/>
        <v>100</v>
      </c>
      <c r="V45" s="502">
        <f t="shared" ca="1" si="21"/>
        <v>150</v>
      </c>
      <c r="W45" s="502">
        <f t="shared" ca="1" si="21"/>
        <v>200</v>
      </c>
      <c r="X45" s="502">
        <f t="shared" ca="1" si="21"/>
        <v>200</v>
      </c>
      <c r="Y45" s="502">
        <f t="shared" ca="1" si="21"/>
        <v>200</v>
      </c>
      <c r="Z45" s="502">
        <f t="shared" ca="1" si="21"/>
        <v>250</v>
      </c>
      <c r="AA45" s="502">
        <f t="shared" ca="1" si="21"/>
        <v>300</v>
      </c>
      <c r="AB45" s="502">
        <f t="shared" ca="1" si="21"/>
        <v>300</v>
      </c>
      <c r="AC45" s="502">
        <f t="shared" ca="1" si="21"/>
        <v>350</v>
      </c>
      <c r="AD45" s="502">
        <f t="shared" ca="1" si="21"/>
        <v>400</v>
      </c>
      <c r="AE45" s="502">
        <f t="shared" ca="1" si="21"/>
        <v>400</v>
      </c>
      <c r="AF45" s="502">
        <f t="shared" ca="1" si="21"/>
        <v>400</v>
      </c>
      <c r="AG45" s="502">
        <f t="shared" ca="1" si="21"/>
        <v>400</v>
      </c>
      <c r="AH45" s="502">
        <f t="shared" ca="1" si="21"/>
        <v>450</v>
      </c>
      <c r="AI45" s="502">
        <f t="shared" ca="1" si="21"/>
        <v>450</v>
      </c>
      <c r="AJ45" s="502">
        <f t="shared" ca="1" si="21"/>
        <v>500</v>
      </c>
      <c r="AK45" s="502">
        <f t="shared" ca="1" si="21"/>
        <v>500</v>
      </c>
    </row>
    <row r="46" spans="2:37" s="368" customFormat="1"/>
    <row r="47" spans="2:37">
      <c r="B47" s="502" t="s">
        <v>0</v>
      </c>
      <c r="C47" s="368">
        <v>1221</v>
      </c>
      <c r="D47" s="368" t="s">
        <v>3262</v>
      </c>
      <c r="E47" s="368" t="s">
        <v>3</v>
      </c>
      <c r="F47">
        <f ca="1">SUMIF(Произв_План!$B$4:$B$369,$G$5-1,Произв_План!$AX$4:$AX$369)</f>
        <v>0</v>
      </c>
      <c r="G47" s="502">
        <f ca="1">SUMIF(Произв_План!$B$4:$B$369,G$5,Произв_План!$AX$4:$AX$369)</f>
        <v>0</v>
      </c>
      <c r="H47" s="502">
        <f ca="1">SUMIF(Произв_План!$B$4:$B$369,H$5,Произв_План!$AX$4:$AX$369)</f>
        <v>20</v>
      </c>
      <c r="I47" s="502">
        <f ca="1">SUMIF(Произв_План!$B$4:$B$369,I$5,Произв_План!$AX$4:$AX$369)</f>
        <v>20</v>
      </c>
      <c r="J47" s="502">
        <f ca="1">SUMIF(Произв_План!$B$4:$B$369,J$5,Произв_План!$AX$4:$AX$369)</f>
        <v>20</v>
      </c>
      <c r="K47" s="502">
        <f ca="1">SUMIF(Произв_План!$B$4:$B$369,K$5,Произв_План!$AX$4:$AX$369)</f>
        <v>20</v>
      </c>
      <c r="L47" s="502">
        <f ca="1">SUMIF(Произв_План!$B$4:$B$369,L$5,Произв_План!$AX$4:$AX$369)</f>
        <v>20</v>
      </c>
      <c r="M47" s="502">
        <f ca="1">SUMIF(Произв_План!$B$4:$B$369,M$5,Произв_План!$AX$4:$AX$369)</f>
        <v>0</v>
      </c>
      <c r="N47" s="502">
        <f ca="1">SUMIF(Произв_План!$B$4:$B$369,N$5,Произв_План!$AX$4:$AX$369)</f>
        <v>0</v>
      </c>
      <c r="O47" s="502">
        <f ca="1">SUMIF(Произв_План!$B$4:$B$369,O$5,Произв_План!$AX$4:$AX$369)</f>
        <v>0</v>
      </c>
      <c r="P47" s="502">
        <f ca="1">SUMIF(Произв_План!$B$4:$B$369,P$5,Произв_План!$AX$4:$AX$369)</f>
        <v>0</v>
      </c>
      <c r="Q47" s="502">
        <f ca="1">SUMIF(Произв_План!$B$4:$B$369,Q$5,Произв_План!$AX$4:$AX$369)</f>
        <v>0</v>
      </c>
      <c r="R47" s="502">
        <f ca="1">SUMIF(Произв_План!$B$4:$B$369,R$5,Произв_План!$AX$4:$AX$369)</f>
        <v>0</v>
      </c>
      <c r="S47" s="502">
        <f ca="1">SUMIF(Произв_План!$B$4:$B$369,S$5,Произв_План!$AX$4:$AX$369)</f>
        <v>0</v>
      </c>
      <c r="T47" s="502">
        <f ca="1">SUMIF(Произв_План!$B$4:$B$369,T$5,Произв_План!$AX$4:$AX$369)</f>
        <v>0</v>
      </c>
      <c r="U47" s="502">
        <f ca="1">SUMIF(Произв_План!$B$4:$B$369,U$5,Произв_План!$AX$4:$AX$369)</f>
        <v>0</v>
      </c>
      <c r="V47" s="502">
        <f ca="1">SUMIF(Произв_План!$B$4:$B$369,V$5,Произв_План!$AX$4:$AX$369)</f>
        <v>0</v>
      </c>
      <c r="W47" s="502">
        <f ca="1">SUMIF(Произв_План!$B$4:$B$369,W$5,Произв_План!$AX$4:$AX$369)</f>
        <v>0</v>
      </c>
      <c r="X47" s="502">
        <f ca="1">SUMIF(Произв_План!$B$4:$B$369,X$5,Произв_План!$AX$4:$AX$369)</f>
        <v>0</v>
      </c>
      <c r="Y47" s="502">
        <f ca="1">SUMIF(Произв_План!$B$4:$B$369,Y$5,Произв_План!$AX$4:$AX$369)</f>
        <v>0</v>
      </c>
      <c r="Z47" s="502">
        <f ca="1">SUMIF(Произв_План!$B$4:$B$369,Z$5,Произв_План!$AX$4:$AX$369)</f>
        <v>0</v>
      </c>
      <c r="AA47" s="502">
        <f ca="1">SUMIF(Произв_План!$B$4:$B$369,AA$5,Произв_План!$AX$4:$AX$369)</f>
        <v>0</v>
      </c>
      <c r="AB47" s="502">
        <f ca="1">SUMIF(Произв_План!$B$4:$B$369,AB$5,Произв_План!$AX$4:$AX$369)</f>
        <v>0</v>
      </c>
      <c r="AC47" s="502">
        <f ca="1">SUMIF(Произв_План!$B$4:$B$369,AC$5,Произв_План!$AX$4:$AX$369)</f>
        <v>0</v>
      </c>
      <c r="AD47" s="502">
        <f ca="1">SUMIF(Произв_План!$B$4:$B$369,AD$5,Произв_План!$AX$4:$AX$369)</f>
        <v>0</v>
      </c>
      <c r="AE47" s="502">
        <f ca="1">SUMIF(Произв_План!$B$4:$B$369,AE$5,Произв_План!$AX$4:$AX$369)</f>
        <v>0</v>
      </c>
      <c r="AF47" s="502">
        <f ca="1">SUMIF(Произв_План!$B$4:$B$369,AF$5,Произв_План!$AX$4:$AX$369)</f>
        <v>0</v>
      </c>
      <c r="AG47" s="502">
        <f ca="1">SUMIF(Произв_План!$B$4:$B$369,AG$5,Произв_План!$AX$4:$AX$369)</f>
        <v>0</v>
      </c>
      <c r="AH47" s="502">
        <f ca="1">SUMIF(Произв_План!$B$4:$B$369,AH$5,Произв_План!$AX$4:$AX$369)</f>
        <v>0</v>
      </c>
      <c r="AI47" s="502">
        <f ca="1">SUMIF(Произв_План!$B$4:$B$369,AI$5,Произв_План!$AX$4:$AX$369)</f>
        <v>0</v>
      </c>
      <c r="AJ47" s="502">
        <f ca="1">SUMIF(Произв_План!$B$4:$B$369,AJ$5,Произв_План!$AX$4:$AX$369)</f>
        <v>0</v>
      </c>
      <c r="AK47" s="502">
        <f ca="1">SUMIF(Произв_План!$B$4:$B$369,AK$5,Произв_План!$AX$4:$AX$369)</f>
        <v>0</v>
      </c>
    </row>
    <row r="48" spans="2:37">
      <c r="E48" s="368" t="s">
        <v>4</v>
      </c>
      <c r="F48" s="502">
        <f ca="1">SUMIF(Произв_Факт!$B$4:$B$369,$G$5-1,Произв_Факт!$AX$4:$AX$369)</f>
        <v>20</v>
      </c>
      <c r="G48" s="502">
        <f ca="1">SUMIF(Произв_Факт!$B$4:$B$369,G$5,Произв_Факт!$AX$4:$AX$369)</f>
        <v>0</v>
      </c>
      <c r="H48" s="502">
        <f ca="1">SUMIF(Произв_Факт!$B$4:$B$369,H$5,Произв_Факт!$AX$4:$AX$369)</f>
        <v>20</v>
      </c>
      <c r="I48" s="502">
        <f ca="1">SUMIF(Произв_Факт!$B$4:$B$369,I$5,Произв_Факт!$AX$4:$AX$369)</f>
        <v>20</v>
      </c>
      <c r="J48" s="502">
        <f ca="1">SUMIF(Произв_Факт!$B$4:$B$369,J$5,Произв_Факт!$AX$4:$AX$369)</f>
        <v>20</v>
      </c>
      <c r="K48" s="502">
        <f ca="1">SUMIF(Произв_Факт!$B$4:$B$369,K$5,Произв_Факт!$AX$4:$AX$369)</f>
        <v>20</v>
      </c>
      <c r="L48" s="502">
        <f ca="1">SUMIF(Произв_Факт!$B$4:$B$369,L$5,Произв_Факт!$AX$4:$AX$369)</f>
        <v>18</v>
      </c>
      <c r="M48" s="502">
        <f ca="1">SUMIF(Произв_Факт!$B$4:$B$369,M$5,Произв_Факт!$AX$4:$AX$369)</f>
        <v>0</v>
      </c>
      <c r="N48" s="502">
        <f ca="1">SUMIF(Произв_Факт!$B$4:$B$369,N$5,Произв_Факт!$AX$4:$AX$369)</f>
        <v>0</v>
      </c>
      <c r="O48" s="502">
        <f ca="1">SUMIF(Произв_Факт!$B$4:$B$369,O$5,Произв_Факт!$AX$4:$AX$369)</f>
        <v>0</v>
      </c>
      <c r="P48" s="502">
        <f ca="1">SUMIF(Произв_Факт!$B$4:$B$369,P$5,Произв_Факт!$AX$4:$AX$369)</f>
        <v>0</v>
      </c>
      <c r="Q48" s="502">
        <f ca="1">SUMIF(Произв_Факт!$B$4:$B$369,Q$5,Произв_Факт!$AX$4:$AX$369)</f>
        <v>0</v>
      </c>
      <c r="R48" s="502">
        <f ca="1">SUMIF(Произв_Факт!$B$4:$B$369,R$5,Произв_Факт!$AX$4:$AX$369)</f>
        <v>0</v>
      </c>
      <c r="S48" s="502">
        <f ca="1">SUMIF(Произв_Факт!$B$4:$B$369,S$5,Произв_Факт!$AX$4:$AX$369)</f>
        <v>0</v>
      </c>
      <c r="T48" s="502">
        <f ca="1">SUMIF(Произв_Факт!$B$4:$B$369,T$5,Произв_Факт!$AX$4:$AX$369)</f>
        <v>0</v>
      </c>
      <c r="U48" s="502">
        <f ca="1">SUMIF(Произв_Факт!$B$4:$B$369,U$5,Произв_Факт!$AX$4:$AX$369)</f>
        <v>0</v>
      </c>
      <c r="V48" s="502">
        <f ca="1">SUMIF(Произв_Факт!$B$4:$B$369,V$5,Произв_Факт!$AX$4:$AX$369)</f>
        <v>0</v>
      </c>
      <c r="W48" s="502">
        <f ca="1">SUMIF(Произв_Факт!$B$4:$B$369,W$5,Произв_Факт!$AX$4:$AX$369)</f>
        <v>0</v>
      </c>
      <c r="X48" s="502">
        <f ca="1">SUMIF(Произв_Факт!$B$4:$B$369,X$5,Произв_Факт!$AX$4:$AX$369)</f>
        <v>0</v>
      </c>
      <c r="Y48" s="502">
        <f ca="1">SUMIF(Произв_Факт!$B$4:$B$369,Y$5,Произв_Факт!$AX$4:$AX$369)</f>
        <v>0</v>
      </c>
      <c r="Z48" s="502">
        <f ca="1">SUMIF(Произв_Факт!$B$4:$B$369,Z$5,Произв_Факт!$AX$4:$AX$369)</f>
        <v>0</v>
      </c>
      <c r="AA48" s="502">
        <f ca="1">SUMIF(Произв_Факт!$B$4:$B$369,AA$5,Произв_Факт!$AX$4:$AX$369)</f>
        <v>0</v>
      </c>
      <c r="AB48" s="502">
        <f ca="1">SUMIF(Произв_Факт!$B$4:$B$369,AB$5,Произв_Факт!$AX$4:$AX$369)</f>
        <v>0</v>
      </c>
      <c r="AC48" s="502">
        <f ca="1">SUMIF(Произв_Факт!$B$4:$B$369,AC$5,Произв_Факт!$AX$4:$AX$369)</f>
        <v>0</v>
      </c>
      <c r="AD48" s="502">
        <f ca="1">SUMIF(Произв_Факт!$B$4:$B$369,AD$5,Произв_Факт!$AX$4:$AX$369)</f>
        <v>0</v>
      </c>
      <c r="AE48" s="502">
        <f ca="1">SUMIF(Произв_Факт!$B$4:$B$369,AE$5,Произв_Факт!$AX$4:$AX$369)</f>
        <v>0</v>
      </c>
      <c r="AF48" s="502">
        <f ca="1">SUMIF(Произв_Факт!$B$4:$B$369,AF$5,Произв_Факт!$AX$4:$AX$369)</f>
        <v>0</v>
      </c>
      <c r="AG48" s="502">
        <f ca="1">SUMIF(Произв_Факт!$B$4:$B$369,AG$5,Произв_Факт!$AX$4:$AX$369)</f>
        <v>0</v>
      </c>
      <c r="AH48" s="502">
        <f ca="1">SUMIF(Произв_Факт!$B$4:$B$369,AH$5,Произв_Факт!$AX$4:$AX$369)</f>
        <v>0</v>
      </c>
      <c r="AI48" s="502">
        <f ca="1">SUMIF(Произв_Факт!$B$4:$B$369,AI$5,Произв_Факт!$AX$4:$AX$369)</f>
        <v>0</v>
      </c>
      <c r="AJ48" s="502">
        <f ca="1">SUMIF(Произв_Факт!$B$4:$B$369,AJ$5,Произв_Факт!$AX$4:$AX$369)</f>
        <v>0</v>
      </c>
      <c r="AK48" s="502">
        <f ca="1">SUMIF(Произв_Факт!$B$4:$B$369,AK$5,Произв_Факт!$AX$4:$AX$369)</f>
        <v>0</v>
      </c>
    </row>
    <row r="49" spans="3:37">
      <c r="E49" s="368" t="s">
        <v>69</v>
      </c>
      <c r="G49">
        <f ca="1">F49+G47</f>
        <v>0</v>
      </c>
      <c r="H49" s="502">
        <f t="shared" ref="H49:AK49" ca="1" si="22">G49+H47</f>
        <v>20</v>
      </c>
      <c r="I49" s="502">
        <f t="shared" ca="1" si="22"/>
        <v>40</v>
      </c>
      <c r="J49" s="502">
        <f t="shared" ca="1" si="22"/>
        <v>60</v>
      </c>
      <c r="K49" s="502">
        <f t="shared" ca="1" si="22"/>
        <v>80</v>
      </c>
      <c r="L49" s="502">
        <f t="shared" ca="1" si="22"/>
        <v>100</v>
      </c>
      <c r="M49" s="502">
        <f t="shared" ca="1" si="22"/>
        <v>100</v>
      </c>
      <c r="N49" s="502">
        <f t="shared" ca="1" si="22"/>
        <v>100</v>
      </c>
      <c r="O49" s="502">
        <f t="shared" ca="1" si="22"/>
        <v>100</v>
      </c>
      <c r="P49" s="502">
        <f t="shared" ca="1" si="22"/>
        <v>100</v>
      </c>
      <c r="Q49" s="502">
        <f t="shared" ca="1" si="22"/>
        <v>100</v>
      </c>
      <c r="R49" s="502">
        <f t="shared" ca="1" si="22"/>
        <v>100</v>
      </c>
      <c r="S49" s="502">
        <f t="shared" ca="1" si="22"/>
        <v>100</v>
      </c>
      <c r="T49" s="502">
        <f t="shared" ca="1" si="22"/>
        <v>100</v>
      </c>
      <c r="U49" s="502">
        <f t="shared" ca="1" si="22"/>
        <v>100</v>
      </c>
      <c r="V49" s="502">
        <f t="shared" ca="1" si="22"/>
        <v>100</v>
      </c>
      <c r="W49" s="502">
        <f t="shared" ca="1" si="22"/>
        <v>100</v>
      </c>
      <c r="X49" s="502">
        <f t="shared" ca="1" si="22"/>
        <v>100</v>
      </c>
      <c r="Y49" s="502">
        <f t="shared" ca="1" si="22"/>
        <v>100</v>
      </c>
      <c r="Z49" s="502">
        <f t="shared" ca="1" si="22"/>
        <v>100</v>
      </c>
      <c r="AA49" s="502">
        <f t="shared" ca="1" si="22"/>
        <v>100</v>
      </c>
      <c r="AB49" s="502">
        <f t="shared" ca="1" si="22"/>
        <v>100</v>
      </c>
      <c r="AC49" s="502">
        <f t="shared" ca="1" si="22"/>
        <v>100</v>
      </c>
      <c r="AD49" s="502">
        <f t="shared" ca="1" si="22"/>
        <v>100</v>
      </c>
      <c r="AE49" s="502">
        <f t="shared" ca="1" si="22"/>
        <v>100</v>
      </c>
      <c r="AF49" s="502">
        <f t="shared" ca="1" si="22"/>
        <v>100</v>
      </c>
      <c r="AG49" s="502">
        <f t="shared" ca="1" si="22"/>
        <v>100</v>
      </c>
      <c r="AH49" s="502">
        <f t="shared" ca="1" si="22"/>
        <v>100</v>
      </c>
      <c r="AI49" s="502">
        <f t="shared" ca="1" si="22"/>
        <v>100</v>
      </c>
      <c r="AJ49" s="502">
        <f t="shared" ca="1" si="22"/>
        <v>100</v>
      </c>
      <c r="AK49" s="502">
        <f t="shared" ca="1" si="22"/>
        <v>100</v>
      </c>
    </row>
    <row r="50" spans="3:37">
      <c r="E50" s="508" t="s">
        <v>70</v>
      </c>
      <c r="G50">
        <f ca="1">F50+G48</f>
        <v>0</v>
      </c>
      <c r="H50" s="502">
        <f t="shared" ref="H50:AK50" ca="1" si="23">G50+H48</f>
        <v>20</v>
      </c>
      <c r="I50" s="502">
        <f t="shared" ca="1" si="23"/>
        <v>40</v>
      </c>
      <c r="J50" s="502">
        <f t="shared" ca="1" si="23"/>
        <v>60</v>
      </c>
      <c r="K50" s="502">
        <f t="shared" ca="1" si="23"/>
        <v>80</v>
      </c>
      <c r="L50" s="502">
        <f t="shared" ca="1" si="23"/>
        <v>98</v>
      </c>
      <c r="M50" s="502">
        <f t="shared" ca="1" si="23"/>
        <v>98</v>
      </c>
      <c r="N50" s="502">
        <f t="shared" ca="1" si="23"/>
        <v>98</v>
      </c>
      <c r="O50" s="502">
        <f t="shared" ca="1" si="23"/>
        <v>98</v>
      </c>
      <c r="P50" s="502">
        <f t="shared" ca="1" si="23"/>
        <v>98</v>
      </c>
      <c r="Q50" s="502">
        <f t="shared" ca="1" si="23"/>
        <v>98</v>
      </c>
      <c r="R50" s="502">
        <f t="shared" ca="1" si="23"/>
        <v>98</v>
      </c>
      <c r="S50" s="502">
        <f t="shared" ca="1" si="23"/>
        <v>98</v>
      </c>
      <c r="T50" s="502">
        <f t="shared" ca="1" si="23"/>
        <v>98</v>
      </c>
      <c r="U50" s="502">
        <f t="shared" ca="1" si="23"/>
        <v>98</v>
      </c>
      <c r="V50" s="502">
        <f t="shared" ca="1" si="23"/>
        <v>98</v>
      </c>
      <c r="W50" s="502">
        <f t="shared" ca="1" si="23"/>
        <v>98</v>
      </c>
      <c r="X50" s="502">
        <f t="shared" ca="1" si="23"/>
        <v>98</v>
      </c>
      <c r="Y50" s="502">
        <f t="shared" ca="1" si="23"/>
        <v>98</v>
      </c>
      <c r="Z50" s="502">
        <f t="shared" ca="1" si="23"/>
        <v>98</v>
      </c>
      <c r="AA50" s="502">
        <f t="shared" ca="1" si="23"/>
        <v>98</v>
      </c>
      <c r="AB50" s="502">
        <f t="shared" ca="1" si="23"/>
        <v>98</v>
      </c>
      <c r="AC50" s="502">
        <f t="shared" ca="1" si="23"/>
        <v>98</v>
      </c>
      <c r="AD50" s="502">
        <f t="shared" ca="1" si="23"/>
        <v>98</v>
      </c>
      <c r="AE50" s="502">
        <f t="shared" ca="1" si="23"/>
        <v>98</v>
      </c>
      <c r="AF50" s="502">
        <f t="shared" ca="1" si="23"/>
        <v>98</v>
      </c>
      <c r="AG50" s="502">
        <f t="shared" ca="1" si="23"/>
        <v>98</v>
      </c>
      <c r="AH50" s="502">
        <f t="shared" ca="1" si="23"/>
        <v>98</v>
      </c>
      <c r="AI50" s="502">
        <f t="shared" ca="1" si="23"/>
        <v>98</v>
      </c>
      <c r="AJ50" s="502">
        <f t="shared" ca="1" si="23"/>
        <v>98</v>
      </c>
      <c r="AK50" s="502">
        <f t="shared" ca="1" si="23"/>
        <v>98</v>
      </c>
    </row>
    <row r="51" spans="3:37">
      <c r="E51" s="508" t="s">
        <v>68</v>
      </c>
      <c r="G51">
        <f ca="1">G49-G50</f>
        <v>0</v>
      </c>
      <c r="H51" s="502">
        <f t="shared" ref="H51:AK51" ca="1" si="24">H49-H50</f>
        <v>0</v>
      </c>
      <c r="I51" s="502">
        <f t="shared" ca="1" si="24"/>
        <v>0</v>
      </c>
      <c r="J51" s="502">
        <f t="shared" ca="1" si="24"/>
        <v>0</v>
      </c>
      <c r="K51" s="502">
        <f t="shared" ca="1" si="24"/>
        <v>0</v>
      </c>
      <c r="L51" s="502">
        <f t="shared" ca="1" si="24"/>
        <v>2</v>
      </c>
      <c r="M51" s="502">
        <f t="shared" ca="1" si="24"/>
        <v>2</v>
      </c>
      <c r="N51" s="502">
        <f t="shared" ca="1" si="24"/>
        <v>2</v>
      </c>
      <c r="O51" s="502">
        <f t="shared" ca="1" si="24"/>
        <v>2</v>
      </c>
      <c r="P51" s="502">
        <f t="shared" ca="1" si="24"/>
        <v>2</v>
      </c>
      <c r="Q51" s="502">
        <f t="shared" ca="1" si="24"/>
        <v>2</v>
      </c>
      <c r="R51" s="502">
        <f t="shared" ca="1" si="24"/>
        <v>2</v>
      </c>
      <c r="S51" s="502">
        <f t="shared" ca="1" si="24"/>
        <v>2</v>
      </c>
      <c r="T51" s="502">
        <f t="shared" ca="1" si="24"/>
        <v>2</v>
      </c>
      <c r="U51" s="502">
        <f t="shared" ca="1" si="24"/>
        <v>2</v>
      </c>
      <c r="V51" s="502">
        <f t="shared" ca="1" si="24"/>
        <v>2</v>
      </c>
      <c r="W51" s="502">
        <f t="shared" ca="1" si="24"/>
        <v>2</v>
      </c>
      <c r="X51" s="502">
        <f t="shared" ca="1" si="24"/>
        <v>2</v>
      </c>
      <c r="Y51" s="502">
        <f t="shared" ca="1" si="24"/>
        <v>2</v>
      </c>
      <c r="Z51" s="502">
        <f t="shared" ca="1" si="24"/>
        <v>2</v>
      </c>
      <c r="AA51" s="502">
        <f t="shared" ca="1" si="24"/>
        <v>2</v>
      </c>
      <c r="AB51" s="502">
        <f t="shared" ca="1" si="24"/>
        <v>2</v>
      </c>
      <c r="AC51" s="502">
        <f t="shared" ca="1" si="24"/>
        <v>2</v>
      </c>
      <c r="AD51" s="502">
        <f t="shared" ca="1" si="24"/>
        <v>2</v>
      </c>
      <c r="AE51" s="502">
        <f t="shared" ca="1" si="24"/>
        <v>2</v>
      </c>
      <c r="AF51" s="502">
        <f t="shared" ca="1" si="24"/>
        <v>2</v>
      </c>
      <c r="AG51" s="502">
        <f t="shared" ca="1" si="24"/>
        <v>2</v>
      </c>
      <c r="AH51" s="502">
        <f t="shared" ca="1" si="24"/>
        <v>2</v>
      </c>
      <c r="AI51" s="502">
        <f t="shared" ca="1" si="24"/>
        <v>2</v>
      </c>
      <c r="AJ51" s="502">
        <f t="shared" ca="1" si="24"/>
        <v>2</v>
      </c>
      <c r="AK51" s="502">
        <f t="shared" ca="1" si="24"/>
        <v>2</v>
      </c>
    </row>
    <row r="52" spans="3:37">
      <c r="D52" s="368" t="s">
        <v>3263</v>
      </c>
      <c r="E52" s="368" t="s">
        <v>3</v>
      </c>
      <c r="F52" s="502">
        <f ca="1">SUMIF(Произв_План!$B$4:$B$369,$G$5-1,Произв_План!$AY$4:$AY$369)</f>
        <v>0</v>
      </c>
      <c r="G52" s="502">
        <f ca="1">SUMIF(Произв_План!$B$4:$B$369,G$5,Произв_План!$AY$4:$AY$369)</f>
        <v>0</v>
      </c>
      <c r="H52" s="502">
        <f ca="1">SUMIF(Произв_План!$B$4:$B$369,H$5,Произв_План!$AY$4:$AY$369)</f>
        <v>0</v>
      </c>
      <c r="I52" s="502">
        <f ca="1">SUMIF(Произв_План!$B$4:$B$369,I$5,Произв_План!$AY$4:$AY$369)</f>
        <v>0</v>
      </c>
      <c r="J52" s="502">
        <f ca="1">SUMIF(Произв_План!$B$4:$B$369,J$5,Произв_План!$AY$4:$AY$369)</f>
        <v>0</v>
      </c>
      <c r="K52" s="502">
        <f ca="1">SUMIF(Произв_План!$B$4:$B$369,K$5,Произв_План!$AY$4:$AY$369)</f>
        <v>0</v>
      </c>
      <c r="L52" s="502">
        <f ca="1">SUMIF(Произв_План!$B$4:$B$369,L$5,Произв_План!$AY$4:$AY$369)</f>
        <v>0</v>
      </c>
      <c r="M52" s="502">
        <f ca="1">SUMIF(Произв_План!$B$4:$B$369,M$5,Произв_План!$AY$4:$AY$369)</f>
        <v>0</v>
      </c>
      <c r="N52" s="502">
        <f ca="1">SUMIF(Произв_План!$B$4:$B$369,N$5,Произв_План!$AY$4:$AY$369)</f>
        <v>0</v>
      </c>
      <c r="O52" s="502">
        <f ca="1">SUMIF(Произв_План!$B$4:$B$369,O$5,Произв_План!$AY$4:$AY$369)</f>
        <v>0</v>
      </c>
      <c r="P52" s="502">
        <f ca="1">SUMIF(Произв_План!$B$4:$B$369,P$5,Произв_План!$AY$4:$AY$369)</f>
        <v>0</v>
      </c>
      <c r="Q52" s="502">
        <f ca="1">SUMIF(Произв_План!$B$4:$B$369,Q$5,Произв_План!$AY$4:$AY$369)</f>
        <v>0</v>
      </c>
      <c r="R52" s="502">
        <f ca="1">SUMIF(Произв_План!$B$4:$B$369,R$5,Произв_План!$AY$4:$AY$369)</f>
        <v>0</v>
      </c>
      <c r="S52" s="502">
        <f ca="1">SUMIF(Произв_План!$B$4:$B$369,S$5,Произв_План!$AY$4:$AY$369)</f>
        <v>0</v>
      </c>
      <c r="T52" s="502">
        <f ca="1">SUMIF(Произв_План!$B$4:$B$369,T$5,Произв_План!$AY$4:$AY$369)</f>
        <v>0</v>
      </c>
      <c r="U52" s="502">
        <f ca="1">SUMIF(Произв_План!$B$4:$B$369,U$5,Произв_План!$AY$4:$AY$369)</f>
        <v>0</v>
      </c>
      <c r="V52" s="502">
        <f ca="1">SUMIF(Произв_План!$B$4:$B$369,V$5,Произв_План!$AY$4:$AY$369)</f>
        <v>0</v>
      </c>
      <c r="W52" s="502">
        <f ca="1">SUMIF(Произв_План!$B$4:$B$369,W$5,Произв_План!$AY$4:$AY$369)</f>
        <v>0</v>
      </c>
      <c r="X52" s="502">
        <f ca="1">SUMIF(Произв_План!$B$4:$B$369,X$5,Произв_План!$AY$4:$AY$369)</f>
        <v>0</v>
      </c>
      <c r="Y52" s="502">
        <f ca="1">SUMIF(Произв_План!$B$4:$B$369,Y$5,Произв_План!$AY$4:$AY$369)</f>
        <v>0</v>
      </c>
      <c r="Z52" s="502">
        <f ca="1">SUMIF(Произв_План!$B$4:$B$369,Z$5,Произв_План!$AY$4:$AY$369)</f>
        <v>0</v>
      </c>
      <c r="AA52" s="502">
        <f ca="1">SUMIF(Произв_План!$B$4:$B$369,AA$5,Произв_План!$AY$4:$AY$369)</f>
        <v>0</v>
      </c>
      <c r="AB52" s="502">
        <f ca="1">SUMIF(Произв_План!$B$4:$B$369,AB$5,Произв_План!$AY$4:$AY$369)</f>
        <v>0</v>
      </c>
      <c r="AC52" s="502">
        <f ca="1">SUMIF(Произв_План!$B$4:$B$369,AC$5,Произв_План!$AY$4:$AY$369)</f>
        <v>0</v>
      </c>
      <c r="AD52" s="502">
        <f ca="1">SUMIF(Произв_План!$B$4:$B$369,AD$5,Произв_План!$AY$4:$AY$369)</f>
        <v>0</v>
      </c>
      <c r="AE52" s="502">
        <f ca="1">SUMIF(Произв_План!$B$4:$B$369,AE$5,Произв_План!$AY$4:$AY$369)</f>
        <v>0</v>
      </c>
      <c r="AF52" s="502">
        <f ca="1">SUMIF(Произв_План!$B$4:$B$369,AF$5,Произв_План!$AY$4:$AY$369)</f>
        <v>0</v>
      </c>
      <c r="AG52" s="502">
        <f ca="1">SUMIF(Произв_План!$B$4:$B$369,AG$5,Произв_План!$AY$4:$AY$369)</f>
        <v>0</v>
      </c>
      <c r="AH52" s="502">
        <f ca="1">SUMIF(Произв_План!$B$4:$B$369,AH$5,Произв_План!$AY$4:$AY$369)</f>
        <v>0</v>
      </c>
      <c r="AI52" s="502">
        <f ca="1">SUMIF(Произв_План!$B$4:$B$369,AI$5,Произв_План!$AY$4:$AY$369)</f>
        <v>0</v>
      </c>
      <c r="AJ52" s="502">
        <f ca="1">SUMIF(Произв_План!$B$4:$B$369,AJ$5,Произв_План!$AY$4:$AY$369)</f>
        <v>0</v>
      </c>
      <c r="AK52" s="502">
        <f ca="1">SUMIF(Произв_План!$B$4:$B$369,AK$5,Произв_План!$AY$4:$AY$369)</f>
        <v>0</v>
      </c>
    </row>
    <row r="53" spans="3:37">
      <c r="E53" s="368" t="s">
        <v>4</v>
      </c>
      <c r="F53" s="502">
        <f ca="1">SUMIF(Произв_Факт!$B$4:$B$369,$G$5-1,Произв_Факт!$AY$4:$AY$369)</f>
        <v>0</v>
      </c>
      <c r="G53" s="502">
        <f ca="1">SUMIF(Произв_Факт!$B$4:$B$369,G$5,Произв_Факт!$AY$4:$AY$369)</f>
        <v>0</v>
      </c>
      <c r="H53" s="502">
        <f ca="1">SUMIF(Произв_Факт!$B$4:$B$369,H$5,Произв_Факт!$AY$4:$AY$369)</f>
        <v>0</v>
      </c>
      <c r="I53" s="502">
        <f ca="1">SUMIF(Произв_Факт!$B$4:$B$369,I$5,Произв_Факт!$AY$4:$AY$369)</f>
        <v>0</v>
      </c>
      <c r="J53" s="502">
        <f ca="1">SUMIF(Произв_Факт!$B$4:$B$369,J$5,Произв_Факт!$AY$4:$AY$369)</f>
        <v>0</v>
      </c>
      <c r="K53" s="502">
        <f ca="1">SUMIF(Произв_Факт!$B$4:$B$369,K$5,Произв_Факт!$AY$4:$AY$369)</f>
        <v>0</v>
      </c>
      <c r="L53" s="502">
        <f ca="1">SUMIF(Произв_Факт!$B$4:$B$369,L$5,Произв_Факт!$AY$4:$AY$369)</f>
        <v>0</v>
      </c>
      <c r="M53" s="502">
        <f ca="1">SUMIF(Произв_Факт!$B$4:$B$369,M$5,Произв_Факт!$AY$4:$AY$369)</f>
        <v>0</v>
      </c>
      <c r="N53" s="502">
        <f ca="1">SUMIF(Произв_Факт!$B$4:$B$369,N$5,Произв_Факт!$AY$4:$AY$369)</f>
        <v>0</v>
      </c>
      <c r="O53" s="502">
        <f ca="1">SUMIF(Произв_Факт!$B$4:$B$369,O$5,Произв_Факт!$AY$4:$AY$369)</f>
        <v>0</v>
      </c>
      <c r="P53" s="502">
        <f ca="1">SUMIF(Произв_Факт!$B$4:$B$369,P$5,Произв_Факт!$AY$4:$AY$369)</f>
        <v>0</v>
      </c>
      <c r="Q53" s="502">
        <f ca="1">SUMIF(Произв_Факт!$B$4:$B$369,Q$5,Произв_Факт!$AY$4:$AY$369)</f>
        <v>0</v>
      </c>
      <c r="R53" s="502">
        <f ca="1">SUMIF(Произв_Факт!$B$4:$B$369,R$5,Произв_Факт!$AY$4:$AY$369)</f>
        <v>0</v>
      </c>
      <c r="S53" s="502">
        <f ca="1">SUMIF(Произв_Факт!$B$4:$B$369,S$5,Произв_Факт!$AY$4:$AY$369)</f>
        <v>0</v>
      </c>
      <c r="T53" s="502">
        <f ca="1">SUMIF(Произв_Факт!$B$4:$B$369,T$5,Произв_Факт!$AY$4:$AY$369)</f>
        <v>0</v>
      </c>
      <c r="U53" s="502">
        <f ca="1">SUMIF(Произв_Факт!$B$4:$B$369,U$5,Произв_Факт!$AY$4:$AY$369)</f>
        <v>0</v>
      </c>
      <c r="V53" s="502">
        <f ca="1">SUMIF(Произв_Факт!$B$4:$B$369,V$5,Произв_Факт!$AY$4:$AY$369)</f>
        <v>0</v>
      </c>
      <c r="W53" s="502">
        <f ca="1">SUMIF(Произв_Факт!$B$4:$B$369,W$5,Произв_Факт!$AY$4:$AY$369)</f>
        <v>0</v>
      </c>
      <c r="X53" s="502">
        <f ca="1">SUMIF(Произв_Факт!$B$4:$B$369,X$5,Произв_Факт!$AY$4:$AY$369)</f>
        <v>0</v>
      </c>
      <c r="Y53" s="502">
        <f ca="1">SUMIF(Произв_Факт!$B$4:$B$369,Y$5,Произв_Факт!$AY$4:$AY$369)</f>
        <v>0</v>
      </c>
      <c r="Z53" s="502">
        <f ca="1">SUMIF(Произв_Факт!$B$4:$B$369,Z$5,Произв_Факт!$AY$4:$AY$369)</f>
        <v>0</v>
      </c>
      <c r="AA53" s="502">
        <f ca="1">SUMIF(Произв_Факт!$B$4:$B$369,AA$5,Произв_Факт!$AY$4:$AY$369)</f>
        <v>0</v>
      </c>
      <c r="AB53" s="502">
        <f ca="1">SUMIF(Произв_Факт!$B$4:$B$369,AB$5,Произв_Факт!$AY$4:$AY$369)</f>
        <v>0</v>
      </c>
      <c r="AC53" s="502">
        <f ca="1">SUMIF(Произв_Факт!$B$4:$B$369,AC$5,Произв_Факт!$AY$4:$AY$369)</f>
        <v>0</v>
      </c>
      <c r="AD53" s="502">
        <f ca="1">SUMIF(Произв_Факт!$B$4:$B$369,AD$5,Произв_Факт!$AY$4:$AY$369)</f>
        <v>0</v>
      </c>
      <c r="AE53" s="502">
        <f ca="1">SUMIF(Произв_Факт!$B$4:$B$369,AE$5,Произв_Факт!$AY$4:$AY$369)</f>
        <v>0</v>
      </c>
      <c r="AF53" s="502">
        <f ca="1">SUMIF(Произв_Факт!$B$4:$B$369,AF$5,Произв_Факт!$AY$4:$AY$369)</f>
        <v>0</v>
      </c>
      <c r="AG53" s="502">
        <f ca="1">SUMIF(Произв_Факт!$B$4:$B$369,AG$5,Произв_Факт!$AY$4:$AY$369)</f>
        <v>0</v>
      </c>
      <c r="AH53" s="502">
        <f ca="1">SUMIF(Произв_Факт!$B$4:$B$369,AH$5,Произв_Факт!$AY$4:$AY$369)</f>
        <v>0</v>
      </c>
      <c r="AI53" s="502">
        <f ca="1">SUMIF(Произв_Факт!$B$4:$B$369,AI$5,Произв_Факт!$AY$4:$AY$369)</f>
        <v>0</v>
      </c>
      <c r="AJ53" s="502">
        <f ca="1">SUMIF(Произв_Факт!$B$4:$B$369,AJ$5,Произв_Факт!$AY$4:$AY$369)</f>
        <v>0</v>
      </c>
      <c r="AK53" s="502">
        <f ca="1">SUMIF(Произв_Факт!$B$4:$B$369,AK$5,Произв_Факт!$AY$4:$AY$369)</f>
        <v>0</v>
      </c>
    </row>
    <row r="54" spans="3:37">
      <c r="E54" s="368" t="s">
        <v>69</v>
      </c>
      <c r="G54">
        <f ca="1">F54+G52</f>
        <v>0</v>
      </c>
      <c r="H54" s="502">
        <f t="shared" ref="H54:AK54" ca="1" si="25">G54+H52</f>
        <v>0</v>
      </c>
      <c r="I54" s="502">
        <f t="shared" ca="1" si="25"/>
        <v>0</v>
      </c>
      <c r="J54" s="502">
        <f t="shared" ca="1" si="25"/>
        <v>0</v>
      </c>
      <c r="K54" s="502">
        <f t="shared" ca="1" si="25"/>
        <v>0</v>
      </c>
      <c r="L54" s="502">
        <f t="shared" ca="1" si="25"/>
        <v>0</v>
      </c>
      <c r="M54" s="502">
        <f t="shared" ca="1" si="25"/>
        <v>0</v>
      </c>
      <c r="N54" s="502">
        <f t="shared" ca="1" si="25"/>
        <v>0</v>
      </c>
      <c r="O54" s="502">
        <f t="shared" ca="1" si="25"/>
        <v>0</v>
      </c>
      <c r="P54" s="502">
        <f t="shared" ca="1" si="25"/>
        <v>0</v>
      </c>
      <c r="Q54" s="502">
        <f t="shared" ca="1" si="25"/>
        <v>0</v>
      </c>
      <c r="R54" s="502">
        <f t="shared" ca="1" si="25"/>
        <v>0</v>
      </c>
      <c r="S54" s="502">
        <f t="shared" ca="1" si="25"/>
        <v>0</v>
      </c>
      <c r="T54" s="502">
        <f t="shared" ca="1" si="25"/>
        <v>0</v>
      </c>
      <c r="U54" s="502">
        <f t="shared" ca="1" si="25"/>
        <v>0</v>
      </c>
      <c r="V54" s="502">
        <f t="shared" ca="1" si="25"/>
        <v>0</v>
      </c>
      <c r="W54" s="502">
        <f t="shared" ca="1" si="25"/>
        <v>0</v>
      </c>
      <c r="X54" s="502">
        <f t="shared" ca="1" si="25"/>
        <v>0</v>
      </c>
      <c r="Y54" s="502">
        <f t="shared" ca="1" si="25"/>
        <v>0</v>
      </c>
      <c r="Z54" s="502">
        <f t="shared" ca="1" si="25"/>
        <v>0</v>
      </c>
      <c r="AA54" s="502">
        <f t="shared" ca="1" si="25"/>
        <v>0</v>
      </c>
      <c r="AB54" s="502">
        <f t="shared" ca="1" si="25"/>
        <v>0</v>
      </c>
      <c r="AC54" s="502">
        <f t="shared" ca="1" si="25"/>
        <v>0</v>
      </c>
      <c r="AD54" s="502">
        <f t="shared" ca="1" si="25"/>
        <v>0</v>
      </c>
      <c r="AE54" s="502">
        <f t="shared" ca="1" si="25"/>
        <v>0</v>
      </c>
      <c r="AF54" s="502">
        <f t="shared" ca="1" si="25"/>
        <v>0</v>
      </c>
      <c r="AG54" s="502">
        <f t="shared" ca="1" si="25"/>
        <v>0</v>
      </c>
      <c r="AH54" s="502">
        <f t="shared" ca="1" si="25"/>
        <v>0</v>
      </c>
      <c r="AI54" s="502">
        <f t="shared" ca="1" si="25"/>
        <v>0</v>
      </c>
      <c r="AJ54" s="502">
        <f t="shared" ca="1" si="25"/>
        <v>0</v>
      </c>
      <c r="AK54" s="502">
        <f t="shared" ca="1" si="25"/>
        <v>0</v>
      </c>
    </row>
    <row r="55" spans="3:37">
      <c r="E55" s="508" t="s">
        <v>70</v>
      </c>
      <c r="G55">
        <f ca="1">F55+G53</f>
        <v>0</v>
      </c>
      <c r="H55" s="502">
        <f t="shared" ref="H55:AK55" ca="1" si="26">G55+H53</f>
        <v>0</v>
      </c>
      <c r="I55" s="502">
        <f t="shared" ca="1" si="26"/>
        <v>0</v>
      </c>
      <c r="J55" s="502">
        <f t="shared" ca="1" si="26"/>
        <v>0</v>
      </c>
      <c r="K55" s="502">
        <f t="shared" ca="1" si="26"/>
        <v>0</v>
      </c>
      <c r="L55" s="502">
        <f t="shared" ca="1" si="26"/>
        <v>0</v>
      </c>
      <c r="M55" s="502">
        <f t="shared" ca="1" si="26"/>
        <v>0</v>
      </c>
      <c r="N55" s="502">
        <f t="shared" ca="1" si="26"/>
        <v>0</v>
      </c>
      <c r="O55" s="502">
        <f t="shared" ca="1" si="26"/>
        <v>0</v>
      </c>
      <c r="P55" s="502">
        <f t="shared" ca="1" si="26"/>
        <v>0</v>
      </c>
      <c r="Q55" s="502">
        <f t="shared" ca="1" si="26"/>
        <v>0</v>
      </c>
      <c r="R55" s="502">
        <f t="shared" ca="1" si="26"/>
        <v>0</v>
      </c>
      <c r="S55" s="502">
        <f t="shared" ca="1" si="26"/>
        <v>0</v>
      </c>
      <c r="T55" s="502">
        <f t="shared" ca="1" si="26"/>
        <v>0</v>
      </c>
      <c r="U55" s="502">
        <f t="shared" ca="1" si="26"/>
        <v>0</v>
      </c>
      <c r="V55" s="502">
        <f t="shared" ca="1" si="26"/>
        <v>0</v>
      </c>
      <c r="W55" s="502">
        <f t="shared" ca="1" si="26"/>
        <v>0</v>
      </c>
      <c r="X55" s="502">
        <f t="shared" ca="1" si="26"/>
        <v>0</v>
      </c>
      <c r="Y55" s="502">
        <f t="shared" ca="1" si="26"/>
        <v>0</v>
      </c>
      <c r="Z55" s="502">
        <f t="shared" ca="1" si="26"/>
        <v>0</v>
      </c>
      <c r="AA55" s="502">
        <f t="shared" ca="1" si="26"/>
        <v>0</v>
      </c>
      <c r="AB55" s="502">
        <f t="shared" ca="1" si="26"/>
        <v>0</v>
      </c>
      <c r="AC55" s="502">
        <f t="shared" ca="1" si="26"/>
        <v>0</v>
      </c>
      <c r="AD55" s="502">
        <f t="shared" ca="1" si="26"/>
        <v>0</v>
      </c>
      <c r="AE55" s="502">
        <f t="shared" ca="1" si="26"/>
        <v>0</v>
      </c>
      <c r="AF55" s="502">
        <f t="shared" ca="1" si="26"/>
        <v>0</v>
      </c>
      <c r="AG55" s="502">
        <f t="shared" ca="1" si="26"/>
        <v>0</v>
      </c>
      <c r="AH55" s="502">
        <f t="shared" ca="1" si="26"/>
        <v>0</v>
      </c>
      <c r="AI55" s="502">
        <f t="shared" ca="1" si="26"/>
        <v>0</v>
      </c>
      <c r="AJ55" s="502">
        <f t="shared" ca="1" si="26"/>
        <v>0</v>
      </c>
      <c r="AK55" s="502">
        <f t="shared" ca="1" si="26"/>
        <v>0</v>
      </c>
    </row>
    <row r="56" spans="3:37">
      <c r="E56" s="508" t="s">
        <v>68</v>
      </c>
      <c r="G56">
        <f ca="1">G54-G55</f>
        <v>0</v>
      </c>
      <c r="H56" s="502">
        <f t="shared" ref="H56:AK56" ca="1" si="27">H54-H55</f>
        <v>0</v>
      </c>
      <c r="I56" s="502">
        <f t="shared" ca="1" si="27"/>
        <v>0</v>
      </c>
      <c r="J56" s="502">
        <f t="shared" ca="1" si="27"/>
        <v>0</v>
      </c>
      <c r="K56" s="502">
        <f t="shared" ca="1" si="27"/>
        <v>0</v>
      </c>
      <c r="L56" s="502">
        <f t="shared" ca="1" si="27"/>
        <v>0</v>
      </c>
      <c r="M56" s="502">
        <f t="shared" ca="1" si="27"/>
        <v>0</v>
      </c>
      <c r="N56" s="502">
        <f t="shared" ca="1" si="27"/>
        <v>0</v>
      </c>
      <c r="O56" s="502">
        <f t="shared" ca="1" si="27"/>
        <v>0</v>
      </c>
      <c r="P56" s="502">
        <f t="shared" ca="1" si="27"/>
        <v>0</v>
      </c>
      <c r="Q56" s="502">
        <f t="shared" ca="1" si="27"/>
        <v>0</v>
      </c>
      <c r="R56" s="502">
        <f t="shared" ca="1" si="27"/>
        <v>0</v>
      </c>
      <c r="S56" s="502">
        <f t="shared" ca="1" si="27"/>
        <v>0</v>
      </c>
      <c r="T56" s="502">
        <f t="shared" ca="1" si="27"/>
        <v>0</v>
      </c>
      <c r="U56" s="502">
        <f t="shared" ca="1" si="27"/>
        <v>0</v>
      </c>
      <c r="V56" s="502">
        <f t="shared" ca="1" si="27"/>
        <v>0</v>
      </c>
      <c r="W56" s="502">
        <f t="shared" ca="1" si="27"/>
        <v>0</v>
      </c>
      <c r="X56" s="502">
        <f t="shared" ca="1" si="27"/>
        <v>0</v>
      </c>
      <c r="Y56" s="502">
        <f t="shared" ca="1" si="27"/>
        <v>0</v>
      </c>
      <c r="Z56" s="502">
        <f t="shared" ca="1" si="27"/>
        <v>0</v>
      </c>
      <c r="AA56" s="502">
        <f t="shared" ca="1" si="27"/>
        <v>0</v>
      </c>
      <c r="AB56" s="502">
        <f t="shared" ca="1" si="27"/>
        <v>0</v>
      </c>
      <c r="AC56" s="502">
        <f t="shared" ca="1" si="27"/>
        <v>0</v>
      </c>
      <c r="AD56" s="502">
        <f t="shared" ca="1" si="27"/>
        <v>0</v>
      </c>
      <c r="AE56" s="502">
        <f t="shared" ca="1" si="27"/>
        <v>0</v>
      </c>
      <c r="AF56" s="502">
        <f t="shared" ca="1" si="27"/>
        <v>0</v>
      </c>
      <c r="AG56" s="502">
        <f t="shared" ca="1" si="27"/>
        <v>0</v>
      </c>
      <c r="AH56" s="502">
        <f t="shared" ca="1" si="27"/>
        <v>0</v>
      </c>
      <c r="AI56" s="502">
        <f t="shared" ca="1" si="27"/>
        <v>0</v>
      </c>
      <c r="AJ56" s="502">
        <f t="shared" ca="1" si="27"/>
        <v>0</v>
      </c>
      <c r="AK56" s="502">
        <f t="shared" ca="1" si="27"/>
        <v>0</v>
      </c>
    </row>
    <row r="57" spans="3:37">
      <c r="D57" s="368" t="s">
        <v>3341</v>
      </c>
      <c r="E57" s="368" t="s">
        <v>3</v>
      </c>
      <c r="G57">
        <f ca="1">G47+G52</f>
        <v>0</v>
      </c>
      <c r="H57" s="502">
        <f t="shared" ref="H57:AK57" ca="1" si="28">H47+H52</f>
        <v>20</v>
      </c>
      <c r="I57" s="502">
        <f t="shared" ca="1" si="28"/>
        <v>20</v>
      </c>
      <c r="J57" s="502">
        <f t="shared" ca="1" si="28"/>
        <v>20</v>
      </c>
      <c r="K57" s="502">
        <f t="shared" ca="1" si="28"/>
        <v>20</v>
      </c>
      <c r="L57" s="502">
        <f t="shared" ca="1" si="28"/>
        <v>20</v>
      </c>
      <c r="M57" s="502">
        <f t="shared" ca="1" si="28"/>
        <v>0</v>
      </c>
      <c r="N57" s="502">
        <f t="shared" ca="1" si="28"/>
        <v>0</v>
      </c>
      <c r="O57" s="502">
        <f t="shared" ca="1" si="28"/>
        <v>0</v>
      </c>
      <c r="P57" s="502">
        <f t="shared" ca="1" si="28"/>
        <v>0</v>
      </c>
      <c r="Q57" s="502">
        <f t="shared" ca="1" si="28"/>
        <v>0</v>
      </c>
      <c r="R57" s="502">
        <f t="shared" ca="1" si="28"/>
        <v>0</v>
      </c>
      <c r="S57" s="502">
        <f t="shared" ca="1" si="28"/>
        <v>0</v>
      </c>
      <c r="T57" s="502">
        <f t="shared" ca="1" si="28"/>
        <v>0</v>
      </c>
      <c r="U57" s="502">
        <f t="shared" ca="1" si="28"/>
        <v>0</v>
      </c>
      <c r="V57" s="502">
        <f t="shared" ca="1" si="28"/>
        <v>0</v>
      </c>
      <c r="W57" s="502">
        <f t="shared" ca="1" si="28"/>
        <v>0</v>
      </c>
      <c r="X57" s="502">
        <f t="shared" ca="1" si="28"/>
        <v>0</v>
      </c>
      <c r="Y57" s="502">
        <f t="shared" ca="1" si="28"/>
        <v>0</v>
      </c>
      <c r="Z57" s="502">
        <f t="shared" ca="1" si="28"/>
        <v>0</v>
      </c>
      <c r="AA57" s="502">
        <f t="shared" ca="1" si="28"/>
        <v>0</v>
      </c>
      <c r="AB57" s="502">
        <f t="shared" ca="1" si="28"/>
        <v>0</v>
      </c>
      <c r="AC57" s="502">
        <f t="shared" ca="1" si="28"/>
        <v>0</v>
      </c>
      <c r="AD57" s="502">
        <f t="shared" ca="1" si="28"/>
        <v>0</v>
      </c>
      <c r="AE57" s="502">
        <f t="shared" ca="1" si="28"/>
        <v>0</v>
      </c>
      <c r="AF57" s="502">
        <f t="shared" ca="1" si="28"/>
        <v>0</v>
      </c>
      <c r="AG57" s="502">
        <f t="shared" ca="1" si="28"/>
        <v>0</v>
      </c>
      <c r="AH57" s="502">
        <f t="shared" ca="1" si="28"/>
        <v>0</v>
      </c>
      <c r="AI57" s="502">
        <f t="shared" ca="1" si="28"/>
        <v>0</v>
      </c>
      <c r="AJ57" s="502">
        <f t="shared" ca="1" si="28"/>
        <v>0</v>
      </c>
      <c r="AK57" s="502">
        <f t="shared" ca="1" si="28"/>
        <v>0</v>
      </c>
    </row>
    <row r="58" spans="3:37">
      <c r="E58" s="368" t="s">
        <v>4</v>
      </c>
      <c r="G58" s="502">
        <f ca="1">G48+G53</f>
        <v>0</v>
      </c>
      <c r="H58" s="502">
        <f t="shared" ref="H58:AK58" ca="1" si="29">H48+H53</f>
        <v>20</v>
      </c>
      <c r="I58" s="502">
        <f t="shared" ca="1" si="29"/>
        <v>20</v>
      </c>
      <c r="J58" s="502">
        <f t="shared" ca="1" si="29"/>
        <v>20</v>
      </c>
      <c r="K58" s="502">
        <f t="shared" ca="1" si="29"/>
        <v>20</v>
      </c>
      <c r="L58" s="502">
        <f t="shared" ca="1" si="29"/>
        <v>18</v>
      </c>
      <c r="M58" s="502">
        <f t="shared" ca="1" si="29"/>
        <v>0</v>
      </c>
      <c r="N58" s="502">
        <f t="shared" ca="1" si="29"/>
        <v>0</v>
      </c>
      <c r="O58" s="502">
        <f t="shared" ca="1" si="29"/>
        <v>0</v>
      </c>
      <c r="P58" s="502">
        <f t="shared" ca="1" si="29"/>
        <v>0</v>
      </c>
      <c r="Q58" s="502">
        <f t="shared" ca="1" si="29"/>
        <v>0</v>
      </c>
      <c r="R58" s="502">
        <f t="shared" ca="1" si="29"/>
        <v>0</v>
      </c>
      <c r="S58" s="502">
        <f t="shared" ca="1" si="29"/>
        <v>0</v>
      </c>
      <c r="T58" s="502">
        <f t="shared" ca="1" si="29"/>
        <v>0</v>
      </c>
      <c r="U58" s="502">
        <f t="shared" ca="1" si="29"/>
        <v>0</v>
      </c>
      <c r="V58" s="502">
        <f t="shared" ca="1" si="29"/>
        <v>0</v>
      </c>
      <c r="W58" s="502">
        <f t="shared" ca="1" si="29"/>
        <v>0</v>
      </c>
      <c r="X58" s="502">
        <f t="shared" ca="1" si="29"/>
        <v>0</v>
      </c>
      <c r="Y58" s="502">
        <f t="shared" ca="1" si="29"/>
        <v>0</v>
      </c>
      <c r="Z58" s="502">
        <f t="shared" ca="1" si="29"/>
        <v>0</v>
      </c>
      <c r="AA58" s="502">
        <f t="shared" ca="1" si="29"/>
        <v>0</v>
      </c>
      <c r="AB58" s="502">
        <f t="shared" ca="1" si="29"/>
        <v>0</v>
      </c>
      <c r="AC58" s="502">
        <f t="shared" ca="1" si="29"/>
        <v>0</v>
      </c>
      <c r="AD58" s="502">
        <f t="shared" ca="1" si="29"/>
        <v>0</v>
      </c>
      <c r="AE58" s="502">
        <f t="shared" ca="1" si="29"/>
        <v>0</v>
      </c>
      <c r="AF58" s="502">
        <f t="shared" ca="1" si="29"/>
        <v>0</v>
      </c>
      <c r="AG58" s="502">
        <f t="shared" ca="1" si="29"/>
        <v>0</v>
      </c>
      <c r="AH58" s="502">
        <f t="shared" ca="1" si="29"/>
        <v>0</v>
      </c>
      <c r="AI58" s="502">
        <f t="shared" ca="1" si="29"/>
        <v>0</v>
      </c>
      <c r="AJ58" s="502">
        <f t="shared" ca="1" si="29"/>
        <v>0</v>
      </c>
      <c r="AK58" s="502">
        <f t="shared" ca="1" si="29"/>
        <v>0</v>
      </c>
    </row>
    <row r="59" spans="3:37">
      <c r="E59" s="368" t="s">
        <v>69</v>
      </c>
      <c r="G59" s="502">
        <f ca="1">G49+G54</f>
        <v>0</v>
      </c>
      <c r="H59" s="502">
        <f t="shared" ref="H59:AK59" ca="1" si="30">H49+H54</f>
        <v>20</v>
      </c>
      <c r="I59" s="502">
        <f t="shared" ca="1" si="30"/>
        <v>40</v>
      </c>
      <c r="J59" s="502">
        <f t="shared" ca="1" si="30"/>
        <v>60</v>
      </c>
      <c r="K59" s="502">
        <f t="shared" ca="1" si="30"/>
        <v>80</v>
      </c>
      <c r="L59" s="502">
        <f t="shared" ca="1" si="30"/>
        <v>100</v>
      </c>
      <c r="M59" s="502">
        <f t="shared" ca="1" si="30"/>
        <v>100</v>
      </c>
      <c r="N59" s="502">
        <f t="shared" ca="1" si="30"/>
        <v>100</v>
      </c>
      <c r="O59" s="502">
        <f t="shared" ca="1" si="30"/>
        <v>100</v>
      </c>
      <c r="P59" s="502">
        <f t="shared" ca="1" si="30"/>
        <v>100</v>
      </c>
      <c r="Q59" s="502">
        <f t="shared" ca="1" si="30"/>
        <v>100</v>
      </c>
      <c r="R59" s="502">
        <f t="shared" ca="1" si="30"/>
        <v>100</v>
      </c>
      <c r="S59" s="502">
        <f t="shared" ca="1" si="30"/>
        <v>100</v>
      </c>
      <c r="T59" s="502">
        <f t="shared" ca="1" si="30"/>
        <v>100</v>
      </c>
      <c r="U59" s="502">
        <f t="shared" ca="1" si="30"/>
        <v>100</v>
      </c>
      <c r="V59" s="502">
        <f t="shared" ca="1" si="30"/>
        <v>100</v>
      </c>
      <c r="W59" s="502">
        <f t="shared" ca="1" si="30"/>
        <v>100</v>
      </c>
      <c r="X59" s="502">
        <f t="shared" ca="1" si="30"/>
        <v>100</v>
      </c>
      <c r="Y59" s="502">
        <f t="shared" ca="1" si="30"/>
        <v>100</v>
      </c>
      <c r="Z59" s="502">
        <f t="shared" ca="1" si="30"/>
        <v>100</v>
      </c>
      <c r="AA59" s="502">
        <f t="shared" ca="1" si="30"/>
        <v>100</v>
      </c>
      <c r="AB59" s="502">
        <f t="shared" ca="1" si="30"/>
        <v>100</v>
      </c>
      <c r="AC59" s="502">
        <f t="shared" ca="1" si="30"/>
        <v>100</v>
      </c>
      <c r="AD59" s="502">
        <f t="shared" ca="1" si="30"/>
        <v>100</v>
      </c>
      <c r="AE59" s="502">
        <f t="shared" ca="1" si="30"/>
        <v>100</v>
      </c>
      <c r="AF59" s="502">
        <f t="shared" ca="1" si="30"/>
        <v>100</v>
      </c>
      <c r="AG59" s="502">
        <f t="shared" ca="1" si="30"/>
        <v>100</v>
      </c>
      <c r="AH59" s="502">
        <f t="shared" ca="1" si="30"/>
        <v>100</v>
      </c>
      <c r="AI59" s="502">
        <f t="shared" ca="1" si="30"/>
        <v>100</v>
      </c>
      <c r="AJ59" s="502">
        <f t="shared" ca="1" si="30"/>
        <v>100</v>
      </c>
      <c r="AK59" s="502">
        <f t="shared" ca="1" si="30"/>
        <v>100</v>
      </c>
    </row>
    <row r="60" spans="3:37">
      <c r="E60" s="508" t="s">
        <v>70</v>
      </c>
      <c r="G60" s="502">
        <f ca="1">G50+G55</f>
        <v>0</v>
      </c>
      <c r="H60" s="502">
        <f t="shared" ref="H60:AK60" ca="1" si="31">H50+H55</f>
        <v>20</v>
      </c>
      <c r="I60" s="502">
        <f t="shared" ca="1" si="31"/>
        <v>40</v>
      </c>
      <c r="J60" s="502">
        <f t="shared" ca="1" si="31"/>
        <v>60</v>
      </c>
      <c r="K60" s="502">
        <f t="shared" ca="1" si="31"/>
        <v>80</v>
      </c>
      <c r="L60" s="502">
        <f t="shared" ca="1" si="31"/>
        <v>98</v>
      </c>
      <c r="M60" s="502">
        <f t="shared" ca="1" si="31"/>
        <v>98</v>
      </c>
      <c r="N60" s="502">
        <f t="shared" ca="1" si="31"/>
        <v>98</v>
      </c>
      <c r="O60" s="502">
        <f t="shared" ca="1" si="31"/>
        <v>98</v>
      </c>
      <c r="P60" s="502">
        <f t="shared" ca="1" si="31"/>
        <v>98</v>
      </c>
      <c r="Q60" s="502">
        <f t="shared" ca="1" si="31"/>
        <v>98</v>
      </c>
      <c r="R60" s="502">
        <f t="shared" ca="1" si="31"/>
        <v>98</v>
      </c>
      <c r="S60" s="502">
        <f t="shared" ca="1" si="31"/>
        <v>98</v>
      </c>
      <c r="T60" s="502">
        <f t="shared" ca="1" si="31"/>
        <v>98</v>
      </c>
      <c r="U60" s="502">
        <f t="shared" ca="1" si="31"/>
        <v>98</v>
      </c>
      <c r="V60" s="502">
        <f t="shared" ca="1" si="31"/>
        <v>98</v>
      </c>
      <c r="W60" s="502">
        <f t="shared" ca="1" si="31"/>
        <v>98</v>
      </c>
      <c r="X60" s="502">
        <f t="shared" ca="1" si="31"/>
        <v>98</v>
      </c>
      <c r="Y60" s="502">
        <f t="shared" ca="1" si="31"/>
        <v>98</v>
      </c>
      <c r="Z60" s="502">
        <f t="shared" ca="1" si="31"/>
        <v>98</v>
      </c>
      <c r="AA60" s="502">
        <f t="shared" ca="1" si="31"/>
        <v>98</v>
      </c>
      <c r="AB60" s="502">
        <f t="shared" ca="1" si="31"/>
        <v>98</v>
      </c>
      <c r="AC60" s="502">
        <f t="shared" ca="1" si="31"/>
        <v>98</v>
      </c>
      <c r="AD60" s="502">
        <f t="shared" ca="1" si="31"/>
        <v>98</v>
      </c>
      <c r="AE60" s="502">
        <f t="shared" ca="1" si="31"/>
        <v>98</v>
      </c>
      <c r="AF60" s="502">
        <f t="shared" ca="1" si="31"/>
        <v>98</v>
      </c>
      <c r="AG60" s="502">
        <f t="shared" ca="1" si="31"/>
        <v>98</v>
      </c>
      <c r="AH60" s="502">
        <f t="shared" ca="1" si="31"/>
        <v>98</v>
      </c>
      <c r="AI60" s="502">
        <f t="shared" ca="1" si="31"/>
        <v>98</v>
      </c>
      <c r="AJ60" s="502">
        <f t="shared" ca="1" si="31"/>
        <v>98</v>
      </c>
      <c r="AK60" s="502">
        <f t="shared" ca="1" si="31"/>
        <v>98</v>
      </c>
    </row>
    <row r="61" spans="3:37">
      <c r="E61" s="508" t="s">
        <v>68</v>
      </c>
      <c r="G61">
        <f ca="1">G59-G60</f>
        <v>0</v>
      </c>
      <c r="H61" s="502">
        <f t="shared" ref="H61:AK61" ca="1" si="32">H59-H60</f>
        <v>0</v>
      </c>
      <c r="I61" s="502">
        <f t="shared" ca="1" si="32"/>
        <v>0</v>
      </c>
      <c r="J61" s="502">
        <f t="shared" ca="1" si="32"/>
        <v>0</v>
      </c>
      <c r="K61" s="502">
        <f t="shared" ca="1" si="32"/>
        <v>0</v>
      </c>
      <c r="L61" s="502">
        <f t="shared" ca="1" si="32"/>
        <v>2</v>
      </c>
      <c r="M61" s="502">
        <f t="shared" ca="1" si="32"/>
        <v>2</v>
      </c>
      <c r="N61" s="502">
        <f t="shared" ca="1" si="32"/>
        <v>2</v>
      </c>
      <c r="O61" s="502">
        <f t="shared" ca="1" si="32"/>
        <v>2</v>
      </c>
      <c r="P61" s="502">
        <f t="shared" ca="1" si="32"/>
        <v>2</v>
      </c>
      <c r="Q61" s="502">
        <f t="shared" ca="1" si="32"/>
        <v>2</v>
      </c>
      <c r="R61" s="502">
        <f t="shared" ca="1" si="32"/>
        <v>2</v>
      </c>
      <c r="S61" s="502">
        <f t="shared" ca="1" si="32"/>
        <v>2</v>
      </c>
      <c r="T61" s="502">
        <f t="shared" ca="1" si="32"/>
        <v>2</v>
      </c>
      <c r="U61" s="502">
        <f t="shared" ca="1" si="32"/>
        <v>2</v>
      </c>
      <c r="V61" s="502">
        <f t="shared" ca="1" si="32"/>
        <v>2</v>
      </c>
      <c r="W61" s="502">
        <f t="shared" ca="1" si="32"/>
        <v>2</v>
      </c>
      <c r="X61" s="502">
        <f t="shared" ca="1" si="32"/>
        <v>2</v>
      </c>
      <c r="Y61" s="502">
        <f t="shared" ca="1" si="32"/>
        <v>2</v>
      </c>
      <c r="Z61" s="502">
        <f t="shared" ca="1" si="32"/>
        <v>2</v>
      </c>
      <c r="AA61" s="502">
        <f t="shared" ca="1" si="32"/>
        <v>2</v>
      </c>
      <c r="AB61" s="502">
        <f t="shared" ca="1" si="32"/>
        <v>2</v>
      </c>
      <c r="AC61" s="502">
        <f t="shared" ca="1" si="32"/>
        <v>2</v>
      </c>
      <c r="AD61" s="502">
        <f t="shared" ca="1" si="32"/>
        <v>2</v>
      </c>
      <c r="AE61" s="502">
        <f t="shared" ca="1" si="32"/>
        <v>2</v>
      </c>
      <c r="AF61" s="502">
        <f t="shared" ca="1" si="32"/>
        <v>2</v>
      </c>
      <c r="AG61" s="502">
        <f t="shared" ca="1" si="32"/>
        <v>2</v>
      </c>
      <c r="AH61" s="502">
        <f t="shared" ca="1" si="32"/>
        <v>2</v>
      </c>
      <c r="AI61" s="502">
        <f t="shared" ca="1" si="32"/>
        <v>2</v>
      </c>
      <c r="AJ61" s="502">
        <f t="shared" ca="1" si="32"/>
        <v>2</v>
      </c>
      <c r="AK61" s="502">
        <f t="shared" ca="1" si="32"/>
        <v>2</v>
      </c>
    </row>
    <row r="62" spans="3:37">
      <c r="C62" s="368">
        <v>826</v>
      </c>
      <c r="D62" s="368" t="s">
        <v>3262</v>
      </c>
      <c r="E62" s="368" t="s">
        <v>3</v>
      </c>
      <c r="F62" s="502">
        <f ca="1">SUMIF(Произв_План!$B$4:$B$369,$G$5-1,Произв_План!$AZ$4:$AZ$369)</f>
        <v>0</v>
      </c>
      <c r="G62" s="502">
        <f ca="1">SUMIF(Произв_План!$B$4:$B$369,G$5,Произв_План!$AZ$4:$AZ$369)</f>
        <v>0</v>
      </c>
      <c r="H62" s="502">
        <f ca="1">SUMIF(Произв_План!$B$4:$B$369,H$5,Произв_План!$AZ$4:$AZ$369)</f>
        <v>0</v>
      </c>
      <c r="I62" s="502">
        <f ca="1">SUMIF(Произв_План!$B$4:$B$369,I$5,Произв_План!$AZ$4:$AZ$369)</f>
        <v>0</v>
      </c>
      <c r="J62" s="502">
        <f ca="1">SUMIF(Произв_План!$B$4:$B$369,J$5,Произв_План!$AZ$4:$AZ$369)</f>
        <v>0</v>
      </c>
      <c r="K62" s="502">
        <f ca="1">SUMIF(Произв_План!$B$4:$B$369,K$5,Произв_План!$AZ$4:$AZ$369)</f>
        <v>0</v>
      </c>
      <c r="L62" s="502">
        <f ca="1">SUMIF(Произв_План!$B$4:$B$369,L$5,Произв_План!$AZ$4:$AZ$369)</f>
        <v>0</v>
      </c>
      <c r="M62" s="502">
        <f ca="1">SUMIF(Произв_План!$B$4:$B$369,M$5,Произв_План!$AZ$4:$AZ$369)</f>
        <v>0</v>
      </c>
      <c r="N62" s="502">
        <f ca="1">SUMIF(Произв_План!$B$4:$B$369,N$5,Произв_План!$AZ$4:$AZ$369)</f>
        <v>0</v>
      </c>
      <c r="O62" s="502">
        <f ca="1">SUMIF(Произв_План!$B$4:$B$369,O$5,Произв_План!$AZ$4:$AZ$369)</f>
        <v>0</v>
      </c>
      <c r="P62" s="502">
        <f ca="1">SUMIF(Произв_План!$B$4:$B$369,P$5,Произв_План!$AZ$4:$AZ$369)</f>
        <v>25</v>
      </c>
      <c r="Q62" s="502">
        <f ca="1">SUMIF(Произв_План!$B$4:$B$369,Q$5,Произв_План!$AZ$4:$AZ$369)</f>
        <v>25</v>
      </c>
      <c r="R62" s="502">
        <f ca="1">SUMIF(Произв_План!$B$4:$B$369,R$5,Произв_План!$AZ$4:$AZ$369)</f>
        <v>25</v>
      </c>
      <c r="S62" s="502">
        <f ca="1">SUMIF(Произв_План!$B$4:$B$369,S$5,Произв_План!$AZ$4:$AZ$369)</f>
        <v>25</v>
      </c>
      <c r="T62" s="502">
        <f ca="1">SUMIF(Произв_План!$B$4:$B$369,T$5,Произв_План!$AZ$4:$AZ$369)</f>
        <v>0</v>
      </c>
      <c r="U62" s="502">
        <f ca="1">SUMIF(Произв_План!$B$4:$B$369,U$5,Произв_План!$AZ$4:$AZ$369)</f>
        <v>0</v>
      </c>
      <c r="V62" s="502">
        <f ca="1">SUMIF(Произв_План!$B$4:$B$369,V$5,Произв_План!$AZ$4:$AZ$369)</f>
        <v>25</v>
      </c>
      <c r="W62" s="502">
        <f ca="1">SUMIF(Произв_План!$B$4:$B$369,W$5,Произв_План!$AZ$4:$AZ$369)</f>
        <v>25</v>
      </c>
      <c r="X62" s="502">
        <f ca="1">SUMIF(Произв_План!$B$4:$B$369,X$5,Произв_План!$AZ$4:$AZ$369)</f>
        <v>25</v>
      </c>
      <c r="Y62" s="502">
        <f ca="1">SUMIF(Произв_План!$B$4:$B$369,Y$5,Произв_План!$AZ$4:$AZ$369)</f>
        <v>25</v>
      </c>
      <c r="Z62" s="502">
        <f ca="1">SUMIF(Произв_План!$B$4:$B$369,Z$5,Произв_План!$AZ$4:$AZ$369)</f>
        <v>25</v>
      </c>
      <c r="AA62" s="502">
        <f ca="1">SUMIF(Произв_План!$B$4:$B$369,AA$5,Произв_План!$AZ$4:$AZ$369)</f>
        <v>0</v>
      </c>
      <c r="AB62" s="502">
        <f ca="1">SUMIF(Произв_План!$B$4:$B$369,AB$5,Произв_План!$AZ$4:$AZ$369)</f>
        <v>0</v>
      </c>
      <c r="AC62" s="502">
        <f ca="1">SUMIF(Произв_План!$B$4:$B$369,AC$5,Произв_План!$AZ$4:$AZ$369)</f>
        <v>25</v>
      </c>
      <c r="AD62" s="502">
        <f ca="1">SUMIF(Произв_План!$B$4:$B$369,AD$5,Произв_План!$AZ$4:$AZ$369)</f>
        <v>25</v>
      </c>
      <c r="AE62" s="502">
        <f ca="1">SUMIF(Произв_План!$B$4:$B$369,AE$5,Произв_План!$AZ$4:$AZ$369)</f>
        <v>25</v>
      </c>
      <c r="AF62" s="502">
        <f ca="1">SUMIF(Произв_План!$B$4:$B$369,AF$5,Произв_План!$AZ$4:$AZ$369)</f>
        <v>25</v>
      </c>
      <c r="AG62" s="502">
        <f ca="1">SUMIF(Произв_План!$B$4:$B$369,AG$5,Произв_План!$AZ$4:$AZ$369)</f>
        <v>25</v>
      </c>
      <c r="AH62" s="502">
        <f ca="1">SUMIF(Произв_План!$B$4:$B$369,AH$5,Произв_План!$AZ$4:$AZ$369)</f>
        <v>0</v>
      </c>
      <c r="AI62" s="502">
        <f ca="1">SUMIF(Произв_План!$B$4:$B$369,AI$5,Произв_План!$AZ$4:$AZ$369)</f>
        <v>0</v>
      </c>
      <c r="AJ62" s="502">
        <f ca="1">SUMIF(Произв_План!$B$4:$B$369,AJ$5,Произв_План!$AZ$4:$AZ$369)</f>
        <v>25</v>
      </c>
      <c r="AK62" s="502">
        <f ca="1">SUMIF(Произв_План!$B$4:$B$369,AK$5,Произв_План!$AZ$4:$AZ$369)</f>
        <v>25</v>
      </c>
    </row>
    <row r="63" spans="3:37">
      <c r="E63" s="368" t="s">
        <v>4</v>
      </c>
      <c r="F63" s="502">
        <f ca="1">SUMIF(Произв_Факт!$B$4:$B$369,$G$5-1,Произв_Факт!$AZ$4:$AZ$369)</f>
        <v>0</v>
      </c>
      <c r="G63" s="502">
        <f ca="1">SUMIF(Произв_Факт!$B$4:$B$369,G$5,Произв_Факт!$AZ$4:$AZ$369)</f>
        <v>0</v>
      </c>
      <c r="H63" s="502">
        <f ca="1">SUMIF(Произв_Факт!$B$4:$B$369,H$5,Произв_Факт!$AZ$4:$AZ$369)</f>
        <v>0</v>
      </c>
      <c r="I63" s="502">
        <f ca="1">SUMIF(Произв_Факт!$B$4:$B$369,I$5,Произв_Факт!$AZ$4:$AZ$369)</f>
        <v>0</v>
      </c>
      <c r="J63" s="502">
        <f ca="1">SUMIF(Произв_Факт!$B$4:$B$369,J$5,Произв_Факт!$AZ$4:$AZ$369)</f>
        <v>0</v>
      </c>
      <c r="K63" s="502">
        <f ca="1">SUMIF(Произв_Факт!$B$4:$B$369,K$5,Произв_Факт!$AZ$4:$AZ$369)</f>
        <v>0</v>
      </c>
      <c r="L63" s="502">
        <f ca="1">SUMIF(Произв_Факт!$B$4:$B$369,L$5,Произв_Факт!$AZ$4:$AZ$369)</f>
        <v>0</v>
      </c>
      <c r="M63" s="502">
        <f ca="1">SUMIF(Произв_Факт!$B$4:$B$369,M$5,Произв_Факт!$AZ$4:$AZ$369)</f>
        <v>0</v>
      </c>
      <c r="N63" s="502">
        <f ca="1">SUMIF(Произв_Факт!$B$4:$B$369,N$5,Произв_Факт!$AZ$4:$AZ$369)</f>
        <v>0</v>
      </c>
      <c r="O63" s="502">
        <f ca="1">SUMIF(Произв_Факт!$B$4:$B$369,O$5,Произв_Факт!$AZ$4:$AZ$369)</f>
        <v>0</v>
      </c>
      <c r="P63" s="502">
        <f ca="1">SUMIF(Произв_Факт!$B$4:$B$369,P$5,Произв_Факт!$AZ$4:$AZ$369)</f>
        <v>0</v>
      </c>
      <c r="Q63" s="502">
        <f ca="1">SUMIF(Произв_Факт!$B$4:$B$369,Q$5,Произв_Факт!$AZ$4:$AZ$369)</f>
        <v>9</v>
      </c>
      <c r="R63" s="502">
        <f ca="1">SUMIF(Произв_Факт!$B$4:$B$369,R$5,Произв_Факт!$AZ$4:$AZ$369)</f>
        <v>15</v>
      </c>
      <c r="S63" s="502">
        <f ca="1">SUMIF(Произв_Факт!$B$4:$B$369,S$5,Произв_Факт!$AZ$4:$AZ$369)</f>
        <v>11</v>
      </c>
      <c r="T63" s="502">
        <f ca="1">SUMIF(Произв_Факт!$B$4:$B$369,T$5,Произв_Факт!$AZ$4:$AZ$369)</f>
        <v>0</v>
      </c>
      <c r="U63" s="502">
        <f ca="1">SUMIF(Произв_Факт!$B$4:$B$369,U$5,Произв_Факт!$AZ$4:$AZ$369)</f>
        <v>0</v>
      </c>
      <c r="V63" s="502">
        <f ca="1">SUMIF(Произв_Факт!$B$4:$B$369,V$5,Произв_Факт!$AZ$4:$AZ$369)</f>
        <v>17</v>
      </c>
      <c r="W63" s="502">
        <f ca="1">SUMIF(Произв_Факт!$B$4:$B$369,W$5,Произв_Факт!$AZ$4:$AZ$369)</f>
        <v>0</v>
      </c>
      <c r="X63" s="502">
        <f ca="1">SUMIF(Произв_Факт!$B$4:$B$369,X$5,Произв_Факт!$AZ$4:$AZ$369)</f>
        <v>0</v>
      </c>
      <c r="Y63" s="502">
        <f ca="1">SUMIF(Произв_Факт!$B$4:$B$369,Y$5,Произв_Факт!$AZ$4:$AZ$369)</f>
        <v>0</v>
      </c>
      <c r="Z63" s="502">
        <f ca="1">SUMIF(Произв_Факт!$B$4:$B$369,Z$5,Произв_Факт!$AZ$4:$AZ$369)</f>
        <v>0</v>
      </c>
      <c r="AA63" s="502">
        <f ca="1">SUMIF(Произв_Факт!$B$4:$B$369,AA$5,Произв_Факт!$AZ$4:$AZ$369)</f>
        <v>0</v>
      </c>
      <c r="AB63" s="502">
        <f ca="1">SUMIF(Произв_Факт!$B$4:$B$369,AB$5,Произв_Факт!$AZ$4:$AZ$369)</f>
        <v>0</v>
      </c>
      <c r="AC63" s="502">
        <f ca="1">SUMIF(Произв_Факт!$B$4:$B$369,AC$5,Произв_Факт!$AZ$4:$AZ$369)</f>
        <v>0</v>
      </c>
      <c r="AD63" s="502">
        <f ca="1">SUMIF(Произв_Факт!$B$4:$B$369,AD$5,Произв_Факт!$AZ$4:$AZ$369)</f>
        <v>0</v>
      </c>
      <c r="AE63" s="502">
        <f ca="1">SUMIF(Произв_Факт!$B$4:$B$369,AE$5,Произв_Факт!$AZ$4:$AZ$369)</f>
        <v>0</v>
      </c>
      <c r="AF63" s="502">
        <f ca="1">SUMIF(Произв_Факт!$B$4:$B$369,AF$5,Произв_Факт!$AZ$4:$AZ$369)</f>
        <v>0</v>
      </c>
      <c r="AG63" s="502">
        <f ca="1">SUMIF(Произв_Факт!$B$4:$B$369,AG$5,Произв_Факт!$AZ$4:$AZ$369)</f>
        <v>0</v>
      </c>
      <c r="AH63" s="502">
        <f ca="1">SUMIF(Произв_Факт!$B$4:$B$369,AH$5,Произв_Факт!$AZ$4:$AZ$369)</f>
        <v>0</v>
      </c>
      <c r="AI63" s="502">
        <f ca="1">SUMIF(Произв_Факт!$B$4:$B$369,AI$5,Произв_Факт!$AZ$4:$AZ$369)</f>
        <v>0</v>
      </c>
      <c r="AJ63" s="502">
        <f ca="1">SUMIF(Произв_Факт!$B$4:$B$369,AJ$5,Произв_Факт!$AZ$4:$AZ$369)</f>
        <v>0</v>
      </c>
      <c r="AK63" s="502">
        <f ca="1">SUMIF(Произв_Факт!$B$4:$B$369,AK$5,Произв_Факт!$AZ$4:$AZ$369)</f>
        <v>0</v>
      </c>
    </row>
    <row r="64" spans="3:37">
      <c r="E64" s="368" t="s">
        <v>69</v>
      </c>
      <c r="G64">
        <f ca="1">F64+G62</f>
        <v>0</v>
      </c>
      <c r="H64" s="502">
        <f t="shared" ref="H64:AK64" ca="1" si="33">G64+H62</f>
        <v>0</v>
      </c>
      <c r="I64" s="502">
        <f t="shared" ca="1" si="33"/>
        <v>0</v>
      </c>
      <c r="J64" s="502">
        <f t="shared" ca="1" si="33"/>
        <v>0</v>
      </c>
      <c r="K64" s="502">
        <f t="shared" ca="1" si="33"/>
        <v>0</v>
      </c>
      <c r="L64" s="502">
        <f t="shared" ca="1" si="33"/>
        <v>0</v>
      </c>
      <c r="M64" s="502">
        <f t="shared" ca="1" si="33"/>
        <v>0</v>
      </c>
      <c r="N64" s="502">
        <f t="shared" ca="1" si="33"/>
        <v>0</v>
      </c>
      <c r="O64" s="502">
        <f t="shared" ca="1" si="33"/>
        <v>0</v>
      </c>
      <c r="P64" s="502">
        <f t="shared" ca="1" si="33"/>
        <v>25</v>
      </c>
      <c r="Q64" s="502">
        <f t="shared" ca="1" si="33"/>
        <v>50</v>
      </c>
      <c r="R64" s="502">
        <f t="shared" ca="1" si="33"/>
        <v>75</v>
      </c>
      <c r="S64" s="502">
        <f t="shared" ca="1" si="33"/>
        <v>100</v>
      </c>
      <c r="T64" s="502">
        <f t="shared" ca="1" si="33"/>
        <v>100</v>
      </c>
      <c r="U64" s="502">
        <f t="shared" ca="1" si="33"/>
        <v>100</v>
      </c>
      <c r="V64" s="502">
        <f t="shared" ca="1" si="33"/>
        <v>125</v>
      </c>
      <c r="W64" s="502">
        <f t="shared" ca="1" si="33"/>
        <v>150</v>
      </c>
      <c r="X64" s="502">
        <f t="shared" ca="1" si="33"/>
        <v>175</v>
      </c>
      <c r="Y64" s="502">
        <f t="shared" ca="1" si="33"/>
        <v>200</v>
      </c>
      <c r="Z64" s="502">
        <f t="shared" ca="1" si="33"/>
        <v>225</v>
      </c>
      <c r="AA64" s="502">
        <f t="shared" ca="1" si="33"/>
        <v>225</v>
      </c>
      <c r="AB64" s="502">
        <f t="shared" ca="1" si="33"/>
        <v>225</v>
      </c>
      <c r="AC64" s="502">
        <f t="shared" ca="1" si="33"/>
        <v>250</v>
      </c>
      <c r="AD64" s="502">
        <f t="shared" ca="1" si="33"/>
        <v>275</v>
      </c>
      <c r="AE64" s="502">
        <f t="shared" ca="1" si="33"/>
        <v>300</v>
      </c>
      <c r="AF64" s="502">
        <f t="shared" ca="1" si="33"/>
        <v>325</v>
      </c>
      <c r="AG64" s="502">
        <f t="shared" ca="1" si="33"/>
        <v>350</v>
      </c>
      <c r="AH64" s="502">
        <f t="shared" ca="1" si="33"/>
        <v>350</v>
      </c>
      <c r="AI64" s="502">
        <f t="shared" ca="1" si="33"/>
        <v>350</v>
      </c>
      <c r="AJ64" s="502">
        <f t="shared" ca="1" si="33"/>
        <v>375</v>
      </c>
      <c r="AK64" s="502">
        <f t="shared" ca="1" si="33"/>
        <v>400</v>
      </c>
    </row>
    <row r="65" spans="4:37">
      <c r="E65" s="508" t="s">
        <v>70</v>
      </c>
      <c r="G65">
        <f ca="1">F65+G63</f>
        <v>0</v>
      </c>
      <c r="H65" s="502">
        <f t="shared" ref="H65:AK65" ca="1" si="34">G65+H63</f>
        <v>0</v>
      </c>
      <c r="I65" s="502">
        <f t="shared" ca="1" si="34"/>
        <v>0</v>
      </c>
      <c r="J65" s="502">
        <f t="shared" ca="1" si="34"/>
        <v>0</v>
      </c>
      <c r="K65" s="502">
        <f t="shared" ca="1" si="34"/>
        <v>0</v>
      </c>
      <c r="L65" s="502">
        <f t="shared" ca="1" si="34"/>
        <v>0</v>
      </c>
      <c r="M65" s="502">
        <f t="shared" ca="1" si="34"/>
        <v>0</v>
      </c>
      <c r="N65" s="502">
        <f t="shared" ca="1" si="34"/>
        <v>0</v>
      </c>
      <c r="O65" s="502">
        <f t="shared" ca="1" si="34"/>
        <v>0</v>
      </c>
      <c r="P65" s="502">
        <f t="shared" ca="1" si="34"/>
        <v>0</v>
      </c>
      <c r="Q65" s="502">
        <f t="shared" ca="1" si="34"/>
        <v>9</v>
      </c>
      <c r="R65" s="502">
        <f t="shared" ca="1" si="34"/>
        <v>24</v>
      </c>
      <c r="S65" s="502">
        <f t="shared" ca="1" si="34"/>
        <v>35</v>
      </c>
      <c r="T65" s="502">
        <f t="shared" ca="1" si="34"/>
        <v>35</v>
      </c>
      <c r="U65" s="502">
        <f t="shared" ca="1" si="34"/>
        <v>35</v>
      </c>
      <c r="V65" s="502">
        <f t="shared" ca="1" si="34"/>
        <v>52</v>
      </c>
      <c r="W65" s="502">
        <f t="shared" ca="1" si="34"/>
        <v>52</v>
      </c>
      <c r="X65" s="502">
        <f t="shared" ca="1" si="34"/>
        <v>52</v>
      </c>
      <c r="Y65" s="502">
        <f t="shared" ca="1" si="34"/>
        <v>52</v>
      </c>
      <c r="Z65" s="502">
        <f t="shared" ca="1" si="34"/>
        <v>52</v>
      </c>
      <c r="AA65" s="502">
        <f t="shared" ca="1" si="34"/>
        <v>52</v>
      </c>
      <c r="AB65" s="502">
        <f t="shared" ca="1" si="34"/>
        <v>52</v>
      </c>
      <c r="AC65" s="502">
        <f t="shared" ca="1" si="34"/>
        <v>52</v>
      </c>
      <c r="AD65" s="502">
        <f t="shared" ca="1" si="34"/>
        <v>52</v>
      </c>
      <c r="AE65" s="502">
        <f t="shared" ca="1" si="34"/>
        <v>52</v>
      </c>
      <c r="AF65" s="502">
        <f t="shared" ca="1" si="34"/>
        <v>52</v>
      </c>
      <c r="AG65" s="502">
        <f t="shared" ca="1" si="34"/>
        <v>52</v>
      </c>
      <c r="AH65" s="502">
        <f t="shared" ca="1" si="34"/>
        <v>52</v>
      </c>
      <c r="AI65" s="502">
        <f t="shared" ca="1" si="34"/>
        <v>52</v>
      </c>
      <c r="AJ65" s="502">
        <f t="shared" ca="1" si="34"/>
        <v>52</v>
      </c>
      <c r="AK65" s="502">
        <f t="shared" ca="1" si="34"/>
        <v>52</v>
      </c>
    </row>
    <row r="66" spans="4:37">
      <c r="E66" s="508" t="s">
        <v>68</v>
      </c>
      <c r="G66">
        <f ca="1">G64-G65</f>
        <v>0</v>
      </c>
      <c r="H66" s="502">
        <f t="shared" ref="H66:AK66" ca="1" si="35">H64-H65</f>
        <v>0</v>
      </c>
      <c r="I66" s="502">
        <f t="shared" ca="1" si="35"/>
        <v>0</v>
      </c>
      <c r="J66" s="502">
        <f t="shared" ca="1" si="35"/>
        <v>0</v>
      </c>
      <c r="K66" s="502">
        <f t="shared" ca="1" si="35"/>
        <v>0</v>
      </c>
      <c r="L66" s="502">
        <f t="shared" ca="1" si="35"/>
        <v>0</v>
      </c>
      <c r="M66" s="502">
        <f t="shared" ca="1" si="35"/>
        <v>0</v>
      </c>
      <c r="N66" s="502">
        <f t="shared" ca="1" si="35"/>
        <v>0</v>
      </c>
      <c r="O66" s="502">
        <f t="shared" ca="1" si="35"/>
        <v>0</v>
      </c>
      <c r="P66" s="502">
        <f t="shared" ca="1" si="35"/>
        <v>25</v>
      </c>
      <c r="Q66" s="502">
        <f t="shared" ca="1" si="35"/>
        <v>41</v>
      </c>
      <c r="R66" s="502">
        <f t="shared" ca="1" si="35"/>
        <v>51</v>
      </c>
      <c r="S66" s="502">
        <f t="shared" ca="1" si="35"/>
        <v>65</v>
      </c>
      <c r="T66" s="502">
        <f t="shared" ca="1" si="35"/>
        <v>65</v>
      </c>
      <c r="U66" s="502">
        <f t="shared" ca="1" si="35"/>
        <v>65</v>
      </c>
      <c r="V66" s="502">
        <f t="shared" ca="1" si="35"/>
        <v>73</v>
      </c>
      <c r="W66" s="502">
        <f t="shared" ca="1" si="35"/>
        <v>98</v>
      </c>
      <c r="X66" s="502">
        <f t="shared" ca="1" si="35"/>
        <v>123</v>
      </c>
      <c r="Y66" s="502">
        <f t="shared" ca="1" si="35"/>
        <v>148</v>
      </c>
      <c r="Z66" s="502">
        <f t="shared" ca="1" si="35"/>
        <v>173</v>
      </c>
      <c r="AA66" s="502">
        <f t="shared" ca="1" si="35"/>
        <v>173</v>
      </c>
      <c r="AB66" s="502">
        <f t="shared" ca="1" si="35"/>
        <v>173</v>
      </c>
      <c r="AC66" s="502">
        <f t="shared" ca="1" si="35"/>
        <v>198</v>
      </c>
      <c r="AD66" s="502">
        <f t="shared" ca="1" si="35"/>
        <v>223</v>
      </c>
      <c r="AE66" s="502">
        <f t="shared" ca="1" si="35"/>
        <v>248</v>
      </c>
      <c r="AF66" s="502">
        <f t="shared" ca="1" si="35"/>
        <v>273</v>
      </c>
      <c r="AG66" s="502">
        <f t="shared" ca="1" si="35"/>
        <v>298</v>
      </c>
      <c r="AH66" s="502">
        <f t="shared" ca="1" si="35"/>
        <v>298</v>
      </c>
      <c r="AI66" s="502">
        <f t="shared" ca="1" si="35"/>
        <v>298</v>
      </c>
      <c r="AJ66" s="502">
        <f t="shared" ca="1" si="35"/>
        <v>323</v>
      </c>
      <c r="AK66" s="502">
        <f t="shared" ca="1" si="35"/>
        <v>348</v>
      </c>
    </row>
    <row r="67" spans="4:37">
      <c r="D67" s="368" t="s">
        <v>3263</v>
      </c>
      <c r="E67" s="368" t="s">
        <v>3</v>
      </c>
      <c r="F67" s="502">
        <f ca="1">SUMIF(Произв_План!$B$4:$B$369,$G$5-1,Произв_План!$BA$4:$BA$369)</f>
        <v>0</v>
      </c>
      <c r="G67" s="502">
        <f ca="1">SUMIF(Произв_План!$B$4:$B$369,G$5,Произв_План!$BA$4:$BA$369)</f>
        <v>0</v>
      </c>
      <c r="H67" s="502">
        <f ca="1">SUMIF(Произв_План!$B$4:$B$369,H$5,Произв_План!$BA$4:$BA$369)</f>
        <v>0</v>
      </c>
      <c r="I67" s="502">
        <f ca="1">SUMIF(Произв_План!$B$4:$B$369,I$5,Произв_План!$BA$4:$BA$369)</f>
        <v>0</v>
      </c>
      <c r="J67" s="502">
        <f ca="1">SUMIF(Произв_План!$B$4:$B$369,J$5,Произв_План!$BA$4:$BA$369)</f>
        <v>0</v>
      </c>
      <c r="K67" s="502">
        <f ca="1">SUMIF(Произв_План!$B$4:$B$369,K$5,Произв_План!$BA$4:$BA$369)</f>
        <v>0</v>
      </c>
      <c r="L67" s="502">
        <f ca="1">SUMIF(Произв_План!$B$4:$B$369,L$5,Произв_План!$BA$4:$BA$369)</f>
        <v>0</v>
      </c>
      <c r="M67" s="502">
        <f ca="1">SUMIF(Произв_План!$B$4:$B$369,M$5,Произв_План!$BA$4:$BA$369)</f>
        <v>0</v>
      </c>
      <c r="N67" s="502">
        <f ca="1">SUMIF(Произв_План!$B$4:$B$369,N$5,Произв_План!$BA$4:$BA$369)</f>
        <v>0</v>
      </c>
      <c r="O67" s="502">
        <f ca="1">SUMIF(Произв_План!$B$4:$B$369,O$5,Произв_План!$BA$4:$BA$369)</f>
        <v>0</v>
      </c>
      <c r="P67" s="502">
        <f ca="1">SUMIF(Произв_План!$B$4:$B$369,P$5,Произв_План!$BA$4:$BA$369)</f>
        <v>0</v>
      </c>
      <c r="Q67" s="502">
        <f ca="1">SUMIF(Произв_План!$B$4:$B$369,Q$5,Произв_План!$BA$4:$BA$369)</f>
        <v>0</v>
      </c>
      <c r="R67" s="502">
        <f ca="1">SUMIF(Произв_План!$B$4:$B$369,R$5,Произв_План!$BA$4:$BA$369)</f>
        <v>0</v>
      </c>
      <c r="S67" s="502">
        <f ca="1">SUMIF(Произв_План!$B$4:$B$369,S$5,Произв_План!$BA$4:$BA$369)</f>
        <v>0</v>
      </c>
      <c r="T67" s="502">
        <f ca="1">SUMIF(Произв_План!$B$4:$B$369,T$5,Произв_План!$BA$4:$BA$369)</f>
        <v>0</v>
      </c>
      <c r="U67" s="502">
        <f ca="1">SUMIF(Произв_План!$B$4:$B$369,U$5,Произв_План!$BA$4:$BA$369)</f>
        <v>0</v>
      </c>
      <c r="V67" s="502">
        <f ca="1">SUMIF(Произв_План!$B$4:$B$369,V$5,Произв_План!$BA$4:$BA$369)</f>
        <v>0</v>
      </c>
      <c r="W67" s="502">
        <f ca="1">SUMIF(Произв_План!$B$4:$B$369,W$5,Произв_План!$BA$4:$BA$369)</f>
        <v>0</v>
      </c>
      <c r="X67" s="502">
        <f ca="1">SUMIF(Произв_План!$B$4:$B$369,X$5,Произв_План!$BA$4:$BA$369)</f>
        <v>0</v>
      </c>
      <c r="Y67" s="502">
        <f ca="1">SUMIF(Произв_План!$B$4:$B$369,Y$5,Произв_План!$BA$4:$BA$369)</f>
        <v>0</v>
      </c>
      <c r="Z67" s="502">
        <f ca="1">SUMIF(Произв_План!$B$4:$B$369,Z$5,Произв_План!$BA$4:$BA$369)</f>
        <v>0</v>
      </c>
      <c r="AA67" s="502">
        <f ca="1">SUMIF(Произв_План!$B$4:$B$369,AA$5,Произв_План!$BA$4:$BA$369)</f>
        <v>0</v>
      </c>
      <c r="AB67" s="502">
        <f ca="1">SUMIF(Произв_План!$B$4:$B$369,AB$5,Произв_План!$BA$4:$BA$369)</f>
        <v>0</v>
      </c>
      <c r="AC67" s="502">
        <f ca="1">SUMIF(Произв_План!$B$4:$B$369,AC$5,Произв_План!$BA$4:$BA$369)</f>
        <v>0</v>
      </c>
      <c r="AD67" s="502">
        <f ca="1">SUMIF(Произв_План!$B$4:$B$369,AD$5,Произв_План!$BA$4:$BA$369)</f>
        <v>0</v>
      </c>
      <c r="AE67" s="502">
        <f ca="1">SUMIF(Произв_План!$B$4:$B$369,AE$5,Произв_План!$BA$4:$BA$369)</f>
        <v>0</v>
      </c>
      <c r="AF67" s="502">
        <f ca="1">SUMIF(Произв_План!$B$4:$B$369,AF$5,Произв_План!$BA$4:$BA$369)</f>
        <v>0</v>
      </c>
      <c r="AG67" s="502">
        <f ca="1">SUMIF(Произв_План!$B$4:$B$369,AG$5,Произв_План!$BA$4:$BA$369)</f>
        <v>0</v>
      </c>
      <c r="AH67" s="502">
        <f ca="1">SUMIF(Произв_План!$B$4:$B$369,AH$5,Произв_План!$BA$4:$BA$369)</f>
        <v>0</v>
      </c>
      <c r="AI67" s="502">
        <f ca="1">SUMIF(Произв_План!$B$4:$B$369,AI$5,Произв_План!$BA$4:$BA$369)</f>
        <v>0</v>
      </c>
      <c r="AJ67" s="502">
        <f ca="1">SUMIF(Произв_План!$B$4:$B$369,AJ$5,Произв_План!$BA$4:$BA$369)</f>
        <v>0</v>
      </c>
      <c r="AK67" s="502">
        <f ca="1">SUMIF(Произв_План!$B$4:$B$369,AK$5,Произв_План!$BA$4:$BA$369)</f>
        <v>0</v>
      </c>
    </row>
    <row r="68" spans="4:37">
      <c r="E68" s="368" t="s">
        <v>4</v>
      </c>
      <c r="F68" s="502">
        <f ca="1">SUMIF(Произв_Факт!$B$4:$B$369,$G$5-1,Произв_Факт!$BA$4:$BA$369)</f>
        <v>0</v>
      </c>
      <c r="G68" s="502">
        <f ca="1">SUMIF(Произв_Факт!$B$4:$B$369,G$5,Произв_Факт!$BA$4:$BA$369)</f>
        <v>0</v>
      </c>
      <c r="H68" s="502">
        <f ca="1">SUMIF(Произв_Факт!$B$4:$B$369,H$5,Произв_Факт!$BA$4:$BA$369)</f>
        <v>0</v>
      </c>
      <c r="I68" s="502">
        <f ca="1">SUMIF(Произв_Факт!$B$4:$B$369,I$5,Произв_Факт!$BA$4:$BA$369)</f>
        <v>0</v>
      </c>
      <c r="J68" s="502">
        <f ca="1">SUMIF(Произв_Факт!$B$4:$B$369,J$5,Произв_Факт!$BA$4:$BA$369)</f>
        <v>0</v>
      </c>
      <c r="K68" s="502">
        <f ca="1">SUMIF(Произв_Факт!$B$4:$B$369,K$5,Произв_Факт!$BA$4:$BA$369)</f>
        <v>0</v>
      </c>
      <c r="L68" s="502">
        <f ca="1">SUMIF(Произв_Факт!$B$4:$B$369,L$5,Произв_Факт!$BA$4:$BA$369)</f>
        <v>0</v>
      </c>
      <c r="M68" s="502">
        <f ca="1">SUMIF(Произв_Факт!$B$4:$B$369,M$5,Произв_Факт!$BA$4:$BA$369)</f>
        <v>0</v>
      </c>
      <c r="N68" s="502">
        <f ca="1">SUMIF(Произв_Факт!$B$4:$B$369,N$5,Произв_Факт!$BA$4:$BA$369)</f>
        <v>0</v>
      </c>
      <c r="O68" s="502">
        <f ca="1">SUMIF(Произв_Факт!$B$4:$B$369,O$5,Произв_Факт!$BA$4:$BA$369)</f>
        <v>0</v>
      </c>
      <c r="P68" s="502">
        <f ca="1">SUMIF(Произв_Факт!$B$4:$B$369,P$5,Произв_Факт!$BA$4:$BA$369)</f>
        <v>0</v>
      </c>
      <c r="Q68" s="502">
        <f ca="1">SUMIF(Произв_Факт!$B$4:$B$369,Q$5,Произв_Факт!$BA$4:$BA$369)</f>
        <v>0</v>
      </c>
      <c r="R68" s="502">
        <f ca="1">SUMIF(Произв_Факт!$B$4:$B$369,R$5,Произв_Факт!$BA$4:$BA$369)</f>
        <v>0</v>
      </c>
      <c r="S68" s="502">
        <f ca="1">SUMIF(Произв_Факт!$B$4:$B$369,S$5,Произв_Факт!$BA$4:$BA$369)</f>
        <v>0</v>
      </c>
      <c r="T68" s="502">
        <f ca="1">SUMIF(Произв_Факт!$B$4:$B$369,T$5,Произв_Факт!$BA$4:$BA$369)</f>
        <v>0</v>
      </c>
      <c r="U68" s="502">
        <f ca="1">SUMIF(Произв_Факт!$B$4:$B$369,U$5,Произв_Факт!$BA$4:$BA$369)</f>
        <v>0</v>
      </c>
      <c r="V68" s="502">
        <f ca="1">SUMIF(Произв_Факт!$B$4:$B$369,V$5,Произв_Факт!$BA$4:$BA$369)</f>
        <v>0</v>
      </c>
      <c r="W68" s="502">
        <f ca="1">SUMIF(Произв_Факт!$B$4:$B$369,W$5,Произв_Факт!$BA$4:$BA$369)</f>
        <v>0</v>
      </c>
      <c r="X68" s="502">
        <f ca="1">SUMIF(Произв_Факт!$B$4:$B$369,X$5,Произв_Факт!$BA$4:$BA$369)</f>
        <v>0</v>
      </c>
      <c r="Y68" s="502">
        <f ca="1">SUMIF(Произв_Факт!$B$4:$B$369,Y$5,Произв_Факт!$BA$4:$BA$369)</f>
        <v>0</v>
      </c>
      <c r="Z68" s="502">
        <f ca="1">SUMIF(Произв_Факт!$B$4:$B$369,Z$5,Произв_Факт!$BA$4:$BA$369)</f>
        <v>0</v>
      </c>
      <c r="AA68" s="502">
        <f ca="1">SUMIF(Произв_Факт!$B$4:$B$369,AA$5,Произв_Факт!$BA$4:$BA$369)</f>
        <v>0</v>
      </c>
      <c r="AB68" s="502">
        <f ca="1">SUMIF(Произв_Факт!$B$4:$B$369,AB$5,Произв_Факт!$BA$4:$BA$369)</f>
        <v>0</v>
      </c>
      <c r="AC68" s="502">
        <f ca="1">SUMIF(Произв_Факт!$B$4:$B$369,AC$5,Произв_Факт!$BA$4:$BA$369)</f>
        <v>0</v>
      </c>
      <c r="AD68" s="502">
        <f ca="1">SUMIF(Произв_Факт!$B$4:$B$369,AD$5,Произв_Факт!$BA$4:$BA$369)</f>
        <v>0</v>
      </c>
      <c r="AE68" s="502">
        <f ca="1">SUMIF(Произв_Факт!$B$4:$B$369,AE$5,Произв_Факт!$BA$4:$BA$369)</f>
        <v>0</v>
      </c>
      <c r="AF68" s="502">
        <f ca="1">SUMIF(Произв_Факт!$B$4:$B$369,AF$5,Произв_Факт!$BA$4:$BA$369)</f>
        <v>0</v>
      </c>
      <c r="AG68" s="502">
        <f ca="1">SUMIF(Произв_Факт!$B$4:$B$369,AG$5,Произв_Факт!$BA$4:$BA$369)</f>
        <v>0</v>
      </c>
      <c r="AH68" s="502">
        <f ca="1">SUMIF(Произв_Факт!$B$4:$B$369,AH$5,Произв_Факт!$BA$4:$BA$369)</f>
        <v>0</v>
      </c>
      <c r="AI68" s="502">
        <f ca="1">SUMIF(Произв_Факт!$B$4:$B$369,AI$5,Произв_Факт!$BA$4:$BA$369)</f>
        <v>0</v>
      </c>
      <c r="AJ68" s="502">
        <f ca="1">SUMIF(Произв_Факт!$B$4:$B$369,AJ$5,Произв_Факт!$BA$4:$BA$369)</f>
        <v>0</v>
      </c>
      <c r="AK68" s="502">
        <f ca="1">SUMIF(Произв_Факт!$B$4:$B$369,AK$5,Произв_Факт!$BA$4:$BA$369)</f>
        <v>0</v>
      </c>
    </row>
    <row r="69" spans="4:37">
      <c r="E69" s="368" t="s">
        <v>69</v>
      </c>
      <c r="G69">
        <f ca="1">F69+G67</f>
        <v>0</v>
      </c>
      <c r="H69" s="502">
        <f t="shared" ref="H69:AK69" ca="1" si="36">G69+H67</f>
        <v>0</v>
      </c>
      <c r="I69" s="502">
        <f t="shared" ca="1" si="36"/>
        <v>0</v>
      </c>
      <c r="J69" s="502">
        <f t="shared" ca="1" si="36"/>
        <v>0</v>
      </c>
      <c r="K69" s="502">
        <f t="shared" ca="1" si="36"/>
        <v>0</v>
      </c>
      <c r="L69" s="502">
        <f t="shared" ca="1" si="36"/>
        <v>0</v>
      </c>
      <c r="M69" s="502">
        <f t="shared" ca="1" si="36"/>
        <v>0</v>
      </c>
      <c r="N69" s="502">
        <f t="shared" ca="1" si="36"/>
        <v>0</v>
      </c>
      <c r="O69" s="502">
        <f t="shared" ca="1" si="36"/>
        <v>0</v>
      </c>
      <c r="P69" s="502">
        <f t="shared" ca="1" si="36"/>
        <v>0</v>
      </c>
      <c r="Q69" s="502">
        <f t="shared" ca="1" si="36"/>
        <v>0</v>
      </c>
      <c r="R69" s="502">
        <f t="shared" ca="1" si="36"/>
        <v>0</v>
      </c>
      <c r="S69" s="502">
        <f t="shared" ca="1" si="36"/>
        <v>0</v>
      </c>
      <c r="T69" s="502">
        <f t="shared" ca="1" si="36"/>
        <v>0</v>
      </c>
      <c r="U69" s="502">
        <f t="shared" ca="1" si="36"/>
        <v>0</v>
      </c>
      <c r="V69" s="502">
        <f t="shared" ca="1" si="36"/>
        <v>0</v>
      </c>
      <c r="W69" s="502">
        <f t="shared" ca="1" si="36"/>
        <v>0</v>
      </c>
      <c r="X69" s="502">
        <f t="shared" ca="1" si="36"/>
        <v>0</v>
      </c>
      <c r="Y69" s="502">
        <f t="shared" ca="1" si="36"/>
        <v>0</v>
      </c>
      <c r="Z69" s="502">
        <f t="shared" ca="1" si="36"/>
        <v>0</v>
      </c>
      <c r="AA69" s="502">
        <f t="shared" ca="1" si="36"/>
        <v>0</v>
      </c>
      <c r="AB69" s="502">
        <f t="shared" ca="1" si="36"/>
        <v>0</v>
      </c>
      <c r="AC69" s="502">
        <f t="shared" ca="1" si="36"/>
        <v>0</v>
      </c>
      <c r="AD69" s="502">
        <f t="shared" ca="1" si="36"/>
        <v>0</v>
      </c>
      <c r="AE69" s="502">
        <f t="shared" ca="1" si="36"/>
        <v>0</v>
      </c>
      <c r="AF69" s="502">
        <f t="shared" ca="1" si="36"/>
        <v>0</v>
      </c>
      <c r="AG69" s="502">
        <f t="shared" ca="1" si="36"/>
        <v>0</v>
      </c>
      <c r="AH69" s="502">
        <f t="shared" ca="1" si="36"/>
        <v>0</v>
      </c>
      <c r="AI69" s="502">
        <f t="shared" ca="1" si="36"/>
        <v>0</v>
      </c>
      <c r="AJ69" s="502">
        <f t="shared" ca="1" si="36"/>
        <v>0</v>
      </c>
      <c r="AK69" s="502">
        <f t="shared" ca="1" si="36"/>
        <v>0</v>
      </c>
    </row>
    <row r="70" spans="4:37">
      <c r="E70" s="508" t="s">
        <v>70</v>
      </c>
      <c r="G70">
        <f ca="1">F70+G68</f>
        <v>0</v>
      </c>
      <c r="H70" s="502">
        <f t="shared" ref="H70:AK70" ca="1" si="37">G70+H68</f>
        <v>0</v>
      </c>
      <c r="I70" s="502">
        <f t="shared" ca="1" si="37"/>
        <v>0</v>
      </c>
      <c r="J70" s="502">
        <f t="shared" ca="1" si="37"/>
        <v>0</v>
      </c>
      <c r="K70" s="502">
        <f t="shared" ca="1" si="37"/>
        <v>0</v>
      </c>
      <c r="L70" s="502">
        <f t="shared" ca="1" si="37"/>
        <v>0</v>
      </c>
      <c r="M70" s="502">
        <f t="shared" ca="1" si="37"/>
        <v>0</v>
      </c>
      <c r="N70" s="502">
        <f t="shared" ca="1" si="37"/>
        <v>0</v>
      </c>
      <c r="O70" s="502">
        <f t="shared" ca="1" si="37"/>
        <v>0</v>
      </c>
      <c r="P70" s="502">
        <f t="shared" ca="1" si="37"/>
        <v>0</v>
      </c>
      <c r="Q70" s="502">
        <f t="shared" ca="1" si="37"/>
        <v>0</v>
      </c>
      <c r="R70" s="502">
        <f t="shared" ca="1" si="37"/>
        <v>0</v>
      </c>
      <c r="S70" s="502">
        <f t="shared" ca="1" si="37"/>
        <v>0</v>
      </c>
      <c r="T70" s="502">
        <f t="shared" ca="1" si="37"/>
        <v>0</v>
      </c>
      <c r="U70" s="502">
        <f t="shared" ca="1" si="37"/>
        <v>0</v>
      </c>
      <c r="V70" s="502">
        <f t="shared" ca="1" si="37"/>
        <v>0</v>
      </c>
      <c r="W70" s="502">
        <f t="shared" ca="1" si="37"/>
        <v>0</v>
      </c>
      <c r="X70" s="502">
        <f t="shared" ca="1" si="37"/>
        <v>0</v>
      </c>
      <c r="Y70" s="502">
        <f t="shared" ca="1" si="37"/>
        <v>0</v>
      </c>
      <c r="Z70" s="502">
        <f t="shared" ca="1" si="37"/>
        <v>0</v>
      </c>
      <c r="AA70" s="502">
        <f t="shared" ca="1" si="37"/>
        <v>0</v>
      </c>
      <c r="AB70" s="502">
        <f t="shared" ca="1" si="37"/>
        <v>0</v>
      </c>
      <c r="AC70" s="502">
        <f t="shared" ca="1" si="37"/>
        <v>0</v>
      </c>
      <c r="AD70" s="502">
        <f t="shared" ca="1" si="37"/>
        <v>0</v>
      </c>
      <c r="AE70" s="502">
        <f t="shared" ca="1" si="37"/>
        <v>0</v>
      </c>
      <c r="AF70" s="502">
        <f t="shared" ca="1" si="37"/>
        <v>0</v>
      </c>
      <c r="AG70" s="502">
        <f t="shared" ca="1" si="37"/>
        <v>0</v>
      </c>
      <c r="AH70" s="502">
        <f t="shared" ca="1" si="37"/>
        <v>0</v>
      </c>
      <c r="AI70" s="502">
        <f t="shared" ca="1" si="37"/>
        <v>0</v>
      </c>
      <c r="AJ70" s="502">
        <f t="shared" ca="1" si="37"/>
        <v>0</v>
      </c>
      <c r="AK70" s="502">
        <f t="shared" ca="1" si="37"/>
        <v>0</v>
      </c>
    </row>
    <row r="71" spans="4:37">
      <c r="E71" s="508" t="s">
        <v>68</v>
      </c>
      <c r="G71">
        <f ca="1">G69-G70</f>
        <v>0</v>
      </c>
      <c r="H71" s="502">
        <f t="shared" ref="H71:AK71" ca="1" si="38">H69-H70</f>
        <v>0</v>
      </c>
      <c r="I71" s="502">
        <f t="shared" ca="1" si="38"/>
        <v>0</v>
      </c>
      <c r="J71" s="502">
        <f t="shared" ca="1" si="38"/>
        <v>0</v>
      </c>
      <c r="K71" s="502">
        <f t="shared" ca="1" si="38"/>
        <v>0</v>
      </c>
      <c r="L71" s="502">
        <f t="shared" ca="1" si="38"/>
        <v>0</v>
      </c>
      <c r="M71" s="502">
        <f t="shared" ca="1" si="38"/>
        <v>0</v>
      </c>
      <c r="N71" s="502">
        <f t="shared" ca="1" si="38"/>
        <v>0</v>
      </c>
      <c r="O71" s="502">
        <f t="shared" ca="1" si="38"/>
        <v>0</v>
      </c>
      <c r="P71" s="502">
        <f t="shared" ca="1" si="38"/>
        <v>0</v>
      </c>
      <c r="Q71" s="502">
        <f t="shared" ca="1" si="38"/>
        <v>0</v>
      </c>
      <c r="R71" s="502">
        <f t="shared" ca="1" si="38"/>
        <v>0</v>
      </c>
      <c r="S71" s="502">
        <f t="shared" ca="1" si="38"/>
        <v>0</v>
      </c>
      <c r="T71" s="502">
        <f t="shared" ca="1" si="38"/>
        <v>0</v>
      </c>
      <c r="U71" s="502">
        <f t="shared" ca="1" si="38"/>
        <v>0</v>
      </c>
      <c r="V71" s="502">
        <f t="shared" ca="1" si="38"/>
        <v>0</v>
      </c>
      <c r="W71" s="502">
        <f t="shared" ca="1" si="38"/>
        <v>0</v>
      </c>
      <c r="X71" s="502">
        <f t="shared" ca="1" si="38"/>
        <v>0</v>
      </c>
      <c r="Y71" s="502">
        <f t="shared" ca="1" si="38"/>
        <v>0</v>
      </c>
      <c r="Z71" s="502">
        <f t="shared" ca="1" si="38"/>
        <v>0</v>
      </c>
      <c r="AA71" s="502">
        <f t="shared" ca="1" si="38"/>
        <v>0</v>
      </c>
      <c r="AB71" s="502">
        <f t="shared" ca="1" si="38"/>
        <v>0</v>
      </c>
      <c r="AC71" s="502">
        <f t="shared" ca="1" si="38"/>
        <v>0</v>
      </c>
      <c r="AD71" s="502">
        <f t="shared" ca="1" si="38"/>
        <v>0</v>
      </c>
      <c r="AE71" s="502">
        <f t="shared" ca="1" si="38"/>
        <v>0</v>
      </c>
      <c r="AF71" s="502">
        <f t="shared" ca="1" si="38"/>
        <v>0</v>
      </c>
      <c r="AG71" s="502">
        <f t="shared" ca="1" si="38"/>
        <v>0</v>
      </c>
      <c r="AH71" s="502">
        <f t="shared" ca="1" si="38"/>
        <v>0</v>
      </c>
      <c r="AI71" s="502">
        <f t="shared" ca="1" si="38"/>
        <v>0</v>
      </c>
      <c r="AJ71" s="502">
        <f t="shared" ca="1" si="38"/>
        <v>0</v>
      </c>
      <c r="AK71" s="502">
        <f t="shared" ca="1" si="38"/>
        <v>0</v>
      </c>
    </row>
    <row r="72" spans="4:37">
      <c r="D72" s="368" t="s">
        <v>3342</v>
      </c>
      <c r="E72" s="368" t="s">
        <v>3</v>
      </c>
      <c r="F72" s="502">
        <f ca="1">SUMIF(Произв_План!$B$4:$B$369,$G$5-1,Произв_План!$BB$4:$BB$369)</f>
        <v>0</v>
      </c>
      <c r="G72" s="502">
        <f ca="1">SUMIF(Произв_План!$B$4:$B$369,G$5,Произв_План!$BB$4:$BB$369)</f>
        <v>0</v>
      </c>
      <c r="H72" s="502">
        <f ca="1">SUMIF(Произв_План!$B$4:$B$369,H$5,Произв_План!$BB$4:$BB$369)</f>
        <v>0</v>
      </c>
      <c r="I72" s="502">
        <f ca="1">SUMIF(Произв_План!$B$4:$B$369,I$5,Произв_План!$BB$4:$BB$369)</f>
        <v>0</v>
      </c>
      <c r="J72" s="502">
        <f ca="1">SUMIF(Произв_План!$B$4:$B$369,J$5,Произв_План!$BB$4:$BB$369)</f>
        <v>0</v>
      </c>
      <c r="K72" s="502">
        <f ca="1">SUMIF(Произв_План!$B$4:$B$369,K$5,Произв_План!$BB$4:$BB$369)</f>
        <v>0</v>
      </c>
      <c r="L72" s="502">
        <f ca="1">SUMIF(Произв_План!$B$4:$B$369,L$5,Произв_План!$BB$4:$BB$369)</f>
        <v>0</v>
      </c>
      <c r="M72" s="502">
        <f ca="1">SUMIF(Произв_План!$B$4:$B$369,M$5,Произв_План!$BB$4:$BB$369)</f>
        <v>0</v>
      </c>
      <c r="N72" s="502">
        <f ca="1">SUMIF(Произв_План!$B$4:$B$369,N$5,Произв_План!$BB$4:$BB$369)</f>
        <v>0</v>
      </c>
      <c r="O72" s="502">
        <f ca="1">SUMIF(Произв_План!$B$4:$B$369,O$5,Произв_План!$BB$4:$BB$369)</f>
        <v>0</v>
      </c>
      <c r="P72" s="502">
        <f ca="1">SUMIF(Произв_План!$B$4:$B$369,P$5,Произв_План!$BB$4:$BB$369)</f>
        <v>0</v>
      </c>
      <c r="Q72" s="502">
        <f ca="1">SUMIF(Произв_План!$B$4:$B$369,Q$5,Произв_План!$BB$4:$BB$369)</f>
        <v>0</v>
      </c>
      <c r="R72" s="502">
        <f ca="1">SUMIF(Произв_План!$B$4:$B$369,R$5,Произв_План!$BB$4:$BB$369)</f>
        <v>0</v>
      </c>
      <c r="S72" s="502">
        <f ca="1">SUMIF(Произв_План!$B$4:$B$369,S$5,Произв_План!$BB$4:$BB$369)</f>
        <v>0</v>
      </c>
      <c r="T72" s="502">
        <f ca="1">SUMIF(Произв_План!$B$4:$B$369,T$5,Произв_План!$BB$4:$BB$369)</f>
        <v>0</v>
      </c>
      <c r="U72" s="502">
        <f ca="1">SUMIF(Произв_План!$B$4:$B$369,U$5,Произв_План!$BB$4:$BB$369)</f>
        <v>0</v>
      </c>
      <c r="V72" s="502">
        <f ca="1">SUMIF(Произв_План!$B$4:$B$369,V$5,Произв_План!$BB$4:$BB$369)</f>
        <v>0</v>
      </c>
      <c r="W72" s="502">
        <f ca="1">SUMIF(Произв_План!$B$4:$B$369,W$5,Произв_План!$BB$4:$BB$369)</f>
        <v>0</v>
      </c>
      <c r="X72" s="502">
        <f ca="1">SUMIF(Произв_План!$B$4:$B$369,X$5,Произв_План!$BB$4:$BB$369)</f>
        <v>0</v>
      </c>
      <c r="Y72" s="502">
        <f ca="1">SUMIF(Произв_План!$B$4:$B$369,Y$5,Произв_План!$BB$4:$BB$369)</f>
        <v>0</v>
      </c>
      <c r="Z72" s="502">
        <f ca="1">SUMIF(Произв_План!$B$4:$B$369,Z$5,Произв_План!$BB$4:$BB$369)</f>
        <v>0</v>
      </c>
      <c r="AA72" s="502">
        <f ca="1">SUMIF(Произв_План!$B$4:$B$369,AA$5,Произв_План!$BB$4:$BB$369)</f>
        <v>0</v>
      </c>
      <c r="AB72" s="502">
        <f ca="1">SUMIF(Произв_План!$B$4:$B$369,AB$5,Произв_План!$BB$4:$BB$369)</f>
        <v>0</v>
      </c>
      <c r="AC72" s="502">
        <f ca="1">SUMIF(Произв_План!$B$4:$B$369,AC$5,Произв_План!$BB$4:$BB$369)</f>
        <v>0</v>
      </c>
      <c r="AD72" s="502">
        <f ca="1">SUMIF(Произв_План!$B$4:$B$369,AD$5,Произв_План!$BB$4:$BB$369)</f>
        <v>0</v>
      </c>
      <c r="AE72" s="502">
        <f ca="1">SUMIF(Произв_План!$B$4:$B$369,AE$5,Произв_План!$BB$4:$BB$369)</f>
        <v>0</v>
      </c>
      <c r="AF72" s="502">
        <f ca="1">SUMIF(Произв_План!$B$4:$B$369,AF$5,Произв_План!$BB$4:$BB$369)</f>
        <v>0</v>
      </c>
      <c r="AG72" s="502">
        <f ca="1">SUMIF(Произв_План!$B$4:$B$369,AG$5,Произв_План!$BB$4:$BB$369)</f>
        <v>0</v>
      </c>
      <c r="AH72" s="502">
        <f ca="1">SUMIF(Произв_План!$B$4:$B$369,AH$5,Произв_План!$BB$4:$BB$369)</f>
        <v>0</v>
      </c>
      <c r="AI72" s="502">
        <f ca="1">SUMIF(Произв_План!$B$4:$B$369,AI$5,Произв_План!$BB$4:$BB$369)</f>
        <v>0</v>
      </c>
      <c r="AJ72" s="502">
        <f ca="1">SUMIF(Произв_План!$B$4:$B$369,AJ$5,Произв_План!$BB$4:$BB$369)</f>
        <v>0</v>
      </c>
      <c r="AK72" s="502">
        <f ca="1">SUMIF(Произв_План!$B$4:$B$369,AK$5,Произв_План!$BB$4:$BB$369)</f>
        <v>0</v>
      </c>
    </row>
    <row r="73" spans="4:37">
      <c r="E73" s="368" t="s">
        <v>4</v>
      </c>
      <c r="F73" s="502">
        <f ca="1">SUMIF(Произв_Факт!$B$4:$B$369,$G$5-1,Произв_Факт!$BB$4:$BB$369)</f>
        <v>0</v>
      </c>
      <c r="G73" s="502">
        <f ca="1">SUMIF(Произв_Факт!$B$4:$B$369,G$5,Произв_Факт!$BB$4:$BB$369)</f>
        <v>0</v>
      </c>
      <c r="H73" s="502">
        <f ca="1">SUMIF(Произв_Факт!$B$4:$B$369,H$5,Произв_Факт!$BB$4:$BB$369)</f>
        <v>0</v>
      </c>
      <c r="I73" s="502">
        <f ca="1">SUMIF(Произв_Факт!$B$4:$B$369,I$5,Произв_Факт!$BB$4:$BB$369)</f>
        <v>0</v>
      </c>
      <c r="J73" s="502">
        <f ca="1">SUMIF(Произв_Факт!$B$4:$B$369,J$5,Произв_Факт!$BB$4:$BB$369)</f>
        <v>0</v>
      </c>
      <c r="K73" s="502">
        <f ca="1">SUMIF(Произв_Факт!$B$4:$B$369,K$5,Произв_Факт!$BB$4:$BB$369)</f>
        <v>0</v>
      </c>
      <c r="L73" s="502">
        <f ca="1">SUMIF(Произв_Факт!$B$4:$B$369,L$5,Произв_Факт!$BB$4:$BB$369)</f>
        <v>0</v>
      </c>
      <c r="M73" s="502">
        <f ca="1">SUMIF(Произв_Факт!$B$4:$B$369,M$5,Произв_Факт!$BB$4:$BB$369)</f>
        <v>0</v>
      </c>
      <c r="N73" s="502">
        <f ca="1">SUMIF(Произв_Факт!$B$4:$B$369,N$5,Произв_Факт!$BB$4:$BB$369)</f>
        <v>0</v>
      </c>
      <c r="O73" s="502">
        <f ca="1">SUMIF(Произв_Факт!$B$4:$B$369,O$5,Произв_Факт!$BB$4:$BB$369)</f>
        <v>0</v>
      </c>
      <c r="P73" s="502">
        <f ca="1">SUMIF(Произв_Факт!$B$4:$B$369,P$5,Произв_Факт!$BB$4:$BB$369)</f>
        <v>0</v>
      </c>
      <c r="Q73" s="502">
        <f ca="1">SUMIF(Произв_Факт!$B$4:$B$369,Q$5,Произв_Факт!$BB$4:$BB$369)</f>
        <v>0</v>
      </c>
      <c r="R73" s="502">
        <f ca="1">SUMIF(Произв_Факт!$B$4:$B$369,R$5,Произв_Факт!$BB$4:$BB$369)</f>
        <v>0</v>
      </c>
      <c r="S73" s="502">
        <f ca="1">SUMIF(Произв_Факт!$B$4:$B$369,S$5,Произв_Факт!$BB$4:$BB$369)</f>
        <v>0</v>
      </c>
      <c r="T73" s="502">
        <f ca="1">SUMIF(Произв_Факт!$B$4:$B$369,T$5,Произв_Факт!$BB$4:$BB$369)</f>
        <v>0</v>
      </c>
      <c r="U73" s="502">
        <f ca="1">SUMIF(Произв_Факт!$B$4:$B$369,U$5,Произв_Факт!$BB$4:$BB$369)</f>
        <v>0</v>
      </c>
      <c r="V73" s="502">
        <f ca="1">SUMIF(Произв_Факт!$B$4:$B$369,V$5,Произв_Факт!$BB$4:$BB$369)</f>
        <v>0</v>
      </c>
      <c r="W73" s="502">
        <f ca="1">SUMIF(Произв_Факт!$B$4:$B$369,W$5,Произв_Факт!$BB$4:$BB$369)</f>
        <v>0</v>
      </c>
      <c r="X73" s="502">
        <f ca="1">SUMIF(Произв_Факт!$B$4:$B$369,X$5,Произв_Факт!$BB$4:$BB$369)</f>
        <v>0</v>
      </c>
      <c r="Y73" s="502">
        <f ca="1">SUMIF(Произв_Факт!$B$4:$B$369,Y$5,Произв_Факт!$BB$4:$BB$369)</f>
        <v>0</v>
      </c>
      <c r="Z73" s="502">
        <f ca="1">SUMIF(Произв_Факт!$B$4:$B$369,Z$5,Произв_Факт!$BB$4:$BB$369)</f>
        <v>0</v>
      </c>
      <c r="AA73" s="502">
        <f ca="1">SUMIF(Произв_Факт!$B$4:$B$369,AA$5,Произв_Факт!$BB$4:$BB$369)</f>
        <v>0</v>
      </c>
      <c r="AB73" s="502">
        <f ca="1">SUMIF(Произв_Факт!$B$4:$B$369,AB$5,Произв_Факт!$BB$4:$BB$369)</f>
        <v>0</v>
      </c>
      <c r="AC73" s="502">
        <f ca="1">SUMIF(Произв_Факт!$B$4:$B$369,AC$5,Произв_Факт!$BB$4:$BB$369)</f>
        <v>0</v>
      </c>
      <c r="AD73" s="502">
        <f ca="1">SUMIF(Произв_Факт!$B$4:$B$369,AD$5,Произв_Факт!$BB$4:$BB$369)</f>
        <v>0</v>
      </c>
      <c r="AE73" s="502">
        <f ca="1">SUMIF(Произв_Факт!$B$4:$B$369,AE$5,Произв_Факт!$BB$4:$BB$369)</f>
        <v>0</v>
      </c>
      <c r="AF73" s="502">
        <f ca="1">SUMIF(Произв_Факт!$B$4:$B$369,AF$5,Произв_Факт!$BB$4:$BB$369)</f>
        <v>0</v>
      </c>
      <c r="AG73" s="502">
        <f ca="1">SUMIF(Произв_Факт!$B$4:$B$369,AG$5,Произв_Факт!$BB$4:$BB$369)</f>
        <v>0</v>
      </c>
      <c r="AH73" s="502">
        <f ca="1">SUMIF(Произв_Факт!$B$4:$B$369,AH$5,Произв_Факт!$BB$4:$BB$369)</f>
        <v>0</v>
      </c>
      <c r="AI73" s="502">
        <f ca="1">SUMIF(Произв_Факт!$B$4:$B$369,AI$5,Произв_Факт!$BB$4:$BB$369)</f>
        <v>0</v>
      </c>
      <c r="AJ73" s="502">
        <f ca="1">SUMIF(Произв_Факт!$B$4:$B$369,AJ$5,Произв_Факт!$BB$4:$BB$369)</f>
        <v>0</v>
      </c>
      <c r="AK73" s="502">
        <f ca="1">SUMIF(Произв_Факт!$B$4:$B$369,AK$5,Произв_Факт!$BB$4:$BB$369)</f>
        <v>0</v>
      </c>
    </row>
    <row r="74" spans="4:37">
      <c r="E74" s="368" t="s">
        <v>69</v>
      </c>
      <c r="G74">
        <f ca="1">F74+G72</f>
        <v>0</v>
      </c>
      <c r="H74" s="502">
        <f t="shared" ref="H74:AK74" ca="1" si="39">G74+H72</f>
        <v>0</v>
      </c>
      <c r="I74" s="502">
        <f t="shared" ca="1" si="39"/>
        <v>0</v>
      </c>
      <c r="J74" s="502">
        <f t="shared" ca="1" si="39"/>
        <v>0</v>
      </c>
      <c r="K74" s="502">
        <f t="shared" ca="1" si="39"/>
        <v>0</v>
      </c>
      <c r="L74" s="502">
        <f t="shared" ca="1" si="39"/>
        <v>0</v>
      </c>
      <c r="M74" s="502">
        <f t="shared" ca="1" si="39"/>
        <v>0</v>
      </c>
      <c r="N74" s="502">
        <f t="shared" ca="1" si="39"/>
        <v>0</v>
      </c>
      <c r="O74" s="502">
        <f t="shared" ca="1" si="39"/>
        <v>0</v>
      </c>
      <c r="P74" s="502">
        <f t="shared" ca="1" si="39"/>
        <v>0</v>
      </c>
      <c r="Q74" s="502">
        <f t="shared" ca="1" si="39"/>
        <v>0</v>
      </c>
      <c r="R74" s="502">
        <f t="shared" ca="1" si="39"/>
        <v>0</v>
      </c>
      <c r="S74" s="502">
        <f t="shared" ca="1" si="39"/>
        <v>0</v>
      </c>
      <c r="T74" s="502">
        <f t="shared" ca="1" si="39"/>
        <v>0</v>
      </c>
      <c r="U74" s="502">
        <f t="shared" ca="1" si="39"/>
        <v>0</v>
      </c>
      <c r="V74" s="502">
        <f t="shared" ca="1" si="39"/>
        <v>0</v>
      </c>
      <c r="W74" s="502">
        <f t="shared" ca="1" si="39"/>
        <v>0</v>
      </c>
      <c r="X74" s="502">
        <f t="shared" ca="1" si="39"/>
        <v>0</v>
      </c>
      <c r="Y74" s="502">
        <f t="shared" ca="1" si="39"/>
        <v>0</v>
      </c>
      <c r="Z74" s="502">
        <f t="shared" ca="1" si="39"/>
        <v>0</v>
      </c>
      <c r="AA74" s="502">
        <f t="shared" ca="1" si="39"/>
        <v>0</v>
      </c>
      <c r="AB74" s="502">
        <f t="shared" ca="1" si="39"/>
        <v>0</v>
      </c>
      <c r="AC74" s="502">
        <f t="shared" ca="1" si="39"/>
        <v>0</v>
      </c>
      <c r="AD74" s="502">
        <f t="shared" ca="1" si="39"/>
        <v>0</v>
      </c>
      <c r="AE74" s="502">
        <f t="shared" ca="1" si="39"/>
        <v>0</v>
      </c>
      <c r="AF74" s="502">
        <f t="shared" ca="1" si="39"/>
        <v>0</v>
      </c>
      <c r="AG74" s="502">
        <f t="shared" ca="1" si="39"/>
        <v>0</v>
      </c>
      <c r="AH74" s="502">
        <f t="shared" ca="1" si="39"/>
        <v>0</v>
      </c>
      <c r="AI74" s="502">
        <f t="shared" ca="1" si="39"/>
        <v>0</v>
      </c>
      <c r="AJ74" s="502">
        <f t="shared" ca="1" si="39"/>
        <v>0</v>
      </c>
      <c r="AK74" s="502">
        <f t="shared" ca="1" si="39"/>
        <v>0</v>
      </c>
    </row>
    <row r="75" spans="4:37">
      <c r="E75" s="508" t="s">
        <v>70</v>
      </c>
      <c r="G75">
        <f ca="1">F75+G73</f>
        <v>0</v>
      </c>
      <c r="H75" s="502">
        <f t="shared" ref="H75:AK75" ca="1" si="40">G75+H73</f>
        <v>0</v>
      </c>
      <c r="I75" s="502">
        <f t="shared" ca="1" si="40"/>
        <v>0</v>
      </c>
      <c r="J75" s="502">
        <f t="shared" ca="1" si="40"/>
        <v>0</v>
      </c>
      <c r="K75" s="502">
        <f t="shared" ca="1" si="40"/>
        <v>0</v>
      </c>
      <c r="L75" s="502">
        <f t="shared" ca="1" si="40"/>
        <v>0</v>
      </c>
      <c r="M75" s="502">
        <f t="shared" ca="1" si="40"/>
        <v>0</v>
      </c>
      <c r="N75" s="502">
        <f t="shared" ca="1" si="40"/>
        <v>0</v>
      </c>
      <c r="O75" s="502">
        <f t="shared" ca="1" si="40"/>
        <v>0</v>
      </c>
      <c r="P75" s="502">
        <f t="shared" ca="1" si="40"/>
        <v>0</v>
      </c>
      <c r="Q75" s="502">
        <f t="shared" ca="1" si="40"/>
        <v>0</v>
      </c>
      <c r="R75" s="502">
        <f t="shared" ca="1" si="40"/>
        <v>0</v>
      </c>
      <c r="S75" s="502">
        <f t="shared" ca="1" si="40"/>
        <v>0</v>
      </c>
      <c r="T75" s="502">
        <f t="shared" ca="1" si="40"/>
        <v>0</v>
      </c>
      <c r="U75" s="502">
        <f t="shared" ca="1" si="40"/>
        <v>0</v>
      </c>
      <c r="V75" s="502">
        <f t="shared" ca="1" si="40"/>
        <v>0</v>
      </c>
      <c r="W75" s="502">
        <f t="shared" ca="1" si="40"/>
        <v>0</v>
      </c>
      <c r="X75" s="502">
        <f t="shared" ca="1" si="40"/>
        <v>0</v>
      </c>
      <c r="Y75" s="502">
        <f t="shared" ca="1" si="40"/>
        <v>0</v>
      </c>
      <c r="Z75" s="502">
        <f t="shared" ca="1" si="40"/>
        <v>0</v>
      </c>
      <c r="AA75" s="502">
        <f t="shared" ca="1" si="40"/>
        <v>0</v>
      </c>
      <c r="AB75" s="502">
        <f t="shared" ca="1" si="40"/>
        <v>0</v>
      </c>
      <c r="AC75" s="502">
        <f t="shared" ca="1" si="40"/>
        <v>0</v>
      </c>
      <c r="AD75" s="502">
        <f t="shared" ca="1" si="40"/>
        <v>0</v>
      </c>
      <c r="AE75" s="502">
        <f t="shared" ca="1" si="40"/>
        <v>0</v>
      </c>
      <c r="AF75" s="502">
        <f t="shared" ca="1" si="40"/>
        <v>0</v>
      </c>
      <c r="AG75" s="502">
        <f t="shared" ca="1" si="40"/>
        <v>0</v>
      </c>
      <c r="AH75" s="502">
        <f t="shared" ca="1" si="40"/>
        <v>0</v>
      </c>
      <c r="AI75" s="502">
        <f t="shared" ca="1" si="40"/>
        <v>0</v>
      </c>
      <c r="AJ75" s="502">
        <f t="shared" ca="1" si="40"/>
        <v>0</v>
      </c>
      <c r="AK75" s="502">
        <f t="shared" ca="1" si="40"/>
        <v>0</v>
      </c>
    </row>
    <row r="76" spans="4:37">
      <c r="E76" s="508" t="s">
        <v>68</v>
      </c>
      <c r="G76">
        <f ca="1">G74-G75</f>
        <v>0</v>
      </c>
      <c r="H76" s="502">
        <f t="shared" ref="H76:AK76" ca="1" si="41">H74-H75</f>
        <v>0</v>
      </c>
      <c r="I76" s="502">
        <f t="shared" ca="1" si="41"/>
        <v>0</v>
      </c>
      <c r="J76" s="502">
        <f t="shared" ca="1" si="41"/>
        <v>0</v>
      </c>
      <c r="K76" s="502">
        <f t="shared" ca="1" si="41"/>
        <v>0</v>
      </c>
      <c r="L76" s="502">
        <f t="shared" ca="1" si="41"/>
        <v>0</v>
      </c>
      <c r="M76" s="502">
        <f t="shared" ca="1" si="41"/>
        <v>0</v>
      </c>
      <c r="N76" s="502">
        <f t="shared" ca="1" si="41"/>
        <v>0</v>
      </c>
      <c r="O76" s="502">
        <f t="shared" ca="1" si="41"/>
        <v>0</v>
      </c>
      <c r="P76" s="502">
        <f t="shared" ca="1" si="41"/>
        <v>0</v>
      </c>
      <c r="Q76" s="502">
        <f t="shared" ca="1" si="41"/>
        <v>0</v>
      </c>
      <c r="R76" s="502">
        <f t="shared" ca="1" si="41"/>
        <v>0</v>
      </c>
      <c r="S76" s="502">
        <f t="shared" ca="1" si="41"/>
        <v>0</v>
      </c>
      <c r="T76" s="502">
        <f t="shared" ca="1" si="41"/>
        <v>0</v>
      </c>
      <c r="U76" s="502">
        <f t="shared" ca="1" si="41"/>
        <v>0</v>
      </c>
      <c r="V76" s="502">
        <f t="shared" ca="1" si="41"/>
        <v>0</v>
      </c>
      <c r="W76" s="502">
        <f t="shared" ca="1" si="41"/>
        <v>0</v>
      </c>
      <c r="X76" s="502">
        <f t="shared" ca="1" si="41"/>
        <v>0</v>
      </c>
      <c r="Y76" s="502">
        <f t="shared" ca="1" si="41"/>
        <v>0</v>
      </c>
      <c r="Z76" s="502">
        <f t="shared" ca="1" si="41"/>
        <v>0</v>
      </c>
      <c r="AA76" s="502">
        <f t="shared" ca="1" si="41"/>
        <v>0</v>
      </c>
      <c r="AB76" s="502">
        <f t="shared" ca="1" si="41"/>
        <v>0</v>
      </c>
      <c r="AC76" s="502">
        <f t="shared" ca="1" si="41"/>
        <v>0</v>
      </c>
      <c r="AD76" s="502">
        <f t="shared" ca="1" si="41"/>
        <v>0</v>
      </c>
      <c r="AE76" s="502">
        <f t="shared" ca="1" si="41"/>
        <v>0</v>
      </c>
      <c r="AF76" s="502">
        <f t="shared" ca="1" si="41"/>
        <v>0</v>
      </c>
      <c r="AG76" s="502">
        <f t="shared" ca="1" si="41"/>
        <v>0</v>
      </c>
      <c r="AH76" s="502">
        <f t="shared" ca="1" si="41"/>
        <v>0</v>
      </c>
      <c r="AI76" s="502">
        <f t="shared" ca="1" si="41"/>
        <v>0</v>
      </c>
      <c r="AJ76" s="502">
        <f t="shared" ca="1" si="41"/>
        <v>0</v>
      </c>
      <c r="AK76" s="502">
        <f t="shared" ca="1" si="41"/>
        <v>0</v>
      </c>
    </row>
    <row r="77" spans="4:37">
      <c r="D77" s="368" t="s">
        <v>3341</v>
      </c>
      <c r="E77" s="368" t="s">
        <v>3</v>
      </c>
      <c r="G77">
        <f ca="1">G62+G67+G72</f>
        <v>0</v>
      </c>
      <c r="H77" s="502">
        <f t="shared" ref="H77:AK77" ca="1" si="42">H62+H67+H72</f>
        <v>0</v>
      </c>
      <c r="I77" s="502">
        <f t="shared" ca="1" si="42"/>
        <v>0</v>
      </c>
      <c r="J77" s="502">
        <f t="shared" ca="1" si="42"/>
        <v>0</v>
      </c>
      <c r="K77" s="502">
        <f t="shared" ca="1" si="42"/>
        <v>0</v>
      </c>
      <c r="L77" s="502">
        <f t="shared" ca="1" si="42"/>
        <v>0</v>
      </c>
      <c r="M77" s="502">
        <f t="shared" ca="1" si="42"/>
        <v>0</v>
      </c>
      <c r="N77" s="502">
        <f t="shared" ca="1" si="42"/>
        <v>0</v>
      </c>
      <c r="O77" s="502">
        <f t="shared" ca="1" si="42"/>
        <v>0</v>
      </c>
      <c r="P77" s="502">
        <f t="shared" ca="1" si="42"/>
        <v>25</v>
      </c>
      <c r="Q77" s="502">
        <f t="shared" ca="1" si="42"/>
        <v>25</v>
      </c>
      <c r="R77" s="502">
        <f t="shared" ca="1" si="42"/>
        <v>25</v>
      </c>
      <c r="S77" s="502">
        <f t="shared" ca="1" si="42"/>
        <v>25</v>
      </c>
      <c r="T77" s="502">
        <f t="shared" ca="1" si="42"/>
        <v>0</v>
      </c>
      <c r="U77" s="502">
        <f t="shared" ca="1" si="42"/>
        <v>0</v>
      </c>
      <c r="V77" s="502">
        <f t="shared" ca="1" si="42"/>
        <v>25</v>
      </c>
      <c r="W77" s="502">
        <f t="shared" ca="1" si="42"/>
        <v>25</v>
      </c>
      <c r="X77" s="502">
        <f t="shared" ca="1" si="42"/>
        <v>25</v>
      </c>
      <c r="Y77" s="502">
        <f t="shared" ca="1" si="42"/>
        <v>25</v>
      </c>
      <c r="Z77" s="502">
        <f t="shared" ca="1" si="42"/>
        <v>25</v>
      </c>
      <c r="AA77" s="502">
        <f t="shared" ca="1" si="42"/>
        <v>0</v>
      </c>
      <c r="AB77" s="502">
        <f t="shared" ca="1" si="42"/>
        <v>0</v>
      </c>
      <c r="AC77" s="502">
        <f t="shared" ca="1" si="42"/>
        <v>25</v>
      </c>
      <c r="AD77" s="502">
        <f t="shared" ca="1" si="42"/>
        <v>25</v>
      </c>
      <c r="AE77" s="502">
        <f t="shared" ca="1" si="42"/>
        <v>25</v>
      </c>
      <c r="AF77" s="502">
        <f t="shared" ca="1" si="42"/>
        <v>25</v>
      </c>
      <c r="AG77" s="502">
        <f t="shared" ca="1" si="42"/>
        <v>25</v>
      </c>
      <c r="AH77" s="502">
        <f t="shared" ca="1" si="42"/>
        <v>0</v>
      </c>
      <c r="AI77" s="502">
        <f t="shared" ca="1" si="42"/>
        <v>0</v>
      </c>
      <c r="AJ77" s="502">
        <f t="shared" ca="1" si="42"/>
        <v>25</v>
      </c>
      <c r="AK77" s="502">
        <f t="shared" ca="1" si="42"/>
        <v>25</v>
      </c>
    </row>
    <row r="78" spans="4:37">
      <c r="E78" s="368" t="s">
        <v>4</v>
      </c>
      <c r="G78">
        <f ca="1">G63+G68+G73</f>
        <v>0</v>
      </c>
      <c r="H78" s="502">
        <f t="shared" ref="H78:AK80" ca="1" si="43">H63+H68+H73</f>
        <v>0</v>
      </c>
      <c r="I78" s="502">
        <f t="shared" ca="1" si="43"/>
        <v>0</v>
      </c>
      <c r="J78" s="502">
        <f t="shared" ca="1" si="43"/>
        <v>0</v>
      </c>
      <c r="K78" s="502">
        <f t="shared" ca="1" si="43"/>
        <v>0</v>
      </c>
      <c r="L78" s="502">
        <f t="shared" ca="1" si="43"/>
        <v>0</v>
      </c>
      <c r="M78" s="502">
        <f t="shared" ca="1" si="43"/>
        <v>0</v>
      </c>
      <c r="N78" s="502">
        <f t="shared" ca="1" si="43"/>
        <v>0</v>
      </c>
      <c r="O78" s="502">
        <f t="shared" ca="1" si="43"/>
        <v>0</v>
      </c>
      <c r="P78" s="502">
        <f t="shared" ca="1" si="43"/>
        <v>0</v>
      </c>
      <c r="Q78" s="502">
        <f t="shared" ca="1" si="43"/>
        <v>9</v>
      </c>
      <c r="R78" s="502">
        <f t="shared" ca="1" si="43"/>
        <v>15</v>
      </c>
      <c r="S78" s="502">
        <f t="shared" ca="1" si="43"/>
        <v>11</v>
      </c>
      <c r="T78" s="502">
        <f t="shared" ca="1" si="43"/>
        <v>0</v>
      </c>
      <c r="U78" s="502">
        <f t="shared" ca="1" si="43"/>
        <v>0</v>
      </c>
      <c r="V78" s="502">
        <f t="shared" ca="1" si="43"/>
        <v>17</v>
      </c>
      <c r="W78" s="502">
        <f t="shared" ca="1" si="43"/>
        <v>0</v>
      </c>
      <c r="X78" s="502">
        <f t="shared" ca="1" si="43"/>
        <v>0</v>
      </c>
      <c r="Y78" s="502">
        <f t="shared" ca="1" si="43"/>
        <v>0</v>
      </c>
      <c r="Z78" s="502">
        <f t="shared" ca="1" si="43"/>
        <v>0</v>
      </c>
      <c r="AA78" s="502">
        <f t="shared" ca="1" si="43"/>
        <v>0</v>
      </c>
      <c r="AB78" s="502">
        <f t="shared" ca="1" si="43"/>
        <v>0</v>
      </c>
      <c r="AC78" s="502">
        <f t="shared" ca="1" si="43"/>
        <v>0</v>
      </c>
      <c r="AD78" s="502">
        <f t="shared" ca="1" si="43"/>
        <v>0</v>
      </c>
      <c r="AE78" s="502">
        <f t="shared" ca="1" si="43"/>
        <v>0</v>
      </c>
      <c r="AF78" s="502">
        <f t="shared" ca="1" si="43"/>
        <v>0</v>
      </c>
      <c r="AG78" s="502">
        <f t="shared" ca="1" si="43"/>
        <v>0</v>
      </c>
      <c r="AH78" s="502">
        <f t="shared" ca="1" si="43"/>
        <v>0</v>
      </c>
      <c r="AI78" s="502">
        <f t="shared" ca="1" si="43"/>
        <v>0</v>
      </c>
      <c r="AJ78" s="502">
        <f t="shared" ca="1" si="43"/>
        <v>0</v>
      </c>
      <c r="AK78" s="502">
        <f t="shared" ca="1" si="43"/>
        <v>0</v>
      </c>
    </row>
    <row r="79" spans="4:37">
      <c r="E79" s="368" t="s">
        <v>69</v>
      </c>
      <c r="G79" s="502">
        <f t="shared" ref="G79:V80" ca="1" si="44">G64+G69+G74</f>
        <v>0</v>
      </c>
      <c r="H79" s="502">
        <f t="shared" ca="1" si="44"/>
        <v>0</v>
      </c>
      <c r="I79" s="502">
        <f t="shared" ca="1" si="44"/>
        <v>0</v>
      </c>
      <c r="J79" s="502">
        <f t="shared" ca="1" si="44"/>
        <v>0</v>
      </c>
      <c r="K79" s="502">
        <f t="shared" ca="1" si="44"/>
        <v>0</v>
      </c>
      <c r="L79" s="502">
        <f t="shared" ca="1" si="44"/>
        <v>0</v>
      </c>
      <c r="M79" s="502">
        <f t="shared" ca="1" si="44"/>
        <v>0</v>
      </c>
      <c r="N79" s="502">
        <f t="shared" ca="1" si="44"/>
        <v>0</v>
      </c>
      <c r="O79" s="502">
        <f t="shared" ca="1" si="44"/>
        <v>0</v>
      </c>
      <c r="P79" s="502">
        <f t="shared" ca="1" si="44"/>
        <v>25</v>
      </c>
      <c r="Q79" s="502">
        <f t="shared" ca="1" si="44"/>
        <v>50</v>
      </c>
      <c r="R79" s="502">
        <f t="shared" ca="1" si="44"/>
        <v>75</v>
      </c>
      <c r="S79" s="502">
        <f t="shared" ca="1" si="44"/>
        <v>100</v>
      </c>
      <c r="T79" s="502">
        <f t="shared" ca="1" si="44"/>
        <v>100</v>
      </c>
      <c r="U79" s="502">
        <f t="shared" ca="1" si="44"/>
        <v>100</v>
      </c>
      <c r="V79" s="502">
        <f t="shared" ca="1" si="44"/>
        <v>125</v>
      </c>
      <c r="W79" s="502">
        <f t="shared" ca="1" si="43"/>
        <v>150</v>
      </c>
      <c r="X79" s="502">
        <f t="shared" ca="1" si="43"/>
        <v>175</v>
      </c>
      <c r="Y79" s="502">
        <f t="shared" ca="1" si="43"/>
        <v>200</v>
      </c>
      <c r="Z79" s="502">
        <f t="shared" ca="1" si="43"/>
        <v>225</v>
      </c>
      <c r="AA79" s="502">
        <f t="shared" ca="1" si="43"/>
        <v>225</v>
      </c>
      <c r="AB79" s="502">
        <f t="shared" ca="1" si="43"/>
        <v>225</v>
      </c>
      <c r="AC79" s="502">
        <f t="shared" ca="1" si="43"/>
        <v>250</v>
      </c>
      <c r="AD79" s="502">
        <f t="shared" ca="1" si="43"/>
        <v>275</v>
      </c>
      <c r="AE79" s="502">
        <f t="shared" ca="1" si="43"/>
        <v>300</v>
      </c>
      <c r="AF79" s="502">
        <f t="shared" ca="1" si="43"/>
        <v>325</v>
      </c>
      <c r="AG79" s="502">
        <f t="shared" ca="1" si="43"/>
        <v>350</v>
      </c>
      <c r="AH79" s="502">
        <f t="shared" ca="1" si="43"/>
        <v>350</v>
      </c>
      <c r="AI79" s="502">
        <f t="shared" ca="1" si="43"/>
        <v>350</v>
      </c>
      <c r="AJ79" s="502">
        <f t="shared" ca="1" si="43"/>
        <v>375</v>
      </c>
      <c r="AK79" s="502">
        <f t="shared" ca="1" si="43"/>
        <v>400</v>
      </c>
    </row>
    <row r="80" spans="4:37">
      <c r="E80" s="508" t="s">
        <v>70</v>
      </c>
      <c r="G80" s="502">
        <f t="shared" ca="1" si="44"/>
        <v>0</v>
      </c>
      <c r="H80" s="502">
        <f t="shared" ca="1" si="43"/>
        <v>0</v>
      </c>
      <c r="I80" s="502">
        <f t="shared" ca="1" si="43"/>
        <v>0</v>
      </c>
      <c r="J80" s="502">
        <f t="shared" ca="1" si="43"/>
        <v>0</v>
      </c>
      <c r="K80" s="502">
        <f t="shared" ca="1" si="43"/>
        <v>0</v>
      </c>
      <c r="L80" s="502">
        <f t="shared" ca="1" si="43"/>
        <v>0</v>
      </c>
      <c r="M80" s="502">
        <f t="shared" ca="1" si="43"/>
        <v>0</v>
      </c>
      <c r="N80" s="502">
        <f t="shared" ca="1" si="43"/>
        <v>0</v>
      </c>
      <c r="O80" s="502">
        <f t="shared" ca="1" si="43"/>
        <v>0</v>
      </c>
      <c r="P80" s="502">
        <f t="shared" ca="1" si="43"/>
        <v>0</v>
      </c>
      <c r="Q80" s="502">
        <f t="shared" ca="1" si="43"/>
        <v>9</v>
      </c>
      <c r="R80" s="502">
        <f t="shared" ca="1" si="43"/>
        <v>24</v>
      </c>
      <c r="S80" s="502">
        <f t="shared" ca="1" si="43"/>
        <v>35</v>
      </c>
      <c r="T80" s="502">
        <f t="shared" ca="1" si="43"/>
        <v>35</v>
      </c>
      <c r="U80" s="502">
        <f t="shared" ca="1" si="43"/>
        <v>35</v>
      </c>
      <c r="V80" s="502">
        <f t="shared" ca="1" si="43"/>
        <v>52</v>
      </c>
      <c r="W80" s="502">
        <f t="shared" ca="1" si="43"/>
        <v>52</v>
      </c>
      <c r="X80" s="502">
        <f t="shared" ca="1" si="43"/>
        <v>52</v>
      </c>
      <c r="Y80" s="502">
        <f t="shared" ca="1" si="43"/>
        <v>52</v>
      </c>
      <c r="Z80" s="502">
        <f t="shared" ca="1" si="43"/>
        <v>52</v>
      </c>
      <c r="AA80" s="502">
        <f t="shared" ca="1" si="43"/>
        <v>52</v>
      </c>
      <c r="AB80" s="502">
        <f t="shared" ca="1" si="43"/>
        <v>52</v>
      </c>
      <c r="AC80" s="502">
        <f t="shared" ca="1" si="43"/>
        <v>52</v>
      </c>
      <c r="AD80" s="502">
        <f t="shared" ca="1" si="43"/>
        <v>52</v>
      </c>
      <c r="AE80" s="502">
        <f t="shared" ca="1" si="43"/>
        <v>52</v>
      </c>
      <c r="AF80" s="502">
        <f t="shared" ca="1" si="43"/>
        <v>52</v>
      </c>
      <c r="AG80" s="502">
        <f t="shared" ca="1" si="43"/>
        <v>52</v>
      </c>
      <c r="AH80" s="502">
        <f t="shared" ca="1" si="43"/>
        <v>52</v>
      </c>
      <c r="AI80" s="502">
        <f t="shared" ca="1" si="43"/>
        <v>52</v>
      </c>
      <c r="AJ80" s="502">
        <f t="shared" ca="1" si="43"/>
        <v>52</v>
      </c>
      <c r="AK80" s="502">
        <f t="shared" ca="1" si="43"/>
        <v>52</v>
      </c>
    </row>
    <row r="81" spans="2:37">
      <c r="E81" s="508" t="s">
        <v>68</v>
      </c>
      <c r="G81">
        <f ca="1">G79-G80</f>
        <v>0</v>
      </c>
      <c r="H81" s="502">
        <f t="shared" ref="H81:AK81" ca="1" si="45">H79-H80</f>
        <v>0</v>
      </c>
      <c r="I81" s="502">
        <f t="shared" ca="1" si="45"/>
        <v>0</v>
      </c>
      <c r="J81" s="502">
        <f t="shared" ca="1" si="45"/>
        <v>0</v>
      </c>
      <c r="K81" s="502">
        <f t="shared" ca="1" si="45"/>
        <v>0</v>
      </c>
      <c r="L81" s="502">
        <f t="shared" ca="1" si="45"/>
        <v>0</v>
      </c>
      <c r="M81" s="502">
        <f t="shared" ca="1" si="45"/>
        <v>0</v>
      </c>
      <c r="N81" s="502">
        <f t="shared" ca="1" si="45"/>
        <v>0</v>
      </c>
      <c r="O81" s="502">
        <f t="shared" ca="1" si="45"/>
        <v>0</v>
      </c>
      <c r="P81" s="502">
        <f t="shared" ca="1" si="45"/>
        <v>25</v>
      </c>
      <c r="Q81" s="502">
        <f t="shared" ca="1" si="45"/>
        <v>41</v>
      </c>
      <c r="R81" s="502">
        <f t="shared" ca="1" si="45"/>
        <v>51</v>
      </c>
      <c r="S81" s="502">
        <f t="shared" ca="1" si="45"/>
        <v>65</v>
      </c>
      <c r="T81" s="502">
        <f t="shared" ca="1" si="45"/>
        <v>65</v>
      </c>
      <c r="U81" s="502">
        <f t="shared" ca="1" si="45"/>
        <v>65</v>
      </c>
      <c r="V81" s="502">
        <f t="shared" ca="1" si="45"/>
        <v>73</v>
      </c>
      <c r="W81" s="502">
        <f t="shared" ca="1" si="45"/>
        <v>98</v>
      </c>
      <c r="X81" s="502">
        <f t="shared" ca="1" si="45"/>
        <v>123</v>
      </c>
      <c r="Y81" s="502">
        <f t="shared" ca="1" si="45"/>
        <v>148</v>
      </c>
      <c r="Z81" s="502">
        <f t="shared" ca="1" si="45"/>
        <v>173</v>
      </c>
      <c r="AA81" s="502">
        <f t="shared" ca="1" si="45"/>
        <v>173</v>
      </c>
      <c r="AB81" s="502">
        <f t="shared" ca="1" si="45"/>
        <v>173</v>
      </c>
      <c r="AC81" s="502">
        <f t="shared" ca="1" si="45"/>
        <v>198</v>
      </c>
      <c r="AD81" s="502">
        <f t="shared" ca="1" si="45"/>
        <v>223</v>
      </c>
      <c r="AE81" s="502">
        <f t="shared" ca="1" si="45"/>
        <v>248</v>
      </c>
      <c r="AF81" s="502">
        <f t="shared" ca="1" si="45"/>
        <v>273</v>
      </c>
      <c r="AG81" s="502">
        <f t="shared" ca="1" si="45"/>
        <v>298</v>
      </c>
      <c r="AH81" s="502">
        <f t="shared" ca="1" si="45"/>
        <v>298</v>
      </c>
      <c r="AI81" s="502">
        <f t="shared" ca="1" si="45"/>
        <v>298</v>
      </c>
      <c r="AJ81" s="502">
        <f t="shared" ca="1" si="45"/>
        <v>323</v>
      </c>
      <c r="AK81" s="502">
        <f t="shared" ca="1" si="45"/>
        <v>348</v>
      </c>
    </row>
    <row r="82" spans="2:37">
      <c r="C82" s="368" t="s">
        <v>46</v>
      </c>
      <c r="E82" s="368" t="s">
        <v>3</v>
      </c>
      <c r="G82">
        <f ca="1">G47+G62</f>
        <v>0</v>
      </c>
      <c r="H82" s="502">
        <f t="shared" ref="H82:AK85" ca="1" si="46">H47+H62</f>
        <v>20</v>
      </c>
      <c r="I82" s="502">
        <f t="shared" ca="1" si="46"/>
        <v>20</v>
      </c>
      <c r="J82" s="502">
        <f t="shared" ca="1" si="46"/>
        <v>20</v>
      </c>
      <c r="K82" s="502">
        <f t="shared" ca="1" si="46"/>
        <v>20</v>
      </c>
      <c r="L82" s="502">
        <f t="shared" ca="1" si="46"/>
        <v>20</v>
      </c>
      <c r="M82" s="502">
        <f t="shared" ca="1" si="46"/>
        <v>0</v>
      </c>
      <c r="N82" s="502">
        <f t="shared" ca="1" si="46"/>
        <v>0</v>
      </c>
      <c r="O82" s="502">
        <f t="shared" ca="1" si="46"/>
        <v>0</v>
      </c>
      <c r="P82" s="502">
        <f t="shared" ca="1" si="46"/>
        <v>25</v>
      </c>
      <c r="Q82" s="502">
        <f t="shared" ca="1" si="46"/>
        <v>25</v>
      </c>
      <c r="R82" s="502">
        <f t="shared" ca="1" si="46"/>
        <v>25</v>
      </c>
      <c r="S82" s="502">
        <f t="shared" ca="1" si="46"/>
        <v>25</v>
      </c>
      <c r="T82" s="502">
        <f t="shared" ca="1" si="46"/>
        <v>0</v>
      </c>
      <c r="U82" s="502">
        <f t="shared" ca="1" si="46"/>
        <v>0</v>
      </c>
      <c r="V82" s="502">
        <f t="shared" ca="1" si="46"/>
        <v>25</v>
      </c>
      <c r="W82" s="502">
        <f t="shared" ca="1" si="46"/>
        <v>25</v>
      </c>
      <c r="X82" s="502">
        <f t="shared" ca="1" si="46"/>
        <v>25</v>
      </c>
      <c r="Y82" s="502">
        <f t="shared" ca="1" si="46"/>
        <v>25</v>
      </c>
      <c r="Z82" s="502">
        <f t="shared" ca="1" si="46"/>
        <v>25</v>
      </c>
      <c r="AA82" s="502">
        <f t="shared" ca="1" si="46"/>
        <v>0</v>
      </c>
      <c r="AB82" s="502">
        <f t="shared" ca="1" si="46"/>
        <v>0</v>
      </c>
      <c r="AC82" s="502">
        <f t="shared" ca="1" si="46"/>
        <v>25</v>
      </c>
      <c r="AD82" s="502">
        <f t="shared" ca="1" si="46"/>
        <v>25</v>
      </c>
      <c r="AE82" s="502">
        <f t="shared" ca="1" si="46"/>
        <v>25</v>
      </c>
      <c r="AF82" s="502">
        <f t="shared" ca="1" si="46"/>
        <v>25</v>
      </c>
      <c r="AG82" s="502">
        <f t="shared" ca="1" si="46"/>
        <v>25</v>
      </c>
      <c r="AH82" s="502">
        <f t="shared" ca="1" si="46"/>
        <v>0</v>
      </c>
      <c r="AI82" s="502">
        <f t="shared" ca="1" si="46"/>
        <v>0</v>
      </c>
      <c r="AJ82" s="502">
        <f t="shared" ca="1" si="46"/>
        <v>25</v>
      </c>
      <c r="AK82" s="502">
        <f t="shared" ca="1" si="46"/>
        <v>25</v>
      </c>
    </row>
    <row r="83" spans="2:37">
      <c r="E83" s="368" t="s">
        <v>4</v>
      </c>
      <c r="G83" s="502">
        <f t="shared" ref="G83:V85" ca="1" si="47">G48+G63</f>
        <v>0</v>
      </c>
      <c r="H83" s="502">
        <f t="shared" ca="1" si="47"/>
        <v>20</v>
      </c>
      <c r="I83" s="502">
        <f t="shared" ca="1" si="47"/>
        <v>20</v>
      </c>
      <c r="J83" s="502">
        <f t="shared" ca="1" si="47"/>
        <v>20</v>
      </c>
      <c r="K83" s="502">
        <f t="shared" ca="1" si="47"/>
        <v>20</v>
      </c>
      <c r="L83" s="502">
        <f t="shared" ca="1" si="47"/>
        <v>18</v>
      </c>
      <c r="M83" s="502">
        <f t="shared" ca="1" si="47"/>
        <v>0</v>
      </c>
      <c r="N83" s="502">
        <f t="shared" ca="1" si="47"/>
        <v>0</v>
      </c>
      <c r="O83" s="502">
        <f t="shared" ca="1" si="47"/>
        <v>0</v>
      </c>
      <c r="P83" s="502">
        <f t="shared" ca="1" si="47"/>
        <v>0</v>
      </c>
      <c r="Q83" s="502">
        <f t="shared" ca="1" si="47"/>
        <v>9</v>
      </c>
      <c r="R83" s="502">
        <f t="shared" ca="1" si="47"/>
        <v>15</v>
      </c>
      <c r="S83" s="502">
        <f t="shared" ca="1" si="47"/>
        <v>11</v>
      </c>
      <c r="T83" s="502">
        <f t="shared" ca="1" si="47"/>
        <v>0</v>
      </c>
      <c r="U83" s="502">
        <f t="shared" ca="1" si="47"/>
        <v>0</v>
      </c>
      <c r="V83" s="502">
        <f t="shared" ca="1" si="47"/>
        <v>17</v>
      </c>
      <c r="W83" s="502">
        <f t="shared" ca="1" si="46"/>
        <v>0</v>
      </c>
      <c r="X83" s="502">
        <f t="shared" ca="1" si="46"/>
        <v>0</v>
      </c>
      <c r="Y83" s="502">
        <f t="shared" ca="1" si="46"/>
        <v>0</v>
      </c>
      <c r="Z83" s="502">
        <f t="shared" ca="1" si="46"/>
        <v>0</v>
      </c>
      <c r="AA83" s="502">
        <f t="shared" ca="1" si="46"/>
        <v>0</v>
      </c>
      <c r="AB83" s="502">
        <f t="shared" ca="1" si="46"/>
        <v>0</v>
      </c>
      <c r="AC83" s="502">
        <f t="shared" ca="1" si="46"/>
        <v>0</v>
      </c>
      <c r="AD83" s="502">
        <f t="shared" ca="1" si="46"/>
        <v>0</v>
      </c>
      <c r="AE83" s="502">
        <f t="shared" ca="1" si="46"/>
        <v>0</v>
      </c>
      <c r="AF83" s="502">
        <f t="shared" ca="1" si="46"/>
        <v>0</v>
      </c>
      <c r="AG83" s="502">
        <f t="shared" ca="1" si="46"/>
        <v>0</v>
      </c>
      <c r="AH83" s="502">
        <f t="shared" ca="1" si="46"/>
        <v>0</v>
      </c>
      <c r="AI83" s="502">
        <f t="shared" ca="1" si="46"/>
        <v>0</v>
      </c>
      <c r="AJ83" s="502">
        <f t="shared" ca="1" si="46"/>
        <v>0</v>
      </c>
      <c r="AK83" s="502">
        <f t="shared" ca="1" si="46"/>
        <v>0</v>
      </c>
    </row>
    <row r="84" spans="2:37">
      <c r="E84" s="368" t="s">
        <v>69</v>
      </c>
      <c r="G84" s="502">
        <f t="shared" ca="1" si="47"/>
        <v>0</v>
      </c>
      <c r="H84" s="502">
        <f t="shared" ca="1" si="46"/>
        <v>20</v>
      </c>
      <c r="I84" s="502">
        <f t="shared" ca="1" si="46"/>
        <v>40</v>
      </c>
      <c r="J84" s="502">
        <f t="shared" ca="1" si="46"/>
        <v>60</v>
      </c>
      <c r="K84" s="502">
        <f t="shared" ca="1" si="46"/>
        <v>80</v>
      </c>
      <c r="L84" s="502">
        <f t="shared" ca="1" si="46"/>
        <v>100</v>
      </c>
      <c r="M84" s="502">
        <f t="shared" ca="1" si="46"/>
        <v>100</v>
      </c>
      <c r="N84" s="502">
        <f t="shared" ca="1" si="46"/>
        <v>100</v>
      </c>
      <c r="O84" s="502">
        <f t="shared" ca="1" si="46"/>
        <v>100</v>
      </c>
      <c r="P84" s="502">
        <f t="shared" ca="1" si="46"/>
        <v>125</v>
      </c>
      <c r="Q84" s="502">
        <f t="shared" ca="1" si="46"/>
        <v>150</v>
      </c>
      <c r="R84" s="502">
        <f t="shared" ca="1" si="46"/>
        <v>175</v>
      </c>
      <c r="S84" s="502">
        <f t="shared" ca="1" si="46"/>
        <v>200</v>
      </c>
      <c r="T84" s="502">
        <f t="shared" ca="1" si="46"/>
        <v>200</v>
      </c>
      <c r="U84" s="502">
        <f t="shared" ca="1" si="46"/>
        <v>200</v>
      </c>
      <c r="V84" s="502">
        <f t="shared" ca="1" si="46"/>
        <v>225</v>
      </c>
      <c r="W84" s="502">
        <f t="shared" ca="1" si="46"/>
        <v>250</v>
      </c>
      <c r="X84" s="502">
        <f t="shared" ca="1" si="46"/>
        <v>275</v>
      </c>
      <c r="Y84" s="502">
        <f t="shared" ca="1" si="46"/>
        <v>300</v>
      </c>
      <c r="Z84" s="502">
        <f t="shared" ca="1" si="46"/>
        <v>325</v>
      </c>
      <c r="AA84" s="502">
        <f t="shared" ca="1" si="46"/>
        <v>325</v>
      </c>
      <c r="AB84" s="502">
        <f t="shared" ca="1" si="46"/>
        <v>325</v>
      </c>
      <c r="AC84" s="502">
        <f t="shared" ca="1" si="46"/>
        <v>350</v>
      </c>
      <c r="AD84" s="502">
        <f t="shared" ca="1" si="46"/>
        <v>375</v>
      </c>
      <c r="AE84" s="502">
        <f t="shared" ca="1" si="46"/>
        <v>400</v>
      </c>
      <c r="AF84" s="502">
        <f t="shared" ca="1" si="46"/>
        <v>425</v>
      </c>
      <c r="AG84" s="502">
        <f t="shared" ca="1" si="46"/>
        <v>450</v>
      </c>
      <c r="AH84" s="502">
        <f t="shared" ca="1" si="46"/>
        <v>450</v>
      </c>
      <c r="AI84" s="502">
        <f t="shared" ca="1" si="46"/>
        <v>450</v>
      </c>
      <c r="AJ84" s="502">
        <f t="shared" ca="1" si="46"/>
        <v>475</v>
      </c>
      <c r="AK84" s="502">
        <f t="shared" ca="1" si="46"/>
        <v>500</v>
      </c>
    </row>
    <row r="85" spans="2:37">
      <c r="E85" s="508" t="s">
        <v>70</v>
      </c>
      <c r="G85" s="502">
        <f t="shared" ca="1" si="47"/>
        <v>0</v>
      </c>
      <c r="H85" s="502">
        <f t="shared" ca="1" si="46"/>
        <v>20</v>
      </c>
      <c r="I85" s="502">
        <f t="shared" ca="1" si="46"/>
        <v>40</v>
      </c>
      <c r="J85" s="502">
        <f t="shared" ca="1" si="46"/>
        <v>60</v>
      </c>
      <c r="K85" s="502">
        <f t="shared" ca="1" si="46"/>
        <v>80</v>
      </c>
      <c r="L85" s="502">
        <f t="shared" ca="1" si="46"/>
        <v>98</v>
      </c>
      <c r="M85" s="502">
        <f t="shared" ca="1" si="46"/>
        <v>98</v>
      </c>
      <c r="N85" s="502">
        <f t="shared" ca="1" si="46"/>
        <v>98</v>
      </c>
      <c r="O85" s="502">
        <f t="shared" ca="1" si="46"/>
        <v>98</v>
      </c>
      <c r="P85" s="502">
        <f t="shared" ca="1" si="46"/>
        <v>98</v>
      </c>
      <c r="Q85" s="502">
        <f t="shared" ca="1" si="46"/>
        <v>107</v>
      </c>
      <c r="R85" s="502">
        <f t="shared" ca="1" si="46"/>
        <v>122</v>
      </c>
      <c r="S85" s="502">
        <f t="shared" ca="1" si="46"/>
        <v>133</v>
      </c>
      <c r="T85" s="502">
        <f t="shared" ca="1" si="46"/>
        <v>133</v>
      </c>
      <c r="U85" s="502">
        <f t="shared" ca="1" si="46"/>
        <v>133</v>
      </c>
      <c r="V85" s="502">
        <f t="shared" ca="1" si="46"/>
        <v>150</v>
      </c>
      <c r="W85" s="502">
        <f t="shared" ca="1" si="46"/>
        <v>150</v>
      </c>
      <c r="X85" s="502">
        <f t="shared" ca="1" si="46"/>
        <v>150</v>
      </c>
      <c r="Y85" s="502">
        <f t="shared" ca="1" si="46"/>
        <v>150</v>
      </c>
      <c r="Z85" s="502">
        <f t="shared" ca="1" si="46"/>
        <v>150</v>
      </c>
      <c r="AA85" s="502">
        <f t="shared" ca="1" si="46"/>
        <v>150</v>
      </c>
      <c r="AB85" s="502">
        <f t="shared" ca="1" si="46"/>
        <v>150</v>
      </c>
      <c r="AC85" s="502">
        <f t="shared" ca="1" si="46"/>
        <v>150</v>
      </c>
      <c r="AD85" s="502">
        <f t="shared" ca="1" si="46"/>
        <v>150</v>
      </c>
      <c r="AE85" s="502">
        <f t="shared" ca="1" si="46"/>
        <v>150</v>
      </c>
      <c r="AF85" s="502">
        <f t="shared" ca="1" si="46"/>
        <v>150</v>
      </c>
      <c r="AG85" s="502">
        <f t="shared" ca="1" si="46"/>
        <v>150</v>
      </c>
      <c r="AH85" s="502">
        <f t="shared" ca="1" si="46"/>
        <v>150</v>
      </c>
      <c r="AI85" s="502">
        <f t="shared" ca="1" si="46"/>
        <v>150</v>
      </c>
      <c r="AJ85" s="502">
        <f t="shared" ca="1" si="46"/>
        <v>150</v>
      </c>
      <c r="AK85" s="502">
        <f t="shared" ca="1" si="46"/>
        <v>150</v>
      </c>
    </row>
    <row r="86" spans="2:37">
      <c r="E86" s="508" t="s">
        <v>68</v>
      </c>
      <c r="G86">
        <f ca="1">G84-G85</f>
        <v>0</v>
      </c>
      <c r="H86" s="502">
        <f t="shared" ref="H86:AK86" ca="1" si="48">H84-H85</f>
        <v>0</v>
      </c>
      <c r="I86" s="502">
        <f t="shared" ca="1" si="48"/>
        <v>0</v>
      </c>
      <c r="J86" s="502">
        <f t="shared" ca="1" si="48"/>
        <v>0</v>
      </c>
      <c r="K86" s="502">
        <f t="shared" ca="1" si="48"/>
        <v>0</v>
      </c>
      <c r="L86" s="502">
        <f t="shared" ca="1" si="48"/>
        <v>2</v>
      </c>
      <c r="M86" s="502">
        <f t="shared" ca="1" si="48"/>
        <v>2</v>
      </c>
      <c r="N86" s="502">
        <f t="shared" ca="1" si="48"/>
        <v>2</v>
      </c>
      <c r="O86" s="502">
        <f t="shared" ca="1" si="48"/>
        <v>2</v>
      </c>
      <c r="P86" s="502">
        <f t="shared" ca="1" si="48"/>
        <v>27</v>
      </c>
      <c r="Q86" s="502">
        <f t="shared" ca="1" si="48"/>
        <v>43</v>
      </c>
      <c r="R86" s="502">
        <f t="shared" ca="1" si="48"/>
        <v>53</v>
      </c>
      <c r="S86" s="502">
        <f t="shared" ca="1" si="48"/>
        <v>67</v>
      </c>
      <c r="T86" s="502">
        <f t="shared" ca="1" si="48"/>
        <v>67</v>
      </c>
      <c r="U86" s="502">
        <f t="shared" ca="1" si="48"/>
        <v>67</v>
      </c>
      <c r="V86" s="502">
        <f t="shared" ca="1" si="48"/>
        <v>75</v>
      </c>
      <c r="W86" s="502">
        <f t="shared" ca="1" si="48"/>
        <v>100</v>
      </c>
      <c r="X86" s="502">
        <f t="shared" ca="1" si="48"/>
        <v>125</v>
      </c>
      <c r="Y86" s="502">
        <f t="shared" ca="1" si="48"/>
        <v>150</v>
      </c>
      <c r="Z86" s="502">
        <f t="shared" ca="1" si="48"/>
        <v>175</v>
      </c>
      <c r="AA86" s="502">
        <f t="shared" ca="1" si="48"/>
        <v>175</v>
      </c>
      <c r="AB86" s="502">
        <f t="shared" ca="1" si="48"/>
        <v>175</v>
      </c>
      <c r="AC86" s="502">
        <f t="shared" ca="1" si="48"/>
        <v>200</v>
      </c>
      <c r="AD86" s="502">
        <f t="shared" ca="1" si="48"/>
        <v>225</v>
      </c>
      <c r="AE86" s="502">
        <f t="shared" ca="1" si="48"/>
        <v>250</v>
      </c>
      <c r="AF86" s="502">
        <f t="shared" ca="1" si="48"/>
        <v>275</v>
      </c>
      <c r="AG86" s="502">
        <f t="shared" ca="1" si="48"/>
        <v>300</v>
      </c>
      <c r="AH86" s="502">
        <f t="shared" ca="1" si="48"/>
        <v>300</v>
      </c>
      <c r="AI86" s="502">
        <f t="shared" ca="1" si="48"/>
        <v>300</v>
      </c>
      <c r="AJ86" s="502">
        <f t="shared" ca="1" si="48"/>
        <v>325</v>
      </c>
      <c r="AK86" s="502">
        <f t="shared" ca="1" si="48"/>
        <v>350</v>
      </c>
    </row>
    <row r="88" spans="2:37">
      <c r="B88" s="502" t="s">
        <v>3345</v>
      </c>
      <c r="C88" s="368">
        <v>1221</v>
      </c>
      <c r="D88" s="368" t="s">
        <v>3262</v>
      </c>
      <c r="E88" s="368" t="s">
        <v>4</v>
      </c>
      <c r="G88">
        <f ca="1">G48-G97+F88</f>
        <v>0</v>
      </c>
      <c r="H88" s="502">
        <f t="shared" ref="H88:AK88" ca="1" si="49">H48-H97+G88</f>
        <v>20</v>
      </c>
      <c r="I88" s="502">
        <f t="shared" ca="1" si="49"/>
        <v>40</v>
      </c>
      <c r="J88" s="502">
        <f t="shared" ca="1" si="49"/>
        <v>60</v>
      </c>
      <c r="K88" s="502">
        <f t="shared" ca="1" si="49"/>
        <v>80</v>
      </c>
      <c r="L88" s="502">
        <f t="shared" ca="1" si="49"/>
        <v>98</v>
      </c>
      <c r="M88" s="502">
        <f t="shared" ca="1" si="49"/>
        <v>98</v>
      </c>
      <c r="N88" s="502">
        <f t="shared" ca="1" si="49"/>
        <v>98</v>
      </c>
      <c r="O88" s="502">
        <f t="shared" ca="1" si="49"/>
        <v>98</v>
      </c>
      <c r="P88" s="502">
        <f t="shared" ca="1" si="49"/>
        <v>98</v>
      </c>
      <c r="Q88" s="502">
        <f t="shared" ca="1" si="49"/>
        <v>98</v>
      </c>
      <c r="R88" s="502">
        <f t="shared" ca="1" si="49"/>
        <v>98</v>
      </c>
      <c r="S88" s="502">
        <f t="shared" ca="1" si="49"/>
        <v>98</v>
      </c>
      <c r="T88" s="502">
        <f t="shared" ca="1" si="49"/>
        <v>98</v>
      </c>
      <c r="U88" s="502">
        <f t="shared" ca="1" si="49"/>
        <v>98</v>
      </c>
      <c r="V88" s="502">
        <f t="shared" ca="1" si="49"/>
        <v>98</v>
      </c>
      <c r="W88" s="502">
        <f t="shared" ca="1" si="49"/>
        <v>98</v>
      </c>
      <c r="X88" s="502">
        <f t="shared" ca="1" si="49"/>
        <v>98</v>
      </c>
      <c r="Y88" s="502">
        <f t="shared" ca="1" si="49"/>
        <v>98</v>
      </c>
      <c r="Z88" s="502">
        <f t="shared" ca="1" si="49"/>
        <v>98</v>
      </c>
      <c r="AA88" s="502">
        <f t="shared" ca="1" si="49"/>
        <v>98</v>
      </c>
      <c r="AB88" s="502">
        <f t="shared" ca="1" si="49"/>
        <v>98</v>
      </c>
      <c r="AC88" s="502">
        <f t="shared" ca="1" si="49"/>
        <v>98</v>
      </c>
      <c r="AD88" s="502">
        <f t="shared" ca="1" si="49"/>
        <v>98</v>
      </c>
      <c r="AE88" s="502">
        <f t="shared" ca="1" si="49"/>
        <v>98</v>
      </c>
      <c r="AF88" s="502">
        <f t="shared" ca="1" si="49"/>
        <v>98</v>
      </c>
      <c r="AG88" s="502">
        <f t="shared" ca="1" si="49"/>
        <v>98</v>
      </c>
      <c r="AH88" s="502">
        <f t="shared" ca="1" si="49"/>
        <v>98</v>
      </c>
      <c r="AI88" s="502">
        <f t="shared" ca="1" si="49"/>
        <v>98</v>
      </c>
      <c r="AJ88" s="502">
        <f t="shared" ca="1" si="49"/>
        <v>98</v>
      </c>
      <c r="AK88" s="502">
        <f t="shared" ca="1" si="49"/>
        <v>98</v>
      </c>
    </row>
    <row r="89" spans="2:37">
      <c r="B89" s="368"/>
      <c r="D89" s="368" t="s">
        <v>3263</v>
      </c>
      <c r="E89" s="502" t="s">
        <v>4</v>
      </c>
      <c r="G89">
        <f ca="1">G52-G102+F89</f>
        <v>0</v>
      </c>
      <c r="H89" s="502">
        <f t="shared" ref="H89:AK89" ca="1" si="50">H52-H102+G89</f>
        <v>0</v>
      </c>
      <c r="I89" s="502">
        <f t="shared" ca="1" si="50"/>
        <v>0</v>
      </c>
      <c r="J89" s="502">
        <f t="shared" ca="1" si="50"/>
        <v>0</v>
      </c>
      <c r="K89" s="502">
        <f t="shared" ca="1" si="50"/>
        <v>0</v>
      </c>
      <c r="L89" s="502">
        <f t="shared" ca="1" si="50"/>
        <v>0</v>
      </c>
      <c r="M89" s="502">
        <f t="shared" ca="1" si="50"/>
        <v>0</v>
      </c>
      <c r="N89" s="502">
        <f t="shared" ca="1" si="50"/>
        <v>0</v>
      </c>
      <c r="O89" s="502">
        <f t="shared" ca="1" si="50"/>
        <v>0</v>
      </c>
      <c r="P89" s="502">
        <f t="shared" ca="1" si="50"/>
        <v>0</v>
      </c>
      <c r="Q89" s="502">
        <f t="shared" ca="1" si="50"/>
        <v>0</v>
      </c>
      <c r="R89" s="502">
        <f t="shared" ca="1" si="50"/>
        <v>0</v>
      </c>
      <c r="S89" s="502">
        <f t="shared" ca="1" si="50"/>
        <v>0</v>
      </c>
      <c r="T89" s="502">
        <f t="shared" ca="1" si="50"/>
        <v>0</v>
      </c>
      <c r="U89" s="502">
        <f t="shared" ca="1" si="50"/>
        <v>0</v>
      </c>
      <c r="V89" s="502">
        <f t="shared" ca="1" si="50"/>
        <v>0</v>
      </c>
      <c r="W89" s="502">
        <f t="shared" ca="1" si="50"/>
        <v>0</v>
      </c>
      <c r="X89" s="502">
        <f t="shared" ca="1" si="50"/>
        <v>0</v>
      </c>
      <c r="Y89" s="502">
        <f t="shared" ca="1" si="50"/>
        <v>0</v>
      </c>
      <c r="Z89" s="502">
        <f t="shared" ca="1" si="50"/>
        <v>0</v>
      </c>
      <c r="AA89" s="502">
        <f t="shared" ca="1" si="50"/>
        <v>0</v>
      </c>
      <c r="AB89" s="502">
        <f t="shared" ca="1" si="50"/>
        <v>0</v>
      </c>
      <c r="AC89" s="502">
        <f t="shared" ca="1" si="50"/>
        <v>0</v>
      </c>
      <c r="AD89" s="502">
        <f t="shared" ca="1" si="50"/>
        <v>0</v>
      </c>
      <c r="AE89" s="502">
        <f t="shared" ca="1" si="50"/>
        <v>0</v>
      </c>
      <c r="AF89" s="502">
        <f t="shared" ca="1" si="50"/>
        <v>0</v>
      </c>
      <c r="AG89" s="502">
        <f t="shared" ca="1" si="50"/>
        <v>0</v>
      </c>
      <c r="AH89" s="502">
        <f t="shared" ca="1" si="50"/>
        <v>0</v>
      </c>
      <c r="AI89" s="502">
        <f t="shared" ca="1" si="50"/>
        <v>0</v>
      </c>
      <c r="AJ89" s="502">
        <f t="shared" ca="1" si="50"/>
        <v>0</v>
      </c>
      <c r="AK89" s="502">
        <f t="shared" ca="1" si="50"/>
        <v>0</v>
      </c>
    </row>
    <row r="90" spans="2:37">
      <c r="B90" s="368"/>
      <c r="D90" s="368" t="s">
        <v>3341</v>
      </c>
      <c r="E90" s="502" t="s">
        <v>4</v>
      </c>
      <c r="G90">
        <f ca="1">SUM(G88:G89)</f>
        <v>0</v>
      </c>
      <c r="H90" s="502">
        <f t="shared" ref="H90:AK90" ca="1" si="51">SUM(H88:H89)</f>
        <v>20</v>
      </c>
      <c r="I90" s="502">
        <f t="shared" ca="1" si="51"/>
        <v>40</v>
      </c>
      <c r="J90" s="502">
        <f t="shared" ca="1" si="51"/>
        <v>60</v>
      </c>
      <c r="K90" s="502">
        <f t="shared" ca="1" si="51"/>
        <v>80</v>
      </c>
      <c r="L90" s="502">
        <f t="shared" ca="1" si="51"/>
        <v>98</v>
      </c>
      <c r="M90" s="502">
        <f t="shared" ca="1" si="51"/>
        <v>98</v>
      </c>
      <c r="N90" s="502">
        <f t="shared" ca="1" si="51"/>
        <v>98</v>
      </c>
      <c r="O90" s="502">
        <f t="shared" ca="1" si="51"/>
        <v>98</v>
      </c>
      <c r="P90" s="502">
        <f t="shared" ca="1" si="51"/>
        <v>98</v>
      </c>
      <c r="Q90" s="502">
        <f t="shared" ca="1" si="51"/>
        <v>98</v>
      </c>
      <c r="R90" s="502">
        <f t="shared" ca="1" si="51"/>
        <v>98</v>
      </c>
      <c r="S90" s="502">
        <f t="shared" ca="1" si="51"/>
        <v>98</v>
      </c>
      <c r="T90" s="502">
        <f t="shared" ca="1" si="51"/>
        <v>98</v>
      </c>
      <c r="U90" s="502">
        <f t="shared" ca="1" si="51"/>
        <v>98</v>
      </c>
      <c r="V90" s="502">
        <f t="shared" ca="1" si="51"/>
        <v>98</v>
      </c>
      <c r="W90" s="502">
        <f t="shared" ca="1" si="51"/>
        <v>98</v>
      </c>
      <c r="X90" s="502">
        <f t="shared" ca="1" si="51"/>
        <v>98</v>
      </c>
      <c r="Y90" s="502">
        <f t="shared" ca="1" si="51"/>
        <v>98</v>
      </c>
      <c r="Z90" s="502">
        <f t="shared" ca="1" si="51"/>
        <v>98</v>
      </c>
      <c r="AA90" s="502">
        <f t="shared" ca="1" si="51"/>
        <v>98</v>
      </c>
      <c r="AB90" s="502">
        <f t="shared" ca="1" si="51"/>
        <v>98</v>
      </c>
      <c r="AC90" s="502">
        <f t="shared" ca="1" si="51"/>
        <v>98</v>
      </c>
      <c r="AD90" s="502">
        <f t="shared" ca="1" si="51"/>
        <v>98</v>
      </c>
      <c r="AE90" s="502">
        <f t="shared" ca="1" si="51"/>
        <v>98</v>
      </c>
      <c r="AF90" s="502">
        <f t="shared" ca="1" si="51"/>
        <v>98</v>
      </c>
      <c r="AG90" s="502">
        <f t="shared" ca="1" si="51"/>
        <v>98</v>
      </c>
      <c r="AH90" s="502">
        <f t="shared" ca="1" si="51"/>
        <v>98</v>
      </c>
      <c r="AI90" s="502">
        <f t="shared" ca="1" si="51"/>
        <v>98</v>
      </c>
      <c r="AJ90" s="502">
        <f t="shared" ca="1" si="51"/>
        <v>98</v>
      </c>
      <c r="AK90" s="502">
        <f t="shared" ca="1" si="51"/>
        <v>98</v>
      </c>
    </row>
    <row r="91" spans="2:37">
      <c r="B91" s="368"/>
      <c r="C91" s="368">
        <v>826</v>
      </c>
      <c r="D91" s="368" t="s">
        <v>3262</v>
      </c>
      <c r="E91" s="502" t="s">
        <v>4</v>
      </c>
      <c r="G91">
        <f ca="1">G62-G112+F91</f>
        <v>0</v>
      </c>
      <c r="H91" s="502">
        <f t="shared" ref="H91:AK91" ca="1" si="52">H62-H112+G91</f>
        <v>0</v>
      </c>
      <c r="I91" s="502">
        <f t="shared" ca="1" si="52"/>
        <v>0</v>
      </c>
      <c r="J91" s="502">
        <f t="shared" ca="1" si="52"/>
        <v>0</v>
      </c>
      <c r="K91" s="502">
        <f t="shared" ca="1" si="52"/>
        <v>0</v>
      </c>
      <c r="L91" s="502">
        <f t="shared" ca="1" si="52"/>
        <v>0</v>
      </c>
      <c r="M91" s="502">
        <f t="shared" ca="1" si="52"/>
        <v>0</v>
      </c>
      <c r="N91" s="502">
        <f t="shared" ca="1" si="52"/>
        <v>0</v>
      </c>
      <c r="O91" s="502">
        <f t="shared" ca="1" si="52"/>
        <v>0</v>
      </c>
      <c r="P91" s="502">
        <f t="shared" ca="1" si="52"/>
        <v>25</v>
      </c>
      <c r="Q91" s="502">
        <f t="shared" ca="1" si="52"/>
        <v>25</v>
      </c>
      <c r="R91" s="502">
        <f t="shared" ca="1" si="52"/>
        <v>25</v>
      </c>
      <c r="S91" s="502">
        <f t="shared" ca="1" si="52"/>
        <v>25</v>
      </c>
      <c r="T91" s="502">
        <f t="shared" ca="1" si="52"/>
        <v>25</v>
      </c>
      <c r="U91" s="502">
        <f t="shared" ca="1" si="52"/>
        <v>25</v>
      </c>
      <c r="V91" s="502">
        <f t="shared" ca="1" si="52"/>
        <v>25</v>
      </c>
      <c r="W91" s="502">
        <f t="shared" ca="1" si="52"/>
        <v>25</v>
      </c>
      <c r="X91" s="502">
        <f t="shared" ca="1" si="52"/>
        <v>25</v>
      </c>
      <c r="Y91" s="502">
        <f t="shared" ca="1" si="52"/>
        <v>25</v>
      </c>
      <c r="Z91" s="502">
        <f t="shared" ca="1" si="52"/>
        <v>25</v>
      </c>
      <c r="AA91" s="502">
        <f t="shared" ca="1" si="52"/>
        <v>25</v>
      </c>
      <c r="AB91" s="502">
        <f t="shared" ca="1" si="52"/>
        <v>25</v>
      </c>
      <c r="AC91" s="502">
        <f t="shared" ca="1" si="52"/>
        <v>25</v>
      </c>
      <c r="AD91" s="502">
        <f t="shared" ca="1" si="52"/>
        <v>25</v>
      </c>
      <c r="AE91" s="502">
        <f t="shared" ca="1" si="52"/>
        <v>25</v>
      </c>
      <c r="AF91" s="502">
        <f t="shared" ca="1" si="52"/>
        <v>25</v>
      </c>
      <c r="AG91" s="502">
        <f t="shared" ca="1" si="52"/>
        <v>25</v>
      </c>
      <c r="AH91" s="502">
        <f t="shared" ca="1" si="52"/>
        <v>25</v>
      </c>
      <c r="AI91" s="502">
        <f t="shared" ca="1" si="52"/>
        <v>25</v>
      </c>
      <c r="AJ91" s="502">
        <f t="shared" ca="1" si="52"/>
        <v>25</v>
      </c>
      <c r="AK91" s="502">
        <f t="shared" ca="1" si="52"/>
        <v>25</v>
      </c>
    </row>
    <row r="92" spans="2:37">
      <c r="B92" s="368"/>
      <c r="D92" s="368" t="s">
        <v>3263</v>
      </c>
      <c r="E92" s="502" t="s">
        <v>4</v>
      </c>
      <c r="G92">
        <f ca="1">G67-G117+F92</f>
        <v>0</v>
      </c>
      <c r="H92" s="502">
        <f t="shared" ref="H92:AK92" ca="1" si="53">H67-H117+G92</f>
        <v>0</v>
      </c>
      <c r="I92" s="502">
        <f t="shared" ca="1" si="53"/>
        <v>0</v>
      </c>
      <c r="J92" s="502">
        <f t="shared" ca="1" si="53"/>
        <v>0</v>
      </c>
      <c r="K92" s="502">
        <f t="shared" ca="1" si="53"/>
        <v>0</v>
      </c>
      <c r="L92" s="502">
        <f t="shared" ca="1" si="53"/>
        <v>0</v>
      </c>
      <c r="M92" s="502">
        <f t="shared" ca="1" si="53"/>
        <v>0</v>
      </c>
      <c r="N92" s="502">
        <f t="shared" ca="1" si="53"/>
        <v>0</v>
      </c>
      <c r="O92" s="502">
        <f t="shared" ca="1" si="53"/>
        <v>0</v>
      </c>
      <c r="P92" s="502">
        <f t="shared" ca="1" si="53"/>
        <v>0</v>
      </c>
      <c r="Q92" s="502">
        <f t="shared" ca="1" si="53"/>
        <v>0</v>
      </c>
      <c r="R92" s="502">
        <f t="shared" ca="1" si="53"/>
        <v>0</v>
      </c>
      <c r="S92" s="502">
        <f t="shared" ca="1" si="53"/>
        <v>0</v>
      </c>
      <c r="T92" s="502">
        <f t="shared" ca="1" si="53"/>
        <v>0</v>
      </c>
      <c r="U92" s="502">
        <f t="shared" ca="1" si="53"/>
        <v>0</v>
      </c>
      <c r="V92" s="502">
        <f t="shared" ca="1" si="53"/>
        <v>0</v>
      </c>
      <c r="W92" s="502">
        <f t="shared" ca="1" si="53"/>
        <v>0</v>
      </c>
      <c r="X92" s="502">
        <f t="shared" ca="1" si="53"/>
        <v>0</v>
      </c>
      <c r="Y92" s="502">
        <f t="shared" ca="1" si="53"/>
        <v>0</v>
      </c>
      <c r="Z92" s="502">
        <f t="shared" ca="1" si="53"/>
        <v>0</v>
      </c>
      <c r="AA92" s="502">
        <f t="shared" ca="1" si="53"/>
        <v>0</v>
      </c>
      <c r="AB92" s="502">
        <f t="shared" ca="1" si="53"/>
        <v>0</v>
      </c>
      <c r="AC92" s="502">
        <f t="shared" ca="1" si="53"/>
        <v>0</v>
      </c>
      <c r="AD92" s="502">
        <f t="shared" ca="1" si="53"/>
        <v>0</v>
      </c>
      <c r="AE92" s="502">
        <f t="shared" ca="1" si="53"/>
        <v>0</v>
      </c>
      <c r="AF92" s="502">
        <f t="shared" ca="1" si="53"/>
        <v>0</v>
      </c>
      <c r="AG92" s="502">
        <f t="shared" ca="1" si="53"/>
        <v>0</v>
      </c>
      <c r="AH92" s="502">
        <f t="shared" ca="1" si="53"/>
        <v>0</v>
      </c>
      <c r="AI92" s="502">
        <f t="shared" ca="1" si="53"/>
        <v>0</v>
      </c>
      <c r="AJ92" s="502">
        <f t="shared" ca="1" si="53"/>
        <v>0</v>
      </c>
      <c r="AK92" s="502">
        <f t="shared" ca="1" si="53"/>
        <v>0</v>
      </c>
    </row>
    <row r="93" spans="2:37">
      <c r="B93" s="368"/>
      <c r="D93" s="368" t="s">
        <v>3342</v>
      </c>
      <c r="E93" s="502" t="s">
        <v>4</v>
      </c>
      <c r="G93">
        <f ca="1">G72-G122+F93</f>
        <v>0</v>
      </c>
      <c r="H93" s="502">
        <f t="shared" ref="H93:AK93" ca="1" si="54">H72-H122+G93</f>
        <v>0</v>
      </c>
      <c r="I93" s="502">
        <f t="shared" ca="1" si="54"/>
        <v>0</v>
      </c>
      <c r="J93" s="502">
        <f t="shared" ca="1" si="54"/>
        <v>0</v>
      </c>
      <c r="K93" s="502">
        <f t="shared" ca="1" si="54"/>
        <v>0</v>
      </c>
      <c r="L93" s="502">
        <f t="shared" ca="1" si="54"/>
        <v>0</v>
      </c>
      <c r="M93" s="502">
        <f t="shared" ca="1" si="54"/>
        <v>0</v>
      </c>
      <c r="N93" s="502">
        <f t="shared" ca="1" si="54"/>
        <v>0</v>
      </c>
      <c r="O93" s="502">
        <f t="shared" ca="1" si="54"/>
        <v>0</v>
      </c>
      <c r="P93" s="502">
        <f t="shared" ca="1" si="54"/>
        <v>0</v>
      </c>
      <c r="Q93" s="502">
        <f t="shared" ca="1" si="54"/>
        <v>0</v>
      </c>
      <c r="R93" s="502">
        <f t="shared" ca="1" si="54"/>
        <v>0</v>
      </c>
      <c r="S93" s="502">
        <f t="shared" ca="1" si="54"/>
        <v>0</v>
      </c>
      <c r="T93" s="502">
        <f t="shared" ca="1" si="54"/>
        <v>0</v>
      </c>
      <c r="U93" s="502">
        <f t="shared" ca="1" si="54"/>
        <v>0</v>
      </c>
      <c r="V93" s="502">
        <f t="shared" ca="1" si="54"/>
        <v>0</v>
      </c>
      <c r="W93" s="502">
        <f t="shared" ca="1" si="54"/>
        <v>0</v>
      </c>
      <c r="X93" s="502">
        <f t="shared" ca="1" si="54"/>
        <v>0</v>
      </c>
      <c r="Y93" s="502">
        <f t="shared" ca="1" si="54"/>
        <v>0</v>
      </c>
      <c r="Z93" s="502">
        <f t="shared" ca="1" si="54"/>
        <v>0</v>
      </c>
      <c r="AA93" s="502">
        <f t="shared" ca="1" si="54"/>
        <v>0</v>
      </c>
      <c r="AB93" s="502">
        <f t="shared" ca="1" si="54"/>
        <v>0</v>
      </c>
      <c r="AC93" s="502">
        <f t="shared" ca="1" si="54"/>
        <v>0</v>
      </c>
      <c r="AD93" s="502">
        <f t="shared" ca="1" si="54"/>
        <v>0</v>
      </c>
      <c r="AE93" s="502">
        <f t="shared" ca="1" si="54"/>
        <v>0</v>
      </c>
      <c r="AF93" s="502">
        <f t="shared" ca="1" si="54"/>
        <v>0</v>
      </c>
      <c r="AG93" s="502">
        <f t="shared" ca="1" si="54"/>
        <v>0</v>
      </c>
      <c r="AH93" s="502">
        <f t="shared" ca="1" si="54"/>
        <v>0</v>
      </c>
      <c r="AI93" s="502">
        <f t="shared" ca="1" si="54"/>
        <v>0</v>
      </c>
      <c r="AJ93" s="502">
        <f t="shared" ca="1" si="54"/>
        <v>0</v>
      </c>
      <c r="AK93" s="502">
        <f t="shared" ca="1" si="54"/>
        <v>0</v>
      </c>
    </row>
    <row r="94" spans="2:37">
      <c r="B94" s="368"/>
      <c r="D94" s="368" t="s">
        <v>3341</v>
      </c>
      <c r="E94" s="502" t="s">
        <v>4</v>
      </c>
      <c r="G94">
        <f ca="1">SUM(G91:G93)</f>
        <v>0</v>
      </c>
      <c r="H94" s="502">
        <f t="shared" ref="H94:AK94" ca="1" si="55">SUM(H91:H93)</f>
        <v>0</v>
      </c>
      <c r="I94" s="502">
        <f t="shared" ca="1" si="55"/>
        <v>0</v>
      </c>
      <c r="J94" s="502">
        <f t="shared" ca="1" si="55"/>
        <v>0</v>
      </c>
      <c r="K94" s="502">
        <f t="shared" ca="1" si="55"/>
        <v>0</v>
      </c>
      <c r="L94" s="502">
        <f t="shared" ca="1" si="55"/>
        <v>0</v>
      </c>
      <c r="M94" s="502">
        <f t="shared" ca="1" si="55"/>
        <v>0</v>
      </c>
      <c r="N94" s="502">
        <f t="shared" ca="1" si="55"/>
        <v>0</v>
      </c>
      <c r="O94" s="502">
        <f t="shared" ca="1" si="55"/>
        <v>0</v>
      </c>
      <c r="P94" s="502">
        <f t="shared" ca="1" si="55"/>
        <v>25</v>
      </c>
      <c r="Q94" s="502">
        <f t="shared" ca="1" si="55"/>
        <v>25</v>
      </c>
      <c r="R94" s="502">
        <f t="shared" ca="1" si="55"/>
        <v>25</v>
      </c>
      <c r="S94" s="502">
        <f t="shared" ca="1" si="55"/>
        <v>25</v>
      </c>
      <c r="T94" s="502">
        <f t="shared" ca="1" si="55"/>
        <v>25</v>
      </c>
      <c r="U94" s="502">
        <f t="shared" ca="1" si="55"/>
        <v>25</v>
      </c>
      <c r="V94" s="502">
        <f t="shared" ca="1" si="55"/>
        <v>25</v>
      </c>
      <c r="W94" s="502">
        <f t="shared" ca="1" si="55"/>
        <v>25</v>
      </c>
      <c r="X94" s="502">
        <f t="shared" ca="1" si="55"/>
        <v>25</v>
      </c>
      <c r="Y94" s="502">
        <f t="shared" ca="1" si="55"/>
        <v>25</v>
      </c>
      <c r="Z94" s="502">
        <f t="shared" ca="1" si="55"/>
        <v>25</v>
      </c>
      <c r="AA94" s="502">
        <f t="shared" ca="1" si="55"/>
        <v>25</v>
      </c>
      <c r="AB94" s="502">
        <f t="shared" ca="1" si="55"/>
        <v>25</v>
      </c>
      <c r="AC94" s="502">
        <f t="shared" ca="1" si="55"/>
        <v>25</v>
      </c>
      <c r="AD94" s="502">
        <f t="shared" ca="1" si="55"/>
        <v>25</v>
      </c>
      <c r="AE94" s="502">
        <f t="shared" ca="1" si="55"/>
        <v>25</v>
      </c>
      <c r="AF94" s="502">
        <f t="shared" ca="1" si="55"/>
        <v>25</v>
      </c>
      <c r="AG94" s="502">
        <f t="shared" ca="1" si="55"/>
        <v>25</v>
      </c>
      <c r="AH94" s="502">
        <f t="shared" ca="1" si="55"/>
        <v>25</v>
      </c>
      <c r="AI94" s="502">
        <f t="shared" ca="1" si="55"/>
        <v>25</v>
      </c>
      <c r="AJ94" s="502">
        <f t="shared" ca="1" si="55"/>
        <v>25</v>
      </c>
      <c r="AK94" s="502">
        <f t="shared" ca="1" si="55"/>
        <v>25</v>
      </c>
    </row>
    <row r="95" spans="2:37">
      <c r="B95" s="368"/>
      <c r="C95" s="368" t="s">
        <v>46</v>
      </c>
      <c r="E95" s="502" t="s">
        <v>4</v>
      </c>
      <c r="G95">
        <f ca="1">G90+G94</f>
        <v>0</v>
      </c>
      <c r="H95" s="502">
        <f t="shared" ref="H95:AK95" ca="1" si="56">H90+H94</f>
        <v>20</v>
      </c>
      <c r="I95" s="502">
        <f t="shared" ca="1" si="56"/>
        <v>40</v>
      </c>
      <c r="J95" s="502">
        <f t="shared" ca="1" si="56"/>
        <v>60</v>
      </c>
      <c r="K95" s="502">
        <f t="shared" ca="1" si="56"/>
        <v>80</v>
      </c>
      <c r="L95" s="502">
        <f t="shared" ca="1" si="56"/>
        <v>98</v>
      </c>
      <c r="M95" s="502">
        <f t="shared" ca="1" si="56"/>
        <v>98</v>
      </c>
      <c r="N95" s="502">
        <f t="shared" ca="1" si="56"/>
        <v>98</v>
      </c>
      <c r="O95" s="502">
        <f t="shared" ca="1" si="56"/>
        <v>98</v>
      </c>
      <c r="P95" s="502">
        <f t="shared" ca="1" si="56"/>
        <v>123</v>
      </c>
      <c r="Q95" s="502">
        <f t="shared" ca="1" si="56"/>
        <v>123</v>
      </c>
      <c r="R95" s="502">
        <f t="shared" ca="1" si="56"/>
        <v>123</v>
      </c>
      <c r="S95" s="502">
        <f t="shared" ca="1" si="56"/>
        <v>123</v>
      </c>
      <c r="T95" s="502">
        <f t="shared" ca="1" si="56"/>
        <v>123</v>
      </c>
      <c r="U95" s="502">
        <f t="shared" ca="1" si="56"/>
        <v>123</v>
      </c>
      <c r="V95" s="502">
        <f t="shared" ca="1" si="56"/>
        <v>123</v>
      </c>
      <c r="W95" s="502">
        <f t="shared" ca="1" si="56"/>
        <v>123</v>
      </c>
      <c r="X95" s="502">
        <f t="shared" ca="1" si="56"/>
        <v>123</v>
      </c>
      <c r="Y95" s="502">
        <f t="shared" ca="1" si="56"/>
        <v>123</v>
      </c>
      <c r="Z95" s="502">
        <f t="shared" ca="1" si="56"/>
        <v>123</v>
      </c>
      <c r="AA95" s="502">
        <f t="shared" ca="1" si="56"/>
        <v>123</v>
      </c>
      <c r="AB95" s="502">
        <f t="shared" ca="1" si="56"/>
        <v>123</v>
      </c>
      <c r="AC95" s="502">
        <f t="shared" ca="1" si="56"/>
        <v>123</v>
      </c>
      <c r="AD95" s="502">
        <f t="shared" ca="1" si="56"/>
        <v>123</v>
      </c>
      <c r="AE95" s="502">
        <f t="shared" ca="1" si="56"/>
        <v>123</v>
      </c>
      <c r="AF95" s="502">
        <f t="shared" ca="1" si="56"/>
        <v>123</v>
      </c>
      <c r="AG95" s="502">
        <f t="shared" ca="1" si="56"/>
        <v>123</v>
      </c>
      <c r="AH95" s="502">
        <f t="shared" ca="1" si="56"/>
        <v>123</v>
      </c>
      <c r="AI95" s="502">
        <f t="shared" ca="1" si="56"/>
        <v>123</v>
      </c>
      <c r="AJ95" s="502">
        <f t="shared" ca="1" si="56"/>
        <v>123</v>
      </c>
      <c r="AK95" s="502">
        <f t="shared" ca="1" si="56"/>
        <v>123</v>
      </c>
    </row>
    <row r="97" spans="2:37">
      <c r="B97" s="368" t="s">
        <v>3343</v>
      </c>
      <c r="C97" s="368">
        <v>1221</v>
      </c>
      <c r="D97" s="368" t="s">
        <v>3262</v>
      </c>
      <c r="E97" s="368" t="s">
        <v>3</v>
      </c>
      <c r="F97">
        <f ca="1">SUMIF(Произв_План!$B$4:$B$369,$G$5-1,Произв_План!$BQ$4:$BQ$369)</f>
        <v>0</v>
      </c>
      <c r="G97" s="502">
        <f ca="1">SUMIF(Произв_План!$B$4:$B$369,G$5,Произв_План!$BQ$4:$BQ$369)</f>
        <v>0</v>
      </c>
      <c r="H97" s="502">
        <f ca="1">SUMIF(Произв_План!$B$4:$B$369,H$5,Произв_План!$BQ$4:$BQ$369)</f>
        <v>0</v>
      </c>
      <c r="I97" s="502">
        <f ca="1">SUMIF(Произв_План!$B$4:$B$369,I$5,Произв_План!$BQ$4:$BQ$369)</f>
        <v>0</v>
      </c>
      <c r="J97" s="502">
        <f ca="1">SUMIF(Произв_План!$B$4:$B$369,J$5,Произв_План!$BQ$4:$BQ$369)</f>
        <v>0</v>
      </c>
      <c r="K97" s="502">
        <f ca="1">SUMIF(Произв_План!$B$4:$B$369,K$5,Произв_План!$BQ$4:$BQ$369)</f>
        <v>0</v>
      </c>
      <c r="L97" s="502">
        <f ca="1">SUMIF(Произв_План!$B$4:$B$369,L$5,Произв_План!$BQ$4:$BQ$369)</f>
        <v>0</v>
      </c>
      <c r="M97" s="502">
        <f ca="1">SUMIF(Произв_План!$B$4:$B$369,M$5,Произв_План!$BQ$4:$BQ$369)</f>
        <v>0</v>
      </c>
      <c r="N97" s="502">
        <f ca="1">SUMIF(Произв_План!$B$4:$B$369,N$5,Произв_План!$BQ$4:$BQ$369)</f>
        <v>0</v>
      </c>
      <c r="O97" s="502">
        <f ca="1">SUMIF(Произв_План!$B$4:$B$369,O$5,Произв_План!$BQ$4:$BQ$369)</f>
        <v>0</v>
      </c>
      <c r="P97" s="502">
        <f ca="1">SUMIF(Произв_План!$B$4:$B$369,P$5,Произв_План!$BQ$4:$BQ$369)</f>
        <v>0</v>
      </c>
      <c r="Q97" s="502">
        <f ca="1">SUMIF(Произв_План!$B$4:$B$369,Q$5,Произв_План!$BQ$4:$BQ$369)</f>
        <v>0</v>
      </c>
      <c r="R97" s="502">
        <f ca="1">SUMIF(Произв_План!$B$4:$B$369,R$5,Произв_План!$BQ$4:$BQ$369)</f>
        <v>0</v>
      </c>
      <c r="S97" s="502">
        <f ca="1">SUMIF(Произв_План!$B$4:$B$369,S$5,Произв_План!$BQ$4:$BQ$369)</f>
        <v>0</v>
      </c>
      <c r="T97" s="502">
        <f ca="1">SUMIF(Произв_План!$B$4:$B$369,T$5,Произв_План!$BQ$4:$BQ$369)</f>
        <v>0</v>
      </c>
      <c r="U97" s="502">
        <f ca="1">SUMIF(Произв_План!$B$4:$B$369,U$5,Произв_План!$BQ$4:$BQ$369)</f>
        <v>0</v>
      </c>
      <c r="V97" s="502">
        <f ca="1">SUMIF(Произв_План!$B$4:$B$369,V$5,Произв_План!$BQ$4:$BQ$369)</f>
        <v>0</v>
      </c>
      <c r="W97" s="502">
        <f ca="1">SUMIF(Произв_План!$B$4:$B$369,W$5,Произв_План!$BQ$4:$BQ$369)</f>
        <v>0</v>
      </c>
      <c r="X97" s="502">
        <f ca="1">SUMIF(Произв_План!$B$4:$B$369,X$5,Произв_План!$BQ$4:$BQ$369)</f>
        <v>0</v>
      </c>
      <c r="Y97" s="502">
        <f ca="1">SUMIF(Произв_План!$B$4:$B$369,Y$5,Произв_План!$BQ$4:$BQ$369)</f>
        <v>0</v>
      </c>
      <c r="Z97" s="502">
        <f ca="1">SUMIF(Произв_План!$B$4:$B$369,Z$5,Произв_План!$BQ$4:$BQ$369)</f>
        <v>0</v>
      </c>
      <c r="AA97" s="502">
        <f ca="1">SUMIF(Произв_План!$B$4:$B$369,AA$5,Произв_План!$BQ$4:$BQ$369)</f>
        <v>0</v>
      </c>
      <c r="AB97" s="502">
        <f ca="1">SUMIF(Произв_План!$B$4:$B$369,AB$5,Произв_План!$BQ$4:$BQ$369)</f>
        <v>0</v>
      </c>
      <c r="AC97" s="502">
        <f ca="1">SUMIF(Произв_План!$B$4:$B$369,AC$5,Произв_План!$BQ$4:$BQ$369)</f>
        <v>0</v>
      </c>
      <c r="AD97" s="502">
        <f ca="1">SUMIF(Произв_План!$B$4:$B$369,AD$5,Произв_План!$BQ$4:$BQ$369)</f>
        <v>0</v>
      </c>
      <c r="AE97" s="502">
        <f ca="1">SUMIF(Произв_План!$B$4:$B$369,AE$5,Произв_План!$BQ$4:$BQ$369)</f>
        <v>0</v>
      </c>
      <c r="AF97" s="502">
        <f ca="1">SUMIF(Произв_План!$B$4:$B$369,AF$5,Произв_План!$BQ$4:$BQ$369)</f>
        <v>0</v>
      </c>
      <c r="AG97" s="502">
        <f ca="1">SUMIF(Произв_План!$B$4:$B$369,AG$5,Произв_План!$BQ$4:$BQ$369)</f>
        <v>0</v>
      </c>
      <c r="AH97" s="502">
        <f ca="1">SUMIF(Произв_План!$B$4:$B$369,AH$5,Произв_План!$BQ$4:$BQ$369)</f>
        <v>0</v>
      </c>
      <c r="AI97" s="502">
        <f ca="1">SUMIF(Произв_План!$B$4:$B$369,AI$5,Произв_План!$BQ$4:$BQ$369)</f>
        <v>0</v>
      </c>
      <c r="AJ97" s="502">
        <f ca="1">SUMIF(Произв_План!$B$4:$B$369,AJ$5,Произв_План!$BQ$4:$BQ$369)</f>
        <v>0</v>
      </c>
      <c r="AK97" s="502">
        <f ca="1">SUMIF(Произв_План!$B$4:$B$369,AK$5,Произв_План!$BQ$4:$BQ$369)</f>
        <v>0</v>
      </c>
    </row>
    <row r="98" spans="2:37">
      <c r="B98" s="368"/>
      <c r="E98" s="368" t="s">
        <v>4</v>
      </c>
      <c r="F98" s="502">
        <f ca="1">SUMIF(Произв_Факт!$B$4:$B$369,$G$5-1,Произв_Факт!$BQ$4:$BQ$369)</f>
        <v>0</v>
      </c>
      <c r="G98" s="502">
        <f ca="1">SUMIF(Произв_Факт!$B$4:$B$369,G$5,Произв_Факт!$BQ$4:$BQ$369)</f>
        <v>0</v>
      </c>
      <c r="H98" s="502">
        <f ca="1">SUMIF(Произв_Факт!$B$4:$B$369,H$5,Произв_Факт!$BQ$4:$BQ$369)</f>
        <v>0</v>
      </c>
      <c r="I98" s="502">
        <f ca="1">SUMIF(Произв_Факт!$B$4:$B$369,I$5,Произв_Факт!$BQ$4:$BQ$369)</f>
        <v>0</v>
      </c>
      <c r="J98" s="502">
        <f ca="1">SUMIF(Произв_Факт!$B$4:$B$369,J$5,Произв_Факт!$BQ$4:$BQ$369)</f>
        <v>0</v>
      </c>
      <c r="K98" s="502">
        <f ca="1">SUMIF(Произв_Факт!$B$4:$B$369,K$5,Произв_Факт!$BQ$4:$BQ$369)</f>
        <v>0</v>
      </c>
      <c r="L98" s="502">
        <f ca="1">SUMIF(Произв_Факт!$B$4:$B$369,L$5,Произв_Факт!$BQ$4:$BQ$369)</f>
        <v>0</v>
      </c>
      <c r="M98" s="502">
        <f ca="1">SUMIF(Произв_Факт!$B$4:$B$369,M$5,Произв_Факт!$BQ$4:$BQ$369)</f>
        <v>0</v>
      </c>
      <c r="N98" s="502">
        <f ca="1">SUMIF(Произв_Факт!$B$4:$B$369,N$5,Произв_Факт!$BQ$4:$BQ$369)</f>
        <v>0</v>
      </c>
      <c r="O98" s="502">
        <f ca="1">SUMIF(Произв_Факт!$B$4:$B$369,O$5,Произв_Факт!$BQ$4:$BQ$369)</f>
        <v>0</v>
      </c>
      <c r="P98" s="502">
        <f ca="1">SUMIF(Произв_Факт!$B$4:$B$369,P$5,Произв_Факт!$BQ$4:$BQ$369)</f>
        <v>0</v>
      </c>
      <c r="Q98" s="502">
        <f ca="1">SUMIF(Произв_Факт!$B$4:$B$369,Q$5,Произв_Факт!$BQ$4:$BQ$369)</f>
        <v>0</v>
      </c>
      <c r="R98" s="502">
        <f ca="1">SUMIF(Произв_Факт!$B$4:$B$369,R$5,Произв_Факт!$BQ$4:$BQ$369)</f>
        <v>0</v>
      </c>
      <c r="S98" s="502">
        <f ca="1">SUMIF(Произв_Факт!$B$4:$B$369,S$5,Произв_Факт!$BQ$4:$BQ$369)</f>
        <v>0</v>
      </c>
      <c r="T98" s="502">
        <f ca="1">SUMIF(Произв_Факт!$B$4:$B$369,T$5,Произв_Факт!$BQ$4:$BQ$369)</f>
        <v>0</v>
      </c>
      <c r="U98" s="502">
        <f ca="1">SUMIF(Произв_Факт!$B$4:$B$369,U$5,Произв_Факт!$BQ$4:$BQ$369)</f>
        <v>0</v>
      </c>
      <c r="V98" s="502">
        <f ca="1">SUMIF(Произв_Факт!$B$4:$B$369,V$5,Произв_Факт!$BQ$4:$BQ$369)</f>
        <v>0</v>
      </c>
      <c r="W98" s="502">
        <f ca="1">SUMIF(Произв_Факт!$B$4:$B$369,W$5,Произв_Факт!$BQ$4:$BQ$369)</f>
        <v>0</v>
      </c>
      <c r="X98" s="502">
        <f ca="1">SUMIF(Произв_Факт!$B$4:$B$369,X$5,Произв_Факт!$BQ$4:$BQ$369)</f>
        <v>0</v>
      </c>
      <c r="Y98" s="502">
        <f ca="1">SUMIF(Произв_Факт!$B$4:$B$369,Y$5,Произв_Факт!$BQ$4:$BQ$369)</f>
        <v>0</v>
      </c>
      <c r="Z98" s="502">
        <f ca="1">SUMIF(Произв_Факт!$B$4:$B$369,Z$5,Произв_Факт!$BQ$4:$BQ$369)</f>
        <v>0</v>
      </c>
      <c r="AA98" s="502">
        <f ca="1">SUMIF(Произв_Факт!$B$4:$B$369,AA$5,Произв_Факт!$BQ$4:$BQ$369)</f>
        <v>0</v>
      </c>
      <c r="AB98" s="502">
        <f ca="1">SUMIF(Произв_Факт!$B$4:$B$369,AB$5,Произв_Факт!$BQ$4:$BQ$369)</f>
        <v>0</v>
      </c>
      <c r="AC98" s="502">
        <f ca="1">SUMIF(Произв_Факт!$B$4:$B$369,AC$5,Произв_Факт!$BQ$4:$BQ$369)</f>
        <v>0</v>
      </c>
      <c r="AD98" s="502">
        <f ca="1">SUMIF(Произв_Факт!$B$4:$B$369,AD$5,Произв_Факт!$BQ$4:$BQ$369)</f>
        <v>0</v>
      </c>
      <c r="AE98" s="502">
        <f ca="1">SUMIF(Произв_Факт!$B$4:$B$369,AE$5,Произв_Факт!$BQ$4:$BQ$369)</f>
        <v>0</v>
      </c>
      <c r="AF98" s="502">
        <f ca="1">SUMIF(Произв_Факт!$B$4:$B$369,AF$5,Произв_Факт!$BQ$4:$BQ$369)</f>
        <v>0</v>
      </c>
      <c r="AG98" s="502">
        <f ca="1">SUMIF(Произв_Факт!$B$4:$B$369,AG$5,Произв_Факт!$BQ$4:$BQ$369)</f>
        <v>0</v>
      </c>
      <c r="AH98" s="502">
        <f ca="1">SUMIF(Произв_Факт!$B$4:$B$369,AH$5,Произв_Факт!$BQ$4:$BQ$369)</f>
        <v>0</v>
      </c>
      <c r="AI98" s="502">
        <f ca="1">SUMIF(Произв_Факт!$B$4:$B$369,AI$5,Произв_Факт!$BQ$4:$BQ$369)</f>
        <v>0</v>
      </c>
      <c r="AJ98" s="502">
        <f ca="1">SUMIF(Произв_Факт!$B$4:$B$369,AJ$5,Произв_Факт!$BQ$4:$BQ$369)</f>
        <v>0</v>
      </c>
      <c r="AK98" s="502">
        <f ca="1">SUMIF(Произв_Факт!$B$4:$B$369,AK$5,Произв_Факт!$BQ$4:$BQ$369)</f>
        <v>0</v>
      </c>
    </row>
    <row r="99" spans="2:37">
      <c r="B99" s="368"/>
      <c r="E99" s="368" t="s">
        <v>69</v>
      </c>
      <c r="G99">
        <f ca="1">F99+G97</f>
        <v>0</v>
      </c>
      <c r="H99" s="502">
        <f t="shared" ref="H99:AK99" ca="1" si="57">G99+H97</f>
        <v>0</v>
      </c>
      <c r="I99" s="502">
        <f t="shared" ca="1" si="57"/>
        <v>0</v>
      </c>
      <c r="J99" s="502">
        <f t="shared" ca="1" si="57"/>
        <v>0</v>
      </c>
      <c r="K99" s="502">
        <f t="shared" ca="1" si="57"/>
        <v>0</v>
      </c>
      <c r="L99" s="502">
        <f t="shared" ca="1" si="57"/>
        <v>0</v>
      </c>
      <c r="M99" s="502">
        <f t="shared" ca="1" si="57"/>
        <v>0</v>
      </c>
      <c r="N99" s="502">
        <f t="shared" ca="1" si="57"/>
        <v>0</v>
      </c>
      <c r="O99" s="502">
        <f t="shared" ca="1" si="57"/>
        <v>0</v>
      </c>
      <c r="P99" s="502">
        <f t="shared" ca="1" si="57"/>
        <v>0</v>
      </c>
      <c r="Q99" s="502">
        <f t="shared" ca="1" si="57"/>
        <v>0</v>
      </c>
      <c r="R99" s="502">
        <f t="shared" ca="1" si="57"/>
        <v>0</v>
      </c>
      <c r="S99" s="502">
        <f t="shared" ca="1" si="57"/>
        <v>0</v>
      </c>
      <c r="T99" s="502">
        <f t="shared" ca="1" si="57"/>
        <v>0</v>
      </c>
      <c r="U99" s="502">
        <f t="shared" ca="1" si="57"/>
        <v>0</v>
      </c>
      <c r="V99" s="502">
        <f t="shared" ca="1" si="57"/>
        <v>0</v>
      </c>
      <c r="W99" s="502">
        <f t="shared" ca="1" si="57"/>
        <v>0</v>
      </c>
      <c r="X99" s="502">
        <f t="shared" ca="1" si="57"/>
        <v>0</v>
      </c>
      <c r="Y99" s="502">
        <f t="shared" ca="1" si="57"/>
        <v>0</v>
      </c>
      <c r="Z99" s="502">
        <f t="shared" ca="1" si="57"/>
        <v>0</v>
      </c>
      <c r="AA99" s="502">
        <f t="shared" ca="1" si="57"/>
        <v>0</v>
      </c>
      <c r="AB99" s="502">
        <f t="shared" ca="1" si="57"/>
        <v>0</v>
      </c>
      <c r="AC99" s="502">
        <f t="shared" ca="1" si="57"/>
        <v>0</v>
      </c>
      <c r="AD99" s="502">
        <f t="shared" ca="1" si="57"/>
        <v>0</v>
      </c>
      <c r="AE99" s="502">
        <f t="shared" ca="1" si="57"/>
        <v>0</v>
      </c>
      <c r="AF99" s="502">
        <f t="shared" ca="1" si="57"/>
        <v>0</v>
      </c>
      <c r="AG99" s="502">
        <f t="shared" ca="1" si="57"/>
        <v>0</v>
      </c>
      <c r="AH99" s="502">
        <f t="shared" ca="1" si="57"/>
        <v>0</v>
      </c>
      <c r="AI99" s="502">
        <f t="shared" ca="1" si="57"/>
        <v>0</v>
      </c>
      <c r="AJ99" s="502">
        <f t="shared" ca="1" si="57"/>
        <v>0</v>
      </c>
      <c r="AK99" s="502">
        <f t="shared" ca="1" si="57"/>
        <v>0</v>
      </c>
    </row>
    <row r="100" spans="2:37">
      <c r="B100" s="368"/>
      <c r="E100" s="508" t="s">
        <v>70</v>
      </c>
      <c r="G100" s="502">
        <f ca="1">F100+G98</f>
        <v>0</v>
      </c>
      <c r="H100" s="502">
        <f t="shared" ref="H100:AK100" ca="1" si="58">G100+H98</f>
        <v>0</v>
      </c>
      <c r="I100" s="502">
        <f t="shared" ca="1" si="58"/>
        <v>0</v>
      </c>
      <c r="J100" s="502">
        <f t="shared" ca="1" si="58"/>
        <v>0</v>
      </c>
      <c r="K100" s="502">
        <f t="shared" ca="1" si="58"/>
        <v>0</v>
      </c>
      <c r="L100" s="502">
        <f t="shared" ca="1" si="58"/>
        <v>0</v>
      </c>
      <c r="M100" s="502">
        <f t="shared" ca="1" si="58"/>
        <v>0</v>
      </c>
      <c r="N100" s="502">
        <f t="shared" ca="1" si="58"/>
        <v>0</v>
      </c>
      <c r="O100" s="502">
        <f t="shared" ca="1" si="58"/>
        <v>0</v>
      </c>
      <c r="P100" s="502">
        <f t="shared" ca="1" si="58"/>
        <v>0</v>
      </c>
      <c r="Q100" s="502">
        <f t="shared" ca="1" si="58"/>
        <v>0</v>
      </c>
      <c r="R100" s="502">
        <f t="shared" ca="1" si="58"/>
        <v>0</v>
      </c>
      <c r="S100" s="502">
        <f t="shared" ca="1" si="58"/>
        <v>0</v>
      </c>
      <c r="T100" s="502">
        <f t="shared" ca="1" si="58"/>
        <v>0</v>
      </c>
      <c r="U100" s="502">
        <f t="shared" ca="1" si="58"/>
        <v>0</v>
      </c>
      <c r="V100" s="502">
        <f t="shared" ca="1" si="58"/>
        <v>0</v>
      </c>
      <c r="W100" s="502">
        <f t="shared" ca="1" si="58"/>
        <v>0</v>
      </c>
      <c r="X100" s="502">
        <f t="shared" ca="1" si="58"/>
        <v>0</v>
      </c>
      <c r="Y100" s="502">
        <f t="shared" ca="1" si="58"/>
        <v>0</v>
      </c>
      <c r="Z100" s="502">
        <f t="shared" ca="1" si="58"/>
        <v>0</v>
      </c>
      <c r="AA100" s="502">
        <f t="shared" ca="1" si="58"/>
        <v>0</v>
      </c>
      <c r="AB100" s="502">
        <f t="shared" ca="1" si="58"/>
        <v>0</v>
      </c>
      <c r="AC100" s="502">
        <f t="shared" ca="1" si="58"/>
        <v>0</v>
      </c>
      <c r="AD100" s="502">
        <f t="shared" ca="1" si="58"/>
        <v>0</v>
      </c>
      <c r="AE100" s="502">
        <f t="shared" ca="1" si="58"/>
        <v>0</v>
      </c>
      <c r="AF100" s="502">
        <f t="shared" ca="1" si="58"/>
        <v>0</v>
      </c>
      <c r="AG100" s="502">
        <f t="shared" ca="1" si="58"/>
        <v>0</v>
      </c>
      <c r="AH100" s="502">
        <f t="shared" ca="1" si="58"/>
        <v>0</v>
      </c>
      <c r="AI100" s="502">
        <f t="shared" ca="1" si="58"/>
        <v>0</v>
      </c>
      <c r="AJ100" s="502">
        <f t="shared" ca="1" si="58"/>
        <v>0</v>
      </c>
      <c r="AK100" s="502">
        <f t="shared" ca="1" si="58"/>
        <v>0</v>
      </c>
    </row>
    <row r="101" spans="2:37">
      <c r="B101" s="368"/>
      <c r="E101" s="508" t="s">
        <v>68</v>
      </c>
      <c r="G101">
        <f ca="1">G99-G100</f>
        <v>0</v>
      </c>
      <c r="H101" s="502">
        <f t="shared" ref="H101:AK101" ca="1" si="59">H99-H100</f>
        <v>0</v>
      </c>
      <c r="I101" s="502">
        <f t="shared" ca="1" si="59"/>
        <v>0</v>
      </c>
      <c r="J101" s="502">
        <f t="shared" ca="1" si="59"/>
        <v>0</v>
      </c>
      <c r="K101" s="502">
        <f t="shared" ca="1" si="59"/>
        <v>0</v>
      </c>
      <c r="L101" s="502">
        <f t="shared" ca="1" si="59"/>
        <v>0</v>
      </c>
      <c r="M101" s="502">
        <f t="shared" ca="1" si="59"/>
        <v>0</v>
      </c>
      <c r="N101" s="502">
        <f t="shared" ca="1" si="59"/>
        <v>0</v>
      </c>
      <c r="O101" s="502">
        <f t="shared" ca="1" si="59"/>
        <v>0</v>
      </c>
      <c r="P101" s="502">
        <f t="shared" ca="1" si="59"/>
        <v>0</v>
      </c>
      <c r="Q101" s="502">
        <f t="shared" ca="1" si="59"/>
        <v>0</v>
      </c>
      <c r="R101" s="502">
        <f t="shared" ca="1" si="59"/>
        <v>0</v>
      </c>
      <c r="S101" s="502">
        <f t="shared" ca="1" si="59"/>
        <v>0</v>
      </c>
      <c r="T101" s="502">
        <f t="shared" ca="1" si="59"/>
        <v>0</v>
      </c>
      <c r="U101" s="502">
        <f t="shared" ca="1" si="59"/>
        <v>0</v>
      </c>
      <c r="V101" s="502">
        <f t="shared" ca="1" si="59"/>
        <v>0</v>
      </c>
      <c r="W101" s="502">
        <f t="shared" ca="1" si="59"/>
        <v>0</v>
      </c>
      <c r="X101" s="502">
        <f t="shared" ca="1" si="59"/>
        <v>0</v>
      </c>
      <c r="Y101" s="502">
        <f t="shared" ca="1" si="59"/>
        <v>0</v>
      </c>
      <c r="Z101" s="502">
        <f t="shared" ca="1" si="59"/>
        <v>0</v>
      </c>
      <c r="AA101" s="502">
        <f t="shared" ca="1" si="59"/>
        <v>0</v>
      </c>
      <c r="AB101" s="502">
        <f t="shared" ca="1" si="59"/>
        <v>0</v>
      </c>
      <c r="AC101" s="502">
        <f t="shared" ca="1" si="59"/>
        <v>0</v>
      </c>
      <c r="AD101" s="502">
        <f t="shared" ca="1" si="59"/>
        <v>0</v>
      </c>
      <c r="AE101" s="502">
        <f t="shared" ca="1" si="59"/>
        <v>0</v>
      </c>
      <c r="AF101" s="502">
        <f t="shared" ca="1" si="59"/>
        <v>0</v>
      </c>
      <c r="AG101" s="502">
        <f t="shared" ca="1" si="59"/>
        <v>0</v>
      </c>
      <c r="AH101" s="502">
        <f t="shared" ca="1" si="59"/>
        <v>0</v>
      </c>
      <c r="AI101" s="502">
        <f t="shared" ca="1" si="59"/>
        <v>0</v>
      </c>
      <c r="AJ101" s="502">
        <f t="shared" ca="1" si="59"/>
        <v>0</v>
      </c>
      <c r="AK101" s="502">
        <f t="shared" ca="1" si="59"/>
        <v>0</v>
      </c>
    </row>
    <row r="102" spans="2:37">
      <c r="B102" s="368"/>
      <c r="D102" s="368" t="s">
        <v>3263</v>
      </c>
      <c r="E102" s="368" t="s">
        <v>3</v>
      </c>
      <c r="F102" s="502">
        <f ca="1">SUMIF(Произв_План!$B$4:$B$369,$G$5-1,Произв_План!$BT$4:$BT$369)</f>
        <v>0</v>
      </c>
      <c r="G102" s="502">
        <f ca="1">SUMIF(Произв_План!$B$4:$B$369,G$5,Произв_План!$BT$4:$BT$369)</f>
        <v>0</v>
      </c>
      <c r="H102" s="502">
        <f ca="1">SUMIF(Произв_План!$B$4:$B$369,H$5,Произв_План!$BT$4:$BT$369)</f>
        <v>0</v>
      </c>
      <c r="I102" s="502">
        <f ca="1">SUMIF(Произв_План!$B$4:$B$369,I$5,Произв_План!$BT$4:$BT$369)</f>
        <v>0</v>
      </c>
      <c r="J102" s="502">
        <f ca="1">SUMIF(Произв_План!$B$4:$B$369,J$5,Произв_План!$BT$4:$BT$369)</f>
        <v>0</v>
      </c>
      <c r="K102" s="502">
        <f ca="1">SUMIF(Произв_План!$B$4:$B$369,K$5,Произв_План!$BT$4:$BT$369)</f>
        <v>0</v>
      </c>
      <c r="L102" s="502">
        <f ca="1">SUMIF(Произв_План!$B$4:$B$369,L$5,Произв_План!$BT$4:$BT$369)</f>
        <v>0</v>
      </c>
      <c r="M102" s="502">
        <f ca="1">SUMIF(Произв_План!$B$4:$B$369,M$5,Произв_План!$BT$4:$BT$369)</f>
        <v>0</v>
      </c>
      <c r="N102" s="502">
        <f ca="1">SUMIF(Произв_План!$B$4:$B$369,N$5,Произв_План!$BT$4:$BT$369)</f>
        <v>0</v>
      </c>
      <c r="O102" s="502">
        <f ca="1">SUMIF(Произв_План!$B$4:$B$369,O$5,Произв_План!$BT$4:$BT$369)</f>
        <v>0</v>
      </c>
      <c r="P102" s="502">
        <f ca="1">SUMIF(Произв_План!$B$4:$B$369,P$5,Произв_План!$BT$4:$BT$369)</f>
        <v>0</v>
      </c>
      <c r="Q102" s="502">
        <f ca="1">SUMIF(Произв_План!$B$4:$B$369,Q$5,Произв_План!$BT$4:$BT$369)</f>
        <v>0</v>
      </c>
      <c r="R102" s="502">
        <f ca="1">SUMIF(Произв_План!$B$4:$B$369,R$5,Произв_План!$BT$4:$BT$369)</f>
        <v>0</v>
      </c>
      <c r="S102" s="502">
        <f ca="1">SUMIF(Произв_План!$B$4:$B$369,S$5,Произв_План!$BT$4:$BT$369)</f>
        <v>0</v>
      </c>
      <c r="T102" s="502">
        <f ca="1">SUMIF(Произв_План!$B$4:$B$369,T$5,Произв_План!$BT$4:$BT$369)</f>
        <v>0</v>
      </c>
      <c r="U102" s="502">
        <f ca="1">SUMIF(Произв_План!$B$4:$B$369,U$5,Произв_План!$BT$4:$BT$369)</f>
        <v>0</v>
      </c>
      <c r="V102" s="502">
        <f ca="1">SUMIF(Произв_План!$B$4:$B$369,V$5,Произв_План!$BT$4:$BT$369)</f>
        <v>0</v>
      </c>
      <c r="W102" s="502">
        <f ca="1">SUMIF(Произв_План!$B$4:$B$369,W$5,Произв_План!$BT$4:$BT$369)</f>
        <v>0</v>
      </c>
      <c r="X102" s="502">
        <f ca="1">SUMIF(Произв_План!$B$4:$B$369,X$5,Произв_План!$BT$4:$BT$369)</f>
        <v>0</v>
      </c>
      <c r="Y102" s="502">
        <f ca="1">SUMIF(Произв_План!$B$4:$B$369,Y$5,Произв_План!$BT$4:$BT$369)</f>
        <v>0</v>
      </c>
      <c r="Z102" s="502">
        <f ca="1">SUMIF(Произв_План!$B$4:$B$369,Z$5,Произв_План!$BT$4:$BT$369)</f>
        <v>0</v>
      </c>
      <c r="AA102" s="502">
        <f ca="1">SUMIF(Произв_План!$B$4:$B$369,AA$5,Произв_План!$BT$4:$BT$369)</f>
        <v>0</v>
      </c>
      <c r="AB102" s="502">
        <f ca="1">SUMIF(Произв_План!$B$4:$B$369,AB$5,Произв_План!$BT$4:$BT$369)</f>
        <v>0</v>
      </c>
      <c r="AC102" s="502">
        <f ca="1">SUMIF(Произв_План!$B$4:$B$369,AC$5,Произв_План!$BT$4:$BT$369)</f>
        <v>0</v>
      </c>
      <c r="AD102" s="502">
        <f ca="1">SUMIF(Произв_План!$B$4:$B$369,AD$5,Произв_План!$BT$4:$BT$369)</f>
        <v>0</v>
      </c>
      <c r="AE102" s="502">
        <f ca="1">SUMIF(Произв_План!$B$4:$B$369,AE$5,Произв_План!$BT$4:$BT$369)</f>
        <v>0</v>
      </c>
      <c r="AF102" s="502">
        <f ca="1">SUMIF(Произв_План!$B$4:$B$369,AF$5,Произв_План!$BT$4:$BT$369)</f>
        <v>0</v>
      </c>
      <c r="AG102" s="502">
        <f ca="1">SUMIF(Произв_План!$B$4:$B$369,AG$5,Произв_План!$BT$4:$BT$369)</f>
        <v>0</v>
      </c>
      <c r="AH102" s="502">
        <f ca="1">SUMIF(Произв_План!$B$4:$B$369,AH$5,Произв_План!$BT$4:$BT$369)</f>
        <v>0</v>
      </c>
      <c r="AI102" s="502">
        <f ca="1">SUMIF(Произв_План!$B$4:$B$369,AI$5,Произв_План!$BT$4:$BT$369)</f>
        <v>0</v>
      </c>
      <c r="AJ102" s="502">
        <f ca="1">SUMIF(Произв_План!$B$4:$B$369,AJ$5,Произв_План!$BT$4:$BT$369)</f>
        <v>0</v>
      </c>
      <c r="AK102" s="502">
        <f ca="1">SUMIF(Произв_План!$B$4:$B$369,AK$5,Произв_План!$BT$4:$BT$369)</f>
        <v>0</v>
      </c>
    </row>
    <row r="103" spans="2:37">
      <c r="B103" s="368"/>
      <c r="E103" s="368" t="s">
        <v>4</v>
      </c>
      <c r="F103" s="502">
        <f ca="1">SUMIF(Произв_Факт!$B$4:$B$369,$G$5-1,Произв_Факт!$BT$4:$BT$369)</f>
        <v>0</v>
      </c>
      <c r="G103" s="502">
        <f ca="1">SUMIF(Произв_Факт!$B$4:$B$369,G$5,Произв_Факт!$BT$4:$BT$369)</f>
        <v>0</v>
      </c>
      <c r="H103" s="502">
        <f ca="1">SUMIF(Произв_Факт!$B$4:$B$369,H$5,Произв_Факт!$BT$4:$BT$369)</f>
        <v>10</v>
      </c>
      <c r="I103" s="502">
        <f ca="1">SUMIF(Произв_Факт!$B$4:$B$369,I$5,Произв_Факт!$BT$4:$BT$369)</f>
        <v>3</v>
      </c>
      <c r="J103" s="502">
        <f ca="1">SUMIF(Произв_Факт!$B$4:$B$369,J$5,Произв_Факт!$BT$4:$BT$369)</f>
        <v>3</v>
      </c>
      <c r="K103" s="502">
        <f ca="1">SUMIF(Произв_Факт!$B$4:$B$369,K$5,Произв_Факт!$BT$4:$BT$369)</f>
        <v>0</v>
      </c>
      <c r="L103" s="502">
        <f ca="1">SUMIF(Произв_Факт!$B$4:$B$369,L$5,Произв_Факт!$BT$4:$BT$369)</f>
        <v>0</v>
      </c>
      <c r="M103" s="502">
        <f ca="1">SUMIF(Произв_Факт!$B$4:$B$369,M$5,Произв_Факт!$BT$4:$BT$369)</f>
        <v>0</v>
      </c>
      <c r="N103" s="502">
        <f ca="1">SUMIF(Произв_Факт!$B$4:$B$369,N$5,Произв_Факт!$BT$4:$BT$369)</f>
        <v>0</v>
      </c>
      <c r="O103" s="502">
        <f ca="1">SUMIF(Произв_Факт!$B$4:$B$369,O$5,Произв_Факт!$BT$4:$BT$369)</f>
        <v>0</v>
      </c>
      <c r="P103" s="502">
        <f ca="1">SUMIF(Произв_Факт!$B$4:$B$369,P$5,Произв_Факт!$BT$4:$BT$369)</f>
        <v>0</v>
      </c>
      <c r="Q103" s="502">
        <f ca="1">SUMIF(Произв_Факт!$B$4:$B$369,Q$5,Произв_Факт!$BT$4:$BT$369)</f>
        <v>0</v>
      </c>
      <c r="R103" s="502">
        <f ca="1">SUMIF(Произв_Факт!$B$4:$B$369,R$5,Произв_Факт!$BT$4:$BT$369)</f>
        <v>0</v>
      </c>
      <c r="S103" s="502">
        <f ca="1">SUMIF(Произв_Факт!$B$4:$B$369,S$5,Произв_Факт!$BT$4:$BT$369)</f>
        <v>0</v>
      </c>
      <c r="T103" s="502">
        <f ca="1">SUMIF(Произв_Факт!$B$4:$B$369,T$5,Произв_Факт!$BT$4:$BT$369)</f>
        <v>0</v>
      </c>
      <c r="U103" s="502">
        <f ca="1">SUMIF(Произв_Факт!$B$4:$B$369,U$5,Произв_Факт!$BT$4:$BT$369)</f>
        <v>0</v>
      </c>
      <c r="V103" s="502">
        <f ca="1">SUMIF(Произв_Факт!$B$4:$B$369,V$5,Произв_Факт!$BT$4:$BT$369)</f>
        <v>0</v>
      </c>
      <c r="W103" s="502">
        <f ca="1">SUMIF(Произв_Факт!$B$4:$B$369,W$5,Произв_Факт!$BT$4:$BT$369)</f>
        <v>0</v>
      </c>
      <c r="X103" s="502">
        <f ca="1">SUMIF(Произв_Факт!$B$4:$B$369,X$5,Произв_Факт!$BT$4:$BT$369)</f>
        <v>0</v>
      </c>
      <c r="Y103" s="502">
        <f ca="1">SUMIF(Произв_Факт!$B$4:$B$369,Y$5,Произв_Факт!$BT$4:$BT$369)</f>
        <v>0</v>
      </c>
      <c r="Z103" s="502">
        <f ca="1">SUMIF(Произв_Факт!$B$4:$B$369,Z$5,Произв_Факт!$BT$4:$BT$369)</f>
        <v>0</v>
      </c>
      <c r="AA103" s="502">
        <f ca="1">SUMIF(Произв_Факт!$B$4:$B$369,AA$5,Произв_Факт!$BT$4:$BT$369)</f>
        <v>0</v>
      </c>
      <c r="AB103" s="502">
        <f ca="1">SUMIF(Произв_Факт!$B$4:$B$369,AB$5,Произв_Факт!$BT$4:$BT$369)</f>
        <v>0</v>
      </c>
      <c r="AC103" s="502">
        <f ca="1">SUMIF(Произв_Факт!$B$4:$B$369,AC$5,Произв_Факт!$BT$4:$BT$369)</f>
        <v>0</v>
      </c>
      <c r="AD103" s="502">
        <f ca="1">SUMIF(Произв_Факт!$B$4:$B$369,AD$5,Произв_Факт!$BT$4:$BT$369)</f>
        <v>0</v>
      </c>
      <c r="AE103" s="502">
        <f ca="1">SUMIF(Произв_Факт!$B$4:$B$369,AE$5,Произв_Факт!$BT$4:$BT$369)</f>
        <v>0</v>
      </c>
      <c r="AF103" s="502">
        <f ca="1">SUMIF(Произв_Факт!$B$4:$B$369,AF$5,Произв_Факт!$BT$4:$BT$369)</f>
        <v>0</v>
      </c>
      <c r="AG103" s="502">
        <f ca="1">SUMIF(Произв_Факт!$B$4:$B$369,AG$5,Произв_Факт!$BT$4:$BT$369)</f>
        <v>0</v>
      </c>
      <c r="AH103" s="502">
        <f ca="1">SUMIF(Произв_Факт!$B$4:$B$369,AH$5,Произв_Факт!$BT$4:$BT$369)</f>
        <v>0</v>
      </c>
      <c r="AI103" s="502">
        <f ca="1">SUMIF(Произв_Факт!$B$4:$B$369,AI$5,Произв_Факт!$BT$4:$BT$369)</f>
        <v>0</v>
      </c>
      <c r="AJ103" s="502">
        <f ca="1">SUMIF(Произв_Факт!$B$4:$B$369,AJ$5,Произв_Факт!$BT$4:$BT$369)</f>
        <v>0</v>
      </c>
      <c r="AK103" s="502">
        <f ca="1">SUMIF(Произв_Факт!$B$4:$B$369,AK$5,Произв_Факт!$BT$4:$BT$369)</f>
        <v>0</v>
      </c>
    </row>
    <row r="104" spans="2:37">
      <c r="B104" s="368"/>
      <c r="E104" s="368" t="s">
        <v>69</v>
      </c>
    </row>
    <row r="105" spans="2:37">
      <c r="B105" s="368"/>
      <c r="E105" s="508" t="s">
        <v>70</v>
      </c>
    </row>
    <row r="106" spans="2:37">
      <c r="B106" s="368"/>
      <c r="E106" s="508" t="s">
        <v>68</v>
      </c>
    </row>
    <row r="107" spans="2:37">
      <c r="B107" s="368"/>
      <c r="D107" s="368" t="s">
        <v>3341</v>
      </c>
      <c r="E107" s="368" t="s">
        <v>3</v>
      </c>
      <c r="G107">
        <f ca="1">G97+G102</f>
        <v>0</v>
      </c>
      <c r="H107" s="502">
        <f t="shared" ref="H107:AK110" ca="1" si="60">H97+H102</f>
        <v>0</v>
      </c>
      <c r="I107" s="502">
        <f t="shared" ca="1" si="60"/>
        <v>0</v>
      </c>
      <c r="J107" s="502">
        <f t="shared" ca="1" si="60"/>
        <v>0</v>
      </c>
      <c r="K107" s="502">
        <f t="shared" ca="1" si="60"/>
        <v>0</v>
      </c>
      <c r="L107" s="502">
        <f t="shared" ca="1" si="60"/>
        <v>0</v>
      </c>
      <c r="M107" s="502">
        <f t="shared" ca="1" si="60"/>
        <v>0</v>
      </c>
      <c r="N107" s="502">
        <f t="shared" ca="1" si="60"/>
        <v>0</v>
      </c>
      <c r="O107" s="502">
        <f t="shared" ca="1" si="60"/>
        <v>0</v>
      </c>
      <c r="P107" s="502">
        <f t="shared" ca="1" si="60"/>
        <v>0</v>
      </c>
      <c r="Q107" s="502">
        <f t="shared" ca="1" si="60"/>
        <v>0</v>
      </c>
      <c r="R107" s="502">
        <f t="shared" ca="1" si="60"/>
        <v>0</v>
      </c>
      <c r="S107" s="502">
        <f t="shared" ca="1" si="60"/>
        <v>0</v>
      </c>
      <c r="T107" s="502">
        <f t="shared" ca="1" si="60"/>
        <v>0</v>
      </c>
      <c r="U107" s="502">
        <f t="shared" ca="1" si="60"/>
        <v>0</v>
      </c>
      <c r="V107" s="502">
        <f t="shared" ca="1" si="60"/>
        <v>0</v>
      </c>
      <c r="W107" s="502">
        <f t="shared" ca="1" si="60"/>
        <v>0</v>
      </c>
      <c r="X107" s="502">
        <f t="shared" ca="1" si="60"/>
        <v>0</v>
      </c>
      <c r="Y107" s="502">
        <f t="shared" ca="1" si="60"/>
        <v>0</v>
      </c>
      <c r="Z107" s="502">
        <f t="shared" ca="1" si="60"/>
        <v>0</v>
      </c>
      <c r="AA107" s="502">
        <f t="shared" ca="1" si="60"/>
        <v>0</v>
      </c>
      <c r="AB107" s="502">
        <f t="shared" ca="1" si="60"/>
        <v>0</v>
      </c>
      <c r="AC107" s="502">
        <f t="shared" ca="1" si="60"/>
        <v>0</v>
      </c>
      <c r="AD107" s="502">
        <f t="shared" ca="1" si="60"/>
        <v>0</v>
      </c>
      <c r="AE107" s="502">
        <f t="shared" ca="1" si="60"/>
        <v>0</v>
      </c>
      <c r="AF107" s="502">
        <f t="shared" ca="1" si="60"/>
        <v>0</v>
      </c>
      <c r="AG107" s="502">
        <f t="shared" ca="1" si="60"/>
        <v>0</v>
      </c>
      <c r="AH107" s="502">
        <f t="shared" ca="1" si="60"/>
        <v>0</v>
      </c>
      <c r="AI107" s="502">
        <f t="shared" ca="1" si="60"/>
        <v>0</v>
      </c>
      <c r="AJ107" s="502">
        <f t="shared" ca="1" si="60"/>
        <v>0</v>
      </c>
      <c r="AK107" s="502">
        <f t="shared" ca="1" si="60"/>
        <v>0</v>
      </c>
    </row>
    <row r="108" spans="2:37">
      <c r="B108" s="368"/>
      <c r="E108" s="368" t="s">
        <v>4</v>
      </c>
      <c r="G108" s="502">
        <f t="shared" ref="G108:V110" ca="1" si="61">G98+G103</f>
        <v>0</v>
      </c>
      <c r="H108" s="502">
        <f t="shared" ca="1" si="61"/>
        <v>10</v>
      </c>
      <c r="I108" s="502">
        <f t="shared" ca="1" si="61"/>
        <v>3</v>
      </c>
      <c r="J108" s="502">
        <f t="shared" ca="1" si="61"/>
        <v>3</v>
      </c>
      <c r="K108" s="502">
        <f t="shared" ca="1" si="61"/>
        <v>0</v>
      </c>
      <c r="L108" s="502">
        <f t="shared" ca="1" si="61"/>
        <v>0</v>
      </c>
      <c r="M108" s="502">
        <f t="shared" ca="1" si="61"/>
        <v>0</v>
      </c>
      <c r="N108" s="502">
        <f t="shared" ca="1" si="61"/>
        <v>0</v>
      </c>
      <c r="O108" s="502">
        <f t="shared" ca="1" si="61"/>
        <v>0</v>
      </c>
      <c r="P108" s="502">
        <f t="shared" ca="1" si="61"/>
        <v>0</v>
      </c>
      <c r="Q108" s="502">
        <f t="shared" ca="1" si="61"/>
        <v>0</v>
      </c>
      <c r="R108" s="502">
        <f t="shared" ca="1" si="61"/>
        <v>0</v>
      </c>
      <c r="S108" s="502">
        <f t="shared" ca="1" si="61"/>
        <v>0</v>
      </c>
      <c r="T108" s="502">
        <f t="shared" ca="1" si="61"/>
        <v>0</v>
      </c>
      <c r="U108" s="502">
        <f t="shared" ca="1" si="61"/>
        <v>0</v>
      </c>
      <c r="V108" s="502">
        <f t="shared" ca="1" si="61"/>
        <v>0</v>
      </c>
      <c r="W108" s="502">
        <f t="shared" ca="1" si="60"/>
        <v>0</v>
      </c>
      <c r="X108" s="502">
        <f t="shared" ca="1" si="60"/>
        <v>0</v>
      </c>
      <c r="Y108" s="502">
        <f t="shared" ca="1" si="60"/>
        <v>0</v>
      </c>
      <c r="Z108" s="502">
        <f t="shared" ca="1" si="60"/>
        <v>0</v>
      </c>
      <c r="AA108" s="502">
        <f t="shared" ca="1" si="60"/>
        <v>0</v>
      </c>
      <c r="AB108" s="502">
        <f t="shared" ca="1" si="60"/>
        <v>0</v>
      </c>
      <c r="AC108" s="502">
        <f t="shared" ca="1" si="60"/>
        <v>0</v>
      </c>
      <c r="AD108" s="502">
        <f t="shared" ca="1" si="60"/>
        <v>0</v>
      </c>
      <c r="AE108" s="502">
        <f t="shared" ca="1" si="60"/>
        <v>0</v>
      </c>
      <c r="AF108" s="502">
        <f t="shared" ca="1" si="60"/>
        <v>0</v>
      </c>
      <c r="AG108" s="502">
        <f t="shared" ca="1" si="60"/>
        <v>0</v>
      </c>
      <c r="AH108" s="502">
        <f t="shared" ca="1" si="60"/>
        <v>0</v>
      </c>
      <c r="AI108" s="502">
        <f t="shared" ca="1" si="60"/>
        <v>0</v>
      </c>
      <c r="AJ108" s="502">
        <f t="shared" ca="1" si="60"/>
        <v>0</v>
      </c>
      <c r="AK108" s="502">
        <f t="shared" ca="1" si="60"/>
        <v>0</v>
      </c>
    </row>
    <row r="109" spans="2:37">
      <c r="B109" s="368"/>
      <c r="E109" s="368" t="s">
        <v>69</v>
      </c>
      <c r="G109" s="502">
        <f t="shared" ca="1" si="61"/>
        <v>0</v>
      </c>
      <c r="H109" s="502">
        <f t="shared" ca="1" si="60"/>
        <v>0</v>
      </c>
      <c r="I109" s="502">
        <f t="shared" ca="1" si="60"/>
        <v>0</v>
      </c>
      <c r="J109" s="502">
        <f t="shared" ca="1" si="60"/>
        <v>0</v>
      </c>
      <c r="K109" s="502">
        <f t="shared" ca="1" si="60"/>
        <v>0</v>
      </c>
      <c r="L109" s="502">
        <f t="shared" ca="1" si="60"/>
        <v>0</v>
      </c>
      <c r="M109" s="502">
        <f t="shared" ca="1" si="60"/>
        <v>0</v>
      </c>
      <c r="N109" s="502">
        <f t="shared" ca="1" si="60"/>
        <v>0</v>
      </c>
      <c r="O109" s="502">
        <f t="shared" ca="1" si="60"/>
        <v>0</v>
      </c>
      <c r="P109" s="502">
        <f t="shared" ca="1" si="60"/>
        <v>0</v>
      </c>
      <c r="Q109" s="502">
        <f t="shared" ca="1" si="60"/>
        <v>0</v>
      </c>
      <c r="R109" s="502">
        <f t="shared" ca="1" si="60"/>
        <v>0</v>
      </c>
      <c r="S109" s="502">
        <f t="shared" ca="1" si="60"/>
        <v>0</v>
      </c>
      <c r="T109" s="502">
        <f t="shared" ca="1" si="60"/>
        <v>0</v>
      </c>
      <c r="U109" s="502">
        <f t="shared" ca="1" si="60"/>
        <v>0</v>
      </c>
      <c r="V109" s="502">
        <f t="shared" ca="1" si="60"/>
        <v>0</v>
      </c>
      <c r="W109" s="502">
        <f t="shared" ca="1" si="60"/>
        <v>0</v>
      </c>
      <c r="X109" s="502">
        <f t="shared" ca="1" si="60"/>
        <v>0</v>
      </c>
      <c r="Y109" s="502">
        <f t="shared" ca="1" si="60"/>
        <v>0</v>
      </c>
      <c r="Z109" s="502">
        <f t="shared" ca="1" si="60"/>
        <v>0</v>
      </c>
      <c r="AA109" s="502">
        <f t="shared" ca="1" si="60"/>
        <v>0</v>
      </c>
      <c r="AB109" s="502">
        <f t="shared" ca="1" si="60"/>
        <v>0</v>
      </c>
      <c r="AC109" s="502">
        <f t="shared" ca="1" si="60"/>
        <v>0</v>
      </c>
      <c r="AD109" s="502">
        <f t="shared" ca="1" si="60"/>
        <v>0</v>
      </c>
      <c r="AE109" s="502">
        <f t="shared" ca="1" si="60"/>
        <v>0</v>
      </c>
      <c r="AF109" s="502">
        <f t="shared" ca="1" si="60"/>
        <v>0</v>
      </c>
      <c r="AG109" s="502">
        <f t="shared" ca="1" si="60"/>
        <v>0</v>
      </c>
      <c r="AH109" s="502">
        <f t="shared" ca="1" si="60"/>
        <v>0</v>
      </c>
      <c r="AI109" s="502">
        <f t="shared" ca="1" si="60"/>
        <v>0</v>
      </c>
      <c r="AJ109" s="502">
        <f t="shared" ca="1" si="60"/>
        <v>0</v>
      </c>
      <c r="AK109" s="502">
        <f t="shared" ca="1" si="60"/>
        <v>0</v>
      </c>
    </row>
    <row r="110" spans="2:37">
      <c r="B110" s="368"/>
      <c r="E110" s="508" t="s">
        <v>70</v>
      </c>
      <c r="G110" s="502">
        <f t="shared" ca="1" si="61"/>
        <v>0</v>
      </c>
      <c r="H110" s="502">
        <f t="shared" ca="1" si="60"/>
        <v>0</v>
      </c>
      <c r="I110" s="502">
        <f t="shared" ca="1" si="60"/>
        <v>0</v>
      </c>
      <c r="J110" s="502">
        <f t="shared" ca="1" si="60"/>
        <v>0</v>
      </c>
      <c r="K110" s="502">
        <f t="shared" ca="1" si="60"/>
        <v>0</v>
      </c>
      <c r="L110" s="502">
        <f t="shared" ca="1" si="60"/>
        <v>0</v>
      </c>
      <c r="M110" s="502">
        <f t="shared" ca="1" si="60"/>
        <v>0</v>
      </c>
      <c r="N110" s="502">
        <f t="shared" ca="1" si="60"/>
        <v>0</v>
      </c>
      <c r="O110" s="502">
        <f t="shared" ca="1" si="60"/>
        <v>0</v>
      </c>
      <c r="P110" s="502">
        <f t="shared" ca="1" si="60"/>
        <v>0</v>
      </c>
      <c r="Q110" s="502">
        <f t="shared" ca="1" si="60"/>
        <v>0</v>
      </c>
      <c r="R110" s="502">
        <f t="shared" ca="1" si="60"/>
        <v>0</v>
      </c>
      <c r="S110" s="502">
        <f t="shared" ca="1" si="60"/>
        <v>0</v>
      </c>
      <c r="T110" s="502">
        <f t="shared" ca="1" si="60"/>
        <v>0</v>
      </c>
      <c r="U110" s="502">
        <f t="shared" ca="1" si="60"/>
        <v>0</v>
      </c>
      <c r="V110" s="502">
        <f t="shared" ca="1" si="60"/>
        <v>0</v>
      </c>
      <c r="W110" s="502">
        <f t="shared" ca="1" si="60"/>
        <v>0</v>
      </c>
      <c r="X110" s="502">
        <f t="shared" ca="1" si="60"/>
        <v>0</v>
      </c>
      <c r="Y110" s="502">
        <f t="shared" ca="1" si="60"/>
        <v>0</v>
      </c>
      <c r="Z110" s="502">
        <f t="shared" ca="1" si="60"/>
        <v>0</v>
      </c>
      <c r="AA110" s="502">
        <f t="shared" ca="1" si="60"/>
        <v>0</v>
      </c>
      <c r="AB110" s="502">
        <f t="shared" ca="1" si="60"/>
        <v>0</v>
      </c>
      <c r="AC110" s="502">
        <f t="shared" ca="1" si="60"/>
        <v>0</v>
      </c>
      <c r="AD110" s="502">
        <f t="shared" ca="1" si="60"/>
        <v>0</v>
      </c>
      <c r="AE110" s="502">
        <f t="shared" ca="1" si="60"/>
        <v>0</v>
      </c>
      <c r="AF110" s="502">
        <f t="shared" ca="1" si="60"/>
        <v>0</v>
      </c>
      <c r="AG110" s="502">
        <f t="shared" ca="1" si="60"/>
        <v>0</v>
      </c>
      <c r="AH110" s="502">
        <f t="shared" ca="1" si="60"/>
        <v>0</v>
      </c>
      <c r="AI110" s="502">
        <f t="shared" ca="1" si="60"/>
        <v>0</v>
      </c>
      <c r="AJ110" s="502">
        <f t="shared" ca="1" si="60"/>
        <v>0</v>
      </c>
      <c r="AK110" s="502">
        <f t="shared" ca="1" si="60"/>
        <v>0</v>
      </c>
    </row>
    <row r="111" spans="2:37">
      <c r="B111" s="368"/>
      <c r="E111" s="508" t="s">
        <v>68</v>
      </c>
      <c r="G111">
        <f ca="1">G109-G110</f>
        <v>0</v>
      </c>
      <c r="H111" s="502">
        <f t="shared" ref="H111:AK111" ca="1" si="62">H109-H110</f>
        <v>0</v>
      </c>
      <c r="I111" s="502">
        <f t="shared" ca="1" si="62"/>
        <v>0</v>
      </c>
      <c r="J111" s="502">
        <f t="shared" ca="1" si="62"/>
        <v>0</v>
      </c>
      <c r="K111" s="502">
        <f t="shared" ca="1" si="62"/>
        <v>0</v>
      </c>
      <c r="L111" s="502">
        <f t="shared" ca="1" si="62"/>
        <v>0</v>
      </c>
      <c r="M111" s="502">
        <f t="shared" ca="1" si="62"/>
        <v>0</v>
      </c>
      <c r="N111" s="502">
        <f t="shared" ca="1" si="62"/>
        <v>0</v>
      </c>
      <c r="O111" s="502">
        <f t="shared" ca="1" si="62"/>
        <v>0</v>
      </c>
      <c r="P111" s="502">
        <f t="shared" ca="1" si="62"/>
        <v>0</v>
      </c>
      <c r="Q111" s="502">
        <f t="shared" ca="1" si="62"/>
        <v>0</v>
      </c>
      <c r="R111" s="502">
        <f t="shared" ca="1" si="62"/>
        <v>0</v>
      </c>
      <c r="S111" s="502">
        <f t="shared" ca="1" si="62"/>
        <v>0</v>
      </c>
      <c r="T111" s="502">
        <f t="shared" ca="1" si="62"/>
        <v>0</v>
      </c>
      <c r="U111" s="502">
        <f t="shared" ca="1" si="62"/>
        <v>0</v>
      </c>
      <c r="V111" s="502">
        <f t="shared" ca="1" si="62"/>
        <v>0</v>
      </c>
      <c r="W111" s="502">
        <f t="shared" ca="1" si="62"/>
        <v>0</v>
      </c>
      <c r="X111" s="502">
        <f t="shared" ca="1" si="62"/>
        <v>0</v>
      </c>
      <c r="Y111" s="502">
        <f t="shared" ca="1" si="62"/>
        <v>0</v>
      </c>
      <c r="Z111" s="502">
        <f t="shared" ca="1" si="62"/>
        <v>0</v>
      </c>
      <c r="AA111" s="502">
        <f t="shared" ca="1" si="62"/>
        <v>0</v>
      </c>
      <c r="AB111" s="502">
        <f t="shared" ca="1" si="62"/>
        <v>0</v>
      </c>
      <c r="AC111" s="502">
        <f t="shared" ca="1" si="62"/>
        <v>0</v>
      </c>
      <c r="AD111" s="502">
        <f t="shared" ca="1" si="62"/>
        <v>0</v>
      </c>
      <c r="AE111" s="502">
        <f t="shared" ca="1" si="62"/>
        <v>0</v>
      </c>
      <c r="AF111" s="502">
        <f t="shared" ca="1" si="62"/>
        <v>0</v>
      </c>
      <c r="AG111" s="502">
        <f t="shared" ca="1" si="62"/>
        <v>0</v>
      </c>
      <c r="AH111" s="502">
        <f t="shared" ca="1" si="62"/>
        <v>0</v>
      </c>
      <c r="AI111" s="502">
        <f t="shared" ca="1" si="62"/>
        <v>0</v>
      </c>
      <c r="AJ111" s="502">
        <f t="shared" ca="1" si="62"/>
        <v>0</v>
      </c>
      <c r="AK111" s="502">
        <f t="shared" ca="1" si="62"/>
        <v>0</v>
      </c>
    </row>
    <row r="112" spans="2:37">
      <c r="B112" s="368"/>
      <c r="C112" s="368">
        <v>826</v>
      </c>
      <c r="D112" s="368" t="s">
        <v>3262</v>
      </c>
      <c r="E112" s="368" t="s">
        <v>3</v>
      </c>
      <c r="F112" s="502">
        <f ca="1">SUMIF(Произв_План!$B$4:$B$369,$G$5-1,Произв_План!$BP$4:$BP$369)</f>
        <v>0</v>
      </c>
      <c r="G112" s="502">
        <f ca="1">SUMIF(Произв_План!$B$4:$B$369,G$5,Произв_План!$BP$4:$BP$369)</f>
        <v>0</v>
      </c>
      <c r="H112" s="502">
        <f ca="1">SUMIF(Произв_План!$B$4:$B$369,H$5,Произв_План!$BP$4:$BP$369)</f>
        <v>0</v>
      </c>
      <c r="I112" s="502">
        <f ca="1">SUMIF(Произв_План!$B$4:$B$369,I$5,Произв_План!$BP$4:$BP$369)</f>
        <v>0</v>
      </c>
      <c r="J112" s="502">
        <f ca="1">SUMIF(Произв_План!$B$4:$B$369,J$5,Произв_План!$BP$4:$BP$369)</f>
        <v>0</v>
      </c>
      <c r="K112" s="502">
        <f ca="1">SUMIF(Произв_План!$B$4:$B$369,K$5,Произв_План!$BP$4:$BP$369)</f>
        <v>0</v>
      </c>
      <c r="L112" s="502">
        <f ca="1">SUMIF(Произв_План!$B$4:$B$369,L$5,Произв_План!$BP$4:$BP$369)</f>
        <v>0</v>
      </c>
      <c r="M112" s="502">
        <f ca="1">SUMIF(Произв_План!$B$4:$B$369,M$5,Произв_План!$BP$4:$BP$369)</f>
        <v>0</v>
      </c>
      <c r="N112" s="502">
        <f ca="1">SUMIF(Произв_План!$B$4:$B$369,N$5,Произв_План!$BP$4:$BP$369)</f>
        <v>0</v>
      </c>
      <c r="O112" s="502">
        <f ca="1">SUMIF(Произв_План!$B$4:$B$369,O$5,Произв_План!$BP$4:$BP$369)</f>
        <v>0</v>
      </c>
      <c r="P112" s="502">
        <f ca="1">SUMIF(Произв_План!$B$4:$B$369,P$5,Произв_План!$BP$4:$BP$369)</f>
        <v>0</v>
      </c>
      <c r="Q112" s="502">
        <f ca="1">SUMIF(Произв_План!$B$4:$B$369,Q$5,Произв_План!$BP$4:$BP$369)</f>
        <v>25</v>
      </c>
      <c r="R112" s="502">
        <f ca="1">SUMIF(Произв_План!$B$4:$B$369,R$5,Произв_План!$BP$4:$BP$369)</f>
        <v>25</v>
      </c>
      <c r="S112" s="502">
        <f ca="1">SUMIF(Произв_План!$B$4:$B$369,S$5,Произв_План!$BP$4:$BP$369)</f>
        <v>25</v>
      </c>
      <c r="T112" s="502">
        <f ca="1">SUMIF(Произв_План!$B$4:$B$369,T$5,Произв_План!$BP$4:$BP$369)</f>
        <v>0</v>
      </c>
      <c r="U112" s="502">
        <f ca="1">SUMIF(Произв_План!$B$4:$B$369,U$5,Произв_План!$BP$4:$BP$369)</f>
        <v>0</v>
      </c>
      <c r="V112" s="502">
        <f ca="1">SUMIF(Произв_План!$B$4:$B$369,V$5,Произв_План!$BP$4:$BP$369)</f>
        <v>25</v>
      </c>
      <c r="W112" s="502">
        <f ca="1">SUMIF(Произв_План!$B$4:$B$369,W$5,Произв_План!$BP$4:$BP$369)</f>
        <v>25</v>
      </c>
      <c r="X112" s="502">
        <f ca="1">SUMIF(Произв_План!$B$4:$B$369,X$5,Произв_План!$BP$4:$BP$369)</f>
        <v>25</v>
      </c>
      <c r="Y112" s="502">
        <f ca="1">SUMIF(Произв_План!$B$4:$B$369,Y$5,Произв_План!$BP$4:$BP$369)</f>
        <v>25</v>
      </c>
      <c r="Z112" s="502">
        <f ca="1">SUMIF(Произв_План!$B$4:$B$369,Z$5,Произв_План!$BP$4:$BP$369)</f>
        <v>25</v>
      </c>
      <c r="AA112" s="502">
        <f ca="1">SUMIF(Произв_План!$B$4:$B$369,AA$5,Произв_План!$BP$4:$BP$369)</f>
        <v>0</v>
      </c>
      <c r="AB112" s="502">
        <f ca="1">SUMIF(Произв_План!$B$4:$B$369,AB$5,Произв_План!$BP$4:$BP$369)</f>
        <v>0</v>
      </c>
      <c r="AC112" s="502">
        <f ca="1">SUMIF(Произв_План!$B$4:$B$369,AC$5,Произв_План!$BP$4:$BP$369)</f>
        <v>25</v>
      </c>
      <c r="AD112" s="502">
        <f ca="1">SUMIF(Произв_План!$B$4:$B$369,AD$5,Произв_План!$BP$4:$BP$369)</f>
        <v>25</v>
      </c>
      <c r="AE112" s="502">
        <f ca="1">SUMIF(Произв_План!$B$4:$B$369,AE$5,Произв_План!$BP$4:$BP$369)</f>
        <v>25</v>
      </c>
      <c r="AF112" s="502">
        <f ca="1">SUMIF(Произв_План!$B$4:$B$369,AF$5,Произв_План!$BP$4:$BP$369)</f>
        <v>25</v>
      </c>
      <c r="AG112" s="502">
        <f ca="1">SUMIF(Произв_План!$B$4:$B$369,AG$5,Произв_План!$BP$4:$BP$369)</f>
        <v>25</v>
      </c>
      <c r="AH112" s="502">
        <f ca="1">SUMIF(Произв_План!$B$4:$B$369,AH$5,Произв_План!$BP$4:$BP$369)</f>
        <v>0</v>
      </c>
      <c r="AI112" s="502">
        <f ca="1">SUMIF(Произв_План!$B$4:$B$369,AI$5,Произв_План!$BP$4:$BP$369)</f>
        <v>0</v>
      </c>
      <c r="AJ112" s="502">
        <f ca="1">SUMIF(Произв_План!$B$4:$B$369,AJ$5,Произв_План!$BP$4:$BP$369)</f>
        <v>25</v>
      </c>
      <c r="AK112" s="502">
        <f ca="1">SUMIF(Произв_План!$B$4:$B$369,AK$5,Произв_План!$BP$4:$BP$369)</f>
        <v>25</v>
      </c>
    </row>
    <row r="113" spans="2:37">
      <c r="B113" s="368"/>
      <c r="E113" s="368" t="s">
        <v>4</v>
      </c>
      <c r="F113" s="502">
        <f ca="1">SUMIF(Произв_Факт!$B$4:$B$369,$G$5-1,Произв_Факт!$BP$4:$BP$369)</f>
        <v>0</v>
      </c>
      <c r="G113" s="502">
        <f ca="1">SUMIF(Произв_Факт!$B$4:$B$369,G$5,Произв_Факт!$BP$4:$BP$369)</f>
        <v>0</v>
      </c>
      <c r="H113" s="502">
        <f ca="1">SUMIF(Произв_Факт!$B$4:$B$369,H$5,Произв_Факт!$BP$4:$BP$369)</f>
        <v>0</v>
      </c>
      <c r="I113" s="502">
        <f ca="1">SUMIF(Произв_Факт!$B$4:$B$369,I$5,Произв_Факт!$BP$4:$BP$369)</f>
        <v>0</v>
      </c>
      <c r="J113" s="502">
        <f ca="1">SUMIF(Произв_Факт!$B$4:$B$369,J$5,Произв_Факт!$BP$4:$BP$369)</f>
        <v>0</v>
      </c>
      <c r="K113" s="502">
        <f ca="1">SUMIF(Произв_Факт!$B$4:$B$369,K$5,Произв_Факт!$BP$4:$BP$369)</f>
        <v>0</v>
      </c>
      <c r="L113" s="502">
        <f ca="1">SUMIF(Произв_Факт!$B$4:$B$369,L$5,Произв_Факт!$BP$4:$BP$369)</f>
        <v>0</v>
      </c>
      <c r="M113" s="502">
        <f ca="1">SUMIF(Произв_Факт!$B$4:$B$369,M$5,Произв_Факт!$BP$4:$BP$369)</f>
        <v>0</v>
      </c>
      <c r="N113" s="502">
        <f ca="1">SUMIF(Произв_Факт!$B$4:$B$369,N$5,Произв_Факт!$BP$4:$BP$369)</f>
        <v>0</v>
      </c>
      <c r="O113" s="502">
        <f ca="1">SUMIF(Произв_Факт!$B$4:$B$369,O$5,Произв_Факт!$BP$4:$BP$369)</f>
        <v>0</v>
      </c>
      <c r="P113" s="502">
        <f ca="1">SUMIF(Произв_Факт!$B$4:$B$369,P$5,Произв_Факт!$BP$4:$BP$369)</f>
        <v>0</v>
      </c>
      <c r="Q113" s="502">
        <f ca="1">SUMIF(Произв_Факт!$B$4:$B$369,Q$5,Произв_Факт!$BP$4:$BP$369)</f>
        <v>0</v>
      </c>
      <c r="R113" s="502">
        <f ca="1">SUMIF(Произв_Факт!$B$4:$B$369,R$5,Произв_Факт!$BP$4:$BP$369)</f>
        <v>0</v>
      </c>
      <c r="S113" s="502">
        <f ca="1">SUMIF(Произв_Факт!$B$4:$B$369,S$5,Произв_Факт!$BP$4:$BP$369)</f>
        <v>6</v>
      </c>
      <c r="T113" s="502">
        <f ca="1">SUMIF(Произв_Факт!$B$4:$B$369,T$5,Произв_Факт!$BP$4:$BP$369)</f>
        <v>0</v>
      </c>
      <c r="U113" s="502">
        <f ca="1">SUMIF(Произв_Факт!$B$4:$B$369,U$5,Произв_Факт!$BP$4:$BP$369)</f>
        <v>0</v>
      </c>
      <c r="V113" s="502">
        <f ca="1">SUMIF(Произв_Факт!$B$4:$B$369,V$5,Произв_Факт!$BP$4:$BP$369)</f>
        <v>0</v>
      </c>
      <c r="W113" s="502">
        <f ca="1">SUMIF(Произв_Факт!$B$4:$B$369,W$5,Произв_Факт!$BP$4:$BP$369)</f>
        <v>0</v>
      </c>
      <c r="X113" s="502">
        <f ca="1">SUMIF(Произв_Факт!$B$4:$B$369,X$5,Произв_Факт!$BP$4:$BP$369)</f>
        <v>0</v>
      </c>
      <c r="Y113" s="502">
        <f ca="1">SUMIF(Произв_Факт!$B$4:$B$369,Y$5,Произв_Факт!$BP$4:$BP$369)</f>
        <v>0</v>
      </c>
      <c r="Z113" s="502">
        <f ca="1">SUMIF(Произв_Факт!$B$4:$B$369,Z$5,Произв_Факт!$BP$4:$BP$369)</f>
        <v>0</v>
      </c>
      <c r="AA113" s="502">
        <f ca="1">SUMIF(Произв_Факт!$B$4:$B$369,AA$5,Произв_Факт!$BP$4:$BP$369)</f>
        <v>0</v>
      </c>
      <c r="AB113" s="502">
        <f ca="1">SUMIF(Произв_Факт!$B$4:$B$369,AB$5,Произв_Факт!$BP$4:$BP$369)</f>
        <v>0</v>
      </c>
      <c r="AC113" s="502">
        <f ca="1">SUMIF(Произв_Факт!$B$4:$B$369,AC$5,Произв_Факт!$BP$4:$BP$369)</f>
        <v>0</v>
      </c>
      <c r="AD113" s="502">
        <f ca="1">SUMIF(Произв_Факт!$B$4:$B$369,AD$5,Произв_Факт!$BP$4:$BP$369)</f>
        <v>0</v>
      </c>
      <c r="AE113" s="502">
        <f ca="1">SUMIF(Произв_Факт!$B$4:$B$369,AE$5,Произв_Факт!$BP$4:$BP$369)</f>
        <v>0</v>
      </c>
      <c r="AF113" s="502">
        <f ca="1">SUMIF(Произв_Факт!$B$4:$B$369,AF$5,Произв_Факт!$BP$4:$BP$369)</f>
        <v>0</v>
      </c>
      <c r="AG113" s="502">
        <f ca="1">SUMIF(Произв_Факт!$B$4:$B$369,AG$5,Произв_Факт!$BP$4:$BP$369)</f>
        <v>0</v>
      </c>
      <c r="AH113" s="502">
        <f ca="1">SUMIF(Произв_Факт!$B$4:$B$369,AH$5,Произв_Факт!$BP$4:$BP$369)</f>
        <v>0</v>
      </c>
      <c r="AI113" s="502">
        <f ca="1">SUMIF(Произв_Факт!$B$4:$B$369,AI$5,Произв_Факт!$BP$4:$BP$369)</f>
        <v>0</v>
      </c>
      <c r="AJ113" s="502">
        <f ca="1">SUMIF(Произв_Факт!$B$4:$B$369,AJ$5,Произв_Факт!$BP$4:$BP$369)</f>
        <v>0</v>
      </c>
      <c r="AK113" s="502">
        <f ca="1">SUMIF(Произв_Факт!$B$4:$B$369,AK$5,Произв_Факт!$BP$4:$BP$369)</f>
        <v>0</v>
      </c>
    </row>
    <row r="114" spans="2:37">
      <c r="B114" s="368"/>
      <c r="E114" s="368" t="s">
        <v>69</v>
      </c>
      <c r="G114">
        <f ca="1">F114+G112</f>
        <v>0</v>
      </c>
      <c r="H114" s="502">
        <f t="shared" ref="H114:AK114" ca="1" si="63">G114+H112</f>
        <v>0</v>
      </c>
      <c r="I114" s="502">
        <f t="shared" ca="1" si="63"/>
        <v>0</v>
      </c>
      <c r="J114" s="502">
        <f t="shared" ca="1" si="63"/>
        <v>0</v>
      </c>
      <c r="K114" s="502">
        <f t="shared" ca="1" si="63"/>
        <v>0</v>
      </c>
      <c r="L114" s="502">
        <f t="shared" ca="1" si="63"/>
        <v>0</v>
      </c>
      <c r="M114" s="502">
        <f t="shared" ca="1" si="63"/>
        <v>0</v>
      </c>
      <c r="N114" s="502">
        <f t="shared" ca="1" si="63"/>
        <v>0</v>
      </c>
      <c r="O114" s="502">
        <f t="shared" ca="1" si="63"/>
        <v>0</v>
      </c>
      <c r="P114" s="502">
        <f t="shared" ca="1" si="63"/>
        <v>0</v>
      </c>
      <c r="Q114" s="502">
        <f t="shared" ca="1" si="63"/>
        <v>25</v>
      </c>
      <c r="R114" s="502">
        <f t="shared" ca="1" si="63"/>
        <v>50</v>
      </c>
      <c r="S114" s="502">
        <f t="shared" ca="1" si="63"/>
        <v>75</v>
      </c>
      <c r="T114" s="502">
        <f t="shared" ca="1" si="63"/>
        <v>75</v>
      </c>
      <c r="U114" s="502">
        <f t="shared" ca="1" si="63"/>
        <v>75</v>
      </c>
      <c r="V114" s="502">
        <f t="shared" ca="1" si="63"/>
        <v>100</v>
      </c>
      <c r="W114" s="502">
        <f t="shared" ca="1" si="63"/>
        <v>125</v>
      </c>
      <c r="X114" s="502">
        <f t="shared" ca="1" si="63"/>
        <v>150</v>
      </c>
      <c r="Y114" s="502">
        <f t="shared" ca="1" si="63"/>
        <v>175</v>
      </c>
      <c r="Z114" s="502">
        <f t="shared" ca="1" si="63"/>
        <v>200</v>
      </c>
      <c r="AA114" s="502">
        <f t="shared" ca="1" si="63"/>
        <v>200</v>
      </c>
      <c r="AB114" s="502">
        <f t="shared" ca="1" si="63"/>
        <v>200</v>
      </c>
      <c r="AC114" s="502">
        <f t="shared" ca="1" si="63"/>
        <v>225</v>
      </c>
      <c r="AD114" s="502">
        <f t="shared" ca="1" si="63"/>
        <v>250</v>
      </c>
      <c r="AE114" s="502">
        <f t="shared" ca="1" si="63"/>
        <v>275</v>
      </c>
      <c r="AF114" s="502">
        <f t="shared" ca="1" si="63"/>
        <v>300</v>
      </c>
      <c r="AG114" s="502">
        <f t="shared" ca="1" si="63"/>
        <v>325</v>
      </c>
      <c r="AH114" s="502">
        <f t="shared" ca="1" si="63"/>
        <v>325</v>
      </c>
      <c r="AI114" s="502">
        <f t="shared" ca="1" si="63"/>
        <v>325</v>
      </c>
      <c r="AJ114" s="502">
        <f t="shared" ca="1" si="63"/>
        <v>350</v>
      </c>
      <c r="AK114" s="502">
        <f t="shared" ca="1" si="63"/>
        <v>375</v>
      </c>
    </row>
    <row r="115" spans="2:37">
      <c r="B115" s="368"/>
      <c r="E115" s="508" t="s">
        <v>70</v>
      </c>
      <c r="G115">
        <f ca="1">F115+G113</f>
        <v>0</v>
      </c>
      <c r="H115" s="502">
        <f t="shared" ref="H115:AK115" ca="1" si="64">G115+H113</f>
        <v>0</v>
      </c>
      <c r="I115" s="502">
        <f t="shared" ca="1" si="64"/>
        <v>0</v>
      </c>
      <c r="J115" s="502">
        <f t="shared" ca="1" si="64"/>
        <v>0</v>
      </c>
      <c r="K115" s="502">
        <f t="shared" ca="1" si="64"/>
        <v>0</v>
      </c>
      <c r="L115" s="502">
        <f t="shared" ca="1" si="64"/>
        <v>0</v>
      </c>
      <c r="M115" s="502">
        <f t="shared" ca="1" si="64"/>
        <v>0</v>
      </c>
      <c r="N115" s="502">
        <f t="shared" ca="1" si="64"/>
        <v>0</v>
      </c>
      <c r="O115" s="502">
        <f t="shared" ca="1" si="64"/>
        <v>0</v>
      </c>
      <c r="P115" s="502">
        <f t="shared" ca="1" si="64"/>
        <v>0</v>
      </c>
      <c r="Q115" s="502">
        <f t="shared" ca="1" si="64"/>
        <v>0</v>
      </c>
      <c r="R115" s="502">
        <f t="shared" ca="1" si="64"/>
        <v>0</v>
      </c>
      <c r="S115" s="502">
        <f t="shared" ca="1" si="64"/>
        <v>6</v>
      </c>
      <c r="T115" s="502">
        <f t="shared" ca="1" si="64"/>
        <v>6</v>
      </c>
      <c r="U115" s="502">
        <f t="shared" ca="1" si="64"/>
        <v>6</v>
      </c>
      <c r="V115" s="502">
        <f t="shared" ca="1" si="64"/>
        <v>6</v>
      </c>
      <c r="W115" s="502">
        <f t="shared" ca="1" si="64"/>
        <v>6</v>
      </c>
      <c r="X115" s="502">
        <f t="shared" ca="1" si="64"/>
        <v>6</v>
      </c>
      <c r="Y115" s="502">
        <f t="shared" ca="1" si="64"/>
        <v>6</v>
      </c>
      <c r="Z115" s="502">
        <f t="shared" ca="1" si="64"/>
        <v>6</v>
      </c>
      <c r="AA115" s="502">
        <f t="shared" ca="1" si="64"/>
        <v>6</v>
      </c>
      <c r="AB115" s="502">
        <f t="shared" ca="1" si="64"/>
        <v>6</v>
      </c>
      <c r="AC115" s="502">
        <f t="shared" ca="1" si="64"/>
        <v>6</v>
      </c>
      <c r="AD115" s="502">
        <f t="shared" ca="1" si="64"/>
        <v>6</v>
      </c>
      <c r="AE115" s="502">
        <f t="shared" ca="1" si="64"/>
        <v>6</v>
      </c>
      <c r="AF115" s="502">
        <f t="shared" ca="1" si="64"/>
        <v>6</v>
      </c>
      <c r="AG115" s="502">
        <f t="shared" ca="1" si="64"/>
        <v>6</v>
      </c>
      <c r="AH115" s="502">
        <f t="shared" ca="1" si="64"/>
        <v>6</v>
      </c>
      <c r="AI115" s="502">
        <f t="shared" ca="1" si="64"/>
        <v>6</v>
      </c>
      <c r="AJ115" s="502">
        <f t="shared" ca="1" si="64"/>
        <v>6</v>
      </c>
      <c r="AK115" s="502">
        <f t="shared" ca="1" si="64"/>
        <v>6</v>
      </c>
    </row>
    <row r="116" spans="2:37">
      <c r="B116" s="368"/>
      <c r="E116" s="508" t="s">
        <v>68</v>
      </c>
      <c r="G116">
        <f ca="1">G114-G115</f>
        <v>0</v>
      </c>
      <c r="H116" s="502">
        <f t="shared" ref="H116:AK116" ca="1" si="65">H114-H115</f>
        <v>0</v>
      </c>
      <c r="I116" s="502">
        <f t="shared" ca="1" si="65"/>
        <v>0</v>
      </c>
      <c r="J116" s="502">
        <f t="shared" ca="1" si="65"/>
        <v>0</v>
      </c>
      <c r="K116" s="502">
        <f t="shared" ca="1" si="65"/>
        <v>0</v>
      </c>
      <c r="L116" s="502">
        <f t="shared" ca="1" si="65"/>
        <v>0</v>
      </c>
      <c r="M116" s="502">
        <f t="shared" ca="1" si="65"/>
        <v>0</v>
      </c>
      <c r="N116" s="502">
        <f t="shared" ca="1" si="65"/>
        <v>0</v>
      </c>
      <c r="O116" s="502">
        <f t="shared" ca="1" si="65"/>
        <v>0</v>
      </c>
      <c r="P116" s="502">
        <f t="shared" ca="1" si="65"/>
        <v>0</v>
      </c>
      <c r="Q116" s="502">
        <f t="shared" ca="1" si="65"/>
        <v>25</v>
      </c>
      <c r="R116" s="502">
        <f t="shared" ca="1" si="65"/>
        <v>50</v>
      </c>
      <c r="S116" s="502">
        <f t="shared" ca="1" si="65"/>
        <v>69</v>
      </c>
      <c r="T116" s="502">
        <f t="shared" ca="1" si="65"/>
        <v>69</v>
      </c>
      <c r="U116" s="502">
        <f t="shared" ca="1" si="65"/>
        <v>69</v>
      </c>
      <c r="V116" s="502">
        <f t="shared" ca="1" si="65"/>
        <v>94</v>
      </c>
      <c r="W116" s="502">
        <f t="shared" ca="1" si="65"/>
        <v>119</v>
      </c>
      <c r="X116" s="502">
        <f t="shared" ca="1" si="65"/>
        <v>144</v>
      </c>
      <c r="Y116" s="502">
        <f t="shared" ca="1" si="65"/>
        <v>169</v>
      </c>
      <c r="Z116" s="502">
        <f t="shared" ca="1" si="65"/>
        <v>194</v>
      </c>
      <c r="AA116" s="502">
        <f t="shared" ca="1" si="65"/>
        <v>194</v>
      </c>
      <c r="AB116" s="502">
        <f t="shared" ca="1" si="65"/>
        <v>194</v>
      </c>
      <c r="AC116" s="502">
        <f t="shared" ca="1" si="65"/>
        <v>219</v>
      </c>
      <c r="AD116" s="502">
        <f t="shared" ca="1" si="65"/>
        <v>244</v>
      </c>
      <c r="AE116" s="502">
        <f t="shared" ca="1" si="65"/>
        <v>269</v>
      </c>
      <c r="AF116" s="502">
        <f t="shared" ca="1" si="65"/>
        <v>294</v>
      </c>
      <c r="AG116" s="502">
        <f t="shared" ca="1" si="65"/>
        <v>319</v>
      </c>
      <c r="AH116" s="502">
        <f t="shared" ca="1" si="65"/>
        <v>319</v>
      </c>
      <c r="AI116" s="502">
        <f t="shared" ca="1" si="65"/>
        <v>319</v>
      </c>
      <c r="AJ116" s="502">
        <f t="shared" ca="1" si="65"/>
        <v>344</v>
      </c>
      <c r="AK116" s="502">
        <f t="shared" ca="1" si="65"/>
        <v>369</v>
      </c>
    </row>
    <row r="117" spans="2:37">
      <c r="B117" s="368"/>
      <c r="D117" s="368" t="s">
        <v>3263</v>
      </c>
      <c r="E117" s="368" t="s">
        <v>3</v>
      </c>
      <c r="F117" s="502">
        <f ca="1">SUMIF(Произв_План!$B$4:$B$369,$G$5-1,Произв_План!$BR$4:$BR$369)</f>
        <v>0</v>
      </c>
      <c r="G117" s="502">
        <f ca="1">SUMIF(Произв_План!$B$4:$B$369,G$5,Произв_План!$BR$4:$BR$369)</f>
        <v>0</v>
      </c>
      <c r="H117" s="502">
        <f ca="1">SUMIF(Произв_План!$B$4:$B$369,H$5,Произв_План!$BR$4:$BR$369)</f>
        <v>0</v>
      </c>
      <c r="I117" s="502">
        <f ca="1">SUMIF(Произв_План!$B$4:$B$369,I$5,Произв_План!$BR$4:$BR$369)</f>
        <v>0</v>
      </c>
      <c r="J117" s="502">
        <f ca="1">SUMIF(Произв_План!$B$4:$B$369,J$5,Произв_План!$BR$4:$BR$369)</f>
        <v>0</v>
      </c>
      <c r="K117" s="502">
        <f ca="1">SUMIF(Произв_План!$B$4:$B$369,K$5,Произв_План!$BR$4:$BR$369)</f>
        <v>0</v>
      </c>
      <c r="L117" s="502">
        <f ca="1">SUMIF(Произв_План!$B$4:$B$369,L$5,Произв_План!$BR$4:$BR$369)</f>
        <v>0</v>
      </c>
      <c r="M117" s="502">
        <f ca="1">SUMIF(Произв_План!$B$4:$B$369,M$5,Произв_План!$BR$4:$BR$369)</f>
        <v>0</v>
      </c>
      <c r="N117" s="502">
        <f ca="1">SUMIF(Произв_План!$B$4:$B$369,N$5,Произв_План!$BR$4:$BR$369)</f>
        <v>0</v>
      </c>
      <c r="O117" s="502">
        <f ca="1">SUMIF(Произв_План!$B$4:$B$369,O$5,Произв_План!$BR$4:$BR$369)</f>
        <v>0</v>
      </c>
      <c r="P117" s="502">
        <f ca="1">SUMIF(Произв_План!$B$4:$B$369,P$5,Произв_План!$BR$4:$BR$369)</f>
        <v>0</v>
      </c>
      <c r="Q117" s="502">
        <f ca="1">SUMIF(Произв_План!$B$4:$B$369,Q$5,Произв_План!$BR$4:$BR$369)</f>
        <v>0</v>
      </c>
      <c r="R117" s="502">
        <f ca="1">SUMIF(Произв_План!$B$4:$B$369,R$5,Произв_План!$BR$4:$BR$369)</f>
        <v>0</v>
      </c>
      <c r="S117" s="502">
        <f ca="1">SUMIF(Произв_План!$B$4:$B$369,S$5,Произв_План!$BR$4:$BR$369)</f>
        <v>0</v>
      </c>
      <c r="T117" s="502">
        <f ca="1">SUMIF(Произв_План!$B$4:$B$369,T$5,Произв_План!$BR$4:$BR$369)</f>
        <v>0</v>
      </c>
      <c r="U117" s="502">
        <f ca="1">SUMIF(Произв_План!$B$4:$B$369,U$5,Произв_План!$BR$4:$BR$369)</f>
        <v>0</v>
      </c>
      <c r="V117" s="502">
        <f ca="1">SUMIF(Произв_План!$B$4:$B$369,V$5,Произв_План!$BR$4:$BR$369)</f>
        <v>0</v>
      </c>
      <c r="W117" s="502">
        <f ca="1">SUMIF(Произв_План!$B$4:$B$369,W$5,Произв_План!$BR$4:$BR$369)</f>
        <v>0</v>
      </c>
      <c r="X117" s="502">
        <f ca="1">SUMIF(Произв_План!$B$4:$B$369,X$5,Произв_План!$BR$4:$BR$369)</f>
        <v>0</v>
      </c>
      <c r="Y117" s="502">
        <f ca="1">SUMIF(Произв_План!$B$4:$B$369,Y$5,Произв_План!$BR$4:$BR$369)</f>
        <v>0</v>
      </c>
      <c r="Z117" s="502">
        <f ca="1">SUMIF(Произв_План!$B$4:$B$369,Z$5,Произв_План!$BR$4:$BR$369)</f>
        <v>0</v>
      </c>
      <c r="AA117" s="502">
        <f ca="1">SUMIF(Произв_План!$B$4:$B$369,AA$5,Произв_План!$BR$4:$BR$369)</f>
        <v>0</v>
      </c>
      <c r="AB117" s="502">
        <f ca="1">SUMIF(Произв_План!$B$4:$B$369,AB$5,Произв_План!$BR$4:$BR$369)</f>
        <v>0</v>
      </c>
      <c r="AC117" s="502">
        <f ca="1">SUMIF(Произв_План!$B$4:$B$369,AC$5,Произв_План!$BR$4:$BR$369)</f>
        <v>0</v>
      </c>
      <c r="AD117" s="502">
        <f ca="1">SUMIF(Произв_План!$B$4:$B$369,AD$5,Произв_План!$BR$4:$BR$369)</f>
        <v>0</v>
      </c>
      <c r="AE117" s="502">
        <f ca="1">SUMIF(Произв_План!$B$4:$B$369,AE$5,Произв_План!$BR$4:$BR$369)</f>
        <v>0</v>
      </c>
      <c r="AF117" s="502">
        <f ca="1">SUMIF(Произв_План!$B$4:$B$369,AF$5,Произв_План!$BR$4:$BR$369)</f>
        <v>0</v>
      </c>
      <c r="AG117" s="502">
        <f ca="1">SUMIF(Произв_План!$B$4:$B$369,AG$5,Произв_План!$BR$4:$BR$369)</f>
        <v>0</v>
      </c>
      <c r="AH117" s="502">
        <f ca="1">SUMIF(Произв_План!$B$4:$B$369,AH$5,Произв_План!$BR$4:$BR$369)</f>
        <v>0</v>
      </c>
      <c r="AI117" s="502">
        <f ca="1">SUMIF(Произв_План!$B$4:$B$369,AI$5,Произв_План!$BR$4:$BR$369)</f>
        <v>0</v>
      </c>
      <c r="AJ117" s="502">
        <f ca="1">SUMIF(Произв_План!$B$4:$B$369,AJ$5,Произв_План!$BR$4:$BR$369)</f>
        <v>0</v>
      </c>
      <c r="AK117" s="502">
        <f ca="1">SUMIF(Произв_План!$B$4:$B$369,AK$5,Произв_План!$BR$4:$BR$369)</f>
        <v>0</v>
      </c>
    </row>
    <row r="118" spans="2:37">
      <c r="B118" s="368"/>
      <c r="E118" s="368" t="s">
        <v>4</v>
      </c>
      <c r="F118" s="502">
        <f ca="1">SUMIF(Произв_Факт!$B$4:$B$369,$G$5-1,Произв_Факт!$BR$4:$BR$369)</f>
        <v>0</v>
      </c>
      <c r="G118" s="502">
        <f ca="1">SUMIF(Произв_Факт!$B$4:$B$369,G$5,Произв_Факт!$BR$4:$BR$369)</f>
        <v>0</v>
      </c>
      <c r="H118" s="502">
        <f ca="1">SUMIF(Произв_Факт!$B$4:$B$369,H$5,Произв_Факт!$BR$4:$BR$369)</f>
        <v>0</v>
      </c>
      <c r="I118" s="502">
        <f ca="1">SUMIF(Произв_Факт!$B$4:$B$369,I$5,Произв_Факт!$BR$4:$BR$369)</f>
        <v>0</v>
      </c>
      <c r="J118" s="502">
        <f ca="1">SUMIF(Произв_Факт!$B$4:$B$369,J$5,Произв_Факт!$BR$4:$BR$369)</f>
        <v>0</v>
      </c>
      <c r="K118" s="502">
        <f ca="1">SUMIF(Произв_Факт!$B$4:$B$369,K$5,Произв_Факт!$BR$4:$BR$369)</f>
        <v>0</v>
      </c>
      <c r="L118" s="502">
        <f ca="1">SUMIF(Произв_Факт!$B$4:$B$369,L$5,Произв_Факт!$BR$4:$BR$369)</f>
        <v>0</v>
      </c>
      <c r="M118" s="502">
        <f ca="1">SUMIF(Произв_Факт!$B$4:$B$369,M$5,Произв_Факт!$BR$4:$BR$369)</f>
        <v>0</v>
      </c>
      <c r="N118" s="502">
        <f ca="1">SUMIF(Произв_Факт!$B$4:$B$369,N$5,Произв_Факт!$BR$4:$BR$369)</f>
        <v>0</v>
      </c>
      <c r="O118" s="502">
        <f ca="1">SUMIF(Произв_Факт!$B$4:$B$369,O$5,Произв_Факт!$BR$4:$BR$369)</f>
        <v>0</v>
      </c>
      <c r="P118" s="502">
        <f ca="1">SUMIF(Произв_Факт!$B$4:$B$369,P$5,Произв_Факт!$BR$4:$BR$369)</f>
        <v>0</v>
      </c>
      <c r="Q118" s="502">
        <f ca="1">SUMIF(Произв_Факт!$B$4:$B$369,Q$5,Произв_Факт!$BR$4:$BR$369)</f>
        <v>0</v>
      </c>
      <c r="R118" s="502">
        <f ca="1">SUMIF(Произв_Факт!$B$4:$B$369,R$5,Произв_Факт!$BR$4:$BR$369)</f>
        <v>0</v>
      </c>
      <c r="S118" s="502">
        <f ca="1">SUMIF(Произв_Факт!$B$4:$B$369,S$5,Произв_Факт!$BR$4:$BR$369)</f>
        <v>0</v>
      </c>
      <c r="T118" s="502">
        <f ca="1">SUMIF(Произв_Факт!$B$4:$B$369,T$5,Произв_Факт!$BR$4:$BR$369)</f>
        <v>0</v>
      </c>
      <c r="U118" s="502">
        <f ca="1">SUMIF(Произв_Факт!$B$4:$B$369,U$5,Произв_Факт!$BR$4:$BR$369)</f>
        <v>0</v>
      </c>
      <c r="V118" s="502">
        <f ca="1">SUMIF(Произв_Факт!$B$4:$B$369,V$5,Произв_Факт!$BR$4:$BR$369)</f>
        <v>0</v>
      </c>
      <c r="W118" s="502">
        <f ca="1">SUMIF(Произв_Факт!$B$4:$B$369,W$5,Произв_Факт!$BR$4:$BR$369)</f>
        <v>0</v>
      </c>
      <c r="X118" s="502">
        <f ca="1">SUMIF(Произв_Факт!$B$4:$B$369,X$5,Произв_Факт!$BR$4:$BR$369)</f>
        <v>0</v>
      </c>
      <c r="Y118" s="502">
        <f ca="1">SUMIF(Произв_Факт!$B$4:$B$369,Y$5,Произв_Факт!$BR$4:$BR$369)</f>
        <v>0</v>
      </c>
      <c r="Z118" s="502">
        <f ca="1">SUMIF(Произв_Факт!$B$4:$B$369,Z$5,Произв_Факт!$BR$4:$BR$369)</f>
        <v>0</v>
      </c>
      <c r="AA118" s="502">
        <f ca="1">SUMIF(Произв_Факт!$B$4:$B$369,AA$5,Произв_Факт!$BR$4:$BR$369)</f>
        <v>0</v>
      </c>
      <c r="AB118" s="502">
        <f ca="1">SUMIF(Произв_Факт!$B$4:$B$369,AB$5,Произв_Факт!$BR$4:$BR$369)</f>
        <v>0</v>
      </c>
      <c r="AC118" s="502">
        <f ca="1">SUMIF(Произв_Факт!$B$4:$B$369,AC$5,Произв_Факт!$BR$4:$BR$369)</f>
        <v>0</v>
      </c>
      <c r="AD118" s="502">
        <f ca="1">SUMIF(Произв_Факт!$B$4:$B$369,AD$5,Произв_Факт!$BR$4:$BR$369)</f>
        <v>0</v>
      </c>
      <c r="AE118" s="502">
        <f ca="1">SUMIF(Произв_Факт!$B$4:$B$369,AE$5,Произв_Факт!$BR$4:$BR$369)</f>
        <v>0</v>
      </c>
      <c r="AF118" s="502">
        <f ca="1">SUMIF(Произв_Факт!$B$4:$B$369,AF$5,Произв_Факт!$BR$4:$BR$369)</f>
        <v>0</v>
      </c>
      <c r="AG118" s="502">
        <f ca="1">SUMIF(Произв_Факт!$B$4:$B$369,AG$5,Произв_Факт!$BR$4:$BR$369)</f>
        <v>0</v>
      </c>
      <c r="AH118" s="502">
        <f ca="1">SUMIF(Произв_Факт!$B$4:$B$369,AH$5,Произв_Факт!$BR$4:$BR$369)</f>
        <v>0</v>
      </c>
      <c r="AI118" s="502">
        <f ca="1">SUMIF(Произв_Факт!$B$4:$B$369,AI$5,Произв_Факт!$BR$4:$BR$369)</f>
        <v>0</v>
      </c>
      <c r="AJ118" s="502">
        <f ca="1">SUMIF(Произв_Факт!$B$4:$B$369,AJ$5,Произв_Факт!$BR$4:$BR$369)</f>
        <v>0</v>
      </c>
      <c r="AK118" s="502">
        <f ca="1">SUMIF(Произв_Факт!$B$4:$B$369,AK$5,Произв_Факт!$BR$4:$BR$369)</f>
        <v>0</v>
      </c>
    </row>
    <row r="119" spans="2:37">
      <c r="B119" s="368"/>
      <c r="E119" s="368" t="s">
        <v>69</v>
      </c>
    </row>
    <row r="120" spans="2:37">
      <c r="B120" s="368"/>
      <c r="E120" s="508" t="s">
        <v>70</v>
      </c>
    </row>
    <row r="121" spans="2:37">
      <c r="B121" s="368"/>
      <c r="E121" s="508" t="s">
        <v>68</v>
      </c>
    </row>
    <row r="122" spans="2:37">
      <c r="B122" s="368"/>
      <c r="D122" s="368" t="s">
        <v>3342</v>
      </c>
      <c r="E122" s="368" t="s">
        <v>3</v>
      </c>
      <c r="F122" s="502">
        <f ca="1">SUMIF(Произв_План!$B$4:$B$369,$G$5-1,Произв_План!$BS$4:$BS$369)</f>
        <v>0</v>
      </c>
      <c r="G122" s="502">
        <f ca="1">SUMIF(Произв_План!$B$4:$B$369,G$5,Произв_План!$BS$4:$BS$369)</f>
        <v>0</v>
      </c>
      <c r="H122" s="502">
        <f ca="1">SUMIF(Произв_План!$B$4:$B$369,H$5,Произв_План!$BS$4:$BS$369)</f>
        <v>0</v>
      </c>
      <c r="I122" s="502">
        <f ca="1">SUMIF(Произв_План!$B$4:$B$369,I$5,Произв_План!$BS$4:$BS$369)</f>
        <v>0</v>
      </c>
      <c r="J122" s="502">
        <f ca="1">SUMIF(Произв_План!$B$4:$B$369,J$5,Произв_План!$BS$4:$BS$369)</f>
        <v>0</v>
      </c>
      <c r="K122" s="502">
        <f ca="1">SUMIF(Произв_План!$B$4:$B$369,K$5,Произв_План!$BS$4:$BS$369)</f>
        <v>0</v>
      </c>
      <c r="L122" s="502">
        <f ca="1">SUMIF(Произв_План!$B$4:$B$369,L$5,Произв_План!$BS$4:$BS$369)</f>
        <v>0</v>
      </c>
      <c r="M122" s="502">
        <f ca="1">SUMIF(Произв_План!$B$4:$B$369,M$5,Произв_План!$BS$4:$BS$369)</f>
        <v>0</v>
      </c>
      <c r="N122" s="502">
        <f ca="1">SUMIF(Произв_План!$B$4:$B$369,N$5,Произв_План!$BS$4:$BS$369)</f>
        <v>0</v>
      </c>
      <c r="O122" s="502">
        <f ca="1">SUMIF(Произв_План!$B$4:$B$369,O$5,Произв_План!$BS$4:$BS$369)</f>
        <v>0</v>
      </c>
      <c r="P122" s="502">
        <f ca="1">SUMIF(Произв_План!$B$4:$B$369,P$5,Произв_План!$BS$4:$BS$369)</f>
        <v>0</v>
      </c>
      <c r="Q122" s="502">
        <f ca="1">SUMIF(Произв_План!$B$4:$B$369,Q$5,Произв_План!$BS$4:$BS$369)</f>
        <v>0</v>
      </c>
      <c r="R122" s="502">
        <f ca="1">SUMIF(Произв_План!$B$4:$B$369,R$5,Произв_План!$BS$4:$BS$369)</f>
        <v>0</v>
      </c>
      <c r="S122" s="502">
        <f ca="1">SUMIF(Произв_План!$B$4:$B$369,S$5,Произв_План!$BS$4:$BS$369)</f>
        <v>0</v>
      </c>
      <c r="T122" s="502">
        <f ca="1">SUMIF(Произв_План!$B$4:$B$369,T$5,Произв_План!$BS$4:$BS$369)</f>
        <v>0</v>
      </c>
      <c r="U122" s="502">
        <f ca="1">SUMIF(Произв_План!$B$4:$B$369,U$5,Произв_План!$BS$4:$BS$369)</f>
        <v>0</v>
      </c>
      <c r="V122" s="502">
        <f ca="1">SUMIF(Произв_План!$B$4:$B$369,V$5,Произв_План!$BS$4:$BS$369)</f>
        <v>0</v>
      </c>
      <c r="W122" s="502">
        <f ca="1">SUMIF(Произв_План!$B$4:$B$369,W$5,Произв_План!$BS$4:$BS$369)</f>
        <v>0</v>
      </c>
      <c r="X122" s="502">
        <f ca="1">SUMIF(Произв_План!$B$4:$B$369,X$5,Произв_План!$BS$4:$BS$369)</f>
        <v>0</v>
      </c>
      <c r="Y122" s="502">
        <f ca="1">SUMIF(Произв_План!$B$4:$B$369,Y$5,Произв_План!$BS$4:$BS$369)</f>
        <v>0</v>
      </c>
      <c r="Z122" s="502">
        <f ca="1">SUMIF(Произв_План!$B$4:$B$369,Z$5,Произв_План!$BS$4:$BS$369)</f>
        <v>0</v>
      </c>
      <c r="AA122" s="502">
        <f ca="1">SUMIF(Произв_План!$B$4:$B$369,AA$5,Произв_План!$BS$4:$BS$369)</f>
        <v>0</v>
      </c>
      <c r="AB122" s="502">
        <f ca="1">SUMIF(Произв_План!$B$4:$B$369,AB$5,Произв_План!$BS$4:$BS$369)</f>
        <v>0</v>
      </c>
      <c r="AC122" s="502">
        <f ca="1">SUMIF(Произв_План!$B$4:$B$369,AC$5,Произв_План!$BS$4:$BS$369)</f>
        <v>0</v>
      </c>
      <c r="AD122" s="502">
        <f ca="1">SUMIF(Произв_План!$B$4:$B$369,AD$5,Произв_План!$BS$4:$BS$369)</f>
        <v>0</v>
      </c>
      <c r="AE122" s="502">
        <f ca="1">SUMIF(Произв_План!$B$4:$B$369,AE$5,Произв_План!$BS$4:$BS$369)</f>
        <v>0</v>
      </c>
      <c r="AF122" s="502">
        <f ca="1">SUMIF(Произв_План!$B$4:$B$369,AF$5,Произв_План!$BS$4:$BS$369)</f>
        <v>0</v>
      </c>
      <c r="AG122" s="502">
        <f ca="1">SUMIF(Произв_План!$B$4:$B$369,AG$5,Произв_План!$BS$4:$BS$369)</f>
        <v>0</v>
      </c>
      <c r="AH122" s="502">
        <f ca="1">SUMIF(Произв_План!$B$4:$B$369,AH$5,Произв_План!$BS$4:$BS$369)</f>
        <v>0</v>
      </c>
      <c r="AI122" s="502">
        <f ca="1">SUMIF(Произв_План!$B$4:$B$369,AI$5,Произв_План!$BS$4:$BS$369)</f>
        <v>0</v>
      </c>
      <c r="AJ122" s="502">
        <f ca="1">SUMIF(Произв_План!$B$4:$B$369,AJ$5,Произв_План!$BS$4:$BS$369)</f>
        <v>0</v>
      </c>
      <c r="AK122" s="502">
        <f ca="1">SUMIF(Произв_План!$B$4:$B$369,AK$5,Произв_План!$BS$4:$BS$369)</f>
        <v>0</v>
      </c>
    </row>
    <row r="123" spans="2:37">
      <c r="B123" s="368"/>
      <c r="E123" s="368" t="s">
        <v>4</v>
      </c>
      <c r="F123" s="502">
        <f ca="1">SUMIF(Произв_Факт!$B$4:$B$369,$G$5-1,Произв_Факт!$BS$4:$BS$369)</f>
        <v>0</v>
      </c>
      <c r="G123" s="502">
        <f ca="1">SUMIF(Произв_Факт!$B$4:$B$369,G$5,Произв_Факт!$BS$4:$BS$369)</f>
        <v>0</v>
      </c>
      <c r="H123" s="502">
        <f ca="1">SUMIF(Произв_Факт!$B$4:$B$369,H$5,Произв_Факт!$BS$4:$BS$369)</f>
        <v>0</v>
      </c>
      <c r="I123" s="502">
        <f ca="1">SUMIF(Произв_Факт!$B$4:$B$369,I$5,Произв_Факт!$BS$4:$BS$369)</f>
        <v>0</v>
      </c>
      <c r="J123" s="502">
        <f ca="1">SUMIF(Произв_Факт!$B$4:$B$369,J$5,Произв_Факт!$BS$4:$BS$369)</f>
        <v>0</v>
      </c>
      <c r="K123" s="502">
        <f ca="1">SUMIF(Произв_Факт!$B$4:$B$369,K$5,Произв_Факт!$BS$4:$BS$369)</f>
        <v>0</v>
      </c>
      <c r="L123" s="502">
        <f ca="1">SUMIF(Произв_Факт!$B$4:$B$369,L$5,Произв_Факт!$BS$4:$BS$369)</f>
        <v>0</v>
      </c>
      <c r="M123" s="502">
        <f ca="1">SUMIF(Произв_Факт!$B$4:$B$369,M$5,Произв_Факт!$BS$4:$BS$369)</f>
        <v>0</v>
      </c>
      <c r="N123" s="502">
        <f ca="1">SUMIF(Произв_Факт!$B$4:$B$369,N$5,Произв_Факт!$BS$4:$BS$369)</f>
        <v>0</v>
      </c>
      <c r="O123" s="502">
        <f ca="1">SUMIF(Произв_Факт!$B$4:$B$369,O$5,Произв_Факт!$BS$4:$BS$369)</f>
        <v>0</v>
      </c>
      <c r="P123" s="502">
        <f ca="1">SUMIF(Произв_Факт!$B$4:$B$369,P$5,Произв_Факт!$BS$4:$BS$369)</f>
        <v>0</v>
      </c>
      <c r="Q123" s="502">
        <f ca="1">SUMIF(Произв_Факт!$B$4:$B$369,Q$5,Произв_Факт!$BS$4:$BS$369)</f>
        <v>0</v>
      </c>
      <c r="R123" s="502">
        <f ca="1">SUMIF(Произв_Факт!$B$4:$B$369,R$5,Произв_Факт!$BS$4:$BS$369)</f>
        <v>0</v>
      </c>
      <c r="S123" s="502">
        <f ca="1">SUMIF(Произв_Факт!$B$4:$B$369,S$5,Произв_Факт!$BS$4:$BS$369)</f>
        <v>0</v>
      </c>
      <c r="T123" s="502">
        <f ca="1">SUMIF(Произв_Факт!$B$4:$B$369,T$5,Произв_Факт!$BS$4:$BS$369)</f>
        <v>0</v>
      </c>
      <c r="U123" s="502">
        <f ca="1">SUMIF(Произв_Факт!$B$4:$B$369,U$5,Произв_Факт!$BS$4:$BS$369)</f>
        <v>0</v>
      </c>
      <c r="V123" s="502">
        <f ca="1">SUMIF(Произв_Факт!$B$4:$B$369,V$5,Произв_Факт!$BS$4:$BS$369)</f>
        <v>0</v>
      </c>
      <c r="W123" s="502">
        <f ca="1">SUMIF(Произв_Факт!$B$4:$B$369,W$5,Произв_Факт!$BS$4:$BS$369)</f>
        <v>0</v>
      </c>
      <c r="X123" s="502">
        <f ca="1">SUMIF(Произв_Факт!$B$4:$B$369,X$5,Произв_Факт!$BS$4:$BS$369)</f>
        <v>0</v>
      </c>
      <c r="Y123" s="502">
        <f ca="1">SUMIF(Произв_Факт!$B$4:$B$369,Y$5,Произв_Факт!$BS$4:$BS$369)</f>
        <v>0</v>
      </c>
      <c r="Z123" s="502">
        <f ca="1">SUMIF(Произв_Факт!$B$4:$B$369,Z$5,Произв_Факт!$BS$4:$BS$369)</f>
        <v>0</v>
      </c>
      <c r="AA123" s="502">
        <f ca="1">SUMIF(Произв_Факт!$B$4:$B$369,AA$5,Произв_Факт!$BS$4:$BS$369)</f>
        <v>0</v>
      </c>
      <c r="AB123" s="502">
        <f ca="1">SUMIF(Произв_Факт!$B$4:$B$369,AB$5,Произв_Факт!$BS$4:$BS$369)</f>
        <v>0</v>
      </c>
      <c r="AC123" s="502">
        <f ca="1">SUMIF(Произв_Факт!$B$4:$B$369,AC$5,Произв_Факт!$BS$4:$BS$369)</f>
        <v>0</v>
      </c>
      <c r="AD123" s="502">
        <f ca="1">SUMIF(Произв_Факт!$B$4:$B$369,AD$5,Произв_Факт!$BS$4:$BS$369)</f>
        <v>0</v>
      </c>
      <c r="AE123" s="502">
        <f ca="1">SUMIF(Произв_Факт!$B$4:$B$369,AE$5,Произв_Факт!$BS$4:$BS$369)</f>
        <v>0</v>
      </c>
      <c r="AF123" s="502">
        <f ca="1">SUMIF(Произв_Факт!$B$4:$B$369,AF$5,Произв_Факт!$BS$4:$BS$369)</f>
        <v>0</v>
      </c>
      <c r="AG123" s="502">
        <f ca="1">SUMIF(Произв_Факт!$B$4:$B$369,AG$5,Произв_Факт!$BS$4:$BS$369)</f>
        <v>0</v>
      </c>
      <c r="AH123" s="502">
        <f ca="1">SUMIF(Произв_Факт!$B$4:$B$369,AH$5,Произв_Факт!$BS$4:$BS$369)</f>
        <v>0</v>
      </c>
      <c r="AI123" s="502">
        <f ca="1">SUMIF(Произв_Факт!$B$4:$B$369,AI$5,Произв_Факт!$BS$4:$BS$369)</f>
        <v>0</v>
      </c>
      <c r="AJ123" s="502">
        <f ca="1">SUMIF(Произв_Факт!$B$4:$B$369,AJ$5,Произв_Факт!$BS$4:$BS$369)</f>
        <v>0</v>
      </c>
      <c r="AK123" s="502">
        <f ca="1">SUMIF(Произв_Факт!$B$4:$B$369,AK$5,Произв_Факт!$BS$4:$BS$369)</f>
        <v>0</v>
      </c>
    </row>
    <row r="124" spans="2:37">
      <c r="B124" s="368"/>
      <c r="E124" s="368" t="s">
        <v>69</v>
      </c>
    </row>
    <row r="125" spans="2:37">
      <c r="B125" s="368"/>
      <c r="E125" s="508" t="s">
        <v>70</v>
      </c>
    </row>
    <row r="126" spans="2:37">
      <c r="B126" s="368"/>
      <c r="E126" s="508" t="s">
        <v>68</v>
      </c>
    </row>
    <row r="127" spans="2:37">
      <c r="B127" s="368"/>
      <c r="D127" s="368" t="s">
        <v>3341</v>
      </c>
      <c r="E127" s="368" t="s">
        <v>3</v>
      </c>
      <c r="G127">
        <f ca="1">G112+G117+G122</f>
        <v>0</v>
      </c>
      <c r="H127" s="502">
        <f t="shared" ref="H127:AK130" ca="1" si="66">H112+H117+H122</f>
        <v>0</v>
      </c>
      <c r="I127" s="502">
        <f t="shared" ca="1" si="66"/>
        <v>0</v>
      </c>
      <c r="J127" s="502">
        <f t="shared" ca="1" si="66"/>
        <v>0</v>
      </c>
      <c r="K127" s="502">
        <f t="shared" ca="1" si="66"/>
        <v>0</v>
      </c>
      <c r="L127" s="502">
        <f t="shared" ca="1" si="66"/>
        <v>0</v>
      </c>
      <c r="M127" s="502">
        <f t="shared" ca="1" si="66"/>
        <v>0</v>
      </c>
      <c r="N127" s="502">
        <f t="shared" ca="1" si="66"/>
        <v>0</v>
      </c>
      <c r="O127" s="502">
        <f t="shared" ca="1" si="66"/>
        <v>0</v>
      </c>
      <c r="P127" s="502">
        <f t="shared" ca="1" si="66"/>
        <v>0</v>
      </c>
      <c r="Q127" s="502">
        <f t="shared" ca="1" si="66"/>
        <v>25</v>
      </c>
      <c r="R127" s="502">
        <f t="shared" ca="1" si="66"/>
        <v>25</v>
      </c>
      <c r="S127" s="502">
        <f t="shared" ca="1" si="66"/>
        <v>25</v>
      </c>
      <c r="T127" s="502">
        <f t="shared" ca="1" si="66"/>
        <v>0</v>
      </c>
      <c r="U127" s="502">
        <f t="shared" ca="1" si="66"/>
        <v>0</v>
      </c>
      <c r="V127" s="502">
        <f t="shared" ca="1" si="66"/>
        <v>25</v>
      </c>
      <c r="W127" s="502">
        <f t="shared" ca="1" si="66"/>
        <v>25</v>
      </c>
      <c r="X127" s="502">
        <f t="shared" ca="1" si="66"/>
        <v>25</v>
      </c>
      <c r="Y127" s="502">
        <f t="shared" ca="1" si="66"/>
        <v>25</v>
      </c>
      <c r="Z127" s="502">
        <f t="shared" ca="1" si="66"/>
        <v>25</v>
      </c>
      <c r="AA127" s="502">
        <f t="shared" ca="1" si="66"/>
        <v>0</v>
      </c>
      <c r="AB127" s="502">
        <f t="shared" ca="1" si="66"/>
        <v>0</v>
      </c>
      <c r="AC127" s="502">
        <f t="shared" ca="1" si="66"/>
        <v>25</v>
      </c>
      <c r="AD127" s="502">
        <f t="shared" ca="1" si="66"/>
        <v>25</v>
      </c>
      <c r="AE127" s="502">
        <f t="shared" ca="1" si="66"/>
        <v>25</v>
      </c>
      <c r="AF127" s="502">
        <f t="shared" ca="1" si="66"/>
        <v>25</v>
      </c>
      <c r="AG127" s="502">
        <f t="shared" ca="1" si="66"/>
        <v>25</v>
      </c>
      <c r="AH127" s="502">
        <f t="shared" ca="1" si="66"/>
        <v>0</v>
      </c>
      <c r="AI127" s="502">
        <f t="shared" ca="1" si="66"/>
        <v>0</v>
      </c>
      <c r="AJ127" s="502">
        <f t="shared" ca="1" si="66"/>
        <v>25</v>
      </c>
      <c r="AK127" s="502">
        <f t="shared" ca="1" si="66"/>
        <v>25</v>
      </c>
    </row>
    <row r="128" spans="2:37">
      <c r="B128" s="368"/>
      <c r="E128" s="368" t="s">
        <v>4</v>
      </c>
      <c r="G128" s="502">
        <f t="shared" ref="G128:V130" ca="1" si="67">G113+G118+G123</f>
        <v>0</v>
      </c>
      <c r="H128" s="502">
        <f t="shared" ca="1" si="67"/>
        <v>0</v>
      </c>
      <c r="I128" s="502">
        <f t="shared" ca="1" si="67"/>
        <v>0</v>
      </c>
      <c r="J128" s="502">
        <f t="shared" ca="1" si="67"/>
        <v>0</v>
      </c>
      <c r="K128" s="502">
        <f t="shared" ca="1" si="67"/>
        <v>0</v>
      </c>
      <c r="L128" s="502">
        <f t="shared" ca="1" si="67"/>
        <v>0</v>
      </c>
      <c r="M128" s="502">
        <f t="shared" ca="1" si="67"/>
        <v>0</v>
      </c>
      <c r="N128" s="502">
        <f t="shared" ca="1" si="67"/>
        <v>0</v>
      </c>
      <c r="O128" s="502">
        <f t="shared" ca="1" si="67"/>
        <v>0</v>
      </c>
      <c r="P128" s="502">
        <f t="shared" ca="1" si="67"/>
        <v>0</v>
      </c>
      <c r="Q128" s="502">
        <f t="shared" ca="1" si="67"/>
        <v>0</v>
      </c>
      <c r="R128" s="502">
        <f t="shared" ca="1" si="67"/>
        <v>0</v>
      </c>
      <c r="S128" s="502">
        <f t="shared" ca="1" si="67"/>
        <v>6</v>
      </c>
      <c r="T128" s="502">
        <f t="shared" ca="1" si="67"/>
        <v>0</v>
      </c>
      <c r="U128" s="502">
        <f t="shared" ca="1" si="67"/>
        <v>0</v>
      </c>
      <c r="V128" s="502">
        <f t="shared" ca="1" si="67"/>
        <v>0</v>
      </c>
      <c r="W128" s="502">
        <f t="shared" ca="1" si="66"/>
        <v>0</v>
      </c>
      <c r="X128" s="502">
        <f t="shared" ca="1" si="66"/>
        <v>0</v>
      </c>
      <c r="Y128" s="502">
        <f t="shared" ca="1" si="66"/>
        <v>0</v>
      </c>
      <c r="Z128" s="502">
        <f t="shared" ca="1" si="66"/>
        <v>0</v>
      </c>
      <c r="AA128" s="502">
        <f t="shared" ca="1" si="66"/>
        <v>0</v>
      </c>
      <c r="AB128" s="502">
        <f t="shared" ca="1" si="66"/>
        <v>0</v>
      </c>
      <c r="AC128" s="502">
        <f t="shared" ca="1" si="66"/>
        <v>0</v>
      </c>
      <c r="AD128" s="502">
        <f t="shared" ca="1" si="66"/>
        <v>0</v>
      </c>
      <c r="AE128" s="502">
        <f t="shared" ca="1" si="66"/>
        <v>0</v>
      </c>
      <c r="AF128" s="502">
        <f t="shared" ca="1" si="66"/>
        <v>0</v>
      </c>
      <c r="AG128" s="502">
        <f t="shared" ca="1" si="66"/>
        <v>0</v>
      </c>
      <c r="AH128" s="502">
        <f t="shared" ca="1" si="66"/>
        <v>0</v>
      </c>
      <c r="AI128" s="502">
        <f t="shared" ca="1" si="66"/>
        <v>0</v>
      </c>
      <c r="AJ128" s="502">
        <f t="shared" ca="1" si="66"/>
        <v>0</v>
      </c>
      <c r="AK128" s="502">
        <f t="shared" ca="1" si="66"/>
        <v>0</v>
      </c>
    </row>
    <row r="129" spans="2:37">
      <c r="B129" s="368"/>
      <c r="E129" s="368" t="s">
        <v>69</v>
      </c>
      <c r="G129" s="502">
        <f t="shared" ca="1" si="67"/>
        <v>0</v>
      </c>
      <c r="H129" s="502">
        <f t="shared" ca="1" si="66"/>
        <v>0</v>
      </c>
      <c r="I129" s="502">
        <f t="shared" ca="1" si="66"/>
        <v>0</v>
      </c>
      <c r="J129" s="502">
        <f t="shared" ca="1" si="66"/>
        <v>0</v>
      </c>
      <c r="K129" s="502">
        <f t="shared" ca="1" si="66"/>
        <v>0</v>
      </c>
      <c r="L129" s="502">
        <f t="shared" ca="1" si="66"/>
        <v>0</v>
      </c>
      <c r="M129" s="502">
        <f t="shared" ca="1" si="66"/>
        <v>0</v>
      </c>
      <c r="N129" s="502">
        <f t="shared" ca="1" si="66"/>
        <v>0</v>
      </c>
      <c r="O129" s="502">
        <f t="shared" ca="1" si="66"/>
        <v>0</v>
      </c>
      <c r="P129" s="502">
        <f t="shared" ca="1" si="66"/>
        <v>0</v>
      </c>
      <c r="Q129" s="502">
        <f t="shared" ca="1" si="66"/>
        <v>25</v>
      </c>
      <c r="R129" s="502">
        <f t="shared" ca="1" si="66"/>
        <v>50</v>
      </c>
      <c r="S129" s="502">
        <f t="shared" ca="1" si="66"/>
        <v>75</v>
      </c>
      <c r="T129" s="502">
        <f t="shared" ca="1" si="66"/>
        <v>75</v>
      </c>
      <c r="U129" s="502">
        <f t="shared" ca="1" si="66"/>
        <v>75</v>
      </c>
      <c r="V129" s="502">
        <f t="shared" ca="1" si="66"/>
        <v>100</v>
      </c>
      <c r="W129" s="502">
        <f t="shared" ca="1" si="66"/>
        <v>125</v>
      </c>
      <c r="X129" s="502">
        <f t="shared" ca="1" si="66"/>
        <v>150</v>
      </c>
      <c r="Y129" s="502">
        <f t="shared" ca="1" si="66"/>
        <v>175</v>
      </c>
      <c r="Z129" s="502">
        <f t="shared" ca="1" si="66"/>
        <v>200</v>
      </c>
      <c r="AA129" s="502">
        <f t="shared" ca="1" si="66"/>
        <v>200</v>
      </c>
      <c r="AB129" s="502">
        <f t="shared" ca="1" si="66"/>
        <v>200</v>
      </c>
      <c r="AC129" s="502">
        <f t="shared" ca="1" si="66"/>
        <v>225</v>
      </c>
      <c r="AD129" s="502">
        <f t="shared" ca="1" si="66"/>
        <v>250</v>
      </c>
      <c r="AE129" s="502">
        <f t="shared" ca="1" si="66"/>
        <v>275</v>
      </c>
      <c r="AF129" s="502">
        <f t="shared" ca="1" si="66"/>
        <v>300</v>
      </c>
      <c r="AG129" s="502">
        <f t="shared" ca="1" si="66"/>
        <v>325</v>
      </c>
      <c r="AH129" s="502">
        <f t="shared" ca="1" si="66"/>
        <v>325</v>
      </c>
      <c r="AI129" s="502">
        <f t="shared" ca="1" si="66"/>
        <v>325</v>
      </c>
      <c r="AJ129" s="502">
        <f t="shared" ca="1" si="66"/>
        <v>350</v>
      </c>
      <c r="AK129" s="502">
        <f t="shared" ca="1" si="66"/>
        <v>375</v>
      </c>
    </row>
    <row r="130" spans="2:37">
      <c r="B130" s="368"/>
      <c r="E130" s="508" t="s">
        <v>70</v>
      </c>
      <c r="G130" s="502">
        <f t="shared" ca="1" si="67"/>
        <v>0</v>
      </c>
      <c r="H130" s="502">
        <f t="shared" ca="1" si="66"/>
        <v>0</v>
      </c>
      <c r="I130" s="502">
        <f t="shared" ca="1" si="66"/>
        <v>0</v>
      </c>
      <c r="J130" s="502">
        <f t="shared" ca="1" si="66"/>
        <v>0</v>
      </c>
      <c r="K130" s="502">
        <f t="shared" ca="1" si="66"/>
        <v>0</v>
      </c>
      <c r="L130" s="502">
        <f t="shared" ca="1" si="66"/>
        <v>0</v>
      </c>
      <c r="M130" s="502">
        <f t="shared" ca="1" si="66"/>
        <v>0</v>
      </c>
      <c r="N130" s="502">
        <f t="shared" ca="1" si="66"/>
        <v>0</v>
      </c>
      <c r="O130" s="502">
        <f t="shared" ca="1" si="66"/>
        <v>0</v>
      </c>
      <c r="P130" s="502">
        <f t="shared" ca="1" si="66"/>
        <v>0</v>
      </c>
      <c r="Q130" s="502">
        <f t="shared" ca="1" si="66"/>
        <v>0</v>
      </c>
      <c r="R130" s="502">
        <f t="shared" ca="1" si="66"/>
        <v>0</v>
      </c>
      <c r="S130" s="502">
        <f t="shared" ca="1" si="66"/>
        <v>6</v>
      </c>
      <c r="T130" s="502">
        <f t="shared" ca="1" si="66"/>
        <v>6</v>
      </c>
      <c r="U130" s="502">
        <f t="shared" ca="1" si="66"/>
        <v>6</v>
      </c>
      <c r="V130" s="502">
        <f t="shared" ca="1" si="66"/>
        <v>6</v>
      </c>
      <c r="W130" s="502">
        <f t="shared" ca="1" si="66"/>
        <v>6</v>
      </c>
      <c r="X130" s="502">
        <f t="shared" ca="1" si="66"/>
        <v>6</v>
      </c>
      <c r="Y130" s="502">
        <f t="shared" ca="1" si="66"/>
        <v>6</v>
      </c>
      <c r="Z130" s="502">
        <f t="shared" ca="1" si="66"/>
        <v>6</v>
      </c>
      <c r="AA130" s="502">
        <f t="shared" ca="1" si="66"/>
        <v>6</v>
      </c>
      <c r="AB130" s="502">
        <f t="shared" ca="1" si="66"/>
        <v>6</v>
      </c>
      <c r="AC130" s="502">
        <f t="shared" ca="1" si="66"/>
        <v>6</v>
      </c>
      <c r="AD130" s="502">
        <f t="shared" ca="1" si="66"/>
        <v>6</v>
      </c>
      <c r="AE130" s="502">
        <f t="shared" ca="1" si="66"/>
        <v>6</v>
      </c>
      <c r="AF130" s="502">
        <f t="shared" ca="1" si="66"/>
        <v>6</v>
      </c>
      <c r="AG130" s="502">
        <f t="shared" ca="1" si="66"/>
        <v>6</v>
      </c>
      <c r="AH130" s="502">
        <f t="shared" ca="1" si="66"/>
        <v>6</v>
      </c>
      <c r="AI130" s="502">
        <f t="shared" ca="1" si="66"/>
        <v>6</v>
      </c>
      <c r="AJ130" s="502">
        <f t="shared" ca="1" si="66"/>
        <v>6</v>
      </c>
      <c r="AK130" s="502">
        <f t="shared" ca="1" si="66"/>
        <v>6</v>
      </c>
    </row>
    <row r="131" spans="2:37">
      <c r="B131" s="368"/>
      <c r="E131" s="508" t="s">
        <v>68</v>
      </c>
      <c r="G131">
        <f ca="1">G129-G130</f>
        <v>0</v>
      </c>
      <c r="H131" s="502">
        <f t="shared" ref="H131:AK131" ca="1" si="68">H129-H130</f>
        <v>0</v>
      </c>
      <c r="I131" s="502">
        <f t="shared" ca="1" si="68"/>
        <v>0</v>
      </c>
      <c r="J131" s="502">
        <f t="shared" ca="1" si="68"/>
        <v>0</v>
      </c>
      <c r="K131" s="502">
        <f t="shared" ca="1" si="68"/>
        <v>0</v>
      </c>
      <c r="L131" s="502">
        <f t="shared" ca="1" si="68"/>
        <v>0</v>
      </c>
      <c r="M131" s="502">
        <f t="shared" ca="1" si="68"/>
        <v>0</v>
      </c>
      <c r="N131" s="502">
        <f t="shared" ca="1" si="68"/>
        <v>0</v>
      </c>
      <c r="O131" s="502">
        <f t="shared" ca="1" si="68"/>
        <v>0</v>
      </c>
      <c r="P131" s="502">
        <f t="shared" ca="1" si="68"/>
        <v>0</v>
      </c>
      <c r="Q131" s="502">
        <f t="shared" ca="1" si="68"/>
        <v>25</v>
      </c>
      <c r="R131" s="502">
        <f t="shared" ca="1" si="68"/>
        <v>50</v>
      </c>
      <c r="S131" s="502">
        <f t="shared" ca="1" si="68"/>
        <v>69</v>
      </c>
      <c r="T131" s="502">
        <f t="shared" ca="1" si="68"/>
        <v>69</v>
      </c>
      <c r="U131" s="502">
        <f t="shared" ca="1" si="68"/>
        <v>69</v>
      </c>
      <c r="V131" s="502">
        <f t="shared" ca="1" si="68"/>
        <v>94</v>
      </c>
      <c r="W131" s="502">
        <f t="shared" ca="1" si="68"/>
        <v>119</v>
      </c>
      <c r="X131" s="502">
        <f t="shared" ca="1" si="68"/>
        <v>144</v>
      </c>
      <c r="Y131" s="502">
        <f t="shared" ca="1" si="68"/>
        <v>169</v>
      </c>
      <c r="Z131" s="502">
        <f t="shared" ca="1" si="68"/>
        <v>194</v>
      </c>
      <c r="AA131" s="502">
        <f t="shared" ca="1" si="68"/>
        <v>194</v>
      </c>
      <c r="AB131" s="502">
        <f t="shared" ca="1" si="68"/>
        <v>194</v>
      </c>
      <c r="AC131" s="502">
        <f t="shared" ca="1" si="68"/>
        <v>219</v>
      </c>
      <c r="AD131" s="502">
        <f t="shared" ca="1" si="68"/>
        <v>244</v>
      </c>
      <c r="AE131" s="502">
        <f t="shared" ca="1" si="68"/>
        <v>269</v>
      </c>
      <c r="AF131" s="502">
        <f t="shared" ca="1" si="68"/>
        <v>294</v>
      </c>
      <c r="AG131" s="502">
        <f t="shared" ca="1" si="68"/>
        <v>319</v>
      </c>
      <c r="AH131" s="502">
        <f t="shared" ca="1" si="68"/>
        <v>319</v>
      </c>
      <c r="AI131" s="502">
        <f t="shared" ca="1" si="68"/>
        <v>319</v>
      </c>
      <c r="AJ131" s="502">
        <f t="shared" ca="1" si="68"/>
        <v>344</v>
      </c>
      <c r="AK131" s="502">
        <f t="shared" ca="1" si="68"/>
        <v>369</v>
      </c>
    </row>
    <row r="132" spans="2:37">
      <c r="B132" s="368"/>
      <c r="C132" s="368" t="s">
        <v>46</v>
      </c>
      <c r="E132" s="368" t="s">
        <v>3</v>
      </c>
      <c r="G132">
        <f ca="1">G107+G127</f>
        <v>0</v>
      </c>
      <c r="H132" s="502">
        <f t="shared" ref="H132:AK135" ca="1" si="69">H107+H127</f>
        <v>0</v>
      </c>
      <c r="I132" s="502">
        <f t="shared" ca="1" si="69"/>
        <v>0</v>
      </c>
      <c r="J132" s="502">
        <f t="shared" ca="1" si="69"/>
        <v>0</v>
      </c>
      <c r="K132" s="502">
        <f t="shared" ca="1" si="69"/>
        <v>0</v>
      </c>
      <c r="L132" s="502">
        <f t="shared" ca="1" si="69"/>
        <v>0</v>
      </c>
      <c r="M132" s="502">
        <f t="shared" ca="1" si="69"/>
        <v>0</v>
      </c>
      <c r="N132" s="502">
        <f t="shared" ca="1" si="69"/>
        <v>0</v>
      </c>
      <c r="O132" s="502">
        <f t="shared" ca="1" si="69"/>
        <v>0</v>
      </c>
      <c r="P132" s="502">
        <f t="shared" ca="1" si="69"/>
        <v>0</v>
      </c>
      <c r="Q132" s="502">
        <f t="shared" ca="1" si="69"/>
        <v>25</v>
      </c>
      <c r="R132" s="502">
        <f t="shared" ca="1" si="69"/>
        <v>25</v>
      </c>
      <c r="S132" s="502">
        <f t="shared" ca="1" si="69"/>
        <v>25</v>
      </c>
      <c r="T132" s="502">
        <f t="shared" ca="1" si="69"/>
        <v>0</v>
      </c>
      <c r="U132" s="502">
        <f t="shared" ca="1" si="69"/>
        <v>0</v>
      </c>
      <c r="V132" s="502">
        <f t="shared" ca="1" si="69"/>
        <v>25</v>
      </c>
      <c r="W132" s="502">
        <f t="shared" ca="1" si="69"/>
        <v>25</v>
      </c>
      <c r="X132" s="502">
        <f t="shared" ca="1" si="69"/>
        <v>25</v>
      </c>
      <c r="Y132" s="502">
        <f t="shared" ca="1" si="69"/>
        <v>25</v>
      </c>
      <c r="Z132" s="502">
        <f t="shared" ca="1" si="69"/>
        <v>25</v>
      </c>
      <c r="AA132" s="502">
        <f t="shared" ca="1" si="69"/>
        <v>0</v>
      </c>
      <c r="AB132" s="502">
        <f t="shared" ca="1" si="69"/>
        <v>0</v>
      </c>
      <c r="AC132" s="502">
        <f t="shared" ca="1" si="69"/>
        <v>25</v>
      </c>
      <c r="AD132" s="502">
        <f t="shared" ca="1" si="69"/>
        <v>25</v>
      </c>
      <c r="AE132" s="502">
        <f t="shared" ca="1" si="69"/>
        <v>25</v>
      </c>
      <c r="AF132" s="502">
        <f t="shared" ca="1" si="69"/>
        <v>25</v>
      </c>
      <c r="AG132" s="502">
        <f t="shared" ca="1" si="69"/>
        <v>25</v>
      </c>
      <c r="AH132" s="502">
        <f t="shared" ca="1" si="69"/>
        <v>0</v>
      </c>
      <c r="AI132" s="502">
        <f t="shared" ca="1" si="69"/>
        <v>0</v>
      </c>
      <c r="AJ132" s="502">
        <f t="shared" ca="1" si="69"/>
        <v>25</v>
      </c>
      <c r="AK132" s="502">
        <f t="shared" ca="1" si="69"/>
        <v>25</v>
      </c>
    </row>
    <row r="133" spans="2:37">
      <c r="B133" s="368"/>
      <c r="E133" s="368" t="s">
        <v>4</v>
      </c>
      <c r="G133" s="502">
        <f t="shared" ref="G133:V135" ca="1" si="70">G108+G128</f>
        <v>0</v>
      </c>
      <c r="H133" s="502">
        <f t="shared" ca="1" si="70"/>
        <v>10</v>
      </c>
      <c r="I133" s="502">
        <f t="shared" ca="1" si="70"/>
        <v>3</v>
      </c>
      <c r="J133" s="502">
        <f t="shared" ca="1" si="70"/>
        <v>3</v>
      </c>
      <c r="K133" s="502">
        <f t="shared" ca="1" si="70"/>
        <v>0</v>
      </c>
      <c r="L133" s="502">
        <f t="shared" ca="1" si="70"/>
        <v>0</v>
      </c>
      <c r="M133" s="502">
        <f t="shared" ca="1" si="70"/>
        <v>0</v>
      </c>
      <c r="N133" s="502">
        <f t="shared" ca="1" si="70"/>
        <v>0</v>
      </c>
      <c r="O133" s="502">
        <f t="shared" ca="1" si="70"/>
        <v>0</v>
      </c>
      <c r="P133" s="502">
        <f t="shared" ca="1" si="70"/>
        <v>0</v>
      </c>
      <c r="Q133" s="502">
        <f t="shared" ca="1" si="70"/>
        <v>0</v>
      </c>
      <c r="R133" s="502">
        <f t="shared" ca="1" si="70"/>
        <v>0</v>
      </c>
      <c r="S133" s="502">
        <f t="shared" ca="1" si="70"/>
        <v>6</v>
      </c>
      <c r="T133" s="502">
        <f t="shared" ca="1" si="70"/>
        <v>0</v>
      </c>
      <c r="U133" s="502">
        <f t="shared" ca="1" si="70"/>
        <v>0</v>
      </c>
      <c r="V133" s="502">
        <f t="shared" ca="1" si="70"/>
        <v>0</v>
      </c>
      <c r="W133" s="502">
        <f t="shared" ca="1" si="69"/>
        <v>0</v>
      </c>
      <c r="X133" s="502">
        <f t="shared" ca="1" si="69"/>
        <v>0</v>
      </c>
      <c r="Y133" s="502">
        <f t="shared" ca="1" si="69"/>
        <v>0</v>
      </c>
      <c r="Z133" s="502">
        <f t="shared" ca="1" si="69"/>
        <v>0</v>
      </c>
      <c r="AA133" s="502">
        <f t="shared" ca="1" si="69"/>
        <v>0</v>
      </c>
      <c r="AB133" s="502">
        <f t="shared" ca="1" si="69"/>
        <v>0</v>
      </c>
      <c r="AC133" s="502">
        <f t="shared" ca="1" si="69"/>
        <v>0</v>
      </c>
      <c r="AD133" s="502">
        <f t="shared" ca="1" si="69"/>
        <v>0</v>
      </c>
      <c r="AE133" s="502">
        <f t="shared" ca="1" si="69"/>
        <v>0</v>
      </c>
      <c r="AF133" s="502">
        <f t="shared" ca="1" si="69"/>
        <v>0</v>
      </c>
      <c r="AG133" s="502">
        <f t="shared" ca="1" si="69"/>
        <v>0</v>
      </c>
      <c r="AH133" s="502">
        <f t="shared" ca="1" si="69"/>
        <v>0</v>
      </c>
      <c r="AI133" s="502">
        <f t="shared" ca="1" si="69"/>
        <v>0</v>
      </c>
      <c r="AJ133" s="502">
        <f t="shared" ca="1" si="69"/>
        <v>0</v>
      </c>
      <c r="AK133" s="502">
        <f t="shared" ca="1" si="69"/>
        <v>0</v>
      </c>
    </row>
    <row r="134" spans="2:37">
      <c r="B134" s="368"/>
      <c r="E134" s="368" t="s">
        <v>69</v>
      </c>
      <c r="G134" s="502">
        <f t="shared" ca="1" si="70"/>
        <v>0</v>
      </c>
      <c r="H134" s="502">
        <f t="shared" ca="1" si="69"/>
        <v>0</v>
      </c>
      <c r="I134" s="502">
        <f t="shared" ca="1" si="69"/>
        <v>0</v>
      </c>
      <c r="J134" s="502">
        <f t="shared" ca="1" si="69"/>
        <v>0</v>
      </c>
      <c r="K134" s="502">
        <f t="shared" ca="1" si="69"/>
        <v>0</v>
      </c>
      <c r="L134" s="502">
        <f t="shared" ca="1" si="69"/>
        <v>0</v>
      </c>
      <c r="M134" s="502">
        <f t="shared" ca="1" si="69"/>
        <v>0</v>
      </c>
      <c r="N134" s="502">
        <f t="shared" ca="1" si="69"/>
        <v>0</v>
      </c>
      <c r="O134" s="502">
        <f t="shared" ca="1" si="69"/>
        <v>0</v>
      </c>
      <c r="P134" s="502">
        <f t="shared" ca="1" si="69"/>
        <v>0</v>
      </c>
      <c r="Q134" s="502">
        <f t="shared" ca="1" si="69"/>
        <v>25</v>
      </c>
      <c r="R134" s="502">
        <f t="shared" ca="1" si="69"/>
        <v>50</v>
      </c>
      <c r="S134" s="502">
        <f t="shared" ca="1" si="69"/>
        <v>75</v>
      </c>
      <c r="T134" s="502">
        <f t="shared" ca="1" si="69"/>
        <v>75</v>
      </c>
      <c r="U134" s="502">
        <f t="shared" ca="1" si="69"/>
        <v>75</v>
      </c>
      <c r="V134" s="502">
        <f t="shared" ca="1" si="69"/>
        <v>100</v>
      </c>
      <c r="W134" s="502">
        <f t="shared" ca="1" si="69"/>
        <v>125</v>
      </c>
      <c r="X134" s="502">
        <f t="shared" ca="1" si="69"/>
        <v>150</v>
      </c>
      <c r="Y134" s="502">
        <f t="shared" ca="1" si="69"/>
        <v>175</v>
      </c>
      <c r="Z134" s="502">
        <f t="shared" ca="1" si="69"/>
        <v>200</v>
      </c>
      <c r="AA134" s="502">
        <f t="shared" ca="1" si="69"/>
        <v>200</v>
      </c>
      <c r="AB134" s="502">
        <f t="shared" ca="1" si="69"/>
        <v>200</v>
      </c>
      <c r="AC134" s="502">
        <f t="shared" ca="1" si="69"/>
        <v>225</v>
      </c>
      <c r="AD134" s="502">
        <f t="shared" ca="1" si="69"/>
        <v>250</v>
      </c>
      <c r="AE134" s="502">
        <f t="shared" ca="1" si="69"/>
        <v>275</v>
      </c>
      <c r="AF134" s="502">
        <f t="shared" ca="1" si="69"/>
        <v>300</v>
      </c>
      <c r="AG134" s="502">
        <f t="shared" ca="1" si="69"/>
        <v>325</v>
      </c>
      <c r="AH134" s="502">
        <f t="shared" ca="1" si="69"/>
        <v>325</v>
      </c>
      <c r="AI134" s="502">
        <f t="shared" ca="1" si="69"/>
        <v>325</v>
      </c>
      <c r="AJ134" s="502">
        <f t="shared" ca="1" si="69"/>
        <v>350</v>
      </c>
      <c r="AK134" s="502">
        <f t="shared" ca="1" si="69"/>
        <v>375</v>
      </c>
    </row>
    <row r="135" spans="2:37">
      <c r="B135" s="368"/>
      <c r="E135" s="508" t="s">
        <v>70</v>
      </c>
      <c r="G135" s="502">
        <f t="shared" ca="1" si="70"/>
        <v>0</v>
      </c>
      <c r="H135" s="502">
        <f t="shared" ca="1" si="69"/>
        <v>0</v>
      </c>
      <c r="I135" s="502">
        <f t="shared" ca="1" si="69"/>
        <v>0</v>
      </c>
      <c r="J135" s="502">
        <f t="shared" ca="1" si="69"/>
        <v>0</v>
      </c>
      <c r="K135" s="502">
        <f t="shared" ca="1" si="69"/>
        <v>0</v>
      </c>
      <c r="L135" s="502">
        <f t="shared" ca="1" si="69"/>
        <v>0</v>
      </c>
      <c r="M135" s="502">
        <f t="shared" ca="1" si="69"/>
        <v>0</v>
      </c>
      <c r="N135" s="502">
        <f t="shared" ca="1" si="69"/>
        <v>0</v>
      </c>
      <c r="O135" s="502">
        <f t="shared" ca="1" si="69"/>
        <v>0</v>
      </c>
      <c r="P135" s="502">
        <f t="shared" ca="1" si="69"/>
        <v>0</v>
      </c>
      <c r="Q135" s="502">
        <f t="shared" ca="1" si="69"/>
        <v>0</v>
      </c>
      <c r="R135" s="502">
        <f t="shared" ca="1" si="69"/>
        <v>0</v>
      </c>
      <c r="S135" s="502">
        <f t="shared" ca="1" si="69"/>
        <v>6</v>
      </c>
      <c r="T135" s="502">
        <f t="shared" ca="1" si="69"/>
        <v>6</v>
      </c>
      <c r="U135" s="502">
        <f t="shared" ca="1" si="69"/>
        <v>6</v>
      </c>
      <c r="V135" s="502">
        <f t="shared" ca="1" si="69"/>
        <v>6</v>
      </c>
      <c r="W135" s="502">
        <f t="shared" ca="1" si="69"/>
        <v>6</v>
      </c>
      <c r="X135" s="502">
        <f t="shared" ca="1" si="69"/>
        <v>6</v>
      </c>
      <c r="Y135" s="502">
        <f t="shared" ca="1" si="69"/>
        <v>6</v>
      </c>
      <c r="Z135" s="502">
        <f t="shared" ca="1" si="69"/>
        <v>6</v>
      </c>
      <c r="AA135" s="502">
        <f t="shared" ca="1" si="69"/>
        <v>6</v>
      </c>
      <c r="AB135" s="502">
        <f t="shared" ca="1" si="69"/>
        <v>6</v>
      </c>
      <c r="AC135" s="502">
        <f t="shared" ca="1" si="69"/>
        <v>6</v>
      </c>
      <c r="AD135" s="502">
        <f t="shared" ca="1" si="69"/>
        <v>6</v>
      </c>
      <c r="AE135" s="502">
        <f t="shared" ca="1" si="69"/>
        <v>6</v>
      </c>
      <c r="AF135" s="502">
        <f t="shared" ca="1" si="69"/>
        <v>6</v>
      </c>
      <c r="AG135" s="502">
        <f t="shared" ca="1" si="69"/>
        <v>6</v>
      </c>
      <c r="AH135" s="502">
        <f t="shared" ca="1" si="69"/>
        <v>6</v>
      </c>
      <c r="AI135" s="502">
        <f t="shared" ca="1" si="69"/>
        <v>6</v>
      </c>
      <c r="AJ135" s="502">
        <f t="shared" ca="1" si="69"/>
        <v>6</v>
      </c>
      <c r="AK135" s="502">
        <f t="shared" ca="1" si="69"/>
        <v>6</v>
      </c>
    </row>
    <row r="136" spans="2:37">
      <c r="B136" s="368"/>
      <c r="E136" s="508" t="s">
        <v>68</v>
      </c>
      <c r="G136">
        <f ca="1">G134-G135</f>
        <v>0</v>
      </c>
      <c r="H136" s="502">
        <f t="shared" ref="H136:AK136" ca="1" si="71">H134-H135</f>
        <v>0</v>
      </c>
      <c r="I136" s="502">
        <f t="shared" ca="1" si="71"/>
        <v>0</v>
      </c>
      <c r="J136" s="502">
        <f t="shared" ca="1" si="71"/>
        <v>0</v>
      </c>
      <c r="K136" s="502">
        <f t="shared" ca="1" si="71"/>
        <v>0</v>
      </c>
      <c r="L136" s="502">
        <f t="shared" ca="1" si="71"/>
        <v>0</v>
      </c>
      <c r="M136" s="502">
        <f t="shared" ca="1" si="71"/>
        <v>0</v>
      </c>
      <c r="N136" s="502">
        <f t="shared" ca="1" si="71"/>
        <v>0</v>
      </c>
      <c r="O136" s="502">
        <f t="shared" ca="1" si="71"/>
        <v>0</v>
      </c>
      <c r="P136" s="502">
        <f t="shared" ca="1" si="71"/>
        <v>0</v>
      </c>
      <c r="Q136" s="502">
        <f t="shared" ca="1" si="71"/>
        <v>25</v>
      </c>
      <c r="R136" s="502">
        <f t="shared" ca="1" si="71"/>
        <v>50</v>
      </c>
      <c r="S136" s="502">
        <f t="shared" ca="1" si="71"/>
        <v>69</v>
      </c>
      <c r="T136" s="502">
        <f t="shared" ca="1" si="71"/>
        <v>69</v>
      </c>
      <c r="U136" s="502">
        <f t="shared" ca="1" si="71"/>
        <v>69</v>
      </c>
      <c r="V136" s="502">
        <f t="shared" ca="1" si="71"/>
        <v>94</v>
      </c>
      <c r="W136" s="502">
        <f t="shared" ca="1" si="71"/>
        <v>119</v>
      </c>
      <c r="X136" s="502">
        <f t="shared" ca="1" si="71"/>
        <v>144</v>
      </c>
      <c r="Y136" s="502">
        <f t="shared" ca="1" si="71"/>
        <v>169</v>
      </c>
      <c r="Z136" s="502">
        <f t="shared" ca="1" si="71"/>
        <v>194</v>
      </c>
      <c r="AA136" s="502">
        <f t="shared" ca="1" si="71"/>
        <v>194</v>
      </c>
      <c r="AB136" s="502">
        <f t="shared" ca="1" si="71"/>
        <v>194</v>
      </c>
      <c r="AC136" s="502">
        <f t="shared" ca="1" si="71"/>
        <v>219</v>
      </c>
      <c r="AD136" s="502">
        <f t="shared" ca="1" si="71"/>
        <v>244</v>
      </c>
      <c r="AE136" s="502">
        <f t="shared" ca="1" si="71"/>
        <v>269</v>
      </c>
      <c r="AF136" s="502">
        <f t="shared" ca="1" si="71"/>
        <v>294</v>
      </c>
      <c r="AG136" s="502">
        <f t="shared" ca="1" si="71"/>
        <v>319</v>
      </c>
      <c r="AH136" s="502">
        <f t="shared" ca="1" si="71"/>
        <v>319</v>
      </c>
      <c r="AI136" s="502">
        <f t="shared" ca="1" si="71"/>
        <v>319</v>
      </c>
      <c r="AJ136" s="502">
        <f t="shared" ca="1" si="71"/>
        <v>344</v>
      </c>
      <c r="AK136" s="502">
        <f t="shared" ca="1" si="71"/>
        <v>369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P37" sqref="P37"/>
    </sheetView>
  </sheetViews>
  <sheetFormatPr defaultRowHeight="12.75"/>
  <sheetData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>
  <sheetPr codeName="Лист2"/>
  <dimension ref="A2:BY374"/>
  <sheetViews>
    <sheetView topLeftCell="BO9" workbookViewId="0">
      <pane xSplit="4860" ySplit="4095" topLeftCell="AN249" activePane="bottomRight"/>
      <selection activeCell="A6" sqref="A6:XFD6"/>
      <selection pane="topRight" activeCell="AU6" sqref="AU6:BN6"/>
      <selection pane="bottomLeft" activeCell="A274" sqref="A274"/>
      <selection pane="bottomRight" activeCell="BQ4" sqref="BQ4:BW4"/>
    </sheetView>
  </sheetViews>
  <sheetFormatPr defaultRowHeight="12.75"/>
  <cols>
    <col min="2" max="2" width="10.42578125" customWidth="1"/>
    <col min="3" max="3" width="12" customWidth="1"/>
    <col min="4" max="4" width="11" customWidth="1"/>
    <col min="14" max="14" width="12.85546875" customWidth="1"/>
    <col min="69" max="69" width="9.140625" style="207"/>
    <col min="70" max="71" width="10.7109375" style="207" customWidth="1"/>
    <col min="72" max="72" width="11" style="207" customWidth="1"/>
    <col min="73" max="73" width="10" style="207" customWidth="1"/>
    <col min="74" max="74" width="11.28515625" style="207" customWidth="1"/>
    <col min="75" max="75" width="12.85546875" style="207" customWidth="1"/>
  </cols>
  <sheetData>
    <row r="2" spans="1:77">
      <c r="B2" t="s">
        <v>3</v>
      </c>
    </row>
    <row r="3" spans="1:77">
      <c r="C3" s="6" t="s">
        <v>62</v>
      </c>
      <c r="D3" s="6" t="s">
        <v>62</v>
      </c>
      <c r="E3" s="6" t="s">
        <v>62</v>
      </c>
      <c r="F3" s="6" t="s">
        <v>62</v>
      </c>
      <c r="G3" s="6" t="s">
        <v>62</v>
      </c>
      <c r="H3" s="6" t="s">
        <v>62</v>
      </c>
      <c r="I3" s="6" t="s">
        <v>62</v>
      </c>
      <c r="J3" s="6" t="s">
        <v>62</v>
      </c>
      <c r="K3" s="6" t="s">
        <v>62</v>
      </c>
      <c r="L3" s="6" t="s">
        <v>62</v>
      </c>
      <c r="M3" s="6" t="s">
        <v>62</v>
      </c>
      <c r="N3" s="6" t="s">
        <v>62</v>
      </c>
      <c r="O3" s="6" t="s">
        <v>62</v>
      </c>
      <c r="P3" s="6" t="s">
        <v>62</v>
      </c>
      <c r="Q3" s="6" t="s">
        <v>62</v>
      </c>
      <c r="R3" s="6" t="s">
        <v>62</v>
      </c>
      <c r="S3" s="6" t="s">
        <v>62</v>
      </c>
      <c r="T3" s="6" t="s">
        <v>62</v>
      </c>
      <c r="U3" s="6" t="s">
        <v>62</v>
      </c>
      <c r="V3" s="6" t="s">
        <v>62</v>
      </c>
      <c r="W3" s="6" t="s">
        <v>62</v>
      </c>
      <c r="X3" s="6" t="s">
        <v>62</v>
      </c>
      <c r="Y3" s="6" t="s">
        <v>61</v>
      </c>
      <c r="Z3" s="6" t="s">
        <v>61</v>
      </c>
      <c r="AA3" s="6" t="s">
        <v>61</v>
      </c>
      <c r="AB3" s="6" t="s">
        <v>61</v>
      </c>
      <c r="AC3" s="6" t="s">
        <v>61</v>
      </c>
      <c r="AD3" s="6" t="s">
        <v>61</v>
      </c>
      <c r="AE3" s="6" t="s">
        <v>61</v>
      </c>
      <c r="AF3" s="6" t="s">
        <v>61</v>
      </c>
      <c r="AG3" s="6" t="s">
        <v>61</v>
      </c>
      <c r="AH3" s="6" t="s">
        <v>61</v>
      </c>
      <c r="AI3" s="6" t="s">
        <v>61</v>
      </c>
      <c r="AJ3" s="6" t="s">
        <v>61</v>
      </c>
      <c r="AK3" s="6" t="s">
        <v>61</v>
      </c>
      <c r="AL3" s="6" t="s">
        <v>61</v>
      </c>
      <c r="AM3" s="6" t="s">
        <v>61</v>
      </c>
      <c r="AN3" s="6" t="s">
        <v>61</v>
      </c>
      <c r="AO3" s="6" t="s">
        <v>61</v>
      </c>
      <c r="AP3" s="6" t="s">
        <v>61</v>
      </c>
      <c r="AQ3" s="6" t="s">
        <v>61</v>
      </c>
      <c r="AR3" s="6" t="s">
        <v>61</v>
      </c>
      <c r="AS3" s="6" t="s">
        <v>61</v>
      </c>
      <c r="AT3" s="6" t="s">
        <v>61</v>
      </c>
      <c r="AU3" s="6" t="s">
        <v>72</v>
      </c>
      <c r="AV3" s="6" t="s">
        <v>72</v>
      </c>
      <c r="AW3" s="6" t="s">
        <v>72</v>
      </c>
      <c r="AX3" s="6" t="s">
        <v>72</v>
      </c>
      <c r="AY3" s="6" t="s">
        <v>72</v>
      </c>
      <c r="AZ3" s="6" t="s">
        <v>72</v>
      </c>
      <c r="BA3" s="6" t="s">
        <v>72</v>
      </c>
      <c r="BB3" s="6" t="s">
        <v>72</v>
      </c>
      <c r="BC3" s="6" t="s">
        <v>72</v>
      </c>
      <c r="BD3" s="6" t="s">
        <v>72</v>
      </c>
      <c r="BE3" s="6" t="s">
        <v>72</v>
      </c>
      <c r="BF3" s="6" t="s">
        <v>72</v>
      </c>
      <c r="BG3" s="6" t="s">
        <v>72</v>
      </c>
      <c r="BH3" s="6" t="s">
        <v>72</v>
      </c>
      <c r="BI3" s="6" t="s">
        <v>72</v>
      </c>
      <c r="BJ3" s="6" t="s">
        <v>72</v>
      </c>
      <c r="BK3" s="6" t="s">
        <v>72</v>
      </c>
      <c r="BL3" s="6" t="s">
        <v>72</v>
      </c>
      <c r="BM3" s="6" t="s">
        <v>72</v>
      </c>
      <c r="BN3" s="6" t="s">
        <v>72</v>
      </c>
      <c r="BO3" s="6" t="s">
        <v>72</v>
      </c>
      <c r="BP3" s="6" t="s">
        <v>72</v>
      </c>
      <c r="BQ3" s="6"/>
      <c r="BR3" s="6"/>
      <c r="BS3" s="6"/>
      <c r="BT3" s="6"/>
      <c r="BU3" s="6"/>
      <c r="BV3" s="6"/>
      <c r="BW3" s="6"/>
      <c r="BX3" s="6"/>
    </row>
    <row r="4" spans="1:77" ht="115.5" thickBot="1">
      <c r="B4" t="s">
        <v>50</v>
      </c>
      <c r="C4" s="15" t="s">
        <v>10</v>
      </c>
      <c r="D4" s="13" t="s">
        <v>12</v>
      </c>
      <c r="E4" s="13" t="s">
        <v>15</v>
      </c>
      <c r="F4" s="13" t="s">
        <v>17</v>
      </c>
      <c r="G4" s="13" t="s">
        <v>19</v>
      </c>
      <c r="H4" s="13" t="s">
        <v>21</v>
      </c>
      <c r="I4" s="13" t="s">
        <v>23</v>
      </c>
      <c r="J4" s="13" t="s">
        <v>25</v>
      </c>
      <c r="K4" s="13" t="s">
        <v>27</v>
      </c>
      <c r="L4" s="13" t="s">
        <v>29</v>
      </c>
      <c r="M4" s="13" t="s">
        <v>26</v>
      </c>
      <c r="N4" s="13" t="s">
        <v>32</v>
      </c>
      <c r="O4" s="13" t="s">
        <v>33</v>
      </c>
      <c r="P4" s="13" t="s">
        <v>34</v>
      </c>
      <c r="Q4" s="13" t="s">
        <v>35</v>
      </c>
      <c r="R4" s="13" t="s">
        <v>36</v>
      </c>
      <c r="S4" s="13" t="s">
        <v>37</v>
      </c>
      <c r="T4" s="13" t="s">
        <v>38</v>
      </c>
      <c r="U4" s="13" t="s">
        <v>39</v>
      </c>
      <c r="V4" s="13" t="s">
        <v>40</v>
      </c>
      <c r="W4" s="13" t="s">
        <v>41</v>
      </c>
      <c r="X4" s="14" t="s">
        <v>42</v>
      </c>
      <c r="Y4" s="15" t="s">
        <v>10</v>
      </c>
      <c r="Z4" s="13" t="s">
        <v>12</v>
      </c>
      <c r="AA4" s="13" t="s">
        <v>15</v>
      </c>
      <c r="AB4" s="13" t="s">
        <v>17</v>
      </c>
      <c r="AC4" s="13" t="s">
        <v>19</v>
      </c>
      <c r="AD4" s="13" t="s">
        <v>21</v>
      </c>
      <c r="AE4" s="13" t="s">
        <v>23</v>
      </c>
      <c r="AF4" s="13" t="s">
        <v>25</v>
      </c>
      <c r="AG4" s="13" t="s">
        <v>27</v>
      </c>
      <c r="AH4" s="13" t="s">
        <v>29</v>
      </c>
      <c r="AI4" s="13" t="s">
        <v>26</v>
      </c>
      <c r="AJ4" s="13" t="s">
        <v>32</v>
      </c>
      <c r="AK4" s="13" t="s">
        <v>33</v>
      </c>
      <c r="AL4" s="13" t="s">
        <v>34</v>
      </c>
      <c r="AM4" s="13" t="s">
        <v>35</v>
      </c>
      <c r="AN4" s="13" t="s">
        <v>36</v>
      </c>
      <c r="AO4" s="13" t="s">
        <v>37</v>
      </c>
      <c r="AP4" s="13" t="s">
        <v>38</v>
      </c>
      <c r="AQ4" s="13" t="s">
        <v>39</v>
      </c>
      <c r="AR4" s="13" t="s">
        <v>40</v>
      </c>
      <c r="AS4" s="13" t="s">
        <v>41</v>
      </c>
      <c r="AT4" s="14" t="s">
        <v>42</v>
      </c>
      <c r="AU4" s="15" t="s">
        <v>10</v>
      </c>
      <c r="AV4" s="13" t="s">
        <v>12</v>
      </c>
      <c r="AW4" s="13" t="s">
        <v>15</v>
      </c>
      <c r="AX4" s="13" t="s">
        <v>17</v>
      </c>
      <c r="AY4" s="13" t="s">
        <v>19</v>
      </c>
      <c r="AZ4" s="13" t="s">
        <v>21</v>
      </c>
      <c r="BA4" s="13" t="s">
        <v>23</v>
      </c>
      <c r="BB4" s="13" t="s">
        <v>25</v>
      </c>
      <c r="BC4" s="13" t="s">
        <v>27</v>
      </c>
      <c r="BD4" s="13" t="s">
        <v>29</v>
      </c>
      <c r="BE4" s="13" t="s">
        <v>26</v>
      </c>
      <c r="BF4" s="13" t="s">
        <v>32</v>
      </c>
      <c r="BG4" s="13" t="s">
        <v>33</v>
      </c>
      <c r="BH4" s="13" t="s">
        <v>34</v>
      </c>
      <c r="BI4" s="13" t="s">
        <v>35</v>
      </c>
      <c r="BJ4" s="13" t="s">
        <v>36</v>
      </c>
      <c r="BK4" s="13" t="s">
        <v>37</v>
      </c>
      <c r="BL4" s="13" t="s">
        <v>38</v>
      </c>
      <c r="BM4" s="13" t="s">
        <v>39</v>
      </c>
      <c r="BN4" s="13" t="s">
        <v>40</v>
      </c>
      <c r="BO4" s="13" t="s">
        <v>41</v>
      </c>
      <c r="BP4" s="14" t="s">
        <v>42</v>
      </c>
      <c r="BQ4" s="205" t="s">
        <v>172</v>
      </c>
      <c r="BR4" s="205" t="s">
        <v>173</v>
      </c>
      <c r="BS4" s="205" t="s">
        <v>174</v>
      </c>
      <c r="BT4" s="205" t="s">
        <v>175</v>
      </c>
      <c r="BU4" s="205" t="s">
        <v>176</v>
      </c>
      <c r="BV4" s="205" t="s">
        <v>177</v>
      </c>
      <c r="BW4" s="205" t="s">
        <v>178</v>
      </c>
      <c r="BX4" s="56" t="s">
        <v>88</v>
      </c>
      <c r="BY4" s="55" t="s">
        <v>87</v>
      </c>
    </row>
    <row r="5" spans="1:77" s="242" customFormat="1">
      <c r="C5" s="19"/>
      <c r="D5" s="19"/>
      <c r="E5" s="19"/>
      <c r="F5" s="19"/>
      <c r="G5" s="19"/>
      <c r="H5" s="19"/>
      <c r="I5" s="19"/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  <c r="AH5" s="19"/>
      <c r="AI5" s="19"/>
      <c r="AJ5" s="19"/>
      <c r="AK5" s="19"/>
      <c r="AL5" s="19"/>
      <c r="AM5" s="19"/>
      <c r="AN5" s="19"/>
      <c r="AO5" s="19"/>
      <c r="AP5" s="19"/>
      <c r="AQ5" s="19"/>
      <c r="AR5" s="19"/>
      <c r="AS5" s="19"/>
      <c r="AT5" s="19"/>
      <c r="AU5" s="19"/>
      <c r="AV5" s="19"/>
      <c r="AW5" s="19"/>
      <c r="AX5" s="19"/>
      <c r="AY5" s="19"/>
      <c r="AZ5" s="19"/>
      <c r="BA5" s="19"/>
      <c r="BB5" s="19"/>
      <c r="BC5" s="19"/>
      <c r="BD5" s="19"/>
      <c r="BE5" s="19"/>
      <c r="BF5" s="19"/>
      <c r="BG5" s="19"/>
      <c r="BH5" s="19"/>
      <c r="BI5" s="19"/>
      <c r="BJ5" s="19"/>
      <c r="BK5" s="19"/>
      <c r="BL5" s="19"/>
      <c r="BM5" s="19"/>
      <c r="BN5" s="19"/>
      <c r="BO5" s="19"/>
      <c r="BP5" s="19"/>
      <c r="BQ5" s="25"/>
      <c r="BR5" s="25"/>
      <c r="BS5" s="25"/>
      <c r="BT5" s="25"/>
      <c r="BU5" s="25"/>
      <c r="BV5" s="25"/>
      <c r="BW5" s="25"/>
      <c r="BX5" s="19"/>
      <c r="BY5" s="249"/>
    </row>
    <row r="6" spans="1:77" s="242" customFormat="1" ht="38.25">
      <c r="C6" s="19" t="s">
        <v>1152</v>
      </c>
      <c r="D6" s="19" t="s">
        <v>12</v>
      </c>
      <c r="E6" s="19" t="s">
        <v>15</v>
      </c>
      <c r="F6" s="19" t="s">
        <v>17</v>
      </c>
      <c r="G6" s="19" t="s">
        <v>19</v>
      </c>
      <c r="H6" s="19" t="s">
        <v>21</v>
      </c>
      <c r="I6" s="19" t="s">
        <v>23</v>
      </c>
      <c r="J6" s="19" t="s">
        <v>1153</v>
      </c>
      <c r="K6" s="19" t="s">
        <v>25</v>
      </c>
      <c r="L6" s="19" t="s">
        <v>27</v>
      </c>
      <c r="M6" s="19" t="s">
        <v>29</v>
      </c>
      <c r="N6" s="19" t="s">
        <v>1154</v>
      </c>
      <c r="O6" s="19" t="s">
        <v>1155</v>
      </c>
      <c r="P6" s="19" t="s">
        <v>1156</v>
      </c>
      <c r="Q6" s="19" t="s">
        <v>1157</v>
      </c>
      <c r="R6" s="19" t="s">
        <v>1158</v>
      </c>
      <c r="S6" s="19" t="s">
        <v>1159</v>
      </c>
      <c r="T6" s="19" t="s">
        <v>1160</v>
      </c>
      <c r="U6" s="19" t="s">
        <v>1161</v>
      </c>
      <c r="V6" s="19" t="s">
        <v>1162</v>
      </c>
      <c r="W6" s="19"/>
      <c r="X6" s="19"/>
      <c r="Y6" s="19" t="s">
        <v>1152</v>
      </c>
      <c r="Z6" s="19" t="s">
        <v>12</v>
      </c>
      <c r="AA6" s="19" t="s">
        <v>15</v>
      </c>
      <c r="AB6" s="19" t="s">
        <v>17</v>
      </c>
      <c r="AC6" s="19" t="s">
        <v>19</v>
      </c>
      <c r="AD6" s="19" t="s">
        <v>21</v>
      </c>
      <c r="AE6" s="19" t="s">
        <v>23</v>
      </c>
      <c r="AF6" s="19" t="s">
        <v>1153</v>
      </c>
      <c r="AG6" s="19" t="s">
        <v>25</v>
      </c>
      <c r="AH6" s="19" t="s">
        <v>27</v>
      </c>
      <c r="AI6" s="19" t="s">
        <v>29</v>
      </c>
      <c r="AJ6" s="19" t="s">
        <v>1154</v>
      </c>
      <c r="AK6" s="19" t="s">
        <v>1155</v>
      </c>
      <c r="AL6" s="19" t="s">
        <v>1156</v>
      </c>
      <c r="AM6" s="19" t="s">
        <v>1157</v>
      </c>
      <c r="AN6" s="19" t="s">
        <v>1158</v>
      </c>
      <c r="AO6" s="19" t="s">
        <v>1159</v>
      </c>
      <c r="AP6" s="19" t="s">
        <v>1160</v>
      </c>
      <c r="AQ6" s="19" t="s">
        <v>1161</v>
      </c>
      <c r="AR6" s="19" t="s">
        <v>1162</v>
      </c>
      <c r="AS6" s="19"/>
      <c r="AT6" s="19"/>
      <c r="AU6" s="19" t="s">
        <v>1152</v>
      </c>
      <c r="AV6" s="19" t="s">
        <v>12</v>
      </c>
      <c r="AW6" s="19" t="s">
        <v>15</v>
      </c>
      <c r="AX6" s="19" t="s">
        <v>17</v>
      </c>
      <c r="AY6" s="19" t="s">
        <v>19</v>
      </c>
      <c r="AZ6" s="19" t="s">
        <v>21</v>
      </c>
      <c r="BA6" s="19" t="s">
        <v>23</v>
      </c>
      <c r="BB6" s="19" t="s">
        <v>1153</v>
      </c>
      <c r="BC6" s="19" t="s">
        <v>25</v>
      </c>
      <c r="BD6" s="19" t="s">
        <v>27</v>
      </c>
      <c r="BE6" s="19" t="s">
        <v>29</v>
      </c>
      <c r="BF6" s="19" t="s">
        <v>1154</v>
      </c>
      <c r="BG6" s="19" t="s">
        <v>1155</v>
      </c>
      <c r="BH6" s="19" t="s">
        <v>1156</v>
      </c>
      <c r="BI6" s="19" t="s">
        <v>1157</v>
      </c>
      <c r="BJ6" s="19" t="s">
        <v>1158</v>
      </c>
      <c r="BK6" s="19" t="s">
        <v>1159</v>
      </c>
      <c r="BL6" s="19" t="s">
        <v>1160</v>
      </c>
      <c r="BM6" s="19" t="s">
        <v>1161</v>
      </c>
      <c r="BN6" s="19" t="s">
        <v>1162</v>
      </c>
      <c r="BO6" s="25"/>
      <c r="BP6" s="25"/>
      <c r="BQ6" s="25"/>
      <c r="BR6" s="25"/>
      <c r="BS6" s="25"/>
      <c r="BT6" s="25"/>
      <c r="BU6" s="25"/>
      <c r="BV6" s="19"/>
      <c r="BW6" s="249"/>
    </row>
    <row r="7" spans="1:77" s="242" customFormat="1">
      <c r="C7" s="19"/>
      <c r="D7" s="19"/>
      <c r="E7" s="19"/>
      <c r="F7" s="19"/>
      <c r="G7" s="19"/>
      <c r="H7" s="19"/>
      <c r="I7" s="19"/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  <c r="AI7" s="19"/>
      <c r="AJ7" s="19"/>
      <c r="AK7" s="19"/>
      <c r="AL7" s="19"/>
      <c r="AM7" s="19"/>
      <c r="AN7" s="19"/>
      <c r="AO7" s="19"/>
      <c r="AP7" s="19"/>
      <c r="AQ7" s="19"/>
      <c r="AR7" s="19"/>
      <c r="AS7" s="19"/>
      <c r="AT7" s="19"/>
      <c r="AU7" s="19"/>
      <c r="AV7" s="19"/>
      <c r="AW7" s="19"/>
      <c r="AX7" s="19"/>
      <c r="AY7" s="19"/>
      <c r="AZ7" s="19"/>
      <c r="BA7" s="19"/>
      <c r="BB7" s="19"/>
      <c r="BC7" s="19"/>
      <c r="BD7" s="19"/>
      <c r="BE7" s="19"/>
      <c r="BF7" s="19"/>
      <c r="BG7" s="19"/>
      <c r="BH7" s="19"/>
      <c r="BI7" s="19"/>
      <c r="BJ7" s="19"/>
      <c r="BK7" s="19"/>
      <c r="BL7" s="19"/>
      <c r="BM7" s="19"/>
      <c r="BN7" s="19"/>
      <c r="BO7" s="19"/>
      <c r="BP7" s="19"/>
      <c r="BQ7" s="25"/>
      <c r="BR7" s="25"/>
      <c r="BS7" s="25"/>
      <c r="BT7" s="25"/>
      <c r="BU7" s="25"/>
      <c r="BV7" s="25"/>
      <c r="BW7" s="25"/>
      <c r="BX7" s="19"/>
      <c r="BY7" s="249"/>
    </row>
    <row r="8" spans="1:77">
      <c r="B8" t="s">
        <v>51</v>
      </c>
      <c r="C8" s="84"/>
      <c r="D8" s="84"/>
      <c r="E8" s="84"/>
      <c r="F8" s="84"/>
      <c r="G8" s="84"/>
      <c r="H8" s="84"/>
      <c r="I8" s="84"/>
      <c r="J8" s="84"/>
      <c r="K8" s="84"/>
      <c r="L8" s="84"/>
      <c r="M8" s="84"/>
      <c r="N8" s="84"/>
      <c r="O8" s="84"/>
      <c r="P8" s="84"/>
      <c r="Q8" s="84"/>
      <c r="R8" s="84"/>
      <c r="S8" s="84"/>
      <c r="T8" s="84"/>
      <c r="U8" s="84"/>
      <c r="V8" s="84"/>
      <c r="W8" s="84"/>
      <c r="X8" s="84"/>
      <c r="Y8" s="85"/>
      <c r="Z8" s="85"/>
      <c r="AA8" s="85"/>
      <c r="AB8" s="85"/>
      <c r="AC8" s="85"/>
      <c r="AD8" s="85"/>
      <c r="AE8" s="85"/>
      <c r="AF8" s="85"/>
      <c r="AG8" s="85"/>
      <c r="AH8" s="85"/>
      <c r="AI8" s="85"/>
      <c r="AJ8" s="85"/>
      <c r="AK8" s="85"/>
      <c r="AL8" s="85"/>
      <c r="AM8" s="85"/>
      <c r="AN8" s="85"/>
      <c r="AO8" s="85"/>
      <c r="AP8" s="85"/>
      <c r="AQ8" s="85"/>
      <c r="AR8" s="85"/>
      <c r="AS8" s="85"/>
      <c r="AT8" s="85"/>
    </row>
    <row r="9" spans="1:77">
      <c r="A9" s="76" t="str">
        <f>MONTH(B9)&amp;RIGHT(YEAR(B9),2)</f>
        <v>108</v>
      </c>
      <c r="B9" s="22">
        <v>39448</v>
      </c>
      <c r="C9" s="85"/>
      <c r="D9" s="85"/>
      <c r="E9" s="85"/>
      <c r="F9" s="85"/>
      <c r="G9" s="85"/>
      <c r="H9" s="85"/>
      <c r="I9" s="85"/>
      <c r="J9" s="85"/>
      <c r="K9" s="85"/>
      <c r="L9" s="85"/>
      <c r="M9" s="85"/>
      <c r="N9" s="85"/>
      <c r="O9" s="85"/>
      <c r="P9" s="85"/>
      <c r="Q9" s="85"/>
      <c r="R9" s="85"/>
      <c r="S9" s="85"/>
      <c r="T9" s="85"/>
      <c r="U9" s="85"/>
      <c r="V9" s="85"/>
      <c r="W9" s="85"/>
      <c r="X9" s="85"/>
      <c r="Y9" s="85"/>
      <c r="Z9" s="85"/>
      <c r="AA9" s="85"/>
      <c r="AB9" s="85"/>
      <c r="AC9" s="85"/>
      <c r="AD9" s="85"/>
      <c r="AE9" s="85"/>
      <c r="AF9" s="85"/>
      <c r="AG9" s="85"/>
      <c r="AH9" s="85"/>
      <c r="AI9" s="85"/>
      <c r="AJ9" s="85"/>
      <c r="AK9" s="85"/>
      <c r="AL9" s="85"/>
      <c r="AM9" s="85"/>
      <c r="AN9" s="85"/>
      <c r="AO9" s="85"/>
      <c r="AP9" s="85"/>
      <c r="AQ9" s="85"/>
      <c r="AR9" s="85"/>
      <c r="AS9" s="85"/>
      <c r="AT9" s="85"/>
      <c r="AU9">
        <f>C9+Y9</f>
        <v>0</v>
      </c>
      <c r="AV9">
        <f t="shared" ref="AV9:BP9" si="0">D9+Z9</f>
        <v>0</v>
      </c>
      <c r="AW9">
        <f t="shared" si="0"/>
        <v>0</v>
      </c>
      <c r="AX9">
        <f t="shared" si="0"/>
        <v>0</v>
      </c>
      <c r="AY9">
        <f t="shared" si="0"/>
        <v>0</v>
      </c>
      <c r="AZ9">
        <f t="shared" si="0"/>
        <v>0</v>
      </c>
      <c r="BA9">
        <f t="shared" si="0"/>
        <v>0</v>
      </c>
      <c r="BB9">
        <f t="shared" si="0"/>
        <v>0</v>
      </c>
      <c r="BC9">
        <f t="shared" si="0"/>
        <v>0</v>
      </c>
      <c r="BD9">
        <f t="shared" si="0"/>
        <v>0</v>
      </c>
      <c r="BE9">
        <f t="shared" si="0"/>
        <v>0</v>
      </c>
      <c r="BF9">
        <f t="shared" si="0"/>
        <v>0</v>
      </c>
      <c r="BG9">
        <f t="shared" si="0"/>
        <v>0</v>
      </c>
      <c r="BH9">
        <f t="shared" si="0"/>
        <v>0</v>
      </c>
      <c r="BI9">
        <f t="shared" si="0"/>
        <v>0</v>
      </c>
      <c r="BJ9">
        <f t="shared" si="0"/>
        <v>0</v>
      </c>
      <c r="BK9">
        <f t="shared" si="0"/>
        <v>0</v>
      </c>
      <c r="BL9">
        <f t="shared" si="0"/>
        <v>0</v>
      </c>
      <c r="BM9">
        <f t="shared" si="0"/>
        <v>0</v>
      </c>
      <c r="BN9">
        <f t="shared" si="0"/>
        <v>0</v>
      </c>
      <c r="BO9">
        <f t="shared" si="0"/>
        <v>0</v>
      </c>
      <c r="BP9">
        <f t="shared" si="0"/>
        <v>0</v>
      </c>
      <c r="BX9" s="85"/>
      <c r="BY9" s="85"/>
    </row>
    <row r="10" spans="1:77">
      <c r="A10" s="76" t="str">
        <f t="shared" ref="A10:A73" si="1">MONTH(B10)&amp;RIGHT(YEAR(B10),2)</f>
        <v>108</v>
      </c>
      <c r="B10" s="22">
        <v>39449</v>
      </c>
      <c r="C10" s="85"/>
      <c r="D10" s="85"/>
      <c r="E10" s="85"/>
      <c r="F10" s="85"/>
      <c r="G10" s="85"/>
      <c r="H10" s="85"/>
      <c r="I10" s="85"/>
      <c r="J10" s="85"/>
      <c r="K10" s="85"/>
      <c r="L10" s="85"/>
      <c r="M10" s="85"/>
      <c r="N10" s="85"/>
      <c r="O10" s="85"/>
      <c r="P10" s="85"/>
      <c r="Q10" s="85"/>
      <c r="R10" s="85"/>
      <c r="S10" s="85"/>
      <c r="T10" s="85"/>
      <c r="U10" s="85"/>
      <c r="V10" s="85"/>
      <c r="W10" s="85"/>
      <c r="X10" s="85"/>
      <c r="Y10" s="85"/>
      <c r="Z10" s="85"/>
      <c r="AA10" s="85"/>
      <c r="AB10" s="85"/>
      <c r="AC10" s="85"/>
      <c r="AD10" s="85"/>
      <c r="AE10" s="85"/>
      <c r="AF10" s="85"/>
      <c r="AG10" s="85"/>
      <c r="AH10" s="85"/>
      <c r="AI10" s="85"/>
      <c r="AJ10" s="85"/>
      <c r="AK10" s="85"/>
      <c r="AL10" s="85"/>
      <c r="AM10" s="85"/>
      <c r="AN10" s="85"/>
      <c r="AO10" s="85"/>
      <c r="AP10" s="85"/>
      <c r="AQ10" s="85"/>
      <c r="AR10" s="85"/>
      <c r="AS10" s="85"/>
      <c r="AT10" s="85"/>
      <c r="AU10">
        <f t="shared" ref="AU10:AU73" si="2">C10+Y10</f>
        <v>0</v>
      </c>
      <c r="AV10">
        <f t="shared" ref="AV10:AV73" si="3">D10+Z10</f>
        <v>0</v>
      </c>
      <c r="AW10">
        <f t="shared" ref="AW10:AW73" si="4">E10+AA10</f>
        <v>0</v>
      </c>
      <c r="AX10">
        <f t="shared" ref="AX10:AX73" si="5">F10+AB10</f>
        <v>0</v>
      </c>
      <c r="AY10">
        <f t="shared" ref="AY10:AY73" si="6">G10+AC10</f>
        <v>0</v>
      </c>
      <c r="AZ10">
        <f t="shared" ref="AZ10:AZ73" si="7">H10+AD10</f>
        <v>0</v>
      </c>
      <c r="BA10">
        <f t="shared" ref="BA10:BA73" si="8">I10+AE10</f>
        <v>0</v>
      </c>
      <c r="BB10">
        <f t="shared" ref="BB10:BB73" si="9">J10+AF10</f>
        <v>0</v>
      </c>
      <c r="BC10">
        <f t="shared" ref="BC10:BC73" si="10">K10+AG10</f>
        <v>0</v>
      </c>
      <c r="BD10">
        <f t="shared" ref="BD10:BD73" si="11">L10+AH10</f>
        <v>0</v>
      </c>
      <c r="BE10">
        <f t="shared" ref="BE10:BE73" si="12">M10+AI10</f>
        <v>0</v>
      </c>
      <c r="BF10">
        <f t="shared" ref="BF10:BF73" si="13">N10+AJ10</f>
        <v>0</v>
      </c>
      <c r="BG10">
        <f t="shared" ref="BG10:BG73" si="14">O10+AK10</f>
        <v>0</v>
      </c>
      <c r="BH10">
        <f t="shared" ref="BH10:BH73" si="15">P10+AL10</f>
        <v>0</v>
      </c>
      <c r="BI10">
        <f t="shared" ref="BI10:BI73" si="16">Q10+AM10</f>
        <v>0</v>
      </c>
      <c r="BJ10">
        <f t="shared" ref="BJ10:BJ73" si="17">R10+AN10</f>
        <v>0</v>
      </c>
      <c r="BK10">
        <f t="shared" ref="BK10:BK73" si="18">S10+AO10</f>
        <v>0</v>
      </c>
      <c r="BL10">
        <f t="shared" ref="BL10:BL73" si="19">T10+AP10</f>
        <v>0</v>
      </c>
      <c r="BM10">
        <f t="shared" ref="BM10:BM73" si="20">U10+AQ10</f>
        <v>0</v>
      </c>
      <c r="BN10">
        <f t="shared" ref="BN10:BN73" si="21">V10+AR10</f>
        <v>0</v>
      </c>
      <c r="BO10">
        <f t="shared" ref="BO10:BO73" si="22">W10+AS10</f>
        <v>0</v>
      </c>
      <c r="BP10">
        <f t="shared" ref="BP10:BP73" si="23">X10+AT10</f>
        <v>0</v>
      </c>
      <c r="BX10" s="85"/>
      <c r="BY10" s="85"/>
    </row>
    <row r="11" spans="1:77">
      <c r="A11" s="76" t="str">
        <f t="shared" si="1"/>
        <v>108</v>
      </c>
      <c r="B11" s="22">
        <v>39450</v>
      </c>
      <c r="C11" s="85"/>
      <c r="D11" s="85"/>
      <c r="E11" s="85"/>
      <c r="F11" s="85"/>
      <c r="G11" s="85"/>
      <c r="H11" s="85"/>
      <c r="I11" s="85"/>
      <c r="J11" s="85"/>
      <c r="K11" s="85"/>
      <c r="L11" s="85"/>
      <c r="M11" s="85"/>
      <c r="N11" s="85"/>
      <c r="O11" s="85"/>
      <c r="P11" s="85"/>
      <c r="Q11" s="85"/>
      <c r="R11" s="85"/>
      <c r="S11" s="85"/>
      <c r="T11" s="85"/>
      <c r="U11" s="85"/>
      <c r="V11" s="85"/>
      <c r="W11" s="85"/>
      <c r="X11" s="85"/>
      <c r="Y11" s="85"/>
      <c r="Z11" s="85"/>
      <c r="AA11" s="85"/>
      <c r="AB11" s="85"/>
      <c r="AC11" s="85"/>
      <c r="AD11" s="85"/>
      <c r="AE11" s="85"/>
      <c r="AF11" s="85"/>
      <c r="AG11" s="85"/>
      <c r="AH11" s="85"/>
      <c r="AI11" s="85"/>
      <c r="AJ11" s="85"/>
      <c r="AK11" s="85"/>
      <c r="AL11" s="85"/>
      <c r="AM11" s="85"/>
      <c r="AN11" s="85"/>
      <c r="AO11" s="85"/>
      <c r="AP11" s="85"/>
      <c r="AQ11" s="85"/>
      <c r="AR11" s="85"/>
      <c r="AS11" s="85"/>
      <c r="AT11" s="85"/>
      <c r="AU11">
        <f t="shared" si="2"/>
        <v>0</v>
      </c>
      <c r="AV11">
        <f t="shared" si="3"/>
        <v>0</v>
      </c>
      <c r="AW11">
        <f t="shared" si="4"/>
        <v>0</v>
      </c>
      <c r="AX11">
        <f t="shared" si="5"/>
        <v>0</v>
      </c>
      <c r="AY11">
        <f t="shared" si="6"/>
        <v>0</v>
      </c>
      <c r="AZ11">
        <f t="shared" si="7"/>
        <v>0</v>
      </c>
      <c r="BA11">
        <f t="shared" si="8"/>
        <v>0</v>
      </c>
      <c r="BB11">
        <f t="shared" si="9"/>
        <v>0</v>
      </c>
      <c r="BC11">
        <f t="shared" si="10"/>
        <v>0</v>
      </c>
      <c r="BD11">
        <f t="shared" si="11"/>
        <v>0</v>
      </c>
      <c r="BE11">
        <f t="shared" si="12"/>
        <v>0</v>
      </c>
      <c r="BF11">
        <f t="shared" si="13"/>
        <v>0</v>
      </c>
      <c r="BG11">
        <f t="shared" si="14"/>
        <v>0</v>
      </c>
      <c r="BH11">
        <f t="shared" si="15"/>
        <v>0</v>
      </c>
      <c r="BI11">
        <f t="shared" si="16"/>
        <v>0</v>
      </c>
      <c r="BJ11">
        <f t="shared" si="17"/>
        <v>0</v>
      </c>
      <c r="BK11">
        <f t="shared" si="18"/>
        <v>0</v>
      </c>
      <c r="BL11">
        <f t="shared" si="19"/>
        <v>0</v>
      </c>
      <c r="BM11">
        <f t="shared" si="20"/>
        <v>0</v>
      </c>
      <c r="BN11">
        <f t="shared" si="21"/>
        <v>0</v>
      </c>
      <c r="BO11">
        <f t="shared" si="22"/>
        <v>0</v>
      </c>
      <c r="BP11">
        <f t="shared" si="23"/>
        <v>0</v>
      </c>
      <c r="BX11" s="85"/>
      <c r="BY11" s="85"/>
    </row>
    <row r="12" spans="1:77">
      <c r="A12" s="76" t="str">
        <f t="shared" si="1"/>
        <v>108</v>
      </c>
      <c r="B12" s="22">
        <v>39451</v>
      </c>
      <c r="C12" s="85"/>
      <c r="D12" s="85"/>
      <c r="E12" s="85"/>
      <c r="F12" s="85"/>
      <c r="G12" s="85"/>
      <c r="H12" s="85"/>
      <c r="I12" s="85"/>
      <c r="J12" s="85"/>
      <c r="K12" s="85"/>
      <c r="L12" s="85"/>
      <c r="M12" s="85"/>
      <c r="N12" s="85"/>
      <c r="O12" s="85"/>
      <c r="P12" s="85"/>
      <c r="Q12" s="85"/>
      <c r="R12" s="85"/>
      <c r="S12" s="85"/>
      <c r="T12" s="85"/>
      <c r="U12" s="85"/>
      <c r="V12" s="85"/>
      <c r="W12" s="85"/>
      <c r="X12" s="85"/>
      <c r="Y12" s="85"/>
      <c r="Z12" s="85"/>
      <c r="AA12" s="85"/>
      <c r="AB12" s="85"/>
      <c r="AC12" s="85"/>
      <c r="AD12" s="85"/>
      <c r="AE12" s="85"/>
      <c r="AF12" s="85"/>
      <c r="AG12" s="85"/>
      <c r="AH12" s="85"/>
      <c r="AI12" s="85"/>
      <c r="AJ12" s="85"/>
      <c r="AK12" s="85"/>
      <c r="AL12" s="85"/>
      <c r="AM12" s="85"/>
      <c r="AN12" s="85"/>
      <c r="AO12" s="85"/>
      <c r="AP12" s="85"/>
      <c r="AQ12" s="85"/>
      <c r="AR12" s="85"/>
      <c r="AS12" s="85"/>
      <c r="AT12" s="85"/>
      <c r="AU12">
        <f t="shared" si="2"/>
        <v>0</v>
      </c>
      <c r="AV12">
        <f t="shared" si="3"/>
        <v>0</v>
      </c>
      <c r="AW12">
        <f t="shared" si="4"/>
        <v>0</v>
      </c>
      <c r="AX12">
        <f t="shared" si="5"/>
        <v>0</v>
      </c>
      <c r="AY12">
        <f t="shared" si="6"/>
        <v>0</v>
      </c>
      <c r="AZ12">
        <f t="shared" si="7"/>
        <v>0</v>
      </c>
      <c r="BA12">
        <f t="shared" si="8"/>
        <v>0</v>
      </c>
      <c r="BB12">
        <f t="shared" si="9"/>
        <v>0</v>
      </c>
      <c r="BC12">
        <f t="shared" si="10"/>
        <v>0</v>
      </c>
      <c r="BD12">
        <f t="shared" si="11"/>
        <v>0</v>
      </c>
      <c r="BE12">
        <f t="shared" si="12"/>
        <v>0</v>
      </c>
      <c r="BF12">
        <f t="shared" si="13"/>
        <v>0</v>
      </c>
      <c r="BG12">
        <f t="shared" si="14"/>
        <v>0</v>
      </c>
      <c r="BH12">
        <f t="shared" si="15"/>
        <v>0</v>
      </c>
      <c r="BI12">
        <f t="shared" si="16"/>
        <v>0</v>
      </c>
      <c r="BJ12">
        <f t="shared" si="17"/>
        <v>0</v>
      </c>
      <c r="BK12">
        <f t="shared" si="18"/>
        <v>0</v>
      </c>
      <c r="BL12">
        <f t="shared" si="19"/>
        <v>0</v>
      </c>
      <c r="BM12">
        <f t="shared" si="20"/>
        <v>0</v>
      </c>
      <c r="BN12">
        <f t="shared" si="21"/>
        <v>0</v>
      </c>
      <c r="BO12">
        <f t="shared" si="22"/>
        <v>0</v>
      </c>
      <c r="BP12">
        <f t="shared" si="23"/>
        <v>0</v>
      </c>
      <c r="BX12" s="85"/>
      <c r="BY12" s="85"/>
    </row>
    <row r="13" spans="1:77">
      <c r="A13" s="76" t="str">
        <f t="shared" si="1"/>
        <v>108</v>
      </c>
      <c r="B13" s="22">
        <v>39452</v>
      </c>
      <c r="C13" s="85"/>
      <c r="D13" s="85"/>
      <c r="E13" s="85"/>
      <c r="F13" s="85"/>
      <c r="G13" s="85"/>
      <c r="H13" s="85"/>
      <c r="I13" s="85"/>
      <c r="J13" s="85"/>
      <c r="K13" s="85"/>
      <c r="L13" s="85"/>
      <c r="M13" s="85"/>
      <c r="N13" s="85"/>
      <c r="O13" s="85"/>
      <c r="P13" s="85"/>
      <c r="Q13" s="85"/>
      <c r="R13" s="85"/>
      <c r="S13" s="85"/>
      <c r="T13" s="85"/>
      <c r="U13" s="85"/>
      <c r="V13" s="85"/>
      <c r="W13" s="85"/>
      <c r="X13" s="85"/>
      <c r="Y13" s="85"/>
      <c r="Z13" s="85"/>
      <c r="AA13" s="85"/>
      <c r="AB13" s="85"/>
      <c r="AC13" s="85"/>
      <c r="AD13" s="85"/>
      <c r="AE13" s="85"/>
      <c r="AF13" s="85"/>
      <c r="AG13" s="85"/>
      <c r="AH13" s="85"/>
      <c r="AI13" s="85"/>
      <c r="AJ13" s="85"/>
      <c r="AK13" s="85"/>
      <c r="AL13" s="85"/>
      <c r="AM13" s="85"/>
      <c r="AN13" s="85"/>
      <c r="AO13" s="85"/>
      <c r="AP13" s="85"/>
      <c r="AQ13" s="85"/>
      <c r="AR13" s="85"/>
      <c r="AS13" s="85"/>
      <c r="AT13" s="85"/>
      <c r="AU13">
        <f t="shared" si="2"/>
        <v>0</v>
      </c>
      <c r="AV13">
        <f t="shared" si="3"/>
        <v>0</v>
      </c>
      <c r="AW13">
        <f t="shared" si="4"/>
        <v>0</v>
      </c>
      <c r="AX13">
        <f t="shared" si="5"/>
        <v>0</v>
      </c>
      <c r="AY13">
        <f t="shared" si="6"/>
        <v>0</v>
      </c>
      <c r="AZ13">
        <f t="shared" si="7"/>
        <v>0</v>
      </c>
      <c r="BA13">
        <f t="shared" si="8"/>
        <v>0</v>
      </c>
      <c r="BB13">
        <f t="shared" si="9"/>
        <v>0</v>
      </c>
      <c r="BC13">
        <f t="shared" si="10"/>
        <v>0</v>
      </c>
      <c r="BD13">
        <f t="shared" si="11"/>
        <v>0</v>
      </c>
      <c r="BE13">
        <f t="shared" si="12"/>
        <v>0</v>
      </c>
      <c r="BF13">
        <f t="shared" si="13"/>
        <v>0</v>
      </c>
      <c r="BG13">
        <f t="shared" si="14"/>
        <v>0</v>
      </c>
      <c r="BH13">
        <f t="shared" si="15"/>
        <v>0</v>
      </c>
      <c r="BI13">
        <f t="shared" si="16"/>
        <v>0</v>
      </c>
      <c r="BJ13">
        <f t="shared" si="17"/>
        <v>0</v>
      </c>
      <c r="BK13">
        <f t="shared" si="18"/>
        <v>0</v>
      </c>
      <c r="BL13">
        <f t="shared" si="19"/>
        <v>0</v>
      </c>
      <c r="BM13">
        <f t="shared" si="20"/>
        <v>0</v>
      </c>
      <c r="BN13">
        <f t="shared" si="21"/>
        <v>0</v>
      </c>
      <c r="BO13">
        <f t="shared" si="22"/>
        <v>0</v>
      </c>
      <c r="BP13">
        <f t="shared" si="23"/>
        <v>0</v>
      </c>
      <c r="BX13" s="85"/>
      <c r="BY13" s="85"/>
    </row>
    <row r="14" spans="1:77">
      <c r="A14" s="76" t="str">
        <f t="shared" si="1"/>
        <v>108</v>
      </c>
      <c r="B14" s="22">
        <v>39453</v>
      </c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>
        <f t="shared" si="2"/>
        <v>0</v>
      </c>
      <c r="AV14">
        <f t="shared" si="3"/>
        <v>0</v>
      </c>
      <c r="AW14">
        <f t="shared" si="4"/>
        <v>0</v>
      </c>
      <c r="AX14">
        <f t="shared" si="5"/>
        <v>0</v>
      </c>
      <c r="AY14">
        <f t="shared" si="6"/>
        <v>0</v>
      </c>
      <c r="AZ14">
        <f t="shared" si="7"/>
        <v>0</v>
      </c>
      <c r="BA14">
        <f t="shared" si="8"/>
        <v>0</v>
      </c>
      <c r="BB14">
        <f t="shared" si="9"/>
        <v>0</v>
      </c>
      <c r="BC14">
        <f t="shared" si="10"/>
        <v>0</v>
      </c>
      <c r="BD14">
        <f t="shared" si="11"/>
        <v>0</v>
      </c>
      <c r="BE14">
        <f t="shared" si="12"/>
        <v>0</v>
      </c>
      <c r="BF14">
        <f t="shared" si="13"/>
        <v>0</v>
      </c>
      <c r="BG14">
        <f t="shared" si="14"/>
        <v>0</v>
      </c>
      <c r="BH14">
        <f t="shared" si="15"/>
        <v>0</v>
      </c>
      <c r="BI14">
        <f t="shared" si="16"/>
        <v>0</v>
      </c>
      <c r="BJ14">
        <f t="shared" si="17"/>
        <v>0</v>
      </c>
      <c r="BK14">
        <f t="shared" si="18"/>
        <v>0</v>
      </c>
      <c r="BL14">
        <f t="shared" si="19"/>
        <v>0</v>
      </c>
      <c r="BM14">
        <f t="shared" si="20"/>
        <v>0</v>
      </c>
      <c r="BN14">
        <f t="shared" si="21"/>
        <v>0</v>
      </c>
      <c r="BO14">
        <f t="shared" si="22"/>
        <v>0</v>
      </c>
      <c r="BP14">
        <f t="shared" si="23"/>
        <v>0</v>
      </c>
      <c r="BX14" s="85"/>
      <c r="BY14" s="85"/>
    </row>
    <row r="15" spans="1:77">
      <c r="A15" s="76" t="str">
        <f t="shared" si="1"/>
        <v>108</v>
      </c>
      <c r="B15" s="22">
        <v>39454</v>
      </c>
      <c r="C15" s="85"/>
      <c r="D15" s="85"/>
      <c r="E15" s="85"/>
      <c r="F15" s="85"/>
      <c r="G15" s="85"/>
      <c r="H15" s="85"/>
      <c r="I15" s="85"/>
      <c r="J15" s="85"/>
      <c r="K15" s="85"/>
      <c r="L15" s="85"/>
      <c r="M15" s="85"/>
      <c r="N15" s="85"/>
      <c r="O15" s="85"/>
      <c r="P15" s="85"/>
      <c r="Q15" s="85"/>
      <c r="R15" s="85"/>
      <c r="S15" s="85"/>
      <c r="T15" s="85"/>
      <c r="U15" s="85"/>
      <c r="V15" s="85"/>
      <c r="W15" s="85"/>
      <c r="X15" s="85"/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>
        <f t="shared" si="2"/>
        <v>0</v>
      </c>
      <c r="AV15">
        <f t="shared" si="3"/>
        <v>0</v>
      </c>
      <c r="AW15">
        <f t="shared" si="4"/>
        <v>0</v>
      </c>
      <c r="AX15">
        <f t="shared" si="5"/>
        <v>0</v>
      </c>
      <c r="AY15">
        <f t="shared" si="6"/>
        <v>0</v>
      </c>
      <c r="AZ15">
        <f t="shared" si="7"/>
        <v>0</v>
      </c>
      <c r="BA15">
        <f t="shared" si="8"/>
        <v>0</v>
      </c>
      <c r="BB15">
        <f t="shared" si="9"/>
        <v>0</v>
      </c>
      <c r="BC15">
        <f t="shared" si="10"/>
        <v>0</v>
      </c>
      <c r="BD15">
        <f t="shared" si="11"/>
        <v>0</v>
      </c>
      <c r="BE15">
        <f t="shared" si="12"/>
        <v>0</v>
      </c>
      <c r="BF15">
        <f t="shared" si="13"/>
        <v>0</v>
      </c>
      <c r="BG15">
        <f t="shared" si="14"/>
        <v>0</v>
      </c>
      <c r="BH15">
        <f t="shared" si="15"/>
        <v>0</v>
      </c>
      <c r="BI15">
        <f t="shared" si="16"/>
        <v>0</v>
      </c>
      <c r="BJ15">
        <f t="shared" si="17"/>
        <v>0</v>
      </c>
      <c r="BK15">
        <f t="shared" si="18"/>
        <v>0</v>
      </c>
      <c r="BL15">
        <f t="shared" si="19"/>
        <v>0</v>
      </c>
      <c r="BM15">
        <f t="shared" si="20"/>
        <v>0</v>
      </c>
      <c r="BN15">
        <f t="shared" si="21"/>
        <v>0</v>
      </c>
      <c r="BO15">
        <f t="shared" si="22"/>
        <v>0</v>
      </c>
      <c r="BP15">
        <f t="shared" si="23"/>
        <v>0</v>
      </c>
      <c r="BX15" s="85"/>
      <c r="BY15" s="85"/>
    </row>
    <row r="16" spans="1:77">
      <c r="A16" s="76" t="str">
        <f t="shared" si="1"/>
        <v>108</v>
      </c>
      <c r="B16" s="22">
        <v>39455</v>
      </c>
      <c r="C16" s="85"/>
      <c r="D16" s="85"/>
      <c r="E16" s="85"/>
      <c r="F16" s="85"/>
      <c r="G16" s="85"/>
      <c r="H16" s="85"/>
      <c r="I16" s="85"/>
      <c r="J16" s="85"/>
      <c r="K16" s="85"/>
      <c r="L16" s="85"/>
      <c r="M16" s="85"/>
      <c r="N16" s="85"/>
      <c r="O16" s="85"/>
      <c r="P16" s="85"/>
      <c r="Q16" s="85"/>
      <c r="R16" s="85"/>
      <c r="S16" s="85"/>
      <c r="T16" s="85"/>
      <c r="U16" s="85"/>
      <c r="V16" s="85"/>
      <c r="W16" s="85"/>
      <c r="X16" s="85"/>
      <c r="Y16" s="85"/>
      <c r="Z16" s="85"/>
      <c r="AA16" s="85"/>
      <c r="AB16" s="85"/>
      <c r="AC16" s="85"/>
      <c r="AD16" s="85"/>
      <c r="AE16" s="85"/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5"/>
      <c r="AT16" s="85"/>
      <c r="AU16">
        <f t="shared" si="2"/>
        <v>0</v>
      </c>
      <c r="AV16">
        <f t="shared" si="3"/>
        <v>0</v>
      </c>
      <c r="AW16">
        <f t="shared" si="4"/>
        <v>0</v>
      </c>
      <c r="AX16">
        <f t="shared" si="5"/>
        <v>0</v>
      </c>
      <c r="AY16">
        <f t="shared" si="6"/>
        <v>0</v>
      </c>
      <c r="AZ16">
        <f t="shared" si="7"/>
        <v>0</v>
      </c>
      <c r="BA16">
        <f t="shared" si="8"/>
        <v>0</v>
      </c>
      <c r="BB16">
        <f t="shared" si="9"/>
        <v>0</v>
      </c>
      <c r="BC16">
        <f t="shared" si="10"/>
        <v>0</v>
      </c>
      <c r="BD16">
        <f t="shared" si="11"/>
        <v>0</v>
      </c>
      <c r="BE16">
        <f t="shared" si="12"/>
        <v>0</v>
      </c>
      <c r="BF16">
        <f t="shared" si="13"/>
        <v>0</v>
      </c>
      <c r="BG16">
        <f t="shared" si="14"/>
        <v>0</v>
      </c>
      <c r="BH16">
        <f t="shared" si="15"/>
        <v>0</v>
      </c>
      <c r="BI16">
        <f t="shared" si="16"/>
        <v>0</v>
      </c>
      <c r="BJ16">
        <f t="shared" si="17"/>
        <v>0</v>
      </c>
      <c r="BK16">
        <f t="shared" si="18"/>
        <v>0</v>
      </c>
      <c r="BL16">
        <f t="shared" si="19"/>
        <v>0</v>
      </c>
      <c r="BM16">
        <f t="shared" si="20"/>
        <v>0</v>
      </c>
      <c r="BN16">
        <f t="shared" si="21"/>
        <v>0</v>
      </c>
      <c r="BO16">
        <f t="shared" si="22"/>
        <v>0</v>
      </c>
      <c r="BP16">
        <f t="shared" si="23"/>
        <v>0</v>
      </c>
      <c r="BX16" s="85"/>
      <c r="BY16" s="85"/>
    </row>
    <row r="17" spans="1:77">
      <c r="A17" s="76" t="str">
        <f t="shared" si="1"/>
        <v>108</v>
      </c>
      <c r="B17" s="22">
        <v>39456</v>
      </c>
      <c r="C17" s="85"/>
      <c r="D17" s="85"/>
      <c r="E17" s="85"/>
      <c r="F17" s="85"/>
      <c r="G17" s="85"/>
      <c r="H17" s="85"/>
      <c r="I17" s="85"/>
      <c r="J17" s="85"/>
      <c r="K17" s="85"/>
      <c r="L17" s="85"/>
      <c r="M17" s="85"/>
      <c r="N17" s="85"/>
      <c r="O17" s="85"/>
      <c r="P17" s="85"/>
      <c r="Q17" s="85"/>
      <c r="R17" s="85"/>
      <c r="S17" s="85"/>
      <c r="T17" s="85"/>
      <c r="U17" s="85"/>
      <c r="V17" s="85"/>
      <c r="W17" s="85"/>
      <c r="X17" s="85"/>
      <c r="Y17" s="85"/>
      <c r="Z17" s="85"/>
      <c r="AA17" s="85"/>
      <c r="AB17" s="85"/>
      <c r="AC17" s="85"/>
      <c r="AD17" s="85"/>
      <c r="AE17" s="85"/>
      <c r="AF17" s="85"/>
      <c r="AG17" s="85"/>
      <c r="AH17" s="85"/>
      <c r="AI17" s="85"/>
      <c r="AJ17" s="85"/>
      <c r="AK17" s="85"/>
      <c r="AL17" s="85"/>
      <c r="AM17" s="85"/>
      <c r="AN17" s="85"/>
      <c r="AO17" s="85"/>
      <c r="AP17" s="85"/>
      <c r="AQ17" s="85"/>
      <c r="AR17" s="85"/>
      <c r="AS17" s="85"/>
      <c r="AT17" s="85"/>
      <c r="AU17">
        <f t="shared" si="2"/>
        <v>0</v>
      </c>
      <c r="AV17">
        <f t="shared" si="3"/>
        <v>0</v>
      </c>
      <c r="AW17">
        <f t="shared" si="4"/>
        <v>0</v>
      </c>
      <c r="AX17">
        <f t="shared" si="5"/>
        <v>0</v>
      </c>
      <c r="AY17">
        <f t="shared" si="6"/>
        <v>0</v>
      </c>
      <c r="AZ17">
        <f t="shared" si="7"/>
        <v>0</v>
      </c>
      <c r="BA17">
        <f t="shared" si="8"/>
        <v>0</v>
      </c>
      <c r="BB17">
        <f t="shared" si="9"/>
        <v>0</v>
      </c>
      <c r="BC17">
        <f t="shared" si="10"/>
        <v>0</v>
      </c>
      <c r="BD17">
        <f t="shared" si="11"/>
        <v>0</v>
      </c>
      <c r="BE17">
        <f t="shared" si="12"/>
        <v>0</v>
      </c>
      <c r="BF17">
        <f t="shared" si="13"/>
        <v>0</v>
      </c>
      <c r="BG17">
        <f t="shared" si="14"/>
        <v>0</v>
      </c>
      <c r="BH17">
        <f t="shared" si="15"/>
        <v>0</v>
      </c>
      <c r="BI17">
        <f t="shared" si="16"/>
        <v>0</v>
      </c>
      <c r="BJ17">
        <f t="shared" si="17"/>
        <v>0</v>
      </c>
      <c r="BK17">
        <f t="shared" si="18"/>
        <v>0</v>
      </c>
      <c r="BL17">
        <f t="shared" si="19"/>
        <v>0</v>
      </c>
      <c r="BM17">
        <f t="shared" si="20"/>
        <v>0</v>
      </c>
      <c r="BN17">
        <f t="shared" si="21"/>
        <v>0</v>
      </c>
      <c r="BO17">
        <f t="shared" si="22"/>
        <v>0</v>
      </c>
      <c r="BP17">
        <f t="shared" si="23"/>
        <v>0</v>
      </c>
      <c r="BX17" s="85"/>
      <c r="BY17" s="85"/>
    </row>
    <row r="18" spans="1:77">
      <c r="A18" s="76" t="str">
        <f t="shared" si="1"/>
        <v>108</v>
      </c>
      <c r="B18" s="22">
        <v>39457</v>
      </c>
      <c r="C18" s="85"/>
      <c r="D18" s="85"/>
      <c r="E18" s="85"/>
      <c r="F18" s="85"/>
      <c r="G18" s="85"/>
      <c r="H18" s="85"/>
      <c r="I18" s="85"/>
      <c r="J18" s="85"/>
      <c r="K18" s="85"/>
      <c r="L18" s="85"/>
      <c r="M18" s="85"/>
      <c r="N18" s="85"/>
      <c r="O18" s="85"/>
      <c r="P18" s="85"/>
      <c r="Q18" s="85"/>
      <c r="R18" s="85"/>
      <c r="S18" s="85"/>
      <c r="T18" s="85"/>
      <c r="U18" s="85"/>
      <c r="V18" s="85"/>
      <c r="W18" s="85"/>
      <c r="X18" s="85"/>
      <c r="Y18" s="85"/>
      <c r="Z18" s="85"/>
      <c r="AA18" s="85"/>
      <c r="AB18" s="85"/>
      <c r="AC18" s="85"/>
      <c r="AD18" s="85"/>
      <c r="AE18" s="85"/>
      <c r="AF18" s="85"/>
      <c r="AG18" s="85"/>
      <c r="AH18" s="85"/>
      <c r="AI18" s="85"/>
      <c r="AJ18" s="85"/>
      <c r="AK18" s="85"/>
      <c r="AL18" s="85"/>
      <c r="AM18" s="85"/>
      <c r="AN18" s="85"/>
      <c r="AO18" s="85"/>
      <c r="AP18" s="85"/>
      <c r="AQ18" s="85"/>
      <c r="AR18" s="85"/>
      <c r="AS18" s="85"/>
      <c r="AT18" s="85"/>
      <c r="AU18">
        <f t="shared" si="2"/>
        <v>0</v>
      </c>
      <c r="AV18">
        <f t="shared" si="3"/>
        <v>0</v>
      </c>
      <c r="AW18">
        <f t="shared" si="4"/>
        <v>0</v>
      </c>
      <c r="AX18">
        <f t="shared" si="5"/>
        <v>0</v>
      </c>
      <c r="AY18">
        <f t="shared" si="6"/>
        <v>0</v>
      </c>
      <c r="AZ18">
        <f t="shared" si="7"/>
        <v>0</v>
      </c>
      <c r="BA18">
        <f t="shared" si="8"/>
        <v>0</v>
      </c>
      <c r="BB18">
        <f t="shared" si="9"/>
        <v>0</v>
      </c>
      <c r="BC18">
        <f t="shared" si="10"/>
        <v>0</v>
      </c>
      <c r="BD18">
        <f t="shared" si="11"/>
        <v>0</v>
      </c>
      <c r="BE18">
        <f t="shared" si="12"/>
        <v>0</v>
      </c>
      <c r="BF18">
        <f t="shared" si="13"/>
        <v>0</v>
      </c>
      <c r="BG18">
        <f t="shared" si="14"/>
        <v>0</v>
      </c>
      <c r="BH18">
        <f t="shared" si="15"/>
        <v>0</v>
      </c>
      <c r="BI18">
        <f t="shared" si="16"/>
        <v>0</v>
      </c>
      <c r="BJ18">
        <f t="shared" si="17"/>
        <v>0</v>
      </c>
      <c r="BK18">
        <f t="shared" si="18"/>
        <v>0</v>
      </c>
      <c r="BL18">
        <f t="shared" si="19"/>
        <v>0</v>
      </c>
      <c r="BM18">
        <f t="shared" si="20"/>
        <v>0</v>
      </c>
      <c r="BN18">
        <f t="shared" si="21"/>
        <v>0</v>
      </c>
      <c r="BO18">
        <f t="shared" si="22"/>
        <v>0</v>
      </c>
      <c r="BP18">
        <f t="shared" si="23"/>
        <v>0</v>
      </c>
      <c r="BX18" s="85"/>
      <c r="BY18" s="85"/>
    </row>
    <row r="19" spans="1:77">
      <c r="A19" s="76" t="str">
        <f t="shared" si="1"/>
        <v>108</v>
      </c>
      <c r="B19" s="22">
        <v>39458</v>
      </c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>
        <f t="shared" si="2"/>
        <v>0</v>
      </c>
      <c r="AV19">
        <f t="shared" si="3"/>
        <v>0</v>
      </c>
      <c r="AW19">
        <f t="shared" si="4"/>
        <v>0</v>
      </c>
      <c r="AX19">
        <f t="shared" si="5"/>
        <v>0</v>
      </c>
      <c r="AY19">
        <f t="shared" si="6"/>
        <v>0</v>
      </c>
      <c r="AZ19">
        <f t="shared" si="7"/>
        <v>0</v>
      </c>
      <c r="BA19">
        <f t="shared" si="8"/>
        <v>0</v>
      </c>
      <c r="BB19">
        <f t="shared" si="9"/>
        <v>0</v>
      </c>
      <c r="BC19">
        <f t="shared" si="10"/>
        <v>0</v>
      </c>
      <c r="BD19">
        <f t="shared" si="11"/>
        <v>0</v>
      </c>
      <c r="BE19">
        <f t="shared" si="12"/>
        <v>0</v>
      </c>
      <c r="BF19">
        <f t="shared" si="13"/>
        <v>0</v>
      </c>
      <c r="BG19">
        <f t="shared" si="14"/>
        <v>0</v>
      </c>
      <c r="BH19">
        <f t="shared" si="15"/>
        <v>0</v>
      </c>
      <c r="BI19">
        <f t="shared" si="16"/>
        <v>0</v>
      </c>
      <c r="BJ19">
        <f t="shared" si="17"/>
        <v>0</v>
      </c>
      <c r="BK19">
        <f t="shared" si="18"/>
        <v>0</v>
      </c>
      <c r="BL19">
        <f t="shared" si="19"/>
        <v>0</v>
      </c>
      <c r="BM19">
        <f t="shared" si="20"/>
        <v>0</v>
      </c>
      <c r="BN19">
        <f t="shared" si="21"/>
        <v>0</v>
      </c>
      <c r="BO19">
        <f t="shared" si="22"/>
        <v>0</v>
      </c>
      <c r="BP19">
        <f t="shared" si="23"/>
        <v>0</v>
      </c>
      <c r="BX19" s="85"/>
      <c r="BY19" s="85"/>
    </row>
    <row r="20" spans="1:77">
      <c r="A20" s="76" t="str">
        <f t="shared" si="1"/>
        <v>108</v>
      </c>
      <c r="B20" s="22">
        <v>39459</v>
      </c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>
        <f t="shared" si="2"/>
        <v>0</v>
      </c>
      <c r="AV20">
        <f t="shared" si="3"/>
        <v>0</v>
      </c>
      <c r="AW20">
        <f t="shared" si="4"/>
        <v>0</v>
      </c>
      <c r="AX20">
        <f t="shared" si="5"/>
        <v>0</v>
      </c>
      <c r="AY20">
        <f t="shared" si="6"/>
        <v>0</v>
      </c>
      <c r="AZ20">
        <f t="shared" si="7"/>
        <v>0</v>
      </c>
      <c r="BA20">
        <f t="shared" si="8"/>
        <v>0</v>
      </c>
      <c r="BB20">
        <f t="shared" si="9"/>
        <v>0</v>
      </c>
      <c r="BC20">
        <f t="shared" si="10"/>
        <v>0</v>
      </c>
      <c r="BD20">
        <f t="shared" si="11"/>
        <v>0</v>
      </c>
      <c r="BE20">
        <f t="shared" si="12"/>
        <v>0</v>
      </c>
      <c r="BF20">
        <f t="shared" si="13"/>
        <v>0</v>
      </c>
      <c r="BG20">
        <f t="shared" si="14"/>
        <v>0</v>
      </c>
      <c r="BH20">
        <f t="shared" si="15"/>
        <v>0</v>
      </c>
      <c r="BI20">
        <f t="shared" si="16"/>
        <v>0</v>
      </c>
      <c r="BJ20">
        <f t="shared" si="17"/>
        <v>0</v>
      </c>
      <c r="BK20">
        <f t="shared" si="18"/>
        <v>0</v>
      </c>
      <c r="BL20">
        <f t="shared" si="19"/>
        <v>0</v>
      </c>
      <c r="BM20">
        <f t="shared" si="20"/>
        <v>0</v>
      </c>
      <c r="BN20">
        <f t="shared" si="21"/>
        <v>0</v>
      </c>
      <c r="BO20">
        <f t="shared" si="22"/>
        <v>0</v>
      </c>
      <c r="BP20">
        <f t="shared" si="23"/>
        <v>0</v>
      </c>
      <c r="BX20" s="85"/>
      <c r="BY20" s="85"/>
    </row>
    <row r="21" spans="1:77">
      <c r="A21" s="76" t="str">
        <f t="shared" si="1"/>
        <v>108</v>
      </c>
      <c r="B21" s="22">
        <v>39460</v>
      </c>
      <c r="C21" s="85"/>
      <c r="D21" s="85"/>
      <c r="E21" s="85"/>
      <c r="F21" s="85"/>
      <c r="G21" s="85"/>
      <c r="H21" s="85"/>
      <c r="I21" s="85"/>
      <c r="J21" s="85"/>
      <c r="K21" s="85"/>
      <c r="L21" s="85"/>
      <c r="M21" s="85"/>
      <c r="N21" s="85"/>
      <c r="O21" s="85"/>
      <c r="P21" s="85"/>
      <c r="Q21" s="85"/>
      <c r="R21" s="85"/>
      <c r="S21" s="85"/>
      <c r="T21" s="85"/>
      <c r="U21" s="85"/>
      <c r="V21" s="85"/>
      <c r="W21" s="85"/>
      <c r="X21" s="85"/>
      <c r="Y21" s="85"/>
      <c r="Z21" s="85"/>
      <c r="AA21" s="85"/>
      <c r="AB21" s="85"/>
      <c r="AC21" s="85"/>
      <c r="AD21" s="85"/>
      <c r="AE21" s="85"/>
      <c r="AF21" s="85"/>
      <c r="AG21" s="85"/>
      <c r="AH21" s="85"/>
      <c r="AI21" s="85"/>
      <c r="AJ21" s="85"/>
      <c r="AK21" s="85"/>
      <c r="AL21" s="85"/>
      <c r="AM21" s="85"/>
      <c r="AN21" s="85"/>
      <c r="AO21" s="85"/>
      <c r="AP21" s="85"/>
      <c r="AQ21" s="85"/>
      <c r="AR21" s="85"/>
      <c r="AS21" s="85"/>
      <c r="AT21" s="85"/>
      <c r="AU21">
        <f t="shared" si="2"/>
        <v>0</v>
      </c>
      <c r="AV21">
        <f t="shared" si="3"/>
        <v>0</v>
      </c>
      <c r="AW21">
        <f t="shared" si="4"/>
        <v>0</v>
      </c>
      <c r="AX21">
        <f t="shared" si="5"/>
        <v>0</v>
      </c>
      <c r="AY21">
        <f t="shared" si="6"/>
        <v>0</v>
      </c>
      <c r="AZ21">
        <f t="shared" si="7"/>
        <v>0</v>
      </c>
      <c r="BA21">
        <f t="shared" si="8"/>
        <v>0</v>
      </c>
      <c r="BB21">
        <f t="shared" si="9"/>
        <v>0</v>
      </c>
      <c r="BC21">
        <f t="shared" si="10"/>
        <v>0</v>
      </c>
      <c r="BD21">
        <f t="shared" si="11"/>
        <v>0</v>
      </c>
      <c r="BE21">
        <f t="shared" si="12"/>
        <v>0</v>
      </c>
      <c r="BF21">
        <f t="shared" si="13"/>
        <v>0</v>
      </c>
      <c r="BG21">
        <f t="shared" si="14"/>
        <v>0</v>
      </c>
      <c r="BH21">
        <f t="shared" si="15"/>
        <v>0</v>
      </c>
      <c r="BI21">
        <f t="shared" si="16"/>
        <v>0</v>
      </c>
      <c r="BJ21">
        <f t="shared" si="17"/>
        <v>0</v>
      </c>
      <c r="BK21">
        <f t="shared" si="18"/>
        <v>0</v>
      </c>
      <c r="BL21">
        <f t="shared" si="19"/>
        <v>0</v>
      </c>
      <c r="BM21">
        <f t="shared" si="20"/>
        <v>0</v>
      </c>
      <c r="BN21">
        <f t="shared" si="21"/>
        <v>0</v>
      </c>
      <c r="BO21">
        <f t="shared" si="22"/>
        <v>0</v>
      </c>
      <c r="BP21">
        <f t="shared" si="23"/>
        <v>0</v>
      </c>
      <c r="BX21" s="85"/>
      <c r="BY21" s="85"/>
    </row>
    <row r="22" spans="1:77">
      <c r="A22" s="76" t="str">
        <f t="shared" si="1"/>
        <v>108</v>
      </c>
      <c r="B22" s="22">
        <v>39461</v>
      </c>
      <c r="C22" s="85"/>
      <c r="D22" s="85"/>
      <c r="E22" s="85"/>
      <c r="F22" s="85"/>
      <c r="G22" s="85"/>
      <c r="H22" s="85"/>
      <c r="I22" s="85"/>
      <c r="J22" s="85"/>
      <c r="K22" s="85"/>
      <c r="L22" s="85"/>
      <c r="M22" s="85"/>
      <c r="N22" s="85"/>
      <c r="O22" s="85"/>
      <c r="P22" s="85"/>
      <c r="Q22" s="85"/>
      <c r="R22" s="85"/>
      <c r="S22" s="85"/>
      <c r="T22" s="85"/>
      <c r="U22" s="85"/>
      <c r="V22" s="85"/>
      <c r="W22" s="85"/>
      <c r="X22" s="85"/>
      <c r="Y22" s="85"/>
      <c r="Z22" s="85"/>
      <c r="AA22" s="85"/>
      <c r="AB22" s="85"/>
      <c r="AC22" s="85"/>
      <c r="AD22" s="85"/>
      <c r="AE22" s="85"/>
      <c r="AF22" s="85"/>
      <c r="AG22" s="85"/>
      <c r="AH22" s="85"/>
      <c r="AI22" s="85"/>
      <c r="AJ22" s="85"/>
      <c r="AK22" s="85"/>
      <c r="AL22" s="85"/>
      <c r="AM22" s="85"/>
      <c r="AN22" s="85"/>
      <c r="AO22" s="85"/>
      <c r="AP22" s="85"/>
      <c r="AQ22" s="85"/>
      <c r="AR22" s="85"/>
      <c r="AS22" s="85"/>
      <c r="AT22" s="85"/>
      <c r="AU22">
        <f t="shared" si="2"/>
        <v>0</v>
      </c>
      <c r="AV22">
        <f t="shared" si="3"/>
        <v>0</v>
      </c>
      <c r="AW22">
        <f t="shared" si="4"/>
        <v>0</v>
      </c>
      <c r="AX22">
        <f t="shared" si="5"/>
        <v>0</v>
      </c>
      <c r="AY22">
        <f t="shared" si="6"/>
        <v>0</v>
      </c>
      <c r="AZ22">
        <f t="shared" si="7"/>
        <v>0</v>
      </c>
      <c r="BA22">
        <f t="shared" si="8"/>
        <v>0</v>
      </c>
      <c r="BB22">
        <f t="shared" si="9"/>
        <v>0</v>
      </c>
      <c r="BC22">
        <f t="shared" si="10"/>
        <v>0</v>
      </c>
      <c r="BD22">
        <f t="shared" si="11"/>
        <v>0</v>
      </c>
      <c r="BE22">
        <f t="shared" si="12"/>
        <v>0</v>
      </c>
      <c r="BF22">
        <f t="shared" si="13"/>
        <v>0</v>
      </c>
      <c r="BG22">
        <f t="shared" si="14"/>
        <v>0</v>
      </c>
      <c r="BH22">
        <f t="shared" si="15"/>
        <v>0</v>
      </c>
      <c r="BI22">
        <f t="shared" si="16"/>
        <v>0</v>
      </c>
      <c r="BJ22">
        <f t="shared" si="17"/>
        <v>0</v>
      </c>
      <c r="BK22">
        <f t="shared" si="18"/>
        <v>0</v>
      </c>
      <c r="BL22">
        <f t="shared" si="19"/>
        <v>0</v>
      </c>
      <c r="BM22">
        <f t="shared" si="20"/>
        <v>0</v>
      </c>
      <c r="BN22">
        <f t="shared" si="21"/>
        <v>0</v>
      </c>
      <c r="BO22">
        <f t="shared" si="22"/>
        <v>0</v>
      </c>
      <c r="BP22">
        <f t="shared" si="23"/>
        <v>0</v>
      </c>
      <c r="BX22" s="85"/>
      <c r="BY22" s="85"/>
    </row>
    <row r="23" spans="1:77">
      <c r="A23" s="76" t="str">
        <f t="shared" si="1"/>
        <v>108</v>
      </c>
      <c r="B23" s="22">
        <v>39462</v>
      </c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>
        <f t="shared" si="2"/>
        <v>0</v>
      </c>
      <c r="AV23">
        <f t="shared" si="3"/>
        <v>0</v>
      </c>
      <c r="AW23">
        <f t="shared" si="4"/>
        <v>0</v>
      </c>
      <c r="AX23">
        <f t="shared" si="5"/>
        <v>0</v>
      </c>
      <c r="AY23">
        <f t="shared" si="6"/>
        <v>0</v>
      </c>
      <c r="AZ23">
        <f t="shared" si="7"/>
        <v>0</v>
      </c>
      <c r="BA23">
        <f t="shared" si="8"/>
        <v>0</v>
      </c>
      <c r="BB23">
        <f t="shared" si="9"/>
        <v>0</v>
      </c>
      <c r="BC23">
        <f t="shared" si="10"/>
        <v>0</v>
      </c>
      <c r="BD23">
        <f t="shared" si="11"/>
        <v>0</v>
      </c>
      <c r="BE23">
        <f t="shared" si="12"/>
        <v>0</v>
      </c>
      <c r="BF23">
        <f t="shared" si="13"/>
        <v>0</v>
      </c>
      <c r="BG23">
        <f t="shared" si="14"/>
        <v>0</v>
      </c>
      <c r="BH23">
        <f t="shared" si="15"/>
        <v>0</v>
      </c>
      <c r="BI23">
        <f t="shared" si="16"/>
        <v>0</v>
      </c>
      <c r="BJ23">
        <f t="shared" si="17"/>
        <v>0</v>
      </c>
      <c r="BK23">
        <f t="shared" si="18"/>
        <v>0</v>
      </c>
      <c r="BL23">
        <f t="shared" si="19"/>
        <v>0</v>
      </c>
      <c r="BM23">
        <f t="shared" si="20"/>
        <v>0</v>
      </c>
      <c r="BN23">
        <f t="shared" si="21"/>
        <v>0</v>
      </c>
      <c r="BO23">
        <f t="shared" si="22"/>
        <v>0</v>
      </c>
      <c r="BP23">
        <f t="shared" si="23"/>
        <v>0</v>
      </c>
      <c r="BX23" s="85"/>
      <c r="BY23" s="85"/>
    </row>
    <row r="24" spans="1:77">
      <c r="A24" s="76" t="str">
        <f t="shared" si="1"/>
        <v>108</v>
      </c>
      <c r="B24" s="22">
        <v>39463</v>
      </c>
      <c r="C24" s="85"/>
      <c r="D24" s="85"/>
      <c r="E24" s="85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5"/>
      <c r="AG24" s="85"/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5"/>
      <c r="AS24" s="85"/>
      <c r="AT24" s="85"/>
      <c r="AU24">
        <f t="shared" si="2"/>
        <v>0</v>
      </c>
      <c r="AV24">
        <f t="shared" si="3"/>
        <v>0</v>
      </c>
      <c r="AW24">
        <f t="shared" si="4"/>
        <v>0</v>
      </c>
      <c r="AX24">
        <f t="shared" si="5"/>
        <v>0</v>
      </c>
      <c r="AY24">
        <f t="shared" si="6"/>
        <v>0</v>
      </c>
      <c r="AZ24">
        <f t="shared" si="7"/>
        <v>0</v>
      </c>
      <c r="BA24">
        <f t="shared" si="8"/>
        <v>0</v>
      </c>
      <c r="BB24">
        <f t="shared" si="9"/>
        <v>0</v>
      </c>
      <c r="BC24">
        <f t="shared" si="10"/>
        <v>0</v>
      </c>
      <c r="BD24">
        <f t="shared" si="11"/>
        <v>0</v>
      </c>
      <c r="BE24">
        <f t="shared" si="12"/>
        <v>0</v>
      </c>
      <c r="BF24">
        <f t="shared" si="13"/>
        <v>0</v>
      </c>
      <c r="BG24">
        <f t="shared" si="14"/>
        <v>0</v>
      </c>
      <c r="BH24">
        <f t="shared" si="15"/>
        <v>0</v>
      </c>
      <c r="BI24">
        <f t="shared" si="16"/>
        <v>0</v>
      </c>
      <c r="BJ24">
        <f t="shared" si="17"/>
        <v>0</v>
      </c>
      <c r="BK24">
        <f t="shared" si="18"/>
        <v>0</v>
      </c>
      <c r="BL24">
        <f t="shared" si="19"/>
        <v>0</v>
      </c>
      <c r="BM24">
        <f t="shared" si="20"/>
        <v>0</v>
      </c>
      <c r="BN24">
        <f t="shared" si="21"/>
        <v>0</v>
      </c>
      <c r="BO24">
        <f t="shared" si="22"/>
        <v>0</v>
      </c>
      <c r="BP24">
        <f t="shared" si="23"/>
        <v>0</v>
      </c>
      <c r="BX24" s="85"/>
      <c r="BY24" s="85"/>
    </row>
    <row r="25" spans="1:77">
      <c r="A25" s="76" t="str">
        <f t="shared" si="1"/>
        <v>108</v>
      </c>
      <c r="B25" s="22">
        <v>39464</v>
      </c>
      <c r="C25" s="85"/>
      <c r="D25" s="85"/>
      <c r="E25" s="85"/>
      <c r="F25" s="85"/>
      <c r="G25" s="85"/>
      <c r="H25" s="85"/>
      <c r="I25" s="85"/>
      <c r="J25" s="85"/>
      <c r="K25" s="85"/>
      <c r="L25" s="85"/>
      <c r="M25" s="85"/>
      <c r="N25" s="85"/>
      <c r="O25" s="85"/>
      <c r="P25" s="85"/>
      <c r="Q25" s="85"/>
      <c r="R25" s="85"/>
      <c r="S25" s="85"/>
      <c r="T25" s="85"/>
      <c r="U25" s="85"/>
      <c r="V25" s="85"/>
      <c r="W25" s="85"/>
      <c r="X25" s="85"/>
      <c r="Y25" s="85"/>
      <c r="Z25" s="85"/>
      <c r="AA25" s="85"/>
      <c r="AB25" s="85"/>
      <c r="AC25" s="85"/>
      <c r="AD25" s="85"/>
      <c r="AE25" s="85"/>
      <c r="AF25" s="85"/>
      <c r="AG25" s="85"/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5"/>
      <c r="AS25" s="85"/>
      <c r="AT25" s="85"/>
      <c r="AU25">
        <f t="shared" si="2"/>
        <v>0</v>
      </c>
      <c r="AV25">
        <f t="shared" si="3"/>
        <v>0</v>
      </c>
      <c r="AW25">
        <f t="shared" si="4"/>
        <v>0</v>
      </c>
      <c r="AX25">
        <f t="shared" si="5"/>
        <v>0</v>
      </c>
      <c r="AY25">
        <f t="shared" si="6"/>
        <v>0</v>
      </c>
      <c r="AZ25">
        <f t="shared" si="7"/>
        <v>0</v>
      </c>
      <c r="BA25">
        <f t="shared" si="8"/>
        <v>0</v>
      </c>
      <c r="BB25">
        <f t="shared" si="9"/>
        <v>0</v>
      </c>
      <c r="BC25">
        <f t="shared" si="10"/>
        <v>0</v>
      </c>
      <c r="BD25">
        <f t="shared" si="11"/>
        <v>0</v>
      </c>
      <c r="BE25">
        <f t="shared" si="12"/>
        <v>0</v>
      </c>
      <c r="BF25">
        <f t="shared" si="13"/>
        <v>0</v>
      </c>
      <c r="BG25">
        <f t="shared" si="14"/>
        <v>0</v>
      </c>
      <c r="BH25">
        <f t="shared" si="15"/>
        <v>0</v>
      </c>
      <c r="BI25">
        <f t="shared" si="16"/>
        <v>0</v>
      </c>
      <c r="BJ25">
        <f t="shared" si="17"/>
        <v>0</v>
      </c>
      <c r="BK25">
        <f t="shared" si="18"/>
        <v>0</v>
      </c>
      <c r="BL25">
        <f t="shared" si="19"/>
        <v>0</v>
      </c>
      <c r="BM25">
        <f t="shared" si="20"/>
        <v>0</v>
      </c>
      <c r="BN25">
        <f t="shared" si="21"/>
        <v>0</v>
      </c>
      <c r="BO25">
        <f t="shared" si="22"/>
        <v>0</v>
      </c>
      <c r="BP25">
        <f t="shared" si="23"/>
        <v>0</v>
      </c>
      <c r="BX25" s="85"/>
      <c r="BY25" s="85"/>
    </row>
    <row r="26" spans="1:77">
      <c r="A26" s="76" t="str">
        <f t="shared" si="1"/>
        <v>108</v>
      </c>
      <c r="B26" s="22">
        <v>39465</v>
      </c>
      <c r="C26" s="85"/>
      <c r="D26" s="85"/>
      <c r="E26" s="85"/>
      <c r="F26" s="85"/>
      <c r="G26" s="85"/>
      <c r="H26" s="85"/>
      <c r="I26" s="85"/>
      <c r="J26" s="85"/>
      <c r="K26" s="85"/>
      <c r="L26" s="85"/>
      <c r="M26" s="85"/>
      <c r="N26" s="85"/>
      <c r="O26" s="85"/>
      <c r="P26" s="85"/>
      <c r="Q26" s="85"/>
      <c r="R26" s="85"/>
      <c r="S26" s="85"/>
      <c r="T26" s="85"/>
      <c r="U26" s="85"/>
      <c r="V26" s="85"/>
      <c r="W26" s="85"/>
      <c r="X26" s="85"/>
      <c r="Y26" s="85"/>
      <c r="Z26" s="85"/>
      <c r="AA26" s="85"/>
      <c r="AB26" s="85"/>
      <c r="AC26" s="85"/>
      <c r="AD26" s="85"/>
      <c r="AE26" s="85"/>
      <c r="AF26" s="85"/>
      <c r="AG26" s="85"/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5"/>
      <c r="AS26" s="85"/>
      <c r="AT26" s="85"/>
      <c r="AU26">
        <f t="shared" si="2"/>
        <v>0</v>
      </c>
      <c r="AV26">
        <f t="shared" si="3"/>
        <v>0</v>
      </c>
      <c r="AW26">
        <f t="shared" si="4"/>
        <v>0</v>
      </c>
      <c r="AX26">
        <f t="shared" si="5"/>
        <v>0</v>
      </c>
      <c r="AY26">
        <f t="shared" si="6"/>
        <v>0</v>
      </c>
      <c r="AZ26">
        <f t="shared" si="7"/>
        <v>0</v>
      </c>
      <c r="BA26">
        <f t="shared" si="8"/>
        <v>0</v>
      </c>
      <c r="BB26">
        <f t="shared" si="9"/>
        <v>0</v>
      </c>
      <c r="BC26">
        <f t="shared" si="10"/>
        <v>0</v>
      </c>
      <c r="BD26">
        <f t="shared" si="11"/>
        <v>0</v>
      </c>
      <c r="BE26">
        <f t="shared" si="12"/>
        <v>0</v>
      </c>
      <c r="BF26">
        <f t="shared" si="13"/>
        <v>0</v>
      </c>
      <c r="BG26">
        <f t="shared" si="14"/>
        <v>0</v>
      </c>
      <c r="BH26">
        <f t="shared" si="15"/>
        <v>0</v>
      </c>
      <c r="BI26">
        <f t="shared" si="16"/>
        <v>0</v>
      </c>
      <c r="BJ26">
        <f t="shared" si="17"/>
        <v>0</v>
      </c>
      <c r="BK26">
        <f t="shared" si="18"/>
        <v>0</v>
      </c>
      <c r="BL26">
        <f t="shared" si="19"/>
        <v>0</v>
      </c>
      <c r="BM26">
        <f t="shared" si="20"/>
        <v>0</v>
      </c>
      <c r="BN26">
        <f t="shared" si="21"/>
        <v>0</v>
      </c>
      <c r="BO26">
        <f t="shared" si="22"/>
        <v>0</v>
      </c>
      <c r="BP26">
        <f t="shared" si="23"/>
        <v>0</v>
      </c>
      <c r="BX26" s="85"/>
      <c r="BY26" s="85"/>
    </row>
    <row r="27" spans="1:77">
      <c r="A27" s="76" t="str">
        <f t="shared" si="1"/>
        <v>108</v>
      </c>
      <c r="B27" s="22">
        <v>39466</v>
      </c>
      <c r="C27" s="85"/>
      <c r="D27" s="85"/>
      <c r="E27" s="85"/>
      <c r="F27" s="85"/>
      <c r="G27" s="85"/>
      <c r="H27" s="85"/>
      <c r="I27" s="85"/>
      <c r="J27" s="85"/>
      <c r="K27" s="85"/>
      <c r="L27" s="85"/>
      <c r="M27" s="85"/>
      <c r="N27" s="85"/>
      <c r="O27" s="85"/>
      <c r="P27" s="85"/>
      <c r="Q27" s="85"/>
      <c r="R27" s="85"/>
      <c r="S27" s="85"/>
      <c r="T27" s="85"/>
      <c r="U27" s="85"/>
      <c r="V27" s="85"/>
      <c r="W27" s="85"/>
      <c r="X27" s="85"/>
      <c r="Y27" s="85"/>
      <c r="Z27" s="85"/>
      <c r="AA27" s="85"/>
      <c r="AB27" s="85"/>
      <c r="AC27" s="85"/>
      <c r="AD27" s="85"/>
      <c r="AE27" s="85"/>
      <c r="AF27" s="85"/>
      <c r="AG27" s="85"/>
      <c r="AH27" s="85"/>
      <c r="AI27" s="85"/>
      <c r="AJ27" s="85"/>
      <c r="AK27" s="85"/>
      <c r="AL27" s="85"/>
      <c r="AM27" s="85"/>
      <c r="AN27" s="85"/>
      <c r="AO27" s="85"/>
      <c r="AP27" s="85"/>
      <c r="AQ27" s="85"/>
      <c r="AR27" s="85"/>
      <c r="AS27" s="85"/>
      <c r="AT27" s="85"/>
      <c r="AU27">
        <f t="shared" si="2"/>
        <v>0</v>
      </c>
      <c r="AV27">
        <f t="shared" si="3"/>
        <v>0</v>
      </c>
      <c r="AW27">
        <f t="shared" si="4"/>
        <v>0</v>
      </c>
      <c r="AX27">
        <f t="shared" si="5"/>
        <v>0</v>
      </c>
      <c r="AY27">
        <f t="shared" si="6"/>
        <v>0</v>
      </c>
      <c r="AZ27">
        <f t="shared" si="7"/>
        <v>0</v>
      </c>
      <c r="BA27">
        <f t="shared" si="8"/>
        <v>0</v>
      </c>
      <c r="BB27">
        <f t="shared" si="9"/>
        <v>0</v>
      </c>
      <c r="BC27">
        <f t="shared" si="10"/>
        <v>0</v>
      </c>
      <c r="BD27">
        <f t="shared" si="11"/>
        <v>0</v>
      </c>
      <c r="BE27">
        <f t="shared" si="12"/>
        <v>0</v>
      </c>
      <c r="BF27">
        <f t="shared" si="13"/>
        <v>0</v>
      </c>
      <c r="BG27">
        <f t="shared" si="14"/>
        <v>0</v>
      </c>
      <c r="BH27">
        <f t="shared" si="15"/>
        <v>0</v>
      </c>
      <c r="BI27">
        <f t="shared" si="16"/>
        <v>0</v>
      </c>
      <c r="BJ27">
        <f t="shared" si="17"/>
        <v>0</v>
      </c>
      <c r="BK27">
        <f t="shared" si="18"/>
        <v>0</v>
      </c>
      <c r="BL27">
        <f t="shared" si="19"/>
        <v>0</v>
      </c>
      <c r="BM27">
        <f t="shared" si="20"/>
        <v>0</v>
      </c>
      <c r="BN27">
        <f t="shared" si="21"/>
        <v>0</v>
      </c>
      <c r="BO27">
        <f t="shared" si="22"/>
        <v>0</v>
      </c>
      <c r="BP27">
        <f t="shared" si="23"/>
        <v>0</v>
      </c>
      <c r="BX27" s="85"/>
      <c r="BY27" s="85"/>
    </row>
    <row r="28" spans="1:77">
      <c r="A28" s="76" t="str">
        <f t="shared" si="1"/>
        <v>108</v>
      </c>
      <c r="B28" s="22">
        <v>39467</v>
      </c>
      <c r="C28" s="85"/>
      <c r="D28" s="85"/>
      <c r="E28" s="85"/>
      <c r="F28" s="85"/>
      <c r="G28" s="85"/>
      <c r="H28" s="85"/>
      <c r="I28" s="85"/>
      <c r="J28" s="85"/>
      <c r="K28" s="85"/>
      <c r="L28" s="85"/>
      <c r="M28" s="85"/>
      <c r="N28" s="85"/>
      <c r="O28" s="85"/>
      <c r="P28" s="85"/>
      <c r="Q28" s="85"/>
      <c r="R28" s="85"/>
      <c r="S28" s="85"/>
      <c r="T28" s="85"/>
      <c r="U28" s="85"/>
      <c r="V28" s="85"/>
      <c r="W28" s="85"/>
      <c r="X28" s="85"/>
      <c r="Y28" s="85"/>
      <c r="Z28" s="85"/>
      <c r="AA28" s="85"/>
      <c r="AB28" s="85"/>
      <c r="AC28" s="85"/>
      <c r="AD28" s="85"/>
      <c r="AE28" s="85"/>
      <c r="AF28" s="85"/>
      <c r="AG28" s="85"/>
      <c r="AH28" s="85"/>
      <c r="AI28" s="85"/>
      <c r="AJ28" s="85"/>
      <c r="AK28" s="85"/>
      <c r="AL28" s="85"/>
      <c r="AM28" s="85"/>
      <c r="AN28" s="85"/>
      <c r="AO28" s="85"/>
      <c r="AP28" s="85"/>
      <c r="AQ28" s="85"/>
      <c r="AR28" s="85"/>
      <c r="AS28" s="85"/>
      <c r="AT28" s="85"/>
      <c r="AU28">
        <f t="shared" si="2"/>
        <v>0</v>
      </c>
      <c r="AV28">
        <f t="shared" si="3"/>
        <v>0</v>
      </c>
      <c r="AW28">
        <f t="shared" si="4"/>
        <v>0</v>
      </c>
      <c r="AX28">
        <f t="shared" si="5"/>
        <v>0</v>
      </c>
      <c r="AY28">
        <f t="shared" si="6"/>
        <v>0</v>
      </c>
      <c r="AZ28">
        <f t="shared" si="7"/>
        <v>0</v>
      </c>
      <c r="BA28">
        <f t="shared" si="8"/>
        <v>0</v>
      </c>
      <c r="BB28">
        <f t="shared" si="9"/>
        <v>0</v>
      </c>
      <c r="BC28">
        <f t="shared" si="10"/>
        <v>0</v>
      </c>
      <c r="BD28">
        <f t="shared" si="11"/>
        <v>0</v>
      </c>
      <c r="BE28">
        <f t="shared" si="12"/>
        <v>0</v>
      </c>
      <c r="BF28">
        <f t="shared" si="13"/>
        <v>0</v>
      </c>
      <c r="BG28">
        <f t="shared" si="14"/>
        <v>0</v>
      </c>
      <c r="BH28">
        <f t="shared" si="15"/>
        <v>0</v>
      </c>
      <c r="BI28">
        <f t="shared" si="16"/>
        <v>0</v>
      </c>
      <c r="BJ28">
        <f t="shared" si="17"/>
        <v>0</v>
      </c>
      <c r="BK28">
        <f t="shared" si="18"/>
        <v>0</v>
      </c>
      <c r="BL28">
        <f t="shared" si="19"/>
        <v>0</v>
      </c>
      <c r="BM28">
        <f t="shared" si="20"/>
        <v>0</v>
      </c>
      <c r="BN28">
        <f t="shared" si="21"/>
        <v>0</v>
      </c>
      <c r="BO28">
        <f t="shared" si="22"/>
        <v>0</v>
      </c>
      <c r="BP28">
        <f t="shared" si="23"/>
        <v>0</v>
      </c>
      <c r="BX28" s="85"/>
      <c r="BY28" s="85"/>
    </row>
    <row r="29" spans="1:77">
      <c r="A29" s="76" t="str">
        <f t="shared" si="1"/>
        <v>108</v>
      </c>
      <c r="B29" s="22">
        <v>39468</v>
      </c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>
        <f t="shared" si="2"/>
        <v>0</v>
      </c>
      <c r="AV29">
        <f t="shared" si="3"/>
        <v>0</v>
      </c>
      <c r="AW29">
        <f t="shared" si="4"/>
        <v>0</v>
      </c>
      <c r="AX29">
        <f t="shared" si="5"/>
        <v>0</v>
      </c>
      <c r="AY29">
        <f t="shared" si="6"/>
        <v>0</v>
      </c>
      <c r="AZ29">
        <f t="shared" si="7"/>
        <v>0</v>
      </c>
      <c r="BA29">
        <f t="shared" si="8"/>
        <v>0</v>
      </c>
      <c r="BB29">
        <f t="shared" si="9"/>
        <v>0</v>
      </c>
      <c r="BC29">
        <f t="shared" si="10"/>
        <v>0</v>
      </c>
      <c r="BD29">
        <f t="shared" si="11"/>
        <v>0</v>
      </c>
      <c r="BE29">
        <f t="shared" si="12"/>
        <v>0</v>
      </c>
      <c r="BF29">
        <f t="shared" si="13"/>
        <v>0</v>
      </c>
      <c r="BG29">
        <f t="shared" si="14"/>
        <v>0</v>
      </c>
      <c r="BH29">
        <f t="shared" si="15"/>
        <v>0</v>
      </c>
      <c r="BI29">
        <f t="shared" si="16"/>
        <v>0</v>
      </c>
      <c r="BJ29">
        <f t="shared" si="17"/>
        <v>0</v>
      </c>
      <c r="BK29">
        <f t="shared" si="18"/>
        <v>0</v>
      </c>
      <c r="BL29">
        <f t="shared" si="19"/>
        <v>0</v>
      </c>
      <c r="BM29">
        <f t="shared" si="20"/>
        <v>0</v>
      </c>
      <c r="BN29">
        <f t="shared" si="21"/>
        <v>0</v>
      </c>
      <c r="BO29">
        <f t="shared" si="22"/>
        <v>0</v>
      </c>
      <c r="BP29">
        <f t="shared" si="23"/>
        <v>0</v>
      </c>
      <c r="BX29" s="85"/>
      <c r="BY29" s="85"/>
    </row>
    <row r="30" spans="1:77">
      <c r="A30" s="76" t="str">
        <f t="shared" si="1"/>
        <v>108</v>
      </c>
      <c r="B30" s="22">
        <v>39469</v>
      </c>
      <c r="C30" s="85"/>
      <c r="D30" s="85"/>
      <c r="E30" s="85"/>
      <c r="F30" s="85"/>
      <c r="G30" s="85"/>
      <c r="H30" s="85"/>
      <c r="I30" s="85"/>
      <c r="J30" s="85"/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5"/>
      <c r="AL30" s="85"/>
      <c r="AM30" s="85"/>
      <c r="AN30" s="85"/>
      <c r="AO30" s="85"/>
      <c r="AP30" s="85"/>
      <c r="AQ30" s="85"/>
      <c r="AR30" s="85"/>
      <c r="AS30" s="85"/>
      <c r="AT30" s="85"/>
      <c r="AU30">
        <f t="shared" si="2"/>
        <v>0</v>
      </c>
      <c r="AV30">
        <f t="shared" si="3"/>
        <v>0</v>
      </c>
      <c r="AW30">
        <f t="shared" si="4"/>
        <v>0</v>
      </c>
      <c r="AX30">
        <f t="shared" si="5"/>
        <v>0</v>
      </c>
      <c r="AY30">
        <f t="shared" si="6"/>
        <v>0</v>
      </c>
      <c r="AZ30">
        <f t="shared" si="7"/>
        <v>0</v>
      </c>
      <c r="BA30">
        <f t="shared" si="8"/>
        <v>0</v>
      </c>
      <c r="BB30">
        <f t="shared" si="9"/>
        <v>0</v>
      </c>
      <c r="BC30">
        <f t="shared" si="10"/>
        <v>0</v>
      </c>
      <c r="BD30">
        <f t="shared" si="11"/>
        <v>0</v>
      </c>
      <c r="BE30">
        <f t="shared" si="12"/>
        <v>0</v>
      </c>
      <c r="BF30">
        <f t="shared" si="13"/>
        <v>0</v>
      </c>
      <c r="BG30">
        <f t="shared" si="14"/>
        <v>0</v>
      </c>
      <c r="BH30">
        <f t="shared" si="15"/>
        <v>0</v>
      </c>
      <c r="BI30">
        <f t="shared" si="16"/>
        <v>0</v>
      </c>
      <c r="BJ30">
        <f t="shared" si="17"/>
        <v>0</v>
      </c>
      <c r="BK30">
        <f t="shared" si="18"/>
        <v>0</v>
      </c>
      <c r="BL30">
        <f t="shared" si="19"/>
        <v>0</v>
      </c>
      <c r="BM30">
        <f t="shared" si="20"/>
        <v>0</v>
      </c>
      <c r="BN30">
        <f t="shared" si="21"/>
        <v>0</v>
      </c>
      <c r="BO30">
        <f t="shared" si="22"/>
        <v>0</v>
      </c>
      <c r="BP30">
        <f t="shared" si="23"/>
        <v>0</v>
      </c>
      <c r="BX30" s="85"/>
      <c r="BY30" s="85"/>
    </row>
    <row r="31" spans="1:77">
      <c r="A31" s="76" t="str">
        <f t="shared" si="1"/>
        <v>108</v>
      </c>
      <c r="B31" s="22">
        <v>39470</v>
      </c>
      <c r="C31" s="85"/>
      <c r="D31" s="85"/>
      <c r="E31" s="85"/>
      <c r="F31" s="85"/>
      <c r="G31" s="85"/>
      <c r="H31" s="85"/>
      <c r="I31" s="85"/>
      <c r="J31" s="85"/>
      <c r="K31" s="85"/>
      <c r="L31" s="85"/>
      <c r="M31" s="85"/>
      <c r="N31" s="85"/>
      <c r="O31" s="85"/>
      <c r="P31" s="85"/>
      <c r="Q31" s="85"/>
      <c r="R31" s="85"/>
      <c r="S31" s="85"/>
      <c r="T31" s="85"/>
      <c r="U31" s="85"/>
      <c r="V31" s="85"/>
      <c r="W31" s="85"/>
      <c r="X31" s="85"/>
      <c r="Y31" s="85"/>
      <c r="Z31" s="85"/>
      <c r="AA31" s="85"/>
      <c r="AB31" s="85"/>
      <c r="AC31" s="85"/>
      <c r="AD31" s="85"/>
      <c r="AE31" s="85"/>
      <c r="AF31" s="85"/>
      <c r="AG31" s="85"/>
      <c r="AH31" s="85"/>
      <c r="AI31" s="85"/>
      <c r="AJ31" s="85"/>
      <c r="AK31" s="85"/>
      <c r="AL31" s="85"/>
      <c r="AM31" s="85"/>
      <c r="AN31" s="85"/>
      <c r="AO31" s="85"/>
      <c r="AP31" s="85"/>
      <c r="AQ31" s="85"/>
      <c r="AR31" s="85"/>
      <c r="AS31" s="85"/>
      <c r="AT31" s="85"/>
      <c r="AU31">
        <f t="shared" si="2"/>
        <v>0</v>
      </c>
      <c r="AV31">
        <f t="shared" si="3"/>
        <v>0</v>
      </c>
      <c r="AW31">
        <f t="shared" si="4"/>
        <v>0</v>
      </c>
      <c r="AX31">
        <f t="shared" si="5"/>
        <v>0</v>
      </c>
      <c r="AY31">
        <f t="shared" si="6"/>
        <v>0</v>
      </c>
      <c r="AZ31">
        <f t="shared" si="7"/>
        <v>0</v>
      </c>
      <c r="BA31">
        <f t="shared" si="8"/>
        <v>0</v>
      </c>
      <c r="BB31">
        <f t="shared" si="9"/>
        <v>0</v>
      </c>
      <c r="BC31">
        <f t="shared" si="10"/>
        <v>0</v>
      </c>
      <c r="BD31">
        <f t="shared" si="11"/>
        <v>0</v>
      </c>
      <c r="BE31">
        <f t="shared" si="12"/>
        <v>0</v>
      </c>
      <c r="BF31">
        <f t="shared" si="13"/>
        <v>0</v>
      </c>
      <c r="BG31">
        <f t="shared" si="14"/>
        <v>0</v>
      </c>
      <c r="BH31">
        <f t="shared" si="15"/>
        <v>0</v>
      </c>
      <c r="BI31">
        <f t="shared" si="16"/>
        <v>0</v>
      </c>
      <c r="BJ31">
        <f t="shared" si="17"/>
        <v>0</v>
      </c>
      <c r="BK31">
        <f t="shared" si="18"/>
        <v>0</v>
      </c>
      <c r="BL31">
        <f t="shared" si="19"/>
        <v>0</v>
      </c>
      <c r="BM31">
        <f t="shared" si="20"/>
        <v>0</v>
      </c>
      <c r="BN31">
        <f t="shared" si="21"/>
        <v>0</v>
      </c>
      <c r="BO31">
        <f t="shared" si="22"/>
        <v>0</v>
      </c>
      <c r="BP31">
        <f t="shared" si="23"/>
        <v>0</v>
      </c>
      <c r="BX31" s="85"/>
      <c r="BY31" s="85"/>
    </row>
    <row r="32" spans="1:77">
      <c r="A32" s="76" t="str">
        <f t="shared" si="1"/>
        <v>108</v>
      </c>
      <c r="B32" s="22">
        <v>39471</v>
      </c>
      <c r="C32" s="85"/>
      <c r="D32" s="85"/>
      <c r="E32" s="85"/>
      <c r="F32" s="85"/>
      <c r="G32" s="85"/>
      <c r="H32" s="85"/>
      <c r="I32" s="85"/>
      <c r="J32" s="85"/>
      <c r="K32" s="85"/>
      <c r="L32" s="85"/>
      <c r="M32" s="85"/>
      <c r="N32" s="85"/>
      <c r="O32" s="85"/>
      <c r="P32" s="85"/>
      <c r="Q32" s="85"/>
      <c r="R32" s="85"/>
      <c r="S32" s="85"/>
      <c r="T32" s="85"/>
      <c r="U32" s="85"/>
      <c r="V32" s="85"/>
      <c r="W32" s="85"/>
      <c r="X32" s="85"/>
      <c r="Y32" s="85"/>
      <c r="Z32" s="85"/>
      <c r="AA32" s="85"/>
      <c r="AB32" s="85"/>
      <c r="AC32" s="85"/>
      <c r="AD32" s="85"/>
      <c r="AE32" s="85"/>
      <c r="AF32" s="85"/>
      <c r="AG32" s="85"/>
      <c r="AH32" s="85"/>
      <c r="AI32" s="85"/>
      <c r="AJ32" s="85"/>
      <c r="AK32" s="85"/>
      <c r="AL32" s="85"/>
      <c r="AM32" s="85"/>
      <c r="AN32" s="85"/>
      <c r="AO32" s="85"/>
      <c r="AP32" s="85"/>
      <c r="AQ32" s="85"/>
      <c r="AR32" s="85"/>
      <c r="AS32" s="85"/>
      <c r="AT32" s="85"/>
      <c r="AU32">
        <f t="shared" si="2"/>
        <v>0</v>
      </c>
      <c r="AV32">
        <f t="shared" si="3"/>
        <v>0</v>
      </c>
      <c r="AW32">
        <f t="shared" si="4"/>
        <v>0</v>
      </c>
      <c r="AX32">
        <f t="shared" si="5"/>
        <v>0</v>
      </c>
      <c r="AY32">
        <f t="shared" si="6"/>
        <v>0</v>
      </c>
      <c r="AZ32">
        <f t="shared" si="7"/>
        <v>0</v>
      </c>
      <c r="BA32">
        <f t="shared" si="8"/>
        <v>0</v>
      </c>
      <c r="BB32">
        <f t="shared" si="9"/>
        <v>0</v>
      </c>
      <c r="BC32">
        <f t="shared" si="10"/>
        <v>0</v>
      </c>
      <c r="BD32">
        <f t="shared" si="11"/>
        <v>0</v>
      </c>
      <c r="BE32">
        <f t="shared" si="12"/>
        <v>0</v>
      </c>
      <c r="BF32">
        <f t="shared" si="13"/>
        <v>0</v>
      </c>
      <c r="BG32">
        <f t="shared" si="14"/>
        <v>0</v>
      </c>
      <c r="BH32">
        <f t="shared" si="15"/>
        <v>0</v>
      </c>
      <c r="BI32">
        <f t="shared" si="16"/>
        <v>0</v>
      </c>
      <c r="BJ32">
        <f t="shared" si="17"/>
        <v>0</v>
      </c>
      <c r="BK32">
        <f t="shared" si="18"/>
        <v>0</v>
      </c>
      <c r="BL32">
        <f t="shared" si="19"/>
        <v>0</v>
      </c>
      <c r="BM32">
        <f t="shared" si="20"/>
        <v>0</v>
      </c>
      <c r="BN32">
        <f t="shared" si="21"/>
        <v>0</v>
      </c>
      <c r="BO32">
        <f t="shared" si="22"/>
        <v>0</v>
      </c>
      <c r="BP32">
        <f t="shared" si="23"/>
        <v>0</v>
      </c>
      <c r="BX32" s="85"/>
      <c r="BY32" s="85"/>
    </row>
    <row r="33" spans="1:77">
      <c r="A33" s="76" t="str">
        <f t="shared" si="1"/>
        <v>108</v>
      </c>
      <c r="B33" s="22">
        <v>39472</v>
      </c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>
        <f t="shared" si="2"/>
        <v>0</v>
      </c>
      <c r="AV33">
        <f t="shared" si="3"/>
        <v>0</v>
      </c>
      <c r="AW33">
        <f t="shared" si="4"/>
        <v>0</v>
      </c>
      <c r="AX33">
        <f t="shared" si="5"/>
        <v>0</v>
      </c>
      <c r="AY33">
        <f t="shared" si="6"/>
        <v>0</v>
      </c>
      <c r="AZ33">
        <f t="shared" si="7"/>
        <v>0</v>
      </c>
      <c r="BA33">
        <f t="shared" si="8"/>
        <v>0</v>
      </c>
      <c r="BB33">
        <f t="shared" si="9"/>
        <v>0</v>
      </c>
      <c r="BC33">
        <f t="shared" si="10"/>
        <v>0</v>
      </c>
      <c r="BD33">
        <f t="shared" si="11"/>
        <v>0</v>
      </c>
      <c r="BE33">
        <f t="shared" si="12"/>
        <v>0</v>
      </c>
      <c r="BF33">
        <f t="shared" si="13"/>
        <v>0</v>
      </c>
      <c r="BG33">
        <f t="shared" si="14"/>
        <v>0</v>
      </c>
      <c r="BH33">
        <f t="shared" si="15"/>
        <v>0</v>
      </c>
      <c r="BI33">
        <f t="shared" si="16"/>
        <v>0</v>
      </c>
      <c r="BJ33">
        <f t="shared" si="17"/>
        <v>0</v>
      </c>
      <c r="BK33">
        <f t="shared" si="18"/>
        <v>0</v>
      </c>
      <c r="BL33">
        <f t="shared" si="19"/>
        <v>0</v>
      </c>
      <c r="BM33">
        <f t="shared" si="20"/>
        <v>0</v>
      </c>
      <c r="BN33">
        <f t="shared" si="21"/>
        <v>0</v>
      </c>
      <c r="BO33">
        <f t="shared" si="22"/>
        <v>0</v>
      </c>
      <c r="BP33">
        <f t="shared" si="23"/>
        <v>0</v>
      </c>
      <c r="BX33" s="85"/>
      <c r="BY33" s="85"/>
    </row>
    <row r="34" spans="1:77">
      <c r="A34" s="76" t="str">
        <f t="shared" si="1"/>
        <v>108</v>
      </c>
      <c r="B34" s="22">
        <v>39473</v>
      </c>
      <c r="C34" s="85"/>
      <c r="D34" s="85"/>
      <c r="E34" s="85"/>
      <c r="F34" s="85"/>
      <c r="G34" s="85"/>
      <c r="H34" s="85"/>
      <c r="I34" s="85"/>
      <c r="J34" s="85"/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5"/>
      <c r="AE34" s="85"/>
      <c r="AF34" s="85"/>
      <c r="AG34" s="85"/>
      <c r="AH34" s="85"/>
      <c r="AI34" s="85"/>
      <c r="AJ34" s="85"/>
      <c r="AK34" s="85"/>
      <c r="AL34" s="85"/>
      <c r="AM34" s="85"/>
      <c r="AN34" s="85"/>
      <c r="AO34" s="85"/>
      <c r="AP34" s="85"/>
      <c r="AQ34" s="85"/>
      <c r="AR34" s="85"/>
      <c r="AS34" s="85"/>
      <c r="AT34" s="85"/>
      <c r="AU34">
        <f t="shared" si="2"/>
        <v>0</v>
      </c>
      <c r="AV34">
        <f t="shared" si="3"/>
        <v>0</v>
      </c>
      <c r="AW34">
        <f t="shared" si="4"/>
        <v>0</v>
      </c>
      <c r="AX34">
        <f t="shared" si="5"/>
        <v>0</v>
      </c>
      <c r="AY34">
        <f t="shared" si="6"/>
        <v>0</v>
      </c>
      <c r="AZ34">
        <f t="shared" si="7"/>
        <v>0</v>
      </c>
      <c r="BA34">
        <f t="shared" si="8"/>
        <v>0</v>
      </c>
      <c r="BB34">
        <f t="shared" si="9"/>
        <v>0</v>
      </c>
      <c r="BC34">
        <f t="shared" si="10"/>
        <v>0</v>
      </c>
      <c r="BD34">
        <f t="shared" si="11"/>
        <v>0</v>
      </c>
      <c r="BE34">
        <f t="shared" si="12"/>
        <v>0</v>
      </c>
      <c r="BF34">
        <f t="shared" si="13"/>
        <v>0</v>
      </c>
      <c r="BG34">
        <f t="shared" si="14"/>
        <v>0</v>
      </c>
      <c r="BH34">
        <f t="shared" si="15"/>
        <v>0</v>
      </c>
      <c r="BI34">
        <f t="shared" si="16"/>
        <v>0</v>
      </c>
      <c r="BJ34">
        <f t="shared" si="17"/>
        <v>0</v>
      </c>
      <c r="BK34">
        <f t="shared" si="18"/>
        <v>0</v>
      </c>
      <c r="BL34">
        <f t="shared" si="19"/>
        <v>0</v>
      </c>
      <c r="BM34">
        <f t="shared" si="20"/>
        <v>0</v>
      </c>
      <c r="BN34">
        <f t="shared" si="21"/>
        <v>0</v>
      </c>
      <c r="BO34">
        <f t="shared" si="22"/>
        <v>0</v>
      </c>
      <c r="BP34">
        <f t="shared" si="23"/>
        <v>0</v>
      </c>
      <c r="BX34" s="85"/>
      <c r="BY34" s="85"/>
    </row>
    <row r="35" spans="1:77">
      <c r="A35" s="76" t="str">
        <f t="shared" si="1"/>
        <v>108</v>
      </c>
      <c r="B35" s="22">
        <v>39474</v>
      </c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5"/>
      <c r="Q35" s="85"/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>
        <f t="shared" si="2"/>
        <v>0</v>
      </c>
      <c r="AV35">
        <f t="shared" si="3"/>
        <v>0</v>
      </c>
      <c r="AW35">
        <f t="shared" si="4"/>
        <v>0</v>
      </c>
      <c r="AX35">
        <f t="shared" si="5"/>
        <v>0</v>
      </c>
      <c r="AY35">
        <f t="shared" si="6"/>
        <v>0</v>
      </c>
      <c r="AZ35">
        <f t="shared" si="7"/>
        <v>0</v>
      </c>
      <c r="BA35">
        <f t="shared" si="8"/>
        <v>0</v>
      </c>
      <c r="BB35">
        <f t="shared" si="9"/>
        <v>0</v>
      </c>
      <c r="BC35">
        <f t="shared" si="10"/>
        <v>0</v>
      </c>
      <c r="BD35">
        <f t="shared" si="11"/>
        <v>0</v>
      </c>
      <c r="BE35">
        <f t="shared" si="12"/>
        <v>0</v>
      </c>
      <c r="BF35">
        <f t="shared" si="13"/>
        <v>0</v>
      </c>
      <c r="BG35">
        <f t="shared" si="14"/>
        <v>0</v>
      </c>
      <c r="BH35">
        <f t="shared" si="15"/>
        <v>0</v>
      </c>
      <c r="BI35">
        <f t="shared" si="16"/>
        <v>0</v>
      </c>
      <c r="BJ35">
        <f t="shared" si="17"/>
        <v>0</v>
      </c>
      <c r="BK35">
        <f t="shared" si="18"/>
        <v>0</v>
      </c>
      <c r="BL35">
        <f t="shared" si="19"/>
        <v>0</v>
      </c>
      <c r="BM35">
        <f t="shared" si="20"/>
        <v>0</v>
      </c>
      <c r="BN35">
        <f t="shared" si="21"/>
        <v>0</v>
      </c>
      <c r="BO35">
        <f t="shared" si="22"/>
        <v>0</v>
      </c>
      <c r="BP35">
        <f t="shared" si="23"/>
        <v>0</v>
      </c>
      <c r="BX35" s="85"/>
      <c r="BY35" s="85"/>
    </row>
    <row r="36" spans="1:77">
      <c r="A36" s="76" t="str">
        <f t="shared" si="1"/>
        <v>108</v>
      </c>
      <c r="B36" s="22">
        <v>39475</v>
      </c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5"/>
      <c r="Q36" s="85"/>
      <c r="R36" s="85"/>
      <c r="S36" s="85"/>
      <c r="T36" s="85"/>
      <c r="U36" s="85"/>
      <c r="V36" s="85"/>
      <c r="W36" s="85"/>
      <c r="X36" s="85"/>
      <c r="Y36" s="85"/>
      <c r="Z36" s="85"/>
      <c r="AA36" s="85"/>
      <c r="AB36" s="85"/>
      <c r="AC36" s="85"/>
      <c r="AD36" s="85"/>
      <c r="AE36" s="85"/>
      <c r="AF36" s="85"/>
      <c r="AG36" s="85"/>
      <c r="AH36" s="85"/>
      <c r="AI36" s="85"/>
      <c r="AJ36" s="85"/>
      <c r="AK36" s="85"/>
      <c r="AL36" s="85"/>
      <c r="AM36" s="85"/>
      <c r="AN36" s="85"/>
      <c r="AO36" s="85"/>
      <c r="AP36" s="85"/>
      <c r="AQ36" s="85"/>
      <c r="AR36" s="85"/>
      <c r="AS36" s="85"/>
      <c r="AT36" s="85"/>
      <c r="AU36">
        <f t="shared" si="2"/>
        <v>0</v>
      </c>
      <c r="AV36">
        <f t="shared" si="3"/>
        <v>0</v>
      </c>
      <c r="AW36">
        <f t="shared" si="4"/>
        <v>0</v>
      </c>
      <c r="AX36">
        <f t="shared" si="5"/>
        <v>0</v>
      </c>
      <c r="AY36">
        <f t="shared" si="6"/>
        <v>0</v>
      </c>
      <c r="AZ36">
        <f t="shared" si="7"/>
        <v>0</v>
      </c>
      <c r="BA36">
        <f t="shared" si="8"/>
        <v>0</v>
      </c>
      <c r="BB36">
        <f t="shared" si="9"/>
        <v>0</v>
      </c>
      <c r="BC36">
        <f t="shared" si="10"/>
        <v>0</v>
      </c>
      <c r="BD36">
        <f t="shared" si="11"/>
        <v>0</v>
      </c>
      <c r="BE36">
        <f t="shared" si="12"/>
        <v>0</v>
      </c>
      <c r="BF36">
        <f t="shared" si="13"/>
        <v>0</v>
      </c>
      <c r="BG36">
        <f t="shared" si="14"/>
        <v>0</v>
      </c>
      <c r="BH36">
        <f t="shared" si="15"/>
        <v>0</v>
      </c>
      <c r="BI36">
        <f t="shared" si="16"/>
        <v>0</v>
      </c>
      <c r="BJ36">
        <f t="shared" si="17"/>
        <v>0</v>
      </c>
      <c r="BK36">
        <f t="shared" si="18"/>
        <v>0</v>
      </c>
      <c r="BL36">
        <f t="shared" si="19"/>
        <v>0</v>
      </c>
      <c r="BM36">
        <f t="shared" si="20"/>
        <v>0</v>
      </c>
      <c r="BN36">
        <f t="shared" si="21"/>
        <v>0</v>
      </c>
      <c r="BO36">
        <f t="shared" si="22"/>
        <v>0</v>
      </c>
      <c r="BP36">
        <f t="shared" si="23"/>
        <v>0</v>
      </c>
      <c r="BX36" s="85"/>
      <c r="BY36" s="85"/>
    </row>
    <row r="37" spans="1:77">
      <c r="A37" s="76" t="str">
        <f t="shared" si="1"/>
        <v>108</v>
      </c>
      <c r="B37" s="22">
        <v>39476</v>
      </c>
      <c r="C37" s="85"/>
      <c r="D37" s="85"/>
      <c r="E37" s="85"/>
      <c r="F37" s="85"/>
      <c r="G37" s="85"/>
      <c r="H37" s="85"/>
      <c r="I37" s="85"/>
      <c r="J37" s="85"/>
      <c r="K37" s="85"/>
      <c r="L37" s="85"/>
      <c r="M37" s="85"/>
      <c r="N37" s="85"/>
      <c r="O37" s="85"/>
      <c r="P37" s="85"/>
      <c r="Q37" s="85"/>
      <c r="R37" s="85"/>
      <c r="S37" s="85"/>
      <c r="T37" s="85"/>
      <c r="U37" s="85"/>
      <c r="V37" s="85"/>
      <c r="W37" s="85"/>
      <c r="X37" s="85"/>
      <c r="Y37" s="85"/>
      <c r="Z37" s="85"/>
      <c r="AA37" s="85"/>
      <c r="AB37" s="85"/>
      <c r="AC37" s="85"/>
      <c r="AD37" s="85"/>
      <c r="AE37" s="85"/>
      <c r="AF37" s="85"/>
      <c r="AG37" s="85"/>
      <c r="AH37" s="85"/>
      <c r="AI37" s="85"/>
      <c r="AJ37" s="85"/>
      <c r="AK37" s="85"/>
      <c r="AL37" s="85"/>
      <c r="AM37" s="85"/>
      <c r="AN37" s="85"/>
      <c r="AO37" s="85"/>
      <c r="AP37" s="85"/>
      <c r="AQ37" s="85"/>
      <c r="AR37" s="85"/>
      <c r="AS37" s="85"/>
      <c r="AT37" s="85"/>
      <c r="AU37">
        <f t="shared" si="2"/>
        <v>0</v>
      </c>
      <c r="AV37">
        <f t="shared" si="3"/>
        <v>0</v>
      </c>
      <c r="AW37">
        <f t="shared" si="4"/>
        <v>0</v>
      </c>
      <c r="AX37">
        <f t="shared" si="5"/>
        <v>0</v>
      </c>
      <c r="AY37">
        <f t="shared" si="6"/>
        <v>0</v>
      </c>
      <c r="AZ37">
        <f t="shared" si="7"/>
        <v>0</v>
      </c>
      <c r="BA37">
        <f t="shared" si="8"/>
        <v>0</v>
      </c>
      <c r="BB37">
        <f t="shared" si="9"/>
        <v>0</v>
      </c>
      <c r="BC37">
        <f t="shared" si="10"/>
        <v>0</v>
      </c>
      <c r="BD37">
        <f t="shared" si="11"/>
        <v>0</v>
      </c>
      <c r="BE37">
        <f t="shared" si="12"/>
        <v>0</v>
      </c>
      <c r="BF37">
        <f t="shared" si="13"/>
        <v>0</v>
      </c>
      <c r="BG37">
        <f t="shared" si="14"/>
        <v>0</v>
      </c>
      <c r="BH37">
        <f t="shared" si="15"/>
        <v>0</v>
      </c>
      <c r="BI37">
        <f t="shared" si="16"/>
        <v>0</v>
      </c>
      <c r="BJ37">
        <f t="shared" si="17"/>
        <v>0</v>
      </c>
      <c r="BK37">
        <f t="shared" si="18"/>
        <v>0</v>
      </c>
      <c r="BL37">
        <f t="shared" si="19"/>
        <v>0</v>
      </c>
      <c r="BM37">
        <f t="shared" si="20"/>
        <v>0</v>
      </c>
      <c r="BN37">
        <f t="shared" si="21"/>
        <v>0</v>
      </c>
      <c r="BO37">
        <f t="shared" si="22"/>
        <v>0</v>
      </c>
      <c r="BP37">
        <f t="shared" si="23"/>
        <v>0</v>
      </c>
      <c r="BX37" s="85"/>
      <c r="BY37" s="85"/>
    </row>
    <row r="38" spans="1:77">
      <c r="A38" s="76" t="str">
        <f t="shared" si="1"/>
        <v>108</v>
      </c>
      <c r="B38" s="22">
        <v>39477</v>
      </c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>
        <f t="shared" si="2"/>
        <v>0</v>
      </c>
      <c r="AV38">
        <f t="shared" si="3"/>
        <v>0</v>
      </c>
      <c r="AW38">
        <f t="shared" si="4"/>
        <v>0</v>
      </c>
      <c r="AX38">
        <f t="shared" si="5"/>
        <v>0</v>
      </c>
      <c r="AY38">
        <f t="shared" si="6"/>
        <v>0</v>
      </c>
      <c r="AZ38">
        <f t="shared" si="7"/>
        <v>0</v>
      </c>
      <c r="BA38">
        <f t="shared" si="8"/>
        <v>0</v>
      </c>
      <c r="BB38">
        <f t="shared" si="9"/>
        <v>0</v>
      </c>
      <c r="BC38">
        <f t="shared" si="10"/>
        <v>0</v>
      </c>
      <c r="BD38">
        <f t="shared" si="11"/>
        <v>0</v>
      </c>
      <c r="BE38">
        <f t="shared" si="12"/>
        <v>0</v>
      </c>
      <c r="BF38">
        <f t="shared" si="13"/>
        <v>0</v>
      </c>
      <c r="BG38">
        <f t="shared" si="14"/>
        <v>0</v>
      </c>
      <c r="BH38">
        <f t="shared" si="15"/>
        <v>0</v>
      </c>
      <c r="BI38">
        <f t="shared" si="16"/>
        <v>0</v>
      </c>
      <c r="BJ38">
        <f t="shared" si="17"/>
        <v>0</v>
      </c>
      <c r="BK38">
        <f t="shared" si="18"/>
        <v>0</v>
      </c>
      <c r="BL38">
        <f t="shared" si="19"/>
        <v>0</v>
      </c>
      <c r="BM38">
        <f t="shared" si="20"/>
        <v>0</v>
      </c>
      <c r="BN38">
        <f t="shared" si="21"/>
        <v>0</v>
      </c>
      <c r="BO38">
        <f t="shared" si="22"/>
        <v>0</v>
      </c>
      <c r="BP38">
        <f t="shared" si="23"/>
        <v>0</v>
      </c>
      <c r="BX38" s="85"/>
      <c r="BY38" s="85"/>
    </row>
    <row r="39" spans="1:77">
      <c r="A39" s="76" t="str">
        <f t="shared" si="1"/>
        <v>108</v>
      </c>
      <c r="B39" s="22">
        <v>39478</v>
      </c>
      <c r="C39" s="85"/>
      <c r="D39" s="85"/>
      <c r="E39" s="85"/>
      <c r="F39" s="85"/>
      <c r="G39" s="85"/>
      <c r="H39" s="85"/>
      <c r="I39" s="85"/>
      <c r="J39" s="85"/>
      <c r="K39" s="85"/>
      <c r="L39" s="85"/>
      <c r="M39" s="85"/>
      <c r="N39" s="85"/>
      <c r="O39" s="85"/>
      <c r="P39" s="85"/>
      <c r="Q39" s="85"/>
      <c r="R39" s="85"/>
      <c r="S39" s="85"/>
      <c r="T39" s="85"/>
      <c r="U39" s="85"/>
      <c r="V39" s="85"/>
      <c r="W39" s="85"/>
      <c r="X39" s="85"/>
      <c r="Y39" s="85"/>
      <c r="Z39" s="85"/>
      <c r="AA39" s="85"/>
      <c r="AB39" s="85"/>
      <c r="AC39" s="85"/>
      <c r="AD39" s="85"/>
      <c r="AE39" s="85"/>
      <c r="AF39" s="85"/>
      <c r="AG39" s="85"/>
      <c r="AH39" s="85"/>
      <c r="AI39" s="85"/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>
        <f t="shared" si="2"/>
        <v>0</v>
      </c>
      <c r="AV39">
        <f t="shared" si="3"/>
        <v>0</v>
      </c>
      <c r="AW39">
        <f t="shared" si="4"/>
        <v>0</v>
      </c>
      <c r="AX39">
        <f t="shared" si="5"/>
        <v>0</v>
      </c>
      <c r="AY39">
        <f t="shared" si="6"/>
        <v>0</v>
      </c>
      <c r="AZ39">
        <f t="shared" si="7"/>
        <v>0</v>
      </c>
      <c r="BA39">
        <f t="shared" si="8"/>
        <v>0</v>
      </c>
      <c r="BB39">
        <f t="shared" si="9"/>
        <v>0</v>
      </c>
      <c r="BC39">
        <f t="shared" si="10"/>
        <v>0</v>
      </c>
      <c r="BD39">
        <f t="shared" si="11"/>
        <v>0</v>
      </c>
      <c r="BE39">
        <f t="shared" si="12"/>
        <v>0</v>
      </c>
      <c r="BF39">
        <f t="shared" si="13"/>
        <v>0</v>
      </c>
      <c r="BG39">
        <f t="shared" si="14"/>
        <v>0</v>
      </c>
      <c r="BH39">
        <f t="shared" si="15"/>
        <v>0</v>
      </c>
      <c r="BI39">
        <f t="shared" si="16"/>
        <v>0</v>
      </c>
      <c r="BJ39">
        <f t="shared" si="17"/>
        <v>0</v>
      </c>
      <c r="BK39">
        <f t="shared" si="18"/>
        <v>0</v>
      </c>
      <c r="BL39">
        <f t="shared" si="19"/>
        <v>0</v>
      </c>
      <c r="BM39">
        <f t="shared" si="20"/>
        <v>0</v>
      </c>
      <c r="BN39">
        <f t="shared" si="21"/>
        <v>0</v>
      </c>
      <c r="BO39">
        <f t="shared" si="22"/>
        <v>0</v>
      </c>
      <c r="BP39">
        <f t="shared" si="23"/>
        <v>0</v>
      </c>
      <c r="BX39" s="85"/>
      <c r="BY39" s="85"/>
    </row>
    <row r="40" spans="1:77">
      <c r="A40" s="76" t="str">
        <f t="shared" si="1"/>
        <v>208</v>
      </c>
      <c r="B40" s="22">
        <v>39479</v>
      </c>
      <c r="C40" s="85">
        <v>7</v>
      </c>
      <c r="D40" s="85">
        <v>7</v>
      </c>
      <c r="E40" s="85">
        <v>7</v>
      </c>
      <c r="F40" s="85">
        <v>7</v>
      </c>
      <c r="G40" s="85">
        <v>7</v>
      </c>
      <c r="H40" s="85">
        <v>7</v>
      </c>
      <c r="I40" s="85">
        <v>7</v>
      </c>
      <c r="J40" s="85">
        <v>7</v>
      </c>
      <c r="K40" s="85">
        <v>7</v>
      </c>
      <c r="L40" s="85">
        <v>7</v>
      </c>
      <c r="M40" s="85">
        <v>7</v>
      </c>
      <c r="N40" s="85">
        <v>7</v>
      </c>
      <c r="O40" s="85">
        <v>7</v>
      </c>
      <c r="P40" s="85">
        <v>7</v>
      </c>
      <c r="Q40" s="85">
        <v>7</v>
      </c>
      <c r="R40" s="85">
        <v>7</v>
      </c>
      <c r="S40" s="85">
        <v>7</v>
      </c>
      <c r="T40" s="85">
        <v>7</v>
      </c>
      <c r="U40" s="85">
        <v>7</v>
      </c>
      <c r="V40" s="85">
        <v>7</v>
      </c>
      <c r="W40" s="85">
        <v>7</v>
      </c>
      <c r="X40" s="85">
        <v>7</v>
      </c>
      <c r="Y40" s="85">
        <v>7</v>
      </c>
      <c r="Z40" s="85">
        <v>7</v>
      </c>
      <c r="AA40" s="85">
        <v>7</v>
      </c>
      <c r="AB40" s="85">
        <v>7</v>
      </c>
      <c r="AC40" s="85">
        <v>7</v>
      </c>
      <c r="AD40" s="85">
        <v>7</v>
      </c>
      <c r="AE40" s="85">
        <v>7</v>
      </c>
      <c r="AF40" s="85">
        <v>7</v>
      </c>
      <c r="AG40" s="85">
        <v>7</v>
      </c>
      <c r="AH40" s="85">
        <v>7</v>
      </c>
      <c r="AI40" s="85">
        <v>7</v>
      </c>
      <c r="AJ40" s="85">
        <v>7</v>
      </c>
      <c r="AK40" s="85">
        <v>7</v>
      </c>
      <c r="AL40" s="85">
        <v>7</v>
      </c>
      <c r="AM40" s="85">
        <v>7</v>
      </c>
      <c r="AN40" s="85">
        <v>7</v>
      </c>
      <c r="AO40" s="85">
        <v>7</v>
      </c>
      <c r="AP40" s="85">
        <v>7</v>
      </c>
      <c r="AQ40" s="85">
        <v>7</v>
      </c>
      <c r="AR40" s="85">
        <v>7</v>
      </c>
      <c r="AS40" s="85">
        <v>7</v>
      </c>
      <c r="AT40" s="85">
        <v>7</v>
      </c>
      <c r="AU40">
        <f t="shared" si="2"/>
        <v>14</v>
      </c>
      <c r="AV40">
        <f t="shared" si="3"/>
        <v>14</v>
      </c>
      <c r="AW40">
        <f t="shared" si="4"/>
        <v>14</v>
      </c>
      <c r="AX40">
        <f t="shared" si="5"/>
        <v>14</v>
      </c>
      <c r="AY40">
        <f t="shared" si="6"/>
        <v>14</v>
      </c>
      <c r="AZ40">
        <f t="shared" si="7"/>
        <v>14</v>
      </c>
      <c r="BA40">
        <f t="shared" si="8"/>
        <v>14</v>
      </c>
      <c r="BB40">
        <f t="shared" si="9"/>
        <v>14</v>
      </c>
      <c r="BC40">
        <f t="shared" si="10"/>
        <v>14</v>
      </c>
      <c r="BD40">
        <f t="shared" si="11"/>
        <v>14</v>
      </c>
      <c r="BE40">
        <f t="shared" si="12"/>
        <v>14</v>
      </c>
      <c r="BF40">
        <f t="shared" si="13"/>
        <v>14</v>
      </c>
      <c r="BG40">
        <f t="shared" si="14"/>
        <v>14</v>
      </c>
      <c r="BH40">
        <f t="shared" si="15"/>
        <v>14</v>
      </c>
      <c r="BI40">
        <f t="shared" si="16"/>
        <v>14</v>
      </c>
      <c r="BJ40">
        <f t="shared" si="17"/>
        <v>14</v>
      </c>
      <c r="BK40">
        <f t="shared" si="18"/>
        <v>14</v>
      </c>
      <c r="BL40">
        <f t="shared" si="19"/>
        <v>14</v>
      </c>
      <c r="BM40">
        <f t="shared" si="20"/>
        <v>14</v>
      </c>
      <c r="BN40">
        <f t="shared" si="21"/>
        <v>14</v>
      </c>
      <c r="BO40">
        <f t="shared" si="22"/>
        <v>14</v>
      </c>
      <c r="BP40">
        <f t="shared" si="23"/>
        <v>14</v>
      </c>
      <c r="BX40" s="85"/>
      <c r="BY40" s="85"/>
    </row>
    <row r="41" spans="1:77">
      <c r="A41" s="76" t="str">
        <f t="shared" si="1"/>
        <v>208</v>
      </c>
      <c r="B41" s="22">
        <v>39480</v>
      </c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>
        <f t="shared" si="2"/>
        <v>0</v>
      </c>
      <c r="AV41">
        <f t="shared" si="3"/>
        <v>0</v>
      </c>
      <c r="AW41">
        <f t="shared" si="4"/>
        <v>0</v>
      </c>
      <c r="AX41">
        <f t="shared" si="5"/>
        <v>0</v>
      </c>
      <c r="AY41">
        <f t="shared" si="6"/>
        <v>0</v>
      </c>
      <c r="AZ41">
        <f t="shared" si="7"/>
        <v>0</v>
      </c>
      <c r="BA41">
        <f t="shared" si="8"/>
        <v>0</v>
      </c>
      <c r="BB41">
        <f t="shared" si="9"/>
        <v>0</v>
      </c>
      <c r="BC41">
        <f t="shared" si="10"/>
        <v>0</v>
      </c>
      <c r="BD41">
        <f t="shared" si="11"/>
        <v>0</v>
      </c>
      <c r="BE41">
        <f t="shared" si="12"/>
        <v>0</v>
      </c>
      <c r="BF41">
        <f t="shared" si="13"/>
        <v>0</v>
      </c>
      <c r="BG41">
        <f t="shared" si="14"/>
        <v>0</v>
      </c>
      <c r="BH41">
        <f t="shared" si="15"/>
        <v>0</v>
      </c>
      <c r="BI41">
        <f t="shared" si="16"/>
        <v>0</v>
      </c>
      <c r="BJ41">
        <f t="shared" si="17"/>
        <v>0</v>
      </c>
      <c r="BK41">
        <f t="shared" si="18"/>
        <v>0</v>
      </c>
      <c r="BL41">
        <f t="shared" si="19"/>
        <v>0</v>
      </c>
      <c r="BM41">
        <f t="shared" si="20"/>
        <v>0</v>
      </c>
      <c r="BN41">
        <f t="shared" si="21"/>
        <v>0</v>
      </c>
      <c r="BO41">
        <f t="shared" si="22"/>
        <v>0</v>
      </c>
      <c r="BP41">
        <f t="shared" si="23"/>
        <v>0</v>
      </c>
      <c r="BX41" s="85"/>
      <c r="BY41" s="85"/>
    </row>
    <row r="42" spans="1:77">
      <c r="A42" s="76" t="str">
        <f t="shared" si="1"/>
        <v>208</v>
      </c>
      <c r="B42" s="22">
        <v>39481</v>
      </c>
      <c r="C42" s="85"/>
      <c r="D42" s="85"/>
      <c r="E42" s="85"/>
      <c r="F42" s="85"/>
      <c r="G42" s="85"/>
      <c r="H42" s="85"/>
      <c r="I42" s="85"/>
      <c r="J42" s="85"/>
      <c r="K42" s="85"/>
      <c r="L42" s="85"/>
      <c r="M42" s="85"/>
      <c r="N42" s="85"/>
      <c r="O42" s="85"/>
      <c r="P42" s="85"/>
      <c r="Q42" s="85"/>
      <c r="R42" s="85"/>
      <c r="S42" s="85"/>
      <c r="T42" s="85"/>
      <c r="U42" s="85"/>
      <c r="V42" s="85"/>
      <c r="W42" s="85"/>
      <c r="X42" s="85"/>
      <c r="Y42" s="85"/>
      <c r="Z42" s="85"/>
      <c r="AA42" s="85"/>
      <c r="AB42" s="85"/>
      <c r="AC42" s="85"/>
      <c r="AD42" s="85"/>
      <c r="AE42" s="85"/>
      <c r="AF42" s="85"/>
      <c r="AG42" s="85"/>
      <c r="AH42" s="85"/>
      <c r="AI42" s="85"/>
      <c r="AJ42" s="85"/>
      <c r="AK42" s="85"/>
      <c r="AL42" s="85"/>
      <c r="AM42" s="85"/>
      <c r="AN42" s="85"/>
      <c r="AO42" s="85"/>
      <c r="AP42" s="85"/>
      <c r="AQ42" s="85"/>
      <c r="AR42" s="85"/>
      <c r="AS42" s="85"/>
      <c r="AT42" s="85"/>
      <c r="AU42">
        <f t="shared" si="2"/>
        <v>0</v>
      </c>
      <c r="AV42">
        <f t="shared" si="3"/>
        <v>0</v>
      </c>
      <c r="AW42">
        <f t="shared" si="4"/>
        <v>0</v>
      </c>
      <c r="AX42">
        <f t="shared" si="5"/>
        <v>0</v>
      </c>
      <c r="AY42">
        <f t="shared" si="6"/>
        <v>0</v>
      </c>
      <c r="AZ42">
        <f t="shared" si="7"/>
        <v>0</v>
      </c>
      <c r="BA42">
        <f t="shared" si="8"/>
        <v>0</v>
      </c>
      <c r="BB42">
        <f t="shared" si="9"/>
        <v>0</v>
      </c>
      <c r="BC42">
        <f t="shared" si="10"/>
        <v>0</v>
      </c>
      <c r="BD42">
        <f t="shared" si="11"/>
        <v>0</v>
      </c>
      <c r="BE42">
        <f t="shared" si="12"/>
        <v>0</v>
      </c>
      <c r="BF42">
        <f t="shared" si="13"/>
        <v>0</v>
      </c>
      <c r="BG42">
        <f t="shared" si="14"/>
        <v>0</v>
      </c>
      <c r="BH42">
        <f t="shared" si="15"/>
        <v>0</v>
      </c>
      <c r="BI42">
        <f t="shared" si="16"/>
        <v>0</v>
      </c>
      <c r="BJ42">
        <f t="shared" si="17"/>
        <v>0</v>
      </c>
      <c r="BK42">
        <f t="shared" si="18"/>
        <v>0</v>
      </c>
      <c r="BL42">
        <f t="shared" si="19"/>
        <v>0</v>
      </c>
      <c r="BM42">
        <f t="shared" si="20"/>
        <v>0</v>
      </c>
      <c r="BN42">
        <f t="shared" si="21"/>
        <v>0</v>
      </c>
      <c r="BO42">
        <f t="shared" si="22"/>
        <v>0</v>
      </c>
      <c r="BP42">
        <f t="shared" si="23"/>
        <v>0</v>
      </c>
      <c r="BX42" s="85"/>
      <c r="BY42" s="85"/>
    </row>
    <row r="43" spans="1:77">
      <c r="A43" s="76" t="str">
        <f t="shared" si="1"/>
        <v>208</v>
      </c>
      <c r="B43" s="22">
        <v>39482</v>
      </c>
      <c r="C43" s="85">
        <v>7</v>
      </c>
      <c r="D43" s="85">
        <v>7</v>
      </c>
      <c r="E43" s="85">
        <v>7</v>
      </c>
      <c r="F43" s="85">
        <v>7</v>
      </c>
      <c r="G43" s="85">
        <v>7</v>
      </c>
      <c r="H43" s="85">
        <v>7</v>
      </c>
      <c r="I43" s="85">
        <v>7</v>
      </c>
      <c r="J43" s="85">
        <v>7</v>
      </c>
      <c r="K43" s="85">
        <v>7</v>
      </c>
      <c r="L43" s="85">
        <v>7</v>
      </c>
      <c r="M43" s="85">
        <v>7</v>
      </c>
      <c r="N43" s="85">
        <v>7</v>
      </c>
      <c r="O43" s="85">
        <v>7</v>
      </c>
      <c r="P43" s="85">
        <v>7</v>
      </c>
      <c r="Q43" s="85">
        <v>7</v>
      </c>
      <c r="R43" s="85">
        <v>7</v>
      </c>
      <c r="S43" s="85">
        <v>7</v>
      </c>
      <c r="T43" s="85">
        <v>7</v>
      </c>
      <c r="U43" s="85">
        <v>7</v>
      </c>
      <c r="V43" s="85">
        <v>7</v>
      </c>
      <c r="W43" s="85">
        <v>7</v>
      </c>
      <c r="X43" s="85">
        <v>7</v>
      </c>
      <c r="Y43" s="85">
        <v>7</v>
      </c>
      <c r="Z43" s="85">
        <v>7</v>
      </c>
      <c r="AA43" s="85">
        <v>7</v>
      </c>
      <c r="AB43" s="85">
        <v>7</v>
      </c>
      <c r="AC43" s="85">
        <v>7</v>
      </c>
      <c r="AD43" s="85">
        <v>7</v>
      </c>
      <c r="AE43" s="85">
        <v>7</v>
      </c>
      <c r="AF43" s="85">
        <v>7</v>
      </c>
      <c r="AG43" s="85">
        <v>7</v>
      </c>
      <c r="AH43" s="85">
        <v>7</v>
      </c>
      <c r="AI43" s="85">
        <v>7</v>
      </c>
      <c r="AJ43" s="85">
        <v>7</v>
      </c>
      <c r="AK43" s="85">
        <v>7</v>
      </c>
      <c r="AL43" s="85">
        <v>7</v>
      </c>
      <c r="AM43" s="85">
        <v>7</v>
      </c>
      <c r="AN43" s="85">
        <v>7</v>
      </c>
      <c r="AO43" s="85">
        <v>7</v>
      </c>
      <c r="AP43" s="85">
        <v>7</v>
      </c>
      <c r="AQ43" s="85">
        <v>7</v>
      </c>
      <c r="AR43" s="85">
        <v>7</v>
      </c>
      <c r="AS43" s="85">
        <v>7</v>
      </c>
      <c r="AT43" s="85">
        <v>7</v>
      </c>
      <c r="AU43">
        <f t="shared" si="2"/>
        <v>14</v>
      </c>
      <c r="AV43">
        <f t="shared" si="3"/>
        <v>14</v>
      </c>
      <c r="AW43">
        <f t="shared" si="4"/>
        <v>14</v>
      </c>
      <c r="AX43">
        <f t="shared" si="5"/>
        <v>14</v>
      </c>
      <c r="AY43">
        <f t="shared" si="6"/>
        <v>14</v>
      </c>
      <c r="AZ43">
        <f t="shared" si="7"/>
        <v>14</v>
      </c>
      <c r="BA43">
        <f t="shared" si="8"/>
        <v>14</v>
      </c>
      <c r="BB43">
        <f t="shared" si="9"/>
        <v>14</v>
      </c>
      <c r="BC43">
        <f t="shared" si="10"/>
        <v>14</v>
      </c>
      <c r="BD43">
        <f t="shared" si="11"/>
        <v>14</v>
      </c>
      <c r="BE43">
        <f t="shared" si="12"/>
        <v>14</v>
      </c>
      <c r="BF43">
        <f t="shared" si="13"/>
        <v>14</v>
      </c>
      <c r="BG43">
        <f t="shared" si="14"/>
        <v>14</v>
      </c>
      <c r="BH43">
        <f t="shared" si="15"/>
        <v>14</v>
      </c>
      <c r="BI43">
        <f t="shared" si="16"/>
        <v>14</v>
      </c>
      <c r="BJ43">
        <f t="shared" si="17"/>
        <v>14</v>
      </c>
      <c r="BK43">
        <f t="shared" si="18"/>
        <v>14</v>
      </c>
      <c r="BL43">
        <f t="shared" si="19"/>
        <v>14</v>
      </c>
      <c r="BM43">
        <f t="shared" si="20"/>
        <v>14</v>
      </c>
      <c r="BN43">
        <f t="shared" si="21"/>
        <v>14</v>
      </c>
      <c r="BO43">
        <f t="shared" si="22"/>
        <v>14</v>
      </c>
      <c r="BP43">
        <f t="shared" si="23"/>
        <v>14</v>
      </c>
      <c r="BX43" s="85"/>
      <c r="BY43" s="85"/>
    </row>
    <row r="44" spans="1:77">
      <c r="A44" s="76" t="str">
        <f t="shared" si="1"/>
        <v>208</v>
      </c>
      <c r="B44" s="22">
        <v>39483</v>
      </c>
      <c r="C44" s="85">
        <v>7</v>
      </c>
      <c r="D44" s="85">
        <v>7</v>
      </c>
      <c r="E44" s="85">
        <v>7</v>
      </c>
      <c r="F44" s="85">
        <v>7</v>
      </c>
      <c r="G44" s="85">
        <v>7</v>
      </c>
      <c r="H44" s="85">
        <v>7</v>
      </c>
      <c r="I44" s="85">
        <v>7</v>
      </c>
      <c r="J44" s="85">
        <v>7</v>
      </c>
      <c r="K44" s="85">
        <v>7</v>
      </c>
      <c r="L44" s="85">
        <v>7</v>
      </c>
      <c r="M44" s="85">
        <v>7</v>
      </c>
      <c r="N44" s="85">
        <v>7</v>
      </c>
      <c r="O44" s="85">
        <v>7</v>
      </c>
      <c r="P44" s="85">
        <v>7</v>
      </c>
      <c r="Q44" s="85">
        <v>7</v>
      </c>
      <c r="R44" s="85">
        <v>7</v>
      </c>
      <c r="S44" s="85">
        <v>7</v>
      </c>
      <c r="T44" s="85">
        <v>7</v>
      </c>
      <c r="U44" s="85">
        <v>7</v>
      </c>
      <c r="V44" s="85">
        <v>7</v>
      </c>
      <c r="W44" s="85">
        <v>7</v>
      </c>
      <c r="X44" s="85">
        <v>7</v>
      </c>
      <c r="Y44" s="85">
        <v>7</v>
      </c>
      <c r="Z44" s="85">
        <v>7</v>
      </c>
      <c r="AA44" s="85">
        <v>7</v>
      </c>
      <c r="AB44" s="85">
        <v>7</v>
      </c>
      <c r="AC44" s="85">
        <v>7</v>
      </c>
      <c r="AD44" s="85">
        <v>7</v>
      </c>
      <c r="AE44" s="85">
        <v>7</v>
      </c>
      <c r="AF44" s="85">
        <v>7</v>
      </c>
      <c r="AG44" s="85">
        <v>7</v>
      </c>
      <c r="AH44" s="85">
        <v>7</v>
      </c>
      <c r="AI44" s="85">
        <v>7</v>
      </c>
      <c r="AJ44" s="85">
        <v>7</v>
      </c>
      <c r="AK44" s="85">
        <v>7</v>
      </c>
      <c r="AL44" s="85">
        <v>7</v>
      </c>
      <c r="AM44" s="85">
        <v>7</v>
      </c>
      <c r="AN44" s="85">
        <v>7</v>
      </c>
      <c r="AO44" s="85">
        <v>7</v>
      </c>
      <c r="AP44" s="85">
        <v>7</v>
      </c>
      <c r="AQ44" s="85">
        <v>7</v>
      </c>
      <c r="AR44" s="85">
        <v>7</v>
      </c>
      <c r="AS44" s="85">
        <v>7</v>
      </c>
      <c r="AT44" s="85">
        <v>7</v>
      </c>
      <c r="AU44">
        <f t="shared" si="2"/>
        <v>14</v>
      </c>
      <c r="AV44">
        <f t="shared" si="3"/>
        <v>14</v>
      </c>
      <c r="AW44">
        <f t="shared" si="4"/>
        <v>14</v>
      </c>
      <c r="AX44">
        <f t="shared" si="5"/>
        <v>14</v>
      </c>
      <c r="AY44">
        <f t="shared" si="6"/>
        <v>14</v>
      </c>
      <c r="AZ44">
        <f t="shared" si="7"/>
        <v>14</v>
      </c>
      <c r="BA44">
        <f t="shared" si="8"/>
        <v>14</v>
      </c>
      <c r="BB44">
        <f t="shared" si="9"/>
        <v>14</v>
      </c>
      <c r="BC44">
        <f t="shared" si="10"/>
        <v>14</v>
      </c>
      <c r="BD44">
        <f t="shared" si="11"/>
        <v>14</v>
      </c>
      <c r="BE44">
        <f t="shared" si="12"/>
        <v>14</v>
      </c>
      <c r="BF44">
        <f t="shared" si="13"/>
        <v>14</v>
      </c>
      <c r="BG44">
        <f t="shared" si="14"/>
        <v>14</v>
      </c>
      <c r="BH44">
        <f t="shared" si="15"/>
        <v>14</v>
      </c>
      <c r="BI44">
        <f t="shared" si="16"/>
        <v>14</v>
      </c>
      <c r="BJ44">
        <f t="shared" si="17"/>
        <v>14</v>
      </c>
      <c r="BK44">
        <f t="shared" si="18"/>
        <v>14</v>
      </c>
      <c r="BL44">
        <f t="shared" si="19"/>
        <v>14</v>
      </c>
      <c r="BM44">
        <f t="shared" si="20"/>
        <v>14</v>
      </c>
      <c r="BN44">
        <f t="shared" si="21"/>
        <v>14</v>
      </c>
      <c r="BO44">
        <f t="shared" si="22"/>
        <v>14</v>
      </c>
      <c r="BP44">
        <f t="shared" si="23"/>
        <v>14</v>
      </c>
      <c r="BX44" s="85"/>
      <c r="BY44" s="85"/>
    </row>
    <row r="45" spans="1:77">
      <c r="A45" s="76" t="str">
        <f t="shared" si="1"/>
        <v>208</v>
      </c>
      <c r="B45" s="22">
        <v>39484</v>
      </c>
      <c r="C45" s="85">
        <v>7</v>
      </c>
      <c r="D45" s="85">
        <v>7</v>
      </c>
      <c r="E45" s="85">
        <v>7</v>
      </c>
      <c r="F45" s="85">
        <v>7</v>
      </c>
      <c r="G45" s="85">
        <v>7</v>
      </c>
      <c r="H45" s="85">
        <v>7</v>
      </c>
      <c r="I45" s="85">
        <v>7</v>
      </c>
      <c r="J45" s="85">
        <v>7</v>
      </c>
      <c r="K45" s="85">
        <v>7</v>
      </c>
      <c r="L45" s="85">
        <v>7</v>
      </c>
      <c r="M45" s="85">
        <v>7</v>
      </c>
      <c r="N45" s="85">
        <v>7</v>
      </c>
      <c r="O45" s="85">
        <v>7</v>
      </c>
      <c r="P45" s="85">
        <v>7</v>
      </c>
      <c r="Q45" s="85">
        <v>7</v>
      </c>
      <c r="R45" s="85">
        <v>7</v>
      </c>
      <c r="S45" s="85">
        <v>7</v>
      </c>
      <c r="T45" s="85">
        <v>7</v>
      </c>
      <c r="U45" s="85">
        <v>7</v>
      </c>
      <c r="V45" s="85">
        <v>7</v>
      </c>
      <c r="W45" s="85">
        <v>7</v>
      </c>
      <c r="X45" s="85">
        <v>7</v>
      </c>
      <c r="Y45" s="85">
        <v>7</v>
      </c>
      <c r="Z45" s="85">
        <v>7</v>
      </c>
      <c r="AA45" s="85">
        <v>7</v>
      </c>
      <c r="AB45" s="85">
        <v>7</v>
      </c>
      <c r="AC45" s="85">
        <v>7</v>
      </c>
      <c r="AD45" s="85">
        <v>7</v>
      </c>
      <c r="AE45" s="85">
        <v>7</v>
      </c>
      <c r="AF45" s="85">
        <v>7</v>
      </c>
      <c r="AG45" s="85">
        <v>7</v>
      </c>
      <c r="AH45" s="85">
        <v>7</v>
      </c>
      <c r="AI45" s="85">
        <v>7</v>
      </c>
      <c r="AJ45" s="85">
        <v>7</v>
      </c>
      <c r="AK45" s="85">
        <v>7</v>
      </c>
      <c r="AL45" s="85">
        <v>7</v>
      </c>
      <c r="AM45" s="85">
        <v>7</v>
      </c>
      <c r="AN45" s="85">
        <v>7</v>
      </c>
      <c r="AO45" s="85">
        <v>7</v>
      </c>
      <c r="AP45" s="85">
        <v>7</v>
      </c>
      <c r="AQ45" s="85">
        <v>7</v>
      </c>
      <c r="AR45" s="85">
        <v>7</v>
      </c>
      <c r="AS45" s="85">
        <v>7</v>
      </c>
      <c r="AT45" s="85">
        <v>7</v>
      </c>
      <c r="AU45">
        <f t="shared" si="2"/>
        <v>14</v>
      </c>
      <c r="AV45">
        <f t="shared" si="3"/>
        <v>14</v>
      </c>
      <c r="AW45">
        <f t="shared" si="4"/>
        <v>14</v>
      </c>
      <c r="AX45">
        <f t="shared" si="5"/>
        <v>14</v>
      </c>
      <c r="AY45">
        <f t="shared" si="6"/>
        <v>14</v>
      </c>
      <c r="AZ45">
        <f t="shared" si="7"/>
        <v>14</v>
      </c>
      <c r="BA45">
        <f t="shared" si="8"/>
        <v>14</v>
      </c>
      <c r="BB45">
        <f t="shared" si="9"/>
        <v>14</v>
      </c>
      <c r="BC45">
        <f t="shared" si="10"/>
        <v>14</v>
      </c>
      <c r="BD45">
        <f t="shared" si="11"/>
        <v>14</v>
      </c>
      <c r="BE45">
        <f t="shared" si="12"/>
        <v>14</v>
      </c>
      <c r="BF45">
        <f t="shared" si="13"/>
        <v>14</v>
      </c>
      <c r="BG45">
        <f t="shared" si="14"/>
        <v>14</v>
      </c>
      <c r="BH45">
        <f t="shared" si="15"/>
        <v>14</v>
      </c>
      <c r="BI45">
        <f t="shared" si="16"/>
        <v>14</v>
      </c>
      <c r="BJ45">
        <f t="shared" si="17"/>
        <v>14</v>
      </c>
      <c r="BK45">
        <f t="shared" si="18"/>
        <v>14</v>
      </c>
      <c r="BL45">
        <f t="shared" si="19"/>
        <v>14</v>
      </c>
      <c r="BM45">
        <f t="shared" si="20"/>
        <v>14</v>
      </c>
      <c r="BN45">
        <f t="shared" si="21"/>
        <v>14</v>
      </c>
      <c r="BO45">
        <f t="shared" si="22"/>
        <v>14</v>
      </c>
      <c r="BP45">
        <f t="shared" si="23"/>
        <v>14</v>
      </c>
      <c r="BX45" s="85"/>
      <c r="BY45" s="85"/>
    </row>
    <row r="46" spans="1:77">
      <c r="A46" s="76" t="str">
        <f t="shared" si="1"/>
        <v>208</v>
      </c>
      <c r="B46" s="22">
        <v>39485</v>
      </c>
      <c r="C46" s="85">
        <v>7</v>
      </c>
      <c r="D46" s="85">
        <v>7</v>
      </c>
      <c r="E46" s="85">
        <v>7</v>
      </c>
      <c r="F46" s="85">
        <v>7</v>
      </c>
      <c r="G46" s="85">
        <v>7</v>
      </c>
      <c r="H46" s="85">
        <v>7</v>
      </c>
      <c r="I46" s="85">
        <v>7</v>
      </c>
      <c r="J46" s="85">
        <v>7</v>
      </c>
      <c r="K46" s="85">
        <v>7</v>
      </c>
      <c r="L46" s="85">
        <v>7</v>
      </c>
      <c r="M46" s="85">
        <v>7</v>
      </c>
      <c r="N46" s="85">
        <v>7</v>
      </c>
      <c r="O46" s="85">
        <v>7</v>
      </c>
      <c r="P46" s="85">
        <v>7</v>
      </c>
      <c r="Q46" s="85">
        <v>7</v>
      </c>
      <c r="R46" s="85">
        <v>7</v>
      </c>
      <c r="S46" s="85">
        <v>7</v>
      </c>
      <c r="T46" s="85">
        <v>7</v>
      </c>
      <c r="U46" s="85">
        <v>7</v>
      </c>
      <c r="V46" s="85">
        <v>7</v>
      </c>
      <c r="W46" s="85">
        <v>7</v>
      </c>
      <c r="X46" s="85">
        <v>7</v>
      </c>
      <c r="Y46" s="85">
        <v>7</v>
      </c>
      <c r="Z46" s="85">
        <v>7</v>
      </c>
      <c r="AA46" s="85">
        <v>7</v>
      </c>
      <c r="AB46" s="85">
        <v>7</v>
      </c>
      <c r="AC46" s="85">
        <v>7</v>
      </c>
      <c r="AD46" s="85">
        <v>7</v>
      </c>
      <c r="AE46" s="85">
        <v>7</v>
      </c>
      <c r="AF46" s="85">
        <v>7</v>
      </c>
      <c r="AG46" s="85">
        <v>7</v>
      </c>
      <c r="AH46" s="85">
        <v>7</v>
      </c>
      <c r="AI46" s="85">
        <v>7</v>
      </c>
      <c r="AJ46" s="85">
        <v>7</v>
      </c>
      <c r="AK46" s="85">
        <v>7</v>
      </c>
      <c r="AL46" s="85">
        <v>7</v>
      </c>
      <c r="AM46" s="85">
        <v>7</v>
      </c>
      <c r="AN46" s="85">
        <v>7</v>
      </c>
      <c r="AO46" s="85">
        <v>7</v>
      </c>
      <c r="AP46" s="85">
        <v>7</v>
      </c>
      <c r="AQ46" s="85">
        <v>7</v>
      </c>
      <c r="AR46" s="85">
        <v>7</v>
      </c>
      <c r="AS46" s="85">
        <v>7</v>
      </c>
      <c r="AT46" s="85">
        <v>7</v>
      </c>
      <c r="AU46">
        <f t="shared" si="2"/>
        <v>14</v>
      </c>
      <c r="AV46">
        <f t="shared" si="3"/>
        <v>14</v>
      </c>
      <c r="AW46">
        <f t="shared" si="4"/>
        <v>14</v>
      </c>
      <c r="AX46">
        <f t="shared" si="5"/>
        <v>14</v>
      </c>
      <c r="AY46">
        <f t="shared" si="6"/>
        <v>14</v>
      </c>
      <c r="AZ46">
        <f t="shared" si="7"/>
        <v>14</v>
      </c>
      <c r="BA46">
        <f t="shared" si="8"/>
        <v>14</v>
      </c>
      <c r="BB46">
        <f t="shared" si="9"/>
        <v>14</v>
      </c>
      <c r="BC46">
        <f t="shared" si="10"/>
        <v>14</v>
      </c>
      <c r="BD46">
        <f t="shared" si="11"/>
        <v>14</v>
      </c>
      <c r="BE46">
        <f t="shared" si="12"/>
        <v>14</v>
      </c>
      <c r="BF46">
        <f t="shared" si="13"/>
        <v>14</v>
      </c>
      <c r="BG46">
        <f t="shared" si="14"/>
        <v>14</v>
      </c>
      <c r="BH46">
        <f t="shared" si="15"/>
        <v>14</v>
      </c>
      <c r="BI46">
        <f t="shared" si="16"/>
        <v>14</v>
      </c>
      <c r="BJ46">
        <f t="shared" si="17"/>
        <v>14</v>
      </c>
      <c r="BK46">
        <f t="shared" si="18"/>
        <v>14</v>
      </c>
      <c r="BL46">
        <f t="shared" si="19"/>
        <v>14</v>
      </c>
      <c r="BM46">
        <f t="shared" si="20"/>
        <v>14</v>
      </c>
      <c r="BN46">
        <f t="shared" si="21"/>
        <v>14</v>
      </c>
      <c r="BO46">
        <f t="shared" si="22"/>
        <v>14</v>
      </c>
      <c r="BP46">
        <f t="shared" si="23"/>
        <v>14</v>
      </c>
      <c r="BX46" s="85"/>
      <c r="BY46" s="85"/>
    </row>
    <row r="47" spans="1:77">
      <c r="A47" s="76" t="str">
        <f t="shared" si="1"/>
        <v>208</v>
      </c>
      <c r="B47" s="22">
        <v>39486</v>
      </c>
      <c r="C47" s="85">
        <v>7</v>
      </c>
      <c r="D47" s="85">
        <v>7</v>
      </c>
      <c r="E47" s="85">
        <v>7</v>
      </c>
      <c r="F47" s="85">
        <v>7</v>
      </c>
      <c r="G47" s="85">
        <v>7</v>
      </c>
      <c r="H47" s="85">
        <v>7</v>
      </c>
      <c r="I47" s="85">
        <v>7</v>
      </c>
      <c r="J47" s="85">
        <v>7</v>
      </c>
      <c r="K47" s="85">
        <v>7</v>
      </c>
      <c r="L47" s="85">
        <v>7</v>
      </c>
      <c r="M47" s="85">
        <v>7</v>
      </c>
      <c r="N47" s="85">
        <v>7</v>
      </c>
      <c r="O47" s="85">
        <v>7</v>
      </c>
      <c r="P47" s="85">
        <v>7</v>
      </c>
      <c r="Q47" s="85">
        <v>7</v>
      </c>
      <c r="R47" s="85">
        <v>7</v>
      </c>
      <c r="S47" s="85">
        <v>7</v>
      </c>
      <c r="T47" s="85">
        <v>7</v>
      </c>
      <c r="U47" s="85">
        <v>7</v>
      </c>
      <c r="V47" s="85">
        <v>7</v>
      </c>
      <c r="W47" s="85">
        <v>7</v>
      </c>
      <c r="X47" s="85">
        <v>7</v>
      </c>
      <c r="Y47" s="85">
        <v>7</v>
      </c>
      <c r="Z47" s="85">
        <v>7</v>
      </c>
      <c r="AA47" s="85">
        <v>7</v>
      </c>
      <c r="AB47" s="85">
        <v>7</v>
      </c>
      <c r="AC47" s="85">
        <v>7</v>
      </c>
      <c r="AD47" s="85">
        <v>7</v>
      </c>
      <c r="AE47" s="85">
        <v>7</v>
      </c>
      <c r="AF47" s="85">
        <v>7</v>
      </c>
      <c r="AG47" s="85">
        <v>7</v>
      </c>
      <c r="AH47" s="85">
        <v>7</v>
      </c>
      <c r="AI47" s="85">
        <v>7</v>
      </c>
      <c r="AJ47" s="85">
        <v>7</v>
      </c>
      <c r="AK47" s="85">
        <v>7</v>
      </c>
      <c r="AL47" s="85">
        <v>7</v>
      </c>
      <c r="AM47" s="85">
        <v>7</v>
      </c>
      <c r="AN47" s="85">
        <v>7</v>
      </c>
      <c r="AO47" s="85">
        <v>7</v>
      </c>
      <c r="AP47" s="85">
        <v>7</v>
      </c>
      <c r="AQ47" s="85">
        <v>7</v>
      </c>
      <c r="AR47" s="85">
        <v>7</v>
      </c>
      <c r="AS47" s="85">
        <v>7</v>
      </c>
      <c r="AT47" s="85">
        <v>7</v>
      </c>
      <c r="AU47">
        <f t="shared" si="2"/>
        <v>14</v>
      </c>
      <c r="AV47">
        <f t="shared" si="3"/>
        <v>14</v>
      </c>
      <c r="AW47">
        <f t="shared" si="4"/>
        <v>14</v>
      </c>
      <c r="AX47">
        <f t="shared" si="5"/>
        <v>14</v>
      </c>
      <c r="AY47">
        <f t="shared" si="6"/>
        <v>14</v>
      </c>
      <c r="AZ47">
        <f t="shared" si="7"/>
        <v>14</v>
      </c>
      <c r="BA47">
        <f t="shared" si="8"/>
        <v>14</v>
      </c>
      <c r="BB47">
        <f t="shared" si="9"/>
        <v>14</v>
      </c>
      <c r="BC47">
        <f t="shared" si="10"/>
        <v>14</v>
      </c>
      <c r="BD47">
        <f t="shared" si="11"/>
        <v>14</v>
      </c>
      <c r="BE47">
        <f t="shared" si="12"/>
        <v>14</v>
      </c>
      <c r="BF47">
        <f t="shared" si="13"/>
        <v>14</v>
      </c>
      <c r="BG47">
        <f t="shared" si="14"/>
        <v>14</v>
      </c>
      <c r="BH47">
        <f t="shared" si="15"/>
        <v>14</v>
      </c>
      <c r="BI47">
        <f t="shared" si="16"/>
        <v>14</v>
      </c>
      <c r="BJ47">
        <f t="shared" si="17"/>
        <v>14</v>
      </c>
      <c r="BK47">
        <f t="shared" si="18"/>
        <v>14</v>
      </c>
      <c r="BL47">
        <f t="shared" si="19"/>
        <v>14</v>
      </c>
      <c r="BM47">
        <f t="shared" si="20"/>
        <v>14</v>
      </c>
      <c r="BN47">
        <f t="shared" si="21"/>
        <v>14</v>
      </c>
      <c r="BO47">
        <f t="shared" si="22"/>
        <v>14</v>
      </c>
      <c r="BP47">
        <f t="shared" si="23"/>
        <v>14</v>
      </c>
      <c r="BX47" s="85"/>
      <c r="BY47" s="85"/>
    </row>
    <row r="48" spans="1:77">
      <c r="A48" s="76" t="str">
        <f t="shared" si="1"/>
        <v>208</v>
      </c>
      <c r="B48" s="22">
        <v>39487</v>
      </c>
      <c r="C48" s="85"/>
      <c r="D48" s="85"/>
      <c r="E48" s="85"/>
      <c r="F48" s="85"/>
      <c r="G48" s="85"/>
      <c r="H48" s="85"/>
      <c r="I48" s="85"/>
      <c r="J48" s="85"/>
      <c r="K48" s="85"/>
      <c r="L48" s="85"/>
      <c r="M48" s="85"/>
      <c r="N48" s="85"/>
      <c r="O48" s="85"/>
      <c r="P48" s="85"/>
      <c r="Q48" s="85"/>
      <c r="R48" s="85"/>
      <c r="S48" s="85"/>
      <c r="T48" s="85"/>
      <c r="U48" s="85"/>
      <c r="V48" s="85"/>
      <c r="W48" s="85"/>
      <c r="X48" s="85"/>
      <c r="Y48" s="85"/>
      <c r="Z48" s="85"/>
      <c r="AA48" s="85"/>
      <c r="AB48" s="85"/>
      <c r="AC48" s="85"/>
      <c r="AD48" s="85"/>
      <c r="AE48" s="85"/>
      <c r="AF48" s="85"/>
      <c r="AG48" s="85"/>
      <c r="AH48" s="85"/>
      <c r="AI48" s="85"/>
      <c r="AJ48" s="85"/>
      <c r="AK48" s="85"/>
      <c r="AL48" s="85"/>
      <c r="AM48" s="85"/>
      <c r="AN48" s="85"/>
      <c r="AO48" s="85"/>
      <c r="AP48" s="85"/>
      <c r="AQ48" s="85"/>
      <c r="AR48" s="85"/>
      <c r="AS48" s="85"/>
      <c r="AT48" s="85"/>
      <c r="AU48">
        <f t="shared" si="2"/>
        <v>0</v>
      </c>
      <c r="AV48">
        <f t="shared" si="3"/>
        <v>0</v>
      </c>
      <c r="AW48">
        <f t="shared" si="4"/>
        <v>0</v>
      </c>
      <c r="AX48">
        <f t="shared" si="5"/>
        <v>0</v>
      </c>
      <c r="AY48">
        <f t="shared" si="6"/>
        <v>0</v>
      </c>
      <c r="AZ48">
        <f t="shared" si="7"/>
        <v>0</v>
      </c>
      <c r="BA48">
        <f t="shared" si="8"/>
        <v>0</v>
      </c>
      <c r="BB48">
        <f t="shared" si="9"/>
        <v>0</v>
      </c>
      <c r="BC48">
        <f t="shared" si="10"/>
        <v>0</v>
      </c>
      <c r="BD48">
        <f t="shared" si="11"/>
        <v>0</v>
      </c>
      <c r="BE48">
        <f t="shared" si="12"/>
        <v>0</v>
      </c>
      <c r="BF48">
        <f t="shared" si="13"/>
        <v>0</v>
      </c>
      <c r="BG48">
        <f t="shared" si="14"/>
        <v>0</v>
      </c>
      <c r="BH48">
        <f t="shared" si="15"/>
        <v>0</v>
      </c>
      <c r="BI48">
        <f t="shared" si="16"/>
        <v>0</v>
      </c>
      <c r="BJ48">
        <f t="shared" si="17"/>
        <v>0</v>
      </c>
      <c r="BK48">
        <f t="shared" si="18"/>
        <v>0</v>
      </c>
      <c r="BL48">
        <f t="shared" si="19"/>
        <v>0</v>
      </c>
      <c r="BM48">
        <f t="shared" si="20"/>
        <v>0</v>
      </c>
      <c r="BN48">
        <f t="shared" si="21"/>
        <v>0</v>
      </c>
      <c r="BO48">
        <f t="shared" si="22"/>
        <v>0</v>
      </c>
      <c r="BP48">
        <f t="shared" si="23"/>
        <v>0</v>
      </c>
      <c r="BX48" s="85"/>
      <c r="BY48" s="85"/>
    </row>
    <row r="49" spans="1:77">
      <c r="A49" s="76" t="str">
        <f t="shared" si="1"/>
        <v>208</v>
      </c>
      <c r="B49" s="22">
        <v>39488</v>
      </c>
      <c r="C49" s="85"/>
      <c r="D49" s="85"/>
      <c r="E49" s="85"/>
      <c r="F49" s="85"/>
      <c r="G49" s="85"/>
      <c r="H49" s="85"/>
      <c r="I49" s="85"/>
      <c r="J49" s="85"/>
      <c r="K49" s="85"/>
      <c r="L49" s="85"/>
      <c r="M49" s="85"/>
      <c r="N49" s="85"/>
      <c r="O49" s="85"/>
      <c r="P49" s="85"/>
      <c r="Q49" s="85"/>
      <c r="R49" s="85"/>
      <c r="S49" s="85"/>
      <c r="T49" s="85"/>
      <c r="U49" s="85"/>
      <c r="V49" s="85"/>
      <c r="W49" s="85"/>
      <c r="X49" s="85"/>
      <c r="Y49" s="85"/>
      <c r="Z49" s="85"/>
      <c r="AA49" s="85"/>
      <c r="AB49" s="85"/>
      <c r="AC49" s="85"/>
      <c r="AD49" s="85"/>
      <c r="AE49" s="85"/>
      <c r="AF49" s="85"/>
      <c r="AG49" s="85"/>
      <c r="AH49" s="85"/>
      <c r="AI49" s="85"/>
      <c r="AJ49" s="85"/>
      <c r="AK49" s="85"/>
      <c r="AL49" s="85"/>
      <c r="AM49" s="85"/>
      <c r="AN49" s="85"/>
      <c r="AO49" s="85"/>
      <c r="AP49" s="85"/>
      <c r="AQ49" s="85"/>
      <c r="AR49" s="85"/>
      <c r="AS49" s="85"/>
      <c r="AT49" s="85"/>
      <c r="AU49">
        <f t="shared" si="2"/>
        <v>0</v>
      </c>
      <c r="AV49">
        <f t="shared" si="3"/>
        <v>0</v>
      </c>
      <c r="AW49">
        <f t="shared" si="4"/>
        <v>0</v>
      </c>
      <c r="AX49">
        <f t="shared" si="5"/>
        <v>0</v>
      </c>
      <c r="AY49">
        <f t="shared" si="6"/>
        <v>0</v>
      </c>
      <c r="AZ49">
        <f t="shared" si="7"/>
        <v>0</v>
      </c>
      <c r="BA49">
        <f t="shared" si="8"/>
        <v>0</v>
      </c>
      <c r="BB49">
        <f t="shared" si="9"/>
        <v>0</v>
      </c>
      <c r="BC49">
        <f t="shared" si="10"/>
        <v>0</v>
      </c>
      <c r="BD49">
        <f t="shared" si="11"/>
        <v>0</v>
      </c>
      <c r="BE49">
        <f t="shared" si="12"/>
        <v>0</v>
      </c>
      <c r="BF49">
        <f t="shared" si="13"/>
        <v>0</v>
      </c>
      <c r="BG49">
        <f t="shared" si="14"/>
        <v>0</v>
      </c>
      <c r="BH49">
        <f t="shared" si="15"/>
        <v>0</v>
      </c>
      <c r="BI49">
        <f t="shared" si="16"/>
        <v>0</v>
      </c>
      <c r="BJ49">
        <f t="shared" si="17"/>
        <v>0</v>
      </c>
      <c r="BK49">
        <f t="shared" si="18"/>
        <v>0</v>
      </c>
      <c r="BL49">
        <f t="shared" si="19"/>
        <v>0</v>
      </c>
      <c r="BM49">
        <f t="shared" si="20"/>
        <v>0</v>
      </c>
      <c r="BN49">
        <f t="shared" si="21"/>
        <v>0</v>
      </c>
      <c r="BO49">
        <f t="shared" si="22"/>
        <v>0</v>
      </c>
      <c r="BP49">
        <f t="shared" si="23"/>
        <v>0</v>
      </c>
      <c r="BX49" s="85"/>
      <c r="BY49" s="85"/>
    </row>
    <row r="50" spans="1:77">
      <c r="A50" s="76" t="str">
        <f t="shared" si="1"/>
        <v>208</v>
      </c>
      <c r="B50" s="22">
        <v>39489</v>
      </c>
      <c r="C50" s="85">
        <v>7</v>
      </c>
      <c r="D50" s="85">
        <v>7</v>
      </c>
      <c r="E50" s="85">
        <v>7</v>
      </c>
      <c r="F50" s="85">
        <v>7</v>
      </c>
      <c r="G50" s="85">
        <v>7</v>
      </c>
      <c r="H50" s="85">
        <v>7</v>
      </c>
      <c r="I50" s="85">
        <v>7</v>
      </c>
      <c r="J50" s="85">
        <v>7</v>
      </c>
      <c r="K50" s="85">
        <v>7</v>
      </c>
      <c r="L50" s="85">
        <v>7</v>
      </c>
      <c r="M50" s="85">
        <v>7</v>
      </c>
      <c r="N50" s="85">
        <v>7</v>
      </c>
      <c r="O50" s="85">
        <v>7</v>
      </c>
      <c r="P50" s="85">
        <v>7</v>
      </c>
      <c r="Q50" s="85">
        <v>7</v>
      </c>
      <c r="R50" s="85">
        <v>7</v>
      </c>
      <c r="S50" s="85">
        <v>7</v>
      </c>
      <c r="T50" s="85">
        <v>7</v>
      </c>
      <c r="U50" s="85">
        <v>7</v>
      </c>
      <c r="V50" s="85">
        <v>7</v>
      </c>
      <c r="W50" s="85">
        <v>7</v>
      </c>
      <c r="X50" s="85">
        <v>7</v>
      </c>
      <c r="Y50" s="85">
        <v>7</v>
      </c>
      <c r="Z50" s="85">
        <v>7</v>
      </c>
      <c r="AA50" s="85">
        <v>7</v>
      </c>
      <c r="AB50" s="85">
        <v>7</v>
      </c>
      <c r="AC50" s="85">
        <v>7</v>
      </c>
      <c r="AD50" s="85">
        <v>7</v>
      </c>
      <c r="AE50" s="85">
        <v>7</v>
      </c>
      <c r="AF50" s="85">
        <v>7</v>
      </c>
      <c r="AG50" s="85">
        <v>7</v>
      </c>
      <c r="AH50" s="85">
        <v>7</v>
      </c>
      <c r="AI50" s="85">
        <v>7</v>
      </c>
      <c r="AJ50" s="85">
        <v>7</v>
      </c>
      <c r="AK50" s="85">
        <v>7</v>
      </c>
      <c r="AL50" s="85">
        <v>7</v>
      </c>
      <c r="AM50" s="85">
        <v>7</v>
      </c>
      <c r="AN50" s="85">
        <v>7</v>
      </c>
      <c r="AO50" s="85">
        <v>7</v>
      </c>
      <c r="AP50" s="85">
        <v>7</v>
      </c>
      <c r="AQ50" s="85">
        <v>7</v>
      </c>
      <c r="AR50" s="85">
        <v>7</v>
      </c>
      <c r="AS50" s="85">
        <v>7</v>
      </c>
      <c r="AT50" s="85">
        <v>7</v>
      </c>
      <c r="AU50">
        <f t="shared" si="2"/>
        <v>14</v>
      </c>
      <c r="AV50">
        <f t="shared" si="3"/>
        <v>14</v>
      </c>
      <c r="AW50">
        <f t="shared" si="4"/>
        <v>14</v>
      </c>
      <c r="AX50">
        <f t="shared" si="5"/>
        <v>14</v>
      </c>
      <c r="AY50">
        <f t="shared" si="6"/>
        <v>14</v>
      </c>
      <c r="AZ50">
        <f t="shared" si="7"/>
        <v>14</v>
      </c>
      <c r="BA50">
        <f t="shared" si="8"/>
        <v>14</v>
      </c>
      <c r="BB50">
        <f t="shared" si="9"/>
        <v>14</v>
      </c>
      <c r="BC50">
        <f t="shared" si="10"/>
        <v>14</v>
      </c>
      <c r="BD50">
        <f t="shared" si="11"/>
        <v>14</v>
      </c>
      <c r="BE50">
        <f t="shared" si="12"/>
        <v>14</v>
      </c>
      <c r="BF50">
        <f t="shared" si="13"/>
        <v>14</v>
      </c>
      <c r="BG50">
        <f t="shared" si="14"/>
        <v>14</v>
      </c>
      <c r="BH50">
        <f t="shared" si="15"/>
        <v>14</v>
      </c>
      <c r="BI50">
        <f t="shared" si="16"/>
        <v>14</v>
      </c>
      <c r="BJ50">
        <f t="shared" si="17"/>
        <v>14</v>
      </c>
      <c r="BK50">
        <f t="shared" si="18"/>
        <v>14</v>
      </c>
      <c r="BL50">
        <f t="shared" si="19"/>
        <v>14</v>
      </c>
      <c r="BM50">
        <f t="shared" si="20"/>
        <v>14</v>
      </c>
      <c r="BN50">
        <f t="shared" si="21"/>
        <v>14</v>
      </c>
      <c r="BO50">
        <f t="shared" si="22"/>
        <v>14</v>
      </c>
      <c r="BP50">
        <f t="shared" si="23"/>
        <v>14</v>
      </c>
      <c r="BX50" s="85"/>
      <c r="BY50" s="85"/>
    </row>
    <row r="51" spans="1:77">
      <c r="A51" s="76" t="str">
        <f t="shared" si="1"/>
        <v>208</v>
      </c>
      <c r="B51" s="22">
        <v>39490</v>
      </c>
      <c r="C51" s="85">
        <v>7</v>
      </c>
      <c r="D51" s="85">
        <v>7</v>
      </c>
      <c r="E51" s="85">
        <v>7</v>
      </c>
      <c r="F51" s="85">
        <v>7</v>
      </c>
      <c r="G51" s="85">
        <v>7</v>
      </c>
      <c r="H51" s="85">
        <v>7</v>
      </c>
      <c r="I51" s="85">
        <v>7</v>
      </c>
      <c r="J51" s="85">
        <v>7</v>
      </c>
      <c r="K51" s="85">
        <v>7</v>
      </c>
      <c r="L51" s="85">
        <v>7</v>
      </c>
      <c r="M51" s="85">
        <v>7</v>
      </c>
      <c r="N51" s="85">
        <v>7</v>
      </c>
      <c r="O51" s="85">
        <v>7</v>
      </c>
      <c r="P51" s="85">
        <v>7</v>
      </c>
      <c r="Q51" s="85">
        <v>7</v>
      </c>
      <c r="R51" s="85">
        <v>7</v>
      </c>
      <c r="S51" s="85">
        <v>7</v>
      </c>
      <c r="T51" s="85">
        <v>7</v>
      </c>
      <c r="U51" s="85">
        <v>7</v>
      </c>
      <c r="V51" s="85">
        <v>7</v>
      </c>
      <c r="W51" s="85">
        <v>7</v>
      </c>
      <c r="X51" s="85">
        <v>7</v>
      </c>
      <c r="Y51" s="85">
        <v>7</v>
      </c>
      <c r="Z51" s="85">
        <v>7</v>
      </c>
      <c r="AA51" s="85">
        <v>7</v>
      </c>
      <c r="AB51" s="85">
        <v>7</v>
      </c>
      <c r="AC51" s="85">
        <v>7</v>
      </c>
      <c r="AD51" s="85">
        <v>7</v>
      </c>
      <c r="AE51" s="85">
        <v>7</v>
      </c>
      <c r="AF51" s="85">
        <v>7</v>
      </c>
      <c r="AG51" s="85">
        <v>7</v>
      </c>
      <c r="AH51" s="85">
        <v>7</v>
      </c>
      <c r="AI51" s="85">
        <v>7</v>
      </c>
      <c r="AJ51" s="85">
        <v>7</v>
      </c>
      <c r="AK51" s="85">
        <v>7</v>
      </c>
      <c r="AL51" s="85">
        <v>7</v>
      </c>
      <c r="AM51" s="85">
        <v>7</v>
      </c>
      <c r="AN51" s="85">
        <v>7</v>
      </c>
      <c r="AO51" s="85">
        <v>7</v>
      </c>
      <c r="AP51" s="85">
        <v>7</v>
      </c>
      <c r="AQ51" s="85">
        <v>7</v>
      </c>
      <c r="AR51" s="85">
        <v>7</v>
      </c>
      <c r="AS51" s="85">
        <v>7</v>
      </c>
      <c r="AT51" s="85">
        <v>7</v>
      </c>
      <c r="AU51">
        <f t="shared" si="2"/>
        <v>14</v>
      </c>
      <c r="AV51">
        <f t="shared" si="3"/>
        <v>14</v>
      </c>
      <c r="AW51">
        <f t="shared" si="4"/>
        <v>14</v>
      </c>
      <c r="AX51">
        <f t="shared" si="5"/>
        <v>14</v>
      </c>
      <c r="AY51">
        <f t="shared" si="6"/>
        <v>14</v>
      </c>
      <c r="AZ51">
        <f t="shared" si="7"/>
        <v>14</v>
      </c>
      <c r="BA51">
        <f t="shared" si="8"/>
        <v>14</v>
      </c>
      <c r="BB51">
        <f t="shared" si="9"/>
        <v>14</v>
      </c>
      <c r="BC51">
        <f t="shared" si="10"/>
        <v>14</v>
      </c>
      <c r="BD51">
        <f t="shared" si="11"/>
        <v>14</v>
      </c>
      <c r="BE51">
        <f t="shared" si="12"/>
        <v>14</v>
      </c>
      <c r="BF51">
        <f t="shared" si="13"/>
        <v>14</v>
      </c>
      <c r="BG51">
        <f t="shared" si="14"/>
        <v>14</v>
      </c>
      <c r="BH51">
        <f t="shared" si="15"/>
        <v>14</v>
      </c>
      <c r="BI51">
        <f t="shared" si="16"/>
        <v>14</v>
      </c>
      <c r="BJ51">
        <f t="shared" si="17"/>
        <v>14</v>
      </c>
      <c r="BK51">
        <f t="shared" si="18"/>
        <v>14</v>
      </c>
      <c r="BL51">
        <f t="shared" si="19"/>
        <v>14</v>
      </c>
      <c r="BM51">
        <f t="shared" si="20"/>
        <v>14</v>
      </c>
      <c r="BN51">
        <f t="shared" si="21"/>
        <v>14</v>
      </c>
      <c r="BO51">
        <f t="shared" si="22"/>
        <v>14</v>
      </c>
      <c r="BP51">
        <f t="shared" si="23"/>
        <v>14</v>
      </c>
      <c r="BX51" s="85"/>
      <c r="BY51" s="85"/>
    </row>
    <row r="52" spans="1:77">
      <c r="A52" s="76" t="str">
        <f t="shared" si="1"/>
        <v>208</v>
      </c>
      <c r="B52" s="22">
        <v>39491</v>
      </c>
      <c r="C52" s="85">
        <v>7</v>
      </c>
      <c r="D52" s="85">
        <v>7</v>
      </c>
      <c r="E52" s="85">
        <v>7</v>
      </c>
      <c r="F52" s="85">
        <v>7</v>
      </c>
      <c r="G52" s="85">
        <v>7</v>
      </c>
      <c r="H52" s="85">
        <v>7</v>
      </c>
      <c r="I52" s="85">
        <v>7</v>
      </c>
      <c r="J52" s="85">
        <v>7</v>
      </c>
      <c r="K52" s="85">
        <v>7</v>
      </c>
      <c r="L52" s="85">
        <v>7</v>
      </c>
      <c r="M52" s="85">
        <v>7</v>
      </c>
      <c r="N52" s="85">
        <v>7</v>
      </c>
      <c r="O52" s="85">
        <v>7</v>
      </c>
      <c r="P52" s="85">
        <v>7</v>
      </c>
      <c r="Q52" s="85">
        <v>7</v>
      </c>
      <c r="R52" s="85">
        <v>7</v>
      </c>
      <c r="S52" s="85">
        <v>7</v>
      </c>
      <c r="T52" s="85">
        <v>7</v>
      </c>
      <c r="U52" s="85">
        <v>7</v>
      </c>
      <c r="V52" s="85">
        <v>7</v>
      </c>
      <c r="W52" s="85">
        <v>7</v>
      </c>
      <c r="X52" s="85">
        <v>7</v>
      </c>
      <c r="Y52" s="85">
        <v>7</v>
      </c>
      <c r="Z52" s="85">
        <v>7</v>
      </c>
      <c r="AA52" s="85">
        <v>7</v>
      </c>
      <c r="AB52" s="85">
        <v>7</v>
      </c>
      <c r="AC52" s="85">
        <v>7</v>
      </c>
      <c r="AD52" s="85">
        <v>7</v>
      </c>
      <c r="AE52" s="85">
        <v>7</v>
      </c>
      <c r="AF52" s="85">
        <v>7</v>
      </c>
      <c r="AG52" s="85">
        <v>7</v>
      </c>
      <c r="AH52" s="85">
        <v>7</v>
      </c>
      <c r="AI52" s="85">
        <v>7</v>
      </c>
      <c r="AJ52" s="85">
        <v>7</v>
      </c>
      <c r="AK52" s="85">
        <v>7</v>
      </c>
      <c r="AL52" s="85">
        <v>7</v>
      </c>
      <c r="AM52" s="85">
        <v>7</v>
      </c>
      <c r="AN52" s="85">
        <v>7</v>
      </c>
      <c r="AO52" s="85">
        <v>7</v>
      </c>
      <c r="AP52" s="85">
        <v>7</v>
      </c>
      <c r="AQ52" s="85">
        <v>7</v>
      </c>
      <c r="AR52" s="85">
        <v>7</v>
      </c>
      <c r="AS52" s="85">
        <v>7</v>
      </c>
      <c r="AT52" s="85">
        <v>7</v>
      </c>
      <c r="AU52">
        <f t="shared" si="2"/>
        <v>14</v>
      </c>
      <c r="AV52">
        <f t="shared" si="3"/>
        <v>14</v>
      </c>
      <c r="AW52">
        <f t="shared" si="4"/>
        <v>14</v>
      </c>
      <c r="AX52">
        <f t="shared" si="5"/>
        <v>14</v>
      </c>
      <c r="AY52">
        <f t="shared" si="6"/>
        <v>14</v>
      </c>
      <c r="AZ52">
        <f t="shared" si="7"/>
        <v>14</v>
      </c>
      <c r="BA52">
        <f t="shared" si="8"/>
        <v>14</v>
      </c>
      <c r="BB52">
        <f t="shared" si="9"/>
        <v>14</v>
      </c>
      <c r="BC52">
        <f t="shared" si="10"/>
        <v>14</v>
      </c>
      <c r="BD52">
        <f t="shared" si="11"/>
        <v>14</v>
      </c>
      <c r="BE52">
        <f t="shared" si="12"/>
        <v>14</v>
      </c>
      <c r="BF52">
        <f t="shared" si="13"/>
        <v>14</v>
      </c>
      <c r="BG52">
        <f t="shared" si="14"/>
        <v>14</v>
      </c>
      <c r="BH52">
        <f t="shared" si="15"/>
        <v>14</v>
      </c>
      <c r="BI52">
        <f t="shared" si="16"/>
        <v>14</v>
      </c>
      <c r="BJ52">
        <f t="shared" si="17"/>
        <v>14</v>
      </c>
      <c r="BK52">
        <f t="shared" si="18"/>
        <v>14</v>
      </c>
      <c r="BL52">
        <f t="shared" si="19"/>
        <v>14</v>
      </c>
      <c r="BM52">
        <f t="shared" si="20"/>
        <v>14</v>
      </c>
      <c r="BN52">
        <f t="shared" si="21"/>
        <v>14</v>
      </c>
      <c r="BO52">
        <f t="shared" si="22"/>
        <v>14</v>
      </c>
      <c r="BP52">
        <f t="shared" si="23"/>
        <v>14</v>
      </c>
      <c r="BX52" s="85"/>
      <c r="BY52" s="85"/>
    </row>
    <row r="53" spans="1:77">
      <c r="A53" s="76" t="str">
        <f t="shared" si="1"/>
        <v>208</v>
      </c>
      <c r="B53" s="22">
        <v>39492</v>
      </c>
      <c r="C53" s="85">
        <v>7</v>
      </c>
      <c r="D53" s="85">
        <v>7</v>
      </c>
      <c r="E53" s="85">
        <v>7</v>
      </c>
      <c r="F53" s="85">
        <v>7</v>
      </c>
      <c r="G53" s="85">
        <v>7</v>
      </c>
      <c r="H53" s="85">
        <v>7</v>
      </c>
      <c r="I53" s="85">
        <v>7</v>
      </c>
      <c r="J53" s="85">
        <v>7</v>
      </c>
      <c r="K53" s="85">
        <v>7</v>
      </c>
      <c r="L53" s="85">
        <v>7</v>
      </c>
      <c r="M53" s="85">
        <v>7</v>
      </c>
      <c r="N53" s="85">
        <v>7</v>
      </c>
      <c r="O53" s="85">
        <v>7</v>
      </c>
      <c r="P53" s="85">
        <v>7</v>
      </c>
      <c r="Q53" s="85">
        <v>7</v>
      </c>
      <c r="R53" s="85">
        <v>7</v>
      </c>
      <c r="S53" s="85">
        <v>7</v>
      </c>
      <c r="T53" s="85">
        <v>7</v>
      </c>
      <c r="U53" s="85">
        <v>7</v>
      </c>
      <c r="V53" s="85">
        <v>7</v>
      </c>
      <c r="W53" s="85">
        <v>7</v>
      </c>
      <c r="X53" s="85">
        <v>7</v>
      </c>
      <c r="Y53" s="85">
        <v>7</v>
      </c>
      <c r="Z53" s="85">
        <v>7</v>
      </c>
      <c r="AA53" s="85">
        <v>7</v>
      </c>
      <c r="AB53" s="85">
        <v>7</v>
      </c>
      <c r="AC53" s="85">
        <v>7</v>
      </c>
      <c r="AD53" s="85">
        <v>7</v>
      </c>
      <c r="AE53" s="85">
        <v>7</v>
      </c>
      <c r="AF53" s="85">
        <v>7</v>
      </c>
      <c r="AG53" s="85">
        <v>7</v>
      </c>
      <c r="AH53" s="85">
        <v>7</v>
      </c>
      <c r="AI53" s="85">
        <v>7</v>
      </c>
      <c r="AJ53" s="85">
        <v>7</v>
      </c>
      <c r="AK53" s="85">
        <v>7</v>
      </c>
      <c r="AL53" s="85">
        <v>7</v>
      </c>
      <c r="AM53" s="85">
        <v>7</v>
      </c>
      <c r="AN53" s="85">
        <v>7</v>
      </c>
      <c r="AO53" s="85">
        <v>7</v>
      </c>
      <c r="AP53" s="85">
        <v>7</v>
      </c>
      <c r="AQ53" s="85">
        <v>7</v>
      </c>
      <c r="AR53" s="85">
        <v>7</v>
      </c>
      <c r="AS53" s="85">
        <v>7</v>
      </c>
      <c r="AT53" s="85">
        <v>7</v>
      </c>
      <c r="AU53">
        <f t="shared" si="2"/>
        <v>14</v>
      </c>
      <c r="AV53">
        <f t="shared" si="3"/>
        <v>14</v>
      </c>
      <c r="AW53">
        <f t="shared" si="4"/>
        <v>14</v>
      </c>
      <c r="AX53">
        <f t="shared" si="5"/>
        <v>14</v>
      </c>
      <c r="AY53">
        <f t="shared" si="6"/>
        <v>14</v>
      </c>
      <c r="AZ53">
        <f t="shared" si="7"/>
        <v>14</v>
      </c>
      <c r="BA53">
        <f t="shared" si="8"/>
        <v>14</v>
      </c>
      <c r="BB53">
        <f t="shared" si="9"/>
        <v>14</v>
      </c>
      <c r="BC53">
        <f t="shared" si="10"/>
        <v>14</v>
      </c>
      <c r="BD53">
        <f t="shared" si="11"/>
        <v>14</v>
      </c>
      <c r="BE53">
        <f t="shared" si="12"/>
        <v>14</v>
      </c>
      <c r="BF53">
        <f t="shared" si="13"/>
        <v>14</v>
      </c>
      <c r="BG53">
        <f t="shared" si="14"/>
        <v>14</v>
      </c>
      <c r="BH53">
        <f t="shared" si="15"/>
        <v>14</v>
      </c>
      <c r="BI53">
        <f t="shared" si="16"/>
        <v>14</v>
      </c>
      <c r="BJ53">
        <f t="shared" si="17"/>
        <v>14</v>
      </c>
      <c r="BK53">
        <f t="shared" si="18"/>
        <v>14</v>
      </c>
      <c r="BL53">
        <f t="shared" si="19"/>
        <v>14</v>
      </c>
      <c r="BM53">
        <f t="shared" si="20"/>
        <v>14</v>
      </c>
      <c r="BN53">
        <f t="shared" si="21"/>
        <v>14</v>
      </c>
      <c r="BO53">
        <f t="shared" si="22"/>
        <v>14</v>
      </c>
      <c r="BP53">
        <f t="shared" si="23"/>
        <v>14</v>
      </c>
      <c r="BX53" s="85"/>
      <c r="BY53" s="85"/>
    </row>
    <row r="54" spans="1:77">
      <c r="A54" s="76" t="str">
        <f t="shared" si="1"/>
        <v>208</v>
      </c>
      <c r="B54" s="22">
        <v>39493</v>
      </c>
      <c r="C54" s="85">
        <v>7</v>
      </c>
      <c r="D54" s="85">
        <v>7</v>
      </c>
      <c r="E54" s="85">
        <v>7</v>
      </c>
      <c r="F54" s="85">
        <v>7</v>
      </c>
      <c r="G54" s="85">
        <v>7</v>
      </c>
      <c r="H54" s="85">
        <v>7</v>
      </c>
      <c r="I54" s="85">
        <v>7</v>
      </c>
      <c r="J54" s="85">
        <v>7</v>
      </c>
      <c r="K54" s="85">
        <v>7</v>
      </c>
      <c r="L54" s="85">
        <v>7</v>
      </c>
      <c r="M54" s="85">
        <v>7</v>
      </c>
      <c r="N54" s="85">
        <v>7</v>
      </c>
      <c r="O54" s="85">
        <v>7</v>
      </c>
      <c r="P54" s="85">
        <v>7</v>
      </c>
      <c r="Q54" s="85">
        <v>7</v>
      </c>
      <c r="R54" s="85">
        <v>7</v>
      </c>
      <c r="S54" s="85">
        <v>7</v>
      </c>
      <c r="T54" s="85">
        <v>7</v>
      </c>
      <c r="U54" s="85">
        <v>7</v>
      </c>
      <c r="V54" s="85">
        <v>7</v>
      </c>
      <c r="W54" s="85">
        <v>7</v>
      </c>
      <c r="X54" s="85">
        <v>7</v>
      </c>
      <c r="Y54" s="85">
        <v>7</v>
      </c>
      <c r="Z54" s="85">
        <v>7</v>
      </c>
      <c r="AA54" s="85">
        <v>7</v>
      </c>
      <c r="AB54" s="85">
        <v>7</v>
      </c>
      <c r="AC54" s="85">
        <v>7</v>
      </c>
      <c r="AD54" s="85">
        <v>7</v>
      </c>
      <c r="AE54" s="85">
        <v>7</v>
      </c>
      <c r="AF54" s="85">
        <v>7</v>
      </c>
      <c r="AG54" s="85">
        <v>7</v>
      </c>
      <c r="AH54" s="85">
        <v>7</v>
      </c>
      <c r="AI54" s="85">
        <v>7</v>
      </c>
      <c r="AJ54" s="85">
        <v>7</v>
      </c>
      <c r="AK54" s="85">
        <v>7</v>
      </c>
      <c r="AL54" s="85">
        <v>7</v>
      </c>
      <c r="AM54" s="85">
        <v>7</v>
      </c>
      <c r="AN54" s="85">
        <v>7</v>
      </c>
      <c r="AO54" s="85">
        <v>7</v>
      </c>
      <c r="AP54" s="85">
        <v>7</v>
      </c>
      <c r="AQ54" s="85">
        <v>7</v>
      </c>
      <c r="AR54" s="85">
        <v>7</v>
      </c>
      <c r="AS54" s="85">
        <v>7</v>
      </c>
      <c r="AT54" s="85">
        <v>7</v>
      </c>
      <c r="AU54">
        <f t="shared" si="2"/>
        <v>14</v>
      </c>
      <c r="AV54">
        <f t="shared" si="3"/>
        <v>14</v>
      </c>
      <c r="AW54">
        <f t="shared" si="4"/>
        <v>14</v>
      </c>
      <c r="AX54">
        <f t="shared" si="5"/>
        <v>14</v>
      </c>
      <c r="AY54">
        <f t="shared" si="6"/>
        <v>14</v>
      </c>
      <c r="AZ54">
        <f t="shared" si="7"/>
        <v>14</v>
      </c>
      <c r="BA54">
        <f t="shared" si="8"/>
        <v>14</v>
      </c>
      <c r="BB54">
        <f t="shared" si="9"/>
        <v>14</v>
      </c>
      <c r="BC54">
        <f t="shared" si="10"/>
        <v>14</v>
      </c>
      <c r="BD54">
        <f t="shared" si="11"/>
        <v>14</v>
      </c>
      <c r="BE54">
        <f t="shared" si="12"/>
        <v>14</v>
      </c>
      <c r="BF54">
        <f t="shared" si="13"/>
        <v>14</v>
      </c>
      <c r="BG54">
        <f t="shared" si="14"/>
        <v>14</v>
      </c>
      <c r="BH54">
        <f t="shared" si="15"/>
        <v>14</v>
      </c>
      <c r="BI54">
        <f t="shared" si="16"/>
        <v>14</v>
      </c>
      <c r="BJ54">
        <f t="shared" si="17"/>
        <v>14</v>
      </c>
      <c r="BK54">
        <f t="shared" si="18"/>
        <v>14</v>
      </c>
      <c r="BL54">
        <f t="shared" si="19"/>
        <v>14</v>
      </c>
      <c r="BM54">
        <f t="shared" si="20"/>
        <v>14</v>
      </c>
      <c r="BN54">
        <f t="shared" si="21"/>
        <v>14</v>
      </c>
      <c r="BO54">
        <f t="shared" si="22"/>
        <v>14</v>
      </c>
      <c r="BP54">
        <f t="shared" si="23"/>
        <v>14</v>
      </c>
      <c r="BX54" s="85"/>
      <c r="BY54" s="85"/>
    </row>
    <row r="55" spans="1:77">
      <c r="A55" s="76" t="str">
        <f t="shared" si="1"/>
        <v>208</v>
      </c>
      <c r="B55" s="22">
        <v>39494</v>
      </c>
      <c r="C55" s="85"/>
      <c r="D55" s="85"/>
      <c r="E55" s="85"/>
      <c r="F55" s="85"/>
      <c r="G55" s="85"/>
      <c r="H55" s="85"/>
      <c r="I55" s="85"/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5"/>
      <c r="Z55" s="85"/>
      <c r="AA55" s="85"/>
      <c r="AB55" s="85"/>
      <c r="AC55" s="85"/>
      <c r="AD55" s="85"/>
      <c r="AE55" s="85"/>
      <c r="AF55" s="85"/>
      <c r="AG55" s="85"/>
      <c r="AH55" s="85"/>
      <c r="AI55" s="85"/>
      <c r="AJ55" s="85"/>
      <c r="AK55" s="85"/>
      <c r="AL55" s="85"/>
      <c r="AM55" s="85"/>
      <c r="AN55" s="85"/>
      <c r="AO55" s="85"/>
      <c r="AP55" s="85"/>
      <c r="AQ55" s="85"/>
      <c r="AR55" s="85"/>
      <c r="AS55" s="85"/>
      <c r="AT55" s="85"/>
      <c r="AU55">
        <f t="shared" si="2"/>
        <v>0</v>
      </c>
      <c r="AV55">
        <f t="shared" si="3"/>
        <v>0</v>
      </c>
      <c r="AW55">
        <f t="shared" si="4"/>
        <v>0</v>
      </c>
      <c r="AX55">
        <f t="shared" si="5"/>
        <v>0</v>
      </c>
      <c r="AY55">
        <f t="shared" si="6"/>
        <v>0</v>
      </c>
      <c r="AZ55">
        <f t="shared" si="7"/>
        <v>0</v>
      </c>
      <c r="BA55">
        <f t="shared" si="8"/>
        <v>0</v>
      </c>
      <c r="BB55">
        <f t="shared" si="9"/>
        <v>0</v>
      </c>
      <c r="BC55">
        <f t="shared" si="10"/>
        <v>0</v>
      </c>
      <c r="BD55">
        <f t="shared" si="11"/>
        <v>0</v>
      </c>
      <c r="BE55">
        <f t="shared" si="12"/>
        <v>0</v>
      </c>
      <c r="BF55">
        <f t="shared" si="13"/>
        <v>0</v>
      </c>
      <c r="BG55">
        <f t="shared" si="14"/>
        <v>0</v>
      </c>
      <c r="BH55">
        <f t="shared" si="15"/>
        <v>0</v>
      </c>
      <c r="BI55">
        <f t="shared" si="16"/>
        <v>0</v>
      </c>
      <c r="BJ55">
        <f t="shared" si="17"/>
        <v>0</v>
      </c>
      <c r="BK55">
        <f t="shared" si="18"/>
        <v>0</v>
      </c>
      <c r="BL55">
        <f t="shared" si="19"/>
        <v>0</v>
      </c>
      <c r="BM55">
        <f t="shared" si="20"/>
        <v>0</v>
      </c>
      <c r="BN55">
        <f t="shared" si="21"/>
        <v>0</v>
      </c>
      <c r="BO55">
        <f t="shared" si="22"/>
        <v>0</v>
      </c>
      <c r="BP55">
        <f t="shared" si="23"/>
        <v>0</v>
      </c>
      <c r="BX55" s="85"/>
      <c r="BY55" s="85"/>
    </row>
    <row r="56" spans="1:77">
      <c r="A56" s="76" t="str">
        <f t="shared" si="1"/>
        <v>208</v>
      </c>
      <c r="B56" s="22">
        <v>39495</v>
      </c>
      <c r="C56" s="85"/>
      <c r="D56" s="85"/>
      <c r="E56" s="85"/>
      <c r="F56" s="85"/>
      <c r="G56" s="85"/>
      <c r="H56" s="85"/>
      <c r="I56" s="85"/>
      <c r="J56" s="85"/>
      <c r="K56" s="85"/>
      <c r="L56" s="85"/>
      <c r="M56" s="85"/>
      <c r="N56" s="85"/>
      <c r="O56" s="85"/>
      <c r="P56" s="85"/>
      <c r="Q56" s="85"/>
      <c r="R56" s="85"/>
      <c r="S56" s="85"/>
      <c r="T56" s="85"/>
      <c r="U56" s="85"/>
      <c r="V56" s="85"/>
      <c r="W56" s="85"/>
      <c r="X56" s="85"/>
      <c r="Y56" s="85"/>
      <c r="Z56" s="85"/>
      <c r="AA56" s="85"/>
      <c r="AB56" s="85"/>
      <c r="AC56" s="85"/>
      <c r="AD56" s="85"/>
      <c r="AE56" s="85"/>
      <c r="AF56" s="85"/>
      <c r="AG56" s="85"/>
      <c r="AH56" s="85"/>
      <c r="AI56" s="85"/>
      <c r="AJ56" s="85"/>
      <c r="AK56" s="85"/>
      <c r="AL56" s="85"/>
      <c r="AM56" s="85"/>
      <c r="AN56" s="85"/>
      <c r="AO56" s="85"/>
      <c r="AP56" s="85"/>
      <c r="AQ56" s="85"/>
      <c r="AR56" s="85"/>
      <c r="AS56" s="85"/>
      <c r="AT56" s="85"/>
      <c r="AU56">
        <f t="shared" si="2"/>
        <v>0</v>
      </c>
      <c r="AV56">
        <f t="shared" si="3"/>
        <v>0</v>
      </c>
      <c r="AW56">
        <f t="shared" si="4"/>
        <v>0</v>
      </c>
      <c r="AX56">
        <f t="shared" si="5"/>
        <v>0</v>
      </c>
      <c r="AY56">
        <f t="shared" si="6"/>
        <v>0</v>
      </c>
      <c r="AZ56">
        <f t="shared" si="7"/>
        <v>0</v>
      </c>
      <c r="BA56">
        <f t="shared" si="8"/>
        <v>0</v>
      </c>
      <c r="BB56">
        <f t="shared" si="9"/>
        <v>0</v>
      </c>
      <c r="BC56">
        <f t="shared" si="10"/>
        <v>0</v>
      </c>
      <c r="BD56">
        <f t="shared" si="11"/>
        <v>0</v>
      </c>
      <c r="BE56">
        <f t="shared" si="12"/>
        <v>0</v>
      </c>
      <c r="BF56">
        <f t="shared" si="13"/>
        <v>0</v>
      </c>
      <c r="BG56">
        <f t="shared" si="14"/>
        <v>0</v>
      </c>
      <c r="BH56">
        <f t="shared" si="15"/>
        <v>0</v>
      </c>
      <c r="BI56">
        <f t="shared" si="16"/>
        <v>0</v>
      </c>
      <c r="BJ56">
        <f t="shared" si="17"/>
        <v>0</v>
      </c>
      <c r="BK56">
        <f t="shared" si="18"/>
        <v>0</v>
      </c>
      <c r="BL56">
        <f t="shared" si="19"/>
        <v>0</v>
      </c>
      <c r="BM56">
        <f t="shared" si="20"/>
        <v>0</v>
      </c>
      <c r="BN56">
        <f t="shared" si="21"/>
        <v>0</v>
      </c>
      <c r="BO56">
        <f t="shared" si="22"/>
        <v>0</v>
      </c>
      <c r="BP56">
        <f t="shared" si="23"/>
        <v>0</v>
      </c>
      <c r="BX56" s="85"/>
      <c r="BY56" s="85"/>
    </row>
    <row r="57" spans="1:77">
      <c r="A57" s="76" t="str">
        <f t="shared" si="1"/>
        <v>208</v>
      </c>
      <c r="B57" s="22">
        <v>39496</v>
      </c>
      <c r="C57" s="85">
        <v>7</v>
      </c>
      <c r="D57" s="85">
        <v>7</v>
      </c>
      <c r="E57" s="85">
        <v>7</v>
      </c>
      <c r="F57" s="85">
        <v>7</v>
      </c>
      <c r="G57" s="85">
        <v>7</v>
      </c>
      <c r="H57" s="85">
        <v>7</v>
      </c>
      <c r="I57" s="85">
        <v>7</v>
      </c>
      <c r="J57" s="85">
        <v>7</v>
      </c>
      <c r="K57" s="85">
        <v>7</v>
      </c>
      <c r="L57" s="85">
        <v>7</v>
      </c>
      <c r="M57" s="85">
        <v>7</v>
      </c>
      <c r="N57" s="85">
        <v>7</v>
      </c>
      <c r="O57" s="85">
        <v>7</v>
      </c>
      <c r="P57" s="85">
        <v>7</v>
      </c>
      <c r="Q57" s="85">
        <v>7</v>
      </c>
      <c r="R57" s="85">
        <v>7</v>
      </c>
      <c r="S57" s="85">
        <v>7</v>
      </c>
      <c r="T57" s="85">
        <v>7</v>
      </c>
      <c r="U57" s="85">
        <v>7</v>
      </c>
      <c r="V57" s="85">
        <v>7</v>
      </c>
      <c r="W57" s="85">
        <v>7</v>
      </c>
      <c r="X57" s="85">
        <v>7</v>
      </c>
      <c r="Y57" s="85">
        <v>7</v>
      </c>
      <c r="Z57" s="85">
        <v>7</v>
      </c>
      <c r="AA57" s="85">
        <v>7</v>
      </c>
      <c r="AB57" s="85">
        <v>7</v>
      </c>
      <c r="AC57" s="85">
        <v>7</v>
      </c>
      <c r="AD57" s="85">
        <v>7</v>
      </c>
      <c r="AE57" s="85">
        <v>7</v>
      </c>
      <c r="AF57" s="85">
        <v>7</v>
      </c>
      <c r="AG57" s="85">
        <v>7</v>
      </c>
      <c r="AH57" s="85">
        <v>7</v>
      </c>
      <c r="AI57" s="85">
        <v>7</v>
      </c>
      <c r="AJ57" s="85">
        <v>7</v>
      </c>
      <c r="AK57" s="85">
        <v>7</v>
      </c>
      <c r="AL57" s="85">
        <v>7</v>
      </c>
      <c r="AM57" s="85">
        <v>7</v>
      </c>
      <c r="AN57" s="85">
        <v>7</v>
      </c>
      <c r="AO57" s="85">
        <v>7</v>
      </c>
      <c r="AP57" s="85">
        <v>7</v>
      </c>
      <c r="AQ57" s="85">
        <v>7</v>
      </c>
      <c r="AR57" s="85">
        <v>7</v>
      </c>
      <c r="AS57" s="85">
        <v>7</v>
      </c>
      <c r="AT57" s="85">
        <v>7</v>
      </c>
      <c r="AU57">
        <f t="shared" si="2"/>
        <v>14</v>
      </c>
      <c r="AV57">
        <f t="shared" si="3"/>
        <v>14</v>
      </c>
      <c r="AW57">
        <f t="shared" si="4"/>
        <v>14</v>
      </c>
      <c r="AX57">
        <f t="shared" si="5"/>
        <v>14</v>
      </c>
      <c r="AY57">
        <f t="shared" si="6"/>
        <v>14</v>
      </c>
      <c r="AZ57">
        <f t="shared" si="7"/>
        <v>14</v>
      </c>
      <c r="BA57">
        <f t="shared" si="8"/>
        <v>14</v>
      </c>
      <c r="BB57">
        <f t="shared" si="9"/>
        <v>14</v>
      </c>
      <c r="BC57">
        <f t="shared" si="10"/>
        <v>14</v>
      </c>
      <c r="BD57">
        <f t="shared" si="11"/>
        <v>14</v>
      </c>
      <c r="BE57">
        <f t="shared" si="12"/>
        <v>14</v>
      </c>
      <c r="BF57">
        <f t="shared" si="13"/>
        <v>14</v>
      </c>
      <c r="BG57">
        <f t="shared" si="14"/>
        <v>14</v>
      </c>
      <c r="BH57">
        <f t="shared" si="15"/>
        <v>14</v>
      </c>
      <c r="BI57">
        <f t="shared" si="16"/>
        <v>14</v>
      </c>
      <c r="BJ57">
        <f t="shared" si="17"/>
        <v>14</v>
      </c>
      <c r="BK57">
        <f t="shared" si="18"/>
        <v>14</v>
      </c>
      <c r="BL57">
        <f t="shared" si="19"/>
        <v>14</v>
      </c>
      <c r="BM57">
        <f t="shared" si="20"/>
        <v>14</v>
      </c>
      <c r="BN57">
        <f t="shared" si="21"/>
        <v>14</v>
      </c>
      <c r="BO57">
        <f t="shared" si="22"/>
        <v>14</v>
      </c>
      <c r="BP57">
        <f t="shared" si="23"/>
        <v>14</v>
      </c>
      <c r="BX57" s="85"/>
      <c r="BY57" s="85"/>
    </row>
    <row r="58" spans="1:77">
      <c r="A58" s="76" t="str">
        <f t="shared" si="1"/>
        <v>208</v>
      </c>
      <c r="B58" s="22">
        <v>39497</v>
      </c>
      <c r="C58" s="85">
        <v>7</v>
      </c>
      <c r="D58" s="85">
        <v>7</v>
      </c>
      <c r="E58" s="85">
        <v>7</v>
      </c>
      <c r="F58" s="85">
        <v>7</v>
      </c>
      <c r="G58" s="85">
        <v>7</v>
      </c>
      <c r="H58" s="85">
        <v>7</v>
      </c>
      <c r="I58" s="85">
        <v>7</v>
      </c>
      <c r="J58" s="85">
        <v>7</v>
      </c>
      <c r="K58" s="85">
        <v>7</v>
      </c>
      <c r="L58" s="85">
        <v>7</v>
      </c>
      <c r="M58" s="85">
        <v>7</v>
      </c>
      <c r="N58" s="85">
        <v>7</v>
      </c>
      <c r="O58" s="85">
        <v>7</v>
      </c>
      <c r="P58" s="85">
        <v>7</v>
      </c>
      <c r="Q58" s="85">
        <v>7</v>
      </c>
      <c r="R58" s="85">
        <v>7</v>
      </c>
      <c r="S58" s="85">
        <v>7</v>
      </c>
      <c r="T58" s="85">
        <v>7</v>
      </c>
      <c r="U58" s="85">
        <v>7</v>
      </c>
      <c r="V58" s="85">
        <v>7</v>
      </c>
      <c r="W58" s="85">
        <v>7</v>
      </c>
      <c r="X58" s="85">
        <v>7</v>
      </c>
      <c r="Y58" s="85">
        <v>7</v>
      </c>
      <c r="Z58" s="85">
        <v>7</v>
      </c>
      <c r="AA58" s="85">
        <v>7</v>
      </c>
      <c r="AB58" s="85">
        <v>7</v>
      </c>
      <c r="AC58" s="85">
        <v>7</v>
      </c>
      <c r="AD58" s="85">
        <v>7</v>
      </c>
      <c r="AE58" s="85">
        <v>7</v>
      </c>
      <c r="AF58" s="85">
        <v>7</v>
      </c>
      <c r="AG58" s="85">
        <v>7</v>
      </c>
      <c r="AH58" s="85">
        <v>7</v>
      </c>
      <c r="AI58" s="85">
        <v>7</v>
      </c>
      <c r="AJ58" s="85">
        <v>7</v>
      </c>
      <c r="AK58" s="85">
        <v>7</v>
      </c>
      <c r="AL58" s="85">
        <v>7</v>
      </c>
      <c r="AM58" s="85">
        <v>7</v>
      </c>
      <c r="AN58" s="85">
        <v>7</v>
      </c>
      <c r="AO58" s="85">
        <v>7</v>
      </c>
      <c r="AP58" s="85">
        <v>7</v>
      </c>
      <c r="AQ58" s="85">
        <v>7</v>
      </c>
      <c r="AR58" s="85">
        <v>7</v>
      </c>
      <c r="AS58" s="85">
        <v>7</v>
      </c>
      <c r="AT58" s="85">
        <v>7</v>
      </c>
      <c r="AU58">
        <f t="shared" si="2"/>
        <v>14</v>
      </c>
      <c r="AV58">
        <f t="shared" si="3"/>
        <v>14</v>
      </c>
      <c r="AW58">
        <f t="shared" si="4"/>
        <v>14</v>
      </c>
      <c r="AX58">
        <f t="shared" si="5"/>
        <v>14</v>
      </c>
      <c r="AY58">
        <f t="shared" si="6"/>
        <v>14</v>
      </c>
      <c r="AZ58">
        <f t="shared" si="7"/>
        <v>14</v>
      </c>
      <c r="BA58">
        <f t="shared" si="8"/>
        <v>14</v>
      </c>
      <c r="BB58">
        <f t="shared" si="9"/>
        <v>14</v>
      </c>
      <c r="BC58">
        <f t="shared" si="10"/>
        <v>14</v>
      </c>
      <c r="BD58">
        <f t="shared" si="11"/>
        <v>14</v>
      </c>
      <c r="BE58">
        <f t="shared" si="12"/>
        <v>14</v>
      </c>
      <c r="BF58">
        <f t="shared" si="13"/>
        <v>14</v>
      </c>
      <c r="BG58">
        <f t="shared" si="14"/>
        <v>14</v>
      </c>
      <c r="BH58">
        <f t="shared" si="15"/>
        <v>14</v>
      </c>
      <c r="BI58">
        <f t="shared" si="16"/>
        <v>14</v>
      </c>
      <c r="BJ58">
        <f t="shared" si="17"/>
        <v>14</v>
      </c>
      <c r="BK58">
        <f t="shared" si="18"/>
        <v>14</v>
      </c>
      <c r="BL58">
        <f t="shared" si="19"/>
        <v>14</v>
      </c>
      <c r="BM58">
        <f t="shared" si="20"/>
        <v>14</v>
      </c>
      <c r="BN58">
        <f t="shared" si="21"/>
        <v>14</v>
      </c>
      <c r="BO58">
        <f t="shared" si="22"/>
        <v>14</v>
      </c>
      <c r="BP58">
        <f t="shared" si="23"/>
        <v>14</v>
      </c>
      <c r="BX58" s="85"/>
      <c r="BY58" s="85"/>
    </row>
    <row r="59" spans="1:77">
      <c r="A59" s="76" t="str">
        <f t="shared" si="1"/>
        <v>208</v>
      </c>
      <c r="B59" s="22">
        <v>39498</v>
      </c>
      <c r="C59" s="85">
        <v>7</v>
      </c>
      <c r="D59" s="85">
        <v>7</v>
      </c>
      <c r="E59" s="85">
        <v>7</v>
      </c>
      <c r="F59" s="85">
        <v>7</v>
      </c>
      <c r="G59" s="85">
        <v>7</v>
      </c>
      <c r="H59" s="85">
        <v>7</v>
      </c>
      <c r="I59" s="85">
        <v>7</v>
      </c>
      <c r="J59" s="85">
        <v>7</v>
      </c>
      <c r="K59" s="85">
        <v>7</v>
      </c>
      <c r="L59" s="85">
        <v>7</v>
      </c>
      <c r="M59" s="85">
        <v>7</v>
      </c>
      <c r="N59" s="85">
        <v>7</v>
      </c>
      <c r="O59" s="85">
        <v>7</v>
      </c>
      <c r="P59" s="85">
        <v>7</v>
      </c>
      <c r="Q59" s="85">
        <v>7</v>
      </c>
      <c r="R59" s="85">
        <v>7</v>
      </c>
      <c r="S59" s="85">
        <v>7</v>
      </c>
      <c r="T59" s="85">
        <v>7</v>
      </c>
      <c r="U59" s="85">
        <v>7</v>
      </c>
      <c r="V59" s="85">
        <v>7</v>
      </c>
      <c r="W59" s="85">
        <v>7</v>
      </c>
      <c r="X59" s="85">
        <v>7</v>
      </c>
      <c r="Y59" s="85">
        <v>7</v>
      </c>
      <c r="Z59" s="85">
        <v>7</v>
      </c>
      <c r="AA59" s="85">
        <v>7</v>
      </c>
      <c r="AB59" s="85">
        <v>7</v>
      </c>
      <c r="AC59" s="85">
        <v>7</v>
      </c>
      <c r="AD59" s="85">
        <v>7</v>
      </c>
      <c r="AE59" s="85">
        <v>7</v>
      </c>
      <c r="AF59" s="85">
        <v>7</v>
      </c>
      <c r="AG59" s="85">
        <v>7</v>
      </c>
      <c r="AH59" s="85">
        <v>7</v>
      </c>
      <c r="AI59" s="85">
        <v>7</v>
      </c>
      <c r="AJ59" s="85">
        <v>7</v>
      </c>
      <c r="AK59" s="85">
        <v>7</v>
      </c>
      <c r="AL59" s="85">
        <v>7</v>
      </c>
      <c r="AM59" s="85">
        <v>7</v>
      </c>
      <c r="AN59" s="85">
        <v>7</v>
      </c>
      <c r="AO59" s="85">
        <v>7</v>
      </c>
      <c r="AP59" s="85">
        <v>7</v>
      </c>
      <c r="AQ59" s="85">
        <v>7</v>
      </c>
      <c r="AR59" s="85">
        <v>7</v>
      </c>
      <c r="AS59" s="85">
        <v>7</v>
      </c>
      <c r="AT59" s="85">
        <v>7</v>
      </c>
      <c r="AU59">
        <f t="shared" si="2"/>
        <v>14</v>
      </c>
      <c r="AV59">
        <f t="shared" si="3"/>
        <v>14</v>
      </c>
      <c r="AW59">
        <f t="shared" si="4"/>
        <v>14</v>
      </c>
      <c r="AX59">
        <f t="shared" si="5"/>
        <v>14</v>
      </c>
      <c r="AY59">
        <f t="shared" si="6"/>
        <v>14</v>
      </c>
      <c r="AZ59">
        <f t="shared" si="7"/>
        <v>14</v>
      </c>
      <c r="BA59">
        <f t="shared" si="8"/>
        <v>14</v>
      </c>
      <c r="BB59">
        <f t="shared" si="9"/>
        <v>14</v>
      </c>
      <c r="BC59">
        <f t="shared" si="10"/>
        <v>14</v>
      </c>
      <c r="BD59">
        <f t="shared" si="11"/>
        <v>14</v>
      </c>
      <c r="BE59">
        <f t="shared" si="12"/>
        <v>14</v>
      </c>
      <c r="BF59">
        <f t="shared" si="13"/>
        <v>14</v>
      </c>
      <c r="BG59">
        <f t="shared" si="14"/>
        <v>14</v>
      </c>
      <c r="BH59">
        <f t="shared" si="15"/>
        <v>14</v>
      </c>
      <c r="BI59">
        <f t="shared" si="16"/>
        <v>14</v>
      </c>
      <c r="BJ59">
        <f t="shared" si="17"/>
        <v>14</v>
      </c>
      <c r="BK59">
        <f t="shared" si="18"/>
        <v>14</v>
      </c>
      <c r="BL59">
        <f t="shared" si="19"/>
        <v>14</v>
      </c>
      <c r="BM59">
        <f t="shared" si="20"/>
        <v>14</v>
      </c>
      <c r="BN59">
        <f t="shared" si="21"/>
        <v>14</v>
      </c>
      <c r="BO59">
        <f t="shared" si="22"/>
        <v>14</v>
      </c>
      <c r="BP59">
        <f t="shared" si="23"/>
        <v>14</v>
      </c>
      <c r="BX59" s="85"/>
      <c r="BY59" s="85"/>
    </row>
    <row r="60" spans="1:77">
      <c r="A60" s="76" t="str">
        <f t="shared" si="1"/>
        <v>208</v>
      </c>
      <c r="B60" s="22">
        <v>39499</v>
      </c>
      <c r="C60" s="85">
        <v>7</v>
      </c>
      <c r="D60" s="85">
        <v>7</v>
      </c>
      <c r="E60" s="85">
        <v>7</v>
      </c>
      <c r="F60" s="85">
        <v>7</v>
      </c>
      <c r="G60" s="85">
        <v>7</v>
      </c>
      <c r="H60" s="85">
        <v>7</v>
      </c>
      <c r="I60" s="85">
        <v>7</v>
      </c>
      <c r="J60" s="85">
        <v>7</v>
      </c>
      <c r="K60" s="85">
        <v>7</v>
      </c>
      <c r="L60" s="85">
        <v>7</v>
      </c>
      <c r="M60" s="85">
        <v>7</v>
      </c>
      <c r="N60" s="85">
        <v>7</v>
      </c>
      <c r="O60" s="85">
        <v>7</v>
      </c>
      <c r="P60" s="85">
        <v>7</v>
      </c>
      <c r="Q60" s="85">
        <v>7</v>
      </c>
      <c r="R60" s="85">
        <v>7</v>
      </c>
      <c r="S60" s="85">
        <v>7</v>
      </c>
      <c r="T60" s="85">
        <v>7</v>
      </c>
      <c r="U60" s="85">
        <v>7</v>
      </c>
      <c r="V60" s="85">
        <v>7</v>
      </c>
      <c r="W60" s="85">
        <v>7</v>
      </c>
      <c r="X60" s="85">
        <v>7</v>
      </c>
      <c r="Y60" s="85">
        <v>7</v>
      </c>
      <c r="Z60" s="85">
        <v>7</v>
      </c>
      <c r="AA60" s="85">
        <v>7</v>
      </c>
      <c r="AB60" s="85">
        <v>7</v>
      </c>
      <c r="AC60" s="85">
        <v>7</v>
      </c>
      <c r="AD60" s="85">
        <v>7</v>
      </c>
      <c r="AE60" s="85">
        <v>7</v>
      </c>
      <c r="AF60" s="85">
        <v>7</v>
      </c>
      <c r="AG60" s="85">
        <v>7</v>
      </c>
      <c r="AH60" s="85">
        <v>7</v>
      </c>
      <c r="AI60" s="85">
        <v>7</v>
      </c>
      <c r="AJ60" s="85">
        <v>7</v>
      </c>
      <c r="AK60" s="85">
        <v>7</v>
      </c>
      <c r="AL60" s="85">
        <v>7</v>
      </c>
      <c r="AM60" s="85">
        <v>7</v>
      </c>
      <c r="AN60" s="85">
        <v>7</v>
      </c>
      <c r="AO60" s="85">
        <v>7</v>
      </c>
      <c r="AP60" s="85">
        <v>7</v>
      </c>
      <c r="AQ60" s="85">
        <v>7</v>
      </c>
      <c r="AR60" s="85">
        <v>7</v>
      </c>
      <c r="AS60" s="85">
        <v>7</v>
      </c>
      <c r="AT60" s="85">
        <v>7</v>
      </c>
      <c r="AU60">
        <f t="shared" si="2"/>
        <v>14</v>
      </c>
      <c r="AV60">
        <f t="shared" si="3"/>
        <v>14</v>
      </c>
      <c r="AW60">
        <f t="shared" si="4"/>
        <v>14</v>
      </c>
      <c r="AX60">
        <f t="shared" si="5"/>
        <v>14</v>
      </c>
      <c r="AY60">
        <f t="shared" si="6"/>
        <v>14</v>
      </c>
      <c r="AZ60">
        <f t="shared" si="7"/>
        <v>14</v>
      </c>
      <c r="BA60">
        <f t="shared" si="8"/>
        <v>14</v>
      </c>
      <c r="BB60">
        <f t="shared" si="9"/>
        <v>14</v>
      </c>
      <c r="BC60">
        <f t="shared" si="10"/>
        <v>14</v>
      </c>
      <c r="BD60">
        <f t="shared" si="11"/>
        <v>14</v>
      </c>
      <c r="BE60">
        <f t="shared" si="12"/>
        <v>14</v>
      </c>
      <c r="BF60">
        <f t="shared" si="13"/>
        <v>14</v>
      </c>
      <c r="BG60">
        <f t="shared" si="14"/>
        <v>14</v>
      </c>
      <c r="BH60">
        <f t="shared" si="15"/>
        <v>14</v>
      </c>
      <c r="BI60">
        <f t="shared" si="16"/>
        <v>14</v>
      </c>
      <c r="BJ60">
        <f t="shared" si="17"/>
        <v>14</v>
      </c>
      <c r="BK60">
        <f t="shared" si="18"/>
        <v>14</v>
      </c>
      <c r="BL60">
        <f t="shared" si="19"/>
        <v>14</v>
      </c>
      <c r="BM60">
        <f t="shared" si="20"/>
        <v>14</v>
      </c>
      <c r="BN60">
        <f t="shared" si="21"/>
        <v>14</v>
      </c>
      <c r="BO60">
        <f t="shared" si="22"/>
        <v>14</v>
      </c>
      <c r="BP60">
        <f t="shared" si="23"/>
        <v>14</v>
      </c>
      <c r="BX60" s="85"/>
      <c r="BY60" s="85"/>
    </row>
    <row r="61" spans="1:77">
      <c r="A61" s="76" t="str">
        <f t="shared" si="1"/>
        <v>208</v>
      </c>
      <c r="B61" s="22">
        <v>39500</v>
      </c>
      <c r="C61" s="85">
        <v>7</v>
      </c>
      <c r="D61" s="85">
        <v>7</v>
      </c>
      <c r="E61" s="85">
        <v>7</v>
      </c>
      <c r="F61" s="85">
        <v>7</v>
      </c>
      <c r="G61" s="85">
        <v>7</v>
      </c>
      <c r="H61" s="85">
        <v>7</v>
      </c>
      <c r="I61" s="85">
        <v>7</v>
      </c>
      <c r="J61" s="85">
        <v>7</v>
      </c>
      <c r="K61" s="85">
        <v>7</v>
      </c>
      <c r="L61" s="85">
        <v>7</v>
      </c>
      <c r="M61" s="85">
        <v>7</v>
      </c>
      <c r="N61" s="85">
        <v>7</v>
      </c>
      <c r="O61" s="85">
        <v>7</v>
      </c>
      <c r="P61" s="85">
        <v>7</v>
      </c>
      <c r="Q61" s="85">
        <v>7</v>
      </c>
      <c r="R61" s="85">
        <v>7</v>
      </c>
      <c r="S61" s="85">
        <v>7</v>
      </c>
      <c r="T61" s="85">
        <v>7</v>
      </c>
      <c r="U61" s="85">
        <v>7</v>
      </c>
      <c r="V61" s="85">
        <v>7</v>
      </c>
      <c r="W61" s="85">
        <v>7</v>
      </c>
      <c r="X61" s="85">
        <v>7</v>
      </c>
      <c r="Y61" s="85">
        <v>7</v>
      </c>
      <c r="Z61" s="85">
        <v>7</v>
      </c>
      <c r="AA61" s="85">
        <v>7</v>
      </c>
      <c r="AB61" s="85">
        <v>7</v>
      </c>
      <c r="AC61" s="85">
        <v>7</v>
      </c>
      <c r="AD61" s="85">
        <v>7</v>
      </c>
      <c r="AE61" s="85">
        <v>7</v>
      </c>
      <c r="AF61" s="85">
        <v>7</v>
      </c>
      <c r="AG61" s="85">
        <v>7</v>
      </c>
      <c r="AH61" s="85">
        <v>7</v>
      </c>
      <c r="AI61" s="85">
        <v>7</v>
      </c>
      <c r="AJ61" s="85">
        <v>7</v>
      </c>
      <c r="AK61" s="85">
        <v>7</v>
      </c>
      <c r="AL61" s="85">
        <v>7</v>
      </c>
      <c r="AM61" s="85">
        <v>7</v>
      </c>
      <c r="AN61" s="85">
        <v>7</v>
      </c>
      <c r="AO61" s="85">
        <v>7</v>
      </c>
      <c r="AP61" s="85">
        <v>7</v>
      </c>
      <c r="AQ61" s="85">
        <v>7</v>
      </c>
      <c r="AR61" s="85">
        <v>7</v>
      </c>
      <c r="AS61" s="85">
        <v>7</v>
      </c>
      <c r="AT61" s="85">
        <v>7</v>
      </c>
      <c r="AU61">
        <f t="shared" si="2"/>
        <v>14</v>
      </c>
      <c r="AV61">
        <f t="shared" si="3"/>
        <v>14</v>
      </c>
      <c r="AW61">
        <f t="shared" si="4"/>
        <v>14</v>
      </c>
      <c r="AX61">
        <f t="shared" si="5"/>
        <v>14</v>
      </c>
      <c r="AY61">
        <f t="shared" si="6"/>
        <v>14</v>
      </c>
      <c r="AZ61">
        <f t="shared" si="7"/>
        <v>14</v>
      </c>
      <c r="BA61">
        <f t="shared" si="8"/>
        <v>14</v>
      </c>
      <c r="BB61">
        <f t="shared" si="9"/>
        <v>14</v>
      </c>
      <c r="BC61">
        <f t="shared" si="10"/>
        <v>14</v>
      </c>
      <c r="BD61">
        <f t="shared" si="11"/>
        <v>14</v>
      </c>
      <c r="BE61">
        <f t="shared" si="12"/>
        <v>14</v>
      </c>
      <c r="BF61">
        <f t="shared" si="13"/>
        <v>14</v>
      </c>
      <c r="BG61">
        <f t="shared" si="14"/>
        <v>14</v>
      </c>
      <c r="BH61">
        <f t="shared" si="15"/>
        <v>14</v>
      </c>
      <c r="BI61">
        <f t="shared" si="16"/>
        <v>14</v>
      </c>
      <c r="BJ61">
        <f t="shared" si="17"/>
        <v>14</v>
      </c>
      <c r="BK61">
        <f t="shared" si="18"/>
        <v>14</v>
      </c>
      <c r="BL61">
        <f t="shared" si="19"/>
        <v>14</v>
      </c>
      <c r="BM61">
        <f t="shared" si="20"/>
        <v>14</v>
      </c>
      <c r="BN61">
        <f t="shared" si="21"/>
        <v>14</v>
      </c>
      <c r="BO61">
        <f t="shared" si="22"/>
        <v>14</v>
      </c>
      <c r="BP61">
        <f t="shared" si="23"/>
        <v>14</v>
      </c>
      <c r="BX61" s="85"/>
      <c r="BY61" s="85"/>
    </row>
    <row r="62" spans="1:77">
      <c r="A62" s="76" t="str">
        <f t="shared" si="1"/>
        <v>208</v>
      </c>
      <c r="B62" s="22">
        <v>39501</v>
      </c>
      <c r="C62" s="85"/>
      <c r="D62" s="85"/>
      <c r="E62" s="85"/>
      <c r="F62" s="85"/>
      <c r="G62" s="85"/>
      <c r="H62" s="85"/>
      <c r="I62" s="85"/>
      <c r="J62" s="85"/>
      <c r="K62" s="85"/>
      <c r="L62" s="85"/>
      <c r="M62" s="85"/>
      <c r="N62" s="85"/>
      <c r="O62" s="85"/>
      <c r="P62" s="85"/>
      <c r="Q62" s="85"/>
      <c r="R62" s="85"/>
      <c r="S62" s="85"/>
      <c r="T62" s="85"/>
      <c r="U62" s="85"/>
      <c r="V62" s="85"/>
      <c r="W62" s="85"/>
      <c r="X62" s="85"/>
      <c r="Y62" s="85"/>
      <c r="Z62" s="85"/>
      <c r="AA62" s="85"/>
      <c r="AB62" s="85"/>
      <c r="AC62" s="85"/>
      <c r="AD62" s="85"/>
      <c r="AE62" s="85"/>
      <c r="AF62" s="85"/>
      <c r="AG62" s="85"/>
      <c r="AH62" s="85"/>
      <c r="AI62" s="85"/>
      <c r="AJ62" s="85"/>
      <c r="AK62" s="85"/>
      <c r="AL62" s="85"/>
      <c r="AM62" s="85"/>
      <c r="AN62" s="85"/>
      <c r="AO62" s="85"/>
      <c r="AP62" s="85"/>
      <c r="AQ62" s="85"/>
      <c r="AR62" s="85"/>
      <c r="AS62" s="85"/>
      <c r="AT62" s="85"/>
      <c r="AU62">
        <f t="shared" si="2"/>
        <v>0</v>
      </c>
      <c r="AV62">
        <f t="shared" si="3"/>
        <v>0</v>
      </c>
      <c r="AW62">
        <f t="shared" si="4"/>
        <v>0</v>
      </c>
      <c r="AX62">
        <f t="shared" si="5"/>
        <v>0</v>
      </c>
      <c r="AY62">
        <f t="shared" si="6"/>
        <v>0</v>
      </c>
      <c r="AZ62">
        <f t="shared" si="7"/>
        <v>0</v>
      </c>
      <c r="BA62">
        <f t="shared" si="8"/>
        <v>0</v>
      </c>
      <c r="BB62">
        <f t="shared" si="9"/>
        <v>0</v>
      </c>
      <c r="BC62">
        <f t="shared" si="10"/>
        <v>0</v>
      </c>
      <c r="BD62">
        <f t="shared" si="11"/>
        <v>0</v>
      </c>
      <c r="BE62">
        <f t="shared" si="12"/>
        <v>0</v>
      </c>
      <c r="BF62">
        <f t="shared" si="13"/>
        <v>0</v>
      </c>
      <c r="BG62">
        <f t="shared" si="14"/>
        <v>0</v>
      </c>
      <c r="BH62">
        <f t="shared" si="15"/>
        <v>0</v>
      </c>
      <c r="BI62">
        <f t="shared" si="16"/>
        <v>0</v>
      </c>
      <c r="BJ62">
        <f t="shared" si="17"/>
        <v>0</v>
      </c>
      <c r="BK62">
        <f t="shared" si="18"/>
        <v>0</v>
      </c>
      <c r="BL62">
        <f t="shared" si="19"/>
        <v>0</v>
      </c>
      <c r="BM62">
        <f t="shared" si="20"/>
        <v>0</v>
      </c>
      <c r="BN62">
        <f t="shared" si="21"/>
        <v>0</v>
      </c>
      <c r="BO62">
        <f t="shared" si="22"/>
        <v>0</v>
      </c>
      <c r="BP62">
        <f t="shared" si="23"/>
        <v>0</v>
      </c>
      <c r="BX62" s="85"/>
      <c r="BY62" s="85"/>
    </row>
    <row r="63" spans="1:77">
      <c r="A63" s="76" t="str">
        <f t="shared" si="1"/>
        <v>208</v>
      </c>
      <c r="B63" s="22">
        <v>39502</v>
      </c>
      <c r="C63" s="85"/>
      <c r="D63" s="85"/>
      <c r="E63" s="85"/>
      <c r="F63" s="85"/>
      <c r="G63" s="85"/>
      <c r="H63" s="85"/>
      <c r="I63" s="85"/>
      <c r="J63" s="85"/>
      <c r="K63" s="85"/>
      <c r="L63" s="85"/>
      <c r="M63" s="85"/>
      <c r="N63" s="85"/>
      <c r="O63" s="85"/>
      <c r="P63" s="85"/>
      <c r="Q63" s="85"/>
      <c r="R63" s="85"/>
      <c r="S63" s="85"/>
      <c r="T63" s="85"/>
      <c r="U63" s="85"/>
      <c r="V63" s="85"/>
      <c r="W63" s="85"/>
      <c r="X63" s="85"/>
      <c r="Y63" s="85"/>
      <c r="Z63" s="85"/>
      <c r="AA63" s="85"/>
      <c r="AB63" s="85"/>
      <c r="AC63" s="85"/>
      <c r="AD63" s="85"/>
      <c r="AE63" s="85"/>
      <c r="AF63" s="85"/>
      <c r="AG63" s="85"/>
      <c r="AH63" s="85"/>
      <c r="AI63" s="85"/>
      <c r="AJ63" s="85"/>
      <c r="AK63" s="85"/>
      <c r="AL63" s="85"/>
      <c r="AM63" s="85"/>
      <c r="AN63" s="85"/>
      <c r="AO63" s="85"/>
      <c r="AP63" s="85"/>
      <c r="AQ63" s="85"/>
      <c r="AR63" s="85"/>
      <c r="AS63" s="85"/>
      <c r="AT63" s="85"/>
      <c r="AU63">
        <f t="shared" si="2"/>
        <v>0</v>
      </c>
      <c r="AV63">
        <f t="shared" si="3"/>
        <v>0</v>
      </c>
      <c r="AW63">
        <f t="shared" si="4"/>
        <v>0</v>
      </c>
      <c r="AX63">
        <f t="shared" si="5"/>
        <v>0</v>
      </c>
      <c r="AY63">
        <f t="shared" si="6"/>
        <v>0</v>
      </c>
      <c r="AZ63">
        <f t="shared" si="7"/>
        <v>0</v>
      </c>
      <c r="BA63">
        <f t="shared" si="8"/>
        <v>0</v>
      </c>
      <c r="BB63">
        <f t="shared" si="9"/>
        <v>0</v>
      </c>
      <c r="BC63">
        <f t="shared" si="10"/>
        <v>0</v>
      </c>
      <c r="BD63">
        <f t="shared" si="11"/>
        <v>0</v>
      </c>
      <c r="BE63">
        <f t="shared" si="12"/>
        <v>0</v>
      </c>
      <c r="BF63">
        <f t="shared" si="13"/>
        <v>0</v>
      </c>
      <c r="BG63">
        <f t="shared" si="14"/>
        <v>0</v>
      </c>
      <c r="BH63">
        <f t="shared" si="15"/>
        <v>0</v>
      </c>
      <c r="BI63">
        <f t="shared" si="16"/>
        <v>0</v>
      </c>
      <c r="BJ63">
        <f t="shared" si="17"/>
        <v>0</v>
      </c>
      <c r="BK63">
        <f t="shared" si="18"/>
        <v>0</v>
      </c>
      <c r="BL63">
        <f t="shared" si="19"/>
        <v>0</v>
      </c>
      <c r="BM63">
        <f t="shared" si="20"/>
        <v>0</v>
      </c>
      <c r="BN63">
        <f t="shared" si="21"/>
        <v>0</v>
      </c>
      <c r="BO63">
        <f t="shared" si="22"/>
        <v>0</v>
      </c>
      <c r="BP63">
        <f t="shared" si="23"/>
        <v>0</v>
      </c>
      <c r="BX63" s="85"/>
      <c r="BY63" s="85"/>
    </row>
    <row r="64" spans="1:77">
      <c r="A64" s="76" t="str">
        <f t="shared" si="1"/>
        <v>208</v>
      </c>
      <c r="B64" s="22">
        <v>39503</v>
      </c>
      <c r="C64" s="85"/>
      <c r="D64" s="85"/>
      <c r="E64" s="85"/>
      <c r="F64" s="85"/>
      <c r="G64" s="85"/>
      <c r="H64" s="85"/>
      <c r="I64" s="85"/>
      <c r="J64" s="85"/>
      <c r="K64" s="85"/>
      <c r="L64" s="85"/>
      <c r="M64" s="85"/>
      <c r="N64" s="85"/>
      <c r="O64" s="85"/>
      <c r="P64" s="85"/>
      <c r="Q64" s="85"/>
      <c r="R64" s="85"/>
      <c r="S64" s="85"/>
      <c r="T64" s="85"/>
      <c r="U64" s="85"/>
      <c r="V64" s="85"/>
      <c r="W64" s="85"/>
      <c r="X64" s="85"/>
      <c r="Y64" s="85"/>
      <c r="Z64" s="85"/>
      <c r="AA64" s="85"/>
      <c r="AB64" s="85"/>
      <c r="AC64" s="85"/>
      <c r="AD64" s="85"/>
      <c r="AE64" s="85"/>
      <c r="AF64" s="85"/>
      <c r="AG64" s="85"/>
      <c r="AH64" s="85"/>
      <c r="AI64" s="85"/>
      <c r="AJ64" s="85"/>
      <c r="AK64" s="85"/>
      <c r="AL64" s="85"/>
      <c r="AM64" s="85"/>
      <c r="AN64" s="85"/>
      <c r="AO64" s="85"/>
      <c r="AP64" s="85"/>
      <c r="AQ64" s="85"/>
      <c r="AR64" s="85"/>
      <c r="AS64" s="85"/>
      <c r="AT64" s="85"/>
      <c r="AU64">
        <f t="shared" si="2"/>
        <v>0</v>
      </c>
      <c r="AV64">
        <f t="shared" si="3"/>
        <v>0</v>
      </c>
      <c r="AW64">
        <f t="shared" si="4"/>
        <v>0</v>
      </c>
      <c r="AX64">
        <f t="shared" si="5"/>
        <v>0</v>
      </c>
      <c r="AY64">
        <f t="shared" si="6"/>
        <v>0</v>
      </c>
      <c r="AZ64">
        <f t="shared" si="7"/>
        <v>0</v>
      </c>
      <c r="BA64">
        <f t="shared" si="8"/>
        <v>0</v>
      </c>
      <c r="BB64">
        <f t="shared" si="9"/>
        <v>0</v>
      </c>
      <c r="BC64">
        <f t="shared" si="10"/>
        <v>0</v>
      </c>
      <c r="BD64">
        <f t="shared" si="11"/>
        <v>0</v>
      </c>
      <c r="BE64">
        <f t="shared" si="12"/>
        <v>0</v>
      </c>
      <c r="BF64">
        <f t="shared" si="13"/>
        <v>0</v>
      </c>
      <c r="BG64">
        <f t="shared" si="14"/>
        <v>0</v>
      </c>
      <c r="BH64">
        <f t="shared" si="15"/>
        <v>0</v>
      </c>
      <c r="BI64">
        <f t="shared" si="16"/>
        <v>0</v>
      </c>
      <c r="BJ64">
        <f t="shared" si="17"/>
        <v>0</v>
      </c>
      <c r="BK64">
        <f t="shared" si="18"/>
        <v>0</v>
      </c>
      <c r="BL64">
        <f t="shared" si="19"/>
        <v>0</v>
      </c>
      <c r="BM64">
        <f t="shared" si="20"/>
        <v>0</v>
      </c>
      <c r="BN64">
        <f t="shared" si="21"/>
        <v>0</v>
      </c>
      <c r="BO64">
        <f t="shared" si="22"/>
        <v>0</v>
      </c>
      <c r="BP64">
        <f t="shared" si="23"/>
        <v>0</v>
      </c>
      <c r="BX64" s="85"/>
      <c r="BY64" s="85"/>
    </row>
    <row r="65" spans="1:77">
      <c r="A65" s="76" t="str">
        <f t="shared" si="1"/>
        <v>208</v>
      </c>
      <c r="B65" s="22">
        <v>39504</v>
      </c>
      <c r="C65" s="85">
        <v>7</v>
      </c>
      <c r="D65" s="85">
        <v>7</v>
      </c>
      <c r="E65" s="85">
        <v>7</v>
      </c>
      <c r="F65" s="85">
        <v>7</v>
      </c>
      <c r="G65" s="85">
        <v>7</v>
      </c>
      <c r="H65" s="85">
        <v>7</v>
      </c>
      <c r="I65" s="85">
        <v>7</v>
      </c>
      <c r="J65" s="85">
        <v>7</v>
      </c>
      <c r="K65" s="85">
        <v>7</v>
      </c>
      <c r="L65" s="85">
        <v>7</v>
      </c>
      <c r="M65" s="85">
        <v>7</v>
      </c>
      <c r="N65" s="85">
        <v>7</v>
      </c>
      <c r="O65" s="85">
        <v>7</v>
      </c>
      <c r="P65" s="85">
        <v>7</v>
      </c>
      <c r="Q65" s="85">
        <v>7</v>
      </c>
      <c r="R65" s="85">
        <v>7</v>
      </c>
      <c r="S65" s="85">
        <v>7</v>
      </c>
      <c r="T65" s="85">
        <v>7</v>
      </c>
      <c r="U65" s="85">
        <v>7</v>
      </c>
      <c r="V65" s="85">
        <v>7</v>
      </c>
      <c r="W65" s="85">
        <v>7</v>
      </c>
      <c r="X65" s="85">
        <v>7</v>
      </c>
      <c r="Y65" s="85">
        <v>7</v>
      </c>
      <c r="Z65" s="85">
        <v>7</v>
      </c>
      <c r="AA65" s="85">
        <v>7</v>
      </c>
      <c r="AB65" s="85">
        <v>7</v>
      </c>
      <c r="AC65" s="85">
        <v>7</v>
      </c>
      <c r="AD65" s="85">
        <v>7</v>
      </c>
      <c r="AE65" s="85">
        <v>7</v>
      </c>
      <c r="AF65" s="85">
        <v>7</v>
      </c>
      <c r="AG65" s="85">
        <v>7</v>
      </c>
      <c r="AH65" s="85">
        <v>7</v>
      </c>
      <c r="AI65" s="85">
        <v>7</v>
      </c>
      <c r="AJ65" s="85">
        <v>7</v>
      </c>
      <c r="AK65" s="85">
        <v>7</v>
      </c>
      <c r="AL65" s="85">
        <v>7</v>
      </c>
      <c r="AM65" s="85">
        <v>7</v>
      </c>
      <c r="AN65" s="85">
        <v>7</v>
      </c>
      <c r="AO65" s="85">
        <v>7</v>
      </c>
      <c r="AP65" s="85">
        <v>7</v>
      </c>
      <c r="AQ65" s="85">
        <v>7</v>
      </c>
      <c r="AR65" s="85">
        <v>7</v>
      </c>
      <c r="AS65" s="85">
        <v>7</v>
      </c>
      <c r="AT65" s="85">
        <v>7</v>
      </c>
      <c r="AU65">
        <f t="shared" si="2"/>
        <v>14</v>
      </c>
      <c r="AV65">
        <f t="shared" si="3"/>
        <v>14</v>
      </c>
      <c r="AW65">
        <f t="shared" si="4"/>
        <v>14</v>
      </c>
      <c r="AX65">
        <f t="shared" si="5"/>
        <v>14</v>
      </c>
      <c r="AY65">
        <f t="shared" si="6"/>
        <v>14</v>
      </c>
      <c r="AZ65">
        <f t="shared" si="7"/>
        <v>14</v>
      </c>
      <c r="BA65">
        <f t="shared" si="8"/>
        <v>14</v>
      </c>
      <c r="BB65">
        <f t="shared" si="9"/>
        <v>14</v>
      </c>
      <c r="BC65">
        <f t="shared" si="10"/>
        <v>14</v>
      </c>
      <c r="BD65">
        <f t="shared" si="11"/>
        <v>14</v>
      </c>
      <c r="BE65">
        <f t="shared" si="12"/>
        <v>14</v>
      </c>
      <c r="BF65">
        <f t="shared" si="13"/>
        <v>14</v>
      </c>
      <c r="BG65">
        <f t="shared" si="14"/>
        <v>14</v>
      </c>
      <c r="BH65">
        <f t="shared" si="15"/>
        <v>14</v>
      </c>
      <c r="BI65">
        <f t="shared" si="16"/>
        <v>14</v>
      </c>
      <c r="BJ65">
        <f t="shared" si="17"/>
        <v>14</v>
      </c>
      <c r="BK65">
        <f t="shared" si="18"/>
        <v>14</v>
      </c>
      <c r="BL65">
        <f t="shared" si="19"/>
        <v>14</v>
      </c>
      <c r="BM65">
        <f t="shared" si="20"/>
        <v>14</v>
      </c>
      <c r="BN65">
        <f t="shared" si="21"/>
        <v>14</v>
      </c>
      <c r="BO65">
        <f t="shared" si="22"/>
        <v>14</v>
      </c>
      <c r="BP65">
        <f t="shared" si="23"/>
        <v>14</v>
      </c>
      <c r="BX65" s="85"/>
      <c r="BY65" s="85"/>
    </row>
    <row r="66" spans="1:77">
      <c r="A66" s="76" t="str">
        <f t="shared" si="1"/>
        <v>208</v>
      </c>
      <c r="B66" s="22">
        <v>39505</v>
      </c>
      <c r="C66" s="85">
        <v>7</v>
      </c>
      <c r="D66" s="85">
        <v>7</v>
      </c>
      <c r="E66" s="85">
        <v>7</v>
      </c>
      <c r="F66" s="85">
        <v>7</v>
      </c>
      <c r="G66" s="85">
        <v>7</v>
      </c>
      <c r="H66" s="85">
        <v>7</v>
      </c>
      <c r="I66" s="85">
        <v>7</v>
      </c>
      <c r="J66" s="85">
        <v>7</v>
      </c>
      <c r="K66" s="85">
        <v>7</v>
      </c>
      <c r="L66" s="85">
        <v>7</v>
      </c>
      <c r="M66" s="85">
        <v>7</v>
      </c>
      <c r="N66" s="85">
        <v>7</v>
      </c>
      <c r="O66" s="85">
        <v>7</v>
      </c>
      <c r="P66" s="85">
        <v>7</v>
      </c>
      <c r="Q66" s="85">
        <v>7</v>
      </c>
      <c r="R66" s="85">
        <v>7</v>
      </c>
      <c r="S66" s="85">
        <v>7</v>
      </c>
      <c r="T66" s="85">
        <v>7</v>
      </c>
      <c r="U66" s="85">
        <v>7</v>
      </c>
      <c r="V66" s="85">
        <v>7</v>
      </c>
      <c r="W66" s="85">
        <v>7</v>
      </c>
      <c r="X66" s="85">
        <v>7</v>
      </c>
      <c r="Y66" s="85">
        <v>7</v>
      </c>
      <c r="Z66" s="85">
        <v>7</v>
      </c>
      <c r="AA66" s="85">
        <v>7</v>
      </c>
      <c r="AB66" s="85">
        <v>7</v>
      </c>
      <c r="AC66" s="85">
        <v>7</v>
      </c>
      <c r="AD66" s="85">
        <v>7</v>
      </c>
      <c r="AE66" s="85">
        <v>7</v>
      </c>
      <c r="AF66" s="85">
        <v>7</v>
      </c>
      <c r="AG66" s="85">
        <v>7</v>
      </c>
      <c r="AH66" s="85">
        <v>7</v>
      </c>
      <c r="AI66" s="85">
        <v>7</v>
      </c>
      <c r="AJ66" s="85">
        <v>7</v>
      </c>
      <c r="AK66" s="85">
        <v>7</v>
      </c>
      <c r="AL66" s="85">
        <v>7</v>
      </c>
      <c r="AM66" s="85">
        <v>7</v>
      </c>
      <c r="AN66" s="85">
        <v>7</v>
      </c>
      <c r="AO66" s="85">
        <v>7</v>
      </c>
      <c r="AP66" s="85">
        <v>7</v>
      </c>
      <c r="AQ66" s="85">
        <v>7</v>
      </c>
      <c r="AR66" s="85">
        <v>7</v>
      </c>
      <c r="AS66" s="85">
        <v>7</v>
      </c>
      <c r="AT66" s="85">
        <v>7</v>
      </c>
      <c r="AU66">
        <f t="shared" si="2"/>
        <v>14</v>
      </c>
      <c r="AV66">
        <f t="shared" si="3"/>
        <v>14</v>
      </c>
      <c r="AW66">
        <f t="shared" si="4"/>
        <v>14</v>
      </c>
      <c r="AX66">
        <f t="shared" si="5"/>
        <v>14</v>
      </c>
      <c r="AY66">
        <f t="shared" si="6"/>
        <v>14</v>
      </c>
      <c r="AZ66">
        <f t="shared" si="7"/>
        <v>14</v>
      </c>
      <c r="BA66">
        <f t="shared" si="8"/>
        <v>14</v>
      </c>
      <c r="BB66">
        <f t="shared" si="9"/>
        <v>14</v>
      </c>
      <c r="BC66">
        <f t="shared" si="10"/>
        <v>14</v>
      </c>
      <c r="BD66">
        <f t="shared" si="11"/>
        <v>14</v>
      </c>
      <c r="BE66">
        <f t="shared" si="12"/>
        <v>14</v>
      </c>
      <c r="BF66">
        <f t="shared" si="13"/>
        <v>14</v>
      </c>
      <c r="BG66">
        <f t="shared" si="14"/>
        <v>14</v>
      </c>
      <c r="BH66">
        <f t="shared" si="15"/>
        <v>14</v>
      </c>
      <c r="BI66">
        <f t="shared" si="16"/>
        <v>14</v>
      </c>
      <c r="BJ66">
        <f t="shared" si="17"/>
        <v>14</v>
      </c>
      <c r="BK66">
        <f t="shared" si="18"/>
        <v>14</v>
      </c>
      <c r="BL66">
        <f t="shared" si="19"/>
        <v>14</v>
      </c>
      <c r="BM66">
        <f t="shared" si="20"/>
        <v>14</v>
      </c>
      <c r="BN66">
        <f t="shared" si="21"/>
        <v>14</v>
      </c>
      <c r="BO66">
        <f t="shared" si="22"/>
        <v>14</v>
      </c>
      <c r="BP66">
        <f t="shared" si="23"/>
        <v>14</v>
      </c>
      <c r="BX66" s="85"/>
      <c r="BY66" s="85"/>
    </row>
    <row r="67" spans="1:77">
      <c r="A67" s="76" t="str">
        <f t="shared" si="1"/>
        <v>208</v>
      </c>
      <c r="B67" s="22">
        <v>39506</v>
      </c>
      <c r="C67" s="85">
        <v>7</v>
      </c>
      <c r="D67" s="85">
        <v>7</v>
      </c>
      <c r="E67" s="85">
        <v>7</v>
      </c>
      <c r="F67" s="85">
        <v>7</v>
      </c>
      <c r="G67" s="85">
        <v>7</v>
      </c>
      <c r="H67" s="85">
        <v>7</v>
      </c>
      <c r="I67" s="85">
        <v>7</v>
      </c>
      <c r="J67" s="85">
        <v>7</v>
      </c>
      <c r="K67" s="85">
        <v>7</v>
      </c>
      <c r="L67" s="85">
        <v>7</v>
      </c>
      <c r="M67" s="85">
        <v>7</v>
      </c>
      <c r="N67" s="85">
        <v>7</v>
      </c>
      <c r="O67" s="85">
        <v>7</v>
      </c>
      <c r="P67" s="85">
        <v>7</v>
      </c>
      <c r="Q67" s="85">
        <v>7</v>
      </c>
      <c r="R67" s="85">
        <v>7</v>
      </c>
      <c r="S67" s="85">
        <v>7</v>
      </c>
      <c r="T67" s="85">
        <v>7</v>
      </c>
      <c r="U67" s="85">
        <v>7</v>
      </c>
      <c r="V67" s="85">
        <v>7</v>
      </c>
      <c r="W67" s="85">
        <v>7</v>
      </c>
      <c r="X67" s="85">
        <v>7</v>
      </c>
      <c r="Y67" s="85">
        <v>7</v>
      </c>
      <c r="Z67" s="85">
        <v>7</v>
      </c>
      <c r="AA67" s="85">
        <v>7</v>
      </c>
      <c r="AB67" s="85">
        <v>7</v>
      </c>
      <c r="AC67" s="85">
        <v>7</v>
      </c>
      <c r="AD67" s="85">
        <v>7</v>
      </c>
      <c r="AE67" s="85">
        <v>7</v>
      </c>
      <c r="AF67" s="85">
        <v>7</v>
      </c>
      <c r="AG67" s="85">
        <v>7</v>
      </c>
      <c r="AH67" s="85">
        <v>7</v>
      </c>
      <c r="AI67" s="85">
        <v>7</v>
      </c>
      <c r="AJ67" s="85">
        <v>7</v>
      </c>
      <c r="AK67" s="85">
        <v>7</v>
      </c>
      <c r="AL67" s="85">
        <v>7</v>
      </c>
      <c r="AM67" s="85">
        <v>7</v>
      </c>
      <c r="AN67" s="85">
        <v>7</v>
      </c>
      <c r="AO67" s="85">
        <v>7</v>
      </c>
      <c r="AP67" s="85">
        <v>7</v>
      </c>
      <c r="AQ67" s="85">
        <v>7</v>
      </c>
      <c r="AR67" s="85">
        <v>7</v>
      </c>
      <c r="AS67" s="85">
        <v>7</v>
      </c>
      <c r="AT67" s="85">
        <v>7</v>
      </c>
      <c r="AU67">
        <f t="shared" si="2"/>
        <v>14</v>
      </c>
      <c r="AV67">
        <f t="shared" si="3"/>
        <v>14</v>
      </c>
      <c r="AW67">
        <f t="shared" si="4"/>
        <v>14</v>
      </c>
      <c r="AX67">
        <f t="shared" si="5"/>
        <v>14</v>
      </c>
      <c r="AY67">
        <f t="shared" si="6"/>
        <v>14</v>
      </c>
      <c r="AZ67">
        <f t="shared" si="7"/>
        <v>14</v>
      </c>
      <c r="BA67">
        <f t="shared" si="8"/>
        <v>14</v>
      </c>
      <c r="BB67">
        <f t="shared" si="9"/>
        <v>14</v>
      </c>
      <c r="BC67">
        <f t="shared" si="10"/>
        <v>14</v>
      </c>
      <c r="BD67">
        <f t="shared" si="11"/>
        <v>14</v>
      </c>
      <c r="BE67">
        <f t="shared" si="12"/>
        <v>14</v>
      </c>
      <c r="BF67">
        <f t="shared" si="13"/>
        <v>14</v>
      </c>
      <c r="BG67">
        <f t="shared" si="14"/>
        <v>14</v>
      </c>
      <c r="BH67">
        <f t="shared" si="15"/>
        <v>14</v>
      </c>
      <c r="BI67">
        <f t="shared" si="16"/>
        <v>14</v>
      </c>
      <c r="BJ67">
        <f t="shared" si="17"/>
        <v>14</v>
      </c>
      <c r="BK67">
        <f t="shared" si="18"/>
        <v>14</v>
      </c>
      <c r="BL67">
        <f t="shared" si="19"/>
        <v>14</v>
      </c>
      <c r="BM67">
        <f t="shared" si="20"/>
        <v>14</v>
      </c>
      <c r="BN67">
        <f t="shared" si="21"/>
        <v>14</v>
      </c>
      <c r="BO67">
        <f t="shared" si="22"/>
        <v>14</v>
      </c>
      <c r="BP67">
        <f t="shared" si="23"/>
        <v>14</v>
      </c>
      <c r="BX67" s="85"/>
      <c r="BY67" s="85"/>
    </row>
    <row r="68" spans="1:77">
      <c r="A68" s="76" t="str">
        <f t="shared" si="1"/>
        <v>208</v>
      </c>
      <c r="B68" s="22">
        <v>39507</v>
      </c>
      <c r="C68" s="85">
        <v>7</v>
      </c>
      <c r="D68" s="85">
        <v>7</v>
      </c>
      <c r="E68" s="85">
        <v>7</v>
      </c>
      <c r="F68" s="85">
        <v>7</v>
      </c>
      <c r="G68" s="85">
        <v>7</v>
      </c>
      <c r="H68" s="85">
        <v>7</v>
      </c>
      <c r="I68" s="85">
        <v>7</v>
      </c>
      <c r="J68" s="85">
        <v>7</v>
      </c>
      <c r="K68" s="85">
        <v>7</v>
      </c>
      <c r="L68" s="85">
        <v>7</v>
      </c>
      <c r="M68" s="85">
        <v>7</v>
      </c>
      <c r="N68" s="85">
        <v>7</v>
      </c>
      <c r="O68" s="85">
        <v>7</v>
      </c>
      <c r="P68" s="85">
        <v>7</v>
      </c>
      <c r="Q68" s="85">
        <v>7</v>
      </c>
      <c r="R68" s="85">
        <v>7</v>
      </c>
      <c r="S68" s="85">
        <v>7</v>
      </c>
      <c r="T68" s="85">
        <v>7</v>
      </c>
      <c r="U68" s="85">
        <v>7</v>
      </c>
      <c r="V68" s="85">
        <v>7</v>
      </c>
      <c r="W68" s="85">
        <v>7</v>
      </c>
      <c r="X68" s="85">
        <v>7</v>
      </c>
      <c r="Y68" s="85">
        <v>7</v>
      </c>
      <c r="Z68" s="85">
        <v>7</v>
      </c>
      <c r="AA68" s="85">
        <v>7</v>
      </c>
      <c r="AB68" s="85">
        <v>7</v>
      </c>
      <c r="AC68" s="85">
        <v>7</v>
      </c>
      <c r="AD68" s="85">
        <v>7</v>
      </c>
      <c r="AE68" s="85">
        <v>7</v>
      </c>
      <c r="AF68" s="85">
        <v>7</v>
      </c>
      <c r="AG68" s="85">
        <v>7</v>
      </c>
      <c r="AH68" s="85">
        <v>7</v>
      </c>
      <c r="AI68" s="85">
        <v>7</v>
      </c>
      <c r="AJ68" s="85">
        <v>7</v>
      </c>
      <c r="AK68" s="85">
        <v>7</v>
      </c>
      <c r="AL68" s="85">
        <v>7</v>
      </c>
      <c r="AM68" s="85">
        <v>7</v>
      </c>
      <c r="AN68" s="85">
        <v>7</v>
      </c>
      <c r="AO68" s="85">
        <v>7</v>
      </c>
      <c r="AP68" s="85">
        <v>7</v>
      </c>
      <c r="AQ68" s="85">
        <v>7</v>
      </c>
      <c r="AR68" s="85">
        <v>7</v>
      </c>
      <c r="AS68" s="85">
        <v>7</v>
      </c>
      <c r="AT68" s="85">
        <v>7</v>
      </c>
      <c r="AU68">
        <f t="shared" si="2"/>
        <v>14</v>
      </c>
      <c r="AV68">
        <f t="shared" si="3"/>
        <v>14</v>
      </c>
      <c r="AW68">
        <f t="shared" si="4"/>
        <v>14</v>
      </c>
      <c r="AX68">
        <f t="shared" si="5"/>
        <v>14</v>
      </c>
      <c r="AY68">
        <f t="shared" si="6"/>
        <v>14</v>
      </c>
      <c r="AZ68">
        <f t="shared" si="7"/>
        <v>14</v>
      </c>
      <c r="BA68">
        <f t="shared" si="8"/>
        <v>14</v>
      </c>
      <c r="BB68">
        <f t="shared" si="9"/>
        <v>14</v>
      </c>
      <c r="BC68">
        <f t="shared" si="10"/>
        <v>14</v>
      </c>
      <c r="BD68">
        <f t="shared" si="11"/>
        <v>14</v>
      </c>
      <c r="BE68">
        <f t="shared" si="12"/>
        <v>14</v>
      </c>
      <c r="BF68">
        <f t="shared" si="13"/>
        <v>14</v>
      </c>
      <c r="BG68">
        <f t="shared" si="14"/>
        <v>14</v>
      </c>
      <c r="BH68">
        <f t="shared" si="15"/>
        <v>14</v>
      </c>
      <c r="BI68">
        <f t="shared" si="16"/>
        <v>14</v>
      </c>
      <c r="BJ68">
        <f t="shared" si="17"/>
        <v>14</v>
      </c>
      <c r="BK68">
        <f t="shared" si="18"/>
        <v>14</v>
      </c>
      <c r="BL68">
        <f t="shared" si="19"/>
        <v>14</v>
      </c>
      <c r="BM68">
        <f t="shared" si="20"/>
        <v>14</v>
      </c>
      <c r="BN68">
        <f t="shared" si="21"/>
        <v>14</v>
      </c>
      <c r="BO68">
        <f t="shared" si="22"/>
        <v>14</v>
      </c>
      <c r="BP68">
        <f t="shared" si="23"/>
        <v>14</v>
      </c>
      <c r="BX68" s="85"/>
      <c r="BY68" s="85"/>
    </row>
    <row r="69" spans="1:77">
      <c r="A69" s="76" t="str">
        <f t="shared" si="1"/>
        <v>308</v>
      </c>
      <c r="B69" s="22">
        <v>39508</v>
      </c>
      <c r="C69" s="85"/>
      <c r="D69" s="85"/>
      <c r="E69" s="85"/>
      <c r="F69" s="85"/>
      <c r="G69" s="85"/>
      <c r="H69" s="85"/>
      <c r="I69" s="85"/>
      <c r="J69" s="85"/>
      <c r="K69" s="85"/>
      <c r="L69" s="85"/>
      <c r="M69" s="85"/>
      <c r="N69" s="85"/>
      <c r="O69" s="85"/>
      <c r="P69" s="85"/>
      <c r="Q69" s="85"/>
      <c r="R69" s="85"/>
      <c r="S69" s="85"/>
      <c r="T69" s="85"/>
      <c r="U69" s="85"/>
      <c r="V69" s="85"/>
      <c r="W69" s="85"/>
      <c r="X69" s="85"/>
      <c r="Y69" s="85"/>
      <c r="Z69" s="85"/>
      <c r="AA69" s="85"/>
      <c r="AB69" s="85"/>
      <c r="AC69" s="85"/>
      <c r="AD69" s="85"/>
      <c r="AE69" s="85"/>
      <c r="AF69" s="85"/>
      <c r="AG69" s="85"/>
      <c r="AH69" s="85"/>
      <c r="AI69" s="85"/>
      <c r="AJ69" s="85"/>
      <c r="AK69" s="85"/>
      <c r="AL69" s="85"/>
      <c r="AM69" s="85"/>
      <c r="AN69" s="85"/>
      <c r="AO69" s="85"/>
      <c r="AP69" s="85"/>
      <c r="AQ69" s="85"/>
      <c r="AR69" s="85"/>
      <c r="AS69" s="85"/>
      <c r="AT69" s="85"/>
      <c r="AU69">
        <f t="shared" si="2"/>
        <v>0</v>
      </c>
      <c r="AV69">
        <f t="shared" si="3"/>
        <v>0</v>
      </c>
      <c r="AW69">
        <f t="shared" si="4"/>
        <v>0</v>
      </c>
      <c r="AX69">
        <f t="shared" si="5"/>
        <v>0</v>
      </c>
      <c r="AY69">
        <f t="shared" si="6"/>
        <v>0</v>
      </c>
      <c r="AZ69">
        <f t="shared" si="7"/>
        <v>0</v>
      </c>
      <c r="BA69">
        <f t="shared" si="8"/>
        <v>0</v>
      </c>
      <c r="BB69">
        <f t="shared" si="9"/>
        <v>0</v>
      </c>
      <c r="BC69">
        <f t="shared" si="10"/>
        <v>0</v>
      </c>
      <c r="BD69">
        <f t="shared" si="11"/>
        <v>0</v>
      </c>
      <c r="BE69">
        <f t="shared" si="12"/>
        <v>0</v>
      </c>
      <c r="BF69">
        <f t="shared" si="13"/>
        <v>0</v>
      </c>
      <c r="BG69">
        <f t="shared" si="14"/>
        <v>0</v>
      </c>
      <c r="BH69">
        <f t="shared" si="15"/>
        <v>0</v>
      </c>
      <c r="BI69">
        <f t="shared" si="16"/>
        <v>0</v>
      </c>
      <c r="BJ69">
        <f t="shared" si="17"/>
        <v>0</v>
      </c>
      <c r="BK69">
        <f t="shared" si="18"/>
        <v>0</v>
      </c>
      <c r="BL69">
        <f t="shared" si="19"/>
        <v>0</v>
      </c>
      <c r="BM69">
        <f t="shared" si="20"/>
        <v>0</v>
      </c>
      <c r="BN69">
        <f t="shared" si="21"/>
        <v>0</v>
      </c>
      <c r="BO69">
        <f t="shared" si="22"/>
        <v>0</v>
      </c>
      <c r="BP69">
        <f t="shared" si="23"/>
        <v>0</v>
      </c>
      <c r="BX69" s="85"/>
      <c r="BY69" s="85"/>
    </row>
    <row r="70" spans="1:77">
      <c r="A70" s="76" t="str">
        <f t="shared" si="1"/>
        <v>308</v>
      </c>
      <c r="B70" s="22">
        <v>39509</v>
      </c>
      <c r="C70" s="85"/>
      <c r="D70" s="85"/>
      <c r="E70" s="85"/>
      <c r="F70" s="85"/>
      <c r="G70" s="85"/>
      <c r="H70" s="85"/>
      <c r="I70" s="85"/>
      <c r="J70" s="85"/>
      <c r="K70" s="85"/>
      <c r="L70" s="85"/>
      <c r="M70" s="85"/>
      <c r="N70" s="85"/>
      <c r="O70" s="85"/>
      <c r="P70" s="85"/>
      <c r="Q70" s="85"/>
      <c r="R70" s="85"/>
      <c r="S70" s="85"/>
      <c r="T70" s="85"/>
      <c r="U70" s="85"/>
      <c r="V70" s="85"/>
      <c r="W70" s="85"/>
      <c r="X70" s="85"/>
      <c r="Y70" s="85"/>
      <c r="Z70" s="85"/>
      <c r="AA70" s="85"/>
      <c r="AB70" s="85"/>
      <c r="AC70" s="85"/>
      <c r="AD70" s="85"/>
      <c r="AE70" s="85"/>
      <c r="AF70" s="85"/>
      <c r="AG70" s="85"/>
      <c r="AH70" s="85"/>
      <c r="AI70" s="85"/>
      <c r="AJ70" s="85"/>
      <c r="AK70" s="85"/>
      <c r="AL70" s="85"/>
      <c r="AM70" s="85"/>
      <c r="AN70" s="85"/>
      <c r="AO70" s="85"/>
      <c r="AP70" s="85"/>
      <c r="AQ70" s="85"/>
      <c r="AR70" s="85"/>
      <c r="AS70" s="85"/>
      <c r="AT70" s="85"/>
      <c r="AU70">
        <f t="shared" si="2"/>
        <v>0</v>
      </c>
      <c r="AV70">
        <f t="shared" si="3"/>
        <v>0</v>
      </c>
      <c r="AW70">
        <f t="shared" si="4"/>
        <v>0</v>
      </c>
      <c r="AX70">
        <f t="shared" si="5"/>
        <v>0</v>
      </c>
      <c r="AY70">
        <f t="shared" si="6"/>
        <v>0</v>
      </c>
      <c r="AZ70">
        <f t="shared" si="7"/>
        <v>0</v>
      </c>
      <c r="BA70">
        <f t="shared" si="8"/>
        <v>0</v>
      </c>
      <c r="BB70">
        <f t="shared" si="9"/>
        <v>0</v>
      </c>
      <c r="BC70">
        <f t="shared" si="10"/>
        <v>0</v>
      </c>
      <c r="BD70">
        <f t="shared" si="11"/>
        <v>0</v>
      </c>
      <c r="BE70">
        <f t="shared" si="12"/>
        <v>0</v>
      </c>
      <c r="BF70">
        <f t="shared" si="13"/>
        <v>0</v>
      </c>
      <c r="BG70">
        <f t="shared" si="14"/>
        <v>0</v>
      </c>
      <c r="BH70">
        <f t="shared" si="15"/>
        <v>0</v>
      </c>
      <c r="BI70">
        <f t="shared" si="16"/>
        <v>0</v>
      </c>
      <c r="BJ70">
        <f t="shared" si="17"/>
        <v>0</v>
      </c>
      <c r="BK70">
        <f t="shared" si="18"/>
        <v>0</v>
      </c>
      <c r="BL70">
        <f t="shared" si="19"/>
        <v>0</v>
      </c>
      <c r="BM70">
        <f t="shared" si="20"/>
        <v>0</v>
      </c>
      <c r="BN70">
        <f t="shared" si="21"/>
        <v>0</v>
      </c>
      <c r="BO70">
        <f t="shared" si="22"/>
        <v>0</v>
      </c>
      <c r="BP70">
        <f t="shared" si="23"/>
        <v>0</v>
      </c>
      <c r="BX70" s="85"/>
      <c r="BY70" s="85"/>
    </row>
    <row r="71" spans="1:77">
      <c r="A71" s="76" t="str">
        <f t="shared" si="1"/>
        <v>308</v>
      </c>
      <c r="B71" s="22">
        <v>39510</v>
      </c>
      <c r="C71" s="85">
        <v>7</v>
      </c>
      <c r="D71" s="85">
        <v>7</v>
      </c>
      <c r="E71" s="85">
        <v>7</v>
      </c>
      <c r="F71" s="85">
        <v>7</v>
      </c>
      <c r="G71" s="85">
        <v>7</v>
      </c>
      <c r="H71" s="85">
        <v>7</v>
      </c>
      <c r="I71" s="85">
        <v>7</v>
      </c>
      <c r="J71" s="85">
        <v>7</v>
      </c>
      <c r="K71" s="85">
        <v>7</v>
      </c>
      <c r="L71" s="85">
        <v>7</v>
      </c>
      <c r="M71" s="85">
        <v>7</v>
      </c>
      <c r="N71" s="85">
        <v>7</v>
      </c>
      <c r="O71" s="85">
        <v>7</v>
      </c>
      <c r="P71" s="85">
        <v>7</v>
      </c>
      <c r="Q71" s="85">
        <v>7</v>
      </c>
      <c r="R71" s="85">
        <v>7</v>
      </c>
      <c r="S71" s="85">
        <v>7</v>
      </c>
      <c r="T71" s="85">
        <v>7</v>
      </c>
      <c r="U71" s="85">
        <v>7</v>
      </c>
      <c r="V71" s="85">
        <v>7</v>
      </c>
      <c r="W71" s="85">
        <v>7</v>
      </c>
      <c r="X71" s="85">
        <v>7</v>
      </c>
      <c r="Y71" s="85">
        <v>7</v>
      </c>
      <c r="Z71" s="85">
        <v>7</v>
      </c>
      <c r="AA71" s="85">
        <v>7</v>
      </c>
      <c r="AB71" s="85">
        <v>7</v>
      </c>
      <c r="AC71" s="85">
        <v>7</v>
      </c>
      <c r="AD71" s="85">
        <v>7</v>
      </c>
      <c r="AE71" s="85">
        <v>7</v>
      </c>
      <c r="AF71" s="85">
        <v>7</v>
      </c>
      <c r="AG71" s="85">
        <v>7</v>
      </c>
      <c r="AH71" s="85">
        <v>7</v>
      </c>
      <c r="AI71" s="85">
        <v>7</v>
      </c>
      <c r="AJ71" s="85">
        <v>7</v>
      </c>
      <c r="AK71" s="85">
        <v>7</v>
      </c>
      <c r="AL71" s="85">
        <v>7</v>
      </c>
      <c r="AM71" s="85">
        <v>7</v>
      </c>
      <c r="AN71" s="85">
        <v>7</v>
      </c>
      <c r="AO71" s="85">
        <v>7</v>
      </c>
      <c r="AP71" s="85">
        <v>7</v>
      </c>
      <c r="AQ71" s="85">
        <v>7</v>
      </c>
      <c r="AR71" s="85">
        <v>7</v>
      </c>
      <c r="AS71" s="85">
        <v>7</v>
      </c>
      <c r="AT71" s="85">
        <v>7</v>
      </c>
      <c r="AU71">
        <f t="shared" si="2"/>
        <v>14</v>
      </c>
      <c r="AV71">
        <f t="shared" si="3"/>
        <v>14</v>
      </c>
      <c r="AW71">
        <f t="shared" si="4"/>
        <v>14</v>
      </c>
      <c r="AX71">
        <f t="shared" si="5"/>
        <v>14</v>
      </c>
      <c r="AY71">
        <f t="shared" si="6"/>
        <v>14</v>
      </c>
      <c r="AZ71">
        <f t="shared" si="7"/>
        <v>14</v>
      </c>
      <c r="BA71">
        <f t="shared" si="8"/>
        <v>14</v>
      </c>
      <c r="BB71">
        <f t="shared" si="9"/>
        <v>14</v>
      </c>
      <c r="BC71">
        <f t="shared" si="10"/>
        <v>14</v>
      </c>
      <c r="BD71">
        <f t="shared" si="11"/>
        <v>14</v>
      </c>
      <c r="BE71">
        <f t="shared" si="12"/>
        <v>14</v>
      </c>
      <c r="BF71">
        <f t="shared" si="13"/>
        <v>14</v>
      </c>
      <c r="BG71">
        <f t="shared" si="14"/>
        <v>14</v>
      </c>
      <c r="BH71">
        <f t="shared" si="15"/>
        <v>14</v>
      </c>
      <c r="BI71">
        <f t="shared" si="16"/>
        <v>14</v>
      </c>
      <c r="BJ71">
        <f t="shared" si="17"/>
        <v>14</v>
      </c>
      <c r="BK71">
        <f t="shared" si="18"/>
        <v>14</v>
      </c>
      <c r="BL71">
        <f t="shared" si="19"/>
        <v>14</v>
      </c>
      <c r="BM71">
        <f t="shared" si="20"/>
        <v>14</v>
      </c>
      <c r="BN71">
        <f t="shared" si="21"/>
        <v>14</v>
      </c>
      <c r="BO71">
        <f t="shared" si="22"/>
        <v>14</v>
      </c>
      <c r="BP71">
        <f t="shared" si="23"/>
        <v>14</v>
      </c>
      <c r="BX71" s="85"/>
      <c r="BY71" s="85"/>
    </row>
    <row r="72" spans="1:77">
      <c r="A72" s="76" t="str">
        <f t="shared" si="1"/>
        <v>308</v>
      </c>
      <c r="B72" s="22">
        <v>39511</v>
      </c>
      <c r="C72" s="85">
        <v>7</v>
      </c>
      <c r="D72" s="85">
        <v>7</v>
      </c>
      <c r="E72" s="85">
        <v>7</v>
      </c>
      <c r="F72" s="85">
        <v>7</v>
      </c>
      <c r="G72" s="85">
        <v>7</v>
      </c>
      <c r="H72" s="85">
        <v>7</v>
      </c>
      <c r="I72" s="85">
        <v>7</v>
      </c>
      <c r="J72" s="85">
        <v>7</v>
      </c>
      <c r="K72" s="85">
        <v>7</v>
      </c>
      <c r="L72" s="85">
        <v>7</v>
      </c>
      <c r="M72" s="85">
        <v>7</v>
      </c>
      <c r="N72" s="85">
        <v>7</v>
      </c>
      <c r="O72" s="85">
        <v>7</v>
      </c>
      <c r="P72" s="85">
        <v>7</v>
      </c>
      <c r="Q72" s="85">
        <v>7</v>
      </c>
      <c r="R72" s="85">
        <v>7</v>
      </c>
      <c r="S72" s="85">
        <v>7</v>
      </c>
      <c r="T72" s="85">
        <v>7</v>
      </c>
      <c r="U72" s="85">
        <v>7</v>
      </c>
      <c r="V72" s="85">
        <v>7</v>
      </c>
      <c r="W72" s="85">
        <v>7</v>
      </c>
      <c r="X72" s="85">
        <v>7</v>
      </c>
      <c r="Y72" s="85">
        <v>7</v>
      </c>
      <c r="Z72" s="85">
        <v>7</v>
      </c>
      <c r="AA72" s="85">
        <v>7</v>
      </c>
      <c r="AB72" s="85">
        <v>7</v>
      </c>
      <c r="AC72" s="85">
        <v>7</v>
      </c>
      <c r="AD72" s="85">
        <v>7</v>
      </c>
      <c r="AE72" s="85">
        <v>7</v>
      </c>
      <c r="AF72" s="85">
        <v>7</v>
      </c>
      <c r="AG72" s="85">
        <v>7</v>
      </c>
      <c r="AH72" s="85">
        <v>7</v>
      </c>
      <c r="AI72" s="85">
        <v>7</v>
      </c>
      <c r="AJ72" s="85">
        <v>7</v>
      </c>
      <c r="AK72" s="85">
        <v>7</v>
      </c>
      <c r="AL72" s="85">
        <v>7</v>
      </c>
      <c r="AM72" s="85">
        <v>7</v>
      </c>
      <c r="AN72" s="85">
        <v>7</v>
      </c>
      <c r="AO72" s="85">
        <v>7</v>
      </c>
      <c r="AP72" s="85">
        <v>7</v>
      </c>
      <c r="AQ72" s="85">
        <v>7</v>
      </c>
      <c r="AR72" s="85">
        <v>7</v>
      </c>
      <c r="AS72" s="85">
        <v>7</v>
      </c>
      <c r="AT72" s="85">
        <v>7</v>
      </c>
      <c r="AU72">
        <f t="shared" si="2"/>
        <v>14</v>
      </c>
      <c r="AV72">
        <f t="shared" si="3"/>
        <v>14</v>
      </c>
      <c r="AW72">
        <f t="shared" si="4"/>
        <v>14</v>
      </c>
      <c r="AX72">
        <f t="shared" si="5"/>
        <v>14</v>
      </c>
      <c r="AY72">
        <f t="shared" si="6"/>
        <v>14</v>
      </c>
      <c r="AZ72">
        <f t="shared" si="7"/>
        <v>14</v>
      </c>
      <c r="BA72">
        <f t="shared" si="8"/>
        <v>14</v>
      </c>
      <c r="BB72">
        <f t="shared" si="9"/>
        <v>14</v>
      </c>
      <c r="BC72">
        <f t="shared" si="10"/>
        <v>14</v>
      </c>
      <c r="BD72">
        <f t="shared" si="11"/>
        <v>14</v>
      </c>
      <c r="BE72">
        <f t="shared" si="12"/>
        <v>14</v>
      </c>
      <c r="BF72">
        <f t="shared" si="13"/>
        <v>14</v>
      </c>
      <c r="BG72">
        <f t="shared" si="14"/>
        <v>14</v>
      </c>
      <c r="BH72">
        <f t="shared" si="15"/>
        <v>14</v>
      </c>
      <c r="BI72">
        <f t="shared" si="16"/>
        <v>14</v>
      </c>
      <c r="BJ72">
        <f t="shared" si="17"/>
        <v>14</v>
      </c>
      <c r="BK72">
        <f t="shared" si="18"/>
        <v>14</v>
      </c>
      <c r="BL72">
        <f t="shared" si="19"/>
        <v>14</v>
      </c>
      <c r="BM72">
        <f t="shared" si="20"/>
        <v>14</v>
      </c>
      <c r="BN72">
        <f t="shared" si="21"/>
        <v>14</v>
      </c>
      <c r="BO72">
        <f t="shared" si="22"/>
        <v>14</v>
      </c>
      <c r="BP72">
        <f t="shared" si="23"/>
        <v>14</v>
      </c>
      <c r="BX72" s="85"/>
      <c r="BY72" s="85"/>
    </row>
    <row r="73" spans="1:77">
      <c r="A73" s="76" t="str">
        <f t="shared" si="1"/>
        <v>308</v>
      </c>
      <c r="B73" s="22">
        <v>39512</v>
      </c>
      <c r="C73" s="85">
        <v>7</v>
      </c>
      <c r="D73" s="85">
        <v>7</v>
      </c>
      <c r="E73" s="85">
        <v>7</v>
      </c>
      <c r="F73" s="85">
        <v>7</v>
      </c>
      <c r="G73" s="85">
        <v>7</v>
      </c>
      <c r="H73" s="85">
        <v>7</v>
      </c>
      <c r="I73" s="85">
        <v>7</v>
      </c>
      <c r="J73" s="85">
        <v>7</v>
      </c>
      <c r="K73" s="85">
        <v>7</v>
      </c>
      <c r="L73" s="85">
        <v>7</v>
      </c>
      <c r="M73" s="85">
        <v>7</v>
      </c>
      <c r="N73" s="85">
        <v>7</v>
      </c>
      <c r="O73" s="85">
        <v>7</v>
      </c>
      <c r="P73" s="85">
        <v>7</v>
      </c>
      <c r="Q73" s="85">
        <v>7</v>
      </c>
      <c r="R73" s="85">
        <v>7</v>
      </c>
      <c r="S73" s="85">
        <v>7</v>
      </c>
      <c r="T73" s="85">
        <v>7</v>
      </c>
      <c r="U73" s="85">
        <v>7</v>
      </c>
      <c r="V73" s="85">
        <v>7</v>
      </c>
      <c r="W73" s="85">
        <v>7</v>
      </c>
      <c r="X73" s="85">
        <v>7</v>
      </c>
      <c r="Y73" s="85">
        <v>7</v>
      </c>
      <c r="Z73" s="85">
        <v>7</v>
      </c>
      <c r="AA73" s="85">
        <v>7</v>
      </c>
      <c r="AB73" s="85">
        <v>7</v>
      </c>
      <c r="AC73" s="85">
        <v>7</v>
      </c>
      <c r="AD73" s="85">
        <v>7</v>
      </c>
      <c r="AE73" s="85">
        <v>7</v>
      </c>
      <c r="AF73" s="85">
        <v>7</v>
      </c>
      <c r="AG73" s="85">
        <v>7</v>
      </c>
      <c r="AH73" s="85">
        <v>7</v>
      </c>
      <c r="AI73" s="85">
        <v>7</v>
      </c>
      <c r="AJ73" s="85">
        <v>7</v>
      </c>
      <c r="AK73" s="85">
        <v>7</v>
      </c>
      <c r="AL73" s="85">
        <v>7</v>
      </c>
      <c r="AM73" s="85">
        <v>7</v>
      </c>
      <c r="AN73" s="85">
        <v>7</v>
      </c>
      <c r="AO73" s="85">
        <v>7</v>
      </c>
      <c r="AP73" s="85">
        <v>7</v>
      </c>
      <c r="AQ73" s="85">
        <v>7</v>
      </c>
      <c r="AR73" s="85">
        <v>7</v>
      </c>
      <c r="AS73" s="85">
        <v>7</v>
      </c>
      <c r="AT73" s="85">
        <v>7</v>
      </c>
      <c r="AU73">
        <f t="shared" si="2"/>
        <v>14</v>
      </c>
      <c r="AV73">
        <f t="shared" si="3"/>
        <v>14</v>
      </c>
      <c r="AW73">
        <f t="shared" si="4"/>
        <v>14</v>
      </c>
      <c r="AX73">
        <f t="shared" si="5"/>
        <v>14</v>
      </c>
      <c r="AY73">
        <f t="shared" si="6"/>
        <v>14</v>
      </c>
      <c r="AZ73">
        <f t="shared" si="7"/>
        <v>14</v>
      </c>
      <c r="BA73">
        <f t="shared" si="8"/>
        <v>14</v>
      </c>
      <c r="BB73">
        <f t="shared" si="9"/>
        <v>14</v>
      </c>
      <c r="BC73">
        <f t="shared" si="10"/>
        <v>14</v>
      </c>
      <c r="BD73">
        <f t="shared" si="11"/>
        <v>14</v>
      </c>
      <c r="BE73">
        <f t="shared" si="12"/>
        <v>14</v>
      </c>
      <c r="BF73">
        <f t="shared" si="13"/>
        <v>14</v>
      </c>
      <c r="BG73">
        <f t="shared" si="14"/>
        <v>14</v>
      </c>
      <c r="BH73">
        <f t="shared" si="15"/>
        <v>14</v>
      </c>
      <c r="BI73">
        <f t="shared" si="16"/>
        <v>14</v>
      </c>
      <c r="BJ73">
        <f t="shared" si="17"/>
        <v>14</v>
      </c>
      <c r="BK73">
        <f t="shared" si="18"/>
        <v>14</v>
      </c>
      <c r="BL73">
        <f t="shared" si="19"/>
        <v>14</v>
      </c>
      <c r="BM73">
        <f t="shared" si="20"/>
        <v>14</v>
      </c>
      <c r="BN73">
        <f t="shared" si="21"/>
        <v>14</v>
      </c>
      <c r="BO73">
        <f t="shared" si="22"/>
        <v>14</v>
      </c>
      <c r="BP73">
        <f t="shared" si="23"/>
        <v>14</v>
      </c>
      <c r="BX73" s="85"/>
      <c r="BY73" s="85"/>
    </row>
    <row r="74" spans="1:77">
      <c r="A74" s="76" t="str">
        <f t="shared" ref="A74:A137" si="24">MONTH(B74)&amp;RIGHT(YEAR(B74),2)</f>
        <v>308</v>
      </c>
      <c r="B74" s="22">
        <v>39513</v>
      </c>
      <c r="C74" s="85">
        <v>7</v>
      </c>
      <c r="D74" s="85">
        <v>7</v>
      </c>
      <c r="E74" s="85">
        <v>7</v>
      </c>
      <c r="F74" s="85">
        <v>7</v>
      </c>
      <c r="G74" s="85">
        <v>7</v>
      </c>
      <c r="H74" s="85">
        <v>7</v>
      </c>
      <c r="I74" s="85">
        <v>7</v>
      </c>
      <c r="J74" s="85">
        <v>7</v>
      </c>
      <c r="K74" s="85">
        <v>7</v>
      </c>
      <c r="L74" s="85">
        <v>7</v>
      </c>
      <c r="M74" s="85">
        <v>7</v>
      </c>
      <c r="N74" s="85">
        <v>7</v>
      </c>
      <c r="O74" s="85">
        <v>7</v>
      </c>
      <c r="P74" s="85">
        <v>7</v>
      </c>
      <c r="Q74" s="85">
        <v>7</v>
      </c>
      <c r="R74" s="85">
        <v>7</v>
      </c>
      <c r="S74" s="85">
        <v>7</v>
      </c>
      <c r="T74" s="85">
        <v>7</v>
      </c>
      <c r="U74" s="85">
        <v>7</v>
      </c>
      <c r="V74" s="85">
        <v>7</v>
      </c>
      <c r="W74" s="85">
        <v>7</v>
      </c>
      <c r="X74" s="85">
        <v>7</v>
      </c>
      <c r="Y74" s="85">
        <v>7</v>
      </c>
      <c r="Z74" s="85">
        <v>7</v>
      </c>
      <c r="AA74" s="85">
        <v>7</v>
      </c>
      <c r="AB74" s="85">
        <v>7</v>
      </c>
      <c r="AC74" s="85">
        <v>7</v>
      </c>
      <c r="AD74" s="85">
        <v>7</v>
      </c>
      <c r="AE74" s="85">
        <v>7</v>
      </c>
      <c r="AF74" s="85">
        <v>7</v>
      </c>
      <c r="AG74" s="85">
        <v>7</v>
      </c>
      <c r="AH74" s="85">
        <v>7</v>
      </c>
      <c r="AI74" s="85">
        <v>7</v>
      </c>
      <c r="AJ74" s="85">
        <v>7</v>
      </c>
      <c r="AK74" s="85">
        <v>7</v>
      </c>
      <c r="AL74" s="85">
        <v>7</v>
      </c>
      <c r="AM74" s="85">
        <v>7</v>
      </c>
      <c r="AN74" s="85">
        <v>7</v>
      </c>
      <c r="AO74" s="85">
        <v>7</v>
      </c>
      <c r="AP74" s="85">
        <v>7</v>
      </c>
      <c r="AQ74" s="85">
        <v>7</v>
      </c>
      <c r="AR74" s="85">
        <v>7</v>
      </c>
      <c r="AS74" s="85">
        <v>7</v>
      </c>
      <c r="AT74" s="85">
        <v>7</v>
      </c>
      <c r="AU74">
        <f t="shared" ref="AU74:AU137" si="25">C74+Y74</f>
        <v>14</v>
      </c>
      <c r="AV74">
        <f t="shared" ref="AV74:AV137" si="26">D74+Z74</f>
        <v>14</v>
      </c>
      <c r="AW74">
        <f t="shared" ref="AW74:AW137" si="27">E74+AA74</f>
        <v>14</v>
      </c>
      <c r="AX74">
        <f t="shared" ref="AX74:AX137" si="28">F74+AB74</f>
        <v>14</v>
      </c>
      <c r="AY74">
        <f t="shared" ref="AY74:AY137" si="29">G74+AC74</f>
        <v>14</v>
      </c>
      <c r="AZ74">
        <f t="shared" ref="AZ74:AZ137" si="30">H74+AD74</f>
        <v>14</v>
      </c>
      <c r="BA74">
        <f t="shared" ref="BA74:BA137" si="31">I74+AE74</f>
        <v>14</v>
      </c>
      <c r="BB74">
        <f t="shared" ref="BB74:BB137" si="32">J74+AF74</f>
        <v>14</v>
      </c>
      <c r="BC74">
        <f t="shared" ref="BC74:BC137" si="33">K74+AG74</f>
        <v>14</v>
      </c>
      <c r="BD74">
        <f t="shared" ref="BD74:BD137" si="34">L74+AH74</f>
        <v>14</v>
      </c>
      <c r="BE74">
        <f t="shared" ref="BE74:BE137" si="35">M74+AI74</f>
        <v>14</v>
      </c>
      <c r="BF74">
        <f t="shared" ref="BF74:BF137" si="36">N74+AJ74</f>
        <v>14</v>
      </c>
      <c r="BG74">
        <f t="shared" ref="BG74:BG137" si="37">O74+AK74</f>
        <v>14</v>
      </c>
      <c r="BH74">
        <f t="shared" ref="BH74:BH137" si="38">P74+AL74</f>
        <v>14</v>
      </c>
      <c r="BI74">
        <f t="shared" ref="BI74:BI137" si="39">Q74+AM74</f>
        <v>14</v>
      </c>
      <c r="BJ74">
        <f t="shared" ref="BJ74:BJ137" si="40">R74+AN74</f>
        <v>14</v>
      </c>
      <c r="BK74">
        <f t="shared" ref="BK74:BK137" si="41">S74+AO74</f>
        <v>14</v>
      </c>
      <c r="BL74">
        <f t="shared" ref="BL74:BL137" si="42">T74+AP74</f>
        <v>14</v>
      </c>
      <c r="BM74">
        <f t="shared" ref="BM74:BM137" si="43">U74+AQ74</f>
        <v>14</v>
      </c>
      <c r="BN74">
        <f t="shared" ref="BN74:BN137" si="44">V74+AR74</f>
        <v>14</v>
      </c>
      <c r="BO74">
        <f t="shared" ref="BO74:BO137" si="45">W74+AS74</f>
        <v>14</v>
      </c>
      <c r="BP74">
        <f t="shared" ref="BP74:BP137" si="46">X74+AT74</f>
        <v>14</v>
      </c>
      <c r="BX74" s="85"/>
      <c r="BY74" s="85"/>
    </row>
    <row r="75" spans="1:77">
      <c r="A75" s="76" t="str">
        <f t="shared" si="24"/>
        <v>308</v>
      </c>
      <c r="B75" s="22">
        <v>39514</v>
      </c>
      <c r="C75" s="85">
        <v>6</v>
      </c>
      <c r="D75" s="85">
        <v>6</v>
      </c>
      <c r="E75" s="85">
        <v>6</v>
      </c>
      <c r="F75" s="85">
        <v>6</v>
      </c>
      <c r="G75" s="85">
        <v>6</v>
      </c>
      <c r="H75" s="85">
        <v>6</v>
      </c>
      <c r="I75" s="85">
        <v>6</v>
      </c>
      <c r="J75" s="85">
        <v>6</v>
      </c>
      <c r="K75" s="85">
        <v>6</v>
      </c>
      <c r="L75" s="85">
        <v>6</v>
      </c>
      <c r="M75" s="85">
        <v>6</v>
      </c>
      <c r="N75" s="85">
        <v>6</v>
      </c>
      <c r="O75" s="85">
        <v>6</v>
      </c>
      <c r="P75" s="85">
        <v>6</v>
      </c>
      <c r="Q75" s="85">
        <v>6</v>
      </c>
      <c r="R75" s="85">
        <v>6</v>
      </c>
      <c r="S75" s="85">
        <v>6</v>
      </c>
      <c r="T75" s="85">
        <v>6</v>
      </c>
      <c r="U75" s="85">
        <v>6</v>
      </c>
      <c r="V75" s="85">
        <v>6</v>
      </c>
      <c r="W75" s="85">
        <v>6</v>
      </c>
      <c r="X75" s="85">
        <v>6</v>
      </c>
      <c r="Y75" s="85">
        <v>6</v>
      </c>
      <c r="Z75" s="85">
        <v>6</v>
      </c>
      <c r="AA75" s="85">
        <v>6</v>
      </c>
      <c r="AB75" s="85">
        <v>6</v>
      </c>
      <c r="AC75" s="85">
        <v>6</v>
      </c>
      <c r="AD75" s="85">
        <v>6</v>
      </c>
      <c r="AE75" s="85">
        <v>6</v>
      </c>
      <c r="AF75" s="85">
        <v>6</v>
      </c>
      <c r="AG75" s="85">
        <v>6</v>
      </c>
      <c r="AH75" s="85">
        <v>6</v>
      </c>
      <c r="AI75" s="85">
        <v>6</v>
      </c>
      <c r="AJ75" s="85">
        <v>6</v>
      </c>
      <c r="AK75" s="85">
        <v>6</v>
      </c>
      <c r="AL75" s="85">
        <v>6</v>
      </c>
      <c r="AM75" s="85">
        <v>6</v>
      </c>
      <c r="AN75" s="85">
        <v>6</v>
      </c>
      <c r="AO75" s="85">
        <v>6</v>
      </c>
      <c r="AP75" s="85">
        <v>6</v>
      </c>
      <c r="AQ75" s="85">
        <v>6</v>
      </c>
      <c r="AR75" s="85">
        <v>6</v>
      </c>
      <c r="AS75" s="85">
        <v>6</v>
      </c>
      <c r="AT75" s="85">
        <v>6</v>
      </c>
      <c r="AU75">
        <f t="shared" si="25"/>
        <v>12</v>
      </c>
      <c r="AV75">
        <f t="shared" si="26"/>
        <v>12</v>
      </c>
      <c r="AW75">
        <f t="shared" si="27"/>
        <v>12</v>
      </c>
      <c r="AX75">
        <f t="shared" si="28"/>
        <v>12</v>
      </c>
      <c r="AY75">
        <f t="shared" si="29"/>
        <v>12</v>
      </c>
      <c r="AZ75">
        <f t="shared" si="30"/>
        <v>12</v>
      </c>
      <c r="BA75">
        <f t="shared" si="31"/>
        <v>12</v>
      </c>
      <c r="BB75">
        <f t="shared" si="32"/>
        <v>12</v>
      </c>
      <c r="BC75">
        <f t="shared" si="33"/>
        <v>12</v>
      </c>
      <c r="BD75">
        <f t="shared" si="34"/>
        <v>12</v>
      </c>
      <c r="BE75">
        <f t="shared" si="35"/>
        <v>12</v>
      </c>
      <c r="BF75">
        <f t="shared" si="36"/>
        <v>12</v>
      </c>
      <c r="BG75">
        <f t="shared" si="37"/>
        <v>12</v>
      </c>
      <c r="BH75">
        <f t="shared" si="38"/>
        <v>12</v>
      </c>
      <c r="BI75">
        <f t="shared" si="39"/>
        <v>12</v>
      </c>
      <c r="BJ75">
        <f t="shared" si="40"/>
        <v>12</v>
      </c>
      <c r="BK75">
        <f t="shared" si="41"/>
        <v>12</v>
      </c>
      <c r="BL75">
        <f t="shared" si="42"/>
        <v>12</v>
      </c>
      <c r="BM75">
        <f t="shared" si="43"/>
        <v>12</v>
      </c>
      <c r="BN75">
        <f t="shared" si="44"/>
        <v>12</v>
      </c>
      <c r="BO75">
        <f t="shared" si="45"/>
        <v>12</v>
      </c>
      <c r="BP75">
        <f t="shared" si="46"/>
        <v>12</v>
      </c>
      <c r="BX75" s="85"/>
      <c r="BY75" s="85"/>
    </row>
    <row r="76" spans="1:77">
      <c r="A76" s="76" t="str">
        <f t="shared" si="24"/>
        <v>308</v>
      </c>
      <c r="B76" s="22">
        <v>39515</v>
      </c>
      <c r="C76" s="85"/>
      <c r="D76" s="85"/>
      <c r="E76" s="85"/>
      <c r="F76" s="85"/>
      <c r="G76" s="85"/>
      <c r="H76" s="85"/>
      <c r="I76" s="85"/>
      <c r="J76" s="85"/>
      <c r="K76" s="85"/>
      <c r="L76" s="85"/>
      <c r="M76" s="85"/>
      <c r="N76" s="85"/>
      <c r="O76" s="85"/>
      <c r="P76" s="85"/>
      <c r="Q76" s="85"/>
      <c r="R76" s="85"/>
      <c r="S76" s="85"/>
      <c r="T76" s="85"/>
      <c r="U76" s="85"/>
      <c r="V76" s="85"/>
      <c r="W76" s="85"/>
      <c r="X76" s="85"/>
      <c r="Y76" s="85"/>
      <c r="Z76" s="85"/>
      <c r="AA76" s="85"/>
      <c r="AB76" s="85"/>
      <c r="AC76" s="85"/>
      <c r="AD76" s="85"/>
      <c r="AE76" s="85"/>
      <c r="AF76" s="85"/>
      <c r="AG76" s="85"/>
      <c r="AH76" s="85"/>
      <c r="AI76" s="85"/>
      <c r="AJ76" s="85"/>
      <c r="AK76" s="85"/>
      <c r="AL76" s="85"/>
      <c r="AM76" s="85"/>
      <c r="AN76" s="85"/>
      <c r="AO76" s="85"/>
      <c r="AP76" s="85"/>
      <c r="AQ76" s="85"/>
      <c r="AR76" s="85"/>
      <c r="AS76" s="85"/>
      <c r="AT76" s="85"/>
      <c r="AU76">
        <f t="shared" si="25"/>
        <v>0</v>
      </c>
      <c r="AV76">
        <f t="shared" si="26"/>
        <v>0</v>
      </c>
      <c r="AW76">
        <f t="shared" si="27"/>
        <v>0</v>
      </c>
      <c r="AX76">
        <f t="shared" si="28"/>
        <v>0</v>
      </c>
      <c r="AY76">
        <f t="shared" si="29"/>
        <v>0</v>
      </c>
      <c r="AZ76">
        <f t="shared" si="30"/>
        <v>0</v>
      </c>
      <c r="BA76">
        <f t="shared" si="31"/>
        <v>0</v>
      </c>
      <c r="BB76">
        <f t="shared" si="32"/>
        <v>0</v>
      </c>
      <c r="BC76">
        <f t="shared" si="33"/>
        <v>0</v>
      </c>
      <c r="BD76">
        <f t="shared" si="34"/>
        <v>0</v>
      </c>
      <c r="BE76">
        <f t="shared" si="35"/>
        <v>0</v>
      </c>
      <c r="BF76">
        <f t="shared" si="36"/>
        <v>0</v>
      </c>
      <c r="BG76">
        <f t="shared" si="37"/>
        <v>0</v>
      </c>
      <c r="BH76">
        <f t="shared" si="38"/>
        <v>0</v>
      </c>
      <c r="BI76">
        <f t="shared" si="39"/>
        <v>0</v>
      </c>
      <c r="BJ76">
        <f t="shared" si="40"/>
        <v>0</v>
      </c>
      <c r="BK76">
        <f t="shared" si="41"/>
        <v>0</v>
      </c>
      <c r="BL76">
        <f t="shared" si="42"/>
        <v>0</v>
      </c>
      <c r="BM76">
        <f t="shared" si="43"/>
        <v>0</v>
      </c>
      <c r="BN76">
        <f t="shared" si="44"/>
        <v>0</v>
      </c>
      <c r="BO76">
        <f t="shared" si="45"/>
        <v>0</v>
      </c>
      <c r="BP76">
        <f t="shared" si="46"/>
        <v>0</v>
      </c>
      <c r="BX76" s="85"/>
      <c r="BY76" s="85"/>
    </row>
    <row r="77" spans="1:77">
      <c r="A77" s="76" t="str">
        <f t="shared" si="24"/>
        <v>308</v>
      </c>
      <c r="B77" s="22">
        <v>39516</v>
      </c>
      <c r="C77" s="85"/>
      <c r="D77" s="85"/>
      <c r="E77" s="85"/>
      <c r="F77" s="85"/>
      <c r="G77" s="85"/>
      <c r="H77" s="85"/>
      <c r="I77" s="85"/>
      <c r="J77" s="85"/>
      <c r="K77" s="85"/>
      <c r="L77" s="85"/>
      <c r="M77" s="85"/>
      <c r="N77" s="85"/>
      <c r="O77" s="85"/>
      <c r="P77" s="85"/>
      <c r="Q77" s="85"/>
      <c r="R77" s="85"/>
      <c r="S77" s="85"/>
      <c r="T77" s="85"/>
      <c r="U77" s="85"/>
      <c r="V77" s="85"/>
      <c r="W77" s="85"/>
      <c r="X77" s="85"/>
      <c r="Y77" s="85"/>
      <c r="Z77" s="85"/>
      <c r="AA77" s="85"/>
      <c r="AB77" s="85"/>
      <c r="AC77" s="85"/>
      <c r="AD77" s="85"/>
      <c r="AE77" s="85"/>
      <c r="AF77" s="85"/>
      <c r="AG77" s="85"/>
      <c r="AH77" s="85"/>
      <c r="AI77" s="85"/>
      <c r="AJ77" s="85"/>
      <c r="AK77" s="85"/>
      <c r="AL77" s="85"/>
      <c r="AM77" s="85"/>
      <c r="AN77" s="85"/>
      <c r="AO77" s="85"/>
      <c r="AP77" s="85"/>
      <c r="AQ77" s="85"/>
      <c r="AR77" s="85"/>
      <c r="AS77" s="85"/>
      <c r="AT77" s="85"/>
      <c r="AU77">
        <f t="shared" si="25"/>
        <v>0</v>
      </c>
      <c r="AV77">
        <f t="shared" si="26"/>
        <v>0</v>
      </c>
      <c r="AW77">
        <f t="shared" si="27"/>
        <v>0</v>
      </c>
      <c r="AX77">
        <f t="shared" si="28"/>
        <v>0</v>
      </c>
      <c r="AY77">
        <f t="shared" si="29"/>
        <v>0</v>
      </c>
      <c r="AZ77">
        <f t="shared" si="30"/>
        <v>0</v>
      </c>
      <c r="BA77">
        <f t="shared" si="31"/>
        <v>0</v>
      </c>
      <c r="BB77">
        <f t="shared" si="32"/>
        <v>0</v>
      </c>
      <c r="BC77">
        <f t="shared" si="33"/>
        <v>0</v>
      </c>
      <c r="BD77">
        <f t="shared" si="34"/>
        <v>0</v>
      </c>
      <c r="BE77">
        <f t="shared" si="35"/>
        <v>0</v>
      </c>
      <c r="BF77">
        <f t="shared" si="36"/>
        <v>0</v>
      </c>
      <c r="BG77">
        <f t="shared" si="37"/>
        <v>0</v>
      </c>
      <c r="BH77">
        <f t="shared" si="38"/>
        <v>0</v>
      </c>
      <c r="BI77">
        <f t="shared" si="39"/>
        <v>0</v>
      </c>
      <c r="BJ77">
        <f t="shared" si="40"/>
        <v>0</v>
      </c>
      <c r="BK77">
        <f t="shared" si="41"/>
        <v>0</v>
      </c>
      <c r="BL77">
        <f t="shared" si="42"/>
        <v>0</v>
      </c>
      <c r="BM77">
        <f t="shared" si="43"/>
        <v>0</v>
      </c>
      <c r="BN77">
        <f t="shared" si="44"/>
        <v>0</v>
      </c>
      <c r="BO77">
        <f t="shared" si="45"/>
        <v>0</v>
      </c>
      <c r="BP77">
        <f t="shared" si="46"/>
        <v>0</v>
      </c>
      <c r="BX77" s="85"/>
      <c r="BY77" s="85"/>
    </row>
    <row r="78" spans="1:77">
      <c r="A78" s="76" t="str">
        <f t="shared" si="24"/>
        <v>308</v>
      </c>
      <c r="B78" s="22">
        <v>39517</v>
      </c>
      <c r="C78" s="85"/>
      <c r="D78" s="85"/>
      <c r="E78" s="85"/>
      <c r="F78" s="85"/>
      <c r="G78" s="85"/>
      <c r="H78" s="85"/>
      <c r="I78" s="85"/>
      <c r="J78" s="85"/>
      <c r="K78" s="85"/>
      <c r="L78" s="85"/>
      <c r="M78" s="85"/>
      <c r="N78" s="85"/>
      <c r="O78" s="85"/>
      <c r="P78" s="85"/>
      <c r="Q78" s="85"/>
      <c r="R78" s="85"/>
      <c r="S78" s="85"/>
      <c r="T78" s="85"/>
      <c r="U78" s="85"/>
      <c r="V78" s="85"/>
      <c r="W78" s="85"/>
      <c r="X78" s="85"/>
      <c r="Y78" s="85"/>
      <c r="Z78" s="85"/>
      <c r="AA78" s="85"/>
      <c r="AB78" s="85"/>
      <c r="AC78" s="85"/>
      <c r="AD78" s="85"/>
      <c r="AE78" s="85"/>
      <c r="AF78" s="85"/>
      <c r="AG78" s="85"/>
      <c r="AH78" s="85"/>
      <c r="AI78" s="85"/>
      <c r="AJ78" s="85"/>
      <c r="AK78" s="85"/>
      <c r="AL78" s="85"/>
      <c r="AM78" s="85"/>
      <c r="AN78" s="85"/>
      <c r="AO78" s="85"/>
      <c r="AP78" s="85"/>
      <c r="AQ78" s="85"/>
      <c r="AR78" s="85"/>
      <c r="AS78" s="85"/>
      <c r="AT78" s="85"/>
      <c r="AU78">
        <f t="shared" si="25"/>
        <v>0</v>
      </c>
      <c r="AV78">
        <f t="shared" si="26"/>
        <v>0</v>
      </c>
      <c r="AW78">
        <f t="shared" si="27"/>
        <v>0</v>
      </c>
      <c r="AX78">
        <f t="shared" si="28"/>
        <v>0</v>
      </c>
      <c r="AY78">
        <f t="shared" si="29"/>
        <v>0</v>
      </c>
      <c r="AZ78">
        <f t="shared" si="30"/>
        <v>0</v>
      </c>
      <c r="BA78">
        <f t="shared" si="31"/>
        <v>0</v>
      </c>
      <c r="BB78">
        <f t="shared" si="32"/>
        <v>0</v>
      </c>
      <c r="BC78">
        <f t="shared" si="33"/>
        <v>0</v>
      </c>
      <c r="BD78">
        <f t="shared" si="34"/>
        <v>0</v>
      </c>
      <c r="BE78">
        <f t="shared" si="35"/>
        <v>0</v>
      </c>
      <c r="BF78">
        <f t="shared" si="36"/>
        <v>0</v>
      </c>
      <c r="BG78">
        <f t="shared" si="37"/>
        <v>0</v>
      </c>
      <c r="BH78">
        <f t="shared" si="38"/>
        <v>0</v>
      </c>
      <c r="BI78">
        <f t="shared" si="39"/>
        <v>0</v>
      </c>
      <c r="BJ78">
        <f t="shared" si="40"/>
        <v>0</v>
      </c>
      <c r="BK78">
        <f t="shared" si="41"/>
        <v>0</v>
      </c>
      <c r="BL78">
        <f t="shared" si="42"/>
        <v>0</v>
      </c>
      <c r="BM78">
        <f t="shared" si="43"/>
        <v>0</v>
      </c>
      <c r="BN78">
        <f t="shared" si="44"/>
        <v>0</v>
      </c>
      <c r="BO78">
        <f t="shared" si="45"/>
        <v>0</v>
      </c>
      <c r="BP78">
        <f t="shared" si="46"/>
        <v>0</v>
      </c>
      <c r="BX78" s="85"/>
      <c r="BY78" s="85"/>
    </row>
    <row r="79" spans="1:77">
      <c r="A79" s="76" t="str">
        <f t="shared" si="24"/>
        <v>308</v>
      </c>
      <c r="B79" s="22">
        <v>39518</v>
      </c>
      <c r="C79" s="85">
        <v>7</v>
      </c>
      <c r="D79" s="85">
        <v>7</v>
      </c>
      <c r="E79" s="85">
        <v>7</v>
      </c>
      <c r="F79" s="85">
        <v>7</v>
      </c>
      <c r="G79" s="85">
        <v>7</v>
      </c>
      <c r="H79" s="85">
        <v>7</v>
      </c>
      <c r="I79" s="85">
        <v>7</v>
      </c>
      <c r="J79" s="85">
        <v>7</v>
      </c>
      <c r="K79" s="85">
        <v>7</v>
      </c>
      <c r="L79" s="85">
        <v>7</v>
      </c>
      <c r="M79" s="85">
        <v>7</v>
      </c>
      <c r="N79" s="85">
        <v>7</v>
      </c>
      <c r="O79" s="85">
        <v>7</v>
      </c>
      <c r="P79" s="85">
        <v>7</v>
      </c>
      <c r="Q79" s="85">
        <v>7</v>
      </c>
      <c r="R79" s="85">
        <v>7</v>
      </c>
      <c r="S79" s="85">
        <v>7</v>
      </c>
      <c r="T79" s="85">
        <v>7</v>
      </c>
      <c r="U79" s="85">
        <v>7</v>
      </c>
      <c r="V79" s="85">
        <v>7</v>
      </c>
      <c r="W79" s="85">
        <v>7</v>
      </c>
      <c r="X79" s="85">
        <v>7</v>
      </c>
      <c r="Y79" s="85">
        <v>7</v>
      </c>
      <c r="Z79" s="85">
        <v>7</v>
      </c>
      <c r="AA79" s="85">
        <v>7</v>
      </c>
      <c r="AB79" s="85">
        <v>7</v>
      </c>
      <c r="AC79" s="85">
        <v>7</v>
      </c>
      <c r="AD79" s="85">
        <v>7</v>
      </c>
      <c r="AE79" s="85">
        <v>7</v>
      </c>
      <c r="AF79" s="85">
        <v>7</v>
      </c>
      <c r="AG79" s="85">
        <v>7</v>
      </c>
      <c r="AH79" s="85">
        <v>7</v>
      </c>
      <c r="AI79" s="85">
        <v>7</v>
      </c>
      <c r="AJ79" s="85">
        <v>7</v>
      </c>
      <c r="AK79" s="85">
        <v>7</v>
      </c>
      <c r="AL79" s="85">
        <v>7</v>
      </c>
      <c r="AM79" s="85">
        <v>7</v>
      </c>
      <c r="AN79" s="85">
        <v>7</v>
      </c>
      <c r="AO79" s="85">
        <v>7</v>
      </c>
      <c r="AP79" s="85">
        <v>7</v>
      </c>
      <c r="AQ79" s="85">
        <v>7</v>
      </c>
      <c r="AR79" s="85">
        <v>7</v>
      </c>
      <c r="AS79" s="85">
        <v>7</v>
      </c>
      <c r="AT79" s="85">
        <v>7</v>
      </c>
      <c r="AU79">
        <f t="shared" si="25"/>
        <v>14</v>
      </c>
      <c r="AV79">
        <f t="shared" si="26"/>
        <v>14</v>
      </c>
      <c r="AW79">
        <f t="shared" si="27"/>
        <v>14</v>
      </c>
      <c r="AX79">
        <f t="shared" si="28"/>
        <v>14</v>
      </c>
      <c r="AY79">
        <f t="shared" si="29"/>
        <v>14</v>
      </c>
      <c r="AZ79">
        <f t="shared" si="30"/>
        <v>14</v>
      </c>
      <c r="BA79">
        <f t="shared" si="31"/>
        <v>14</v>
      </c>
      <c r="BB79">
        <f t="shared" si="32"/>
        <v>14</v>
      </c>
      <c r="BC79">
        <f t="shared" si="33"/>
        <v>14</v>
      </c>
      <c r="BD79">
        <f t="shared" si="34"/>
        <v>14</v>
      </c>
      <c r="BE79">
        <f t="shared" si="35"/>
        <v>14</v>
      </c>
      <c r="BF79">
        <f t="shared" si="36"/>
        <v>14</v>
      </c>
      <c r="BG79">
        <f t="shared" si="37"/>
        <v>14</v>
      </c>
      <c r="BH79">
        <f t="shared" si="38"/>
        <v>14</v>
      </c>
      <c r="BI79">
        <f t="shared" si="39"/>
        <v>14</v>
      </c>
      <c r="BJ79">
        <f t="shared" si="40"/>
        <v>14</v>
      </c>
      <c r="BK79">
        <f t="shared" si="41"/>
        <v>14</v>
      </c>
      <c r="BL79">
        <f t="shared" si="42"/>
        <v>14</v>
      </c>
      <c r="BM79">
        <f t="shared" si="43"/>
        <v>14</v>
      </c>
      <c r="BN79">
        <f t="shared" si="44"/>
        <v>14</v>
      </c>
      <c r="BO79">
        <f t="shared" si="45"/>
        <v>14</v>
      </c>
      <c r="BP79">
        <f t="shared" si="46"/>
        <v>14</v>
      </c>
      <c r="BX79" s="85"/>
      <c r="BY79" s="85"/>
    </row>
    <row r="80" spans="1:77">
      <c r="A80" s="76" t="str">
        <f t="shared" si="24"/>
        <v>308</v>
      </c>
      <c r="B80" s="22">
        <v>39519</v>
      </c>
      <c r="C80" s="85">
        <v>7</v>
      </c>
      <c r="D80" s="85">
        <v>7</v>
      </c>
      <c r="E80" s="85">
        <v>7</v>
      </c>
      <c r="F80" s="85">
        <v>7</v>
      </c>
      <c r="G80" s="85">
        <v>7</v>
      </c>
      <c r="H80" s="85">
        <v>7</v>
      </c>
      <c r="I80" s="85">
        <v>7</v>
      </c>
      <c r="J80" s="85">
        <v>7</v>
      </c>
      <c r="K80" s="85">
        <v>7</v>
      </c>
      <c r="L80" s="85">
        <v>7</v>
      </c>
      <c r="M80" s="85">
        <v>7</v>
      </c>
      <c r="N80" s="85">
        <v>7</v>
      </c>
      <c r="O80" s="85">
        <v>7</v>
      </c>
      <c r="P80" s="85">
        <v>7</v>
      </c>
      <c r="Q80" s="85">
        <v>7</v>
      </c>
      <c r="R80" s="85">
        <v>7</v>
      </c>
      <c r="S80" s="85">
        <v>7</v>
      </c>
      <c r="T80" s="85">
        <v>7</v>
      </c>
      <c r="U80" s="85">
        <v>7</v>
      </c>
      <c r="V80" s="85">
        <v>7</v>
      </c>
      <c r="W80" s="85">
        <v>7</v>
      </c>
      <c r="X80" s="85">
        <v>7</v>
      </c>
      <c r="Y80" s="85">
        <v>7</v>
      </c>
      <c r="Z80" s="85">
        <v>7</v>
      </c>
      <c r="AA80" s="85">
        <v>7</v>
      </c>
      <c r="AB80" s="85">
        <v>7</v>
      </c>
      <c r="AC80" s="85">
        <v>7</v>
      </c>
      <c r="AD80" s="85">
        <v>7</v>
      </c>
      <c r="AE80" s="85">
        <v>7</v>
      </c>
      <c r="AF80" s="85">
        <v>7</v>
      </c>
      <c r="AG80" s="85">
        <v>7</v>
      </c>
      <c r="AH80" s="85">
        <v>7</v>
      </c>
      <c r="AI80" s="85">
        <v>7</v>
      </c>
      <c r="AJ80" s="85">
        <v>7</v>
      </c>
      <c r="AK80" s="85">
        <v>7</v>
      </c>
      <c r="AL80" s="85">
        <v>7</v>
      </c>
      <c r="AM80" s="85">
        <v>7</v>
      </c>
      <c r="AN80" s="85">
        <v>7</v>
      </c>
      <c r="AO80" s="85">
        <v>7</v>
      </c>
      <c r="AP80" s="85">
        <v>7</v>
      </c>
      <c r="AQ80" s="85">
        <v>7</v>
      </c>
      <c r="AR80" s="85">
        <v>7</v>
      </c>
      <c r="AS80" s="85">
        <v>7</v>
      </c>
      <c r="AT80" s="85">
        <v>7</v>
      </c>
      <c r="AU80">
        <f t="shared" si="25"/>
        <v>14</v>
      </c>
      <c r="AV80">
        <f t="shared" si="26"/>
        <v>14</v>
      </c>
      <c r="AW80">
        <f t="shared" si="27"/>
        <v>14</v>
      </c>
      <c r="AX80">
        <f t="shared" si="28"/>
        <v>14</v>
      </c>
      <c r="AY80">
        <f t="shared" si="29"/>
        <v>14</v>
      </c>
      <c r="AZ80">
        <f t="shared" si="30"/>
        <v>14</v>
      </c>
      <c r="BA80">
        <f t="shared" si="31"/>
        <v>14</v>
      </c>
      <c r="BB80">
        <f t="shared" si="32"/>
        <v>14</v>
      </c>
      <c r="BC80">
        <f t="shared" si="33"/>
        <v>14</v>
      </c>
      <c r="BD80">
        <f t="shared" si="34"/>
        <v>14</v>
      </c>
      <c r="BE80">
        <f t="shared" si="35"/>
        <v>14</v>
      </c>
      <c r="BF80">
        <f t="shared" si="36"/>
        <v>14</v>
      </c>
      <c r="BG80">
        <f t="shared" si="37"/>
        <v>14</v>
      </c>
      <c r="BH80">
        <f t="shared" si="38"/>
        <v>14</v>
      </c>
      <c r="BI80">
        <f t="shared" si="39"/>
        <v>14</v>
      </c>
      <c r="BJ80">
        <f t="shared" si="40"/>
        <v>14</v>
      </c>
      <c r="BK80">
        <f t="shared" si="41"/>
        <v>14</v>
      </c>
      <c r="BL80">
        <f t="shared" si="42"/>
        <v>14</v>
      </c>
      <c r="BM80">
        <f t="shared" si="43"/>
        <v>14</v>
      </c>
      <c r="BN80">
        <f t="shared" si="44"/>
        <v>14</v>
      </c>
      <c r="BO80">
        <f t="shared" si="45"/>
        <v>14</v>
      </c>
      <c r="BP80">
        <f t="shared" si="46"/>
        <v>14</v>
      </c>
      <c r="BX80" s="85"/>
      <c r="BY80" s="85"/>
    </row>
    <row r="81" spans="1:77">
      <c r="A81" s="76" t="str">
        <f t="shared" si="24"/>
        <v>308</v>
      </c>
      <c r="B81" s="22">
        <v>39520</v>
      </c>
      <c r="C81" s="85">
        <v>7</v>
      </c>
      <c r="D81" s="85">
        <v>7</v>
      </c>
      <c r="E81" s="85">
        <v>7</v>
      </c>
      <c r="F81" s="85">
        <v>7</v>
      </c>
      <c r="G81" s="85">
        <v>7</v>
      </c>
      <c r="H81" s="85">
        <v>7</v>
      </c>
      <c r="I81" s="85">
        <v>7</v>
      </c>
      <c r="J81" s="85">
        <v>7</v>
      </c>
      <c r="K81" s="85">
        <v>7</v>
      </c>
      <c r="L81" s="85">
        <v>7</v>
      </c>
      <c r="M81" s="85">
        <v>7</v>
      </c>
      <c r="N81" s="85">
        <v>7</v>
      </c>
      <c r="O81" s="85">
        <v>7</v>
      </c>
      <c r="P81" s="85">
        <v>7</v>
      </c>
      <c r="Q81" s="85">
        <v>7</v>
      </c>
      <c r="R81" s="85">
        <v>7</v>
      </c>
      <c r="S81" s="85">
        <v>7</v>
      </c>
      <c r="T81" s="85">
        <v>7</v>
      </c>
      <c r="U81" s="85">
        <v>7</v>
      </c>
      <c r="V81" s="85">
        <v>7</v>
      </c>
      <c r="W81" s="85">
        <v>7</v>
      </c>
      <c r="X81" s="85">
        <v>7</v>
      </c>
      <c r="Y81" s="85">
        <v>7</v>
      </c>
      <c r="Z81" s="85">
        <v>7</v>
      </c>
      <c r="AA81" s="85">
        <v>7</v>
      </c>
      <c r="AB81" s="85">
        <v>7</v>
      </c>
      <c r="AC81" s="85">
        <v>7</v>
      </c>
      <c r="AD81" s="85">
        <v>7</v>
      </c>
      <c r="AE81" s="85">
        <v>7</v>
      </c>
      <c r="AF81" s="85">
        <v>7</v>
      </c>
      <c r="AG81" s="85">
        <v>7</v>
      </c>
      <c r="AH81" s="85">
        <v>7</v>
      </c>
      <c r="AI81" s="85">
        <v>7</v>
      </c>
      <c r="AJ81" s="85">
        <v>7</v>
      </c>
      <c r="AK81" s="85">
        <v>7</v>
      </c>
      <c r="AL81" s="85">
        <v>7</v>
      </c>
      <c r="AM81" s="85">
        <v>7</v>
      </c>
      <c r="AN81" s="85">
        <v>7</v>
      </c>
      <c r="AO81" s="85">
        <v>7</v>
      </c>
      <c r="AP81" s="85">
        <v>7</v>
      </c>
      <c r="AQ81" s="85">
        <v>7</v>
      </c>
      <c r="AR81" s="85">
        <v>7</v>
      </c>
      <c r="AS81" s="85">
        <v>7</v>
      </c>
      <c r="AT81" s="85">
        <v>7</v>
      </c>
      <c r="AU81">
        <f t="shared" si="25"/>
        <v>14</v>
      </c>
      <c r="AV81">
        <f t="shared" si="26"/>
        <v>14</v>
      </c>
      <c r="AW81">
        <f t="shared" si="27"/>
        <v>14</v>
      </c>
      <c r="AX81">
        <f t="shared" si="28"/>
        <v>14</v>
      </c>
      <c r="AY81">
        <f t="shared" si="29"/>
        <v>14</v>
      </c>
      <c r="AZ81">
        <f t="shared" si="30"/>
        <v>14</v>
      </c>
      <c r="BA81">
        <f t="shared" si="31"/>
        <v>14</v>
      </c>
      <c r="BB81">
        <f t="shared" si="32"/>
        <v>14</v>
      </c>
      <c r="BC81">
        <f t="shared" si="33"/>
        <v>14</v>
      </c>
      <c r="BD81">
        <f t="shared" si="34"/>
        <v>14</v>
      </c>
      <c r="BE81">
        <f t="shared" si="35"/>
        <v>14</v>
      </c>
      <c r="BF81">
        <f t="shared" si="36"/>
        <v>14</v>
      </c>
      <c r="BG81">
        <f t="shared" si="37"/>
        <v>14</v>
      </c>
      <c r="BH81">
        <f t="shared" si="38"/>
        <v>14</v>
      </c>
      <c r="BI81">
        <f t="shared" si="39"/>
        <v>14</v>
      </c>
      <c r="BJ81">
        <f t="shared" si="40"/>
        <v>14</v>
      </c>
      <c r="BK81">
        <f t="shared" si="41"/>
        <v>14</v>
      </c>
      <c r="BL81">
        <f t="shared" si="42"/>
        <v>14</v>
      </c>
      <c r="BM81">
        <f t="shared" si="43"/>
        <v>14</v>
      </c>
      <c r="BN81">
        <f t="shared" si="44"/>
        <v>14</v>
      </c>
      <c r="BO81">
        <f t="shared" si="45"/>
        <v>14</v>
      </c>
      <c r="BP81">
        <f t="shared" si="46"/>
        <v>14</v>
      </c>
      <c r="BX81" s="85"/>
      <c r="BY81" s="85"/>
    </row>
    <row r="82" spans="1:77">
      <c r="A82" s="76" t="str">
        <f t="shared" si="24"/>
        <v>308</v>
      </c>
      <c r="B82" s="22">
        <v>39521</v>
      </c>
      <c r="C82" s="85">
        <v>7</v>
      </c>
      <c r="D82" s="85">
        <v>7</v>
      </c>
      <c r="E82" s="85">
        <v>7</v>
      </c>
      <c r="F82" s="85">
        <v>7</v>
      </c>
      <c r="G82" s="85">
        <v>7</v>
      </c>
      <c r="H82" s="85">
        <v>7</v>
      </c>
      <c r="I82" s="85">
        <v>7</v>
      </c>
      <c r="J82" s="85">
        <v>7</v>
      </c>
      <c r="K82" s="85">
        <v>7</v>
      </c>
      <c r="L82" s="85">
        <v>7</v>
      </c>
      <c r="M82" s="85">
        <v>7</v>
      </c>
      <c r="N82" s="85">
        <v>7</v>
      </c>
      <c r="O82" s="85">
        <v>7</v>
      </c>
      <c r="P82" s="85">
        <v>7</v>
      </c>
      <c r="Q82" s="85">
        <v>7</v>
      </c>
      <c r="R82" s="85">
        <v>7</v>
      </c>
      <c r="S82" s="85">
        <v>7</v>
      </c>
      <c r="T82" s="85">
        <v>7</v>
      </c>
      <c r="U82" s="85">
        <v>7</v>
      </c>
      <c r="V82" s="85">
        <v>7</v>
      </c>
      <c r="W82" s="85">
        <v>7</v>
      </c>
      <c r="X82" s="85">
        <v>7</v>
      </c>
      <c r="Y82" s="85">
        <v>7</v>
      </c>
      <c r="Z82" s="85">
        <v>7</v>
      </c>
      <c r="AA82" s="85">
        <v>7</v>
      </c>
      <c r="AB82" s="85">
        <v>7</v>
      </c>
      <c r="AC82" s="85">
        <v>7</v>
      </c>
      <c r="AD82" s="85">
        <v>7</v>
      </c>
      <c r="AE82" s="85">
        <v>7</v>
      </c>
      <c r="AF82" s="85">
        <v>7</v>
      </c>
      <c r="AG82" s="85">
        <v>7</v>
      </c>
      <c r="AH82" s="85">
        <v>7</v>
      </c>
      <c r="AI82" s="85">
        <v>7</v>
      </c>
      <c r="AJ82" s="85">
        <v>7</v>
      </c>
      <c r="AK82" s="85">
        <v>7</v>
      </c>
      <c r="AL82" s="85">
        <v>7</v>
      </c>
      <c r="AM82" s="85">
        <v>7</v>
      </c>
      <c r="AN82" s="85">
        <v>7</v>
      </c>
      <c r="AO82" s="85">
        <v>7</v>
      </c>
      <c r="AP82" s="85">
        <v>7</v>
      </c>
      <c r="AQ82" s="85">
        <v>7</v>
      </c>
      <c r="AR82" s="85">
        <v>7</v>
      </c>
      <c r="AS82" s="85">
        <v>7</v>
      </c>
      <c r="AT82" s="85">
        <v>7</v>
      </c>
      <c r="AU82">
        <f t="shared" si="25"/>
        <v>14</v>
      </c>
      <c r="AV82">
        <f t="shared" si="26"/>
        <v>14</v>
      </c>
      <c r="AW82">
        <f t="shared" si="27"/>
        <v>14</v>
      </c>
      <c r="AX82">
        <f t="shared" si="28"/>
        <v>14</v>
      </c>
      <c r="AY82">
        <f t="shared" si="29"/>
        <v>14</v>
      </c>
      <c r="AZ82">
        <f t="shared" si="30"/>
        <v>14</v>
      </c>
      <c r="BA82">
        <f t="shared" si="31"/>
        <v>14</v>
      </c>
      <c r="BB82">
        <f t="shared" si="32"/>
        <v>14</v>
      </c>
      <c r="BC82">
        <f t="shared" si="33"/>
        <v>14</v>
      </c>
      <c r="BD82">
        <f t="shared" si="34"/>
        <v>14</v>
      </c>
      <c r="BE82">
        <f t="shared" si="35"/>
        <v>14</v>
      </c>
      <c r="BF82">
        <f t="shared" si="36"/>
        <v>14</v>
      </c>
      <c r="BG82">
        <f t="shared" si="37"/>
        <v>14</v>
      </c>
      <c r="BH82">
        <f t="shared" si="38"/>
        <v>14</v>
      </c>
      <c r="BI82">
        <f t="shared" si="39"/>
        <v>14</v>
      </c>
      <c r="BJ82">
        <f t="shared" si="40"/>
        <v>14</v>
      </c>
      <c r="BK82">
        <f t="shared" si="41"/>
        <v>14</v>
      </c>
      <c r="BL82">
        <f t="shared" si="42"/>
        <v>14</v>
      </c>
      <c r="BM82">
        <f t="shared" si="43"/>
        <v>14</v>
      </c>
      <c r="BN82">
        <f t="shared" si="44"/>
        <v>14</v>
      </c>
      <c r="BO82">
        <f t="shared" si="45"/>
        <v>14</v>
      </c>
      <c r="BP82">
        <f t="shared" si="46"/>
        <v>14</v>
      </c>
      <c r="BX82" s="85"/>
      <c r="BY82" s="85"/>
    </row>
    <row r="83" spans="1:77">
      <c r="A83" s="76" t="str">
        <f t="shared" si="24"/>
        <v>308</v>
      </c>
      <c r="B83" s="22">
        <v>39522</v>
      </c>
      <c r="C83" s="85"/>
      <c r="D83" s="85"/>
      <c r="E83" s="85"/>
      <c r="F83" s="85"/>
      <c r="G83" s="85"/>
      <c r="H83" s="85"/>
      <c r="I83" s="85"/>
      <c r="J83" s="85"/>
      <c r="K83" s="85"/>
      <c r="L83" s="85"/>
      <c r="M83" s="85"/>
      <c r="N83" s="85"/>
      <c r="O83" s="85"/>
      <c r="P83" s="85"/>
      <c r="Q83" s="85"/>
      <c r="R83" s="85"/>
      <c r="S83" s="85"/>
      <c r="T83" s="85"/>
      <c r="U83" s="85"/>
      <c r="V83" s="85"/>
      <c r="W83" s="85"/>
      <c r="X83" s="85"/>
      <c r="Y83" s="85"/>
      <c r="Z83" s="85"/>
      <c r="AA83" s="85"/>
      <c r="AB83" s="85"/>
      <c r="AC83" s="85"/>
      <c r="AD83" s="85"/>
      <c r="AE83" s="85"/>
      <c r="AF83" s="85"/>
      <c r="AG83" s="85"/>
      <c r="AH83" s="85"/>
      <c r="AI83" s="85"/>
      <c r="AJ83" s="85"/>
      <c r="AK83" s="85"/>
      <c r="AL83" s="85"/>
      <c r="AM83" s="85"/>
      <c r="AN83" s="85"/>
      <c r="AO83" s="85"/>
      <c r="AP83" s="85"/>
      <c r="AQ83" s="85"/>
      <c r="AR83" s="85"/>
      <c r="AS83" s="85"/>
      <c r="AT83" s="85"/>
      <c r="AU83">
        <f t="shared" si="25"/>
        <v>0</v>
      </c>
      <c r="AV83">
        <f t="shared" si="26"/>
        <v>0</v>
      </c>
      <c r="AW83">
        <f t="shared" si="27"/>
        <v>0</v>
      </c>
      <c r="AX83">
        <f t="shared" si="28"/>
        <v>0</v>
      </c>
      <c r="AY83">
        <f t="shared" si="29"/>
        <v>0</v>
      </c>
      <c r="AZ83">
        <f t="shared" si="30"/>
        <v>0</v>
      </c>
      <c r="BA83">
        <f t="shared" si="31"/>
        <v>0</v>
      </c>
      <c r="BB83">
        <f t="shared" si="32"/>
        <v>0</v>
      </c>
      <c r="BC83">
        <f t="shared" si="33"/>
        <v>0</v>
      </c>
      <c r="BD83">
        <f t="shared" si="34"/>
        <v>0</v>
      </c>
      <c r="BE83">
        <f t="shared" si="35"/>
        <v>0</v>
      </c>
      <c r="BF83">
        <f t="shared" si="36"/>
        <v>0</v>
      </c>
      <c r="BG83">
        <f t="shared" si="37"/>
        <v>0</v>
      </c>
      <c r="BH83">
        <f t="shared" si="38"/>
        <v>0</v>
      </c>
      <c r="BI83">
        <f t="shared" si="39"/>
        <v>0</v>
      </c>
      <c r="BJ83">
        <f t="shared" si="40"/>
        <v>0</v>
      </c>
      <c r="BK83">
        <f t="shared" si="41"/>
        <v>0</v>
      </c>
      <c r="BL83">
        <f t="shared" si="42"/>
        <v>0</v>
      </c>
      <c r="BM83">
        <f t="shared" si="43"/>
        <v>0</v>
      </c>
      <c r="BN83">
        <f t="shared" si="44"/>
        <v>0</v>
      </c>
      <c r="BO83">
        <f t="shared" si="45"/>
        <v>0</v>
      </c>
      <c r="BP83">
        <f t="shared" si="46"/>
        <v>0</v>
      </c>
      <c r="BX83" s="85"/>
      <c r="BY83" s="85"/>
    </row>
    <row r="84" spans="1:77">
      <c r="A84" s="76" t="str">
        <f t="shared" si="24"/>
        <v>308</v>
      </c>
      <c r="B84" s="22">
        <v>39523</v>
      </c>
      <c r="C84" s="85"/>
      <c r="D84" s="85"/>
      <c r="E84" s="85"/>
      <c r="F84" s="85"/>
      <c r="G84" s="85"/>
      <c r="H84" s="85"/>
      <c r="I84" s="85"/>
      <c r="J84" s="85"/>
      <c r="K84" s="85"/>
      <c r="L84" s="85"/>
      <c r="M84" s="85"/>
      <c r="N84" s="85"/>
      <c r="O84" s="85"/>
      <c r="P84" s="85"/>
      <c r="Q84" s="85"/>
      <c r="R84" s="85"/>
      <c r="S84" s="85"/>
      <c r="T84" s="85"/>
      <c r="U84" s="85"/>
      <c r="V84" s="85"/>
      <c r="W84" s="85"/>
      <c r="X84" s="85"/>
      <c r="Y84" s="85"/>
      <c r="Z84" s="85"/>
      <c r="AA84" s="85"/>
      <c r="AB84" s="85"/>
      <c r="AC84" s="85"/>
      <c r="AD84" s="85"/>
      <c r="AE84" s="85"/>
      <c r="AF84" s="85"/>
      <c r="AG84" s="85"/>
      <c r="AH84" s="85"/>
      <c r="AI84" s="85"/>
      <c r="AJ84" s="85"/>
      <c r="AK84" s="85"/>
      <c r="AL84" s="85"/>
      <c r="AM84" s="85"/>
      <c r="AN84" s="85"/>
      <c r="AO84" s="85"/>
      <c r="AP84" s="85"/>
      <c r="AQ84" s="85"/>
      <c r="AR84" s="85"/>
      <c r="AS84" s="85"/>
      <c r="AT84" s="85"/>
      <c r="AU84">
        <f t="shared" si="25"/>
        <v>0</v>
      </c>
      <c r="AV84">
        <f t="shared" si="26"/>
        <v>0</v>
      </c>
      <c r="AW84">
        <f t="shared" si="27"/>
        <v>0</v>
      </c>
      <c r="AX84">
        <f t="shared" si="28"/>
        <v>0</v>
      </c>
      <c r="AY84">
        <f t="shared" si="29"/>
        <v>0</v>
      </c>
      <c r="AZ84">
        <f t="shared" si="30"/>
        <v>0</v>
      </c>
      <c r="BA84">
        <f t="shared" si="31"/>
        <v>0</v>
      </c>
      <c r="BB84">
        <f t="shared" si="32"/>
        <v>0</v>
      </c>
      <c r="BC84">
        <f t="shared" si="33"/>
        <v>0</v>
      </c>
      <c r="BD84">
        <f t="shared" si="34"/>
        <v>0</v>
      </c>
      <c r="BE84">
        <f t="shared" si="35"/>
        <v>0</v>
      </c>
      <c r="BF84">
        <f t="shared" si="36"/>
        <v>0</v>
      </c>
      <c r="BG84">
        <f t="shared" si="37"/>
        <v>0</v>
      </c>
      <c r="BH84">
        <f t="shared" si="38"/>
        <v>0</v>
      </c>
      <c r="BI84">
        <f t="shared" si="39"/>
        <v>0</v>
      </c>
      <c r="BJ84">
        <f t="shared" si="40"/>
        <v>0</v>
      </c>
      <c r="BK84">
        <f t="shared" si="41"/>
        <v>0</v>
      </c>
      <c r="BL84">
        <f t="shared" si="42"/>
        <v>0</v>
      </c>
      <c r="BM84">
        <f t="shared" si="43"/>
        <v>0</v>
      </c>
      <c r="BN84">
        <f t="shared" si="44"/>
        <v>0</v>
      </c>
      <c r="BO84">
        <f t="shared" si="45"/>
        <v>0</v>
      </c>
      <c r="BP84">
        <f t="shared" si="46"/>
        <v>0</v>
      </c>
      <c r="BX84" s="85"/>
      <c r="BY84" s="85"/>
    </row>
    <row r="85" spans="1:77">
      <c r="A85" s="76" t="str">
        <f t="shared" si="24"/>
        <v>308</v>
      </c>
      <c r="B85" s="22">
        <v>39524</v>
      </c>
      <c r="C85" s="85">
        <v>7</v>
      </c>
      <c r="D85" s="85">
        <v>7</v>
      </c>
      <c r="E85" s="85">
        <v>7</v>
      </c>
      <c r="F85" s="85">
        <v>7</v>
      </c>
      <c r="G85" s="85">
        <v>7</v>
      </c>
      <c r="H85" s="85">
        <v>7</v>
      </c>
      <c r="I85" s="85">
        <v>7</v>
      </c>
      <c r="J85" s="85">
        <v>7</v>
      </c>
      <c r="K85" s="85">
        <v>7</v>
      </c>
      <c r="L85" s="85">
        <v>7</v>
      </c>
      <c r="M85" s="85">
        <v>7</v>
      </c>
      <c r="N85" s="85">
        <v>7</v>
      </c>
      <c r="O85" s="85">
        <v>7</v>
      </c>
      <c r="P85" s="85">
        <v>7</v>
      </c>
      <c r="Q85" s="85">
        <v>7</v>
      </c>
      <c r="R85" s="85">
        <v>7</v>
      </c>
      <c r="S85" s="85">
        <v>7</v>
      </c>
      <c r="T85" s="85">
        <v>7</v>
      </c>
      <c r="U85" s="85">
        <v>7</v>
      </c>
      <c r="V85" s="85">
        <v>7</v>
      </c>
      <c r="W85" s="85">
        <v>7</v>
      </c>
      <c r="X85" s="85">
        <v>7</v>
      </c>
      <c r="Y85" s="85">
        <v>7</v>
      </c>
      <c r="Z85" s="85">
        <v>7</v>
      </c>
      <c r="AA85" s="85">
        <v>7</v>
      </c>
      <c r="AB85" s="85">
        <v>7</v>
      </c>
      <c r="AC85" s="85">
        <v>7</v>
      </c>
      <c r="AD85" s="85">
        <v>7</v>
      </c>
      <c r="AE85" s="85">
        <v>7</v>
      </c>
      <c r="AF85" s="85">
        <v>7</v>
      </c>
      <c r="AG85" s="85">
        <v>7</v>
      </c>
      <c r="AH85" s="85">
        <v>7</v>
      </c>
      <c r="AI85" s="85">
        <v>7</v>
      </c>
      <c r="AJ85" s="85">
        <v>7</v>
      </c>
      <c r="AK85" s="85">
        <v>7</v>
      </c>
      <c r="AL85" s="85">
        <v>7</v>
      </c>
      <c r="AM85" s="85">
        <v>7</v>
      </c>
      <c r="AN85" s="85">
        <v>7</v>
      </c>
      <c r="AO85" s="85">
        <v>7</v>
      </c>
      <c r="AP85" s="85">
        <v>7</v>
      </c>
      <c r="AQ85" s="85">
        <v>7</v>
      </c>
      <c r="AR85" s="85">
        <v>7</v>
      </c>
      <c r="AS85" s="85">
        <v>7</v>
      </c>
      <c r="AT85" s="85">
        <v>7</v>
      </c>
      <c r="AU85">
        <f t="shared" si="25"/>
        <v>14</v>
      </c>
      <c r="AV85">
        <f t="shared" si="26"/>
        <v>14</v>
      </c>
      <c r="AW85">
        <f t="shared" si="27"/>
        <v>14</v>
      </c>
      <c r="AX85">
        <f t="shared" si="28"/>
        <v>14</v>
      </c>
      <c r="AY85">
        <f t="shared" si="29"/>
        <v>14</v>
      </c>
      <c r="AZ85">
        <f t="shared" si="30"/>
        <v>14</v>
      </c>
      <c r="BA85">
        <f t="shared" si="31"/>
        <v>14</v>
      </c>
      <c r="BB85">
        <f t="shared" si="32"/>
        <v>14</v>
      </c>
      <c r="BC85">
        <f t="shared" si="33"/>
        <v>14</v>
      </c>
      <c r="BD85">
        <f t="shared" si="34"/>
        <v>14</v>
      </c>
      <c r="BE85">
        <f t="shared" si="35"/>
        <v>14</v>
      </c>
      <c r="BF85">
        <f t="shared" si="36"/>
        <v>14</v>
      </c>
      <c r="BG85">
        <f t="shared" si="37"/>
        <v>14</v>
      </c>
      <c r="BH85">
        <f t="shared" si="38"/>
        <v>14</v>
      </c>
      <c r="BI85">
        <f t="shared" si="39"/>
        <v>14</v>
      </c>
      <c r="BJ85">
        <f t="shared" si="40"/>
        <v>14</v>
      </c>
      <c r="BK85">
        <f t="shared" si="41"/>
        <v>14</v>
      </c>
      <c r="BL85">
        <f t="shared" si="42"/>
        <v>14</v>
      </c>
      <c r="BM85">
        <f t="shared" si="43"/>
        <v>14</v>
      </c>
      <c r="BN85">
        <f t="shared" si="44"/>
        <v>14</v>
      </c>
      <c r="BO85">
        <f t="shared" si="45"/>
        <v>14</v>
      </c>
      <c r="BP85">
        <f t="shared" si="46"/>
        <v>14</v>
      </c>
      <c r="BX85" s="85"/>
      <c r="BY85" s="85"/>
    </row>
    <row r="86" spans="1:77">
      <c r="A86" s="76" t="str">
        <f t="shared" si="24"/>
        <v>308</v>
      </c>
      <c r="B86" s="22">
        <v>39525</v>
      </c>
      <c r="C86" s="85">
        <v>7</v>
      </c>
      <c r="D86" s="85">
        <v>7</v>
      </c>
      <c r="E86" s="85">
        <v>7</v>
      </c>
      <c r="F86" s="85">
        <v>7</v>
      </c>
      <c r="G86" s="85">
        <v>7</v>
      </c>
      <c r="H86" s="85">
        <v>7</v>
      </c>
      <c r="I86" s="85">
        <v>7</v>
      </c>
      <c r="J86" s="85">
        <v>7</v>
      </c>
      <c r="K86" s="85">
        <v>7</v>
      </c>
      <c r="L86" s="85">
        <v>7</v>
      </c>
      <c r="M86" s="85">
        <v>7</v>
      </c>
      <c r="N86" s="85">
        <v>7</v>
      </c>
      <c r="O86" s="85">
        <v>7</v>
      </c>
      <c r="P86" s="85">
        <v>7</v>
      </c>
      <c r="Q86" s="85">
        <v>7</v>
      </c>
      <c r="R86" s="85">
        <v>7</v>
      </c>
      <c r="S86" s="85">
        <v>7</v>
      </c>
      <c r="T86" s="85">
        <v>7</v>
      </c>
      <c r="U86" s="85">
        <v>7</v>
      </c>
      <c r="V86" s="85">
        <v>7</v>
      </c>
      <c r="W86" s="85">
        <v>7</v>
      </c>
      <c r="X86" s="85">
        <v>7</v>
      </c>
      <c r="Y86" s="85">
        <v>7</v>
      </c>
      <c r="Z86" s="85">
        <v>7</v>
      </c>
      <c r="AA86" s="85">
        <v>7</v>
      </c>
      <c r="AB86" s="85">
        <v>7</v>
      </c>
      <c r="AC86" s="85">
        <v>7</v>
      </c>
      <c r="AD86" s="85">
        <v>7</v>
      </c>
      <c r="AE86" s="85">
        <v>7</v>
      </c>
      <c r="AF86" s="85">
        <v>7</v>
      </c>
      <c r="AG86" s="85">
        <v>7</v>
      </c>
      <c r="AH86" s="85">
        <v>7</v>
      </c>
      <c r="AI86" s="85">
        <v>7</v>
      </c>
      <c r="AJ86" s="85">
        <v>7</v>
      </c>
      <c r="AK86" s="85">
        <v>7</v>
      </c>
      <c r="AL86" s="85">
        <v>7</v>
      </c>
      <c r="AM86" s="85">
        <v>7</v>
      </c>
      <c r="AN86" s="85">
        <v>7</v>
      </c>
      <c r="AO86" s="85">
        <v>7</v>
      </c>
      <c r="AP86" s="85">
        <v>7</v>
      </c>
      <c r="AQ86" s="85">
        <v>7</v>
      </c>
      <c r="AR86" s="85">
        <v>7</v>
      </c>
      <c r="AS86" s="85">
        <v>7</v>
      </c>
      <c r="AT86" s="85">
        <v>7</v>
      </c>
      <c r="AU86">
        <f t="shared" si="25"/>
        <v>14</v>
      </c>
      <c r="AV86">
        <f t="shared" si="26"/>
        <v>14</v>
      </c>
      <c r="AW86">
        <f t="shared" si="27"/>
        <v>14</v>
      </c>
      <c r="AX86">
        <f t="shared" si="28"/>
        <v>14</v>
      </c>
      <c r="AY86">
        <f t="shared" si="29"/>
        <v>14</v>
      </c>
      <c r="AZ86">
        <f t="shared" si="30"/>
        <v>14</v>
      </c>
      <c r="BA86">
        <f t="shared" si="31"/>
        <v>14</v>
      </c>
      <c r="BB86">
        <f t="shared" si="32"/>
        <v>14</v>
      </c>
      <c r="BC86">
        <f t="shared" si="33"/>
        <v>14</v>
      </c>
      <c r="BD86">
        <f t="shared" si="34"/>
        <v>14</v>
      </c>
      <c r="BE86">
        <f t="shared" si="35"/>
        <v>14</v>
      </c>
      <c r="BF86">
        <f t="shared" si="36"/>
        <v>14</v>
      </c>
      <c r="BG86">
        <f t="shared" si="37"/>
        <v>14</v>
      </c>
      <c r="BH86">
        <f t="shared" si="38"/>
        <v>14</v>
      </c>
      <c r="BI86">
        <f t="shared" si="39"/>
        <v>14</v>
      </c>
      <c r="BJ86">
        <f t="shared" si="40"/>
        <v>14</v>
      </c>
      <c r="BK86">
        <f t="shared" si="41"/>
        <v>14</v>
      </c>
      <c r="BL86">
        <f t="shared" si="42"/>
        <v>14</v>
      </c>
      <c r="BM86">
        <f t="shared" si="43"/>
        <v>14</v>
      </c>
      <c r="BN86">
        <f t="shared" si="44"/>
        <v>14</v>
      </c>
      <c r="BO86">
        <f t="shared" si="45"/>
        <v>14</v>
      </c>
      <c r="BP86">
        <f t="shared" si="46"/>
        <v>14</v>
      </c>
      <c r="BX86" s="85"/>
      <c r="BY86" s="85"/>
    </row>
    <row r="87" spans="1:77">
      <c r="A87" s="76" t="str">
        <f t="shared" si="24"/>
        <v>308</v>
      </c>
      <c r="B87" s="22">
        <v>39526</v>
      </c>
      <c r="C87" s="85">
        <v>7</v>
      </c>
      <c r="D87" s="85">
        <v>7</v>
      </c>
      <c r="E87" s="85">
        <v>7</v>
      </c>
      <c r="F87" s="85">
        <v>7</v>
      </c>
      <c r="G87" s="85">
        <v>7</v>
      </c>
      <c r="H87" s="85">
        <v>7</v>
      </c>
      <c r="I87" s="85">
        <v>7</v>
      </c>
      <c r="J87" s="85">
        <v>7</v>
      </c>
      <c r="K87" s="85">
        <v>7</v>
      </c>
      <c r="L87" s="85">
        <v>7</v>
      </c>
      <c r="M87" s="85">
        <v>7</v>
      </c>
      <c r="N87" s="85">
        <v>7</v>
      </c>
      <c r="O87" s="85">
        <v>7</v>
      </c>
      <c r="P87" s="85">
        <v>7</v>
      </c>
      <c r="Q87" s="85">
        <v>7</v>
      </c>
      <c r="R87" s="85">
        <v>7</v>
      </c>
      <c r="S87" s="85">
        <v>7</v>
      </c>
      <c r="T87" s="85">
        <v>7</v>
      </c>
      <c r="U87" s="85">
        <v>7</v>
      </c>
      <c r="V87" s="85">
        <v>7</v>
      </c>
      <c r="W87" s="85">
        <v>7</v>
      </c>
      <c r="X87" s="85">
        <v>7</v>
      </c>
      <c r="Y87" s="85">
        <v>7</v>
      </c>
      <c r="Z87" s="85">
        <v>7</v>
      </c>
      <c r="AA87" s="85">
        <v>7</v>
      </c>
      <c r="AB87" s="85">
        <v>7</v>
      </c>
      <c r="AC87" s="85">
        <v>7</v>
      </c>
      <c r="AD87" s="85">
        <v>7</v>
      </c>
      <c r="AE87" s="85">
        <v>7</v>
      </c>
      <c r="AF87" s="85">
        <v>7</v>
      </c>
      <c r="AG87" s="85">
        <v>7</v>
      </c>
      <c r="AH87" s="85">
        <v>7</v>
      </c>
      <c r="AI87" s="85">
        <v>7</v>
      </c>
      <c r="AJ87" s="85">
        <v>7</v>
      </c>
      <c r="AK87" s="85">
        <v>7</v>
      </c>
      <c r="AL87" s="85">
        <v>7</v>
      </c>
      <c r="AM87" s="85">
        <v>7</v>
      </c>
      <c r="AN87" s="85">
        <v>7</v>
      </c>
      <c r="AO87" s="85">
        <v>7</v>
      </c>
      <c r="AP87" s="85">
        <v>7</v>
      </c>
      <c r="AQ87" s="85">
        <v>7</v>
      </c>
      <c r="AR87" s="85">
        <v>7</v>
      </c>
      <c r="AS87" s="85">
        <v>7</v>
      </c>
      <c r="AT87" s="85">
        <v>7</v>
      </c>
      <c r="AU87">
        <f t="shared" si="25"/>
        <v>14</v>
      </c>
      <c r="AV87">
        <f t="shared" si="26"/>
        <v>14</v>
      </c>
      <c r="AW87">
        <f t="shared" si="27"/>
        <v>14</v>
      </c>
      <c r="AX87">
        <f t="shared" si="28"/>
        <v>14</v>
      </c>
      <c r="AY87">
        <f t="shared" si="29"/>
        <v>14</v>
      </c>
      <c r="AZ87">
        <f t="shared" si="30"/>
        <v>14</v>
      </c>
      <c r="BA87">
        <f t="shared" si="31"/>
        <v>14</v>
      </c>
      <c r="BB87">
        <f t="shared" si="32"/>
        <v>14</v>
      </c>
      <c r="BC87">
        <f t="shared" si="33"/>
        <v>14</v>
      </c>
      <c r="BD87">
        <f t="shared" si="34"/>
        <v>14</v>
      </c>
      <c r="BE87">
        <f t="shared" si="35"/>
        <v>14</v>
      </c>
      <c r="BF87">
        <f t="shared" si="36"/>
        <v>14</v>
      </c>
      <c r="BG87">
        <f t="shared" si="37"/>
        <v>14</v>
      </c>
      <c r="BH87">
        <f t="shared" si="38"/>
        <v>14</v>
      </c>
      <c r="BI87">
        <f t="shared" si="39"/>
        <v>14</v>
      </c>
      <c r="BJ87">
        <f t="shared" si="40"/>
        <v>14</v>
      </c>
      <c r="BK87">
        <f t="shared" si="41"/>
        <v>14</v>
      </c>
      <c r="BL87">
        <f t="shared" si="42"/>
        <v>14</v>
      </c>
      <c r="BM87">
        <f t="shared" si="43"/>
        <v>14</v>
      </c>
      <c r="BN87">
        <f t="shared" si="44"/>
        <v>14</v>
      </c>
      <c r="BO87">
        <f t="shared" si="45"/>
        <v>14</v>
      </c>
      <c r="BP87">
        <f t="shared" si="46"/>
        <v>14</v>
      </c>
      <c r="BX87" s="85"/>
      <c r="BY87" s="85"/>
    </row>
    <row r="88" spans="1:77">
      <c r="A88" s="76" t="str">
        <f t="shared" si="24"/>
        <v>308</v>
      </c>
      <c r="B88" s="22">
        <v>39527</v>
      </c>
      <c r="C88" s="85">
        <v>7</v>
      </c>
      <c r="D88" s="85">
        <v>7</v>
      </c>
      <c r="E88" s="85">
        <v>7</v>
      </c>
      <c r="F88" s="85">
        <v>7</v>
      </c>
      <c r="G88" s="85">
        <v>7</v>
      </c>
      <c r="H88" s="85">
        <v>7</v>
      </c>
      <c r="I88" s="85">
        <v>7</v>
      </c>
      <c r="J88" s="85">
        <v>7</v>
      </c>
      <c r="K88" s="85">
        <v>7</v>
      </c>
      <c r="L88" s="85">
        <v>7</v>
      </c>
      <c r="M88" s="85">
        <v>7</v>
      </c>
      <c r="N88" s="85">
        <v>7</v>
      </c>
      <c r="O88" s="85">
        <v>7</v>
      </c>
      <c r="P88" s="85">
        <v>7</v>
      </c>
      <c r="Q88" s="85">
        <v>7</v>
      </c>
      <c r="R88" s="85">
        <v>7</v>
      </c>
      <c r="S88" s="85">
        <v>7</v>
      </c>
      <c r="T88" s="85">
        <v>7</v>
      </c>
      <c r="U88" s="85">
        <v>7</v>
      </c>
      <c r="V88" s="85">
        <v>7</v>
      </c>
      <c r="W88" s="85">
        <v>7</v>
      </c>
      <c r="X88" s="85">
        <v>7</v>
      </c>
      <c r="Y88" s="85">
        <v>7</v>
      </c>
      <c r="Z88" s="85">
        <v>7</v>
      </c>
      <c r="AA88" s="85">
        <v>7</v>
      </c>
      <c r="AB88" s="85">
        <v>7</v>
      </c>
      <c r="AC88" s="85">
        <v>7</v>
      </c>
      <c r="AD88" s="85">
        <v>7</v>
      </c>
      <c r="AE88" s="85">
        <v>7</v>
      </c>
      <c r="AF88" s="85">
        <v>7</v>
      </c>
      <c r="AG88" s="85">
        <v>7</v>
      </c>
      <c r="AH88" s="85">
        <v>7</v>
      </c>
      <c r="AI88" s="85">
        <v>7</v>
      </c>
      <c r="AJ88" s="85">
        <v>7</v>
      </c>
      <c r="AK88" s="85">
        <v>7</v>
      </c>
      <c r="AL88" s="85">
        <v>7</v>
      </c>
      <c r="AM88" s="85">
        <v>7</v>
      </c>
      <c r="AN88" s="85">
        <v>7</v>
      </c>
      <c r="AO88" s="85">
        <v>7</v>
      </c>
      <c r="AP88" s="85">
        <v>7</v>
      </c>
      <c r="AQ88" s="85">
        <v>7</v>
      </c>
      <c r="AR88" s="85">
        <v>7</v>
      </c>
      <c r="AS88" s="85">
        <v>7</v>
      </c>
      <c r="AT88" s="85">
        <v>7</v>
      </c>
      <c r="AU88">
        <f t="shared" si="25"/>
        <v>14</v>
      </c>
      <c r="AV88">
        <f t="shared" si="26"/>
        <v>14</v>
      </c>
      <c r="AW88">
        <f t="shared" si="27"/>
        <v>14</v>
      </c>
      <c r="AX88">
        <f t="shared" si="28"/>
        <v>14</v>
      </c>
      <c r="AY88">
        <f t="shared" si="29"/>
        <v>14</v>
      </c>
      <c r="AZ88">
        <f t="shared" si="30"/>
        <v>14</v>
      </c>
      <c r="BA88">
        <f t="shared" si="31"/>
        <v>14</v>
      </c>
      <c r="BB88">
        <f t="shared" si="32"/>
        <v>14</v>
      </c>
      <c r="BC88">
        <f t="shared" si="33"/>
        <v>14</v>
      </c>
      <c r="BD88">
        <f t="shared" si="34"/>
        <v>14</v>
      </c>
      <c r="BE88">
        <f t="shared" si="35"/>
        <v>14</v>
      </c>
      <c r="BF88">
        <f t="shared" si="36"/>
        <v>14</v>
      </c>
      <c r="BG88">
        <f t="shared" si="37"/>
        <v>14</v>
      </c>
      <c r="BH88">
        <f t="shared" si="38"/>
        <v>14</v>
      </c>
      <c r="BI88">
        <f t="shared" si="39"/>
        <v>14</v>
      </c>
      <c r="BJ88">
        <f t="shared" si="40"/>
        <v>14</v>
      </c>
      <c r="BK88">
        <f t="shared" si="41"/>
        <v>14</v>
      </c>
      <c r="BL88">
        <f t="shared" si="42"/>
        <v>14</v>
      </c>
      <c r="BM88">
        <f t="shared" si="43"/>
        <v>14</v>
      </c>
      <c r="BN88">
        <f t="shared" si="44"/>
        <v>14</v>
      </c>
      <c r="BO88">
        <f t="shared" si="45"/>
        <v>14</v>
      </c>
      <c r="BP88">
        <f t="shared" si="46"/>
        <v>14</v>
      </c>
      <c r="BX88" s="85"/>
      <c r="BY88" s="85"/>
    </row>
    <row r="89" spans="1:77">
      <c r="A89" s="76" t="str">
        <f t="shared" si="24"/>
        <v>308</v>
      </c>
      <c r="B89" s="22">
        <v>39528</v>
      </c>
      <c r="C89" s="85">
        <v>7</v>
      </c>
      <c r="D89" s="85">
        <v>7</v>
      </c>
      <c r="E89" s="85">
        <v>7</v>
      </c>
      <c r="F89" s="85">
        <v>7</v>
      </c>
      <c r="G89" s="85">
        <v>7</v>
      </c>
      <c r="H89" s="85">
        <v>7</v>
      </c>
      <c r="I89" s="85">
        <v>7</v>
      </c>
      <c r="J89" s="85">
        <v>7</v>
      </c>
      <c r="K89" s="85">
        <v>7</v>
      </c>
      <c r="L89" s="85">
        <v>7</v>
      </c>
      <c r="M89" s="85">
        <v>7</v>
      </c>
      <c r="N89" s="85">
        <v>7</v>
      </c>
      <c r="O89" s="85">
        <v>7</v>
      </c>
      <c r="P89" s="85">
        <v>7</v>
      </c>
      <c r="Q89" s="85">
        <v>7</v>
      </c>
      <c r="R89" s="85">
        <v>7</v>
      </c>
      <c r="S89" s="85">
        <v>7</v>
      </c>
      <c r="T89" s="85">
        <v>7</v>
      </c>
      <c r="U89" s="85">
        <v>7</v>
      </c>
      <c r="V89" s="85">
        <v>7</v>
      </c>
      <c r="W89" s="85">
        <v>7</v>
      </c>
      <c r="X89" s="85">
        <v>7</v>
      </c>
      <c r="Y89" s="85">
        <v>7</v>
      </c>
      <c r="Z89" s="85">
        <v>7</v>
      </c>
      <c r="AA89" s="85">
        <v>7</v>
      </c>
      <c r="AB89" s="85">
        <v>7</v>
      </c>
      <c r="AC89" s="85">
        <v>7</v>
      </c>
      <c r="AD89" s="85">
        <v>7</v>
      </c>
      <c r="AE89" s="85">
        <v>7</v>
      </c>
      <c r="AF89" s="85">
        <v>7</v>
      </c>
      <c r="AG89" s="85">
        <v>7</v>
      </c>
      <c r="AH89" s="85">
        <v>7</v>
      </c>
      <c r="AI89" s="85">
        <v>7</v>
      </c>
      <c r="AJ89" s="85">
        <v>7</v>
      </c>
      <c r="AK89" s="85">
        <v>7</v>
      </c>
      <c r="AL89" s="85">
        <v>7</v>
      </c>
      <c r="AM89" s="85">
        <v>7</v>
      </c>
      <c r="AN89" s="85">
        <v>7</v>
      </c>
      <c r="AO89" s="85">
        <v>7</v>
      </c>
      <c r="AP89" s="85">
        <v>7</v>
      </c>
      <c r="AQ89" s="85">
        <v>7</v>
      </c>
      <c r="AR89" s="85">
        <v>7</v>
      </c>
      <c r="AS89" s="85">
        <v>7</v>
      </c>
      <c r="AT89" s="85">
        <v>7</v>
      </c>
      <c r="AU89">
        <f t="shared" si="25"/>
        <v>14</v>
      </c>
      <c r="AV89">
        <f t="shared" si="26"/>
        <v>14</v>
      </c>
      <c r="AW89">
        <f t="shared" si="27"/>
        <v>14</v>
      </c>
      <c r="AX89">
        <f t="shared" si="28"/>
        <v>14</v>
      </c>
      <c r="AY89">
        <f t="shared" si="29"/>
        <v>14</v>
      </c>
      <c r="AZ89">
        <f t="shared" si="30"/>
        <v>14</v>
      </c>
      <c r="BA89">
        <f t="shared" si="31"/>
        <v>14</v>
      </c>
      <c r="BB89">
        <f t="shared" si="32"/>
        <v>14</v>
      </c>
      <c r="BC89">
        <f t="shared" si="33"/>
        <v>14</v>
      </c>
      <c r="BD89">
        <f t="shared" si="34"/>
        <v>14</v>
      </c>
      <c r="BE89">
        <f t="shared" si="35"/>
        <v>14</v>
      </c>
      <c r="BF89">
        <f t="shared" si="36"/>
        <v>14</v>
      </c>
      <c r="BG89">
        <f t="shared" si="37"/>
        <v>14</v>
      </c>
      <c r="BH89">
        <f t="shared" si="38"/>
        <v>14</v>
      </c>
      <c r="BI89">
        <f t="shared" si="39"/>
        <v>14</v>
      </c>
      <c r="BJ89">
        <f t="shared" si="40"/>
        <v>14</v>
      </c>
      <c r="BK89">
        <f t="shared" si="41"/>
        <v>14</v>
      </c>
      <c r="BL89">
        <f t="shared" si="42"/>
        <v>14</v>
      </c>
      <c r="BM89">
        <f t="shared" si="43"/>
        <v>14</v>
      </c>
      <c r="BN89">
        <f t="shared" si="44"/>
        <v>14</v>
      </c>
      <c r="BO89">
        <f t="shared" si="45"/>
        <v>14</v>
      </c>
      <c r="BP89">
        <f t="shared" si="46"/>
        <v>14</v>
      </c>
      <c r="BX89" s="85"/>
      <c r="BY89" s="85"/>
    </row>
    <row r="90" spans="1:77">
      <c r="A90" s="76" t="str">
        <f t="shared" si="24"/>
        <v>308</v>
      </c>
      <c r="B90" s="22">
        <v>39529</v>
      </c>
      <c r="C90" s="85"/>
      <c r="D90" s="85"/>
      <c r="E90" s="85"/>
      <c r="F90" s="85"/>
      <c r="G90" s="85"/>
      <c r="H90" s="85"/>
      <c r="I90" s="85"/>
      <c r="J90" s="85"/>
      <c r="K90" s="85"/>
      <c r="L90" s="85"/>
      <c r="M90" s="85"/>
      <c r="N90" s="85"/>
      <c r="O90" s="85"/>
      <c r="P90" s="85"/>
      <c r="Q90" s="85"/>
      <c r="R90" s="85"/>
      <c r="S90" s="85"/>
      <c r="T90" s="85"/>
      <c r="U90" s="85"/>
      <c r="V90" s="85"/>
      <c r="W90" s="85"/>
      <c r="X90" s="85"/>
      <c r="Y90" s="85"/>
      <c r="Z90" s="85"/>
      <c r="AA90" s="85"/>
      <c r="AB90" s="85"/>
      <c r="AC90" s="85"/>
      <c r="AD90" s="85"/>
      <c r="AE90" s="85"/>
      <c r="AF90" s="85"/>
      <c r="AG90" s="85"/>
      <c r="AH90" s="85"/>
      <c r="AI90" s="85"/>
      <c r="AJ90" s="85"/>
      <c r="AK90" s="85"/>
      <c r="AL90" s="85"/>
      <c r="AM90" s="85"/>
      <c r="AN90" s="85"/>
      <c r="AO90" s="85"/>
      <c r="AP90" s="85"/>
      <c r="AQ90" s="85"/>
      <c r="AR90" s="85"/>
      <c r="AS90" s="85"/>
      <c r="AT90" s="85"/>
      <c r="AU90">
        <f t="shared" si="25"/>
        <v>0</v>
      </c>
      <c r="AV90">
        <f t="shared" si="26"/>
        <v>0</v>
      </c>
      <c r="AW90">
        <f t="shared" si="27"/>
        <v>0</v>
      </c>
      <c r="AX90">
        <f t="shared" si="28"/>
        <v>0</v>
      </c>
      <c r="AY90">
        <f t="shared" si="29"/>
        <v>0</v>
      </c>
      <c r="AZ90">
        <f t="shared" si="30"/>
        <v>0</v>
      </c>
      <c r="BA90">
        <f t="shared" si="31"/>
        <v>0</v>
      </c>
      <c r="BB90">
        <f t="shared" si="32"/>
        <v>0</v>
      </c>
      <c r="BC90">
        <f t="shared" si="33"/>
        <v>0</v>
      </c>
      <c r="BD90">
        <f t="shared" si="34"/>
        <v>0</v>
      </c>
      <c r="BE90">
        <f t="shared" si="35"/>
        <v>0</v>
      </c>
      <c r="BF90">
        <f t="shared" si="36"/>
        <v>0</v>
      </c>
      <c r="BG90">
        <f t="shared" si="37"/>
        <v>0</v>
      </c>
      <c r="BH90">
        <f t="shared" si="38"/>
        <v>0</v>
      </c>
      <c r="BI90">
        <f t="shared" si="39"/>
        <v>0</v>
      </c>
      <c r="BJ90">
        <f t="shared" si="40"/>
        <v>0</v>
      </c>
      <c r="BK90">
        <f t="shared" si="41"/>
        <v>0</v>
      </c>
      <c r="BL90">
        <f t="shared" si="42"/>
        <v>0</v>
      </c>
      <c r="BM90">
        <f t="shared" si="43"/>
        <v>0</v>
      </c>
      <c r="BN90">
        <f t="shared" si="44"/>
        <v>0</v>
      </c>
      <c r="BO90">
        <f t="shared" si="45"/>
        <v>0</v>
      </c>
      <c r="BP90">
        <f t="shared" si="46"/>
        <v>0</v>
      </c>
      <c r="BX90" s="85"/>
      <c r="BY90" s="85"/>
    </row>
    <row r="91" spans="1:77">
      <c r="A91" s="76" t="str">
        <f t="shared" si="24"/>
        <v>308</v>
      </c>
      <c r="B91" s="22">
        <v>39530</v>
      </c>
      <c r="C91" s="85"/>
      <c r="D91" s="85"/>
      <c r="E91" s="85"/>
      <c r="F91" s="85"/>
      <c r="G91" s="85"/>
      <c r="H91" s="85"/>
      <c r="I91" s="85"/>
      <c r="J91" s="85"/>
      <c r="K91" s="85"/>
      <c r="L91" s="85"/>
      <c r="M91" s="85"/>
      <c r="N91" s="85"/>
      <c r="O91" s="85"/>
      <c r="P91" s="85"/>
      <c r="Q91" s="85"/>
      <c r="R91" s="85"/>
      <c r="S91" s="85"/>
      <c r="T91" s="85"/>
      <c r="U91" s="85"/>
      <c r="V91" s="85"/>
      <c r="W91" s="85"/>
      <c r="X91" s="85"/>
      <c r="Y91" s="85"/>
      <c r="Z91" s="85"/>
      <c r="AA91" s="85"/>
      <c r="AB91" s="85"/>
      <c r="AC91" s="85"/>
      <c r="AD91" s="85"/>
      <c r="AE91" s="85"/>
      <c r="AF91" s="85"/>
      <c r="AG91" s="85"/>
      <c r="AH91" s="85"/>
      <c r="AI91" s="85"/>
      <c r="AJ91" s="85"/>
      <c r="AK91" s="85"/>
      <c r="AL91" s="85"/>
      <c r="AM91" s="85"/>
      <c r="AN91" s="85"/>
      <c r="AO91" s="85"/>
      <c r="AP91" s="85"/>
      <c r="AQ91" s="85"/>
      <c r="AR91" s="85"/>
      <c r="AS91" s="85"/>
      <c r="AT91" s="85"/>
      <c r="AU91">
        <f t="shared" si="25"/>
        <v>0</v>
      </c>
      <c r="AV91">
        <f t="shared" si="26"/>
        <v>0</v>
      </c>
      <c r="AW91">
        <f t="shared" si="27"/>
        <v>0</v>
      </c>
      <c r="AX91">
        <f t="shared" si="28"/>
        <v>0</v>
      </c>
      <c r="AY91">
        <f t="shared" si="29"/>
        <v>0</v>
      </c>
      <c r="AZ91">
        <f t="shared" si="30"/>
        <v>0</v>
      </c>
      <c r="BA91">
        <f t="shared" si="31"/>
        <v>0</v>
      </c>
      <c r="BB91">
        <f t="shared" si="32"/>
        <v>0</v>
      </c>
      <c r="BC91">
        <f t="shared" si="33"/>
        <v>0</v>
      </c>
      <c r="BD91">
        <f t="shared" si="34"/>
        <v>0</v>
      </c>
      <c r="BE91">
        <f t="shared" si="35"/>
        <v>0</v>
      </c>
      <c r="BF91">
        <f t="shared" si="36"/>
        <v>0</v>
      </c>
      <c r="BG91">
        <f t="shared" si="37"/>
        <v>0</v>
      </c>
      <c r="BH91">
        <f t="shared" si="38"/>
        <v>0</v>
      </c>
      <c r="BI91">
        <f t="shared" si="39"/>
        <v>0</v>
      </c>
      <c r="BJ91">
        <f t="shared" si="40"/>
        <v>0</v>
      </c>
      <c r="BK91">
        <f t="shared" si="41"/>
        <v>0</v>
      </c>
      <c r="BL91">
        <f t="shared" si="42"/>
        <v>0</v>
      </c>
      <c r="BM91">
        <f t="shared" si="43"/>
        <v>0</v>
      </c>
      <c r="BN91">
        <f t="shared" si="44"/>
        <v>0</v>
      </c>
      <c r="BO91">
        <f t="shared" si="45"/>
        <v>0</v>
      </c>
      <c r="BP91">
        <f t="shared" si="46"/>
        <v>0</v>
      </c>
      <c r="BX91" s="85"/>
      <c r="BY91" s="85"/>
    </row>
    <row r="92" spans="1:77">
      <c r="A92" s="76" t="str">
        <f t="shared" si="24"/>
        <v>308</v>
      </c>
      <c r="B92" s="22">
        <v>39531</v>
      </c>
      <c r="C92" s="85">
        <v>7</v>
      </c>
      <c r="D92" s="85">
        <v>7</v>
      </c>
      <c r="E92" s="85">
        <v>7</v>
      </c>
      <c r="F92" s="85">
        <v>7</v>
      </c>
      <c r="G92" s="85">
        <v>7</v>
      </c>
      <c r="H92" s="85">
        <v>7</v>
      </c>
      <c r="I92" s="85">
        <v>7</v>
      </c>
      <c r="J92" s="85">
        <v>7</v>
      </c>
      <c r="K92" s="85">
        <v>7</v>
      </c>
      <c r="L92" s="85">
        <v>7</v>
      </c>
      <c r="M92" s="85">
        <v>7</v>
      </c>
      <c r="N92" s="85">
        <v>7</v>
      </c>
      <c r="O92" s="85">
        <v>7</v>
      </c>
      <c r="P92" s="85">
        <v>7</v>
      </c>
      <c r="Q92" s="85">
        <v>7</v>
      </c>
      <c r="R92" s="85">
        <v>7</v>
      </c>
      <c r="S92" s="85">
        <v>7</v>
      </c>
      <c r="T92" s="85">
        <v>7</v>
      </c>
      <c r="U92" s="85">
        <v>7</v>
      </c>
      <c r="V92" s="85">
        <v>7</v>
      </c>
      <c r="W92" s="85">
        <v>7</v>
      </c>
      <c r="X92" s="85">
        <v>7</v>
      </c>
      <c r="Y92" s="85">
        <v>7</v>
      </c>
      <c r="Z92" s="85">
        <v>7</v>
      </c>
      <c r="AA92" s="85">
        <v>7</v>
      </c>
      <c r="AB92" s="85">
        <v>7</v>
      </c>
      <c r="AC92" s="85">
        <v>7</v>
      </c>
      <c r="AD92" s="85">
        <v>7</v>
      </c>
      <c r="AE92" s="85">
        <v>7</v>
      </c>
      <c r="AF92" s="85">
        <v>7</v>
      </c>
      <c r="AG92" s="85">
        <v>7</v>
      </c>
      <c r="AH92" s="85">
        <v>7</v>
      </c>
      <c r="AI92" s="85">
        <v>7</v>
      </c>
      <c r="AJ92" s="85">
        <v>7</v>
      </c>
      <c r="AK92" s="85">
        <v>7</v>
      </c>
      <c r="AL92" s="85">
        <v>7</v>
      </c>
      <c r="AM92" s="85">
        <v>7</v>
      </c>
      <c r="AN92" s="85">
        <v>7</v>
      </c>
      <c r="AO92" s="85">
        <v>7</v>
      </c>
      <c r="AP92" s="85">
        <v>7</v>
      </c>
      <c r="AQ92" s="85">
        <v>7</v>
      </c>
      <c r="AR92" s="85">
        <v>7</v>
      </c>
      <c r="AS92" s="85">
        <v>7</v>
      </c>
      <c r="AT92" s="85">
        <v>7</v>
      </c>
      <c r="AU92">
        <f t="shared" si="25"/>
        <v>14</v>
      </c>
      <c r="AV92">
        <f t="shared" si="26"/>
        <v>14</v>
      </c>
      <c r="AW92">
        <f t="shared" si="27"/>
        <v>14</v>
      </c>
      <c r="AX92">
        <f t="shared" si="28"/>
        <v>14</v>
      </c>
      <c r="AY92">
        <f t="shared" si="29"/>
        <v>14</v>
      </c>
      <c r="AZ92">
        <f t="shared" si="30"/>
        <v>14</v>
      </c>
      <c r="BA92">
        <f t="shared" si="31"/>
        <v>14</v>
      </c>
      <c r="BB92">
        <f t="shared" si="32"/>
        <v>14</v>
      </c>
      <c r="BC92">
        <f t="shared" si="33"/>
        <v>14</v>
      </c>
      <c r="BD92">
        <f t="shared" si="34"/>
        <v>14</v>
      </c>
      <c r="BE92">
        <f t="shared" si="35"/>
        <v>14</v>
      </c>
      <c r="BF92">
        <f t="shared" si="36"/>
        <v>14</v>
      </c>
      <c r="BG92">
        <f t="shared" si="37"/>
        <v>14</v>
      </c>
      <c r="BH92">
        <f t="shared" si="38"/>
        <v>14</v>
      </c>
      <c r="BI92">
        <f t="shared" si="39"/>
        <v>14</v>
      </c>
      <c r="BJ92">
        <f t="shared" si="40"/>
        <v>14</v>
      </c>
      <c r="BK92">
        <f t="shared" si="41"/>
        <v>14</v>
      </c>
      <c r="BL92">
        <f t="shared" si="42"/>
        <v>14</v>
      </c>
      <c r="BM92">
        <f t="shared" si="43"/>
        <v>14</v>
      </c>
      <c r="BN92">
        <f t="shared" si="44"/>
        <v>14</v>
      </c>
      <c r="BO92">
        <f t="shared" si="45"/>
        <v>14</v>
      </c>
      <c r="BP92">
        <f t="shared" si="46"/>
        <v>14</v>
      </c>
      <c r="BX92" s="85"/>
      <c r="BY92" s="85"/>
    </row>
    <row r="93" spans="1:77">
      <c r="A93" s="76" t="str">
        <f t="shared" si="24"/>
        <v>308</v>
      </c>
      <c r="B93" s="22">
        <v>39532</v>
      </c>
      <c r="C93" s="85">
        <v>7</v>
      </c>
      <c r="D93" s="85">
        <v>7</v>
      </c>
      <c r="E93" s="85">
        <v>7</v>
      </c>
      <c r="F93" s="85">
        <v>7</v>
      </c>
      <c r="G93" s="85">
        <v>7</v>
      </c>
      <c r="H93" s="85">
        <v>7</v>
      </c>
      <c r="I93" s="85">
        <v>7</v>
      </c>
      <c r="J93" s="85">
        <v>7</v>
      </c>
      <c r="K93" s="85">
        <v>7</v>
      </c>
      <c r="L93" s="85">
        <v>7</v>
      </c>
      <c r="M93" s="85">
        <v>7</v>
      </c>
      <c r="N93" s="85">
        <v>7</v>
      </c>
      <c r="O93" s="85">
        <v>7</v>
      </c>
      <c r="P93" s="85">
        <v>7</v>
      </c>
      <c r="Q93" s="85">
        <v>7</v>
      </c>
      <c r="R93" s="85">
        <v>7</v>
      </c>
      <c r="S93" s="85">
        <v>7</v>
      </c>
      <c r="T93" s="85">
        <v>7</v>
      </c>
      <c r="U93" s="85">
        <v>7</v>
      </c>
      <c r="V93" s="85">
        <v>7</v>
      </c>
      <c r="W93" s="85">
        <v>7</v>
      </c>
      <c r="X93" s="85">
        <v>7</v>
      </c>
      <c r="Y93" s="85">
        <v>7</v>
      </c>
      <c r="Z93" s="85">
        <v>7</v>
      </c>
      <c r="AA93" s="85">
        <v>7</v>
      </c>
      <c r="AB93" s="85">
        <v>7</v>
      </c>
      <c r="AC93" s="85">
        <v>7</v>
      </c>
      <c r="AD93" s="85">
        <v>7</v>
      </c>
      <c r="AE93" s="85">
        <v>7</v>
      </c>
      <c r="AF93" s="85">
        <v>7</v>
      </c>
      <c r="AG93" s="85">
        <v>7</v>
      </c>
      <c r="AH93" s="85">
        <v>7</v>
      </c>
      <c r="AI93" s="85">
        <v>7</v>
      </c>
      <c r="AJ93" s="85">
        <v>7</v>
      </c>
      <c r="AK93" s="85">
        <v>7</v>
      </c>
      <c r="AL93" s="85">
        <v>7</v>
      </c>
      <c r="AM93" s="85">
        <v>7</v>
      </c>
      <c r="AN93" s="85">
        <v>7</v>
      </c>
      <c r="AO93" s="85">
        <v>7</v>
      </c>
      <c r="AP93" s="85">
        <v>7</v>
      </c>
      <c r="AQ93" s="85">
        <v>7</v>
      </c>
      <c r="AR93" s="85">
        <v>7</v>
      </c>
      <c r="AS93" s="85">
        <v>7</v>
      </c>
      <c r="AT93" s="85">
        <v>7</v>
      </c>
      <c r="AU93">
        <f t="shared" si="25"/>
        <v>14</v>
      </c>
      <c r="AV93">
        <f t="shared" si="26"/>
        <v>14</v>
      </c>
      <c r="AW93">
        <f t="shared" si="27"/>
        <v>14</v>
      </c>
      <c r="AX93">
        <f t="shared" si="28"/>
        <v>14</v>
      </c>
      <c r="AY93">
        <f t="shared" si="29"/>
        <v>14</v>
      </c>
      <c r="AZ93">
        <f t="shared" si="30"/>
        <v>14</v>
      </c>
      <c r="BA93">
        <f t="shared" si="31"/>
        <v>14</v>
      </c>
      <c r="BB93">
        <f t="shared" si="32"/>
        <v>14</v>
      </c>
      <c r="BC93">
        <f t="shared" si="33"/>
        <v>14</v>
      </c>
      <c r="BD93">
        <f t="shared" si="34"/>
        <v>14</v>
      </c>
      <c r="BE93">
        <f t="shared" si="35"/>
        <v>14</v>
      </c>
      <c r="BF93">
        <f t="shared" si="36"/>
        <v>14</v>
      </c>
      <c r="BG93">
        <f t="shared" si="37"/>
        <v>14</v>
      </c>
      <c r="BH93">
        <f t="shared" si="38"/>
        <v>14</v>
      </c>
      <c r="BI93">
        <f t="shared" si="39"/>
        <v>14</v>
      </c>
      <c r="BJ93">
        <f t="shared" si="40"/>
        <v>14</v>
      </c>
      <c r="BK93">
        <f t="shared" si="41"/>
        <v>14</v>
      </c>
      <c r="BL93">
        <f t="shared" si="42"/>
        <v>14</v>
      </c>
      <c r="BM93">
        <f t="shared" si="43"/>
        <v>14</v>
      </c>
      <c r="BN93">
        <f t="shared" si="44"/>
        <v>14</v>
      </c>
      <c r="BO93">
        <f t="shared" si="45"/>
        <v>14</v>
      </c>
      <c r="BP93">
        <f t="shared" si="46"/>
        <v>14</v>
      </c>
      <c r="BX93" s="85"/>
      <c r="BY93" s="85"/>
    </row>
    <row r="94" spans="1:77">
      <c r="A94" s="76" t="str">
        <f t="shared" si="24"/>
        <v>308</v>
      </c>
      <c r="B94" s="22">
        <v>39533</v>
      </c>
      <c r="C94" s="85">
        <v>7</v>
      </c>
      <c r="D94" s="85">
        <v>7</v>
      </c>
      <c r="E94" s="85">
        <v>7</v>
      </c>
      <c r="F94" s="85">
        <v>7</v>
      </c>
      <c r="G94" s="85">
        <v>7</v>
      </c>
      <c r="H94" s="85">
        <v>7</v>
      </c>
      <c r="I94" s="85">
        <v>7</v>
      </c>
      <c r="J94" s="85">
        <v>7</v>
      </c>
      <c r="K94" s="85">
        <v>7</v>
      </c>
      <c r="L94" s="85">
        <v>7</v>
      </c>
      <c r="M94" s="85">
        <v>7</v>
      </c>
      <c r="N94" s="85">
        <v>7</v>
      </c>
      <c r="O94" s="85">
        <v>7</v>
      </c>
      <c r="P94" s="85">
        <v>7</v>
      </c>
      <c r="Q94" s="85">
        <v>7</v>
      </c>
      <c r="R94" s="85">
        <v>7</v>
      </c>
      <c r="S94" s="85">
        <v>7</v>
      </c>
      <c r="T94" s="85">
        <v>7</v>
      </c>
      <c r="U94" s="85">
        <v>7</v>
      </c>
      <c r="V94" s="85">
        <v>7</v>
      </c>
      <c r="W94" s="85">
        <v>7</v>
      </c>
      <c r="X94" s="85">
        <v>7</v>
      </c>
      <c r="Y94" s="85">
        <v>7</v>
      </c>
      <c r="Z94" s="85">
        <v>7</v>
      </c>
      <c r="AA94" s="85">
        <v>7</v>
      </c>
      <c r="AB94" s="85">
        <v>7</v>
      </c>
      <c r="AC94" s="85">
        <v>7</v>
      </c>
      <c r="AD94" s="85">
        <v>7</v>
      </c>
      <c r="AE94" s="85">
        <v>7</v>
      </c>
      <c r="AF94" s="85">
        <v>7</v>
      </c>
      <c r="AG94" s="85">
        <v>7</v>
      </c>
      <c r="AH94" s="85">
        <v>7</v>
      </c>
      <c r="AI94" s="85">
        <v>7</v>
      </c>
      <c r="AJ94" s="85">
        <v>7</v>
      </c>
      <c r="AK94" s="85">
        <v>7</v>
      </c>
      <c r="AL94" s="85">
        <v>7</v>
      </c>
      <c r="AM94" s="85">
        <v>7</v>
      </c>
      <c r="AN94" s="85">
        <v>7</v>
      </c>
      <c r="AO94" s="85">
        <v>7</v>
      </c>
      <c r="AP94" s="85">
        <v>7</v>
      </c>
      <c r="AQ94" s="85">
        <v>7</v>
      </c>
      <c r="AR94" s="85">
        <v>7</v>
      </c>
      <c r="AS94" s="85">
        <v>7</v>
      </c>
      <c r="AT94" s="85">
        <v>7</v>
      </c>
      <c r="AU94">
        <f t="shared" si="25"/>
        <v>14</v>
      </c>
      <c r="AV94">
        <f t="shared" si="26"/>
        <v>14</v>
      </c>
      <c r="AW94">
        <f t="shared" si="27"/>
        <v>14</v>
      </c>
      <c r="AX94">
        <f t="shared" si="28"/>
        <v>14</v>
      </c>
      <c r="AY94">
        <f t="shared" si="29"/>
        <v>14</v>
      </c>
      <c r="AZ94">
        <f t="shared" si="30"/>
        <v>14</v>
      </c>
      <c r="BA94">
        <f t="shared" si="31"/>
        <v>14</v>
      </c>
      <c r="BB94">
        <f t="shared" si="32"/>
        <v>14</v>
      </c>
      <c r="BC94">
        <f t="shared" si="33"/>
        <v>14</v>
      </c>
      <c r="BD94">
        <f t="shared" si="34"/>
        <v>14</v>
      </c>
      <c r="BE94">
        <f t="shared" si="35"/>
        <v>14</v>
      </c>
      <c r="BF94">
        <f t="shared" si="36"/>
        <v>14</v>
      </c>
      <c r="BG94">
        <f t="shared" si="37"/>
        <v>14</v>
      </c>
      <c r="BH94">
        <f t="shared" si="38"/>
        <v>14</v>
      </c>
      <c r="BI94">
        <f t="shared" si="39"/>
        <v>14</v>
      </c>
      <c r="BJ94">
        <f t="shared" si="40"/>
        <v>14</v>
      </c>
      <c r="BK94">
        <f t="shared" si="41"/>
        <v>14</v>
      </c>
      <c r="BL94">
        <f t="shared" si="42"/>
        <v>14</v>
      </c>
      <c r="BM94">
        <f t="shared" si="43"/>
        <v>14</v>
      </c>
      <c r="BN94">
        <f t="shared" si="44"/>
        <v>14</v>
      </c>
      <c r="BO94">
        <f t="shared" si="45"/>
        <v>14</v>
      </c>
      <c r="BP94">
        <f t="shared" si="46"/>
        <v>14</v>
      </c>
      <c r="BX94" s="85"/>
      <c r="BY94" s="85"/>
    </row>
    <row r="95" spans="1:77">
      <c r="A95" s="76" t="str">
        <f t="shared" si="24"/>
        <v>308</v>
      </c>
      <c r="B95" s="22">
        <v>39534</v>
      </c>
      <c r="C95" s="85">
        <v>7</v>
      </c>
      <c r="D95" s="85">
        <v>7</v>
      </c>
      <c r="E95" s="85">
        <v>7</v>
      </c>
      <c r="F95" s="85">
        <v>7</v>
      </c>
      <c r="G95" s="85">
        <v>7</v>
      </c>
      <c r="H95" s="85">
        <v>7</v>
      </c>
      <c r="I95" s="85">
        <v>7</v>
      </c>
      <c r="J95" s="85">
        <v>7</v>
      </c>
      <c r="K95" s="85">
        <v>7</v>
      </c>
      <c r="L95" s="85">
        <v>7</v>
      </c>
      <c r="M95" s="85">
        <v>7</v>
      </c>
      <c r="N95" s="85">
        <v>7</v>
      </c>
      <c r="O95" s="85">
        <v>7</v>
      </c>
      <c r="P95" s="85">
        <v>7</v>
      </c>
      <c r="Q95" s="85">
        <v>7</v>
      </c>
      <c r="R95" s="85">
        <v>7</v>
      </c>
      <c r="S95" s="85">
        <v>7</v>
      </c>
      <c r="T95" s="85">
        <v>7</v>
      </c>
      <c r="U95" s="85">
        <v>7</v>
      </c>
      <c r="V95" s="85">
        <v>7</v>
      </c>
      <c r="W95" s="85">
        <v>7</v>
      </c>
      <c r="X95" s="85">
        <v>7</v>
      </c>
      <c r="Y95" s="85">
        <v>7</v>
      </c>
      <c r="Z95" s="85">
        <v>7</v>
      </c>
      <c r="AA95" s="85">
        <v>7</v>
      </c>
      <c r="AB95" s="85">
        <v>7</v>
      </c>
      <c r="AC95" s="85">
        <v>7</v>
      </c>
      <c r="AD95" s="85">
        <v>7</v>
      </c>
      <c r="AE95" s="85">
        <v>7</v>
      </c>
      <c r="AF95" s="85">
        <v>7</v>
      </c>
      <c r="AG95" s="85">
        <v>7</v>
      </c>
      <c r="AH95" s="85">
        <v>7</v>
      </c>
      <c r="AI95" s="85">
        <v>7</v>
      </c>
      <c r="AJ95" s="85">
        <v>7</v>
      </c>
      <c r="AK95" s="85">
        <v>7</v>
      </c>
      <c r="AL95" s="85">
        <v>7</v>
      </c>
      <c r="AM95" s="85">
        <v>7</v>
      </c>
      <c r="AN95" s="85">
        <v>7</v>
      </c>
      <c r="AO95" s="85">
        <v>7</v>
      </c>
      <c r="AP95" s="85">
        <v>7</v>
      </c>
      <c r="AQ95" s="85">
        <v>7</v>
      </c>
      <c r="AR95" s="85">
        <v>7</v>
      </c>
      <c r="AS95" s="85">
        <v>7</v>
      </c>
      <c r="AT95" s="85">
        <v>7</v>
      </c>
      <c r="AU95">
        <f t="shared" si="25"/>
        <v>14</v>
      </c>
      <c r="AV95">
        <f t="shared" si="26"/>
        <v>14</v>
      </c>
      <c r="AW95">
        <f t="shared" si="27"/>
        <v>14</v>
      </c>
      <c r="AX95">
        <f t="shared" si="28"/>
        <v>14</v>
      </c>
      <c r="AY95">
        <f t="shared" si="29"/>
        <v>14</v>
      </c>
      <c r="AZ95">
        <f t="shared" si="30"/>
        <v>14</v>
      </c>
      <c r="BA95">
        <f t="shared" si="31"/>
        <v>14</v>
      </c>
      <c r="BB95">
        <f t="shared" si="32"/>
        <v>14</v>
      </c>
      <c r="BC95">
        <f t="shared" si="33"/>
        <v>14</v>
      </c>
      <c r="BD95">
        <f t="shared" si="34"/>
        <v>14</v>
      </c>
      <c r="BE95">
        <f t="shared" si="35"/>
        <v>14</v>
      </c>
      <c r="BF95">
        <f t="shared" si="36"/>
        <v>14</v>
      </c>
      <c r="BG95">
        <f t="shared" si="37"/>
        <v>14</v>
      </c>
      <c r="BH95">
        <f t="shared" si="38"/>
        <v>14</v>
      </c>
      <c r="BI95">
        <f t="shared" si="39"/>
        <v>14</v>
      </c>
      <c r="BJ95">
        <f t="shared" si="40"/>
        <v>14</v>
      </c>
      <c r="BK95">
        <f t="shared" si="41"/>
        <v>14</v>
      </c>
      <c r="BL95">
        <f t="shared" si="42"/>
        <v>14</v>
      </c>
      <c r="BM95">
        <f t="shared" si="43"/>
        <v>14</v>
      </c>
      <c r="BN95">
        <f t="shared" si="44"/>
        <v>14</v>
      </c>
      <c r="BO95">
        <f t="shared" si="45"/>
        <v>14</v>
      </c>
      <c r="BP95">
        <f t="shared" si="46"/>
        <v>14</v>
      </c>
      <c r="BX95" s="85"/>
      <c r="BY95" s="85"/>
    </row>
    <row r="96" spans="1:77">
      <c r="A96" s="76" t="str">
        <f t="shared" si="24"/>
        <v>308</v>
      </c>
      <c r="B96" s="22">
        <v>39535</v>
      </c>
      <c r="C96" s="85">
        <v>7</v>
      </c>
      <c r="D96" s="85">
        <v>7</v>
      </c>
      <c r="E96" s="85">
        <v>7</v>
      </c>
      <c r="F96" s="85">
        <v>7</v>
      </c>
      <c r="G96" s="85">
        <v>7</v>
      </c>
      <c r="H96" s="85">
        <v>7</v>
      </c>
      <c r="I96" s="85">
        <v>7</v>
      </c>
      <c r="J96" s="85">
        <v>7</v>
      </c>
      <c r="K96" s="85">
        <v>7</v>
      </c>
      <c r="L96" s="85">
        <v>7</v>
      </c>
      <c r="M96" s="85">
        <v>7</v>
      </c>
      <c r="N96" s="85">
        <v>7</v>
      </c>
      <c r="O96" s="85">
        <v>7</v>
      </c>
      <c r="P96" s="85">
        <v>7</v>
      </c>
      <c r="Q96" s="85">
        <v>7</v>
      </c>
      <c r="R96" s="85">
        <v>7</v>
      </c>
      <c r="S96" s="85">
        <v>7</v>
      </c>
      <c r="T96" s="85">
        <v>7</v>
      </c>
      <c r="U96" s="85">
        <v>7</v>
      </c>
      <c r="V96" s="85">
        <v>7</v>
      </c>
      <c r="W96" s="85">
        <v>7</v>
      </c>
      <c r="X96" s="85">
        <v>7</v>
      </c>
      <c r="Y96" s="85">
        <v>7</v>
      </c>
      <c r="Z96" s="85">
        <v>7</v>
      </c>
      <c r="AA96" s="85">
        <v>7</v>
      </c>
      <c r="AB96" s="85">
        <v>7</v>
      </c>
      <c r="AC96" s="85">
        <v>7</v>
      </c>
      <c r="AD96" s="85">
        <v>7</v>
      </c>
      <c r="AE96" s="85">
        <v>7</v>
      </c>
      <c r="AF96" s="85">
        <v>7</v>
      </c>
      <c r="AG96" s="85">
        <v>7</v>
      </c>
      <c r="AH96" s="85">
        <v>7</v>
      </c>
      <c r="AI96" s="85">
        <v>7</v>
      </c>
      <c r="AJ96" s="85">
        <v>7</v>
      </c>
      <c r="AK96" s="85">
        <v>7</v>
      </c>
      <c r="AL96" s="85">
        <v>7</v>
      </c>
      <c r="AM96" s="85">
        <v>7</v>
      </c>
      <c r="AN96" s="85">
        <v>7</v>
      </c>
      <c r="AO96" s="85">
        <v>7</v>
      </c>
      <c r="AP96" s="85">
        <v>7</v>
      </c>
      <c r="AQ96" s="85">
        <v>7</v>
      </c>
      <c r="AR96" s="85">
        <v>7</v>
      </c>
      <c r="AS96" s="85">
        <v>7</v>
      </c>
      <c r="AT96" s="85">
        <v>7</v>
      </c>
      <c r="AU96">
        <f t="shared" si="25"/>
        <v>14</v>
      </c>
      <c r="AV96">
        <f t="shared" si="26"/>
        <v>14</v>
      </c>
      <c r="AW96">
        <f t="shared" si="27"/>
        <v>14</v>
      </c>
      <c r="AX96">
        <f t="shared" si="28"/>
        <v>14</v>
      </c>
      <c r="AY96">
        <f t="shared" si="29"/>
        <v>14</v>
      </c>
      <c r="AZ96">
        <f t="shared" si="30"/>
        <v>14</v>
      </c>
      <c r="BA96">
        <f t="shared" si="31"/>
        <v>14</v>
      </c>
      <c r="BB96">
        <f t="shared" si="32"/>
        <v>14</v>
      </c>
      <c r="BC96">
        <f t="shared" si="33"/>
        <v>14</v>
      </c>
      <c r="BD96">
        <f t="shared" si="34"/>
        <v>14</v>
      </c>
      <c r="BE96">
        <f t="shared" si="35"/>
        <v>14</v>
      </c>
      <c r="BF96">
        <f t="shared" si="36"/>
        <v>14</v>
      </c>
      <c r="BG96">
        <f t="shared" si="37"/>
        <v>14</v>
      </c>
      <c r="BH96">
        <f t="shared" si="38"/>
        <v>14</v>
      </c>
      <c r="BI96">
        <f t="shared" si="39"/>
        <v>14</v>
      </c>
      <c r="BJ96">
        <f t="shared" si="40"/>
        <v>14</v>
      </c>
      <c r="BK96">
        <f t="shared" si="41"/>
        <v>14</v>
      </c>
      <c r="BL96">
        <f t="shared" si="42"/>
        <v>14</v>
      </c>
      <c r="BM96">
        <f t="shared" si="43"/>
        <v>14</v>
      </c>
      <c r="BN96">
        <f t="shared" si="44"/>
        <v>14</v>
      </c>
      <c r="BO96">
        <f t="shared" si="45"/>
        <v>14</v>
      </c>
      <c r="BP96">
        <f t="shared" si="46"/>
        <v>14</v>
      </c>
      <c r="BX96" s="85"/>
      <c r="BY96" s="85"/>
    </row>
    <row r="97" spans="1:77">
      <c r="A97" s="76" t="str">
        <f t="shared" si="24"/>
        <v>308</v>
      </c>
      <c r="B97" s="22">
        <v>39536</v>
      </c>
      <c r="C97" s="85"/>
      <c r="D97" s="85"/>
      <c r="E97" s="85"/>
      <c r="F97" s="85"/>
      <c r="G97" s="85"/>
      <c r="H97" s="85"/>
      <c r="I97" s="85"/>
      <c r="J97" s="85"/>
      <c r="K97" s="85"/>
      <c r="L97" s="85"/>
      <c r="M97" s="85"/>
      <c r="N97" s="85"/>
      <c r="O97" s="85"/>
      <c r="P97" s="85"/>
      <c r="Q97" s="85"/>
      <c r="R97" s="85"/>
      <c r="S97" s="85"/>
      <c r="T97" s="85"/>
      <c r="U97" s="85"/>
      <c r="V97" s="85"/>
      <c r="W97" s="85"/>
      <c r="X97" s="85"/>
      <c r="Y97" s="85"/>
      <c r="Z97" s="85"/>
      <c r="AA97" s="85"/>
      <c r="AB97" s="85"/>
      <c r="AC97" s="85"/>
      <c r="AD97" s="85"/>
      <c r="AE97" s="85"/>
      <c r="AF97" s="85"/>
      <c r="AG97" s="85"/>
      <c r="AH97" s="85"/>
      <c r="AI97" s="85"/>
      <c r="AJ97" s="85"/>
      <c r="AK97" s="85"/>
      <c r="AL97" s="85"/>
      <c r="AM97" s="85"/>
      <c r="AN97" s="85"/>
      <c r="AO97" s="85"/>
      <c r="AP97" s="85"/>
      <c r="AQ97" s="85"/>
      <c r="AR97" s="85"/>
      <c r="AS97" s="85"/>
      <c r="AT97" s="85"/>
      <c r="AU97">
        <f t="shared" si="25"/>
        <v>0</v>
      </c>
      <c r="AV97">
        <f t="shared" si="26"/>
        <v>0</v>
      </c>
      <c r="AW97">
        <f t="shared" si="27"/>
        <v>0</v>
      </c>
      <c r="AX97">
        <f t="shared" si="28"/>
        <v>0</v>
      </c>
      <c r="AY97">
        <f t="shared" si="29"/>
        <v>0</v>
      </c>
      <c r="AZ97">
        <f t="shared" si="30"/>
        <v>0</v>
      </c>
      <c r="BA97">
        <f t="shared" si="31"/>
        <v>0</v>
      </c>
      <c r="BB97">
        <f t="shared" si="32"/>
        <v>0</v>
      </c>
      <c r="BC97">
        <f t="shared" si="33"/>
        <v>0</v>
      </c>
      <c r="BD97">
        <f t="shared" si="34"/>
        <v>0</v>
      </c>
      <c r="BE97">
        <f t="shared" si="35"/>
        <v>0</v>
      </c>
      <c r="BF97">
        <f t="shared" si="36"/>
        <v>0</v>
      </c>
      <c r="BG97">
        <f t="shared" si="37"/>
        <v>0</v>
      </c>
      <c r="BH97">
        <f t="shared" si="38"/>
        <v>0</v>
      </c>
      <c r="BI97">
        <f t="shared" si="39"/>
        <v>0</v>
      </c>
      <c r="BJ97">
        <f t="shared" si="40"/>
        <v>0</v>
      </c>
      <c r="BK97">
        <f t="shared" si="41"/>
        <v>0</v>
      </c>
      <c r="BL97">
        <f t="shared" si="42"/>
        <v>0</v>
      </c>
      <c r="BM97">
        <f t="shared" si="43"/>
        <v>0</v>
      </c>
      <c r="BN97">
        <f t="shared" si="44"/>
        <v>0</v>
      </c>
      <c r="BO97">
        <f t="shared" si="45"/>
        <v>0</v>
      </c>
      <c r="BP97">
        <f t="shared" si="46"/>
        <v>0</v>
      </c>
      <c r="BX97" s="85"/>
      <c r="BY97" s="85"/>
    </row>
    <row r="98" spans="1:77">
      <c r="A98" s="76" t="str">
        <f t="shared" si="24"/>
        <v>308</v>
      </c>
      <c r="B98" s="22">
        <v>39537</v>
      </c>
      <c r="C98" s="85"/>
      <c r="D98" s="85"/>
      <c r="E98" s="85"/>
      <c r="F98" s="85"/>
      <c r="G98" s="85"/>
      <c r="H98" s="85"/>
      <c r="I98" s="85"/>
      <c r="J98" s="85"/>
      <c r="K98" s="85"/>
      <c r="L98" s="85"/>
      <c r="M98" s="85"/>
      <c r="N98" s="85"/>
      <c r="O98" s="85"/>
      <c r="P98" s="85"/>
      <c r="Q98" s="85"/>
      <c r="R98" s="85"/>
      <c r="S98" s="85"/>
      <c r="T98" s="85"/>
      <c r="U98" s="85"/>
      <c r="V98" s="85"/>
      <c r="W98" s="85"/>
      <c r="X98" s="85"/>
      <c r="Y98" s="85"/>
      <c r="Z98" s="85"/>
      <c r="AA98" s="85"/>
      <c r="AB98" s="85"/>
      <c r="AC98" s="85"/>
      <c r="AD98" s="85"/>
      <c r="AE98" s="85"/>
      <c r="AF98" s="85"/>
      <c r="AG98" s="85"/>
      <c r="AH98" s="85"/>
      <c r="AI98" s="85"/>
      <c r="AJ98" s="85"/>
      <c r="AK98" s="85"/>
      <c r="AL98" s="85"/>
      <c r="AM98" s="85"/>
      <c r="AN98" s="85"/>
      <c r="AO98" s="85"/>
      <c r="AP98" s="85"/>
      <c r="AQ98" s="85"/>
      <c r="AR98" s="85"/>
      <c r="AS98" s="85"/>
      <c r="AT98" s="85"/>
      <c r="AU98">
        <f t="shared" si="25"/>
        <v>0</v>
      </c>
      <c r="AV98">
        <f t="shared" si="26"/>
        <v>0</v>
      </c>
      <c r="AW98">
        <f t="shared" si="27"/>
        <v>0</v>
      </c>
      <c r="AX98">
        <f t="shared" si="28"/>
        <v>0</v>
      </c>
      <c r="AY98">
        <f t="shared" si="29"/>
        <v>0</v>
      </c>
      <c r="AZ98">
        <f t="shared" si="30"/>
        <v>0</v>
      </c>
      <c r="BA98">
        <f t="shared" si="31"/>
        <v>0</v>
      </c>
      <c r="BB98">
        <f t="shared" si="32"/>
        <v>0</v>
      </c>
      <c r="BC98">
        <f t="shared" si="33"/>
        <v>0</v>
      </c>
      <c r="BD98">
        <f t="shared" si="34"/>
        <v>0</v>
      </c>
      <c r="BE98">
        <f t="shared" si="35"/>
        <v>0</v>
      </c>
      <c r="BF98">
        <f t="shared" si="36"/>
        <v>0</v>
      </c>
      <c r="BG98">
        <f t="shared" si="37"/>
        <v>0</v>
      </c>
      <c r="BH98">
        <f t="shared" si="38"/>
        <v>0</v>
      </c>
      <c r="BI98">
        <f t="shared" si="39"/>
        <v>0</v>
      </c>
      <c r="BJ98">
        <f t="shared" si="40"/>
        <v>0</v>
      </c>
      <c r="BK98">
        <f t="shared" si="41"/>
        <v>0</v>
      </c>
      <c r="BL98">
        <f t="shared" si="42"/>
        <v>0</v>
      </c>
      <c r="BM98">
        <f t="shared" si="43"/>
        <v>0</v>
      </c>
      <c r="BN98">
        <f t="shared" si="44"/>
        <v>0</v>
      </c>
      <c r="BO98">
        <f t="shared" si="45"/>
        <v>0</v>
      </c>
      <c r="BP98">
        <f t="shared" si="46"/>
        <v>0</v>
      </c>
      <c r="BX98" s="85"/>
      <c r="BY98" s="85"/>
    </row>
    <row r="99" spans="1:77">
      <c r="A99" s="76" t="str">
        <f t="shared" si="24"/>
        <v>308</v>
      </c>
      <c r="B99" s="22">
        <v>39538</v>
      </c>
      <c r="C99" s="85">
        <v>7</v>
      </c>
      <c r="D99" s="85">
        <v>7</v>
      </c>
      <c r="E99" s="85">
        <v>7</v>
      </c>
      <c r="F99" s="85">
        <v>7</v>
      </c>
      <c r="G99" s="85">
        <v>7</v>
      </c>
      <c r="H99" s="85">
        <v>7</v>
      </c>
      <c r="I99" s="85">
        <v>7</v>
      </c>
      <c r="J99" s="85">
        <v>7</v>
      </c>
      <c r="K99" s="85">
        <v>7</v>
      </c>
      <c r="L99" s="85">
        <v>7</v>
      </c>
      <c r="M99" s="85">
        <v>7</v>
      </c>
      <c r="N99" s="85">
        <v>7</v>
      </c>
      <c r="O99" s="85">
        <v>7</v>
      </c>
      <c r="P99" s="85">
        <v>7</v>
      </c>
      <c r="Q99" s="85">
        <v>7</v>
      </c>
      <c r="R99" s="85">
        <v>7</v>
      </c>
      <c r="S99" s="85">
        <v>7</v>
      </c>
      <c r="T99" s="85">
        <v>7</v>
      </c>
      <c r="U99" s="85">
        <v>7</v>
      </c>
      <c r="V99" s="85">
        <v>7</v>
      </c>
      <c r="W99" s="85">
        <v>7</v>
      </c>
      <c r="X99" s="85">
        <v>7</v>
      </c>
      <c r="Y99" s="85">
        <v>7</v>
      </c>
      <c r="Z99" s="85">
        <v>7</v>
      </c>
      <c r="AA99" s="85">
        <v>7</v>
      </c>
      <c r="AB99" s="85">
        <v>7</v>
      </c>
      <c r="AC99" s="85">
        <v>7</v>
      </c>
      <c r="AD99" s="85">
        <v>7</v>
      </c>
      <c r="AE99" s="85">
        <v>7</v>
      </c>
      <c r="AF99" s="85">
        <v>7</v>
      </c>
      <c r="AG99" s="85">
        <v>7</v>
      </c>
      <c r="AH99" s="85">
        <v>7</v>
      </c>
      <c r="AI99" s="85">
        <v>7</v>
      </c>
      <c r="AJ99" s="85">
        <v>7</v>
      </c>
      <c r="AK99" s="85">
        <v>7</v>
      </c>
      <c r="AL99" s="85">
        <v>7</v>
      </c>
      <c r="AM99" s="85">
        <v>7</v>
      </c>
      <c r="AN99" s="85">
        <v>7</v>
      </c>
      <c r="AO99" s="85">
        <v>7</v>
      </c>
      <c r="AP99" s="85">
        <v>7</v>
      </c>
      <c r="AQ99" s="85">
        <v>7</v>
      </c>
      <c r="AR99" s="85">
        <v>7</v>
      </c>
      <c r="AS99" s="85">
        <v>7</v>
      </c>
      <c r="AT99" s="85">
        <v>7</v>
      </c>
      <c r="AU99">
        <f t="shared" si="25"/>
        <v>14</v>
      </c>
      <c r="AV99">
        <f t="shared" si="26"/>
        <v>14</v>
      </c>
      <c r="AW99">
        <f t="shared" si="27"/>
        <v>14</v>
      </c>
      <c r="AX99">
        <f t="shared" si="28"/>
        <v>14</v>
      </c>
      <c r="AY99">
        <f t="shared" si="29"/>
        <v>14</v>
      </c>
      <c r="AZ99">
        <f t="shared" si="30"/>
        <v>14</v>
      </c>
      <c r="BA99">
        <f t="shared" si="31"/>
        <v>14</v>
      </c>
      <c r="BB99">
        <f t="shared" si="32"/>
        <v>14</v>
      </c>
      <c r="BC99">
        <f t="shared" si="33"/>
        <v>14</v>
      </c>
      <c r="BD99">
        <f t="shared" si="34"/>
        <v>14</v>
      </c>
      <c r="BE99">
        <f t="shared" si="35"/>
        <v>14</v>
      </c>
      <c r="BF99">
        <f t="shared" si="36"/>
        <v>14</v>
      </c>
      <c r="BG99">
        <f t="shared" si="37"/>
        <v>14</v>
      </c>
      <c r="BH99">
        <f t="shared" si="38"/>
        <v>14</v>
      </c>
      <c r="BI99">
        <f t="shared" si="39"/>
        <v>14</v>
      </c>
      <c r="BJ99">
        <f t="shared" si="40"/>
        <v>14</v>
      </c>
      <c r="BK99">
        <f t="shared" si="41"/>
        <v>14</v>
      </c>
      <c r="BL99">
        <f t="shared" si="42"/>
        <v>14</v>
      </c>
      <c r="BM99">
        <f t="shared" si="43"/>
        <v>14</v>
      </c>
      <c r="BN99">
        <f t="shared" si="44"/>
        <v>14</v>
      </c>
      <c r="BO99">
        <f t="shared" si="45"/>
        <v>14</v>
      </c>
      <c r="BP99">
        <f t="shared" si="46"/>
        <v>14</v>
      </c>
      <c r="BX99" s="85"/>
      <c r="BY99" s="85"/>
    </row>
    <row r="100" spans="1:77">
      <c r="A100" s="76" t="str">
        <f t="shared" si="24"/>
        <v>408</v>
      </c>
      <c r="B100" s="22">
        <v>39539</v>
      </c>
      <c r="C100" s="85">
        <v>8</v>
      </c>
      <c r="D100" s="85">
        <v>8</v>
      </c>
      <c r="E100" s="85">
        <v>8</v>
      </c>
      <c r="F100" s="85">
        <v>8</v>
      </c>
      <c r="G100" s="85">
        <v>8</v>
      </c>
      <c r="H100" s="85">
        <v>8</v>
      </c>
      <c r="I100" s="85">
        <v>8</v>
      </c>
      <c r="J100" s="85">
        <v>8</v>
      </c>
      <c r="K100" s="85">
        <v>8</v>
      </c>
      <c r="L100" s="85">
        <v>8</v>
      </c>
      <c r="M100" s="85">
        <v>8</v>
      </c>
      <c r="N100" s="85">
        <v>8</v>
      </c>
      <c r="O100" s="85">
        <v>8</v>
      </c>
      <c r="P100" s="85">
        <v>8</v>
      </c>
      <c r="Q100" s="85">
        <v>8</v>
      </c>
      <c r="R100" s="85">
        <v>8</v>
      </c>
      <c r="S100" s="85">
        <v>8</v>
      </c>
      <c r="T100" s="85">
        <v>8</v>
      </c>
      <c r="U100" s="85">
        <v>8</v>
      </c>
      <c r="V100" s="85">
        <v>8</v>
      </c>
      <c r="W100" s="85">
        <v>8</v>
      </c>
      <c r="X100" s="85">
        <v>8</v>
      </c>
      <c r="Y100" s="85">
        <v>8</v>
      </c>
      <c r="Z100" s="85">
        <v>8</v>
      </c>
      <c r="AA100" s="85">
        <v>8</v>
      </c>
      <c r="AB100" s="85">
        <v>8</v>
      </c>
      <c r="AC100" s="85">
        <v>8</v>
      </c>
      <c r="AD100" s="85">
        <v>8</v>
      </c>
      <c r="AE100" s="85">
        <v>8</v>
      </c>
      <c r="AF100" s="85">
        <v>8</v>
      </c>
      <c r="AG100" s="85">
        <v>8</v>
      </c>
      <c r="AH100" s="85">
        <v>8</v>
      </c>
      <c r="AI100" s="85">
        <v>8</v>
      </c>
      <c r="AJ100" s="85">
        <v>8</v>
      </c>
      <c r="AK100" s="85">
        <v>8</v>
      </c>
      <c r="AL100" s="85">
        <v>8</v>
      </c>
      <c r="AM100" s="85">
        <v>8</v>
      </c>
      <c r="AN100" s="85">
        <v>8</v>
      </c>
      <c r="AO100" s="85">
        <v>8</v>
      </c>
      <c r="AP100" s="85">
        <v>8</v>
      </c>
      <c r="AQ100" s="85">
        <v>8</v>
      </c>
      <c r="AR100" s="85">
        <v>8</v>
      </c>
      <c r="AS100" s="85">
        <v>8</v>
      </c>
      <c r="AT100" s="85">
        <v>8</v>
      </c>
      <c r="AU100">
        <f t="shared" si="25"/>
        <v>16</v>
      </c>
      <c r="AV100">
        <f t="shared" si="26"/>
        <v>16</v>
      </c>
      <c r="AW100">
        <f t="shared" si="27"/>
        <v>16</v>
      </c>
      <c r="AX100">
        <f t="shared" si="28"/>
        <v>16</v>
      </c>
      <c r="AY100">
        <f t="shared" si="29"/>
        <v>16</v>
      </c>
      <c r="AZ100">
        <f t="shared" si="30"/>
        <v>16</v>
      </c>
      <c r="BA100">
        <f t="shared" si="31"/>
        <v>16</v>
      </c>
      <c r="BB100">
        <f t="shared" si="32"/>
        <v>16</v>
      </c>
      <c r="BC100">
        <f t="shared" si="33"/>
        <v>16</v>
      </c>
      <c r="BD100">
        <f t="shared" si="34"/>
        <v>16</v>
      </c>
      <c r="BE100">
        <f t="shared" si="35"/>
        <v>16</v>
      </c>
      <c r="BF100">
        <f t="shared" si="36"/>
        <v>16</v>
      </c>
      <c r="BG100">
        <f t="shared" si="37"/>
        <v>16</v>
      </c>
      <c r="BH100">
        <f t="shared" si="38"/>
        <v>16</v>
      </c>
      <c r="BI100">
        <f t="shared" si="39"/>
        <v>16</v>
      </c>
      <c r="BJ100">
        <f t="shared" si="40"/>
        <v>16</v>
      </c>
      <c r="BK100">
        <f t="shared" si="41"/>
        <v>16</v>
      </c>
      <c r="BL100">
        <f t="shared" si="42"/>
        <v>16</v>
      </c>
      <c r="BM100">
        <f t="shared" si="43"/>
        <v>16</v>
      </c>
      <c r="BN100">
        <f t="shared" si="44"/>
        <v>16</v>
      </c>
      <c r="BO100">
        <f t="shared" si="45"/>
        <v>16</v>
      </c>
      <c r="BP100">
        <f t="shared" si="46"/>
        <v>16</v>
      </c>
      <c r="BX100" s="85"/>
      <c r="BY100" s="85"/>
    </row>
    <row r="101" spans="1:77">
      <c r="A101" s="76" t="str">
        <f t="shared" si="24"/>
        <v>408</v>
      </c>
      <c r="B101" s="22">
        <v>39540</v>
      </c>
      <c r="C101" s="85">
        <v>8</v>
      </c>
      <c r="D101" s="85">
        <v>8</v>
      </c>
      <c r="E101" s="85">
        <v>8</v>
      </c>
      <c r="F101" s="85">
        <v>8</v>
      </c>
      <c r="G101" s="85">
        <v>8</v>
      </c>
      <c r="H101" s="85">
        <v>8</v>
      </c>
      <c r="I101" s="85">
        <v>8</v>
      </c>
      <c r="J101" s="85">
        <v>8</v>
      </c>
      <c r="K101" s="85">
        <v>8</v>
      </c>
      <c r="L101" s="85">
        <v>8</v>
      </c>
      <c r="M101" s="85">
        <v>8</v>
      </c>
      <c r="N101" s="85">
        <v>8</v>
      </c>
      <c r="O101" s="85">
        <v>8</v>
      </c>
      <c r="P101" s="85">
        <v>8</v>
      </c>
      <c r="Q101" s="85">
        <v>8</v>
      </c>
      <c r="R101" s="85">
        <v>8</v>
      </c>
      <c r="S101" s="85">
        <v>8</v>
      </c>
      <c r="T101" s="85">
        <v>8</v>
      </c>
      <c r="U101" s="85">
        <v>8</v>
      </c>
      <c r="V101" s="85">
        <v>8</v>
      </c>
      <c r="W101" s="85">
        <v>8</v>
      </c>
      <c r="X101" s="85">
        <v>8</v>
      </c>
      <c r="Y101" s="85">
        <v>8</v>
      </c>
      <c r="Z101" s="85">
        <v>8</v>
      </c>
      <c r="AA101" s="85">
        <v>8</v>
      </c>
      <c r="AB101" s="85">
        <v>8</v>
      </c>
      <c r="AC101" s="85">
        <v>8</v>
      </c>
      <c r="AD101" s="85">
        <v>8</v>
      </c>
      <c r="AE101" s="85">
        <v>8</v>
      </c>
      <c r="AF101" s="85">
        <v>8</v>
      </c>
      <c r="AG101" s="85">
        <v>8</v>
      </c>
      <c r="AH101" s="85">
        <v>8</v>
      </c>
      <c r="AI101" s="85">
        <v>8</v>
      </c>
      <c r="AJ101" s="85">
        <v>8</v>
      </c>
      <c r="AK101" s="85">
        <v>8</v>
      </c>
      <c r="AL101" s="85">
        <v>8</v>
      </c>
      <c r="AM101" s="85">
        <v>8</v>
      </c>
      <c r="AN101" s="85">
        <v>8</v>
      </c>
      <c r="AO101" s="85">
        <v>8</v>
      </c>
      <c r="AP101" s="85">
        <v>8</v>
      </c>
      <c r="AQ101" s="85">
        <v>8</v>
      </c>
      <c r="AR101" s="85">
        <v>8</v>
      </c>
      <c r="AS101" s="85">
        <v>8</v>
      </c>
      <c r="AT101" s="85">
        <v>8</v>
      </c>
      <c r="AU101">
        <f t="shared" si="25"/>
        <v>16</v>
      </c>
      <c r="AV101">
        <f t="shared" si="26"/>
        <v>16</v>
      </c>
      <c r="AW101">
        <f t="shared" si="27"/>
        <v>16</v>
      </c>
      <c r="AX101">
        <f t="shared" si="28"/>
        <v>16</v>
      </c>
      <c r="AY101">
        <f t="shared" si="29"/>
        <v>16</v>
      </c>
      <c r="AZ101">
        <f t="shared" si="30"/>
        <v>16</v>
      </c>
      <c r="BA101">
        <f t="shared" si="31"/>
        <v>16</v>
      </c>
      <c r="BB101">
        <f t="shared" si="32"/>
        <v>16</v>
      </c>
      <c r="BC101">
        <f t="shared" si="33"/>
        <v>16</v>
      </c>
      <c r="BD101">
        <f t="shared" si="34"/>
        <v>16</v>
      </c>
      <c r="BE101">
        <f t="shared" si="35"/>
        <v>16</v>
      </c>
      <c r="BF101">
        <f t="shared" si="36"/>
        <v>16</v>
      </c>
      <c r="BG101">
        <f t="shared" si="37"/>
        <v>16</v>
      </c>
      <c r="BH101">
        <f t="shared" si="38"/>
        <v>16</v>
      </c>
      <c r="BI101">
        <f t="shared" si="39"/>
        <v>16</v>
      </c>
      <c r="BJ101">
        <f t="shared" si="40"/>
        <v>16</v>
      </c>
      <c r="BK101">
        <f t="shared" si="41"/>
        <v>16</v>
      </c>
      <c r="BL101">
        <f t="shared" si="42"/>
        <v>16</v>
      </c>
      <c r="BM101">
        <f t="shared" si="43"/>
        <v>16</v>
      </c>
      <c r="BN101">
        <f t="shared" si="44"/>
        <v>16</v>
      </c>
      <c r="BO101">
        <f t="shared" si="45"/>
        <v>16</v>
      </c>
      <c r="BP101">
        <f t="shared" si="46"/>
        <v>16</v>
      </c>
      <c r="BX101" s="85"/>
      <c r="BY101" s="85"/>
    </row>
    <row r="102" spans="1:77">
      <c r="A102" s="76" t="str">
        <f t="shared" si="24"/>
        <v>408</v>
      </c>
      <c r="B102" s="22">
        <v>39541</v>
      </c>
      <c r="C102" s="85">
        <v>8</v>
      </c>
      <c r="D102" s="85">
        <v>8</v>
      </c>
      <c r="E102" s="85">
        <v>8</v>
      </c>
      <c r="F102" s="85">
        <v>8</v>
      </c>
      <c r="G102" s="85">
        <v>8</v>
      </c>
      <c r="H102" s="85">
        <v>8</v>
      </c>
      <c r="I102" s="85">
        <v>8</v>
      </c>
      <c r="J102" s="85">
        <v>8</v>
      </c>
      <c r="K102" s="85">
        <v>8</v>
      </c>
      <c r="L102" s="85">
        <v>8</v>
      </c>
      <c r="M102" s="85">
        <v>8</v>
      </c>
      <c r="N102" s="85">
        <v>8</v>
      </c>
      <c r="O102" s="85">
        <v>8</v>
      </c>
      <c r="P102" s="85">
        <v>8</v>
      </c>
      <c r="Q102" s="85">
        <v>8</v>
      </c>
      <c r="R102" s="85">
        <v>8</v>
      </c>
      <c r="S102" s="85">
        <v>8</v>
      </c>
      <c r="T102" s="85">
        <v>8</v>
      </c>
      <c r="U102" s="85">
        <v>8</v>
      </c>
      <c r="V102" s="85">
        <v>8</v>
      </c>
      <c r="W102" s="85">
        <v>8</v>
      </c>
      <c r="X102" s="85">
        <v>8</v>
      </c>
      <c r="Y102" s="85">
        <v>8</v>
      </c>
      <c r="Z102" s="85">
        <v>8</v>
      </c>
      <c r="AA102" s="85">
        <v>8</v>
      </c>
      <c r="AB102" s="85">
        <v>8</v>
      </c>
      <c r="AC102" s="85">
        <v>8</v>
      </c>
      <c r="AD102" s="85">
        <v>8</v>
      </c>
      <c r="AE102" s="85">
        <v>8</v>
      </c>
      <c r="AF102" s="85">
        <v>8</v>
      </c>
      <c r="AG102" s="85">
        <v>8</v>
      </c>
      <c r="AH102" s="85">
        <v>8</v>
      </c>
      <c r="AI102" s="85">
        <v>8</v>
      </c>
      <c r="AJ102" s="85">
        <v>8</v>
      </c>
      <c r="AK102" s="85">
        <v>8</v>
      </c>
      <c r="AL102" s="85">
        <v>8</v>
      </c>
      <c r="AM102" s="85">
        <v>8</v>
      </c>
      <c r="AN102" s="85">
        <v>8</v>
      </c>
      <c r="AO102" s="85">
        <v>8</v>
      </c>
      <c r="AP102" s="85">
        <v>8</v>
      </c>
      <c r="AQ102" s="85">
        <v>8</v>
      </c>
      <c r="AR102" s="85">
        <v>8</v>
      </c>
      <c r="AS102" s="85">
        <v>8</v>
      </c>
      <c r="AT102" s="85">
        <v>8</v>
      </c>
      <c r="AU102">
        <f t="shared" si="25"/>
        <v>16</v>
      </c>
      <c r="AV102">
        <f t="shared" si="26"/>
        <v>16</v>
      </c>
      <c r="AW102">
        <f t="shared" si="27"/>
        <v>16</v>
      </c>
      <c r="AX102">
        <f t="shared" si="28"/>
        <v>16</v>
      </c>
      <c r="AY102">
        <f t="shared" si="29"/>
        <v>16</v>
      </c>
      <c r="AZ102">
        <f t="shared" si="30"/>
        <v>16</v>
      </c>
      <c r="BA102">
        <f t="shared" si="31"/>
        <v>16</v>
      </c>
      <c r="BB102">
        <f t="shared" si="32"/>
        <v>16</v>
      </c>
      <c r="BC102">
        <f t="shared" si="33"/>
        <v>16</v>
      </c>
      <c r="BD102">
        <f t="shared" si="34"/>
        <v>16</v>
      </c>
      <c r="BE102">
        <f t="shared" si="35"/>
        <v>16</v>
      </c>
      <c r="BF102">
        <f t="shared" si="36"/>
        <v>16</v>
      </c>
      <c r="BG102">
        <f t="shared" si="37"/>
        <v>16</v>
      </c>
      <c r="BH102">
        <f t="shared" si="38"/>
        <v>16</v>
      </c>
      <c r="BI102">
        <f t="shared" si="39"/>
        <v>16</v>
      </c>
      <c r="BJ102">
        <f t="shared" si="40"/>
        <v>16</v>
      </c>
      <c r="BK102">
        <f t="shared" si="41"/>
        <v>16</v>
      </c>
      <c r="BL102">
        <f t="shared" si="42"/>
        <v>16</v>
      </c>
      <c r="BM102">
        <f t="shared" si="43"/>
        <v>16</v>
      </c>
      <c r="BN102">
        <f t="shared" si="44"/>
        <v>16</v>
      </c>
      <c r="BO102">
        <f t="shared" si="45"/>
        <v>16</v>
      </c>
      <c r="BP102">
        <f t="shared" si="46"/>
        <v>16</v>
      </c>
      <c r="BX102" s="85"/>
      <c r="BY102" s="85"/>
    </row>
    <row r="103" spans="1:77">
      <c r="A103" s="76" t="str">
        <f t="shared" si="24"/>
        <v>408</v>
      </c>
      <c r="B103" s="22">
        <v>39542</v>
      </c>
      <c r="C103" s="85">
        <v>7</v>
      </c>
      <c r="D103" s="85">
        <v>7</v>
      </c>
      <c r="E103" s="85">
        <v>7</v>
      </c>
      <c r="F103" s="85">
        <v>7</v>
      </c>
      <c r="G103" s="85">
        <v>7</v>
      </c>
      <c r="H103" s="85">
        <v>7</v>
      </c>
      <c r="I103" s="85">
        <v>7</v>
      </c>
      <c r="J103" s="85">
        <v>7</v>
      </c>
      <c r="K103" s="85">
        <v>7</v>
      </c>
      <c r="L103" s="85">
        <v>7</v>
      </c>
      <c r="M103" s="85">
        <v>7</v>
      </c>
      <c r="N103" s="85">
        <v>7</v>
      </c>
      <c r="O103" s="85">
        <v>7</v>
      </c>
      <c r="P103" s="85">
        <v>7</v>
      </c>
      <c r="Q103" s="85">
        <v>7</v>
      </c>
      <c r="R103" s="85">
        <v>7</v>
      </c>
      <c r="S103" s="85">
        <v>7</v>
      </c>
      <c r="T103" s="85">
        <v>7</v>
      </c>
      <c r="U103" s="85">
        <v>7</v>
      </c>
      <c r="V103" s="85">
        <v>7</v>
      </c>
      <c r="W103" s="85">
        <v>7</v>
      </c>
      <c r="X103" s="85">
        <v>7</v>
      </c>
      <c r="Y103" s="85">
        <v>7</v>
      </c>
      <c r="Z103" s="85">
        <v>7</v>
      </c>
      <c r="AA103" s="85">
        <v>7</v>
      </c>
      <c r="AB103" s="85">
        <v>7</v>
      </c>
      <c r="AC103" s="85">
        <v>7</v>
      </c>
      <c r="AD103" s="85">
        <v>7</v>
      </c>
      <c r="AE103" s="85">
        <v>7</v>
      </c>
      <c r="AF103" s="85">
        <v>7</v>
      </c>
      <c r="AG103" s="85">
        <v>7</v>
      </c>
      <c r="AH103" s="85">
        <v>7</v>
      </c>
      <c r="AI103" s="85">
        <v>7</v>
      </c>
      <c r="AJ103" s="85">
        <v>7</v>
      </c>
      <c r="AK103" s="85">
        <v>7</v>
      </c>
      <c r="AL103" s="85">
        <v>7</v>
      </c>
      <c r="AM103" s="85">
        <v>7</v>
      </c>
      <c r="AN103" s="85">
        <v>7</v>
      </c>
      <c r="AO103" s="85">
        <v>7</v>
      </c>
      <c r="AP103" s="85">
        <v>7</v>
      </c>
      <c r="AQ103" s="85">
        <v>7</v>
      </c>
      <c r="AR103" s="85">
        <v>7</v>
      </c>
      <c r="AS103" s="85">
        <v>7</v>
      </c>
      <c r="AT103" s="85">
        <v>7</v>
      </c>
      <c r="AU103">
        <f t="shared" si="25"/>
        <v>14</v>
      </c>
      <c r="AV103">
        <f t="shared" si="26"/>
        <v>14</v>
      </c>
      <c r="AW103">
        <f t="shared" si="27"/>
        <v>14</v>
      </c>
      <c r="AX103">
        <f t="shared" si="28"/>
        <v>14</v>
      </c>
      <c r="AY103">
        <f t="shared" si="29"/>
        <v>14</v>
      </c>
      <c r="AZ103">
        <f t="shared" si="30"/>
        <v>14</v>
      </c>
      <c r="BA103">
        <f t="shared" si="31"/>
        <v>14</v>
      </c>
      <c r="BB103">
        <f t="shared" si="32"/>
        <v>14</v>
      </c>
      <c r="BC103">
        <f t="shared" si="33"/>
        <v>14</v>
      </c>
      <c r="BD103">
        <f t="shared" si="34"/>
        <v>14</v>
      </c>
      <c r="BE103">
        <f t="shared" si="35"/>
        <v>14</v>
      </c>
      <c r="BF103">
        <f t="shared" si="36"/>
        <v>14</v>
      </c>
      <c r="BG103">
        <f t="shared" si="37"/>
        <v>14</v>
      </c>
      <c r="BH103">
        <f t="shared" si="38"/>
        <v>14</v>
      </c>
      <c r="BI103">
        <f t="shared" si="39"/>
        <v>14</v>
      </c>
      <c r="BJ103">
        <f t="shared" si="40"/>
        <v>14</v>
      </c>
      <c r="BK103">
        <f t="shared" si="41"/>
        <v>14</v>
      </c>
      <c r="BL103">
        <f t="shared" si="42"/>
        <v>14</v>
      </c>
      <c r="BM103">
        <f t="shared" si="43"/>
        <v>14</v>
      </c>
      <c r="BN103">
        <f t="shared" si="44"/>
        <v>14</v>
      </c>
      <c r="BO103">
        <f t="shared" si="45"/>
        <v>14</v>
      </c>
      <c r="BP103">
        <f t="shared" si="46"/>
        <v>14</v>
      </c>
      <c r="BX103" s="85"/>
      <c r="BY103" s="85"/>
    </row>
    <row r="104" spans="1:77">
      <c r="A104" s="76" t="str">
        <f t="shared" si="24"/>
        <v>408</v>
      </c>
      <c r="B104" s="22">
        <v>39543</v>
      </c>
      <c r="C104" s="85"/>
      <c r="D104" s="85"/>
      <c r="E104" s="85"/>
      <c r="F104" s="85"/>
      <c r="G104" s="85"/>
      <c r="H104" s="85"/>
      <c r="I104" s="85"/>
      <c r="J104" s="85"/>
      <c r="K104" s="85"/>
      <c r="L104" s="85"/>
      <c r="M104" s="85"/>
      <c r="N104" s="85"/>
      <c r="O104" s="85"/>
      <c r="P104" s="85"/>
      <c r="Q104" s="85"/>
      <c r="R104" s="85"/>
      <c r="S104" s="85"/>
      <c r="T104" s="85"/>
      <c r="U104" s="85"/>
      <c r="V104" s="85"/>
      <c r="W104" s="85"/>
      <c r="X104" s="85"/>
      <c r="Y104" s="85"/>
      <c r="Z104" s="85"/>
      <c r="AA104" s="85"/>
      <c r="AB104" s="85"/>
      <c r="AC104" s="85"/>
      <c r="AD104" s="85"/>
      <c r="AE104" s="85"/>
      <c r="AF104" s="85"/>
      <c r="AG104" s="85"/>
      <c r="AH104" s="85"/>
      <c r="AI104" s="85"/>
      <c r="AJ104" s="85"/>
      <c r="AK104" s="85"/>
      <c r="AL104" s="85"/>
      <c r="AM104" s="85"/>
      <c r="AN104" s="85"/>
      <c r="AO104" s="85"/>
      <c r="AP104" s="85"/>
      <c r="AQ104" s="85"/>
      <c r="AR104" s="85"/>
      <c r="AS104" s="85"/>
      <c r="AT104" s="85"/>
      <c r="AU104">
        <f t="shared" si="25"/>
        <v>0</v>
      </c>
      <c r="AV104">
        <f t="shared" si="26"/>
        <v>0</v>
      </c>
      <c r="AW104">
        <f t="shared" si="27"/>
        <v>0</v>
      </c>
      <c r="AX104">
        <f t="shared" si="28"/>
        <v>0</v>
      </c>
      <c r="AY104">
        <f t="shared" si="29"/>
        <v>0</v>
      </c>
      <c r="AZ104">
        <f t="shared" si="30"/>
        <v>0</v>
      </c>
      <c r="BA104">
        <f t="shared" si="31"/>
        <v>0</v>
      </c>
      <c r="BB104">
        <f t="shared" si="32"/>
        <v>0</v>
      </c>
      <c r="BC104">
        <f t="shared" si="33"/>
        <v>0</v>
      </c>
      <c r="BD104">
        <f t="shared" si="34"/>
        <v>0</v>
      </c>
      <c r="BE104">
        <f t="shared" si="35"/>
        <v>0</v>
      </c>
      <c r="BF104">
        <f t="shared" si="36"/>
        <v>0</v>
      </c>
      <c r="BG104">
        <f t="shared" si="37"/>
        <v>0</v>
      </c>
      <c r="BH104">
        <f t="shared" si="38"/>
        <v>0</v>
      </c>
      <c r="BI104">
        <f t="shared" si="39"/>
        <v>0</v>
      </c>
      <c r="BJ104">
        <f t="shared" si="40"/>
        <v>0</v>
      </c>
      <c r="BK104">
        <f t="shared" si="41"/>
        <v>0</v>
      </c>
      <c r="BL104">
        <f t="shared" si="42"/>
        <v>0</v>
      </c>
      <c r="BM104">
        <f t="shared" si="43"/>
        <v>0</v>
      </c>
      <c r="BN104">
        <f t="shared" si="44"/>
        <v>0</v>
      </c>
      <c r="BO104">
        <f t="shared" si="45"/>
        <v>0</v>
      </c>
      <c r="BP104">
        <f t="shared" si="46"/>
        <v>0</v>
      </c>
      <c r="BX104" s="85"/>
      <c r="BY104" s="85"/>
    </row>
    <row r="105" spans="1:77">
      <c r="A105" s="76" t="str">
        <f t="shared" si="24"/>
        <v>408</v>
      </c>
      <c r="B105" s="22">
        <v>39544</v>
      </c>
      <c r="C105" s="85"/>
      <c r="D105" s="85"/>
      <c r="E105" s="85"/>
      <c r="F105" s="85"/>
      <c r="G105" s="85"/>
      <c r="H105" s="85"/>
      <c r="I105" s="85"/>
      <c r="J105" s="85"/>
      <c r="K105" s="85"/>
      <c r="L105" s="85"/>
      <c r="M105" s="85"/>
      <c r="N105" s="85"/>
      <c r="O105" s="85"/>
      <c r="P105" s="85"/>
      <c r="Q105" s="85"/>
      <c r="R105" s="85"/>
      <c r="S105" s="85"/>
      <c r="T105" s="85"/>
      <c r="U105" s="85"/>
      <c r="V105" s="85"/>
      <c r="W105" s="85"/>
      <c r="X105" s="85"/>
      <c r="Y105" s="85"/>
      <c r="Z105" s="85"/>
      <c r="AA105" s="85"/>
      <c r="AB105" s="85"/>
      <c r="AC105" s="85"/>
      <c r="AD105" s="85"/>
      <c r="AE105" s="85"/>
      <c r="AF105" s="85"/>
      <c r="AG105" s="85"/>
      <c r="AH105" s="85"/>
      <c r="AI105" s="85"/>
      <c r="AJ105" s="85"/>
      <c r="AK105" s="85"/>
      <c r="AL105" s="85"/>
      <c r="AM105" s="85"/>
      <c r="AN105" s="85"/>
      <c r="AO105" s="85"/>
      <c r="AP105" s="85"/>
      <c r="AQ105" s="85"/>
      <c r="AR105" s="85"/>
      <c r="AS105" s="85"/>
      <c r="AT105" s="85"/>
      <c r="AU105">
        <f t="shared" si="25"/>
        <v>0</v>
      </c>
      <c r="AV105">
        <f t="shared" si="26"/>
        <v>0</v>
      </c>
      <c r="AW105">
        <f t="shared" si="27"/>
        <v>0</v>
      </c>
      <c r="AX105">
        <f t="shared" si="28"/>
        <v>0</v>
      </c>
      <c r="AY105">
        <f t="shared" si="29"/>
        <v>0</v>
      </c>
      <c r="AZ105">
        <f t="shared" si="30"/>
        <v>0</v>
      </c>
      <c r="BA105">
        <f t="shared" si="31"/>
        <v>0</v>
      </c>
      <c r="BB105">
        <f t="shared" si="32"/>
        <v>0</v>
      </c>
      <c r="BC105">
        <f t="shared" si="33"/>
        <v>0</v>
      </c>
      <c r="BD105">
        <f t="shared" si="34"/>
        <v>0</v>
      </c>
      <c r="BE105">
        <f t="shared" si="35"/>
        <v>0</v>
      </c>
      <c r="BF105">
        <f t="shared" si="36"/>
        <v>0</v>
      </c>
      <c r="BG105">
        <f t="shared" si="37"/>
        <v>0</v>
      </c>
      <c r="BH105">
        <f t="shared" si="38"/>
        <v>0</v>
      </c>
      <c r="BI105">
        <f t="shared" si="39"/>
        <v>0</v>
      </c>
      <c r="BJ105">
        <f t="shared" si="40"/>
        <v>0</v>
      </c>
      <c r="BK105">
        <f t="shared" si="41"/>
        <v>0</v>
      </c>
      <c r="BL105">
        <f t="shared" si="42"/>
        <v>0</v>
      </c>
      <c r="BM105">
        <f t="shared" si="43"/>
        <v>0</v>
      </c>
      <c r="BN105">
        <f t="shared" si="44"/>
        <v>0</v>
      </c>
      <c r="BO105">
        <f t="shared" si="45"/>
        <v>0</v>
      </c>
      <c r="BP105">
        <f t="shared" si="46"/>
        <v>0</v>
      </c>
      <c r="BX105" s="85"/>
      <c r="BY105" s="85"/>
    </row>
    <row r="106" spans="1:77">
      <c r="A106" s="76" t="str">
        <f t="shared" si="24"/>
        <v>408</v>
      </c>
      <c r="B106" s="22">
        <v>39545</v>
      </c>
      <c r="C106" s="85">
        <v>7</v>
      </c>
      <c r="D106" s="85">
        <v>7</v>
      </c>
      <c r="E106" s="85">
        <v>7</v>
      </c>
      <c r="F106" s="85">
        <v>7</v>
      </c>
      <c r="G106" s="85">
        <v>7</v>
      </c>
      <c r="H106" s="85">
        <v>7</v>
      </c>
      <c r="I106" s="85">
        <v>7</v>
      </c>
      <c r="J106" s="85">
        <v>7</v>
      </c>
      <c r="K106" s="85">
        <v>7</v>
      </c>
      <c r="L106" s="85">
        <v>7</v>
      </c>
      <c r="M106" s="85">
        <v>7</v>
      </c>
      <c r="N106" s="85">
        <v>7</v>
      </c>
      <c r="O106" s="85">
        <v>7</v>
      </c>
      <c r="P106" s="85">
        <v>7</v>
      </c>
      <c r="Q106" s="85">
        <v>7</v>
      </c>
      <c r="R106" s="85">
        <v>7</v>
      </c>
      <c r="S106" s="85">
        <v>7</v>
      </c>
      <c r="T106" s="85">
        <v>7</v>
      </c>
      <c r="U106" s="85">
        <v>7</v>
      </c>
      <c r="V106" s="85">
        <v>7</v>
      </c>
      <c r="W106" s="85">
        <v>7</v>
      </c>
      <c r="X106" s="85">
        <v>7</v>
      </c>
      <c r="Y106" s="85">
        <v>7</v>
      </c>
      <c r="Z106" s="85">
        <v>7</v>
      </c>
      <c r="AA106" s="85">
        <v>7</v>
      </c>
      <c r="AB106" s="85">
        <v>7</v>
      </c>
      <c r="AC106" s="85">
        <v>7</v>
      </c>
      <c r="AD106" s="85">
        <v>7</v>
      </c>
      <c r="AE106" s="85">
        <v>7</v>
      </c>
      <c r="AF106" s="85">
        <v>7</v>
      </c>
      <c r="AG106" s="85">
        <v>7</v>
      </c>
      <c r="AH106" s="85">
        <v>7</v>
      </c>
      <c r="AI106" s="85">
        <v>7</v>
      </c>
      <c r="AJ106" s="85">
        <v>7</v>
      </c>
      <c r="AK106" s="85">
        <v>7</v>
      </c>
      <c r="AL106" s="85">
        <v>7</v>
      </c>
      <c r="AM106" s="85">
        <v>7</v>
      </c>
      <c r="AN106" s="85">
        <v>7</v>
      </c>
      <c r="AO106" s="85">
        <v>7</v>
      </c>
      <c r="AP106" s="85">
        <v>7</v>
      </c>
      <c r="AQ106" s="85">
        <v>7</v>
      </c>
      <c r="AR106" s="85">
        <v>7</v>
      </c>
      <c r="AS106" s="85">
        <v>7</v>
      </c>
      <c r="AT106" s="85">
        <v>7</v>
      </c>
      <c r="AU106">
        <f t="shared" si="25"/>
        <v>14</v>
      </c>
      <c r="AV106">
        <f t="shared" si="26"/>
        <v>14</v>
      </c>
      <c r="AW106">
        <f t="shared" si="27"/>
        <v>14</v>
      </c>
      <c r="AX106">
        <f t="shared" si="28"/>
        <v>14</v>
      </c>
      <c r="AY106">
        <f t="shared" si="29"/>
        <v>14</v>
      </c>
      <c r="AZ106">
        <f t="shared" si="30"/>
        <v>14</v>
      </c>
      <c r="BA106">
        <f t="shared" si="31"/>
        <v>14</v>
      </c>
      <c r="BB106">
        <f t="shared" si="32"/>
        <v>14</v>
      </c>
      <c r="BC106">
        <f t="shared" si="33"/>
        <v>14</v>
      </c>
      <c r="BD106">
        <f t="shared" si="34"/>
        <v>14</v>
      </c>
      <c r="BE106">
        <f t="shared" si="35"/>
        <v>14</v>
      </c>
      <c r="BF106">
        <f t="shared" si="36"/>
        <v>14</v>
      </c>
      <c r="BG106">
        <f t="shared" si="37"/>
        <v>14</v>
      </c>
      <c r="BH106">
        <f t="shared" si="38"/>
        <v>14</v>
      </c>
      <c r="BI106">
        <f t="shared" si="39"/>
        <v>14</v>
      </c>
      <c r="BJ106">
        <f t="shared" si="40"/>
        <v>14</v>
      </c>
      <c r="BK106">
        <f t="shared" si="41"/>
        <v>14</v>
      </c>
      <c r="BL106">
        <f t="shared" si="42"/>
        <v>14</v>
      </c>
      <c r="BM106">
        <f t="shared" si="43"/>
        <v>14</v>
      </c>
      <c r="BN106">
        <f t="shared" si="44"/>
        <v>14</v>
      </c>
      <c r="BO106">
        <f t="shared" si="45"/>
        <v>14</v>
      </c>
      <c r="BP106">
        <f t="shared" si="46"/>
        <v>14</v>
      </c>
      <c r="BX106" s="85"/>
      <c r="BY106" s="85"/>
    </row>
    <row r="107" spans="1:77">
      <c r="A107" s="76" t="str">
        <f t="shared" si="24"/>
        <v>408</v>
      </c>
      <c r="B107" s="22">
        <v>39546</v>
      </c>
      <c r="C107" s="85">
        <v>8</v>
      </c>
      <c r="D107" s="85">
        <v>8</v>
      </c>
      <c r="E107" s="85">
        <v>8</v>
      </c>
      <c r="F107" s="85">
        <v>8</v>
      </c>
      <c r="G107" s="85">
        <v>8</v>
      </c>
      <c r="H107" s="85">
        <v>8</v>
      </c>
      <c r="I107" s="85">
        <v>8</v>
      </c>
      <c r="J107" s="85">
        <v>8</v>
      </c>
      <c r="K107" s="85">
        <v>8</v>
      </c>
      <c r="L107" s="85">
        <v>8</v>
      </c>
      <c r="M107" s="85">
        <v>8</v>
      </c>
      <c r="N107" s="85">
        <v>8</v>
      </c>
      <c r="O107" s="85">
        <v>8</v>
      </c>
      <c r="P107" s="85">
        <v>8</v>
      </c>
      <c r="Q107" s="85">
        <v>8</v>
      </c>
      <c r="R107" s="85">
        <v>8</v>
      </c>
      <c r="S107" s="85">
        <v>8</v>
      </c>
      <c r="T107" s="85">
        <v>8</v>
      </c>
      <c r="U107" s="85">
        <v>8</v>
      </c>
      <c r="V107" s="85">
        <v>8</v>
      </c>
      <c r="W107" s="85">
        <v>8</v>
      </c>
      <c r="X107" s="85">
        <v>8</v>
      </c>
      <c r="Y107" s="85">
        <v>8</v>
      </c>
      <c r="Z107" s="85">
        <v>8</v>
      </c>
      <c r="AA107" s="85">
        <v>8</v>
      </c>
      <c r="AB107" s="85">
        <v>8</v>
      </c>
      <c r="AC107" s="85">
        <v>8</v>
      </c>
      <c r="AD107" s="85">
        <v>8</v>
      </c>
      <c r="AE107" s="85">
        <v>8</v>
      </c>
      <c r="AF107" s="85">
        <v>8</v>
      </c>
      <c r="AG107" s="85">
        <v>8</v>
      </c>
      <c r="AH107" s="85">
        <v>8</v>
      </c>
      <c r="AI107" s="85">
        <v>8</v>
      </c>
      <c r="AJ107" s="85">
        <v>8</v>
      </c>
      <c r="AK107" s="85">
        <v>8</v>
      </c>
      <c r="AL107" s="85">
        <v>8</v>
      </c>
      <c r="AM107" s="85">
        <v>8</v>
      </c>
      <c r="AN107" s="85">
        <v>8</v>
      </c>
      <c r="AO107" s="85">
        <v>8</v>
      </c>
      <c r="AP107" s="85">
        <v>8</v>
      </c>
      <c r="AQ107" s="85">
        <v>8</v>
      </c>
      <c r="AR107" s="85">
        <v>8</v>
      </c>
      <c r="AS107" s="85">
        <v>8</v>
      </c>
      <c r="AT107" s="85">
        <v>8</v>
      </c>
      <c r="AU107">
        <f t="shared" si="25"/>
        <v>16</v>
      </c>
      <c r="AV107">
        <f t="shared" si="26"/>
        <v>16</v>
      </c>
      <c r="AW107">
        <f t="shared" si="27"/>
        <v>16</v>
      </c>
      <c r="AX107">
        <f t="shared" si="28"/>
        <v>16</v>
      </c>
      <c r="AY107">
        <f t="shared" si="29"/>
        <v>16</v>
      </c>
      <c r="AZ107">
        <f t="shared" si="30"/>
        <v>16</v>
      </c>
      <c r="BA107">
        <f t="shared" si="31"/>
        <v>16</v>
      </c>
      <c r="BB107">
        <f t="shared" si="32"/>
        <v>16</v>
      </c>
      <c r="BC107">
        <f t="shared" si="33"/>
        <v>16</v>
      </c>
      <c r="BD107">
        <f t="shared" si="34"/>
        <v>16</v>
      </c>
      <c r="BE107">
        <f t="shared" si="35"/>
        <v>16</v>
      </c>
      <c r="BF107">
        <f t="shared" si="36"/>
        <v>16</v>
      </c>
      <c r="BG107">
        <f t="shared" si="37"/>
        <v>16</v>
      </c>
      <c r="BH107">
        <f t="shared" si="38"/>
        <v>16</v>
      </c>
      <c r="BI107">
        <f t="shared" si="39"/>
        <v>16</v>
      </c>
      <c r="BJ107">
        <f t="shared" si="40"/>
        <v>16</v>
      </c>
      <c r="BK107">
        <f t="shared" si="41"/>
        <v>16</v>
      </c>
      <c r="BL107">
        <f t="shared" si="42"/>
        <v>16</v>
      </c>
      <c r="BM107">
        <f t="shared" si="43"/>
        <v>16</v>
      </c>
      <c r="BN107">
        <f t="shared" si="44"/>
        <v>16</v>
      </c>
      <c r="BO107">
        <f t="shared" si="45"/>
        <v>16</v>
      </c>
      <c r="BP107">
        <f t="shared" si="46"/>
        <v>16</v>
      </c>
      <c r="BX107" s="85"/>
      <c r="BY107" s="85"/>
    </row>
    <row r="108" spans="1:77">
      <c r="A108" s="76" t="str">
        <f t="shared" si="24"/>
        <v>408</v>
      </c>
      <c r="B108" s="22">
        <v>39547</v>
      </c>
      <c r="C108" s="85">
        <v>8</v>
      </c>
      <c r="D108" s="85">
        <v>8</v>
      </c>
      <c r="E108" s="85">
        <v>8</v>
      </c>
      <c r="F108" s="85">
        <v>8</v>
      </c>
      <c r="G108" s="85">
        <v>8</v>
      </c>
      <c r="H108" s="85">
        <v>8</v>
      </c>
      <c r="I108" s="85">
        <v>8</v>
      </c>
      <c r="J108" s="85">
        <v>8</v>
      </c>
      <c r="K108" s="85">
        <v>8</v>
      </c>
      <c r="L108" s="85">
        <v>8</v>
      </c>
      <c r="M108" s="85">
        <v>8</v>
      </c>
      <c r="N108" s="85">
        <v>8</v>
      </c>
      <c r="O108" s="85">
        <v>8</v>
      </c>
      <c r="P108" s="85">
        <v>8</v>
      </c>
      <c r="Q108" s="85">
        <v>8</v>
      </c>
      <c r="R108" s="85">
        <v>8</v>
      </c>
      <c r="S108" s="85">
        <v>8</v>
      </c>
      <c r="T108" s="85">
        <v>8</v>
      </c>
      <c r="U108" s="85">
        <v>8</v>
      </c>
      <c r="V108" s="85">
        <v>8</v>
      </c>
      <c r="W108" s="85">
        <v>8</v>
      </c>
      <c r="X108" s="85">
        <v>8</v>
      </c>
      <c r="Y108" s="85">
        <v>8</v>
      </c>
      <c r="Z108" s="85">
        <v>8</v>
      </c>
      <c r="AA108" s="85">
        <v>8</v>
      </c>
      <c r="AB108" s="85">
        <v>8</v>
      </c>
      <c r="AC108" s="85">
        <v>8</v>
      </c>
      <c r="AD108" s="85">
        <v>8</v>
      </c>
      <c r="AE108" s="85">
        <v>8</v>
      </c>
      <c r="AF108" s="85">
        <v>8</v>
      </c>
      <c r="AG108" s="85">
        <v>8</v>
      </c>
      <c r="AH108" s="85">
        <v>8</v>
      </c>
      <c r="AI108" s="85">
        <v>8</v>
      </c>
      <c r="AJ108" s="85">
        <v>8</v>
      </c>
      <c r="AK108" s="85">
        <v>8</v>
      </c>
      <c r="AL108" s="85">
        <v>8</v>
      </c>
      <c r="AM108" s="85">
        <v>8</v>
      </c>
      <c r="AN108" s="85">
        <v>8</v>
      </c>
      <c r="AO108" s="85">
        <v>8</v>
      </c>
      <c r="AP108" s="85">
        <v>8</v>
      </c>
      <c r="AQ108" s="85">
        <v>8</v>
      </c>
      <c r="AR108" s="85">
        <v>8</v>
      </c>
      <c r="AS108" s="85">
        <v>8</v>
      </c>
      <c r="AT108" s="85">
        <v>8</v>
      </c>
      <c r="AU108">
        <f t="shared" si="25"/>
        <v>16</v>
      </c>
      <c r="AV108">
        <f t="shared" si="26"/>
        <v>16</v>
      </c>
      <c r="AW108">
        <f t="shared" si="27"/>
        <v>16</v>
      </c>
      <c r="AX108">
        <f t="shared" si="28"/>
        <v>16</v>
      </c>
      <c r="AY108">
        <f t="shared" si="29"/>
        <v>16</v>
      </c>
      <c r="AZ108">
        <f t="shared" si="30"/>
        <v>16</v>
      </c>
      <c r="BA108">
        <f t="shared" si="31"/>
        <v>16</v>
      </c>
      <c r="BB108">
        <f t="shared" si="32"/>
        <v>16</v>
      </c>
      <c r="BC108">
        <f t="shared" si="33"/>
        <v>16</v>
      </c>
      <c r="BD108">
        <f t="shared" si="34"/>
        <v>16</v>
      </c>
      <c r="BE108">
        <f t="shared" si="35"/>
        <v>16</v>
      </c>
      <c r="BF108">
        <f t="shared" si="36"/>
        <v>16</v>
      </c>
      <c r="BG108">
        <f t="shared" si="37"/>
        <v>16</v>
      </c>
      <c r="BH108">
        <f t="shared" si="38"/>
        <v>16</v>
      </c>
      <c r="BI108">
        <f t="shared" si="39"/>
        <v>16</v>
      </c>
      <c r="BJ108">
        <f t="shared" si="40"/>
        <v>16</v>
      </c>
      <c r="BK108">
        <f t="shared" si="41"/>
        <v>16</v>
      </c>
      <c r="BL108">
        <f t="shared" si="42"/>
        <v>16</v>
      </c>
      <c r="BM108">
        <f t="shared" si="43"/>
        <v>16</v>
      </c>
      <c r="BN108">
        <f t="shared" si="44"/>
        <v>16</v>
      </c>
      <c r="BO108">
        <f t="shared" si="45"/>
        <v>16</v>
      </c>
      <c r="BP108">
        <f t="shared" si="46"/>
        <v>16</v>
      </c>
      <c r="BX108" s="85"/>
      <c r="BY108" s="85"/>
    </row>
    <row r="109" spans="1:77">
      <c r="A109" s="76" t="str">
        <f t="shared" si="24"/>
        <v>408</v>
      </c>
      <c r="B109" s="22">
        <v>39548</v>
      </c>
      <c r="C109" s="85">
        <v>8</v>
      </c>
      <c r="D109" s="85">
        <v>8</v>
      </c>
      <c r="E109" s="85">
        <v>8</v>
      </c>
      <c r="F109" s="85">
        <v>8</v>
      </c>
      <c r="G109" s="85">
        <v>8</v>
      </c>
      <c r="H109" s="85">
        <v>8</v>
      </c>
      <c r="I109" s="85">
        <v>8</v>
      </c>
      <c r="J109" s="85">
        <v>8</v>
      </c>
      <c r="K109" s="85">
        <v>8</v>
      </c>
      <c r="L109" s="85">
        <v>8</v>
      </c>
      <c r="M109" s="85">
        <v>8</v>
      </c>
      <c r="N109" s="85">
        <v>8</v>
      </c>
      <c r="O109" s="85">
        <v>8</v>
      </c>
      <c r="P109" s="85">
        <v>8</v>
      </c>
      <c r="Q109" s="85">
        <v>8</v>
      </c>
      <c r="R109" s="85">
        <v>8</v>
      </c>
      <c r="S109" s="85">
        <v>8</v>
      </c>
      <c r="T109" s="85">
        <v>8</v>
      </c>
      <c r="U109" s="85">
        <v>8</v>
      </c>
      <c r="V109" s="85">
        <v>8</v>
      </c>
      <c r="W109" s="85">
        <v>8</v>
      </c>
      <c r="X109" s="85">
        <v>8</v>
      </c>
      <c r="Y109" s="85">
        <v>8</v>
      </c>
      <c r="Z109" s="85">
        <v>8</v>
      </c>
      <c r="AA109" s="85">
        <v>8</v>
      </c>
      <c r="AB109" s="85">
        <v>8</v>
      </c>
      <c r="AC109" s="85">
        <v>8</v>
      </c>
      <c r="AD109" s="85">
        <v>8</v>
      </c>
      <c r="AE109" s="85">
        <v>8</v>
      </c>
      <c r="AF109" s="85">
        <v>8</v>
      </c>
      <c r="AG109" s="85">
        <v>8</v>
      </c>
      <c r="AH109" s="85">
        <v>8</v>
      </c>
      <c r="AI109" s="85">
        <v>8</v>
      </c>
      <c r="AJ109" s="85">
        <v>8</v>
      </c>
      <c r="AK109" s="85">
        <v>8</v>
      </c>
      <c r="AL109" s="85">
        <v>8</v>
      </c>
      <c r="AM109" s="85">
        <v>8</v>
      </c>
      <c r="AN109" s="85">
        <v>8</v>
      </c>
      <c r="AO109" s="85">
        <v>8</v>
      </c>
      <c r="AP109" s="85">
        <v>8</v>
      </c>
      <c r="AQ109" s="85">
        <v>8</v>
      </c>
      <c r="AR109" s="85">
        <v>8</v>
      </c>
      <c r="AS109" s="85">
        <v>8</v>
      </c>
      <c r="AT109" s="85">
        <v>8</v>
      </c>
      <c r="AU109">
        <f t="shared" si="25"/>
        <v>16</v>
      </c>
      <c r="AV109">
        <f t="shared" si="26"/>
        <v>16</v>
      </c>
      <c r="AW109">
        <f t="shared" si="27"/>
        <v>16</v>
      </c>
      <c r="AX109">
        <f t="shared" si="28"/>
        <v>16</v>
      </c>
      <c r="AY109">
        <f t="shared" si="29"/>
        <v>16</v>
      </c>
      <c r="AZ109">
        <f t="shared" si="30"/>
        <v>16</v>
      </c>
      <c r="BA109">
        <f t="shared" si="31"/>
        <v>16</v>
      </c>
      <c r="BB109">
        <f t="shared" si="32"/>
        <v>16</v>
      </c>
      <c r="BC109">
        <f t="shared" si="33"/>
        <v>16</v>
      </c>
      <c r="BD109">
        <f t="shared" si="34"/>
        <v>16</v>
      </c>
      <c r="BE109">
        <f t="shared" si="35"/>
        <v>16</v>
      </c>
      <c r="BF109">
        <f t="shared" si="36"/>
        <v>16</v>
      </c>
      <c r="BG109">
        <f t="shared" si="37"/>
        <v>16</v>
      </c>
      <c r="BH109">
        <f t="shared" si="38"/>
        <v>16</v>
      </c>
      <c r="BI109">
        <f t="shared" si="39"/>
        <v>16</v>
      </c>
      <c r="BJ109">
        <f t="shared" si="40"/>
        <v>16</v>
      </c>
      <c r="BK109">
        <f t="shared" si="41"/>
        <v>16</v>
      </c>
      <c r="BL109">
        <f t="shared" si="42"/>
        <v>16</v>
      </c>
      <c r="BM109">
        <f t="shared" si="43"/>
        <v>16</v>
      </c>
      <c r="BN109">
        <f t="shared" si="44"/>
        <v>16</v>
      </c>
      <c r="BO109">
        <f t="shared" si="45"/>
        <v>16</v>
      </c>
      <c r="BP109">
        <f t="shared" si="46"/>
        <v>16</v>
      </c>
      <c r="BX109" s="85"/>
      <c r="BY109" s="85"/>
    </row>
    <row r="110" spans="1:77">
      <c r="A110" s="76" t="str">
        <f t="shared" si="24"/>
        <v>408</v>
      </c>
      <c r="B110" s="22">
        <v>39549</v>
      </c>
      <c r="C110" s="85">
        <v>7</v>
      </c>
      <c r="D110" s="85">
        <v>7</v>
      </c>
      <c r="E110" s="85">
        <v>7</v>
      </c>
      <c r="F110" s="85">
        <v>7</v>
      </c>
      <c r="G110" s="85">
        <v>7</v>
      </c>
      <c r="H110" s="85">
        <v>7</v>
      </c>
      <c r="I110" s="85">
        <v>7</v>
      </c>
      <c r="J110" s="85">
        <v>7</v>
      </c>
      <c r="K110" s="85">
        <v>7</v>
      </c>
      <c r="L110" s="85">
        <v>7</v>
      </c>
      <c r="M110" s="85">
        <v>7</v>
      </c>
      <c r="N110" s="85">
        <v>7</v>
      </c>
      <c r="O110" s="85">
        <v>7</v>
      </c>
      <c r="P110" s="85">
        <v>7</v>
      </c>
      <c r="Q110" s="85">
        <v>7</v>
      </c>
      <c r="R110" s="85">
        <v>7</v>
      </c>
      <c r="S110" s="85">
        <v>7</v>
      </c>
      <c r="T110" s="85">
        <v>7</v>
      </c>
      <c r="U110" s="85">
        <v>7</v>
      </c>
      <c r="V110" s="85">
        <v>7</v>
      </c>
      <c r="W110" s="85">
        <v>7</v>
      </c>
      <c r="X110" s="85">
        <v>7</v>
      </c>
      <c r="Y110" s="85">
        <v>7</v>
      </c>
      <c r="Z110" s="85">
        <v>7</v>
      </c>
      <c r="AA110" s="85">
        <v>7</v>
      </c>
      <c r="AB110" s="85">
        <v>7</v>
      </c>
      <c r="AC110" s="85">
        <v>7</v>
      </c>
      <c r="AD110" s="85">
        <v>7</v>
      </c>
      <c r="AE110" s="85">
        <v>7</v>
      </c>
      <c r="AF110" s="85">
        <v>7</v>
      </c>
      <c r="AG110" s="85">
        <v>7</v>
      </c>
      <c r="AH110" s="85">
        <v>7</v>
      </c>
      <c r="AI110" s="85">
        <v>7</v>
      </c>
      <c r="AJ110" s="85">
        <v>7</v>
      </c>
      <c r="AK110" s="85">
        <v>7</v>
      </c>
      <c r="AL110" s="85">
        <v>7</v>
      </c>
      <c r="AM110" s="85">
        <v>7</v>
      </c>
      <c r="AN110" s="85">
        <v>7</v>
      </c>
      <c r="AO110" s="85">
        <v>7</v>
      </c>
      <c r="AP110" s="85">
        <v>7</v>
      </c>
      <c r="AQ110" s="85">
        <v>7</v>
      </c>
      <c r="AR110" s="85">
        <v>7</v>
      </c>
      <c r="AS110" s="85">
        <v>7</v>
      </c>
      <c r="AT110" s="85">
        <v>7</v>
      </c>
      <c r="AU110">
        <f t="shared" si="25"/>
        <v>14</v>
      </c>
      <c r="AV110">
        <f t="shared" si="26"/>
        <v>14</v>
      </c>
      <c r="AW110">
        <f t="shared" si="27"/>
        <v>14</v>
      </c>
      <c r="AX110">
        <f t="shared" si="28"/>
        <v>14</v>
      </c>
      <c r="AY110">
        <f t="shared" si="29"/>
        <v>14</v>
      </c>
      <c r="AZ110">
        <f t="shared" si="30"/>
        <v>14</v>
      </c>
      <c r="BA110">
        <f t="shared" si="31"/>
        <v>14</v>
      </c>
      <c r="BB110">
        <f t="shared" si="32"/>
        <v>14</v>
      </c>
      <c r="BC110">
        <f t="shared" si="33"/>
        <v>14</v>
      </c>
      <c r="BD110">
        <f t="shared" si="34"/>
        <v>14</v>
      </c>
      <c r="BE110">
        <f t="shared" si="35"/>
        <v>14</v>
      </c>
      <c r="BF110">
        <f t="shared" si="36"/>
        <v>14</v>
      </c>
      <c r="BG110">
        <f t="shared" si="37"/>
        <v>14</v>
      </c>
      <c r="BH110">
        <f t="shared" si="38"/>
        <v>14</v>
      </c>
      <c r="BI110">
        <f t="shared" si="39"/>
        <v>14</v>
      </c>
      <c r="BJ110">
        <f t="shared" si="40"/>
        <v>14</v>
      </c>
      <c r="BK110">
        <f t="shared" si="41"/>
        <v>14</v>
      </c>
      <c r="BL110">
        <f t="shared" si="42"/>
        <v>14</v>
      </c>
      <c r="BM110">
        <f t="shared" si="43"/>
        <v>14</v>
      </c>
      <c r="BN110">
        <f t="shared" si="44"/>
        <v>14</v>
      </c>
      <c r="BO110">
        <f t="shared" si="45"/>
        <v>14</v>
      </c>
      <c r="BP110">
        <f t="shared" si="46"/>
        <v>14</v>
      </c>
      <c r="BX110" s="85"/>
      <c r="BY110" s="85"/>
    </row>
    <row r="111" spans="1:77">
      <c r="A111" s="76" t="str">
        <f t="shared" si="24"/>
        <v>408</v>
      </c>
      <c r="B111" s="22">
        <v>39550</v>
      </c>
      <c r="C111" s="85"/>
      <c r="D111" s="85"/>
      <c r="E111" s="85"/>
      <c r="F111" s="85"/>
      <c r="G111" s="85"/>
      <c r="H111" s="85"/>
      <c r="I111" s="85"/>
      <c r="J111" s="85"/>
      <c r="K111" s="85"/>
      <c r="L111" s="85"/>
      <c r="M111" s="85"/>
      <c r="N111" s="85"/>
      <c r="O111" s="85"/>
      <c r="P111" s="85"/>
      <c r="Q111" s="85"/>
      <c r="R111" s="85"/>
      <c r="S111" s="85"/>
      <c r="T111" s="85"/>
      <c r="U111" s="85"/>
      <c r="V111" s="85"/>
      <c r="W111" s="85"/>
      <c r="X111" s="85"/>
      <c r="Y111" s="85"/>
      <c r="Z111" s="85"/>
      <c r="AA111" s="85"/>
      <c r="AB111" s="85"/>
      <c r="AC111" s="85"/>
      <c r="AD111" s="85"/>
      <c r="AE111" s="85"/>
      <c r="AF111" s="85"/>
      <c r="AG111" s="85"/>
      <c r="AH111" s="85"/>
      <c r="AI111" s="85"/>
      <c r="AJ111" s="85"/>
      <c r="AK111" s="85"/>
      <c r="AL111" s="85"/>
      <c r="AM111" s="85"/>
      <c r="AN111" s="85"/>
      <c r="AO111" s="85"/>
      <c r="AP111" s="85"/>
      <c r="AQ111" s="85"/>
      <c r="AR111" s="85"/>
      <c r="AS111" s="85"/>
      <c r="AT111" s="85"/>
      <c r="AU111">
        <f t="shared" si="25"/>
        <v>0</v>
      </c>
      <c r="AV111">
        <f t="shared" si="26"/>
        <v>0</v>
      </c>
      <c r="AW111">
        <f t="shared" si="27"/>
        <v>0</v>
      </c>
      <c r="AX111">
        <f t="shared" si="28"/>
        <v>0</v>
      </c>
      <c r="AY111">
        <f t="shared" si="29"/>
        <v>0</v>
      </c>
      <c r="AZ111">
        <f t="shared" si="30"/>
        <v>0</v>
      </c>
      <c r="BA111">
        <f t="shared" si="31"/>
        <v>0</v>
      </c>
      <c r="BB111">
        <f t="shared" si="32"/>
        <v>0</v>
      </c>
      <c r="BC111">
        <f t="shared" si="33"/>
        <v>0</v>
      </c>
      <c r="BD111">
        <f t="shared" si="34"/>
        <v>0</v>
      </c>
      <c r="BE111">
        <f t="shared" si="35"/>
        <v>0</v>
      </c>
      <c r="BF111">
        <f t="shared" si="36"/>
        <v>0</v>
      </c>
      <c r="BG111">
        <f t="shared" si="37"/>
        <v>0</v>
      </c>
      <c r="BH111">
        <f t="shared" si="38"/>
        <v>0</v>
      </c>
      <c r="BI111">
        <f t="shared" si="39"/>
        <v>0</v>
      </c>
      <c r="BJ111">
        <f t="shared" si="40"/>
        <v>0</v>
      </c>
      <c r="BK111">
        <f t="shared" si="41"/>
        <v>0</v>
      </c>
      <c r="BL111">
        <f t="shared" si="42"/>
        <v>0</v>
      </c>
      <c r="BM111">
        <f t="shared" si="43"/>
        <v>0</v>
      </c>
      <c r="BN111">
        <f t="shared" si="44"/>
        <v>0</v>
      </c>
      <c r="BO111">
        <f t="shared" si="45"/>
        <v>0</v>
      </c>
      <c r="BP111">
        <f t="shared" si="46"/>
        <v>0</v>
      </c>
      <c r="BX111" s="85"/>
      <c r="BY111" s="85"/>
    </row>
    <row r="112" spans="1:77">
      <c r="A112" s="76" t="str">
        <f t="shared" si="24"/>
        <v>408</v>
      </c>
      <c r="B112" s="22">
        <v>39551</v>
      </c>
      <c r="C112" s="85"/>
      <c r="D112" s="85"/>
      <c r="E112" s="85"/>
      <c r="F112" s="85"/>
      <c r="G112" s="85"/>
      <c r="H112" s="85"/>
      <c r="I112" s="85"/>
      <c r="J112" s="85"/>
      <c r="K112" s="85"/>
      <c r="L112" s="85"/>
      <c r="M112" s="85"/>
      <c r="N112" s="85"/>
      <c r="O112" s="85"/>
      <c r="P112" s="85"/>
      <c r="Q112" s="85"/>
      <c r="R112" s="85"/>
      <c r="S112" s="85"/>
      <c r="T112" s="85"/>
      <c r="U112" s="85"/>
      <c r="V112" s="85"/>
      <c r="W112" s="85"/>
      <c r="X112" s="85"/>
      <c r="Y112" s="85"/>
      <c r="Z112" s="85"/>
      <c r="AA112" s="85"/>
      <c r="AB112" s="85"/>
      <c r="AC112" s="85"/>
      <c r="AD112" s="85"/>
      <c r="AE112" s="85"/>
      <c r="AF112" s="85"/>
      <c r="AG112" s="85"/>
      <c r="AH112" s="85"/>
      <c r="AI112" s="85"/>
      <c r="AJ112" s="85"/>
      <c r="AK112" s="85"/>
      <c r="AL112" s="85"/>
      <c r="AM112" s="85"/>
      <c r="AN112" s="85"/>
      <c r="AO112" s="85"/>
      <c r="AP112" s="85"/>
      <c r="AQ112" s="85"/>
      <c r="AR112" s="85"/>
      <c r="AS112" s="85"/>
      <c r="AT112" s="85"/>
      <c r="AU112">
        <f t="shared" si="25"/>
        <v>0</v>
      </c>
      <c r="AV112">
        <f t="shared" si="26"/>
        <v>0</v>
      </c>
      <c r="AW112">
        <f t="shared" si="27"/>
        <v>0</v>
      </c>
      <c r="AX112">
        <f t="shared" si="28"/>
        <v>0</v>
      </c>
      <c r="AY112">
        <f t="shared" si="29"/>
        <v>0</v>
      </c>
      <c r="AZ112">
        <f t="shared" si="30"/>
        <v>0</v>
      </c>
      <c r="BA112">
        <f t="shared" si="31"/>
        <v>0</v>
      </c>
      <c r="BB112">
        <f t="shared" si="32"/>
        <v>0</v>
      </c>
      <c r="BC112">
        <f t="shared" si="33"/>
        <v>0</v>
      </c>
      <c r="BD112">
        <f t="shared" si="34"/>
        <v>0</v>
      </c>
      <c r="BE112">
        <f t="shared" si="35"/>
        <v>0</v>
      </c>
      <c r="BF112">
        <f t="shared" si="36"/>
        <v>0</v>
      </c>
      <c r="BG112">
        <f t="shared" si="37"/>
        <v>0</v>
      </c>
      <c r="BH112">
        <f t="shared" si="38"/>
        <v>0</v>
      </c>
      <c r="BI112">
        <f t="shared" si="39"/>
        <v>0</v>
      </c>
      <c r="BJ112">
        <f t="shared" si="40"/>
        <v>0</v>
      </c>
      <c r="BK112">
        <f t="shared" si="41"/>
        <v>0</v>
      </c>
      <c r="BL112">
        <f t="shared" si="42"/>
        <v>0</v>
      </c>
      <c r="BM112">
        <f t="shared" si="43"/>
        <v>0</v>
      </c>
      <c r="BN112">
        <f t="shared" si="44"/>
        <v>0</v>
      </c>
      <c r="BO112">
        <f t="shared" si="45"/>
        <v>0</v>
      </c>
      <c r="BP112">
        <f t="shared" si="46"/>
        <v>0</v>
      </c>
      <c r="BX112" s="85"/>
      <c r="BY112" s="85"/>
    </row>
    <row r="113" spans="1:77">
      <c r="A113" s="76" t="str">
        <f t="shared" si="24"/>
        <v>408</v>
      </c>
      <c r="B113" s="22">
        <v>39552</v>
      </c>
      <c r="C113" s="85">
        <v>7</v>
      </c>
      <c r="D113" s="85">
        <v>7</v>
      </c>
      <c r="E113" s="85">
        <v>7</v>
      </c>
      <c r="F113" s="85">
        <v>7</v>
      </c>
      <c r="G113" s="85">
        <v>7</v>
      </c>
      <c r="H113" s="85">
        <v>7</v>
      </c>
      <c r="I113" s="85">
        <v>7</v>
      </c>
      <c r="J113" s="85">
        <v>7</v>
      </c>
      <c r="K113" s="85">
        <v>7</v>
      </c>
      <c r="L113" s="85">
        <v>7</v>
      </c>
      <c r="M113" s="85">
        <v>7</v>
      </c>
      <c r="N113" s="85">
        <v>7</v>
      </c>
      <c r="O113" s="85">
        <v>7</v>
      </c>
      <c r="P113" s="85">
        <v>7</v>
      </c>
      <c r="Q113" s="85">
        <v>7</v>
      </c>
      <c r="R113" s="85">
        <v>7</v>
      </c>
      <c r="S113" s="85">
        <v>7</v>
      </c>
      <c r="T113" s="85">
        <v>7</v>
      </c>
      <c r="U113" s="85">
        <v>7</v>
      </c>
      <c r="V113" s="85">
        <v>7</v>
      </c>
      <c r="W113" s="85">
        <v>7</v>
      </c>
      <c r="X113" s="85">
        <v>7</v>
      </c>
      <c r="Y113" s="85">
        <v>7</v>
      </c>
      <c r="Z113" s="85">
        <v>7</v>
      </c>
      <c r="AA113" s="85">
        <v>7</v>
      </c>
      <c r="AB113" s="85">
        <v>7</v>
      </c>
      <c r="AC113" s="85">
        <v>7</v>
      </c>
      <c r="AD113" s="85">
        <v>7</v>
      </c>
      <c r="AE113" s="85">
        <v>7</v>
      </c>
      <c r="AF113" s="85">
        <v>7</v>
      </c>
      <c r="AG113" s="85">
        <v>7</v>
      </c>
      <c r="AH113" s="85">
        <v>7</v>
      </c>
      <c r="AI113" s="85">
        <v>7</v>
      </c>
      <c r="AJ113" s="85">
        <v>7</v>
      </c>
      <c r="AK113" s="85">
        <v>7</v>
      </c>
      <c r="AL113" s="85">
        <v>7</v>
      </c>
      <c r="AM113" s="85">
        <v>7</v>
      </c>
      <c r="AN113" s="85">
        <v>7</v>
      </c>
      <c r="AO113" s="85">
        <v>7</v>
      </c>
      <c r="AP113" s="85">
        <v>7</v>
      </c>
      <c r="AQ113" s="85">
        <v>7</v>
      </c>
      <c r="AR113" s="85">
        <v>7</v>
      </c>
      <c r="AS113" s="85">
        <v>7</v>
      </c>
      <c r="AT113" s="85">
        <v>7</v>
      </c>
      <c r="AU113">
        <f t="shared" si="25"/>
        <v>14</v>
      </c>
      <c r="AV113">
        <f t="shared" si="26"/>
        <v>14</v>
      </c>
      <c r="AW113">
        <f t="shared" si="27"/>
        <v>14</v>
      </c>
      <c r="AX113">
        <f t="shared" si="28"/>
        <v>14</v>
      </c>
      <c r="AY113">
        <f t="shared" si="29"/>
        <v>14</v>
      </c>
      <c r="AZ113">
        <f t="shared" si="30"/>
        <v>14</v>
      </c>
      <c r="BA113">
        <f t="shared" si="31"/>
        <v>14</v>
      </c>
      <c r="BB113">
        <f t="shared" si="32"/>
        <v>14</v>
      </c>
      <c r="BC113">
        <f t="shared" si="33"/>
        <v>14</v>
      </c>
      <c r="BD113">
        <f t="shared" si="34"/>
        <v>14</v>
      </c>
      <c r="BE113">
        <f t="shared" si="35"/>
        <v>14</v>
      </c>
      <c r="BF113">
        <f t="shared" si="36"/>
        <v>14</v>
      </c>
      <c r="BG113">
        <f t="shared" si="37"/>
        <v>14</v>
      </c>
      <c r="BH113">
        <f t="shared" si="38"/>
        <v>14</v>
      </c>
      <c r="BI113">
        <f t="shared" si="39"/>
        <v>14</v>
      </c>
      <c r="BJ113">
        <f t="shared" si="40"/>
        <v>14</v>
      </c>
      <c r="BK113">
        <f t="shared" si="41"/>
        <v>14</v>
      </c>
      <c r="BL113">
        <f t="shared" si="42"/>
        <v>14</v>
      </c>
      <c r="BM113">
        <f t="shared" si="43"/>
        <v>14</v>
      </c>
      <c r="BN113">
        <f t="shared" si="44"/>
        <v>14</v>
      </c>
      <c r="BO113">
        <f t="shared" si="45"/>
        <v>14</v>
      </c>
      <c r="BP113">
        <f t="shared" si="46"/>
        <v>14</v>
      </c>
      <c r="BX113" s="85"/>
      <c r="BY113" s="85"/>
    </row>
    <row r="114" spans="1:77">
      <c r="A114" s="76" t="str">
        <f t="shared" si="24"/>
        <v>408</v>
      </c>
      <c r="B114" s="22">
        <v>39553</v>
      </c>
      <c r="C114" s="85">
        <v>8</v>
      </c>
      <c r="D114" s="85">
        <v>8</v>
      </c>
      <c r="E114" s="85">
        <v>8</v>
      </c>
      <c r="F114" s="85">
        <v>8</v>
      </c>
      <c r="G114" s="85">
        <v>8</v>
      </c>
      <c r="H114" s="85">
        <v>8</v>
      </c>
      <c r="I114" s="85">
        <v>8</v>
      </c>
      <c r="J114" s="85">
        <v>8</v>
      </c>
      <c r="K114" s="85">
        <v>8</v>
      </c>
      <c r="L114" s="85">
        <v>8</v>
      </c>
      <c r="M114" s="85">
        <v>8</v>
      </c>
      <c r="N114" s="85">
        <v>8</v>
      </c>
      <c r="O114" s="85">
        <v>8</v>
      </c>
      <c r="P114" s="85">
        <v>8</v>
      </c>
      <c r="Q114" s="85">
        <v>8</v>
      </c>
      <c r="R114" s="85">
        <v>8</v>
      </c>
      <c r="S114" s="85">
        <v>8</v>
      </c>
      <c r="T114" s="85">
        <v>8</v>
      </c>
      <c r="U114" s="85">
        <v>8</v>
      </c>
      <c r="V114" s="85">
        <v>8</v>
      </c>
      <c r="W114" s="85">
        <v>8</v>
      </c>
      <c r="X114" s="85">
        <v>8</v>
      </c>
      <c r="Y114" s="85">
        <v>8</v>
      </c>
      <c r="Z114" s="85">
        <v>8</v>
      </c>
      <c r="AA114" s="85">
        <v>8</v>
      </c>
      <c r="AB114" s="85">
        <v>8</v>
      </c>
      <c r="AC114" s="85">
        <v>8</v>
      </c>
      <c r="AD114" s="85">
        <v>8</v>
      </c>
      <c r="AE114" s="85">
        <v>8</v>
      </c>
      <c r="AF114" s="85">
        <v>8</v>
      </c>
      <c r="AG114" s="85">
        <v>8</v>
      </c>
      <c r="AH114" s="85">
        <v>8</v>
      </c>
      <c r="AI114" s="85">
        <v>8</v>
      </c>
      <c r="AJ114" s="85">
        <v>8</v>
      </c>
      <c r="AK114" s="85">
        <v>8</v>
      </c>
      <c r="AL114" s="85">
        <v>8</v>
      </c>
      <c r="AM114" s="85">
        <v>8</v>
      </c>
      <c r="AN114" s="85">
        <v>8</v>
      </c>
      <c r="AO114" s="85">
        <v>8</v>
      </c>
      <c r="AP114" s="85">
        <v>8</v>
      </c>
      <c r="AQ114" s="85">
        <v>8</v>
      </c>
      <c r="AR114" s="85">
        <v>8</v>
      </c>
      <c r="AS114" s="85">
        <v>8</v>
      </c>
      <c r="AT114" s="85">
        <v>8</v>
      </c>
      <c r="AU114">
        <f t="shared" si="25"/>
        <v>16</v>
      </c>
      <c r="AV114">
        <f t="shared" si="26"/>
        <v>16</v>
      </c>
      <c r="AW114">
        <f t="shared" si="27"/>
        <v>16</v>
      </c>
      <c r="AX114">
        <f t="shared" si="28"/>
        <v>16</v>
      </c>
      <c r="AY114">
        <f t="shared" si="29"/>
        <v>16</v>
      </c>
      <c r="AZ114">
        <f t="shared" si="30"/>
        <v>16</v>
      </c>
      <c r="BA114">
        <f t="shared" si="31"/>
        <v>16</v>
      </c>
      <c r="BB114">
        <f t="shared" si="32"/>
        <v>16</v>
      </c>
      <c r="BC114">
        <f t="shared" si="33"/>
        <v>16</v>
      </c>
      <c r="BD114">
        <f t="shared" si="34"/>
        <v>16</v>
      </c>
      <c r="BE114">
        <f t="shared" si="35"/>
        <v>16</v>
      </c>
      <c r="BF114">
        <f t="shared" si="36"/>
        <v>16</v>
      </c>
      <c r="BG114">
        <f t="shared" si="37"/>
        <v>16</v>
      </c>
      <c r="BH114">
        <f t="shared" si="38"/>
        <v>16</v>
      </c>
      <c r="BI114">
        <f t="shared" si="39"/>
        <v>16</v>
      </c>
      <c r="BJ114">
        <f t="shared" si="40"/>
        <v>16</v>
      </c>
      <c r="BK114">
        <f t="shared" si="41"/>
        <v>16</v>
      </c>
      <c r="BL114">
        <f t="shared" si="42"/>
        <v>16</v>
      </c>
      <c r="BM114">
        <f t="shared" si="43"/>
        <v>16</v>
      </c>
      <c r="BN114">
        <f t="shared" si="44"/>
        <v>16</v>
      </c>
      <c r="BO114">
        <f t="shared" si="45"/>
        <v>16</v>
      </c>
      <c r="BP114">
        <f t="shared" si="46"/>
        <v>16</v>
      </c>
      <c r="BX114" s="85"/>
      <c r="BY114" s="85"/>
    </row>
    <row r="115" spans="1:77">
      <c r="A115" s="76" t="str">
        <f t="shared" si="24"/>
        <v>408</v>
      </c>
      <c r="B115" s="22">
        <v>39554</v>
      </c>
      <c r="C115" s="85">
        <v>8</v>
      </c>
      <c r="D115" s="85">
        <v>8</v>
      </c>
      <c r="E115" s="85">
        <v>8</v>
      </c>
      <c r="F115" s="85">
        <v>8</v>
      </c>
      <c r="G115" s="85">
        <v>8</v>
      </c>
      <c r="H115" s="85">
        <v>8</v>
      </c>
      <c r="I115" s="85">
        <v>8</v>
      </c>
      <c r="J115" s="85">
        <v>8</v>
      </c>
      <c r="K115" s="85">
        <v>8</v>
      </c>
      <c r="L115" s="85">
        <v>8</v>
      </c>
      <c r="M115" s="85">
        <v>8</v>
      </c>
      <c r="N115" s="85">
        <v>8</v>
      </c>
      <c r="O115" s="85">
        <v>8</v>
      </c>
      <c r="P115" s="85">
        <v>8</v>
      </c>
      <c r="Q115" s="85">
        <v>8</v>
      </c>
      <c r="R115" s="85">
        <v>8</v>
      </c>
      <c r="S115" s="85">
        <v>8</v>
      </c>
      <c r="T115" s="85">
        <v>8</v>
      </c>
      <c r="U115" s="85">
        <v>8</v>
      </c>
      <c r="V115" s="85">
        <v>8</v>
      </c>
      <c r="W115" s="85">
        <v>8</v>
      </c>
      <c r="X115" s="85">
        <v>8</v>
      </c>
      <c r="Y115" s="85">
        <v>8</v>
      </c>
      <c r="Z115" s="85">
        <v>8</v>
      </c>
      <c r="AA115" s="85">
        <v>8</v>
      </c>
      <c r="AB115" s="85">
        <v>8</v>
      </c>
      <c r="AC115" s="85">
        <v>8</v>
      </c>
      <c r="AD115" s="85">
        <v>8</v>
      </c>
      <c r="AE115" s="85">
        <v>8</v>
      </c>
      <c r="AF115" s="85">
        <v>8</v>
      </c>
      <c r="AG115" s="85">
        <v>8</v>
      </c>
      <c r="AH115" s="85">
        <v>8</v>
      </c>
      <c r="AI115" s="85">
        <v>8</v>
      </c>
      <c r="AJ115" s="85">
        <v>8</v>
      </c>
      <c r="AK115" s="85">
        <v>8</v>
      </c>
      <c r="AL115" s="85">
        <v>8</v>
      </c>
      <c r="AM115" s="85">
        <v>8</v>
      </c>
      <c r="AN115" s="85">
        <v>8</v>
      </c>
      <c r="AO115" s="85">
        <v>8</v>
      </c>
      <c r="AP115" s="85">
        <v>8</v>
      </c>
      <c r="AQ115" s="85">
        <v>8</v>
      </c>
      <c r="AR115" s="85">
        <v>8</v>
      </c>
      <c r="AS115" s="85">
        <v>8</v>
      </c>
      <c r="AT115" s="85">
        <v>8</v>
      </c>
      <c r="AU115">
        <f t="shared" si="25"/>
        <v>16</v>
      </c>
      <c r="AV115">
        <f t="shared" si="26"/>
        <v>16</v>
      </c>
      <c r="AW115">
        <f t="shared" si="27"/>
        <v>16</v>
      </c>
      <c r="AX115">
        <f t="shared" si="28"/>
        <v>16</v>
      </c>
      <c r="AY115">
        <f t="shared" si="29"/>
        <v>16</v>
      </c>
      <c r="AZ115">
        <f t="shared" si="30"/>
        <v>16</v>
      </c>
      <c r="BA115">
        <f t="shared" si="31"/>
        <v>16</v>
      </c>
      <c r="BB115">
        <f t="shared" si="32"/>
        <v>16</v>
      </c>
      <c r="BC115">
        <f t="shared" si="33"/>
        <v>16</v>
      </c>
      <c r="BD115">
        <f t="shared" si="34"/>
        <v>16</v>
      </c>
      <c r="BE115">
        <f t="shared" si="35"/>
        <v>16</v>
      </c>
      <c r="BF115">
        <f t="shared" si="36"/>
        <v>16</v>
      </c>
      <c r="BG115">
        <f t="shared" si="37"/>
        <v>16</v>
      </c>
      <c r="BH115">
        <f t="shared" si="38"/>
        <v>16</v>
      </c>
      <c r="BI115">
        <f t="shared" si="39"/>
        <v>16</v>
      </c>
      <c r="BJ115">
        <f t="shared" si="40"/>
        <v>16</v>
      </c>
      <c r="BK115">
        <f t="shared" si="41"/>
        <v>16</v>
      </c>
      <c r="BL115">
        <f t="shared" si="42"/>
        <v>16</v>
      </c>
      <c r="BM115">
        <f t="shared" si="43"/>
        <v>16</v>
      </c>
      <c r="BN115">
        <f t="shared" si="44"/>
        <v>16</v>
      </c>
      <c r="BO115">
        <f t="shared" si="45"/>
        <v>16</v>
      </c>
      <c r="BP115">
        <f t="shared" si="46"/>
        <v>16</v>
      </c>
      <c r="BX115" s="85"/>
      <c r="BY115" s="85"/>
    </row>
    <row r="116" spans="1:77">
      <c r="A116" s="76" t="str">
        <f t="shared" si="24"/>
        <v>408</v>
      </c>
      <c r="B116" s="22">
        <v>39555</v>
      </c>
      <c r="C116" s="85">
        <v>8</v>
      </c>
      <c r="D116" s="85">
        <v>8</v>
      </c>
      <c r="E116" s="85">
        <v>8</v>
      </c>
      <c r="F116" s="85">
        <v>8</v>
      </c>
      <c r="G116" s="85">
        <v>8</v>
      </c>
      <c r="H116" s="85">
        <v>8</v>
      </c>
      <c r="I116" s="85">
        <v>8</v>
      </c>
      <c r="J116" s="85">
        <v>8</v>
      </c>
      <c r="K116" s="85">
        <v>8</v>
      </c>
      <c r="L116" s="85">
        <v>8</v>
      </c>
      <c r="M116" s="85">
        <v>8</v>
      </c>
      <c r="N116" s="85">
        <v>8</v>
      </c>
      <c r="O116" s="85">
        <v>8</v>
      </c>
      <c r="P116" s="85">
        <v>8</v>
      </c>
      <c r="Q116" s="85">
        <v>8</v>
      </c>
      <c r="R116" s="85">
        <v>8</v>
      </c>
      <c r="S116" s="85">
        <v>8</v>
      </c>
      <c r="T116" s="85">
        <v>8</v>
      </c>
      <c r="U116" s="85">
        <v>8</v>
      </c>
      <c r="V116" s="85">
        <v>8</v>
      </c>
      <c r="W116" s="85">
        <v>8</v>
      </c>
      <c r="X116" s="85">
        <v>8</v>
      </c>
      <c r="Y116" s="85">
        <v>8</v>
      </c>
      <c r="Z116" s="85">
        <v>8</v>
      </c>
      <c r="AA116" s="85">
        <v>8</v>
      </c>
      <c r="AB116" s="85">
        <v>8</v>
      </c>
      <c r="AC116" s="85">
        <v>8</v>
      </c>
      <c r="AD116" s="85">
        <v>8</v>
      </c>
      <c r="AE116" s="85">
        <v>8</v>
      </c>
      <c r="AF116" s="85">
        <v>8</v>
      </c>
      <c r="AG116" s="85">
        <v>8</v>
      </c>
      <c r="AH116" s="85">
        <v>8</v>
      </c>
      <c r="AI116" s="85">
        <v>8</v>
      </c>
      <c r="AJ116" s="85">
        <v>8</v>
      </c>
      <c r="AK116" s="85">
        <v>8</v>
      </c>
      <c r="AL116" s="85">
        <v>8</v>
      </c>
      <c r="AM116" s="85">
        <v>8</v>
      </c>
      <c r="AN116" s="85">
        <v>8</v>
      </c>
      <c r="AO116" s="85">
        <v>8</v>
      </c>
      <c r="AP116" s="85">
        <v>8</v>
      </c>
      <c r="AQ116" s="85">
        <v>8</v>
      </c>
      <c r="AR116" s="85">
        <v>8</v>
      </c>
      <c r="AS116" s="85">
        <v>8</v>
      </c>
      <c r="AT116" s="85">
        <v>8</v>
      </c>
      <c r="AU116">
        <f t="shared" si="25"/>
        <v>16</v>
      </c>
      <c r="AV116">
        <f t="shared" si="26"/>
        <v>16</v>
      </c>
      <c r="AW116">
        <f t="shared" si="27"/>
        <v>16</v>
      </c>
      <c r="AX116">
        <f t="shared" si="28"/>
        <v>16</v>
      </c>
      <c r="AY116">
        <f t="shared" si="29"/>
        <v>16</v>
      </c>
      <c r="AZ116">
        <f t="shared" si="30"/>
        <v>16</v>
      </c>
      <c r="BA116">
        <f t="shared" si="31"/>
        <v>16</v>
      </c>
      <c r="BB116">
        <f t="shared" si="32"/>
        <v>16</v>
      </c>
      <c r="BC116">
        <f t="shared" si="33"/>
        <v>16</v>
      </c>
      <c r="BD116">
        <f t="shared" si="34"/>
        <v>16</v>
      </c>
      <c r="BE116">
        <f t="shared" si="35"/>
        <v>16</v>
      </c>
      <c r="BF116">
        <f t="shared" si="36"/>
        <v>16</v>
      </c>
      <c r="BG116">
        <f t="shared" si="37"/>
        <v>16</v>
      </c>
      <c r="BH116">
        <f t="shared" si="38"/>
        <v>16</v>
      </c>
      <c r="BI116">
        <f t="shared" si="39"/>
        <v>16</v>
      </c>
      <c r="BJ116">
        <f t="shared" si="40"/>
        <v>16</v>
      </c>
      <c r="BK116">
        <f t="shared" si="41"/>
        <v>16</v>
      </c>
      <c r="BL116">
        <f t="shared" si="42"/>
        <v>16</v>
      </c>
      <c r="BM116">
        <f t="shared" si="43"/>
        <v>16</v>
      </c>
      <c r="BN116">
        <f t="shared" si="44"/>
        <v>16</v>
      </c>
      <c r="BO116">
        <f t="shared" si="45"/>
        <v>16</v>
      </c>
      <c r="BP116">
        <f t="shared" si="46"/>
        <v>16</v>
      </c>
      <c r="BX116" s="85"/>
      <c r="BY116" s="85"/>
    </row>
    <row r="117" spans="1:77">
      <c r="A117" s="76" t="str">
        <f t="shared" si="24"/>
        <v>408</v>
      </c>
      <c r="B117" s="22">
        <v>39556</v>
      </c>
      <c r="C117" s="85">
        <v>7</v>
      </c>
      <c r="D117" s="85">
        <v>7</v>
      </c>
      <c r="E117" s="85">
        <v>7</v>
      </c>
      <c r="F117" s="85">
        <v>7</v>
      </c>
      <c r="G117" s="85">
        <v>7</v>
      </c>
      <c r="H117" s="85">
        <v>7</v>
      </c>
      <c r="I117" s="85">
        <v>7</v>
      </c>
      <c r="J117" s="85">
        <v>7</v>
      </c>
      <c r="K117" s="85">
        <v>7</v>
      </c>
      <c r="L117" s="85">
        <v>7</v>
      </c>
      <c r="M117" s="85">
        <v>7</v>
      </c>
      <c r="N117" s="85">
        <v>7</v>
      </c>
      <c r="O117" s="85">
        <v>7</v>
      </c>
      <c r="P117" s="85">
        <v>7</v>
      </c>
      <c r="Q117" s="85">
        <v>7</v>
      </c>
      <c r="R117" s="85">
        <v>7</v>
      </c>
      <c r="S117" s="85">
        <v>7</v>
      </c>
      <c r="T117" s="85">
        <v>7</v>
      </c>
      <c r="U117" s="85">
        <v>7</v>
      </c>
      <c r="V117" s="85">
        <v>7</v>
      </c>
      <c r="W117" s="85">
        <v>7</v>
      </c>
      <c r="X117" s="85">
        <v>7</v>
      </c>
      <c r="Y117" s="85">
        <v>7</v>
      </c>
      <c r="Z117" s="85">
        <v>7</v>
      </c>
      <c r="AA117" s="85">
        <v>7</v>
      </c>
      <c r="AB117" s="85">
        <v>7</v>
      </c>
      <c r="AC117" s="85">
        <v>7</v>
      </c>
      <c r="AD117" s="85">
        <v>7</v>
      </c>
      <c r="AE117" s="85">
        <v>7</v>
      </c>
      <c r="AF117" s="85">
        <v>7</v>
      </c>
      <c r="AG117" s="85">
        <v>7</v>
      </c>
      <c r="AH117" s="85">
        <v>7</v>
      </c>
      <c r="AI117" s="85">
        <v>7</v>
      </c>
      <c r="AJ117" s="85">
        <v>7</v>
      </c>
      <c r="AK117" s="85">
        <v>7</v>
      </c>
      <c r="AL117" s="85">
        <v>7</v>
      </c>
      <c r="AM117" s="85">
        <v>7</v>
      </c>
      <c r="AN117" s="85">
        <v>7</v>
      </c>
      <c r="AO117" s="85">
        <v>7</v>
      </c>
      <c r="AP117" s="85">
        <v>7</v>
      </c>
      <c r="AQ117" s="85">
        <v>7</v>
      </c>
      <c r="AR117" s="85">
        <v>7</v>
      </c>
      <c r="AS117" s="85">
        <v>7</v>
      </c>
      <c r="AT117" s="85">
        <v>7</v>
      </c>
      <c r="AU117">
        <f t="shared" si="25"/>
        <v>14</v>
      </c>
      <c r="AV117">
        <f t="shared" si="26"/>
        <v>14</v>
      </c>
      <c r="AW117">
        <f t="shared" si="27"/>
        <v>14</v>
      </c>
      <c r="AX117">
        <f t="shared" si="28"/>
        <v>14</v>
      </c>
      <c r="AY117">
        <f t="shared" si="29"/>
        <v>14</v>
      </c>
      <c r="AZ117">
        <f t="shared" si="30"/>
        <v>14</v>
      </c>
      <c r="BA117">
        <f t="shared" si="31"/>
        <v>14</v>
      </c>
      <c r="BB117">
        <f t="shared" si="32"/>
        <v>14</v>
      </c>
      <c r="BC117">
        <f t="shared" si="33"/>
        <v>14</v>
      </c>
      <c r="BD117">
        <f t="shared" si="34"/>
        <v>14</v>
      </c>
      <c r="BE117">
        <f t="shared" si="35"/>
        <v>14</v>
      </c>
      <c r="BF117">
        <f t="shared" si="36"/>
        <v>14</v>
      </c>
      <c r="BG117">
        <f t="shared" si="37"/>
        <v>14</v>
      </c>
      <c r="BH117">
        <f t="shared" si="38"/>
        <v>14</v>
      </c>
      <c r="BI117">
        <f t="shared" si="39"/>
        <v>14</v>
      </c>
      <c r="BJ117">
        <f t="shared" si="40"/>
        <v>14</v>
      </c>
      <c r="BK117">
        <f t="shared" si="41"/>
        <v>14</v>
      </c>
      <c r="BL117">
        <f t="shared" si="42"/>
        <v>14</v>
      </c>
      <c r="BM117">
        <f t="shared" si="43"/>
        <v>14</v>
      </c>
      <c r="BN117">
        <f t="shared" si="44"/>
        <v>14</v>
      </c>
      <c r="BO117">
        <f t="shared" si="45"/>
        <v>14</v>
      </c>
      <c r="BP117">
        <f t="shared" si="46"/>
        <v>14</v>
      </c>
      <c r="BX117" s="85"/>
      <c r="BY117" s="85"/>
    </row>
    <row r="118" spans="1:77">
      <c r="A118" s="76" t="str">
        <f t="shared" si="24"/>
        <v>408</v>
      </c>
      <c r="B118" s="22">
        <v>39557</v>
      </c>
      <c r="C118" s="85"/>
      <c r="D118" s="85"/>
      <c r="E118" s="85"/>
      <c r="F118" s="85"/>
      <c r="G118" s="85"/>
      <c r="H118" s="85"/>
      <c r="I118" s="85"/>
      <c r="J118" s="85"/>
      <c r="K118" s="85"/>
      <c r="L118" s="85"/>
      <c r="M118" s="85"/>
      <c r="N118" s="85"/>
      <c r="O118" s="85"/>
      <c r="P118" s="85"/>
      <c r="Q118" s="85"/>
      <c r="R118" s="85"/>
      <c r="S118" s="85"/>
      <c r="T118" s="85"/>
      <c r="U118" s="85"/>
      <c r="V118" s="85"/>
      <c r="W118" s="85"/>
      <c r="X118" s="85"/>
      <c r="Y118" s="85"/>
      <c r="Z118" s="85"/>
      <c r="AA118" s="85"/>
      <c r="AB118" s="85"/>
      <c r="AC118" s="85"/>
      <c r="AD118" s="85"/>
      <c r="AE118" s="85"/>
      <c r="AF118" s="85"/>
      <c r="AG118" s="85"/>
      <c r="AH118" s="85"/>
      <c r="AI118" s="85"/>
      <c r="AJ118" s="85"/>
      <c r="AK118" s="85"/>
      <c r="AL118" s="85"/>
      <c r="AM118" s="85"/>
      <c r="AN118" s="85"/>
      <c r="AO118" s="85"/>
      <c r="AP118" s="85"/>
      <c r="AQ118" s="85"/>
      <c r="AR118" s="85"/>
      <c r="AS118" s="85"/>
      <c r="AT118" s="85"/>
      <c r="AU118">
        <f t="shared" si="25"/>
        <v>0</v>
      </c>
      <c r="AV118">
        <f t="shared" si="26"/>
        <v>0</v>
      </c>
      <c r="AW118">
        <f t="shared" si="27"/>
        <v>0</v>
      </c>
      <c r="AX118">
        <f t="shared" si="28"/>
        <v>0</v>
      </c>
      <c r="AY118">
        <f t="shared" si="29"/>
        <v>0</v>
      </c>
      <c r="AZ118">
        <f t="shared" si="30"/>
        <v>0</v>
      </c>
      <c r="BA118">
        <f t="shared" si="31"/>
        <v>0</v>
      </c>
      <c r="BB118">
        <f t="shared" si="32"/>
        <v>0</v>
      </c>
      <c r="BC118">
        <f t="shared" si="33"/>
        <v>0</v>
      </c>
      <c r="BD118">
        <f t="shared" si="34"/>
        <v>0</v>
      </c>
      <c r="BE118">
        <f t="shared" si="35"/>
        <v>0</v>
      </c>
      <c r="BF118">
        <f t="shared" si="36"/>
        <v>0</v>
      </c>
      <c r="BG118">
        <f t="shared" si="37"/>
        <v>0</v>
      </c>
      <c r="BH118">
        <f t="shared" si="38"/>
        <v>0</v>
      </c>
      <c r="BI118">
        <f t="shared" si="39"/>
        <v>0</v>
      </c>
      <c r="BJ118">
        <f t="shared" si="40"/>
        <v>0</v>
      </c>
      <c r="BK118">
        <f t="shared" si="41"/>
        <v>0</v>
      </c>
      <c r="BL118">
        <f t="shared" si="42"/>
        <v>0</v>
      </c>
      <c r="BM118">
        <f t="shared" si="43"/>
        <v>0</v>
      </c>
      <c r="BN118">
        <f t="shared" si="44"/>
        <v>0</v>
      </c>
      <c r="BO118">
        <f t="shared" si="45"/>
        <v>0</v>
      </c>
      <c r="BP118">
        <f t="shared" si="46"/>
        <v>0</v>
      </c>
      <c r="BX118" s="85"/>
      <c r="BY118" s="85"/>
    </row>
    <row r="119" spans="1:77">
      <c r="A119" s="76" t="str">
        <f t="shared" si="24"/>
        <v>408</v>
      </c>
      <c r="B119" s="22">
        <v>39558</v>
      </c>
      <c r="C119" s="85"/>
      <c r="D119" s="85"/>
      <c r="E119" s="85"/>
      <c r="F119" s="85"/>
      <c r="G119" s="85"/>
      <c r="H119" s="85"/>
      <c r="I119" s="85"/>
      <c r="J119" s="85"/>
      <c r="K119" s="85"/>
      <c r="L119" s="85"/>
      <c r="M119" s="85"/>
      <c r="N119" s="85"/>
      <c r="O119" s="85"/>
      <c r="P119" s="85"/>
      <c r="Q119" s="85"/>
      <c r="R119" s="85"/>
      <c r="S119" s="85"/>
      <c r="T119" s="85"/>
      <c r="U119" s="85"/>
      <c r="V119" s="85"/>
      <c r="W119" s="85"/>
      <c r="X119" s="85"/>
      <c r="Y119" s="85"/>
      <c r="Z119" s="85"/>
      <c r="AA119" s="85"/>
      <c r="AB119" s="85"/>
      <c r="AC119" s="85"/>
      <c r="AD119" s="85"/>
      <c r="AE119" s="85"/>
      <c r="AF119" s="85"/>
      <c r="AG119" s="85"/>
      <c r="AH119" s="85"/>
      <c r="AI119" s="85"/>
      <c r="AJ119" s="85"/>
      <c r="AK119" s="85"/>
      <c r="AL119" s="85"/>
      <c r="AM119" s="85"/>
      <c r="AN119" s="85"/>
      <c r="AO119" s="85"/>
      <c r="AP119" s="85"/>
      <c r="AQ119" s="85"/>
      <c r="AR119" s="85"/>
      <c r="AS119" s="85"/>
      <c r="AT119" s="85"/>
      <c r="AU119">
        <f t="shared" si="25"/>
        <v>0</v>
      </c>
      <c r="AV119">
        <f t="shared" si="26"/>
        <v>0</v>
      </c>
      <c r="AW119">
        <f t="shared" si="27"/>
        <v>0</v>
      </c>
      <c r="AX119">
        <f t="shared" si="28"/>
        <v>0</v>
      </c>
      <c r="AY119">
        <f t="shared" si="29"/>
        <v>0</v>
      </c>
      <c r="AZ119">
        <f t="shared" si="30"/>
        <v>0</v>
      </c>
      <c r="BA119">
        <f t="shared" si="31"/>
        <v>0</v>
      </c>
      <c r="BB119">
        <f t="shared" si="32"/>
        <v>0</v>
      </c>
      <c r="BC119">
        <f t="shared" si="33"/>
        <v>0</v>
      </c>
      <c r="BD119">
        <f t="shared" si="34"/>
        <v>0</v>
      </c>
      <c r="BE119">
        <f t="shared" si="35"/>
        <v>0</v>
      </c>
      <c r="BF119">
        <f t="shared" si="36"/>
        <v>0</v>
      </c>
      <c r="BG119">
        <f t="shared" si="37"/>
        <v>0</v>
      </c>
      <c r="BH119">
        <f t="shared" si="38"/>
        <v>0</v>
      </c>
      <c r="BI119">
        <f t="shared" si="39"/>
        <v>0</v>
      </c>
      <c r="BJ119">
        <f t="shared" si="40"/>
        <v>0</v>
      </c>
      <c r="BK119">
        <f t="shared" si="41"/>
        <v>0</v>
      </c>
      <c r="BL119">
        <f t="shared" si="42"/>
        <v>0</v>
      </c>
      <c r="BM119">
        <f t="shared" si="43"/>
        <v>0</v>
      </c>
      <c r="BN119">
        <f t="shared" si="44"/>
        <v>0</v>
      </c>
      <c r="BO119">
        <f t="shared" si="45"/>
        <v>0</v>
      </c>
      <c r="BP119">
        <f t="shared" si="46"/>
        <v>0</v>
      </c>
      <c r="BX119" s="85"/>
      <c r="BY119" s="85"/>
    </row>
    <row r="120" spans="1:77">
      <c r="A120" s="76" t="str">
        <f t="shared" si="24"/>
        <v>408</v>
      </c>
      <c r="B120" s="22">
        <v>39559</v>
      </c>
      <c r="C120" s="85">
        <v>7</v>
      </c>
      <c r="D120" s="85">
        <v>7</v>
      </c>
      <c r="E120" s="85">
        <v>7</v>
      </c>
      <c r="F120" s="85">
        <v>7</v>
      </c>
      <c r="G120" s="85">
        <v>7</v>
      </c>
      <c r="H120" s="85">
        <v>7</v>
      </c>
      <c r="I120" s="85">
        <v>7</v>
      </c>
      <c r="J120" s="85">
        <v>7</v>
      </c>
      <c r="K120" s="85">
        <v>7</v>
      </c>
      <c r="L120" s="85">
        <v>7</v>
      </c>
      <c r="M120" s="85">
        <v>7</v>
      </c>
      <c r="N120" s="85">
        <v>7</v>
      </c>
      <c r="O120" s="85">
        <v>7</v>
      </c>
      <c r="P120" s="85">
        <v>7</v>
      </c>
      <c r="Q120" s="85">
        <v>7</v>
      </c>
      <c r="R120" s="85">
        <v>7</v>
      </c>
      <c r="S120" s="85">
        <v>7</v>
      </c>
      <c r="T120" s="85">
        <v>7</v>
      </c>
      <c r="U120" s="85">
        <v>7</v>
      </c>
      <c r="V120" s="85">
        <v>7</v>
      </c>
      <c r="W120" s="85">
        <v>7</v>
      </c>
      <c r="X120" s="85">
        <v>7</v>
      </c>
      <c r="Y120" s="85">
        <v>7</v>
      </c>
      <c r="Z120" s="85">
        <v>7</v>
      </c>
      <c r="AA120" s="85">
        <v>7</v>
      </c>
      <c r="AB120" s="85">
        <v>7</v>
      </c>
      <c r="AC120" s="85">
        <v>7</v>
      </c>
      <c r="AD120" s="85">
        <v>7</v>
      </c>
      <c r="AE120" s="85">
        <v>7</v>
      </c>
      <c r="AF120" s="85">
        <v>7</v>
      </c>
      <c r="AG120" s="85">
        <v>7</v>
      </c>
      <c r="AH120" s="85">
        <v>7</v>
      </c>
      <c r="AI120" s="85">
        <v>7</v>
      </c>
      <c r="AJ120" s="85">
        <v>7</v>
      </c>
      <c r="AK120" s="85">
        <v>7</v>
      </c>
      <c r="AL120" s="85">
        <v>7</v>
      </c>
      <c r="AM120" s="85">
        <v>7</v>
      </c>
      <c r="AN120" s="85">
        <v>7</v>
      </c>
      <c r="AO120" s="85">
        <v>7</v>
      </c>
      <c r="AP120" s="85">
        <v>7</v>
      </c>
      <c r="AQ120" s="85">
        <v>7</v>
      </c>
      <c r="AR120" s="85">
        <v>7</v>
      </c>
      <c r="AS120" s="85">
        <v>7</v>
      </c>
      <c r="AT120" s="85">
        <v>7</v>
      </c>
      <c r="AU120">
        <f t="shared" si="25"/>
        <v>14</v>
      </c>
      <c r="AV120">
        <f t="shared" si="26"/>
        <v>14</v>
      </c>
      <c r="AW120">
        <f t="shared" si="27"/>
        <v>14</v>
      </c>
      <c r="AX120">
        <f t="shared" si="28"/>
        <v>14</v>
      </c>
      <c r="AY120">
        <f t="shared" si="29"/>
        <v>14</v>
      </c>
      <c r="AZ120">
        <f t="shared" si="30"/>
        <v>14</v>
      </c>
      <c r="BA120">
        <f t="shared" si="31"/>
        <v>14</v>
      </c>
      <c r="BB120">
        <f t="shared" si="32"/>
        <v>14</v>
      </c>
      <c r="BC120">
        <f t="shared" si="33"/>
        <v>14</v>
      </c>
      <c r="BD120">
        <f t="shared" si="34"/>
        <v>14</v>
      </c>
      <c r="BE120">
        <f t="shared" si="35"/>
        <v>14</v>
      </c>
      <c r="BF120">
        <f t="shared" si="36"/>
        <v>14</v>
      </c>
      <c r="BG120">
        <f t="shared" si="37"/>
        <v>14</v>
      </c>
      <c r="BH120">
        <f t="shared" si="38"/>
        <v>14</v>
      </c>
      <c r="BI120">
        <f t="shared" si="39"/>
        <v>14</v>
      </c>
      <c r="BJ120">
        <f t="shared" si="40"/>
        <v>14</v>
      </c>
      <c r="BK120">
        <f t="shared" si="41"/>
        <v>14</v>
      </c>
      <c r="BL120">
        <f t="shared" si="42"/>
        <v>14</v>
      </c>
      <c r="BM120">
        <f t="shared" si="43"/>
        <v>14</v>
      </c>
      <c r="BN120">
        <f t="shared" si="44"/>
        <v>14</v>
      </c>
      <c r="BO120">
        <f t="shared" si="45"/>
        <v>14</v>
      </c>
      <c r="BP120">
        <f t="shared" si="46"/>
        <v>14</v>
      </c>
      <c r="BX120" s="85"/>
      <c r="BY120" s="85"/>
    </row>
    <row r="121" spans="1:77">
      <c r="A121" s="76" t="str">
        <f t="shared" si="24"/>
        <v>408</v>
      </c>
      <c r="B121" s="22">
        <v>39560</v>
      </c>
      <c r="C121" s="85">
        <v>8</v>
      </c>
      <c r="D121" s="85">
        <v>8</v>
      </c>
      <c r="E121" s="85">
        <v>8</v>
      </c>
      <c r="F121" s="85">
        <v>8</v>
      </c>
      <c r="G121" s="85">
        <v>8</v>
      </c>
      <c r="H121" s="85">
        <v>8</v>
      </c>
      <c r="I121" s="85">
        <v>8</v>
      </c>
      <c r="J121" s="85">
        <v>8</v>
      </c>
      <c r="K121" s="85">
        <v>8</v>
      </c>
      <c r="L121" s="85">
        <v>8</v>
      </c>
      <c r="M121" s="85">
        <v>8</v>
      </c>
      <c r="N121" s="85">
        <v>8</v>
      </c>
      <c r="O121" s="85">
        <v>8</v>
      </c>
      <c r="P121" s="85">
        <v>8</v>
      </c>
      <c r="Q121" s="85">
        <v>8</v>
      </c>
      <c r="R121" s="85">
        <v>8</v>
      </c>
      <c r="S121" s="85">
        <v>8</v>
      </c>
      <c r="T121" s="85">
        <v>8</v>
      </c>
      <c r="U121" s="85">
        <v>8</v>
      </c>
      <c r="V121" s="85">
        <v>8</v>
      </c>
      <c r="W121" s="85">
        <v>8</v>
      </c>
      <c r="X121" s="85">
        <v>8</v>
      </c>
      <c r="Y121" s="85">
        <v>8</v>
      </c>
      <c r="Z121" s="85">
        <v>8</v>
      </c>
      <c r="AA121" s="85">
        <v>8</v>
      </c>
      <c r="AB121" s="85">
        <v>8</v>
      </c>
      <c r="AC121" s="85">
        <v>8</v>
      </c>
      <c r="AD121" s="85">
        <v>8</v>
      </c>
      <c r="AE121" s="85">
        <v>8</v>
      </c>
      <c r="AF121" s="85">
        <v>8</v>
      </c>
      <c r="AG121" s="85">
        <v>8</v>
      </c>
      <c r="AH121" s="85">
        <v>8</v>
      </c>
      <c r="AI121" s="85">
        <v>8</v>
      </c>
      <c r="AJ121" s="85">
        <v>8</v>
      </c>
      <c r="AK121" s="85">
        <v>8</v>
      </c>
      <c r="AL121" s="85">
        <v>8</v>
      </c>
      <c r="AM121" s="85">
        <v>8</v>
      </c>
      <c r="AN121" s="85">
        <v>8</v>
      </c>
      <c r="AO121" s="85">
        <v>8</v>
      </c>
      <c r="AP121" s="85">
        <v>8</v>
      </c>
      <c r="AQ121" s="85">
        <v>8</v>
      </c>
      <c r="AR121" s="85">
        <v>8</v>
      </c>
      <c r="AS121" s="85">
        <v>8</v>
      </c>
      <c r="AT121" s="85">
        <v>8</v>
      </c>
      <c r="AU121">
        <f t="shared" si="25"/>
        <v>16</v>
      </c>
      <c r="AV121">
        <f t="shared" si="26"/>
        <v>16</v>
      </c>
      <c r="AW121">
        <f t="shared" si="27"/>
        <v>16</v>
      </c>
      <c r="AX121">
        <f t="shared" si="28"/>
        <v>16</v>
      </c>
      <c r="AY121">
        <f t="shared" si="29"/>
        <v>16</v>
      </c>
      <c r="AZ121">
        <f t="shared" si="30"/>
        <v>16</v>
      </c>
      <c r="BA121">
        <f t="shared" si="31"/>
        <v>16</v>
      </c>
      <c r="BB121">
        <f t="shared" si="32"/>
        <v>16</v>
      </c>
      <c r="BC121">
        <f t="shared" si="33"/>
        <v>16</v>
      </c>
      <c r="BD121">
        <f t="shared" si="34"/>
        <v>16</v>
      </c>
      <c r="BE121">
        <f t="shared" si="35"/>
        <v>16</v>
      </c>
      <c r="BF121">
        <f t="shared" si="36"/>
        <v>16</v>
      </c>
      <c r="BG121">
        <f t="shared" si="37"/>
        <v>16</v>
      </c>
      <c r="BH121">
        <f t="shared" si="38"/>
        <v>16</v>
      </c>
      <c r="BI121">
        <f t="shared" si="39"/>
        <v>16</v>
      </c>
      <c r="BJ121">
        <f t="shared" si="40"/>
        <v>16</v>
      </c>
      <c r="BK121">
        <f t="shared" si="41"/>
        <v>16</v>
      </c>
      <c r="BL121">
        <f t="shared" si="42"/>
        <v>16</v>
      </c>
      <c r="BM121">
        <f t="shared" si="43"/>
        <v>16</v>
      </c>
      <c r="BN121">
        <f t="shared" si="44"/>
        <v>16</v>
      </c>
      <c r="BO121">
        <f t="shared" si="45"/>
        <v>16</v>
      </c>
      <c r="BP121">
        <f t="shared" si="46"/>
        <v>16</v>
      </c>
      <c r="BX121" s="85"/>
      <c r="BY121" s="85"/>
    </row>
    <row r="122" spans="1:77">
      <c r="A122" s="76" t="str">
        <f t="shared" si="24"/>
        <v>408</v>
      </c>
      <c r="B122" s="22">
        <v>39561</v>
      </c>
      <c r="C122" s="85">
        <v>8</v>
      </c>
      <c r="D122" s="85">
        <v>8</v>
      </c>
      <c r="E122" s="85">
        <v>8</v>
      </c>
      <c r="F122" s="85">
        <v>8</v>
      </c>
      <c r="G122" s="85">
        <v>8</v>
      </c>
      <c r="H122" s="85">
        <v>8</v>
      </c>
      <c r="I122" s="85">
        <v>8</v>
      </c>
      <c r="J122" s="85">
        <v>8</v>
      </c>
      <c r="K122" s="85">
        <v>8</v>
      </c>
      <c r="L122" s="85">
        <v>8</v>
      </c>
      <c r="M122" s="85">
        <v>8</v>
      </c>
      <c r="N122" s="85">
        <v>8</v>
      </c>
      <c r="O122" s="85">
        <v>8</v>
      </c>
      <c r="P122" s="85">
        <v>8</v>
      </c>
      <c r="Q122" s="85">
        <v>8</v>
      </c>
      <c r="R122" s="85">
        <v>8</v>
      </c>
      <c r="S122" s="85">
        <v>8</v>
      </c>
      <c r="T122" s="85">
        <v>8</v>
      </c>
      <c r="U122" s="85">
        <v>8</v>
      </c>
      <c r="V122" s="85">
        <v>8</v>
      </c>
      <c r="W122" s="85">
        <v>8</v>
      </c>
      <c r="X122" s="85">
        <v>8</v>
      </c>
      <c r="Y122" s="85">
        <v>8</v>
      </c>
      <c r="Z122" s="85">
        <v>8</v>
      </c>
      <c r="AA122" s="85">
        <v>8</v>
      </c>
      <c r="AB122" s="85">
        <v>8</v>
      </c>
      <c r="AC122" s="85">
        <v>8</v>
      </c>
      <c r="AD122" s="85">
        <v>8</v>
      </c>
      <c r="AE122" s="85">
        <v>8</v>
      </c>
      <c r="AF122" s="85">
        <v>8</v>
      </c>
      <c r="AG122" s="85">
        <v>8</v>
      </c>
      <c r="AH122" s="85">
        <v>8</v>
      </c>
      <c r="AI122" s="85">
        <v>8</v>
      </c>
      <c r="AJ122" s="85">
        <v>8</v>
      </c>
      <c r="AK122" s="85">
        <v>8</v>
      </c>
      <c r="AL122" s="85">
        <v>8</v>
      </c>
      <c r="AM122" s="85">
        <v>8</v>
      </c>
      <c r="AN122" s="85">
        <v>8</v>
      </c>
      <c r="AO122" s="85">
        <v>8</v>
      </c>
      <c r="AP122" s="85">
        <v>8</v>
      </c>
      <c r="AQ122" s="85">
        <v>8</v>
      </c>
      <c r="AR122" s="85">
        <v>8</v>
      </c>
      <c r="AS122" s="85">
        <v>8</v>
      </c>
      <c r="AT122" s="85">
        <v>8</v>
      </c>
      <c r="AU122">
        <f t="shared" si="25"/>
        <v>16</v>
      </c>
      <c r="AV122">
        <f t="shared" si="26"/>
        <v>16</v>
      </c>
      <c r="AW122">
        <f t="shared" si="27"/>
        <v>16</v>
      </c>
      <c r="AX122">
        <f t="shared" si="28"/>
        <v>16</v>
      </c>
      <c r="AY122">
        <f t="shared" si="29"/>
        <v>16</v>
      </c>
      <c r="AZ122">
        <f t="shared" si="30"/>
        <v>16</v>
      </c>
      <c r="BA122">
        <f t="shared" si="31"/>
        <v>16</v>
      </c>
      <c r="BB122">
        <f t="shared" si="32"/>
        <v>16</v>
      </c>
      <c r="BC122">
        <f t="shared" si="33"/>
        <v>16</v>
      </c>
      <c r="BD122">
        <f t="shared" si="34"/>
        <v>16</v>
      </c>
      <c r="BE122">
        <f t="shared" si="35"/>
        <v>16</v>
      </c>
      <c r="BF122">
        <f t="shared" si="36"/>
        <v>16</v>
      </c>
      <c r="BG122">
        <f t="shared" si="37"/>
        <v>16</v>
      </c>
      <c r="BH122">
        <f t="shared" si="38"/>
        <v>16</v>
      </c>
      <c r="BI122">
        <f t="shared" si="39"/>
        <v>16</v>
      </c>
      <c r="BJ122">
        <f t="shared" si="40"/>
        <v>16</v>
      </c>
      <c r="BK122">
        <f t="shared" si="41"/>
        <v>16</v>
      </c>
      <c r="BL122">
        <f t="shared" si="42"/>
        <v>16</v>
      </c>
      <c r="BM122">
        <f t="shared" si="43"/>
        <v>16</v>
      </c>
      <c r="BN122">
        <f t="shared" si="44"/>
        <v>16</v>
      </c>
      <c r="BO122">
        <f t="shared" si="45"/>
        <v>16</v>
      </c>
      <c r="BP122">
        <f t="shared" si="46"/>
        <v>16</v>
      </c>
      <c r="BX122" s="85"/>
      <c r="BY122" s="85"/>
    </row>
    <row r="123" spans="1:77">
      <c r="A123" s="76" t="str">
        <f t="shared" si="24"/>
        <v>408</v>
      </c>
      <c r="B123" s="22">
        <v>39562</v>
      </c>
      <c r="C123" s="85">
        <v>8</v>
      </c>
      <c r="D123" s="85">
        <v>8</v>
      </c>
      <c r="E123" s="85">
        <v>8</v>
      </c>
      <c r="F123" s="85">
        <v>8</v>
      </c>
      <c r="G123" s="85">
        <v>8</v>
      </c>
      <c r="H123" s="85">
        <v>8</v>
      </c>
      <c r="I123" s="85">
        <v>8</v>
      </c>
      <c r="J123" s="85">
        <v>8</v>
      </c>
      <c r="K123" s="85">
        <v>8</v>
      </c>
      <c r="L123" s="85">
        <v>8</v>
      </c>
      <c r="M123" s="85">
        <v>8</v>
      </c>
      <c r="N123" s="85">
        <v>8</v>
      </c>
      <c r="O123" s="85">
        <v>8</v>
      </c>
      <c r="P123" s="85">
        <v>8</v>
      </c>
      <c r="Q123" s="85">
        <v>8</v>
      </c>
      <c r="R123" s="85">
        <v>8</v>
      </c>
      <c r="S123" s="85">
        <v>8</v>
      </c>
      <c r="T123" s="85">
        <v>8</v>
      </c>
      <c r="U123" s="85">
        <v>8</v>
      </c>
      <c r="V123" s="85">
        <v>8</v>
      </c>
      <c r="W123" s="85">
        <v>8</v>
      </c>
      <c r="X123" s="85">
        <v>8</v>
      </c>
      <c r="Y123" s="85">
        <v>8</v>
      </c>
      <c r="Z123" s="85">
        <v>8</v>
      </c>
      <c r="AA123" s="85">
        <v>8</v>
      </c>
      <c r="AB123" s="85">
        <v>8</v>
      </c>
      <c r="AC123" s="85">
        <v>8</v>
      </c>
      <c r="AD123" s="85">
        <v>8</v>
      </c>
      <c r="AE123" s="85">
        <v>8</v>
      </c>
      <c r="AF123" s="85">
        <v>8</v>
      </c>
      <c r="AG123" s="85">
        <v>8</v>
      </c>
      <c r="AH123" s="85">
        <v>8</v>
      </c>
      <c r="AI123" s="85">
        <v>8</v>
      </c>
      <c r="AJ123" s="85">
        <v>8</v>
      </c>
      <c r="AK123" s="85">
        <v>8</v>
      </c>
      <c r="AL123" s="85">
        <v>8</v>
      </c>
      <c r="AM123" s="85">
        <v>8</v>
      </c>
      <c r="AN123" s="85">
        <v>8</v>
      </c>
      <c r="AO123" s="85">
        <v>8</v>
      </c>
      <c r="AP123" s="85">
        <v>8</v>
      </c>
      <c r="AQ123" s="85">
        <v>8</v>
      </c>
      <c r="AR123" s="85">
        <v>8</v>
      </c>
      <c r="AS123" s="85">
        <v>8</v>
      </c>
      <c r="AT123" s="85">
        <v>8</v>
      </c>
      <c r="AU123">
        <f t="shared" si="25"/>
        <v>16</v>
      </c>
      <c r="AV123">
        <f t="shared" si="26"/>
        <v>16</v>
      </c>
      <c r="AW123">
        <f t="shared" si="27"/>
        <v>16</v>
      </c>
      <c r="AX123">
        <f t="shared" si="28"/>
        <v>16</v>
      </c>
      <c r="AY123">
        <f t="shared" si="29"/>
        <v>16</v>
      </c>
      <c r="AZ123">
        <f t="shared" si="30"/>
        <v>16</v>
      </c>
      <c r="BA123">
        <f t="shared" si="31"/>
        <v>16</v>
      </c>
      <c r="BB123">
        <f t="shared" si="32"/>
        <v>16</v>
      </c>
      <c r="BC123">
        <f t="shared" si="33"/>
        <v>16</v>
      </c>
      <c r="BD123">
        <f t="shared" si="34"/>
        <v>16</v>
      </c>
      <c r="BE123">
        <f t="shared" si="35"/>
        <v>16</v>
      </c>
      <c r="BF123">
        <f t="shared" si="36"/>
        <v>16</v>
      </c>
      <c r="BG123">
        <f t="shared" si="37"/>
        <v>16</v>
      </c>
      <c r="BH123">
        <f t="shared" si="38"/>
        <v>16</v>
      </c>
      <c r="BI123">
        <f t="shared" si="39"/>
        <v>16</v>
      </c>
      <c r="BJ123">
        <f t="shared" si="40"/>
        <v>16</v>
      </c>
      <c r="BK123">
        <f t="shared" si="41"/>
        <v>16</v>
      </c>
      <c r="BL123">
        <f t="shared" si="42"/>
        <v>16</v>
      </c>
      <c r="BM123">
        <f t="shared" si="43"/>
        <v>16</v>
      </c>
      <c r="BN123">
        <f t="shared" si="44"/>
        <v>16</v>
      </c>
      <c r="BO123">
        <f t="shared" si="45"/>
        <v>16</v>
      </c>
      <c r="BP123">
        <f t="shared" si="46"/>
        <v>16</v>
      </c>
      <c r="BX123" s="85"/>
      <c r="BY123" s="85"/>
    </row>
    <row r="124" spans="1:77">
      <c r="A124" s="76" t="str">
        <f t="shared" si="24"/>
        <v>408</v>
      </c>
      <c r="B124" s="22">
        <v>39563</v>
      </c>
      <c r="C124" s="85">
        <v>7</v>
      </c>
      <c r="D124" s="85">
        <v>7</v>
      </c>
      <c r="E124" s="85">
        <v>7</v>
      </c>
      <c r="F124" s="85">
        <v>7</v>
      </c>
      <c r="G124" s="85">
        <v>7</v>
      </c>
      <c r="H124" s="85">
        <v>7</v>
      </c>
      <c r="I124" s="85">
        <v>7</v>
      </c>
      <c r="J124" s="85">
        <v>7</v>
      </c>
      <c r="K124" s="85">
        <v>7</v>
      </c>
      <c r="L124" s="85">
        <v>7</v>
      </c>
      <c r="M124" s="85">
        <v>7</v>
      </c>
      <c r="N124" s="85">
        <v>7</v>
      </c>
      <c r="O124" s="85">
        <v>7</v>
      </c>
      <c r="P124" s="85">
        <v>7</v>
      </c>
      <c r="Q124" s="85">
        <v>7</v>
      </c>
      <c r="R124" s="85">
        <v>7</v>
      </c>
      <c r="S124" s="85">
        <v>7</v>
      </c>
      <c r="T124" s="85">
        <v>7</v>
      </c>
      <c r="U124" s="85">
        <v>7</v>
      </c>
      <c r="V124" s="85">
        <v>7</v>
      </c>
      <c r="W124" s="85">
        <v>7</v>
      </c>
      <c r="X124" s="85">
        <v>7</v>
      </c>
      <c r="Y124" s="85">
        <v>7</v>
      </c>
      <c r="Z124" s="85">
        <v>7</v>
      </c>
      <c r="AA124" s="85">
        <v>7</v>
      </c>
      <c r="AB124" s="85">
        <v>7</v>
      </c>
      <c r="AC124" s="85">
        <v>7</v>
      </c>
      <c r="AD124" s="85">
        <v>7</v>
      </c>
      <c r="AE124" s="85">
        <v>7</v>
      </c>
      <c r="AF124" s="85">
        <v>7</v>
      </c>
      <c r="AG124" s="85">
        <v>7</v>
      </c>
      <c r="AH124" s="85">
        <v>7</v>
      </c>
      <c r="AI124" s="85">
        <v>7</v>
      </c>
      <c r="AJ124" s="85">
        <v>7</v>
      </c>
      <c r="AK124" s="85">
        <v>7</v>
      </c>
      <c r="AL124" s="85">
        <v>7</v>
      </c>
      <c r="AM124" s="85">
        <v>7</v>
      </c>
      <c r="AN124" s="85">
        <v>7</v>
      </c>
      <c r="AO124" s="85">
        <v>7</v>
      </c>
      <c r="AP124" s="85">
        <v>7</v>
      </c>
      <c r="AQ124" s="85">
        <v>7</v>
      </c>
      <c r="AR124" s="85">
        <v>7</v>
      </c>
      <c r="AS124" s="85">
        <v>7</v>
      </c>
      <c r="AT124" s="85">
        <v>7</v>
      </c>
      <c r="AU124">
        <f t="shared" si="25"/>
        <v>14</v>
      </c>
      <c r="AV124">
        <f t="shared" si="26"/>
        <v>14</v>
      </c>
      <c r="AW124">
        <f t="shared" si="27"/>
        <v>14</v>
      </c>
      <c r="AX124">
        <f t="shared" si="28"/>
        <v>14</v>
      </c>
      <c r="AY124">
        <f t="shared" si="29"/>
        <v>14</v>
      </c>
      <c r="AZ124">
        <f t="shared" si="30"/>
        <v>14</v>
      </c>
      <c r="BA124">
        <f t="shared" si="31"/>
        <v>14</v>
      </c>
      <c r="BB124">
        <f t="shared" si="32"/>
        <v>14</v>
      </c>
      <c r="BC124">
        <f t="shared" si="33"/>
        <v>14</v>
      </c>
      <c r="BD124">
        <f t="shared" si="34"/>
        <v>14</v>
      </c>
      <c r="BE124">
        <f t="shared" si="35"/>
        <v>14</v>
      </c>
      <c r="BF124">
        <f t="shared" si="36"/>
        <v>14</v>
      </c>
      <c r="BG124">
        <f t="shared" si="37"/>
        <v>14</v>
      </c>
      <c r="BH124">
        <f t="shared" si="38"/>
        <v>14</v>
      </c>
      <c r="BI124">
        <f t="shared" si="39"/>
        <v>14</v>
      </c>
      <c r="BJ124">
        <f t="shared" si="40"/>
        <v>14</v>
      </c>
      <c r="BK124">
        <f t="shared" si="41"/>
        <v>14</v>
      </c>
      <c r="BL124">
        <f t="shared" si="42"/>
        <v>14</v>
      </c>
      <c r="BM124">
        <f t="shared" si="43"/>
        <v>14</v>
      </c>
      <c r="BN124">
        <f t="shared" si="44"/>
        <v>14</v>
      </c>
      <c r="BO124">
        <f t="shared" si="45"/>
        <v>14</v>
      </c>
      <c r="BP124">
        <f t="shared" si="46"/>
        <v>14</v>
      </c>
      <c r="BX124" s="85"/>
      <c r="BY124" s="85"/>
    </row>
    <row r="125" spans="1:77">
      <c r="A125" s="76" t="str">
        <f t="shared" si="24"/>
        <v>408</v>
      </c>
      <c r="B125" s="22">
        <v>39564</v>
      </c>
      <c r="C125" s="85"/>
      <c r="D125" s="85"/>
      <c r="E125" s="85"/>
      <c r="F125" s="85"/>
      <c r="G125" s="85"/>
      <c r="H125" s="85"/>
      <c r="I125" s="85"/>
      <c r="J125" s="85"/>
      <c r="K125" s="85"/>
      <c r="L125" s="85"/>
      <c r="M125" s="85"/>
      <c r="N125" s="85"/>
      <c r="O125" s="85"/>
      <c r="P125" s="85"/>
      <c r="Q125" s="85"/>
      <c r="R125" s="85"/>
      <c r="S125" s="85"/>
      <c r="T125" s="85"/>
      <c r="U125" s="85"/>
      <c r="V125" s="85"/>
      <c r="W125" s="85"/>
      <c r="X125" s="85"/>
      <c r="Y125" s="85"/>
      <c r="Z125" s="85"/>
      <c r="AA125" s="85"/>
      <c r="AB125" s="85"/>
      <c r="AC125" s="85"/>
      <c r="AD125" s="85"/>
      <c r="AE125" s="85"/>
      <c r="AF125" s="85"/>
      <c r="AG125" s="85"/>
      <c r="AH125" s="85"/>
      <c r="AI125" s="85"/>
      <c r="AJ125" s="85"/>
      <c r="AK125" s="85"/>
      <c r="AL125" s="85"/>
      <c r="AM125" s="85"/>
      <c r="AN125" s="85"/>
      <c r="AO125" s="85"/>
      <c r="AP125" s="85"/>
      <c r="AQ125" s="85"/>
      <c r="AR125" s="85"/>
      <c r="AS125" s="85"/>
      <c r="AT125" s="85"/>
      <c r="AU125">
        <f t="shared" si="25"/>
        <v>0</v>
      </c>
      <c r="AV125">
        <f t="shared" si="26"/>
        <v>0</v>
      </c>
      <c r="AW125">
        <f t="shared" si="27"/>
        <v>0</v>
      </c>
      <c r="AX125">
        <f t="shared" si="28"/>
        <v>0</v>
      </c>
      <c r="AY125">
        <f t="shared" si="29"/>
        <v>0</v>
      </c>
      <c r="AZ125">
        <f t="shared" si="30"/>
        <v>0</v>
      </c>
      <c r="BA125">
        <f t="shared" si="31"/>
        <v>0</v>
      </c>
      <c r="BB125">
        <f t="shared" si="32"/>
        <v>0</v>
      </c>
      <c r="BC125">
        <f t="shared" si="33"/>
        <v>0</v>
      </c>
      <c r="BD125">
        <f t="shared" si="34"/>
        <v>0</v>
      </c>
      <c r="BE125">
        <f t="shared" si="35"/>
        <v>0</v>
      </c>
      <c r="BF125">
        <f t="shared" si="36"/>
        <v>0</v>
      </c>
      <c r="BG125">
        <f t="shared" si="37"/>
        <v>0</v>
      </c>
      <c r="BH125">
        <f t="shared" si="38"/>
        <v>0</v>
      </c>
      <c r="BI125">
        <f t="shared" si="39"/>
        <v>0</v>
      </c>
      <c r="BJ125">
        <f t="shared" si="40"/>
        <v>0</v>
      </c>
      <c r="BK125">
        <f t="shared" si="41"/>
        <v>0</v>
      </c>
      <c r="BL125">
        <f t="shared" si="42"/>
        <v>0</v>
      </c>
      <c r="BM125">
        <f t="shared" si="43"/>
        <v>0</v>
      </c>
      <c r="BN125">
        <f t="shared" si="44"/>
        <v>0</v>
      </c>
      <c r="BO125">
        <f t="shared" si="45"/>
        <v>0</v>
      </c>
      <c r="BP125">
        <f t="shared" si="46"/>
        <v>0</v>
      </c>
      <c r="BX125" s="85"/>
      <c r="BY125" s="85"/>
    </row>
    <row r="126" spans="1:77">
      <c r="A126" s="76" t="str">
        <f t="shared" si="24"/>
        <v>408</v>
      </c>
      <c r="B126" s="22">
        <v>39565</v>
      </c>
      <c r="C126" s="85"/>
      <c r="D126" s="85"/>
      <c r="E126" s="85"/>
      <c r="F126" s="85"/>
      <c r="G126" s="85"/>
      <c r="H126" s="85"/>
      <c r="I126" s="85"/>
      <c r="J126" s="85"/>
      <c r="K126" s="85"/>
      <c r="L126" s="85"/>
      <c r="M126" s="85"/>
      <c r="N126" s="85"/>
      <c r="O126" s="85"/>
      <c r="P126" s="85"/>
      <c r="Q126" s="85"/>
      <c r="R126" s="85"/>
      <c r="S126" s="85"/>
      <c r="T126" s="85"/>
      <c r="U126" s="85"/>
      <c r="V126" s="85"/>
      <c r="W126" s="85"/>
      <c r="X126" s="85"/>
      <c r="Y126" s="85"/>
      <c r="Z126" s="85"/>
      <c r="AA126" s="85"/>
      <c r="AB126" s="85"/>
      <c r="AC126" s="85"/>
      <c r="AD126" s="85"/>
      <c r="AE126" s="85"/>
      <c r="AF126" s="85"/>
      <c r="AG126" s="85"/>
      <c r="AH126" s="85"/>
      <c r="AI126" s="85"/>
      <c r="AJ126" s="85"/>
      <c r="AK126" s="85"/>
      <c r="AL126" s="85"/>
      <c r="AM126" s="85"/>
      <c r="AN126" s="85"/>
      <c r="AO126" s="85"/>
      <c r="AP126" s="85"/>
      <c r="AQ126" s="85"/>
      <c r="AR126" s="85"/>
      <c r="AS126" s="85"/>
      <c r="AT126" s="85"/>
      <c r="AU126">
        <f t="shared" si="25"/>
        <v>0</v>
      </c>
      <c r="AV126">
        <f t="shared" si="26"/>
        <v>0</v>
      </c>
      <c r="AW126">
        <f t="shared" si="27"/>
        <v>0</v>
      </c>
      <c r="AX126">
        <f t="shared" si="28"/>
        <v>0</v>
      </c>
      <c r="AY126">
        <f t="shared" si="29"/>
        <v>0</v>
      </c>
      <c r="AZ126">
        <f t="shared" si="30"/>
        <v>0</v>
      </c>
      <c r="BA126">
        <f t="shared" si="31"/>
        <v>0</v>
      </c>
      <c r="BB126">
        <f t="shared" si="32"/>
        <v>0</v>
      </c>
      <c r="BC126">
        <f t="shared" si="33"/>
        <v>0</v>
      </c>
      <c r="BD126">
        <f t="shared" si="34"/>
        <v>0</v>
      </c>
      <c r="BE126">
        <f t="shared" si="35"/>
        <v>0</v>
      </c>
      <c r="BF126">
        <f t="shared" si="36"/>
        <v>0</v>
      </c>
      <c r="BG126">
        <f t="shared" si="37"/>
        <v>0</v>
      </c>
      <c r="BH126">
        <f t="shared" si="38"/>
        <v>0</v>
      </c>
      <c r="BI126">
        <f t="shared" si="39"/>
        <v>0</v>
      </c>
      <c r="BJ126">
        <f t="shared" si="40"/>
        <v>0</v>
      </c>
      <c r="BK126">
        <f t="shared" si="41"/>
        <v>0</v>
      </c>
      <c r="BL126">
        <f t="shared" si="42"/>
        <v>0</v>
      </c>
      <c r="BM126">
        <f t="shared" si="43"/>
        <v>0</v>
      </c>
      <c r="BN126">
        <f t="shared" si="44"/>
        <v>0</v>
      </c>
      <c r="BO126">
        <f t="shared" si="45"/>
        <v>0</v>
      </c>
      <c r="BP126">
        <f t="shared" si="46"/>
        <v>0</v>
      </c>
      <c r="BX126" s="85"/>
      <c r="BY126" s="85"/>
    </row>
    <row r="127" spans="1:77">
      <c r="A127" s="76" t="str">
        <f t="shared" si="24"/>
        <v>408</v>
      </c>
      <c r="B127" s="22">
        <v>39566</v>
      </c>
      <c r="C127" s="85">
        <v>7</v>
      </c>
      <c r="D127" s="85">
        <v>7</v>
      </c>
      <c r="E127" s="85">
        <v>7</v>
      </c>
      <c r="F127" s="85">
        <v>7</v>
      </c>
      <c r="G127" s="85">
        <v>7</v>
      </c>
      <c r="H127" s="85">
        <v>7</v>
      </c>
      <c r="I127" s="85">
        <v>7</v>
      </c>
      <c r="J127" s="85">
        <v>7</v>
      </c>
      <c r="K127" s="85">
        <v>7</v>
      </c>
      <c r="L127" s="85">
        <v>7</v>
      </c>
      <c r="M127" s="85">
        <v>7</v>
      </c>
      <c r="N127" s="85">
        <v>7</v>
      </c>
      <c r="O127" s="85">
        <v>7</v>
      </c>
      <c r="P127" s="85">
        <v>7</v>
      </c>
      <c r="Q127" s="85">
        <v>7</v>
      </c>
      <c r="R127" s="85">
        <v>7</v>
      </c>
      <c r="S127" s="85">
        <v>7</v>
      </c>
      <c r="T127" s="85">
        <v>7</v>
      </c>
      <c r="U127" s="85">
        <v>7</v>
      </c>
      <c r="V127" s="85">
        <v>7</v>
      </c>
      <c r="W127" s="85">
        <v>7</v>
      </c>
      <c r="X127" s="85">
        <v>7</v>
      </c>
      <c r="Y127" s="85">
        <v>7</v>
      </c>
      <c r="Z127" s="85">
        <v>7</v>
      </c>
      <c r="AA127" s="85">
        <v>7</v>
      </c>
      <c r="AB127" s="85">
        <v>7</v>
      </c>
      <c r="AC127" s="85">
        <v>7</v>
      </c>
      <c r="AD127" s="85">
        <v>7</v>
      </c>
      <c r="AE127" s="85">
        <v>7</v>
      </c>
      <c r="AF127" s="85">
        <v>7</v>
      </c>
      <c r="AG127" s="85">
        <v>7</v>
      </c>
      <c r="AH127" s="85">
        <v>7</v>
      </c>
      <c r="AI127" s="85">
        <v>7</v>
      </c>
      <c r="AJ127" s="85">
        <v>7</v>
      </c>
      <c r="AK127" s="85">
        <v>7</v>
      </c>
      <c r="AL127" s="85">
        <v>7</v>
      </c>
      <c r="AM127" s="85">
        <v>7</v>
      </c>
      <c r="AN127" s="85">
        <v>7</v>
      </c>
      <c r="AO127" s="85">
        <v>7</v>
      </c>
      <c r="AP127" s="85">
        <v>7</v>
      </c>
      <c r="AQ127" s="85">
        <v>7</v>
      </c>
      <c r="AR127" s="85">
        <v>7</v>
      </c>
      <c r="AS127" s="85">
        <v>7</v>
      </c>
      <c r="AT127" s="85">
        <v>7</v>
      </c>
      <c r="AU127">
        <f t="shared" si="25"/>
        <v>14</v>
      </c>
      <c r="AV127">
        <f t="shared" si="26"/>
        <v>14</v>
      </c>
      <c r="AW127">
        <f t="shared" si="27"/>
        <v>14</v>
      </c>
      <c r="AX127">
        <f t="shared" si="28"/>
        <v>14</v>
      </c>
      <c r="AY127">
        <f t="shared" si="29"/>
        <v>14</v>
      </c>
      <c r="AZ127">
        <f t="shared" si="30"/>
        <v>14</v>
      </c>
      <c r="BA127">
        <f t="shared" si="31"/>
        <v>14</v>
      </c>
      <c r="BB127">
        <f t="shared" si="32"/>
        <v>14</v>
      </c>
      <c r="BC127">
        <f t="shared" si="33"/>
        <v>14</v>
      </c>
      <c r="BD127">
        <f t="shared" si="34"/>
        <v>14</v>
      </c>
      <c r="BE127">
        <f t="shared" si="35"/>
        <v>14</v>
      </c>
      <c r="BF127">
        <f t="shared" si="36"/>
        <v>14</v>
      </c>
      <c r="BG127">
        <f t="shared" si="37"/>
        <v>14</v>
      </c>
      <c r="BH127">
        <f t="shared" si="38"/>
        <v>14</v>
      </c>
      <c r="BI127">
        <f t="shared" si="39"/>
        <v>14</v>
      </c>
      <c r="BJ127">
        <f t="shared" si="40"/>
        <v>14</v>
      </c>
      <c r="BK127">
        <f t="shared" si="41"/>
        <v>14</v>
      </c>
      <c r="BL127">
        <f t="shared" si="42"/>
        <v>14</v>
      </c>
      <c r="BM127">
        <f t="shared" si="43"/>
        <v>14</v>
      </c>
      <c r="BN127">
        <f t="shared" si="44"/>
        <v>14</v>
      </c>
      <c r="BO127">
        <f t="shared" si="45"/>
        <v>14</v>
      </c>
      <c r="BP127">
        <f t="shared" si="46"/>
        <v>14</v>
      </c>
      <c r="BX127" s="85"/>
      <c r="BY127" s="85"/>
    </row>
    <row r="128" spans="1:77">
      <c r="A128" s="76" t="str">
        <f t="shared" si="24"/>
        <v>408</v>
      </c>
      <c r="B128" s="22">
        <v>39567</v>
      </c>
      <c r="C128" s="85">
        <v>8</v>
      </c>
      <c r="D128" s="85">
        <v>8</v>
      </c>
      <c r="E128" s="85">
        <v>8</v>
      </c>
      <c r="F128" s="85">
        <v>8</v>
      </c>
      <c r="G128" s="85">
        <v>8</v>
      </c>
      <c r="H128" s="85">
        <v>8</v>
      </c>
      <c r="I128" s="85">
        <v>8</v>
      </c>
      <c r="J128" s="85">
        <v>8</v>
      </c>
      <c r="K128" s="85">
        <v>8</v>
      </c>
      <c r="L128" s="85">
        <v>8</v>
      </c>
      <c r="M128" s="85">
        <v>8</v>
      </c>
      <c r="N128" s="85">
        <v>8</v>
      </c>
      <c r="O128" s="85">
        <v>8</v>
      </c>
      <c r="P128" s="85">
        <v>8</v>
      </c>
      <c r="Q128" s="85">
        <v>8</v>
      </c>
      <c r="R128" s="85">
        <v>8</v>
      </c>
      <c r="S128" s="85">
        <v>8</v>
      </c>
      <c r="T128" s="85">
        <v>8</v>
      </c>
      <c r="U128" s="85">
        <v>8</v>
      </c>
      <c r="V128" s="85">
        <v>8</v>
      </c>
      <c r="W128" s="85">
        <v>8</v>
      </c>
      <c r="X128" s="85">
        <v>8</v>
      </c>
      <c r="Y128" s="85">
        <v>8</v>
      </c>
      <c r="Z128" s="85">
        <v>8</v>
      </c>
      <c r="AA128" s="85">
        <v>8</v>
      </c>
      <c r="AB128" s="85">
        <v>8</v>
      </c>
      <c r="AC128" s="85">
        <v>8</v>
      </c>
      <c r="AD128" s="85">
        <v>8</v>
      </c>
      <c r="AE128" s="85">
        <v>8</v>
      </c>
      <c r="AF128" s="85">
        <v>8</v>
      </c>
      <c r="AG128" s="85">
        <v>8</v>
      </c>
      <c r="AH128" s="85">
        <v>8</v>
      </c>
      <c r="AI128" s="85">
        <v>8</v>
      </c>
      <c r="AJ128" s="85">
        <v>8</v>
      </c>
      <c r="AK128" s="85">
        <v>8</v>
      </c>
      <c r="AL128" s="85">
        <v>8</v>
      </c>
      <c r="AM128" s="85">
        <v>8</v>
      </c>
      <c r="AN128" s="85">
        <v>8</v>
      </c>
      <c r="AO128" s="85">
        <v>8</v>
      </c>
      <c r="AP128" s="85">
        <v>8</v>
      </c>
      <c r="AQ128" s="85">
        <v>8</v>
      </c>
      <c r="AR128" s="85">
        <v>8</v>
      </c>
      <c r="AS128" s="85">
        <v>8</v>
      </c>
      <c r="AT128" s="85">
        <v>8</v>
      </c>
      <c r="AU128">
        <f t="shared" si="25"/>
        <v>16</v>
      </c>
      <c r="AV128">
        <f t="shared" si="26"/>
        <v>16</v>
      </c>
      <c r="AW128">
        <f t="shared" si="27"/>
        <v>16</v>
      </c>
      <c r="AX128">
        <f t="shared" si="28"/>
        <v>16</v>
      </c>
      <c r="AY128">
        <f t="shared" si="29"/>
        <v>16</v>
      </c>
      <c r="AZ128">
        <f t="shared" si="30"/>
        <v>16</v>
      </c>
      <c r="BA128">
        <f t="shared" si="31"/>
        <v>16</v>
      </c>
      <c r="BB128">
        <f t="shared" si="32"/>
        <v>16</v>
      </c>
      <c r="BC128">
        <f t="shared" si="33"/>
        <v>16</v>
      </c>
      <c r="BD128">
        <f t="shared" si="34"/>
        <v>16</v>
      </c>
      <c r="BE128">
        <f t="shared" si="35"/>
        <v>16</v>
      </c>
      <c r="BF128">
        <f t="shared" si="36"/>
        <v>16</v>
      </c>
      <c r="BG128">
        <f t="shared" si="37"/>
        <v>16</v>
      </c>
      <c r="BH128">
        <f t="shared" si="38"/>
        <v>16</v>
      </c>
      <c r="BI128">
        <f t="shared" si="39"/>
        <v>16</v>
      </c>
      <c r="BJ128">
        <f t="shared" si="40"/>
        <v>16</v>
      </c>
      <c r="BK128">
        <f t="shared" si="41"/>
        <v>16</v>
      </c>
      <c r="BL128">
        <f t="shared" si="42"/>
        <v>16</v>
      </c>
      <c r="BM128">
        <f t="shared" si="43"/>
        <v>16</v>
      </c>
      <c r="BN128">
        <f t="shared" si="44"/>
        <v>16</v>
      </c>
      <c r="BO128">
        <f t="shared" si="45"/>
        <v>16</v>
      </c>
      <c r="BP128">
        <f t="shared" si="46"/>
        <v>16</v>
      </c>
      <c r="BX128" s="85"/>
      <c r="BY128" s="85"/>
    </row>
    <row r="129" spans="1:77">
      <c r="A129" s="76" t="str">
        <f t="shared" si="24"/>
        <v>408</v>
      </c>
      <c r="B129" s="22">
        <v>39568</v>
      </c>
      <c r="C129" s="85">
        <v>8</v>
      </c>
      <c r="D129" s="85">
        <v>8</v>
      </c>
      <c r="E129" s="85">
        <v>8</v>
      </c>
      <c r="F129" s="85">
        <v>8</v>
      </c>
      <c r="G129" s="85">
        <v>8</v>
      </c>
      <c r="H129" s="85">
        <v>8</v>
      </c>
      <c r="I129" s="85">
        <v>8</v>
      </c>
      <c r="J129" s="85">
        <v>8</v>
      </c>
      <c r="K129" s="85">
        <v>8</v>
      </c>
      <c r="L129" s="85">
        <v>8</v>
      </c>
      <c r="M129" s="85">
        <v>8</v>
      </c>
      <c r="N129" s="85">
        <v>8</v>
      </c>
      <c r="O129" s="85">
        <v>8</v>
      </c>
      <c r="P129" s="85">
        <v>8</v>
      </c>
      <c r="Q129" s="85">
        <v>8</v>
      </c>
      <c r="R129" s="85">
        <v>8</v>
      </c>
      <c r="S129" s="85">
        <v>8</v>
      </c>
      <c r="T129" s="85">
        <v>8</v>
      </c>
      <c r="U129" s="85">
        <v>8</v>
      </c>
      <c r="V129" s="85">
        <v>8</v>
      </c>
      <c r="W129" s="85">
        <v>8</v>
      </c>
      <c r="X129" s="85">
        <v>8</v>
      </c>
      <c r="Y129" s="85">
        <v>8</v>
      </c>
      <c r="Z129" s="85">
        <v>8</v>
      </c>
      <c r="AA129" s="85">
        <v>8</v>
      </c>
      <c r="AB129" s="85">
        <v>8</v>
      </c>
      <c r="AC129" s="85">
        <v>8</v>
      </c>
      <c r="AD129" s="85">
        <v>8</v>
      </c>
      <c r="AE129" s="85">
        <v>8</v>
      </c>
      <c r="AF129" s="85">
        <v>8</v>
      </c>
      <c r="AG129" s="85">
        <v>8</v>
      </c>
      <c r="AH129" s="85">
        <v>8</v>
      </c>
      <c r="AI129" s="85">
        <v>8</v>
      </c>
      <c r="AJ129" s="85">
        <v>8</v>
      </c>
      <c r="AK129" s="85">
        <v>8</v>
      </c>
      <c r="AL129" s="85">
        <v>8</v>
      </c>
      <c r="AM129" s="85">
        <v>8</v>
      </c>
      <c r="AN129" s="85">
        <v>8</v>
      </c>
      <c r="AO129" s="85">
        <v>8</v>
      </c>
      <c r="AP129" s="85">
        <v>8</v>
      </c>
      <c r="AQ129" s="85">
        <v>8</v>
      </c>
      <c r="AR129" s="85">
        <v>8</v>
      </c>
      <c r="AS129" s="85">
        <v>8</v>
      </c>
      <c r="AT129" s="85">
        <v>8</v>
      </c>
      <c r="AU129">
        <f t="shared" si="25"/>
        <v>16</v>
      </c>
      <c r="AV129">
        <f t="shared" si="26"/>
        <v>16</v>
      </c>
      <c r="AW129">
        <f t="shared" si="27"/>
        <v>16</v>
      </c>
      <c r="AX129">
        <f t="shared" si="28"/>
        <v>16</v>
      </c>
      <c r="AY129">
        <f t="shared" si="29"/>
        <v>16</v>
      </c>
      <c r="AZ129">
        <f t="shared" si="30"/>
        <v>16</v>
      </c>
      <c r="BA129">
        <f t="shared" si="31"/>
        <v>16</v>
      </c>
      <c r="BB129">
        <f t="shared" si="32"/>
        <v>16</v>
      </c>
      <c r="BC129">
        <f t="shared" si="33"/>
        <v>16</v>
      </c>
      <c r="BD129">
        <f t="shared" si="34"/>
        <v>16</v>
      </c>
      <c r="BE129">
        <f t="shared" si="35"/>
        <v>16</v>
      </c>
      <c r="BF129">
        <f t="shared" si="36"/>
        <v>16</v>
      </c>
      <c r="BG129">
        <f t="shared" si="37"/>
        <v>16</v>
      </c>
      <c r="BH129">
        <f t="shared" si="38"/>
        <v>16</v>
      </c>
      <c r="BI129">
        <f t="shared" si="39"/>
        <v>16</v>
      </c>
      <c r="BJ129">
        <f t="shared" si="40"/>
        <v>16</v>
      </c>
      <c r="BK129">
        <f t="shared" si="41"/>
        <v>16</v>
      </c>
      <c r="BL129">
        <f t="shared" si="42"/>
        <v>16</v>
      </c>
      <c r="BM129">
        <f t="shared" si="43"/>
        <v>16</v>
      </c>
      <c r="BN129">
        <f t="shared" si="44"/>
        <v>16</v>
      </c>
      <c r="BO129">
        <f t="shared" si="45"/>
        <v>16</v>
      </c>
      <c r="BP129">
        <f t="shared" si="46"/>
        <v>16</v>
      </c>
      <c r="BX129" s="85"/>
      <c r="BY129" s="85"/>
    </row>
    <row r="130" spans="1:77">
      <c r="A130" s="76" t="str">
        <f t="shared" si="24"/>
        <v>508</v>
      </c>
      <c r="B130" s="22">
        <v>39569</v>
      </c>
      <c r="C130" s="85"/>
      <c r="D130" s="85"/>
      <c r="E130" s="85"/>
      <c r="F130" s="85"/>
      <c r="G130" s="85"/>
      <c r="H130" s="85"/>
      <c r="I130" s="85"/>
      <c r="J130" s="85"/>
      <c r="K130" s="85"/>
      <c r="L130" s="85"/>
      <c r="M130" s="85"/>
      <c r="N130" s="85"/>
      <c r="O130" s="85"/>
      <c r="P130" s="85"/>
      <c r="Q130" s="85"/>
      <c r="R130" s="85"/>
      <c r="S130" s="85"/>
      <c r="T130" s="85"/>
      <c r="U130" s="85"/>
      <c r="V130" s="85"/>
      <c r="W130" s="85"/>
      <c r="X130" s="85"/>
      <c r="Y130" s="85"/>
      <c r="Z130" s="85"/>
      <c r="AA130" s="85"/>
      <c r="AB130" s="85"/>
      <c r="AC130" s="85"/>
      <c r="AD130" s="85"/>
      <c r="AE130" s="85"/>
      <c r="AF130" s="85"/>
      <c r="AG130" s="85"/>
      <c r="AH130" s="85"/>
      <c r="AI130" s="85"/>
      <c r="AJ130" s="85"/>
      <c r="AK130" s="85"/>
      <c r="AL130" s="85"/>
      <c r="AM130" s="85"/>
      <c r="AN130" s="85"/>
      <c r="AO130" s="85"/>
      <c r="AP130" s="85"/>
      <c r="AQ130" s="85"/>
      <c r="AR130" s="85"/>
      <c r="AS130" s="85"/>
      <c r="AT130" s="85"/>
      <c r="AU130">
        <f t="shared" si="25"/>
        <v>0</v>
      </c>
      <c r="AV130">
        <f t="shared" si="26"/>
        <v>0</v>
      </c>
      <c r="AW130">
        <f t="shared" si="27"/>
        <v>0</v>
      </c>
      <c r="AX130">
        <f t="shared" si="28"/>
        <v>0</v>
      </c>
      <c r="AY130">
        <f t="shared" si="29"/>
        <v>0</v>
      </c>
      <c r="AZ130">
        <f t="shared" si="30"/>
        <v>0</v>
      </c>
      <c r="BA130">
        <f t="shared" si="31"/>
        <v>0</v>
      </c>
      <c r="BB130">
        <f t="shared" si="32"/>
        <v>0</v>
      </c>
      <c r="BC130">
        <f t="shared" si="33"/>
        <v>0</v>
      </c>
      <c r="BD130">
        <f t="shared" si="34"/>
        <v>0</v>
      </c>
      <c r="BE130">
        <f t="shared" si="35"/>
        <v>0</v>
      </c>
      <c r="BF130">
        <f t="shared" si="36"/>
        <v>0</v>
      </c>
      <c r="BG130">
        <f t="shared" si="37"/>
        <v>0</v>
      </c>
      <c r="BH130">
        <f t="shared" si="38"/>
        <v>0</v>
      </c>
      <c r="BI130">
        <f t="shared" si="39"/>
        <v>0</v>
      </c>
      <c r="BJ130">
        <f t="shared" si="40"/>
        <v>0</v>
      </c>
      <c r="BK130">
        <f t="shared" si="41"/>
        <v>0</v>
      </c>
      <c r="BL130">
        <f t="shared" si="42"/>
        <v>0</v>
      </c>
      <c r="BM130">
        <f t="shared" si="43"/>
        <v>0</v>
      </c>
      <c r="BN130">
        <f t="shared" si="44"/>
        <v>0</v>
      </c>
      <c r="BO130">
        <f t="shared" si="45"/>
        <v>0</v>
      </c>
      <c r="BP130">
        <f t="shared" si="46"/>
        <v>0</v>
      </c>
      <c r="BX130" s="85"/>
      <c r="BY130" s="85"/>
    </row>
    <row r="131" spans="1:77">
      <c r="A131" s="76" t="str">
        <f t="shared" si="24"/>
        <v>508</v>
      </c>
      <c r="B131" s="22">
        <v>39570</v>
      </c>
      <c r="C131" s="85"/>
      <c r="D131" s="85"/>
      <c r="E131" s="85"/>
      <c r="F131" s="85"/>
      <c r="G131" s="85"/>
      <c r="H131" s="85"/>
      <c r="I131" s="85"/>
      <c r="J131" s="85"/>
      <c r="K131" s="85"/>
      <c r="L131" s="85"/>
      <c r="M131" s="85"/>
      <c r="N131" s="85"/>
      <c r="O131" s="85"/>
      <c r="P131" s="85"/>
      <c r="Q131" s="85"/>
      <c r="R131" s="85"/>
      <c r="S131" s="85"/>
      <c r="T131" s="85"/>
      <c r="U131" s="85"/>
      <c r="V131" s="85"/>
      <c r="W131" s="85"/>
      <c r="X131" s="85"/>
      <c r="Y131" s="85"/>
      <c r="Z131" s="85"/>
      <c r="AA131" s="85"/>
      <c r="AB131" s="85"/>
      <c r="AC131" s="85"/>
      <c r="AD131" s="85"/>
      <c r="AE131" s="85"/>
      <c r="AF131" s="85"/>
      <c r="AG131" s="85"/>
      <c r="AH131" s="85"/>
      <c r="AI131" s="85"/>
      <c r="AJ131" s="85"/>
      <c r="AK131" s="85"/>
      <c r="AL131" s="85"/>
      <c r="AM131" s="85"/>
      <c r="AN131" s="85"/>
      <c r="AO131" s="85"/>
      <c r="AP131" s="85"/>
      <c r="AQ131" s="85"/>
      <c r="AR131" s="85"/>
      <c r="AS131" s="85"/>
      <c r="AT131" s="85"/>
      <c r="AU131">
        <f t="shared" si="25"/>
        <v>0</v>
      </c>
      <c r="AV131">
        <f t="shared" si="26"/>
        <v>0</v>
      </c>
      <c r="AW131">
        <f t="shared" si="27"/>
        <v>0</v>
      </c>
      <c r="AX131">
        <f t="shared" si="28"/>
        <v>0</v>
      </c>
      <c r="AY131">
        <f t="shared" si="29"/>
        <v>0</v>
      </c>
      <c r="AZ131">
        <f t="shared" si="30"/>
        <v>0</v>
      </c>
      <c r="BA131">
        <f t="shared" si="31"/>
        <v>0</v>
      </c>
      <c r="BB131">
        <f t="shared" si="32"/>
        <v>0</v>
      </c>
      <c r="BC131">
        <f t="shared" si="33"/>
        <v>0</v>
      </c>
      <c r="BD131">
        <f t="shared" si="34"/>
        <v>0</v>
      </c>
      <c r="BE131">
        <f t="shared" si="35"/>
        <v>0</v>
      </c>
      <c r="BF131">
        <f t="shared" si="36"/>
        <v>0</v>
      </c>
      <c r="BG131">
        <f t="shared" si="37"/>
        <v>0</v>
      </c>
      <c r="BH131">
        <f t="shared" si="38"/>
        <v>0</v>
      </c>
      <c r="BI131">
        <f t="shared" si="39"/>
        <v>0</v>
      </c>
      <c r="BJ131">
        <f t="shared" si="40"/>
        <v>0</v>
      </c>
      <c r="BK131">
        <f t="shared" si="41"/>
        <v>0</v>
      </c>
      <c r="BL131">
        <f t="shared" si="42"/>
        <v>0</v>
      </c>
      <c r="BM131">
        <f t="shared" si="43"/>
        <v>0</v>
      </c>
      <c r="BN131">
        <f t="shared" si="44"/>
        <v>0</v>
      </c>
      <c r="BO131">
        <f t="shared" si="45"/>
        <v>0</v>
      </c>
      <c r="BP131">
        <f t="shared" si="46"/>
        <v>0</v>
      </c>
      <c r="BX131" s="85"/>
      <c r="BY131" s="85"/>
    </row>
    <row r="132" spans="1:77">
      <c r="A132" s="76" t="str">
        <f t="shared" si="24"/>
        <v>508</v>
      </c>
      <c r="B132" s="22">
        <v>39571</v>
      </c>
      <c r="C132" s="85"/>
      <c r="D132" s="85"/>
      <c r="E132" s="85"/>
      <c r="F132" s="85"/>
      <c r="G132" s="85"/>
      <c r="H132" s="85"/>
      <c r="I132" s="85"/>
      <c r="J132" s="85"/>
      <c r="K132" s="85"/>
      <c r="L132" s="85"/>
      <c r="M132" s="85"/>
      <c r="N132" s="85"/>
      <c r="O132" s="85"/>
      <c r="P132" s="85"/>
      <c r="Q132" s="85"/>
      <c r="R132" s="85"/>
      <c r="S132" s="85"/>
      <c r="T132" s="85"/>
      <c r="U132" s="85"/>
      <c r="V132" s="85"/>
      <c r="W132" s="85"/>
      <c r="X132" s="85"/>
      <c r="Y132" s="85"/>
      <c r="Z132" s="85"/>
      <c r="AA132" s="85"/>
      <c r="AB132" s="85"/>
      <c r="AC132" s="85"/>
      <c r="AD132" s="85"/>
      <c r="AE132" s="85"/>
      <c r="AF132" s="85"/>
      <c r="AG132" s="85"/>
      <c r="AH132" s="85"/>
      <c r="AI132" s="85"/>
      <c r="AJ132" s="85"/>
      <c r="AK132" s="85"/>
      <c r="AL132" s="85"/>
      <c r="AM132" s="85"/>
      <c r="AN132" s="85"/>
      <c r="AO132" s="85"/>
      <c r="AP132" s="85"/>
      <c r="AQ132" s="85"/>
      <c r="AR132" s="85"/>
      <c r="AS132" s="85"/>
      <c r="AT132" s="85"/>
      <c r="AU132">
        <f t="shared" si="25"/>
        <v>0</v>
      </c>
      <c r="AV132">
        <f t="shared" si="26"/>
        <v>0</v>
      </c>
      <c r="AW132">
        <f t="shared" si="27"/>
        <v>0</v>
      </c>
      <c r="AX132">
        <f t="shared" si="28"/>
        <v>0</v>
      </c>
      <c r="AY132">
        <f t="shared" si="29"/>
        <v>0</v>
      </c>
      <c r="AZ132">
        <f t="shared" si="30"/>
        <v>0</v>
      </c>
      <c r="BA132">
        <f t="shared" si="31"/>
        <v>0</v>
      </c>
      <c r="BB132">
        <f t="shared" si="32"/>
        <v>0</v>
      </c>
      <c r="BC132">
        <f t="shared" si="33"/>
        <v>0</v>
      </c>
      <c r="BD132">
        <f t="shared" si="34"/>
        <v>0</v>
      </c>
      <c r="BE132">
        <f t="shared" si="35"/>
        <v>0</v>
      </c>
      <c r="BF132">
        <f t="shared" si="36"/>
        <v>0</v>
      </c>
      <c r="BG132">
        <f t="shared" si="37"/>
        <v>0</v>
      </c>
      <c r="BH132">
        <f t="shared" si="38"/>
        <v>0</v>
      </c>
      <c r="BI132">
        <f t="shared" si="39"/>
        <v>0</v>
      </c>
      <c r="BJ132">
        <f t="shared" si="40"/>
        <v>0</v>
      </c>
      <c r="BK132">
        <f t="shared" si="41"/>
        <v>0</v>
      </c>
      <c r="BL132">
        <f t="shared" si="42"/>
        <v>0</v>
      </c>
      <c r="BM132">
        <f t="shared" si="43"/>
        <v>0</v>
      </c>
      <c r="BN132">
        <f t="shared" si="44"/>
        <v>0</v>
      </c>
      <c r="BO132">
        <f t="shared" si="45"/>
        <v>0</v>
      </c>
      <c r="BP132">
        <f t="shared" si="46"/>
        <v>0</v>
      </c>
      <c r="BX132" s="85"/>
      <c r="BY132" s="85"/>
    </row>
    <row r="133" spans="1:77">
      <c r="A133" s="76" t="str">
        <f t="shared" si="24"/>
        <v>508</v>
      </c>
      <c r="B133" s="22">
        <v>39572</v>
      </c>
      <c r="C133" s="85">
        <v>8</v>
      </c>
      <c r="D133" s="85">
        <v>8</v>
      </c>
      <c r="E133" s="85">
        <v>8</v>
      </c>
      <c r="F133" s="85">
        <v>8</v>
      </c>
      <c r="G133" s="85">
        <v>8</v>
      </c>
      <c r="H133" s="85">
        <v>8</v>
      </c>
      <c r="I133" s="85">
        <v>8</v>
      </c>
      <c r="J133" s="85">
        <v>8</v>
      </c>
      <c r="K133" s="85">
        <v>8</v>
      </c>
      <c r="L133" s="85">
        <v>8</v>
      </c>
      <c r="M133" s="85">
        <v>8</v>
      </c>
      <c r="N133" s="85">
        <v>8</v>
      </c>
      <c r="O133" s="85">
        <v>8</v>
      </c>
      <c r="P133" s="85">
        <v>8</v>
      </c>
      <c r="Q133" s="85">
        <v>8</v>
      </c>
      <c r="R133" s="85">
        <v>8</v>
      </c>
      <c r="S133" s="85">
        <v>8</v>
      </c>
      <c r="T133" s="85">
        <v>8</v>
      </c>
      <c r="U133" s="85">
        <v>8</v>
      </c>
      <c r="V133" s="85">
        <v>8</v>
      </c>
      <c r="W133" s="85">
        <v>8</v>
      </c>
      <c r="X133" s="85">
        <v>8</v>
      </c>
      <c r="Y133" s="85">
        <v>8</v>
      </c>
      <c r="Z133" s="85">
        <v>8</v>
      </c>
      <c r="AA133" s="85">
        <v>8</v>
      </c>
      <c r="AB133" s="85">
        <v>8</v>
      </c>
      <c r="AC133" s="85">
        <v>8</v>
      </c>
      <c r="AD133" s="85">
        <v>8</v>
      </c>
      <c r="AE133" s="85">
        <v>8</v>
      </c>
      <c r="AF133" s="85">
        <v>8</v>
      </c>
      <c r="AG133" s="85">
        <v>8</v>
      </c>
      <c r="AH133" s="85">
        <v>8</v>
      </c>
      <c r="AI133" s="85">
        <v>8</v>
      </c>
      <c r="AJ133" s="85">
        <v>8</v>
      </c>
      <c r="AK133" s="85">
        <v>8</v>
      </c>
      <c r="AL133" s="85">
        <v>8</v>
      </c>
      <c r="AM133" s="85">
        <v>8</v>
      </c>
      <c r="AN133" s="85">
        <v>8</v>
      </c>
      <c r="AO133" s="85">
        <v>8</v>
      </c>
      <c r="AP133" s="85">
        <v>8</v>
      </c>
      <c r="AQ133" s="85">
        <v>8</v>
      </c>
      <c r="AR133" s="85">
        <v>8</v>
      </c>
      <c r="AS133" s="85">
        <v>8</v>
      </c>
      <c r="AT133" s="85">
        <v>8</v>
      </c>
      <c r="AU133">
        <f t="shared" si="25"/>
        <v>16</v>
      </c>
      <c r="AV133">
        <f t="shared" si="26"/>
        <v>16</v>
      </c>
      <c r="AW133">
        <f t="shared" si="27"/>
        <v>16</v>
      </c>
      <c r="AX133">
        <f t="shared" si="28"/>
        <v>16</v>
      </c>
      <c r="AY133">
        <f t="shared" si="29"/>
        <v>16</v>
      </c>
      <c r="AZ133">
        <f t="shared" si="30"/>
        <v>16</v>
      </c>
      <c r="BA133">
        <f t="shared" si="31"/>
        <v>16</v>
      </c>
      <c r="BB133">
        <f t="shared" si="32"/>
        <v>16</v>
      </c>
      <c r="BC133">
        <f t="shared" si="33"/>
        <v>16</v>
      </c>
      <c r="BD133">
        <f t="shared" si="34"/>
        <v>16</v>
      </c>
      <c r="BE133">
        <f t="shared" si="35"/>
        <v>16</v>
      </c>
      <c r="BF133">
        <f t="shared" si="36"/>
        <v>16</v>
      </c>
      <c r="BG133">
        <f t="shared" si="37"/>
        <v>16</v>
      </c>
      <c r="BH133">
        <f t="shared" si="38"/>
        <v>16</v>
      </c>
      <c r="BI133">
        <f t="shared" si="39"/>
        <v>16</v>
      </c>
      <c r="BJ133">
        <f t="shared" si="40"/>
        <v>16</v>
      </c>
      <c r="BK133">
        <f t="shared" si="41"/>
        <v>16</v>
      </c>
      <c r="BL133">
        <f t="shared" si="42"/>
        <v>16</v>
      </c>
      <c r="BM133">
        <f t="shared" si="43"/>
        <v>16</v>
      </c>
      <c r="BN133">
        <f t="shared" si="44"/>
        <v>16</v>
      </c>
      <c r="BO133">
        <f t="shared" si="45"/>
        <v>16</v>
      </c>
      <c r="BP133">
        <f t="shared" si="46"/>
        <v>16</v>
      </c>
      <c r="BX133" s="85"/>
      <c r="BY133" s="85"/>
    </row>
    <row r="134" spans="1:77">
      <c r="A134" s="76" t="str">
        <f t="shared" si="24"/>
        <v>508</v>
      </c>
      <c r="B134" s="22">
        <v>39573</v>
      </c>
      <c r="C134" s="85">
        <v>8</v>
      </c>
      <c r="D134" s="85">
        <v>8</v>
      </c>
      <c r="E134" s="85">
        <v>8</v>
      </c>
      <c r="F134" s="85">
        <v>8</v>
      </c>
      <c r="G134" s="85">
        <v>8</v>
      </c>
      <c r="H134" s="85">
        <v>8</v>
      </c>
      <c r="I134" s="85">
        <v>8</v>
      </c>
      <c r="J134" s="85">
        <v>8</v>
      </c>
      <c r="K134" s="85">
        <v>8</v>
      </c>
      <c r="L134" s="85">
        <v>8</v>
      </c>
      <c r="M134" s="85">
        <v>8</v>
      </c>
      <c r="N134" s="85">
        <v>8</v>
      </c>
      <c r="O134" s="85">
        <v>8</v>
      </c>
      <c r="P134" s="85">
        <v>8</v>
      </c>
      <c r="Q134" s="85">
        <v>8</v>
      </c>
      <c r="R134" s="85">
        <v>8</v>
      </c>
      <c r="S134" s="85">
        <v>8</v>
      </c>
      <c r="T134" s="85">
        <v>8</v>
      </c>
      <c r="U134" s="85">
        <v>8</v>
      </c>
      <c r="V134" s="85">
        <v>8</v>
      </c>
      <c r="W134" s="85">
        <v>8</v>
      </c>
      <c r="X134" s="85">
        <v>8</v>
      </c>
      <c r="Y134" s="85">
        <v>8</v>
      </c>
      <c r="Z134" s="85">
        <v>8</v>
      </c>
      <c r="AA134" s="85">
        <v>8</v>
      </c>
      <c r="AB134" s="85">
        <v>8</v>
      </c>
      <c r="AC134" s="85">
        <v>8</v>
      </c>
      <c r="AD134" s="85">
        <v>8</v>
      </c>
      <c r="AE134" s="85">
        <v>8</v>
      </c>
      <c r="AF134" s="85">
        <v>8</v>
      </c>
      <c r="AG134" s="85">
        <v>8</v>
      </c>
      <c r="AH134" s="85">
        <v>8</v>
      </c>
      <c r="AI134" s="85">
        <v>8</v>
      </c>
      <c r="AJ134" s="85">
        <v>8</v>
      </c>
      <c r="AK134" s="85">
        <v>8</v>
      </c>
      <c r="AL134" s="85">
        <v>8</v>
      </c>
      <c r="AM134" s="85">
        <v>8</v>
      </c>
      <c r="AN134" s="85">
        <v>8</v>
      </c>
      <c r="AO134" s="85">
        <v>8</v>
      </c>
      <c r="AP134" s="85">
        <v>8</v>
      </c>
      <c r="AQ134" s="85">
        <v>8</v>
      </c>
      <c r="AR134" s="85">
        <v>8</v>
      </c>
      <c r="AS134" s="85">
        <v>8</v>
      </c>
      <c r="AT134" s="85">
        <v>8</v>
      </c>
      <c r="AU134">
        <f t="shared" si="25"/>
        <v>16</v>
      </c>
      <c r="AV134">
        <f t="shared" si="26"/>
        <v>16</v>
      </c>
      <c r="AW134">
        <f t="shared" si="27"/>
        <v>16</v>
      </c>
      <c r="AX134">
        <f t="shared" si="28"/>
        <v>16</v>
      </c>
      <c r="AY134">
        <f t="shared" si="29"/>
        <v>16</v>
      </c>
      <c r="AZ134">
        <f t="shared" si="30"/>
        <v>16</v>
      </c>
      <c r="BA134">
        <f t="shared" si="31"/>
        <v>16</v>
      </c>
      <c r="BB134">
        <f t="shared" si="32"/>
        <v>16</v>
      </c>
      <c r="BC134">
        <f t="shared" si="33"/>
        <v>16</v>
      </c>
      <c r="BD134">
        <f t="shared" si="34"/>
        <v>16</v>
      </c>
      <c r="BE134">
        <f t="shared" si="35"/>
        <v>16</v>
      </c>
      <c r="BF134">
        <f t="shared" si="36"/>
        <v>16</v>
      </c>
      <c r="BG134">
        <f t="shared" si="37"/>
        <v>16</v>
      </c>
      <c r="BH134">
        <f t="shared" si="38"/>
        <v>16</v>
      </c>
      <c r="BI134">
        <f t="shared" si="39"/>
        <v>16</v>
      </c>
      <c r="BJ134">
        <f t="shared" si="40"/>
        <v>16</v>
      </c>
      <c r="BK134">
        <f t="shared" si="41"/>
        <v>16</v>
      </c>
      <c r="BL134">
        <f t="shared" si="42"/>
        <v>16</v>
      </c>
      <c r="BM134">
        <f t="shared" si="43"/>
        <v>16</v>
      </c>
      <c r="BN134">
        <f t="shared" si="44"/>
        <v>16</v>
      </c>
      <c r="BO134">
        <f t="shared" si="45"/>
        <v>16</v>
      </c>
      <c r="BP134">
        <f t="shared" si="46"/>
        <v>16</v>
      </c>
      <c r="BX134" s="85"/>
      <c r="BY134" s="85"/>
    </row>
    <row r="135" spans="1:77">
      <c r="A135" s="76" t="str">
        <f t="shared" si="24"/>
        <v>508</v>
      </c>
      <c r="B135" s="22">
        <v>39574</v>
      </c>
      <c r="C135" s="85">
        <v>8</v>
      </c>
      <c r="D135" s="85">
        <v>8</v>
      </c>
      <c r="E135" s="85">
        <v>8</v>
      </c>
      <c r="F135" s="85">
        <v>8</v>
      </c>
      <c r="G135" s="85">
        <v>8</v>
      </c>
      <c r="H135" s="85">
        <v>8</v>
      </c>
      <c r="I135" s="85">
        <v>8</v>
      </c>
      <c r="J135" s="85">
        <v>8</v>
      </c>
      <c r="K135" s="85">
        <v>8</v>
      </c>
      <c r="L135" s="85">
        <v>8</v>
      </c>
      <c r="M135" s="85">
        <v>8</v>
      </c>
      <c r="N135" s="85">
        <v>8</v>
      </c>
      <c r="O135" s="85">
        <v>8</v>
      </c>
      <c r="P135" s="85">
        <v>8</v>
      </c>
      <c r="Q135" s="85">
        <v>8</v>
      </c>
      <c r="R135" s="85">
        <v>8</v>
      </c>
      <c r="S135" s="85">
        <v>8</v>
      </c>
      <c r="T135" s="85">
        <v>8</v>
      </c>
      <c r="U135" s="85">
        <v>8</v>
      </c>
      <c r="V135" s="85">
        <v>8</v>
      </c>
      <c r="W135" s="85">
        <v>8</v>
      </c>
      <c r="X135" s="85">
        <v>8</v>
      </c>
      <c r="Y135" s="85">
        <v>8</v>
      </c>
      <c r="Z135" s="85">
        <v>8</v>
      </c>
      <c r="AA135" s="85">
        <v>8</v>
      </c>
      <c r="AB135" s="85">
        <v>8</v>
      </c>
      <c r="AC135" s="85">
        <v>8</v>
      </c>
      <c r="AD135" s="85">
        <v>8</v>
      </c>
      <c r="AE135" s="85">
        <v>8</v>
      </c>
      <c r="AF135" s="85">
        <v>8</v>
      </c>
      <c r="AG135" s="85">
        <v>8</v>
      </c>
      <c r="AH135" s="85">
        <v>8</v>
      </c>
      <c r="AI135" s="85">
        <v>8</v>
      </c>
      <c r="AJ135" s="85">
        <v>8</v>
      </c>
      <c r="AK135" s="85">
        <v>8</v>
      </c>
      <c r="AL135" s="85">
        <v>8</v>
      </c>
      <c r="AM135" s="85">
        <v>8</v>
      </c>
      <c r="AN135" s="85">
        <v>8</v>
      </c>
      <c r="AO135" s="85">
        <v>8</v>
      </c>
      <c r="AP135" s="85">
        <v>8</v>
      </c>
      <c r="AQ135" s="85">
        <v>8</v>
      </c>
      <c r="AR135" s="85">
        <v>8</v>
      </c>
      <c r="AS135" s="85">
        <v>8</v>
      </c>
      <c r="AT135" s="85">
        <v>8</v>
      </c>
      <c r="AU135">
        <f t="shared" si="25"/>
        <v>16</v>
      </c>
      <c r="AV135">
        <f t="shared" si="26"/>
        <v>16</v>
      </c>
      <c r="AW135">
        <f t="shared" si="27"/>
        <v>16</v>
      </c>
      <c r="AX135">
        <f t="shared" si="28"/>
        <v>16</v>
      </c>
      <c r="AY135">
        <f t="shared" si="29"/>
        <v>16</v>
      </c>
      <c r="AZ135">
        <f t="shared" si="30"/>
        <v>16</v>
      </c>
      <c r="BA135">
        <f t="shared" si="31"/>
        <v>16</v>
      </c>
      <c r="BB135">
        <f t="shared" si="32"/>
        <v>16</v>
      </c>
      <c r="BC135">
        <f t="shared" si="33"/>
        <v>16</v>
      </c>
      <c r="BD135">
        <f t="shared" si="34"/>
        <v>16</v>
      </c>
      <c r="BE135">
        <f t="shared" si="35"/>
        <v>16</v>
      </c>
      <c r="BF135">
        <f t="shared" si="36"/>
        <v>16</v>
      </c>
      <c r="BG135">
        <f t="shared" si="37"/>
        <v>16</v>
      </c>
      <c r="BH135">
        <f t="shared" si="38"/>
        <v>16</v>
      </c>
      <c r="BI135">
        <f t="shared" si="39"/>
        <v>16</v>
      </c>
      <c r="BJ135">
        <f t="shared" si="40"/>
        <v>16</v>
      </c>
      <c r="BK135">
        <f t="shared" si="41"/>
        <v>16</v>
      </c>
      <c r="BL135">
        <f t="shared" si="42"/>
        <v>16</v>
      </c>
      <c r="BM135">
        <f t="shared" si="43"/>
        <v>16</v>
      </c>
      <c r="BN135">
        <f t="shared" si="44"/>
        <v>16</v>
      </c>
      <c r="BO135">
        <f t="shared" si="45"/>
        <v>16</v>
      </c>
      <c r="BP135">
        <f t="shared" si="46"/>
        <v>16</v>
      </c>
      <c r="BX135" s="85"/>
      <c r="BY135" s="85"/>
    </row>
    <row r="136" spans="1:77">
      <c r="A136" s="76" t="str">
        <f t="shared" si="24"/>
        <v>508</v>
      </c>
      <c r="B136" s="22">
        <v>39575</v>
      </c>
      <c r="C136" s="85">
        <v>8</v>
      </c>
      <c r="D136" s="85">
        <v>8</v>
      </c>
      <c r="E136" s="85">
        <v>8</v>
      </c>
      <c r="F136" s="85">
        <v>8</v>
      </c>
      <c r="G136" s="85">
        <v>8</v>
      </c>
      <c r="H136" s="85">
        <v>8</v>
      </c>
      <c r="I136" s="85">
        <v>8</v>
      </c>
      <c r="J136" s="85">
        <v>8</v>
      </c>
      <c r="K136" s="85">
        <v>8</v>
      </c>
      <c r="L136" s="85">
        <v>8</v>
      </c>
      <c r="M136" s="85">
        <v>8</v>
      </c>
      <c r="N136" s="85">
        <v>8</v>
      </c>
      <c r="O136" s="85">
        <v>8</v>
      </c>
      <c r="P136" s="85">
        <v>8</v>
      </c>
      <c r="Q136" s="85">
        <v>8</v>
      </c>
      <c r="R136" s="85">
        <v>8</v>
      </c>
      <c r="S136" s="85">
        <v>8</v>
      </c>
      <c r="T136" s="85">
        <v>8</v>
      </c>
      <c r="U136" s="85">
        <v>8</v>
      </c>
      <c r="V136" s="85">
        <v>8</v>
      </c>
      <c r="W136" s="85">
        <v>8</v>
      </c>
      <c r="X136" s="85">
        <v>8</v>
      </c>
      <c r="Y136" s="85">
        <v>8</v>
      </c>
      <c r="Z136" s="85">
        <v>8</v>
      </c>
      <c r="AA136" s="85">
        <v>8</v>
      </c>
      <c r="AB136" s="85">
        <v>8</v>
      </c>
      <c r="AC136" s="85">
        <v>8</v>
      </c>
      <c r="AD136" s="85">
        <v>8</v>
      </c>
      <c r="AE136" s="85">
        <v>8</v>
      </c>
      <c r="AF136" s="85">
        <v>8</v>
      </c>
      <c r="AG136" s="85">
        <v>8</v>
      </c>
      <c r="AH136" s="85">
        <v>8</v>
      </c>
      <c r="AI136" s="85">
        <v>8</v>
      </c>
      <c r="AJ136" s="85">
        <v>8</v>
      </c>
      <c r="AK136" s="85">
        <v>8</v>
      </c>
      <c r="AL136" s="85">
        <v>8</v>
      </c>
      <c r="AM136" s="85">
        <v>8</v>
      </c>
      <c r="AN136" s="85">
        <v>8</v>
      </c>
      <c r="AO136" s="85">
        <v>8</v>
      </c>
      <c r="AP136" s="85">
        <v>8</v>
      </c>
      <c r="AQ136" s="85">
        <v>8</v>
      </c>
      <c r="AR136" s="85">
        <v>8</v>
      </c>
      <c r="AS136" s="85">
        <v>8</v>
      </c>
      <c r="AT136" s="85">
        <v>8</v>
      </c>
      <c r="AU136">
        <f t="shared" si="25"/>
        <v>16</v>
      </c>
      <c r="AV136">
        <f t="shared" si="26"/>
        <v>16</v>
      </c>
      <c r="AW136">
        <f t="shared" si="27"/>
        <v>16</v>
      </c>
      <c r="AX136">
        <f t="shared" si="28"/>
        <v>16</v>
      </c>
      <c r="AY136">
        <f t="shared" si="29"/>
        <v>16</v>
      </c>
      <c r="AZ136">
        <f t="shared" si="30"/>
        <v>16</v>
      </c>
      <c r="BA136">
        <f t="shared" si="31"/>
        <v>16</v>
      </c>
      <c r="BB136">
        <f t="shared" si="32"/>
        <v>16</v>
      </c>
      <c r="BC136">
        <f t="shared" si="33"/>
        <v>16</v>
      </c>
      <c r="BD136">
        <f t="shared" si="34"/>
        <v>16</v>
      </c>
      <c r="BE136">
        <f t="shared" si="35"/>
        <v>16</v>
      </c>
      <c r="BF136">
        <f t="shared" si="36"/>
        <v>16</v>
      </c>
      <c r="BG136">
        <f t="shared" si="37"/>
        <v>16</v>
      </c>
      <c r="BH136">
        <f t="shared" si="38"/>
        <v>16</v>
      </c>
      <c r="BI136">
        <f t="shared" si="39"/>
        <v>16</v>
      </c>
      <c r="BJ136">
        <f t="shared" si="40"/>
        <v>16</v>
      </c>
      <c r="BK136">
        <f t="shared" si="41"/>
        <v>16</v>
      </c>
      <c r="BL136">
        <f t="shared" si="42"/>
        <v>16</v>
      </c>
      <c r="BM136">
        <f t="shared" si="43"/>
        <v>16</v>
      </c>
      <c r="BN136">
        <f t="shared" si="44"/>
        <v>16</v>
      </c>
      <c r="BO136">
        <f t="shared" si="45"/>
        <v>16</v>
      </c>
      <c r="BP136">
        <f t="shared" si="46"/>
        <v>16</v>
      </c>
      <c r="BX136" s="85"/>
      <c r="BY136" s="85"/>
    </row>
    <row r="137" spans="1:77">
      <c r="A137" s="76" t="str">
        <f t="shared" si="24"/>
        <v>508</v>
      </c>
      <c r="B137" s="22">
        <v>39576</v>
      </c>
      <c r="C137" s="85">
        <v>8</v>
      </c>
      <c r="D137" s="85">
        <v>8</v>
      </c>
      <c r="E137" s="85">
        <v>8</v>
      </c>
      <c r="F137" s="85">
        <v>8</v>
      </c>
      <c r="G137" s="85">
        <v>8</v>
      </c>
      <c r="H137" s="85">
        <v>8</v>
      </c>
      <c r="I137" s="85">
        <v>8</v>
      </c>
      <c r="J137" s="85">
        <v>8</v>
      </c>
      <c r="K137" s="85">
        <v>8</v>
      </c>
      <c r="L137" s="85">
        <v>8</v>
      </c>
      <c r="M137" s="85">
        <v>8</v>
      </c>
      <c r="N137" s="85">
        <v>8</v>
      </c>
      <c r="O137" s="85">
        <v>8</v>
      </c>
      <c r="P137" s="85">
        <v>8</v>
      </c>
      <c r="Q137" s="85">
        <v>8</v>
      </c>
      <c r="R137" s="85">
        <v>8</v>
      </c>
      <c r="S137" s="85">
        <v>8</v>
      </c>
      <c r="T137" s="85">
        <v>8</v>
      </c>
      <c r="U137" s="85">
        <v>8</v>
      </c>
      <c r="V137" s="85">
        <v>8</v>
      </c>
      <c r="W137" s="85">
        <v>8</v>
      </c>
      <c r="X137" s="85">
        <v>8</v>
      </c>
      <c r="Y137" s="85">
        <v>8</v>
      </c>
      <c r="Z137" s="85">
        <v>8</v>
      </c>
      <c r="AA137" s="85">
        <v>8</v>
      </c>
      <c r="AB137" s="85">
        <v>8</v>
      </c>
      <c r="AC137" s="85">
        <v>8</v>
      </c>
      <c r="AD137" s="85">
        <v>8</v>
      </c>
      <c r="AE137" s="85">
        <v>8</v>
      </c>
      <c r="AF137" s="85">
        <v>8</v>
      </c>
      <c r="AG137" s="85">
        <v>8</v>
      </c>
      <c r="AH137" s="85">
        <v>8</v>
      </c>
      <c r="AI137" s="85">
        <v>8</v>
      </c>
      <c r="AJ137" s="85">
        <v>8</v>
      </c>
      <c r="AK137" s="85">
        <v>8</v>
      </c>
      <c r="AL137" s="85">
        <v>8</v>
      </c>
      <c r="AM137" s="85">
        <v>8</v>
      </c>
      <c r="AN137" s="85">
        <v>8</v>
      </c>
      <c r="AO137" s="85">
        <v>8</v>
      </c>
      <c r="AP137" s="85">
        <v>8</v>
      </c>
      <c r="AQ137" s="85">
        <v>8</v>
      </c>
      <c r="AR137" s="85">
        <v>8</v>
      </c>
      <c r="AS137" s="85">
        <v>8</v>
      </c>
      <c r="AT137" s="85">
        <v>8</v>
      </c>
      <c r="AU137">
        <f t="shared" si="25"/>
        <v>16</v>
      </c>
      <c r="AV137">
        <f t="shared" si="26"/>
        <v>16</v>
      </c>
      <c r="AW137">
        <f t="shared" si="27"/>
        <v>16</v>
      </c>
      <c r="AX137">
        <f t="shared" si="28"/>
        <v>16</v>
      </c>
      <c r="AY137">
        <f t="shared" si="29"/>
        <v>16</v>
      </c>
      <c r="AZ137">
        <f t="shared" si="30"/>
        <v>16</v>
      </c>
      <c r="BA137">
        <f t="shared" si="31"/>
        <v>16</v>
      </c>
      <c r="BB137">
        <f t="shared" si="32"/>
        <v>16</v>
      </c>
      <c r="BC137">
        <f t="shared" si="33"/>
        <v>16</v>
      </c>
      <c r="BD137">
        <f t="shared" si="34"/>
        <v>16</v>
      </c>
      <c r="BE137">
        <f t="shared" si="35"/>
        <v>16</v>
      </c>
      <c r="BF137">
        <f t="shared" si="36"/>
        <v>16</v>
      </c>
      <c r="BG137">
        <f t="shared" si="37"/>
        <v>16</v>
      </c>
      <c r="BH137">
        <f t="shared" si="38"/>
        <v>16</v>
      </c>
      <c r="BI137">
        <f t="shared" si="39"/>
        <v>16</v>
      </c>
      <c r="BJ137">
        <f t="shared" si="40"/>
        <v>16</v>
      </c>
      <c r="BK137">
        <f t="shared" si="41"/>
        <v>16</v>
      </c>
      <c r="BL137">
        <f t="shared" si="42"/>
        <v>16</v>
      </c>
      <c r="BM137">
        <f t="shared" si="43"/>
        <v>16</v>
      </c>
      <c r="BN137">
        <f t="shared" si="44"/>
        <v>16</v>
      </c>
      <c r="BO137">
        <f t="shared" si="45"/>
        <v>16</v>
      </c>
      <c r="BP137">
        <f t="shared" si="46"/>
        <v>16</v>
      </c>
      <c r="BX137" s="85"/>
      <c r="BY137" s="85"/>
    </row>
    <row r="138" spans="1:77">
      <c r="A138" s="76" t="str">
        <f t="shared" ref="A138:A201" si="47">MONTH(B138)&amp;RIGHT(YEAR(B138),2)</f>
        <v>508</v>
      </c>
      <c r="B138" s="22">
        <v>39577</v>
      </c>
      <c r="C138" s="85"/>
      <c r="D138" s="85"/>
      <c r="E138" s="85"/>
      <c r="F138" s="85"/>
      <c r="G138" s="85"/>
      <c r="H138" s="85"/>
      <c r="I138" s="85"/>
      <c r="J138" s="85"/>
      <c r="K138" s="85"/>
      <c r="L138" s="85"/>
      <c r="M138" s="85"/>
      <c r="N138" s="85"/>
      <c r="O138" s="85"/>
      <c r="P138" s="85"/>
      <c r="Q138" s="85"/>
      <c r="R138" s="85"/>
      <c r="S138" s="85"/>
      <c r="T138" s="85"/>
      <c r="U138" s="85"/>
      <c r="V138" s="85"/>
      <c r="W138" s="85"/>
      <c r="X138" s="85"/>
      <c r="Y138" s="85"/>
      <c r="Z138" s="85"/>
      <c r="AA138" s="85"/>
      <c r="AB138" s="85"/>
      <c r="AC138" s="85"/>
      <c r="AD138" s="85"/>
      <c r="AE138" s="85"/>
      <c r="AF138" s="85"/>
      <c r="AG138" s="85"/>
      <c r="AH138" s="85"/>
      <c r="AI138" s="85"/>
      <c r="AJ138" s="85"/>
      <c r="AK138" s="85"/>
      <c r="AL138" s="85"/>
      <c r="AM138" s="85"/>
      <c r="AN138" s="85"/>
      <c r="AO138" s="85"/>
      <c r="AP138" s="85"/>
      <c r="AQ138" s="85"/>
      <c r="AR138" s="85"/>
      <c r="AS138" s="85"/>
      <c r="AT138" s="85"/>
      <c r="AU138">
        <f t="shared" ref="AU138:AU196" si="48">C138+Y138</f>
        <v>0</v>
      </c>
      <c r="AV138">
        <f t="shared" ref="AV138:AV196" si="49">D138+Z138</f>
        <v>0</v>
      </c>
      <c r="AW138">
        <f t="shared" ref="AW138:AW196" si="50">E138+AA138</f>
        <v>0</v>
      </c>
      <c r="AX138">
        <f t="shared" ref="AX138:AX196" si="51">F138+AB138</f>
        <v>0</v>
      </c>
      <c r="AY138">
        <f t="shared" ref="AY138:AY196" si="52">G138+AC138</f>
        <v>0</v>
      </c>
      <c r="AZ138">
        <f t="shared" ref="AZ138:AZ196" si="53">H138+AD138</f>
        <v>0</v>
      </c>
      <c r="BA138">
        <f t="shared" ref="BA138:BA196" si="54">I138+AE138</f>
        <v>0</v>
      </c>
      <c r="BB138">
        <f t="shared" ref="BB138:BB196" si="55">J138+AF138</f>
        <v>0</v>
      </c>
      <c r="BC138">
        <f t="shared" ref="BC138:BC196" si="56">K138+AG138</f>
        <v>0</v>
      </c>
      <c r="BD138">
        <f t="shared" ref="BD138:BD196" si="57">L138+AH138</f>
        <v>0</v>
      </c>
      <c r="BE138">
        <f t="shared" ref="BE138:BE196" si="58">M138+AI138</f>
        <v>0</v>
      </c>
      <c r="BF138">
        <f t="shared" ref="BF138:BF196" si="59">N138+AJ138</f>
        <v>0</v>
      </c>
      <c r="BG138">
        <f t="shared" ref="BG138:BG196" si="60">O138+AK138</f>
        <v>0</v>
      </c>
      <c r="BH138">
        <f t="shared" ref="BH138:BH196" si="61">P138+AL138</f>
        <v>0</v>
      </c>
      <c r="BI138">
        <f t="shared" ref="BI138:BI196" si="62">Q138+AM138</f>
        <v>0</v>
      </c>
      <c r="BJ138">
        <f t="shared" ref="BJ138:BJ196" si="63">R138+AN138</f>
        <v>0</v>
      </c>
      <c r="BK138">
        <f t="shared" ref="BK138:BK196" si="64">S138+AO138</f>
        <v>0</v>
      </c>
      <c r="BL138">
        <f t="shared" ref="BL138:BL196" si="65">T138+AP138</f>
        <v>0</v>
      </c>
      <c r="BM138">
        <f t="shared" ref="BM138:BM196" si="66">U138+AQ138</f>
        <v>0</v>
      </c>
      <c r="BN138">
        <f t="shared" ref="BN138:BN196" si="67">V138+AR138</f>
        <v>0</v>
      </c>
      <c r="BO138">
        <f t="shared" ref="BO138:BO196" si="68">W138+AS138</f>
        <v>0</v>
      </c>
      <c r="BP138">
        <f t="shared" ref="BP138:BP196" si="69">X138+AT138</f>
        <v>0</v>
      </c>
      <c r="BX138" s="85"/>
      <c r="BY138" s="85"/>
    </row>
    <row r="139" spans="1:77">
      <c r="A139" s="76" t="str">
        <f t="shared" si="47"/>
        <v>508</v>
      </c>
      <c r="B139" s="22">
        <v>39578</v>
      </c>
      <c r="C139" s="85"/>
      <c r="D139" s="85"/>
      <c r="E139" s="85"/>
      <c r="F139" s="85"/>
      <c r="G139" s="85"/>
      <c r="H139" s="85"/>
      <c r="I139" s="85"/>
      <c r="J139" s="85"/>
      <c r="K139" s="85"/>
      <c r="L139" s="85"/>
      <c r="M139" s="85"/>
      <c r="N139" s="85"/>
      <c r="O139" s="85"/>
      <c r="P139" s="85"/>
      <c r="Q139" s="85"/>
      <c r="R139" s="85"/>
      <c r="S139" s="85"/>
      <c r="T139" s="85"/>
      <c r="U139" s="85"/>
      <c r="V139" s="85"/>
      <c r="W139" s="85"/>
      <c r="X139" s="85"/>
      <c r="Y139" s="85"/>
      <c r="Z139" s="85"/>
      <c r="AA139" s="85"/>
      <c r="AB139" s="85"/>
      <c r="AC139" s="85"/>
      <c r="AD139" s="85"/>
      <c r="AE139" s="85"/>
      <c r="AF139" s="85"/>
      <c r="AG139" s="85"/>
      <c r="AH139" s="85"/>
      <c r="AI139" s="85"/>
      <c r="AJ139" s="85"/>
      <c r="AK139" s="85"/>
      <c r="AL139" s="85"/>
      <c r="AM139" s="85"/>
      <c r="AN139" s="85"/>
      <c r="AO139" s="85"/>
      <c r="AP139" s="85"/>
      <c r="AQ139" s="85"/>
      <c r="AR139" s="85"/>
      <c r="AS139" s="85"/>
      <c r="AT139" s="85"/>
      <c r="AU139">
        <f t="shared" si="48"/>
        <v>0</v>
      </c>
      <c r="AV139">
        <f t="shared" si="49"/>
        <v>0</v>
      </c>
      <c r="AW139">
        <f t="shared" si="50"/>
        <v>0</v>
      </c>
      <c r="AX139">
        <f t="shared" si="51"/>
        <v>0</v>
      </c>
      <c r="AY139">
        <f t="shared" si="52"/>
        <v>0</v>
      </c>
      <c r="AZ139">
        <f t="shared" si="53"/>
        <v>0</v>
      </c>
      <c r="BA139">
        <f t="shared" si="54"/>
        <v>0</v>
      </c>
      <c r="BB139">
        <f t="shared" si="55"/>
        <v>0</v>
      </c>
      <c r="BC139">
        <f t="shared" si="56"/>
        <v>0</v>
      </c>
      <c r="BD139">
        <f t="shared" si="57"/>
        <v>0</v>
      </c>
      <c r="BE139">
        <f t="shared" si="58"/>
        <v>0</v>
      </c>
      <c r="BF139">
        <f t="shared" si="59"/>
        <v>0</v>
      </c>
      <c r="BG139">
        <f t="shared" si="60"/>
        <v>0</v>
      </c>
      <c r="BH139">
        <f t="shared" si="61"/>
        <v>0</v>
      </c>
      <c r="BI139">
        <f t="shared" si="62"/>
        <v>0</v>
      </c>
      <c r="BJ139">
        <f t="shared" si="63"/>
        <v>0</v>
      </c>
      <c r="BK139">
        <f t="shared" si="64"/>
        <v>0</v>
      </c>
      <c r="BL139">
        <f t="shared" si="65"/>
        <v>0</v>
      </c>
      <c r="BM139">
        <f t="shared" si="66"/>
        <v>0</v>
      </c>
      <c r="BN139">
        <f t="shared" si="67"/>
        <v>0</v>
      </c>
      <c r="BO139">
        <f t="shared" si="68"/>
        <v>0</v>
      </c>
      <c r="BP139">
        <f t="shared" si="69"/>
        <v>0</v>
      </c>
      <c r="BX139" s="85"/>
      <c r="BY139" s="85"/>
    </row>
    <row r="140" spans="1:77">
      <c r="A140" s="76" t="str">
        <f t="shared" si="47"/>
        <v>508</v>
      </c>
      <c r="B140" s="22">
        <v>39579</v>
      </c>
      <c r="C140" s="85"/>
      <c r="D140" s="85"/>
      <c r="E140" s="85"/>
      <c r="F140" s="85"/>
      <c r="G140" s="85"/>
      <c r="H140" s="85"/>
      <c r="I140" s="85"/>
      <c r="J140" s="85"/>
      <c r="K140" s="85"/>
      <c r="L140" s="85"/>
      <c r="M140" s="85"/>
      <c r="N140" s="85"/>
      <c r="O140" s="85"/>
      <c r="P140" s="85"/>
      <c r="Q140" s="85"/>
      <c r="R140" s="85"/>
      <c r="S140" s="85"/>
      <c r="T140" s="85"/>
      <c r="U140" s="85"/>
      <c r="V140" s="85"/>
      <c r="W140" s="85"/>
      <c r="X140" s="85"/>
      <c r="Y140" s="85"/>
      <c r="Z140" s="85"/>
      <c r="AA140" s="85"/>
      <c r="AB140" s="85"/>
      <c r="AC140" s="85"/>
      <c r="AD140" s="85"/>
      <c r="AE140" s="85"/>
      <c r="AF140" s="85"/>
      <c r="AG140" s="85"/>
      <c r="AH140" s="85"/>
      <c r="AI140" s="85"/>
      <c r="AJ140" s="85"/>
      <c r="AK140" s="85"/>
      <c r="AL140" s="85"/>
      <c r="AM140" s="85"/>
      <c r="AN140" s="85"/>
      <c r="AO140" s="85"/>
      <c r="AP140" s="85"/>
      <c r="AQ140" s="85"/>
      <c r="AR140" s="85"/>
      <c r="AS140" s="85"/>
      <c r="AT140" s="85"/>
      <c r="AU140">
        <f t="shared" si="48"/>
        <v>0</v>
      </c>
      <c r="AV140">
        <f t="shared" si="49"/>
        <v>0</v>
      </c>
      <c r="AW140">
        <f t="shared" si="50"/>
        <v>0</v>
      </c>
      <c r="AX140">
        <f t="shared" si="51"/>
        <v>0</v>
      </c>
      <c r="AY140">
        <f t="shared" si="52"/>
        <v>0</v>
      </c>
      <c r="AZ140">
        <f t="shared" si="53"/>
        <v>0</v>
      </c>
      <c r="BA140">
        <f t="shared" si="54"/>
        <v>0</v>
      </c>
      <c r="BB140">
        <f t="shared" si="55"/>
        <v>0</v>
      </c>
      <c r="BC140">
        <f t="shared" si="56"/>
        <v>0</v>
      </c>
      <c r="BD140">
        <f t="shared" si="57"/>
        <v>0</v>
      </c>
      <c r="BE140">
        <f t="shared" si="58"/>
        <v>0</v>
      </c>
      <c r="BF140">
        <f t="shared" si="59"/>
        <v>0</v>
      </c>
      <c r="BG140">
        <f t="shared" si="60"/>
        <v>0</v>
      </c>
      <c r="BH140">
        <f t="shared" si="61"/>
        <v>0</v>
      </c>
      <c r="BI140">
        <f t="shared" si="62"/>
        <v>0</v>
      </c>
      <c r="BJ140">
        <f t="shared" si="63"/>
        <v>0</v>
      </c>
      <c r="BK140">
        <f t="shared" si="64"/>
        <v>0</v>
      </c>
      <c r="BL140">
        <f t="shared" si="65"/>
        <v>0</v>
      </c>
      <c r="BM140">
        <f t="shared" si="66"/>
        <v>0</v>
      </c>
      <c r="BN140">
        <f t="shared" si="67"/>
        <v>0</v>
      </c>
      <c r="BO140">
        <f t="shared" si="68"/>
        <v>0</v>
      </c>
      <c r="BP140">
        <f t="shared" si="69"/>
        <v>0</v>
      </c>
      <c r="BX140" s="85"/>
      <c r="BY140" s="85"/>
    </row>
    <row r="141" spans="1:77">
      <c r="A141" s="76" t="str">
        <f t="shared" si="47"/>
        <v>508</v>
      </c>
      <c r="B141" s="22">
        <v>39580</v>
      </c>
      <c r="C141" s="85">
        <v>8</v>
      </c>
      <c r="D141" s="85">
        <v>8</v>
      </c>
      <c r="E141" s="85">
        <v>8</v>
      </c>
      <c r="F141" s="85">
        <v>8</v>
      </c>
      <c r="G141" s="85">
        <v>8</v>
      </c>
      <c r="H141" s="85">
        <v>8</v>
      </c>
      <c r="I141" s="85">
        <v>8</v>
      </c>
      <c r="J141" s="85">
        <v>8</v>
      </c>
      <c r="K141" s="85">
        <v>8</v>
      </c>
      <c r="L141" s="85">
        <v>8</v>
      </c>
      <c r="M141" s="85">
        <v>8</v>
      </c>
      <c r="N141" s="85">
        <v>8</v>
      </c>
      <c r="O141" s="85">
        <v>8</v>
      </c>
      <c r="P141" s="85">
        <v>8</v>
      </c>
      <c r="Q141" s="85">
        <v>8</v>
      </c>
      <c r="R141" s="85">
        <v>8</v>
      </c>
      <c r="S141" s="85">
        <v>8</v>
      </c>
      <c r="T141" s="85">
        <v>8</v>
      </c>
      <c r="U141" s="85">
        <v>8</v>
      </c>
      <c r="V141" s="85">
        <v>8</v>
      </c>
      <c r="W141" s="85">
        <v>8</v>
      </c>
      <c r="X141" s="85">
        <v>8</v>
      </c>
      <c r="Y141" s="85">
        <v>8</v>
      </c>
      <c r="Z141" s="85">
        <v>8</v>
      </c>
      <c r="AA141" s="85">
        <v>8</v>
      </c>
      <c r="AB141" s="85">
        <v>8</v>
      </c>
      <c r="AC141" s="85">
        <v>8</v>
      </c>
      <c r="AD141" s="85">
        <v>8</v>
      </c>
      <c r="AE141" s="85">
        <v>8</v>
      </c>
      <c r="AF141" s="85">
        <v>8</v>
      </c>
      <c r="AG141" s="85">
        <v>8</v>
      </c>
      <c r="AH141" s="85">
        <v>8</v>
      </c>
      <c r="AI141" s="85">
        <v>8</v>
      </c>
      <c r="AJ141" s="85">
        <v>8</v>
      </c>
      <c r="AK141" s="85">
        <v>8</v>
      </c>
      <c r="AL141" s="85">
        <v>8</v>
      </c>
      <c r="AM141" s="85">
        <v>8</v>
      </c>
      <c r="AN141" s="85">
        <v>8</v>
      </c>
      <c r="AO141" s="85">
        <v>8</v>
      </c>
      <c r="AP141" s="85">
        <v>8</v>
      </c>
      <c r="AQ141" s="85">
        <v>8</v>
      </c>
      <c r="AR141" s="85">
        <v>8</v>
      </c>
      <c r="AS141" s="85">
        <v>8</v>
      </c>
      <c r="AT141" s="85">
        <v>8</v>
      </c>
      <c r="AU141">
        <f t="shared" si="48"/>
        <v>16</v>
      </c>
      <c r="AV141">
        <f t="shared" si="49"/>
        <v>16</v>
      </c>
      <c r="AW141">
        <f t="shared" si="50"/>
        <v>16</v>
      </c>
      <c r="AX141">
        <f t="shared" si="51"/>
        <v>16</v>
      </c>
      <c r="AY141">
        <f t="shared" si="52"/>
        <v>16</v>
      </c>
      <c r="AZ141">
        <f t="shared" si="53"/>
        <v>16</v>
      </c>
      <c r="BA141">
        <f t="shared" si="54"/>
        <v>16</v>
      </c>
      <c r="BB141">
        <f t="shared" si="55"/>
        <v>16</v>
      </c>
      <c r="BC141">
        <f t="shared" si="56"/>
        <v>16</v>
      </c>
      <c r="BD141">
        <f t="shared" si="57"/>
        <v>16</v>
      </c>
      <c r="BE141">
        <f t="shared" si="58"/>
        <v>16</v>
      </c>
      <c r="BF141">
        <f t="shared" si="59"/>
        <v>16</v>
      </c>
      <c r="BG141">
        <f t="shared" si="60"/>
        <v>16</v>
      </c>
      <c r="BH141">
        <f t="shared" si="61"/>
        <v>16</v>
      </c>
      <c r="BI141">
        <f t="shared" si="62"/>
        <v>16</v>
      </c>
      <c r="BJ141">
        <f t="shared" si="63"/>
        <v>16</v>
      </c>
      <c r="BK141">
        <f t="shared" si="64"/>
        <v>16</v>
      </c>
      <c r="BL141">
        <f t="shared" si="65"/>
        <v>16</v>
      </c>
      <c r="BM141">
        <f t="shared" si="66"/>
        <v>16</v>
      </c>
      <c r="BN141">
        <f t="shared" si="67"/>
        <v>16</v>
      </c>
      <c r="BO141">
        <f t="shared" si="68"/>
        <v>16</v>
      </c>
      <c r="BP141">
        <f t="shared" si="69"/>
        <v>16</v>
      </c>
      <c r="BX141" s="85"/>
      <c r="BY141" s="85"/>
    </row>
    <row r="142" spans="1:77">
      <c r="A142" s="76" t="str">
        <f t="shared" si="47"/>
        <v>508</v>
      </c>
      <c r="B142" s="22">
        <v>39581</v>
      </c>
      <c r="C142" s="85">
        <v>8</v>
      </c>
      <c r="D142" s="85">
        <v>8</v>
      </c>
      <c r="E142" s="85">
        <v>8</v>
      </c>
      <c r="F142" s="85">
        <v>8</v>
      </c>
      <c r="G142" s="85">
        <v>8</v>
      </c>
      <c r="H142" s="85">
        <v>8</v>
      </c>
      <c r="I142" s="85">
        <v>8</v>
      </c>
      <c r="J142" s="85">
        <v>8</v>
      </c>
      <c r="K142" s="85">
        <v>8</v>
      </c>
      <c r="L142" s="85">
        <v>8</v>
      </c>
      <c r="M142" s="85">
        <v>8</v>
      </c>
      <c r="N142" s="85">
        <v>8</v>
      </c>
      <c r="O142" s="85">
        <v>8</v>
      </c>
      <c r="P142" s="85">
        <v>8</v>
      </c>
      <c r="Q142" s="85">
        <v>8</v>
      </c>
      <c r="R142" s="85">
        <v>8</v>
      </c>
      <c r="S142" s="85">
        <v>8</v>
      </c>
      <c r="T142" s="85">
        <v>8</v>
      </c>
      <c r="U142" s="85">
        <v>8</v>
      </c>
      <c r="V142" s="85">
        <v>8</v>
      </c>
      <c r="W142" s="85">
        <v>8</v>
      </c>
      <c r="X142" s="85">
        <v>8</v>
      </c>
      <c r="Y142" s="85">
        <v>8</v>
      </c>
      <c r="Z142" s="85">
        <v>8</v>
      </c>
      <c r="AA142" s="85">
        <v>8</v>
      </c>
      <c r="AB142" s="85">
        <v>8</v>
      </c>
      <c r="AC142" s="85">
        <v>8</v>
      </c>
      <c r="AD142" s="85">
        <v>8</v>
      </c>
      <c r="AE142" s="85">
        <v>8</v>
      </c>
      <c r="AF142" s="85">
        <v>8</v>
      </c>
      <c r="AG142" s="85">
        <v>8</v>
      </c>
      <c r="AH142" s="85">
        <v>8</v>
      </c>
      <c r="AI142" s="85">
        <v>8</v>
      </c>
      <c r="AJ142" s="85">
        <v>8</v>
      </c>
      <c r="AK142" s="85">
        <v>8</v>
      </c>
      <c r="AL142" s="85">
        <v>8</v>
      </c>
      <c r="AM142" s="85">
        <v>8</v>
      </c>
      <c r="AN142" s="85">
        <v>8</v>
      </c>
      <c r="AO142" s="85">
        <v>8</v>
      </c>
      <c r="AP142" s="85">
        <v>8</v>
      </c>
      <c r="AQ142" s="85">
        <v>8</v>
      </c>
      <c r="AR142" s="85">
        <v>8</v>
      </c>
      <c r="AS142" s="85">
        <v>8</v>
      </c>
      <c r="AT142" s="85">
        <v>8</v>
      </c>
      <c r="AU142">
        <f t="shared" si="48"/>
        <v>16</v>
      </c>
      <c r="AV142">
        <f t="shared" si="49"/>
        <v>16</v>
      </c>
      <c r="AW142">
        <f t="shared" si="50"/>
        <v>16</v>
      </c>
      <c r="AX142">
        <f t="shared" si="51"/>
        <v>16</v>
      </c>
      <c r="AY142">
        <f t="shared" si="52"/>
        <v>16</v>
      </c>
      <c r="AZ142">
        <f t="shared" si="53"/>
        <v>16</v>
      </c>
      <c r="BA142">
        <f t="shared" si="54"/>
        <v>16</v>
      </c>
      <c r="BB142">
        <f t="shared" si="55"/>
        <v>16</v>
      </c>
      <c r="BC142">
        <f t="shared" si="56"/>
        <v>16</v>
      </c>
      <c r="BD142">
        <f t="shared" si="57"/>
        <v>16</v>
      </c>
      <c r="BE142">
        <f t="shared" si="58"/>
        <v>16</v>
      </c>
      <c r="BF142">
        <f t="shared" si="59"/>
        <v>16</v>
      </c>
      <c r="BG142">
        <f t="shared" si="60"/>
        <v>16</v>
      </c>
      <c r="BH142">
        <f t="shared" si="61"/>
        <v>16</v>
      </c>
      <c r="BI142">
        <f t="shared" si="62"/>
        <v>16</v>
      </c>
      <c r="BJ142">
        <f t="shared" si="63"/>
        <v>16</v>
      </c>
      <c r="BK142">
        <f t="shared" si="64"/>
        <v>16</v>
      </c>
      <c r="BL142">
        <f t="shared" si="65"/>
        <v>16</v>
      </c>
      <c r="BM142">
        <f t="shared" si="66"/>
        <v>16</v>
      </c>
      <c r="BN142">
        <f t="shared" si="67"/>
        <v>16</v>
      </c>
      <c r="BO142">
        <f t="shared" si="68"/>
        <v>16</v>
      </c>
      <c r="BP142">
        <f t="shared" si="69"/>
        <v>16</v>
      </c>
      <c r="BX142" s="85"/>
      <c r="BY142" s="85"/>
    </row>
    <row r="143" spans="1:77">
      <c r="A143" s="76" t="str">
        <f t="shared" si="47"/>
        <v>508</v>
      </c>
      <c r="B143" s="22">
        <v>39582</v>
      </c>
      <c r="C143" s="85">
        <v>8</v>
      </c>
      <c r="D143" s="85">
        <v>8</v>
      </c>
      <c r="E143" s="85">
        <v>8</v>
      </c>
      <c r="F143" s="85">
        <v>8</v>
      </c>
      <c r="G143" s="85">
        <v>8</v>
      </c>
      <c r="H143" s="85">
        <v>8</v>
      </c>
      <c r="I143" s="85">
        <v>8</v>
      </c>
      <c r="J143" s="85">
        <v>8</v>
      </c>
      <c r="K143" s="85">
        <v>8</v>
      </c>
      <c r="L143" s="85">
        <v>8</v>
      </c>
      <c r="M143" s="85">
        <v>8</v>
      </c>
      <c r="N143" s="85">
        <v>8</v>
      </c>
      <c r="O143" s="85">
        <v>8</v>
      </c>
      <c r="P143" s="85">
        <v>8</v>
      </c>
      <c r="Q143" s="85">
        <v>8</v>
      </c>
      <c r="R143" s="85">
        <v>8</v>
      </c>
      <c r="S143" s="85">
        <v>8</v>
      </c>
      <c r="T143" s="85">
        <v>8</v>
      </c>
      <c r="U143" s="85">
        <v>8</v>
      </c>
      <c r="V143" s="85">
        <v>8</v>
      </c>
      <c r="W143" s="85">
        <v>8</v>
      </c>
      <c r="X143" s="85">
        <v>8</v>
      </c>
      <c r="Y143" s="85">
        <v>8</v>
      </c>
      <c r="Z143" s="85">
        <v>8</v>
      </c>
      <c r="AA143" s="85">
        <v>8</v>
      </c>
      <c r="AB143" s="85">
        <v>8</v>
      </c>
      <c r="AC143" s="85">
        <v>8</v>
      </c>
      <c r="AD143" s="85">
        <v>8</v>
      </c>
      <c r="AE143" s="85">
        <v>8</v>
      </c>
      <c r="AF143" s="85">
        <v>8</v>
      </c>
      <c r="AG143" s="85">
        <v>8</v>
      </c>
      <c r="AH143" s="85">
        <v>8</v>
      </c>
      <c r="AI143" s="85">
        <v>8</v>
      </c>
      <c r="AJ143" s="85">
        <v>8</v>
      </c>
      <c r="AK143" s="85">
        <v>8</v>
      </c>
      <c r="AL143" s="85">
        <v>8</v>
      </c>
      <c r="AM143" s="85">
        <v>8</v>
      </c>
      <c r="AN143" s="85">
        <v>8</v>
      </c>
      <c r="AO143" s="85">
        <v>8</v>
      </c>
      <c r="AP143" s="85">
        <v>8</v>
      </c>
      <c r="AQ143" s="85">
        <v>8</v>
      </c>
      <c r="AR143" s="85">
        <v>8</v>
      </c>
      <c r="AS143" s="85">
        <v>8</v>
      </c>
      <c r="AT143" s="85">
        <v>8</v>
      </c>
      <c r="AU143">
        <f t="shared" si="48"/>
        <v>16</v>
      </c>
      <c r="AV143">
        <f t="shared" si="49"/>
        <v>16</v>
      </c>
      <c r="AW143">
        <f t="shared" si="50"/>
        <v>16</v>
      </c>
      <c r="AX143">
        <f t="shared" si="51"/>
        <v>16</v>
      </c>
      <c r="AY143">
        <f t="shared" si="52"/>
        <v>16</v>
      </c>
      <c r="AZ143">
        <f t="shared" si="53"/>
        <v>16</v>
      </c>
      <c r="BA143">
        <f t="shared" si="54"/>
        <v>16</v>
      </c>
      <c r="BB143">
        <f t="shared" si="55"/>
        <v>16</v>
      </c>
      <c r="BC143">
        <f t="shared" si="56"/>
        <v>16</v>
      </c>
      <c r="BD143">
        <f t="shared" si="57"/>
        <v>16</v>
      </c>
      <c r="BE143">
        <f t="shared" si="58"/>
        <v>16</v>
      </c>
      <c r="BF143">
        <f t="shared" si="59"/>
        <v>16</v>
      </c>
      <c r="BG143">
        <f t="shared" si="60"/>
        <v>16</v>
      </c>
      <c r="BH143">
        <f t="shared" si="61"/>
        <v>16</v>
      </c>
      <c r="BI143">
        <f t="shared" si="62"/>
        <v>16</v>
      </c>
      <c r="BJ143">
        <f t="shared" si="63"/>
        <v>16</v>
      </c>
      <c r="BK143">
        <f t="shared" si="64"/>
        <v>16</v>
      </c>
      <c r="BL143">
        <f t="shared" si="65"/>
        <v>16</v>
      </c>
      <c r="BM143">
        <f t="shared" si="66"/>
        <v>16</v>
      </c>
      <c r="BN143">
        <f t="shared" si="67"/>
        <v>16</v>
      </c>
      <c r="BO143">
        <f t="shared" si="68"/>
        <v>16</v>
      </c>
      <c r="BP143">
        <f t="shared" si="69"/>
        <v>16</v>
      </c>
      <c r="BX143" s="85"/>
      <c r="BY143" s="85"/>
    </row>
    <row r="144" spans="1:77">
      <c r="A144" s="76" t="str">
        <f t="shared" si="47"/>
        <v>508</v>
      </c>
      <c r="B144" s="22">
        <v>39583</v>
      </c>
      <c r="C144" s="85">
        <v>8</v>
      </c>
      <c r="D144" s="85">
        <v>8</v>
      </c>
      <c r="E144" s="85">
        <v>8</v>
      </c>
      <c r="F144" s="85">
        <v>8</v>
      </c>
      <c r="G144" s="85">
        <v>8</v>
      </c>
      <c r="H144" s="85">
        <v>8</v>
      </c>
      <c r="I144" s="85">
        <v>8</v>
      </c>
      <c r="J144" s="85">
        <v>8</v>
      </c>
      <c r="K144" s="85">
        <v>8</v>
      </c>
      <c r="L144" s="85">
        <v>8</v>
      </c>
      <c r="M144" s="85">
        <v>8</v>
      </c>
      <c r="N144" s="85">
        <v>8</v>
      </c>
      <c r="O144" s="85">
        <v>8</v>
      </c>
      <c r="P144" s="85">
        <v>8</v>
      </c>
      <c r="Q144" s="85">
        <v>8</v>
      </c>
      <c r="R144" s="85">
        <v>8</v>
      </c>
      <c r="S144" s="85">
        <v>8</v>
      </c>
      <c r="T144" s="85">
        <v>8</v>
      </c>
      <c r="U144" s="85">
        <v>8</v>
      </c>
      <c r="V144" s="85">
        <v>8</v>
      </c>
      <c r="W144" s="85">
        <v>8</v>
      </c>
      <c r="X144" s="85">
        <v>8</v>
      </c>
      <c r="Y144" s="85">
        <v>8</v>
      </c>
      <c r="Z144" s="85">
        <v>8</v>
      </c>
      <c r="AA144" s="85">
        <v>8</v>
      </c>
      <c r="AB144" s="85">
        <v>8</v>
      </c>
      <c r="AC144" s="85">
        <v>8</v>
      </c>
      <c r="AD144" s="85">
        <v>8</v>
      </c>
      <c r="AE144" s="85">
        <v>8</v>
      </c>
      <c r="AF144" s="85">
        <v>8</v>
      </c>
      <c r="AG144" s="85">
        <v>8</v>
      </c>
      <c r="AH144" s="85">
        <v>8</v>
      </c>
      <c r="AI144" s="85">
        <v>8</v>
      </c>
      <c r="AJ144" s="85">
        <v>8</v>
      </c>
      <c r="AK144" s="85">
        <v>8</v>
      </c>
      <c r="AL144" s="85">
        <v>8</v>
      </c>
      <c r="AM144" s="85">
        <v>8</v>
      </c>
      <c r="AN144" s="85">
        <v>8</v>
      </c>
      <c r="AO144" s="85">
        <v>8</v>
      </c>
      <c r="AP144" s="85">
        <v>8</v>
      </c>
      <c r="AQ144" s="85">
        <v>8</v>
      </c>
      <c r="AR144" s="85">
        <v>8</v>
      </c>
      <c r="AS144" s="85">
        <v>8</v>
      </c>
      <c r="AT144" s="85">
        <v>8</v>
      </c>
      <c r="AU144">
        <f t="shared" si="48"/>
        <v>16</v>
      </c>
      <c r="AV144">
        <f t="shared" si="49"/>
        <v>16</v>
      </c>
      <c r="AW144">
        <f t="shared" si="50"/>
        <v>16</v>
      </c>
      <c r="AX144">
        <f t="shared" si="51"/>
        <v>16</v>
      </c>
      <c r="AY144">
        <f t="shared" si="52"/>
        <v>16</v>
      </c>
      <c r="AZ144">
        <f t="shared" si="53"/>
        <v>16</v>
      </c>
      <c r="BA144">
        <f t="shared" si="54"/>
        <v>16</v>
      </c>
      <c r="BB144">
        <f t="shared" si="55"/>
        <v>16</v>
      </c>
      <c r="BC144">
        <f t="shared" si="56"/>
        <v>16</v>
      </c>
      <c r="BD144">
        <f t="shared" si="57"/>
        <v>16</v>
      </c>
      <c r="BE144">
        <f t="shared" si="58"/>
        <v>16</v>
      </c>
      <c r="BF144">
        <f t="shared" si="59"/>
        <v>16</v>
      </c>
      <c r="BG144">
        <f t="shared" si="60"/>
        <v>16</v>
      </c>
      <c r="BH144">
        <f t="shared" si="61"/>
        <v>16</v>
      </c>
      <c r="BI144">
        <f t="shared" si="62"/>
        <v>16</v>
      </c>
      <c r="BJ144">
        <f t="shared" si="63"/>
        <v>16</v>
      </c>
      <c r="BK144">
        <f t="shared" si="64"/>
        <v>16</v>
      </c>
      <c r="BL144">
        <f t="shared" si="65"/>
        <v>16</v>
      </c>
      <c r="BM144">
        <f t="shared" si="66"/>
        <v>16</v>
      </c>
      <c r="BN144">
        <f t="shared" si="67"/>
        <v>16</v>
      </c>
      <c r="BO144">
        <f t="shared" si="68"/>
        <v>16</v>
      </c>
      <c r="BP144">
        <f t="shared" si="69"/>
        <v>16</v>
      </c>
      <c r="BX144" s="85"/>
      <c r="BY144" s="85"/>
    </row>
    <row r="145" spans="1:77">
      <c r="A145" s="76" t="str">
        <f t="shared" si="47"/>
        <v>508</v>
      </c>
      <c r="B145" s="22">
        <v>39584</v>
      </c>
      <c r="C145" s="85">
        <v>8</v>
      </c>
      <c r="D145" s="85">
        <v>8</v>
      </c>
      <c r="E145" s="85">
        <v>8</v>
      </c>
      <c r="F145" s="85">
        <v>8</v>
      </c>
      <c r="G145" s="85">
        <v>8</v>
      </c>
      <c r="H145" s="85">
        <v>8</v>
      </c>
      <c r="I145" s="85">
        <v>8</v>
      </c>
      <c r="J145" s="85">
        <v>8</v>
      </c>
      <c r="K145" s="85">
        <v>8</v>
      </c>
      <c r="L145" s="85">
        <v>8</v>
      </c>
      <c r="M145" s="85">
        <v>8</v>
      </c>
      <c r="N145" s="85">
        <v>8</v>
      </c>
      <c r="O145" s="85">
        <v>8</v>
      </c>
      <c r="P145" s="85">
        <v>8</v>
      </c>
      <c r="Q145" s="85">
        <v>8</v>
      </c>
      <c r="R145" s="85">
        <v>8</v>
      </c>
      <c r="S145" s="85">
        <v>8</v>
      </c>
      <c r="T145" s="85">
        <v>8</v>
      </c>
      <c r="U145" s="85">
        <v>8</v>
      </c>
      <c r="V145" s="85">
        <v>8</v>
      </c>
      <c r="W145" s="85">
        <v>8</v>
      </c>
      <c r="X145" s="85">
        <v>8</v>
      </c>
      <c r="Y145" s="85">
        <v>8</v>
      </c>
      <c r="Z145" s="85">
        <v>8</v>
      </c>
      <c r="AA145" s="85">
        <v>8</v>
      </c>
      <c r="AB145" s="85">
        <v>8</v>
      </c>
      <c r="AC145" s="85">
        <v>8</v>
      </c>
      <c r="AD145" s="85">
        <v>8</v>
      </c>
      <c r="AE145" s="85">
        <v>8</v>
      </c>
      <c r="AF145" s="85">
        <v>8</v>
      </c>
      <c r="AG145" s="85">
        <v>8</v>
      </c>
      <c r="AH145" s="85">
        <v>8</v>
      </c>
      <c r="AI145" s="85">
        <v>8</v>
      </c>
      <c r="AJ145" s="85">
        <v>8</v>
      </c>
      <c r="AK145" s="85">
        <v>8</v>
      </c>
      <c r="AL145" s="85">
        <v>8</v>
      </c>
      <c r="AM145" s="85">
        <v>8</v>
      </c>
      <c r="AN145" s="85">
        <v>8</v>
      </c>
      <c r="AO145" s="85">
        <v>8</v>
      </c>
      <c r="AP145" s="85">
        <v>8</v>
      </c>
      <c r="AQ145" s="85">
        <v>8</v>
      </c>
      <c r="AR145" s="85">
        <v>8</v>
      </c>
      <c r="AS145" s="85">
        <v>8</v>
      </c>
      <c r="AT145" s="85">
        <v>8</v>
      </c>
      <c r="AU145">
        <f t="shared" si="48"/>
        <v>16</v>
      </c>
      <c r="AV145">
        <f t="shared" si="49"/>
        <v>16</v>
      </c>
      <c r="AW145">
        <f t="shared" si="50"/>
        <v>16</v>
      </c>
      <c r="AX145">
        <f t="shared" si="51"/>
        <v>16</v>
      </c>
      <c r="AY145">
        <f t="shared" si="52"/>
        <v>16</v>
      </c>
      <c r="AZ145">
        <f t="shared" si="53"/>
        <v>16</v>
      </c>
      <c r="BA145">
        <f t="shared" si="54"/>
        <v>16</v>
      </c>
      <c r="BB145">
        <f t="shared" si="55"/>
        <v>16</v>
      </c>
      <c r="BC145">
        <f t="shared" si="56"/>
        <v>16</v>
      </c>
      <c r="BD145">
        <f t="shared" si="57"/>
        <v>16</v>
      </c>
      <c r="BE145">
        <f t="shared" si="58"/>
        <v>16</v>
      </c>
      <c r="BF145">
        <f t="shared" si="59"/>
        <v>16</v>
      </c>
      <c r="BG145">
        <f t="shared" si="60"/>
        <v>16</v>
      </c>
      <c r="BH145">
        <f t="shared" si="61"/>
        <v>16</v>
      </c>
      <c r="BI145">
        <f t="shared" si="62"/>
        <v>16</v>
      </c>
      <c r="BJ145">
        <f t="shared" si="63"/>
        <v>16</v>
      </c>
      <c r="BK145">
        <f t="shared" si="64"/>
        <v>16</v>
      </c>
      <c r="BL145">
        <f t="shared" si="65"/>
        <v>16</v>
      </c>
      <c r="BM145">
        <f t="shared" si="66"/>
        <v>16</v>
      </c>
      <c r="BN145">
        <f t="shared" si="67"/>
        <v>16</v>
      </c>
      <c r="BO145">
        <f t="shared" si="68"/>
        <v>16</v>
      </c>
      <c r="BP145">
        <f t="shared" si="69"/>
        <v>16</v>
      </c>
      <c r="BX145" s="85"/>
      <c r="BY145" s="85"/>
    </row>
    <row r="146" spans="1:77">
      <c r="A146" s="76" t="str">
        <f t="shared" si="47"/>
        <v>508</v>
      </c>
      <c r="B146" s="22">
        <v>39585</v>
      </c>
      <c r="C146" s="85"/>
      <c r="D146" s="85"/>
      <c r="E146" s="85"/>
      <c r="F146" s="85"/>
      <c r="G146" s="85"/>
      <c r="H146" s="85"/>
      <c r="I146" s="85"/>
      <c r="J146" s="85"/>
      <c r="K146" s="85"/>
      <c r="L146" s="85"/>
      <c r="M146" s="85"/>
      <c r="N146" s="85"/>
      <c r="O146" s="85"/>
      <c r="P146" s="85"/>
      <c r="Q146" s="85"/>
      <c r="R146" s="85"/>
      <c r="S146" s="85"/>
      <c r="T146" s="85"/>
      <c r="U146" s="85"/>
      <c r="V146" s="85"/>
      <c r="W146" s="85"/>
      <c r="X146" s="85"/>
      <c r="Y146" s="85"/>
      <c r="Z146" s="85"/>
      <c r="AA146" s="85"/>
      <c r="AB146" s="85"/>
      <c r="AC146" s="85"/>
      <c r="AD146" s="85"/>
      <c r="AE146" s="85"/>
      <c r="AF146" s="85"/>
      <c r="AG146" s="85"/>
      <c r="AH146" s="85"/>
      <c r="AI146" s="85"/>
      <c r="AJ146" s="85"/>
      <c r="AK146" s="85"/>
      <c r="AL146" s="85"/>
      <c r="AM146" s="85"/>
      <c r="AN146" s="85"/>
      <c r="AO146" s="85"/>
      <c r="AP146" s="85"/>
      <c r="AQ146" s="85"/>
      <c r="AR146" s="85"/>
      <c r="AS146" s="85"/>
      <c r="AT146" s="85"/>
      <c r="AU146">
        <f t="shared" si="48"/>
        <v>0</v>
      </c>
      <c r="AV146">
        <f t="shared" si="49"/>
        <v>0</v>
      </c>
      <c r="AW146">
        <f t="shared" si="50"/>
        <v>0</v>
      </c>
      <c r="AX146">
        <f t="shared" si="51"/>
        <v>0</v>
      </c>
      <c r="AY146">
        <f t="shared" si="52"/>
        <v>0</v>
      </c>
      <c r="AZ146">
        <f t="shared" si="53"/>
        <v>0</v>
      </c>
      <c r="BA146">
        <f t="shared" si="54"/>
        <v>0</v>
      </c>
      <c r="BB146">
        <f t="shared" si="55"/>
        <v>0</v>
      </c>
      <c r="BC146">
        <f t="shared" si="56"/>
        <v>0</v>
      </c>
      <c r="BD146">
        <f t="shared" si="57"/>
        <v>0</v>
      </c>
      <c r="BE146">
        <f t="shared" si="58"/>
        <v>0</v>
      </c>
      <c r="BF146">
        <f t="shared" si="59"/>
        <v>0</v>
      </c>
      <c r="BG146">
        <f t="shared" si="60"/>
        <v>0</v>
      </c>
      <c r="BH146">
        <f t="shared" si="61"/>
        <v>0</v>
      </c>
      <c r="BI146">
        <f t="shared" si="62"/>
        <v>0</v>
      </c>
      <c r="BJ146">
        <f t="shared" si="63"/>
        <v>0</v>
      </c>
      <c r="BK146">
        <f t="shared" si="64"/>
        <v>0</v>
      </c>
      <c r="BL146">
        <f t="shared" si="65"/>
        <v>0</v>
      </c>
      <c r="BM146">
        <f t="shared" si="66"/>
        <v>0</v>
      </c>
      <c r="BN146">
        <f t="shared" si="67"/>
        <v>0</v>
      </c>
      <c r="BO146">
        <f t="shared" si="68"/>
        <v>0</v>
      </c>
      <c r="BP146">
        <f t="shared" si="69"/>
        <v>0</v>
      </c>
      <c r="BX146" s="85"/>
      <c r="BY146" s="85"/>
    </row>
    <row r="147" spans="1:77">
      <c r="A147" s="76" t="str">
        <f t="shared" si="47"/>
        <v>508</v>
      </c>
      <c r="B147" s="22">
        <v>39586</v>
      </c>
      <c r="C147" s="85"/>
      <c r="D147" s="85"/>
      <c r="E147" s="85"/>
      <c r="F147" s="85"/>
      <c r="G147" s="85"/>
      <c r="H147" s="85"/>
      <c r="I147" s="85"/>
      <c r="J147" s="85"/>
      <c r="K147" s="85"/>
      <c r="L147" s="85"/>
      <c r="M147" s="85"/>
      <c r="N147" s="85"/>
      <c r="O147" s="85"/>
      <c r="P147" s="85"/>
      <c r="Q147" s="85"/>
      <c r="R147" s="85"/>
      <c r="S147" s="85"/>
      <c r="T147" s="85"/>
      <c r="U147" s="85"/>
      <c r="V147" s="85"/>
      <c r="W147" s="85"/>
      <c r="X147" s="85"/>
      <c r="Y147" s="85"/>
      <c r="Z147" s="85"/>
      <c r="AA147" s="85"/>
      <c r="AB147" s="85"/>
      <c r="AC147" s="85"/>
      <c r="AD147" s="85"/>
      <c r="AE147" s="85"/>
      <c r="AF147" s="85"/>
      <c r="AG147" s="85"/>
      <c r="AH147" s="85"/>
      <c r="AI147" s="85"/>
      <c r="AJ147" s="85"/>
      <c r="AK147" s="85"/>
      <c r="AL147" s="85"/>
      <c r="AM147" s="85"/>
      <c r="AN147" s="85"/>
      <c r="AO147" s="85"/>
      <c r="AP147" s="85"/>
      <c r="AQ147" s="85"/>
      <c r="AR147" s="85"/>
      <c r="AS147" s="85"/>
      <c r="AT147" s="85"/>
      <c r="AU147">
        <f t="shared" si="48"/>
        <v>0</v>
      </c>
      <c r="AV147">
        <f t="shared" si="49"/>
        <v>0</v>
      </c>
      <c r="AW147">
        <f t="shared" si="50"/>
        <v>0</v>
      </c>
      <c r="AX147">
        <f t="shared" si="51"/>
        <v>0</v>
      </c>
      <c r="AY147">
        <f t="shared" si="52"/>
        <v>0</v>
      </c>
      <c r="AZ147">
        <f t="shared" si="53"/>
        <v>0</v>
      </c>
      <c r="BA147">
        <f t="shared" si="54"/>
        <v>0</v>
      </c>
      <c r="BB147">
        <f t="shared" si="55"/>
        <v>0</v>
      </c>
      <c r="BC147">
        <f t="shared" si="56"/>
        <v>0</v>
      </c>
      <c r="BD147">
        <f t="shared" si="57"/>
        <v>0</v>
      </c>
      <c r="BE147">
        <f t="shared" si="58"/>
        <v>0</v>
      </c>
      <c r="BF147">
        <f t="shared" si="59"/>
        <v>0</v>
      </c>
      <c r="BG147">
        <f t="shared" si="60"/>
        <v>0</v>
      </c>
      <c r="BH147">
        <f t="shared" si="61"/>
        <v>0</v>
      </c>
      <c r="BI147">
        <f t="shared" si="62"/>
        <v>0</v>
      </c>
      <c r="BJ147">
        <f t="shared" si="63"/>
        <v>0</v>
      </c>
      <c r="BK147">
        <f t="shared" si="64"/>
        <v>0</v>
      </c>
      <c r="BL147">
        <f t="shared" si="65"/>
        <v>0</v>
      </c>
      <c r="BM147">
        <f t="shared" si="66"/>
        <v>0</v>
      </c>
      <c r="BN147">
        <f t="shared" si="67"/>
        <v>0</v>
      </c>
      <c r="BO147">
        <f t="shared" si="68"/>
        <v>0</v>
      </c>
      <c r="BP147">
        <f t="shared" si="69"/>
        <v>0</v>
      </c>
      <c r="BX147" s="85"/>
      <c r="BY147" s="85"/>
    </row>
    <row r="148" spans="1:77">
      <c r="A148" s="76" t="str">
        <f t="shared" si="47"/>
        <v>508</v>
      </c>
      <c r="B148" s="22">
        <v>39587</v>
      </c>
      <c r="C148" s="85">
        <v>8</v>
      </c>
      <c r="D148" s="85">
        <v>8</v>
      </c>
      <c r="E148" s="85">
        <v>8</v>
      </c>
      <c r="F148" s="85">
        <v>8</v>
      </c>
      <c r="G148" s="85">
        <v>8</v>
      </c>
      <c r="H148" s="85">
        <v>8</v>
      </c>
      <c r="I148" s="85">
        <v>8</v>
      </c>
      <c r="J148" s="85">
        <v>8</v>
      </c>
      <c r="K148" s="85">
        <v>8</v>
      </c>
      <c r="L148" s="85">
        <v>8</v>
      </c>
      <c r="M148" s="85">
        <v>8</v>
      </c>
      <c r="N148" s="85">
        <v>8</v>
      </c>
      <c r="O148" s="85">
        <v>8</v>
      </c>
      <c r="P148" s="85">
        <v>8</v>
      </c>
      <c r="Q148" s="85">
        <v>8</v>
      </c>
      <c r="R148" s="85">
        <v>8</v>
      </c>
      <c r="S148" s="85">
        <v>8</v>
      </c>
      <c r="T148" s="85">
        <v>8</v>
      </c>
      <c r="U148" s="85">
        <v>8</v>
      </c>
      <c r="V148" s="85">
        <v>8</v>
      </c>
      <c r="W148" s="85">
        <v>8</v>
      </c>
      <c r="X148" s="85">
        <v>8</v>
      </c>
      <c r="Y148" s="85">
        <v>8</v>
      </c>
      <c r="Z148" s="85">
        <v>8</v>
      </c>
      <c r="AA148" s="85">
        <v>8</v>
      </c>
      <c r="AB148" s="85">
        <v>8</v>
      </c>
      <c r="AC148" s="85">
        <v>8</v>
      </c>
      <c r="AD148" s="85">
        <v>8</v>
      </c>
      <c r="AE148" s="85">
        <v>8</v>
      </c>
      <c r="AF148" s="85">
        <v>8</v>
      </c>
      <c r="AG148" s="85">
        <v>8</v>
      </c>
      <c r="AH148" s="85">
        <v>8</v>
      </c>
      <c r="AI148" s="85">
        <v>8</v>
      </c>
      <c r="AJ148" s="85">
        <v>8</v>
      </c>
      <c r="AK148" s="85">
        <v>8</v>
      </c>
      <c r="AL148" s="85">
        <v>8</v>
      </c>
      <c r="AM148" s="85">
        <v>8</v>
      </c>
      <c r="AN148" s="85">
        <v>8</v>
      </c>
      <c r="AO148" s="85">
        <v>8</v>
      </c>
      <c r="AP148" s="85">
        <v>8</v>
      </c>
      <c r="AQ148" s="85">
        <v>8</v>
      </c>
      <c r="AR148" s="85">
        <v>8</v>
      </c>
      <c r="AS148" s="85">
        <v>8</v>
      </c>
      <c r="AT148" s="85">
        <v>8</v>
      </c>
      <c r="AU148">
        <f t="shared" si="48"/>
        <v>16</v>
      </c>
      <c r="AV148">
        <f t="shared" si="49"/>
        <v>16</v>
      </c>
      <c r="AW148">
        <f t="shared" si="50"/>
        <v>16</v>
      </c>
      <c r="AX148">
        <f t="shared" si="51"/>
        <v>16</v>
      </c>
      <c r="AY148">
        <f t="shared" si="52"/>
        <v>16</v>
      </c>
      <c r="AZ148">
        <f t="shared" si="53"/>
        <v>16</v>
      </c>
      <c r="BA148">
        <f t="shared" si="54"/>
        <v>16</v>
      </c>
      <c r="BB148">
        <f t="shared" si="55"/>
        <v>16</v>
      </c>
      <c r="BC148">
        <f t="shared" si="56"/>
        <v>16</v>
      </c>
      <c r="BD148">
        <f t="shared" si="57"/>
        <v>16</v>
      </c>
      <c r="BE148">
        <f t="shared" si="58"/>
        <v>16</v>
      </c>
      <c r="BF148">
        <f t="shared" si="59"/>
        <v>16</v>
      </c>
      <c r="BG148">
        <f t="shared" si="60"/>
        <v>16</v>
      </c>
      <c r="BH148">
        <f t="shared" si="61"/>
        <v>16</v>
      </c>
      <c r="BI148">
        <f t="shared" si="62"/>
        <v>16</v>
      </c>
      <c r="BJ148">
        <f t="shared" si="63"/>
        <v>16</v>
      </c>
      <c r="BK148">
        <f t="shared" si="64"/>
        <v>16</v>
      </c>
      <c r="BL148">
        <f t="shared" si="65"/>
        <v>16</v>
      </c>
      <c r="BM148">
        <f t="shared" si="66"/>
        <v>16</v>
      </c>
      <c r="BN148">
        <f t="shared" si="67"/>
        <v>16</v>
      </c>
      <c r="BO148">
        <f t="shared" si="68"/>
        <v>16</v>
      </c>
      <c r="BP148">
        <f t="shared" si="69"/>
        <v>16</v>
      </c>
      <c r="BX148" s="85"/>
      <c r="BY148" s="85"/>
    </row>
    <row r="149" spans="1:77">
      <c r="A149" s="76" t="str">
        <f t="shared" si="47"/>
        <v>508</v>
      </c>
      <c r="B149" s="22">
        <v>39588</v>
      </c>
      <c r="C149" s="85">
        <v>8</v>
      </c>
      <c r="D149" s="85">
        <v>8</v>
      </c>
      <c r="E149" s="85">
        <v>8</v>
      </c>
      <c r="F149" s="85">
        <v>8</v>
      </c>
      <c r="G149" s="85">
        <v>8</v>
      </c>
      <c r="H149" s="85">
        <v>8</v>
      </c>
      <c r="I149" s="85">
        <v>8</v>
      </c>
      <c r="J149" s="85">
        <v>8</v>
      </c>
      <c r="K149" s="85">
        <v>8</v>
      </c>
      <c r="L149" s="85">
        <v>8</v>
      </c>
      <c r="M149" s="85">
        <v>8</v>
      </c>
      <c r="N149" s="85">
        <v>8</v>
      </c>
      <c r="O149" s="85">
        <v>8</v>
      </c>
      <c r="P149" s="85">
        <v>8</v>
      </c>
      <c r="Q149" s="85">
        <v>8</v>
      </c>
      <c r="R149" s="85">
        <v>8</v>
      </c>
      <c r="S149" s="85">
        <v>8</v>
      </c>
      <c r="T149" s="85">
        <v>8</v>
      </c>
      <c r="U149" s="85">
        <v>8</v>
      </c>
      <c r="V149" s="85">
        <v>8</v>
      </c>
      <c r="W149" s="85">
        <v>8</v>
      </c>
      <c r="X149" s="85">
        <v>8</v>
      </c>
      <c r="Y149" s="85">
        <v>8</v>
      </c>
      <c r="Z149" s="85">
        <v>8</v>
      </c>
      <c r="AA149" s="85">
        <v>8</v>
      </c>
      <c r="AB149" s="85">
        <v>8</v>
      </c>
      <c r="AC149" s="85">
        <v>8</v>
      </c>
      <c r="AD149" s="85">
        <v>8</v>
      </c>
      <c r="AE149" s="85">
        <v>8</v>
      </c>
      <c r="AF149" s="85">
        <v>8</v>
      </c>
      <c r="AG149" s="85">
        <v>8</v>
      </c>
      <c r="AH149" s="85">
        <v>8</v>
      </c>
      <c r="AI149" s="85">
        <v>8</v>
      </c>
      <c r="AJ149" s="85">
        <v>8</v>
      </c>
      <c r="AK149" s="85">
        <v>8</v>
      </c>
      <c r="AL149" s="85">
        <v>8</v>
      </c>
      <c r="AM149" s="85">
        <v>8</v>
      </c>
      <c r="AN149" s="85">
        <v>8</v>
      </c>
      <c r="AO149" s="85">
        <v>8</v>
      </c>
      <c r="AP149" s="85">
        <v>8</v>
      </c>
      <c r="AQ149" s="85">
        <v>8</v>
      </c>
      <c r="AR149" s="85">
        <v>8</v>
      </c>
      <c r="AS149" s="85">
        <v>8</v>
      </c>
      <c r="AT149" s="85">
        <v>8</v>
      </c>
      <c r="AU149">
        <f t="shared" si="48"/>
        <v>16</v>
      </c>
      <c r="AV149">
        <f t="shared" si="49"/>
        <v>16</v>
      </c>
      <c r="AW149">
        <f t="shared" si="50"/>
        <v>16</v>
      </c>
      <c r="AX149">
        <f t="shared" si="51"/>
        <v>16</v>
      </c>
      <c r="AY149">
        <f t="shared" si="52"/>
        <v>16</v>
      </c>
      <c r="AZ149">
        <f t="shared" si="53"/>
        <v>16</v>
      </c>
      <c r="BA149">
        <f t="shared" si="54"/>
        <v>16</v>
      </c>
      <c r="BB149">
        <f t="shared" si="55"/>
        <v>16</v>
      </c>
      <c r="BC149">
        <f t="shared" si="56"/>
        <v>16</v>
      </c>
      <c r="BD149">
        <f t="shared" si="57"/>
        <v>16</v>
      </c>
      <c r="BE149">
        <f t="shared" si="58"/>
        <v>16</v>
      </c>
      <c r="BF149">
        <f t="shared" si="59"/>
        <v>16</v>
      </c>
      <c r="BG149">
        <f t="shared" si="60"/>
        <v>16</v>
      </c>
      <c r="BH149">
        <f t="shared" si="61"/>
        <v>16</v>
      </c>
      <c r="BI149">
        <f t="shared" si="62"/>
        <v>16</v>
      </c>
      <c r="BJ149">
        <f t="shared" si="63"/>
        <v>16</v>
      </c>
      <c r="BK149">
        <f t="shared" si="64"/>
        <v>16</v>
      </c>
      <c r="BL149">
        <f t="shared" si="65"/>
        <v>16</v>
      </c>
      <c r="BM149">
        <f t="shared" si="66"/>
        <v>16</v>
      </c>
      <c r="BN149">
        <f t="shared" si="67"/>
        <v>16</v>
      </c>
      <c r="BO149">
        <f t="shared" si="68"/>
        <v>16</v>
      </c>
      <c r="BP149">
        <f t="shared" si="69"/>
        <v>16</v>
      </c>
      <c r="BX149" s="85"/>
      <c r="BY149" s="85"/>
    </row>
    <row r="150" spans="1:77">
      <c r="A150" s="76" t="str">
        <f t="shared" si="47"/>
        <v>508</v>
      </c>
      <c r="B150" s="22">
        <v>39589</v>
      </c>
      <c r="C150" s="85">
        <v>8</v>
      </c>
      <c r="D150" s="85">
        <v>8</v>
      </c>
      <c r="E150" s="85">
        <v>8</v>
      </c>
      <c r="F150" s="85">
        <v>8</v>
      </c>
      <c r="G150" s="85">
        <v>8</v>
      </c>
      <c r="H150" s="85">
        <v>8</v>
      </c>
      <c r="I150" s="85">
        <v>8</v>
      </c>
      <c r="J150" s="85">
        <v>8</v>
      </c>
      <c r="K150" s="85">
        <v>8</v>
      </c>
      <c r="L150" s="85">
        <v>8</v>
      </c>
      <c r="M150" s="85">
        <v>8</v>
      </c>
      <c r="N150" s="85">
        <v>8</v>
      </c>
      <c r="O150" s="85">
        <v>8</v>
      </c>
      <c r="P150" s="85">
        <v>8</v>
      </c>
      <c r="Q150" s="85">
        <v>8</v>
      </c>
      <c r="R150" s="85">
        <v>8</v>
      </c>
      <c r="S150" s="85">
        <v>8</v>
      </c>
      <c r="T150" s="85">
        <v>8</v>
      </c>
      <c r="U150" s="85">
        <v>8</v>
      </c>
      <c r="V150" s="85">
        <v>8</v>
      </c>
      <c r="W150" s="85">
        <v>8</v>
      </c>
      <c r="X150" s="85">
        <v>8</v>
      </c>
      <c r="Y150" s="85">
        <v>8</v>
      </c>
      <c r="Z150" s="85">
        <v>8</v>
      </c>
      <c r="AA150" s="85">
        <v>8</v>
      </c>
      <c r="AB150" s="85">
        <v>8</v>
      </c>
      <c r="AC150" s="85">
        <v>8</v>
      </c>
      <c r="AD150" s="85">
        <v>8</v>
      </c>
      <c r="AE150" s="85">
        <v>8</v>
      </c>
      <c r="AF150" s="85">
        <v>8</v>
      </c>
      <c r="AG150" s="85">
        <v>8</v>
      </c>
      <c r="AH150" s="85">
        <v>8</v>
      </c>
      <c r="AI150" s="85">
        <v>8</v>
      </c>
      <c r="AJ150" s="85">
        <v>8</v>
      </c>
      <c r="AK150" s="85">
        <v>8</v>
      </c>
      <c r="AL150" s="85">
        <v>8</v>
      </c>
      <c r="AM150" s="85">
        <v>8</v>
      </c>
      <c r="AN150" s="85">
        <v>8</v>
      </c>
      <c r="AO150" s="85">
        <v>8</v>
      </c>
      <c r="AP150" s="85">
        <v>8</v>
      </c>
      <c r="AQ150" s="85">
        <v>8</v>
      </c>
      <c r="AR150" s="85">
        <v>8</v>
      </c>
      <c r="AS150" s="85">
        <v>8</v>
      </c>
      <c r="AT150" s="85">
        <v>8</v>
      </c>
      <c r="AU150">
        <f t="shared" si="48"/>
        <v>16</v>
      </c>
      <c r="AV150">
        <f t="shared" si="49"/>
        <v>16</v>
      </c>
      <c r="AW150">
        <f t="shared" si="50"/>
        <v>16</v>
      </c>
      <c r="AX150">
        <f t="shared" si="51"/>
        <v>16</v>
      </c>
      <c r="AY150">
        <f t="shared" si="52"/>
        <v>16</v>
      </c>
      <c r="AZ150">
        <f t="shared" si="53"/>
        <v>16</v>
      </c>
      <c r="BA150">
        <f t="shared" si="54"/>
        <v>16</v>
      </c>
      <c r="BB150">
        <f t="shared" si="55"/>
        <v>16</v>
      </c>
      <c r="BC150">
        <f t="shared" si="56"/>
        <v>16</v>
      </c>
      <c r="BD150">
        <f t="shared" si="57"/>
        <v>16</v>
      </c>
      <c r="BE150">
        <f t="shared" si="58"/>
        <v>16</v>
      </c>
      <c r="BF150">
        <f t="shared" si="59"/>
        <v>16</v>
      </c>
      <c r="BG150">
        <f t="shared" si="60"/>
        <v>16</v>
      </c>
      <c r="BH150">
        <f t="shared" si="61"/>
        <v>16</v>
      </c>
      <c r="BI150">
        <f t="shared" si="62"/>
        <v>16</v>
      </c>
      <c r="BJ150">
        <f t="shared" si="63"/>
        <v>16</v>
      </c>
      <c r="BK150">
        <f t="shared" si="64"/>
        <v>16</v>
      </c>
      <c r="BL150">
        <f t="shared" si="65"/>
        <v>16</v>
      </c>
      <c r="BM150">
        <f t="shared" si="66"/>
        <v>16</v>
      </c>
      <c r="BN150">
        <f t="shared" si="67"/>
        <v>16</v>
      </c>
      <c r="BO150">
        <f t="shared" si="68"/>
        <v>16</v>
      </c>
      <c r="BP150">
        <f t="shared" si="69"/>
        <v>16</v>
      </c>
      <c r="BX150" s="85"/>
      <c r="BY150" s="85"/>
    </row>
    <row r="151" spans="1:77">
      <c r="A151" s="76" t="str">
        <f t="shared" si="47"/>
        <v>508</v>
      </c>
      <c r="B151" s="22">
        <v>39590</v>
      </c>
      <c r="C151" s="85">
        <v>8</v>
      </c>
      <c r="D151" s="85">
        <v>8</v>
      </c>
      <c r="E151" s="85">
        <v>8</v>
      </c>
      <c r="F151" s="85">
        <v>8</v>
      </c>
      <c r="G151" s="85">
        <v>8</v>
      </c>
      <c r="H151" s="85">
        <v>8</v>
      </c>
      <c r="I151" s="85">
        <v>8</v>
      </c>
      <c r="J151" s="85">
        <v>8</v>
      </c>
      <c r="K151" s="85">
        <v>8</v>
      </c>
      <c r="L151" s="85">
        <v>8</v>
      </c>
      <c r="M151" s="85">
        <v>8</v>
      </c>
      <c r="N151" s="85">
        <v>8</v>
      </c>
      <c r="O151" s="85">
        <v>8</v>
      </c>
      <c r="P151" s="85">
        <v>8</v>
      </c>
      <c r="Q151" s="85">
        <v>8</v>
      </c>
      <c r="R151" s="85">
        <v>8</v>
      </c>
      <c r="S151" s="85">
        <v>8</v>
      </c>
      <c r="T151" s="85">
        <v>8</v>
      </c>
      <c r="U151" s="85">
        <v>8</v>
      </c>
      <c r="V151" s="85">
        <v>8</v>
      </c>
      <c r="W151" s="85">
        <v>8</v>
      </c>
      <c r="X151" s="85">
        <v>8</v>
      </c>
      <c r="Y151" s="85">
        <v>8</v>
      </c>
      <c r="Z151" s="85">
        <v>8</v>
      </c>
      <c r="AA151" s="85">
        <v>8</v>
      </c>
      <c r="AB151" s="85">
        <v>8</v>
      </c>
      <c r="AC151" s="85">
        <v>8</v>
      </c>
      <c r="AD151" s="85">
        <v>8</v>
      </c>
      <c r="AE151" s="85">
        <v>8</v>
      </c>
      <c r="AF151" s="85">
        <v>8</v>
      </c>
      <c r="AG151" s="85">
        <v>8</v>
      </c>
      <c r="AH151" s="85">
        <v>8</v>
      </c>
      <c r="AI151" s="85">
        <v>8</v>
      </c>
      <c r="AJ151" s="85">
        <v>8</v>
      </c>
      <c r="AK151" s="85">
        <v>8</v>
      </c>
      <c r="AL151" s="85">
        <v>8</v>
      </c>
      <c r="AM151" s="85">
        <v>8</v>
      </c>
      <c r="AN151" s="85">
        <v>8</v>
      </c>
      <c r="AO151" s="85">
        <v>8</v>
      </c>
      <c r="AP151" s="85">
        <v>8</v>
      </c>
      <c r="AQ151" s="85">
        <v>8</v>
      </c>
      <c r="AR151" s="85">
        <v>8</v>
      </c>
      <c r="AS151" s="85">
        <v>8</v>
      </c>
      <c r="AT151" s="85">
        <v>8</v>
      </c>
      <c r="AU151">
        <f t="shared" si="48"/>
        <v>16</v>
      </c>
      <c r="AV151">
        <f t="shared" si="49"/>
        <v>16</v>
      </c>
      <c r="AW151">
        <f t="shared" si="50"/>
        <v>16</v>
      </c>
      <c r="AX151">
        <f t="shared" si="51"/>
        <v>16</v>
      </c>
      <c r="AY151">
        <f t="shared" si="52"/>
        <v>16</v>
      </c>
      <c r="AZ151">
        <f t="shared" si="53"/>
        <v>16</v>
      </c>
      <c r="BA151">
        <f t="shared" si="54"/>
        <v>16</v>
      </c>
      <c r="BB151">
        <f t="shared" si="55"/>
        <v>16</v>
      </c>
      <c r="BC151">
        <f t="shared" si="56"/>
        <v>16</v>
      </c>
      <c r="BD151">
        <f t="shared" si="57"/>
        <v>16</v>
      </c>
      <c r="BE151">
        <f t="shared" si="58"/>
        <v>16</v>
      </c>
      <c r="BF151">
        <f t="shared" si="59"/>
        <v>16</v>
      </c>
      <c r="BG151">
        <f t="shared" si="60"/>
        <v>16</v>
      </c>
      <c r="BH151">
        <f t="shared" si="61"/>
        <v>16</v>
      </c>
      <c r="BI151">
        <f t="shared" si="62"/>
        <v>16</v>
      </c>
      <c r="BJ151">
        <f t="shared" si="63"/>
        <v>16</v>
      </c>
      <c r="BK151">
        <f t="shared" si="64"/>
        <v>16</v>
      </c>
      <c r="BL151">
        <f t="shared" si="65"/>
        <v>16</v>
      </c>
      <c r="BM151">
        <f t="shared" si="66"/>
        <v>16</v>
      </c>
      <c r="BN151">
        <f t="shared" si="67"/>
        <v>16</v>
      </c>
      <c r="BO151">
        <f t="shared" si="68"/>
        <v>16</v>
      </c>
      <c r="BP151">
        <f t="shared" si="69"/>
        <v>16</v>
      </c>
      <c r="BX151" s="85"/>
      <c r="BY151" s="85"/>
    </row>
    <row r="152" spans="1:77">
      <c r="A152" s="76" t="str">
        <f t="shared" si="47"/>
        <v>508</v>
      </c>
      <c r="B152" s="22">
        <v>39591</v>
      </c>
      <c r="C152" s="85">
        <v>8</v>
      </c>
      <c r="D152" s="85">
        <v>8</v>
      </c>
      <c r="E152" s="85">
        <v>8</v>
      </c>
      <c r="F152" s="85">
        <v>8</v>
      </c>
      <c r="G152" s="85">
        <v>8</v>
      </c>
      <c r="H152" s="85">
        <v>8</v>
      </c>
      <c r="I152" s="85">
        <v>8</v>
      </c>
      <c r="J152" s="85">
        <v>8</v>
      </c>
      <c r="K152" s="85">
        <v>8</v>
      </c>
      <c r="L152" s="85">
        <v>8</v>
      </c>
      <c r="M152" s="85">
        <v>8</v>
      </c>
      <c r="N152" s="85">
        <v>8</v>
      </c>
      <c r="O152" s="85">
        <v>8</v>
      </c>
      <c r="P152" s="85">
        <v>8</v>
      </c>
      <c r="Q152" s="85">
        <v>8</v>
      </c>
      <c r="R152" s="85">
        <v>8</v>
      </c>
      <c r="S152" s="85">
        <v>8</v>
      </c>
      <c r="T152" s="85">
        <v>8</v>
      </c>
      <c r="U152" s="85">
        <v>8</v>
      </c>
      <c r="V152" s="85">
        <v>8</v>
      </c>
      <c r="W152" s="85">
        <v>8</v>
      </c>
      <c r="X152" s="85">
        <v>8</v>
      </c>
      <c r="Y152" s="85">
        <v>8</v>
      </c>
      <c r="Z152" s="85">
        <v>8</v>
      </c>
      <c r="AA152" s="85">
        <v>8</v>
      </c>
      <c r="AB152" s="85">
        <v>8</v>
      </c>
      <c r="AC152" s="85">
        <v>8</v>
      </c>
      <c r="AD152" s="85">
        <v>8</v>
      </c>
      <c r="AE152" s="85">
        <v>8</v>
      </c>
      <c r="AF152" s="85">
        <v>8</v>
      </c>
      <c r="AG152" s="85">
        <v>8</v>
      </c>
      <c r="AH152" s="85">
        <v>8</v>
      </c>
      <c r="AI152" s="85">
        <v>8</v>
      </c>
      <c r="AJ152" s="85">
        <v>8</v>
      </c>
      <c r="AK152" s="85">
        <v>8</v>
      </c>
      <c r="AL152" s="85">
        <v>8</v>
      </c>
      <c r="AM152" s="85">
        <v>8</v>
      </c>
      <c r="AN152" s="85">
        <v>8</v>
      </c>
      <c r="AO152" s="85">
        <v>8</v>
      </c>
      <c r="AP152" s="85">
        <v>8</v>
      </c>
      <c r="AQ152" s="85">
        <v>8</v>
      </c>
      <c r="AR152" s="85">
        <v>8</v>
      </c>
      <c r="AS152" s="85">
        <v>8</v>
      </c>
      <c r="AT152" s="85">
        <v>8</v>
      </c>
      <c r="AU152">
        <f t="shared" si="48"/>
        <v>16</v>
      </c>
      <c r="AV152">
        <f t="shared" si="49"/>
        <v>16</v>
      </c>
      <c r="AW152">
        <f t="shared" si="50"/>
        <v>16</v>
      </c>
      <c r="AX152">
        <f t="shared" si="51"/>
        <v>16</v>
      </c>
      <c r="AY152">
        <f t="shared" si="52"/>
        <v>16</v>
      </c>
      <c r="AZ152">
        <f t="shared" si="53"/>
        <v>16</v>
      </c>
      <c r="BA152">
        <f t="shared" si="54"/>
        <v>16</v>
      </c>
      <c r="BB152">
        <f t="shared" si="55"/>
        <v>16</v>
      </c>
      <c r="BC152">
        <f t="shared" si="56"/>
        <v>16</v>
      </c>
      <c r="BD152">
        <f t="shared" si="57"/>
        <v>16</v>
      </c>
      <c r="BE152">
        <f t="shared" si="58"/>
        <v>16</v>
      </c>
      <c r="BF152">
        <f t="shared" si="59"/>
        <v>16</v>
      </c>
      <c r="BG152">
        <f t="shared" si="60"/>
        <v>16</v>
      </c>
      <c r="BH152">
        <f t="shared" si="61"/>
        <v>16</v>
      </c>
      <c r="BI152">
        <f t="shared" si="62"/>
        <v>16</v>
      </c>
      <c r="BJ152">
        <f t="shared" si="63"/>
        <v>16</v>
      </c>
      <c r="BK152">
        <f t="shared" si="64"/>
        <v>16</v>
      </c>
      <c r="BL152">
        <f t="shared" si="65"/>
        <v>16</v>
      </c>
      <c r="BM152">
        <f t="shared" si="66"/>
        <v>16</v>
      </c>
      <c r="BN152">
        <f t="shared" si="67"/>
        <v>16</v>
      </c>
      <c r="BO152">
        <f t="shared" si="68"/>
        <v>16</v>
      </c>
      <c r="BP152">
        <f t="shared" si="69"/>
        <v>16</v>
      </c>
      <c r="BX152" s="85"/>
      <c r="BY152" s="85"/>
    </row>
    <row r="153" spans="1:77">
      <c r="A153" s="76" t="str">
        <f t="shared" si="47"/>
        <v>508</v>
      </c>
      <c r="B153" s="22">
        <v>39592</v>
      </c>
      <c r="C153" s="85"/>
      <c r="D153" s="85"/>
      <c r="E153" s="85"/>
      <c r="F153" s="85"/>
      <c r="G153" s="85"/>
      <c r="H153" s="85"/>
      <c r="I153" s="85"/>
      <c r="J153" s="85"/>
      <c r="K153" s="85"/>
      <c r="L153" s="85"/>
      <c r="M153" s="85"/>
      <c r="N153" s="85"/>
      <c r="O153" s="85"/>
      <c r="P153" s="85"/>
      <c r="Q153" s="85"/>
      <c r="R153" s="85"/>
      <c r="S153" s="85"/>
      <c r="T153" s="85"/>
      <c r="U153" s="85"/>
      <c r="V153" s="85"/>
      <c r="W153" s="85"/>
      <c r="X153" s="85"/>
      <c r="Y153" s="85"/>
      <c r="Z153" s="85"/>
      <c r="AA153" s="85"/>
      <c r="AB153" s="85"/>
      <c r="AC153" s="85"/>
      <c r="AD153" s="85"/>
      <c r="AE153" s="85"/>
      <c r="AF153" s="85"/>
      <c r="AG153" s="85"/>
      <c r="AH153" s="85"/>
      <c r="AI153" s="85"/>
      <c r="AJ153" s="85"/>
      <c r="AK153" s="85"/>
      <c r="AL153" s="85"/>
      <c r="AM153" s="85"/>
      <c r="AN153" s="85"/>
      <c r="AO153" s="85"/>
      <c r="AP153" s="85"/>
      <c r="AQ153" s="85"/>
      <c r="AR153" s="85"/>
      <c r="AS153" s="85"/>
      <c r="AT153" s="85"/>
      <c r="AU153">
        <f t="shared" si="48"/>
        <v>0</v>
      </c>
      <c r="AV153">
        <f t="shared" si="49"/>
        <v>0</v>
      </c>
      <c r="AW153">
        <f t="shared" si="50"/>
        <v>0</v>
      </c>
      <c r="AX153">
        <f t="shared" si="51"/>
        <v>0</v>
      </c>
      <c r="AY153">
        <f t="shared" si="52"/>
        <v>0</v>
      </c>
      <c r="AZ153">
        <f t="shared" si="53"/>
        <v>0</v>
      </c>
      <c r="BA153">
        <f t="shared" si="54"/>
        <v>0</v>
      </c>
      <c r="BB153">
        <f t="shared" si="55"/>
        <v>0</v>
      </c>
      <c r="BC153">
        <f t="shared" si="56"/>
        <v>0</v>
      </c>
      <c r="BD153">
        <f t="shared" si="57"/>
        <v>0</v>
      </c>
      <c r="BE153">
        <f t="shared" si="58"/>
        <v>0</v>
      </c>
      <c r="BF153">
        <f t="shared" si="59"/>
        <v>0</v>
      </c>
      <c r="BG153">
        <f t="shared" si="60"/>
        <v>0</v>
      </c>
      <c r="BH153">
        <f t="shared" si="61"/>
        <v>0</v>
      </c>
      <c r="BI153">
        <f t="shared" si="62"/>
        <v>0</v>
      </c>
      <c r="BJ153">
        <f t="shared" si="63"/>
        <v>0</v>
      </c>
      <c r="BK153">
        <f t="shared" si="64"/>
        <v>0</v>
      </c>
      <c r="BL153">
        <f t="shared" si="65"/>
        <v>0</v>
      </c>
      <c r="BM153">
        <f t="shared" si="66"/>
        <v>0</v>
      </c>
      <c r="BN153">
        <f t="shared" si="67"/>
        <v>0</v>
      </c>
      <c r="BO153">
        <f t="shared" si="68"/>
        <v>0</v>
      </c>
      <c r="BP153">
        <f t="shared" si="69"/>
        <v>0</v>
      </c>
      <c r="BX153" s="85"/>
      <c r="BY153" s="85"/>
    </row>
    <row r="154" spans="1:77">
      <c r="A154" s="76" t="str">
        <f t="shared" si="47"/>
        <v>508</v>
      </c>
      <c r="B154" s="22">
        <v>39593</v>
      </c>
      <c r="C154" s="85"/>
      <c r="D154" s="85"/>
      <c r="E154" s="85"/>
      <c r="F154" s="85"/>
      <c r="G154" s="85"/>
      <c r="H154" s="85"/>
      <c r="I154" s="85"/>
      <c r="J154" s="85"/>
      <c r="K154" s="85"/>
      <c r="L154" s="85"/>
      <c r="M154" s="85"/>
      <c r="N154" s="85"/>
      <c r="O154" s="85"/>
      <c r="P154" s="85"/>
      <c r="Q154" s="85"/>
      <c r="R154" s="85"/>
      <c r="S154" s="85"/>
      <c r="T154" s="85"/>
      <c r="U154" s="85"/>
      <c r="V154" s="85"/>
      <c r="W154" s="85"/>
      <c r="X154" s="85"/>
      <c r="Y154" s="85"/>
      <c r="Z154" s="85"/>
      <c r="AA154" s="85"/>
      <c r="AB154" s="85"/>
      <c r="AC154" s="85"/>
      <c r="AD154" s="85"/>
      <c r="AE154" s="85"/>
      <c r="AF154" s="85"/>
      <c r="AG154" s="85"/>
      <c r="AH154" s="85"/>
      <c r="AI154" s="85"/>
      <c r="AJ154" s="85"/>
      <c r="AK154" s="85"/>
      <c r="AL154" s="85"/>
      <c r="AM154" s="85"/>
      <c r="AN154" s="85"/>
      <c r="AO154" s="85"/>
      <c r="AP154" s="85"/>
      <c r="AQ154" s="85"/>
      <c r="AR154" s="85"/>
      <c r="AS154" s="85"/>
      <c r="AT154" s="85"/>
      <c r="AU154">
        <f t="shared" si="48"/>
        <v>0</v>
      </c>
      <c r="AV154">
        <f t="shared" si="49"/>
        <v>0</v>
      </c>
      <c r="AW154">
        <f t="shared" si="50"/>
        <v>0</v>
      </c>
      <c r="AX154">
        <f t="shared" si="51"/>
        <v>0</v>
      </c>
      <c r="AY154">
        <f t="shared" si="52"/>
        <v>0</v>
      </c>
      <c r="AZ154">
        <f t="shared" si="53"/>
        <v>0</v>
      </c>
      <c r="BA154">
        <f t="shared" si="54"/>
        <v>0</v>
      </c>
      <c r="BB154">
        <f t="shared" si="55"/>
        <v>0</v>
      </c>
      <c r="BC154">
        <f t="shared" si="56"/>
        <v>0</v>
      </c>
      <c r="BD154">
        <f t="shared" si="57"/>
        <v>0</v>
      </c>
      <c r="BE154">
        <f t="shared" si="58"/>
        <v>0</v>
      </c>
      <c r="BF154">
        <f t="shared" si="59"/>
        <v>0</v>
      </c>
      <c r="BG154">
        <f t="shared" si="60"/>
        <v>0</v>
      </c>
      <c r="BH154">
        <f t="shared" si="61"/>
        <v>0</v>
      </c>
      <c r="BI154">
        <f t="shared" si="62"/>
        <v>0</v>
      </c>
      <c r="BJ154">
        <f t="shared" si="63"/>
        <v>0</v>
      </c>
      <c r="BK154">
        <f t="shared" si="64"/>
        <v>0</v>
      </c>
      <c r="BL154">
        <f t="shared" si="65"/>
        <v>0</v>
      </c>
      <c r="BM154">
        <f t="shared" si="66"/>
        <v>0</v>
      </c>
      <c r="BN154">
        <f t="shared" si="67"/>
        <v>0</v>
      </c>
      <c r="BO154">
        <f t="shared" si="68"/>
        <v>0</v>
      </c>
      <c r="BP154">
        <f t="shared" si="69"/>
        <v>0</v>
      </c>
      <c r="BX154" s="85"/>
      <c r="BY154" s="85"/>
    </row>
    <row r="155" spans="1:77">
      <c r="A155" s="76" t="str">
        <f t="shared" si="47"/>
        <v>508</v>
      </c>
      <c r="B155" s="22">
        <v>39594</v>
      </c>
      <c r="C155" s="85">
        <v>8</v>
      </c>
      <c r="D155" s="85">
        <v>8</v>
      </c>
      <c r="E155" s="85">
        <v>8</v>
      </c>
      <c r="F155" s="85">
        <v>8</v>
      </c>
      <c r="G155" s="85">
        <v>8</v>
      </c>
      <c r="H155" s="85">
        <v>8</v>
      </c>
      <c r="I155" s="85">
        <v>8</v>
      </c>
      <c r="J155" s="85">
        <v>8</v>
      </c>
      <c r="K155" s="85">
        <v>8</v>
      </c>
      <c r="L155" s="85">
        <v>8</v>
      </c>
      <c r="M155" s="85">
        <v>8</v>
      </c>
      <c r="N155" s="85">
        <v>8</v>
      </c>
      <c r="O155" s="85">
        <v>8</v>
      </c>
      <c r="P155" s="85">
        <v>8</v>
      </c>
      <c r="Q155" s="85">
        <v>8</v>
      </c>
      <c r="R155" s="85">
        <v>8</v>
      </c>
      <c r="S155" s="85">
        <v>8</v>
      </c>
      <c r="T155" s="85">
        <v>8</v>
      </c>
      <c r="U155" s="85">
        <v>8</v>
      </c>
      <c r="V155" s="85">
        <v>8</v>
      </c>
      <c r="W155" s="85">
        <v>8</v>
      </c>
      <c r="X155" s="85">
        <v>8</v>
      </c>
      <c r="Y155" s="85">
        <v>8</v>
      </c>
      <c r="Z155" s="85">
        <v>8</v>
      </c>
      <c r="AA155" s="85">
        <v>8</v>
      </c>
      <c r="AB155" s="85">
        <v>8</v>
      </c>
      <c r="AC155" s="85">
        <v>8</v>
      </c>
      <c r="AD155" s="85">
        <v>8</v>
      </c>
      <c r="AE155" s="85">
        <v>8</v>
      </c>
      <c r="AF155" s="85">
        <v>8</v>
      </c>
      <c r="AG155" s="85">
        <v>8</v>
      </c>
      <c r="AH155" s="85">
        <v>8</v>
      </c>
      <c r="AI155" s="85">
        <v>8</v>
      </c>
      <c r="AJ155" s="85">
        <v>8</v>
      </c>
      <c r="AK155" s="85">
        <v>8</v>
      </c>
      <c r="AL155" s="85">
        <v>8</v>
      </c>
      <c r="AM155" s="85">
        <v>8</v>
      </c>
      <c r="AN155" s="85">
        <v>8</v>
      </c>
      <c r="AO155" s="85">
        <v>8</v>
      </c>
      <c r="AP155" s="85">
        <v>8</v>
      </c>
      <c r="AQ155" s="85">
        <v>8</v>
      </c>
      <c r="AR155" s="85">
        <v>8</v>
      </c>
      <c r="AS155" s="85">
        <v>8</v>
      </c>
      <c r="AT155" s="85">
        <v>8</v>
      </c>
      <c r="AU155">
        <f t="shared" si="48"/>
        <v>16</v>
      </c>
      <c r="AV155">
        <f t="shared" si="49"/>
        <v>16</v>
      </c>
      <c r="AW155">
        <f t="shared" si="50"/>
        <v>16</v>
      </c>
      <c r="AX155">
        <f t="shared" si="51"/>
        <v>16</v>
      </c>
      <c r="AY155">
        <f t="shared" si="52"/>
        <v>16</v>
      </c>
      <c r="AZ155">
        <f t="shared" si="53"/>
        <v>16</v>
      </c>
      <c r="BA155">
        <f t="shared" si="54"/>
        <v>16</v>
      </c>
      <c r="BB155">
        <f t="shared" si="55"/>
        <v>16</v>
      </c>
      <c r="BC155">
        <f t="shared" si="56"/>
        <v>16</v>
      </c>
      <c r="BD155">
        <f t="shared" si="57"/>
        <v>16</v>
      </c>
      <c r="BE155">
        <f t="shared" si="58"/>
        <v>16</v>
      </c>
      <c r="BF155">
        <f t="shared" si="59"/>
        <v>16</v>
      </c>
      <c r="BG155">
        <f t="shared" si="60"/>
        <v>16</v>
      </c>
      <c r="BH155">
        <f t="shared" si="61"/>
        <v>16</v>
      </c>
      <c r="BI155">
        <f t="shared" si="62"/>
        <v>16</v>
      </c>
      <c r="BJ155">
        <f t="shared" si="63"/>
        <v>16</v>
      </c>
      <c r="BK155">
        <f t="shared" si="64"/>
        <v>16</v>
      </c>
      <c r="BL155">
        <f t="shared" si="65"/>
        <v>16</v>
      </c>
      <c r="BM155">
        <f t="shared" si="66"/>
        <v>16</v>
      </c>
      <c r="BN155">
        <f t="shared" si="67"/>
        <v>16</v>
      </c>
      <c r="BO155">
        <f t="shared" si="68"/>
        <v>16</v>
      </c>
      <c r="BP155">
        <f t="shared" si="69"/>
        <v>16</v>
      </c>
      <c r="BX155" s="85"/>
      <c r="BY155" s="85"/>
    </row>
    <row r="156" spans="1:77">
      <c r="A156" s="76" t="str">
        <f t="shared" si="47"/>
        <v>508</v>
      </c>
      <c r="B156" s="22">
        <v>39595</v>
      </c>
      <c r="C156" s="85">
        <v>8</v>
      </c>
      <c r="D156" s="85">
        <v>8</v>
      </c>
      <c r="E156" s="85">
        <v>8</v>
      </c>
      <c r="F156" s="85">
        <v>8</v>
      </c>
      <c r="G156" s="85">
        <v>8</v>
      </c>
      <c r="H156" s="85">
        <v>8</v>
      </c>
      <c r="I156" s="85">
        <v>8</v>
      </c>
      <c r="J156" s="85">
        <v>8</v>
      </c>
      <c r="K156" s="85">
        <v>8</v>
      </c>
      <c r="L156" s="85">
        <v>8</v>
      </c>
      <c r="M156" s="85">
        <v>8</v>
      </c>
      <c r="N156" s="85">
        <v>8</v>
      </c>
      <c r="O156" s="85">
        <v>8</v>
      </c>
      <c r="P156" s="85">
        <v>8</v>
      </c>
      <c r="Q156" s="85">
        <v>8</v>
      </c>
      <c r="R156" s="85">
        <v>8</v>
      </c>
      <c r="S156" s="85">
        <v>8</v>
      </c>
      <c r="T156" s="85">
        <v>8</v>
      </c>
      <c r="U156" s="85">
        <v>8</v>
      </c>
      <c r="V156" s="85">
        <v>8</v>
      </c>
      <c r="W156" s="85">
        <v>8</v>
      </c>
      <c r="X156" s="85">
        <v>8</v>
      </c>
      <c r="Y156" s="85">
        <v>8</v>
      </c>
      <c r="Z156" s="85">
        <v>8</v>
      </c>
      <c r="AA156" s="85">
        <v>8</v>
      </c>
      <c r="AB156" s="85">
        <v>8</v>
      </c>
      <c r="AC156" s="85">
        <v>8</v>
      </c>
      <c r="AD156" s="85">
        <v>8</v>
      </c>
      <c r="AE156" s="85">
        <v>8</v>
      </c>
      <c r="AF156" s="85">
        <v>8</v>
      </c>
      <c r="AG156" s="85">
        <v>8</v>
      </c>
      <c r="AH156" s="85">
        <v>8</v>
      </c>
      <c r="AI156" s="85">
        <v>8</v>
      </c>
      <c r="AJ156" s="85">
        <v>8</v>
      </c>
      <c r="AK156" s="85">
        <v>8</v>
      </c>
      <c r="AL156" s="85">
        <v>8</v>
      </c>
      <c r="AM156" s="85">
        <v>8</v>
      </c>
      <c r="AN156" s="85">
        <v>8</v>
      </c>
      <c r="AO156" s="85">
        <v>8</v>
      </c>
      <c r="AP156" s="85">
        <v>8</v>
      </c>
      <c r="AQ156" s="85">
        <v>8</v>
      </c>
      <c r="AR156" s="85">
        <v>8</v>
      </c>
      <c r="AS156" s="85">
        <v>8</v>
      </c>
      <c r="AT156" s="85">
        <v>8</v>
      </c>
      <c r="AU156">
        <f t="shared" si="48"/>
        <v>16</v>
      </c>
      <c r="AV156">
        <f t="shared" si="49"/>
        <v>16</v>
      </c>
      <c r="AW156">
        <f t="shared" si="50"/>
        <v>16</v>
      </c>
      <c r="AX156">
        <f t="shared" si="51"/>
        <v>16</v>
      </c>
      <c r="AY156">
        <f t="shared" si="52"/>
        <v>16</v>
      </c>
      <c r="AZ156">
        <f t="shared" si="53"/>
        <v>16</v>
      </c>
      <c r="BA156">
        <f t="shared" si="54"/>
        <v>16</v>
      </c>
      <c r="BB156">
        <f t="shared" si="55"/>
        <v>16</v>
      </c>
      <c r="BC156">
        <f t="shared" si="56"/>
        <v>16</v>
      </c>
      <c r="BD156">
        <f t="shared" si="57"/>
        <v>16</v>
      </c>
      <c r="BE156">
        <f t="shared" si="58"/>
        <v>16</v>
      </c>
      <c r="BF156">
        <f t="shared" si="59"/>
        <v>16</v>
      </c>
      <c r="BG156">
        <f t="shared" si="60"/>
        <v>16</v>
      </c>
      <c r="BH156">
        <f t="shared" si="61"/>
        <v>16</v>
      </c>
      <c r="BI156">
        <f t="shared" si="62"/>
        <v>16</v>
      </c>
      <c r="BJ156">
        <f t="shared" si="63"/>
        <v>16</v>
      </c>
      <c r="BK156">
        <f t="shared" si="64"/>
        <v>16</v>
      </c>
      <c r="BL156">
        <f t="shared" si="65"/>
        <v>16</v>
      </c>
      <c r="BM156">
        <f t="shared" si="66"/>
        <v>16</v>
      </c>
      <c r="BN156">
        <f t="shared" si="67"/>
        <v>16</v>
      </c>
      <c r="BO156">
        <f t="shared" si="68"/>
        <v>16</v>
      </c>
      <c r="BP156">
        <f t="shared" si="69"/>
        <v>16</v>
      </c>
      <c r="BX156" s="85"/>
      <c r="BY156" s="85"/>
    </row>
    <row r="157" spans="1:77">
      <c r="A157" s="76" t="str">
        <f t="shared" si="47"/>
        <v>508</v>
      </c>
      <c r="B157" s="22">
        <v>39596</v>
      </c>
      <c r="C157" s="85">
        <v>8</v>
      </c>
      <c r="D157" s="85">
        <v>8</v>
      </c>
      <c r="E157" s="85">
        <v>8</v>
      </c>
      <c r="F157" s="85">
        <v>8</v>
      </c>
      <c r="G157" s="85">
        <v>8</v>
      </c>
      <c r="H157" s="85">
        <v>8</v>
      </c>
      <c r="I157" s="85">
        <v>8</v>
      </c>
      <c r="J157" s="85">
        <v>8</v>
      </c>
      <c r="K157" s="85">
        <v>8</v>
      </c>
      <c r="L157" s="85">
        <v>8</v>
      </c>
      <c r="M157" s="85">
        <v>8</v>
      </c>
      <c r="N157" s="85">
        <v>8</v>
      </c>
      <c r="O157" s="85">
        <v>8</v>
      </c>
      <c r="P157" s="85">
        <v>8</v>
      </c>
      <c r="Q157" s="85">
        <v>8</v>
      </c>
      <c r="R157" s="85">
        <v>8</v>
      </c>
      <c r="S157" s="85">
        <v>8</v>
      </c>
      <c r="T157" s="85">
        <v>8</v>
      </c>
      <c r="U157" s="85">
        <v>8</v>
      </c>
      <c r="V157" s="85">
        <v>8</v>
      </c>
      <c r="W157" s="85">
        <v>8</v>
      </c>
      <c r="X157" s="85">
        <v>8</v>
      </c>
      <c r="Y157" s="85">
        <v>8</v>
      </c>
      <c r="Z157" s="85">
        <v>8</v>
      </c>
      <c r="AA157" s="85">
        <v>8</v>
      </c>
      <c r="AB157" s="85">
        <v>8</v>
      </c>
      <c r="AC157" s="85">
        <v>8</v>
      </c>
      <c r="AD157" s="85">
        <v>8</v>
      </c>
      <c r="AE157" s="85">
        <v>8</v>
      </c>
      <c r="AF157" s="85">
        <v>8</v>
      </c>
      <c r="AG157" s="85">
        <v>8</v>
      </c>
      <c r="AH157" s="85">
        <v>8</v>
      </c>
      <c r="AI157" s="85">
        <v>8</v>
      </c>
      <c r="AJ157" s="85">
        <v>8</v>
      </c>
      <c r="AK157" s="85">
        <v>8</v>
      </c>
      <c r="AL157" s="85">
        <v>8</v>
      </c>
      <c r="AM157" s="85">
        <v>8</v>
      </c>
      <c r="AN157" s="85">
        <v>8</v>
      </c>
      <c r="AO157" s="85">
        <v>8</v>
      </c>
      <c r="AP157" s="85">
        <v>8</v>
      </c>
      <c r="AQ157" s="85">
        <v>8</v>
      </c>
      <c r="AR157" s="85">
        <v>8</v>
      </c>
      <c r="AS157" s="85">
        <v>8</v>
      </c>
      <c r="AT157" s="85">
        <v>8</v>
      </c>
      <c r="AU157">
        <f t="shared" si="48"/>
        <v>16</v>
      </c>
      <c r="AV157">
        <f t="shared" si="49"/>
        <v>16</v>
      </c>
      <c r="AW157">
        <f t="shared" si="50"/>
        <v>16</v>
      </c>
      <c r="AX157">
        <f t="shared" si="51"/>
        <v>16</v>
      </c>
      <c r="AY157">
        <f t="shared" si="52"/>
        <v>16</v>
      </c>
      <c r="AZ157">
        <f t="shared" si="53"/>
        <v>16</v>
      </c>
      <c r="BA157">
        <f t="shared" si="54"/>
        <v>16</v>
      </c>
      <c r="BB157">
        <f t="shared" si="55"/>
        <v>16</v>
      </c>
      <c r="BC157">
        <f t="shared" si="56"/>
        <v>16</v>
      </c>
      <c r="BD157">
        <f t="shared" si="57"/>
        <v>16</v>
      </c>
      <c r="BE157">
        <f t="shared" si="58"/>
        <v>16</v>
      </c>
      <c r="BF157">
        <f t="shared" si="59"/>
        <v>16</v>
      </c>
      <c r="BG157">
        <f t="shared" si="60"/>
        <v>16</v>
      </c>
      <c r="BH157">
        <f t="shared" si="61"/>
        <v>16</v>
      </c>
      <c r="BI157">
        <f t="shared" si="62"/>
        <v>16</v>
      </c>
      <c r="BJ157">
        <f t="shared" si="63"/>
        <v>16</v>
      </c>
      <c r="BK157">
        <f t="shared" si="64"/>
        <v>16</v>
      </c>
      <c r="BL157">
        <f t="shared" si="65"/>
        <v>16</v>
      </c>
      <c r="BM157">
        <f t="shared" si="66"/>
        <v>16</v>
      </c>
      <c r="BN157">
        <f t="shared" si="67"/>
        <v>16</v>
      </c>
      <c r="BO157">
        <f t="shared" si="68"/>
        <v>16</v>
      </c>
      <c r="BP157">
        <f t="shared" si="69"/>
        <v>16</v>
      </c>
      <c r="BX157" s="85"/>
      <c r="BY157" s="85"/>
    </row>
    <row r="158" spans="1:77">
      <c r="A158" s="76" t="str">
        <f t="shared" si="47"/>
        <v>508</v>
      </c>
      <c r="B158" s="22">
        <v>39597</v>
      </c>
      <c r="C158" s="85">
        <v>8</v>
      </c>
      <c r="D158" s="85">
        <v>8</v>
      </c>
      <c r="E158" s="85">
        <v>8</v>
      </c>
      <c r="F158" s="85">
        <v>8</v>
      </c>
      <c r="G158" s="85">
        <v>8</v>
      </c>
      <c r="H158" s="85">
        <v>8</v>
      </c>
      <c r="I158" s="85">
        <v>8</v>
      </c>
      <c r="J158" s="85">
        <v>8</v>
      </c>
      <c r="K158" s="85">
        <v>8</v>
      </c>
      <c r="L158" s="85">
        <v>8</v>
      </c>
      <c r="M158" s="85">
        <v>8</v>
      </c>
      <c r="N158" s="85">
        <v>8</v>
      </c>
      <c r="O158" s="85">
        <v>8</v>
      </c>
      <c r="P158" s="85">
        <v>8</v>
      </c>
      <c r="Q158" s="85">
        <v>8</v>
      </c>
      <c r="R158" s="85">
        <v>8</v>
      </c>
      <c r="S158" s="85">
        <v>8</v>
      </c>
      <c r="T158" s="85">
        <v>8</v>
      </c>
      <c r="U158" s="85">
        <v>8</v>
      </c>
      <c r="V158" s="85">
        <v>8</v>
      </c>
      <c r="W158" s="85">
        <v>8</v>
      </c>
      <c r="X158" s="85">
        <v>8</v>
      </c>
      <c r="Y158" s="85">
        <v>8</v>
      </c>
      <c r="Z158" s="85">
        <v>8</v>
      </c>
      <c r="AA158" s="85">
        <v>8</v>
      </c>
      <c r="AB158" s="85">
        <v>8</v>
      </c>
      <c r="AC158" s="85">
        <v>8</v>
      </c>
      <c r="AD158" s="85">
        <v>8</v>
      </c>
      <c r="AE158" s="85">
        <v>8</v>
      </c>
      <c r="AF158" s="85">
        <v>8</v>
      </c>
      <c r="AG158" s="85">
        <v>8</v>
      </c>
      <c r="AH158" s="85">
        <v>8</v>
      </c>
      <c r="AI158" s="85">
        <v>8</v>
      </c>
      <c r="AJ158" s="85">
        <v>8</v>
      </c>
      <c r="AK158" s="85">
        <v>8</v>
      </c>
      <c r="AL158" s="85">
        <v>8</v>
      </c>
      <c r="AM158" s="85">
        <v>8</v>
      </c>
      <c r="AN158" s="85">
        <v>8</v>
      </c>
      <c r="AO158" s="85">
        <v>8</v>
      </c>
      <c r="AP158" s="85">
        <v>8</v>
      </c>
      <c r="AQ158" s="85">
        <v>8</v>
      </c>
      <c r="AR158" s="85">
        <v>8</v>
      </c>
      <c r="AS158" s="85">
        <v>8</v>
      </c>
      <c r="AT158" s="85">
        <v>8</v>
      </c>
      <c r="AU158">
        <f t="shared" si="48"/>
        <v>16</v>
      </c>
      <c r="AV158">
        <f t="shared" si="49"/>
        <v>16</v>
      </c>
      <c r="AW158">
        <f t="shared" si="50"/>
        <v>16</v>
      </c>
      <c r="AX158">
        <f t="shared" si="51"/>
        <v>16</v>
      </c>
      <c r="AY158">
        <f t="shared" si="52"/>
        <v>16</v>
      </c>
      <c r="AZ158">
        <f t="shared" si="53"/>
        <v>16</v>
      </c>
      <c r="BA158">
        <f t="shared" si="54"/>
        <v>16</v>
      </c>
      <c r="BB158">
        <f t="shared" si="55"/>
        <v>16</v>
      </c>
      <c r="BC158">
        <f t="shared" si="56"/>
        <v>16</v>
      </c>
      <c r="BD158">
        <f t="shared" si="57"/>
        <v>16</v>
      </c>
      <c r="BE158">
        <f t="shared" si="58"/>
        <v>16</v>
      </c>
      <c r="BF158">
        <f t="shared" si="59"/>
        <v>16</v>
      </c>
      <c r="BG158">
        <f t="shared" si="60"/>
        <v>16</v>
      </c>
      <c r="BH158">
        <f t="shared" si="61"/>
        <v>16</v>
      </c>
      <c r="BI158">
        <f t="shared" si="62"/>
        <v>16</v>
      </c>
      <c r="BJ158">
        <f t="shared" si="63"/>
        <v>16</v>
      </c>
      <c r="BK158">
        <f t="shared" si="64"/>
        <v>16</v>
      </c>
      <c r="BL158">
        <f t="shared" si="65"/>
        <v>16</v>
      </c>
      <c r="BM158">
        <f t="shared" si="66"/>
        <v>16</v>
      </c>
      <c r="BN158">
        <f t="shared" si="67"/>
        <v>16</v>
      </c>
      <c r="BO158">
        <f t="shared" si="68"/>
        <v>16</v>
      </c>
      <c r="BP158">
        <f t="shared" si="69"/>
        <v>16</v>
      </c>
      <c r="BX158" s="85"/>
      <c r="BY158" s="85"/>
    </row>
    <row r="159" spans="1:77">
      <c r="A159" s="76" t="str">
        <f t="shared" si="47"/>
        <v>508</v>
      </c>
      <c r="B159" s="22">
        <v>39598</v>
      </c>
      <c r="C159" s="85">
        <v>8</v>
      </c>
      <c r="D159" s="85">
        <v>8</v>
      </c>
      <c r="E159" s="85">
        <v>8</v>
      </c>
      <c r="F159" s="85">
        <v>8</v>
      </c>
      <c r="G159" s="85">
        <v>8</v>
      </c>
      <c r="H159" s="85">
        <v>8</v>
      </c>
      <c r="I159" s="85">
        <v>8</v>
      </c>
      <c r="J159" s="85">
        <v>8</v>
      </c>
      <c r="K159" s="85">
        <v>8</v>
      </c>
      <c r="L159" s="85">
        <v>8</v>
      </c>
      <c r="M159" s="85">
        <v>8</v>
      </c>
      <c r="N159" s="85">
        <v>8</v>
      </c>
      <c r="O159" s="85">
        <v>8</v>
      </c>
      <c r="P159" s="85">
        <v>8</v>
      </c>
      <c r="Q159" s="85">
        <v>8</v>
      </c>
      <c r="R159" s="85">
        <v>8</v>
      </c>
      <c r="S159" s="85">
        <v>8</v>
      </c>
      <c r="T159" s="85">
        <v>8</v>
      </c>
      <c r="U159" s="85">
        <v>8</v>
      </c>
      <c r="V159" s="85">
        <v>8</v>
      </c>
      <c r="W159" s="85">
        <v>8</v>
      </c>
      <c r="X159" s="85">
        <v>8</v>
      </c>
      <c r="Y159" s="85">
        <v>8</v>
      </c>
      <c r="Z159" s="85">
        <v>8</v>
      </c>
      <c r="AA159" s="85">
        <v>8</v>
      </c>
      <c r="AB159" s="85">
        <v>8</v>
      </c>
      <c r="AC159" s="85">
        <v>8</v>
      </c>
      <c r="AD159" s="85">
        <v>8</v>
      </c>
      <c r="AE159" s="85">
        <v>8</v>
      </c>
      <c r="AF159" s="85">
        <v>8</v>
      </c>
      <c r="AG159" s="85">
        <v>8</v>
      </c>
      <c r="AH159" s="85">
        <v>8</v>
      </c>
      <c r="AI159" s="85">
        <v>8</v>
      </c>
      <c r="AJ159" s="85">
        <v>8</v>
      </c>
      <c r="AK159" s="85">
        <v>8</v>
      </c>
      <c r="AL159" s="85">
        <v>8</v>
      </c>
      <c r="AM159" s="85">
        <v>8</v>
      </c>
      <c r="AN159" s="85">
        <v>8</v>
      </c>
      <c r="AO159" s="85">
        <v>8</v>
      </c>
      <c r="AP159" s="85">
        <v>8</v>
      </c>
      <c r="AQ159" s="85">
        <v>8</v>
      </c>
      <c r="AR159" s="85">
        <v>8</v>
      </c>
      <c r="AS159" s="85">
        <v>8</v>
      </c>
      <c r="AT159" s="85">
        <v>8</v>
      </c>
      <c r="AU159">
        <f t="shared" si="48"/>
        <v>16</v>
      </c>
      <c r="AV159">
        <f t="shared" si="49"/>
        <v>16</v>
      </c>
      <c r="AW159">
        <f t="shared" si="50"/>
        <v>16</v>
      </c>
      <c r="AX159">
        <f t="shared" si="51"/>
        <v>16</v>
      </c>
      <c r="AY159">
        <f t="shared" si="52"/>
        <v>16</v>
      </c>
      <c r="AZ159">
        <f t="shared" si="53"/>
        <v>16</v>
      </c>
      <c r="BA159">
        <f t="shared" si="54"/>
        <v>16</v>
      </c>
      <c r="BB159">
        <f t="shared" si="55"/>
        <v>16</v>
      </c>
      <c r="BC159">
        <f t="shared" si="56"/>
        <v>16</v>
      </c>
      <c r="BD159">
        <f t="shared" si="57"/>
        <v>16</v>
      </c>
      <c r="BE159">
        <f t="shared" si="58"/>
        <v>16</v>
      </c>
      <c r="BF159">
        <f t="shared" si="59"/>
        <v>16</v>
      </c>
      <c r="BG159">
        <f t="shared" si="60"/>
        <v>16</v>
      </c>
      <c r="BH159">
        <f t="shared" si="61"/>
        <v>16</v>
      </c>
      <c r="BI159">
        <f t="shared" si="62"/>
        <v>16</v>
      </c>
      <c r="BJ159">
        <f t="shared" si="63"/>
        <v>16</v>
      </c>
      <c r="BK159">
        <f t="shared" si="64"/>
        <v>16</v>
      </c>
      <c r="BL159">
        <f t="shared" si="65"/>
        <v>16</v>
      </c>
      <c r="BM159">
        <f t="shared" si="66"/>
        <v>16</v>
      </c>
      <c r="BN159">
        <f t="shared" si="67"/>
        <v>16</v>
      </c>
      <c r="BO159">
        <f t="shared" si="68"/>
        <v>16</v>
      </c>
      <c r="BP159">
        <f t="shared" si="69"/>
        <v>16</v>
      </c>
      <c r="BX159" s="85"/>
      <c r="BY159" s="85"/>
    </row>
    <row r="160" spans="1:77">
      <c r="A160" s="76" t="str">
        <f t="shared" si="47"/>
        <v>508</v>
      </c>
      <c r="B160" s="22">
        <v>39599</v>
      </c>
      <c r="C160" s="85"/>
      <c r="D160" s="85"/>
      <c r="E160" s="85"/>
      <c r="F160" s="85"/>
      <c r="G160" s="85"/>
      <c r="H160" s="85"/>
      <c r="I160" s="85"/>
      <c r="J160" s="85"/>
      <c r="K160" s="85"/>
      <c r="L160" s="85"/>
      <c r="M160" s="85"/>
      <c r="N160" s="85"/>
      <c r="O160" s="85"/>
      <c r="P160" s="85"/>
      <c r="Q160" s="85"/>
      <c r="R160" s="85"/>
      <c r="S160" s="85"/>
      <c r="T160" s="85"/>
      <c r="U160" s="85"/>
      <c r="V160" s="85"/>
      <c r="W160" s="85"/>
      <c r="X160" s="85"/>
      <c r="Y160" s="85"/>
      <c r="Z160" s="85"/>
      <c r="AA160" s="85"/>
      <c r="AB160" s="85"/>
      <c r="AC160" s="85"/>
      <c r="AD160" s="85"/>
      <c r="AE160" s="85"/>
      <c r="AF160" s="85"/>
      <c r="AG160" s="85"/>
      <c r="AH160" s="85"/>
      <c r="AI160" s="85"/>
      <c r="AJ160" s="85"/>
      <c r="AK160" s="85"/>
      <c r="AL160" s="85"/>
      <c r="AM160" s="85"/>
      <c r="AN160" s="85"/>
      <c r="AO160" s="85"/>
      <c r="AP160" s="85"/>
      <c r="AQ160" s="85"/>
      <c r="AR160" s="85"/>
      <c r="AS160" s="85"/>
      <c r="AT160" s="85"/>
      <c r="AU160">
        <f t="shared" si="48"/>
        <v>0</v>
      </c>
      <c r="AV160">
        <f t="shared" si="49"/>
        <v>0</v>
      </c>
      <c r="AW160">
        <f t="shared" si="50"/>
        <v>0</v>
      </c>
      <c r="AX160">
        <f t="shared" si="51"/>
        <v>0</v>
      </c>
      <c r="AY160">
        <f t="shared" si="52"/>
        <v>0</v>
      </c>
      <c r="AZ160">
        <f t="shared" si="53"/>
        <v>0</v>
      </c>
      <c r="BA160">
        <f t="shared" si="54"/>
        <v>0</v>
      </c>
      <c r="BB160">
        <f t="shared" si="55"/>
        <v>0</v>
      </c>
      <c r="BC160">
        <f t="shared" si="56"/>
        <v>0</v>
      </c>
      <c r="BD160">
        <f t="shared" si="57"/>
        <v>0</v>
      </c>
      <c r="BE160">
        <f t="shared" si="58"/>
        <v>0</v>
      </c>
      <c r="BF160">
        <f t="shared" si="59"/>
        <v>0</v>
      </c>
      <c r="BG160">
        <f t="shared" si="60"/>
        <v>0</v>
      </c>
      <c r="BH160">
        <f t="shared" si="61"/>
        <v>0</v>
      </c>
      <c r="BI160">
        <f t="shared" si="62"/>
        <v>0</v>
      </c>
      <c r="BJ160">
        <f t="shared" si="63"/>
        <v>0</v>
      </c>
      <c r="BK160">
        <f t="shared" si="64"/>
        <v>0</v>
      </c>
      <c r="BL160">
        <f t="shared" si="65"/>
        <v>0</v>
      </c>
      <c r="BM160">
        <f t="shared" si="66"/>
        <v>0</v>
      </c>
      <c r="BN160">
        <f t="shared" si="67"/>
        <v>0</v>
      </c>
      <c r="BO160">
        <f t="shared" si="68"/>
        <v>0</v>
      </c>
      <c r="BP160">
        <f t="shared" si="69"/>
        <v>0</v>
      </c>
      <c r="BX160" s="85"/>
      <c r="BY160" s="85"/>
    </row>
    <row r="161" spans="1:77">
      <c r="A161" s="76" t="str">
        <f t="shared" si="47"/>
        <v>608</v>
      </c>
      <c r="B161" s="22">
        <v>39600</v>
      </c>
      <c r="C161" s="85"/>
      <c r="D161" s="85"/>
      <c r="E161" s="85"/>
      <c r="F161" s="85"/>
      <c r="G161" s="85"/>
      <c r="H161" s="85"/>
      <c r="I161" s="85"/>
      <c r="J161" s="85"/>
      <c r="K161" s="85"/>
      <c r="L161" s="85"/>
      <c r="M161" s="85"/>
      <c r="N161" s="85"/>
      <c r="O161" s="85"/>
      <c r="P161" s="85"/>
      <c r="Q161" s="85"/>
      <c r="R161" s="85"/>
      <c r="S161" s="85"/>
      <c r="T161" s="85"/>
      <c r="U161" s="85"/>
      <c r="V161" s="85"/>
      <c r="W161" s="85"/>
      <c r="X161" s="85"/>
      <c r="Y161" s="85"/>
      <c r="Z161" s="85"/>
      <c r="AA161" s="85"/>
      <c r="AB161" s="85"/>
      <c r="AC161" s="85"/>
      <c r="AD161" s="85"/>
      <c r="AE161" s="85"/>
      <c r="AF161" s="85"/>
      <c r="AG161" s="85"/>
      <c r="AH161" s="85"/>
      <c r="AI161" s="85"/>
      <c r="AJ161" s="85"/>
      <c r="AK161" s="85"/>
      <c r="AL161" s="85"/>
      <c r="AM161" s="85"/>
      <c r="AN161" s="85"/>
      <c r="AO161" s="85"/>
      <c r="AP161" s="85"/>
      <c r="AQ161" s="85"/>
      <c r="AR161" s="85"/>
      <c r="AS161" s="85"/>
      <c r="AT161" s="85"/>
      <c r="AU161">
        <f t="shared" si="48"/>
        <v>0</v>
      </c>
      <c r="AV161">
        <f t="shared" si="49"/>
        <v>0</v>
      </c>
      <c r="AW161">
        <f t="shared" si="50"/>
        <v>0</v>
      </c>
      <c r="AX161">
        <f t="shared" si="51"/>
        <v>0</v>
      </c>
      <c r="AY161">
        <f t="shared" si="52"/>
        <v>0</v>
      </c>
      <c r="AZ161">
        <f t="shared" si="53"/>
        <v>0</v>
      </c>
      <c r="BA161">
        <f t="shared" si="54"/>
        <v>0</v>
      </c>
      <c r="BB161">
        <f t="shared" si="55"/>
        <v>0</v>
      </c>
      <c r="BC161">
        <f t="shared" si="56"/>
        <v>0</v>
      </c>
      <c r="BD161">
        <f t="shared" si="57"/>
        <v>0</v>
      </c>
      <c r="BE161">
        <f t="shared" si="58"/>
        <v>0</v>
      </c>
      <c r="BF161">
        <f t="shared" si="59"/>
        <v>0</v>
      </c>
      <c r="BG161">
        <f t="shared" si="60"/>
        <v>0</v>
      </c>
      <c r="BH161">
        <f t="shared" si="61"/>
        <v>0</v>
      </c>
      <c r="BI161">
        <f t="shared" si="62"/>
        <v>0</v>
      </c>
      <c r="BJ161">
        <f t="shared" si="63"/>
        <v>0</v>
      </c>
      <c r="BK161">
        <f t="shared" si="64"/>
        <v>0</v>
      </c>
      <c r="BL161">
        <f t="shared" si="65"/>
        <v>0</v>
      </c>
      <c r="BM161">
        <f t="shared" si="66"/>
        <v>0</v>
      </c>
      <c r="BN161">
        <f t="shared" si="67"/>
        <v>0</v>
      </c>
      <c r="BO161">
        <f t="shared" si="68"/>
        <v>0</v>
      </c>
      <c r="BP161">
        <f t="shared" si="69"/>
        <v>0</v>
      </c>
      <c r="BX161" s="85"/>
      <c r="BY161" s="85"/>
    </row>
    <row r="162" spans="1:77">
      <c r="A162" s="76" t="str">
        <f t="shared" si="47"/>
        <v>608</v>
      </c>
      <c r="B162" s="22">
        <v>39601</v>
      </c>
      <c r="C162" s="85">
        <v>8</v>
      </c>
      <c r="D162" s="85">
        <v>8</v>
      </c>
      <c r="E162" s="85">
        <v>8</v>
      </c>
      <c r="F162" s="85">
        <v>8</v>
      </c>
      <c r="G162" s="85">
        <v>8</v>
      </c>
      <c r="H162" s="85">
        <v>8</v>
      </c>
      <c r="I162" s="85">
        <v>8</v>
      </c>
      <c r="J162" s="85">
        <v>8</v>
      </c>
      <c r="K162" s="85">
        <v>8</v>
      </c>
      <c r="L162" s="85">
        <v>8</v>
      </c>
      <c r="M162" s="85">
        <v>8</v>
      </c>
      <c r="N162" s="85">
        <v>8</v>
      </c>
      <c r="O162" s="85">
        <v>8</v>
      </c>
      <c r="P162" s="85">
        <v>8</v>
      </c>
      <c r="Q162" s="85">
        <v>8</v>
      </c>
      <c r="R162" s="85">
        <v>8</v>
      </c>
      <c r="S162" s="85">
        <v>8</v>
      </c>
      <c r="T162" s="85">
        <v>8</v>
      </c>
      <c r="U162" s="85">
        <v>8</v>
      </c>
      <c r="V162" s="85">
        <v>8</v>
      </c>
      <c r="W162" s="85">
        <v>8</v>
      </c>
      <c r="X162" s="85">
        <v>8</v>
      </c>
      <c r="Y162" s="85">
        <v>8</v>
      </c>
      <c r="Z162" s="85">
        <v>8</v>
      </c>
      <c r="AA162" s="85">
        <v>8</v>
      </c>
      <c r="AB162" s="85">
        <v>8</v>
      </c>
      <c r="AC162" s="85">
        <v>8</v>
      </c>
      <c r="AD162" s="85">
        <v>8</v>
      </c>
      <c r="AE162" s="85">
        <v>8</v>
      </c>
      <c r="AF162" s="85">
        <v>8</v>
      </c>
      <c r="AG162" s="85">
        <v>8</v>
      </c>
      <c r="AH162" s="85">
        <v>8</v>
      </c>
      <c r="AI162" s="85">
        <v>8</v>
      </c>
      <c r="AJ162" s="85">
        <v>8</v>
      </c>
      <c r="AK162" s="85">
        <v>8</v>
      </c>
      <c r="AL162" s="85">
        <v>8</v>
      </c>
      <c r="AM162" s="85">
        <v>8</v>
      </c>
      <c r="AN162" s="85">
        <v>8</v>
      </c>
      <c r="AO162" s="85">
        <v>8</v>
      </c>
      <c r="AP162" s="85">
        <v>8</v>
      </c>
      <c r="AQ162" s="85">
        <v>8</v>
      </c>
      <c r="AR162" s="85">
        <v>8</v>
      </c>
      <c r="AS162" s="85">
        <v>8</v>
      </c>
      <c r="AT162" s="85">
        <v>8</v>
      </c>
      <c r="AU162">
        <f t="shared" ref="AU162:AU167" si="70">C162+Y162</f>
        <v>16</v>
      </c>
      <c r="AV162">
        <f t="shared" ref="AV162:AV167" si="71">D162+Z162</f>
        <v>16</v>
      </c>
      <c r="AW162">
        <f t="shared" ref="AW162:AW167" si="72">E162+AA162</f>
        <v>16</v>
      </c>
      <c r="AX162">
        <f t="shared" ref="AX162:AX167" si="73">F162+AB162</f>
        <v>16</v>
      </c>
      <c r="AY162">
        <f t="shared" ref="AY162:AY167" si="74">G162+AC162</f>
        <v>16</v>
      </c>
      <c r="AZ162">
        <f t="shared" ref="AZ162:AZ167" si="75">H162+AD162</f>
        <v>16</v>
      </c>
      <c r="BA162">
        <f t="shared" ref="BA162:BA167" si="76">I162+AE162</f>
        <v>16</v>
      </c>
      <c r="BB162">
        <f t="shared" ref="BB162:BB167" si="77">J162+AF162</f>
        <v>16</v>
      </c>
      <c r="BC162">
        <f t="shared" ref="BC162:BC167" si="78">K162+AG162</f>
        <v>16</v>
      </c>
      <c r="BD162">
        <f t="shared" ref="BD162:BD167" si="79">L162+AH162</f>
        <v>16</v>
      </c>
      <c r="BE162">
        <f t="shared" ref="BE162:BE167" si="80">M162+AI162</f>
        <v>16</v>
      </c>
      <c r="BF162">
        <f t="shared" ref="BF162:BF167" si="81">N162+AJ162</f>
        <v>16</v>
      </c>
      <c r="BG162">
        <f t="shared" ref="BG162:BG167" si="82">O162+AK162</f>
        <v>16</v>
      </c>
      <c r="BH162">
        <f t="shared" ref="BH162:BH167" si="83">P162+AL162</f>
        <v>16</v>
      </c>
      <c r="BI162">
        <f t="shared" ref="BI162:BI167" si="84">Q162+AM162</f>
        <v>16</v>
      </c>
      <c r="BJ162">
        <f t="shared" ref="BJ162:BJ167" si="85">R162+AN162</f>
        <v>16</v>
      </c>
      <c r="BK162">
        <f t="shared" ref="BK162:BK167" si="86">S162+AO162</f>
        <v>16</v>
      </c>
      <c r="BL162">
        <f t="shared" ref="BL162:BL167" si="87">T162+AP162</f>
        <v>16</v>
      </c>
      <c r="BM162">
        <f t="shared" ref="BM162:BM167" si="88">U162+AQ162</f>
        <v>16</v>
      </c>
      <c r="BN162">
        <f t="shared" ref="BN162:BN167" si="89">V162+AR162</f>
        <v>16</v>
      </c>
      <c r="BO162">
        <f t="shared" ref="BO162:BO167" si="90">W162+AS162</f>
        <v>16</v>
      </c>
      <c r="BP162">
        <f t="shared" ref="BP162:BP167" si="91">X162+AT162</f>
        <v>16</v>
      </c>
      <c r="BX162" s="85"/>
      <c r="BY162" s="85"/>
    </row>
    <row r="163" spans="1:77">
      <c r="A163" s="76" t="str">
        <f t="shared" si="47"/>
        <v>608</v>
      </c>
      <c r="B163" s="22">
        <v>39602</v>
      </c>
      <c r="C163" s="85">
        <v>8</v>
      </c>
      <c r="D163" s="85">
        <v>8</v>
      </c>
      <c r="E163" s="85">
        <v>8</v>
      </c>
      <c r="F163" s="85">
        <v>8</v>
      </c>
      <c r="G163" s="85">
        <v>8</v>
      </c>
      <c r="H163" s="85">
        <v>8</v>
      </c>
      <c r="I163" s="85">
        <v>8</v>
      </c>
      <c r="J163" s="85">
        <v>8</v>
      </c>
      <c r="K163" s="85">
        <v>8</v>
      </c>
      <c r="L163" s="85">
        <v>8</v>
      </c>
      <c r="M163" s="85">
        <v>8</v>
      </c>
      <c r="N163" s="85">
        <v>8</v>
      </c>
      <c r="O163" s="85">
        <v>8</v>
      </c>
      <c r="P163" s="85">
        <v>8</v>
      </c>
      <c r="Q163" s="85">
        <v>8</v>
      </c>
      <c r="R163" s="85">
        <v>8</v>
      </c>
      <c r="S163" s="85">
        <v>8</v>
      </c>
      <c r="T163" s="85">
        <v>8</v>
      </c>
      <c r="U163" s="85">
        <v>8</v>
      </c>
      <c r="V163" s="85">
        <v>8</v>
      </c>
      <c r="W163" s="85">
        <v>8</v>
      </c>
      <c r="X163" s="85">
        <v>8</v>
      </c>
      <c r="Y163" s="85">
        <v>8</v>
      </c>
      <c r="Z163" s="85">
        <v>8</v>
      </c>
      <c r="AA163" s="85">
        <v>8</v>
      </c>
      <c r="AB163" s="85">
        <v>8</v>
      </c>
      <c r="AC163" s="85">
        <v>8</v>
      </c>
      <c r="AD163" s="85">
        <v>8</v>
      </c>
      <c r="AE163" s="85">
        <v>8</v>
      </c>
      <c r="AF163" s="85">
        <v>8</v>
      </c>
      <c r="AG163" s="85">
        <v>8</v>
      </c>
      <c r="AH163" s="85">
        <v>8</v>
      </c>
      <c r="AI163" s="85">
        <v>8</v>
      </c>
      <c r="AJ163" s="85">
        <v>8</v>
      </c>
      <c r="AK163" s="85">
        <v>8</v>
      </c>
      <c r="AL163" s="85">
        <v>8</v>
      </c>
      <c r="AM163" s="85">
        <v>8</v>
      </c>
      <c r="AN163" s="85">
        <v>8</v>
      </c>
      <c r="AO163" s="85">
        <v>8</v>
      </c>
      <c r="AP163" s="85">
        <v>8</v>
      </c>
      <c r="AQ163" s="85">
        <v>8</v>
      </c>
      <c r="AR163" s="85">
        <v>8</v>
      </c>
      <c r="AS163" s="85">
        <v>8</v>
      </c>
      <c r="AT163" s="85">
        <v>8</v>
      </c>
      <c r="AU163">
        <f t="shared" si="70"/>
        <v>16</v>
      </c>
      <c r="AV163">
        <f t="shared" si="71"/>
        <v>16</v>
      </c>
      <c r="AW163">
        <f t="shared" si="72"/>
        <v>16</v>
      </c>
      <c r="AX163">
        <f t="shared" si="73"/>
        <v>16</v>
      </c>
      <c r="AY163">
        <f t="shared" si="74"/>
        <v>16</v>
      </c>
      <c r="AZ163">
        <f t="shared" si="75"/>
        <v>16</v>
      </c>
      <c r="BA163">
        <f t="shared" si="76"/>
        <v>16</v>
      </c>
      <c r="BB163">
        <f t="shared" si="77"/>
        <v>16</v>
      </c>
      <c r="BC163">
        <f t="shared" si="78"/>
        <v>16</v>
      </c>
      <c r="BD163">
        <f t="shared" si="79"/>
        <v>16</v>
      </c>
      <c r="BE163">
        <f t="shared" si="80"/>
        <v>16</v>
      </c>
      <c r="BF163">
        <f t="shared" si="81"/>
        <v>16</v>
      </c>
      <c r="BG163">
        <f t="shared" si="82"/>
        <v>16</v>
      </c>
      <c r="BH163">
        <f t="shared" si="83"/>
        <v>16</v>
      </c>
      <c r="BI163">
        <f t="shared" si="84"/>
        <v>16</v>
      </c>
      <c r="BJ163">
        <f t="shared" si="85"/>
        <v>16</v>
      </c>
      <c r="BK163">
        <f t="shared" si="86"/>
        <v>16</v>
      </c>
      <c r="BL163">
        <f t="shared" si="87"/>
        <v>16</v>
      </c>
      <c r="BM163">
        <f t="shared" si="88"/>
        <v>16</v>
      </c>
      <c r="BN163">
        <f t="shared" si="89"/>
        <v>16</v>
      </c>
      <c r="BO163">
        <f t="shared" si="90"/>
        <v>16</v>
      </c>
      <c r="BP163">
        <f t="shared" si="91"/>
        <v>16</v>
      </c>
      <c r="BX163" s="85"/>
      <c r="BY163" s="85"/>
    </row>
    <row r="164" spans="1:77">
      <c r="A164" s="76" t="str">
        <f t="shared" si="47"/>
        <v>608</v>
      </c>
      <c r="B164" s="22">
        <v>39603</v>
      </c>
      <c r="C164" s="85">
        <v>8</v>
      </c>
      <c r="D164" s="85">
        <v>8</v>
      </c>
      <c r="E164" s="85">
        <v>8</v>
      </c>
      <c r="F164" s="85">
        <v>8</v>
      </c>
      <c r="G164" s="85">
        <v>8</v>
      </c>
      <c r="H164" s="85">
        <v>8</v>
      </c>
      <c r="I164" s="85">
        <v>8</v>
      </c>
      <c r="J164" s="85">
        <v>8</v>
      </c>
      <c r="K164" s="85">
        <v>8</v>
      </c>
      <c r="L164" s="85">
        <v>8</v>
      </c>
      <c r="M164" s="85">
        <v>8</v>
      </c>
      <c r="N164" s="85">
        <v>8</v>
      </c>
      <c r="O164" s="85">
        <v>8</v>
      </c>
      <c r="P164" s="85">
        <v>8</v>
      </c>
      <c r="Q164" s="85">
        <v>8</v>
      </c>
      <c r="R164" s="85">
        <v>8</v>
      </c>
      <c r="S164" s="85">
        <v>8</v>
      </c>
      <c r="T164" s="85">
        <v>8</v>
      </c>
      <c r="U164" s="85">
        <v>8</v>
      </c>
      <c r="V164" s="85">
        <v>8</v>
      </c>
      <c r="W164" s="85">
        <v>8</v>
      </c>
      <c r="X164" s="85">
        <v>8</v>
      </c>
      <c r="Y164" s="85">
        <v>8</v>
      </c>
      <c r="Z164" s="85">
        <v>8</v>
      </c>
      <c r="AA164" s="85">
        <v>8</v>
      </c>
      <c r="AB164" s="85">
        <v>8</v>
      </c>
      <c r="AC164" s="85">
        <v>8</v>
      </c>
      <c r="AD164" s="85">
        <v>8</v>
      </c>
      <c r="AE164" s="85">
        <v>8</v>
      </c>
      <c r="AF164" s="85">
        <v>8</v>
      </c>
      <c r="AG164" s="85">
        <v>8</v>
      </c>
      <c r="AH164" s="85">
        <v>8</v>
      </c>
      <c r="AI164" s="85">
        <v>8</v>
      </c>
      <c r="AJ164" s="85">
        <v>8</v>
      </c>
      <c r="AK164" s="85">
        <v>8</v>
      </c>
      <c r="AL164" s="85">
        <v>8</v>
      </c>
      <c r="AM164" s="85">
        <v>8</v>
      </c>
      <c r="AN164" s="85">
        <v>8</v>
      </c>
      <c r="AO164" s="85">
        <v>8</v>
      </c>
      <c r="AP164" s="85">
        <v>8</v>
      </c>
      <c r="AQ164" s="85">
        <v>8</v>
      </c>
      <c r="AR164" s="85">
        <v>8</v>
      </c>
      <c r="AS164" s="85">
        <v>8</v>
      </c>
      <c r="AT164" s="85">
        <v>8</v>
      </c>
      <c r="AU164">
        <f t="shared" si="70"/>
        <v>16</v>
      </c>
      <c r="AV164">
        <f t="shared" si="71"/>
        <v>16</v>
      </c>
      <c r="AW164">
        <f t="shared" si="72"/>
        <v>16</v>
      </c>
      <c r="AX164">
        <f t="shared" si="73"/>
        <v>16</v>
      </c>
      <c r="AY164">
        <f t="shared" si="74"/>
        <v>16</v>
      </c>
      <c r="AZ164">
        <f t="shared" si="75"/>
        <v>16</v>
      </c>
      <c r="BA164">
        <f t="shared" si="76"/>
        <v>16</v>
      </c>
      <c r="BB164">
        <f t="shared" si="77"/>
        <v>16</v>
      </c>
      <c r="BC164">
        <f t="shared" si="78"/>
        <v>16</v>
      </c>
      <c r="BD164">
        <f t="shared" si="79"/>
        <v>16</v>
      </c>
      <c r="BE164">
        <f t="shared" si="80"/>
        <v>16</v>
      </c>
      <c r="BF164">
        <f t="shared" si="81"/>
        <v>16</v>
      </c>
      <c r="BG164">
        <f t="shared" si="82"/>
        <v>16</v>
      </c>
      <c r="BH164">
        <f t="shared" si="83"/>
        <v>16</v>
      </c>
      <c r="BI164">
        <f t="shared" si="84"/>
        <v>16</v>
      </c>
      <c r="BJ164">
        <f t="shared" si="85"/>
        <v>16</v>
      </c>
      <c r="BK164">
        <f t="shared" si="86"/>
        <v>16</v>
      </c>
      <c r="BL164">
        <f t="shared" si="87"/>
        <v>16</v>
      </c>
      <c r="BM164">
        <f t="shared" si="88"/>
        <v>16</v>
      </c>
      <c r="BN164">
        <f t="shared" si="89"/>
        <v>16</v>
      </c>
      <c r="BO164">
        <f t="shared" si="90"/>
        <v>16</v>
      </c>
      <c r="BP164">
        <f t="shared" si="91"/>
        <v>16</v>
      </c>
      <c r="BX164" s="85"/>
      <c r="BY164" s="85"/>
    </row>
    <row r="165" spans="1:77">
      <c r="A165" s="76" t="str">
        <f t="shared" si="47"/>
        <v>608</v>
      </c>
      <c r="B165" s="22">
        <v>39604</v>
      </c>
      <c r="C165" s="85">
        <v>8</v>
      </c>
      <c r="D165" s="85">
        <v>8</v>
      </c>
      <c r="E165" s="85">
        <v>8</v>
      </c>
      <c r="F165" s="85">
        <v>8</v>
      </c>
      <c r="G165" s="85">
        <v>8</v>
      </c>
      <c r="H165" s="85">
        <v>8</v>
      </c>
      <c r="I165" s="85">
        <v>8</v>
      </c>
      <c r="J165" s="85">
        <v>8</v>
      </c>
      <c r="K165" s="85">
        <v>8</v>
      </c>
      <c r="L165" s="85">
        <v>8</v>
      </c>
      <c r="M165" s="85">
        <v>8</v>
      </c>
      <c r="N165" s="85">
        <v>8</v>
      </c>
      <c r="O165" s="85">
        <v>8</v>
      </c>
      <c r="P165" s="85">
        <v>8</v>
      </c>
      <c r="Q165" s="85">
        <v>8</v>
      </c>
      <c r="R165" s="85">
        <v>8</v>
      </c>
      <c r="S165" s="85">
        <v>8</v>
      </c>
      <c r="T165" s="85">
        <v>8</v>
      </c>
      <c r="U165" s="85">
        <v>8</v>
      </c>
      <c r="V165" s="85">
        <v>8</v>
      </c>
      <c r="W165" s="85">
        <v>8</v>
      </c>
      <c r="X165" s="85">
        <v>8</v>
      </c>
      <c r="Y165" s="85">
        <v>8</v>
      </c>
      <c r="Z165" s="85">
        <v>8</v>
      </c>
      <c r="AA165" s="85">
        <v>8</v>
      </c>
      <c r="AB165" s="85">
        <v>8</v>
      </c>
      <c r="AC165" s="85">
        <v>8</v>
      </c>
      <c r="AD165" s="85">
        <v>8</v>
      </c>
      <c r="AE165" s="85">
        <v>8</v>
      </c>
      <c r="AF165" s="85">
        <v>8</v>
      </c>
      <c r="AG165" s="85">
        <v>8</v>
      </c>
      <c r="AH165" s="85">
        <v>8</v>
      </c>
      <c r="AI165" s="85">
        <v>8</v>
      </c>
      <c r="AJ165" s="85">
        <v>8</v>
      </c>
      <c r="AK165" s="85">
        <v>8</v>
      </c>
      <c r="AL165" s="85">
        <v>8</v>
      </c>
      <c r="AM165" s="85">
        <v>8</v>
      </c>
      <c r="AN165" s="85">
        <v>8</v>
      </c>
      <c r="AO165" s="85">
        <v>8</v>
      </c>
      <c r="AP165" s="85">
        <v>8</v>
      </c>
      <c r="AQ165" s="85">
        <v>8</v>
      </c>
      <c r="AR165" s="85">
        <v>8</v>
      </c>
      <c r="AS165" s="85">
        <v>8</v>
      </c>
      <c r="AT165" s="85">
        <v>8</v>
      </c>
      <c r="AU165">
        <f t="shared" si="70"/>
        <v>16</v>
      </c>
      <c r="AV165">
        <f t="shared" si="71"/>
        <v>16</v>
      </c>
      <c r="AW165">
        <f t="shared" si="72"/>
        <v>16</v>
      </c>
      <c r="AX165">
        <f t="shared" si="73"/>
        <v>16</v>
      </c>
      <c r="AY165">
        <f t="shared" si="74"/>
        <v>16</v>
      </c>
      <c r="AZ165">
        <f t="shared" si="75"/>
        <v>16</v>
      </c>
      <c r="BA165">
        <f t="shared" si="76"/>
        <v>16</v>
      </c>
      <c r="BB165">
        <f t="shared" si="77"/>
        <v>16</v>
      </c>
      <c r="BC165">
        <f t="shared" si="78"/>
        <v>16</v>
      </c>
      <c r="BD165">
        <f t="shared" si="79"/>
        <v>16</v>
      </c>
      <c r="BE165">
        <f t="shared" si="80"/>
        <v>16</v>
      </c>
      <c r="BF165">
        <f t="shared" si="81"/>
        <v>16</v>
      </c>
      <c r="BG165">
        <f t="shared" si="82"/>
        <v>16</v>
      </c>
      <c r="BH165">
        <f t="shared" si="83"/>
        <v>16</v>
      </c>
      <c r="BI165">
        <f t="shared" si="84"/>
        <v>16</v>
      </c>
      <c r="BJ165">
        <f t="shared" si="85"/>
        <v>16</v>
      </c>
      <c r="BK165">
        <f t="shared" si="86"/>
        <v>16</v>
      </c>
      <c r="BL165">
        <f t="shared" si="87"/>
        <v>16</v>
      </c>
      <c r="BM165">
        <f t="shared" si="88"/>
        <v>16</v>
      </c>
      <c r="BN165">
        <f t="shared" si="89"/>
        <v>16</v>
      </c>
      <c r="BO165">
        <f t="shared" si="90"/>
        <v>16</v>
      </c>
      <c r="BP165">
        <f t="shared" si="91"/>
        <v>16</v>
      </c>
      <c r="BX165" s="85"/>
      <c r="BY165" s="85"/>
    </row>
    <row r="166" spans="1:77">
      <c r="A166" s="76" t="str">
        <f t="shared" si="47"/>
        <v>608</v>
      </c>
      <c r="B166" s="22">
        <v>39605</v>
      </c>
      <c r="C166" s="85">
        <v>8</v>
      </c>
      <c r="D166" s="85">
        <v>8</v>
      </c>
      <c r="E166" s="85">
        <v>8</v>
      </c>
      <c r="F166" s="85">
        <v>8</v>
      </c>
      <c r="G166" s="85">
        <v>8</v>
      </c>
      <c r="H166" s="85">
        <v>8</v>
      </c>
      <c r="I166" s="85">
        <v>8</v>
      </c>
      <c r="J166" s="85">
        <v>8</v>
      </c>
      <c r="K166" s="85">
        <v>8</v>
      </c>
      <c r="L166" s="85">
        <v>8</v>
      </c>
      <c r="M166" s="85">
        <v>8</v>
      </c>
      <c r="N166" s="85">
        <v>8</v>
      </c>
      <c r="O166" s="85">
        <v>8</v>
      </c>
      <c r="P166" s="85">
        <v>8</v>
      </c>
      <c r="Q166" s="85">
        <v>8</v>
      </c>
      <c r="R166" s="85">
        <v>8</v>
      </c>
      <c r="S166" s="85">
        <v>8</v>
      </c>
      <c r="T166" s="85">
        <v>8</v>
      </c>
      <c r="U166" s="85">
        <v>8</v>
      </c>
      <c r="V166" s="85">
        <v>8</v>
      </c>
      <c r="W166" s="85">
        <v>8</v>
      </c>
      <c r="X166" s="85">
        <v>8</v>
      </c>
      <c r="Y166" s="85">
        <v>8</v>
      </c>
      <c r="Z166" s="85">
        <v>8</v>
      </c>
      <c r="AA166" s="85">
        <v>8</v>
      </c>
      <c r="AB166" s="85">
        <v>8</v>
      </c>
      <c r="AC166" s="85">
        <v>8</v>
      </c>
      <c r="AD166" s="85">
        <v>8</v>
      </c>
      <c r="AE166" s="85">
        <v>8</v>
      </c>
      <c r="AF166" s="85">
        <v>8</v>
      </c>
      <c r="AG166" s="85">
        <v>8</v>
      </c>
      <c r="AH166" s="85">
        <v>8</v>
      </c>
      <c r="AI166" s="85">
        <v>8</v>
      </c>
      <c r="AJ166" s="85">
        <v>8</v>
      </c>
      <c r="AK166" s="85">
        <v>8</v>
      </c>
      <c r="AL166" s="85">
        <v>8</v>
      </c>
      <c r="AM166" s="85">
        <v>8</v>
      </c>
      <c r="AN166" s="85">
        <v>8</v>
      </c>
      <c r="AO166" s="85">
        <v>8</v>
      </c>
      <c r="AP166" s="85">
        <v>8</v>
      </c>
      <c r="AQ166" s="85">
        <v>8</v>
      </c>
      <c r="AR166" s="85">
        <v>8</v>
      </c>
      <c r="AS166" s="85">
        <v>8</v>
      </c>
      <c r="AT166" s="85">
        <v>8</v>
      </c>
      <c r="AU166">
        <f t="shared" si="70"/>
        <v>16</v>
      </c>
      <c r="AV166">
        <f t="shared" si="71"/>
        <v>16</v>
      </c>
      <c r="AW166">
        <f t="shared" si="72"/>
        <v>16</v>
      </c>
      <c r="AX166">
        <f t="shared" si="73"/>
        <v>16</v>
      </c>
      <c r="AY166">
        <f t="shared" si="74"/>
        <v>16</v>
      </c>
      <c r="AZ166">
        <f t="shared" si="75"/>
        <v>16</v>
      </c>
      <c r="BA166">
        <f t="shared" si="76"/>
        <v>16</v>
      </c>
      <c r="BB166">
        <f t="shared" si="77"/>
        <v>16</v>
      </c>
      <c r="BC166">
        <f t="shared" si="78"/>
        <v>16</v>
      </c>
      <c r="BD166">
        <f t="shared" si="79"/>
        <v>16</v>
      </c>
      <c r="BE166">
        <f t="shared" si="80"/>
        <v>16</v>
      </c>
      <c r="BF166">
        <f t="shared" si="81"/>
        <v>16</v>
      </c>
      <c r="BG166">
        <f t="shared" si="82"/>
        <v>16</v>
      </c>
      <c r="BH166">
        <f t="shared" si="83"/>
        <v>16</v>
      </c>
      <c r="BI166">
        <f t="shared" si="84"/>
        <v>16</v>
      </c>
      <c r="BJ166">
        <f t="shared" si="85"/>
        <v>16</v>
      </c>
      <c r="BK166">
        <f t="shared" si="86"/>
        <v>16</v>
      </c>
      <c r="BL166">
        <f t="shared" si="87"/>
        <v>16</v>
      </c>
      <c r="BM166">
        <f t="shared" si="88"/>
        <v>16</v>
      </c>
      <c r="BN166">
        <f t="shared" si="89"/>
        <v>16</v>
      </c>
      <c r="BO166">
        <f t="shared" si="90"/>
        <v>16</v>
      </c>
      <c r="BP166">
        <f t="shared" si="91"/>
        <v>16</v>
      </c>
      <c r="BX166" s="85"/>
      <c r="BY166" s="85"/>
    </row>
    <row r="167" spans="1:77">
      <c r="A167" s="76" t="str">
        <f t="shared" si="47"/>
        <v>608</v>
      </c>
      <c r="B167" s="22">
        <v>39606</v>
      </c>
      <c r="C167" s="85">
        <v>8</v>
      </c>
      <c r="D167" s="85">
        <v>8</v>
      </c>
      <c r="E167" s="85">
        <v>8</v>
      </c>
      <c r="F167" s="85">
        <v>8</v>
      </c>
      <c r="G167" s="85">
        <v>8</v>
      </c>
      <c r="H167" s="85">
        <v>8</v>
      </c>
      <c r="I167" s="85">
        <v>8</v>
      </c>
      <c r="J167" s="85">
        <v>8</v>
      </c>
      <c r="K167" s="85">
        <v>8</v>
      </c>
      <c r="L167" s="85">
        <v>8</v>
      </c>
      <c r="M167" s="85">
        <v>8</v>
      </c>
      <c r="N167" s="85">
        <v>8</v>
      </c>
      <c r="O167" s="85">
        <v>8</v>
      </c>
      <c r="P167" s="85">
        <v>8</v>
      </c>
      <c r="Q167" s="85">
        <v>8</v>
      </c>
      <c r="R167" s="85">
        <v>8</v>
      </c>
      <c r="S167" s="85">
        <v>8</v>
      </c>
      <c r="T167" s="85">
        <v>8</v>
      </c>
      <c r="U167" s="85">
        <v>8</v>
      </c>
      <c r="V167" s="85">
        <v>8</v>
      </c>
      <c r="W167" s="85">
        <v>8</v>
      </c>
      <c r="X167" s="85">
        <v>8</v>
      </c>
      <c r="Y167" s="85">
        <v>8</v>
      </c>
      <c r="Z167" s="85">
        <v>8</v>
      </c>
      <c r="AA167" s="85">
        <v>8</v>
      </c>
      <c r="AB167" s="85">
        <v>8</v>
      </c>
      <c r="AC167" s="85">
        <v>8</v>
      </c>
      <c r="AD167" s="85">
        <v>8</v>
      </c>
      <c r="AE167" s="85">
        <v>8</v>
      </c>
      <c r="AF167" s="85">
        <v>8</v>
      </c>
      <c r="AG167" s="85">
        <v>8</v>
      </c>
      <c r="AH167" s="85">
        <v>8</v>
      </c>
      <c r="AI167" s="85">
        <v>8</v>
      </c>
      <c r="AJ167" s="85">
        <v>8</v>
      </c>
      <c r="AK167" s="85">
        <v>8</v>
      </c>
      <c r="AL167" s="85">
        <v>8</v>
      </c>
      <c r="AM167" s="85">
        <v>8</v>
      </c>
      <c r="AN167" s="85">
        <v>8</v>
      </c>
      <c r="AO167" s="85">
        <v>8</v>
      </c>
      <c r="AP167" s="85">
        <v>8</v>
      </c>
      <c r="AQ167" s="85">
        <v>8</v>
      </c>
      <c r="AR167" s="85">
        <v>8</v>
      </c>
      <c r="AS167" s="85">
        <v>8</v>
      </c>
      <c r="AT167" s="85">
        <v>8</v>
      </c>
      <c r="AU167">
        <f t="shared" si="70"/>
        <v>16</v>
      </c>
      <c r="AV167">
        <f t="shared" si="71"/>
        <v>16</v>
      </c>
      <c r="AW167">
        <f t="shared" si="72"/>
        <v>16</v>
      </c>
      <c r="AX167">
        <f t="shared" si="73"/>
        <v>16</v>
      </c>
      <c r="AY167">
        <f t="shared" si="74"/>
        <v>16</v>
      </c>
      <c r="AZ167">
        <f t="shared" si="75"/>
        <v>16</v>
      </c>
      <c r="BA167">
        <f t="shared" si="76"/>
        <v>16</v>
      </c>
      <c r="BB167">
        <f t="shared" si="77"/>
        <v>16</v>
      </c>
      <c r="BC167">
        <f t="shared" si="78"/>
        <v>16</v>
      </c>
      <c r="BD167">
        <f t="shared" si="79"/>
        <v>16</v>
      </c>
      <c r="BE167">
        <f t="shared" si="80"/>
        <v>16</v>
      </c>
      <c r="BF167">
        <f t="shared" si="81"/>
        <v>16</v>
      </c>
      <c r="BG167">
        <f t="shared" si="82"/>
        <v>16</v>
      </c>
      <c r="BH167">
        <f t="shared" si="83"/>
        <v>16</v>
      </c>
      <c r="BI167">
        <f t="shared" si="84"/>
        <v>16</v>
      </c>
      <c r="BJ167">
        <f t="shared" si="85"/>
        <v>16</v>
      </c>
      <c r="BK167">
        <f t="shared" si="86"/>
        <v>16</v>
      </c>
      <c r="BL167">
        <f t="shared" si="87"/>
        <v>16</v>
      </c>
      <c r="BM167">
        <f t="shared" si="88"/>
        <v>16</v>
      </c>
      <c r="BN167">
        <f t="shared" si="89"/>
        <v>16</v>
      </c>
      <c r="BO167">
        <f t="shared" si="90"/>
        <v>16</v>
      </c>
      <c r="BP167">
        <f t="shared" si="91"/>
        <v>16</v>
      </c>
      <c r="BX167" s="85"/>
      <c r="BY167" s="85"/>
    </row>
    <row r="168" spans="1:77">
      <c r="A168" s="76" t="str">
        <f t="shared" si="47"/>
        <v>608</v>
      </c>
      <c r="B168" s="22">
        <v>39607</v>
      </c>
      <c r="C168" s="85"/>
      <c r="D168" s="85"/>
      <c r="E168" s="85"/>
      <c r="F168" s="85"/>
      <c r="G168" s="85"/>
      <c r="H168" s="85"/>
      <c r="I168" s="85"/>
      <c r="J168" s="85"/>
      <c r="K168" s="85"/>
      <c r="L168" s="85"/>
      <c r="M168" s="85"/>
      <c r="N168" s="85"/>
      <c r="O168" s="85"/>
      <c r="P168" s="85"/>
      <c r="Q168" s="85"/>
      <c r="R168" s="85"/>
      <c r="S168" s="85"/>
      <c r="T168" s="85"/>
      <c r="U168" s="85"/>
      <c r="V168" s="85"/>
      <c r="W168" s="85"/>
      <c r="X168" s="85"/>
      <c r="Y168" s="85"/>
      <c r="Z168" s="85"/>
      <c r="AA168" s="85"/>
      <c r="AB168" s="85"/>
      <c r="AC168" s="85"/>
      <c r="AD168" s="85"/>
      <c r="AE168" s="85"/>
      <c r="AF168" s="85"/>
      <c r="AG168" s="85"/>
      <c r="AH168" s="85"/>
      <c r="AI168" s="85"/>
      <c r="AJ168" s="85"/>
      <c r="AK168" s="85"/>
      <c r="AL168" s="85"/>
      <c r="AM168" s="85"/>
      <c r="AN168" s="85"/>
      <c r="AO168" s="85"/>
      <c r="AP168" s="85"/>
      <c r="AQ168" s="85"/>
      <c r="AR168" s="85"/>
      <c r="AS168" s="85"/>
      <c r="AT168" s="85"/>
      <c r="AU168">
        <f t="shared" si="48"/>
        <v>0</v>
      </c>
      <c r="AV168">
        <f t="shared" si="49"/>
        <v>0</v>
      </c>
      <c r="AW168">
        <f t="shared" si="50"/>
        <v>0</v>
      </c>
      <c r="AX168">
        <f t="shared" si="51"/>
        <v>0</v>
      </c>
      <c r="AY168">
        <f t="shared" si="52"/>
        <v>0</v>
      </c>
      <c r="AZ168">
        <f t="shared" si="53"/>
        <v>0</v>
      </c>
      <c r="BA168">
        <f t="shared" si="54"/>
        <v>0</v>
      </c>
      <c r="BB168">
        <f t="shared" si="55"/>
        <v>0</v>
      </c>
      <c r="BC168">
        <f t="shared" si="56"/>
        <v>0</v>
      </c>
      <c r="BD168">
        <f t="shared" si="57"/>
        <v>0</v>
      </c>
      <c r="BE168">
        <f t="shared" si="58"/>
        <v>0</v>
      </c>
      <c r="BF168">
        <f t="shared" si="59"/>
        <v>0</v>
      </c>
      <c r="BG168">
        <f t="shared" si="60"/>
        <v>0</v>
      </c>
      <c r="BH168">
        <f t="shared" si="61"/>
        <v>0</v>
      </c>
      <c r="BI168">
        <f t="shared" si="62"/>
        <v>0</v>
      </c>
      <c r="BJ168">
        <f t="shared" si="63"/>
        <v>0</v>
      </c>
      <c r="BK168">
        <f t="shared" si="64"/>
        <v>0</v>
      </c>
      <c r="BL168">
        <f t="shared" si="65"/>
        <v>0</v>
      </c>
      <c r="BM168">
        <f t="shared" si="66"/>
        <v>0</v>
      </c>
      <c r="BN168">
        <f t="shared" si="67"/>
        <v>0</v>
      </c>
      <c r="BO168">
        <f t="shared" si="68"/>
        <v>0</v>
      </c>
      <c r="BP168">
        <f t="shared" si="69"/>
        <v>0</v>
      </c>
      <c r="BX168" s="85"/>
      <c r="BY168" s="85"/>
    </row>
    <row r="169" spans="1:77">
      <c r="A169" s="76" t="str">
        <f t="shared" si="47"/>
        <v>608</v>
      </c>
      <c r="B169" s="22">
        <v>39608</v>
      </c>
      <c r="C169" s="85">
        <v>8</v>
      </c>
      <c r="D169" s="85">
        <v>8</v>
      </c>
      <c r="E169" s="85">
        <v>8</v>
      </c>
      <c r="F169" s="85">
        <v>8</v>
      </c>
      <c r="G169" s="85">
        <v>8</v>
      </c>
      <c r="H169" s="85">
        <v>8</v>
      </c>
      <c r="I169" s="85">
        <v>8</v>
      </c>
      <c r="J169" s="85">
        <v>8</v>
      </c>
      <c r="K169" s="85">
        <v>8</v>
      </c>
      <c r="L169" s="85">
        <v>8</v>
      </c>
      <c r="M169" s="85">
        <v>8</v>
      </c>
      <c r="N169" s="85">
        <v>8</v>
      </c>
      <c r="O169" s="85">
        <v>8</v>
      </c>
      <c r="P169" s="85">
        <v>8</v>
      </c>
      <c r="Q169" s="85">
        <v>8</v>
      </c>
      <c r="R169" s="85">
        <v>8</v>
      </c>
      <c r="S169" s="85">
        <v>8</v>
      </c>
      <c r="T169" s="85">
        <v>8</v>
      </c>
      <c r="U169" s="85">
        <v>8</v>
      </c>
      <c r="V169" s="85">
        <v>8</v>
      </c>
      <c r="W169" s="85">
        <v>8</v>
      </c>
      <c r="X169" s="85">
        <v>8</v>
      </c>
      <c r="Y169" s="85">
        <v>8</v>
      </c>
      <c r="Z169" s="85">
        <v>8</v>
      </c>
      <c r="AA169" s="85">
        <v>8</v>
      </c>
      <c r="AB169" s="85">
        <v>8</v>
      </c>
      <c r="AC169" s="85">
        <v>8</v>
      </c>
      <c r="AD169" s="85">
        <v>8</v>
      </c>
      <c r="AE169" s="85">
        <v>8</v>
      </c>
      <c r="AF169" s="85">
        <v>8</v>
      </c>
      <c r="AG169" s="85">
        <v>8</v>
      </c>
      <c r="AH169" s="85">
        <v>8</v>
      </c>
      <c r="AI169" s="85">
        <v>8</v>
      </c>
      <c r="AJ169" s="85">
        <v>8</v>
      </c>
      <c r="AK169" s="85">
        <v>8</v>
      </c>
      <c r="AL169" s="85">
        <v>8</v>
      </c>
      <c r="AM169" s="85">
        <v>8</v>
      </c>
      <c r="AN169" s="85">
        <v>8</v>
      </c>
      <c r="AO169" s="85">
        <v>8</v>
      </c>
      <c r="AP169" s="85">
        <v>8</v>
      </c>
      <c r="AQ169" s="85">
        <v>8</v>
      </c>
      <c r="AR169" s="85">
        <v>8</v>
      </c>
      <c r="AS169" s="85">
        <v>8</v>
      </c>
      <c r="AT169" s="85">
        <v>8</v>
      </c>
      <c r="AU169">
        <f t="shared" si="48"/>
        <v>16</v>
      </c>
      <c r="AV169">
        <f t="shared" si="49"/>
        <v>16</v>
      </c>
      <c r="AW169">
        <f t="shared" si="50"/>
        <v>16</v>
      </c>
      <c r="AX169">
        <f t="shared" si="51"/>
        <v>16</v>
      </c>
      <c r="AY169">
        <f t="shared" si="52"/>
        <v>16</v>
      </c>
      <c r="AZ169">
        <f t="shared" si="53"/>
        <v>16</v>
      </c>
      <c r="BA169">
        <f t="shared" si="54"/>
        <v>16</v>
      </c>
      <c r="BB169">
        <f t="shared" si="55"/>
        <v>16</v>
      </c>
      <c r="BC169">
        <f t="shared" si="56"/>
        <v>16</v>
      </c>
      <c r="BD169">
        <f t="shared" si="57"/>
        <v>16</v>
      </c>
      <c r="BE169">
        <f t="shared" si="58"/>
        <v>16</v>
      </c>
      <c r="BF169">
        <f t="shared" si="59"/>
        <v>16</v>
      </c>
      <c r="BG169">
        <f t="shared" si="60"/>
        <v>16</v>
      </c>
      <c r="BH169">
        <f t="shared" si="61"/>
        <v>16</v>
      </c>
      <c r="BI169">
        <f t="shared" si="62"/>
        <v>16</v>
      </c>
      <c r="BJ169">
        <f t="shared" si="63"/>
        <v>16</v>
      </c>
      <c r="BK169">
        <f t="shared" si="64"/>
        <v>16</v>
      </c>
      <c r="BL169">
        <f t="shared" si="65"/>
        <v>16</v>
      </c>
      <c r="BM169">
        <f t="shared" si="66"/>
        <v>16</v>
      </c>
      <c r="BN169">
        <f t="shared" si="67"/>
        <v>16</v>
      </c>
      <c r="BO169">
        <f t="shared" si="68"/>
        <v>16</v>
      </c>
      <c r="BP169">
        <f t="shared" si="69"/>
        <v>16</v>
      </c>
      <c r="BX169" s="85"/>
      <c r="BY169" s="85"/>
    </row>
    <row r="170" spans="1:77">
      <c r="A170" s="76" t="str">
        <f t="shared" si="47"/>
        <v>608</v>
      </c>
      <c r="B170" s="22">
        <v>39609</v>
      </c>
      <c r="C170" s="85">
        <v>8</v>
      </c>
      <c r="D170" s="85">
        <v>8</v>
      </c>
      <c r="E170" s="85">
        <v>8</v>
      </c>
      <c r="F170" s="85">
        <v>8</v>
      </c>
      <c r="G170" s="85">
        <v>8</v>
      </c>
      <c r="H170" s="85">
        <v>8</v>
      </c>
      <c r="I170" s="85">
        <v>8</v>
      </c>
      <c r="J170" s="85">
        <v>8</v>
      </c>
      <c r="K170" s="85">
        <v>8</v>
      </c>
      <c r="L170" s="85">
        <v>8</v>
      </c>
      <c r="M170" s="85">
        <v>8</v>
      </c>
      <c r="N170" s="85">
        <v>8</v>
      </c>
      <c r="O170" s="85">
        <v>8</v>
      </c>
      <c r="P170" s="85">
        <v>8</v>
      </c>
      <c r="Q170" s="85">
        <v>8</v>
      </c>
      <c r="R170" s="85">
        <v>8</v>
      </c>
      <c r="S170" s="85">
        <v>8</v>
      </c>
      <c r="T170" s="85">
        <v>8</v>
      </c>
      <c r="U170" s="85">
        <v>8</v>
      </c>
      <c r="V170" s="85">
        <v>8</v>
      </c>
      <c r="W170" s="85">
        <v>8</v>
      </c>
      <c r="X170" s="85">
        <v>8</v>
      </c>
      <c r="Y170" s="85">
        <v>8</v>
      </c>
      <c r="Z170" s="85">
        <v>8</v>
      </c>
      <c r="AA170" s="85">
        <v>8</v>
      </c>
      <c r="AB170" s="85">
        <v>8</v>
      </c>
      <c r="AC170" s="85">
        <v>8</v>
      </c>
      <c r="AD170" s="85">
        <v>8</v>
      </c>
      <c r="AE170" s="85">
        <v>8</v>
      </c>
      <c r="AF170" s="85">
        <v>8</v>
      </c>
      <c r="AG170" s="85">
        <v>8</v>
      </c>
      <c r="AH170" s="85">
        <v>8</v>
      </c>
      <c r="AI170" s="85">
        <v>8</v>
      </c>
      <c r="AJ170" s="85">
        <v>8</v>
      </c>
      <c r="AK170" s="85">
        <v>8</v>
      </c>
      <c r="AL170" s="85">
        <v>8</v>
      </c>
      <c r="AM170" s="85">
        <v>8</v>
      </c>
      <c r="AN170" s="85">
        <v>8</v>
      </c>
      <c r="AO170" s="85">
        <v>8</v>
      </c>
      <c r="AP170" s="85">
        <v>8</v>
      </c>
      <c r="AQ170" s="85">
        <v>8</v>
      </c>
      <c r="AR170" s="85">
        <v>8</v>
      </c>
      <c r="AS170" s="85">
        <v>8</v>
      </c>
      <c r="AT170" s="85">
        <v>8</v>
      </c>
      <c r="AU170">
        <f t="shared" si="48"/>
        <v>16</v>
      </c>
      <c r="AV170">
        <f t="shared" si="49"/>
        <v>16</v>
      </c>
      <c r="AW170">
        <f t="shared" si="50"/>
        <v>16</v>
      </c>
      <c r="AX170">
        <f t="shared" si="51"/>
        <v>16</v>
      </c>
      <c r="AY170">
        <f t="shared" si="52"/>
        <v>16</v>
      </c>
      <c r="AZ170">
        <f t="shared" si="53"/>
        <v>16</v>
      </c>
      <c r="BA170">
        <f t="shared" si="54"/>
        <v>16</v>
      </c>
      <c r="BB170">
        <f t="shared" si="55"/>
        <v>16</v>
      </c>
      <c r="BC170">
        <f t="shared" si="56"/>
        <v>16</v>
      </c>
      <c r="BD170">
        <f t="shared" si="57"/>
        <v>16</v>
      </c>
      <c r="BE170">
        <f t="shared" si="58"/>
        <v>16</v>
      </c>
      <c r="BF170">
        <f t="shared" si="59"/>
        <v>16</v>
      </c>
      <c r="BG170">
        <f t="shared" si="60"/>
        <v>16</v>
      </c>
      <c r="BH170">
        <f t="shared" si="61"/>
        <v>16</v>
      </c>
      <c r="BI170">
        <f t="shared" si="62"/>
        <v>16</v>
      </c>
      <c r="BJ170">
        <f t="shared" si="63"/>
        <v>16</v>
      </c>
      <c r="BK170">
        <f t="shared" si="64"/>
        <v>16</v>
      </c>
      <c r="BL170">
        <f t="shared" si="65"/>
        <v>16</v>
      </c>
      <c r="BM170">
        <f t="shared" si="66"/>
        <v>16</v>
      </c>
      <c r="BN170">
        <f t="shared" si="67"/>
        <v>16</v>
      </c>
      <c r="BO170">
        <f t="shared" si="68"/>
        <v>16</v>
      </c>
      <c r="BP170">
        <f t="shared" si="69"/>
        <v>16</v>
      </c>
      <c r="BX170" s="85"/>
      <c r="BY170" s="85"/>
    </row>
    <row r="171" spans="1:77">
      <c r="A171" s="76" t="str">
        <f t="shared" si="47"/>
        <v>608</v>
      </c>
      <c r="B171" s="22">
        <v>39610</v>
      </c>
      <c r="C171" s="85">
        <v>8</v>
      </c>
      <c r="D171" s="85">
        <v>8</v>
      </c>
      <c r="E171" s="85">
        <v>8</v>
      </c>
      <c r="F171" s="85">
        <v>8</v>
      </c>
      <c r="G171" s="85">
        <v>8</v>
      </c>
      <c r="H171" s="85">
        <v>8</v>
      </c>
      <c r="I171" s="85">
        <v>8</v>
      </c>
      <c r="J171" s="85">
        <v>8</v>
      </c>
      <c r="K171" s="85">
        <v>8</v>
      </c>
      <c r="L171" s="85">
        <v>8</v>
      </c>
      <c r="M171" s="85">
        <v>8</v>
      </c>
      <c r="N171" s="85">
        <v>8</v>
      </c>
      <c r="O171" s="85">
        <v>8</v>
      </c>
      <c r="P171" s="85">
        <v>8</v>
      </c>
      <c r="Q171" s="85">
        <v>8</v>
      </c>
      <c r="R171" s="85">
        <v>8</v>
      </c>
      <c r="S171" s="85">
        <v>8</v>
      </c>
      <c r="T171" s="85">
        <v>8</v>
      </c>
      <c r="U171" s="85">
        <v>8</v>
      </c>
      <c r="V171" s="85">
        <v>8</v>
      </c>
      <c r="W171" s="85">
        <v>8</v>
      </c>
      <c r="X171" s="85">
        <v>8</v>
      </c>
      <c r="Y171" s="85">
        <v>8</v>
      </c>
      <c r="Z171" s="85">
        <v>8</v>
      </c>
      <c r="AA171" s="85">
        <v>8</v>
      </c>
      <c r="AB171" s="85">
        <v>8</v>
      </c>
      <c r="AC171" s="85">
        <v>8</v>
      </c>
      <c r="AD171" s="85">
        <v>8</v>
      </c>
      <c r="AE171" s="85">
        <v>8</v>
      </c>
      <c r="AF171" s="85">
        <v>8</v>
      </c>
      <c r="AG171" s="85">
        <v>8</v>
      </c>
      <c r="AH171" s="85">
        <v>8</v>
      </c>
      <c r="AI171" s="85">
        <v>8</v>
      </c>
      <c r="AJ171" s="85">
        <v>8</v>
      </c>
      <c r="AK171" s="85">
        <v>8</v>
      </c>
      <c r="AL171" s="85">
        <v>8</v>
      </c>
      <c r="AM171" s="85">
        <v>8</v>
      </c>
      <c r="AN171" s="85">
        <v>8</v>
      </c>
      <c r="AO171" s="85">
        <v>8</v>
      </c>
      <c r="AP171" s="85">
        <v>8</v>
      </c>
      <c r="AQ171" s="85">
        <v>8</v>
      </c>
      <c r="AR171" s="85">
        <v>8</v>
      </c>
      <c r="AS171" s="85">
        <v>8</v>
      </c>
      <c r="AT171" s="85">
        <v>8</v>
      </c>
      <c r="AU171">
        <f t="shared" si="48"/>
        <v>16</v>
      </c>
      <c r="AV171">
        <f t="shared" si="49"/>
        <v>16</v>
      </c>
      <c r="AW171">
        <f t="shared" si="50"/>
        <v>16</v>
      </c>
      <c r="AX171">
        <f t="shared" si="51"/>
        <v>16</v>
      </c>
      <c r="AY171">
        <f t="shared" si="52"/>
        <v>16</v>
      </c>
      <c r="AZ171">
        <f t="shared" si="53"/>
        <v>16</v>
      </c>
      <c r="BA171">
        <f t="shared" si="54"/>
        <v>16</v>
      </c>
      <c r="BB171">
        <f t="shared" si="55"/>
        <v>16</v>
      </c>
      <c r="BC171">
        <f t="shared" si="56"/>
        <v>16</v>
      </c>
      <c r="BD171">
        <f t="shared" si="57"/>
        <v>16</v>
      </c>
      <c r="BE171">
        <f t="shared" si="58"/>
        <v>16</v>
      </c>
      <c r="BF171">
        <f t="shared" si="59"/>
        <v>16</v>
      </c>
      <c r="BG171">
        <f t="shared" si="60"/>
        <v>16</v>
      </c>
      <c r="BH171">
        <f t="shared" si="61"/>
        <v>16</v>
      </c>
      <c r="BI171">
        <f t="shared" si="62"/>
        <v>16</v>
      </c>
      <c r="BJ171">
        <f t="shared" si="63"/>
        <v>16</v>
      </c>
      <c r="BK171">
        <f t="shared" si="64"/>
        <v>16</v>
      </c>
      <c r="BL171">
        <f t="shared" si="65"/>
        <v>16</v>
      </c>
      <c r="BM171">
        <f t="shared" si="66"/>
        <v>16</v>
      </c>
      <c r="BN171">
        <f t="shared" si="67"/>
        <v>16</v>
      </c>
      <c r="BO171">
        <f t="shared" si="68"/>
        <v>16</v>
      </c>
      <c r="BP171">
        <f t="shared" si="69"/>
        <v>16</v>
      </c>
      <c r="BX171" s="85"/>
      <c r="BY171" s="85"/>
    </row>
    <row r="172" spans="1:77">
      <c r="A172" s="76" t="str">
        <f t="shared" si="47"/>
        <v>608</v>
      </c>
      <c r="B172" s="22">
        <v>39611</v>
      </c>
      <c r="C172" s="85"/>
      <c r="D172" s="85"/>
      <c r="E172" s="85"/>
      <c r="F172" s="85"/>
      <c r="G172" s="85"/>
      <c r="H172" s="85"/>
      <c r="I172" s="85"/>
      <c r="J172" s="85"/>
      <c r="K172" s="85"/>
      <c r="L172" s="85"/>
      <c r="M172" s="85"/>
      <c r="N172" s="85"/>
      <c r="O172" s="85"/>
      <c r="P172" s="85"/>
      <c r="Q172" s="85"/>
      <c r="R172" s="85"/>
      <c r="S172" s="85"/>
      <c r="T172" s="85"/>
      <c r="U172" s="85"/>
      <c r="V172" s="85"/>
      <c r="W172" s="85"/>
      <c r="X172" s="85"/>
      <c r="Y172" s="85"/>
      <c r="Z172" s="85"/>
      <c r="AA172" s="85"/>
      <c r="AB172" s="85"/>
      <c r="AC172" s="85"/>
      <c r="AD172" s="85"/>
      <c r="AE172" s="85"/>
      <c r="AF172" s="85"/>
      <c r="AG172" s="85"/>
      <c r="AH172" s="85"/>
      <c r="AI172" s="85"/>
      <c r="AJ172" s="85"/>
      <c r="AK172" s="85"/>
      <c r="AL172" s="85"/>
      <c r="AM172" s="85"/>
      <c r="AN172" s="85"/>
      <c r="AO172" s="85"/>
      <c r="AP172" s="85"/>
      <c r="AQ172" s="85"/>
      <c r="AR172" s="85"/>
      <c r="AS172" s="85"/>
      <c r="AT172" s="85"/>
      <c r="AU172">
        <f t="shared" si="48"/>
        <v>0</v>
      </c>
      <c r="AV172">
        <f t="shared" si="49"/>
        <v>0</v>
      </c>
      <c r="AW172">
        <f t="shared" si="50"/>
        <v>0</v>
      </c>
      <c r="AX172">
        <f t="shared" si="51"/>
        <v>0</v>
      </c>
      <c r="AY172">
        <f t="shared" si="52"/>
        <v>0</v>
      </c>
      <c r="AZ172">
        <f t="shared" si="53"/>
        <v>0</v>
      </c>
      <c r="BA172">
        <f t="shared" si="54"/>
        <v>0</v>
      </c>
      <c r="BB172">
        <f t="shared" si="55"/>
        <v>0</v>
      </c>
      <c r="BC172">
        <f t="shared" si="56"/>
        <v>0</v>
      </c>
      <c r="BD172">
        <f t="shared" si="57"/>
        <v>0</v>
      </c>
      <c r="BE172">
        <f t="shared" si="58"/>
        <v>0</v>
      </c>
      <c r="BF172">
        <f t="shared" si="59"/>
        <v>0</v>
      </c>
      <c r="BG172">
        <f t="shared" si="60"/>
        <v>0</v>
      </c>
      <c r="BH172">
        <f t="shared" si="61"/>
        <v>0</v>
      </c>
      <c r="BI172">
        <f t="shared" si="62"/>
        <v>0</v>
      </c>
      <c r="BJ172">
        <f t="shared" si="63"/>
        <v>0</v>
      </c>
      <c r="BK172">
        <f t="shared" si="64"/>
        <v>0</v>
      </c>
      <c r="BL172">
        <f t="shared" si="65"/>
        <v>0</v>
      </c>
      <c r="BM172">
        <f t="shared" si="66"/>
        <v>0</v>
      </c>
      <c r="BN172">
        <f t="shared" si="67"/>
        <v>0</v>
      </c>
      <c r="BO172">
        <f t="shared" si="68"/>
        <v>0</v>
      </c>
      <c r="BP172">
        <f t="shared" si="69"/>
        <v>0</v>
      </c>
      <c r="BX172" s="85"/>
      <c r="BY172" s="85"/>
    </row>
    <row r="173" spans="1:77">
      <c r="A173" s="76" t="str">
        <f t="shared" si="47"/>
        <v>608</v>
      </c>
      <c r="B173" s="22">
        <v>39612</v>
      </c>
      <c r="C173" s="85"/>
      <c r="D173" s="85"/>
      <c r="E173" s="85"/>
      <c r="F173" s="85"/>
      <c r="G173" s="85"/>
      <c r="H173" s="85"/>
      <c r="I173" s="85"/>
      <c r="J173" s="85"/>
      <c r="K173" s="85"/>
      <c r="L173" s="85"/>
      <c r="M173" s="85"/>
      <c r="N173" s="85"/>
      <c r="O173" s="85"/>
      <c r="P173" s="85"/>
      <c r="Q173" s="85"/>
      <c r="R173" s="85"/>
      <c r="S173" s="85"/>
      <c r="T173" s="85"/>
      <c r="U173" s="85"/>
      <c r="V173" s="85"/>
      <c r="W173" s="85"/>
      <c r="X173" s="85"/>
      <c r="Y173" s="85"/>
      <c r="Z173" s="85"/>
      <c r="AA173" s="85"/>
      <c r="AB173" s="85"/>
      <c r="AC173" s="85"/>
      <c r="AD173" s="85"/>
      <c r="AE173" s="85"/>
      <c r="AF173" s="85"/>
      <c r="AG173" s="85"/>
      <c r="AH173" s="85"/>
      <c r="AI173" s="85"/>
      <c r="AJ173" s="85"/>
      <c r="AK173" s="85"/>
      <c r="AL173" s="85"/>
      <c r="AM173" s="85"/>
      <c r="AN173" s="85"/>
      <c r="AO173" s="85"/>
      <c r="AP173" s="85"/>
      <c r="AQ173" s="85"/>
      <c r="AR173" s="85"/>
      <c r="AS173" s="85"/>
      <c r="AT173" s="85"/>
      <c r="AU173">
        <f t="shared" si="48"/>
        <v>0</v>
      </c>
      <c r="AV173">
        <f t="shared" si="49"/>
        <v>0</v>
      </c>
      <c r="AW173">
        <f t="shared" si="50"/>
        <v>0</v>
      </c>
      <c r="AX173">
        <f t="shared" si="51"/>
        <v>0</v>
      </c>
      <c r="AY173">
        <f t="shared" si="52"/>
        <v>0</v>
      </c>
      <c r="AZ173">
        <f t="shared" si="53"/>
        <v>0</v>
      </c>
      <c r="BA173">
        <f t="shared" si="54"/>
        <v>0</v>
      </c>
      <c r="BB173">
        <f t="shared" si="55"/>
        <v>0</v>
      </c>
      <c r="BC173">
        <f t="shared" si="56"/>
        <v>0</v>
      </c>
      <c r="BD173">
        <f t="shared" si="57"/>
        <v>0</v>
      </c>
      <c r="BE173">
        <f t="shared" si="58"/>
        <v>0</v>
      </c>
      <c r="BF173">
        <f t="shared" si="59"/>
        <v>0</v>
      </c>
      <c r="BG173">
        <f t="shared" si="60"/>
        <v>0</v>
      </c>
      <c r="BH173">
        <f t="shared" si="61"/>
        <v>0</v>
      </c>
      <c r="BI173">
        <f t="shared" si="62"/>
        <v>0</v>
      </c>
      <c r="BJ173">
        <f t="shared" si="63"/>
        <v>0</v>
      </c>
      <c r="BK173">
        <f t="shared" si="64"/>
        <v>0</v>
      </c>
      <c r="BL173">
        <f t="shared" si="65"/>
        <v>0</v>
      </c>
      <c r="BM173">
        <f t="shared" si="66"/>
        <v>0</v>
      </c>
      <c r="BN173">
        <f t="shared" si="67"/>
        <v>0</v>
      </c>
      <c r="BO173">
        <f t="shared" si="68"/>
        <v>0</v>
      </c>
      <c r="BP173">
        <f t="shared" si="69"/>
        <v>0</v>
      </c>
      <c r="BX173" s="85"/>
      <c r="BY173" s="85"/>
    </row>
    <row r="174" spans="1:77">
      <c r="A174" s="76" t="str">
        <f t="shared" si="47"/>
        <v>608</v>
      </c>
      <c r="B174" s="22">
        <v>39613</v>
      </c>
      <c r="C174" s="85"/>
      <c r="D174" s="85"/>
      <c r="E174" s="85"/>
      <c r="F174" s="85"/>
      <c r="G174" s="85"/>
      <c r="H174" s="85"/>
      <c r="I174" s="85"/>
      <c r="J174" s="85"/>
      <c r="K174" s="85"/>
      <c r="L174" s="85"/>
      <c r="M174" s="85"/>
      <c r="N174" s="85"/>
      <c r="O174" s="85"/>
      <c r="P174" s="85"/>
      <c r="Q174" s="85"/>
      <c r="R174" s="85"/>
      <c r="S174" s="85"/>
      <c r="T174" s="85"/>
      <c r="U174" s="85"/>
      <c r="V174" s="85"/>
      <c r="W174" s="85"/>
      <c r="X174" s="85"/>
      <c r="Y174" s="85"/>
      <c r="Z174" s="85"/>
      <c r="AA174" s="85"/>
      <c r="AB174" s="85"/>
      <c r="AC174" s="85"/>
      <c r="AD174" s="85"/>
      <c r="AE174" s="85"/>
      <c r="AF174" s="85"/>
      <c r="AG174" s="85"/>
      <c r="AH174" s="85"/>
      <c r="AI174" s="85"/>
      <c r="AJ174" s="85"/>
      <c r="AK174" s="85"/>
      <c r="AL174" s="85"/>
      <c r="AM174" s="85"/>
      <c r="AN174" s="85"/>
      <c r="AO174" s="85"/>
      <c r="AP174" s="85"/>
      <c r="AQ174" s="85"/>
      <c r="AR174" s="85"/>
      <c r="AS174" s="85"/>
      <c r="AT174" s="85"/>
      <c r="AU174">
        <f t="shared" si="48"/>
        <v>0</v>
      </c>
      <c r="AV174">
        <f t="shared" si="49"/>
        <v>0</v>
      </c>
      <c r="AW174">
        <f t="shared" si="50"/>
        <v>0</v>
      </c>
      <c r="AX174">
        <f t="shared" si="51"/>
        <v>0</v>
      </c>
      <c r="AY174">
        <f t="shared" si="52"/>
        <v>0</v>
      </c>
      <c r="AZ174">
        <f t="shared" si="53"/>
        <v>0</v>
      </c>
      <c r="BA174">
        <f t="shared" si="54"/>
        <v>0</v>
      </c>
      <c r="BB174">
        <f t="shared" si="55"/>
        <v>0</v>
      </c>
      <c r="BC174">
        <f t="shared" si="56"/>
        <v>0</v>
      </c>
      <c r="BD174">
        <f t="shared" si="57"/>
        <v>0</v>
      </c>
      <c r="BE174">
        <f t="shared" si="58"/>
        <v>0</v>
      </c>
      <c r="BF174">
        <f t="shared" si="59"/>
        <v>0</v>
      </c>
      <c r="BG174">
        <f t="shared" si="60"/>
        <v>0</v>
      </c>
      <c r="BH174">
        <f t="shared" si="61"/>
        <v>0</v>
      </c>
      <c r="BI174">
        <f t="shared" si="62"/>
        <v>0</v>
      </c>
      <c r="BJ174">
        <f t="shared" si="63"/>
        <v>0</v>
      </c>
      <c r="BK174">
        <f t="shared" si="64"/>
        <v>0</v>
      </c>
      <c r="BL174">
        <f t="shared" si="65"/>
        <v>0</v>
      </c>
      <c r="BM174">
        <f t="shared" si="66"/>
        <v>0</v>
      </c>
      <c r="BN174">
        <f t="shared" si="67"/>
        <v>0</v>
      </c>
      <c r="BO174">
        <f t="shared" si="68"/>
        <v>0</v>
      </c>
      <c r="BP174">
        <f t="shared" si="69"/>
        <v>0</v>
      </c>
      <c r="BX174" s="85"/>
      <c r="BY174" s="85"/>
    </row>
    <row r="175" spans="1:77">
      <c r="A175" s="76" t="str">
        <f t="shared" si="47"/>
        <v>608</v>
      </c>
      <c r="B175" s="22">
        <v>39614</v>
      </c>
      <c r="C175" s="85"/>
      <c r="D175" s="85"/>
      <c r="E175" s="85"/>
      <c r="F175" s="85"/>
      <c r="G175" s="85"/>
      <c r="H175" s="85"/>
      <c r="I175" s="85"/>
      <c r="J175" s="85"/>
      <c r="K175" s="85"/>
      <c r="L175" s="85"/>
      <c r="M175" s="85"/>
      <c r="N175" s="85"/>
      <c r="O175" s="85"/>
      <c r="P175" s="85"/>
      <c r="Q175" s="85"/>
      <c r="R175" s="85"/>
      <c r="S175" s="85"/>
      <c r="T175" s="85"/>
      <c r="U175" s="85"/>
      <c r="V175" s="85"/>
      <c r="W175" s="85"/>
      <c r="X175" s="85"/>
      <c r="Y175" s="85"/>
      <c r="Z175" s="85"/>
      <c r="AA175" s="85"/>
      <c r="AB175" s="85"/>
      <c r="AC175" s="85"/>
      <c r="AD175" s="85"/>
      <c r="AE175" s="85"/>
      <c r="AF175" s="85"/>
      <c r="AG175" s="85"/>
      <c r="AH175" s="85"/>
      <c r="AI175" s="85"/>
      <c r="AJ175" s="85"/>
      <c r="AK175" s="85"/>
      <c r="AL175" s="85"/>
      <c r="AM175" s="85"/>
      <c r="AN175" s="85"/>
      <c r="AO175" s="85"/>
      <c r="AP175" s="85"/>
      <c r="AQ175" s="85"/>
      <c r="AR175" s="85"/>
      <c r="AS175" s="85"/>
      <c r="AT175" s="85"/>
      <c r="AU175">
        <f t="shared" si="48"/>
        <v>0</v>
      </c>
      <c r="AV175">
        <f t="shared" si="49"/>
        <v>0</v>
      </c>
      <c r="AW175">
        <f t="shared" si="50"/>
        <v>0</v>
      </c>
      <c r="AX175">
        <f t="shared" si="51"/>
        <v>0</v>
      </c>
      <c r="AY175">
        <f t="shared" si="52"/>
        <v>0</v>
      </c>
      <c r="AZ175">
        <f t="shared" si="53"/>
        <v>0</v>
      </c>
      <c r="BA175">
        <f t="shared" si="54"/>
        <v>0</v>
      </c>
      <c r="BB175">
        <f t="shared" si="55"/>
        <v>0</v>
      </c>
      <c r="BC175">
        <f t="shared" si="56"/>
        <v>0</v>
      </c>
      <c r="BD175">
        <f t="shared" si="57"/>
        <v>0</v>
      </c>
      <c r="BE175">
        <f t="shared" si="58"/>
        <v>0</v>
      </c>
      <c r="BF175">
        <f t="shared" si="59"/>
        <v>0</v>
      </c>
      <c r="BG175">
        <f t="shared" si="60"/>
        <v>0</v>
      </c>
      <c r="BH175">
        <f t="shared" si="61"/>
        <v>0</v>
      </c>
      <c r="BI175">
        <f t="shared" si="62"/>
        <v>0</v>
      </c>
      <c r="BJ175">
        <f t="shared" si="63"/>
        <v>0</v>
      </c>
      <c r="BK175">
        <f t="shared" si="64"/>
        <v>0</v>
      </c>
      <c r="BL175">
        <f t="shared" si="65"/>
        <v>0</v>
      </c>
      <c r="BM175">
        <f t="shared" si="66"/>
        <v>0</v>
      </c>
      <c r="BN175">
        <f t="shared" si="67"/>
        <v>0</v>
      </c>
      <c r="BO175">
        <f t="shared" si="68"/>
        <v>0</v>
      </c>
      <c r="BP175">
        <f t="shared" si="69"/>
        <v>0</v>
      </c>
      <c r="BX175" s="85"/>
      <c r="BY175" s="85"/>
    </row>
    <row r="176" spans="1:77">
      <c r="A176" s="76" t="str">
        <f t="shared" si="47"/>
        <v>608</v>
      </c>
      <c r="B176" s="22">
        <v>39615</v>
      </c>
      <c r="C176" s="85">
        <v>8</v>
      </c>
      <c r="D176" s="85">
        <v>8</v>
      </c>
      <c r="E176" s="85">
        <v>8</v>
      </c>
      <c r="F176" s="85">
        <v>8</v>
      </c>
      <c r="G176" s="85">
        <v>8</v>
      </c>
      <c r="H176" s="85">
        <v>8</v>
      </c>
      <c r="I176" s="85">
        <v>8</v>
      </c>
      <c r="J176" s="85">
        <v>8</v>
      </c>
      <c r="K176" s="85">
        <v>8</v>
      </c>
      <c r="L176" s="85">
        <v>8</v>
      </c>
      <c r="M176" s="85">
        <v>8</v>
      </c>
      <c r="N176" s="85">
        <v>8</v>
      </c>
      <c r="O176" s="85">
        <v>8</v>
      </c>
      <c r="P176" s="85">
        <v>8</v>
      </c>
      <c r="Q176" s="85">
        <v>8</v>
      </c>
      <c r="R176" s="85">
        <v>8</v>
      </c>
      <c r="S176" s="85">
        <v>8</v>
      </c>
      <c r="T176" s="85">
        <v>8</v>
      </c>
      <c r="U176" s="85">
        <v>8</v>
      </c>
      <c r="V176" s="85">
        <v>8</v>
      </c>
      <c r="W176" s="85">
        <v>8</v>
      </c>
      <c r="X176" s="85">
        <v>8</v>
      </c>
      <c r="Y176" s="85">
        <v>8</v>
      </c>
      <c r="Z176" s="85">
        <v>8</v>
      </c>
      <c r="AA176" s="85">
        <v>8</v>
      </c>
      <c r="AB176" s="85">
        <v>8</v>
      </c>
      <c r="AC176" s="85">
        <v>8</v>
      </c>
      <c r="AD176" s="85">
        <v>8</v>
      </c>
      <c r="AE176" s="85">
        <v>8</v>
      </c>
      <c r="AF176" s="85">
        <v>8</v>
      </c>
      <c r="AG176" s="85">
        <v>8</v>
      </c>
      <c r="AH176" s="85">
        <v>8</v>
      </c>
      <c r="AI176" s="85">
        <v>8</v>
      </c>
      <c r="AJ176" s="85">
        <v>8</v>
      </c>
      <c r="AK176" s="85">
        <v>8</v>
      </c>
      <c r="AL176" s="85">
        <v>8</v>
      </c>
      <c r="AM176" s="85">
        <v>8</v>
      </c>
      <c r="AN176" s="85">
        <v>8</v>
      </c>
      <c r="AO176" s="85">
        <v>8</v>
      </c>
      <c r="AP176" s="85">
        <v>8</v>
      </c>
      <c r="AQ176" s="85">
        <v>8</v>
      </c>
      <c r="AR176" s="85">
        <v>8</v>
      </c>
      <c r="AS176" s="85">
        <v>8</v>
      </c>
      <c r="AT176" s="85">
        <v>8</v>
      </c>
      <c r="AU176">
        <f t="shared" ref="AU176:BD180" si="92">C176+Y176</f>
        <v>16</v>
      </c>
      <c r="AV176">
        <f t="shared" si="92"/>
        <v>16</v>
      </c>
      <c r="AW176">
        <f t="shared" si="92"/>
        <v>16</v>
      </c>
      <c r="AX176">
        <f t="shared" si="92"/>
        <v>16</v>
      </c>
      <c r="AY176">
        <f t="shared" si="92"/>
        <v>16</v>
      </c>
      <c r="AZ176">
        <f t="shared" si="92"/>
        <v>16</v>
      </c>
      <c r="BA176">
        <f t="shared" si="92"/>
        <v>16</v>
      </c>
      <c r="BB176">
        <f t="shared" si="92"/>
        <v>16</v>
      </c>
      <c r="BC176">
        <f t="shared" si="92"/>
        <v>16</v>
      </c>
      <c r="BD176">
        <f t="shared" si="92"/>
        <v>16</v>
      </c>
      <c r="BE176">
        <f t="shared" si="58"/>
        <v>16</v>
      </c>
      <c r="BF176">
        <f t="shared" si="59"/>
        <v>16</v>
      </c>
      <c r="BG176">
        <f t="shared" si="60"/>
        <v>16</v>
      </c>
      <c r="BH176">
        <f t="shared" si="61"/>
        <v>16</v>
      </c>
      <c r="BI176">
        <f t="shared" si="62"/>
        <v>16</v>
      </c>
      <c r="BJ176">
        <f t="shared" si="63"/>
        <v>16</v>
      </c>
      <c r="BK176">
        <f t="shared" si="64"/>
        <v>16</v>
      </c>
      <c r="BL176">
        <f t="shared" si="65"/>
        <v>16</v>
      </c>
      <c r="BM176">
        <f t="shared" si="66"/>
        <v>16</v>
      </c>
      <c r="BN176">
        <f t="shared" si="67"/>
        <v>16</v>
      </c>
      <c r="BO176">
        <f t="shared" si="68"/>
        <v>16</v>
      </c>
      <c r="BP176">
        <f t="shared" si="69"/>
        <v>16</v>
      </c>
      <c r="BX176" s="85"/>
      <c r="BY176" s="85"/>
    </row>
    <row r="177" spans="1:77">
      <c r="A177" s="76" t="str">
        <f t="shared" si="47"/>
        <v>608</v>
      </c>
      <c r="B177" s="22">
        <v>39616</v>
      </c>
      <c r="C177" s="85">
        <v>8</v>
      </c>
      <c r="D177" s="85">
        <v>8</v>
      </c>
      <c r="E177" s="85">
        <v>8</v>
      </c>
      <c r="F177" s="85">
        <v>8</v>
      </c>
      <c r="G177" s="85">
        <v>8</v>
      </c>
      <c r="H177" s="85">
        <v>8</v>
      </c>
      <c r="I177" s="85">
        <v>8</v>
      </c>
      <c r="J177" s="85">
        <v>8</v>
      </c>
      <c r="K177" s="85">
        <v>8</v>
      </c>
      <c r="L177" s="85">
        <v>8</v>
      </c>
      <c r="M177" s="85">
        <v>8</v>
      </c>
      <c r="N177" s="85">
        <v>8</v>
      </c>
      <c r="O177" s="85">
        <v>8</v>
      </c>
      <c r="P177" s="85">
        <v>8</v>
      </c>
      <c r="Q177" s="85">
        <v>8</v>
      </c>
      <c r="R177" s="85">
        <v>8</v>
      </c>
      <c r="S177" s="85">
        <v>8</v>
      </c>
      <c r="T177" s="85">
        <v>8</v>
      </c>
      <c r="U177" s="85">
        <v>8</v>
      </c>
      <c r="V177" s="85">
        <v>8</v>
      </c>
      <c r="W177" s="85">
        <v>8</v>
      </c>
      <c r="X177" s="85">
        <v>8</v>
      </c>
      <c r="Y177" s="85">
        <v>8</v>
      </c>
      <c r="Z177" s="85">
        <v>8</v>
      </c>
      <c r="AA177" s="85">
        <v>8</v>
      </c>
      <c r="AB177" s="85">
        <v>8</v>
      </c>
      <c r="AC177" s="85">
        <v>8</v>
      </c>
      <c r="AD177" s="85">
        <v>8</v>
      </c>
      <c r="AE177" s="85">
        <v>8</v>
      </c>
      <c r="AF177" s="85">
        <v>8</v>
      </c>
      <c r="AG177" s="85">
        <v>8</v>
      </c>
      <c r="AH177" s="85">
        <v>8</v>
      </c>
      <c r="AI177" s="85">
        <v>8</v>
      </c>
      <c r="AJ177" s="85">
        <v>8</v>
      </c>
      <c r="AK177" s="85">
        <v>8</v>
      </c>
      <c r="AL177" s="85">
        <v>8</v>
      </c>
      <c r="AM177" s="85">
        <v>8</v>
      </c>
      <c r="AN177" s="85">
        <v>8</v>
      </c>
      <c r="AO177" s="85">
        <v>8</v>
      </c>
      <c r="AP177" s="85">
        <v>8</v>
      </c>
      <c r="AQ177" s="85">
        <v>8</v>
      </c>
      <c r="AR177" s="85">
        <v>8</v>
      </c>
      <c r="AS177" s="85">
        <v>8</v>
      </c>
      <c r="AT177" s="85">
        <v>8</v>
      </c>
      <c r="AU177">
        <f t="shared" si="92"/>
        <v>16</v>
      </c>
      <c r="AV177">
        <f t="shared" si="92"/>
        <v>16</v>
      </c>
      <c r="AW177">
        <f t="shared" si="92"/>
        <v>16</v>
      </c>
      <c r="AX177">
        <f t="shared" si="92"/>
        <v>16</v>
      </c>
      <c r="AY177">
        <f t="shared" si="92"/>
        <v>16</v>
      </c>
      <c r="AZ177">
        <f t="shared" si="92"/>
        <v>16</v>
      </c>
      <c r="BA177">
        <f t="shared" si="92"/>
        <v>16</v>
      </c>
      <c r="BB177">
        <f t="shared" si="92"/>
        <v>16</v>
      </c>
      <c r="BC177">
        <f t="shared" si="92"/>
        <v>16</v>
      </c>
      <c r="BD177">
        <f t="shared" si="92"/>
        <v>16</v>
      </c>
      <c r="BE177">
        <f t="shared" si="58"/>
        <v>16</v>
      </c>
      <c r="BF177">
        <f t="shared" si="59"/>
        <v>16</v>
      </c>
      <c r="BG177">
        <f t="shared" si="60"/>
        <v>16</v>
      </c>
      <c r="BH177">
        <f t="shared" si="61"/>
        <v>16</v>
      </c>
      <c r="BI177">
        <f t="shared" si="62"/>
        <v>16</v>
      </c>
      <c r="BJ177">
        <f t="shared" si="63"/>
        <v>16</v>
      </c>
      <c r="BK177">
        <f t="shared" si="64"/>
        <v>16</v>
      </c>
      <c r="BL177">
        <f t="shared" si="65"/>
        <v>16</v>
      </c>
      <c r="BM177">
        <f t="shared" si="66"/>
        <v>16</v>
      </c>
      <c r="BN177">
        <f t="shared" si="67"/>
        <v>16</v>
      </c>
      <c r="BO177">
        <f t="shared" si="68"/>
        <v>16</v>
      </c>
      <c r="BP177">
        <f t="shared" si="69"/>
        <v>16</v>
      </c>
      <c r="BX177" s="85"/>
      <c r="BY177" s="85"/>
    </row>
    <row r="178" spans="1:77">
      <c r="A178" s="76" t="str">
        <f t="shared" si="47"/>
        <v>608</v>
      </c>
      <c r="B178" s="22">
        <v>39617</v>
      </c>
      <c r="C178" s="85">
        <v>8</v>
      </c>
      <c r="D178" s="85">
        <v>8</v>
      </c>
      <c r="E178" s="85">
        <v>8</v>
      </c>
      <c r="F178" s="85">
        <v>8</v>
      </c>
      <c r="G178" s="85">
        <v>8</v>
      </c>
      <c r="H178" s="85">
        <v>8</v>
      </c>
      <c r="I178" s="85">
        <v>8</v>
      </c>
      <c r="J178" s="85">
        <v>8</v>
      </c>
      <c r="K178" s="85">
        <v>8</v>
      </c>
      <c r="L178" s="85">
        <v>8</v>
      </c>
      <c r="M178" s="85">
        <v>8</v>
      </c>
      <c r="N178" s="85">
        <v>8</v>
      </c>
      <c r="O178" s="85">
        <v>8</v>
      </c>
      <c r="P178" s="85">
        <v>8</v>
      </c>
      <c r="Q178" s="85">
        <v>8</v>
      </c>
      <c r="R178" s="85">
        <v>8</v>
      </c>
      <c r="S178" s="85">
        <v>8</v>
      </c>
      <c r="T178" s="85">
        <v>8</v>
      </c>
      <c r="U178" s="85">
        <v>8</v>
      </c>
      <c r="V178" s="85">
        <v>8</v>
      </c>
      <c r="W178" s="85">
        <v>8</v>
      </c>
      <c r="X178" s="85">
        <v>8</v>
      </c>
      <c r="Y178" s="85">
        <v>8</v>
      </c>
      <c r="Z178" s="85">
        <v>8</v>
      </c>
      <c r="AA178" s="85">
        <v>8</v>
      </c>
      <c r="AB178" s="85">
        <v>8</v>
      </c>
      <c r="AC178" s="85">
        <v>8</v>
      </c>
      <c r="AD178" s="85">
        <v>8</v>
      </c>
      <c r="AE178" s="85">
        <v>8</v>
      </c>
      <c r="AF178" s="85">
        <v>8</v>
      </c>
      <c r="AG178" s="85">
        <v>8</v>
      </c>
      <c r="AH178" s="85">
        <v>8</v>
      </c>
      <c r="AI178" s="85">
        <v>8</v>
      </c>
      <c r="AJ178" s="85">
        <v>8</v>
      </c>
      <c r="AK178" s="85">
        <v>8</v>
      </c>
      <c r="AL178" s="85">
        <v>8</v>
      </c>
      <c r="AM178" s="85">
        <v>8</v>
      </c>
      <c r="AN178" s="85">
        <v>8</v>
      </c>
      <c r="AO178" s="85">
        <v>8</v>
      </c>
      <c r="AP178" s="85">
        <v>8</v>
      </c>
      <c r="AQ178" s="85">
        <v>8</v>
      </c>
      <c r="AR178" s="85">
        <v>8</v>
      </c>
      <c r="AS178" s="85">
        <v>8</v>
      </c>
      <c r="AT178" s="85">
        <v>8</v>
      </c>
      <c r="AU178">
        <f t="shared" si="92"/>
        <v>16</v>
      </c>
      <c r="AV178">
        <f t="shared" si="92"/>
        <v>16</v>
      </c>
      <c r="AW178">
        <f t="shared" si="92"/>
        <v>16</v>
      </c>
      <c r="AX178">
        <f t="shared" si="92"/>
        <v>16</v>
      </c>
      <c r="AY178">
        <f t="shared" si="92"/>
        <v>16</v>
      </c>
      <c r="AZ178">
        <f t="shared" si="92"/>
        <v>16</v>
      </c>
      <c r="BA178">
        <f t="shared" si="92"/>
        <v>16</v>
      </c>
      <c r="BB178">
        <f t="shared" si="92"/>
        <v>16</v>
      </c>
      <c r="BC178">
        <f t="shared" si="92"/>
        <v>16</v>
      </c>
      <c r="BD178">
        <f t="shared" si="92"/>
        <v>16</v>
      </c>
      <c r="BE178">
        <f t="shared" si="58"/>
        <v>16</v>
      </c>
      <c r="BF178">
        <f t="shared" si="59"/>
        <v>16</v>
      </c>
      <c r="BG178">
        <f t="shared" si="60"/>
        <v>16</v>
      </c>
      <c r="BH178">
        <f t="shared" si="61"/>
        <v>16</v>
      </c>
      <c r="BI178">
        <f t="shared" si="62"/>
        <v>16</v>
      </c>
      <c r="BJ178">
        <f t="shared" si="63"/>
        <v>16</v>
      </c>
      <c r="BK178">
        <f t="shared" si="64"/>
        <v>16</v>
      </c>
      <c r="BL178">
        <f t="shared" si="65"/>
        <v>16</v>
      </c>
      <c r="BM178">
        <f t="shared" si="66"/>
        <v>16</v>
      </c>
      <c r="BN178">
        <f t="shared" si="67"/>
        <v>16</v>
      </c>
      <c r="BO178">
        <f t="shared" si="68"/>
        <v>16</v>
      </c>
      <c r="BP178">
        <f t="shared" si="69"/>
        <v>16</v>
      </c>
      <c r="BX178" s="85"/>
      <c r="BY178" s="85"/>
    </row>
    <row r="179" spans="1:77">
      <c r="A179" s="76" t="str">
        <f t="shared" si="47"/>
        <v>608</v>
      </c>
      <c r="B179" s="22">
        <v>39618</v>
      </c>
      <c r="C179" s="85">
        <v>8</v>
      </c>
      <c r="D179" s="85">
        <v>8</v>
      </c>
      <c r="E179" s="85">
        <v>8</v>
      </c>
      <c r="F179" s="85">
        <v>8</v>
      </c>
      <c r="G179" s="85">
        <v>8</v>
      </c>
      <c r="H179" s="85">
        <v>8</v>
      </c>
      <c r="I179" s="85">
        <v>8</v>
      </c>
      <c r="J179" s="85">
        <v>8</v>
      </c>
      <c r="K179" s="85">
        <v>8</v>
      </c>
      <c r="L179" s="85">
        <v>8</v>
      </c>
      <c r="M179" s="85">
        <v>8</v>
      </c>
      <c r="N179" s="85">
        <v>8</v>
      </c>
      <c r="O179" s="85">
        <v>8</v>
      </c>
      <c r="P179" s="85">
        <v>8</v>
      </c>
      <c r="Q179" s="85">
        <v>8</v>
      </c>
      <c r="R179" s="85">
        <v>8</v>
      </c>
      <c r="S179" s="85">
        <v>8</v>
      </c>
      <c r="T179" s="85">
        <v>8</v>
      </c>
      <c r="U179" s="85">
        <v>8</v>
      </c>
      <c r="V179" s="85">
        <v>8</v>
      </c>
      <c r="W179" s="85">
        <v>8</v>
      </c>
      <c r="X179" s="85">
        <v>8</v>
      </c>
      <c r="Y179" s="85">
        <v>8</v>
      </c>
      <c r="Z179" s="85">
        <v>8</v>
      </c>
      <c r="AA179" s="85">
        <v>8</v>
      </c>
      <c r="AB179" s="85">
        <v>8</v>
      </c>
      <c r="AC179" s="85">
        <v>8</v>
      </c>
      <c r="AD179" s="85">
        <v>8</v>
      </c>
      <c r="AE179" s="85">
        <v>8</v>
      </c>
      <c r="AF179" s="85">
        <v>8</v>
      </c>
      <c r="AG179" s="85">
        <v>8</v>
      </c>
      <c r="AH179" s="85">
        <v>8</v>
      </c>
      <c r="AI179" s="85">
        <v>8</v>
      </c>
      <c r="AJ179" s="85">
        <v>8</v>
      </c>
      <c r="AK179" s="85">
        <v>8</v>
      </c>
      <c r="AL179" s="85">
        <v>8</v>
      </c>
      <c r="AM179" s="85">
        <v>8</v>
      </c>
      <c r="AN179" s="85">
        <v>8</v>
      </c>
      <c r="AO179" s="85">
        <v>8</v>
      </c>
      <c r="AP179" s="85">
        <v>8</v>
      </c>
      <c r="AQ179" s="85">
        <v>8</v>
      </c>
      <c r="AR179" s="85">
        <v>8</v>
      </c>
      <c r="AS179" s="85">
        <v>8</v>
      </c>
      <c r="AT179" s="85">
        <v>8</v>
      </c>
      <c r="AU179">
        <f t="shared" si="92"/>
        <v>16</v>
      </c>
      <c r="AV179">
        <f t="shared" si="92"/>
        <v>16</v>
      </c>
      <c r="AW179">
        <f t="shared" si="92"/>
        <v>16</v>
      </c>
      <c r="AX179">
        <f t="shared" si="92"/>
        <v>16</v>
      </c>
      <c r="AY179">
        <f t="shared" si="92"/>
        <v>16</v>
      </c>
      <c r="AZ179">
        <f t="shared" si="92"/>
        <v>16</v>
      </c>
      <c r="BA179">
        <f t="shared" si="92"/>
        <v>16</v>
      </c>
      <c r="BB179">
        <f t="shared" si="92"/>
        <v>16</v>
      </c>
      <c r="BC179">
        <f t="shared" si="92"/>
        <v>16</v>
      </c>
      <c r="BD179">
        <f t="shared" si="92"/>
        <v>16</v>
      </c>
      <c r="BE179">
        <f t="shared" si="58"/>
        <v>16</v>
      </c>
      <c r="BF179">
        <f t="shared" si="59"/>
        <v>16</v>
      </c>
      <c r="BG179">
        <f t="shared" si="60"/>
        <v>16</v>
      </c>
      <c r="BH179">
        <f t="shared" si="61"/>
        <v>16</v>
      </c>
      <c r="BI179">
        <f t="shared" si="62"/>
        <v>16</v>
      </c>
      <c r="BJ179">
        <f t="shared" si="63"/>
        <v>16</v>
      </c>
      <c r="BK179">
        <f t="shared" si="64"/>
        <v>16</v>
      </c>
      <c r="BL179">
        <f t="shared" si="65"/>
        <v>16</v>
      </c>
      <c r="BM179">
        <f t="shared" si="66"/>
        <v>16</v>
      </c>
      <c r="BN179">
        <f t="shared" si="67"/>
        <v>16</v>
      </c>
      <c r="BO179">
        <f t="shared" si="68"/>
        <v>16</v>
      </c>
      <c r="BP179">
        <f t="shared" si="69"/>
        <v>16</v>
      </c>
      <c r="BX179" s="85"/>
      <c r="BY179" s="85"/>
    </row>
    <row r="180" spans="1:77">
      <c r="A180" s="76" t="str">
        <f t="shared" si="47"/>
        <v>608</v>
      </c>
      <c r="B180" s="22">
        <v>39619</v>
      </c>
      <c r="C180" s="85">
        <v>8</v>
      </c>
      <c r="D180" s="85">
        <v>8</v>
      </c>
      <c r="E180" s="85">
        <v>8</v>
      </c>
      <c r="F180" s="85">
        <v>8</v>
      </c>
      <c r="G180" s="85">
        <v>8</v>
      </c>
      <c r="H180" s="85">
        <v>8</v>
      </c>
      <c r="I180" s="85">
        <v>8</v>
      </c>
      <c r="J180" s="85">
        <v>8</v>
      </c>
      <c r="K180" s="85">
        <v>8</v>
      </c>
      <c r="L180" s="85">
        <v>8</v>
      </c>
      <c r="M180" s="85">
        <v>8</v>
      </c>
      <c r="N180" s="85">
        <v>8</v>
      </c>
      <c r="O180" s="85">
        <v>8</v>
      </c>
      <c r="P180" s="85">
        <v>8</v>
      </c>
      <c r="Q180" s="85">
        <v>8</v>
      </c>
      <c r="R180" s="85">
        <v>8</v>
      </c>
      <c r="S180" s="85">
        <v>8</v>
      </c>
      <c r="T180" s="85">
        <v>8</v>
      </c>
      <c r="U180" s="85">
        <v>8</v>
      </c>
      <c r="V180" s="85">
        <v>8</v>
      </c>
      <c r="W180" s="85">
        <v>8</v>
      </c>
      <c r="X180" s="85">
        <v>8</v>
      </c>
      <c r="Y180" s="85">
        <v>8</v>
      </c>
      <c r="Z180" s="85">
        <v>8</v>
      </c>
      <c r="AA180" s="85">
        <v>8</v>
      </c>
      <c r="AB180" s="85">
        <v>8</v>
      </c>
      <c r="AC180" s="85">
        <v>8</v>
      </c>
      <c r="AD180" s="85">
        <v>8</v>
      </c>
      <c r="AE180" s="85">
        <v>8</v>
      </c>
      <c r="AF180" s="85">
        <v>8</v>
      </c>
      <c r="AG180" s="85">
        <v>8</v>
      </c>
      <c r="AH180" s="85">
        <v>8</v>
      </c>
      <c r="AI180" s="85">
        <v>8</v>
      </c>
      <c r="AJ180" s="85">
        <v>8</v>
      </c>
      <c r="AK180" s="85">
        <v>8</v>
      </c>
      <c r="AL180" s="85">
        <v>8</v>
      </c>
      <c r="AM180" s="85">
        <v>8</v>
      </c>
      <c r="AN180" s="85">
        <v>8</v>
      </c>
      <c r="AO180" s="85">
        <v>8</v>
      </c>
      <c r="AP180" s="85">
        <v>8</v>
      </c>
      <c r="AQ180" s="85">
        <v>8</v>
      </c>
      <c r="AR180" s="85">
        <v>8</v>
      </c>
      <c r="AS180" s="85">
        <v>8</v>
      </c>
      <c r="AT180" s="85">
        <v>8</v>
      </c>
      <c r="AU180">
        <f t="shared" si="92"/>
        <v>16</v>
      </c>
      <c r="AV180">
        <f t="shared" si="92"/>
        <v>16</v>
      </c>
      <c r="AW180">
        <f t="shared" si="92"/>
        <v>16</v>
      </c>
      <c r="AX180">
        <f t="shared" si="92"/>
        <v>16</v>
      </c>
      <c r="AY180">
        <f t="shared" si="92"/>
        <v>16</v>
      </c>
      <c r="AZ180">
        <f t="shared" si="92"/>
        <v>16</v>
      </c>
      <c r="BA180">
        <f t="shared" si="92"/>
        <v>16</v>
      </c>
      <c r="BB180">
        <f t="shared" si="92"/>
        <v>16</v>
      </c>
      <c r="BC180">
        <f t="shared" si="92"/>
        <v>16</v>
      </c>
      <c r="BD180">
        <f t="shared" si="92"/>
        <v>16</v>
      </c>
      <c r="BE180">
        <f t="shared" si="58"/>
        <v>16</v>
      </c>
      <c r="BF180">
        <f t="shared" si="59"/>
        <v>16</v>
      </c>
      <c r="BG180">
        <f t="shared" si="60"/>
        <v>16</v>
      </c>
      <c r="BH180">
        <f t="shared" si="61"/>
        <v>16</v>
      </c>
      <c r="BI180">
        <f t="shared" si="62"/>
        <v>16</v>
      </c>
      <c r="BJ180">
        <f t="shared" si="63"/>
        <v>16</v>
      </c>
      <c r="BK180">
        <f t="shared" si="64"/>
        <v>16</v>
      </c>
      <c r="BL180">
        <f t="shared" si="65"/>
        <v>16</v>
      </c>
      <c r="BM180">
        <f t="shared" si="66"/>
        <v>16</v>
      </c>
      <c r="BN180">
        <f t="shared" si="67"/>
        <v>16</v>
      </c>
      <c r="BO180">
        <f t="shared" si="68"/>
        <v>16</v>
      </c>
      <c r="BP180">
        <f t="shared" si="69"/>
        <v>16</v>
      </c>
      <c r="BX180" s="85"/>
      <c r="BY180" s="85"/>
    </row>
    <row r="181" spans="1:77">
      <c r="A181" s="76" t="str">
        <f t="shared" si="47"/>
        <v>608</v>
      </c>
      <c r="B181" s="22">
        <v>39620</v>
      </c>
      <c r="C181" s="85"/>
      <c r="D181" s="85"/>
      <c r="E181" s="85"/>
      <c r="F181" s="85"/>
      <c r="G181" s="85"/>
      <c r="H181" s="85"/>
      <c r="I181" s="85"/>
      <c r="J181" s="85"/>
      <c r="K181" s="85"/>
      <c r="L181" s="85"/>
      <c r="M181" s="85"/>
      <c r="N181" s="85"/>
      <c r="O181" s="85"/>
      <c r="P181" s="85"/>
      <c r="Q181" s="85"/>
      <c r="R181" s="85"/>
      <c r="S181" s="85"/>
      <c r="T181" s="85"/>
      <c r="U181" s="85"/>
      <c r="V181" s="85"/>
      <c r="W181" s="85"/>
      <c r="X181" s="85"/>
      <c r="Y181" s="85"/>
      <c r="Z181" s="85"/>
      <c r="AA181" s="85"/>
      <c r="AB181" s="85"/>
      <c r="AC181" s="85"/>
      <c r="AD181" s="85"/>
      <c r="AE181" s="85"/>
      <c r="AF181" s="85"/>
      <c r="AG181" s="85"/>
      <c r="AH181" s="85"/>
      <c r="AI181" s="85"/>
      <c r="AJ181" s="85"/>
      <c r="AK181" s="85"/>
      <c r="AL181" s="85"/>
      <c r="AM181" s="85"/>
      <c r="AN181" s="85"/>
      <c r="AO181" s="85"/>
      <c r="AP181" s="85"/>
      <c r="AQ181" s="85"/>
      <c r="AR181" s="85"/>
      <c r="AS181" s="85"/>
      <c r="AT181" s="85"/>
      <c r="AU181">
        <f t="shared" si="48"/>
        <v>0</v>
      </c>
      <c r="AV181">
        <f t="shared" si="49"/>
        <v>0</v>
      </c>
      <c r="AW181">
        <f t="shared" si="50"/>
        <v>0</v>
      </c>
      <c r="AX181">
        <f t="shared" si="51"/>
        <v>0</v>
      </c>
      <c r="AY181">
        <f t="shared" si="52"/>
        <v>0</v>
      </c>
      <c r="AZ181">
        <f t="shared" si="53"/>
        <v>0</v>
      </c>
      <c r="BA181">
        <f t="shared" si="54"/>
        <v>0</v>
      </c>
      <c r="BB181">
        <f t="shared" si="55"/>
        <v>0</v>
      </c>
      <c r="BC181">
        <f t="shared" si="56"/>
        <v>0</v>
      </c>
      <c r="BD181">
        <f t="shared" si="57"/>
        <v>0</v>
      </c>
      <c r="BE181">
        <f t="shared" si="58"/>
        <v>0</v>
      </c>
      <c r="BF181">
        <f t="shared" si="59"/>
        <v>0</v>
      </c>
      <c r="BG181">
        <f t="shared" si="60"/>
        <v>0</v>
      </c>
      <c r="BH181">
        <f t="shared" si="61"/>
        <v>0</v>
      </c>
      <c r="BI181">
        <f t="shared" si="62"/>
        <v>0</v>
      </c>
      <c r="BJ181">
        <f t="shared" si="63"/>
        <v>0</v>
      </c>
      <c r="BK181">
        <f t="shared" si="64"/>
        <v>0</v>
      </c>
      <c r="BL181">
        <f t="shared" si="65"/>
        <v>0</v>
      </c>
      <c r="BM181">
        <f t="shared" si="66"/>
        <v>0</v>
      </c>
      <c r="BN181">
        <f t="shared" si="67"/>
        <v>0</v>
      </c>
      <c r="BO181">
        <f t="shared" si="68"/>
        <v>0</v>
      </c>
      <c r="BP181">
        <f t="shared" si="69"/>
        <v>0</v>
      </c>
      <c r="BX181" s="85"/>
      <c r="BY181" s="85"/>
    </row>
    <row r="182" spans="1:77">
      <c r="A182" s="76" t="str">
        <f t="shared" si="47"/>
        <v>608</v>
      </c>
      <c r="B182" s="22">
        <v>39621</v>
      </c>
      <c r="C182" s="85"/>
      <c r="D182" s="85"/>
      <c r="E182" s="85"/>
      <c r="F182" s="85"/>
      <c r="G182" s="85"/>
      <c r="H182" s="85"/>
      <c r="I182" s="85"/>
      <c r="J182" s="85"/>
      <c r="K182" s="85"/>
      <c r="L182" s="85"/>
      <c r="M182" s="85"/>
      <c r="N182" s="85"/>
      <c r="O182" s="85"/>
      <c r="P182" s="85"/>
      <c r="Q182" s="85"/>
      <c r="R182" s="85"/>
      <c r="S182" s="85"/>
      <c r="T182" s="85"/>
      <c r="U182" s="85"/>
      <c r="V182" s="85"/>
      <c r="W182" s="85"/>
      <c r="X182" s="85"/>
      <c r="Y182" s="85"/>
      <c r="Z182" s="85"/>
      <c r="AA182" s="85"/>
      <c r="AB182" s="85"/>
      <c r="AC182" s="85"/>
      <c r="AD182" s="85"/>
      <c r="AE182" s="85"/>
      <c r="AF182" s="85"/>
      <c r="AG182" s="85"/>
      <c r="AH182" s="85"/>
      <c r="AI182" s="85"/>
      <c r="AJ182" s="85"/>
      <c r="AK182" s="85"/>
      <c r="AL182" s="85"/>
      <c r="AM182" s="85"/>
      <c r="AN182" s="85"/>
      <c r="AO182" s="85"/>
      <c r="AP182" s="85"/>
      <c r="AQ182" s="85"/>
      <c r="AR182" s="85"/>
      <c r="AS182" s="85"/>
      <c r="AT182" s="85"/>
      <c r="AU182">
        <f t="shared" si="48"/>
        <v>0</v>
      </c>
      <c r="AV182">
        <f t="shared" si="49"/>
        <v>0</v>
      </c>
      <c r="AW182">
        <f t="shared" si="50"/>
        <v>0</v>
      </c>
      <c r="AX182">
        <f t="shared" si="51"/>
        <v>0</v>
      </c>
      <c r="AY182">
        <f t="shared" si="52"/>
        <v>0</v>
      </c>
      <c r="AZ182">
        <f t="shared" si="53"/>
        <v>0</v>
      </c>
      <c r="BA182">
        <f t="shared" si="54"/>
        <v>0</v>
      </c>
      <c r="BB182">
        <f t="shared" si="55"/>
        <v>0</v>
      </c>
      <c r="BC182">
        <f t="shared" si="56"/>
        <v>0</v>
      </c>
      <c r="BD182">
        <f t="shared" si="57"/>
        <v>0</v>
      </c>
      <c r="BE182">
        <f t="shared" si="58"/>
        <v>0</v>
      </c>
      <c r="BF182">
        <f t="shared" si="59"/>
        <v>0</v>
      </c>
      <c r="BG182">
        <f t="shared" si="60"/>
        <v>0</v>
      </c>
      <c r="BH182">
        <f t="shared" si="61"/>
        <v>0</v>
      </c>
      <c r="BI182">
        <f t="shared" si="62"/>
        <v>0</v>
      </c>
      <c r="BJ182">
        <f t="shared" si="63"/>
        <v>0</v>
      </c>
      <c r="BK182">
        <f t="shared" si="64"/>
        <v>0</v>
      </c>
      <c r="BL182">
        <f t="shared" si="65"/>
        <v>0</v>
      </c>
      <c r="BM182">
        <f t="shared" si="66"/>
        <v>0</v>
      </c>
      <c r="BN182">
        <f t="shared" si="67"/>
        <v>0</v>
      </c>
      <c r="BO182">
        <f t="shared" si="68"/>
        <v>0</v>
      </c>
      <c r="BP182">
        <f t="shared" si="69"/>
        <v>0</v>
      </c>
      <c r="BX182" s="85"/>
      <c r="BY182" s="85"/>
    </row>
    <row r="183" spans="1:77">
      <c r="A183" s="76" t="str">
        <f t="shared" si="47"/>
        <v>608</v>
      </c>
      <c r="B183" s="22">
        <v>39622</v>
      </c>
      <c r="C183" s="85">
        <v>8</v>
      </c>
      <c r="D183" s="85">
        <v>8</v>
      </c>
      <c r="E183" s="85">
        <v>8</v>
      </c>
      <c r="F183" s="85">
        <v>8</v>
      </c>
      <c r="G183" s="85">
        <v>8</v>
      </c>
      <c r="H183" s="85">
        <v>8</v>
      </c>
      <c r="I183" s="85">
        <v>8</v>
      </c>
      <c r="J183" s="85">
        <v>8</v>
      </c>
      <c r="K183" s="85">
        <v>8</v>
      </c>
      <c r="L183" s="85">
        <v>8</v>
      </c>
      <c r="M183" s="85">
        <v>8</v>
      </c>
      <c r="N183" s="85">
        <v>8</v>
      </c>
      <c r="O183" s="85">
        <v>8</v>
      </c>
      <c r="P183" s="85">
        <v>8</v>
      </c>
      <c r="Q183" s="85">
        <v>8</v>
      </c>
      <c r="R183" s="85">
        <v>8</v>
      </c>
      <c r="S183" s="85">
        <v>8</v>
      </c>
      <c r="T183" s="85">
        <v>8</v>
      </c>
      <c r="U183" s="85">
        <v>8</v>
      </c>
      <c r="V183" s="85">
        <v>8</v>
      </c>
      <c r="W183" s="85">
        <v>8</v>
      </c>
      <c r="X183" s="85">
        <v>8</v>
      </c>
      <c r="Y183" s="85">
        <v>8</v>
      </c>
      <c r="Z183" s="85">
        <v>8</v>
      </c>
      <c r="AA183" s="85">
        <v>8</v>
      </c>
      <c r="AB183" s="85">
        <v>8</v>
      </c>
      <c r="AC183" s="85">
        <v>8</v>
      </c>
      <c r="AD183" s="85">
        <v>8</v>
      </c>
      <c r="AE183" s="85">
        <v>8</v>
      </c>
      <c r="AF183" s="85">
        <v>8</v>
      </c>
      <c r="AG183" s="85">
        <v>8</v>
      </c>
      <c r="AH183" s="85">
        <v>8</v>
      </c>
      <c r="AI183" s="85">
        <v>8</v>
      </c>
      <c r="AJ183" s="85">
        <v>8</v>
      </c>
      <c r="AK183" s="85">
        <v>8</v>
      </c>
      <c r="AL183" s="85">
        <v>8</v>
      </c>
      <c r="AM183" s="85">
        <v>8</v>
      </c>
      <c r="AN183" s="85">
        <v>8</v>
      </c>
      <c r="AO183" s="85">
        <v>8</v>
      </c>
      <c r="AP183" s="85">
        <v>8</v>
      </c>
      <c r="AQ183" s="85">
        <v>8</v>
      </c>
      <c r="AR183" s="85">
        <v>8</v>
      </c>
      <c r="AS183" s="85">
        <v>8</v>
      </c>
      <c r="AT183" s="85">
        <v>8</v>
      </c>
      <c r="AU183">
        <f t="shared" ref="AU183:BD187" si="93">C183+Y183</f>
        <v>16</v>
      </c>
      <c r="AV183">
        <f t="shared" si="93"/>
        <v>16</v>
      </c>
      <c r="AW183">
        <f t="shared" si="93"/>
        <v>16</v>
      </c>
      <c r="AX183">
        <f t="shared" si="93"/>
        <v>16</v>
      </c>
      <c r="AY183">
        <f t="shared" si="93"/>
        <v>16</v>
      </c>
      <c r="AZ183">
        <f t="shared" si="93"/>
        <v>16</v>
      </c>
      <c r="BA183">
        <f t="shared" si="93"/>
        <v>16</v>
      </c>
      <c r="BB183">
        <f t="shared" si="93"/>
        <v>16</v>
      </c>
      <c r="BC183">
        <f t="shared" si="93"/>
        <v>16</v>
      </c>
      <c r="BD183">
        <f t="shared" si="93"/>
        <v>16</v>
      </c>
      <c r="BE183">
        <f t="shared" si="58"/>
        <v>16</v>
      </c>
      <c r="BF183">
        <f t="shared" si="59"/>
        <v>16</v>
      </c>
      <c r="BG183">
        <f t="shared" si="60"/>
        <v>16</v>
      </c>
      <c r="BH183">
        <f t="shared" si="61"/>
        <v>16</v>
      </c>
      <c r="BI183">
        <f t="shared" si="62"/>
        <v>16</v>
      </c>
      <c r="BJ183">
        <f t="shared" si="63"/>
        <v>16</v>
      </c>
      <c r="BK183">
        <f t="shared" si="64"/>
        <v>16</v>
      </c>
      <c r="BL183">
        <f t="shared" si="65"/>
        <v>16</v>
      </c>
      <c r="BM183">
        <f t="shared" si="66"/>
        <v>16</v>
      </c>
      <c r="BN183">
        <f t="shared" si="67"/>
        <v>16</v>
      </c>
      <c r="BO183">
        <f t="shared" si="68"/>
        <v>16</v>
      </c>
      <c r="BP183">
        <f t="shared" si="69"/>
        <v>16</v>
      </c>
      <c r="BX183" s="85"/>
      <c r="BY183" s="85"/>
    </row>
    <row r="184" spans="1:77">
      <c r="A184" s="76" t="str">
        <f t="shared" si="47"/>
        <v>608</v>
      </c>
      <c r="B184" s="22">
        <v>39623</v>
      </c>
      <c r="C184" s="85">
        <v>8</v>
      </c>
      <c r="D184" s="85">
        <v>8</v>
      </c>
      <c r="E184" s="85">
        <v>8</v>
      </c>
      <c r="F184" s="85">
        <v>8</v>
      </c>
      <c r="G184" s="85">
        <v>8</v>
      </c>
      <c r="H184" s="85">
        <v>8</v>
      </c>
      <c r="I184" s="85">
        <v>8</v>
      </c>
      <c r="J184" s="85">
        <v>8</v>
      </c>
      <c r="K184" s="85">
        <v>8</v>
      </c>
      <c r="L184" s="85">
        <v>8</v>
      </c>
      <c r="M184" s="85">
        <v>8</v>
      </c>
      <c r="N184" s="85">
        <v>8</v>
      </c>
      <c r="O184" s="85">
        <v>8</v>
      </c>
      <c r="P184" s="85">
        <v>8</v>
      </c>
      <c r="Q184" s="85">
        <v>8</v>
      </c>
      <c r="R184" s="85">
        <v>8</v>
      </c>
      <c r="S184" s="85">
        <v>8</v>
      </c>
      <c r="T184" s="85">
        <v>8</v>
      </c>
      <c r="U184" s="85">
        <v>8</v>
      </c>
      <c r="V184" s="85">
        <v>8</v>
      </c>
      <c r="W184" s="85">
        <v>8</v>
      </c>
      <c r="X184" s="85">
        <v>8</v>
      </c>
      <c r="Y184" s="85">
        <v>8</v>
      </c>
      <c r="Z184" s="85">
        <v>8</v>
      </c>
      <c r="AA184" s="85">
        <v>8</v>
      </c>
      <c r="AB184" s="85">
        <v>8</v>
      </c>
      <c r="AC184" s="85">
        <v>8</v>
      </c>
      <c r="AD184" s="85">
        <v>8</v>
      </c>
      <c r="AE184" s="85">
        <v>8</v>
      </c>
      <c r="AF184" s="85">
        <v>8</v>
      </c>
      <c r="AG184" s="85">
        <v>8</v>
      </c>
      <c r="AH184" s="85">
        <v>8</v>
      </c>
      <c r="AI184" s="85">
        <v>8</v>
      </c>
      <c r="AJ184" s="85">
        <v>8</v>
      </c>
      <c r="AK184" s="85">
        <v>8</v>
      </c>
      <c r="AL184" s="85">
        <v>8</v>
      </c>
      <c r="AM184" s="85">
        <v>8</v>
      </c>
      <c r="AN184" s="85">
        <v>8</v>
      </c>
      <c r="AO184" s="85">
        <v>8</v>
      </c>
      <c r="AP184" s="85">
        <v>8</v>
      </c>
      <c r="AQ184" s="85">
        <v>8</v>
      </c>
      <c r="AR184" s="85">
        <v>8</v>
      </c>
      <c r="AS184" s="85">
        <v>8</v>
      </c>
      <c r="AT184" s="85">
        <v>8</v>
      </c>
      <c r="AU184">
        <f t="shared" si="93"/>
        <v>16</v>
      </c>
      <c r="AV184">
        <f t="shared" si="93"/>
        <v>16</v>
      </c>
      <c r="AW184">
        <f t="shared" si="93"/>
        <v>16</v>
      </c>
      <c r="AX184">
        <f t="shared" si="93"/>
        <v>16</v>
      </c>
      <c r="AY184">
        <f t="shared" si="93"/>
        <v>16</v>
      </c>
      <c r="AZ184">
        <f t="shared" si="93"/>
        <v>16</v>
      </c>
      <c r="BA184">
        <f t="shared" si="93"/>
        <v>16</v>
      </c>
      <c r="BB184">
        <f t="shared" si="93"/>
        <v>16</v>
      </c>
      <c r="BC184">
        <f t="shared" si="93"/>
        <v>16</v>
      </c>
      <c r="BD184">
        <f t="shared" si="93"/>
        <v>16</v>
      </c>
      <c r="BE184">
        <f t="shared" si="58"/>
        <v>16</v>
      </c>
      <c r="BF184">
        <f t="shared" si="59"/>
        <v>16</v>
      </c>
      <c r="BG184">
        <f t="shared" si="60"/>
        <v>16</v>
      </c>
      <c r="BH184">
        <f t="shared" si="61"/>
        <v>16</v>
      </c>
      <c r="BI184">
        <f t="shared" si="62"/>
        <v>16</v>
      </c>
      <c r="BJ184">
        <f t="shared" si="63"/>
        <v>16</v>
      </c>
      <c r="BK184">
        <f t="shared" si="64"/>
        <v>16</v>
      </c>
      <c r="BL184">
        <f t="shared" si="65"/>
        <v>16</v>
      </c>
      <c r="BM184">
        <f t="shared" si="66"/>
        <v>16</v>
      </c>
      <c r="BN184">
        <f t="shared" si="67"/>
        <v>16</v>
      </c>
      <c r="BO184">
        <f t="shared" si="68"/>
        <v>16</v>
      </c>
      <c r="BP184">
        <f t="shared" si="69"/>
        <v>16</v>
      </c>
      <c r="BX184" s="85"/>
      <c r="BY184" s="85"/>
    </row>
    <row r="185" spans="1:77">
      <c r="A185" s="76" t="str">
        <f t="shared" si="47"/>
        <v>608</v>
      </c>
      <c r="B185" s="22">
        <v>39624</v>
      </c>
      <c r="C185" s="85">
        <v>8</v>
      </c>
      <c r="D185" s="85">
        <v>8</v>
      </c>
      <c r="E185" s="85">
        <v>8</v>
      </c>
      <c r="F185" s="85">
        <v>8</v>
      </c>
      <c r="G185" s="85">
        <v>8</v>
      </c>
      <c r="H185" s="85">
        <v>8</v>
      </c>
      <c r="I185" s="85">
        <v>8</v>
      </c>
      <c r="J185" s="85">
        <v>8</v>
      </c>
      <c r="K185" s="85">
        <v>8</v>
      </c>
      <c r="L185" s="85">
        <v>8</v>
      </c>
      <c r="M185" s="85">
        <v>8</v>
      </c>
      <c r="N185" s="85">
        <v>8</v>
      </c>
      <c r="O185" s="85">
        <v>8</v>
      </c>
      <c r="P185" s="85">
        <v>8</v>
      </c>
      <c r="Q185" s="85">
        <v>8</v>
      </c>
      <c r="R185" s="85">
        <v>8</v>
      </c>
      <c r="S185" s="85">
        <v>8</v>
      </c>
      <c r="T185" s="85">
        <v>8</v>
      </c>
      <c r="U185" s="85">
        <v>8</v>
      </c>
      <c r="V185" s="85">
        <v>8</v>
      </c>
      <c r="W185" s="85">
        <v>8</v>
      </c>
      <c r="X185" s="85">
        <v>8</v>
      </c>
      <c r="Y185" s="85">
        <v>8</v>
      </c>
      <c r="Z185" s="85">
        <v>8</v>
      </c>
      <c r="AA185" s="85">
        <v>8</v>
      </c>
      <c r="AB185" s="85">
        <v>8</v>
      </c>
      <c r="AC185" s="85">
        <v>8</v>
      </c>
      <c r="AD185" s="85">
        <v>8</v>
      </c>
      <c r="AE185" s="85">
        <v>8</v>
      </c>
      <c r="AF185" s="85">
        <v>8</v>
      </c>
      <c r="AG185" s="85">
        <v>8</v>
      </c>
      <c r="AH185" s="85">
        <v>8</v>
      </c>
      <c r="AI185" s="85">
        <v>8</v>
      </c>
      <c r="AJ185" s="85">
        <v>8</v>
      </c>
      <c r="AK185" s="85">
        <v>8</v>
      </c>
      <c r="AL185" s="85">
        <v>8</v>
      </c>
      <c r="AM185" s="85">
        <v>8</v>
      </c>
      <c r="AN185" s="85">
        <v>8</v>
      </c>
      <c r="AO185" s="85">
        <v>8</v>
      </c>
      <c r="AP185" s="85">
        <v>8</v>
      </c>
      <c r="AQ185" s="85">
        <v>8</v>
      </c>
      <c r="AR185" s="85">
        <v>8</v>
      </c>
      <c r="AS185" s="85">
        <v>8</v>
      </c>
      <c r="AT185" s="85">
        <v>8</v>
      </c>
      <c r="AU185">
        <f t="shared" si="93"/>
        <v>16</v>
      </c>
      <c r="AV185">
        <f t="shared" si="93"/>
        <v>16</v>
      </c>
      <c r="AW185">
        <f t="shared" si="93"/>
        <v>16</v>
      </c>
      <c r="AX185">
        <f t="shared" si="93"/>
        <v>16</v>
      </c>
      <c r="AY185">
        <f t="shared" si="93"/>
        <v>16</v>
      </c>
      <c r="AZ185">
        <f t="shared" si="93"/>
        <v>16</v>
      </c>
      <c r="BA185">
        <f t="shared" si="93"/>
        <v>16</v>
      </c>
      <c r="BB185">
        <f t="shared" si="93"/>
        <v>16</v>
      </c>
      <c r="BC185">
        <f t="shared" si="93"/>
        <v>16</v>
      </c>
      <c r="BD185">
        <f t="shared" si="93"/>
        <v>16</v>
      </c>
      <c r="BE185">
        <f t="shared" si="58"/>
        <v>16</v>
      </c>
      <c r="BF185">
        <f t="shared" si="59"/>
        <v>16</v>
      </c>
      <c r="BG185">
        <f t="shared" si="60"/>
        <v>16</v>
      </c>
      <c r="BH185">
        <f t="shared" si="61"/>
        <v>16</v>
      </c>
      <c r="BI185">
        <f t="shared" si="62"/>
        <v>16</v>
      </c>
      <c r="BJ185">
        <f t="shared" si="63"/>
        <v>16</v>
      </c>
      <c r="BK185">
        <f t="shared" si="64"/>
        <v>16</v>
      </c>
      <c r="BL185">
        <f t="shared" si="65"/>
        <v>16</v>
      </c>
      <c r="BM185">
        <f t="shared" si="66"/>
        <v>16</v>
      </c>
      <c r="BN185">
        <f t="shared" si="67"/>
        <v>16</v>
      </c>
      <c r="BO185">
        <f t="shared" si="68"/>
        <v>16</v>
      </c>
      <c r="BP185">
        <f t="shared" si="69"/>
        <v>16</v>
      </c>
      <c r="BX185" s="85"/>
      <c r="BY185" s="85"/>
    </row>
    <row r="186" spans="1:77">
      <c r="A186" s="76" t="str">
        <f t="shared" si="47"/>
        <v>608</v>
      </c>
      <c r="B186" s="22">
        <v>39625</v>
      </c>
      <c r="C186" s="85">
        <v>8</v>
      </c>
      <c r="D186" s="85">
        <v>8</v>
      </c>
      <c r="E186" s="85">
        <v>8</v>
      </c>
      <c r="F186" s="85">
        <v>8</v>
      </c>
      <c r="G186" s="85">
        <v>8</v>
      </c>
      <c r="H186" s="85">
        <v>8</v>
      </c>
      <c r="I186" s="85">
        <v>8</v>
      </c>
      <c r="J186" s="85">
        <v>8</v>
      </c>
      <c r="K186" s="85">
        <v>8</v>
      </c>
      <c r="L186" s="85">
        <v>8</v>
      </c>
      <c r="M186" s="85">
        <v>8</v>
      </c>
      <c r="N186" s="85">
        <v>8</v>
      </c>
      <c r="O186" s="85">
        <v>8</v>
      </c>
      <c r="P186" s="85">
        <v>8</v>
      </c>
      <c r="Q186" s="85">
        <v>8</v>
      </c>
      <c r="R186" s="85">
        <v>8</v>
      </c>
      <c r="S186" s="85">
        <v>8</v>
      </c>
      <c r="T186" s="85">
        <v>8</v>
      </c>
      <c r="U186" s="85">
        <v>8</v>
      </c>
      <c r="V186" s="85">
        <v>8</v>
      </c>
      <c r="W186" s="85">
        <v>8</v>
      </c>
      <c r="X186" s="85">
        <v>8</v>
      </c>
      <c r="Y186" s="85">
        <v>8</v>
      </c>
      <c r="Z186" s="85">
        <v>8</v>
      </c>
      <c r="AA186" s="85">
        <v>8</v>
      </c>
      <c r="AB186" s="85">
        <v>8</v>
      </c>
      <c r="AC186" s="85">
        <v>8</v>
      </c>
      <c r="AD186" s="85">
        <v>8</v>
      </c>
      <c r="AE186" s="85">
        <v>8</v>
      </c>
      <c r="AF186" s="85">
        <v>8</v>
      </c>
      <c r="AG186" s="85">
        <v>8</v>
      </c>
      <c r="AH186" s="85">
        <v>8</v>
      </c>
      <c r="AI186" s="85">
        <v>8</v>
      </c>
      <c r="AJ186" s="85">
        <v>8</v>
      </c>
      <c r="AK186" s="85">
        <v>8</v>
      </c>
      <c r="AL186" s="85">
        <v>8</v>
      </c>
      <c r="AM186" s="85">
        <v>8</v>
      </c>
      <c r="AN186" s="85">
        <v>8</v>
      </c>
      <c r="AO186" s="85">
        <v>8</v>
      </c>
      <c r="AP186" s="85">
        <v>8</v>
      </c>
      <c r="AQ186" s="85">
        <v>8</v>
      </c>
      <c r="AR186" s="85">
        <v>8</v>
      </c>
      <c r="AS186" s="85">
        <v>8</v>
      </c>
      <c r="AT186" s="85">
        <v>8</v>
      </c>
      <c r="AU186">
        <f t="shared" si="93"/>
        <v>16</v>
      </c>
      <c r="AV186">
        <f t="shared" si="93"/>
        <v>16</v>
      </c>
      <c r="AW186">
        <f t="shared" si="93"/>
        <v>16</v>
      </c>
      <c r="AX186">
        <f t="shared" si="93"/>
        <v>16</v>
      </c>
      <c r="AY186">
        <f t="shared" si="93"/>
        <v>16</v>
      </c>
      <c r="AZ186">
        <f t="shared" si="93"/>
        <v>16</v>
      </c>
      <c r="BA186">
        <f t="shared" si="93"/>
        <v>16</v>
      </c>
      <c r="BB186">
        <f t="shared" si="93"/>
        <v>16</v>
      </c>
      <c r="BC186">
        <f t="shared" si="93"/>
        <v>16</v>
      </c>
      <c r="BD186">
        <f t="shared" si="93"/>
        <v>16</v>
      </c>
      <c r="BE186">
        <f t="shared" si="58"/>
        <v>16</v>
      </c>
      <c r="BF186">
        <f t="shared" si="59"/>
        <v>16</v>
      </c>
      <c r="BG186">
        <f t="shared" si="60"/>
        <v>16</v>
      </c>
      <c r="BH186">
        <f t="shared" si="61"/>
        <v>16</v>
      </c>
      <c r="BI186">
        <f t="shared" si="62"/>
        <v>16</v>
      </c>
      <c r="BJ186">
        <f t="shared" si="63"/>
        <v>16</v>
      </c>
      <c r="BK186">
        <f t="shared" si="64"/>
        <v>16</v>
      </c>
      <c r="BL186">
        <f t="shared" si="65"/>
        <v>16</v>
      </c>
      <c r="BM186">
        <f t="shared" si="66"/>
        <v>16</v>
      </c>
      <c r="BN186">
        <f t="shared" si="67"/>
        <v>16</v>
      </c>
      <c r="BO186">
        <f t="shared" si="68"/>
        <v>16</v>
      </c>
      <c r="BP186">
        <f t="shared" si="69"/>
        <v>16</v>
      </c>
      <c r="BX186" s="85"/>
      <c r="BY186" s="85"/>
    </row>
    <row r="187" spans="1:77">
      <c r="A187" s="76" t="str">
        <f t="shared" si="47"/>
        <v>608</v>
      </c>
      <c r="B187" s="22">
        <v>39626</v>
      </c>
      <c r="C187" s="85">
        <v>8</v>
      </c>
      <c r="D187" s="85">
        <v>8</v>
      </c>
      <c r="E187" s="85">
        <v>8</v>
      </c>
      <c r="F187" s="85">
        <v>8</v>
      </c>
      <c r="G187" s="85">
        <v>8</v>
      </c>
      <c r="H187" s="85">
        <v>8</v>
      </c>
      <c r="I187" s="85">
        <v>8</v>
      </c>
      <c r="J187" s="85">
        <v>8</v>
      </c>
      <c r="K187" s="85">
        <v>8</v>
      </c>
      <c r="L187" s="85">
        <v>8</v>
      </c>
      <c r="M187" s="85">
        <v>8</v>
      </c>
      <c r="N187" s="85">
        <v>8</v>
      </c>
      <c r="O187" s="85">
        <v>8</v>
      </c>
      <c r="P187" s="85">
        <v>8</v>
      </c>
      <c r="Q187" s="85">
        <v>8</v>
      </c>
      <c r="R187" s="85">
        <v>8</v>
      </c>
      <c r="S187" s="85">
        <v>8</v>
      </c>
      <c r="T187" s="85">
        <v>8</v>
      </c>
      <c r="U187" s="85">
        <v>8</v>
      </c>
      <c r="V187" s="85">
        <v>8</v>
      </c>
      <c r="W187" s="85">
        <v>8</v>
      </c>
      <c r="X187" s="85">
        <v>8</v>
      </c>
      <c r="Y187" s="85">
        <v>8</v>
      </c>
      <c r="Z187" s="85">
        <v>8</v>
      </c>
      <c r="AA187" s="85">
        <v>8</v>
      </c>
      <c r="AB187" s="85">
        <v>8</v>
      </c>
      <c r="AC187" s="85">
        <v>8</v>
      </c>
      <c r="AD187" s="85">
        <v>8</v>
      </c>
      <c r="AE187" s="85">
        <v>8</v>
      </c>
      <c r="AF187" s="85">
        <v>8</v>
      </c>
      <c r="AG187" s="85">
        <v>8</v>
      </c>
      <c r="AH187" s="85">
        <v>8</v>
      </c>
      <c r="AI187" s="85">
        <v>8</v>
      </c>
      <c r="AJ187" s="85">
        <v>8</v>
      </c>
      <c r="AK187" s="85">
        <v>8</v>
      </c>
      <c r="AL187" s="85">
        <v>8</v>
      </c>
      <c r="AM187" s="85">
        <v>8</v>
      </c>
      <c r="AN187" s="85">
        <v>8</v>
      </c>
      <c r="AO187" s="85">
        <v>8</v>
      </c>
      <c r="AP187" s="85">
        <v>8</v>
      </c>
      <c r="AQ187" s="85">
        <v>8</v>
      </c>
      <c r="AR187" s="85">
        <v>8</v>
      </c>
      <c r="AS187" s="85">
        <v>8</v>
      </c>
      <c r="AT187" s="85">
        <v>8</v>
      </c>
      <c r="AU187">
        <f t="shared" si="93"/>
        <v>16</v>
      </c>
      <c r="AV187">
        <f t="shared" si="93"/>
        <v>16</v>
      </c>
      <c r="AW187">
        <f t="shared" si="93"/>
        <v>16</v>
      </c>
      <c r="AX187">
        <f t="shared" si="93"/>
        <v>16</v>
      </c>
      <c r="AY187">
        <f t="shared" si="93"/>
        <v>16</v>
      </c>
      <c r="AZ187">
        <f t="shared" si="93"/>
        <v>16</v>
      </c>
      <c r="BA187">
        <f t="shared" si="93"/>
        <v>16</v>
      </c>
      <c r="BB187">
        <f t="shared" si="93"/>
        <v>16</v>
      </c>
      <c r="BC187">
        <f t="shared" si="93"/>
        <v>16</v>
      </c>
      <c r="BD187">
        <f t="shared" si="93"/>
        <v>16</v>
      </c>
      <c r="BE187">
        <f t="shared" si="58"/>
        <v>16</v>
      </c>
      <c r="BF187">
        <f t="shared" si="59"/>
        <v>16</v>
      </c>
      <c r="BG187">
        <f t="shared" si="60"/>
        <v>16</v>
      </c>
      <c r="BH187">
        <f t="shared" si="61"/>
        <v>16</v>
      </c>
      <c r="BI187">
        <f t="shared" si="62"/>
        <v>16</v>
      </c>
      <c r="BJ187">
        <f t="shared" si="63"/>
        <v>16</v>
      </c>
      <c r="BK187">
        <f t="shared" si="64"/>
        <v>16</v>
      </c>
      <c r="BL187">
        <f t="shared" si="65"/>
        <v>16</v>
      </c>
      <c r="BM187">
        <f t="shared" si="66"/>
        <v>16</v>
      </c>
      <c r="BN187">
        <f t="shared" si="67"/>
        <v>16</v>
      </c>
      <c r="BO187">
        <f t="shared" si="68"/>
        <v>16</v>
      </c>
      <c r="BP187">
        <f t="shared" si="69"/>
        <v>16</v>
      </c>
      <c r="BX187" s="85"/>
      <c r="BY187" s="85"/>
    </row>
    <row r="188" spans="1:77">
      <c r="A188" s="76" t="str">
        <f t="shared" si="47"/>
        <v>608</v>
      </c>
      <c r="B188" s="22">
        <v>39627</v>
      </c>
      <c r="C188" s="85"/>
      <c r="D188" s="85"/>
      <c r="E188" s="85"/>
      <c r="F188" s="85"/>
      <c r="G188" s="85"/>
      <c r="H188" s="85"/>
      <c r="I188" s="85"/>
      <c r="J188" s="85"/>
      <c r="K188" s="85"/>
      <c r="L188" s="85"/>
      <c r="M188" s="85"/>
      <c r="N188" s="85"/>
      <c r="O188" s="85"/>
      <c r="P188" s="85"/>
      <c r="Q188" s="85"/>
      <c r="R188" s="85"/>
      <c r="S188" s="85"/>
      <c r="T188" s="85"/>
      <c r="U188" s="85"/>
      <c r="V188" s="85"/>
      <c r="W188" s="85"/>
      <c r="X188" s="85"/>
      <c r="Y188" s="85"/>
      <c r="Z188" s="85"/>
      <c r="AA188" s="85"/>
      <c r="AB188" s="85"/>
      <c r="AC188" s="85"/>
      <c r="AD188" s="85"/>
      <c r="AE188" s="85"/>
      <c r="AF188" s="85"/>
      <c r="AG188" s="85"/>
      <c r="AH188" s="85"/>
      <c r="AI188" s="85"/>
      <c r="AJ188" s="85"/>
      <c r="AK188" s="85"/>
      <c r="AL188" s="85"/>
      <c r="AM188" s="85"/>
      <c r="AN188" s="85"/>
      <c r="AO188" s="85"/>
      <c r="AP188" s="85"/>
      <c r="AQ188" s="85"/>
      <c r="AR188" s="85"/>
      <c r="AS188" s="85"/>
      <c r="AT188" s="85"/>
      <c r="AU188">
        <f t="shared" si="48"/>
        <v>0</v>
      </c>
      <c r="AV188">
        <f t="shared" si="49"/>
        <v>0</v>
      </c>
      <c r="AW188">
        <f t="shared" si="50"/>
        <v>0</v>
      </c>
      <c r="AX188">
        <f t="shared" si="51"/>
        <v>0</v>
      </c>
      <c r="AY188">
        <f t="shared" si="52"/>
        <v>0</v>
      </c>
      <c r="AZ188">
        <f t="shared" si="53"/>
        <v>0</v>
      </c>
      <c r="BA188">
        <f t="shared" si="54"/>
        <v>0</v>
      </c>
      <c r="BB188">
        <f t="shared" si="55"/>
        <v>0</v>
      </c>
      <c r="BC188">
        <f t="shared" si="56"/>
        <v>0</v>
      </c>
      <c r="BD188">
        <f t="shared" si="57"/>
        <v>0</v>
      </c>
      <c r="BE188">
        <f t="shared" si="58"/>
        <v>0</v>
      </c>
      <c r="BF188">
        <f t="shared" si="59"/>
        <v>0</v>
      </c>
      <c r="BG188">
        <f t="shared" si="60"/>
        <v>0</v>
      </c>
      <c r="BH188">
        <f t="shared" si="61"/>
        <v>0</v>
      </c>
      <c r="BI188">
        <f t="shared" si="62"/>
        <v>0</v>
      </c>
      <c r="BJ188">
        <f t="shared" si="63"/>
        <v>0</v>
      </c>
      <c r="BK188">
        <f t="shared" si="64"/>
        <v>0</v>
      </c>
      <c r="BL188">
        <f t="shared" si="65"/>
        <v>0</v>
      </c>
      <c r="BM188">
        <f t="shared" si="66"/>
        <v>0</v>
      </c>
      <c r="BN188">
        <f t="shared" si="67"/>
        <v>0</v>
      </c>
      <c r="BO188">
        <f t="shared" si="68"/>
        <v>0</v>
      </c>
      <c r="BP188">
        <f t="shared" si="69"/>
        <v>0</v>
      </c>
      <c r="BX188" s="85"/>
      <c r="BY188" s="85"/>
    </row>
    <row r="189" spans="1:77">
      <c r="A189" s="76" t="str">
        <f t="shared" si="47"/>
        <v>608</v>
      </c>
      <c r="B189" s="22">
        <v>39628</v>
      </c>
      <c r="C189" s="85"/>
      <c r="D189" s="85"/>
      <c r="E189" s="85"/>
      <c r="F189" s="85"/>
      <c r="G189" s="85"/>
      <c r="H189" s="85"/>
      <c r="I189" s="85"/>
      <c r="J189" s="85"/>
      <c r="K189" s="85"/>
      <c r="L189" s="85"/>
      <c r="M189" s="85"/>
      <c r="N189" s="85"/>
      <c r="O189" s="85"/>
      <c r="P189" s="85"/>
      <c r="Q189" s="85"/>
      <c r="R189" s="85"/>
      <c r="S189" s="85"/>
      <c r="T189" s="85"/>
      <c r="U189" s="85"/>
      <c r="V189" s="85"/>
      <c r="W189" s="85"/>
      <c r="X189" s="85"/>
      <c r="Y189" s="85"/>
      <c r="Z189" s="85"/>
      <c r="AA189" s="85"/>
      <c r="AB189" s="85"/>
      <c r="AC189" s="85"/>
      <c r="AD189" s="85"/>
      <c r="AE189" s="85"/>
      <c r="AF189" s="85"/>
      <c r="AG189" s="85"/>
      <c r="AH189" s="85"/>
      <c r="AI189" s="85"/>
      <c r="AJ189" s="85"/>
      <c r="AK189" s="85"/>
      <c r="AL189" s="85"/>
      <c r="AM189" s="85"/>
      <c r="AN189" s="85"/>
      <c r="AO189" s="85"/>
      <c r="AP189" s="85"/>
      <c r="AQ189" s="85"/>
      <c r="AR189" s="85"/>
      <c r="AS189" s="85"/>
      <c r="AT189" s="85"/>
      <c r="AU189">
        <f t="shared" si="48"/>
        <v>0</v>
      </c>
      <c r="AV189">
        <f t="shared" si="49"/>
        <v>0</v>
      </c>
      <c r="AW189">
        <f t="shared" si="50"/>
        <v>0</v>
      </c>
      <c r="AX189">
        <f t="shared" si="51"/>
        <v>0</v>
      </c>
      <c r="AY189">
        <f t="shared" si="52"/>
        <v>0</v>
      </c>
      <c r="AZ189">
        <f t="shared" si="53"/>
        <v>0</v>
      </c>
      <c r="BA189">
        <f t="shared" si="54"/>
        <v>0</v>
      </c>
      <c r="BB189">
        <f t="shared" si="55"/>
        <v>0</v>
      </c>
      <c r="BC189">
        <f t="shared" si="56"/>
        <v>0</v>
      </c>
      <c r="BD189">
        <f t="shared" si="57"/>
        <v>0</v>
      </c>
      <c r="BE189">
        <f t="shared" si="58"/>
        <v>0</v>
      </c>
      <c r="BF189">
        <f t="shared" si="59"/>
        <v>0</v>
      </c>
      <c r="BG189">
        <f t="shared" si="60"/>
        <v>0</v>
      </c>
      <c r="BH189">
        <f t="shared" si="61"/>
        <v>0</v>
      </c>
      <c r="BI189">
        <f t="shared" si="62"/>
        <v>0</v>
      </c>
      <c r="BJ189">
        <f t="shared" si="63"/>
        <v>0</v>
      </c>
      <c r="BK189">
        <f t="shared" si="64"/>
        <v>0</v>
      </c>
      <c r="BL189">
        <f t="shared" si="65"/>
        <v>0</v>
      </c>
      <c r="BM189">
        <f t="shared" si="66"/>
        <v>0</v>
      </c>
      <c r="BN189">
        <f t="shared" si="67"/>
        <v>0</v>
      </c>
      <c r="BO189">
        <f t="shared" si="68"/>
        <v>0</v>
      </c>
      <c r="BP189">
        <f t="shared" si="69"/>
        <v>0</v>
      </c>
      <c r="BX189" s="85"/>
      <c r="BY189" s="85"/>
    </row>
    <row r="190" spans="1:77">
      <c r="A190" s="76" t="str">
        <f t="shared" si="47"/>
        <v>608</v>
      </c>
      <c r="B190" s="22">
        <v>39629</v>
      </c>
      <c r="C190" s="85">
        <v>8</v>
      </c>
      <c r="D190" s="85">
        <v>8</v>
      </c>
      <c r="E190" s="85">
        <v>8</v>
      </c>
      <c r="F190" s="85">
        <v>8</v>
      </c>
      <c r="G190" s="85">
        <v>8</v>
      </c>
      <c r="H190" s="85">
        <v>8</v>
      </c>
      <c r="I190" s="85">
        <v>8</v>
      </c>
      <c r="J190" s="85">
        <v>8</v>
      </c>
      <c r="K190" s="85">
        <v>8</v>
      </c>
      <c r="L190" s="85">
        <v>8</v>
      </c>
      <c r="M190" s="85">
        <v>8</v>
      </c>
      <c r="N190" s="85">
        <v>8</v>
      </c>
      <c r="O190" s="85">
        <v>8</v>
      </c>
      <c r="P190" s="85">
        <v>8</v>
      </c>
      <c r="Q190" s="85">
        <v>8</v>
      </c>
      <c r="R190" s="85">
        <v>8</v>
      </c>
      <c r="S190" s="85">
        <v>8</v>
      </c>
      <c r="T190" s="85">
        <v>8</v>
      </c>
      <c r="U190" s="85">
        <v>8</v>
      </c>
      <c r="V190" s="85">
        <v>8</v>
      </c>
      <c r="W190" s="85">
        <v>8</v>
      </c>
      <c r="X190" s="85">
        <v>8</v>
      </c>
      <c r="Y190" s="85">
        <v>8</v>
      </c>
      <c r="Z190" s="85">
        <v>8</v>
      </c>
      <c r="AA190" s="85">
        <v>8</v>
      </c>
      <c r="AB190" s="85">
        <v>8</v>
      </c>
      <c r="AC190" s="85">
        <v>8</v>
      </c>
      <c r="AD190" s="85">
        <v>8</v>
      </c>
      <c r="AE190" s="85">
        <v>8</v>
      </c>
      <c r="AF190" s="85">
        <v>8</v>
      </c>
      <c r="AG190" s="85">
        <v>8</v>
      </c>
      <c r="AH190" s="85">
        <v>8</v>
      </c>
      <c r="AI190" s="85">
        <v>8</v>
      </c>
      <c r="AJ190" s="85">
        <v>8</v>
      </c>
      <c r="AK190" s="85">
        <v>8</v>
      </c>
      <c r="AL190" s="85">
        <v>8</v>
      </c>
      <c r="AM190" s="85">
        <v>8</v>
      </c>
      <c r="AN190" s="85">
        <v>8</v>
      </c>
      <c r="AO190" s="85">
        <v>8</v>
      </c>
      <c r="AP190" s="85">
        <v>8</v>
      </c>
      <c r="AQ190" s="85">
        <v>8</v>
      </c>
      <c r="AR190" s="85">
        <v>8</v>
      </c>
      <c r="AS190" s="85">
        <v>8</v>
      </c>
      <c r="AT190" s="85">
        <v>8</v>
      </c>
      <c r="AU190">
        <f t="shared" si="48"/>
        <v>16</v>
      </c>
      <c r="AV190">
        <f t="shared" si="49"/>
        <v>16</v>
      </c>
      <c r="AW190">
        <f t="shared" si="50"/>
        <v>16</v>
      </c>
      <c r="AX190">
        <f t="shared" si="51"/>
        <v>16</v>
      </c>
      <c r="AY190">
        <f t="shared" si="52"/>
        <v>16</v>
      </c>
      <c r="AZ190">
        <f t="shared" si="53"/>
        <v>16</v>
      </c>
      <c r="BA190">
        <f t="shared" si="54"/>
        <v>16</v>
      </c>
      <c r="BB190">
        <f t="shared" si="55"/>
        <v>16</v>
      </c>
      <c r="BC190">
        <f t="shared" si="56"/>
        <v>16</v>
      </c>
      <c r="BD190">
        <f t="shared" si="57"/>
        <v>16</v>
      </c>
      <c r="BE190">
        <f t="shared" si="58"/>
        <v>16</v>
      </c>
      <c r="BF190">
        <f t="shared" si="59"/>
        <v>16</v>
      </c>
      <c r="BG190">
        <f t="shared" si="60"/>
        <v>16</v>
      </c>
      <c r="BH190">
        <f t="shared" si="61"/>
        <v>16</v>
      </c>
      <c r="BI190">
        <f t="shared" si="62"/>
        <v>16</v>
      </c>
      <c r="BJ190">
        <f t="shared" si="63"/>
        <v>16</v>
      </c>
      <c r="BK190">
        <f t="shared" si="64"/>
        <v>16</v>
      </c>
      <c r="BL190">
        <f t="shared" si="65"/>
        <v>16</v>
      </c>
      <c r="BM190">
        <f t="shared" si="66"/>
        <v>16</v>
      </c>
      <c r="BN190">
        <f t="shared" si="67"/>
        <v>16</v>
      </c>
      <c r="BO190">
        <f t="shared" si="68"/>
        <v>16</v>
      </c>
      <c r="BP190">
        <f t="shared" si="69"/>
        <v>16</v>
      </c>
      <c r="BX190" s="85"/>
      <c r="BY190" s="85"/>
    </row>
    <row r="191" spans="1:77">
      <c r="A191" s="76" t="str">
        <f t="shared" si="47"/>
        <v>708</v>
      </c>
      <c r="B191" s="22">
        <v>39630</v>
      </c>
      <c r="C191" s="85">
        <v>8</v>
      </c>
      <c r="D191" s="85">
        <v>8</v>
      </c>
      <c r="E191" s="85">
        <v>8</v>
      </c>
      <c r="F191" s="85">
        <v>8</v>
      </c>
      <c r="G191" s="85">
        <v>8</v>
      </c>
      <c r="H191" s="85">
        <v>8</v>
      </c>
      <c r="I191" s="85">
        <v>8</v>
      </c>
      <c r="J191" s="85">
        <v>8</v>
      </c>
      <c r="K191" s="85">
        <v>8</v>
      </c>
      <c r="L191" s="85">
        <v>8</v>
      </c>
      <c r="M191" s="85">
        <v>8</v>
      </c>
      <c r="N191" s="85">
        <v>8</v>
      </c>
      <c r="O191" s="85">
        <v>8</v>
      </c>
      <c r="P191" s="85">
        <v>8</v>
      </c>
      <c r="Q191" s="85">
        <v>8</v>
      </c>
      <c r="R191" s="85">
        <v>8</v>
      </c>
      <c r="S191" s="85">
        <v>8</v>
      </c>
      <c r="T191" s="85">
        <v>8</v>
      </c>
      <c r="U191" s="85">
        <v>8</v>
      </c>
      <c r="V191" s="85">
        <v>8</v>
      </c>
      <c r="W191" s="85">
        <v>8</v>
      </c>
      <c r="X191" s="85">
        <v>8</v>
      </c>
      <c r="Y191" s="85">
        <v>8</v>
      </c>
      <c r="Z191" s="85">
        <v>8</v>
      </c>
      <c r="AA191" s="85">
        <v>8</v>
      </c>
      <c r="AB191" s="85">
        <v>8</v>
      </c>
      <c r="AC191" s="85">
        <v>8</v>
      </c>
      <c r="AD191" s="85">
        <v>8</v>
      </c>
      <c r="AE191" s="85">
        <v>8</v>
      </c>
      <c r="AF191" s="85">
        <v>8</v>
      </c>
      <c r="AG191" s="85">
        <v>8</v>
      </c>
      <c r="AH191" s="85">
        <v>8</v>
      </c>
      <c r="AI191" s="85">
        <v>8</v>
      </c>
      <c r="AJ191" s="85">
        <v>8</v>
      </c>
      <c r="AK191" s="85">
        <v>8</v>
      </c>
      <c r="AL191" s="85">
        <v>8</v>
      </c>
      <c r="AM191" s="85">
        <v>8</v>
      </c>
      <c r="AN191" s="85">
        <v>8</v>
      </c>
      <c r="AO191" s="85">
        <v>8</v>
      </c>
      <c r="AP191" s="85">
        <v>8</v>
      </c>
      <c r="AQ191" s="85">
        <v>8</v>
      </c>
      <c r="AR191" s="85">
        <v>8</v>
      </c>
      <c r="AS191" s="85">
        <v>8</v>
      </c>
      <c r="AT191" s="85">
        <v>8</v>
      </c>
      <c r="AU191">
        <v>16</v>
      </c>
      <c r="AV191">
        <v>16</v>
      </c>
      <c r="AW191">
        <v>16</v>
      </c>
      <c r="AX191">
        <v>16</v>
      </c>
      <c r="AY191">
        <v>16</v>
      </c>
      <c r="AZ191">
        <v>16</v>
      </c>
      <c r="BA191">
        <v>16</v>
      </c>
      <c r="BB191">
        <v>16</v>
      </c>
      <c r="BC191">
        <v>16</v>
      </c>
      <c r="BD191">
        <v>16</v>
      </c>
      <c r="BE191">
        <v>16</v>
      </c>
      <c r="BF191">
        <v>16</v>
      </c>
      <c r="BG191">
        <v>16</v>
      </c>
      <c r="BH191">
        <v>16</v>
      </c>
      <c r="BI191">
        <v>16</v>
      </c>
      <c r="BJ191">
        <v>16</v>
      </c>
      <c r="BK191">
        <v>16</v>
      </c>
      <c r="BL191">
        <v>16</v>
      </c>
      <c r="BM191">
        <v>16</v>
      </c>
      <c r="BN191">
        <v>16</v>
      </c>
      <c r="BO191">
        <v>16</v>
      </c>
      <c r="BP191">
        <v>16</v>
      </c>
      <c r="BX191" s="85"/>
      <c r="BY191" s="85"/>
    </row>
    <row r="192" spans="1:77">
      <c r="A192" s="76" t="str">
        <f t="shared" si="47"/>
        <v>708</v>
      </c>
      <c r="B192" s="22">
        <v>39631</v>
      </c>
      <c r="C192" s="85">
        <v>8</v>
      </c>
      <c r="D192" s="85">
        <v>8</v>
      </c>
      <c r="E192" s="85">
        <v>8</v>
      </c>
      <c r="F192" s="85">
        <v>8</v>
      </c>
      <c r="G192" s="85">
        <v>8</v>
      </c>
      <c r="H192" s="85">
        <v>8</v>
      </c>
      <c r="I192" s="85">
        <v>8</v>
      </c>
      <c r="J192" s="85">
        <v>8</v>
      </c>
      <c r="K192" s="85">
        <v>8</v>
      </c>
      <c r="L192" s="85">
        <v>8</v>
      </c>
      <c r="M192" s="85">
        <v>8</v>
      </c>
      <c r="N192" s="85">
        <v>8</v>
      </c>
      <c r="O192" s="85">
        <v>8</v>
      </c>
      <c r="P192" s="85">
        <v>8</v>
      </c>
      <c r="Q192" s="85">
        <v>8</v>
      </c>
      <c r="R192" s="85">
        <v>8</v>
      </c>
      <c r="S192" s="85">
        <v>8</v>
      </c>
      <c r="T192" s="85">
        <v>8</v>
      </c>
      <c r="U192" s="85">
        <v>8</v>
      </c>
      <c r="V192" s="85">
        <v>8</v>
      </c>
      <c r="W192" s="85">
        <v>8</v>
      </c>
      <c r="X192" s="85">
        <v>8</v>
      </c>
      <c r="Y192" s="85">
        <v>8</v>
      </c>
      <c r="Z192" s="85">
        <v>8</v>
      </c>
      <c r="AA192" s="85">
        <v>8</v>
      </c>
      <c r="AB192" s="85">
        <v>8</v>
      </c>
      <c r="AC192" s="85">
        <v>8</v>
      </c>
      <c r="AD192" s="85">
        <v>8</v>
      </c>
      <c r="AE192" s="85">
        <v>8</v>
      </c>
      <c r="AF192" s="85">
        <v>8</v>
      </c>
      <c r="AG192" s="85">
        <v>8</v>
      </c>
      <c r="AH192" s="85">
        <v>8</v>
      </c>
      <c r="AI192" s="85">
        <v>8</v>
      </c>
      <c r="AJ192" s="85">
        <v>8</v>
      </c>
      <c r="AK192" s="85">
        <v>8</v>
      </c>
      <c r="AL192" s="85">
        <v>8</v>
      </c>
      <c r="AM192" s="85">
        <v>8</v>
      </c>
      <c r="AN192" s="85">
        <v>8</v>
      </c>
      <c r="AO192" s="85">
        <v>8</v>
      </c>
      <c r="AP192" s="85">
        <v>8</v>
      </c>
      <c r="AQ192" s="85">
        <v>8</v>
      </c>
      <c r="AR192" s="85">
        <v>8</v>
      </c>
      <c r="AS192" s="85">
        <v>8</v>
      </c>
      <c r="AT192" s="85">
        <v>8</v>
      </c>
      <c r="AU192">
        <v>16</v>
      </c>
      <c r="AV192">
        <v>16</v>
      </c>
      <c r="AW192">
        <v>16</v>
      </c>
      <c r="AX192">
        <v>16</v>
      </c>
      <c r="AY192">
        <v>16</v>
      </c>
      <c r="AZ192">
        <v>16</v>
      </c>
      <c r="BA192">
        <v>16</v>
      </c>
      <c r="BB192">
        <v>16</v>
      </c>
      <c r="BC192">
        <v>16</v>
      </c>
      <c r="BD192">
        <v>16</v>
      </c>
      <c r="BE192">
        <v>16</v>
      </c>
      <c r="BF192">
        <v>16</v>
      </c>
      <c r="BG192">
        <v>16</v>
      </c>
      <c r="BH192">
        <v>16</v>
      </c>
      <c r="BI192">
        <v>16</v>
      </c>
      <c r="BJ192">
        <v>16</v>
      </c>
      <c r="BK192">
        <v>16</v>
      </c>
      <c r="BL192">
        <v>16</v>
      </c>
      <c r="BM192">
        <v>16</v>
      </c>
      <c r="BN192">
        <v>16</v>
      </c>
      <c r="BO192">
        <v>16</v>
      </c>
      <c r="BP192">
        <v>16</v>
      </c>
      <c r="BX192" s="85"/>
      <c r="BY192" s="85"/>
    </row>
    <row r="193" spans="1:77">
      <c r="A193" s="76" t="str">
        <f t="shared" si="47"/>
        <v>708</v>
      </c>
      <c r="B193" s="22">
        <v>39632</v>
      </c>
      <c r="C193" s="85">
        <v>8</v>
      </c>
      <c r="D193" s="85">
        <v>8</v>
      </c>
      <c r="E193" s="85">
        <v>8</v>
      </c>
      <c r="F193" s="85">
        <v>8</v>
      </c>
      <c r="G193" s="85">
        <v>8</v>
      </c>
      <c r="H193" s="85">
        <v>8</v>
      </c>
      <c r="I193" s="85">
        <v>8</v>
      </c>
      <c r="J193" s="85">
        <v>8</v>
      </c>
      <c r="K193" s="85">
        <v>8</v>
      </c>
      <c r="L193" s="85">
        <v>8</v>
      </c>
      <c r="M193" s="85">
        <v>8</v>
      </c>
      <c r="N193" s="85">
        <v>8</v>
      </c>
      <c r="O193" s="85">
        <v>8</v>
      </c>
      <c r="P193" s="85">
        <v>8</v>
      </c>
      <c r="Q193" s="85">
        <v>8</v>
      </c>
      <c r="R193" s="85">
        <v>8</v>
      </c>
      <c r="S193" s="85">
        <v>8</v>
      </c>
      <c r="T193" s="85">
        <v>8</v>
      </c>
      <c r="U193" s="85">
        <v>8</v>
      </c>
      <c r="V193" s="85">
        <v>8</v>
      </c>
      <c r="W193" s="85">
        <v>8</v>
      </c>
      <c r="X193" s="85">
        <v>8</v>
      </c>
      <c r="Y193" s="85">
        <v>8</v>
      </c>
      <c r="Z193" s="85">
        <v>8</v>
      </c>
      <c r="AA193" s="85">
        <v>8</v>
      </c>
      <c r="AB193" s="85">
        <v>8</v>
      </c>
      <c r="AC193" s="85">
        <v>8</v>
      </c>
      <c r="AD193" s="85">
        <v>8</v>
      </c>
      <c r="AE193" s="85">
        <v>8</v>
      </c>
      <c r="AF193" s="85">
        <v>8</v>
      </c>
      <c r="AG193" s="85">
        <v>8</v>
      </c>
      <c r="AH193" s="85">
        <v>8</v>
      </c>
      <c r="AI193" s="85">
        <v>8</v>
      </c>
      <c r="AJ193" s="85">
        <v>8</v>
      </c>
      <c r="AK193" s="85">
        <v>8</v>
      </c>
      <c r="AL193" s="85">
        <v>8</v>
      </c>
      <c r="AM193" s="85">
        <v>8</v>
      </c>
      <c r="AN193" s="85">
        <v>8</v>
      </c>
      <c r="AO193" s="85">
        <v>8</v>
      </c>
      <c r="AP193" s="85">
        <v>8</v>
      </c>
      <c r="AQ193" s="85">
        <v>8</v>
      </c>
      <c r="AR193" s="85">
        <v>8</v>
      </c>
      <c r="AS193" s="85">
        <v>8</v>
      </c>
      <c r="AT193" s="85">
        <v>8</v>
      </c>
      <c r="AU193">
        <v>16</v>
      </c>
      <c r="AV193">
        <v>16</v>
      </c>
      <c r="AW193">
        <v>16</v>
      </c>
      <c r="AX193">
        <v>16</v>
      </c>
      <c r="AY193">
        <v>16</v>
      </c>
      <c r="AZ193">
        <v>16</v>
      </c>
      <c r="BA193">
        <v>16</v>
      </c>
      <c r="BB193">
        <v>16</v>
      </c>
      <c r="BC193">
        <v>16</v>
      </c>
      <c r="BD193">
        <v>16</v>
      </c>
      <c r="BE193">
        <v>16</v>
      </c>
      <c r="BF193">
        <v>16</v>
      </c>
      <c r="BG193">
        <v>16</v>
      </c>
      <c r="BH193">
        <v>16</v>
      </c>
      <c r="BI193">
        <v>16</v>
      </c>
      <c r="BJ193">
        <v>16</v>
      </c>
      <c r="BK193">
        <v>16</v>
      </c>
      <c r="BL193">
        <v>16</v>
      </c>
      <c r="BM193">
        <v>16</v>
      </c>
      <c r="BN193">
        <v>16</v>
      </c>
      <c r="BO193">
        <v>16</v>
      </c>
      <c r="BP193">
        <v>16</v>
      </c>
      <c r="BX193" s="85"/>
      <c r="BY193" s="85"/>
    </row>
    <row r="194" spans="1:77">
      <c r="A194" s="76" t="str">
        <f t="shared" si="47"/>
        <v>708</v>
      </c>
      <c r="B194" s="22">
        <v>39633</v>
      </c>
      <c r="C194" s="85">
        <v>8</v>
      </c>
      <c r="D194" s="85">
        <v>8</v>
      </c>
      <c r="E194" s="85">
        <v>8</v>
      </c>
      <c r="F194" s="85">
        <v>8</v>
      </c>
      <c r="G194" s="85">
        <v>8</v>
      </c>
      <c r="H194" s="85">
        <v>8</v>
      </c>
      <c r="I194" s="85">
        <v>8</v>
      </c>
      <c r="J194" s="85">
        <v>8</v>
      </c>
      <c r="K194" s="85">
        <v>8</v>
      </c>
      <c r="L194" s="85">
        <v>8</v>
      </c>
      <c r="M194" s="85">
        <v>8</v>
      </c>
      <c r="N194" s="85">
        <v>8</v>
      </c>
      <c r="O194" s="85">
        <v>8</v>
      </c>
      <c r="P194" s="85">
        <v>8</v>
      </c>
      <c r="Q194" s="85">
        <v>8</v>
      </c>
      <c r="R194" s="85">
        <v>8</v>
      </c>
      <c r="S194" s="85">
        <v>8</v>
      </c>
      <c r="T194" s="85">
        <v>8</v>
      </c>
      <c r="U194" s="85">
        <v>8</v>
      </c>
      <c r="V194" s="85">
        <v>8</v>
      </c>
      <c r="W194" s="85">
        <v>8</v>
      </c>
      <c r="X194" s="85">
        <v>8</v>
      </c>
      <c r="Y194" s="85">
        <v>8</v>
      </c>
      <c r="Z194" s="85">
        <v>8</v>
      </c>
      <c r="AA194" s="85">
        <v>8</v>
      </c>
      <c r="AB194" s="85">
        <v>8</v>
      </c>
      <c r="AC194" s="85">
        <v>8</v>
      </c>
      <c r="AD194" s="85">
        <v>8</v>
      </c>
      <c r="AE194" s="85">
        <v>8</v>
      </c>
      <c r="AF194" s="85">
        <v>8</v>
      </c>
      <c r="AG194" s="85">
        <v>8</v>
      </c>
      <c r="AH194" s="85">
        <v>8</v>
      </c>
      <c r="AI194" s="85">
        <v>8</v>
      </c>
      <c r="AJ194" s="85">
        <v>8</v>
      </c>
      <c r="AK194" s="85">
        <v>8</v>
      </c>
      <c r="AL194" s="85">
        <v>8</v>
      </c>
      <c r="AM194" s="85">
        <v>8</v>
      </c>
      <c r="AN194" s="85">
        <v>8</v>
      </c>
      <c r="AO194" s="85">
        <v>8</v>
      </c>
      <c r="AP194" s="85">
        <v>8</v>
      </c>
      <c r="AQ194" s="85">
        <v>8</v>
      </c>
      <c r="AR194" s="85">
        <v>8</v>
      </c>
      <c r="AS194" s="85">
        <v>8</v>
      </c>
      <c r="AT194" s="85">
        <v>8</v>
      </c>
      <c r="AU194">
        <v>16</v>
      </c>
      <c r="AV194">
        <v>16</v>
      </c>
      <c r="AW194">
        <v>16</v>
      </c>
      <c r="AX194">
        <v>16</v>
      </c>
      <c r="AY194">
        <v>16</v>
      </c>
      <c r="AZ194">
        <v>16</v>
      </c>
      <c r="BA194">
        <v>16</v>
      </c>
      <c r="BB194">
        <v>16</v>
      </c>
      <c r="BC194">
        <v>16</v>
      </c>
      <c r="BD194">
        <v>16</v>
      </c>
      <c r="BE194">
        <v>16</v>
      </c>
      <c r="BF194">
        <v>16</v>
      </c>
      <c r="BG194">
        <v>16</v>
      </c>
      <c r="BH194">
        <v>16</v>
      </c>
      <c r="BI194">
        <v>16</v>
      </c>
      <c r="BJ194">
        <v>16</v>
      </c>
      <c r="BK194">
        <v>16</v>
      </c>
      <c r="BL194">
        <v>16</v>
      </c>
      <c r="BM194">
        <v>16</v>
      </c>
      <c r="BN194">
        <v>16</v>
      </c>
      <c r="BO194">
        <v>16</v>
      </c>
      <c r="BP194">
        <v>16</v>
      </c>
      <c r="BX194" s="85"/>
      <c r="BY194" s="85"/>
    </row>
    <row r="195" spans="1:77">
      <c r="A195" s="76" t="str">
        <f t="shared" si="47"/>
        <v>708</v>
      </c>
      <c r="B195" s="22">
        <v>39634</v>
      </c>
      <c r="C195" s="85"/>
      <c r="D195" s="85"/>
      <c r="E195" s="85"/>
      <c r="F195" s="85"/>
      <c r="G195" s="85"/>
      <c r="H195" s="85"/>
      <c r="I195" s="85"/>
      <c r="J195" s="85"/>
      <c r="K195" s="85"/>
      <c r="L195" s="85"/>
      <c r="M195" s="85"/>
      <c r="N195" s="85"/>
      <c r="O195" s="85"/>
      <c r="P195" s="85"/>
      <c r="Q195" s="85"/>
      <c r="R195" s="85"/>
      <c r="S195" s="85"/>
      <c r="T195" s="85"/>
      <c r="U195" s="85"/>
      <c r="V195" s="85"/>
      <c r="W195" s="85"/>
      <c r="X195" s="85"/>
      <c r="Y195" s="85"/>
      <c r="Z195" s="85"/>
      <c r="AA195" s="85"/>
      <c r="AB195" s="85"/>
      <c r="AC195" s="85"/>
      <c r="AD195" s="85"/>
      <c r="AE195" s="85"/>
      <c r="AF195" s="85"/>
      <c r="AG195" s="85"/>
      <c r="AH195" s="85"/>
      <c r="AI195" s="85"/>
      <c r="AJ195" s="85"/>
      <c r="AK195" s="85"/>
      <c r="AL195" s="85"/>
      <c r="AM195" s="85"/>
      <c r="AN195" s="85"/>
      <c r="AO195" s="85"/>
      <c r="AP195" s="85"/>
      <c r="AQ195" s="85"/>
      <c r="AR195" s="85"/>
      <c r="AS195" s="85"/>
      <c r="AT195" s="85"/>
      <c r="AU195">
        <f t="shared" si="48"/>
        <v>0</v>
      </c>
      <c r="AV195">
        <f t="shared" si="49"/>
        <v>0</v>
      </c>
      <c r="AW195">
        <f t="shared" si="50"/>
        <v>0</v>
      </c>
      <c r="AX195">
        <f t="shared" si="51"/>
        <v>0</v>
      </c>
      <c r="AY195">
        <f t="shared" si="52"/>
        <v>0</v>
      </c>
      <c r="AZ195">
        <f t="shared" si="53"/>
        <v>0</v>
      </c>
      <c r="BA195">
        <f t="shared" si="54"/>
        <v>0</v>
      </c>
      <c r="BB195">
        <f t="shared" si="55"/>
        <v>0</v>
      </c>
      <c r="BC195">
        <f t="shared" si="56"/>
        <v>0</v>
      </c>
      <c r="BD195">
        <f t="shared" si="57"/>
        <v>0</v>
      </c>
      <c r="BE195">
        <f t="shared" si="58"/>
        <v>0</v>
      </c>
      <c r="BF195">
        <f t="shared" si="59"/>
        <v>0</v>
      </c>
      <c r="BG195">
        <f t="shared" si="60"/>
        <v>0</v>
      </c>
      <c r="BH195">
        <f t="shared" si="61"/>
        <v>0</v>
      </c>
      <c r="BI195">
        <f t="shared" si="62"/>
        <v>0</v>
      </c>
      <c r="BJ195">
        <f t="shared" si="63"/>
        <v>0</v>
      </c>
      <c r="BK195">
        <f t="shared" si="64"/>
        <v>0</v>
      </c>
      <c r="BL195">
        <f t="shared" si="65"/>
        <v>0</v>
      </c>
      <c r="BM195">
        <f t="shared" si="66"/>
        <v>0</v>
      </c>
      <c r="BN195">
        <f t="shared" si="67"/>
        <v>0</v>
      </c>
      <c r="BO195">
        <f t="shared" si="68"/>
        <v>0</v>
      </c>
      <c r="BP195">
        <f t="shared" si="69"/>
        <v>0</v>
      </c>
      <c r="BX195" s="85"/>
      <c r="BY195" s="85"/>
    </row>
    <row r="196" spans="1:77">
      <c r="A196" s="76" t="str">
        <f t="shared" si="47"/>
        <v>708</v>
      </c>
      <c r="B196" s="22">
        <v>39635</v>
      </c>
      <c r="C196" s="85"/>
      <c r="D196" s="85"/>
      <c r="E196" s="85"/>
      <c r="F196" s="85"/>
      <c r="G196" s="85"/>
      <c r="H196" s="85"/>
      <c r="I196" s="85"/>
      <c r="J196" s="85"/>
      <c r="K196" s="85"/>
      <c r="L196" s="85"/>
      <c r="M196" s="85"/>
      <c r="N196" s="85"/>
      <c r="O196" s="85"/>
      <c r="P196" s="85"/>
      <c r="Q196" s="85"/>
      <c r="R196" s="85"/>
      <c r="S196" s="85"/>
      <c r="T196" s="85"/>
      <c r="U196" s="85"/>
      <c r="V196" s="85"/>
      <c r="W196" s="85"/>
      <c r="X196" s="85"/>
      <c r="Y196" s="85"/>
      <c r="Z196" s="85"/>
      <c r="AA196" s="85"/>
      <c r="AB196" s="85"/>
      <c r="AC196" s="85"/>
      <c r="AD196" s="85"/>
      <c r="AE196" s="85"/>
      <c r="AF196" s="85"/>
      <c r="AG196" s="85"/>
      <c r="AH196" s="85"/>
      <c r="AI196" s="85"/>
      <c r="AJ196" s="85"/>
      <c r="AK196" s="85"/>
      <c r="AL196" s="85"/>
      <c r="AM196" s="85"/>
      <c r="AN196" s="85"/>
      <c r="AO196" s="85"/>
      <c r="AP196" s="85"/>
      <c r="AQ196" s="85"/>
      <c r="AR196" s="85"/>
      <c r="AS196" s="85"/>
      <c r="AT196" s="85"/>
      <c r="AU196">
        <f t="shared" si="48"/>
        <v>0</v>
      </c>
      <c r="AV196">
        <f t="shared" si="49"/>
        <v>0</v>
      </c>
      <c r="AW196">
        <f t="shared" si="50"/>
        <v>0</v>
      </c>
      <c r="AX196">
        <f t="shared" si="51"/>
        <v>0</v>
      </c>
      <c r="AY196">
        <f t="shared" si="52"/>
        <v>0</v>
      </c>
      <c r="AZ196">
        <f t="shared" si="53"/>
        <v>0</v>
      </c>
      <c r="BA196">
        <f t="shared" si="54"/>
        <v>0</v>
      </c>
      <c r="BB196">
        <f t="shared" si="55"/>
        <v>0</v>
      </c>
      <c r="BC196">
        <f t="shared" si="56"/>
        <v>0</v>
      </c>
      <c r="BD196">
        <f t="shared" si="57"/>
        <v>0</v>
      </c>
      <c r="BE196">
        <f t="shared" si="58"/>
        <v>0</v>
      </c>
      <c r="BF196">
        <f t="shared" si="59"/>
        <v>0</v>
      </c>
      <c r="BG196">
        <f t="shared" si="60"/>
        <v>0</v>
      </c>
      <c r="BH196">
        <f t="shared" si="61"/>
        <v>0</v>
      </c>
      <c r="BI196">
        <f t="shared" si="62"/>
        <v>0</v>
      </c>
      <c r="BJ196">
        <f t="shared" si="63"/>
        <v>0</v>
      </c>
      <c r="BK196">
        <f t="shared" si="64"/>
        <v>0</v>
      </c>
      <c r="BL196">
        <f t="shared" si="65"/>
        <v>0</v>
      </c>
      <c r="BM196">
        <f t="shared" si="66"/>
        <v>0</v>
      </c>
      <c r="BN196">
        <f t="shared" si="67"/>
        <v>0</v>
      </c>
      <c r="BO196">
        <f t="shared" si="68"/>
        <v>0</v>
      </c>
      <c r="BP196">
        <f t="shared" si="69"/>
        <v>0</v>
      </c>
      <c r="BX196" s="85"/>
      <c r="BY196" s="85"/>
    </row>
    <row r="197" spans="1:77">
      <c r="A197" s="76" t="str">
        <f t="shared" si="47"/>
        <v>708</v>
      </c>
      <c r="B197" s="22">
        <v>39636</v>
      </c>
      <c r="C197" s="85">
        <v>8</v>
      </c>
      <c r="D197" s="85">
        <v>8</v>
      </c>
      <c r="E197" s="85">
        <v>8</v>
      </c>
      <c r="F197" s="85">
        <v>8</v>
      </c>
      <c r="G197" s="85">
        <v>8</v>
      </c>
      <c r="H197" s="85">
        <v>8</v>
      </c>
      <c r="I197" s="85">
        <v>8</v>
      </c>
      <c r="J197" s="85">
        <v>8</v>
      </c>
      <c r="K197" s="85">
        <v>8</v>
      </c>
      <c r="L197" s="85">
        <v>8</v>
      </c>
      <c r="M197" s="85">
        <v>8</v>
      </c>
      <c r="N197" s="85">
        <v>8</v>
      </c>
      <c r="O197" s="85">
        <v>8</v>
      </c>
      <c r="P197" s="85">
        <v>8</v>
      </c>
      <c r="Q197" s="85">
        <v>8</v>
      </c>
      <c r="R197" s="85">
        <v>8</v>
      </c>
      <c r="S197" s="85">
        <v>8</v>
      </c>
      <c r="T197" s="85">
        <v>8</v>
      </c>
      <c r="U197" s="85">
        <v>8</v>
      </c>
      <c r="V197" s="85">
        <v>8</v>
      </c>
      <c r="W197" s="85">
        <v>8</v>
      </c>
      <c r="X197" s="85">
        <v>8</v>
      </c>
      <c r="Y197" s="85">
        <v>8</v>
      </c>
      <c r="Z197" s="85">
        <v>8</v>
      </c>
      <c r="AA197" s="85">
        <v>8</v>
      </c>
      <c r="AB197" s="85">
        <v>8</v>
      </c>
      <c r="AC197" s="85">
        <v>8</v>
      </c>
      <c r="AD197" s="85">
        <v>8</v>
      </c>
      <c r="AE197" s="85">
        <v>8</v>
      </c>
      <c r="AF197" s="85">
        <v>8</v>
      </c>
      <c r="AG197" s="85">
        <v>8</v>
      </c>
      <c r="AH197" s="85">
        <v>8</v>
      </c>
      <c r="AI197" s="85">
        <v>8</v>
      </c>
      <c r="AJ197" s="85">
        <v>8</v>
      </c>
      <c r="AK197" s="85">
        <v>8</v>
      </c>
      <c r="AL197" s="85">
        <v>8</v>
      </c>
      <c r="AM197" s="85">
        <v>8</v>
      </c>
      <c r="AN197" s="85">
        <v>8</v>
      </c>
      <c r="AO197" s="85">
        <v>8</v>
      </c>
      <c r="AP197" s="85">
        <v>8</v>
      </c>
      <c r="AQ197" s="85">
        <v>8</v>
      </c>
      <c r="AR197" s="85">
        <v>8</v>
      </c>
      <c r="AS197" s="85">
        <v>8</v>
      </c>
      <c r="AT197" s="85">
        <v>8</v>
      </c>
      <c r="AU197">
        <v>16</v>
      </c>
      <c r="AV197">
        <v>16</v>
      </c>
      <c r="AW197">
        <v>16</v>
      </c>
      <c r="AX197">
        <v>16</v>
      </c>
      <c r="AY197">
        <v>16</v>
      </c>
      <c r="AZ197">
        <v>16</v>
      </c>
      <c r="BA197">
        <v>16</v>
      </c>
      <c r="BB197">
        <v>16</v>
      </c>
      <c r="BC197">
        <v>16</v>
      </c>
      <c r="BD197">
        <v>16</v>
      </c>
      <c r="BE197">
        <v>16</v>
      </c>
      <c r="BF197">
        <v>16</v>
      </c>
      <c r="BG197">
        <v>16</v>
      </c>
      <c r="BH197">
        <v>16</v>
      </c>
      <c r="BI197">
        <v>16</v>
      </c>
      <c r="BJ197">
        <v>16</v>
      </c>
      <c r="BK197">
        <v>16</v>
      </c>
      <c r="BL197">
        <v>16</v>
      </c>
      <c r="BM197">
        <v>16</v>
      </c>
      <c r="BN197">
        <v>16</v>
      </c>
      <c r="BO197">
        <v>16</v>
      </c>
      <c r="BP197">
        <v>16</v>
      </c>
      <c r="BX197" s="85"/>
      <c r="BY197" s="85"/>
    </row>
    <row r="198" spans="1:77">
      <c r="A198" s="76" t="str">
        <f t="shared" si="47"/>
        <v>708</v>
      </c>
      <c r="B198" s="22">
        <v>39637</v>
      </c>
      <c r="C198" s="85">
        <v>8</v>
      </c>
      <c r="D198" s="85">
        <v>8</v>
      </c>
      <c r="E198" s="85">
        <v>8</v>
      </c>
      <c r="F198" s="85">
        <v>8</v>
      </c>
      <c r="G198" s="85">
        <v>8</v>
      </c>
      <c r="H198" s="85">
        <v>8</v>
      </c>
      <c r="I198" s="85">
        <v>8</v>
      </c>
      <c r="J198" s="85">
        <v>8</v>
      </c>
      <c r="K198" s="85">
        <v>8</v>
      </c>
      <c r="L198" s="85">
        <v>8</v>
      </c>
      <c r="M198" s="85">
        <v>8</v>
      </c>
      <c r="N198" s="85">
        <v>8</v>
      </c>
      <c r="O198" s="85">
        <v>8</v>
      </c>
      <c r="P198" s="85">
        <v>8</v>
      </c>
      <c r="Q198" s="85">
        <v>8</v>
      </c>
      <c r="R198" s="85">
        <v>8</v>
      </c>
      <c r="S198" s="85">
        <v>8</v>
      </c>
      <c r="T198" s="85">
        <v>8</v>
      </c>
      <c r="U198" s="85">
        <v>8</v>
      </c>
      <c r="V198" s="85">
        <v>8</v>
      </c>
      <c r="W198" s="85">
        <v>8</v>
      </c>
      <c r="X198" s="85">
        <v>8</v>
      </c>
      <c r="Y198" s="85">
        <v>8</v>
      </c>
      <c r="Z198" s="85">
        <v>8</v>
      </c>
      <c r="AA198" s="85">
        <v>8</v>
      </c>
      <c r="AB198" s="85">
        <v>8</v>
      </c>
      <c r="AC198" s="85">
        <v>8</v>
      </c>
      <c r="AD198" s="85">
        <v>8</v>
      </c>
      <c r="AE198" s="85">
        <v>8</v>
      </c>
      <c r="AF198" s="85">
        <v>8</v>
      </c>
      <c r="AG198" s="85">
        <v>8</v>
      </c>
      <c r="AH198" s="85">
        <v>8</v>
      </c>
      <c r="AI198" s="85">
        <v>8</v>
      </c>
      <c r="AJ198" s="85">
        <v>8</v>
      </c>
      <c r="AK198" s="85">
        <v>8</v>
      </c>
      <c r="AL198" s="85">
        <v>8</v>
      </c>
      <c r="AM198" s="85">
        <v>8</v>
      </c>
      <c r="AN198" s="85">
        <v>8</v>
      </c>
      <c r="AO198" s="85">
        <v>8</v>
      </c>
      <c r="AP198" s="85">
        <v>8</v>
      </c>
      <c r="AQ198" s="85">
        <v>8</v>
      </c>
      <c r="AR198" s="85">
        <v>8</v>
      </c>
      <c r="AS198" s="85">
        <v>8</v>
      </c>
      <c r="AT198" s="85">
        <v>8</v>
      </c>
      <c r="AU198">
        <v>16</v>
      </c>
      <c r="AV198">
        <v>16</v>
      </c>
      <c r="AW198">
        <v>16</v>
      </c>
      <c r="AX198">
        <v>16</v>
      </c>
      <c r="AY198">
        <v>16</v>
      </c>
      <c r="AZ198">
        <v>16</v>
      </c>
      <c r="BA198">
        <v>16</v>
      </c>
      <c r="BB198">
        <v>16</v>
      </c>
      <c r="BC198">
        <v>16</v>
      </c>
      <c r="BD198">
        <v>16</v>
      </c>
      <c r="BE198">
        <v>16</v>
      </c>
      <c r="BF198">
        <v>16</v>
      </c>
      <c r="BG198">
        <v>16</v>
      </c>
      <c r="BH198">
        <v>16</v>
      </c>
      <c r="BI198">
        <v>16</v>
      </c>
      <c r="BJ198">
        <v>16</v>
      </c>
      <c r="BK198">
        <v>16</v>
      </c>
      <c r="BL198">
        <v>16</v>
      </c>
      <c r="BM198">
        <v>16</v>
      </c>
      <c r="BN198">
        <v>16</v>
      </c>
      <c r="BO198">
        <v>16</v>
      </c>
      <c r="BP198">
        <v>16</v>
      </c>
      <c r="BX198" s="85"/>
      <c r="BY198" s="85"/>
    </row>
    <row r="199" spans="1:77">
      <c r="A199" s="76" t="str">
        <f t="shared" si="47"/>
        <v>708</v>
      </c>
      <c r="B199" s="22">
        <v>39638</v>
      </c>
      <c r="C199" s="85">
        <v>8</v>
      </c>
      <c r="D199" s="85">
        <v>8</v>
      </c>
      <c r="E199" s="85">
        <v>8</v>
      </c>
      <c r="F199" s="85">
        <v>8</v>
      </c>
      <c r="G199" s="85">
        <v>8</v>
      </c>
      <c r="H199" s="85">
        <v>8</v>
      </c>
      <c r="I199" s="85">
        <v>8</v>
      </c>
      <c r="J199" s="85">
        <v>8</v>
      </c>
      <c r="K199" s="85">
        <v>8</v>
      </c>
      <c r="L199" s="85">
        <v>8</v>
      </c>
      <c r="M199" s="85">
        <v>8</v>
      </c>
      <c r="N199" s="85">
        <v>8</v>
      </c>
      <c r="O199" s="85">
        <v>8</v>
      </c>
      <c r="P199" s="85">
        <v>8</v>
      </c>
      <c r="Q199" s="85">
        <v>8</v>
      </c>
      <c r="R199" s="85">
        <v>8</v>
      </c>
      <c r="S199" s="85">
        <v>8</v>
      </c>
      <c r="T199" s="85">
        <v>8</v>
      </c>
      <c r="U199" s="85">
        <v>8</v>
      </c>
      <c r="V199" s="85">
        <v>8</v>
      </c>
      <c r="W199" s="85">
        <v>8</v>
      </c>
      <c r="X199" s="85">
        <v>8</v>
      </c>
      <c r="Y199" s="85">
        <v>8</v>
      </c>
      <c r="Z199" s="85">
        <v>8</v>
      </c>
      <c r="AA199" s="85">
        <v>8</v>
      </c>
      <c r="AB199" s="85">
        <v>8</v>
      </c>
      <c r="AC199" s="85">
        <v>8</v>
      </c>
      <c r="AD199" s="85">
        <v>8</v>
      </c>
      <c r="AE199" s="85">
        <v>8</v>
      </c>
      <c r="AF199" s="85">
        <v>8</v>
      </c>
      <c r="AG199" s="85">
        <v>8</v>
      </c>
      <c r="AH199" s="85">
        <v>8</v>
      </c>
      <c r="AI199" s="85">
        <v>8</v>
      </c>
      <c r="AJ199" s="85">
        <v>8</v>
      </c>
      <c r="AK199" s="85">
        <v>8</v>
      </c>
      <c r="AL199" s="85">
        <v>8</v>
      </c>
      <c r="AM199" s="85">
        <v>8</v>
      </c>
      <c r="AN199" s="85">
        <v>8</v>
      </c>
      <c r="AO199" s="85">
        <v>8</v>
      </c>
      <c r="AP199" s="85">
        <v>8</v>
      </c>
      <c r="AQ199" s="85">
        <v>8</v>
      </c>
      <c r="AR199" s="85">
        <v>8</v>
      </c>
      <c r="AS199" s="85">
        <v>8</v>
      </c>
      <c r="AT199" s="85">
        <v>8</v>
      </c>
      <c r="AU199">
        <v>16</v>
      </c>
      <c r="AV199">
        <v>16</v>
      </c>
      <c r="AW199">
        <v>16</v>
      </c>
      <c r="AX199">
        <v>16</v>
      </c>
      <c r="AY199">
        <v>16</v>
      </c>
      <c r="AZ199">
        <v>16</v>
      </c>
      <c r="BA199">
        <v>16</v>
      </c>
      <c r="BB199">
        <v>16</v>
      </c>
      <c r="BC199">
        <v>16</v>
      </c>
      <c r="BD199">
        <v>16</v>
      </c>
      <c r="BE199">
        <v>16</v>
      </c>
      <c r="BF199">
        <v>16</v>
      </c>
      <c r="BG199">
        <v>16</v>
      </c>
      <c r="BH199">
        <v>16</v>
      </c>
      <c r="BI199">
        <v>16</v>
      </c>
      <c r="BJ199">
        <v>16</v>
      </c>
      <c r="BK199">
        <v>16</v>
      </c>
      <c r="BL199">
        <v>16</v>
      </c>
      <c r="BM199">
        <v>16</v>
      </c>
      <c r="BN199">
        <v>16</v>
      </c>
      <c r="BO199">
        <v>16</v>
      </c>
      <c r="BP199">
        <v>16</v>
      </c>
      <c r="BX199" s="85"/>
      <c r="BY199" s="85"/>
    </row>
    <row r="200" spans="1:77">
      <c r="A200" s="76" t="str">
        <f t="shared" si="47"/>
        <v>708</v>
      </c>
      <c r="B200" s="22">
        <v>39639</v>
      </c>
      <c r="C200" s="85">
        <v>8</v>
      </c>
      <c r="D200" s="85">
        <v>8</v>
      </c>
      <c r="E200" s="85">
        <v>8</v>
      </c>
      <c r="F200" s="85">
        <v>8</v>
      </c>
      <c r="G200" s="85">
        <v>8</v>
      </c>
      <c r="H200" s="85">
        <v>8</v>
      </c>
      <c r="I200" s="85">
        <v>8</v>
      </c>
      <c r="J200" s="85">
        <v>8</v>
      </c>
      <c r="K200" s="85">
        <v>8</v>
      </c>
      <c r="L200" s="85">
        <v>8</v>
      </c>
      <c r="M200" s="85">
        <v>8</v>
      </c>
      <c r="N200" s="85">
        <v>8</v>
      </c>
      <c r="O200" s="85">
        <v>8</v>
      </c>
      <c r="P200" s="85">
        <v>8</v>
      </c>
      <c r="Q200" s="85">
        <v>8</v>
      </c>
      <c r="R200" s="85">
        <v>8</v>
      </c>
      <c r="S200" s="85">
        <v>8</v>
      </c>
      <c r="T200" s="85">
        <v>8</v>
      </c>
      <c r="U200" s="85">
        <v>8</v>
      </c>
      <c r="V200" s="85">
        <v>8</v>
      </c>
      <c r="W200" s="85">
        <v>8</v>
      </c>
      <c r="X200" s="85">
        <v>8</v>
      </c>
      <c r="Y200" s="85">
        <v>8</v>
      </c>
      <c r="Z200" s="85">
        <v>8</v>
      </c>
      <c r="AA200" s="85">
        <v>8</v>
      </c>
      <c r="AB200" s="85">
        <v>8</v>
      </c>
      <c r="AC200" s="85">
        <v>8</v>
      </c>
      <c r="AD200" s="85">
        <v>8</v>
      </c>
      <c r="AE200" s="85">
        <v>8</v>
      </c>
      <c r="AF200" s="85">
        <v>8</v>
      </c>
      <c r="AG200" s="85">
        <v>8</v>
      </c>
      <c r="AH200" s="85">
        <v>8</v>
      </c>
      <c r="AI200" s="85">
        <v>8</v>
      </c>
      <c r="AJ200" s="85">
        <v>8</v>
      </c>
      <c r="AK200" s="85">
        <v>8</v>
      </c>
      <c r="AL200" s="85">
        <v>8</v>
      </c>
      <c r="AM200" s="85">
        <v>8</v>
      </c>
      <c r="AN200" s="85">
        <v>8</v>
      </c>
      <c r="AO200" s="85">
        <v>8</v>
      </c>
      <c r="AP200" s="85">
        <v>8</v>
      </c>
      <c r="AQ200" s="85">
        <v>8</v>
      </c>
      <c r="AR200" s="85">
        <v>8</v>
      </c>
      <c r="AS200" s="85">
        <v>8</v>
      </c>
      <c r="AT200" s="85">
        <v>8</v>
      </c>
      <c r="AU200">
        <v>16</v>
      </c>
      <c r="AV200">
        <v>16</v>
      </c>
      <c r="AW200">
        <v>16</v>
      </c>
      <c r="AX200">
        <v>16</v>
      </c>
      <c r="AY200">
        <v>16</v>
      </c>
      <c r="AZ200">
        <v>16</v>
      </c>
      <c r="BA200">
        <v>16</v>
      </c>
      <c r="BB200">
        <v>16</v>
      </c>
      <c r="BC200">
        <v>16</v>
      </c>
      <c r="BD200">
        <v>16</v>
      </c>
      <c r="BE200">
        <v>16</v>
      </c>
      <c r="BF200">
        <v>16</v>
      </c>
      <c r="BG200">
        <v>16</v>
      </c>
      <c r="BH200">
        <v>16</v>
      </c>
      <c r="BI200">
        <v>16</v>
      </c>
      <c r="BJ200">
        <v>16</v>
      </c>
      <c r="BK200">
        <v>16</v>
      </c>
      <c r="BL200">
        <v>16</v>
      </c>
      <c r="BM200">
        <v>16</v>
      </c>
      <c r="BN200">
        <v>16</v>
      </c>
      <c r="BO200">
        <v>16</v>
      </c>
      <c r="BP200">
        <v>16</v>
      </c>
      <c r="BX200" s="85"/>
      <c r="BY200" s="85"/>
    </row>
    <row r="201" spans="1:77">
      <c r="A201" s="76" t="str">
        <f t="shared" si="47"/>
        <v>708</v>
      </c>
      <c r="B201" s="22">
        <v>39640</v>
      </c>
      <c r="C201" s="85">
        <v>8</v>
      </c>
      <c r="D201" s="85">
        <v>8</v>
      </c>
      <c r="E201" s="85">
        <v>8</v>
      </c>
      <c r="F201" s="85">
        <v>8</v>
      </c>
      <c r="G201" s="85">
        <v>8</v>
      </c>
      <c r="H201" s="85">
        <v>8</v>
      </c>
      <c r="I201" s="85">
        <v>8</v>
      </c>
      <c r="J201" s="85">
        <v>8</v>
      </c>
      <c r="K201" s="85">
        <v>8</v>
      </c>
      <c r="L201" s="85">
        <v>8</v>
      </c>
      <c r="M201" s="85">
        <v>8</v>
      </c>
      <c r="N201" s="85">
        <v>8</v>
      </c>
      <c r="O201" s="85">
        <v>8</v>
      </c>
      <c r="P201" s="85">
        <v>8</v>
      </c>
      <c r="Q201" s="85">
        <v>8</v>
      </c>
      <c r="R201" s="85">
        <v>8</v>
      </c>
      <c r="S201" s="85">
        <v>8</v>
      </c>
      <c r="T201" s="85">
        <v>8</v>
      </c>
      <c r="U201" s="85">
        <v>8</v>
      </c>
      <c r="V201" s="85">
        <v>8</v>
      </c>
      <c r="W201" s="85">
        <v>8</v>
      </c>
      <c r="X201" s="85">
        <v>8</v>
      </c>
      <c r="Y201" s="85">
        <v>8</v>
      </c>
      <c r="Z201" s="85">
        <v>8</v>
      </c>
      <c r="AA201" s="85">
        <v>8</v>
      </c>
      <c r="AB201" s="85">
        <v>8</v>
      </c>
      <c r="AC201" s="85">
        <v>8</v>
      </c>
      <c r="AD201" s="85">
        <v>8</v>
      </c>
      <c r="AE201" s="85">
        <v>8</v>
      </c>
      <c r="AF201" s="85">
        <v>8</v>
      </c>
      <c r="AG201" s="85">
        <v>8</v>
      </c>
      <c r="AH201" s="85">
        <v>8</v>
      </c>
      <c r="AI201" s="85">
        <v>8</v>
      </c>
      <c r="AJ201" s="85">
        <v>8</v>
      </c>
      <c r="AK201" s="85">
        <v>8</v>
      </c>
      <c r="AL201" s="85">
        <v>8</v>
      </c>
      <c r="AM201" s="85">
        <v>8</v>
      </c>
      <c r="AN201" s="85">
        <v>8</v>
      </c>
      <c r="AO201" s="85">
        <v>8</v>
      </c>
      <c r="AP201" s="85">
        <v>8</v>
      </c>
      <c r="AQ201" s="85">
        <v>8</v>
      </c>
      <c r="AR201" s="85">
        <v>8</v>
      </c>
      <c r="AS201" s="85">
        <v>8</v>
      </c>
      <c r="AT201" s="85">
        <v>8</v>
      </c>
      <c r="AU201">
        <v>16</v>
      </c>
      <c r="AV201">
        <v>16</v>
      </c>
      <c r="AW201">
        <v>16</v>
      </c>
      <c r="AX201">
        <v>16</v>
      </c>
      <c r="AY201">
        <v>16</v>
      </c>
      <c r="AZ201">
        <v>16</v>
      </c>
      <c r="BA201">
        <v>16</v>
      </c>
      <c r="BB201">
        <v>16</v>
      </c>
      <c r="BC201">
        <v>16</v>
      </c>
      <c r="BD201">
        <v>16</v>
      </c>
      <c r="BE201">
        <v>16</v>
      </c>
      <c r="BF201">
        <v>16</v>
      </c>
      <c r="BG201">
        <v>16</v>
      </c>
      <c r="BH201">
        <v>16</v>
      </c>
      <c r="BI201">
        <v>16</v>
      </c>
      <c r="BJ201">
        <v>16</v>
      </c>
      <c r="BK201">
        <v>16</v>
      </c>
      <c r="BL201">
        <v>16</v>
      </c>
      <c r="BM201">
        <v>16</v>
      </c>
      <c r="BN201">
        <v>16</v>
      </c>
      <c r="BO201">
        <v>16</v>
      </c>
      <c r="BP201">
        <v>16</v>
      </c>
      <c r="BX201" s="85"/>
      <c r="BY201" s="85"/>
    </row>
    <row r="202" spans="1:77">
      <c r="A202" s="76" t="str">
        <f t="shared" ref="A202:A265" si="94">MONTH(B202)&amp;RIGHT(YEAR(B202),2)</f>
        <v>708</v>
      </c>
      <c r="B202" s="22">
        <v>39641</v>
      </c>
      <c r="C202" s="85"/>
      <c r="D202" s="85"/>
      <c r="E202" s="85"/>
      <c r="F202" s="85"/>
      <c r="G202" s="85"/>
      <c r="H202" s="85"/>
      <c r="I202" s="85"/>
      <c r="J202" s="85"/>
      <c r="K202" s="85"/>
      <c r="L202" s="85"/>
      <c r="M202" s="85"/>
      <c r="N202" s="85"/>
      <c r="O202" s="85"/>
      <c r="P202" s="85"/>
      <c r="Q202" s="85"/>
      <c r="R202" s="85"/>
      <c r="S202" s="85"/>
      <c r="T202" s="85"/>
      <c r="U202" s="85"/>
      <c r="V202" s="85"/>
      <c r="W202" s="85"/>
      <c r="X202" s="85"/>
      <c r="Y202" s="85"/>
      <c r="Z202" s="85"/>
      <c r="AA202" s="85"/>
      <c r="AB202" s="85"/>
      <c r="AC202" s="85"/>
      <c r="AD202" s="85"/>
      <c r="AE202" s="85"/>
      <c r="AF202" s="85"/>
      <c r="AG202" s="85"/>
      <c r="AH202" s="85"/>
      <c r="AI202" s="85"/>
      <c r="AJ202" s="85"/>
      <c r="AK202" s="85"/>
      <c r="AL202" s="85"/>
      <c r="AM202" s="85"/>
      <c r="AN202" s="85"/>
      <c r="AO202" s="85"/>
      <c r="AP202" s="85"/>
      <c r="AQ202" s="85"/>
      <c r="AR202" s="85"/>
      <c r="AS202" s="85"/>
      <c r="AT202" s="85"/>
      <c r="AU202">
        <f t="shared" ref="AU202:AU265" si="95">C202+Y202</f>
        <v>0</v>
      </c>
      <c r="AV202">
        <f t="shared" ref="AV202:AV265" si="96">D202+Z202</f>
        <v>0</v>
      </c>
      <c r="AW202">
        <f t="shared" ref="AW202:AW265" si="97">E202+AA202</f>
        <v>0</v>
      </c>
      <c r="AX202">
        <f t="shared" ref="AX202:AX265" si="98">F202+AB202</f>
        <v>0</v>
      </c>
      <c r="AY202">
        <f t="shared" ref="AY202:AY265" si="99">G202+AC202</f>
        <v>0</v>
      </c>
      <c r="AZ202">
        <f t="shared" ref="AZ202:AZ265" si="100">H202+AD202</f>
        <v>0</v>
      </c>
      <c r="BA202">
        <f t="shared" ref="BA202:BA265" si="101">I202+AE202</f>
        <v>0</v>
      </c>
      <c r="BB202">
        <f t="shared" ref="BB202:BB265" si="102">J202+AF202</f>
        <v>0</v>
      </c>
      <c r="BC202">
        <f t="shared" ref="BC202:BC265" si="103">K202+AG202</f>
        <v>0</v>
      </c>
      <c r="BD202">
        <f t="shared" ref="BD202:BD265" si="104">L202+AH202</f>
        <v>0</v>
      </c>
      <c r="BE202">
        <f t="shared" ref="BE202:BE265" si="105">M202+AI202</f>
        <v>0</v>
      </c>
      <c r="BF202">
        <f t="shared" ref="BF202:BF265" si="106">N202+AJ202</f>
        <v>0</v>
      </c>
      <c r="BG202">
        <f t="shared" ref="BG202:BG265" si="107">O202+AK202</f>
        <v>0</v>
      </c>
      <c r="BH202">
        <f t="shared" ref="BH202:BH265" si="108">P202+AL202</f>
        <v>0</v>
      </c>
      <c r="BI202">
        <f t="shared" ref="BI202:BI265" si="109">Q202+AM202</f>
        <v>0</v>
      </c>
      <c r="BJ202">
        <f t="shared" ref="BJ202:BJ265" si="110">R202+AN202</f>
        <v>0</v>
      </c>
      <c r="BK202">
        <f t="shared" ref="BK202:BK265" si="111">S202+AO202</f>
        <v>0</v>
      </c>
      <c r="BL202">
        <f t="shared" ref="BL202:BL265" si="112">T202+AP202</f>
        <v>0</v>
      </c>
      <c r="BM202">
        <f t="shared" ref="BM202:BM265" si="113">U202+AQ202</f>
        <v>0</v>
      </c>
      <c r="BN202">
        <f t="shared" ref="BN202:BN265" si="114">V202+AR202</f>
        <v>0</v>
      </c>
      <c r="BO202">
        <f t="shared" ref="BO202:BO265" si="115">W202+AS202</f>
        <v>0</v>
      </c>
      <c r="BP202">
        <f t="shared" ref="BP202:BP265" si="116">X202+AT202</f>
        <v>0</v>
      </c>
      <c r="BX202" s="85"/>
      <c r="BY202" s="85"/>
    </row>
    <row r="203" spans="1:77">
      <c r="A203" s="76" t="str">
        <f t="shared" si="94"/>
        <v>708</v>
      </c>
      <c r="B203" s="22">
        <v>39642</v>
      </c>
      <c r="C203" s="85"/>
      <c r="D203" s="85"/>
      <c r="E203" s="85"/>
      <c r="F203" s="85"/>
      <c r="G203" s="85"/>
      <c r="H203" s="85"/>
      <c r="I203" s="85"/>
      <c r="J203" s="85"/>
      <c r="K203" s="85"/>
      <c r="L203" s="85"/>
      <c r="M203" s="85"/>
      <c r="N203" s="85"/>
      <c r="O203" s="85"/>
      <c r="P203" s="85"/>
      <c r="Q203" s="85"/>
      <c r="R203" s="85"/>
      <c r="S203" s="85"/>
      <c r="T203" s="85"/>
      <c r="U203" s="85"/>
      <c r="V203" s="85"/>
      <c r="W203" s="85"/>
      <c r="X203" s="85"/>
      <c r="Y203" s="85"/>
      <c r="Z203" s="85"/>
      <c r="AA203" s="85"/>
      <c r="AB203" s="85"/>
      <c r="AC203" s="85"/>
      <c r="AD203" s="85"/>
      <c r="AE203" s="85"/>
      <c r="AF203" s="85"/>
      <c r="AG203" s="85"/>
      <c r="AH203" s="85"/>
      <c r="AI203" s="85"/>
      <c r="AJ203" s="85"/>
      <c r="AK203" s="85"/>
      <c r="AL203" s="85"/>
      <c r="AM203" s="85"/>
      <c r="AN203" s="85"/>
      <c r="AO203" s="85"/>
      <c r="AP203" s="85"/>
      <c r="AQ203" s="85"/>
      <c r="AR203" s="85"/>
      <c r="AS203" s="85"/>
      <c r="AT203" s="85"/>
      <c r="AU203">
        <f t="shared" si="95"/>
        <v>0</v>
      </c>
      <c r="AV203">
        <f t="shared" si="96"/>
        <v>0</v>
      </c>
      <c r="AW203">
        <f t="shared" si="97"/>
        <v>0</v>
      </c>
      <c r="AX203">
        <f t="shared" si="98"/>
        <v>0</v>
      </c>
      <c r="AY203">
        <f t="shared" si="99"/>
        <v>0</v>
      </c>
      <c r="AZ203">
        <f t="shared" si="100"/>
        <v>0</v>
      </c>
      <c r="BA203">
        <f t="shared" si="101"/>
        <v>0</v>
      </c>
      <c r="BB203">
        <f t="shared" si="102"/>
        <v>0</v>
      </c>
      <c r="BC203">
        <f t="shared" si="103"/>
        <v>0</v>
      </c>
      <c r="BD203">
        <f t="shared" si="104"/>
        <v>0</v>
      </c>
      <c r="BE203">
        <f t="shared" si="105"/>
        <v>0</v>
      </c>
      <c r="BF203">
        <f t="shared" si="106"/>
        <v>0</v>
      </c>
      <c r="BG203">
        <f t="shared" si="107"/>
        <v>0</v>
      </c>
      <c r="BH203">
        <f t="shared" si="108"/>
        <v>0</v>
      </c>
      <c r="BI203">
        <f t="shared" si="109"/>
        <v>0</v>
      </c>
      <c r="BJ203">
        <f t="shared" si="110"/>
        <v>0</v>
      </c>
      <c r="BK203">
        <f t="shared" si="111"/>
        <v>0</v>
      </c>
      <c r="BL203">
        <f t="shared" si="112"/>
        <v>0</v>
      </c>
      <c r="BM203">
        <f t="shared" si="113"/>
        <v>0</v>
      </c>
      <c r="BN203">
        <f t="shared" si="114"/>
        <v>0</v>
      </c>
      <c r="BO203">
        <f t="shared" si="115"/>
        <v>0</v>
      </c>
      <c r="BP203">
        <f t="shared" si="116"/>
        <v>0</v>
      </c>
      <c r="BX203" s="85"/>
      <c r="BY203" s="85"/>
    </row>
    <row r="204" spans="1:77">
      <c r="A204" s="76" t="str">
        <f t="shared" si="94"/>
        <v>708</v>
      </c>
      <c r="B204" s="22">
        <v>39643</v>
      </c>
      <c r="C204" s="85">
        <v>8</v>
      </c>
      <c r="D204" s="85">
        <v>8</v>
      </c>
      <c r="E204" s="85">
        <v>8</v>
      </c>
      <c r="F204" s="85">
        <v>8</v>
      </c>
      <c r="G204" s="85">
        <v>8</v>
      </c>
      <c r="H204" s="85">
        <v>8</v>
      </c>
      <c r="I204" s="85">
        <v>8</v>
      </c>
      <c r="J204" s="85">
        <v>8</v>
      </c>
      <c r="K204" s="85">
        <v>8</v>
      </c>
      <c r="L204" s="85">
        <v>8</v>
      </c>
      <c r="M204" s="85">
        <v>8</v>
      </c>
      <c r="N204" s="85">
        <v>8</v>
      </c>
      <c r="O204" s="85">
        <v>8</v>
      </c>
      <c r="P204" s="85">
        <v>8</v>
      </c>
      <c r="Q204" s="85">
        <v>8</v>
      </c>
      <c r="R204" s="85">
        <v>8</v>
      </c>
      <c r="S204" s="85">
        <v>8</v>
      </c>
      <c r="T204" s="85">
        <v>8</v>
      </c>
      <c r="U204" s="85">
        <v>8</v>
      </c>
      <c r="V204" s="85">
        <v>8</v>
      </c>
      <c r="W204" s="85">
        <v>8</v>
      </c>
      <c r="X204" s="85">
        <v>8</v>
      </c>
      <c r="Y204" s="85">
        <v>8</v>
      </c>
      <c r="Z204" s="85">
        <v>8</v>
      </c>
      <c r="AA204" s="85">
        <v>8</v>
      </c>
      <c r="AB204" s="85">
        <v>8</v>
      </c>
      <c r="AC204" s="85">
        <v>8</v>
      </c>
      <c r="AD204" s="85">
        <v>8</v>
      </c>
      <c r="AE204" s="85">
        <v>8</v>
      </c>
      <c r="AF204" s="85">
        <v>8</v>
      </c>
      <c r="AG204" s="85">
        <v>8</v>
      </c>
      <c r="AH204" s="85">
        <v>8</v>
      </c>
      <c r="AI204" s="85">
        <v>8</v>
      </c>
      <c r="AJ204" s="85">
        <v>8</v>
      </c>
      <c r="AK204" s="85">
        <v>8</v>
      </c>
      <c r="AL204" s="85">
        <v>8</v>
      </c>
      <c r="AM204" s="85">
        <v>8</v>
      </c>
      <c r="AN204" s="85">
        <v>8</v>
      </c>
      <c r="AO204" s="85">
        <v>8</v>
      </c>
      <c r="AP204" s="85">
        <v>8</v>
      </c>
      <c r="AQ204" s="85">
        <v>8</v>
      </c>
      <c r="AR204" s="85">
        <v>8</v>
      </c>
      <c r="AS204" s="85">
        <v>8</v>
      </c>
      <c r="AT204" s="85">
        <v>8</v>
      </c>
      <c r="AU204">
        <v>16</v>
      </c>
      <c r="AV204">
        <v>16</v>
      </c>
      <c r="AW204">
        <v>16</v>
      </c>
      <c r="AX204">
        <v>16</v>
      </c>
      <c r="AY204">
        <v>16</v>
      </c>
      <c r="AZ204">
        <v>16</v>
      </c>
      <c r="BA204">
        <v>16</v>
      </c>
      <c r="BB204">
        <v>16</v>
      </c>
      <c r="BC204">
        <v>16</v>
      </c>
      <c r="BD204">
        <v>16</v>
      </c>
      <c r="BE204">
        <v>16</v>
      </c>
      <c r="BF204">
        <v>16</v>
      </c>
      <c r="BG204">
        <v>16</v>
      </c>
      <c r="BH204">
        <v>16</v>
      </c>
      <c r="BI204">
        <v>16</v>
      </c>
      <c r="BJ204">
        <v>16</v>
      </c>
      <c r="BK204">
        <v>16</v>
      </c>
      <c r="BL204">
        <v>16</v>
      </c>
      <c r="BM204">
        <v>16</v>
      </c>
      <c r="BN204">
        <v>16</v>
      </c>
      <c r="BO204">
        <v>16</v>
      </c>
      <c r="BP204">
        <v>16</v>
      </c>
      <c r="BX204" s="85"/>
      <c r="BY204" s="85"/>
    </row>
    <row r="205" spans="1:77">
      <c r="A205" s="76" t="str">
        <f t="shared" si="94"/>
        <v>708</v>
      </c>
      <c r="B205" s="22">
        <v>39644</v>
      </c>
      <c r="C205" s="85">
        <v>8</v>
      </c>
      <c r="D205" s="85">
        <v>8</v>
      </c>
      <c r="E205" s="85">
        <v>8</v>
      </c>
      <c r="F205" s="85">
        <v>8</v>
      </c>
      <c r="G205" s="85">
        <v>8</v>
      </c>
      <c r="H205" s="85">
        <v>8</v>
      </c>
      <c r="I205" s="85">
        <v>8</v>
      </c>
      <c r="J205" s="85">
        <v>8</v>
      </c>
      <c r="K205" s="85">
        <v>8</v>
      </c>
      <c r="L205" s="85">
        <v>8</v>
      </c>
      <c r="M205" s="85">
        <v>8</v>
      </c>
      <c r="N205" s="85">
        <v>8</v>
      </c>
      <c r="O205" s="85">
        <v>8</v>
      </c>
      <c r="P205" s="85">
        <v>8</v>
      </c>
      <c r="Q205" s="85">
        <v>8</v>
      </c>
      <c r="R205" s="85">
        <v>8</v>
      </c>
      <c r="S205" s="85">
        <v>8</v>
      </c>
      <c r="T205" s="85">
        <v>8</v>
      </c>
      <c r="U205" s="85">
        <v>8</v>
      </c>
      <c r="V205" s="85">
        <v>8</v>
      </c>
      <c r="W205" s="85">
        <v>8</v>
      </c>
      <c r="X205" s="85">
        <v>8</v>
      </c>
      <c r="Y205" s="85">
        <v>8</v>
      </c>
      <c r="Z205" s="85">
        <v>8</v>
      </c>
      <c r="AA205" s="85">
        <v>8</v>
      </c>
      <c r="AB205" s="85">
        <v>8</v>
      </c>
      <c r="AC205" s="85">
        <v>8</v>
      </c>
      <c r="AD205" s="85">
        <v>8</v>
      </c>
      <c r="AE205" s="85">
        <v>8</v>
      </c>
      <c r="AF205" s="85">
        <v>8</v>
      </c>
      <c r="AG205" s="85">
        <v>8</v>
      </c>
      <c r="AH205" s="85">
        <v>8</v>
      </c>
      <c r="AI205" s="85">
        <v>8</v>
      </c>
      <c r="AJ205" s="85">
        <v>8</v>
      </c>
      <c r="AK205" s="85">
        <v>8</v>
      </c>
      <c r="AL205" s="85">
        <v>8</v>
      </c>
      <c r="AM205" s="85">
        <v>8</v>
      </c>
      <c r="AN205" s="85">
        <v>8</v>
      </c>
      <c r="AO205" s="85">
        <v>8</v>
      </c>
      <c r="AP205" s="85">
        <v>8</v>
      </c>
      <c r="AQ205" s="85">
        <v>8</v>
      </c>
      <c r="AR205" s="85">
        <v>8</v>
      </c>
      <c r="AS205" s="85">
        <v>8</v>
      </c>
      <c r="AT205" s="85">
        <v>8</v>
      </c>
      <c r="AU205">
        <v>16</v>
      </c>
      <c r="AV205">
        <v>16</v>
      </c>
      <c r="AW205">
        <v>16</v>
      </c>
      <c r="AX205">
        <v>16</v>
      </c>
      <c r="AY205">
        <v>16</v>
      </c>
      <c r="AZ205">
        <v>16</v>
      </c>
      <c r="BA205">
        <v>16</v>
      </c>
      <c r="BB205">
        <v>16</v>
      </c>
      <c r="BC205">
        <v>16</v>
      </c>
      <c r="BD205">
        <v>16</v>
      </c>
      <c r="BE205">
        <v>16</v>
      </c>
      <c r="BF205">
        <v>16</v>
      </c>
      <c r="BG205">
        <v>16</v>
      </c>
      <c r="BH205">
        <v>16</v>
      </c>
      <c r="BI205">
        <v>16</v>
      </c>
      <c r="BJ205">
        <v>16</v>
      </c>
      <c r="BK205">
        <v>16</v>
      </c>
      <c r="BL205">
        <v>16</v>
      </c>
      <c r="BM205">
        <v>16</v>
      </c>
      <c r="BN205">
        <v>16</v>
      </c>
      <c r="BO205">
        <v>16</v>
      </c>
      <c r="BP205">
        <v>16</v>
      </c>
      <c r="BX205" s="85"/>
      <c r="BY205" s="85"/>
    </row>
    <row r="206" spans="1:77">
      <c r="A206" s="76" t="str">
        <f t="shared" si="94"/>
        <v>708</v>
      </c>
      <c r="B206" s="22">
        <v>39645</v>
      </c>
      <c r="C206" s="85">
        <v>8</v>
      </c>
      <c r="D206" s="85">
        <v>8</v>
      </c>
      <c r="E206" s="85">
        <v>8</v>
      </c>
      <c r="F206" s="85">
        <v>8</v>
      </c>
      <c r="G206" s="85">
        <v>8</v>
      </c>
      <c r="H206" s="85">
        <v>8</v>
      </c>
      <c r="I206" s="85">
        <v>8</v>
      </c>
      <c r="J206" s="85">
        <v>8</v>
      </c>
      <c r="K206" s="85">
        <v>8</v>
      </c>
      <c r="L206" s="85">
        <v>8</v>
      </c>
      <c r="M206" s="85">
        <v>8</v>
      </c>
      <c r="N206" s="85">
        <v>8</v>
      </c>
      <c r="O206" s="85">
        <v>8</v>
      </c>
      <c r="P206" s="85">
        <v>8</v>
      </c>
      <c r="Q206" s="85">
        <v>8</v>
      </c>
      <c r="R206" s="85">
        <v>8</v>
      </c>
      <c r="S206" s="85">
        <v>8</v>
      </c>
      <c r="T206" s="85">
        <v>8</v>
      </c>
      <c r="U206" s="85">
        <v>8</v>
      </c>
      <c r="V206" s="85">
        <v>8</v>
      </c>
      <c r="W206" s="85">
        <v>8</v>
      </c>
      <c r="X206" s="85">
        <v>8</v>
      </c>
      <c r="Y206" s="85">
        <v>8</v>
      </c>
      <c r="Z206" s="85">
        <v>8</v>
      </c>
      <c r="AA206" s="85">
        <v>8</v>
      </c>
      <c r="AB206" s="85">
        <v>8</v>
      </c>
      <c r="AC206" s="85">
        <v>8</v>
      </c>
      <c r="AD206" s="85">
        <v>8</v>
      </c>
      <c r="AE206" s="85">
        <v>8</v>
      </c>
      <c r="AF206" s="85">
        <v>8</v>
      </c>
      <c r="AG206" s="85">
        <v>8</v>
      </c>
      <c r="AH206" s="85">
        <v>8</v>
      </c>
      <c r="AI206" s="85">
        <v>8</v>
      </c>
      <c r="AJ206" s="85">
        <v>8</v>
      </c>
      <c r="AK206" s="85">
        <v>8</v>
      </c>
      <c r="AL206" s="85">
        <v>8</v>
      </c>
      <c r="AM206" s="85">
        <v>8</v>
      </c>
      <c r="AN206" s="85">
        <v>8</v>
      </c>
      <c r="AO206" s="85">
        <v>8</v>
      </c>
      <c r="AP206" s="85">
        <v>8</v>
      </c>
      <c r="AQ206" s="85">
        <v>8</v>
      </c>
      <c r="AR206" s="85">
        <v>8</v>
      </c>
      <c r="AS206" s="85">
        <v>8</v>
      </c>
      <c r="AT206" s="85">
        <v>8</v>
      </c>
      <c r="AU206">
        <v>16</v>
      </c>
      <c r="AV206">
        <v>16</v>
      </c>
      <c r="AW206">
        <v>16</v>
      </c>
      <c r="AX206">
        <v>16</v>
      </c>
      <c r="AY206">
        <v>16</v>
      </c>
      <c r="AZ206">
        <v>16</v>
      </c>
      <c r="BA206">
        <v>16</v>
      </c>
      <c r="BB206">
        <v>16</v>
      </c>
      <c r="BC206">
        <v>16</v>
      </c>
      <c r="BD206">
        <v>16</v>
      </c>
      <c r="BE206">
        <v>16</v>
      </c>
      <c r="BF206">
        <v>16</v>
      </c>
      <c r="BG206">
        <v>16</v>
      </c>
      <c r="BH206">
        <v>16</v>
      </c>
      <c r="BI206">
        <v>16</v>
      </c>
      <c r="BJ206">
        <v>16</v>
      </c>
      <c r="BK206">
        <v>16</v>
      </c>
      <c r="BL206">
        <v>16</v>
      </c>
      <c r="BM206">
        <v>16</v>
      </c>
      <c r="BN206">
        <v>16</v>
      </c>
      <c r="BO206">
        <v>16</v>
      </c>
      <c r="BP206">
        <v>16</v>
      </c>
      <c r="BX206" s="85"/>
      <c r="BY206" s="85"/>
    </row>
    <row r="207" spans="1:77">
      <c r="A207" s="76" t="str">
        <f t="shared" si="94"/>
        <v>708</v>
      </c>
      <c r="B207" s="22">
        <v>39646</v>
      </c>
      <c r="C207" s="85">
        <v>8</v>
      </c>
      <c r="D207" s="85">
        <v>8</v>
      </c>
      <c r="E207" s="85">
        <v>8</v>
      </c>
      <c r="F207" s="85">
        <v>8</v>
      </c>
      <c r="G207" s="85">
        <v>8</v>
      </c>
      <c r="H207" s="85">
        <v>8</v>
      </c>
      <c r="I207" s="85">
        <v>8</v>
      </c>
      <c r="J207" s="85">
        <v>8</v>
      </c>
      <c r="K207" s="85">
        <v>8</v>
      </c>
      <c r="L207" s="85">
        <v>8</v>
      </c>
      <c r="M207" s="85">
        <v>8</v>
      </c>
      <c r="N207" s="85">
        <v>8</v>
      </c>
      <c r="O207" s="85">
        <v>8</v>
      </c>
      <c r="P207" s="85">
        <v>8</v>
      </c>
      <c r="Q207" s="85">
        <v>8</v>
      </c>
      <c r="R207" s="85">
        <v>8</v>
      </c>
      <c r="S207" s="85">
        <v>8</v>
      </c>
      <c r="T207" s="85">
        <v>8</v>
      </c>
      <c r="U207" s="85">
        <v>8</v>
      </c>
      <c r="V207" s="85">
        <v>8</v>
      </c>
      <c r="W207" s="85">
        <v>8</v>
      </c>
      <c r="X207" s="85">
        <v>8</v>
      </c>
      <c r="Y207" s="85">
        <v>8</v>
      </c>
      <c r="Z207" s="85">
        <v>8</v>
      </c>
      <c r="AA207" s="85">
        <v>8</v>
      </c>
      <c r="AB207" s="85">
        <v>8</v>
      </c>
      <c r="AC207" s="85">
        <v>8</v>
      </c>
      <c r="AD207" s="85">
        <v>8</v>
      </c>
      <c r="AE207" s="85">
        <v>8</v>
      </c>
      <c r="AF207" s="85">
        <v>8</v>
      </c>
      <c r="AG207" s="85">
        <v>8</v>
      </c>
      <c r="AH207" s="85">
        <v>8</v>
      </c>
      <c r="AI207" s="85">
        <v>8</v>
      </c>
      <c r="AJ207" s="85">
        <v>8</v>
      </c>
      <c r="AK207" s="85">
        <v>8</v>
      </c>
      <c r="AL207" s="85">
        <v>8</v>
      </c>
      <c r="AM207" s="85">
        <v>8</v>
      </c>
      <c r="AN207" s="85">
        <v>8</v>
      </c>
      <c r="AO207" s="85">
        <v>8</v>
      </c>
      <c r="AP207" s="85">
        <v>8</v>
      </c>
      <c r="AQ207" s="85">
        <v>8</v>
      </c>
      <c r="AR207" s="85">
        <v>8</v>
      </c>
      <c r="AS207" s="85">
        <v>8</v>
      </c>
      <c r="AT207" s="85">
        <v>8</v>
      </c>
      <c r="AU207">
        <v>16</v>
      </c>
      <c r="AV207">
        <v>16</v>
      </c>
      <c r="AW207">
        <v>16</v>
      </c>
      <c r="AX207">
        <v>16</v>
      </c>
      <c r="AY207">
        <v>16</v>
      </c>
      <c r="AZ207">
        <v>16</v>
      </c>
      <c r="BA207">
        <v>16</v>
      </c>
      <c r="BB207">
        <v>16</v>
      </c>
      <c r="BC207">
        <v>16</v>
      </c>
      <c r="BD207">
        <v>16</v>
      </c>
      <c r="BE207">
        <v>16</v>
      </c>
      <c r="BF207">
        <v>16</v>
      </c>
      <c r="BG207">
        <v>16</v>
      </c>
      <c r="BH207">
        <v>16</v>
      </c>
      <c r="BI207">
        <v>16</v>
      </c>
      <c r="BJ207">
        <v>16</v>
      </c>
      <c r="BK207">
        <v>16</v>
      </c>
      <c r="BL207">
        <v>16</v>
      </c>
      <c r="BM207">
        <v>16</v>
      </c>
      <c r="BN207">
        <v>16</v>
      </c>
      <c r="BO207">
        <v>16</v>
      </c>
      <c r="BP207">
        <v>16</v>
      </c>
      <c r="BX207" s="85"/>
      <c r="BY207" s="85"/>
    </row>
    <row r="208" spans="1:77">
      <c r="A208" s="76" t="str">
        <f t="shared" si="94"/>
        <v>708</v>
      </c>
      <c r="B208" s="22">
        <v>39647</v>
      </c>
      <c r="C208" s="85">
        <v>8</v>
      </c>
      <c r="D208" s="85">
        <v>8</v>
      </c>
      <c r="E208" s="85">
        <v>8</v>
      </c>
      <c r="F208" s="85">
        <v>8</v>
      </c>
      <c r="G208" s="85">
        <v>8</v>
      </c>
      <c r="H208" s="85">
        <v>8</v>
      </c>
      <c r="I208" s="85">
        <v>8</v>
      </c>
      <c r="J208" s="85">
        <v>8</v>
      </c>
      <c r="K208" s="85">
        <v>8</v>
      </c>
      <c r="L208" s="85">
        <v>8</v>
      </c>
      <c r="M208" s="85">
        <v>8</v>
      </c>
      <c r="N208" s="85">
        <v>8</v>
      </c>
      <c r="O208" s="85">
        <v>8</v>
      </c>
      <c r="P208" s="85">
        <v>8</v>
      </c>
      <c r="Q208" s="85">
        <v>8</v>
      </c>
      <c r="R208" s="85">
        <v>8</v>
      </c>
      <c r="S208" s="85">
        <v>8</v>
      </c>
      <c r="T208" s="85">
        <v>8</v>
      </c>
      <c r="U208" s="85">
        <v>8</v>
      </c>
      <c r="V208" s="85">
        <v>8</v>
      </c>
      <c r="W208" s="85">
        <v>8</v>
      </c>
      <c r="X208" s="85">
        <v>8</v>
      </c>
      <c r="Y208" s="85">
        <v>8</v>
      </c>
      <c r="Z208" s="85">
        <v>8</v>
      </c>
      <c r="AA208" s="85">
        <v>8</v>
      </c>
      <c r="AB208" s="85">
        <v>8</v>
      </c>
      <c r="AC208" s="85">
        <v>8</v>
      </c>
      <c r="AD208" s="85">
        <v>8</v>
      </c>
      <c r="AE208" s="85">
        <v>8</v>
      </c>
      <c r="AF208" s="85">
        <v>8</v>
      </c>
      <c r="AG208" s="85">
        <v>8</v>
      </c>
      <c r="AH208" s="85">
        <v>8</v>
      </c>
      <c r="AI208" s="85">
        <v>8</v>
      </c>
      <c r="AJ208" s="85">
        <v>8</v>
      </c>
      <c r="AK208" s="85">
        <v>8</v>
      </c>
      <c r="AL208" s="85">
        <v>8</v>
      </c>
      <c r="AM208" s="85">
        <v>8</v>
      </c>
      <c r="AN208" s="85">
        <v>8</v>
      </c>
      <c r="AO208" s="85">
        <v>8</v>
      </c>
      <c r="AP208" s="85">
        <v>8</v>
      </c>
      <c r="AQ208" s="85">
        <v>8</v>
      </c>
      <c r="AR208" s="85">
        <v>8</v>
      </c>
      <c r="AS208" s="85">
        <v>8</v>
      </c>
      <c r="AT208" s="85">
        <v>8</v>
      </c>
      <c r="AU208">
        <v>16</v>
      </c>
      <c r="AV208">
        <v>16</v>
      </c>
      <c r="AW208">
        <v>16</v>
      </c>
      <c r="AX208">
        <v>16</v>
      </c>
      <c r="AY208">
        <v>16</v>
      </c>
      <c r="AZ208">
        <v>16</v>
      </c>
      <c r="BA208">
        <v>16</v>
      </c>
      <c r="BB208">
        <v>16</v>
      </c>
      <c r="BC208">
        <v>16</v>
      </c>
      <c r="BD208">
        <v>16</v>
      </c>
      <c r="BE208">
        <v>16</v>
      </c>
      <c r="BF208">
        <v>16</v>
      </c>
      <c r="BG208">
        <v>16</v>
      </c>
      <c r="BH208">
        <v>16</v>
      </c>
      <c r="BI208">
        <v>16</v>
      </c>
      <c r="BJ208">
        <v>16</v>
      </c>
      <c r="BK208">
        <v>16</v>
      </c>
      <c r="BL208">
        <v>16</v>
      </c>
      <c r="BM208">
        <v>16</v>
      </c>
      <c r="BN208">
        <v>16</v>
      </c>
      <c r="BO208">
        <v>16</v>
      </c>
      <c r="BP208">
        <v>16</v>
      </c>
      <c r="BX208" s="85"/>
      <c r="BY208" s="85"/>
    </row>
    <row r="209" spans="1:77">
      <c r="A209" s="76" t="str">
        <f t="shared" si="94"/>
        <v>708</v>
      </c>
      <c r="B209" s="22">
        <v>39648</v>
      </c>
      <c r="C209" s="85"/>
      <c r="D209" s="85"/>
      <c r="E209" s="85"/>
      <c r="F209" s="85"/>
      <c r="G209" s="85"/>
      <c r="H209" s="85"/>
      <c r="I209" s="85"/>
      <c r="J209" s="85"/>
      <c r="K209" s="85"/>
      <c r="L209" s="85"/>
      <c r="M209" s="85"/>
      <c r="N209" s="85"/>
      <c r="O209" s="85"/>
      <c r="P209" s="85"/>
      <c r="Q209" s="85"/>
      <c r="R209" s="85"/>
      <c r="S209" s="85"/>
      <c r="T209" s="85"/>
      <c r="U209" s="85"/>
      <c r="V209" s="85"/>
      <c r="W209" s="85"/>
      <c r="X209" s="85"/>
      <c r="Y209" s="85"/>
      <c r="Z209" s="85"/>
      <c r="AA209" s="85"/>
      <c r="AB209" s="85"/>
      <c r="AC209" s="85"/>
      <c r="AD209" s="85"/>
      <c r="AE209" s="85"/>
      <c r="AF209" s="85"/>
      <c r="AG209" s="85"/>
      <c r="AH209" s="85"/>
      <c r="AI209" s="85"/>
      <c r="AJ209" s="85"/>
      <c r="AK209" s="85"/>
      <c r="AL209" s="85"/>
      <c r="AM209" s="85"/>
      <c r="AN209" s="85"/>
      <c r="AO209" s="85"/>
      <c r="AP209" s="85"/>
      <c r="AQ209" s="85"/>
      <c r="AR209" s="85"/>
      <c r="AS209" s="85"/>
      <c r="AT209" s="85"/>
      <c r="AU209">
        <f t="shared" si="95"/>
        <v>0</v>
      </c>
      <c r="AV209">
        <f t="shared" si="96"/>
        <v>0</v>
      </c>
      <c r="AW209">
        <f t="shared" si="97"/>
        <v>0</v>
      </c>
      <c r="AX209">
        <f t="shared" si="98"/>
        <v>0</v>
      </c>
      <c r="AY209">
        <f t="shared" si="99"/>
        <v>0</v>
      </c>
      <c r="AZ209">
        <f t="shared" si="100"/>
        <v>0</v>
      </c>
      <c r="BA209">
        <f t="shared" si="101"/>
        <v>0</v>
      </c>
      <c r="BB209">
        <f t="shared" si="102"/>
        <v>0</v>
      </c>
      <c r="BC209">
        <f t="shared" si="103"/>
        <v>0</v>
      </c>
      <c r="BD209">
        <f t="shared" si="104"/>
        <v>0</v>
      </c>
      <c r="BE209">
        <f t="shared" si="105"/>
        <v>0</v>
      </c>
      <c r="BF209">
        <f t="shared" si="106"/>
        <v>0</v>
      </c>
      <c r="BG209">
        <f t="shared" si="107"/>
        <v>0</v>
      </c>
      <c r="BH209">
        <f t="shared" si="108"/>
        <v>0</v>
      </c>
      <c r="BI209">
        <f t="shared" si="109"/>
        <v>0</v>
      </c>
      <c r="BJ209">
        <f t="shared" si="110"/>
        <v>0</v>
      </c>
      <c r="BK209">
        <f t="shared" si="111"/>
        <v>0</v>
      </c>
      <c r="BL209">
        <f t="shared" si="112"/>
        <v>0</v>
      </c>
      <c r="BM209">
        <f t="shared" si="113"/>
        <v>0</v>
      </c>
      <c r="BN209">
        <f t="shared" si="114"/>
        <v>0</v>
      </c>
      <c r="BO209">
        <f t="shared" si="115"/>
        <v>0</v>
      </c>
      <c r="BP209">
        <f t="shared" si="116"/>
        <v>0</v>
      </c>
      <c r="BX209" s="85"/>
      <c r="BY209" s="85"/>
    </row>
    <row r="210" spans="1:77">
      <c r="A210" s="76" t="str">
        <f t="shared" si="94"/>
        <v>708</v>
      </c>
      <c r="B210" s="22">
        <v>39649</v>
      </c>
      <c r="C210" s="85"/>
      <c r="D210" s="85"/>
      <c r="E210" s="85"/>
      <c r="F210" s="85"/>
      <c r="G210" s="85"/>
      <c r="H210" s="85"/>
      <c r="I210" s="85"/>
      <c r="J210" s="85"/>
      <c r="K210" s="85"/>
      <c r="L210" s="85"/>
      <c r="M210" s="85"/>
      <c r="N210" s="85"/>
      <c r="O210" s="85"/>
      <c r="P210" s="85"/>
      <c r="Q210" s="85"/>
      <c r="R210" s="85"/>
      <c r="S210" s="85"/>
      <c r="T210" s="85"/>
      <c r="U210" s="85"/>
      <c r="V210" s="85"/>
      <c r="W210" s="85"/>
      <c r="X210" s="85"/>
      <c r="Y210" s="85"/>
      <c r="Z210" s="85"/>
      <c r="AA210" s="85"/>
      <c r="AB210" s="85"/>
      <c r="AC210" s="85"/>
      <c r="AD210" s="85"/>
      <c r="AE210" s="85"/>
      <c r="AF210" s="85"/>
      <c r="AG210" s="85"/>
      <c r="AH210" s="85"/>
      <c r="AI210" s="85"/>
      <c r="AJ210" s="85"/>
      <c r="AK210" s="85"/>
      <c r="AL210" s="85"/>
      <c r="AM210" s="85"/>
      <c r="AN210" s="85"/>
      <c r="AO210" s="85"/>
      <c r="AP210" s="85"/>
      <c r="AQ210" s="85"/>
      <c r="AR210" s="85"/>
      <c r="AS210" s="85"/>
      <c r="AT210" s="85"/>
      <c r="AU210">
        <f t="shared" si="95"/>
        <v>0</v>
      </c>
      <c r="AV210">
        <f t="shared" si="96"/>
        <v>0</v>
      </c>
      <c r="AW210">
        <f t="shared" si="97"/>
        <v>0</v>
      </c>
      <c r="AX210">
        <f t="shared" si="98"/>
        <v>0</v>
      </c>
      <c r="AY210">
        <f t="shared" si="99"/>
        <v>0</v>
      </c>
      <c r="AZ210">
        <f t="shared" si="100"/>
        <v>0</v>
      </c>
      <c r="BA210">
        <f t="shared" si="101"/>
        <v>0</v>
      </c>
      <c r="BB210">
        <f t="shared" si="102"/>
        <v>0</v>
      </c>
      <c r="BC210">
        <f t="shared" si="103"/>
        <v>0</v>
      </c>
      <c r="BD210">
        <f t="shared" si="104"/>
        <v>0</v>
      </c>
      <c r="BE210">
        <f t="shared" si="105"/>
        <v>0</v>
      </c>
      <c r="BF210">
        <f t="shared" si="106"/>
        <v>0</v>
      </c>
      <c r="BG210">
        <f t="shared" si="107"/>
        <v>0</v>
      </c>
      <c r="BH210">
        <f t="shared" si="108"/>
        <v>0</v>
      </c>
      <c r="BI210">
        <f t="shared" si="109"/>
        <v>0</v>
      </c>
      <c r="BJ210">
        <f t="shared" si="110"/>
        <v>0</v>
      </c>
      <c r="BK210">
        <f t="shared" si="111"/>
        <v>0</v>
      </c>
      <c r="BL210">
        <f t="shared" si="112"/>
        <v>0</v>
      </c>
      <c r="BM210">
        <f t="shared" si="113"/>
        <v>0</v>
      </c>
      <c r="BN210">
        <f t="shared" si="114"/>
        <v>0</v>
      </c>
      <c r="BO210">
        <f t="shared" si="115"/>
        <v>0</v>
      </c>
      <c r="BP210">
        <f t="shared" si="116"/>
        <v>0</v>
      </c>
      <c r="BX210" s="85"/>
      <c r="BY210" s="85"/>
    </row>
    <row r="211" spans="1:77">
      <c r="A211" s="76" t="str">
        <f t="shared" si="94"/>
        <v>708</v>
      </c>
      <c r="B211" s="22">
        <v>39650</v>
      </c>
      <c r="C211" s="85">
        <v>8</v>
      </c>
      <c r="D211" s="85">
        <v>8</v>
      </c>
      <c r="E211" s="85">
        <v>8</v>
      </c>
      <c r="F211" s="85">
        <v>8</v>
      </c>
      <c r="G211" s="85">
        <v>8</v>
      </c>
      <c r="H211" s="85">
        <v>8</v>
      </c>
      <c r="I211" s="85">
        <v>8</v>
      </c>
      <c r="J211" s="85">
        <v>8</v>
      </c>
      <c r="K211" s="85">
        <v>8</v>
      </c>
      <c r="L211" s="85">
        <v>8</v>
      </c>
      <c r="M211" s="85">
        <v>8</v>
      </c>
      <c r="N211" s="85">
        <v>8</v>
      </c>
      <c r="O211" s="85">
        <v>8</v>
      </c>
      <c r="P211" s="85">
        <v>8</v>
      </c>
      <c r="Q211" s="85">
        <v>8</v>
      </c>
      <c r="R211" s="85">
        <v>8</v>
      </c>
      <c r="S211" s="85">
        <v>8</v>
      </c>
      <c r="T211" s="85">
        <v>8</v>
      </c>
      <c r="U211" s="85">
        <v>8</v>
      </c>
      <c r="V211" s="85">
        <v>8</v>
      </c>
      <c r="W211" s="85">
        <v>8</v>
      </c>
      <c r="X211" s="85">
        <v>8</v>
      </c>
      <c r="Y211" s="85">
        <v>8</v>
      </c>
      <c r="Z211" s="85">
        <v>8</v>
      </c>
      <c r="AA211" s="85">
        <v>8</v>
      </c>
      <c r="AB211" s="85">
        <v>8</v>
      </c>
      <c r="AC211" s="85">
        <v>8</v>
      </c>
      <c r="AD211" s="85">
        <v>8</v>
      </c>
      <c r="AE211" s="85">
        <v>8</v>
      </c>
      <c r="AF211" s="85">
        <v>8</v>
      </c>
      <c r="AG211" s="85">
        <v>8</v>
      </c>
      <c r="AH211" s="85">
        <v>8</v>
      </c>
      <c r="AI211" s="85">
        <v>8</v>
      </c>
      <c r="AJ211" s="85">
        <v>8</v>
      </c>
      <c r="AK211" s="85">
        <v>8</v>
      </c>
      <c r="AL211" s="85">
        <v>8</v>
      </c>
      <c r="AM211" s="85">
        <v>8</v>
      </c>
      <c r="AN211" s="85">
        <v>8</v>
      </c>
      <c r="AO211" s="85">
        <v>8</v>
      </c>
      <c r="AP211" s="85">
        <v>8</v>
      </c>
      <c r="AQ211" s="85">
        <v>8</v>
      </c>
      <c r="AR211" s="85">
        <v>8</v>
      </c>
      <c r="AS211" s="85">
        <v>8</v>
      </c>
      <c r="AT211" s="85">
        <v>8</v>
      </c>
      <c r="AU211">
        <v>16</v>
      </c>
      <c r="AV211">
        <v>16</v>
      </c>
      <c r="AW211">
        <v>16</v>
      </c>
      <c r="AX211">
        <v>16</v>
      </c>
      <c r="AY211">
        <v>16</v>
      </c>
      <c r="AZ211">
        <v>16</v>
      </c>
      <c r="BA211">
        <v>16</v>
      </c>
      <c r="BB211">
        <v>16</v>
      </c>
      <c r="BC211">
        <v>16</v>
      </c>
      <c r="BD211">
        <v>16</v>
      </c>
      <c r="BE211">
        <v>16</v>
      </c>
      <c r="BF211">
        <v>16</v>
      </c>
      <c r="BG211">
        <v>16</v>
      </c>
      <c r="BH211">
        <v>16</v>
      </c>
      <c r="BI211">
        <v>16</v>
      </c>
      <c r="BJ211">
        <v>16</v>
      </c>
      <c r="BK211">
        <v>16</v>
      </c>
      <c r="BL211">
        <v>16</v>
      </c>
      <c r="BM211">
        <v>16</v>
      </c>
      <c r="BN211">
        <v>16</v>
      </c>
      <c r="BO211">
        <v>16</v>
      </c>
      <c r="BP211">
        <v>16</v>
      </c>
      <c r="BX211" s="85"/>
      <c r="BY211" s="85"/>
    </row>
    <row r="212" spans="1:77">
      <c r="A212" s="76" t="str">
        <f t="shared" si="94"/>
        <v>708</v>
      </c>
      <c r="B212" s="22">
        <v>39651</v>
      </c>
      <c r="C212" s="85">
        <v>8</v>
      </c>
      <c r="D212" s="85">
        <v>8</v>
      </c>
      <c r="E212" s="85">
        <v>8</v>
      </c>
      <c r="F212" s="85">
        <v>8</v>
      </c>
      <c r="G212" s="85">
        <v>8</v>
      </c>
      <c r="H212" s="85">
        <v>8</v>
      </c>
      <c r="I212" s="85">
        <v>8</v>
      </c>
      <c r="J212" s="85">
        <v>8</v>
      </c>
      <c r="K212" s="85">
        <v>8</v>
      </c>
      <c r="L212" s="85">
        <v>8</v>
      </c>
      <c r="M212" s="85">
        <v>8</v>
      </c>
      <c r="N212" s="85">
        <v>8</v>
      </c>
      <c r="O212" s="85">
        <v>8</v>
      </c>
      <c r="P212" s="85">
        <v>8</v>
      </c>
      <c r="Q212" s="85">
        <v>8</v>
      </c>
      <c r="R212" s="85">
        <v>8</v>
      </c>
      <c r="S212" s="85">
        <v>8</v>
      </c>
      <c r="T212" s="85">
        <v>8</v>
      </c>
      <c r="U212" s="85">
        <v>8</v>
      </c>
      <c r="V212" s="85">
        <v>8</v>
      </c>
      <c r="W212" s="85">
        <v>8</v>
      </c>
      <c r="X212" s="85">
        <v>8</v>
      </c>
      <c r="Y212" s="85">
        <v>8</v>
      </c>
      <c r="Z212" s="85">
        <v>8</v>
      </c>
      <c r="AA212" s="85">
        <v>8</v>
      </c>
      <c r="AB212" s="85">
        <v>8</v>
      </c>
      <c r="AC212" s="85">
        <v>8</v>
      </c>
      <c r="AD212" s="85">
        <v>8</v>
      </c>
      <c r="AE212" s="85">
        <v>8</v>
      </c>
      <c r="AF212" s="85">
        <v>8</v>
      </c>
      <c r="AG212" s="85">
        <v>8</v>
      </c>
      <c r="AH212" s="85">
        <v>8</v>
      </c>
      <c r="AI212" s="85">
        <v>8</v>
      </c>
      <c r="AJ212" s="85">
        <v>8</v>
      </c>
      <c r="AK212" s="85">
        <v>8</v>
      </c>
      <c r="AL212" s="85">
        <v>8</v>
      </c>
      <c r="AM212" s="85">
        <v>8</v>
      </c>
      <c r="AN212" s="85">
        <v>8</v>
      </c>
      <c r="AO212" s="85">
        <v>8</v>
      </c>
      <c r="AP212" s="85">
        <v>8</v>
      </c>
      <c r="AQ212" s="85">
        <v>8</v>
      </c>
      <c r="AR212" s="85">
        <v>8</v>
      </c>
      <c r="AS212" s="85">
        <v>8</v>
      </c>
      <c r="AT212" s="85">
        <v>8</v>
      </c>
      <c r="AU212">
        <v>16</v>
      </c>
      <c r="AV212">
        <v>16</v>
      </c>
      <c r="AW212">
        <v>16</v>
      </c>
      <c r="AX212">
        <v>16</v>
      </c>
      <c r="AY212">
        <v>16</v>
      </c>
      <c r="AZ212">
        <v>16</v>
      </c>
      <c r="BA212">
        <v>16</v>
      </c>
      <c r="BB212">
        <v>16</v>
      </c>
      <c r="BC212">
        <v>16</v>
      </c>
      <c r="BD212">
        <v>16</v>
      </c>
      <c r="BE212">
        <v>16</v>
      </c>
      <c r="BF212">
        <v>16</v>
      </c>
      <c r="BG212">
        <v>16</v>
      </c>
      <c r="BH212">
        <v>16</v>
      </c>
      <c r="BI212">
        <v>16</v>
      </c>
      <c r="BJ212">
        <v>16</v>
      </c>
      <c r="BK212">
        <v>16</v>
      </c>
      <c r="BL212">
        <v>16</v>
      </c>
      <c r="BM212">
        <v>16</v>
      </c>
      <c r="BN212">
        <v>16</v>
      </c>
      <c r="BO212">
        <v>16</v>
      </c>
      <c r="BP212">
        <v>16</v>
      </c>
      <c r="BX212" s="85"/>
      <c r="BY212" s="85"/>
    </row>
    <row r="213" spans="1:77">
      <c r="A213" s="76" t="str">
        <f t="shared" si="94"/>
        <v>708</v>
      </c>
      <c r="B213" s="22">
        <v>39652</v>
      </c>
      <c r="C213" s="85">
        <v>8</v>
      </c>
      <c r="D213" s="85">
        <v>8</v>
      </c>
      <c r="E213" s="85">
        <v>8</v>
      </c>
      <c r="F213" s="85">
        <v>8</v>
      </c>
      <c r="G213" s="85">
        <v>8</v>
      </c>
      <c r="H213" s="85">
        <v>8</v>
      </c>
      <c r="I213" s="85">
        <v>8</v>
      </c>
      <c r="J213" s="85">
        <v>8</v>
      </c>
      <c r="K213" s="85">
        <v>8</v>
      </c>
      <c r="L213" s="85">
        <v>8</v>
      </c>
      <c r="M213" s="85">
        <v>8</v>
      </c>
      <c r="N213" s="85">
        <v>8</v>
      </c>
      <c r="O213" s="85">
        <v>8</v>
      </c>
      <c r="P213" s="85">
        <v>8</v>
      </c>
      <c r="Q213" s="85">
        <v>8</v>
      </c>
      <c r="R213" s="85">
        <v>8</v>
      </c>
      <c r="S213" s="85">
        <v>8</v>
      </c>
      <c r="T213" s="85">
        <v>8</v>
      </c>
      <c r="U213" s="85">
        <v>8</v>
      </c>
      <c r="V213" s="85">
        <v>8</v>
      </c>
      <c r="W213" s="85">
        <v>8</v>
      </c>
      <c r="X213" s="85">
        <v>8</v>
      </c>
      <c r="Y213" s="85">
        <v>8</v>
      </c>
      <c r="Z213" s="85">
        <v>8</v>
      </c>
      <c r="AA213" s="85">
        <v>8</v>
      </c>
      <c r="AB213" s="85">
        <v>8</v>
      </c>
      <c r="AC213" s="85">
        <v>8</v>
      </c>
      <c r="AD213" s="85">
        <v>8</v>
      </c>
      <c r="AE213" s="85">
        <v>8</v>
      </c>
      <c r="AF213" s="85">
        <v>8</v>
      </c>
      <c r="AG213" s="85">
        <v>8</v>
      </c>
      <c r="AH213" s="85">
        <v>8</v>
      </c>
      <c r="AI213" s="85">
        <v>8</v>
      </c>
      <c r="AJ213" s="85">
        <v>8</v>
      </c>
      <c r="AK213" s="85">
        <v>8</v>
      </c>
      <c r="AL213" s="85">
        <v>8</v>
      </c>
      <c r="AM213" s="85">
        <v>8</v>
      </c>
      <c r="AN213" s="85">
        <v>8</v>
      </c>
      <c r="AO213" s="85">
        <v>8</v>
      </c>
      <c r="AP213" s="85">
        <v>8</v>
      </c>
      <c r="AQ213" s="85">
        <v>8</v>
      </c>
      <c r="AR213" s="85">
        <v>8</v>
      </c>
      <c r="AS213" s="85">
        <v>8</v>
      </c>
      <c r="AT213" s="85">
        <v>8</v>
      </c>
      <c r="AU213">
        <v>16</v>
      </c>
      <c r="AV213">
        <v>16</v>
      </c>
      <c r="AW213">
        <v>16</v>
      </c>
      <c r="AX213">
        <v>16</v>
      </c>
      <c r="AY213">
        <v>16</v>
      </c>
      <c r="AZ213">
        <v>16</v>
      </c>
      <c r="BA213">
        <v>16</v>
      </c>
      <c r="BB213">
        <v>16</v>
      </c>
      <c r="BC213">
        <v>16</v>
      </c>
      <c r="BD213">
        <v>16</v>
      </c>
      <c r="BE213">
        <v>16</v>
      </c>
      <c r="BF213">
        <v>16</v>
      </c>
      <c r="BG213">
        <v>16</v>
      </c>
      <c r="BH213">
        <v>16</v>
      </c>
      <c r="BI213">
        <v>16</v>
      </c>
      <c r="BJ213">
        <v>16</v>
      </c>
      <c r="BK213">
        <v>16</v>
      </c>
      <c r="BL213">
        <v>16</v>
      </c>
      <c r="BM213">
        <v>16</v>
      </c>
      <c r="BN213">
        <v>16</v>
      </c>
      <c r="BO213">
        <v>16</v>
      </c>
      <c r="BP213">
        <v>16</v>
      </c>
      <c r="BX213" s="85"/>
      <c r="BY213" s="85"/>
    </row>
    <row r="214" spans="1:77">
      <c r="A214" s="76" t="str">
        <f t="shared" si="94"/>
        <v>708</v>
      </c>
      <c r="B214" s="22">
        <v>39653</v>
      </c>
      <c r="C214" s="85">
        <v>8</v>
      </c>
      <c r="D214" s="85">
        <v>8</v>
      </c>
      <c r="E214" s="85">
        <v>8</v>
      </c>
      <c r="F214" s="85">
        <v>8</v>
      </c>
      <c r="G214" s="85">
        <v>8</v>
      </c>
      <c r="H214" s="85">
        <v>8</v>
      </c>
      <c r="I214" s="85">
        <v>8</v>
      </c>
      <c r="J214" s="85">
        <v>8</v>
      </c>
      <c r="K214" s="85">
        <v>8</v>
      </c>
      <c r="L214" s="85">
        <v>8</v>
      </c>
      <c r="M214" s="85">
        <v>8</v>
      </c>
      <c r="N214" s="85">
        <v>8</v>
      </c>
      <c r="O214" s="85">
        <v>8</v>
      </c>
      <c r="P214" s="85">
        <v>8</v>
      </c>
      <c r="Q214" s="85">
        <v>8</v>
      </c>
      <c r="R214" s="85">
        <v>8</v>
      </c>
      <c r="S214" s="85">
        <v>8</v>
      </c>
      <c r="T214" s="85">
        <v>8</v>
      </c>
      <c r="U214" s="85">
        <v>8</v>
      </c>
      <c r="V214" s="85">
        <v>8</v>
      </c>
      <c r="W214" s="85">
        <v>8</v>
      </c>
      <c r="X214" s="85">
        <v>8</v>
      </c>
      <c r="Y214" s="85">
        <v>8</v>
      </c>
      <c r="Z214" s="85">
        <v>8</v>
      </c>
      <c r="AA214" s="85">
        <v>8</v>
      </c>
      <c r="AB214" s="85">
        <v>8</v>
      </c>
      <c r="AC214" s="85">
        <v>8</v>
      </c>
      <c r="AD214" s="85">
        <v>8</v>
      </c>
      <c r="AE214" s="85">
        <v>8</v>
      </c>
      <c r="AF214" s="85">
        <v>8</v>
      </c>
      <c r="AG214" s="85">
        <v>8</v>
      </c>
      <c r="AH214" s="85">
        <v>8</v>
      </c>
      <c r="AI214" s="85">
        <v>8</v>
      </c>
      <c r="AJ214" s="85">
        <v>8</v>
      </c>
      <c r="AK214" s="85">
        <v>8</v>
      </c>
      <c r="AL214" s="85">
        <v>8</v>
      </c>
      <c r="AM214" s="85">
        <v>8</v>
      </c>
      <c r="AN214" s="85">
        <v>8</v>
      </c>
      <c r="AO214" s="85">
        <v>8</v>
      </c>
      <c r="AP214" s="85">
        <v>8</v>
      </c>
      <c r="AQ214" s="85">
        <v>8</v>
      </c>
      <c r="AR214" s="85">
        <v>8</v>
      </c>
      <c r="AS214" s="85">
        <v>8</v>
      </c>
      <c r="AT214" s="85">
        <v>8</v>
      </c>
      <c r="AU214">
        <v>16</v>
      </c>
      <c r="AV214">
        <v>16</v>
      </c>
      <c r="AW214">
        <v>16</v>
      </c>
      <c r="AX214">
        <v>16</v>
      </c>
      <c r="AY214">
        <v>16</v>
      </c>
      <c r="AZ214">
        <v>16</v>
      </c>
      <c r="BA214">
        <v>16</v>
      </c>
      <c r="BB214">
        <v>16</v>
      </c>
      <c r="BC214">
        <v>16</v>
      </c>
      <c r="BD214">
        <v>16</v>
      </c>
      <c r="BE214">
        <v>16</v>
      </c>
      <c r="BF214">
        <v>16</v>
      </c>
      <c r="BG214">
        <v>16</v>
      </c>
      <c r="BH214">
        <v>16</v>
      </c>
      <c r="BI214">
        <v>16</v>
      </c>
      <c r="BJ214">
        <v>16</v>
      </c>
      <c r="BK214">
        <v>16</v>
      </c>
      <c r="BL214">
        <v>16</v>
      </c>
      <c r="BM214">
        <v>16</v>
      </c>
      <c r="BN214">
        <v>16</v>
      </c>
      <c r="BO214">
        <v>16</v>
      </c>
      <c r="BP214">
        <v>16</v>
      </c>
      <c r="BX214" s="85"/>
      <c r="BY214" s="85"/>
    </row>
    <row r="215" spans="1:77">
      <c r="A215" s="76" t="str">
        <f t="shared" si="94"/>
        <v>708</v>
      </c>
      <c r="B215" s="22">
        <v>39654</v>
      </c>
      <c r="C215" s="85">
        <v>8</v>
      </c>
      <c r="D215" s="85">
        <v>8</v>
      </c>
      <c r="E215" s="85">
        <v>8</v>
      </c>
      <c r="F215" s="85">
        <v>8</v>
      </c>
      <c r="G215" s="85">
        <v>8</v>
      </c>
      <c r="H215" s="85">
        <v>8</v>
      </c>
      <c r="I215" s="85">
        <v>8</v>
      </c>
      <c r="J215" s="85">
        <v>8</v>
      </c>
      <c r="K215" s="85">
        <v>8</v>
      </c>
      <c r="L215" s="85">
        <v>8</v>
      </c>
      <c r="M215" s="85">
        <v>8</v>
      </c>
      <c r="N215" s="85">
        <v>8</v>
      </c>
      <c r="O215" s="85">
        <v>8</v>
      </c>
      <c r="P215" s="85">
        <v>8</v>
      </c>
      <c r="Q215" s="85">
        <v>8</v>
      </c>
      <c r="R215" s="85">
        <v>8</v>
      </c>
      <c r="S215" s="85">
        <v>8</v>
      </c>
      <c r="T215" s="85">
        <v>8</v>
      </c>
      <c r="U215" s="85">
        <v>8</v>
      </c>
      <c r="V215" s="85">
        <v>8</v>
      </c>
      <c r="W215" s="85">
        <v>8</v>
      </c>
      <c r="X215" s="85">
        <v>8</v>
      </c>
      <c r="Y215" s="85">
        <v>8</v>
      </c>
      <c r="Z215" s="85">
        <v>8</v>
      </c>
      <c r="AA215" s="85">
        <v>8</v>
      </c>
      <c r="AB215" s="85">
        <v>8</v>
      </c>
      <c r="AC215" s="85">
        <v>8</v>
      </c>
      <c r="AD215" s="85">
        <v>8</v>
      </c>
      <c r="AE215" s="85">
        <v>8</v>
      </c>
      <c r="AF215" s="85">
        <v>8</v>
      </c>
      <c r="AG215" s="85">
        <v>8</v>
      </c>
      <c r="AH215" s="85">
        <v>8</v>
      </c>
      <c r="AI215" s="85">
        <v>8</v>
      </c>
      <c r="AJ215" s="85">
        <v>8</v>
      </c>
      <c r="AK215" s="85">
        <v>8</v>
      </c>
      <c r="AL215" s="85">
        <v>8</v>
      </c>
      <c r="AM215" s="85">
        <v>8</v>
      </c>
      <c r="AN215" s="85">
        <v>8</v>
      </c>
      <c r="AO215" s="85">
        <v>8</v>
      </c>
      <c r="AP215" s="85">
        <v>8</v>
      </c>
      <c r="AQ215" s="85">
        <v>8</v>
      </c>
      <c r="AR215" s="85">
        <v>8</v>
      </c>
      <c r="AS215" s="85">
        <v>8</v>
      </c>
      <c r="AT215" s="85">
        <v>8</v>
      </c>
      <c r="AU215">
        <v>16</v>
      </c>
      <c r="AV215">
        <v>16</v>
      </c>
      <c r="AW215">
        <v>16</v>
      </c>
      <c r="AX215">
        <v>16</v>
      </c>
      <c r="AY215">
        <v>16</v>
      </c>
      <c r="AZ215">
        <v>16</v>
      </c>
      <c r="BA215">
        <v>16</v>
      </c>
      <c r="BB215">
        <v>16</v>
      </c>
      <c r="BC215">
        <v>16</v>
      </c>
      <c r="BD215">
        <v>16</v>
      </c>
      <c r="BE215">
        <v>16</v>
      </c>
      <c r="BF215">
        <v>16</v>
      </c>
      <c r="BG215">
        <v>16</v>
      </c>
      <c r="BH215">
        <v>16</v>
      </c>
      <c r="BI215">
        <v>16</v>
      </c>
      <c r="BJ215">
        <v>16</v>
      </c>
      <c r="BK215">
        <v>16</v>
      </c>
      <c r="BL215">
        <v>16</v>
      </c>
      <c r="BM215">
        <v>16</v>
      </c>
      <c r="BN215">
        <v>16</v>
      </c>
      <c r="BO215">
        <v>16</v>
      </c>
      <c r="BP215">
        <v>16</v>
      </c>
      <c r="BX215" s="85"/>
      <c r="BY215" s="85"/>
    </row>
    <row r="216" spans="1:77">
      <c r="A216" s="76" t="str">
        <f t="shared" si="94"/>
        <v>708</v>
      </c>
      <c r="B216" s="22">
        <v>39655</v>
      </c>
      <c r="C216" s="85"/>
      <c r="D216" s="85"/>
      <c r="E216" s="85"/>
      <c r="F216" s="85"/>
      <c r="G216" s="85"/>
      <c r="H216" s="85"/>
      <c r="I216" s="85"/>
      <c r="J216" s="85"/>
      <c r="K216" s="85"/>
      <c r="L216" s="85"/>
      <c r="M216" s="85"/>
      <c r="N216" s="85"/>
      <c r="O216" s="85"/>
      <c r="P216" s="85"/>
      <c r="Q216" s="85"/>
      <c r="R216" s="85"/>
      <c r="S216" s="85"/>
      <c r="T216" s="85"/>
      <c r="U216" s="85"/>
      <c r="V216" s="85"/>
      <c r="W216" s="85"/>
      <c r="X216" s="85"/>
      <c r="Y216" s="85"/>
      <c r="Z216" s="85"/>
      <c r="AA216" s="85"/>
      <c r="AB216" s="85"/>
      <c r="AC216" s="85"/>
      <c r="AD216" s="85"/>
      <c r="AE216" s="85"/>
      <c r="AF216" s="85"/>
      <c r="AG216" s="85"/>
      <c r="AH216" s="85"/>
      <c r="AI216" s="85"/>
      <c r="AJ216" s="85"/>
      <c r="AK216" s="85"/>
      <c r="AL216" s="85"/>
      <c r="AM216" s="85"/>
      <c r="AN216" s="85"/>
      <c r="AO216" s="85"/>
      <c r="AP216" s="85"/>
      <c r="AQ216" s="85"/>
      <c r="AR216" s="85"/>
      <c r="AS216" s="85"/>
      <c r="AT216" s="85"/>
      <c r="AU216">
        <f t="shared" si="95"/>
        <v>0</v>
      </c>
      <c r="AV216">
        <f t="shared" si="96"/>
        <v>0</v>
      </c>
      <c r="AW216">
        <f t="shared" si="97"/>
        <v>0</v>
      </c>
      <c r="AX216">
        <f t="shared" si="98"/>
        <v>0</v>
      </c>
      <c r="AY216">
        <f t="shared" si="99"/>
        <v>0</v>
      </c>
      <c r="AZ216">
        <f t="shared" si="100"/>
        <v>0</v>
      </c>
      <c r="BA216">
        <f t="shared" si="101"/>
        <v>0</v>
      </c>
      <c r="BB216">
        <f t="shared" si="102"/>
        <v>0</v>
      </c>
      <c r="BC216">
        <f t="shared" si="103"/>
        <v>0</v>
      </c>
      <c r="BD216">
        <f t="shared" si="104"/>
        <v>0</v>
      </c>
      <c r="BE216">
        <f t="shared" si="105"/>
        <v>0</v>
      </c>
      <c r="BF216">
        <f t="shared" si="106"/>
        <v>0</v>
      </c>
      <c r="BG216">
        <f t="shared" si="107"/>
        <v>0</v>
      </c>
      <c r="BH216">
        <f t="shared" si="108"/>
        <v>0</v>
      </c>
      <c r="BI216">
        <f t="shared" si="109"/>
        <v>0</v>
      </c>
      <c r="BJ216">
        <f t="shared" si="110"/>
        <v>0</v>
      </c>
      <c r="BK216">
        <f t="shared" si="111"/>
        <v>0</v>
      </c>
      <c r="BL216">
        <f t="shared" si="112"/>
        <v>0</v>
      </c>
      <c r="BM216">
        <f t="shared" si="113"/>
        <v>0</v>
      </c>
      <c r="BN216">
        <f t="shared" si="114"/>
        <v>0</v>
      </c>
      <c r="BO216">
        <f t="shared" si="115"/>
        <v>0</v>
      </c>
      <c r="BP216">
        <f t="shared" si="116"/>
        <v>0</v>
      </c>
      <c r="BX216" s="85"/>
      <c r="BY216" s="85"/>
    </row>
    <row r="217" spans="1:77">
      <c r="A217" s="76" t="str">
        <f t="shared" si="94"/>
        <v>708</v>
      </c>
      <c r="B217" s="22">
        <v>39656</v>
      </c>
      <c r="C217" s="85"/>
      <c r="D217" s="85"/>
      <c r="E217" s="85"/>
      <c r="F217" s="85"/>
      <c r="G217" s="85"/>
      <c r="H217" s="85"/>
      <c r="I217" s="85"/>
      <c r="J217" s="85"/>
      <c r="K217" s="85"/>
      <c r="L217" s="85"/>
      <c r="M217" s="85"/>
      <c r="N217" s="85"/>
      <c r="O217" s="85"/>
      <c r="P217" s="85"/>
      <c r="Q217" s="85"/>
      <c r="R217" s="85"/>
      <c r="S217" s="85"/>
      <c r="T217" s="85"/>
      <c r="U217" s="85"/>
      <c r="V217" s="85"/>
      <c r="W217" s="85"/>
      <c r="X217" s="85"/>
      <c r="Y217" s="85"/>
      <c r="Z217" s="85"/>
      <c r="AA217" s="85"/>
      <c r="AB217" s="85"/>
      <c r="AC217" s="85"/>
      <c r="AD217" s="85"/>
      <c r="AE217" s="85"/>
      <c r="AF217" s="85"/>
      <c r="AG217" s="85"/>
      <c r="AH217" s="85"/>
      <c r="AI217" s="85"/>
      <c r="AJ217" s="85"/>
      <c r="AK217" s="85"/>
      <c r="AL217" s="85"/>
      <c r="AM217" s="85"/>
      <c r="AN217" s="85"/>
      <c r="AO217" s="85"/>
      <c r="AP217" s="85"/>
      <c r="AQ217" s="85"/>
      <c r="AR217" s="85"/>
      <c r="AS217" s="85"/>
      <c r="AT217" s="85"/>
      <c r="AU217">
        <f t="shared" si="95"/>
        <v>0</v>
      </c>
      <c r="AV217">
        <f t="shared" si="96"/>
        <v>0</v>
      </c>
      <c r="AW217">
        <f t="shared" si="97"/>
        <v>0</v>
      </c>
      <c r="AX217">
        <f t="shared" si="98"/>
        <v>0</v>
      </c>
      <c r="AY217">
        <f t="shared" si="99"/>
        <v>0</v>
      </c>
      <c r="AZ217">
        <f t="shared" si="100"/>
        <v>0</v>
      </c>
      <c r="BA217">
        <f t="shared" si="101"/>
        <v>0</v>
      </c>
      <c r="BB217">
        <f t="shared" si="102"/>
        <v>0</v>
      </c>
      <c r="BC217">
        <f t="shared" si="103"/>
        <v>0</v>
      </c>
      <c r="BD217">
        <f t="shared" si="104"/>
        <v>0</v>
      </c>
      <c r="BE217">
        <f t="shared" si="105"/>
        <v>0</v>
      </c>
      <c r="BF217">
        <f t="shared" si="106"/>
        <v>0</v>
      </c>
      <c r="BG217">
        <f t="shared" si="107"/>
        <v>0</v>
      </c>
      <c r="BH217">
        <f t="shared" si="108"/>
        <v>0</v>
      </c>
      <c r="BI217">
        <f t="shared" si="109"/>
        <v>0</v>
      </c>
      <c r="BJ217">
        <f t="shared" si="110"/>
        <v>0</v>
      </c>
      <c r="BK217">
        <f t="shared" si="111"/>
        <v>0</v>
      </c>
      <c r="BL217">
        <f t="shared" si="112"/>
        <v>0</v>
      </c>
      <c r="BM217">
        <f t="shared" si="113"/>
        <v>0</v>
      </c>
      <c r="BN217">
        <f t="shared" si="114"/>
        <v>0</v>
      </c>
      <c r="BO217">
        <f t="shared" si="115"/>
        <v>0</v>
      </c>
      <c r="BP217">
        <f t="shared" si="116"/>
        <v>0</v>
      </c>
      <c r="BX217" s="85"/>
      <c r="BY217" s="85"/>
    </row>
    <row r="218" spans="1:77">
      <c r="A218" s="76" t="str">
        <f t="shared" si="94"/>
        <v>708</v>
      </c>
      <c r="B218" s="22">
        <v>39657</v>
      </c>
      <c r="C218" s="85">
        <v>8</v>
      </c>
      <c r="D218" s="85">
        <v>8</v>
      </c>
      <c r="E218" s="85">
        <v>8</v>
      </c>
      <c r="F218" s="85">
        <v>8</v>
      </c>
      <c r="G218" s="85">
        <v>8</v>
      </c>
      <c r="H218" s="85">
        <v>8</v>
      </c>
      <c r="I218" s="85">
        <v>8</v>
      </c>
      <c r="J218" s="85">
        <v>8</v>
      </c>
      <c r="K218" s="85">
        <v>8</v>
      </c>
      <c r="L218" s="85">
        <v>8</v>
      </c>
      <c r="M218" s="85">
        <v>8</v>
      </c>
      <c r="N218" s="85">
        <v>8</v>
      </c>
      <c r="O218" s="85">
        <v>8</v>
      </c>
      <c r="P218" s="85">
        <v>8</v>
      </c>
      <c r="Q218" s="85">
        <v>8</v>
      </c>
      <c r="R218" s="85">
        <v>8</v>
      </c>
      <c r="S218" s="85">
        <v>8</v>
      </c>
      <c r="T218" s="85">
        <v>8</v>
      </c>
      <c r="U218" s="85">
        <v>8</v>
      </c>
      <c r="V218" s="85">
        <v>8</v>
      </c>
      <c r="W218" s="85">
        <v>8</v>
      </c>
      <c r="X218" s="85">
        <v>8</v>
      </c>
      <c r="Y218" s="85">
        <v>8</v>
      </c>
      <c r="Z218" s="85">
        <v>8</v>
      </c>
      <c r="AA218" s="85">
        <v>8</v>
      </c>
      <c r="AB218" s="85">
        <v>8</v>
      </c>
      <c r="AC218" s="85">
        <v>8</v>
      </c>
      <c r="AD218" s="85">
        <v>8</v>
      </c>
      <c r="AE218" s="85">
        <v>8</v>
      </c>
      <c r="AF218" s="85">
        <v>8</v>
      </c>
      <c r="AG218" s="85">
        <v>8</v>
      </c>
      <c r="AH218" s="85">
        <v>8</v>
      </c>
      <c r="AI218" s="85">
        <v>8</v>
      </c>
      <c r="AJ218" s="85">
        <v>8</v>
      </c>
      <c r="AK218" s="85">
        <v>8</v>
      </c>
      <c r="AL218" s="85">
        <v>8</v>
      </c>
      <c r="AM218" s="85">
        <v>8</v>
      </c>
      <c r="AN218" s="85">
        <v>8</v>
      </c>
      <c r="AO218" s="85">
        <v>8</v>
      </c>
      <c r="AP218" s="85">
        <v>8</v>
      </c>
      <c r="AQ218" s="85">
        <v>8</v>
      </c>
      <c r="AR218" s="85">
        <v>8</v>
      </c>
      <c r="AS218" s="85">
        <v>8</v>
      </c>
      <c r="AT218" s="85">
        <v>8</v>
      </c>
      <c r="AU218">
        <v>16</v>
      </c>
      <c r="AV218">
        <v>16</v>
      </c>
      <c r="AW218">
        <v>16</v>
      </c>
      <c r="AX218">
        <v>16</v>
      </c>
      <c r="AY218">
        <v>16</v>
      </c>
      <c r="AZ218">
        <v>16</v>
      </c>
      <c r="BA218">
        <v>16</v>
      </c>
      <c r="BB218">
        <v>16</v>
      </c>
      <c r="BC218">
        <v>16</v>
      </c>
      <c r="BD218">
        <v>16</v>
      </c>
      <c r="BE218">
        <v>16</v>
      </c>
      <c r="BF218">
        <v>16</v>
      </c>
      <c r="BG218">
        <v>16</v>
      </c>
      <c r="BH218">
        <v>16</v>
      </c>
      <c r="BI218">
        <v>16</v>
      </c>
      <c r="BJ218">
        <v>16</v>
      </c>
      <c r="BK218">
        <v>16</v>
      </c>
      <c r="BL218">
        <v>16</v>
      </c>
      <c r="BM218">
        <v>16</v>
      </c>
      <c r="BN218">
        <v>16</v>
      </c>
      <c r="BO218">
        <v>16</v>
      </c>
      <c r="BP218">
        <v>16</v>
      </c>
      <c r="BX218" s="85"/>
      <c r="BY218" s="85"/>
    </row>
    <row r="219" spans="1:77">
      <c r="A219" s="76" t="str">
        <f t="shared" si="94"/>
        <v>708</v>
      </c>
      <c r="B219" s="22">
        <v>39658</v>
      </c>
      <c r="C219" s="85">
        <v>8</v>
      </c>
      <c r="D219" s="85">
        <v>8</v>
      </c>
      <c r="E219" s="85">
        <v>8</v>
      </c>
      <c r="F219" s="85">
        <v>8</v>
      </c>
      <c r="G219" s="85">
        <v>8</v>
      </c>
      <c r="H219" s="85">
        <v>8</v>
      </c>
      <c r="I219" s="85">
        <v>8</v>
      </c>
      <c r="J219" s="85">
        <v>8</v>
      </c>
      <c r="K219" s="85">
        <v>8</v>
      </c>
      <c r="L219" s="85">
        <v>8</v>
      </c>
      <c r="M219" s="85">
        <v>8</v>
      </c>
      <c r="N219" s="85">
        <v>8</v>
      </c>
      <c r="O219" s="85">
        <v>8</v>
      </c>
      <c r="P219" s="85">
        <v>8</v>
      </c>
      <c r="Q219" s="85">
        <v>8</v>
      </c>
      <c r="R219" s="85">
        <v>8</v>
      </c>
      <c r="S219" s="85">
        <v>8</v>
      </c>
      <c r="T219" s="85">
        <v>8</v>
      </c>
      <c r="U219" s="85">
        <v>8</v>
      </c>
      <c r="V219" s="85">
        <v>8</v>
      </c>
      <c r="W219" s="85">
        <v>8</v>
      </c>
      <c r="X219" s="85">
        <v>8</v>
      </c>
      <c r="Y219" s="85">
        <v>8</v>
      </c>
      <c r="Z219" s="85">
        <v>8</v>
      </c>
      <c r="AA219" s="85">
        <v>8</v>
      </c>
      <c r="AB219" s="85">
        <v>8</v>
      </c>
      <c r="AC219" s="85">
        <v>8</v>
      </c>
      <c r="AD219" s="85">
        <v>8</v>
      </c>
      <c r="AE219" s="85">
        <v>8</v>
      </c>
      <c r="AF219" s="85">
        <v>8</v>
      </c>
      <c r="AG219" s="85">
        <v>8</v>
      </c>
      <c r="AH219" s="85">
        <v>8</v>
      </c>
      <c r="AI219" s="85">
        <v>8</v>
      </c>
      <c r="AJ219" s="85">
        <v>8</v>
      </c>
      <c r="AK219" s="85">
        <v>8</v>
      </c>
      <c r="AL219" s="85">
        <v>8</v>
      </c>
      <c r="AM219" s="85">
        <v>8</v>
      </c>
      <c r="AN219" s="85">
        <v>8</v>
      </c>
      <c r="AO219" s="85">
        <v>8</v>
      </c>
      <c r="AP219" s="85">
        <v>8</v>
      </c>
      <c r="AQ219" s="85">
        <v>8</v>
      </c>
      <c r="AR219" s="85">
        <v>8</v>
      </c>
      <c r="AS219" s="85">
        <v>8</v>
      </c>
      <c r="AT219" s="85">
        <v>8</v>
      </c>
      <c r="AU219">
        <v>16</v>
      </c>
      <c r="AV219">
        <v>16</v>
      </c>
      <c r="AW219">
        <v>16</v>
      </c>
      <c r="AX219">
        <v>16</v>
      </c>
      <c r="AY219">
        <v>16</v>
      </c>
      <c r="AZ219">
        <v>16</v>
      </c>
      <c r="BA219">
        <v>16</v>
      </c>
      <c r="BB219">
        <v>16</v>
      </c>
      <c r="BC219">
        <v>16</v>
      </c>
      <c r="BD219">
        <v>16</v>
      </c>
      <c r="BE219">
        <v>16</v>
      </c>
      <c r="BF219">
        <v>16</v>
      </c>
      <c r="BG219">
        <v>16</v>
      </c>
      <c r="BH219">
        <v>16</v>
      </c>
      <c r="BI219">
        <v>16</v>
      </c>
      <c r="BJ219">
        <v>16</v>
      </c>
      <c r="BK219">
        <v>16</v>
      </c>
      <c r="BL219">
        <v>16</v>
      </c>
      <c r="BM219">
        <v>16</v>
      </c>
      <c r="BN219">
        <v>16</v>
      </c>
      <c r="BO219">
        <v>16</v>
      </c>
      <c r="BP219">
        <v>16</v>
      </c>
      <c r="BX219" s="85"/>
      <c r="BY219" s="85"/>
    </row>
    <row r="220" spans="1:77">
      <c r="A220" s="76" t="str">
        <f t="shared" si="94"/>
        <v>708</v>
      </c>
      <c r="B220" s="22">
        <v>39659</v>
      </c>
      <c r="C220" s="85">
        <v>8</v>
      </c>
      <c r="D220" s="85">
        <v>8</v>
      </c>
      <c r="E220" s="85">
        <v>8</v>
      </c>
      <c r="F220" s="85">
        <v>8</v>
      </c>
      <c r="G220" s="85">
        <v>8</v>
      </c>
      <c r="H220" s="85">
        <v>8</v>
      </c>
      <c r="I220" s="85">
        <v>8</v>
      </c>
      <c r="J220" s="85">
        <v>8</v>
      </c>
      <c r="K220" s="85">
        <v>8</v>
      </c>
      <c r="L220" s="85">
        <v>8</v>
      </c>
      <c r="M220" s="85">
        <v>8</v>
      </c>
      <c r="N220" s="85">
        <v>8</v>
      </c>
      <c r="O220" s="85">
        <v>8</v>
      </c>
      <c r="P220" s="85">
        <v>8</v>
      </c>
      <c r="Q220" s="85">
        <v>8</v>
      </c>
      <c r="R220" s="85">
        <v>8</v>
      </c>
      <c r="S220" s="85">
        <v>8</v>
      </c>
      <c r="T220" s="85">
        <v>8</v>
      </c>
      <c r="U220" s="85">
        <v>8</v>
      </c>
      <c r="V220" s="85">
        <v>8</v>
      </c>
      <c r="W220" s="85">
        <v>8</v>
      </c>
      <c r="X220" s="85">
        <v>8</v>
      </c>
      <c r="Y220" s="85">
        <v>8</v>
      </c>
      <c r="Z220" s="85">
        <v>8</v>
      </c>
      <c r="AA220" s="85">
        <v>8</v>
      </c>
      <c r="AB220" s="85">
        <v>8</v>
      </c>
      <c r="AC220" s="85">
        <v>8</v>
      </c>
      <c r="AD220" s="85">
        <v>8</v>
      </c>
      <c r="AE220" s="85">
        <v>8</v>
      </c>
      <c r="AF220" s="85">
        <v>8</v>
      </c>
      <c r="AG220" s="85">
        <v>8</v>
      </c>
      <c r="AH220" s="85">
        <v>8</v>
      </c>
      <c r="AI220" s="85">
        <v>8</v>
      </c>
      <c r="AJ220" s="85">
        <v>8</v>
      </c>
      <c r="AK220" s="85">
        <v>8</v>
      </c>
      <c r="AL220" s="85">
        <v>8</v>
      </c>
      <c r="AM220" s="85">
        <v>8</v>
      </c>
      <c r="AN220" s="85">
        <v>8</v>
      </c>
      <c r="AO220" s="85">
        <v>8</v>
      </c>
      <c r="AP220" s="85">
        <v>8</v>
      </c>
      <c r="AQ220" s="85">
        <v>8</v>
      </c>
      <c r="AR220" s="85">
        <v>8</v>
      </c>
      <c r="AS220" s="85">
        <v>8</v>
      </c>
      <c r="AT220" s="85">
        <v>8</v>
      </c>
      <c r="AU220">
        <v>16</v>
      </c>
      <c r="AV220">
        <v>16</v>
      </c>
      <c r="AW220">
        <v>16</v>
      </c>
      <c r="AX220">
        <v>16</v>
      </c>
      <c r="AY220">
        <v>16</v>
      </c>
      <c r="AZ220">
        <v>16</v>
      </c>
      <c r="BA220">
        <v>16</v>
      </c>
      <c r="BB220">
        <v>16</v>
      </c>
      <c r="BC220">
        <v>16</v>
      </c>
      <c r="BD220">
        <v>16</v>
      </c>
      <c r="BE220">
        <v>16</v>
      </c>
      <c r="BF220">
        <v>16</v>
      </c>
      <c r="BG220">
        <v>16</v>
      </c>
      <c r="BH220">
        <v>16</v>
      </c>
      <c r="BI220">
        <v>16</v>
      </c>
      <c r="BJ220">
        <v>16</v>
      </c>
      <c r="BK220">
        <v>16</v>
      </c>
      <c r="BL220">
        <v>16</v>
      </c>
      <c r="BM220">
        <v>16</v>
      </c>
      <c r="BN220">
        <v>16</v>
      </c>
      <c r="BO220">
        <v>16</v>
      </c>
      <c r="BP220">
        <v>16</v>
      </c>
      <c r="BX220" s="85"/>
      <c r="BY220" s="85"/>
    </row>
    <row r="221" spans="1:77">
      <c r="A221" s="76" t="str">
        <f t="shared" si="94"/>
        <v>708</v>
      </c>
      <c r="B221" s="22">
        <v>39660</v>
      </c>
      <c r="C221" s="85">
        <v>8</v>
      </c>
      <c r="D221" s="85">
        <v>8</v>
      </c>
      <c r="E221" s="85">
        <v>8</v>
      </c>
      <c r="F221" s="85">
        <v>8</v>
      </c>
      <c r="G221" s="85">
        <v>8</v>
      </c>
      <c r="H221" s="85">
        <v>8</v>
      </c>
      <c r="I221" s="85">
        <v>8</v>
      </c>
      <c r="J221" s="85">
        <v>8</v>
      </c>
      <c r="K221" s="85">
        <v>8</v>
      </c>
      <c r="L221" s="85">
        <v>8</v>
      </c>
      <c r="M221" s="85">
        <v>8</v>
      </c>
      <c r="N221" s="85">
        <v>8</v>
      </c>
      <c r="O221" s="85">
        <v>8</v>
      </c>
      <c r="P221" s="85">
        <v>8</v>
      </c>
      <c r="Q221" s="85">
        <v>8</v>
      </c>
      <c r="R221" s="85">
        <v>8</v>
      </c>
      <c r="S221" s="85">
        <v>8</v>
      </c>
      <c r="T221" s="85">
        <v>8</v>
      </c>
      <c r="U221" s="85">
        <v>8</v>
      </c>
      <c r="V221" s="85">
        <v>8</v>
      </c>
      <c r="W221" s="85">
        <v>8</v>
      </c>
      <c r="X221" s="85">
        <v>8</v>
      </c>
      <c r="Y221" s="85">
        <v>8</v>
      </c>
      <c r="Z221" s="85">
        <v>8</v>
      </c>
      <c r="AA221" s="85">
        <v>8</v>
      </c>
      <c r="AB221" s="85">
        <v>8</v>
      </c>
      <c r="AC221" s="85">
        <v>8</v>
      </c>
      <c r="AD221" s="85">
        <v>8</v>
      </c>
      <c r="AE221" s="85">
        <v>8</v>
      </c>
      <c r="AF221" s="85">
        <v>8</v>
      </c>
      <c r="AG221" s="85">
        <v>8</v>
      </c>
      <c r="AH221" s="85">
        <v>8</v>
      </c>
      <c r="AI221" s="85">
        <v>8</v>
      </c>
      <c r="AJ221" s="85">
        <v>8</v>
      </c>
      <c r="AK221" s="85">
        <v>8</v>
      </c>
      <c r="AL221" s="85">
        <v>8</v>
      </c>
      <c r="AM221" s="85">
        <v>8</v>
      </c>
      <c r="AN221" s="85">
        <v>8</v>
      </c>
      <c r="AO221" s="85">
        <v>8</v>
      </c>
      <c r="AP221" s="85">
        <v>8</v>
      </c>
      <c r="AQ221" s="85">
        <v>8</v>
      </c>
      <c r="AR221" s="85">
        <v>8</v>
      </c>
      <c r="AS221" s="85">
        <v>8</v>
      </c>
      <c r="AT221" s="85">
        <v>8</v>
      </c>
      <c r="AU221">
        <v>16</v>
      </c>
      <c r="AV221">
        <v>16</v>
      </c>
      <c r="AW221">
        <v>16</v>
      </c>
      <c r="AX221">
        <v>16</v>
      </c>
      <c r="AY221">
        <v>16</v>
      </c>
      <c r="AZ221">
        <v>16</v>
      </c>
      <c r="BA221">
        <v>16</v>
      </c>
      <c r="BB221">
        <v>16</v>
      </c>
      <c r="BC221">
        <v>16</v>
      </c>
      <c r="BD221">
        <v>16</v>
      </c>
      <c r="BE221">
        <v>16</v>
      </c>
      <c r="BF221">
        <v>16</v>
      </c>
      <c r="BG221">
        <v>16</v>
      </c>
      <c r="BH221">
        <v>16</v>
      </c>
      <c r="BI221">
        <v>16</v>
      </c>
      <c r="BJ221">
        <v>16</v>
      </c>
      <c r="BK221">
        <v>16</v>
      </c>
      <c r="BL221">
        <v>16</v>
      </c>
      <c r="BM221">
        <v>16</v>
      </c>
      <c r="BN221">
        <v>16</v>
      </c>
      <c r="BO221">
        <v>16</v>
      </c>
      <c r="BP221">
        <v>16</v>
      </c>
      <c r="BX221" s="85"/>
      <c r="BY221" s="85"/>
    </row>
    <row r="222" spans="1:77">
      <c r="A222" s="76" t="str">
        <f t="shared" si="94"/>
        <v>808</v>
      </c>
      <c r="B222" s="22">
        <v>39661</v>
      </c>
      <c r="C222" s="85">
        <v>8</v>
      </c>
      <c r="D222" s="85">
        <v>8</v>
      </c>
      <c r="E222" s="85">
        <v>8</v>
      </c>
      <c r="F222" s="85">
        <v>8</v>
      </c>
      <c r="G222" s="85">
        <v>8</v>
      </c>
      <c r="H222" s="85">
        <v>8</v>
      </c>
      <c r="I222" s="85">
        <v>8</v>
      </c>
      <c r="J222" s="85">
        <v>8</v>
      </c>
      <c r="K222" s="85">
        <v>8</v>
      </c>
      <c r="L222" s="85">
        <v>8</v>
      </c>
      <c r="M222" s="85">
        <v>8</v>
      </c>
      <c r="N222" s="85">
        <v>8</v>
      </c>
      <c r="O222" s="85">
        <v>8</v>
      </c>
      <c r="P222" s="85">
        <v>8</v>
      </c>
      <c r="Q222" s="85">
        <v>8</v>
      </c>
      <c r="R222" s="85">
        <v>8</v>
      </c>
      <c r="S222" s="85">
        <v>8</v>
      </c>
      <c r="T222" s="85">
        <v>8</v>
      </c>
      <c r="U222" s="85">
        <v>8</v>
      </c>
      <c r="V222" s="85">
        <v>8</v>
      </c>
      <c r="W222" s="85">
        <v>8</v>
      </c>
      <c r="X222" s="85">
        <v>8</v>
      </c>
      <c r="Y222" s="85">
        <v>8</v>
      </c>
      <c r="Z222" s="85">
        <v>8</v>
      </c>
      <c r="AA222" s="85">
        <v>8</v>
      </c>
      <c r="AB222" s="85">
        <v>8</v>
      </c>
      <c r="AC222" s="85">
        <v>8</v>
      </c>
      <c r="AD222" s="85">
        <v>8</v>
      </c>
      <c r="AE222" s="85">
        <v>8</v>
      </c>
      <c r="AF222" s="85">
        <v>8</v>
      </c>
      <c r="AG222" s="85">
        <v>8</v>
      </c>
      <c r="AH222" s="85">
        <v>8</v>
      </c>
      <c r="AI222" s="85">
        <v>8</v>
      </c>
      <c r="AJ222" s="85">
        <v>8</v>
      </c>
      <c r="AK222" s="85">
        <v>8</v>
      </c>
      <c r="AL222" s="85">
        <v>8</v>
      </c>
      <c r="AM222" s="85">
        <v>8</v>
      </c>
      <c r="AN222" s="85">
        <v>8</v>
      </c>
      <c r="AO222" s="85">
        <v>8</v>
      </c>
      <c r="AP222" s="85">
        <v>8</v>
      </c>
      <c r="AQ222" s="85">
        <v>8</v>
      </c>
      <c r="AR222" s="85">
        <v>8</v>
      </c>
      <c r="AS222" s="85">
        <v>8</v>
      </c>
      <c r="AT222" s="85">
        <v>8</v>
      </c>
      <c r="AU222">
        <v>16</v>
      </c>
      <c r="AV222">
        <v>16</v>
      </c>
      <c r="AW222">
        <v>16</v>
      </c>
      <c r="AX222">
        <v>16</v>
      </c>
      <c r="AY222">
        <v>16</v>
      </c>
      <c r="AZ222">
        <v>16</v>
      </c>
      <c r="BA222">
        <v>16</v>
      </c>
      <c r="BB222">
        <v>16</v>
      </c>
      <c r="BC222">
        <v>16</v>
      </c>
      <c r="BD222">
        <v>16</v>
      </c>
      <c r="BE222">
        <v>16</v>
      </c>
      <c r="BF222">
        <v>16</v>
      </c>
      <c r="BG222">
        <v>16</v>
      </c>
      <c r="BH222">
        <v>16</v>
      </c>
      <c r="BI222">
        <v>16</v>
      </c>
      <c r="BJ222">
        <v>16</v>
      </c>
      <c r="BK222">
        <v>16</v>
      </c>
      <c r="BL222">
        <v>16</v>
      </c>
      <c r="BM222">
        <v>16</v>
      </c>
      <c r="BN222">
        <v>16</v>
      </c>
      <c r="BO222">
        <v>16</v>
      </c>
      <c r="BP222">
        <v>16</v>
      </c>
      <c r="BX222" s="85"/>
      <c r="BY222" s="85"/>
    </row>
    <row r="223" spans="1:77">
      <c r="A223" s="76" t="str">
        <f t="shared" si="94"/>
        <v>808</v>
      </c>
      <c r="B223" s="22">
        <v>39662</v>
      </c>
      <c r="C223" s="85"/>
      <c r="D223" s="85"/>
      <c r="E223" s="85"/>
      <c r="F223" s="85"/>
      <c r="G223" s="85"/>
      <c r="H223" s="85"/>
      <c r="I223" s="85"/>
      <c r="J223" s="85"/>
      <c r="K223" s="85"/>
      <c r="L223" s="85"/>
      <c r="M223" s="85"/>
      <c r="N223" s="85"/>
      <c r="O223" s="85"/>
      <c r="P223" s="85"/>
      <c r="Q223" s="85"/>
      <c r="R223" s="85"/>
      <c r="S223" s="85"/>
      <c r="T223" s="85"/>
      <c r="U223" s="85"/>
      <c r="V223" s="85"/>
      <c r="W223" s="85"/>
      <c r="X223" s="85"/>
      <c r="Y223" s="85"/>
      <c r="Z223" s="85"/>
      <c r="AA223" s="85"/>
      <c r="AB223" s="85"/>
      <c r="AC223" s="85"/>
      <c r="AD223" s="85"/>
      <c r="AE223" s="85"/>
      <c r="AF223" s="85"/>
      <c r="AG223" s="85"/>
      <c r="AH223" s="85"/>
      <c r="AI223" s="85"/>
      <c r="AJ223" s="85"/>
      <c r="AK223" s="85"/>
      <c r="AL223" s="85"/>
      <c r="AM223" s="85"/>
      <c r="AN223" s="85"/>
      <c r="AO223" s="85"/>
      <c r="AP223" s="85"/>
      <c r="AQ223" s="85"/>
      <c r="AR223" s="85"/>
      <c r="AS223" s="85"/>
      <c r="AT223" s="85"/>
      <c r="AU223">
        <f t="shared" si="95"/>
        <v>0</v>
      </c>
      <c r="AV223">
        <f t="shared" si="96"/>
        <v>0</v>
      </c>
      <c r="AW223">
        <f t="shared" si="97"/>
        <v>0</v>
      </c>
      <c r="AX223">
        <f t="shared" si="98"/>
        <v>0</v>
      </c>
      <c r="AY223">
        <f t="shared" si="99"/>
        <v>0</v>
      </c>
      <c r="AZ223">
        <f t="shared" si="100"/>
        <v>0</v>
      </c>
      <c r="BA223">
        <f t="shared" si="101"/>
        <v>0</v>
      </c>
      <c r="BB223">
        <f t="shared" si="102"/>
        <v>0</v>
      </c>
      <c r="BC223">
        <f t="shared" si="103"/>
        <v>0</v>
      </c>
      <c r="BD223">
        <f t="shared" si="104"/>
        <v>0</v>
      </c>
      <c r="BE223">
        <f t="shared" si="105"/>
        <v>0</v>
      </c>
      <c r="BF223">
        <f t="shared" si="106"/>
        <v>0</v>
      </c>
      <c r="BG223">
        <f t="shared" si="107"/>
        <v>0</v>
      </c>
      <c r="BH223">
        <f t="shared" si="108"/>
        <v>0</v>
      </c>
      <c r="BI223">
        <f t="shared" si="109"/>
        <v>0</v>
      </c>
      <c r="BJ223">
        <f t="shared" si="110"/>
        <v>0</v>
      </c>
      <c r="BK223">
        <f t="shared" si="111"/>
        <v>0</v>
      </c>
      <c r="BL223">
        <f t="shared" si="112"/>
        <v>0</v>
      </c>
      <c r="BM223">
        <f t="shared" si="113"/>
        <v>0</v>
      </c>
      <c r="BN223">
        <f t="shared" si="114"/>
        <v>0</v>
      </c>
      <c r="BO223">
        <f t="shared" si="115"/>
        <v>0</v>
      </c>
      <c r="BP223">
        <f t="shared" si="116"/>
        <v>0</v>
      </c>
      <c r="BX223" s="85"/>
      <c r="BY223" s="85"/>
    </row>
    <row r="224" spans="1:77">
      <c r="A224" s="76" t="str">
        <f t="shared" si="94"/>
        <v>808</v>
      </c>
      <c r="B224" s="22">
        <v>39663</v>
      </c>
      <c r="C224" s="85"/>
      <c r="D224" s="85"/>
      <c r="E224" s="85"/>
      <c r="F224" s="85"/>
      <c r="G224" s="85"/>
      <c r="H224" s="85"/>
      <c r="I224" s="85"/>
      <c r="J224" s="85"/>
      <c r="K224" s="85"/>
      <c r="L224" s="85"/>
      <c r="M224" s="85"/>
      <c r="N224" s="85"/>
      <c r="O224" s="85"/>
      <c r="P224" s="85"/>
      <c r="Q224" s="85"/>
      <c r="R224" s="85"/>
      <c r="S224" s="85"/>
      <c r="T224" s="85"/>
      <c r="U224" s="85"/>
      <c r="V224" s="85"/>
      <c r="W224" s="85"/>
      <c r="X224" s="85"/>
      <c r="Y224" s="85"/>
      <c r="Z224" s="85"/>
      <c r="AA224" s="85"/>
      <c r="AB224" s="85"/>
      <c r="AC224" s="85"/>
      <c r="AD224" s="85"/>
      <c r="AE224" s="85"/>
      <c r="AF224" s="85"/>
      <c r="AG224" s="85"/>
      <c r="AH224" s="85"/>
      <c r="AI224" s="85"/>
      <c r="AJ224" s="85"/>
      <c r="AK224" s="85"/>
      <c r="AL224" s="85"/>
      <c r="AM224" s="85"/>
      <c r="AN224" s="85"/>
      <c r="AO224" s="85"/>
      <c r="AP224" s="85"/>
      <c r="AQ224" s="85"/>
      <c r="AR224" s="85"/>
      <c r="AS224" s="85"/>
      <c r="AT224" s="85"/>
      <c r="AU224">
        <f t="shared" si="95"/>
        <v>0</v>
      </c>
      <c r="AV224">
        <f t="shared" si="96"/>
        <v>0</v>
      </c>
      <c r="AW224">
        <f t="shared" si="97"/>
        <v>0</v>
      </c>
      <c r="AX224">
        <f t="shared" si="98"/>
        <v>0</v>
      </c>
      <c r="AY224">
        <f t="shared" si="99"/>
        <v>0</v>
      </c>
      <c r="AZ224">
        <f t="shared" si="100"/>
        <v>0</v>
      </c>
      <c r="BA224">
        <f t="shared" si="101"/>
        <v>0</v>
      </c>
      <c r="BB224">
        <f t="shared" si="102"/>
        <v>0</v>
      </c>
      <c r="BC224">
        <f t="shared" si="103"/>
        <v>0</v>
      </c>
      <c r="BD224">
        <f t="shared" si="104"/>
        <v>0</v>
      </c>
      <c r="BE224">
        <f t="shared" si="105"/>
        <v>0</v>
      </c>
      <c r="BF224">
        <f t="shared" si="106"/>
        <v>0</v>
      </c>
      <c r="BG224">
        <f t="shared" si="107"/>
        <v>0</v>
      </c>
      <c r="BH224">
        <f t="shared" si="108"/>
        <v>0</v>
      </c>
      <c r="BI224">
        <f t="shared" si="109"/>
        <v>0</v>
      </c>
      <c r="BJ224">
        <f t="shared" si="110"/>
        <v>0</v>
      </c>
      <c r="BK224">
        <f t="shared" si="111"/>
        <v>0</v>
      </c>
      <c r="BL224">
        <f t="shared" si="112"/>
        <v>0</v>
      </c>
      <c r="BM224">
        <f t="shared" si="113"/>
        <v>0</v>
      </c>
      <c r="BN224">
        <f t="shared" si="114"/>
        <v>0</v>
      </c>
      <c r="BO224">
        <f t="shared" si="115"/>
        <v>0</v>
      </c>
      <c r="BP224">
        <f t="shared" si="116"/>
        <v>0</v>
      </c>
      <c r="BX224" s="85"/>
      <c r="BY224" s="85"/>
    </row>
    <row r="225" spans="1:77">
      <c r="A225" s="76" t="str">
        <f t="shared" si="94"/>
        <v>808</v>
      </c>
      <c r="B225" s="22">
        <v>39664</v>
      </c>
      <c r="C225" s="85">
        <v>8</v>
      </c>
      <c r="D225" s="85">
        <v>8</v>
      </c>
      <c r="E225" s="85">
        <v>8</v>
      </c>
      <c r="F225" s="85">
        <v>8</v>
      </c>
      <c r="G225" s="85">
        <v>8</v>
      </c>
      <c r="H225" s="85">
        <v>8</v>
      </c>
      <c r="I225" s="85">
        <v>8</v>
      </c>
      <c r="J225" s="85">
        <v>8</v>
      </c>
      <c r="K225" s="85">
        <v>8</v>
      </c>
      <c r="L225" s="85">
        <v>8</v>
      </c>
      <c r="M225" s="85">
        <v>8</v>
      </c>
      <c r="N225" s="85">
        <v>8</v>
      </c>
      <c r="O225" s="85">
        <v>8</v>
      </c>
      <c r="P225" s="85">
        <v>8</v>
      </c>
      <c r="Q225" s="85">
        <v>8</v>
      </c>
      <c r="R225" s="85">
        <v>8</v>
      </c>
      <c r="S225" s="85">
        <v>8</v>
      </c>
      <c r="T225" s="85">
        <v>8</v>
      </c>
      <c r="U225" s="85">
        <v>8</v>
      </c>
      <c r="V225" s="85">
        <v>8</v>
      </c>
      <c r="W225" s="85">
        <v>8</v>
      </c>
      <c r="X225" s="85">
        <v>8</v>
      </c>
      <c r="Y225" s="85">
        <v>8</v>
      </c>
      <c r="Z225" s="85">
        <v>8</v>
      </c>
      <c r="AA225" s="85">
        <v>8</v>
      </c>
      <c r="AB225" s="85">
        <v>8</v>
      </c>
      <c r="AC225" s="85">
        <v>8</v>
      </c>
      <c r="AD225" s="85">
        <v>8</v>
      </c>
      <c r="AE225" s="85">
        <v>8</v>
      </c>
      <c r="AF225" s="85">
        <v>8</v>
      </c>
      <c r="AG225" s="85">
        <v>8</v>
      </c>
      <c r="AH225" s="85">
        <v>8</v>
      </c>
      <c r="AI225" s="85">
        <v>8</v>
      </c>
      <c r="AJ225" s="85">
        <v>8</v>
      </c>
      <c r="AK225" s="85">
        <v>8</v>
      </c>
      <c r="AL225" s="85">
        <v>8</v>
      </c>
      <c r="AM225" s="85">
        <v>8</v>
      </c>
      <c r="AN225" s="85">
        <v>8</v>
      </c>
      <c r="AO225" s="85">
        <v>8</v>
      </c>
      <c r="AP225" s="85">
        <v>8</v>
      </c>
      <c r="AQ225" s="85">
        <v>8</v>
      </c>
      <c r="AR225" s="85">
        <v>8</v>
      </c>
      <c r="AS225" s="85">
        <v>8</v>
      </c>
      <c r="AT225" s="85">
        <v>8</v>
      </c>
      <c r="AU225">
        <f t="shared" si="95"/>
        <v>16</v>
      </c>
      <c r="AV225">
        <f t="shared" si="96"/>
        <v>16</v>
      </c>
      <c r="AW225">
        <f t="shared" si="97"/>
        <v>16</v>
      </c>
      <c r="AX225">
        <f t="shared" si="98"/>
        <v>16</v>
      </c>
      <c r="AY225">
        <f t="shared" si="99"/>
        <v>16</v>
      </c>
      <c r="AZ225">
        <f t="shared" si="100"/>
        <v>16</v>
      </c>
      <c r="BA225">
        <f t="shared" si="101"/>
        <v>16</v>
      </c>
      <c r="BB225">
        <f t="shared" si="102"/>
        <v>16</v>
      </c>
      <c r="BC225">
        <f t="shared" si="103"/>
        <v>16</v>
      </c>
      <c r="BD225">
        <f t="shared" si="104"/>
        <v>16</v>
      </c>
      <c r="BE225">
        <f t="shared" si="105"/>
        <v>16</v>
      </c>
      <c r="BF225">
        <f t="shared" si="106"/>
        <v>16</v>
      </c>
      <c r="BG225">
        <f t="shared" si="107"/>
        <v>16</v>
      </c>
      <c r="BH225">
        <f t="shared" si="108"/>
        <v>16</v>
      </c>
      <c r="BI225">
        <f t="shared" si="109"/>
        <v>16</v>
      </c>
      <c r="BJ225">
        <f t="shared" si="110"/>
        <v>16</v>
      </c>
      <c r="BK225">
        <f t="shared" si="111"/>
        <v>16</v>
      </c>
      <c r="BL225">
        <f t="shared" si="112"/>
        <v>16</v>
      </c>
      <c r="BM225">
        <f t="shared" si="113"/>
        <v>16</v>
      </c>
      <c r="BN225">
        <f t="shared" si="114"/>
        <v>16</v>
      </c>
      <c r="BO225">
        <f t="shared" si="115"/>
        <v>16</v>
      </c>
      <c r="BP225">
        <f t="shared" si="116"/>
        <v>16</v>
      </c>
      <c r="BX225" s="85"/>
      <c r="BY225" s="85"/>
    </row>
    <row r="226" spans="1:77">
      <c r="A226" s="76" t="str">
        <f t="shared" si="94"/>
        <v>808</v>
      </c>
      <c r="B226" s="22">
        <v>39665</v>
      </c>
      <c r="C226" s="85">
        <v>9</v>
      </c>
      <c r="D226" s="85">
        <v>9</v>
      </c>
      <c r="E226" s="85">
        <v>9</v>
      </c>
      <c r="F226" s="85">
        <v>9</v>
      </c>
      <c r="G226" s="85">
        <v>9</v>
      </c>
      <c r="H226" s="85">
        <v>9</v>
      </c>
      <c r="I226" s="85">
        <v>9</v>
      </c>
      <c r="J226" s="85">
        <v>9</v>
      </c>
      <c r="K226" s="85">
        <v>9</v>
      </c>
      <c r="L226" s="85">
        <v>9</v>
      </c>
      <c r="M226" s="85">
        <v>9</v>
      </c>
      <c r="N226" s="85">
        <v>9</v>
      </c>
      <c r="O226" s="85">
        <v>9</v>
      </c>
      <c r="P226" s="85">
        <v>9</v>
      </c>
      <c r="Q226" s="85">
        <v>9</v>
      </c>
      <c r="R226" s="85">
        <v>9</v>
      </c>
      <c r="S226" s="85">
        <v>9</v>
      </c>
      <c r="T226" s="85">
        <v>9</v>
      </c>
      <c r="U226" s="85">
        <v>9</v>
      </c>
      <c r="V226" s="85">
        <v>9</v>
      </c>
      <c r="W226" s="85">
        <v>9</v>
      </c>
      <c r="X226" s="85">
        <v>9</v>
      </c>
      <c r="Y226" s="85">
        <v>9</v>
      </c>
      <c r="Z226" s="85">
        <v>9</v>
      </c>
      <c r="AA226" s="85">
        <v>9</v>
      </c>
      <c r="AB226" s="85">
        <v>9</v>
      </c>
      <c r="AC226" s="85">
        <v>9</v>
      </c>
      <c r="AD226" s="85">
        <v>9</v>
      </c>
      <c r="AE226" s="85">
        <v>9</v>
      </c>
      <c r="AF226" s="85">
        <v>9</v>
      </c>
      <c r="AG226" s="85">
        <v>9</v>
      </c>
      <c r="AH226" s="85">
        <v>9</v>
      </c>
      <c r="AI226" s="85">
        <v>9</v>
      </c>
      <c r="AJ226" s="85">
        <v>9</v>
      </c>
      <c r="AK226" s="85">
        <v>9</v>
      </c>
      <c r="AL226" s="85">
        <v>9</v>
      </c>
      <c r="AM226" s="85">
        <v>9</v>
      </c>
      <c r="AN226" s="85">
        <v>9</v>
      </c>
      <c r="AO226" s="85">
        <v>9</v>
      </c>
      <c r="AP226" s="85">
        <v>9</v>
      </c>
      <c r="AQ226" s="85">
        <v>9</v>
      </c>
      <c r="AR226" s="85">
        <v>9</v>
      </c>
      <c r="AS226" s="85">
        <v>9</v>
      </c>
      <c r="AT226" s="85">
        <v>9</v>
      </c>
      <c r="AU226">
        <f t="shared" si="95"/>
        <v>18</v>
      </c>
      <c r="AV226">
        <f t="shared" si="96"/>
        <v>18</v>
      </c>
      <c r="AW226">
        <f t="shared" si="97"/>
        <v>18</v>
      </c>
      <c r="AX226">
        <f t="shared" si="98"/>
        <v>18</v>
      </c>
      <c r="AY226">
        <f t="shared" si="99"/>
        <v>18</v>
      </c>
      <c r="AZ226">
        <f t="shared" si="100"/>
        <v>18</v>
      </c>
      <c r="BA226">
        <f t="shared" si="101"/>
        <v>18</v>
      </c>
      <c r="BB226">
        <f t="shared" si="102"/>
        <v>18</v>
      </c>
      <c r="BC226">
        <f t="shared" si="103"/>
        <v>18</v>
      </c>
      <c r="BD226">
        <f t="shared" si="104"/>
        <v>18</v>
      </c>
      <c r="BE226">
        <f t="shared" si="105"/>
        <v>18</v>
      </c>
      <c r="BF226">
        <f t="shared" si="106"/>
        <v>18</v>
      </c>
      <c r="BG226">
        <f t="shared" si="107"/>
        <v>18</v>
      </c>
      <c r="BH226">
        <f t="shared" si="108"/>
        <v>18</v>
      </c>
      <c r="BI226">
        <f t="shared" si="109"/>
        <v>18</v>
      </c>
      <c r="BJ226">
        <f t="shared" si="110"/>
        <v>18</v>
      </c>
      <c r="BK226">
        <f t="shared" si="111"/>
        <v>18</v>
      </c>
      <c r="BL226">
        <f t="shared" si="112"/>
        <v>18</v>
      </c>
      <c r="BM226">
        <f t="shared" si="113"/>
        <v>18</v>
      </c>
      <c r="BN226">
        <f t="shared" si="114"/>
        <v>18</v>
      </c>
      <c r="BO226">
        <f t="shared" si="115"/>
        <v>18</v>
      </c>
      <c r="BP226">
        <f t="shared" si="116"/>
        <v>18</v>
      </c>
      <c r="BX226" s="85"/>
      <c r="BY226" s="85"/>
    </row>
    <row r="227" spans="1:77">
      <c r="A227" s="76" t="str">
        <f t="shared" si="94"/>
        <v>808</v>
      </c>
      <c r="B227" s="22">
        <v>39666</v>
      </c>
      <c r="C227" s="85">
        <v>8</v>
      </c>
      <c r="D227" s="85">
        <v>8</v>
      </c>
      <c r="E227" s="85">
        <v>8</v>
      </c>
      <c r="F227" s="85">
        <v>8</v>
      </c>
      <c r="G227" s="85">
        <v>8</v>
      </c>
      <c r="H227" s="85">
        <v>8</v>
      </c>
      <c r="I227" s="85">
        <v>8</v>
      </c>
      <c r="J227" s="85">
        <v>8</v>
      </c>
      <c r="K227" s="85">
        <v>8</v>
      </c>
      <c r="L227" s="85">
        <v>8</v>
      </c>
      <c r="M227" s="85">
        <v>8</v>
      </c>
      <c r="N227" s="85">
        <v>8</v>
      </c>
      <c r="O227" s="85">
        <v>8</v>
      </c>
      <c r="P227" s="85">
        <v>8</v>
      </c>
      <c r="Q227" s="85">
        <v>8</v>
      </c>
      <c r="R227" s="85">
        <v>8</v>
      </c>
      <c r="S227" s="85">
        <v>8</v>
      </c>
      <c r="T227" s="85">
        <v>8</v>
      </c>
      <c r="U227" s="85">
        <v>8</v>
      </c>
      <c r="V227" s="85">
        <v>8</v>
      </c>
      <c r="W227" s="85">
        <v>8</v>
      </c>
      <c r="X227" s="85">
        <v>8</v>
      </c>
      <c r="Y227" s="85">
        <v>8</v>
      </c>
      <c r="Z227" s="85">
        <v>8</v>
      </c>
      <c r="AA227" s="85">
        <v>8</v>
      </c>
      <c r="AB227" s="85">
        <v>8</v>
      </c>
      <c r="AC227" s="85">
        <v>8</v>
      </c>
      <c r="AD227" s="85">
        <v>8</v>
      </c>
      <c r="AE227" s="85">
        <v>8</v>
      </c>
      <c r="AF227" s="85">
        <v>8</v>
      </c>
      <c r="AG227" s="85">
        <v>8</v>
      </c>
      <c r="AH227" s="85">
        <v>8</v>
      </c>
      <c r="AI227" s="85">
        <v>8</v>
      </c>
      <c r="AJ227" s="85">
        <v>8</v>
      </c>
      <c r="AK227" s="85">
        <v>8</v>
      </c>
      <c r="AL227" s="85">
        <v>8</v>
      </c>
      <c r="AM227" s="85">
        <v>8</v>
      </c>
      <c r="AN227" s="85">
        <v>8</v>
      </c>
      <c r="AO227" s="85">
        <v>8</v>
      </c>
      <c r="AP227" s="85">
        <v>8</v>
      </c>
      <c r="AQ227" s="85">
        <v>8</v>
      </c>
      <c r="AR227" s="85">
        <v>8</v>
      </c>
      <c r="AS227" s="85">
        <v>8</v>
      </c>
      <c r="AT227" s="85">
        <v>8</v>
      </c>
      <c r="AU227">
        <f t="shared" si="95"/>
        <v>16</v>
      </c>
      <c r="AV227">
        <f t="shared" si="96"/>
        <v>16</v>
      </c>
      <c r="AW227">
        <f t="shared" si="97"/>
        <v>16</v>
      </c>
      <c r="AX227">
        <f t="shared" si="98"/>
        <v>16</v>
      </c>
      <c r="AY227">
        <f t="shared" si="99"/>
        <v>16</v>
      </c>
      <c r="AZ227">
        <f t="shared" si="100"/>
        <v>16</v>
      </c>
      <c r="BA227">
        <f t="shared" si="101"/>
        <v>16</v>
      </c>
      <c r="BB227">
        <f t="shared" si="102"/>
        <v>16</v>
      </c>
      <c r="BC227">
        <f t="shared" si="103"/>
        <v>16</v>
      </c>
      <c r="BD227">
        <f t="shared" si="104"/>
        <v>16</v>
      </c>
      <c r="BE227">
        <f t="shared" si="105"/>
        <v>16</v>
      </c>
      <c r="BF227">
        <f t="shared" si="106"/>
        <v>16</v>
      </c>
      <c r="BG227">
        <f t="shared" si="107"/>
        <v>16</v>
      </c>
      <c r="BH227">
        <f t="shared" si="108"/>
        <v>16</v>
      </c>
      <c r="BI227">
        <f t="shared" si="109"/>
        <v>16</v>
      </c>
      <c r="BJ227">
        <f t="shared" si="110"/>
        <v>16</v>
      </c>
      <c r="BK227">
        <f t="shared" si="111"/>
        <v>16</v>
      </c>
      <c r="BL227">
        <f t="shared" si="112"/>
        <v>16</v>
      </c>
      <c r="BM227">
        <f t="shared" si="113"/>
        <v>16</v>
      </c>
      <c r="BN227">
        <f t="shared" si="114"/>
        <v>16</v>
      </c>
      <c r="BO227">
        <f t="shared" si="115"/>
        <v>16</v>
      </c>
      <c r="BP227">
        <f t="shared" si="116"/>
        <v>16</v>
      </c>
      <c r="BX227" s="85"/>
      <c r="BY227" s="85"/>
    </row>
    <row r="228" spans="1:77">
      <c r="A228" s="76" t="str">
        <f t="shared" si="94"/>
        <v>808</v>
      </c>
      <c r="B228" s="22">
        <v>39667</v>
      </c>
      <c r="C228" s="85">
        <v>8</v>
      </c>
      <c r="D228" s="85">
        <v>8</v>
      </c>
      <c r="E228" s="85">
        <v>8</v>
      </c>
      <c r="F228" s="85">
        <v>8</v>
      </c>
      <c r="G228" s="85">
        <v>8</v>
      </c>
      <c r="H228" s="85">
        <v>8</v>
      </c>
      <c r="I228" s="85">
        <v>8</v>
      </c>
      <c r="J228" s="85">
        <v>8</v>
      </c>
      <c r="K228" s="85">
        <v>8</v>
      </c>
      <c r="L228" s="85">
        <v>8</v>
      </c>
      <c r="M228" s="85">
        <v>8</v>
      </c>
      <c r="N228" s="85">
        <v>8</v>
      </c>
      <c r="O228" s="85">
        <v>8</v>
      </c>
      <c r="P228" s="85">
        <v>8</v>
      </c>
      <c r="Q228" s="85">
        <v>8</v>
      </c>
      <c r="R228" s="85">
        <v>8</v>
      </c>
      <c r="S228" s="85">
        <v>8</v>
      </c>
      <c r="T228" s="85">
        <v>8</v>
      </c>
      <c r="U228" s="85">
        <v>8</v>
      </c>
      <c r="V228" s="85">
        <v>8</v>
      </c>
      <c r="W228" s="85">
        <v>8</v>
      </c>
      <c r="X228" s="85">
        <v>8</v>
      </c>
      <c r="Y228" s="85">
        <v>8</v>
      </c>
      <c r="Z228" s="85">
        <v>8</v>
      </c>
      <c r="AA228" s="85">
        <v>8</v>
      </c>
      <c r="AB228" s="85">
        <v>8</v>
      </c>
      <c r="AC228" s="85">
        <v>8</v>
      </c>
      <c r="AD228" s="85">
        <v>8</v>
      </c>
      <c r="AE228" s="85">
        <v>8</v>
      </c>
      <c r="AF228" s="85">
        <v>8</v>
      </c>
      <c r="AG228" s="85">
        <v>8</v>
      </c>
      <c r="AH228" s="85">
        <v>8</v>
      </c>
      <c r="AI228" s="85">
        <v>8</v>
      </c>
      <c r="AJ228" s="85">
        <v>8</v>
      </c>
      <c r="AK228" s="85">
        <v>8</v>
      </c>
      <c r="AL228" s="85">
        <v>8</v>
      </c>
      <c r="AM228" s="85">
        <v>8</v>
      </c>
      <c r="AN228" s="85">
        <v>8</v>
      </c>
      <c r="AO228" s="85">
        <v>8</v>
      </c>
      <c r="AP228" s="85">
        <v>8</v>
      </c>
      <c r="AQ228" s="85">
        <v>8</v>
      </c>
      <c r="AR228" s="85">
        <v>8</v>
      </c>
      <c r="AS228" s="85">
        <v>8</v>
      </c>
      <c r="AT228" s="85">
        <v>8</v>
      </c>
      <c r="AU228">
        <f t="shared" si="95"/>
        <v>16</v>
      </c>
      <c r="AV228">
        <f t="shared" si="96"/>
        <v>16</v>
      </c>
      <c r="AW228">
        <f t="shared" si="97"/>
        <v>16</v>
      </c>
      <c r="AX228">
        <f t="shared" si="98"/>
        <v>16</v>
      </c>
      <c r="AY228">
        <f t="shared" si="99"/>
        <v>16</v>
      </c>
      <c r="AZ228">
        <f t="shared" si="100"/>
        <v>16</v>
      </c>
      <c r="BA228">
        <f t="shared" si="101"/>
        <v>16</v>
      </c>
      <c r="BB228">
        <f t="shared" si="102"/>
        <v>16</v>
      </c>
      <c r="BC228">
        <f t="shared" si="103"/>
        <v>16</v>
      </c>
      <c r="BD228">
        <f t="shared" si="104"/>
        <v>16</v>
      </c>
      <c r="BE228">
        <f t="shared" si="105"/>
        <v>16</v>
      </c>
      <c r="BF228">
        <f t="shared" si="106"/>
        <v>16</v>
      </c>
      <c r="BG228">
        <f t="shared" si="107"/>
        <v>16</v>
      </c>
      <c r="BH228">
        <f t="shared" si="108"/>
        <v>16</v>
      </c>
      <c r="BI228">
        <f t="shared" si="109"/>
        <v>16</v>
      </c>
      <c r="BJ228">
        <f t="shared" si="110"/>
        <v>16</v>
      </c>
      <c r="BK228">
        <f t="shared" si="111"/>
        <v>16</v>
      </c>
      <c r="BL228">
        <f t="shared" si="112"/>
        <v>16</v>
      </c>
      <c r="BM228">
        <f t="shared" si="113"/>
        <v>16</v>
      </c>
      <c r="BN228">
        <f t="shared" si="114"/>
        <v>16</v>
      </c>
      <c r="BO228">
        <f t="shared" si="115"/>
        <v>16</v>
      </c>
      <c r="BP228">
        <f t="shared" si="116"/>
        <v>16</v>
      </c>
      <c r="BX228" s="85"/>
      <c r="BY228" s="85"/>
    </row>
    <row r="229" spans="1:77">
      <c r="A229" s="76" t="str">
        <f t="shared" si="94"/>
        <v>808</v>
      </c>
      <c r="B229" s="22">
        <v>39668</v>
      </c>
      <c r="C229" s="85">
        <v>8</v>
      </c>
      <c r="D229" s="85">
        <v>8</v>
      </c>
      <c r="E229" s="85">
        <v>8</v>
      </c>
      <c r="F229" s="85">
        <v>8</v>
      </c>
      <c r="G229" s="85">
        <v>8</v>
      </c>
      <c r="H229" s="85">
        <v>8</v>
      </c>
      <c r="I229" s="85">
        <v>8</v>
      </c>
      <c r="J229" s="85">
        <v>8</v>
      </c>
      <c r="K229" s="85">
        <v>8</v>
      </c>
      <c r="L229" s="85">
        <v>8</v>
      </c>
      <c r="M229" s="85">
        <v>8</v>
      </c>
      <c r="N229" s="85">
        <v>8</v>
      </c>
      <c r="O229" s="85">
        <v>8</v>
      </c>
      <c r="P229" s="85">
        <v>8</v>
      </c>
      <c r="Q229" s="85">
        <v>8</v>
      </c>
      <c r="R229" s="85">
        <v>8</v>
      </c>
      <c r="S229" s="85">
        <v>8</v>
      </c>
      <c r="T229" s="85">
        <v>8</v>
      </c>
      <c r="U229" s="85">
        <v>8</v>
      </c>
      <c r="V229" s="85">
        <v>8</v>
      </c>
      <c r="W229" s="85">
        <v>8</v>
      </c>
      <c r="X229" s="85">
        <v>8</v>
      </c>
      <c r="Y229" s="85">
        <v>8</v>
      </c>
      <c r="Z229" s="85">
        <v>8</v>
      </c>
      <c r="AA229" s="85">
        <v>8</v>
      </c>
      <c r="AB229" s="85">
        <v>8</v>
      </c>
      <c r="AC229" s="85">
        <v>8</v>
      </c>
      <c r="AD229" s="85">
        <v>8</v>
      </c>
      <c r="AE229" s="85">
        <v>8</v>
      </c>
      <c r="AF229" s="85">
        <v>8</v>
      </c>
      <c r="AG229" s="85">
        <v>8</v>
      </c>
      <c r="AH229" s="85">
        <v>8</v>
      </c>
      <c r="AI229" s="85">
        <v>8</v>
      </c>
      <c r="AJ229" s="85">
        <v>8</v>
      </c>
      <c r="AK229" s="85">
        <v>8</v>
      </c>
      <c r="AL229" s="85">
        <v>8</v>
      </c>
      <c r="AM229" s="85">
        <v>8</v>
      </c>
      <c r="AN229" s="85">
        <v>8</v>
      </c>
      <c r="AO229" s="85">
        <v>8</v>
      </c>
      <c r="AP229" s="85">
        <v>8</v>
      </c>
      <c r="AQ229" s="85">
        <v>8</v>
      </c>
      <c r="AR229" s="85">
        <v>8</v>
      </c>
      <c r="AS229" s="85">
        <v>8</v>
      </c>
      <c r="AT229" s="85">
        <v>8</v>
      </c>
      <c r="AU229">
        <f t="shared" si="95"/>
        <v>16</v>
      </c>
      <c r="AV229">
        <f t="shared" si="96"/>
        <v>16</v>
      </c>
      <c r="AW229">
        <f t="shared" si="97"/>
        <v>16</v>
      </c>
      <c r="AX229">
        <f t="shared" si="98"/>
        <v>16</v>
      </c>
      <c r="AY229">
        <f t="shared" si="99"/>
        <v>16</v>
      </c>
      <c r="AZ229">
        <f t="shared" si="100"/>
        <v>16</v>
      </c>
      <c r="BA229">
        <f t="shared" si="101"/>
        <v>16</v>
      </c>
      <c r="BB229">
        <f t="shared" si="102"/>
        <v>16</v>
      </c>
      <c r="BC229">
        <f t="shared" si="103"/>
        <v>16</v>
      </c>
      <c r="BD229">
        <f t="shared" si="104"/>
        <v>16</v>
      </c>
      <c r="BE229">
        <f t="shared" si="105"/>
        <v>16</v>
      </c>
      <c r="BF229">
        <f t="shared" si="106"/>
        <v>16</v>
      </c>
      <c r="BG229">
        <f t="shared" si="107"/>
        <v>16</v>
      </c>
      <c r="BH229">
        <f t="shared" si="108"/>
        <v>16</v>
      </c>
      <c r="BI229">
        <f t="shared" si="109"/>
        <v>16</v>
      </c>
      <c r="BJ229">
        <f t="shared" si="110"/>
        <v>16</v>
      </c>
      <c r="BK229">
        <f t="shared" si="111"/>
        <v>16</v>
      </c>
      <c r="BL229">
        <f t="shared" si="112"/>
        <v>16</v>
      </c>
      <c r="BM229">
        <f t="shared" si="113"/>
        <v>16</v>
      </c>
      <c r="BN229">
        <f t="shared" si="114"/>
        <v>16</v>
      </c>
      <c r="BO229">
        <f t="shared" si="115"/>
        <v>16</v>
      </c>
      <c r="BP229">
        <f t="shared" si="116"/>
        <v>16</v>
      </c>
      <c r="BX229" s="85"/>
      <c r="BY229" s="85"/>
    </row>
    <row r="230" spans="1:77">
      <c r="A230" s="76" t="str">
        <f t="shared" si="94"/>
        <v>808</v>
      </c>
      <c r="B230" s="22">
        <v>39669</v>
      </c>
      <c r="C230" s="85"/>
      <c r="D230" s="85"/>
      <c r="E230" s="85"/>
      <c r="F230" s="85"/>
      <c r="G230" s="85"/>
      <c r="H230" s="85"/>
      <c r="I230" s="85"/>
      <c r="J230" s="85"/>
      <c r="K230" s="85"/>
      <c r="L230" s="85"/>
      <c r="M230" s="85"/>
      <c r="N230" s="85"/>
      <c r="O230" s="85"/>
      <c r="P230" s="85"/>
      <c r="Q230" s="85"/>
      <c r="R230" s="85"/>
      <c r="S230" s="85"/>
      <c r="T230" s="85"/>
      <c r="U230" s="85"/>
      <c r="V230" s="85"/>
      <c r="W230" s="85"/>
      <c r="X230" s="85"/>
      <c r="Y230" s="85"/>
      <c r="Z230" s="85"/>
      <c r="AA230" s="85"/>
      <c r="AB230" s="85"/>
      <c r="AC230" s="85"/>
      <c r="AD230" s="85"/>
      <c r="AE230" s="85"/>
      <c r="AF230" s="85"/>
      <c r="AG230" s="85"/>
      <c r="AH230" s="85"/>
      <c r="AI230" s="85"/>
      <c r="AJ230" s="85"/>
      <c r="AK230" s="85"/>
      <c r="AL230" s="85"/>
      <c r="AM230" s="85"/>
      <c r="AN230" s="85"/>
      <c r="AO230" s="85"/>
      <c r="AP230" s="85"/>
      <c r="AQ230" s="85"/>
      <c r="AR230" s="85"/>
      <c r="AS230" s="85"/>
      <c r="AT230" s="85"/>
      <c r="AU230">
        <f t="shared" si="95"/>
        <v>0</v>
      </c>
      <c r="AV230">
        <f t="shared" si="96"/>
        <v>0</v>
      </c>
      <c r="AW230">
        <f t="shared" si="97"/>
        <v>0</v>
      </c>
      <c r="AX230">
        <f t="shared" si="98"/>
        <v>0</v>
      </c>
      <c r="AY230">
        <f t="shared" si="99"/>
        <v>0</v>
      </c>
      <c r="AZ230">
        <f t="shared" si="100"/>
        <v>0</v>
      </c>
      <c r="BA230">
        <f t="shared" si="101"/>
        <v>0</v>
      </c>
      <c r="BB230">
        <f t="shared" si="102"/>
        <v>0</v>
      </c>
      <c r="BC230">
        <f t="shared" si="103"/>
        <v>0</v>
      </c>
      <c r="BD230">
        <f t="shared" si="104"/>
        <v>0</v>
      </c>
      <c r="BE230">
        <f t="shared" si="105"/>
        <v>0</v>
      </c>
      <c r="BF230">
        <f t="shared" si="106"/>
        <v>0</v>
      </c>
      <c r="BG230">
        <f t="shared" si="107"/>
        <v>0</v>
      </c>
      <c r="BH230">
        <f t="shared" si="108"/>
        <v>0</v>
      </c>
      <c r="BI230">
        <f t="shared" si="109"/>
        <v>0</v>
      </c>
      <c r="BJ230">
        <f t="shared" si="110"/>
        <v>0</v>
      </c>
      <c r="BK230">
        <f t="shared" si="111"/>
        <v>0</v>
      </c>
      <c r="BL230">
        <f t="shared" si="112"/>
        <v>0</v>
      </c>
      <c r="BM230">
        <f t="shared" si="113"/>
        <v>0</v>
      </c>
      <c r="BN230">
        <f t="shared" si="114"/>
        <v>0</v>
      </c>
      <c r="BO230">
        <f t="shared" si="115"/>
        <v>0</v>
      </c>
      <c r="BP230">
        <f t="shared" si="116"/>
        <v>0</v>
      </c>
      <c r="BX230" s="85"/>
      <c r="BY230" s="85"/>
    </row>
    <row r="231" spans="1:77">
      <c r="A231" s="76" t="str">
        <f t="shared" si="94"/>
        <v>808</v>
      </c>
      <c r="B231" s="22">
        <v>39670</v>
      </c>
      <c r="C231" s="85"/>
      <c r="D231" s="85"/>
      <c r="E231" s="85"/>
      <c r="F231" s="85"/>
      <c r="G231" s="85"/>
      <c r="H231" s="85"/>
      <c r="I231" s="85"/>
      <c r="J231" s="85"/>
      <c r="K231" s="85"/>
      <c r="L231" s="85"/>
      <c r="M231" s="85"/>
      <c r="N231" s="85"/>
      <c r="O231" s="85"/>
      <c r="P231" s="85"/>
      <c r="Q231" s="85"/>
      <c r="R231" s="85"/>
      <c r="S231" s="85"/>
      <c r="T231" s="85"/>
      <c r="U231" s="85"/>
      <c r="V231" s="85"/>
      <c r="W231" s="85"/>
      <c r="X231" s="85"/>
      <c r="Y231" s="85"/>
      <c r="Z231" s="85"/>
      <c r="AA231" s="85"/>
      <c r="AB231" s="85"/>
      <c r="AC231" s="85"/>
      <c r="AD231" s="85"/>
      <c r="AE231" s="85"/>
      <c r="AF231" s="85"/>
      <c r="AG231" s="85"/>
      <c r="AH231" s="85"/>
      <c r="AI231" s="85"/>
      <c r="AJ231" s="85"/>
      <c r="AK231" s="85"/>
      <c r="AL231" s="85"/>
      <c r="AM231" s="85"/>
      <c r="AN231" s="85"/>
      <c r="AO231" s="85"/>
      <c r="AP231" s="85"/>
      <c r="AQ231" s="85"/>
      <c r="AR231" s="85"/>
      <c r="AS231" s="85"/>
      <c r="AT231" s="85"/>
      <c r="AU231">
        <f t="shared" si="95"/>
        <v>0</v>
      </c>
      <c r="AV231">
        <f t="shared" si="96"/>
        <v>0</v>
      </c>
      <c r="AW231">
        <f t="shared" si="97"/>
        <v>0</v>
      </c>
      <c r="AX231">
        <f t="shared" si="98"/>
        <v>0</v>
      </c>
      <c r="AY231">
        <f t="shared" si="99"/>
        <v>0</v>
      </c>
      <c r="AZ231">
        <f t="shared" si="100"/>
        <v>0</v>
      </c>
      <c r="BA231">
        <f t="shared" si="101"/>
        <v>0</v>
      </c>
      <c r="BB231">
        <f t="shared" si="102"/>
        <v>0</v>
      </c>
      <c r="BC231">
        <f t="shared" si="103"/>
        <v>0</v>
      </c>
      <c r="BD231">
        <f t="shared" si="104"/>
        <v>0</v>
      </c>
      <c r="BE231">
        <f t="shared" si="105"/>
        <v>0</v>
      </c>
      <c r="BF231">
        <f t="shared" si="106"/>
        <v>0</v>
      </c>
      <c r="BG231">
        <f t="shared" si="107"/>
        <v>0</v>
      </c>
      <c r="BH231">
        <f t="shared" si="108"/>
        <v>0</v>
      </c>
      <c r="BI231">
        <f t="shared" si="109"/>
        <v>0</v>
      </c>
      <c r="BJ231">
        <f t="shared" si="110"/>
        <v>0</v>
      </c>
      <c r="BK231">
        <f t="shared" si="111"/>
        <v>0</v>
      </c>
      <c r="BL231">
        <f t="shared" si="112"/>
        <v>0</v>
      </c>
      <c r="BM231">
        <f t="shared" si="113"/>
        <v>0</v>
      </c>
      <c r="BN231">
        <f t="shared" si="114"/>
        <v>0</v>
      </c>
      <c r="BO231">
        <f t="shared" si="115"/>
        <v>0</v>
      </c>
      <c r="BP231">
        <f t="shared" si="116"/>
        <v>0</v>
      </c>
      <c r="BX231" s="85"/>
      <c r="BY231" s="85"/>
    </row>
    <row r="232" spans="1:77">
      <c r="A232" s="76" t="str">
        <f t="shared" si="94"/>
        <v>808</v>
      </c>
      <c r="B232" s="22">
        <v>39671</v>
      </c>
      <c r="C232" s="85">
        <v>8</v>
      </c>
      <c r="D232" s="85">
        <v>8</v>
      </c>
      <c r="E232" s="85">
        <v>8</v>
      </c>
      <c r="F232" s="85">
        <v>8</v>
      </c>
      <c r="G232" s="85">
        <v>8</v>
      </c>
      <c r="H232" s="85">
        <v>8</v>
      </c>
      <c r="I232" s="85">
        <v>8</v>
      </c>
      <c r="J232" s="85">
        <v>8</v>
      </c>
      <c r="K232" s="85">
        <v>8</v>
      </c>
      <c r="L232" s="85">
        <v>8</v>
      </c>
      <c r="M232" s="85">
        <v>8</v>
      </c>
      <c r="N232" s="85">
        <v>8</v>
      </c>
      <c r="O232" s="85">
        <v>8</v>
      </c>
      <c r="P232" s="85">
        <v>8</v>
      </c>
      <c r="Q232" s="85">
        <v>8</v>
      </c>
      <c r="R232" s="85">
        <v>8</v>
      </c>
      <c r="S232" s="85">
        <v>8</v>
      </c>
      <c r="T232" s="85">
        <v>8</v>
      </c>
      <c r="U232" s="85">
        <v>8</v>
      </c>
      <c r="V232" s="85">
        <v>8</v>
      </c>
      <c r="W232" s="85">
        <v>8</v>
      </c>
      <c r="X232" s="85">
        <v>8</v>
      </c>
      <c r="Y232" s="85">
        <v>8</v>
      </c>
      <c r="Z232" s="85">
        <v>8</v>
      </c>
      <c r="AA232" s="85">
        <v>8</v>
      </c>
      <c r="AB232" s="85">
        <v>8</v>
      </c>
      <c r="AC232" s="85">
        <v>8</v>
      </c>
      <c r="AD232" s="85">
        <v>8</v>
      </c>
      <c r="AE232" s="85">
        <v>8</v>
      </c>
      <c r="AF232" s="85">
        <v>8</v>
      </c>
      <c r="AG232" s="85">
        <v>8</v>
      </c>
      <c r="AH232" s="85">
        <v>8</v>
      </c>
      <c r="AI232" s="85">
        <v>8</v>
      </c>
      <c r="AJ232" s="85">
        <v>8</v>
      </c>
      <c r="AK232" s="85">
        <v>8</v>
      </c>
      <c r="AL232" s="85">
        <v>8</v>
      </c>
      <c r="AM232" s="85">
        <v>8</v>
      </c>
      <c r="AN232" s="85">
        <v>8</v>
      </c>
      <c r="AO232" s="85">
        <v>8</v>
      </c>
      <c r="AP232" s="85">
        <v>8</v>
      </c>
      <c r="AQ232" s="85">
        <v>8</v>
      </c>
      <c r="AR232" s="85">
        <v>8</v>
      </c>
      <c r="AS232" s="85">
        <v>8</v>
      </c>
      <c r="AT232" s="85">
        <v>8</v>
      </c>
      <c r="AU232">
        <f t="shared" si="95"/>
        <v>16</v>
      </c>
      <c r="AV232">
        <f t="shared" si="96"/>
        <v>16</v>
      </c>
      <c r="AW232">
        <f t="shared" si="97"/>
        <v>16</v>
      </c>
      <c r="AX232">
        <f t="shared" si="98"/>
        <v>16</v>
      </c>
      <c r="AY232">
        <f t="shared" si="99"/>
        <v>16</v>
      </c>
      <c r="AZ232">
        <f t="shared" si="100"/>
        <v>16</v>
      </c>
      <c r="BA232">
        <f t="shared" si="101"/>
        <v>16</v>
      </c>
      <c r="BB232">
        <f t="shared" si="102"/>
        <v>16</v>
      </c>
      <c r="BC232">
        <f t="shared" si="103"/>
        <v>16</v>
      </c>
      <c r="BD232">
        <f t="shared" si="104"/>
        <v>16</v>
      </c>
      <c r="BE232">
        <f t="shared" si="105"/>
        <v>16</v>
      </c>
      <c r="BF232">
        <f t="shared" si="106"/>
        <v>16</v>
      </c>
      <c r="BG232">
        <f t="shared" si="107"/>
        <v>16</v>
      </c>
      <c r="BH232">
        <f t="shared" si="108"/>
        <v>16</v>
      </c>
      <c r="BI232">
        <f t="shared" si="109"/>
        <v>16</v>
      </c>
      <c r="BJ232">
        <f t="shared" si="110"/>
        <v>16</v>
      </c>
      <c r="BK232">
        <f t="shared" si="111"/>
        <v>16</v>
      </c>
      <c r="BL232">
        <f t="shared" si="112"/>
        <v>16</v>
      </c>
      <c r="BM232">
        <f t="shared" si="113"/>
        <v>16</v>
      </c>
      <c r="BN232">
        <f t="shared" si="114"/>
        <v>16</v>
      </c>
      <c r="BO232">
        <f t="shared" si="115"/>
        <v>16</v>
      </c>
      <c r="BP232">
        <f t="shared" si="116"/>
        <v>16</v>
      </c>
      <c r="BX232" s="85"/>
      <c r="BY232" s="85"/>
    </row>
    <row r="233" spans="1:77">
      <c r="A233" s="76" t="str">
        <f t="shared" si="94"/>
        <v>808</v>
      </c>
      <c r="B233" s="22">
        <v>39672</v>
      </c>
      <c r="C233" s="85">
        <v>9</v>
      </c>
      <c r="D233" s="85">
        <v>9</v>
      </c>
      <c r="E233" s="85">
        <v>9</v>
      </c>
      <c r="F233" s="85">
        <v>9</v>
      </c>
      <c r="G233" s="85">
        <v>9</v>
      </c>
      <c r="H233" s="85">
        <v>9</v>
      </c>
      <c r="I233" s="85">
        <v>9</v>
      </c>
      <c r="J233" s="85">
        <v>9</v>
      </c>
      <c r="K233" s="85">
        <v>9</v>
      </c>
      <c r="L233" s="85">
        <v>9</v>
      </c>
      <c r="M233" s="85">
        <v>9</v>
      </c>
      <c r="N233" s="85">
        <v>9</v>
      </c>
      <c r="O233" s="85">
        <v>9</v>
      </c>
      <c r="P233" s="85">
        <v>9</v>
      </c>
      <c r="Q233" s="85">
        <v>9</v>
      </c>
      <c r="R233" s="85">
        <v>9</v>
      </c>
      <c r="S233" s="85">
        <v>9</v>
      </c>
      <c r="T233" s="85">
        <v>9</v>
      </c>
      <c r="U233" s="85">
        <v>9</v>
      </c>
      <c r="V233" s="85">
        <v>9</v>
      </c>
      <c r="W233" s="85">
        <v>9</v>
      </c>
      <c r="X233" s="85">
        <v>9</v>
      </c>
      <c r="Y233" s="85">
        <v>9</v>
      </c>
      <c r="Z233" s="85">
        <v>9</v>
      </c>
      <c r="AA233" s="85">
        <v>9</v>
      </c>
      <c r="AB233" s="85">
        <v>9</v>
      </c>
      <c r="AC233" s="85">
        <v>9</v>
      </c>
      <c r="AD233" s="85">
        <v>9</v>
      </c>
      <c r="AE233" s="85">
        <v>9</v>
      </c>
      <c r="AF233" s="85">
        <v>9</v>
      </c>
      <c r="AG233" s="85">
        <v>9</v>
      </c>
      <c r="AH233" s="85">
        <v>9</v>
      </c>
      <c r="AI233" s="85">
        <v>9</v>
      </c>
      <c r="AJ233" s="85">
        <v>9</v>
      </c>
      <c r="AK233" s="85">
        <v>9</v>
      </c>
      <c r="AL233" s="85">
        <v>9</v>
      </c>
      <c r="AM233" s="85">
        <v>9</v>
      </c>
      <c r="AN233" s="85">
        <v>9</v>
      </c>
      <c r="AO233" s="85">
        <v>9</v>
      </c>
      <c r="AP233" s="85">
        <v>9</v>
      </c>
      <c r="AQ233" s="85">
        <v>9</v>
      </c>
      <c r="AR233" s="85">
        <v>9</v>
      </c>
      <c r="AS233" s="85">
        <v>9</v>
      </c>
      <c r="AT233" s="85">
        <v>9</v>
      </c>
      <c r="AU233">
        <f t="shared" si="95"/>
        <v>18</v>
      </c>
      <c r="AV233">
        <f t="shared" si="96"/>
        <v>18</v>
      </c>
      <c r="AW233">
        <f t="shared" si="97"/>
        <v>18</v>
      </c>
      <c r="AX233">
        <f t="shared" si="98"/>
        <v>18</v>
      </c>
      <c r="AY233">
        <f t="shared" si="99"/>
        <v>18</v>
      </c>
      <c r="AZ233">
        <f t="shared" si="100"/>
        <v>18</v>
      </c>
      <c r="BA233">
        <f t="shared" si="101"/>
        <v>18</v>
      </c>
      <c r="BB233">
        <f t="shared" si="102"/>
        <v>18</v>
      </c>
      <c r="BC233">
        <f t="shared" si="103"/>
        <v>18</v>
      </c>
      <c r="BD233">
        <f t="shared" si="104"/>
        <v>18</v>
      </c>
      <c r="BE233">
        <f t="shared" si="105"/>
        <v>18</v>
      </c>
      <c r="BF233">
        <f t="shared" si="106"/>
        <v>18</v>
      </c>
      <c r="BG233">
        <f t="shared" si="107"/>
        <v>18</v>
      </c>
      <c r="BH233">
        <f t="shared" si="108"/>
        <v>18</v>
      </c>
      <c r="BI233">
        <f t="shared" si="109"/>
        <v>18</v>
      </c>
      <c r="BJ233">
        <f t="shared" si="110"/>
        <v>18</v>
      </c>
      <c r="BK233">
        <f t="shared" si="111"/>
        <v>18</v>
      </c>
      <c r="BL233">
        <f t="shared" si="112"/>
        <v>18</v>
      </c>
      <c r="BM233">
        <f t="shared" si="113"/>
        <v>18</v>
      </c>
      <c r="BN233">
        <f t="shared" si="114"/>
        <v>18</v>
      </c>
      <c r="BO233">
        <f t="shared" si="115"/>
        <v>18</v>
      </c>
      <c r="BP233">
        <f t="shared" si="116"/>
        <v>18</v>
      </c>
      <c r="BX233" s="85"/>
      <c r="BY233" s="85"/>
    </row>
    <row r="234" spans="1:77">
      <c r="A234" s="76" t="str">
        <f t="shared" si="94"/>
        <v>808</v>
      </c>
      <c r="B234" s="22">
        <v>39673</v>
      </c>
      <c r="C234" s="85">
        <v>8</v>
      </c>
      <c r="D234" s="85">
        <v>8</v>
      </c>
      <c r="E234" s="85">
        <v>8</v>
      </c>
      <c r="F234" s="85">
        <v>8</v>
      </c>
      <c r="G234" s="85">
        <v>8</v>
      </c>
      <c r="H234" s="85">
        <v>8</v>
      </c>
      <c r="I234" s="85">
        <v>8</v>
      </c>
      <c r="J234" s="85">
        <v>8</v>
      </c>
      <c r="K234" s="85">
        <v>8</v>
      </c>
      <c r="L234" s="85">
        <v>8</v>
      </c>
      <c r="M234" s="85">
        <v>8</v>
      </c>
      <c r="N234" s="85">
        <v>8</v>
      </c>
      <c r="O234" s="85">
        <v>8</v>
      </c>
      <c r="P234" s="85">
        <v>8</v>
      </c>
      <c r="Q234" s="85">
        <v>8</v>
      </c>
      <c r="R234" s="85">
        <v>8</v>
      </c>
      <c r="S234" s="85">
        <v>8</v>
      </c>
      <c r="T234" s="85">
        <v>8</v>
      </c>
      <c r="U234" s="85">
        <v>8</v>
      </c>
      <c r="V234" s="85">
        <v>8</v>
      </c>
      <c r="W234" s="85">
        <v>8</v>
      </c>
      <c r="X234" s="85">
        <v>8</v>
      </c>
      <c r="Y234" s="85">
        <v>8</v>
      </c>
      <c r="Z234" s="85">
        <v>8</v>
      </c>
      <c r="AA234" s="85">
        <v>8</v>
      </c>
      <c r="AB234" s="85">
        <v>8</v>
      </c>
      <c r="AC234" s="85">
        <v>8</v>
      </c>
      <c r="AD234" s="85">
        <v>8</v>
      </c>
      <c r="AE234" s="85">
        <v>8</v>
      </c>
      <c r="AF234" s="85">
        <v>8</v>
      </c>
      <c r="AG234" s="85">
        <v>8</v>
      </c>
      <c r="AH234" s="85">
        <v>8</v>
      </c>
      <c r="AI234" s="85">
        <v>8</v>
      </c>
      <c r="AJ234" s="85">
        <v>8</v>
      </c>
      <c r="AK234" s="85">
        <v>8</v>
      </c>
      <c r="AL234" s="85">
        <v>8</v>
      </c>
      <c r="AM234" s="85">
        <v>8</v>
      </c>
      <c r="AN234" s="85">
        <v>8</v>
      </c>
      <c r="AO234" s="85">
        <v>8</v>
      </c>
      <c r="AP234" s="85">
        <v>8</v>
      </c>
      <c r="AQ234" s="85">
        <v>8</v>
      </c>
      <c r="AR234" s="85">
        <v>8</v>
      </c>
      <c r="AS234" s="85">
        <v>8</v>
      </c>
      <c r="AT234" s="85">
        <v>8</v>
      </c>
      <c r="AU234">
        <f t="shared" si="95"/>
        <v>16</v>
      </c>
      <c r="AV234">
        <f t="shared" si="96"/>
        <v>16</v>
      </c>
      <c r="AW234">
        <f t="shared" si="97"/>
        <v>16</v>
      </c>
      <c r="AX234">
        <f t="shared" si="98"/>
        <v>16</v>
      </c>
      <c r="AY234">
        <f t="shared" si="99"/>
        <v>16</v>
      </c>
      <c r="AZ234">
        <f t="shared" si="100"/>
        <v>16</v>
      </c>
      <c r="BA234">
        <f t="shared" si="101"/>
        <v>16</v>
      </c>
      <c r="BB234">
        <f t="shared" si="102"/>
        <v>16</v>
      </c>
      <c r="BC234">
        <f t="shared" si="103"/>
        <v>16</v>
      </c>
      <c r="BD234">
        <f t="shared" si="104"/>
        <v>16</v>
      </c>
      <c r="BE234">
        <f t="shared" si="105"/>
        <v>16</v>
      </c>
      <c r="BF234">
        <f t="shared" si="106"/>
        <v>16</v>
      </c>
      <c r="BG234">
        <f t="shared" si="107"/>
        <v>16</v>
      </c>
      <c r="BH234">
        <f t="shared" si="108"/>
        <v>16</v>
      </c>
      <c r="BI234">
        <f t="shared" si="109"/>
        <v>16</v>
      </c>
      <c r="BJ234">
        <f t="shared" si="110"/>
        <v>16</v>
      </c>
      <c r="BK234">
        <f t="shared" si="111"/>
        <v>16</v>
      </c>
      <c r="BL234">
        <f t="shared" si="112"/>
        <v>16</v>
      </c>
      <c r="BM234">
        <f t="shared" si="113"/>
        <v>16</v>
      </c>
      <c r="BN234">
        <f t="shared" si="114"/>
        <v>16</v>
      </c>
      <c r="BO234">
        <f t="shared" si="115"/>
        <v>16</v>
      </c>
      <c r="BP234">
        <f t="shared" si="116"/>
        <v>16</v>
      </c>
      <c r="BX234" s="85"/>
      <c r="BY234" s="85"/>
    </row>
    <row r="235" spans="1:77">
      <c r="A235" s="76" t="str">
        <f t="shared" si="94"/>
        <v>808</v>
      </c>
      <c r="B235" s="22">
        <v>39674</v>
      </c>
      <c r="C235" s="85">
        <v>8</v>
      </c>
      <c r="D235" s="85">
        <v>8</v>
      </c>
      <c r="E235" s="85">
        <v>8</v>
      </c>
      <c r="F235" s="85">
        <v>8</v>
      </c>
      <c r="G235" s="85">
        <v>8</v>
      </c>
      <c r="H235" s="85">
        <v>8</v>
      </c>
      <c r="I235" s="85">
        <v>8</v>
      </c>
      <c r="J235" s="85">
        <v>8</v>
      </c>
      <c r="K235" s="85">
        <v>8</v>
      </c>
      <c r="L235" s="85">
        <v>8</v>
      </c>
      <c r="M235" s="85">
        <v>8</v>
      </c>
      <c r="N235" s="85">
        <v>8</v>
      </c>
      <c r="O235" s="85">
        <v>8</v>
      </c>
      <c r="P235" s="85">
        <v>8</v>
      </c>
      <c r="Q235" s="85">
        <v>8</v>
      </c>
      <c r="R235" s="85">
        <v>8</v>
      </c>
      <c r="S235" s="85">
        <v>8</v>
      </c>
      <c r="T235" s="85">
        <v>8</v>
      </c>
      <c r="U235" s="85">
        <v>8</v>
      </c>
      <c r="V235" s="85">
        <v>8</v>
      </c>
      <c r="W235" s="85">
        <v>8</v>
      </c>
      <c r="X235" s="85">
        <v>8</v>
      </c>
      <c r="Y235" s="85">
        <v>8</v>
      </c>
      <c r="Z235" s="85">
        <v>8</v>
      </c>
      <c r="AA235" s="85">
        <v>8</v>
      </c>
      <c r="AB235" s="85">
        <v>8</v>
      </c>
      <c r="AC235" s="85">
        <v>8</v>
      </c>
      <c r="AD235" s="85">
        <v>8</v>
      </c>
      <c r="AE235" s="85">
        <v>8</v>
      </c>
      <c r="AF235" s="85">
        <v>8</v>
      </c>
      <c r="AG235" s="85">
        <v>8</v>
      </c>
      <c r="AH235" s="85">
        <v>8</v>
      </c>
      <c r="AI235" s="85">
        <v>8</v>
      </c>
      <c r="AJ235" s="85">
        <v>8</v>
      </c>
      <c r="AK235" s="85">
        <v>8</v>
      </c>
      <c r="AL235" s="85">
        <v>8</v>
      </c>
      <c r="AM235" s="85">
        <v>8</v>
      </c>
      <c r="AN235" s="85">
        <v>8</v>
      </c>
      <c r="AO235" s="85">
        <v>8</v>
      </c>
      <c r="AP235" s="85">
        <v>8</v>
      </c>
      <c r="AQ235" s="85">
        <v>8</v>
      </c>
      <c r="AR235" s="85">
        <v>8</v>
      </c>
      <c r="AS235" s="85">
        <v>8</v>
      </c>
      <c r="AT235" s="85">
        <v>8</v>
      </c>
      <c r="AU235">
        <f t="shared" si="95"/>
        <v>16</v>
      </c>
      <c r="AV235">
        <f t="shared" si="96"/>
        <v>16</v>
      </c>
      <c r="AW235">
        <f t="shared" si="97"/>
        <v>16</v>
      </c>
      <c r="AX235">
        <f t="shared" si="98"/>
        <v>16</v>
      </c>
      <c r="AY235">
        <f t="shared" si="99"/>
        <v>16</v>
      </c>
      <c r="AZ235">
        <f t="shared" si="100"/>
        <v>16</v>
      </c>
      <c r="BA235">
        <f t="shared" si="101"/>
        <v>16</v>
      </c>
      <c r="BB235">
        <f t="shared" si="102"/>
        <v>16</v>
      </c>
      <c r="BC235">
        <f t="shared" si="103"/>
        <v>16</v>
      </c>
      <c r="BD235">
        <f t="shared" si="104"/>
        <v>16</v>
      </c>
      <c r="BE235">
        <f t="shared" si="105"/>
        <v>16</v>
      </c>
      <c r="BF235">
        <f t="shared" si="106"/>
        <v>16</v>
      </c>
      <c r="BG235">
        <f t="shared" si="107"/>
        <v>16</v>
      </c>
      <c r="BH235">
        <f t="shared" si="108"/>
        <v>16</v>
      </c>
      <c r="BI235">
        <f t="shared" si="109"/>
        <v>16</v>
      </c>
      <c r="BJ235">
        <f t="shared" si="110"/>
        <v>16</v>
      </c>
      <c r="BK235">
        <f t="shared" si="111"/>
        <v>16</v>
      </c>
      <c r="BL235">
        <f t="shared" si="112"/>
        <v>16</v>
      </c>
      <c r="BM235">
        <f t="shared" si="113"/>
        <v>16</v>
      </c>
      <c r="BN235">
        <f t="shared" si="114"/>
        <v>16</v>
      </c>
      <c r="BO235">
        <f t="shared" si="115"/>
        <v>16</v>
      </c>
      <c r="BP235">
        <f t="shared" si="116"/>
        <v>16</v>
      </c>
      <c r="BX235" s="85"/>
      <c r="BY235" s="85"/>
    </row>
    <row r="236" spans="1:77">
      <c r="A236" s="76" t="str">
        <f t="shared" si="94"/>
        <v>808</v>
      </c>
      <c r="B236" s="22">
        <v>39675</v>
      </c>
      <c r="C236" s="85">
        <v>8</v>
      </c>
      <c r="D236" s="85">
        <v>8</v>
      </c>
      <c r="E236" s="85">
        <v>8</v>
      </c>
      <c r="F236" s="85">
        <v>8</v>
      </c>
      <c r="G236" s="85">
        <v>8</v>
      </c>
      <c r="H236" s="85">
        <v>8</v>
      </c>
      <c r="I236" s="85">
        <v>8</v>
      </c>
      <c r="J236" s="85">
        <v>8</v>
      </c>
      <c r="K236" s="85">
        <v>8</v>
      </c>
      <c r="L236" s="85">
        <v>8</v>
      </c>
      <c r="M236" s="85">
        <v>8</v>
      </c>
      <c r="N236" s="85">
        <v>8</v>
      </c>
      <c r="O236" s="85">
        <v>8</v>
      </c>
      <c r="P236" s="85">
        <v>8</v>
      </c>
      <c r="Q236" s="85">
        <v>8</v>
      </c>
      <c r="R236" s="85">
        <v>8</v>
      </c>
      <c r="S236" s="85">
        <v>8</v>
      </c>
      <c r="T236" s="85">
        <v>8</v>
      </c>
      <c r="U236" s="85">
        <v>8</v>
      </c>
      <c r="V236" s="85">
        <v>8</v>
      </c>
      <c r="W236" s="85">
        <v>8</v>
      </c>
      <c r="X236" s="85">
        <v>8</v>
      </c>
      <c r="Y236" s="85">
        <v>8</v>
      </c>
      <c r="Z236" s="85">
        <v>8</v>
      </c>
      <c r="AA236" s="85">
        <v>8</v>
      </c>
      <c r="AB236" s="85">
        <v>8</v>
      </c>
      <c r="AC236" s="85">
        <v>8</v>
      </c>
      <c r="AD236" s="85">
        <v>8</v>
      </c>
      <c r="AE236" s="85">
        <v>8</v>
      </c>
      <c r="AF236" s="85">
        <v>8</v>
      </c>
      <c r="AG236" s="85">
        <v>8</v>
      </c>
      <c r="AH236" s="85">
        <v>8</v>
      </c>
      <c r="AI236" s="85">
        <v>8</v>
      </c>
      <c r="AJ236" s="85">
        <v>8</v>
      </c>
      <c r="AK236" s="85">
        <v>8</v>
      </c>
      <c r="AL236" s="85">
        <v>8</v>
      </c>
      <c r="AM236" s="85">
        <v>8</v>
      </c>
      <c r="AN236" s="85">
        <v>8</v>
      </c>
      <c r="AO236" s="85">
        <v>8</v>
      </c>
      <c r="AP236" s="85">
        <v>8</v>
      </c>
      <c r="AQ236" s="85">
        <v>8</v>
      </c>
      <c r="AR236" s="85">
        <v>8</v>
      </c>
      <c r="AS236" s="85">
        <v>8</v>
      </c>
      <c r="AT236" s="85">
        <v>8</v>
      </c>
      <c r="AU236">
        <f t="shared" si="95"/>
        <v>16</v>
      </c>
      <c r="AV236">
        <f t="shared" si="96"/>
        <v>16</v>
      </c>
      <c r="AW236">
        <f t="shared" si="97"/>
        <v>16</v>
      </c>
      <c r="AX236">
        <f t="shared" si="98"/>
        <v>16</v>
      </c>
      <c r="AY236">
        <f t="shared" si="99"/>
        <v>16</v>
      </c>
      <c r="AZ236">
        <f t="shared" si="100"/>
        <v>16</v>
      </c>
      <c r="BA236">
        <f t="shared" si="101"/>
        <v>16</v>
      </c>
      <c r="BB236">
        <f t="shared" si="102"/>
        <v>16</v>
      </c>
      <c r="BC236">
        <f t="shared" si="103"/>
        <v>16</v>
      </c>
      <c r="BD236">
        <f t="shared" si="104"/>
        <v>16</v>
      </c>
      <c r="BE236">
        <f t="shared" si="105"/>
        <v>16</v>
      </c>
      <c r="BF236">
        <f t="shared" si="106"/>
        <v>16</v>
      </c>
      <c r="BG236">
        <f t="shared" si="107"/>
        <v>16</v>
      </c>
      <c r="BH236">
        <f t="shared" si="108"/>
        <v>16</v>
      </c>
      <c r="BI236">
        <f t="shared" si="109"/>
        <v>16</v>
      </c>
      <c r="BJ236">
        <f t="shared" si="110"/>
        <v>16</v>
      </c>
      <c r="BK236">
        <f t="shared" si="111"/>
        <v>16</v>
      </c>
      <c r="BL236">
        <f t="shared" si="112"/>
        <v>16</v>
      </c>
      <c r="BM236">
        <f t="shared" si="113"/>
        <v>16</v>
      </c>
      <c r="BN236">
        <f t="shared" si="114"/>
        <v>16</v>
      </c>
      <c r="BO236">
        <f t="shared" si="115"/>
        <v>16</v>
      </c>
      <c r="BP236">
        <f t="shared" si="116"/>
        <v>16</v>
      </c>
      <c r="BX236" s="85"/>
      <c r="BY236" s="85"/>
    </row>
    <row r="237" spans="1:77">
      <c r="A237" s="76" t="str">
        <f t="shared" si="94"/>
        <v>808</v>
      </c>
      <c r="B237" s="22">
        <v>39676</v>
      </c>
      <c r="C237" s="85"/>
      <c r="D237" s="85"/>
      <c r="E237" s="85"/>
      <c r="F237" s="85"/>
      <c r="G237" s="85"/>
      <c r="H237" s="85"/>
      <c r="I237" s="85"/>
      <c r="J237" s="85"/>
      <c r="K237" s="85"/>
      <c r="L237" s="85"/>
      <c r="M237" s="85"/>
      <c r="N237" s="85"/>
      <c r="O237" s="85"/>
      <c r="P237" s="85"/>
      <c r="Q237" s="85"/>
      <c r="R237" s="85"/>
      <c r="S237" s="85"/>
      <c r="T237" s="85"/>
      <c r="U237" s="85"/>
      <c r="V237" s="85"/>
      <c r="W237" s="85"/>
      <c r="X237" s="85"/>
      <c r="Y237" s="85"/>
      <c r="Z237" s="85"/>
      <c r="AA237" s="85"/>
      <c r="AB237" s="85"/>
      <c r="AC237" s="85"/>
      <c r="AD237" s="85"/>
      <c r="AE237" s="85"/>
      <c r="AF237" s="85"/>
      <c r="AG237" s="85"/>
      <c r="AH237" s="85"/>
      <c r="AI237" s="85"/>
      <c r="AJ237" s="85"/>
      <c r="AK237" s="85"/>
      <c r="AL237" s="85"/>
      <c r="AM237" s="85"/>
      <c r="AN237" s="85"/>
      <c r="AO237" s="85"/>
      <c r="AP237" s="85"/>
      <c r="AQ237" s="85"/>
      <c r="AR237" s="85"/>
      <c r="AS237" s="85"/>
      <c r="AT237" s="85"/>
      <c r="AU237">
        <f t="shared" si="95"/>
        <v>0</v>
      </c>
      <c r="AV237">
        <f t="shared" si="96"/>
        <v>0</v>
      </c>
      <c r="AW237">
        <f t="shared" si="97"/>
        <v>0</v>
      </c>
      <c r="AX237">
        <f t="shared" si="98"/>
        <v>0</v>
      </c>
      <c r="AY237">
        <f t="shared" si="99"/>
        <v>0</v>
      </c>
      <c r="AZ237">
        <f t="shared" si="100"/>
        <v>0</v>
      </c>
      <c r="BA237">
        <f t="shared" si="101"/>
        <v>0</v>
      </c>
      <c r="BB237">
        <f t="shared" si="102"/>
        <v>0</v>
      </c>
      <c r="BC237">
        <f t="shared" si="103"/>
        <v>0</v>
      </c>
      <c r="BD237">
        <f t="shared" si="104"/>
        <v>0</v>
      </c>
      <c r="BE237">
        <f t="shared" si="105"/>
        <v>0</v>
      </c>
      <c r="BF237">
        <f t="shared" si="106"/>
        <v>0</v>
      </c>
      <c r="BG237">
        <f t="shared" si="107"/>
        <v>0</v>
      </c>
      <c r="BH237">
        <f t="shared" si="108"/>
        <v>0</v>
      </c>
      <c r="BI237">
        <f t="shared" si="109"/>
        <v>0</v>
      </c>
      <c r="BJ237">
        <f t="shared" si="110"/>
        <v>0</v>
      </c>
      <c r="BK237">
        <f t="shared" si="111"/>
        <v>0</v>
      </c>
      <c r="BL237">
        <f t="shared" si="112"/>
        <v>0</v>
      </c>
      <c r="BM237">
        <f t="shared" si="113"/>
        <v>0</v>
      </c>
      <c r="BN237">
        <f t="shared" si="114"/>
        <v>0</v>
      </c>
      <c r="BO237">
        <f t="shared" si="115"/>
        <v>0</v>
      </c>
      <c r="BP237">
        <f t="shared" si="116"/>
        <v>0</v>
      </c>
      <c r="BX237" s="85"/>
      <c r="BY237" s="85"/>
    </row>
    <row r="238" spans="1:77">
      <c r="A238" s="76" t="str">
        <f t="shared" si="94"/>
        <v>808</v>
      </c>
      <c r="B238" s="22">
        <v>39677</v>
      </c>
      <c r="C238" s="85"/>
      <c r="D238" s="85"/>
      <c r="E238" s="85"/>
      <c r="F238" s="85"/>
      <c r="G238" s="85"/>
      <c r="H238" s="85"/>
      <c r="I238" s="85"/>
      <c r="J238" s="85"/>
      <c r="K238" s="85"/>
      <c r="L238" s="85"/>
      <c r="M238" s="85"/>
      <c r="N238" s="85"/>
      <c r="O238" s="85"/>
      <c r="P238" s="85"/>
      <c r="Q238" s="85"/>
      <c r="R238" s="85"/>
      <c r="S238" s="85"/>
      <c r="T238" s="85"/>
      <c r="U238" s="85"/>
      <c r="V238" s="85"/>
      <c r="W238" s="85"/>
      <c r="X238" s="85"/>
      <c r="Y238" s="85"/>
      <c r="Z238" s="85"/>
      <c r="AA238" s="85"/>
      <c r="AB238" s="85"/>
      <c r="AC238" s="85"/>
      <c r="AD238" s="85"/>
      <c r="AE238" s="85"/>
      <c r="AF238" s="85"/>
      <c r="AG238" s="85"/>
      <c r="AH238" s="85"/>
      <c r="AI238" s="85"/>
      <c r="AJ238" s="85"/>
      <c r="AK238" s="85"/>
      <c r="AL238" s="85"/>
      <c r="AM238" s="85"/>
      <c r="AN238" s="85"/>
      <c r="AO238" s="85"/>
      <c r="AP238" s="85"/>
      <c r="AQ238" s="85"/>
      <c r="AR238" s="85"/>
      <c r="AS238" s="85"/>
      <c r="AT238" s="85"/>
      <c r="AU238">
        <f t="shared" si="95"/>
        <v>0</v>
      </c>
      <c r="AV238">
        <f t="shared" si="96"/>
        <v>0</v>
      </c>
      <c r="AW238">
        <f t="shared" si="97"/>
        <v>0</v>
      </c>
      <c r="AX238">
        <f t="shared" si="98"/>
        <v>0</v>
      </c>
      <c r="AY238">
        <f t="shared" si="99"/>
        <v>0</v>
      </c>
      <c r="AZ238">
        <f t="shared" si="100"/>
        <v>0</v>
      </c>
      <c r="BA238">
        <f t="shared" si="101"/>
        <v>0</v>
      </c>
      <c r="BB238">
        <f t="shared" si="102"/>
        <v>0</v>
      </c>
      <c r="BC238">
        <f t="shared" si="103"/>
        <v>0</v>
      </c>
      <c r="BD238">
        <f t="shared" si="104"/>
        <v>0</v>
      </c>
      <c r="BE238">
        <f t="shared" si="105"/>
        <v>0</v>
      </c>
      <c r="BF238">
        <f t="shared" si="106"/>
        <v>0</v>
      </c>
      <c r="BG238">
        <f t="shared" si="107"/>
        <v>0</v>
      </c>
      <c r="BH238">
        <f t="shared" si="108"/>
        <v>0</v>
      </c>
      <c r="BI238">
        <f t="shared" si="109"/>
        <v>0</v>
      </c>
      <c r="BJ238">
        <f t="shared" si="110"/>
        <v>0</v>
      </c>
      <c r="BK238">
        <f t="shared" si="111"/>
        <v>0</v>
      </c>
      <c r="BL238">
        <f t="shared" si="112"/>
        <v>0</v>
      </c>
      <c r="BM238">
        <f t="shared" si="113"/>
        <v>0</v>
      </c>
      <c r="BN238">
        <f t="shared" si="114"/>
        <v>0</v>
      </c>
      <c r="BO238">
        <f t="shared" si="115"/>
        <v>0</v>
      </c>
      <c r="BP238">
        <f t="shared" si="116"/>
        <v>0</v>
      </c>
      <c r="BX238" s="85"/>
      <c r="BY238" s="85"/>
    </row>
    <row r="239" spans="1:77">
      <c r="A239" s="76" t="str">
        <f t="shared" si="94"/>
        <v>808</v>
      </c>
      <c r="B239" s="22">
        <v>39678</v>
      </c>
      <c r="C239" s="85">
        <v>8</v>
      </c>
      <c r="D239" s="85">
        <v>8</v>
      </c>
      <c r="E239" s="85">
        <v>8</v>
      </c>
      <c r="F239" s="85">
        <v>8</v>
      </c>
      <c r="G239" s="85">
        <v>8</v>
      </c>
      <c r="H239" s="85">
        <v>8</v>
      </c>
      <c r="I239" s="85">
        <v>8</v>
      </c>
      <c r="J239" s="85">
        <v>8</v>
      </c>
      <c r="K239" s="85">
        <v>8</v>
      </c>
      <c r="L239" s="85">
        <v>8</v>
      </c>
      <c r="M239" s="85">
        <v>8</v>
      </c>
      <c r="N239" s="85">
        <v>8</v>
      </c>
      <c r="O239" s="85">
        <v>8</v>
      </c>
      <c r="P239" s="85">
        <v>8</v>
      </c>
      <c r="Q239" s="85">
        <v>8</v>
      </c>
      <c r="R239" s="85">
        <v>8</v>
      </c>
      <c r="S239" s="85">
        <v>8</v>
      </c>
      <c r="T239" s="85">
        <v>8</v>
      </c>
      <c r="U239" s="85">
        <v>8</v>
      </c>
      <c r="V239" s="85">
        <v>8</v>
      </c>
      <c r="W239" s="85">
        <v>8</v>
      </c>
      <c r="X239" s="85">
        <v>8</v>
      </c>
      <c r="Y239" s="85">
        <v>8</v>
      </c>
      <c r="Z239" s="85">
        <v>8</v>
      </c>
      <c r="AA239" s="85">
        <v>8</v>
      </c>
      <c r="AB239" s="85">
        <v>8</v>
      </c>
      <c r="AC239" s="85">
        <v>8</v>
      </c>
      <c r="AD239" s="85">
        <v>8</v>
      </c>
      <c r="AE239" s="85">
        <v>8</v>
      </c>
      <c r="AF239" s="85">
        <v>8</v>
      </c>
      <c r="AG239" s="85">
        <v>8</v>
      </c>
      <c r="AH239" s="85">
        <v>8</v>
      </c>
      <c r="AI239" s="85">
        <v>8</v>
      </c>
      <c r="AJ239" s="85">
        <v>8</v>
      </c>
      <c r="AK239" s="85">
        <v>8</v>
      </c>
      <c r="AL239" s="85">
        <v>8</v>
      </c>
      <c r="AM239" s="85">
        <v>8</v>
      </c>
      <c r="AN239" s="85">
        <v>8</v>
      </c>
      <c r="AO239" s="85">
        <v>8</v>
      </c>
      <c r="AP239" s="85">
        <v>8</v>
      </c>
      <c r="AQ239" s="85">
        <v>8</v>
      </c>
      <c r="AR239" s="85">
        <v>8</v>
      </c>
      <c r="AS239" s="85">
        <v>8</v>
      </c>
      <c r="AT239" s="85">
        <v>8</v>
      </c>
      <c r="AU239">
        <f t="shared" si="95"/>
        <v>16</v>
      </c>
      <c r="AV239">
        <f t="shared" si="96"/>
        <v>16</v>
      </c>
      <c r="AW239">
        <f t="shared" si="97"/>
        <v>16</v>
      </c>
      <c r="AX239">
        <f t="shared" si="98"/>
        <v>16</v>
      </c>
      <c r="AY239">
        <f t="shared" si="99"/>
        <v>16</v>
      </c>
      <c r="AZ239">
        <f t="shared" si="100"/>
        <v>16</v>
      </c>
      <c r="BA239">
        <f t="shared" si="101"/>
        <v>16</v>
      </c>
      <c r="BB239">
        <f t="shared" si="102"/>
        <v>16</v>
      </c>
      <c r="BC239">
        <f t="shared" si="103"/>
        <v>16</v>
      </c>
      <c r="BD239">
        <f t="shared" si="104"/>
        <v>16</v>
      </c>
      <c r="BE239">
        <f t="shared" si="105"/>
        <v>16</v>
      </c>
      <c r="BF239">
        <f t="shared" si="106"/>
        <v>16</v>
      </c>
      <c r="BG239">
        <f t="shared" si="107"/>
        <v>16</v>
      </c>
      <c r="BH239">
        <f t="shared" si="108"/>
        <v>16</v>
      </c>
      <c r="BI239">
        <f t="shared" si="109"/>
        <v>16</v>
      </c>
      <c r="BJ239">
        <f t="shared" si="110"/>
        <v>16</v>
      </c>
      <c r="BK239">
        <f t="shared" si="111"/>
        <v>16</v>
      </c>
      <c r="BL239">
        <f t="shared" si="112"/>
        <v>16</v>
      </c>
      <c r="BM239">
        <f t="shared" si="113"/>
        <v>16</v>
      </c>
      <c r="BN239">
        <f t="shared" si="114"/>
        <v>16</v>
      </c>
      <c r="BO239">
        <f t="shared" si="115"/>
        <v>16</v>
      </c>
      <c r="BP239">
        <f t="shared" si="116"/>
        <v>16</v>
      </c>
      <c r="BX239" s="85"/>
      <c r="BY239" s="85"/>
    </row>
    <row r="240" spans="1:77">
      <c r="A240" s="76" t="str">
        <f t="shared" si="94"/>
        <v>808</v>
      </c>
      <c r="B240" s="22">
        <v>39679</v>
      </c>
      <c r="C240" s="85">
        <v>9</v>
      </c>
      <c r="D240" s="85">
        <v>9</v>
      </c>
      <c r="E240" s="85">
        <v>9</v>
      </c>
      <c r="F240" s="85">
        <v>9</v>
      </c>
      <c r="G240" s="85">
        <v>9</v>
      </c>
      <c r="H240" s="85">
        <v>9</v>
      </c>
      <c r="I240" s="85">
        <v>9</v>
      </c>
      <c r="J240" s="85">
        <v>9</v>
      </c>
      <c r="K240" s="85">
        <v>9</v>
      </c>
      <c r="L240" s="85">
        <v>9</v>
      </c>
      <c r="M240" s="85">
        <v>9</v>
      </c>
      <c r="N240" s="85">
        <v>9</v>
      </c>
      <c r="O240" s="85">
        <v>9</v>
      </c>
      <c r="P240" s="85">
        <v>9</v>
      </c>
      <c r="Q240" s="85">
        <v>9</v>
      </c>
      <c r="R240" s="85">
        <v>9</v>
      </c>
      <c r="S240" s="85">
        <v>9</v>
      </c>
      <c r="T240" s="85">
        <v>9</v>
      </c>
      <c r="U240" s="85">
        <v>9</v>
      </c>
      <c r="V240" s="85">
        <v>9</v>
      </c>
      <c r="W240" s="85">
        <v>9</v>
      </c>
      <c r="X240" s="85">
        <v>9</v>
      </c>
      <c r="Y240" s="85">
        <v>9</v>
      </c>
      <c r="Z240" s="85">
        <v>9</v>
      </c>
      <c r="AA240" s="85">
        <v>9</v>
      </c>
      <c r="AB240" s="85">
        <v>9</v>
      </c>
      <c r="AC240" s="85">
        <v>9</v>
      </c>
      <c r="AD240" s="85">
        <v>9</v>
      </c>
      <c r="AE240" s="85">
        <v>9</v>
      </c>
      <c r="AF240" s="85">
        <v>9</v>
      </c>
      <c r="AG240" s="85">
        <v>9</v>
      </c>
      <c r="AH240" s="85">
        <v>9</v>
      </c>
      <c r="AI240" s="85">
        <v>9</v>
      </c>
      <c r="AJ240" s="85">
        <v>9</v>
      </c>
      <c r="AK240" s="85">
        <v>9</v>
      </c>
      <c r="AL240" s="85">
        <v>9</v>
      </c>
      <c r="AM240" s="85">
        <v>9</v>
      </c>
      <c r="AN240" s="85">
        <v>9</v>
      </c>
      <c r="AO240" s="85">
        <v>9</v>
      </c>
      <c r="AP240" s="85">
        <v>9</v>
      </c>
      <c r="AQ240" s="85">
        <v>9</v>
      </c>
      <c r="AR240" s="85">
        <v>9</v>
      </c>
      <c r="AS240" s="85">
        <v>9</v>
      </c>
      <c r="AT240" s="85">
        <v>9</v>
      </c>
      <c r="AU240">
        <f t="shared" si="95"/>
        <v>18</v>
      </c>
      <c r="AV240">
        <f t="shared" si="96"/>
        <v>18</v>
      </c>
      <c r="AW240">
        <f t="shared" si="97"/>
        <v>18</v>
      </c>
      <c r="AX240">
        <f t="shared" si="98"/>
        <v>18</v>
      </c>
      <c r="AY240">
        <f t="shared" si="99"/>
        <v>18</v>
      </c>
      <c r="AZ240">
        <f t="shared" si="100"/>
        <v>18</v>
      </c>
      <c r="BA240">
        <f t="shared" si="101"/>
        <v>18</v>
      </c>
      <c r="BB240">
        <f t="shared" si="102"/>
        <v>18</v>
      </c>
      <c r="BC240">
        <f t="shared" si="103"/>
        <v>18</v>
      </c>
      <c r="BD240">
        <f t="shared" si="104"/>
        <v>18</v>
      </c>
      <c r="BE240">
        <f t="shared" si="105"/>
        <v>18</v>
      </c>
      <c r="BF240">
        <f t="shared" si="106"/>
        <v>18</v>
      </c>
      <c r="BG240">
        <f t="shared" si="107"/>
        <v>18</v>
      </c>
      <c r="BH240">
        <f t="shared" si="108"/>
        <v>18</v>
      </c>
      <c r="BI240">
        <f t="shared" si="109"/>
        <v>18</v>
      </c>
      <c r="BJ240">
        <f t="shared" si="110"/>
        <v>18</v>
      </c>
      <c r="BK240">
        <f t="shared" si="111"/>
        <v>18</v>
      </c>
      <c r="BL240">
        <f t="shared" si="112"/>
        <v>18</v>
      </c>
      <c r="BM240">
        <f t="shared" si="113"/>
        <v>18</v>
      </c>
      <c r="BN240">
        <f t="shared" si="114"/>
        <v>18</v>
      </c>
      <c r="BO240">
        <f t="shared" si="115"/>
        <v>18</v>
      </c>
      <c r="BP240">
        <f t="shared" si="116"/>
        <v>18</v>
      </c>
      <c r="BX240" s="85"/>
      <c r="BY240" s="85"/>
    </row>
    <row r="241" spans="1:77">
      <c r="A241" s="76" t="str">
        <f t="shared" si="94"/>
        <v>808</v>
      </c>
      <c r="B241" s="22">
        <v>39680</v>
      </c>
      <c r="C241" s="85">
        <v>8</v>
      </c>
      <c r="D241" s="85">
        <v>8</v>
      </c>
      <c r="E241" s="85">
        <v>8</v>
      </c>
      <c r="F241" s="85">
        <v>8</v>
      </c>
      <c r="G241" s="85">
        <v>8</v>
      </c>
      <c r="H241" s="85">
        <v>8</v>
      </c>
      <c r="I241" s="85">
        <v>8</v>
      </c>
      <c r="J241" s="85">
        <v>8</v>
      </c>
      <c r="K241" s="85">
        <v>8</v>
      </c>
      <c r="L241" s="85">
        <v>8</v>
      </c>
      <c r="M241" s="85">
        <v>8</v>
      </c>
      <c r="N241" s="85">
        <v>8</v>
      </c>
      <c r="O241" s="85">
        <v>8</v>
      </c>
      <c r="P241" s="85">
        <v>8</v>
      </c>
      <c r="Q241" s="85">
        <v>8</v>
      </c>
      <c r="R241" s="85">
        <v>8</v>
      </c>
      <c r="S241" s="85">
        <v>8</v>
      </c>
      <c r="T241" s="85">
        <v>8</v>
      </c>
      <c r="U241" s="85">
        <v>8</v>
      </c>
      <c r="V241" s="85">
        <v>8</v>
      </c>
      <c r="W241" s="85">
        <v>8</v>
      </c>
      <c r="X241" s="85">
        <v>8</v>
      </c>
      <c r="Y241" s="85">
        <v>8</v>
      </c>
      <c r="Z241" s="85">
        <v>8</v>
      </c>
      <c r="AA241" s="85">
        <v>8</v>
      </c>
      <c r="AB241" s="85">
        <v>8</v>
      </c>
      <c r="AC241" s="85">
        <v>8</v>
      </c>
      <c r="AD241" s="85">
        <v>8</v>
      </c>
      <c r="AE241" s="85">
        <v>8</v>
      </c>
      <c r="AF241" s="85">
        <v>8</v>
      </c>
      <c r="AG241" s="85">
        <v>8</v>
      </c>
      <c r="AH241" s="85">
        <v>8</v>
      </c>
      <c r="AI241" s="85">
        <v>8</v>
      </c>
      <c r="AJ241" s="85">
        <v>8</v>
      </c>
      <c r="AK241" s="85">
        <v>8</v>
      </c>
      <c r="AL241" s="85">
        <v>8</v>
      </c>
      <c r="AM241" s="85">
        <v>8</v>
      </c>
      <c r="AN241" s="85">
        <v>8</v>
      </c>
      <c r="AO241" s="85">
        <v>8</v>
      </c>
      <c r="AP241" s="85">
        <v>8</v>
      </c>
      <c r="AQ241" s="85">
        <v>8</v>
      </c>
      <c r="AR241" s="85">
        <v>8</v>
      </c>
      <c r="AS241" s="85">
        <v>8</v>
      </c>
      <c r="AT241" s="85">
        <v>8</v>
      </c>
      <c r="AU241">
        <f t="shared" si="95"/>
        <v>16</v>
      </c>
      <c r="AV241">
        <f t="shared" si="96"/>
        <v>16</v>
      </c>
      <c r="AW241">
        <f t="shared" si="97"/>
        <v>16</v>
      </c>
      <c r="AX241">
        <f t="shared" si="98"/>
        <v>16</v>
      </c>
      <c r="AY241">
        <f t="shared" si="99"/>
        <v>16</v>
      </c>
      <c r="AZ241">
        <f t="shared" si="100"/>
        <v>16</v>
      </c>
      <c r="BA241">
        <f t="shared" si="101"/>
        <v>16</v>
      </c>
      <c r="BB241">
        <f t="shared" si="102"/>
        <v>16</v>
      </c>
      <c r="BC241">
        <f t="shared" si="103"/>
        <v>16</v>
      </c>
      <c r="BD241">
        <f t="shared" si="104"/>
        <v>16</v>
      </c>
      <c r="BE241">
        <f t="shared" si="105"/>
        <v>16</v>
      </c>
      <c r="BF241">
        <f t="shared" si="106"/>
        <v>16</v>
      </c>
      <c r="BG241">
        <f t="shared" si="107"/>
        <v>16</v>
      </c>
      <c r="BH241">
        <f t="shared" si="108"/>
        <v>16</v>
      </c>
      <c r="BI241">
        <f t="shared" si="109"/>
        <v>16</v>
      </c>
      <c r="BJ241">
        <f t="shared" si="110"/>
        <v>16</v>
      </c>
      <c r="BK241">
        <f t="shared" si="111"/>
        <v>16</v>
      </c>
      <c r="BL241">
        <f t="shared" si="112"/>
        <v>16</v>
      </c>
      <c r="BM241">
        <f t="shared" si="113"/>
        <v>16</v>
      </c>
      <c r="BN241">
        <f t="shared" si="114"/>
        <v>16</v>
      </c>
      <c r="BO241">
        <f t="shared" si="115"/>
        <v>16</v>
      </c>
      <c r="BP241">
        <f t="shared" si="116"/>
        <v>16</v>
      </c>
      <c r="BX241" s="85"/>
      <c r="BY241" s="85"/>
    </row>
    <row r="242" spans="1:77">
      <c r="A242" s="76" t="str">
        <f t="shared" si="94"/>
        <v>808</v>
      </c>
      <c r="B242" s="22">
        <v>39681</v>
      </c>
      <c r="C242" s="85">
        <v>8</v>
      </c>
      <c r="D242" s="85">
        <v>8</v>
      </c>
      <c r="E242" s="85">
        <v>8</v>
      </c>
      <c r="F242" s="85">
        <v>8</v>
      </c>
      <c r="G242" s="85">
        <v>8</v>
      </c>
      <c r="H242" s="85">
        <v>8</v>
      </c>
      <c r="I242" s="85">
        <v>8</v>
      </c>
      <c r="J242" s="85">
        <v>8</v>
      </c>
      <c r="K242" s="85">
        <v>8</v>
      </c>
      <c r="L242" s="85">
        <v>8</v>
      </c>
      <c r="M242" s="85">
        <v>8</v>
      </c>
      <c r="N242" s="85">
        <v>8</v>
      </c>
      <c r="O242" s="85">
        <v>8</v>
      </c>
      <c r="P242" s="85">
        <v>8</v>
      </c>
      <c r="Q242" s="85">
        <v>8</v>
      </c>
      <c r="R242" s="85">
        <v>8</v>
      </c>
      <c r="S242" s="85">
        <v>8</v>
      </c>
      <c r="T242" s="85">
        <v>8</v>
      </c>
      <c r="U242" s="85">
        <v>8</v>
      </c>
      <c r="V242" s="85">
        <v>8</v>
      </c>
      <c r="W242" s="85">
        <v>8</v>
      </c>
      <c r="X242" s="85">
        <v>8</v>
      </c>
      <c r="Y242" s="85">
        <v>8</v>
      </c>
      <c r="Z242" s="85">
        <v>8</v>
      </c>
      <c r="AA242" s="85">
        <v>8</v>
      </c>
      <c r="AB242" s="85">
        <v>8</v>
      </c>
      <c r="AC242" s="85">
        <v>8</v>
      </c>
      <c r="AD242" s="85">
        <v>8</v>
      </c>
      <c r="AE242" s="85">
        <v>8</v>
      </c>
      <c r="AF242" s="85">
        <v>8</v>
      </c>
      <c r="AG242" s="85">
        <v>8</v>
      </c>
      <c r="AH242" s="85">
        <v>8</v>
      </c>
      <c r="AI242" s="85">
        <v>8</v>
      </c>
      <c r="AJ242" s="85">
        <v>8</v>
      </c>
      <c r="AK242" s="85">
        <v>8</v>
      </c>
      <c r="AL242" s="85">
        <v>8</v>
      </c>
      <c r="AM242" s="85">
        <v>8</v>
      </c>
      <c r="AN242" s="85">
        <v>8</v>
      </c>
      <c r="AO242" s="85">
        <v>8</v>
      </c>
      <c r="AP242" s="85">
        <v>8</v>
      </c>
      <c r="AQ242" s="85">
        <v>8</v>
      </c>
      <c r="AR242" s="85">
        <v>8</v>
      </c>
      <c r="AS242" s="85">
        <v>8</v>
      </c>
      <c r="AT242" s="85">
        <v>8</v>
      </c>
      <c r="AU242">
        <f t="shared" si="95"/>
        <v>16</v>
      </c>
      <c r="AV242">
        <f t="shared" si="96"/>
        <v>16</v>
      </c>
      <c r="AW242">
        <f t="shared" si="97"/>
        <v>16</v>
      </c>
      <c r="AX242">
        <f t="shared" si="98"/>
        <v>16</v>
      </c>
      <c r="AY242">
        <f t="shared" si="99"/>
        <v>16</v>
      </c>
      <c r="AZ242">
        <f t="shared" si="100"/>
        <v>16</v>
      </c>
      <c r="BA242">
        <f t="shared" si="101"/>
        <v>16</v>
      </c>
      <c r="BB242">
        <f t="shared" si="102"/>
        <v>16</v>
      </c>
      <c r="BC242">
        <f t="shared" si="103"/>
        <v>16</v>
      </c>
      <c r="BD242">
        <f t="shared" si="104"/>
        <v>16</v>
      </c>
      <c r="BE242">
        <f t="shared" si="105"/>
        <v>16</v>
      </c>
      <c r="BF242">
        <f t="shared" si="106"/>
        <v>16</v>
      </c>
      <c r="BG242">
        <f t="shared" si="107"/>
        <v>16</v>
      </c>
      <c r="BH242">
        <f t="shared" si="108"/>
        <v>16</v>
      </c>
      <c r="BI242">
        <f t="shared" si="109"/>
        <v>16</v>
      </c>
      <c r="BJ242">
        <f t="shared" si="110"/>
        <v>16</v>
      </c>
      <c r="BK242">
        <f t="shared" si="111"/>
        <v>16</v>
      </c>
      <c r="BL242">
        <f t="shared" si="112"/>
        <v>16</v>
      </c>
      <c r="BM242">
        <f t="shared" si="113"/>
        <v>16</v>
      </c>
      <c r="BN242">
        <f t="shared" si="114"/>
        <v>16</v>
      </c>
      <c r="BO242">
        <f t="shared" si="115"/>
        <v>16</v>
      </c>
      <c r="BP242">
        <f t="shared" si="116"/>
        <v>16</v>
      </c>
      <c r="BX242" s="85"/>
      <c r="BY242" s="85"/>
    </row>
    <row r="243" spans="1:77">
      <c r="A243" s="76" t="str">
        <f t="shared" si="94"/>
        <v>808</v>
      </c>
      <c r="B243" s="22">
        <v>39682</v>
      </c>
      <c r="C243" s="85">
        <v>8</v>
      </c>
      <c r="D243" s="85">
        <v>8</v>
      </c>
      <c r="E243" s="85">
        <v>8</v>
      </c>
      <c r="F243" s="85">
        <v>8</v>
      </c>
      <c r="G243" s="85">
        <v>8</v>
      </c>
      <c r="H243" s="85">
        <v>8</v>
      </c>
      <c r="I243" s="85">
        <v>8</v>
      </c>
      <c r="J243" s="85">
        <v>8</v>
      </c>
      <c r="K243" s="85">
        <v>8</v>
      </c>
      <c r="L243" s="85">
        <v>8</v>
      </c>
      <c r="M243" s="85">
        <v>8</v>
      </c>
      <c r="N243" s="85">
        <v>8</v>
      </c>
      <c r="O243" s="85">
        <v>8</v>
      </c>
      <c r="P243" s="85">
        <v>8</v>
      </c>
      <c r="Q243" s="85">
        <v>8</v>
      </c>
      <c r="R243" s="85">
        <v>8</v>
      </c>
      <c r="S243" s="85">
        <v>8</v>
      </c>
      <c r="T243" s="85">
        <v>8</v>
      </c>
      <c r="U243" s="85">
        <v>8</v>
      </c>
      <c r="V243" s="85">
        <v>8</v>
      </c>
      <c r="W243" s="85">
        <v>8</v>
      </c>
      <c r="X243" s="85">
        <v>8</v>
      </c>
      <c r="Y243" s="85">
        <v>8</v>
      </c>
      <c r="Z243" s="85">
        <v>8</v>
      </c>
      <c r="AA243" s="85">
        <v>8</v>
      </c>
      <c r="AB243" s="85">
        <v>8</v>
      </c>
      <c r="AC243" s="85">
        <v>8</v>
      </c>
      <c r="AD243" s="85">
        <v>8</v>
      </c>
      <c r="AE243" s="85">
        <v>8</v>
      </c>
      <c r="AF243" s="85">
        <v>8</v>
      </c>
      <c r="AG243" s="85">
        <v>8</v>
      </c>
      <c r="AH243" s="85">
        <v>8</v>
      </c>
      <c r="AI243" s="85">
        <v>8</v>
      </c>
      <c r="AJ243" s="85">
        <v>8</v>
      </c>
      <c r="AK243" s="85">
        <v>8</v>
      </c>
      <c r="AL243" s="85">
        <v>8</v>
      </c>
      <c r="AM243" s="85">
        <v>8</v>
      </c>
      <c r="AN243" s="85">
        <v>8</v>
      </c>
      <c r="AO243" s="85">
        <v>8</v>
      </c>
      <c r="AP243" s="85">
        <v>8</v>
      </c>
      <c r="AQ243" s="85">
        <v>8</v>
      </c>
      <c r="AR243" s="85">
        <v>8</v>
      </c>
      <c r="AS243" s="85">
        <v>8</v>
      </c>
      <c r="AT243" s="85">
        <v>8</v>
      </c>
      <c r="AU243">
        <f t="shared" si="95"/>
        <v>16</v>
      </c>
      <c r="AV243">
        <f t="shared" si="96"/>
        <v>16</v>
      </c>
      <c r="AW243">
        <f t="shared" si="97"/>
        <v>16</v>
      </c>
      <c r="AX243">
        <f t="shared" si="98"/>
        <v>16</v>
      </c>
      <c r="AY243">
        <f t="shared" si="99"/>
        <v>16</v>
      </c>
      <c r="AZ243">
        <f t="shared" si="100"/>
        <v>16</v>
      </c>
      <c r="BA243">
        <f t="shared" si="101"/>
        <v>16</v>
      </c>
      <c r="BB243">
        <f t="shared" si="102"/>
        <v>16</v>
      </c>
      <c r="BC243">
        <f t="shared" si="103"/>
        <v>16</v>
      </c>
      <c r="BD243">
        <f t="shared" si="104"/>
        <v>16</v>
      </c>
      <c r="BE243">
        <f t="shared" si="105"/>
        <v>16</v>
      </c>
      <c r="BF243">
        <f t="shared" si="106"/>
        <v>16</v>
      </c>
      <c r="BG243">
        <f t="shared" si="107"/>
        <v>16</v>
      </c>
      <c r="BH243">
        <f t="shared" si="108"/>
        <v>16</v>
      </c>
      <c r="BI243">
        <f t="shared" si="109"/>
        <v>16</v>
      </c>
      <c r="BJ243">
        <f t="shared" si="110"/>
        <v>16</v>
      </c>
      <c r="BK243">
        <f t="shared" si="111"/>
        <v>16</v>
      </c>
      <c r="BL243">
        <f t="shared" si="112"/>
        <v>16</v>
      </c>
      <c r="BM243">
        <f t="shared" si="113"/>
        <v>16</v>
      </c>
      <c r="BN243">
        <f t="shared" si="114"/>
        <v>16</v>
      </c>
      <c r="BO243">
        <f t="shared" si="115"/>
        <v>16</v>
      </c>
      <c r="BP243">
        <f t="shared" si="116"/>
        <v>16</v>
      </c>
      <c r="BX243" s="85"/>
      <c r="BY243" s="85"/>
    </row>
    <row r="244" spans="1:77">
      <c r="A244" s="76" t="str">
        <f t="shared" si="94"/>
        <v>808</v>
      </c>
      <c r="B244" s="22">
        <v>39683</v>
      </c>
      <c r="C244" s="85"/>
      <c r="D244" s="85"/>
      <c r="E244" s="85"/>
      <c r="F244" s="85"/>
      <c r="G244" s="85"/>
      <c r="H244" s="85"/>
      <c r="I244" s="85"/>
      <c r="J244" s="85"/>
      <c r="K244" s="85"/>
      <c r="L244" s="85"/>
      <c r="M244" s="85"/>
      <c r="N244" s="85"/>
      <c r="O244" s="85"/>
      <c r="P244" s="85"/>
      <c r="Q244" s="85"/>
      <c r="R244" s="85"/>
      <c r="S244" s="85"/>
      <c r="T244" s="85"/>
      <c r="U244" s="85"/>
      <c r="V244" s="85"/>
      <c r="W244" s="85"/>
      <c r="X244" s="85"/>
      <c r="Y244" s="85"/>
      <c r="Z244" s="85"/>
      <c r="AA244" s="85"/>
      <c r="AB244" s="85"/>
      <c r="AC244" s="85"/>
      <c r="AD244" s="85"/>
      <c r="AE244" s="85"/>
      <c r="AF244" s="85"/>
      <c r="AG244" s="85"/>
      <c r="AH244" s="85"/>
      <c r="AI244" s="85"/>
      <c r="AJ244" s="85"/>
      <c r="AK244" s="85"/>
      <c r="AL244" s="85"/>
      <c r="AM244" s="85"/>
      <c r="AN244" s="85"/>
      <c r="AO244" s="85"/>
      <c r="AP244" s="85"/>
      <c r="AQ244" s="85"/>
      <c r="AR244" s="85"/>
      <c r="AS244" s="85"/>
      <c r="AT244" s="85"/>
      <c r="AU244">
        <f t="shared" si="95"/>
        <v>0</v>
      </c>
      <c r="AV244">
        <f t="shared" si="96"/>
        <v>0</v>
      </c>
      <c r="AW244">
        <f t="shared" si="97"/>
        <v>0</v>
      </c>
      <c r="AX244">
        <f t="shared" si="98"/>
        <v>0</v>
      </c>
      <c r="AY244">
        <f t="shared" si="99"/>
        <v>0</v>
      </c>
      <c r="AZ244">
        <f t="shared" si="100"/>
        <v>0</v>
      </c>
      <c r="BA244">
        <f t="shared" si="101"/>
        <v>0</v>
      </c>
      <c r="BB244">
        <f t="shared" si="102"/>
        <v>0</v>
      </c>
      <c r="BC244">
        <f t="shared" si="103"/>
        <v>0</v>
      </c>
      <c r="BD244">
        <f t="shared" si="104"/>
        <v>0</v>
      </c>
      <c r="BE244">
        <f t="shared" si="105"/>
        <v>0</v>
      </c>
      <c r="BF244">
        <f t="shared" si="106"/>
        <v>0</v>
      </c>
      <c r="BG244">
        <f t="shared" si="107"/>
        <v>0</v>
      </c>
      <c r="BH244">
        <f t="shared" si="108"/>
        <v>0</v>
      </c>
      <c r="BI244">
        <f t="shared" si="109"/>
        <v>0</v>
      </c>
      <c r="BJ244">
        <f t="shared" si="110"/>
        <v>0</v>
      </c>
      <c r="BK244">
        <f t="shared" si="111"/>
        <v>0</v>
      </c>
      <c r="BL244">
        <f t="shared" si="112"/>
        <v>0</v>
      </c>
      <c r="BM244">
        <f t="shared" si="113"/>
        <v>0</v>
      </c>
      <c r="BN244">
        <f t="shared" si="114"/>
        <v>0</v>
      </c>
      <c r="BO244">
        <f t="shared" si="115"/>
        <v>0</v>
      </c>
      <c r="BP244">
        <f t="shared" si="116"/>
        <v>0</v>
      </c>
      <c r="BX244" s="85"/>
      <c r="BY244" s="85"/>
    </row>
    <row r="245" spans="1:77">
      <c r="A245" s="76" t="str">
        <f t="shared" si="94"/>
        <v>808</v>
      </c>
      <c r="B245" s="22">
        <v>39684</v>
      </c>
      <c r="C245" s="85"/>
      <c r="D245" s="85"/>
      <c r="E245" s="85"/>
      <c r="F245" s="85"/>
      <c r="G245" s="85"/>
      <c r="H245" s="85"/>
      <c r="I245" s="85"/>
      <c r="J245" s="85"/>
      <c r="K245" s="85"/>
      <c r="L245" s="85"/>
      <c r="M245" s="85"/>
      <c r="N245" s="85"/>
      <c r="O245" s="85"/>
      <c r="P245" s="85"/>
      <c r="Q245" s="85"/>
      <c r="R245" s="85"/>
      <c r="S245" s="85"/>
      <c r="T245" s="85"/>
      <c r="U245" s="85"/>
      <c r="V245" s="85"/>
      <c r="W245" s="85"/>
      <c r="X245" s="85"/>
      <c r="Y245" s="85"/>
      <c r="Z245" s="85"/>
      <c r="AA245" s="85"/>
      <c r="AB245" s="85"/>
      <c r="AC245" s="85"/>
      <c r="AD245" s="85"/>
      <c r="AE245" s="85"/>
      <c r="AF245" s="85"/>
      <c r="AG245" s="85"/>
      <c r="AH245" s="85"/>
      <c r="AI245" s="85"/>
      <c r="AJ245" s="85"/>
      <c r="AK245" s="85"/>
      <c r="AL245" s="85"/>
      <c r="AM245" s="85"/>
      <c r="AN245" s="85"/>
      <c r="AO245" s="85"/>
      <c r="AP245" s="85"/>
      <c r="AQ245" s="85"/>
      <c r="AR245" s="85"/>
      <c r="AS245" s="85"/>
      <c r="AT245" s="85"/>
      <c r="AU245">
        <f t="shared" si="95"/>
        <v>0</v>
      </c>
      <c r="AV245">
        <f t="shared" si="96"/>
        <v>0</v>
      </c>
      <c r="AW245">
        <f t="shared" si="97"/>
        <v>0</v>
      </c>
      <c r="AX245">
        <f t="shared" si="98"/>
        <v>0</v>
      </c>
      <c r="AY245">
        <f t="shared" si="99"/>
        <v>0</v>
      </c>
      <c r="AZ245">
        <f t="shared" si="100"/>
        <v>0</v>
      </c>
      <c r="BA245">
        <f t="shared" si="101"/>
        <v>0</v>
      </c>
      <c r="BB245">
        <f t="shared" si="102"/>
        <v>0</v>
      </c>
      <c r="BC245">
        <f t="shared" si="103"/>
        <v>0</v>
      </c>
      <c r="BD245">
        <f t="shared" si="104"/>
        <v>0</v>
      </c>
      <c r="BE245">
        <f t="shared" si="105"/>
        <v>0</v>
      </c>
      <c r="BF245">
        <f t="shared" si="106"/>
        <v>0</v>
      </c>
      <c r="BG245">
        <f t="shared" si="107"/>
        <v>0</v>
      </c>
      <c r="BH245">
        <f t="shared" si="108"/>
        <v>0</v>
      </c>
      <c r="BI245">
        <f t="shared" si="109"/>
        <v>0</v>
      </c>
      <c r="BJ245">
        <f t="shared" si="110"/>
        <v>0</v>
      </c>
      <c r="BK245">
        <f t="shared" si="111"/>
        <v>0</v>
      </c>
      <c r="BL245">
        <f t="shared" si="112"/>
        <v>0</v>
      </c>
      <c r="BM245">
        <f t="shared" si="113"/>
        <v>0</v>
      </c>
      <c r="BN245">
        <f t="shared" si="114"/>
        <v>0</v>
      </c>
      <c r="BO245">
        <f t="shared" si="115"/>
        <v>0</v>
      </c>
      <c r="BP245">
        <f t="shared" si="116"/>
        <v>0</v>
      </c>
      <c r="BX245" s="85"/>
      <c r="BY245" s="85"/>
    </row>
    <row r="246" spans="1:77">
      <c r="A246" s="76" t="str">
        <f t="shared" si="94"/>
        <v>808</v>
      </c>
      <c r="B246" s="22">
        <v>39685</v>
      </c>
      <c r="C246" s="85">
        <v>8</v>
      </c>
      <c r="D246" s="85">
        <v>8</v>
      </c>
      <c r="E246" s="85">
        <v>8</v>
      </c>
      <c r="F246" s="85">
        <v>8</v>
      </c>
      <c r="G246" s="85">
        <v>8</v>
      </c>
      <c r="H246" s="85">
        <v>8</v>
      </c>
      <c r="I246" s="85">
        <v>8</v>
      </c>
      <c r="J246" s="85">
        <v>8</v>
      </c>
      <c r="K246" s="85">
        <v>8</v>
      </c>
      <c r="L246" s="85">
        <v>8</v>
      </c>
      <c r="M246" s="85">
        <v>8</v>
      </c>
      <c r="N246" s="85">
        <v>8</v>
      </c>
      <c r="O246" s="85">
        <v>8</v>
      </c>
      <c r="P246" s="85">
        <v>8</v>
      </c>
      <c r="Q246" s="85">
        <v>8</v>
      </c>
      <c r="R246" s="85">
        <v>8</v>
      </c>
      <c r="S246" s="85">
        <v>8</v>
      </c>
      <c r="T246" s="85">
        <v>8</v>
      </c>
      <c r="U246" s="85">
        <v>8</v>
      </c>
      <c r="V246" s="85">
        <v>8</v>
      </c>
      <c r="W246" s="85">
        <v>8</v>
      </c>
      <c r="X246" s="85">
        <v>8</v>
      </c>
      <c r="Y246" s="85">
        <v>8</v>
      </c>
      <c r="Z246" s="85">
        <v>8</v>
      </c>
      <c r="AA246" s="85">
        <v>8</v>
      </c>
      <c r="AB246" s="85">
        <v>8</v>
      </c>
      <c r="AC246" s="85">
        <v>8</v>
      </c>
      <c r="AD246" s="85">
        <v>8</v>
      </c>
      <c r="AE246" s="85">
        <v>8</v>
      </c>
      <c r="AF246" s="85">
        <v>8</v>
      </c>
      <c r="AG246" s="85">
        <v>8</v>
      </c>
      <c r="AH246" s="85">
        <v>8</v>
      </c>
      <c r="AI246" s="85">
        <v>8</v>
      </c>
      <c r="AJ246" s="85">
        <v>8</v>
      </c>
      <c r="AK246" s="85">
        <v>8</v>
      </c>
      <c r="AL246" s="85">
        <v>8</v>
      </c>
      <c r="AM246" s="85">
        <v>8</v>
      </c>
      <c r="AN246" s="85">
        <v>8</v>
      </c>
      <c r="AO246" s="85">
        <v>8</v>
      </c>
      <c r="AP246" s="85">
        <v>8</v>
      </c>
      <c r="AQ246" s="85">
        <v>8</v>
      </c>
      <c r="AR246" s="85">
        <v>8</v>
      </c>
      <c r="AS246" s="85">
        <v>8</v>
      </c>
      <c r="AT246" s="85">
        <v>8</v>
      </c>
      <c r="AU246">
        <f t="shared" si="95"/>
        <v>16</v>
      </c>
      <c r="AV246">
        <f t="shared" si="96"/>
        <v>16</v>
      </c>
      <c r="AW246">
        <f t="shared" si="97"/>
        <v>16</v>
      </c>
      <c r="AX246">
        <f t="shared" si="98"/>
        <v>16</v>
      </c>
      <c r="AY246">
        <f t="shared" si="99"/>
        <v>16</v>
      </c>
      <c r="AZ246">
        <f t="shared" si="100"/>
        <v>16</v>
      </c>
      <c r="BA246">
        <f t="shared" si="101"/>
        <v>16</v>
      </c>
      <c r="BB246">
        <f t="shared" si="102"/>
        <v>16</v>
      </c>
      <c r="BC246">
        <f t="shared" si="103"/>
        <v>16</v>
      </c>
      <c r="BD246">
        <f t="shared" si="104"/>
        <v>16</v>
      </c>
      <c r="BE246">
        <f t="shared" si="105"/>
        <v>16</v>
      </c>
      <c r="BF246">
        <f t="shared" si="106"/>
        <v>16</v>
      </c>
      <c r="BG246">
        <f t="shared" si="107"/>
        <v>16</v>
      </c>
      <c r="BH246">
        <f t="shared" si="108"/>
        <v>16</v>
      </c>
      <c r="BI246">
        <f t="shared" si="109"/>
        <v>16</v>
      </c>
      <c r="BJ246">
        <f t="shared" si="110"/>
        <v>16</v>
      </c>
      <c r="BK246">
        <f t="shared" si="111"/>
        <v>16</v>
      </c>
      <c r="BL246">
        <f t="shared" si="112"/>
        <v>16</v>
      </c>
      <c r="BM246">
        <f t="shared" si="113"/>
        <v>16</v>
      </c>
      <c r="BN246">
        <f t="shared" si="114"/>
        <v>16</v>
      </c>
      <c r="BO246">
        <f t="shared" si="115"/>
        <v>16</v>
      </c>
      <c r="BP246">
        <f t="shared" si="116"/>
        <v>16</v>
      </c>
      <c r="BX246" s="85"/>
      <c r="BY246" s="85"/>
    </row>
    <row r="247" spans="1:77">
      <c r="A247" s="76" t="str">
        <f t="shared" si="94"/>
        <v>808</v>
      </c>
      <c r="B247" s="22">
        <v>39686</v>
      </c>
      <c r="C247" s="85">
        <v>9</v>
      </c>
      <c r="D247" s="85">
        <v>9</v>
      </c>
      <c r="E247" s="85">
        <v>9</v>
      </c>
      <c r="F247" s="85">
        <v>9</v>
      </c>
      <c r="G247" s="85">
        <v>9</v>
      </c>
      <c r="H247" s="85">
        <v>9</v>
      </c>
      <c r="I247" s="85">
        <v>9</v>
      </c>
      <c r="J247" s="85">
        <v>9</v>
      </c>
      <c r="K247" s="85">
        <v>9</v>
      </c>
      <c r="L247" s="85">
        <v>9</v>
      </c>
      <c r="M247" s="85">
        <v>9</v>
      </c>
      <c r="N247" s="85">
        <v>9</v>
      </c>
      <c r="O247" s="85">
        <v>9</v>
      </c>
      <c r="P247" s="85">
        <v>9</v>
      </c>
      <c r="Q247" s="85">
        <v>9</v>
      </c>
      <c r="R247" s="85">
        <v>9</v>
      </c>
      <c r="S247" s="85">
        <v>9</v>
      </c>
      <c r="T247" s="85">
        <v>9</v>
      </c>
      <c r="U247" s="85">
        <v>9</v>
      </c>
      <c r="V247" s="85">
        <v>9</v>
      </c>
      <c r="W247" s="85">
        <v>9</v>
      </c>
      <c r="X247" s="85">
        <v>9</v>
      </c>
      <c r="Y247" s="85">
        <v>9</v>
      </c>
      <c r="Z247" s="85">
        <v>9</v>
      </c>
      <c r="AA247" s="85">
        <v>9</v>
      </c>
      <c r="AB247" s="85">
        <v>9</v>
      </c>
      <c r="AC247" s="85">
        <v>9</v>
      </c>
      <c r="AD247" s="85">
        <v>9</v>
      </c>
      <c r="AE247" s="85">
        <v>9</v>
      </c>
      <c r="AF247" s="85">
        <v>9</v>
      </c>
      <c r="AG247" s="85">
        <v>9</v>
      </c>
      <c r="AH247" s="85">
        <v>9</v>
      </c>
      <c r="AI247" s="85">
        <v>9</v>
      </c>
      <c r="AJ247" s="85">
        <v>9</v>
      </c>
      <c r="AK247" s="85">
        <v>9</v>
      </c>
      <c r="AL247" s="85">
        <v>9</v>
      </c>
      <c r="AM247" s="85">
        <v>9</v>
      </c>
      <c r="AN247" s="85">
        <v>9</v>
      </c>
      <c r="AO247" s="85">
        <v>9</v>
      </c>
      <c r="AP247" s="85">
        <v>9</v>
      </c>
      <c r="AQ247" s="85">
        <v>9</v>
      </c>
      <c r="AR247" s="85">
        <v>9</v>
      </c>
      <c r="AS247" s="85">
        <v>9</v>
      </c>
      <c r="AT247" s="85">
        <v>9</v>
      </c>
      <c r="AU247">
        <f t="shared" si="95"/>
        <v>18</v>
      </c>
      <c r="AV247">
        <f t="shared" si="96"/>
        <v>18</v>
      </c>
      <c r="AW247">
        <f t="shared" si="97"/>
        <v>18</v>
      </c>
      <c r="AX247">
        <f t="shared" si="98"/>
        <v>18</v>
      </c>
      <c r="AY247">
        <f t="shared" si="99"/>
        <v>18</v>
      </c>
      <c r="AZ247">
        <f t="shared" si="100"/>
        <v>18</v>
      </c>
      <c r="BA247">
        <f t="shared" si="101"/>
        <v>18</v>
      </c>
      <c r="BB247">
        <f t="shared" si="102"/>
        <v>18</v>
      </c>
      <c r="BC247">
        <f t="shared" si="103"/>
        <v>18</v>
      </c>
      <c r="BD247">
        <f t="shared" si="104"/>
        <v>18</v>
      </c>
      <c r="BE247">
        <f t="shared" si="105"/>
        <v>18</v>
      </c>
      <c r="BF247">
        <f t="shared" si="106"/>
        <v>18</v>
      </c>
      <c r="BG247">
        <f t="shared" si="107"/>
        <v>18</v>
      </c>
      <c r="BH247">
        <f t="shared" si="108"/>
        <v>18</v>
      </c>
      <c r="BI247">
        <f t="shared" si="109"/>
        <v>18</v>
      </c>
      <c r="BJ247">
        <f t="shared" si="110"/>
        <v>18</v>
      </c>
      <c r="BK247">
        <f t="shared" si="111"/>
        <v>18</v>
      </c>
      <c r="BL247">
        <f t="shared" si="112"/>
        <v>18</v>
      </c>
      <c r="BM247">
        <f t="shared" si="113"/>
        <v>18</v>
      </c>
      <c r="BN247">
        <f t="shared" si="114"/>
        <v>18</v>
      </c>
      <c r="BO247">
        <f t="shared" si="115"/>
        <v>18</v>
      </c>
      <c r="BP247">
        <f t="shared" si="116"/>
        <v>18</v>
      </c>
      <c r="BX247" s="85"/>
      <c r="BY247" s="85"/>
    </row>
    <row r="248" spans="1:77">
      <c r="A248" s="76" t="str">
        <f t="shared" si="94"/>
        <v>808</v>
      </c>
      <c r="B248" s="22">
        <v>39687</v>
      </c>
      <c r="C248" s="85">
        <v>8</v>
      </c>
      <c r="D248" s="85">
        <v>8</v>
      </c>
      <c r="E248" s="85">
        <v>8</v>
      </c>
      <c r="F248" s="85">
        <v>8</v>
      </c>
      <c r="G248" s="85">
        <v>8</v>
      </c>
      <c r="H248" s="85">
        <v>8</v>
      </c>
      <c r="I248" s="85">
        <v>8</v>
      </c>
      <c r="J248" s="85">
        <v>8</v>
      </c>
      <c r="K248" s="85">
        <v>8</v>
      </c>
      <c r="L248" s="85">
        <v>8</v>
      </c>
      <c r="M248" s="85">
        <v>8</v>
      </c>
      <c r="N248" s="85">
        <v>8</v>
      </c>
      <c r="O248" s="85">
        <v>8</v>
      </c>
      <c r="P248" s="85">
        <v>8</v>
      </c>
      <c r="Q248" s="85">
        <v>8</v>
      </c>
      <c r="R248" s="85">
        <v>8</v>
      </c>
      <c r="S248" s="85">
        <v>8</v>
      </c>
      <c r="T248" s="85">
        <v>8</v>
      </c>
      <c r="U248" s="85">
        <v>8</v>
      </c>
      <c r="V248" s="85">
        <v>8</v>
      </c>
      <c r="W248" s="85">
        <v>8</v>
      </c>
      <c r="X248" s="85">
        <v>8</v>
      </c>
      <c r="Y248" s="85">
        <v>8</v>
      </c>
      <c r="Z248" s="85">
        <v>8</v>
      </c>
      <c r="AA248" s="85">
        <v>8</v>
      </c>
      <c r="AB248" s="85">
        <v>8</v>
      </c>
      <c r="AC248" s="85">
        <v>8</v>
      </c>
      <c r="AD248" s="85">
        <v>8</v>
      </c>
      <c r="AE248" s="85">
        <v>8</v>
      </c>
      <c r="AF248" s="85">
        <v>8</v>
      </c>
      <c r="AG248" s="85">
        <v>8</v>
      </c>
      <c r="AH248" s="85">
        <v>8</v>
      </c>
      <c r="AI248" s="85">
        <v>8</v>
      </c>
      <c r="AJ248" s="85">
        <v>8</v>
      </c>
      <c r="AK248" s="85">
        <v>8</v>
      </c>
      <c r="AL248" s="85">
        <v>8</v>
      </c>
      <c r="AM248" s="85">
        <v>8</v>
      </c>
      <c r="AN248" s="85">
        <v>8</v>
      </c>
      <c r="AO248" s="85">
        <v>8</v>
      </c>
      <c r="AP248" s="85">
        <v>8</v>
      </c>
      <c r="AQ248" s="85">
        <v>8</v>
      </c>
      <c r="AR248" s="85">
        <v>8</v>
      </c>
      <c r="AS248" s="85">
        <v>8</v>
      </c>
      <c r="AT248" s="85">
        <v>8</v>
      </c>
      <c r="AU248">
        <f t="shared" si="95"/>
        <v>16</v>
      </c>
      <c r="AV248">
        <f t="shared" si="96"/>
        <v>16</v>
      </c>
      <c r="AW248">
        <f t="shared" si="97"/>
        <v>16</v>
      </c>
      <c r="AX248">
        <f t="shared" si="98"/>
        <v>16</v>
      </c>
      <c r="AY248">
        <f t="shared" si="99"/>
        <v>16</v>
      </c>
      <c r="AZ248">
        <f t="shared" si="100"/>
        <v>16</v>
      </c>
      <c r="BA248">
        <f t="shared" si="101"/>
        <v>16</v>
      </c>
      <c r="BB248">
        <f t="shared" si="102"/>
        <v>16</v>
      </c>
      <c r="BC248">
        <f t="shared" si="103"/>
        <v>16</v>
      </c>
      <c r="BD248">
        <f t="shared" si="104"/>
        <v>16</v>
      </c>
      <c r="BE248">
        <f t="shared" si="105"/>
        <v>16</v>
      </c>
      <c r="BF248">
        <f t="shared" si="106"/>
        <v>16</v>
      </c>
      <c r="BG248">
        <f t="shared" si="107"/>
        <v>16</v>
      </c>
      <c r="BH248">
        <f t="shared" si="108"/>
        <v>16</v>
      </c>
      <c r="BI248">
        <f t="shared" si="109"/>
        <v>16</v>
      </c>
      <c r="BJ248">
        <f t="shared" si="110"/>
        <v>16</v>
      </c>
      <c r="BK248">
        <f t="shared" si="111"/>
        <v>16</v>
      </c>
      <c r="BL248">
        <f t="shared" si="112"/>
        <v>16</v>
      </c>
      <c r="BM248">
        <f t="shared" si="113"/>
        <v>16</v>
      </c>
      <c r="BN248">
        <f t="shared" si="114"/>
        <v>16</v>
      </c>
      <c r="BO248">
        <f t="shared" si="115"/>
        <v>16</v>
      </c>
      <c r="BP248">
        <f t="shared" si="116"/>
        <v>16</v>
      </c>
      <c r="BX248" s="85"/>
      <c r="BY248" s="85"/>
    </row>
    <row r="249" spans="1:77">
      <c r="A249" s="76" t="str">
        <f t="shared" si="94"/>
        <v>808</v>
      </c>
      <c r="B249" s="22">
        <v>39688</v>
      </c>
      <c r="C249" s="85">
        <v>8</v>
      </c>
      <c r="D249" s="85">
        <v>8</v>
      </c>
      <c r="E249" s="85">
        <v>8</v>
      </c>
      <c r="F249" s="85">
        <v>8</v>
      </c>
      <c r="G249" s="85">
        <v>8</v>
      </c>
      <c r="H249" s="85">
        <v>8</v>
      </c>
      <c r="I249" s="85">
        <v>8</v>
      </c>
      <c r="J249" s="85">
        <v>8</v>
      </c>
      <c r="K249" s="85">
        <v>8</v>
      </c>
      <c r="L249" s="85">
        <v>8</v>
      </c>
      <c r="M249" s="85">
        <v>8</v>
      </c>
      <c r="N249" s="85">
        <v>8</v>
      </c>
      <c r="O249" s="85">
        <v>8</v>
      </c>
      <c r="P249" s="85">
        <v>8</v>
      </c>
      <c r="Q249" s="85">
        <v>8</v>
      </c>
      <c r="R249" s="85">
        <v>8</v>
      </c>
      <c r="S249" s="85">
        <v>8</v>
      </c>
      <c r="T249" s="85">
        <v>8</v>
      </c>
      <c r="U249" s="85">
        <v>8</v>
      </c>
      <c r="V249" s="85">
        <v>8</v>
      </c>
      <c r="W249" s="85">
        <v>8</v>
      </c>
      <c r="X249" s="85">
        <v>8</v>
      </c>
      <c r="Y249" s="85">
        <v>8</v>
      </c>
      <c r="Z249" s="85">
        <v>8</v>
      </c>
      <c r="AA249" s="85">
        <v>8</v>
      </c>
      <c r="AB249" s="85">
        <v>8</v>
      </c>
      <c r="AC249" s="85">
        <v>8</v>
      </c>
      <c r="AD249" s="85">
        <v>8</v>
      </c>
      <c r="AE249" s="85">
        <v>8</v>
      </c>
      <c r="AF249" s="85">
        <v>8</v>
      </c>
      <c r="AG249" s="85">
        <v>8</v>
      </c>
      <c r="AH249" s="85">
        <v>8</v>
      </c>
      <c r="AI249" s="85">
        <v>8</v>
      </c>
      <c r="AJ249" s="85">
        <v>8</v>
      </c>
      <c r="AK249" s="85">
        <v>8</v>
      </c>
      <c r="AL249" s="85">
        <v>8</v>
      </c>
      <c r="AM249" s="85">
        <v>8</v>
      </c>
      <c r="AN249" s="85">
        <v>8</v>
      </c>
      <c r="AO249" s="85">
        <v>8</v>
      </c>
      <c r="AP249" s="85">
        <v>8</v>
      </c>
      <c r="AQ249" s="85">
        <v>8</v>
      </c>
      <c r="AR249" s="85">
        <v>8</v>
      </c>
      <c r="AS249" s="85">
        <v>8</v>
      </c>
      <c r="AT249" s="85">
        <v>8</v>
      </c>
      <c r="AU249">
        <f t="shared" si="95"/>
        <v>16</v>
      </c>
      <c r="AV249">
        <f t="shared" si="96"/>
        <v>16</v>
      </c>
      <c r="AW249">
        <f t="shared" si="97"/>
        <v>16</v>
      </c>
      <c r="AX249">
        <f t="shared" si="98"/>
        <v>16</v>
      </c>
      <c r="AY249">
        <f t="shared" si="99"/>
        <v>16</v>
      </c>
      <c r="AZ249">
        <f t="shared" si="100"/>
        <v>16</v>
      </c>
      <c r="BA249">
        <f t="shared" si="101"/>
        <v>16</v>
      </c>
      <c r="BB249">
        <f t="shared" si="102"/>
        <v>16</v>
      </c>
      <c r="BC249">
        <f t="shared" si="103"/>
        <v>16</v>
      </c>
      <c r="BD249">
        <f t="shared" si="104"/>
        <v>16</v>
      </c>
      <c r="BE249">
        <f t="shared" si="105"/>
        <v>16</v>
      </c>
      <c r="BF249">
        <f t="shared" si="106"/>
        <v>16</v>
      </c>
      <c r="BG249">
        <f t="shared" si="107"/>
        <v>16</v>
      </c>
      <c r="BH249">
        <f t="shared" si="108"/>
        <v>16</v>
      </c>
      <c r="BI249">
        <f t="shared" si="109"/>
        <v>16</v>
      </c>
      <c r="BJ249">
        <f t="shared" si="110"/>
        <v>16</v>
      </c>
      <c r="BK249">
        <f t="shared" si="111"/>
        <v>16</v>
      </c>
      <c r="BL249">
        <f t="shared" si="112"/>
        <v>16</v>
      </c>
      <c r="BM249">
        <f t="shared" si="113"/>
        <v>16</v>
      </c>
      <c r="BN249">
        <f t="shared" si="114"/>
        <v>16</v>
      </c>
      <c r="BO249">
        <f t="shared" si="115"/>
        <v>16</v>
      </c>
      <c r="BP249">
        <f t="shared" si="116"/>
        <v>16</v>
      </c>
      <c r="BX249" s="85"/>
      <c r="BY249" s="85"/>
    </row>
    <row r="250" spans="1:77">
      <c r="A250" s="76" t="str">
        <f t="shared" si="94"/>
        <v>808</v>
      </c>
      <c r="B250" s="22">
        <v>39689</v>
      </c>
      <c r="C250" s="85">
        <v>8</v>
      </c>
      <c r="D250" s="85">
        <v>8</v>
      </c>
      <c r="E250" s="85">
        <v>8</v>
      </c>
      <c r="F250" s="85">
        <v>8</v>
      </c>
      <c r="G250" s="85">
        <v>8</v>
      </c>
      <c r="H250" s="85">
        <v>8</v>
      </c>
      <c r="I250" s="85">
        <v>8</v>
      </c>
      <c r="J250" s="85">
        <v>8</v>
      </c>
      <c r="K250" s="85">
        <v>8</v>
      </c>
      <c r="L250" s="85">
        <v>8</v>
      </c>
      <c r="M250" s="85">
        <v>8</v>
      </c>
      <c r="N250" s="85">
        <v>8</v>
      </c>
      <c r="O250" s="85">
        <v>8</v>
      </c>
      <c r="P250" s="85">
        <v>8</v>
      </c>
      <c r="Q250" s="85">
        <v>8</v>
      </c>
      <c r="R250" s="85">
        <v>8</v>
      </c>
      <c r="S250" s="85">
        <v>8</v>
      </c>
      <c r="T250" s="85">
        <v>8</v>
      </c>
      <c r="U250" s="85">
        <v>8</v>
      </c>
      <c r="V250" s="85">
        <v>8</v>
      </c>
      <c r="W250" s="85">
        <v>8</v>
      </c>
      <c r="X250" s="85">
        <v>8</v>
      </c>
      <c r="Y250" s="85">
        <v>8</v>
      </c>
      <c r="Z250" s="85">
        <v>8</v>
      </c>
      <c r="AA250" s="85">
        <v>8</v>
      </c>
      <c r="AB250" s="85">
        <v>8</v>
      </c>
      <c r="AC250" s="85">
        <v>8</v>
      </c>
      <c r="AD250" s="85">
        <v>8</v>
      </c>
      <c r="AE250" s="85">
        <v>8</v>
      </c>
      <c r="AF250" s="85">
        <v>8</v>
      </c>
      <c r="AG250" s="85">
        <v>8</v>
      </c>
      <c r="AH250" s="85">
        <v>8</v>
      </c>
      <c r="AI250" s="85">
        <v>8</v>
      </c>
      <c r="AJ250" s="85">
        <v>8</v>
      </c>
      <c r="AK250" s="85">
        <v>8</v>
      </c>
      <c r="AL250" s="85">
        <v>8</v>
      </c>
      <c r="AM250" s="85">
        <v>8</v>
      </c>
      <c r="AN250" s="85">
        <v>8</v>
      </c>
      <c r="AO250" s="85">
        <v>8</v>
      </c>
      <c r="AP250" s="85">
        <v>8</v>
      </c>
      <c r="AQ250" s="85">
        <v>8</v>
      </c>
      <c r="AR250" s="85">
        <v>8</v>
      </c>
      <c r="AS250" s="85">
        <v>8</v>
      </c>
      <c r="AT250" s="85">
        <v>8</v>
      </c>
      <c r="AU250">
        <f t="shared" si="95"/>
        <v>16</v>
      </c>
      <c r="AV250">
        <f t="shared" si="96"/>
        <v>16</v>
      </c>
      <c r="AW250">
        <f t="shared" si="97"/>
        <v>16</v>
      </c>
      <c r="AX250">
        <f t="shared" si="98"/>
        <v>16</v>
      </c>
      <c r="AY250">
        <f t="shared" si="99"/>
        <v>16</v>
      </c>
      <c r="AZ250">
        <f t="shared" si="100"/>
        <v>16</v>
      </c>
      <c r="BA250">
        <f t="shared" si="101"/>
        <v>16</v>
      </c>
      <c r="BB250">
        <f t="shared" si="102"/>
        <v>16</v>
      </c>
      <c r="BC250">
        <f t="shared" si="103"/>
        <v>16</v>
      </c>
      <c r="BD250">
        <f t="shared" si="104"/>
        <v>16</v>
      </c>
      <c r="BE250">
        <f t="shared" si="105"/>
        <v>16</v>
      </c>
      <c r="BF250">
        <f t="shared" si="106"/>
        <v>16</v>
      </c>
      <c r="BG250">
        <f t="shared" si="107"/>
        <v>16</v>
      </c>
      <c r="BH250">
        <f t="shared" si="108"/>
        <v>16</v>
      </c>
      <c r="BI250">
        <f t="shared" si="109"/>
        <v>16</v>
      </c>
      <c r="BJ250">
        <f t="shared" si="110"/>
        <v>16</v>
      </c>
      <c r="BK250">
        <f t="shared" si="111"/>
        <v>16</v>
      </c>
      <c r="BL250">
        <f t="shared" si="112"/>
        <v>16</v>
      </c>
      <c r="BM250">
        <f t="shared" si="113"/>
        <v>16</v>
      </c>
      <c r="BN250">
        <f t="shared" si="114"/>
        <v>16</v>
      </c>
      <c r="BO250">
        <f t="shared" si="115"/>
        <v>16</v>
      </c>
      <c r="BP250">
        <f t="shared" si="116"/>
        <v>16</v>
      </c>
      <c r="BX250" s="85"/>
      <c r="BY250" s="85"/>
    </row>
    <row r="251" spans="1:77">
      <c r="A251" s="76" t="str">
        <f t="shared" si="94"/>
        <v>808</v>
      </c>
      <c r="B251" s="22">
        <v>39690</v>
      </c>
      <c r="C251" s="85"/>
      <c r="D251" s="85"/>
      <c r="E251" s="85"/>
      <c r="F251" s="85"/>
      <c r="G251" s="85"/>
      <c r="H251" s="85"/>
      <c r="I251" s="85"/>
      <c r="J251" s="85"/>
      <c r="K251" s="85"/>
      <c r="L251" s="85"/>
      <c r="M251" s="85"/>
      <c r="N251" s="85"/>
      <c r="O251" s="85"/>
      <c r="P251" s="85"/>
      <c r="Q251" s="85"/>
      <c r="R251" s="85"/>
      <c r="S251" s="85"/>
      <c r="T251" s="85"/>
      <c r="U251" s="85"/>
      <c r="V251" s="85"/>
      <c r="W251" s="85"/>
      <c r="X251" s="85"/>
      <c r="Y251" s="85"/>
      <c r="Z251" s="85"/>
      <c r="AA251" s="85"/>
      <c r="AB251" s="85"/>
      <c r="AC251" s="85"/>
      <c r="AD251" s="85"/>
      <c r="AE251" s="85"/>
      <c r="AF251" s="85"/>
      <c r="AG251" s="85"/>
      <c r="AH251" s="85"/>
      <c r="AI251" s="85"/>
      <c r="AJ251" s="85"/>
      <c r="AK251" s="85"/>
      <c r="AL251" s="85"/>
      <c r="AM251" s="85"/>
      <c r="AN251" s="85"/>
      <c r="AO251" s="85"/>
      <c r="AP251" s="85"/>
      <c r="AQ251" s="85"/>
      <c r="AR251" s="85"/>
      <c r="AS251" s="85"/>
      <c r="AT251" s="85"/>
      <c r="AU251">
        <f t="shared" si="95"/>
        <v>0</v>
      </c>
      <c r="AV251">
        <f t="shared" si="96"/>
        <v>0</v>
      </c>
      <c r="AW251">
        <f t="shared" si="97"/>
        <v>0</v>
      </c>
      <c r="AX251">
        <f t="shared" si="98"/>
        <v>0</v>
      </c>
      <c r="AY251">
        <f t="shared" si="99"/>
        <v>0</v>
      </c>
      <c r="AZ251">
        <f t="shared" si="100"/>
        <v>0</v>
      </c>
      <c r="BA251">
        <f t="shared" si="101"/>
        <v>0</v>
      </c>
      <c r="BB251">
        <f t="shared" si="102"/>
        <v>0</v>
      </c>
      <c r="BC251">
        <f t="shared" si="103"/>
        <v>0</v>
      </c>
      <c r="BD251">
        <f t="shared" si="104"/>
        <v>0</v>
      </c>
      <c r="BE251">
        <f t="shared" si="105"/>
        <v>0</v>
      </c>
      <c r="BF251">
        <f t="shared" si="106"/>
        <v>0</v>
      </c>
      <c r="BG251">
        <f t="shared" si="107"/>
        <v>0</v>
      </c>
      <c r="BH251">
        <f t="shared" si="108"/>
        <v>0</v>
      </c>
      <c r="BI251">
        <f t="shared" si="109"/>
        <v>0</v>
      </c>
      <c r="BJ251">
        <f t="shared" si="110"/>
        <v>0</v>
      </c>
      <c r="BK251">
        <f t="shared" si="111"/>
        <v>0</v>
      </c>
      <c r="BL251">
        <f t="shared" si="112"/>
        <v>0</v>
      </c>
      <c r="BM251">
        <f t="shared" si="113"/>
        <v>0</v>
      </c>
      <c r="BN251">
        <f t="shared" si="114"/>
        <v>0</v>
      </c>
      <c r="BO251">
        <f t="shared" si="115"/>
        <v>0</v>
      </c>
      <c r="BP251">
        <f t="shared" si="116"/>
        <v>0</v>
      </c>
      <c r="BX251" s="85"/>
      <c r="BY251" s="85"/>
    </row>
    <row r="252" spans="1:77">
      <c r="A252" s="76" t="str">
        <f t="shared" si="94"/>
        <v>808</v>
      </c>
      <c r="B252" s="22">
        <v>39691</v>
      </c>
      <c r="C252" s="85"/>
      <c r="D252" s="85"/>
      <c r="E252" s="85"/>
      <c r="F252" s="85"/>
      <c r="G252" s="85"/>
      <c r="H252" s="85"/>
      <c r="I252" s="85"/>
      <c r="J252" s="85"/>
      <c r="K252" s="85"/>
      <c r="L252" s="85"/>
      <c r="M252" s="85"/>
      <c r="N252" s="85"/>
      <c r="O252" s="85"/>
      <c r="P252" s="85"/>
      <c r="Q252" s="85"/>
      <c r="R252" s="85"/>
      <c r="S252" s="85"/>
      <c r="T252" s="85"/>
      <c r="U252" s="85"/>
      <c r="V252" s="85"/>
      <c r="W252" s="85"/>
      <c r="X252" s="85"/>
      <c r="Y252" s="85"/>
      <c r="Z252" s="85"/>
      <c r="AA252" s="85"/>
      <c r="AB252" s="85"/>
      <c r="AC252" s="85"/>
      <c r="AD252" s="85"/>
      <c r="AE252" s="85"/>
      <c r="AF252" s="85"/>
      <c r="AG252" s="85"/>
      <c r="AH252" s="85"/>
      <c r="AI252" s="85"/>
      <c r="AJ252" s="85"/>
      <c r="AK252" s="85"/>
      <c r="AL252" s="85"/>
      <c r="AM252" s="85"/>
      <c r="AN252" s="85"/>
      <c r="AO252" s="85"/>
      <c r="AP252" s="85"/>
      <c r="AQ252" s="85"/>
      <c r="AR252" s="85"/>
      <c r="AS252" s="85"/>
      <c r="AT252" s="85"/>
      <c r="AU252">
        <f t="shared" si="95"/>
        <v>0</v>
      </c>
      <c r="AV252">
        <f t="shared" si="96"/>
        <v>0</v>
      </c>
      <c r="AW252">
        <f t="shared" si="97"/>
        <v>0</v>
      </c>
      <c r="AX252">
        <f t="shared" si="98"/>
        <v>0</v>
      </c>
      <c r="AY252">
        <f t="shared" si="99"/>
        <v>0</v>
      </c>
      <c r="AZ252">
        <f t="shared" si="100"/>
        <v>0</v>
      </c>
      <c r="BA252">
        <f t="shared" si="101"/>
        <v>0</v>
      </c>
      <c r="BB252">
        <f t="shared" si="102"/>
        <v>0</v>
      </c>
      <c r="BC252">
        <f t="shared" si="103"/>
        <v>0</v>
      </c>
      <c r="BD252">
        <f t="shared" si="104"/>
        <v>0</v>
      </c>
      <c r="BE252">
        <f t="shared" si="105"/>
        <v>0</v>
      </c>
      <c r="BF252">
        <f t="shared" si="106"/>
        <v>0</v>
      </c>
      <c r="BG252">
        <f t="shared" si="107"/>
        <v>0</v>
      </c>
      <c r="BH252">
        <f t="shared" si="108"/>
        <v>0</v>
      </c>
      <c r="BI252">
        <f t="shared" si="109"/>
        <v>0</v>
      </c>
      <c r="BJ252">
        <f t="shared" si="110"/>
        <v>0</v>
      </c>
      <c r="BK252">
        <f t="shared" si="111"/>
        <v>0</v>
      </c>
      <c r="BL252">
        <f t="shared" si="112"/>
        <v>0</v>
      </c>
      <c r="BM252">
        <f t="shared" si="113"/>
        <v>0</v>
      </c>
      <c r="BN252">
        <f t="shared" si="114"/>
        <v>0</v>
      </c>
      <c r="BO252">
        <f t="shared" si="115"/>
        <v>0</v>
      </c>
      <c r="BP252">
        <f t="shared" si="116"/>
        <v>0</v>
      </c>
      <c r="BX252" s="85"/>
      <c r="BY252" s="85"/>
    </row>
    <row r="253" spans="1:77">
      <c r="A253" s="76" t="str">
        <f t="shared" si="94"/>
        <v>908</v>
      </c>
      <c r="B253" s="22">
        <v>39692</v>
      </c>
      <c r="C253" s="85">
        <v>8</v>
      </c>
      <c r="D253" s="85">
        <v>8</v>
      </c>
      <c r="E253" s="85">
        <v>8</v>
      </c>
      <c r="F253" s="85">
        <v>8</v>
      </c>
      <c r="G253" s="85">
        <v>8</v>
      </c>
      <c r="H253" s="85">
        <v>8</v>
      </c>
      <c r="I253" s="85">
        <v>8</v>
      </c>
      <c r="J253" s="85">
        <v>8</v>
      </c>
      <c r="K253" s="85">
        <v>8</v>
      </c>
      <c r="L253" s="85">
        <v>8</v>
      </c>
      <c r="M253" s="85">
        <v>8</v>
      </c>
      <c r="N253" s="85">
        <v>8</v>
      </c>
      <c r="O253" s="85">
        <v>8</v>
      </c>
      <c r="P253" s="85">
        <v>8</v>
      </c>
      <c r="Q253" s="85">
        <v>8</v>
      </c>
      <c r="R253" s="85">
        <v>8</v>
      </c>
      <c r="S253" s="85">
        <v>8</v>
      </c>
      <c r="T253" s="85">
        <v>8</v>
      </c>
      <c r="U253" s="85">
        <v>8</v>
      </c>
      <c r="V253" s="85">
        <v>8</v>
      </c>
      <c r="W253" s="85">
        <v>8</v>
      </c>
      <c r="X253" s="85">
        <v>8</v>
      </c>
      <c r="Y253" s="85">
        <v>8</v>
      </c>
      <c r="Z253" s="85">
        <v>8</v>
      </c>
      <c r="AA253" s="85">
        <v>8</v>
      </c>
      <c r="AB253" s="85">
        <v>8</v>
      </c>
      <c r="AC253" s="85">
        <v>8</v>
      </c>
      <c r="AD253" s="85">
        <v>8</v>
      </c>
      <c r="AE253" s="85">
        <v>8</v>
      </c>
      <c r="AF253" s="85">
        <v>8</v>
      </c>
      <c r="AG253" s="85">
        <v>8</v>
      </c>
      <c r="AH253" s="85">
        <v>8</v>
      </c>
      <c r="AI253" s="85">
        <v>8</v>
      </c>
      <c r="AJ253" s="85">
        <v>8</v>
      </c>
      <c r="AK253" s="85">
        <v>8</v>
      </c>
      <c r="AL253" s="85">
        <v>8</v>
      </c>
      <c r="AM253" s="85">
        <v>8</v>
      </c>
      <c r="AN253" s="85">
        <v>8</v>
      </c>
      <c r="AO253" s="85">
        <v>8</v>
      </c>
      <c r="AP253" s="85">
        <v>8</v>
      </c>
      <c r="AQ253" s="85">
        <v>8</v>
      </c>
      <c r="AR253" s="85">
        <v>8</v>
      </c>
      <c r="AS253" s="85">
        <v>8</v>
      </c>
      <c r="AT253" s="85">
        <v>8</v>
      </c>
      <c r="AU253" s="176">
        <f t="shared" ref="AU253:AU254" si="117">C253+Y253</f>
        <v>16</v>
      </c>
      <c r="AV253" s="176">
        <f t="shared" ref="AV253:AV254" si="118">D253+Z253</f>
        <v>16</v>
      </c>
      <c r="AW253" s="176">
        <f t="shared" ref="AW253:AW254" si="119">E253+AA253</f>
        <v>16</v>
      </c>
      <c r="AX253" s="176">
        <f t="shared" ref="AX253:AX254" si="120">F253+AB253</f>
        <v>16</v>
      </c>
      <c r="AY253" s="176">
        <f t="shared" ref="AY253:AY254" si="121">G253+AC253</f>
        <v>16</v>
      </c>
      <c r="AZ253" s="176">
        <f t="shared" ref="AZ253:AZ254" si="122">H253+AD253</f>
        <v>16</v>
      </c>
      <c r="BA253" s="176">
        <f t="shared" ref="BA253:BA254" si="123">I253+AE253</f>
        <v>16</v>
      </c>
      <c r="BB253" s="176">
        <f t="shared" ref="BB253:BB254" si="124">J253+AF253</f>
        <v>16</v>
      </c>
      <c r="BC253" s="176">
        <f t="shared" ref="BC253:BC254" si="125">K253+AG253</f>
        <v>16</v>
      </c>
      <c r="BD253" s="176">
        <f t="shared" ref="BD253:BD254" si="126">L253+AH253</f>
        <v>16</v>
      </c>
      <c r="BE253" s="176">
        <f t="shared" ref="BE253:BE254" si="127">M253+AI253</f>
        <v>16</v>
      </c>
      <c r="BF253" s="176">
        <f t="shared" ref="BF253:BF254" si="128">N253+AJ253</f>
        <v>16</v>
      </c>
      <c r="BG253" s="176">
        <f t="shared" ref="BG253:BG254" si="129">O253+AK253</f>
        <v>16</v>
      </c>
      <c r="BH253" s="176">
        <f t="shared" ref="BH253:BH254" si="130">P253+AL253</f>
        <v>16</v>
      </c>
      <c r="BI253" s="176">
        <f t="shared" ref="BI253:BI254" si="131">Q253+AM253</f>
        <v>16</v>
      </c>
      <c r="BJ253" s="176">
        <f t="shared" ref="BJ253:BJ254" si="132">R253+AN253</f>
        <v>16</v>
      </c>
      <c r="BK253" s="176">
        <f t="shared" ref="BK253:BK254" si="133">S253+AO253</f>
        <v>16</v>
      </c>
      <c r="BL253" s="176">
        <f t="shared" ref="BL253:BL254" si="134">T253+AP253</f>
        <v>16</v>
      </c>
      <c r="BM253" s="176">
        <f t="shared" ref="BM253:BM254" si="135">U253+AQ253</f>
        <v>16</v>
      </c>
      <c r="BN253" s="176">
        <f t="shared" ref="BN253:BN254" si="136">V253+AR253</f>
        <v>16</v>
      </c>
      <c r="BO253" s="176">
        <f t="shared" ref="BO253:BO254" si="137">W253+AS253</f>
        <v>16</v>
      </c>
      <c r="BP253" s="176">
        <f t="shared" ref="BP253:BP254" si="138">X253+AT253</f>
        <v>16</v>
      </c>
      <c r="BX253" s="85">
        <v>15</v>
      </c>
      <c r="BY253" s="85">
        <v>26</v>
      </c>
    </row>
    <row r="254" spans="1:77">
      <c r="A254" s="76" t="str">
        <f t="shared" si="94"/>
        <v>908</v>
      </c>
      <c r="B254" s="22">
        <v>39693</v>
      </c>
      <c r="C254" s="85">
        <v>9</v>
      </c>
      <c r="D254" s="85">
        <v>9</v>
      </c>
      <c r="E254" s="85">
        <v>9</v>
      </c>
      <c r="F254" s="85">
        <v>9</v>
      </c>
      <c r="G254" s="85">
        <v>9</v>
      </c>
      <c r="H254" s="85">
        <v>9</v>
      </c>
      <c r="I254" s="85">
        <v>9</v>
      </c>
      <c r="J254" s="85">
        <v>9</v>
      </c>
      <c r="K254" s="85">
        <v>9</v>
      </c>
      <c r="L254" s="85">
        <v>9</v>
      </c>
      <c r="M254" s="85">
        <v>9</v>
      </c>
      <c r="N254" s="85">
        <v>9</v>
      </c>
      <c r="O254" s="85">
        <v>9</v>
      </c>
      <c r="P254" s="85">
        <v>9</v>
      </c>
      <c r="Q254" s="85">
        <v>9</v>
      </c>
      <c r="R254" s="85">
        <v>9</v>
      </c>
      <c r="S254" s="85">
        <v>9</v>
      </c>
      <c r="T254" s="85">
        <v>9</v>
      </c>
      <c r="U254" s="85">
        <v>9</v>
      </c>
      <c r="V254" s="85">
        <v>9</v>
      </c>
      <c r="W254" s="85">
        <v>9</v>
      </c>
      <c r="X254" s="85">
        <v>9</v>
      </c>
      <c r="Y254" s="85">
        <v>9</v>
      </c>
      <c r="Z254" s="85">
        <v>9</v>
      </c>
      <c r="AA254" s="85">
        <v>9</v>
      </c>
      <c r="AB254" s="85">
        <v>9</v>
      </c>
      <c r="AC254" s="85">
        <v>9</v>
      </c>
      <c r="AD254" s="85">
        <v>9</v>
      </c>
      <c r="AE254" s="85">
        <v>9</v>
      </c>
      <c r="AF254" s="85">
        <v>9</v>
      </c>
      <c r="AG254" s="85">
        <v>9</v>
      </c>
      <c r="AH254" s="85">
        <v>9</v>
      </c>
      <c r="AI254" s="85">
        <v>9</v>
      </c>
      <c r="AJ254" s="85">
        <v>9</v>
      </c>
      <c r="AK254" s="85">
        <v>9</v>
      </c>
      <c r="AL254" s="85">
        <v>9</v>
      </c>
      <c r="AM254" s="85">
        <v>9</v>
      </c>
      <c r="AN254" s="85">
        <v>9</v>
      </c>
      <c r="AO254" s="85">
        <v>9</v>
      </c>
      <c r="AP254" s="85">
        <v>9</v>
      </c>
      <c r="AQ254" s="85">
        <v>9</v>
      </c>
      <c r="AR254" s="85">
        <v>9</v>
      </c>
      <c r="AS254" s="85">
        <v>9</v>
      </c>
      <c r="AT254" s="85">
        <v>9</v>
      </c>
      <c r="AU254" s="176">
        <f t="shared" si="117"/>
        <v>18</v>
      </c>
      <c r="AV254" s="176">
        <f t="shared" si="118"/>
        <v>18</v>
      </c>
      <c r="AW254" s="176">
        <f t="shared" si="119"/>
        <v>18</v>
      </c>
      <c r="AX254" s="176">
        <f t="shared" si="120"/>
        <v>18</v>
      </c>
      <c r="AY254" s="176">
        <f t="shared" si="121"/>
        <v>18</v>
      </c>
      <c r="AZ254" s="176">
        <f t="shared" si="122"/>
        <v>18</v>
      </c>
      <c r="BA254" s="176">
        <f t="shared" si="123"/>
        <v>18</v>
      </c>
      <c r="BB254" s="176">
        <f t="shared" si="124"/>
        <v>18</v>
      </c>
      <c r="BC254" s="176">
        <f t="shared" si="125"/>
        <v>18</v>
      </c>
      <c r="BD254" s="176">
        <f t="shared" si="126"/>
        <v>18</v>
      </c>
      <c r="BE254" s="176">
        <f t="shared" si="127"/>
        <v>18</v>
      </c>
      <c r="BF254" s="176">
        <f t="shared" si="128"/>
        <v>18</v>
      </c>
      <c r="BG254" s="176">
        <f t="shared" si="129"/>
        <v>18</v>
      </c>
      <c r="BH254" s="176">
        <f t="shared" si="130"/>
        <v>18</v>
      </c>
      <c r="BI254" s="176">
        <f t="shared" si="131"/>
        <v>18</v>
      </c>
      <c r="BJ254" s="176">
        <f t="shared" si="132"/>
        <v>18</v>
      </c>
      <c r="BK254" s="176">
        <f t="shared" si="133"/>
        <v>18</v>
      </c>
      <c r="BL254" s="176">
        <f t="shared" si="134"/>
        <v>18</v>
      </c>
      <c r="BM254" s="176">
        <f t="shared" si="135"/>
        <v>18</v>
      </c>
      <c r="BN254" s="176">
        <f t="shared" si="136"/>
        <v>18</v>
      </c>
      <c r="BO254" s="176">
        <f t="shared" si="137"/>
        <v>18</v>
      </c>
      <c r="BP254" s="176">
        <f t="shared" si="138"/>
        <v>18</v>
      </c>
      <c r="BX254" s="85">
        <v>15</v>
      </c>
      <c r="BY254" s="85">
        <v>12</v>
      </c>
    </row>
    <row r="255" spans="1:77">
      <c r="A255" s="76" t="str">
        <f t="shared" si="94"/>
        <v>908</v>
      </c>
      <c r="B255" s="22">
        <v>39694</v>
      </c>
      <c r="C255" s="85">
        <v>9</v>
      </c>
      <c r="D255" s="85">
        <v>9</v>
      </c>
      <c r="E255" s="85">
        <v>9</v>
      </c>
      <c r="F255" s="85">
        <v>9</v>
      </c>
      <c r="G255" s="85">
        <v>9</v>
      </c>
      <c r="H255" s="85">
        <v>9</v>
      </c>
      <c r="I255" s="85">
        <v>9</v>
      </c>
      <c r="J255" s="85">
        <v>9</v>
      </c>
      <c r="K255" s="85">
        <v>9</v>
      </c>
      <c r="L255" s="85">
        <v>9</v>
      </c>
      <c r="M255" s="85">
        <v>9</v>
      </c>
      <c r="N255" s="85">
        <v>9</v>
      </c>
      <c r="O255" s="85">
        <v>9</v>
      </c>
      <c r="P255" s="85">
        <v>9</v>
      </c>
      <c r="Q255" s="85">
        <v>9</v>
      </c>
      <c r="R255" s="85">
        <v>9</v>
      </c>
      <c r="S255" s="85">
        <v>9</v>
      </c>
      <c r="T255" s="85">
        <v>9</v>
      </c>
      <c r="U255" s="85">
        <v>9</v>
      </c>
      <c r="V255" s="85">
        <v>9</v>
      </c>
      <c r="W255" s="85">
        <v>9</v>
      </c>
      <c r="X255" s="85">
        <v>9</v>
      </c>
      <c r="Y255" s="85">
        <v>9</v>
      </c>
      <c r="Z255" s="85">
        <v>9</v>
      </c>
      <c r="AA255" s="85">
        <v>9</v>
      </c>
      <c r="AB255" s="85">
        <v>9</v>
      </c>
      <c r="AC255" s="85">
        <v>9</v>
      </c>
      <c r="AD255" s="85">
        <v>9</v>
      </c>
      <c r="AE255" s="85">
        <v>9</v>
      </c>
      <c r="AF255" s="85">
        <v>9</v>
      </c>
      <c r="AG255" s="85">
        <v>9</v>
      </c>
      <c r="AH255" s="85">
        <v>9</v>
      </c>
      <c r="AI255" s="85">
        <v>9</v>
      </c>
      <c r="AJ255" s="85">
        <v>9</v>
      </c>
      <c r="AK255" s="85">
        <v>9</v>
      </c>
      <c r="AL255" s="85">
        <v>9</v>
      </c>
      <c r="AM255" s="85">
        <v>9</v>
      </c>
      <c r="AN255" s="85">
        <v>9</v>
      </c>
      <c r="AO255" s="85">
        <v>9</v>
      </c>
      <c r="AP255" s="85">
        <v>9</v>
      </c>
      <c r="AQ255" s="85">
        <v>9</v>
      </c>
      <c r="AR255" s="85">
        <v>9</v>
      </c>
      <c r="AS255" s="85">
        <v>9</v>
      </c>
      <c r="AT255" s="85">
        <v>9</v>
      </c>
      <c r="AU255" s="176">
        <f t="shared" ref="AU255:AU256" si="139">C255+Y255</f>
        <v>18</v>
      </c>
      <c r="AV255" s="176">
        <f t="shared" ref="AV255:AV256" si="140">D255+Z255</f>
        <v>18</v>
      </c>
      <c r="AW255" s="176">
        <f t="shared" ref="AW255:AW256" si="141">E255+AA255</f>
        <v>18</v>
      </c>
      <c r="AX255" s="176">
        <f t="shared" ref="AX255:AX256" si="142">F255+AB255</f>
        <v>18</v>
      </c>
      <c r="AY255" s="176">
        <f t="shared" ref="AY255:AY256" si="143">G255+AC255</f>
        <v>18</v>
      </c>
      <c r="AZ255" s="176">
        <f t="shared" ref="AZ255:AZ256" si="144">H255+AD255</f>
        <v>18</v>
      </c>
      <c r="BA255" s="176">
        <f t="shared" ref="BA255:BA256" si="145">I255+AE255</f>
        <v>18</v>
      </c>
      <c r="BB255" s="176">
        <f t="shared" ref="BB255:BB256" si="146">J255+AF255</f>
        <v>18</v>
      </c>
      <c r="BC255" s="176">
        <f t="shared" ref="BC255:BC256" si="147">K255+AG255</f>
        <v>18</v>
      </c>
      <c r="BD255" s="176">
        <f t="shared" ref="BD255:BD256" si="148">L255+AH255</f>
        <v>18</v>
      </c>
      <c r="BE255" s="176">
        <f t="shared" ref="BE255:BE256" si="149">M255+AI255</f>
        <v>18</v>
      </c>
      <c r="BF255" s="176">
        <f t="shared" ref="BF255:BF256" si="150">N255+AJ255</f>
        <v>18</v>
      </c>
      <c r="BG255" s="176">
        <f t="shared" ref="BG255:BG256" si="151">O255+AK255</f>
        <v>18</v>
      </c>
      <c r="BH255" s="176">
        <f t="shared" ref="BH255:BH256" si="152">P255+AL255</f>
        <v>18</v>
      </c>
      <c r="BI255" s="176">
        <f t="shared" ref="BI255:BI256" si="153">Q255+AM255</f>
        <v>18</v>
      </c>
      <c r="BJ255" s="176">
        <f t="shared" ref="BJ255:BJ256" si="154">R255+AN255</f>
        <v>18</v>
      </c>
      <c r="BK255" s="176">
        <f t="shared" ref="BK255:BK256" si="155">S255+AO255</f>
        <v>18</v>
      </c>
      <c r="BL255" s="176">
        <f t="shared" ref="BL255:BL256" si="156">T255+AP255</f>
        <v>18</v>
      </c>
      <c r="BM255" s="176">
        <f t="shared" ref="BM255:BM256" si="157">U255+AQ255</f>
        <v>18</v>
      </c>
      <c r="BN255" s="176">
        <f t="shared" ref="BN255:BN256" si="158">V255+AR255</f>
        <v>18</v>
      </c>
      <c r="BO255" s="176">
        <f t="shared" ref="BO255:BO256" si="159">W255+AS255</f>
        <v>18</v>
      </c>
      <c r="BP255" s="176">
        <f t="shared" ref="BP255:BP256" si="160">X255+AT255</f>
        <v>18</v>
      </c>
      <c r="BX255" s="85">
        <v>18</v>
      </c>
      <c r="BY255" s="85">
        <v>6</v>
      </c>
    </row>
    <row r="256" spans="1:77">
      <c r="A256" s="76" t="str">
        <f t="shared" si="94"/>
        <v>908</v>
      </c>
      <c r="B256" s="22">
        <v>39695</v>
      </c>
      <c r="C256" s="85">
        <v>8</v>
      </c>
      <c r="D256" s="85">
        <v>8</v>
      </c>
      <c r="E256" s="85">
        <v>8</v>
      </c>
      <c r="F256" s="85">
        <v>8</v>
      </c>
      <c r="G256" s="85">
        <v>8</v>
      </c>
      <c r="H256" s="85">
        <v>8</v>
      </c>
      <c r="I256" s="85">
        <v>8</v>
      </c>
      <c r="J256" s="85">
        <v>8</v>
      </c>
      <c r="K256" s="85">
        <v>8</v>
      </c>
      <c r="L256" s="85">
        <v>8</v>
      </c>
      <c r="M256" s="85">
        <v>8</v>
      </c>
      <c r="N256" s="85">
        <v>8</v>
      </c>
      <c r="O256" s="85">
        <v>8</v>
      </c>
      <c r="P256" s="85">
        <v>8</v>
      </c>
      <c r="Q256" s="85">
        <v>8</v>
      </c>
      <c r="R256" s="85">
        <v>8</v>
      </c>
      <c r="S256" s="85">
        <v>8</v>
      </c>
      <c r="T256" s="85">
        <v>8</v>
      </c>
      <c r="U256" s="85">
        <v>8</v>
      </c>
      <c r="V256" s="85">
        <v>8</v>
      </c>
      <c r="W256" s="85">
        <v>8</v>
      </c>
      <c r="X256" s="85">
        <v>8</v>
      </c>
      <c r="Y256" s="85">
        <v>8</v>
      </c>
      <c r="Z256" s="85">
        <v>8</v>
      </c>
      <c r="AA256" s="85">
        <v>8</v>
      </c>
      <c r="AB256" s="85">
        <v>8</v>
      </c>
      <c r="AC256" s="85">
        <v>8</v>
      </c>
      <c r="AD256" s="85">
        <v>8</v>
      </c>
      <c r="AE256" s="85">
        <v>8</v>
      </c>
      <c r="AF256" s="85">
        <v>8</v>
      </c>
      <c r="AG256" s="85">
        <v>8</v>
      </c>
      <c r="AH256" s="85">
        <v>8</v>
      </c>
      <c r="AI256" s="85">
        <v>8</v>
      </c>
      <c r="AJ256" s="85">
        <v>8</v>
      </c>
      <c r="AK256" s="85">
        <v>8</v>
      </c>
      <c r="AL256" s="85">
        <v>8</v>
      </c>
      <c r="AM256" s="85">
        <v>8</v>
      </c>
      <c r="AN256" s="85">
        <v>8</v>
      </c>
      <c r="AO256" s="85">
        <v>8</v>
      </c>
      <c r="AP256" s="85">
        <v>8</v>
      </c>
      <c r="AQ256" s="85">
        <v>8</v>
      </c>
      <c r="AR256" s="85">
        <v>8</v>
      </c>
      <c r="AS256" s="85">
        <v>8</v>
      </c>
      <c r="AT256" s="85">
        <v>8</v>
      </c>
      <c r="AU256" s="176">
        <f t="shared" si="139"/>
        <v>16</v>
      </c>
      <c r="AV256" s="176">
        <f t="shared" si="140"/>
        <v>16</v>
      </c>
      <c r="AW256" s="176">
        <f t="shared" si="141"/>
        <v>16</v>
      </c>
      <c r="AX256" s="176">
        <f t="shared" si="142"/>
        <v>16</v>
      </c>
      <c r="AY256" s="176">
        <f t="shared" si="143"/>
        <v>16</v>
      </c>
      <c r="AZ256" s="176">
        <f t="shared" si="144"/>
        <v>16</v>
      </c>
      <c r="BA256" s="176">
        <f t="shared" si="145"/>
        <v>16</v>
      </c>
      <c r="BB256" s="176">
        <f t="shared" si="146"/>
        <v>16</v>
      </c>
      <c r="BC256" s="176">
        <f t="shared" si="147"/>
        <v>16</v>
      </c>
      <c r="BD256" s="176">
        <f t="shared" si="148"/>
        <v>16</v>
      </c>
      <c r="BE256" s="176">
        <f t="shared" si="149"/>
        <v>16</v>
      </c>
      <c r="BF256" s="176">
        <f t="shared" si="150"/>
        <v>16</v>
      </c>
      <c r="BG256" s="176">
        <f t="shared" si="151"/>
        <v>16</v>
      </c>
      <c r="BH256" s="176">
        <f t="shared" si="152"/>
        <v>16</v>
      </c>
      <c r="BI256" s="176">
        <f t="shared" si="153"/>
        <v>16</v>
      </c>
      <c r="BJ256" s="176">
        <f t="shared" si="154"/>
        <v>16</v>
      </c>
      <c r="BK256" s="176">
        <f t="shared" si="155"/>
        <v>16</v>
      </c>
      <c r="BL256" s="176">
        <f t="shared" si="156"/>
        <v>16</v>
      </c>
      <c r="BM256" s="176">
        <f t="shared" si="157"/>
        <v>16</v>
      </c>
      <c r="BN256" s="176">
        <f t="shared" si="158"/>
        <v>16</v>
      </c>
      <c r="BO256" s="176">
        <f t="shared" si="159"/>
        <v>16</v>
      </c>
      <c r="BP256" s="176">
        <f t="shared" si="160"/>
        <v>16</v>
      </c>
      <c r="BX256" s="85">
        <v>16</v>
      </c>
      <c r="BY256" s="85">
        <v>9</v>
      </c>
    </row>
    <row r="257" spans="1:77">
      <c r="A257" s="76" t="str">
        <f t="shared" si="94"/>
        <v>908</v>
      </c>
      <c r="B257" s="22">
        <v>39696</v>
      </c>
      <c r="C257" s="85">
        <v>9</v>
      </c>
      <c r="D257" s="85">
        <v>9</v>
      </c>
      <c r="E257" s="85">
        <v>9</v>
      </c>
      <c r="F257" s="85">
        <v>9</v>
      </c>
      <c r="G257" s="85">
        <v>9</v>
      </c>
      <c r="H257" s="85">
        <v>9</v>
      </c>
      <c r="I257" s="85">
        <v>9</v>
      </c>
      <c r="J257" s="85">
        <v>9</v>
      </c>
      <c r="K257" s="85">
        <v>9</v>
      </c>
      <c r="L257" s="85">
        <v>9</v>
      </c>
      <c r="M257" s="85">
        <v>9</v>
      </c>
      <c r="N257" s="85">
        <v>9</v>
      </c>
      <c r="O257" s="85">
        <v>9</v>
      </c>
      <c r="P257" s="85">
        <v>9</v>
      </c>
      <c r="Q257" s="85">
        <v>9</v>
      </c>
      <c r="R257" s="85">
        <v>9</v>
      </c>
      <c r="S257" s="85">
        <v>9</v>
      </c>
      <c r="T257" s="85">
        <v>9</v>
      </c>
      <c r="U257" s="85">
        <v>9</v>
      </c>
      <c r="V257" s="85">
        <v>9</v>
      </c>
      <c r="W257" s="85">
        <v>9</v>
      </c>
      <c r="X257" s="85">
        <v>9</v>
      </c>
      <c r="Y257" s="85">
        <v>9</v>
      </c>
      <c r="Z257" s="85">
        <v>9</v>
      </c>
      <c r="AA257" s="85">
        <v>9</v>
      </c>
      <c r="AB257" s="85">
        <v>9</v>
      </c>
      <c r="AC257" s="85">
        <v>9</v>
      </c>
      <c r="AD257" s="85">
        <v>9</v>
      </c>
      <c r="AE257" s="85">
        <v>9</v>
      </c>
      <c r="AF257" s="85">
        <v>9</v>
      </c>
      <c r="AG257" s="85">
        <v>9</v>
      </c>
      <c r="AH257" s="85">
        <v>9</v>
      </c>
      <c r="AI257" s="85">
        <v>9</v>
      </c>
      <c r="AJ257" s="85">
        <v>9</v>
      </c>
      <c r="AK257" s="85">
        <v>9</v>
      </c>
      <c r="AL257" s="85">
        <v>9</v>
      </c>
      <c r="AM257" s="85">
        <v>9</v>
      </c>
      <c r="AN257" s="85">
        <v>9</v>
      </c>
      <c r="AO257" s="85">
        <v>9</v>
      </c>
      <c r="AP257" s="85">
        <v>9</v>
      </c>
      <c r="AQ257" s="85">
        <v>9</v>
      </c>
      <c r="AR257" s="85">
        <v>9</v>
      </c>
      <c r="AS257" s="85">
        <v>9</v>
      </c>
      <c r="AT257" s="85">
        <v>9</v>
      </c>
      <c r="AU257" s="176">
        <f t="shared" si="95"/>
        <v>18</v>
      </c>
      <c r="AV257" s="176">
        <f t="shared" si="96"/>
        <v>18</v>
      </c>
      <c r="AW257" s="176">
        <f t="shared" si="97"/>
        <v>18</v>
      </c>
      <c r="AX257" s="176">
        <f t="shared" si="98"/>
        <v>18</v>
      </c>
      <c r="AY257" s="176">
        <f t="shared" si="99"/>
        <v>18</v>
      </c>
      <c r="AZ257" s="176">
        <f t="shared" si="100"/>
        <v>18</v>
      </c>
      <c r="BA257" s="176">
        <f t="shared" si="101"/>
        <v>18</v>
      </c>
      <c r="BB257" s="176">
        <f t="shared" si="102"/>
        <v>18</v>
      </c>
      <c r="BC257" s="176">
        <f t="shared" si="103"/>
        <v>18</v>
      </c>
      <c r="BD257" s="176">
        <f t="shared" si="104"/>
        <v>18</v>
      </c>
      <c r="BE257" s="176">
        <f t="shared" si="105"/>
        <v>18</v>
      </c>
      <c r="BF257" s="176">
        <f t="shared" si="106"/>
        <v>18</v>
      </c>
      <c r="BG257" s="176">
        <f t="shared" si="107"/>
        <v>18</v>
      </c>
      <c r="BH257" s="176">
        <f t="shared" si="108"/>
        <v>18</v>
      </c>
      <c r="BI257" s="176">
        <f t="shared" si="109"/>
        <v>18</v>
      </c>
      <c r="BJ257" s="176">
        <f t="shared" si="110"/>
        <v>18</v>
      </c>
      <c r="BK257" s="176">
        <f t="shared" si="111"/>
        <v>18</v>
      </c>
      <c r="BL257" s="176">
        <f t="shared" si="112"/>
        <v>18</v>
      </c>
      <c r="BM257" s="176">
        <f t="shared" si="113"/>
        <v>18</v>
      </c>
      <c r="BN257" s="176">
        <f t="shared" si="114"/>
        <v>18</v>
      </c>
      <c r="BO257" s="176">
        <f t="shared" si="115"/>
        <v>18</v>
      </c>
      <c r="BP257" s="176">
        <f t="shared" si="116"/>
        <v>18</v>
      </c>
      <c r="BX257" s="85">
        <v>15</v>
      </c>
      <c r="BY257" s="85">
        <v>6</v>
      </c>
    </row>
    <row r="258" spans="1:77">
      <c r="A258" s="76" t="str">
        <f t="shared" si="94"/>
        <v>908</v>
      </c>
      <c r="B258" s="22">
        <v>39697</v>
      </c>
      <c r="C258" s="85"/>
      <c r="D258" s="85"/>
      <c r="E258" s="85"/>
      <c r="F258" s="85"/>
      <c r="G258" s="85"/>
      <c r="H258" s="85"/>
      <c r="I258" s="85"/>
      <c r="J258" s="85"/>
      <c r="K258" s="85"/>
      <c r="L258" s="85"/>
      <c r="M258" s="85"/>
      <c r="N258" s="85"/>
      <c r="O258" s="85"/>
      <c r="P258" s="85"/>
      <c r="Q258" s="85"/>
      <c r="R258" s="85"/>
      <c r="S258" s="85"/>
      <c r="T258" s="85"/>
      <c r="U258" s="85"/>
      <c r="V258" s="85"/>
      <c r="W258" s="85"/>
      <c r="X258" s="85"/>
      <c r="Y258" s="85"/>
      <c r="Z258" s="85"/>
      <c r="AA258" s="85"/>
      <c r="AB258" s="85"/>
      <c r="AC258" s="85"/>
      <c r="AD258" s="85"/>
      <c r="AE258" s="85"/>
      <c r="AF258" s="85"/>
      <c r="AG258" s="85"/>
      <c r="AH258" s="85"/>
      <c r="AI258" s="85"/>
      <c r="AJ258" s="85"/>
      <c r="AK258" s="85"/>
      <c r="AL258" s="85"/>
      <c r="AM258" s="85"/>
      <c r="AN258" s="85"/>
      <c r="AO258" s="85"/>
      <c r="AP258" s="85"/>
      <c r="AQ258" s="85"/>
      <c r="AR258" s="85"/>
      <c r="AS258" s="85"/>
      <c r="AT258" s="85"/>
      <c r="AU258">
        <f t="shared" si="95"/>
        <v>0</v>
      </c>
      <c r="AV258">
        <f t="shared" si="96"/>
        <v>0</v>
      </c>
      <c r="AW258">
        <f t="shared" si="97"/>
        <v>0</v>
      </c>
      <c r="AX258">
        <f t="shared" si="98"/>
        <v>0</v>
      </c>
      <c r="AY258">
        <f t="shared" si="99"/>
        <v>0</v>
      </c>
      <c r="AZ258">
        <f t="shared" si="100"/>
        <v>0</v>
      </c>
      <c r="BA258">
        <f t="shared" si="101"/>
        <v>0</v>
      </c>
      <c r="BB258">
        <f t="shared" si="102"/>
        <v>0</v>
      </c>
      <c r="BC258">
        <f t="shared" si="103"/>
        <v>0</v>
      </c>
      <c r="BD258">
        <f t="shared" si="104"/>
        <v>0</v>
      </c>
      <c r="BE258">
        <f t="shared" si="105"/>
        <v>0</v>
      </c>
      <c r="BF258">
        <f t="shared" si="106"/>
        <v>0</v>
      </c>
      <c r="BG258">
        <f t="shared" si="107"/>
        <v>0</v>
      </c>
      <c r="BH258">
        <f t="shared" si="108"/>
        <v>0</v>
      </c>
      <c r="BI258">
        <f t="shared" si="109"/>
        <v>0</v>
      </c>
      <c r="BJ258">
        <f t="shared" si="110"/>
        <v>0</v>
      </c>
      <c r="BK258">
        <f t="shared" si="111"/>
        <v>0</v>
      </c>
      <c r="BL258">
        <f t="shared" si="112"/>
        <v>0</v>
      </c>
      <c r="BM258">
        <f t="shared" si="113"/>
        <v>0</v>
      </c>
      <c r="BN258">
        <f t="shared" si="114"/>
        <v>0</v>
      </c>
      <c r="BO258">
        <f t="shared" si="115"/>
        <v>0</v>
      </c>
      <c r="BP258">
        <f t="shared" si="116"/>
        <v>0</v>
      </c>
      <c r="BX258" s="85"/>
      <c r="BY258" s="85"/>
    </row>
    <row r="259" spans="1:77">
      <c r="A259" s="76" t="str">
        <f t="shared" si="94"/>
        <v>908</v>
      </c>
      <c r="B259" s="22">
        <v>39698</v>
      </c>
      <c r="C259" s="85"/>
      <c r="D259" s="85"/>
      <c r="E259" s="85"/>
      <c r="F259" s="85"/>
      <c r="G259" s="85"/>
      <c r="H259" s="85"/>
      <c r="I259" s="85"/>
      <c r="J259" s="85"/>
      <c r="K259" s="85"/>
      <c r="L259" s="85"/>
      <c r="M259" s="85"/>
      <c r="N259" s="85"/>
      <c r="O259" s="85"/>
      <c r="P259" s="85"/>
      <c r="Q259" s="85"/>
      <c r="R259" s="85"/>
      <c r="S259" s="85"/>
      <c r="T259" s="85"/>
      <c r="U259" s="85"/>
      <c r="V259" s="85"/>
      <c r="W259" s="85"/>
      <c r="X259" s="85"/>
      <c r="Y259" s="85"/>
      <c r="Z259" s="85"/>
      <c r="AA259" s="85"/>
      <c r="AB259" s="85"/>
      <c r="AC259" s="85"/>
      <c r="AD259" s="85"/>
      <c r="AE259" s="85"/>
      <c r="AF259" s="85"/>
      <c r="AG259" s="85"/>
      <c r="AH259" s="85"/>
      <c r="AI259" s="85"/>
      <c r="AJ259" s="85"/>
      <c r="AK259" s="85"/>
      <c r="AL259" s="85"/>
      <c r="AM259" s="85"/>
      <c r="AN259" s="85"/>
      <c r="AO259" s="85"/>
      <c r="AP259" s="85"/>
      <c r="AQ259" s="85"/>
      <c r="AR259" s="85"/>
      <c r="AS259" s="85"/>
      <c r="AT259" s="85"/>
      <c r="AU259">
        <f t="shared" si="95"/>
        <v>0</v>
      </c>
      <c r="AV259">
        <f t="shared" si="96"/>
        <v>0</v>
      </c>
      <c r="AW259">
        <f t="shared" si="97"/>
        <v>0</v>
      </c>
      <c r="AX259">
        <f t="shared" si="98"/>
        <v>0</v>
      </c>
      <c r="AY259">
        <f t="shared" si="99"/>
        <v>0</v>
      </c>
      <c r="AZ259">
        <f t="shared" si="100"/>
        <v>0</v>
      </c>
      <c r="BA259">
        <f t="shared" si="101"/>
        <v>0</v>
      </c>
      <c r="BB259">
        <f t="shared" si="102"/>
        <v>0</v>
      </c>
      <c r="BC259">
        <f t="shared" si="103"/>
        <v>0</v>
      </c>
      <c r="BD259">
        <f t="shared" si="104"/>
        <v>0</v>
      </c>
      <c r="BE259">
        <f t="shared" si="105"/>
        <v>0</v>
      </c>
      <c r="BF259">
        <f t="shared" si="106"/>
        <v>0</v>
      </c>
      <c r="BG259">
        <f t="shared" si="107"/>
        <v>0</v>
      </c>
      <c r="BH259">
        <f t="shared" si="108"/>
        <v>0</v>
      </c>
      <c r="BI259">
        <f t="shared" si="109"/>
        <v>0</v>
      </c>
      <c r="BJ259">
        <f t="shared" si="110"/>
        <v>0</v>
      </c>
      <c r="BK259">
        <f t="shared" si="111"/>
        <v>0</v>
      </c>
      <c r="BL259">
        <f t="shared" si="112"/>
        <v>0</v>
      </c>
      <c r="BM259">
        <f t="shared" si="113"/>
        <v>0</v>
      </c>
      <c r="BN259">
        <f t="shared" si="114"/>
        <v>0</v>
      </c>
      <c r="BO259">
        <f t="shared" si="115"/>
        <v>0</v>
      </c>
      <c r="BP259">
        <f t="shared" si="116"/>
        <v>0</v>
      </c>
      <c r="BX259" s="85"/>
      <c r="BY259" s="85"/>
    </row>
    <row r="260" spans="1:77">
      <c r="A260" s="76" t="str">
        <f t="shared" si="94"/>
        <v>908</v>
      </c>
      <c r="B260" s="22">
        <v>39699</v>
      </c>
      <c r="C260" s="85">
        <v>8</v>
      </c>
      <c r="D260" s="85">
        <v>8</v>
      </c>
      <c r="E260" s="85">
        <v>8</v>
      </c>
      <c r="F260" s="85">
        <v>8</v>
      </c>
      <c r="G260" s="85">
        <v>8</v>
      </c>
      <c r="H260" s="85">
        <v>8</v>
      </c>
      <c r="I260" s="85">
        <v>8</v>
      </c>
      <c r="J260" s="85">
        <v>8</v>
      </c>
      <c r="K260" s="85">
        <v>8</v>
      </c>
      <c r="L260" s="85">
        <v>8</v>
      </c>
      <c r="M260" s="85">
        <v>8</v>
      </c>
      <c r="N260" s="85">
        <v>8</v>
      </c>
      <c r="O260" s="85">
        <v>8</v>
      </c>
      <c r="P260" s="85">
        <v>8</v>
      </c>
      <c r="Q260" s="85">
        <v>8</v>
      </c>
      <c r="R260" s="85">
        <v>8</v>
      </c>
      <c r="S260" s="85">
        <v>8</v>
      </c>
      <c r="T260" s="85">
        <v>8</v>
      </c>
      <c r="U260" s="85">
        <v>8</v>
      </c>
      <c r="V260" s="85">
        <v>8</v>
      </c>
      <c r="W260" s="85">
        <v>8</v>
      </c>
      <c r="X260" s="85">
        <v>8</v>
      </c>
      <c r="Y260" s="85">
        <v>8</v>
      </c>
      <c r="Z260" s="85">
        <v>8</v>
      </c>
      <c r="AA260" s="85">
        <v>8</v>
      </c>
      <c r="AB260" s="85">
        <v>8</v>
      </c>
      <c r="AC260" s="85">
        <v>8</v>
      </c>
      <c r="AD260" s="85">
        <v>8</v>
      </c>
      <c r="AE260" s="85">
        <v>8</v>
      </c>
      <c r="AF260" s="85">
        <v>8</v>
      </c>
      <c r="AG260" s="85">
        <v>8</v>
      </c>
      <c r="AH260" s="85">
        <v>8</v>
      </c>
      <c r="AI260" s="85">
        <v>8</v>
      </c>
      <c r="AJ260" s="85">
        <v>8</v>
      </c>
      <c r="AK260" s="85">
        <v>8</v>
      </c>
      <c r="AL260" s="85">
        <v>8</v>
      </c>
      <c r="AM260" s="85">
        <v>8</v>
      </c>
      <c r="AN260" s="85">
        <v>8</v>
      </c>
      <c r="AO260" s="85">
        <v>8</v>
      </c>
      <c r="AP260" s="85">
        <v>8</v>
      </c>
      <c r="AQ260" s="85">
        <v>8</v>
      </c>
      <c r="AR260" s="85">
        <v>8</v>
      </c>
      <c r="AS260" s="85">
        <v>8</v>
      </c>
      <c r="AT260" s="85">
        <v>8</v>
      </c>
      <c r="AU260" s="176">
        <f t="shared" si="95"/>
        <v>16</v>
      </c>
      <c r="AV260" s="176">
        <f t="shared" si="96"/>
        <v>16</v>
      </c>
      <c r="AW260" s="176">
        <f t="shared" si="97"/>
        <v>16</v>
      </c>
      <c r="AX260" s="176">
        <f t="shared" si="98"/>
        <v>16</v>
      </c>
      <c r="AY260" s="176">
        <f t="shared" si="99"/>
        <v>16</v>
      </c>
      <c r="AZ260" s="176">
        <f t="shared" si="100"/>
        <v>16</v>
      </c>
      <c r="BA260" s="176">
        <f t="shared" si="101"/>
        <v>16</v>
      </c>
      <c r="BB260" s="176">
        <f t="shared" si="102"/>
        <v>16</v>
      </c>
      <c r="BC260" s="176">
        <f t="shared" si="103"/>
        <v>16</v>
      </c>
      <c r="BD260" s="176">
        <f t="shared" si="104"/>
        <v>16</v>
      </c>
      <c r="BE260" s="176">
        <f t="shared" si="105"/>
        <v>16</v>
      </c>
      <c r="BF260" s="176">
        <f t="shared" si="106"/>
        <v>16</v>
      </c>
      <c r="BG260" s="176">
        <f t="shared" si="107"/>
        <v>16</v>
      </c>
      <c r="BH260" s="176">
        <f t="shared" si="108"/>
        <v>16</v>
      </c>
      <c r="BI260" s="176">
        <f t="shared" si="109"/>
        <v>16</v>
      </c>
      <c r="BJ260" s="176">
        <f t="shared" si="110"/>
        <v>16</v>
      </c>
      <c r="BK260" s="176">
        <f t="shared" si="111"/>
        <v>16</v>
      </c>
      <c r="BL260" s="176">
        <f t="shared" si="112"/>
        <v>16</v>
      </c>
      <c r="BM260" s="176">
        <f t="shared" si="113"/>
        <v>16</v>
      </c>
      <c r="BN260" s="176">
        <f t="shared" si="114"/>
        <v>16</v>
      </c>
      <c r="BO260" s="176">
        <f t="shared" si="115"/>
        <v>16</v>
      </c>
      <c r="BP260" s="176">
        <f t="shared" si="116"/>
        <v>16</v>
      </c>
      <c r="BX260" s="85">
        <v>18</v>
      </c>
      <c r="BY260" s="85">
        <v>9</v>
      </c>
    </row>
    <row r="261" spans="1:77">
      <c r="A261" s="76" t="str">
        <f t="shared" si="94"/>
        <v>908</v>
      </c>
      <c r="B261" s="22">
        <v>39700</v>
      </c>
      <c r="C261" s="85">
        <v>9</v>
      </c>
      <c r="D261" s="85">
        <v>9</v>
      </c>
      <c r="E261" s="85">
        <v>9</v>
      </c>
      <c r="F261" s="85">
        <v>9</v>
      </c>
      <c r="G261" s="85">
        <v>9</v>
      </c>
      <c r="H261" s="85">
        <v>9</v>
      </c>
      <c r="I261" s="85">
        <v>9</v>
      </c>
      <c r="J261" s="85">
        <v>9</v>
      </c>
      <c r="K261" s="85">
        <v>9</v>
      </c>
      <c r="L261" s="85">
        <v>9</v>
      </c>
      <c r="M261" s="85">
        <v>9</v>
      </c>
      <c r="N261" s="85">
        <v>9</v>
      </c>
      <c r="O261" s="85">
        <v>9</v>
      </c>
      <c r="P261" s="85">
        <v>9</v>
      </c>
      <c r="Q261" s="85">
        <v>9</v>
      </c>
      <c r="R261" s="85">
        <v>9</v>
      </c>
      <c r="S261" s="85">
        <v>9</v>
      </c>
      <c r="T261" s="85">
        <v>9</v>
      </c>
      <c r="U261" s="85">
        <v>9</v>
      </c>
      <c r="V261" s="85">
        <v>9</v>
      </c>
      <c r="W261" s="85">
        <v>9</v>
      </c>
      <c r="X261" s="85">
        <v>9</v>
      </c>
      <c r="Y261" s="85">
        <v>9</v>
      </c>
      <c r="Z261" s="85">
        <v>9</v>
      </c>
      <c r="AA261" s="85">
        <v>9</v>
      </c>
      <c r="AB261" s="85">
        <v>9</v>
      </c>
      <c r="AC261" s="85">
        <v>9</v>
      </c>
      <c r="AD261" s="85">
        <v>9</v>
      </c>
      <c r="AE261" s="85">
        <v>9</v>
      </c>
      <c r="AF261" s="85">
        <v>9</v>
      </c>
      <c r="AG261" s="85">
        <v>9</v>
      </c>
      <c r="AH261" s="85">
        <v>9</v>
      </c>
      <c r="AI261" s="85">
        <v>9</v>
      </c>
      <c r="AJ261" s="85">
        <v>9</v>
      </c>
      <c r="AK261" s="85">
        <v>9</v>
      </c>
      <c r="AL261" s="85">
        <v>9</v>
      </c>
      <c r="AM261" s="85">
        <v>9</v>
      </c>
      <c r="AN261" s="85">
        <v>9</v>
      </c>
      <c r="AO261" s="85">
        <v>9</v>
      </c>
      <c r="AP261" s="85">
        <v>9</v>
      </c>
      <c r="AQ261" s="85">
        <v>9</v>
      </c>
      <c r="AR261" s="85">
        <v>9</v>
      </c>
      <c r="AS261" s="85">
        <v>9</v>
      </c>
      <c r="AT261" s="85">
        <v>9</v>
      </c>
      <c r="AU261" s="176">
        <f t="shared" si="95"/>
        <v>18</v>
      </c>
      <c r="AV261" s="176">
        <f t="shared" si="96"/>
        <v>18</v>
      </c>
      <c r="AW261" s="176">
        <f t="shared" si="97"/>
        <v>18</v>
      </c>
      <c r="AX261" s="176">
        <f t="shared" si="98"/>
        <v>18</v>
      </c>
      <c r="AY261" s="176">
        <f t="shared" si="99"/>
        <v>18</v>
      </c>
      <c r="AZ261" s="176">
        <f t="shared" si="100"/>
        <v>18</v>
      </c>
      <c r="BA261" s="176">
        <f t="shared" si="101"/>
        <v>18</v>
      </c>
      <c r="BB261" s="176">
        <f t="shared" si="102"/>
        <v>18</v>
      </c>
      <c r="BC261" s="176">
        <f t="shared" si="103"/>
        <v>18</v>
      </c>
      <c r="BD261" s="176">
        <f t="shared" si="104"/>
        <v>18</v>
      </c>
      <c r="BE261" s="176">
        <f t="shared" si="105"/>
        <v>18</v>
      </c>
      <c r="BF261" s="176">
        <f t="shared" si="106"/>
        <v>18</v>
      </c>
      <c r="BG261" s="176">
        <f t="shared" si="107"/>
        <v>18</v>
      </c>
      <c r="BH261" s="176">
        <f t="shared" si="108"/>
        <v>18</v>
      </c>
      <c r="BI261" s="176">
        <f t="shared" si="109"/>
        <v>18</v>
      </c>
      <c r="BJ261" s="176">
        <f t="shared" si="110"/>
        <v>18</v>
      </c>
      <c r="BK261" s="176">
        <f t="shared" si="111"/>
        <v>18</v>
      </c>
      <c r="BL261" s="176">
        <f t="shared" si="112"/>
        <v>18</v>
      </c>
      <c r="BM261" s="176">
        <f t="shared" si="113"/>
        <v>18</v>
      </c>
      <c r="BN261" s="176">
        <f t="shared" si="114"/>
        <v>18</v>
      </c>
      <c r="BO261" s="176">
        <f t="shared" si="115"/>
        <v>18</v>
      </c>
      <c r="BP261" s="176">
        <f t="shared" si="116"/>
        <v>18</v>
      </c>
      <c r="BX261" s="85">
        <v>18</v>
      </c>
      <c r="BY261" s="85">
        <v>18</v>
      </c>
    </row>
    <row r="262" spans="1:77">
      <c r="A262" s="76" t="str">
        <f t="shared" si="94"/>
        <v>908</v>
      </c>
      <c r="B262" s="22">
        <v>39701</v>
      </c>
      <c r="C262" s="85">
        <v>9</v>
      </c>
      <c r="D262" s="85">
        <v>9</v>
      </c>
      <c r="E262" s="85">
        <v>9</v>
      </c>
      <c r="F262" s="85">
        <v>9</v>
      </c>
      <c r="G262" s="85">
        <v>9</v>
      </c>
      <c r="H262" s="85">
        <v>9</v>
      </c>
      <c r="I262" s="85">
        <v>9</v>
      </c>
      <c r="J262" s="85">
        <v>9</v>
      </c>
      <c r="K262" s="85">
        <v>9</v>
      </c>
      <c r="L262" s="85">
        <v>9</v>
      </c>
      <c r="M262" s="85">
        <v>9</v>
      </c>
      <c r="N262" s="85">
        <v>9</v>
      </c>
      <c r="O262" s="85">
        <v>9</v>
      </c>
      <c r="P262" s="85">
        <v>9</v>
      </c>
      <c r="Q262" s="85">
        <v>9</v>
      </c>
      <c r="R262" s="85">
        <v>9</v>
      </c>
      <c r="S262" s="85">
        <v>9</v>
      </c>
      <c r="T262" s="85">
        <v>9</v>
      </c>
      <c r="U262" s="85">
        <v>9</v>
      </c>
      <c r="V262" s="85">
        <v>9</v>
      </c>
      <c r="W262" s="85">
        <v>9</v>
      </c>
      <c r="X262" s="85">
        <v>9</v>
      </c>
      <c r="Y262" s="85">
        <v>9</v>
      </c>
      <c r="Z262" s="85">
        <v>9</v>
      </c>
      <c r="AA262" s="85">
        <v>9</v>
      </c>
      <c r="AB262" s="85">
        <v>9</v>
      </c>
      <c r="AC262" s="85">
        <v>9</v>
      </c>
      <c r="AD262" s="85">
        <v>9</v>
      </c>
      <c r="AE262" s="85">
        <v>9</v>
      </c>
      <c r="AF262" s="85">
        <v>9</v>
      </c>
      <c r="AG262" s="85">
        <v>9</v>
      </c>
      <c r="AH262" s="85">
        <v>9</v>
      </c>
      <c r="AI262" s="85">
        <v>9</v>
      </c>
      <c r="AJ262" s="85">
        <v>9</v>
      </c>
      <c r="AK262" s="85">
        <v>9</v>
      </c>
      <c r="AL262" s="85">
        <v>9</v>
      </c>
      <c r="AM262" s="85">
        <v>9</v>
      </c>
      <c r="AN262" s="85">
        <v>9</v>
      </c>
      <c r="AO262" s="85">
        <v>9</v>
      </c>
      <c r="AP262" s="85">
        <v>9</v>
      </c>
      <c r="AQ262" s="85">
        <v>9</v>
      </c>
      <c r="AR262" s="85">
        <v>9</v>
      </c>
      <c r="AS262" s="85">
        <v>9</v>
      </c>
      <c r="AT262" s="85">
        <v>9</v>
      </c>
      <c r="AU262" s="176">
        <f t="shared" si="95"/>
        <v>18</v>
      </c>
      <c r="AV262" s="176">
        <f t="shared" si="96"/>
        <v>18</v>
      </c>
      <c r="AW262" s="176">
        <f t="shared" si="97"/>
        <v>18</v>
      </c>
      <c r="AX262" s="176">
        <f t="shared" si="98"/>
        <v>18</v>
      </c>
      <c r="AY262" s="176">
        <f t="shared" si="99"/>
        <v>18</v>
      </c>
      <c r="AZ262" s="176">
        <f t="shared" si="100"/>
        <v>18</v>
      </c>
      <c r="BA262" s="176">
        <f t="shared" si="101"/>
        <v>18</v>
      </c>
      <c r="BB262" s="176">
        <f t="shared" si="102"/>
        <v>18</v>
      </c>
      <c r="BC262" s="176">
        <f t="shared" si="103"/>
        <v>18</v>
      </c>
      <c r="BD262" s="176">
        <f t="shared" si="104"/>
        <v>18</v>
      </c>
      <c r="BE262" s="176">
        <f t="shared" si="105"/>
        <v>18</v>
      </c>
      <c r="BF262" s="176">
        <f t="shared" si="106"/>
        <v>18</v>
      </c>
      <c r="BG262" s="176">
        <f t="shared" si="107"/>
        <v>18</v>
      </c>
      <c r="BH262" s="176">
        <f t="shared" si="108"/>
        <v>18</v>
      </c>
      <c r="BI262" s="176">
        <f t="shared" si="109"/>
        <v>18</v>
      </c>
      <c r="BJ262" s="176">
        <f t="shared" si="110"/>
        <v>18</v>
      </c>
      <c r="BK262" s="176">
        <f t="shared" si="111"/>
        <v>18</v>
      </c>
      <c r="BL262" s="176">
        <f t="shared" si="112"/>
        <v>18</v>
      </c>
      <c r="BM262" s="176">
        <f t="shared" si="113"/>
        <v>18</v>
      </c>
      <c r="BN262" s="176">
        <f t="shared" si="114"/>
        <v>18</v>
      </c>
      <c r="BO262" s="176">
        <f t="shared" si="115"/>
        <v>18</v>
      </c>
      <c r="BP262" s="176">
        <f t="shared" si="116"/>
        <v>18</v>
      </c>
      <c r="BX262" s="85">
        <v>15</v>
      </c>
      <c r="BY262" s="85">
        <v>12</v>
      </c>
    </row>
    <row r="263" spans="1:77">
      <c r="A263" s="76" t="str">
        <f t="shared" si="94"/>
        <v>908</v>
      </c>
      <c r="B263" s="22">
        <v>39702</v>
      </c>
      <c r="C263" s="85">
        <v>8</v>
      </c>
      <c r="D263" s="85">
        <v>8</v>
      </c>
      <c r="E263" s="85">
        <v>8</v>
      </c>
      <c r="F263" s="85">
        <v>8</v>
      </c>
      <c r="G263" s="85">
        <v>8</v>
      </c>
      <c r="H263" s="85">
        <v>8</v>
      </c>
      <c r="I263" s="85">
        <v>8</v>
      </c>
      <c r="J263" s="85">
        <v>8</v>
      </c>
      <c r="K263" s="85">
        <v>8</v>
      </c>
      <c r="L263" s="85">
        <v>8</v>
      </c>
      <c r="M263" s="85">
        <v>8</v>
      </c>
      <c r="N263" s="85">
        <v>8</v>
      </c>
      <c r="O263" s="85">
        <v>8</v>
      </c>
      <c r="P263" s="85">
        <v>8</v>
      </c>
      <c r="Q263" s="85">
        <v>8</v>
      </c>
      <c r="R263" s="85">
        <v>8</v>
      </c>
      <c r="S263" s="85">
        <v>8</v>
      </c>
      <c r="T263" s="85">
        <v>8</v>
      </c>
      <c r="U263" s="85">
        <v>8</v>
      </c>
      <c r="V263" s="85">
        <v>8</v>
      </c>
      <c r="W263" s="85">
        <v>8</v>
      </c>
      <c r="X263" s="85">
        <v>8</v>
      </c>
      <c r="Y263" s="85">
        <v>8</v>
      </c>
      <c r="Z263" s="85">
        <v>8</v>
      </c>
      <c r="AA263" s="85">
        <v>8</v>
      </c>
      <c r="AB263" s="85">
        <v>8</v>
      </c>
      <c r="AC263" s="85">
        <v>8</v>
      </c>
      <c r="AD263" s="85">
        <v>8</v>
      </c>
      <c r="AE263" s="85">
        <v>8</v>
      </c>
      <c r="AF263" s="85">
        <v>8</v>
      </c>
      <c r="AG263" s="85">
        <v>8</v>
      </c>
      <c r="AH263" s="85">
        <v>8</v>
      </c>
      <c r="AI263" s="85">
        <v>8</v>
      </c>
      <c r="AJ263" s="85">
        <v>8</v>
      </c>
      <c r="AK263" s="85">
        <v>8</v>
      </c>
      <c r="AL263" s="85">
        <v>8</v>
      </c>
      <c r="AM263" s="85">
        <v>8</v>
      </c>
      <c r="AN263" s="85">
        <v>8</v>
      </c>
      <c r="AO263" s="85">
        <v>8</v>
      </c>
      <c r="AP263" s="85">
        <v>8</v>
      </c>
      <c r="AQ263" s="85">
        <v>8</v>
      </c>
      <c r="AR263" s="85">
        <v>8</v>
      </c>
      <c r="AS263" s="85">
        <v>8</v>
      </c>
      <c r="AT263" s="85">
        <v>8</v>
      </c>
      <c r="AU263" s="176">
        <f t="shared" si="95"/>
        <v>16</v>
      </c>
      <c r="AV263" s="176">
        <f t="shared" si="96"/>
        <v>16</v>
      </c>
      <c r="AW263" s="176">
        <f t="shared" si="97"/>
        <v>16</v>
      </c>
      <c r="AX263" s="176">
        <f t="shared" si="98"/>
        <v>16</v>
      </c>
      <c r="AY263" s="176">
        <f t="shared" si="99"/>
        <v>16</v>
      </c>
      <c r="AZ263" s="176">
        <f t="shared" si="100"/>
        <v>16</v>
      </c>
      <c r="BA263" s="176">
        <f t="shared" si="101"/>
        <v>16</v>
      </c>
      <c r="BB263" s="176">
        <f t="shared" si="102"/>
        <v>16</v>
      </c>
      <c r="BC263" s="176">
        <f t="shared" si="103"/>
        <v>16</v>
      </c>
      <c r="BD263" s="176">
        <f t="shared" si="104"/>
        <v>16</v>
      </c>
      <c r="BE263" s="176">
        <f t="shared" si="105"/>
        <v>16</v>
      </c>
      <c r="BF263" s="176">
        <f t="shared" si="106"/>
        <v>16</v>
      </c>
      <c r="BG263" s="176">
        <f t="shared" si="107"/>
        <v>16</v>
      </c>
      <c r="BH263" s="176">
        <f t="shared" si="108"/>
        <v>16</v>
      </c>
      <c r="BI263" s="176">
        <f t="shared" si="109"/>
        <v>16</v>
      </c>
      <c r="BJ263" s="176">
        <f t="shared" si="110"/>
        <v>16</v>
      </c>
      <c r="BK263" s="176">
        <f t="shared" si="111"/>
        <v>16</v>
      </c>
      <c r="BL263" s="176">
        <f t="shared" si="112"/>
        <v>16</v>
      </c>
      <c r="BM263" s="176">
        <f t="shared" si="113"/>
        <v>16</v>
      </c>
      <c r="BN263" s="176">
        <f t="shared" si="114"/>
        <v>16</v>
      </c>
      <c r="BO263" s="176">
        <f t="shared" si="115"/>
        <v>16</v>
      </c>
      <c r="BP263" s="176">
        <f t="shared" si="116"/>
        <v>16</v>
      </c>
      <c r="BX263" s="85">
        <v>18</v>
      </c>
      <c r="BY263" s="85">
        <v>15</v>
      </c>
    </row>
    <row r="264" spans="1:77">
      <c r="A264" s="76" t="str">
        <f t="shared" si="94"/>
        <v>908</v>
      </c>
      <c r="B264" s="22">
        <v>39703</v>
      </c>
      <c r="C264" s="85">
        <v>9</v>
      </c>
      <c r="D264" s="85">
        <v>9</v>
      </c>
      <c r="E264" s="85">
        <v>9</v>
      </c>
      <c r="F264" s="85">
        <v>9</v>
      </c>
      <c r="G264" s="85">
        <v>9</v>
      </c>
      <c r="H264" s="85">
        <v>9</v>
      </c>
      <c r="I264" s="85">
        <v>9</v>
      </c>
      <c r="J264" s="85">
        <v>9</v>
      </c>
      <c r="K264" s="85">
        <v>9</v>
      </c>
      <c r="L264" s="85">
        <v>9</v>
      </c>
      <c r="M264" s="85">
        <v>9</v>
      </c>
      <c r="N264" s="85">
        <v>9</v>
      </c>
      <c r="O264" s="85">
        <v>9</v>
      </c>
      <c r="P264" s="85">
        <v>9</v>
      </c>
      <c r="Q264" s="85">
        <v>9</v>
      </c>
      <c r="R264" s="85">
        <v>9</v>
      </c>
      <c r="S264" s="85">
        <v>9</v>
      </c>
      <c r="T264" s="85">
        <v>9</v>
      </c>
      <c r="U264" s="85">
        <v>9</v>
      </c>
      <c r="V264" s="85">
        <v>9</v>
      </c>
      <c r="W264" s="85">
        <v>9</v>
      </c>
      <c r="X264" s="85">
        <v>9</v>
      </c>
      <c r="Y264" s="85">
        <v>9</v>
      </c>
      <c r="Z264" s="85">
        <v>9</v>
      </c>
      <c r="AA264" s="85">
        <v>9</v>
      </c>
      <c r="AB264" s="85">
        <v>9</v>
      </c>
      <c r="AC264" s="85">
        <v>9</v>
      </c>
      <c r="AD264" s="85">
        <v>9</v>
      </c>
      <c r="AE264" s="85">
        <v>9</v>
      </c>
      <c r="AF264" s="85">
        <v>9</v>
      </c>
      <c r="AG264" s="85">
        <v>9</v>
      </c>
      <c r="AH264" s="85">
        <v>9</v>
      </c>
      <c r="AI264" s="85">
        <v>9</v>
      </c>
      <c r="AJ264" s="85">
        <v>9</v>
      </c>
      <c r="AK264" s="85">
        <v>9</v>
      </c>
      <c r="AL264" s="85">
        <v>9</v>
      </c>
      <c r="AM264" s="85">
        <v>9</v>
      </c>
      <c r="AN264" s="85">
        <v>9</v>
      </c>
      <c r="AO264" s="85">
        <v>9</v>
      </c>
      <c r="AP264" s="85">
        <v>9</v>
      </c>
      <c r="AQ264" s="85">
        <v>9</v>
      </c>
      <c r="AR264" s="85">
        <v>9</v>
      </c>
      <c r="AS264" s="85">
        <v>9</v>
      </c>
      <c r="AT264" s="85">
        <v>9</v>
      </c>
      <c r="AU264" s="176">
        <f t="shared" ref="AU264" si="161">C264+Y264</f>
        <v>18</v>
      </c>
      <c r="AV264" s="176">
        <f t="shared" ref="AV264" si="162">D264+Z264</f>
        <v>18</v>
      </c>
      <c r="AW264" s="176">
        <f t="shared" ref="AW264" si="163">E264+AA264</f>
        <v>18</v>
      </c>
      <c r="AX264" s="176">
        <f t="shared" ref="AX264" si="164">F264+AB264</f>
        <v>18</v>
      </c>
      <c r="AY264" s="176">
        <f t="shared" ref="AY264" si="165">G264+AC264</f>
        <v>18</v>
      </c>
      <c r="AZ264" s="176">
        <f t="shared" ref="AZ264" si="166">H264+AD264</f>
        <v>18</v>
      </c>
      <c r="BA264" s="176">
        <f t="shared" ref="BA264" si="167">I264+AE264</f>
        <v>18</v>
      </c>
      <c r="BB264" s="176">
        <f t="shared" ref="BB264" si="168">J264+AF264</f>
        <v>18</v>
      </c>
      <c r="BC264" s="176">
        <f t="shared" ref="BC264" si="169">K264+AG264</f>
        <v>18</v>
      </c>
      <c r="BD264" s="176">
        <f t="shared" ref="BD264" si="170">L264+AH264</f>
        <v>18</v>
      </c>
      <c r="BE264" s="176">
        <f t="shared" ref="BE264" si="171">M264+AI264</f>
        <v>18</v>
      </c>
      <c r="BF264" s="176">
        <f t="shared" ref="BF264" si="172">N264+AJ264</f>
        <v>18</v>
      </c>
      <c r="BG264" s="176">
        <f t="shared" ref="BG264" si="173">O264+AK264</f>
        <v>18</v>
      </c>
      <c r="BH264" s="176">
        <f t="shared" ref="BH264" si="174">P264+AL264</f>
        <v>18</v>
      </c>
      <c r="BI264" s="176">
        <f t="shared" ref="BI264" si="175">Q264+AM264</f>
        <v>18</v>
      </c>
      <c r="BJ264" s="176">
        <f t="shared" ref="BJ264" si="176">R264+AN264</f>
        <v>18</v>
      </c>
      <c r="BK264" s="176">
        <f t="shared" ref="BK264" si="177">S264+AO264</f>
        <v>18</v>
      </c>
      <c r="BL264" s="176">
        <f t="shared" ref="BL264" si="178">T264+AP264</f>
        <v>18</v>
      </c>
      <c r="BM264" s="176">
        <f t="shared" ref="BM264" si="179">U264+AQ264</f>
        <v>18</v>
      </c>
      <c r="BN264" s="176">
        <f t="shared" ref="BN264" si="180">V264+AR264</f>
        <v>18</v>
      </c>
      <c r="BO264" s="176">
        <f t="shared" ref="BO264" si="181">W264+AS264</f>
        <v>18</v>
      </c>
      <c r="BP264" s="176">
        <f t="shared" ref="BP264" si="182">X264+AT264</f>
        <v>18</v>
      </c>
      <c r="BX264" s="85">
        <v>18</v>
      </c>
      <c r="BY264" s="85">
        <v>6</v>
      </c>
    </row>
    <row r="265" spans="1:77">
      <c r="A265" s="76" t="str">
        <f t="shared" si="94"/>
        <v>908</v>
      </c>
      <c r="B265" s="22">
        <v>39704</v>
      </c>
      <c r="C265" s="85"/>
      <c r="D265" s="85"/>
      <c r="E265" s="85"/>
      <c r="F265" s="85"/>
      <c r="G265" s="85"/>
      <c r="H265" s="85"/>
      <c r="I265" s="85"/>
      <c r="J265" s="85"/>
      <c r="K265" s="85"/>
      <c r="L265" s="85"/>
      <c r="M265" s="85"/>
      <c r="N265" s="85"/>
      <c r="O265" s="85"/>
      <c r="P265" s="85"/>
      <c r="Q265" s="85"/>
      <c r="R265" s="85"/>
      <c r="S265" s="85"/>
      <c r="T265" s="85"/>
      <c r="U265" s="85"/>
      <c r="V265" s="85"/>
      <c r="W265" s="85"/>
      <c r="X265" s="85"/>
      <c r="Y265" s="85"/>
      <c r="Z265" s="85"/>
      <c r="AA265" s="85"/>
      <c r="AB265" s="85"/>
      <c r="AC265" s="85"/>
      <c r="AD265" s="85"/>
      <c r="AE265" s="85"/>
      <c r="AF265" s="85"/>
      <c r="AG265" s="85"/>
      <c r="AH265" s="85"/>
      <c r="AI265" s="85"/>
      <c r="AJ265" s="85"/>
      <c r="AK265" s="85"/>
      <c r="AL265" s="85"/>
      <c r="AM265" s="85"/>
      <c r="AN265" s="85"/>
      <c r="AO265" s="85"/>
      <c r="AP265" s="85"/>
      <c r="AQ265" s="85"/>
      <c r="AR265" s="85"/>
      <c r="AS265" s="85"/>
      <c r="AT265" s="85"/>
      <c r="AU265">
        <f t="shared" si="95"/>
        <v>0</v>
      </c>
      <c r="AV265">
        <f t="shared" si="96"/>
        <v>0</v>
      </c>
      <c r="AW265">
        <f t="shared" si="97"/>
        <v>0</v>
      </c>
      <c r="AX265">
        <f t="shared" si="98"/>
        <v>0</v>
      </c>
      <c r="AY265">
        <f t="shared" si="99"/>
        <v>0</v>
      </c>
      <c r="AZ265">
        <f t="shared" si="100"/>
        <v>0</v>
      </c>
      <c r="BA265">
        <f t="shared" si="101"/>
        <v>0</v>
      </c>
      <c r="BB265">
        <f t="shared" si="102"/>
        <v>0</v>
      </c>
      <c r="BC265">
        <f t="shared" si="103"/>
        <v>0</v>
      </c>
      <c r="BD265">
        <f t="shared" si="104"/>
        <v>0</v>
      </c>
      <c r="BE265">
        <f t="shared" si="105"/>
        <v>0</v>
      </c>
      <c r="BF265">
        <f t="shared" si="106"/>
        <v>0</v>
      </c>
      <c r="BG265">
        <f t="shared" si="107"/>
        <v>0</v>
      </c>
      <c r="BH265">
        <f t="shared" si="108"/>
        <v>0</v>
      </c>
      <c r="BI265">
        <f t="shared" si="109"/>
        <v>0</v>
      </c>
      <c r="BJ265">
        <f t="shared" si="110"/>
        <v>0</v>
      </c>
      <c r="BK265">
        <f t="shared" si="111"/>
        <v>0</v>
      </c>
      <c r="BL265">
        <f t="shared" si="112"/>
        <v>0</v>
      </c>
      <c r="BM265">
        <f t="shared" si="113"/>
        <v>0</v>
      </c>
      <c r="BN265">
        <f t="shared" si="114"/>
        <v>0</v>
      </c>
      <c r="BO265">
        <f t="shared" si="115"/>
        <v>0</v>
      </c>
      <c r="BP265">
        <f t="shared" si="116"/>
        <v>0</v>
      </c>
      <c r="BX265" s="85"/>
      <c r="BY265" s="85"/>
    </row>
    <row r="266" spans="1:77">
      <c r="A266" s="76" t="str">
        <f t="shared" ref="A266:A329" si="183">MONTH(B266)&amp;RIGHT(YEAR(B266),2)</f>
        <v>908</v>
      </c>
      <c r="B266" s="22">
        <v>39705</v>
      </c>
      <c r="C266" s="85"/>
      <c r="D266" s="85"/>
      <c r="E266" s="85"/>
      <c r="F266" s="85"/>
      <c r="G266" s="85"/>
      <c r="H266" s="85"/>
      <c r="I266" s="85"/>
      <c r="J266" s="85"/>
      <c r="K266" s="85"/>
      <c r="L266" s="85"/>
      <c r="M266" s="85"/>
      <c r="N266" s="85"/>
      <c r="O266" s="85"/>
      <c r="P266" s="85"/>
      <c r="Q266" s="85"/>
      <c r="R266" s="85"/>
      <c r="S266" s="85"/>
      <c r="T266" s="85"/>
      <c r="U266" s="85"/>
      <c r="V266" s="85"/>
      <c r="W266" s="85"/>
      <c r="X266" s="85"/>
      <c r="Y266" s="85"/>
      <c r="Z266" s="85"/>
      <c r="AA266" s="85"/>
      <c r="AB266" s="85"/>
      <c r="AC266" s="85"/>
      <c r="AD266" s="85"/>
      <c r="AE266" s="85"/>
      <c r="AF266" s="85"/>
      <c r="AG266" s="85"/>
      <c r="AH266" s="85"/>
      <c r="AI266" s="85"/>
      <c r="AJ266" s="85"/>
      <c r="AK266" s="85"/>
      <c r="AL266" s="85"/>
      <c r="AM266" s="85"/>
      <c r="AN266" s="85"/>
      <c r="AO266" s="85"/>
      <c r="AP266" s="85"/>
      <c r="AQ266" s="85"/>
      <c r="AR266" s="85"/>
      <c r="AS266" s="85"/>
      <c r="AT266" s="85"/>
      <c r="AU266">
        <f t="shared" ref="AU266:AU329" si="184">C266+Y266</f>
        <v>0</v>
      </c>
      <c r="AV266">
        <f t="shared" ref="AV266:AV329" si="185">D266+Z266</f>
        <v>0</v>
      </c>
      <c r="AW266">
        <f t="shared" ref="AW266:AW329" si="186">E266+AA266</f>
        <v>0</v>
      </c>
      <c r="AX266">
        <f t="shared" ref="AX266:AX329" si="187">F266+AB266</f>
        <v>0</v>
      </c>
      <c r="AY266">
        <f t="shared" ref="AY266:AY329" si="188">G266+AC266</f>
        <v>0</v>
      </c>
      <c r="AZ266">
        <f t="shared" ref="AZ266:AZ329" si="189">H266+AD266</f>
        <v>0</v>
      </c>
      <c r="BA266">
        <f t="shared" ref="BA266:BA329" si="190">I266+AE266</f>
        <v>0</v>
      </c>
      <c r="BB266">
        <f t="shared" ref="BB266:BB329" si="191">J266+AF266</f>
        <v>0</v>
      </c>
      <c r="BC266">
        <f t="shared" ref="BC266:BC329" si="192">K266+AG266</f>
        <v>0</v>
      </c>
      <c r="BD266">
        <f t="shared" ref="BD266:BD329" si="193">L266+AH266</f>
        <v>0</v>
      </c>
      <c r="BE266">
        <f t="shared" ref="BE266:BE329" si="194">M266+AI266</f>
        <v>0</v>
      </c>
      <c r="BF266">
        <f t="shared" ref="BF266:BF329" si="195">N266+AJ266</f>
        <v>0</v>
      </c>
      <c r="BG266">
        <f t="shared" ref="BG266:BG329" si="196">O266+AK266</f>
        <v>0</v>
      </c>
      <c r="BH266">
        <f t="shared" ref="BH266:BH329" si="197">P266+AL266</f>
        <v>0</v>
      </c>
      <c r="BI266">
        <f t="shared" ref="BI266:BI329" si="198">Q266+AM266</f>
        <v>0</v>
      </c>
      <c r="BJ266">
        <f t="shared" ref="BJ266:BJ329" si="199">R266+AN266</f>
        <v>0</v>
      </c>
      <c r="BK266">
        <f t="shared" ref="BK266:BK329" si="200">S266+AO266</f>
        <v>0</v>
      </c>
      <c r="BL266">
        <f t="shared" ref="BL266:BL329" si="201">T266+AP266</f>
        <v>0</v>
      </c>
      <c r="BM266">
        <f t="shared" ref="BM266:BM329" si="202">U266+AQ266</f>
        <v>0</v>
      </c>
      <c r="BN266">
        <f t="shared" ref="BN266:BN329" si="203">V266+AR266</f>
        <v>0</v>
      </c>
      <c r="BO266">
        <f t="shared" ref="BO266:BO329" si="204">W266+AS266</f>
        <v>0</v>
      </c>
      <c r="BP266">
        <f t="shared" ref="BP266:BP329" si="205">X266+AT266</f>
        <v>0</v>
      </c>
      <c r="BX266" s="85"/>
      <c r="BY266" s="85"/>
    </row>
    <row r="267" spans="1:77">
      <c r="A267" s="76" t="str">
        <f t="shared" si="183"/>
        <v>908</v>
      </c>
      <c r="B267" s="22">
        <v>39706</v>
      </c>
      <c r="C267" s="85">
        <v>8</v>
      </c>
      <c r="D267" s="85">
        <v>8</v>
      </c>
      <c r="E267" s="85">
        <v>8</v>
      </c>
      <c r="F267" s="85">
        <v>8</v>
      </c>
      <c r="G267" s="85">
        <v>8</v>
      </c>
      <c r="H267" s="85">
        <v>8</v>
      </c>
      <c r="I267" s="85">
        <v>8</v>
      </c>
      <c r="J267" s="85">
        <v>8</v>
      </c>
      <c r="K267" s="85">
        <v>8</v>
      </c>
      <c r="L267" s="85">
        <v>8</v>
      </c>
      <c r="M267" s="85">
        <v>8</v>
      </c>
      <c r="N267" s="85">
        <v>8</v>
      </c>
      <c r="O267" s="85">
        <v>8</v>
      </c>
      <c r="P267" s="85">
        <v>8</v>
      </c>
      <c r="Q267" s="85">
        <v>8</v>
      </c>
      <c r="R267" s="85">
        <v>8</v>
      </c>
      <c r="S267" s="85">
        <v>8</v>
      </c>
      <c r="T267" s="85">
        <v>8</v>
      </c>
      <c r="U267" s="85">
        <v>8</v>
      </c>
      <c r="V267" s="85">
        <v>8</v>
      </c>
      <c r="W267" s="85">
        <v>8</v>
      </c>
      <c r="X267" s="85">
        <v>8</v>
      </c>
      <c r="Y267" s="85">
        <v>8</v>
      </c>
      <c r="Z267" s="85">
        <v>8</v>
      </c>
      <c r="AA267" s="85">
        <v>8</v>
      </c>
      <c r="AB267" s="85">
        <v>8</v>
      </c>
      <c r="AC267" s="85">
        <v>8</v>
      </c>
      <c r="AD267" s="85">
        <v>8</v>
      </c>
      <c r="AE267" s="85">
        <v>8</v>
      </c>
      <c r="AF267" s="85">
        <v>8</v>
      </c>
      <c r="AG267" s="85">
        <v>8</v>
      </c>
      <c r="AH267" s="85">
        <v>8</v>
      </c>
      <c r="AI267" s="85">
        <v>8</v>
      </c>
      <c r="AJ267" s="85">
        <v>8</v>
      </c>
      <c r="AK267" s="85">
        <v>8</v>
      </c>
      <c r="AL267" s="85">
        <v>8</v>
      </c>
      <c r="AM267" s="85">
        <v>8</v>
      </c>
      <c r="AN267" s="85">
        <v>8</v>
      </c>
      <c r="AO267" s="85">
        <v>8</v>
      </c>
      <c r="AP267" s="85">
        <v>8</v>
      </c>
      <c r="AQ267" s="85">
        <v>8</v>
      </c>
      <c r="AR267" s="85">
        <v>8</v>
      </c>
      <c r="AS267" s="85">
        <v>8</v>
      </c>
      <c r="AT267" s="85">
        <v>8</v>
      </c>
      <c r="AU267" s="176">
        <f t="shared" si="184"/>
        <v>16</v>
      </c>
      <c r="AV267" s="176">
        <f t="shared" si="185"/>
        <v>16</v>
      </c>
      <c r="AW267" s="176">
        <f t="shared" si="186"/>
        <v>16</v>
      </c>
      <c r="AX267" s="176">
        <f t="shared" si="187"/>
        <v>16</v>
      </c>
      <c r="AY267" s="176">
        <f t="shared" si="188"/>
        <v>16</v>
      </c>
      <c r="AZ267" s="176">
        <f t="shared" si="189"/>
        <v>16</v>
      </c>
      <c r="BA267" s="176">
        <f t="shared" si="190"/>
        <v>16</v>
      </c>
      <c r="BB267" s="176">
        <f t="shared" si="191"/>
        <v>16</v>
      </c>
      <c r="BC267" s="176">
        <f t="shared" si="192"/>
        <v>16</v>
      </c>
      <c r="BD267" s="176">
        <f t="shared" si="193"/>
        <v>16</v>
      </c>
      <c r="BE267" s="176">
        <f t="shared" si="194"/>
        <v>16</v>
      </c>
      <c r="BF267" s="176">
        <f t="shared" si="195"/>
        <v>16</v>
      </c>
      <c r="BG267" s="176">
        <f t="shared" si="196"/>
        <v>16</v>
      </c>
      <c r="BH267" s="176">
        <f t="shared" si="197"/>
        <v>16</v>
      </c>
      <c r="BI267" s="176">
        <f t="shared" si="198"/>
        <v>16</v>
      </c>
      <c r="BJ267" s="176">
        <f t="shared" si="199"/>
        <v>16</v>
      </c>
      <c r="BK267" s="176">
        <f t="shared" si="200"/>
        <v>16</v>
      </c>
      <c r="BL267" s="176">
        <f t="shared" si="201"/>
        <v>16</v>
      </c>
      <c r="BM267" s="176">
        <f t="shared" si="202"/>
        <v>16</v>
      </c>
      <c r="BN267" s="176">
        <f t="shared" si="203"/>
        <v>16</v>
      </c>
      <c r="BO267" s="176">
        <f t="shared" si="204"/>
        <v>16</v>
      </c>
      <c r="BP267" s="176">
        <f t="shared" si="205"/>
        <v>16</v>
      </c>
      <c r="BX267" s="85">
        <v>15</v>
      </c>
      <c r="BY267" s="85">
        <v>15</v>
      </c>
    </row>
    <row r="268" spans="1:77">
      <c r="A268" s="76" t="str">
        <f t="shared" si="183"/>
        <v>908</v>
      </c>
      <c r="B268" s="22">
        <v>39707</v>
      </c>
      <c r="C268" s="85">
        <v>9</v>
      </c>
      <c r="D268" s="85">
        <v>9</v>
      </c>
      <c r="E268" s="85">
        <v>9</v>
      </c>
      <c r="F268" s="85">
        <v>9</v>
      </c>
      <c r="G268" s="85">
        <v>9</v>
      </c>
      <c r="H268" s="85">
        <v>9</v>
      </c>
      <c r="I268" s="85">
        <v>9</v>
      </c>
      <c r="J268" s="85">
        <v>9</v>
      </c>
      <c r="K268" s="85">
        <v>9</v>
      </c>
      <c r="L268" s="85">
        <v>9</v>
      </c>
      <c r="M268" s="85">
        <v>9</v>
      </c>
      <c r="N268" s="85">
        <v>9</v>
      </c>
      <c r="O268" s="85">
        <v>9</v>
      </c>
      <c r="P268" s="85">
        <v>9</v>
      </c>
      <c r="Q268" s="85">
        <v>9</v>
      </c>
      <c r="R268" s="85">
        <v>9</v>
      </c>
      <c r="S268" s="85">
        <v>9</v>
      </c>
      <c r="T268" s="85">
        <v>9</v>
      </c>
      <c r="U268" s="85">
        <v>9</v>
      </c>
      <c r="V268" s="85">
        <v>9</v>
      </c>
      <c r="W268" s="85">
        <v>9</v>
      </c>
      <c r="X268" s="85">
        <v>9</v>
      </c>
      <c r="Y268" s="85">
        <v>9</v>
      </c>
      <c r="Z268" s="85">
        <v>9</v>
      </c>
      <c r="AA268" s="85">
        <v>9</v>
      </c>
      <c r="AB268" s="85">
        <v>9</v>
      </c>
      <c r="AC268" s="85">
        <v>9</v>
      </c>
      <c r="AD268" s="85">
        <v>9</v>
      </c>
      <c r="AE268" s="85">
        <v>9</v>
      </c>
      <c r="AF268" s="85">
        <v>9</v>
      </c>
      <c r="AG268" s="85">
        <v>9</v>
      </c>
      <c r="AH268" s="85">
        <v>9</v>
      </c>
      <c r="AI268" s="85">
        <v>9</v>
      </c>
      <c r="AJ268" s="85">
        <v>9</v>
      </c>
      <c r="AK268" s="85">
        <v>9</v>
      </c>
      <c r="AL268" s="85">
        <v>9</v>
      </c>
      <c r="AM268" s="85">
        <v>9</v>
      </c>
      <c r="AN268" s="85">
        <v>9</v>
      </c>
      <c r="AO268" s="85">
        <v>9</v>
      </c>
      <c r="AP268" s="85">
        <v>9</v>
      </c>
      <c r="AQ268" s="85">
        <v>9</v>
      </c>
      <c r="AR268" s="85">
        <v>9</v>
      </c>
      <c r="AS268" s="85">
        <v>9</v>
      </c>
      <c r="AT268" s="85">
        <v>9</v>
      </c>
      <c r="AU268" s="176">
        <f t="shared" si="184"/>
        <v>18</v>
      </c>
      <c r="AV268" s="176">
        <f t="shared" si="185"/>
        <v>18</v>
      </c>
      <c r="AW268" s="176">
        <f t="shared" si="186"/>
        <v>18</v>
      </c>
      <c r="AX268" s="176">
        <f t="shared" si="187"/>
        <v>18</v>
      </c>
      <c r="AY268" s="176">
        <f t="shared" si="188"/>
        <v>18</v>
      </c>
      <c r="AZ268" s="176">
        <f t="shared" si="189"/>
        <v>18</v>
      </c>
      <c r="BA268" s="176">
        <f t="shared" si="190"/>
        <v>18</v>
      </c>
      <c r="BB268" s="176">
        <f t="shared" si="191"/>
        <v>18</v>
      </c>
      <c r="BC268" s="176">
        <f t="shared" si="192"/>
        <v>18</v>
      </c>
      <c r="BD268" s="176">
        <f t="shared" si="193"/>
        <v>18</v>
      </c>
      <c r="BE268" s="176">
        <f t="shared" si="194"/>
        <v>18</v>
      </c>
      <c r="BF268" s="176">
        <f t="shared" si="195"/>
        <v>18</v>
      </c>
      <c r="BG268" s="176">
        <f t="shared" si="196"/>
        <v>18</v>
      </c>
      <c r="BH268" s="176">
        <f t="shared" si="197"/>
        <v>18</v>
      </c>
      <c r="BI268" s="176">
        <f t="shared" si="198"/>
        <v>18</v>
      </c>
      <c r="BJ268" s="176">
        <f t="shared" si="199"/>
        <v>18</v>
      </c>
      <c r="BK268" s="176">
        <f t="shared" si="200"/>
        <v>18</v>
      </c>
      <c r="BL268" s="176">
        <f t="shared" si="201"/>
        <v>18</v>
      </c>
      <c r="BM268" s="176">
        <f t="shared" si="202"/>
        <v>18</v>
      </c>
      <c r="BN268" s="176">
        <f t="shared" si="203"/>
        <v>18</v>
      </c>
      <c r="BO268" s="176">
        <f t="shared" si="204"/>
        <v>18</v>
      </c>
      <c r="BP268" s="176">
        <f t="shared" si="205"/>
        <v>18</v>
      </c>
      <c r="BX268" s="85">
        <v>17</v>
      </c>
      <c r="BY268" s="85">
        <v>9</v>
      </c>
    </row>
    <row r="269" spans="1:77">
      <c r="A269" s="76" t="str">
        <f t="shared" si="183"/>
        <v>908</v>
      </c>
      <c r="B269" s="22">
        <v>39708</v>
      </c>
      <c r="C269" s="85">
        <v>9</v>
      </c>
      <c r="D269" s="85">
        <v>9</v>
      </c>
      <c r="E269" s="85">
        <v>9</v>
      </c>
      <c r="F269" s="85">
        <v>9</v>
      </c>
      <c r="G269" s="85">
        <v>9</v>
      </c>
      <c r="H269" s="85">
        <v>9</v>
      </c>
      <c r="I269" s="85">
        <v>9</v>
      </c>
      <c r="J269" s="85">
        <v>9</v>
      </c>
      <c r="K269" s="85">
        <v>9</v>
      </c>
      <c r="L269" s="85">
        <v>9</v>
      </c>
      <c r="M269" s="85">
        <v>9</v>
      </c>
      <c r="N269" s="85">
        <v>9</v>
      </c>
      <c r="O269" s="85">
        <v>9</v>
      </c>
      <c r="P269" s="85">
        <v>9</v>
      </c>
      <c r="Q269" s="85">
        <v>9</v>
      </c>
      <c r="R269" s="85">
        <v>9</v>
      </c>
      <c r="S269" s="85">
        <v>9</v>
      </c>
      <c r="T269" s="85">
        <v>9</v>
      </c>
      <c r="U269" s="85">
        <v>9</v>
      </c>
      <c r="V269" s="85">
        <v>9</v>
      </c>
      <c r="W269" s="85">
        <v>9</v>
      </c>
      <c r="X269" s="85">
        <v>9</v>
      </c>
      <c r="Y269" s="85">
        <v>9</v>
      </c>
      <c r="Z269" s="85">
        <v>9</v>
      </c>
      <c r="AA269" s="85">
        <v>9</v>
      </c>
      <c r="AB269" s="85">
        <v>9</v>
      </c>
      <c r="AC269" s="85">
        <v>9</v>
      </c>
      <c r="AD269" s="85">
        <v>9</v>
      </c>
      <c r="AE269" s="85">
        <v>9</v>
      </c>
      <c r="AF269" s="85">
        <v>9</v>
      </c>
      <c r="AG269" s="85">
        <v>9</v>
      </c>
      <c r="AH269" s="85">
        <v>9</v>
      </c>
      <c r="AI269" s="85">
        <v>9</v>
      </c>
      <c r="AJ269" s="85">
        <v>9</v>
      </c>
      <c r="AK269" s="85">
        <v>9</v>
      </c>
      <c r="AL269" s="85">
        <v>9</v>
      </c>
      <c r="AM269" s="85">
        <v>9</v>
      </c>
      <c r="AN269" s="85">
        <v>9</v>
      </c>
      <c r="AO269" s="85">
        <v>9</v>
      </c>
      <c r="AP269" s="85">
        <v>9</v>
      </c>
      <c r="AQ269" s="85">
        <v>9</v>
      </c>
      <c r="AR269" s="85">
        <v>9</v>
      </c>
      <c r="AS269" s="85">
        <v>9</v>
      </c>
      <c r="AT269" s="85">
        <v>9</v>
      </c>
      <c r="AU269" s="176">
        <f t="shared" si="184"/>
        <v>18</v>
      </c>
      <c r="AV269" s="176">
        <f t="shared" si="185"/>
        <v>18</v>
      </c>
      <c r="AW269" s="176">
        <f t="shared" si="186"/>
        <v>18</v>
      </c>
      <c r="AX269" s="176">
        <f t="shared" si="187"/>
        <v>18</v>
      </c>
      <c r="AY269" s="176">
        <f t="shared" si="188"/>
        <v>18</v>
      </c>
      <c r="AZ269" s="176">
        <f t="shared" si="189"/>
        <v>18</v>
      </c>
      <c r="BA269" s="176">
        <f t="shared" si="190"/>
        <v>18</v>
      </c>
      <c r="BB269" s="176">
        <f t="shared" si="191"/>
        <v>18</v>
      </c>
      <c r="BC269" s="176">
        <f t="shared" si="192"/>
        <v>18</v>
      </c>
      <c r="BD269" s="176">
        <f t="shared" si="193"/>
        <v>18</v>
      </c>
      <c r="BE269" s="176">
        <f t="shared" si="194"/>
        <v>18</v>
      </c>
      <c r="BF269" s="176">
        <f t="shared" si="195"/>
        <v>18</v>
      </c>
      <c r="BG269" s="176">
        <f t="shared" si="196"/>
        <v>18</v>
      </c>
      <c r="BH269" s="176">
        <f t="shared" si="197"/>
        <v>18</v>
      </c>
      <c r="BI269" s="176">
        <f t="shared" si="198"/>
        <v>18</v>
      </c>
      <c r="BJ269" s="176">
        <f t="shared" si="199"/>
        <v>18</v>
      </c>
      <c r="BK269" s="176">
        <f t="shared" si="200"/>
        <v>18</v>
      </c>
      <c r="BL269" s="176">
        <f t="shared" si="201"/>
        <v>18</v>
      </c>
      <c r="BM269" s="176">
        <f t="shared" si="202"/>
        <v>18</v>
      </c>
      <c r="BN269" s="176">
        <f t="shared" si="203"/>
        <v>18</v>
      </c>
      <c r="BO269" s="176">
        <f t="shared" si="204"/>
        <v>18</v>
      </c>
      <c r="BP269" s="176">
        <f t="shared" si="205"/>
        <v>18</v>
      </c>
      <c r="BX269" s="85">
        <v>18</v>
      </c>
      <c r="BY269" s="85">
        <v>18</v>
      </c>
    </row>
    <row r="270" spans="1:77">
      <c r="A270" s="76" t="str">
        <f t="shared" si="183"/>
        <v>908</v>
      </c>
      <c r="B270" s="22">
        <v>39709</v>
      </c>
      <c r="C270" s="85">
        <v>8</v>
      </c>
      <c r="D270" s="85">
        <v>8</v>
      </c>
      <c r="E270" s="85">
        <v>8</v>
      </c>
      <c r="F270" s="85">
        <v>8</v>
      </c>
      <c r="G270" s="85">
        <v>8</v>
      </c>
      <c r="H270" s="85">
        <v>8</v>
      </c>
      <c r="I270" s="85">
        <v>8</v>
      </c>
      <c r="J270" s="85">
        <v>8</v>
      </c>
      <c r="K270" s="85">
        <v>8</v>
      </c>
      <c r="L270" s="85">
        <v>8</v>
      </c>
      <c r="M270" s="85">
        <v>8</v>
      </c>
      <c r="N270" s="85">
        <v>8</v>
      </c>
      <c r="O270" s="85">
        <v>8</v>
      </c>
      <c r="P270" s="85">
        <v>8</v>
      </c>
      <c r="Q270" s="85">
        <v>8</v>
      </c>
      <c r="R270" s="85">
        <v>8</v>
      </c>
      <c r="S270" s="85">
        <v>8</v>
      </c>
      <c r="T270" s="85">
        <v>8</v>
      </c>
      <c r="U270" s="85">
        <v>8</v>
      </c>
      <c r="V270" s="85">
        <v>8</v>
      </c>
      <c r="W270" s="85">
        <v>8</v>
      </c>
      <c r="X270" s="85">
        <v>8</v>
      </c>
      <c r="Y270" s="85">
        <v>8</v>
      </c>
      <c r="Z270" s="85">
        <v>8</v>
      </c>
      <c r="AA270" s="85">
        <v>8</v>
      </c>
      <c r="AB270" s="85">
        <v>8</v>
      </c>
      <c r="AC270" s="85">
        <v>8</v>
      </c>
      <c r="AD270" s="85">
        <v>8</v>
      </c>
      <c r="AE270" s="85">
        <v>8</v>
      </c>
      <c r="AF270" s="85">
        <v>8</v>
      </c>
      <c r="AG270" s="85">
        <v>8</v>
      </c>
      <c r="AH270" s="85">
        <v>8</v>
      </c>
      <c r="AI270" s="85">
        <v>8</v>
      </c>
      <c r="AJ270" s="85">
        <v>8</v>
      </c>
      <c r="AK270" s="85">
        <v>8</v>
      </c>
      <c r="AL270" s="85">
        <v>8</v>
      </c>
      <c r="AM270" s="85">
        <v>8</v>
      </c>
      <c r="AN270" s="85">
        <v>8</v>
      </c>
      <c r="AO270" s="85">
        <v>8</v>
      </c>
      <c r="AP270" s="85">
        <v>8</v>
      </c>
      <c r="AQ270" s="85">
        <v>8</v>
      </c>
      <c r="AR270" s="85">
        <v>8</v>
      </c>
      <c r="AS270" s="85">
        <v>8</v>
      </c>
      <c r="AT270" s="85">
        <v>8</v>
      </c>
      <c r="AU270" s="176">
        <f t="shared" si="184"/>
        <v>16</v>
      </c>
      <c r="AV270" s="176">
        <f t="shared" si="185"/>
        <v>16</v>
      </c>
      <c r="AW270" s="176">
        <f t="shared" si="186"/>
        <v>16</v>
      </c>
      <c r="AX270" s="176">
        <f t="shared" si="187"/>
        <v>16</v>
      </c>
      <c r="AY270" s="176">
        <f t="shared" si="188"/>
        <v>16</v>
      </c>
      <c r="AZ270" s="176">
        <f t="shared" si="189"/>
        <v>16</v>
      </c>
      <c r="BA270" s="176">
        <f t="shared" si="190"/>
        <v>16</v>
      </c>
      <c r="BB270" s="176">
        <f t="shared" si="191"/>
        <v>16</v>
      </c>
      <c r="BC270" s="176">
        <f t="shared" si="192"/>
        <v>16</v>
      </c>
      <c r="BD270" s="176">
        <f t="shared" si="193"/>
        <v>16</v>
      </c>
      <c r="BE270" s="176">
        <f t="shared" si="194"/>
        <v>16</v>
      </c>
      <c r="BF270" s="176">
        <f t="shared" si="195"/>
        <v>16</v>
      </c>
      <c r="BG270" s="176">
        <f t="shared" si="196"/>
        <v>16</v>
      </c>
      <c r="BH270" s="176">
        <f t="shared" si="197"/>
        <v>16</v>
      </c>
      <c r="BI270" s="176">
        <f t="shared" si="198"/>
        <v>16</v>
      </c>
      <c r="BJ270" s="176">
        <f t="shared" si="199"/>
        <v>16</v>
      </c>
      <c r="BK270" s="176">
        <f t="shared" si="200"/>
        <v>16</v>
      </c>
      <c r="BL270" s="176">
        <f t="shared" si="201"/>
        <v>16</v>
      </c>
      <c r="BM270" s="176">
        <f t="shared" si="202"/>
        <v>16</v>
      </c>
      <c r="BN270" s="176">
        <f t="shared" si="203"/>
        <v>16</v>
      </c>
      <c r="BO270" s="176">
        <f t="shared" si="204"/>
        <v>16</v>
      </c>
      <c r="BP270" s="176">
        <f t="shared" si="205"/>
        <v>16</v>
      </c>
      <c r="BX270" s="85">
        <v>18</v>
      </c>
      <c r="BY270" s="85">
        <v>9</v>
      </c>
    </row>
    <row r="271" spans="1:77">
      <c r="A271" s="76" t="str">
        <f t="shared" si="183"/>
        <v>908</v>
      </c>
      <c r="B271" s="22">
        <v>39710</v>
      </c>
      <c r="C271" s="85">
        <v>9</v>
      </c>
      <c r="D271" s="85">
        <v>9</v>
      </c>
      <c r="E271" s="85">
        <v>9</v>
      </c>
      <c r="F271" s="85">
        <v>9</v>
      </c>
      <c r="G271" s="85">
        <v>9</v>
      </c>
      <c r="H271" s="85">
        <v>9</v>
      </c>
      <c r="I271" s="85">
        <v>9</v>
      </c>
      <c r="J271" s="85">
        <v>9</v>
      </c>
      <c r="K271" s="85">
        <v>9</v>
      </c>
      <c r="L271" s="85">
        <v>9</v>
      </c>
      <c r="M271" s="85">
        <v>9</v>
      </c>
      <c r="N271" s="85">
        <v>9</v>
      </c>
      <c r="O271" s="85">
        <v>9</v>
      </c>
      <c r="P271" s="85">
        <v>9</v>
      </c>
      <c r="Q271" s="85">
        <v>9</v>
      </c>
      <c r="R271" s="85">
        <v>9</v>
      </c>
      <c r="S271" s="85">
        <v>9</v>
      </c>
      <c r="T271" s="85">
        <v>9</v>
      </c>
      <c r="U271" s="85">
        <v>9</v>
      </c>
      <c r="V271" s="85">
        <v>9</v>
      </c>
      <c r="W271" s="85">
        <v>9</v>
      </c>
      <c r="X271" s="85">
        <v>9</v>
      </c>
      <c r="Y271" s="85">
        <v>9</v>
      </c>
      <c r="Z271" s="85">
        <v>9</v>
      </c>
      <c r="AA271" s="85">
        <v>9</v>
      </c>
      <c r="AB271" s="85">
        <v>9</v>
      </c>
      <c r="AC271" s="85">
        <v>9</v>
      </c>
      <c r="AD271" s="85">
        <v>9</v>
      </c>
      <c r="AE271" s="85">
        <v>9</v>
      </c>
      <c r="AF271" s="85">
        <v>9</v>
      </c>
      <c r="AG271" s="85">
        <v>9</v>
      </c>
      <c r="AH271" s="85">
        <v>9</v>
      </c>
      <c r="AI271" s="85">
        <v>9</v>
      </c>
      <c r="AJ271" s="85">
        <v>9</v>
      </c>
      <c r="AK271" s="85">
        <v>9</v>
      </c>
      <c r="AL271" s="85">
        <v>9</v>
      </c>
      <c r="AM271" s="85">
        <v>9</v>
      </c>
      <c r="AN271" s="85">
        <v>9</v>
      </c>
      <c r="AO271" s="85">
        <v>9</v>
      </c>
      <c r="AP271" s="85">
        <v>9</v>
      </c>
      <c r="AQ271" s="85">
        <v>9</v>
      </c>
      <c r="AR271" s="85">
        <v>9</v>
      </c>
      <c r="AS271" s="85">
        <v>9</v>
      </c>
      <c r="AT271" s="85">
        <v>9</v>
      </c>
      <c r="AU271" s="176">
        <f t="shared" si="184"/>
        <v>18</v>
      </c>
      <c r="AV271" s="176">
        <f t="shared" si="185"/>
        <v>18</v>
      </c>
      <c r="AW271" s="176">
        <f t="shared" si="186"/>
        <v>18</v>
      </c>
      <c r="AX271" s="176">
        <f t="shared" si="187"/>
        <v>18</v>
      </c>
      <c r="AY271" s="176">
        <f t="shared" si="188"/>
        <v>18</v>
      </c>
      <c r="AZ271" s="176">
        <f t="shared" si="189"/>
        <v>18</v>
      </c>
      <c r="BA271" s="176">
        <f t="shared" si="190"/>
        <v>18</v>
      </c>
      <c r="BB271" s="176">
        <f t="shared" si="191"/>
        <v>18</v>
      </c>
      <c r="BC271" s="176">
        <f t="shared" si="192"/>
        <v>18</v>
      </c>
      <c r="BD271" s="176">
        <f t="shared" si="193"/>
        <v>18</v>
      </c>
      <c r="BE271" s="176">
        <f t="shared" si="194"/>
        <v>18</v>
      </c>
      <c r="BF271" s="176">
        <f t="shared" si="195"/>
        <v>18</v>
      </c>
      <c r="BG271" s="176">
        <f t="shared" si="196"/>
        <v>18</v>
      </c>
      <c r="BH271" s="176">
        <f t="shared" si="197"/>
        <v>18</v>
      </c>
      <c r="BI271" s="176">
        <f t="shared" si="198"/>
        <v>18</v>
      </c>
      <c r="BJ271" s="176">
        <f t="shared" si="199"/>
        <v>18</v>
      </c>
      <c r="BK271" s="176">
        <f t="shared" si="200"/>
        <v>18</v>
      </c>
      <c r="BL271" s="176">
        <f t="shared" si="201"/>
        <v>18</v>
      </c>
      <c r="BM271" s="176">
        <f t="shared" si="202"/>
        <v>18</v>
      </c>
      <c r="BN271" s="176">
        <f t="shared" si="203"/>
        <v>18</v>
      </c>
      <c r="BO271" s="176">
        <f t="shared" si="204"/>
        <v>18</v>
      </c>
      <c r="BP271" s="176">
        <f t="shared" si="205"/>
        <v>18</v>
      </c>
      <c r="BX271" s="85">
        <v>18</v>
      </c>
      <c r="BY271" s="85">
        <v>18</v>
      </c>
    </row>
    <row r="272" spans="1:77">
      <c r="A272" s="76" t="str">
        <f t="shared" si="183"/>
        <v>908</v>
      </c>
      <c r="B272" s="22">
        <v>39711</v>
      </c>
      <c r="C272" s="85"/>
      <c r="D272" s="85"/>
      <c r="E272" s="85"/>
      <c r="F272" s="85"/>
      <c r="G272" s="85"/>
      <c r="H272" s="85"/>
      <c r="I272" s="85"/>
      <c r="J272" s="85"/>
      <c r="K272" s="85"/>
      <c r="L272" s="85"/>
      <c r="M272" s="85"/>
      <c r="N272" s="85"/>
      <c r="O272" s="85"/>
      <c r="P272" s="85"/>
      <c r="Q272" s="85"/>
      <c r="R272" s="85"/>
      <c r="S272" s="85"/>
      <c r="T272" s="85"/>
      <c r="U272" s="85"/>
      <c r="V272" s="85"/>
      <c r="W272" s="85"/>
      <c r="X272" s="85"/>
      <c r="Y272" s="85"/>
      <c r="Z272" s="85"/>
      <c r="AA272" s="85"/>
      <c r="AB272" s="85"/>
      <c r="AC272" s="85"/>
      <c r="AD272" s="85"/>
      <c r="AE272" s="85"/>
      <c r="AF272" s="85"/>
      <c r="AG272" s="85"/>
      <c r="AH272" s="85"/>
      <c r="AI272" s="85"/>
      <c r="AJ272" s="85"/>
      <c r="AK272" s="85"/>
      <c r="AL272" s="85"/>
      <c r="AM272" s="85"/>
      <c r="AN272" s="85"/>
      <c r="AO272" s="85"/>
      <c r="AP272" s="85"/>
      <c r="AQ272" s="85"/>
      <c r="AR272" s="85"/>
      <c r="AS272" s="85"/>
      <c r="AT272" s="85"/>
      <c r="AU272">
        <f t="shared" si="184"/>
        <v>0</v>
      </c>
      <c r="AV272">
        <f t="shared" si="185"/>
        <v>0</v>
      </c>
      <c r="AW272">
        <f t="shared" si="186"/>
        <v>0</v>
      </c>
      <c r="AX272">
        <f t="shared" si="187"/>
        <v>0</v>
      </c>
      <c r="AY272">
        <f t="shared" si="188"/>
        <v>0</v>
      </c>
      <c r="AZ272">
        <f t="shared" si="189"/>
        <v>0</v>
      </c>
      <c r="BA272">
        <f t="shared" si="190"/>
        <v>0</v>
      </c>
      <c r="BB272">
        <f t="shared" si="191"/>
        <v>0</v>
      </c>
      <c r="BC272">
        <f t="shared" si="192"/>
        <v>0</v>
      </c>
      <c r="BD272">
        <f t="shared" si="193"/>
        <v>0</v>
      </c>
      <c r="BE272">
        <f t="shared" si="194"/>
        <v>0</v>
      </c>
      <c r="BF272">
        <f t="shared" si="195"/>
        <v>0</v>
      </c>
      <c r="BG272">
        <f t="shared" si="196"/>
        <v>0</v>
      </c>
      <c r="BH272">
        <f t="shared" si="197"/>
        <v>0</v>
      </c>
      <c r="BI272">
        <f t="shared" si="198"/>
        <v>0</v>
      </c>
      <c r="BJ272">
        <f t="shared" si="199"/>
        <v>0</v>
      </c>
      <c r="BK272">
        <f t="shared" si="200"/>
        <v>0</v>
      </c>
      <c r="BL272">
        <f t="shared" si="201"/>
        <v>0</v>
      </c>
      <c r="BM272">
        <f t="shared" si="202"/>
        <v>0</v>
      </c>
      <c r="BN272">
        <f t="shared" si="203"/>
        <v>0</v>
      </c>
      <c r="BO272">
        <f t="shared" si="204"/>
        <v>0</v>
      </c>
      <c r="BP272">
        <f t="shared" si="205"/>
        <v>0</v>
      </c>
      <c r="BX272" s="85"/>
      <c r="BY272" s="85"/>
    </row>
    <row r="273" spans="1:77">
      <c r="A273" s="76" t="str">
        <f t="shared" si="183"/>
        <v>908</v>
      </c>
      <c r="B273" s="22">
        <v>39712</v>
      </c>
      <c r="C273" s="85"/>
      <c r="D273" s="85"/>
      <c r="E273" s="85"/>
      <c r="F273" s="85"/>
      <c r="G273" s="85"/>
      <c r="H273" s="85"/>
      <c r="I273" s="85"/>
      <c r="J273" s="85"/>
      <c r="K273" s="85"/>
      <c r="L273" s="85"/>
      <c r="M273" s="85"/>
      <c r="N273" s="85"/>
      <c r="O273" s="85"/>
      <c r="P273" s="85"/>
      <c r="Q273" s="85"/>
      <c r="R273" s="85"/>
      <c r="S273" s="85"/>
      <c r="T273" s="85"/>
      <c r="U273" s="85"/>
      <c r="V273" s="85"/>
      <c r="W273" s="85"/>
      <c r="X273" s="85"/>
      <c r="Y273" s="85"/>
      <c r="Z273" s="85"/>
      <c r="AA273" s="85"/>
      <c r="AB273" s="85"/>
      <c r="AC273" s="85"/>
      <c r="AD273" s="85"/>
      <c r="AE273" s="85"/>
      <c r="AF273" s="85"/>
      <c r="AG273" s="85"/>
      <c r="AH273" s="85"/>
      <c r="AI273" s="85"/>
      <c r="AJ273" s="85"/>
      <c r="AK273" s="85"/>
      <c r="AL273" s="85"/>
      <c r="AM273" s="85"/>
      <c r="AN273" s="85"/>
      <c r="AO273" s="85"/>
      <c r="AP273" s="85"/>
      <c r="AQ273" s="85"/>
      <c r="AR273" s="85"/>
      <c r="AS273" s="85"/>
      <c r="AT273" s="85"/>
      <c r="AU273">
        <f t="shared" si="184"/>
        <v>0</v>
      </c>
      <c r="AV273">
        <f t="shared" si="185"/>
        <v>0</v>
      </c>
      <c r="AW273">
        <f t="shared" si="186"/>
        <v>0</v>
      </c>
      <c r="AX273">
        <f t="shared" si="187"/>
        <v>0</v>
      </c>
      <c r="AY273">
        <f t="shared" si="188"/>
        <v>0</v>
      </c>
      <c r="AZ273">
        <f t="shared" si="189"/>
        <v>0</v>
      </c>
      <c r="BA273">
        <f t="shared" si="190"/>
        <v>0</v>
      </c>
      <c r="BB273">
        <f t="shared" si="191"/>
        <v>0</v>
      </c>
      <c r="BC273">
        <f t="shared" si="192"/>
        <v>0</v>
      </c>
      <c r="BD273">
        <f t="shared" si="193"/>
        <v>0</v>
      </c>
      <c r="BE273">
        <f t="shared" si="194"/>
        <v>0</v>
      </c>
      <c r="BF273">
        <f t="shared" si="195"/>
        <v>0</v>
      </c>
      <c r="BG273">
        <f t="shared" si="196"/>
        <v>0</v>
      </c>
      <c r="BH273">
        <f t="shared" si="197"/>
        <v>0</v>
      </c>
      <c r="BI273">
        <f t="shared" si="198"/>
        <v>0</v>
      </c>
      <c r="BJ273">
        <f t="shared" si="199"/>
        <v>0</v>
      </c>
      <c r="BK273">
        <f t="shared" si="200"/>
        <v>0</v>
      </c>
      <c r="BL273">
        <f t="shared" si="201"/>
        <v>0</v>
      </c>
      <c r="BM273">
        <f t="shared" si="202"/>
        <v>0</v>
      </c>
      <c r="BN273">
        <f t="shared" si="203"/>
        <v>0</v>
      </c>
      <c r="BO273">
        <f t="shared" si="204"/>
        <v>0</v>
      </c>
      <c r="BP273">
        <f t="shared" si="205"/>
        <v>0</v>
      </c>
      <c r="BX273" s="85"/>
      <c r="BY273" s="85"/>
    </row>
    <row r="274" spans="1:77">
      <c r="A274" s="76" t="str">
        <f t="shared" si="183"/>
        <v>908</v>
      </c>
      <c r="B274" s="22">
        <v>39713</v>
      </c>
      <c r="C274" s="85">
        <v>8</v>
      </c>
      <c r="D274" s="85">
        <v>8</v>
      </c>
      <c r="E274" s="85">
        <v>8</v>
      </c>
      <c r="F274" s="85">
        <v>8</v>
      </c>
      <c r="G274" s="85">
        <v>8</v>
      </c>
      <c r="H274" s="85">
        <v>8</v>
      </c>
      <c r="I274" s="85">
        <v>8</v>
      </c>
      <c r="J274" s="85">
        <v>8</v>
      </c>
      <c r="K274" s="85">
        <v>8</v>
      </c>
      <c r="L274" s="85">
        <v>8</v>
      </c>
      <c r="M274" s="85">
        <v>8</v>
      </c>
      <c r="N274" s="85">
        <v>8</v>
      </c>
      <c r="O274" s="85">
        <v>8</v>
      </c>
      <c r="P274" s="85">
        <v>8</v>
      </c>
      <c r="Q274" s="85">
        <v>8</v>
      </c>
      <c r="R274" s="85">
        <v>8</v>
      </c>
      <c r="S274" s="85">
        <v>8</v>
      </c>
      <c r="T274" s="85">
        <v>8</v>
      </c>
      <c r="U274" s="85">
        <v>8</v>
      </c>
      <c r="V274" s="85">
        <v>8</v>
      </c>
      <c r="W274" s="85">
        <v>8</v>
      </c>
      <c r="X274" s="85">
        <v>8</v>
      </c>
      <c r="Y274" s="85">
        <v>8</v>
      </c>
      <c r="Z274" s="85">
        <v>8</v>
      </c>
      <c r="AA274" s="85">
        <v>8</v>
      </c>
      <c r="AB274" s="85">
        <v>8</v>
      </c>
      <c r="AC274" s="85">
        <v>8</v>
      </c>
      <c r="AD274" s="85">
        <v>8</v>
      </c>
      <c r="AE274" s="85">
        <v>8</v>
      </c>
      <c r="AF274" s="85">
        <v>8</v>
      </c>
      <c r="AG274" s="85">
        <v>8</v>
      </c>
      <c r="AH274" s="85">
        <v>8</v>
      </c>
      <c r="AI274" s="85">
        <v>8</v>
      </c>
      <c r="AJ274" s="85">
        <v>8</v>
      </c>
      <c r="AK274" s="85">
        <v>8</v>
      </c>
      <c r="AL274" s="85">
        <v>8</v>
      </c>
      <c r="AM274" s="85">
        <v>8</v>
      </c>
      <c r="AN274" s="85">
        <v>8</v>
      </c>
      <c r="AO274" s="85">
        <v>8</v>
      </c>
      <c r="AP274" s="85">
        <v>8</v>
      </c>
      <c r="AQ274" s="85">
        <v>8</v>
      </c>
      <c r="AR274" s="85">
        <v>8</v>
      </c>
      <c r="AS274" s="85">
        <v>8</v>
      </c>
      <c r="AT274" s="85">
        <v>8</v>
      </c>
      <c r="AU274" s="176">
        <f t="shared" si="184"/>
        <v>16</v>
      </c>
      <c r="AV274" s="176">
        <f t="shared" si="185"/>
        <v>16</v>
      </c>
      <c r="AW274" s="176">
        <f t="shared" si="186"/>
        <v>16</v>
      </c>
      <c r="AX274" s="176">
        <f t="shared" si="187"/>
        <v>16</v>
      </c>
      <c r="AY274" s="176">
        <f t="shared" si="188"/>
        <v>16</v>
      </c>
      <c r="AZ274" s="176">
        <f t="shared" si="189"/>
        <v>16</v>
      </c>
      <c r="BA274" s="176">
        <f t="shared" si="190"/>
        <v>16</v>
      </c>
      <c r="BB274" s="176">
        <f t="shared" si="191"/>
        <v>16</v>
      </c>
      <c r="BC274" s="176">
        <f t="shared" si="192"/>
        <v>16</v>
      </c>
      <c r="BD274" s="176">
        <f t="shared" si="193"/>
        <v>16</v>
      </c>
      <c r="BE274" s="176">
        <f t="shared" si="194"/>
        <v>16</v>
      </c>
      <c r="BF274" s="176">
        <f t="shared" si="195"/>
        <v>16</v>
      </c>
      <c r="BG274" s="176">
        <f t="shared" si="196"/>
        <v>16</v>
      </c>
      <c r="BH274" s="176">
        <f t="shared" si="197"/>
        <v>16</v>
      </c>
      <c r="BI274" s="176">
        <f t="shared" si="198"/>
        <v>16</v>
      </c>
      <c r="BJ274" s="176">
        <f t="shared" si="199"/>
        <v>16</v>
      </c>
      <c r="BK274" s="176">
        <f t="shared" si="200"/>
        <v>16</v>
      </c>
      <c r="BL274" s="176">
        <f t="shared" si="201"/>
        <v>16</v>
      </c>
      <c r="BM274" s="176">
        <f t="shared" si="202"/>
        <v>16</v>
      </c>
      <c r="BN274" s="176">
        <f t="shared" si="203"/>
        <v>16</v>
      </c>
      <c r="BO274" s="176">
        <f t="shared" si="204"/>
        <v>16</v>
      </c>
      <c r="BP274" s="176">
        <f t="shared" si="205"/>
        <v>16</v>
      </c>
      <c r="BX274" s="85">
        <v>18</v>
      </c>
      <c r="BY274" s="85">
        <v>6</v>
      </c>
    </row>
    <row r="275" spans="1:77">
      <c r="A275" s="76" t="str">
        <f t="shared" si="183"/>
        <v>908</v>
      </c>
      <c r="B275" s="22">
        <v>39714</v>
      </c>
      <c r="C275" s="85">
        <v>9</v>
      </c>
      <c r="D275" s="85">
        <v>9</v>
      </c>
      <c r="E275" s="85">
        <v>9</v>
      </c>
      <c r="F275" s="85">
        <v>9</v>
      </c>
      <c r="G275" s="85">
        <v>9</v>
      </c>
      <c r="H275" s="85">
        <v>9</v>
      </c>
      <c r="I275" s="85">
        <v>9</v>
      </c>
      <c r="J275" s="85">
        <v>9</v>
      </c>
      <c r="K275" s="85">
        <v>9</v>
      </c>
      <c r="L275" s="85">
        <v>9</v>
      </c>
      <c r="M275" s="85">
        <v>9</v>
      </c>
      <c r="N275" s="85">
        <v>9</v>
      </c>
      <c r="O275" s="85">
        <v>9</v>
      </c>
      <c r="P275" s="85">
        <v>9</v>
      </c>
      <c r="Q275" s="85">
        <v>9</v>
      </c>
      <c r="R275" s="85">
        <v>9</v>
      </c>
      <c r="S275" s="85">
        <v>9</v>
      </c>
      <c r="T275" s="85">
        <v>9</v>
      </c>
      <c r="U275" s="85">
        <v>9</v>
      </c>
      <c r="V275" s="85">
        <v>9</v>
      </c>
      <c r="W275" s="85">
        <v>9</v>
      </c>
      <c r="X275" s="85">
        <v>9</v>
      </c>
      <c r="Y275" s="85">
        <v>9</v>
      </c>
      <c r="Z275" s="85">
        <v>9</v>
      </c>
      <c r="AA275" s="85">
        <v>9</v>
      </c>
      <c r="AB275" s="85">
        <v>9</v>
      </c>
      <c r="AC275" s="85">
        <v>9</v>
      </c>
      <c r="AD275" s="85">
        <v>9</v>
      </c>
      <c r="AE275" s="85">
        <v>9</v>
      </c>
      <c r="AF275" s="85">
        <v>9</v>
      </c>
      <c r="AG275" s="85">
        <v>9</v>
      </c>
      <c r="AH275" s="85">
        <v>9</v>
      </c>
      <c r="AI275" s="85">
        <v>9</v>
      </c>
      <c r="AJ275" s="85">
        <v>9</v>
      </c>
      <c r="AK275" s="85">
        <v>9</v>
      </c>
      <c r="AL275" s="85">
        <v>9</v>
      </c>
      <c r="AM275" s="85">
        <v>9</v>
      </c>
      <c r="AN275" s="85">
        <v>9</v>
      </c>
      <c r="AO275" s="85">
        <v>9</v>
      </c>
      <c r="AP275" s="85">
        <v>9</v>
      </c>
      <c r="AQ275" s="85">
        <v>9</v>
      </c>
      <c r="AR275" s="85">
        <v>9</v>
      </c>
      <c r="AS275" s="85">
        <v>9</v>
      </c>
      <c r="AT275" s="85">
        <v>9</v>
      </c>
      <c r="AU275" s="176">
        <f t="shared" si="184"/>
        <v>18</v>
      </c>
      <c r="AV275" s="176">
        <f t="shared" si="185"/>
        <v>18</v>
      </c>
      <c r="AW275" s="176">
        <f t="shared" si="186"/>
        <v>18</v>
      </c>
      <c r="AX275" s="176">
        <f t="shared" si="187"/>
        <v>18</v>
      </c>
      <c r="AY275" s="176">
        <f t="shared" si="188"/>
        <v>18</v>
      </c>
      <c r="AZ275" s="176">
        <f t="shared" si="189"/>
        <v>18</v>
      </c>
      <c r="BA275" s="176">
        <f t="shared" si="190"/>
        <v>18</v>
      </c>
      <c r="BB275" s="176">
        <f t="shared" si="191"/>
        <v>18</v>
      </c>
      <c r="BC275" s="176">
        <f t="shared" si="192"/>
        <v>18</v>
      </c>
      <c r="BD275" s="176">
        <f t="shared" si="193"/>
        <v>18</v>
      </c>
      <c r="BE275" s="176">
        <f t="shared" si="194"/>
        <v>18</v>
      </c>
      <c r="BF275" s="176">
        <f t="shared" si="195"/>
        <v>18</v>
      </c>
      <c r="BG275" s="176">
        <f t="shared" si="196"/>
        <v>18</v>
      </c>
      <c r="BH275" s="176">
        <f t="shared" si="197"/>
        <v>18</v>
      </c>
      <c r="BI275" s="176">
        <f t="shared" si="198"/>
        <v>18</v>
      </c>
      <c r="BJ275" s="176">
        <f t="shared" si="199"/>
        <v>18</v>
      </c>
      <c r="BK275" s="176">
        <f t="shared" si="200"/>
        <v>18</v>
      </c>
      <c r="BL275" s="176">
        <f t="shared" si="201"/>
        <v>18</v>
      </c>
      <c r="BM275" s="176">
        <f t="shared" si="202"/>
        <v>18</v>
      </c>
      <c r="BN275" s="176">
        <f t="shared" si="203"/>
        <v>18</v>
      </c>
      <c r="BO275" s="176">
        <f t="shared" si="204"/>
        <v>18</v>
      </c>
      <c r="BP275" s="176">
        <f t="shared" si="205"/>
        <v>18</v>
      </c>
      <c r="BX275" s="85">
        <v>18</v>
      </c>
      <c r="BY275" s="85">
        <v>9</v>
      </c>
    </row>
    <row r="276" spans="1:77">
      <c r="A276" s="76" t="str">
        <f t="shared" si="183"/>
        <v>908</v>
      </c>
      <c r="B276" s="22">
        <v>39715</v>
      </c>
      <c r="C276" s="85">
        <v>9</v>
      </c>
      <c r="D276" s="85">
        <v>9</v>
      </c>
      <c r="E276" s="85">
        <v>9</v>
      </c>
      <c r="F276" s="85">
        <v>9</v>
      </c>
      <c r="G276" s="85">
        <v>9</v>
      </c>
      <c r="H276" s="85">
        <v>9</v>
      </c>
      <c r="I276" s="85">
        <v>9</v>
      </c>
      <c r="J276" s="85">
        <v>9</v>
      </c>
      <c r="K276" s="85">
        <v>9</v>
      </c>
      <c r="L276" s="85">
        <v>9</v>
      </c>
      <c r="M276" s="85">
        <v>9</v>
      </c>
      <c r="N276" s="85">
        <v>9</v>
      </c>
      <c r="O276" s="85">
        <v>9</v>
      </c>
      <c r="P276" s="85">
        <v>9</v>
      </c>
      <c r="Q276" s="85">
        <v>9</v>
      </c>
      <c r="R276" s="85">
        <v>9</v>
      </c>
      <c r="S276" s="85">
        <v>9</v>
      </c>
      <c r="T276" s="85">
        <v>9</v>
      </c>
      <c r="U276" s="85">
        <v>9</v>
      </c>
      <c r="V276" s="85">
        <v>9</v>
      </c>
      <c r="W276" s="85">
        <v>9</v>
      </c>
      <c r="X276" s="85">
        <v>9</v>
      </c>
      <c r="Y276" s="85">
        <v>9</v>
      </c>
      <c r="Z276" s="85">
        <v>9</v>
      </c>
      <c r="AA276" s="85">
        <v>9</v>
      </c>
      <c r="AB276" s="85">
        <v>9</v>
      </c>
      <c r="AC276" s="85">
        <v>9</v>
      </c>
      <c r="AD276" s="85">
        <v>9</v>
      </c>
      <c r="AE276" s="85">
        <v>9</v>
      </c>
      <c r="AF276" s="85">
        <v>9</v>
      </c>
      <c r="AG276" s="85">
        <v>9</v>
      </c>
      <c r="AH276" s="85">
        <v>9</v>
      </c>
      <c r="AI276" s="85">
        <v>9</v>
      </c>
      <c r="AJ276" s="85">
        <v>9</v>
      </c>
      <c r="AK276" s="85">
        <v>9</v>
      </c>
      <c r="AL276" s="85">
        <v>9</v>
      </c>
      <c r="AM276" s="85">
        <v>9</v>
      </c>
      <c r="AN276" s="85">
        <v>9</v>
      </c>
      <c r="AO276" s="85">
        <v>9</v>
      </c>
      <c r="AP276" s="85">
        <v>9</v>
      </c>
      <c r="AQ276" s="85">
        <v>9</v>
      </c>
      <c r="AR276" s="85">
        <v>9</v>
      </c>
      <c r="AS276" s="85">
        <v>9</v>
      </c>
      <c r="AT276" s="85">
        <v>9</v>
      </c>
      <c r="AU276" s="176">
        <f t="shared" si="184"/>
        <v>18</v>
      </c>
      <c r="AV276" s="176">
        <f t="shared" si="185"/>
        <v>18</v>
      </c>
      <c r="AW276" s="176">
        <f t="shared" si="186"/>
        <v>18</v>
      </c>
      <c r="AX276" s="176">
        <f t="shared" si="187"/>
        <v>18</v>
      </c>
      <c r="AY276" s="176">
        <f t="shared" si="188"/>
        <v>18</v>
      </c>
      <c r="AZ276" s="176">
        <f t="shared" si="189"/>
        <v>18</v>
      </c>
      <c r="BA276" s="176">
        <f t="shared" si="190"/>
        <v>18</v>
      </c>
      <c r="BB276" s="176">
        <f t="shared" si="191"/>
        <v>18</v>
      </c>
      <c r="BC276" s="176">
        <f t="shared" si="192"/>
        <v>18</v>
      </c>
      <c r="BD276" s="176">
        <f t="shared" si="193"/>
        <v>18</v>
      </c>
      <c r="BE276" s="176">
        <f t="shared" si="194"/>
        <v>18</v>
      </c>
      <c r="BF276" s="176">
        <f t="shared" si="195"/>
        <v>18</v>
      </c>
      <c r="BG276" s="176">
        <f t="shared" si="196"/>
        <v>18</v>
      </c>
      <c r="BH276" s="176">
        <f t="shared" si="197"/>
        <v>18</v>
      </c>
      <c r="BI276" s="176">
        <f t="shared" si="198"/>
        <v>18</v>
      </c>
      <c r="BJ276" s="176">
        <f t="shared" si="199"/>
        <v>18</v>
      </c>
      <c r="BK276" s="176">
        <f t="shared" si="200"/>
        <v>18</v>
      </c>
      <c r="BL276" s="176">
        <f t="shared" si="201"/>
        <v>18</v>
      </c>
      <c r="BM276" s="176">
        <f t="shared" si="202"/>
        <v>18</v>
      </c>
      <c r="BN276" s="176">
        <f t="shared" si="203"/>
        <v>18</v>
      </c>
      <c r="BO276" s="176">
        <f t="shared" si="204"/>
        <v>18</v>
      </c>
      <c r="BP276" s="176">
        <f t="shared" si="205"/>
        <v>18</v>
      </c>
      <c r="BX276" s="85">
        <v>18</v>
      </c>
      <c r="BY276" s="85">
        <v>15</v>
      </c>
    </row>
    <row r="277" spans="1:77">
      <c r="A277" s="76" t="str">
        <f t="shared" si="183"/>
        <v>908</v>
      </c>
      <c r="B277" s="22">
        <v>39716</v>
      </c>
      <c r="C277" s="85">
        <v>8</v>
      </c>
      <c r="D277" s="85">
        <v>8</v>
      </c>
      <c r="E277" s="85">
        <v>8</v>
      </c>
      <c r="F277" s="85">
        <v>8</v>
      </c>
      <c r="G277" s="85">
        <v>8</v>
      </c>
      <c r="H277" s="85">
        <v>8</v>
      </c>
      <c r="I277" s="85">
        <v>8</v>
      </c>
      <c r="J277" s="85">
        <v>8</v>
      </c>
      <c r="K277" s="85">
        <v>8</v>
      </c>
      <c r="L277" s="85">
        <v>8</v>
      </c>
      <c r="M277" s="85">
        <v>8</v>
      </c>
      <c r="N277" s="85">
        <v>8</v>
      </c>
      <c r="O277" s="85">
        <v>8</v>
      </c>
      <c r="P277" s="85">
        <v>8</v>
      </c>
      <c r="Q277" s="85">
        <v>8</v>
      </c>
      <c r="R277" s="85">
        <v>8</v>
      </c>
      <c r="S277" s="85">
        <v>8</v>
      </c>
      <c r="T277" s="85">
        <v>8</v>
      </c>
      <c r="U277" s="85">
        <v>8</v>
      </c>
      <c r="V277" s="85">
        <v>8</v>
      </c>
      <c r="W277" s="85">
        <v>8</v>
      </c>
      <c r="X277" s="85">
        <v>8</v>
      </c>
      <c r="Y277" s="85">
        <v>8</v>
      </c>
      <c r="Z277" s="85">
        <v>8</v>
      </c>
      <c r="AA277" s="85">
        <v>8</v>
      </c>
      <c r="AB277" s="85">
        <v>8</v>
      </c>
      <c r="AC277" s="85">
        <v>8</v>
      </c>
      <c r="AD277" s="85">
        <v>8</v>
      </c>
      <c r="AE277" s="85">
        <v>8</v>
      </c>
      <c r="AF277" s="85">
        <v>8</v>
      </c>
      <c r="AG277" s="85">
        <v>8</v>
      </c>
      <c r="AH277" s="85">
        <v>8</v>
      </c>
      <c r="AI277" s="85">
        <v>8</v>
      </c>
      <c r="AJ277" s="85">
        <v>8</v>
      </c>
      <c r="AK277" s="85">
        <v>8</v>
      </c>
      <c r="AL277" s="85">
        <v>8</v>
      </c>
      <c r="AM277" s="85">
        <v>8</v>
      </c>
      <c r="AN277" s="85">
        <v>8</v>
      </c>
      <c r="AO277" s="85">
        <v>8</v>
      </c>
      <c r="AP277" s="85">
        <v>8</v>
      </c>
      <c r="AQ277" s="85">
        <v>8</v>
      </c>
      <c r="AR277" s="85">
        <v>8</v>
      </c>
      <c r="AS277" s="85">
        <v>8</v>
      </c>
      <c r="AT277" s="85">
        <v>8</v>
      </c>
      <c r="AU277" s="176">
        <f t="shared" si="184"/>
        <v>16</v>
      </c>
      <c r="AV277" s="176">
        <f t="shared" si="185"/>
        <v>16</v>
      </c>
      <c r="AW277" s="176">
        <f t="shared" si="186"/>
        <v>16</v>
      </c>
      <c r="AX277" s="176">
        <f t="shared" si="187"/>
        <v>16</v>
      </c>
      <c r="AY277" s="176">
        <f t="shared" si="188"/>
        <v>16</v>
      </c>
      <c r="AZ277" s="176">
        <f t="shared" si="189"/>
        <v>16</v>
      </c>
      <c r="BA277" s="176">
        <f t="shared" si="190"/>
        <v>16</v>
      </c>
      <c r="BB277" s="176">
        <f t="shared" si="191"/>
        <v>16</v>
      </c>
      <c r="BC277" s="176">
        <f t="shared" si="192"/>
        <v>16</v>
      </c>
      <c r="BD277" s="176">
        <f t="shared" si="193"/>
        <v>16</v>
      </c>
      <c r="BE277" s="176">
        <f t="shared" si="194"/>
        <v>16</v>
      </c>
      <c r="BF277" s="176">
        <f t="shared" si="195"/>
        <v>16</v>
      </c>
      <c r="BG277" s="176">
        <f t="shared" si="196"/>
        <v>16</v>
      </c>
      <c r="BH277" s="176">
        <f t="shared" si="197"/>
        <v>16</v>
      </c>
      <c r="BI277" s="176">
        <f t="shared" si="198"/>
        <v>16</v>
      </c>
      <c r="BJ277" s="176">
        <f t="shared" si="199"/>
        <v>16</v>
      </c>
      <c r="BK277" s="176">
        <f t="shared" si="200"/>
        <v>16</v>
      </c>
      <c r="BL277" s="176">
        <f t="shared" si="201"/>
        <v>16</v>
      </c>
      <c r="BM277" s="176">
        <f t="shared" si="202"/>
        <v>16</v>
      </c>
      <c r="BN277" s="176">
        <f t="shared" si="203"/>
        <v>16</v>
      </c>
      <c r="BO277" s="176">
        <f t="shared" si="204"/>
        <v>16</v>
      </c>
      <c r="BP277" s="176">
        <f t="shared" si="205"/>
        <v>16</v>
      </c>
      <c r="BX277" s="85">
        <v>17</v>
      </c>
      <c r="BY277" s="85">
        <v>6</v>
      </c>
    </row>
    <row r="278" spans="1:77">
      <c r="A278" s="76" t="str">
        <f t="shared" si="183"/>
        <v>908</v>
      </c>
      <c r="B278" s="22">
        <v>39717</v>
      </c>
      <c r="C278" s="85">
        <v>9</v>
      </c>
      <c r="D278" s="85">
        <v>9</v>
      </c>
      <c r="E278" s="85">
        <v>9</v>
      </c>
      <c r="F278" s="85">
        <v>9</v>
      </c>
      <c r="G278" s="85">
        <v>9</v>
      </c>
      <c r="H278" s="85">
        <v>9</v>
      </c>
      <c r="I278" s="85">
        <v>9</v>
      </c>
      <c r="J278" s="85">
        <v>9</v>
      </c>
      <c r="K278" s="85">
        <v>9</v>
      </c>
      <c r="L278" s="85">
        <v>9</v>
      </c>
      <c r="M278" s="85">
        <v>9</v>
      </c>
      <c r="N278" s="85">
        <v>9</v>
      </c>
      <c r="O278" s="85">
        <v>9</v>
      </c>
      <c r="P278" s="85">
        <v>9</v>
      </c>
      <c r="Q278" s="85">
        <v>9</v>
      </c>
      <c r="R278" s="85">
        <v>9</v>
      </c>
      <c r="S278" s="85">
        <v>9</v>
      </c>
      <c r="T278" s="85">
        <v>9</v>
      </c>
      <c r="U278" s="85">
        <v>9</v>
      </c>
      <c r="V278" s="85">
        <v>9</v>
      </c>
      <c r="W278" s="85">
        <v>9</v>
      </c>
      <c r="X278" s="85">
        <v>9</v>
      </c>
      <c r="Y278" s="85">
        <v>9</v>
      </c>
      <c r="Z278" s="85">
        <v>9</v>
      </c>
      <c r="AA278" s="85">
        <v>9</v>
      </c>
      <c r="AB278" s="85">
        <v>9</v>
      </c>
      <c r="AC278" s="85">
        <v>9</v>
      </c>
      <c r="AD278" s="85">
        <v>9</v>
      </c>
      <c r="AE278" s="85">
        <v>9</v>
      </c>
      <c r="AF278" s="85">
        <v>9</v>
      </c>
      <c r="AG278" s="85">
        <v>9</v>
      </c>
      <c r="AH278" s="85">
        <v>9</v>
      </c>
      <c r="AI278" s="85">
        <v>9</v>
      </c>
      <c r="AJ278" s="85">
        <v>9</v>
      </c>
      <c r="AK278" s="85">
        <v>9</v>
      </c>
      <c r="AL278" s="85">
        <v>9</v>
      </c>
      <c r="AM278" s="85">
        <v>9</v>
      </c>
      <c r="AN278" s="85">
        <v>9</v>
      </c>
      <c r="AO278" s="85">
        <v>9</v>
      </c>
      <c r="AP278" s="85">
        <v>9</v>
      </c>
      <c r="AQ278" s="85">
        <v>9</v>
      </c>
      <c r="AR278" s="85">
        <v>9</v>
      </c>
      <c r="AS278" s="85">
        <v>9</v>
      </c>
      <c r="AT278" s="85">
        <v>9</v>
      </c>
      <c r="AU278" s="176">
        <f t="shared" si="184"/>
        <v>18</v>
      </c>
      <c r="AV278" s="176">
        <f t="shared" si="185"/>
        <v>18</v>
      </c>
      <c r="AW278" s="176">
        <f t="shared" si="186"/>
        <v>18</v>
      </c>
      <c r="AX278" s="176">
        <f t="shared" si="187"/>
        <v>18</v>
      </c>
      <c r="AY278" s="176">
        <f t="shared" si="188"/>
        <v>18</v>
      </c>
      <c r="AZ278" s="176">
        <f t="shared" si="189"/>
        <v>18</v>
      </c>
      <c r="BA278" s="176">
        <f t="shared" si="190"/>
        <v>18</v>
      </c>
      <c r="BB278" s="176">
        <f t="shared" si="191"/>
        <v>18</v>
      </c>
      <c r="BC278" s="176">
        <f t="shared" si="192"/>
        <v>18</v>
      </c>
      <c r="BD278" s="176">
        <f t="shared" si="193"/>
        <v>18</v>
      </c>
      <c r="BE278" s="176">
        <f t="shared" si="194"/>
        <v>18</v>
      </c>
      <c r="BF278" s="176">
        <f t="shared" si="195"/>
        <v>18</v>
      </c>
      <c r="BG278" s="176">
        <f t="shared" si="196"/>
        <v>18</v>
      </c>
      <c r="BH278" s="176">
        <f t="shared" si="197"/>
        <v>18</v>
      </c>
      <c r="BI278" s="176">
        <f t="shared" si="198"/>
        <v>18</v>
      </c>
      <c r="BJ278" s="176">
        <f t="shared" si="199"/>
        <v>18</v>
      </c>
      <c r="BK278" s="176">
        <f t="shared" si="200"/>
        <v>18</v>
      </c>
      <c r="BL278" s="176">
        <f t="shared" si="201"/>
        <v>18</v>
      </c>
      <c r="BM278" s="176">
        <f t="shared" si="202"/>
        <v>18</v>
      </c>
      <c r="BN278" s="176">
        <f t="shared" si="203"/>
        <v>18</v>
      </c>
      <c r="BO278" s="176">
        <f t="shared" si="204"/>
        <v>18</v>
      </c>
      <c r="BP278" s="176">
        <f t="shared" si="205"/>
        <v>18</v>
      </c>
      <c r="BX278" s="85">
        <v>18</v>
      </c>
      <c r="BY278" s="85">
        <v>10</v>
      </c>
    </row>
    <row r="279" spans="1:77">
      <c r="A279" s="76" t="str">
        <f t="shared" si="183"/>
        <v>908</v>
      </c>
      <c r="B279" s="22">
        <v>39718</v>
      </c>
      <c r="C279" s="85"/>
      <c r="D279" s="85"/>
      <c r="E279" s="85"/>
      <c r="F279" s="85"/>
      <c r="G279" s="85"/>
      <c r="H279" s="85"/>
      <c r="I279" s="85"/>
      <c r="J279" s="85"/>
      <c r="K279" s="85"/>
      <c r="L279" s="85"/>
      <c r="M279" s="85"/>
      <c r="N279" s="85"/>
      <c r="O279" s="85"/>
      <c r="P279" s="85"/>
      <c r="Q279" s="85"/>
      <c r="R279" s="85"/>
      <c r="S279" s="85"/>
      <c r="T279" s="85"/>
      <c r="U279" s="85"/>
      <c r="V279" s="85"/>
      <c r="W279" s="85"/>
      <c r="X279" s="85"/>
      <c r="Y279" s="85"/>
      <c r="Z279" s="85"/>
      <c r="AA279" s="85"/>
      <c r="AB279" s="85"/>
      <c r="AC279" s="85"/>
      <c r="AD279" s="85"/>
      <c r="AE279" s="85"/>
      <c r="AF279" s="85"/>
      <c r="AG279" s="85"/>
      <c r="AH279" s="85"/>
      <c r="AI279" s="85"/>
      <c r="AJ279" s="85"/>
      <c r="AK279" s="85"/>
      <c r="AL279" s="85"/>
      <c r="AM279" s="85"/>
      <c r="AN279" s="85"/>
      <c r="AO279" s="85"/>
      <c r="AP279" s="85"/>
      <c r="AQ279" s="85"/>
      <c r="AR279" s="85"/>
      <c r="AS279" s="85"/>
      <c r="AT279" s="85"/>
      <c r="AU279">
        <f t="shared" si="184"/>
        <v>0</v>
      </c>
      <c r="AV279">
        <f t="shared" si="185"/>
        <v>0</v>
      </c>
      <c r="AW279">
        <f t="shared" si="186"/>
        <v>0</v>
      </c>
      <c r="AX279">
        <f t="shared" si="187"/>
        <v>0</v>
      </c>
      <c r="AY279">
        <f t="shared" si="188"/>
        <v>0</v>
      </c>
      <c r="AZ279">
        <f t="shared" si="189"/>
        <v>0</v>
      </c>
      <c r="BA279">
        <f t="shared" si="190"/>
        <v>0</v>
      </c>
      <c r="BB279">
        <f t="shared" si="191"/>
        <v>0</v>
      </c>
      <c r="BC279">
        <f t="shared" si="192"/>
        <v>0</v>
      </c>
      <c r="BD279">
        <f t="shared" si="193"/>
        <v>0</v>
      </c>
      <c r="BE279">
        <f t="shared" si="194"/>
        <v>0</v>
      </c>
      <c r="BF279">
        <f t="shared" si="195"/>
        <v>0</v>
      </c>
      <c r="BG279">
        <f t="shared" si="196"/>
        <v>0</v>
      </c>
      <c r="BH279">
        <f t="shared" si="197"/>
        <v>0</v>
      </c>
      <c r="BI279">
        <f t="shared" si="198"/>
        <v>0</v>
      </c>
      <c r="BJ279">
        <f t="shared" si="199"/>
        <v>0</v>
      </c>
      <c r="BK279">
        <f t="shared" si="200"/>
        <v>0</v>
      </c>
      <c r="BL279">
        <f t="shared" si="201"/>
        <v>0</v>
      </c>
      <c r="BM279">
        <f t="shared" si="202"/>
        <v>0</v>
      </c>
      <c r="BN279">
        <f t="shared" si="203"/>
        <v>0</v>
      </c>
      <c r="BO279">
        <f t="shared" si="204"/>
        <v>0</v>
      </c>
      <c r="BP279">
        <f t="shared" si="205"/>
        <v>0</v>
      </c>
      <c r="BX279" s="85"/>
      <c r="BY279" s="85"/>
    </row>
    <row r="280" spans="1:77">
      <c r="A280" s="76" t="str">
        <f t="shared" si="183"/>
        <v>908</v>
      </c>
      <c r="B280" s="22">
        <v>39719</v>
      </c>
      <c r="C280" s="85"/>
      <c r="D280" s="85"/>
      <c r="E280" s="85"/>
      <c r="F280" s="85"/>
      <c r="G280" s="85"/>
      <c r="H280" s="85"/>
      <c r="I280" s="85"/>
      <c r="J280" s="85"/>
      <c r="K280" s="85"/>
      <c r="L280" s="85"/>
      <c r="M280" s="85"/>
      <c r="N280" s="85"/>
      <c r="O280" s="85"/>
      <c r="P280" s="85"/>
      <c r="Q280" s="85"/>
      <c r="R280" s="85"/>
      <c r="S280" s="85"/>
      <c r="T280" s="85"/>
      <c r="U280" s="85"/>
      <c r="V280" s="85"/>
      <c r="W280" s="85"/>
      <c r="X280" s="85"/>
      <c r="Y280" s="85"/>
      <c r="Z280" s="85"/>
      <c r="AA280" s="85"/>
      <c r="AB280" s="85"/>
      <c r="AC280" s="85"/>
      <c r="AD280" s="85"/>
      <c r="AE280" s="85"/>
      <c r="AF280" s="85"/>
      <c r="AG280" s="85"/>
      <c r="AH280" s="85"/>
      <c r="AI280" s="85"/>
      <c r="AJ280" s="85"/>
      <c r="AK280" s="85"/>
      <c r="AL280" s="85"/>
      <c r="AM280" s="85"/>
      <c r="AN280" s="85"/>
      <c r="AO280" s="85"/>
      <c r="AP280" s="85"/>
      <c r="AQ280" s="85"/>
      <c r="AR280" s="85"/>
      <c r="AS280" s="85"/>
      <c r="AT280" s="85"/>
      <c r="AU280">
        <f t="shared" si="184"/>
        <v>0</v>
      </c>
      <c r="AV280">
        <f t="shared" si="185"/>
        <v>0</v>
      </c>
      <c r="AW280">
        <f t="shared" si="186"/>
        <v>0</v>
      </c>
      <c r="AX280">
        <f t="shared" si="187"/>
        <v>0</v>
      </c>
      <c r="AY280">
        <f t="shared" si="188"/>
        <v>0</v>
      </c>
      <c r="AZ280">
        <f t="shared" si="189"/>
        <v>0</v>
      </c>
      <c r="BA280">
        <f t="shared" si="190"/>
        <v>0</v>
      </c>
      <c r="BB280">
        <f t="shared" si="191"/>
        <v>0</v>
      </c>
      <c r="BC280">
        <f t="shared" si="192"/>
        <v>0</v>
      </c>
      <c r="BD280">
        <f t="shared" si="193"/>
        <v>0</v>
      </c>
      <c r="BE280">
        <f t="shared" si="194"/>
        <v>0</v>
      </c>
      <c r="BF280">
        <f t="shared" si="195"/>
        <v>0</v>
      </c>
      <c r="BG280">
        <f t="shared" si="196"/>
        <v>0</v>
      </c>
      <c r="BH280">
        <f t="shared" si="197"/>
        <v>0</v>
      </c>
      <c r="BI280">
        <f t="shared" si="198"/>
        <v>0</v>
      </c>
      <c r="BJ280">
        <f t="shared" si="199"/>
        <v>0</v>
      </c>
      <c r="BK280">
        <f t="shared" si="200"/>
        <v>0</v>
      </c>
      <c r="BL280">
        <f t="shared" si="201"/>
        <v>0</v>
      </c>
      <c r="BM280">
        <f t="shared" si="202"/>
        <v>0</v>
      </c>
      <c r="BN280">
        <f t="shared" si="203"/>
        <v>0</v>
      </c>
      <c r="BO280">
        <f t="shared" si="204"/>
        <v>0</v>
      </c>
      <c r="BP280">
        <f t="shared" si="205"/>
        <v>0</v>
      </c>
      <c r="BX280" s="85"/>
      <c r="BY280" s="85">
        <v>3</v>
      </c>
    </row>
    <row r="281" spans="1:77">
      <c r="A281" s="76" t="str">
        <f t="shared" si="183"/>
        <v>908</v>
      </c>
      <c r="B281" s="22">
        <v>39720</v>
      </c>
      <c r="C281" s="85">
        <v>8</v>
      </c>
      <c r="D281" s="85">
        <v>8</v>
      </c>
      <c r="E281" s="85">
        <v>8</v>
      </c>
      <c r="F281" s="85">
        <v>8</v>
      </c>
      <c r="G281" s="85">
        <v>8</v>
      </c>
      <c r="H281" s="85">
        <v>8</v>
      </c>
      <c r="I281" s="85">
        <v>8</v>
      </c>
      <c r="J281" s="85">
        <v>8</v>
      </c>
      <c r="K281" s="85">
        <v>8</v>
      </c>
      <c r="L281" s="85">
        <v>8</v>
      </c>
      <c r="M281" s="85">
        <v>8</v>
      </c>
      <c r="N281" s="85">
        <v>8</v>
      </c>
      <c r="O281" s="85">
        <v>8</v>
      </c>
      <c r="P281" s="85">
        <v>8</v>
      </c>
      <c r="Q281" s="85">
        <v>8</v>
      </c>
      <c r="R281" s="85">
        <v>8</v>
      </c>
      <c r="S281" s="85">
        <v>8</v>
      </c>
      <c r="T281" s="85">
        <v>8</v>
      </c>
      <c r="U281" s="85">
        <v>8</v>
      </c>
      <c r="V281" s="85">
        <v>8</v>
      </c>
      <c r="W281" s="85">
        <v>8</v>
      </c>
      <c r="X281" s="85">
        <v>8</v>
      </c>
      <c r="Y281" s="85">
        <v>8</v>
      </c>
      <c r="Z281" s="85">
        <v>8</v>
      </c>
      <c r="AA281" s="85">
        <v>8</v>
      </c>
      <c r="AB281" s="85">
        <v>8</v>
      </c>
      <c r="AC281" s="85">
        <v>8</v>
      </c>
      <c r="AD281" s="85">
        <v>8</v>
      </c>
      <c r="AE281" s="85">
        <v>8</v>
      </c>
      <c r="AF281" s="85">
        <v>8</v>
      </c>
      <c r="AG281" s="85">
        <v>8</v>
      </c>
      <c r="AH281" s="85">
        <v>8</v>
      </c>
      <c r="AI281" s="85">
        <v>8</v>
      </c>
      <c r="AJ281" s="85">
        <v>8</v>
      </c>
      <c r="AK281" s="85">
        <v>8</v>
      </c>
      <c r="AL281" s="85">
        <v>8</v>
      </c>
      <c r="AM281" s="85">
        <v>8</v>
      </c>
      <c r="AN281" s="85">
        <v>8</v>
      </c>
      <c r="AO281" s="85">
        <v>8</v>
      </c>
      <c r="AP281" s="85">
        <v>8</v>
      </c>
      <c r="AQ281" s="85">
        <v>8</v>
      </c>
      <c r="AR281" s="85">
        <v>8</v>
      </c>
      <c r="AS281" s="85">
        <v>8</v>
      </c>
      <c r="AT281" s="85">
        <v>8</v>
      </c>
      <c r="AU281" s="176">
        <f t="shared" ref="AU281:AU285" si="206">C281+Y281</f>
        <v>16</v>
      </c>
      <c r="AV281" s="176">
        <f t="shared" ref="AV281:AV285" si="207">D281+Z281</f>
        <v>16</v>
      </c>
      <c r="AW281" s="176">
        <f t="shared" ref="AW281:AW285" si="208">E281+AA281</f>
        <v>16</v>
      </c>
      <c r="AX281" s="176">
        <f t="shared" ref="AX281:AX285" si="209">F281+AB281</f>
        <v>16</v>
      </c>
      <c r="AY281" s="176">
        <f t="shared" ref="AY281:AY285" si="210">G281+AC281</f>
        <v>16</v>
      </c>
      <c r="AZ281" s="176">
        <f t="shared" ref="AZ281:AZ285" si="211">H281+AD281</f>
        <v>16</v>
      </c>
      <c r="BA281" s="176">
        <f t="shared" ref="BA281:BA285" si="212">I281+AE281</f>
        <v>16</v>
      </c>
      <c r="BB281" s="176">
        <f t="shared" ref="BB281:BB285" si="213">J281+AF281</f>
        <v>16</v>
      </c>
      <c r="BC281" s="176">
        <f t="shared" ref="BC281:BC285" si="214">K281+AG281</f>
        <v>16</v>
      </c>
      <c r="BD281" s="176">
        <f t="shared" ref="BD281:BD285" si="215">L281+AH281</f>
        <v>16</v>
      </c>
      <c r="BE281" s="176">
        <f t="shared" ref="BE281:BE285" si="216">M281+AI281</f>
        <v>16</v>
      </c>
      <c r="BF281" s="176">
        <f t="shared" ref="BF281:BF285" si="217">N281+AJ281</f>
        <v>16</v>
      </c>
      <c r="BG281" s="176">
        <f t="shared" ref="BG281:BG285" si="218">O281+AK281</f>
        <v>16</v>
      </c>
      <c r="BH281" s="176">
        <f t="shared" ref="BH281:BH285" si="219">P281+AL281</f>
        <v>16</v>
      </c>
      <c r="BI281" s="176">
        <f t="shared" ref="BI281:BI285" si="220">Q281+AM281</f>
        <v>16</v>
      </c>
      <c r="BJ281" s="176">
        <f t="shared" ref="BJ281:BJ285" si="221">R281+AN281</f>
        <v>16</v>
      </c>
      <c r="BK281" s="176">
        <f t="shared" ref="BK281:BK285" si="222">S281+AO281</f>
        <v>16</v>
      </c>
      <c r="BL281" s="176">
        <f t="shared" ref="BL281:BL285" si="223">T281+AP281</f>
        <v>16</v>
      </c>
      <c r="BM281" s="176">
        <f t="shared" ref="BM281:BM285" si="224">U281+AQ281</f>
        <v>16</v>
      </c>
      <c r="BN281" s="176">
        <f t="shared" ref="BN281:BN285" si="225">V281+AR281</f>
        <v>16</v>
      </c>
      <c r="BO281" s="176">
        <f t="shared" ref="BO281:BO285" si="226">W281+AS281</f>
        <v>16</v>
      </c>
      <c r="BP281" s="176">
        <f t="shared" ref="BP281:BP285" si="227">X281+AT281</f>
        <v>16</v>
      </c>
      <c r="BX281" s="85">
        <v>21</v>
      </c>
      <c r="BY281" s="85">
        <v>27</v>
      </c>
    </row>
    <row r="282" spans="1:77">
      <c r="A282" s="76" t="str">
        <f t="shared" si="183"/>
        <v>908</v>
      </c>
      <c r="B282" s="22">
        <v>39721</v>
      </c>
      <c r="C282" s="85">
        <v>9</v>
      </c>
      <c r="D282" s="85">
        <v>9</v>
      </c>
      <c r="E282" s="85">
        <v>9</v>
      </c>
      <c r="F282" s="85">
        <v>9</v>
      </c>
      <c r="G282" s="85">
        <v>9</v>
      </c>
      <c r="H282" s="85">
        <v>9</v>
      </c>
      <c r="I282" s="85">
        <v>9</v>
      </c>
      <c r="J282" s="85">
        <v>9</v>
      </c>
      <c r="K282" s="85">
        <v>9</v>
      </c>
      <c r="L282" s="85">
        <v>9</v>
      </c>
      <c r="M282" s="85">
        <v>9</v>
      </c>
      <c r="N282" s="85">
        <v>9</v>
      </c>
      <c r="O282" s="85">
        <v>9</v>
      </c>
      <c r="P282" s="85">
        <v>9</v>
      </c>
      <c r="Q282" s="85">
        <v>9</v>
      </c>
      <c r="R282" s="85">
        <v>9</v>
      </c>
      <c r="S282" s="85">
        <v>9</v>
      </c>
      <c r="T282" s="85">
        <v>9</v>
      </c>
      <c r="U282" s="85">
        <v>9</v>
      </c>
      <c r="V282" s="85">
        <v>9</v>
      </c>
      <c r="W282" s="85">
        <v>9</v>
      </c>
      <c r="X282" s="85">
        <v>9</v>
      </c>
      <c r="Y282" s="85">
        <v>9</v>
      </c>
      <c r="Z282" s="85">
        <v>9</v>
      </c>
      <c r="AA282" s="85">
        <v>9</v>
      </c>
      <c r="AB282" s="85">
        <v>9</v>
      </c>
      <c r="AC282" s="85">
        <v>9</v>
      </c>
      <c r="AD282" s="85">
        <v>9</v>
      </c>
      <c r="AE282" s="85">
        <v>9</v>
      </c>
      <c r="AF282" s="85">
        <v>9</v>
      </c>
      <c r="AG282" s="85">
        <v>9</v>
      </c>
      <c r="AH282" s="85">
        <v>9</v>
      </c>
      <c r="AI282" s="85">
        <v>9</v>
      </c>
      <c r="AJ282" s="85">
        <v>9</v>
      </c>
      <c r="AK282" s="85">
        <v>9</v>
      </c>
      <c r="AL282" s="85">
        <v>9</v>
      </c>
      <c r="AM282" s="85">
        <v>9</v>
      </c>
      <c r="AN282" s="85">
        <v>9</v>
      </c>
      <c r="AO282" s="85">
        <v>9</v>
      </c>
      <c r="AP282" s="85">
        <v>9</v>
      </c>
      <c r="AQ282" s="85">
        <v>9</v>
      </c>
      <c r="AR282" s="85">
        <v>9</v>
      </c>
      <c r="AS282" s="85">
        <v>9</v>
      </c>
      <c r="AT282" s="85">
        <v>9</v>
      </c>
      <c r="AU282" s="176">
        <f t="shared" si="206"/>
        <v>18</v>
      </c>
      <c r="AV282" s="176">
        <f t="shared" si="207"/>
        <v>18</v>
      </c>
      <c r="AW282" s="176">
        <f t="shared" si="208"/>
        <v>18</v>
      </c>
      <c r="AX282" s="176">
        <f t="shared" si="209"/>
        <v>18</v>
      </c>
      <c r="AY282" s="176">
        <f t="shared" si="210"/>
        <v>18</v>
      </c>
      <c r="AZ282" s="176">
        <f t="shared" si="211"/>
        <v>18</v>
      </c>
      <c r="BA282" s="176">
        <f t="shared" si="212"/>
        <v>18</v>
      </c>
      <c r="BB282" s="176">
        <f t="shared" si="213"/>
        <v>18</v>
      </c>
      <c r="BC282" s="176">
        <f t="shared" si="214"/>
        <v>18</v>
      </c>
      <c r="BD282" s="176">
        <f t="shared" si="215"/>
        <v>18</v>
      </c>
      <c r="BE282" s="176">
        <f t="shared" si="216"/>
        <v>18</v>
      </c>
      <c r="BF282" s="176">
        <f t="shared" si="217"/>
        <v>18</v>
      </c>
      <c r="BG282" s="176">
        <f t="shared" si="218"/>
        <v>18</v>
      </c>
      <c r="BH282" s="176">
        <f t="shared" si="219"/>
        <v>18</v>
      </c>
      <c r="BI282" s="176">
        <f t="shared" si="220"/>
        <v>18</v>
      </c>
      <c r="BJ282" s="176">
        <f t="shared" si="221"/>
        <v>18</v>
      </c>
      <c r="BK282" s="176">
        <f t="shared" si="222"/>
        <v>18</v>
      </c>
      <c r="BL282" s="176">
        <f t="shared" si="223"/>
        <v>18</v>
      </c>
      <c r="BM282" s="176">
        <f t="shared" si="224"/>
        <v>18</v>
      </c>
      <c r="BN282" s="176">
        <f t="shared" si="225"/>
        <v>18</v>
      </c>
      <c r="BO282" s="176">
        <f t="shared" si="226"/>
        <v>18</v>
      </c>
      <c r="BP282" s="176">
        <f t="shared" si="227"/>
        <v>18</v>
      </c>
      <c r="BX282" s="85">
        <v>18</v>
      </c>
      <c r="BY282" s="85">
        <v>6</v>
      </c>
    </row>
    <row r="283" spans="1:77">
      <c r="A283" s="76" t="str">
        <f t="shared" si="183"/>
        <v>1008</v>
      </c>
      <c r="B283" s="22">
        <v>39722</v>
      </c>
      <c r="C283" s="85">
        <v>9</v>
      </c>
      <c r="D283" s="85">
        <v>9</v>
      </c>
      <c r="E283" s="85">
        <v>9</v>
      </c>
      <c r="F283" s="85">
        <v>9</v>
      </c>
      <c r="G283" s="85">
        <v>9</v>
      </c>
      <c r="H283" s="85">
        <v>9</v>
      </c>
      <c r="I283" s="85">
        <v>9</v>
      </c>
      <c r="J283" s="85">
        <v>9</v>
      </c>
      <c r="K283" s="85">
        <v>9</v>
      </c>
      <c r="L283" s="85">
        <v>9</v>
      </c>
      <c r="M283" s="85">
        <v>9</v>
      </c>
      <c r="N283" s="85">
        <v>9</v>
      </c>
      <c r="O283" s="85">
        <v>9</v>
      </c>
      <c r="P283" s="85">
        <v>9</v>
      </c>
      <c r="Q283" s="85">
        <v>9</v>
      </c>
      <c r="R283" s="85">
        <v>9</v>
      </c>
      <c r="S283" s="85">
        <v>9</v>
      </c>
      <c r="T283" s="85">
        <v>9</v>
      </c>
      <c r="U283" s="85">
        <v>9</v>
      </c>
      <c r="V283" s="85">
        <v>9</v>
      </c>
      <c r="W283" s="85">
        <v>9</v>
      </c>
      <c r="X283" s="85">
        <v>9</v>
      </c>
      <c r="Y283" s="85">
        <v>9</v>
      </c>
      <c r="Z283" s="85">
        <v>9</v>
      </c>
      <c r="AA283" s="85">
        <v>9</v>
      </c>
      <c r="AB283" s="85">
        <v>9</v>
      </c>
      <c r="AC283" s="85">
        <v>9</v>
      </c>
      <c r="AD283" s="85">
        <v>9</v>
      </c>
      <c r="AE283" s="85">
        <v>9</v>
      </c>
      <c r="AF283" s="85">
        <v>9</v>
      </c>
      <c r="AG283" s="85">
        <v>9</v>
      </c>
      <c r="AH283" s="85">
        <v>9</v>
      </c>
      <c r="AI283" s="85">
        <v>9</v>
      </c>
      <c r="AJ283" s="85">
        <v>9</v>
      </c>
      <c r="AK283" s="85">
        <v>9</v>
      </c>
      <c r="AL283" s="85">
        <v>9</v>
      </c>
      <c r="AM283" s="85">
        <v>9</v>
      </c>
      <c r="AN283" s="85">
        <v>9</v>
      </c>
      <c r="AO283" s="85">
        <v>9</v>
      </c>
      <c r="AP283" s="85">
        <v>9</v>
      </c>
      <c r="AQ283" s="85">
        <v>9</v>
      </c>
      <c r="AR283" s="85">
        <v>9</v>
      </c>
      <c r="AS283" s="85">
        <v>9</v>
      </c>
      <c r="AT283" s="85">
        <v>9</v>
      </c>
      <c r="AU283" s="216">
        <f t="shared" si="206"/>
        <v>18</v>
      </c>
      <c r="AV283" s="216">
        <f t="shared" si="207"/>
        <v>18</v>
      </c>
      <c r="AW283" s="216">
        <f t="shared" si="208"/>
        <v>18</v>
      </c>
      <c r="AX283" s="216">
        <f t="shared" si="209"/>
        <v>18</v>
      </c>
      <c r="AY283" s="216">
        <f t="shared" si="210"/>
        <v>18</v>
      </c>
      <c r="AZ283" s="216">
        <f t="shared" si="211"/>
        <v>18</v>
      </c>
      <c r="BA283" s="216">
        <f t="shared" si="212"/>
        <v>18</v>
      </c>
      <c r="BB283" s="216">
        <f t="shared" si="213"/>
        <v>18</v>
      </c>
      <c r="BC283" s="216">
        <f t="shared" si="214"/>
        <v>18</v>
      </c>
      <c r="BD283" s="216">
        <f t="shared" si="215"/>
        <v>18</v>
      </c>
      <c r="BE283" s="216">
        <f t="shared" si="216"/>
        <v>18</v>
      </c>
      <c r="BF283" s="216">
        <f t="shared" si="217"/>
        <v>18</v>
      </c>
      <c r="BG283" s="216">
        <f t="shared" si="218"/>
        <v>18</v>
      </c>
      <c r="BH283" s="216">
        <f t="shared" si="219"/>
        <v>18</v>
      </c>
      <c r="BI283" s="216">
        <f t="shared" si="220"/>
        <v>18</v>
      </c>
      <c r="BJ283" s="216">
        <f t="shared" si="221"/>
        <v>18</v>
      </c>
      <c r="BK283" s="216">
        <f t="shared" si="222"/>
        <v>18</v>
      </c>
      <c r="BL283" s="216">
        <f t="shared" si="223"/>
        <v>18</v>
      </c>
      <c r="BM283" s="216">
        <f t="shared" si="224"/>
        <v>18</v>
      </c>
      <c r="BN283" s="216">
        <f t="shared" si="225"/>
        <v>18</v>
      </c>
      <c r="BO283" s="216">
        <f t="shared" si="226"/>
        <v>18</v>
      </c>
      <c r="BP283" s="216">
        <f t="shared" si="227"/>
        <v>18</v>
      </c>
      <c r="BU283" s="207">
        <v>8</v>
      </c>
      <c r="BX283" s="85">
        <v>15</v>
      </c>
      <c r="BY283" s="85">
        <v>12</v>
      </c>
    </row>
    <row r="284" spans="1:77">
      <c r="A284" s="76" t="str">
        <f t="shared" si="183"/>
        <v>1008</v>
      </c>
      <c r="B284" s="22">
        <v>39723</v>
      </c>
      <c r="C284" s="85">
        <v>9</v>
      </c>
      <c r="D284" s="85">
        <v>8</v>
      </c>
      <c r="E284" s="85">
        <v>8</v>
      </c>
      <c r="F284" s="85">
        <v>8</v>
      </c>
      <c r="G284" s="85">
        <v>8</v>
      </c>
      <c r="H284" s="85">
        <v>8</v>
      </c>
      <c r="I284" s="85">
        <v>8</v>
      </c>
      <c r="J284" s="85">
        <v>8</v>
      </c>
      <c r="K284" s="85">
        <v>8</v>
      </c>
      <c r="L284" s="85">
        <v>8</v>
      </c>
      <c r="M284" s="85">
        <v>8</v>
      </c>
      <c r="N284" s="85">
        <v>8</v>
      </c>
      <c r="O284" s="85">
        <v>8</v>
      </c>
      <c r="P284" s="85">
        <v>8</v>
      </c>
      <c r="Q284" s="85">
        <v>8</v>
      </c>
      <c r="R284" s="85">
        <v>8</v>
      </c>
      <c r="S284" s="85">
        <v>8</v>
      </c>
      <c r="T284" s="85">
        <v>8</v>
      </c>
      <c r="U284" s="85">
        <v>8</v>
      </c>
      <c r="V284" s="85">
        <v>8</v>
      </c>
      <c r="W284" s="85">
        <v>8</v>
      </c>
      <c r="X284" s="85">
        <v>8</v>
      </c>
      <c r="Y284" s="85">
        <v>9</v>
      </c>
      <c r="Z284" s="85">
        <v>8</v>
      </c>
      <c r="AA284" s="85">
        <v>8</v>
      </c>
      <c r="AB284" s="85">
        <v>8</v>
      </c>
      <c r="AC284" s="85">
        <v>8</v>
      </c>
      <c r="AD284" s="85">
        <v>8</v>
      </c>
      <c r="AE284" s="85">
        <v>8</v>
      </c>
      <c r="AF284" s="85">
        <v>8</v>
      </c>
      <c r="AG284" s="85">
        <v>8</v>
      </c>
      <c r="AH284" s="85">
        <v>8</v>
      </c>
      <c r="AI284" s="85">
        <v>8</v>
      </c>
      <c r="AJ284" s="85">
        <v>8</v>
      </c>
      <c r="AK284" s="85">
        <v>8</v>
      </c>
      <c r="AL284" s="85">
        <v>8</v>
      </c>
      <c r="AM284" s="85">
        <v>8</v>
      </c>
      <c r="AN284" s="85">
        <v>8</v>
      </c>
      <c r="AO284" s="85">
        <v>8</v>
      </c>
      <c r="AP284" s="85">
        <v>8</v>
      </c>
      <c r="AQ284" s="85">
        <v>8</v>
      </c>
      <c r="AR284" s="85">
        <v>8</v>
      </c>
      <c r="AS284" s="85">
        <v>8</v>
      </c>
      <c r="AT284" s="85">
        <v>8</v>
      </c>
      <c r="AU284" s="216">
        <f t="shared" si="206"/>
        <v>18</v>
      </c>
      <c r="AV284" s="216">
        <f t="shared" si="207"/>
        <v>16</v>
      </c>
      <c r="AW284" s="216">
        <f t="shared" si="208"/>
        <v>16</v>
      </c>
      <c r="AX284" s="216">
        <f t="shared" si="209"/>
        <v>16</v>
      </c>
      <c r="AY284" s="216">
        <f t="shared" si="210"/>
        <v>16</v>
      </c>
      <c r="AZ284" s="216">
        <f t="shared" si="211"/>
        <v>16</v>
      </c>
      <c r="BA284" s="216">
        <f t="shared" si="212"/>
        <v>16</v>
      </c>
      <c r="BB284" s="216">
        <f t="shared" si="213"/>
        <v>16</v>
      </c>
      <c r="BC284" s="216">
        <f t="shared" si="214"/>
        <v>16</v>
      </c>
      <c r="BD284" s="216">
        <f t="shared" si="215"/>
        <v>16</v>
      </c>
      <c r="BE284" s="216">
        <f t="shared" si="216"/>
        <v>16</v>
      </c>
      <c r="BF284" s="216">
        <f t="shared" si="217"/>
        <v>16</v>
      </c>
      <c r="BG284" s="216">
        <f t="shared" si="218"/>
        <v>16</v>
      </c>
      <c r="BH284" s="216">
        <f t="shared" si="219"/>
        <v>16</v>
      </c>
      <c r="BI284" s="216">
        <f t="shared" si="220"/>
        <v>16</v>
      </c>
      <c r="BJ284" s="216">
        <f t="shared" si="221"/>
        <v>16</v>
      </c>
      <c r="BK284" s="216">
        <f t="shared" si="222"/>
        <v>16</v>
      </c>
      <c r="BL284" s="216">
        <f t="shared" si="223"/>
        <v>16</v>
      </c>
      <c r="BM284" s="216">
        <f t="shared" si="224"/>
        <v>16</v>
      </c>
      <c r="BN284" s="216">
        <f t="shared" si="225"/>
        <v>16</v>
      </c>
      <c r="BO284" s="216">
        <f t="shared" si="226"/>
        <v>16</v>
      </c>
      <c r="BP284" s="216">
        <f t="shared" si="227"/>
        <v>16</v>
      </c>
      <c r="BU284" s="207">
        <v>8</v>
      </c>
      <c r="BX284" s="85">
        <v>15</v>
      </c>
      <c r="BY284" s="85">
        <v>9</v>
      </c>
    </row>
    <row r="285" spans="1:77">
      <c r="A285" s="76" t="str">
        <f t="shared" si="183"/>
        <v>1008</v>
      </c>
      <c r="B285" s="22">
        <v>39724</v>
      </c>
      <c r="C285" s="85">
        <v>8</v>
      </c>
      <c r="D285" s="85">
        <v>9</v>
      </c>
      <c r="E285" s="85">
        <v>9</v>
      </c>
      <c r="F285" s="85">
        <v>9</v>
      </c>
      <c r="G285" s="85">
        <v>9</v>
      </c>
      <c r="H285" s="85">
        <v>9</v>
      </c>
      <c r="I285" s="85">
        <v>9</v>
      </c>
      <c r="J285" s="85">
        <v>9</v>
      </c>
      <c r="K285" s="85">
        <v>9</v>
      </c>
      <c r="L285" s="85">
        <v>9</v>
      </c>
      <c r="M285" s="85">
        <v>9</v>
      </c>
      <c r="N285" s="85">
        <v>9</v>
      </c>
      <c r="O285" s="85">
        <v>9</v>
      </c>
      <c r="P285" s="85">
        <v>9</v>
      </c>
      <c r="Q285" s="85">
        <v>9</v>
      </c>
      <c r="R285" s="85">
        <v>9</v>
      </c>
      <c r="S285" s="85">
        <v>9</v>
      </c>
      <c r="T285" s="85">
        <v>9</v>
      </c>
      <c r="U285" s="85">
        <v>9</v>
      </c>
      <c r="V285" s="85">
        <v>9</v>
      </c>
      <c r="W285" s="85">
        <v>9</v>
      </c>
      <c r="X285" s="85">
        <v>9</v>
      </c>
      <c r="Y285" s="85">
        <v>8</v>
      </c>
      <c r="Z285" s="85">
        <v>9</v>
      </c>
      <c r="AA285" s="85">
        <v>9</v>
      </c>
      <c r="AB285" s="85">
        <v>9</v>
      </c>
      <c r="AC285" s="85">
        <v>9</v>
      </c>
      <c r="AD285" s="85">
        <v>9</v>
      </c>
      <c r="AE285" s="85">
        <v>9</v>
      </c>
      <c r="AF285" s="85">
        <v>9</v>
      </c>
      <c r="AG285" s="85">
        <v>9</v>
      </c>
      <c r="AH285" s="85">
        <v>9</v>
      </c>
      <c r="AI285" s="85">
        <v>9</v>
      </c>
      <c r="AJ285" s="85">
        <v>9</v>
      </c>
      <c r="AK285" s="85">
        <v>9</v>
      </c>
      <c r="AL285" s="85">
        <v>9</v>
      </c>
      <c r="AM285" s="85">
        <v>9</v>
      </c>
      <c r="AN285" s="85">
        <v>9</v>
      </c>
      <c r="AO285" s="85">
        <v>9</v>
      </c>
      <c r="AP285" s="85">
        <v>9</v>
      </c>
      <c r="AQ285" s="85">
        <v>9</v>
      </c>
      <c r="AR285" s="85">
        <v>9</v>
      </c>
      <c r="AS285" s="85">
        <v>9</v>
      </c>
      <c r="AT285" s="85">
        <v>9</v>
      </c>
      <c r="AU285" s="216">
        <f t="shared" si="206"/>
        <v>16</v>
      </c>
      <c r="AV285" s="216">
        <f t="shared" si="207"/>
        <v>18</v>
      </c>
      <c r="AW285" s="216">
        <f t="shared" si="208"/>
        <v>18</v>
      </c>
      <c r="AX285" s="216">
        <f t="shared" si="209"/>
        <v>18</v>
      </c>
      <c r="AY285" s="216">
        <f t="shared" si="210"/>
        <v>18</v>
      </c>
      <c r="AZ285" s="216">
        <f t="shared" si="211"/>
        <v>18</v>
      </c>
      <c r="BA285" s="216">
        <f t="shared" si="212"/>
        <v>18</v>
      </c>
      <c r="BB285" s="216">
        <f t="shared" si="213"/>
        <v>18</v>
      </c>
      <c r="BC285" s="216">
        <f t="shared" si="214"/>
        <v>18</v>
      </c>
      <c r="BD285" s="216">
        <f t="shared" si="215"/>
        <v>18</v>
      </c>
      <c r="BE285" s="216">
        <f t="shared" si="216"/>
        <v>18</v>
      </c>
      <c r="BF285" s="216">
        <f t="shared" si="217"/>
        <v>18</v>
      </c>
      <c r="BG285" s="216">
        <f t="shared" si="218"/>
        <v>18</v>
      </c>
      <c r="BH285" s="216">
        <f t="shared" si="219"/>
        <v>18</v>
      </c>
      <c r="BI285" s="216">
        <f t="shared" si="220"/>
        <v>18</v>
      </c>
      <c r="BJ285" s="216">
        <f t="shared" si="221"/>
        <v>18</v>
      </c>
      <c r="BK285" s="216">
        <f t="shared" si="222"/>
        <v>18</v>
      </c>
      <c r="BL285" s="216">
        <f t="shared" si="223"/>
        <v>18</v>
      </c>
      <c r="BM285" s="216">
        <f t="shared" si="224"/>
        <v>18</v>
      </c>
      <c r="BN285" s="216">
        <f t="shared" si="225"/>
        <v>18</v>
      </c>
      <c r="BO285" s="216">
        <f t="shared" si="226"/>
        <v>18</v>
      </c>
      <c r="BP285" s="216">
        <f t="shared" si="227"/>
        <v>18</v>
      </c>
      <c r="BU285" s="207">
        <v>8</v>
      </c>
      <c r="BX285" s="85">
        <v>15</v>
      </c>
      <c r="BY285" s="85">
        <v>9</v>
      </c>
    </row>
    <row r="286" spans="1:77">
      <c r="A286" s="76" t="str">
        <f t="shared" si="183"/>
        <v>1008</v>
      </c>
      <c r="B286" s="22">
        <v>39725</v>
      </c>
      <c r="C286" s="85"/>
      <c r="D286" s="85"/>
      <c r="E286" s="85"/>
      <c r="F286" s="85"/>
      <c r="G286" s="85"/>
      <c r="H286" s="85"/>
      <c r="I286" s="85"/>
      <c r="J286" s="85"/>
      <c r="K286" s="85"/>
      <c r="L286" s="85"/>
      <c r="M286" s="85"/>
      <c r="N286" s="85"/>
      <c r="O286" s="85"/>
      <c r="P286" s="85"/>
      <c r="Q286" s="85"/>
      <c r="R286" s="85"/>
      <c r="S286" s="85"/>
      <c r="T286" s="85"/>
      <c r="U286" s="85"/>
      <c r="V286" s="85"/>
      <c r="W286" s="85"/>
      <c r="X286" s="85"/>
      <c r="Y286" s="85"/>
      <c r="Z286" s="85"/>
      <c r="AA286" s="85"/>
      <c r="AB286" s="85"/>
      <c r="AC286" s="85"/>
      <c r="AD286" s="85"/>
      <c r="AE286" s="85"/>
      <c r="AF286" s="85"/>
      <c r="AG286" s="85"/>
      <c r="AH286" s="85"/>
      <c r="AI286" s="85"/>
      <c r="AJ286" s="85"/>
      <c r="AK286" s="85"/>
      <c r="AL286" s="85"/>
      <c r="AM286" s="85"/>
      <c r="AN286" s="85"/>
      <c r="AO286" s="85"/>
      <c r="AP286" s="85"/>
      <c r="AQ286" s="85"/>
      <c r="AR286" s="85"/>
      <c r="AS286" s="85"/>
      <c r="AT286" s="85"/>
      <c r="AU286">
        <f t="shared" si="184"/>
        <v>0</v>
      </c>
      <c r="AV286">
        <f t="shared" si="185"/>
        <v>0</v>
      </c>
      <c r="AW286">
        <f t="shared" si="186"/>
        <v>0</v>
      </c>
      <c r="AX286">
        <f t="shared" si="187"/>
        <v>0</v>
      </c>
      <c r="AY286">
        <f t="shared" si="188"/>
        <v>0</v>
      </c>
      <c r="AZ286">
        <f t="shared" si="189"/>
        <v>0</v>
      </c>
      <c r="BA286">
        <f t="shared" si="190"/>
        <v>0</v>
      </c>
      <c r="BB286">
        <f t="shared" si="191"/>
        <v>0</v>
      </c>
      <c r="BC286">
        <f t="shared" si="192"/>
        <v>0</v>
      </c>
      <c r="BD286">
        <f t="shared" si="193"/>
        <v>0</v>
      </c>
      <c r="BE286">
        <f t="shared" si="194"/>
        <v>0</v>
      </c>
      <c r="BF286">
        <f t="shared" si="195"/>
        <v>0</v>
      </c>
      <c r="BG286">
        <f t="shared" si="196"/>
        <v>0</v>
      </c>
      <c r="BH286">
        <f t="shared" si="197"/>
        <v>0</v>
      </c>
      <c r="BI286">
        <f t="shared" si="198"/>
        <v>0</v>
      </c>
      <c r="BJ286">
        <f t="shared" si="199"/>
        <v>0</v>
      </c>
      <c r="BK286">
        <f t="shared" si="200"/>
        <v>0</v>
      </c>
      <c r="BL286">
        <f t="shared" si="201"/>
        <v>0</v>
      </c>
      <c r="BM286">
        <f t="shared" si="202"/>
        <v>0</v>
      </c>
      <c r="BN286">
        <f t="shared" si="203"/>
        <v>0</v>
      </c>
      <c r="BO286">
        <f t="shared" si="204"/>
        <v>0</v>
      </c>
      <c r="BP286">
        <f t="shared" si="205"/>
        <v>0</v>
      </c>
      <c r="BX286" s="85"/>
      <c r="BY286" s="85"/>
    </row>
    <row r="287" spans="1:77">
      <c r="A287" s="76" t="str">
        <f t="shared" si="183"/>
        <v>1008</v>
      </c>
      <c r="B287" s="22">
        <v>39726</v>
      </c>
      <c r="C287" s="85"/>
      <c r="D287" s="85"/>
      <c r="E287" s="85"/>
      <c r="F287" s="85"/>
      <c r="G287" s="85"/>
      <c r="H287" s="85"/>
      <c r="I287" s="85"/>
      <c r="J287" s="85"/>
      <c r="K287" s="85"/>
      <c r="L287" s="85"/>
      <c r="M287" s="85"/>
      <c r="N287" s="85"/>
      <c r="O287" s="85"/>
      <c r="P287" s="85"/>
      <c r="Q287" s="85"/>
      <c r="R287" s="85"/>
      <c r="S287" s="85"/>
      <c r="T287" s="85"/>
      <c r="U287" s="85"/>
      <c r="V287" s="85"/>
      <c r="W287" s="85"/>
      <c r="X287" s="85"/>
      <c r="Y287" s="85"/>
      <c r="Z287" s="85"/>
      <c r="AA287" s="85"/>
      <c r="AB287" s="85"/>
      <c r="AC287" s="85"/>
      <c r="AD287" s="85"/>
      <c r="AE287" s="85"/>
      <c r="AF287" s="85"/>
      <c r="AG287" s="85"/>
      <c r="AH287" s="85"/>
      <c r="AI287" s="85"/>
      <c r="AJ287" s="85"/>
      <c r="AK287" s="85"/>
      <c r="AL287" s="85"/>
      <c r="AM287" s="85"/>
      <c r="AN287" s="85"/>
      <c r="AO287" s="85"/>
      <c r="AP287" s="85"/>
      <c r="AQ287" s="85"/>
      <c r="AR287" s="85"/>
      <c r="AS287" s="85"/>
      <c r="AT287" s="85"/>
      <c r="AU287">
        <f t="shared" si="184"/>
        <v>0</v>
      </c>
      <c r="AV287">
        <f t="shared" si="185"/>
        <v>0</v>
      </c>
      <c r="AW287">
        <f t="shared" si="186"/>
        <v>0</v>
      </c>
      <c r="AX287">
        <f t="shared" si="187"/>
        <v>0</v>
      </c>
      <c r="AY287">
        <f t="shared" si="188"/>
        <v>0</v>
      </c>
      <c r="AZ287">
        <f t="shared" si="189"/>
        <v>0</v>
      </c>
      <c r="BA287">
        <f t="shared" si="190"/>
        <v>0</v>
      </c>
      <c r="BB287">
        <f t="shared" si="191"/>
        <v>0</v>
      </c>
      <c r="BC287">
        <f t="shared" si="192"/>
        <v>0</v>
      </c>
      <c r="BD287">
        <f t="shared" si="193"/>
        <v>0</v>
      </c>
      <c r="BE287">
        <f t="shared" si="194"/>
        <v>0</v>
      </c>
      <c r="BF287">
        <f t="shared" si="195"/>
        <v>0</v>
      </c>
      <c r="BG287">
        <f t="shared" si="196"/>
        <v>0</v>
      </c>
      <c r="BH287">
        <f t="shared" si="197"/>
        <v>0</v>
      </c>
      <c r="BI287">
        <f t="shared" si="198"/>
        <v>0</v>
      </c>
      <c r="BJ287">
        <f t="shared" si="199"/>
        <v>0</v>
      </c>
      <c r="BK287">
        <f t="shared" si="200"/>
        <v>0</v>
      </c>
      <c r="BL287">
        <f t="shared" si="201"/>
        <v>0</v>
      </c>
      <c r="BM287">
        <f t="shared" si="202"/>
        <v>0</v>
      </c>
      <c r="BN287">
        <f t="shared" si="203"/>
        <v>0</v>
      </c>
      <c r="BO287">
        <f t="shared" si="204"/>
        <v>0</v>
      </c>
      <c r="BP287">
        <f t="shared" si="205"/>
        <v>0</v>
      </c>
      <c r="BX287" s="85"/>
      <c r="BY287" s="85"/>
    </row>
    <row r="288" spans="1:77">
      <c r="A288" s="76" t="str">
        <f t="shared" si="183"/>
        <v>1008</v>
      </c>
      <c r="B288" s="22">
        <v>39727</v>
      </c>
      <c r="C288" s="85">
        <v>9</v>
      </c>
      <c r="D288" s="85">
        <v>8</v>
      </c>
      <c r="E288" s="85">
        <v>8</v>
      </c>
      <c r="F288" s="85">
        <v>8</v>
      </c>
      <c r="G288" s="85">
        <v>8</v>
      </c>
      <c r="H288" s="85">
        <v>8</v>
      </c>
      <c r="I288" s="85">
        <v>8</v>
      </c>
      <c r="J288" s="85">
        <v>8</v>
      </c>
      <c r="K288" s="85">
        <v>8</v>
      </c>
      <c r="L288" s="85">
        <v>8</v>
      </c>
      <c r="M288" s="85">
        <v>8</v>
      </c>
      <c r="N288" s="85">
        <v>8</v>
      </c>
      <c r="O288" s="85">
        <v>8</v>
      </c>
      <c r="P288" s="85">
        <v>8</v>
      </c>
      <c r="Q288" s="85">
        <v>8</v>
      </c>
      <c r="R288" s="85">
        <v>8</v>
      </c>
      <c r="S288" s="85">
        <v>8</v>
      </c>
      <c r="T288" s="85">
        <v>8</v>
      </c>
      <c r="U288" s="85">
        <v>8</v>
      </c>
      <c r="V288" s="85">
        <v>8</v>
      </c>
      <c r="W288" s="85">
        <v>8</v>
      </c>
      <c r="X288" s="85">
        <v>8</v>
      </c>
      <c r="Y288" s="85">
        <v>9</v>
      </c>
      <c r="Z288" s="85">
        <v>9</v>
      </c>
      <c r="AA288" s="85">
        <v>8</v>
      </c>
      <c r="AB288" s="85">
        <v>8</v>
      </c>
      <c r="AC288" s="85">
        <v>8</v>
      </c>
      <c r="AD288" s="85">
        <v>8</v>
      </c>
      <c r="AE288" s="85">
        <v>8</v>
      </c>
      <c r="AF288" s="85">
        <v>8</v>
      </c>
      <c r="AG288" s="85">
        <v>8</v>
      </c>
      <c r="AH288" s="85">
        <v>8</v>
      </c>
      <c r="AI288" s="85">
        <v>8</v>
      </c>
      <c r="AJ288" s="85">
        <v>8</v>
      </c>
      <c r="AK288" s="85">
        <v>8</v>
      </c>
      <c r="AL288" s="85">
        <v>8</v>
      </c>
      <c r="AM288" s="85">
        <v>8</v>
      </c>
      <c r="AN288" s="85">
        <v>8</v>
      </c>
      <c r="AO288" s="85">
        <v>8</v>
      </c>
      <c r="AP288" s="85">
        <v>8</v>
      </c>
      <c r="AQ288" s="85">
        <v>8</v>
      </c>
      <c r="AR288" s="85">
        <v>8</v>
      </c>
      <c r="AS288" s="85">
        <v>8</v>
      </c>
      <c r="AT288" s="85">
        <v>8</v>
      </c>
      <c r="AU288">
        <f t="shared" si="184"/>
        <v>18</v>
      </c>
      <c r="AV288">
        <f t="shared" si="185"/>
        <v>17</v>
      </c>
      <c r="AW288">
        <f t="shared" si="186"/>
        <v>16</v>
      </c>
      <c r="AX288">
        <f t="shared" si="187"/>
        <v>16</v>
      </c>
      <c r="AY288">
        <f t="shared" si="188"/>
        <v>16</v>
      </c>
      <c r="AZ288">
        <f t="shared" si="189"/>
        <v>16</v>
      </c>
      <c r="BA288">
        <f t="shared" si="190"/>
        <v>16</v>
      </c>
      <c r="BB288">
        <f t="shared" si="191"/>
        <v>16</v>
      </c>
      <c r="BC288">
        <f t="shared" si="192"/>
        <v>16</v>
      </c>
      <c r="BD288">
        <f t="shared" si="193"/>
        <v>16</v>
      </c>
      <c r="BE288">
        <f t="shared" si="194"/>
        <v>16</v>
      </c>
      <c r="BF288">
        <f t="shared" si="195"/>
        <v>16</v>
      </c>
      <c r="BG288">
        <f t="shared" si="196"/>
        <v>16</v>
      </c>
      <c r="BH288">
        <f t="shared" si="197"/>
        <v>16</v>
      </c>
      <c r="BI288">
        <f t="shared" si="198"/>
        <v>16</v>
      </c>
      <c r="BJ288">
        <f t="shared" si="199"/>
        <v>16</v>
      </c>
      <c r="BK288">
        <f t="shared" si="200"/>
        <v>16</v>
      </c>
      <c r="BL288">
        <f t="shared" si="201"/>
        <v>16</v>
      </c>
      <c r="BM288">
        <f t="shared" si="202"/>
        <v>16</v>
      </c>
      <c r="BN288">
        <f t="shared" si="203"/>
        <v>16</v>
      </c>
      <c r="BO288">
        <f t="shared" si="204"/>
        <v>16</v>
      </c>
      <c r="BP288">
        <f t="shared" si="205"/>
        <v>16</v>
      </c>
      <c r="BU288" s="207">
        <v>9</v>
      </c>
      <c r="BX288" s="85">
        <v>15</v>
      </c>
      <c r="BY288" s="85">
        <v>12</v>
      </c>
    </row>
    <row r="289" spans="1:77">
      <c r="A289" s="76" t="str">
        <f t="shared" si="183"/>
        <v>1008</v>
      </c>
      <c r="B289" s="22">
        <v>39728</v>
      </c>
      <c r="C289" s="85">
        <v>8</v>
      </c>
      <c r="D289" s="85">
        <v>9</v>
      </c>
      <c r="E289" s="85">
        <v>9</v>
      </c>
      <c r="F289" s="85">
        <v>9</v>
      </c>
      <c r="G289" s="85">
        <v>9</v>
      </c>
      <c r="H289" s="85">
        <v>9</v>
      </c>
      <c r="I289" s="85">
        <v>9</v>
      </c>
      <c r="J289" s="85">
        <v>9</v>
      </c>
      <c r="K289" s="85">
        <v>9</v>
      </c>
      <c r="L289" s="85">
        <v>9</v>
      </c>
      <c r="M289" s="85">
        <v>9</v>
      </c>
      <c r="N289" s="85">
        <v>9</v>
      </c>
      <c r="O289" s="85">
        <v>9</v>
      </c>
      <c r="P289" s="85">
        <v>9</v>
      </c>
      <c r="Q289" s="85">
        <v>9</v>
      </c>
      <c r="R289" s="85">
        <v>9</v>
      </c>
      <c r="S289" s="85">
        <v>9</v>
      </c>
      <c r="T289" s="85">
        <v>9</v>
      </c>
      <c r="U289" s="85">
        <v>9</v>
      </c>
      <c r="V289" s="85">
        <v>9</v>
      </c>
      <c r="W289" s="85">
        <v>9</v>
      </c>
      <c r="X289" s="85">
        <v>9</v>
      </c>
      <c r="Y289" s="85">
        <v>8</v>
      </c>
      <c r="Z289" s="85">
        <v>9</v>
      </c>
      <c r="AA289" s="85">
        <v>9</v>
      </c>
      <c r="AB289" s="85">
        <v>9</v>
      </c>
      <c r="AC289" s="85">
        <v>9</v>
      </c>
      <c r="AD289" s="85">
        <v>9</v>
      </c>
      <c r="AE289" s="85">
        <v>9</v>
      </c>
      <c r="AF289" s="85">
        <v>9</v>
      </c>
      <c r="AG289" s="85">
        <v>9</v>
      </c>
      <c r="AH289" s="85">
        <v>9</v>
      </c>
      <c r="AI289" s="85">
        <v>9</v>
      </c>
      <c r="AJ289" s="85">
        <v>9</v>
      </c>
      <c r="AK289" s="85">
        <v>9</v>
      </c>
      <c r="AL289" s="85">
        <v>9</v>
      </c>
      <c r="AM289" s="85">
        <v>9</v>
      </c>
      <c r="AN289" s="85">
        <v>9</v>
      </c>
      <c r="AO289" s="85">
        <v>9</v>
      </c>
      <c r="AP289" s="85">
        <v>9</v>
      </c>
      <c r="AQ289" s="85">
        <v>9</v>
      </c>
      <c r="AR289" s="85">
        <v>9</v>
      </c>
      <c r="AS289" s="85">
        <v>9</v>
      </c>
      <c r="AT289" s="85">
        <v>9</v>
      </c>
      <c r="AU289">
        <f t="shared" si="184"/>
        <v>16</v>
      </c>
      <c r="AV289">
        <f t="shared" si="185"/>
        <v>18</v>
      </c>
      <c r="AW289">
        <f t="shared" si="186"/>
        <v>18</v>
      </c>
      <c r="AX289">
        <f t="shared" si="187"/>
        <v>18</v>
      </c>
      <c r="AY289">
        <f t="shared" si="188"/>
        <v>18</v>
      </c>
      <c r="AZ289">
        <f t="shared" si="189"/>
        <v>18</v>
      </c>
      <c r="BA289">
        <f t="shared" si="190"/>
        <v>18</v>
      </c>
      <c r="BB289">
        <f t="shared" si="191"/>
        <v>18</v>
      </c>
      <c r="BC289">
        <f t="shared" si="192"/>
        <v>18</v>
      </c>
      <c r="BD289">
        <f t="shared" si="193"/>
        <v>18</v>
      </c>
      <c r="BE289">
        <f t="shared" si="194"/>
        <v>18</v>
      </c>
      <c r="BF289">
        <f t="shared" si="195"/>
        <v>18</v>
      </c>
      <c r="BG289">
        <f t="shared" si="196"/>
        <v>18</v>
      </c>
      <c r="BH289">
        <f t="shared" si="197"/>
        <v>18</v>
      </c>
      <c r="BI289">
        <f t="shared" si="198"/>
        <v>18</v>
      </c>
      <c r="BJ289">
        <f t="shared" si="199"/>
        <v>18</v>
      </c>
      <c r="BK289">
        <f t="shared" si="200"/>
        <v>18</v>
      </c>
      <c r="BL289">
        <f t="shared" si="201"/>
        <v>18</v>
      </c>
      <c r="BM289">
        <f t="shared" si="202"/>
        <v>18</v>
      </c>
      <c r="BN289">
        <f t="shared" si="203"/>
        <v>18</v>
      </c>
      <c r="BO289">
        <f t="shared" si="204"/>
        <v>18</v>
      </c>
      <c r="BP289">
        <f t="shared" si="205"/>
        <v>18</v>
      </c>
      <c r="BU289" s="207">
        <v>9</v>
      </c>
      <c r="BX289" s="85">
        <v>15</v>
      </c>
      <c r="BY289" s="85">
        <v>9</v>
      </c>
    </row>
    <row r="290" spans="1:77">
      <c r="A290" s="76" t="str">
        <f t="shared" si="183"/>
        <v>1008</v>
      </c>
      <c r="B290" s="22">
        <v>39729</v>
      </c>
      <c r="C290" s="85">
        <v>9</v>
      </c>
      <c r="D290" s="85">
        <v>9</v>
      </c>
      <c r="E290" s="85">
        <v>9</v>
      </c>
      <c r="F290" s="85">
        <v>9</v>
      </c>
      <c r="G290" s="85">
        <v>9</v>
      </c>
      <c r="H290" s="85">
        <v>9</v>
      </c>
      <c r="I290" s="85">
        <v>9</v>
      </c>
      <c r="J290" s="85">
        <v>9</v>
      </c>
      <c r="K290" s="85">
        <v>9</v>
      </c>
      <c r="L290" s="85">
        <v>9</v>
      </c>
      <c r="M290" s="85">
        <v>9</v>
      </c>
      <c r="N290" s="85">
        <v>9</v>
      </c>
      <c r="O290" s="85">
        <v>9</v>
      </c>
      <c r="P290" s="85">
        <v>9</v>
      </c>
      <c r="Q290" s="85">
        <v>9</v>
      </c>
      <c r="R290" s="85">
        <v>9</v>
      </c>
      <c r="S290" s="85">
        <v>9</v>
      </c>
      <c r="T290" s="85">
        <v>9</v>
      </c>
      <c r="U290" s="85">
        <v>9</v>
      </c>
      <c r="V290" s="85">
        <v>9</v>
      </c>
      <c r="W290" s="85">
        <v>9</v>
      </c>
      <c r="X290" s="85">
        <v>9</v>
      </c>
      <c r="Y290" s="85">
        <v>9</v>
      </c>
      <c r="Z290" s="85">
        <v>9</v>
      </c>
      <c r="AA290" s="85">
        <v>9</v>
      </c>
      <c r="AB290" s="85">
        <v>9</v>
      </c>
      <c r="AC290" s="85">
        <v>9</v>
      </c>
      <c r="AD290" s="85">
        <v>9</v>
      </c>
      <c r="AE290" s="85">
        <v>9</v>
      </c>
      <c r="AF290" s="85">
        <v>9</v>
      </c>
      <c r="AG290" s="85">
        <v>9</v>
      </c>
      <c r="AH290" s="85">
        <v>9</v>
      </c>
      <c r="AI290" s="85">
        <v>9</v>
      </c>
      <c r="AJ290" s="85">
        <v>9</v>
      </c>
      <c r="AK290" s="85">
        <v>9</v>
      </c>
      <c r="AL290" s="85">
        <v>9</v>
      </c>
      <c r="AM290" s="85">
        <v>9</v>
      </c>
      <c r="AN290" s="85">
        <v>9</v>
      </c>
      <c r="AO290" s="85">
        <v>9</v>
      </c>
      <c r="AP290" s="85">
        <v>9</v>
      </c>
      <c r="AQ290" s="85">
        <v>9</v>
      </c>
      <c r="AR290" s="85">
        <v>9</v>
      </c>
      <c r="AS290" s="85">
        <v>9</v>
      </c>
      <c r="AT290" s="85">
        <v>9</v>
      </c>
      <c r="AU290">
        <f t="shared" si="184"/>
        <v>18</v>
      </c>
      <c r="AV290">
        <f t="shared" si="185"/>
        <v>18</v>
      </c>
      <c r="AW290">
        <f t="shared" si="186"/>
        <v>18</v>
      </c>
      <c r="AX290">
        <f t="shared" si="187"/>
        <v>18</v>
      </c>
      <c r="AY290">
        <f t="shared" si="188"/>
        <v>18</v>
      </c>
      <c r="AZ290">
        <f t="shared" si="189"/>
        <v>18</v>
      </c>
      <c r="BA290">
        <f t="shared" si="190"/>
        <v>18</v>
      </c>
      <c r="BB290">
        <f t="shared" si="191"/>
        <v>18</v>
      </c>
      <c r="BC290">
        <f t="shared" si="192"/>
        <v>18</v>
      </c>
      <c r="BD290">
        <f t="shared" si="193"/>
        <v>18</v>
      </c>
      <c r="BE290">
        <f t="shared" si="194"/>
        <v>18</v>
      </c>
      <c r="BF290">
        <f t="shared" si="195"/>
        <v>18</v>
      </c>
      <c r="BG290">
        <f t="shared" si="196"/>
        <v>18</v>
      </c>
      <c r="BH290">
        <f t="shared" si="197"/>
        <v>18</v>
      </c>
      <c r="BI290">
        <f t="shared" si="198"/>
        <v>18</v>
      </c>
      <c r="BJ290">
        <f t="shared" si="199"/>
        <v>18</v>
      </c>
      <c r="BK290">
        <f t="shared" si="200"/>
        <v>18</v>
      </c>
      <c r="BL290">
        <f t="shared" si="201"/>
        <v>18</v>
      </c>
      <c r="BM290">
        <f t="shared" si="202"/>
        <v>18</v>
      </c>
      <c r="BN290">
        <f t="shared" si="203"/>
        <v>18</v>
      </c>
      <c r="BO290">
        <f t="shared" si="204"/>
        <v>18</v>
      </c>
      <c r="BP290">
        <f t="shared" si="205"/>
        <v>18</v>
      </c>
      <c r="BU290" s="207">
        <v>10</v>
      </c>
      <c r="BX290" s="85">
        <v>15</v>
      </c>
      <c r="BY290" s="85">
        <v>15</v>
      </c>
    </row>
    <row r="291" spans="1:77">
      <c r="A291" s="76" t="str">
        <f t="shared" si="183"/>
        <v>1008</v>
      </c>
      <c r="B291" s="22">
        <v>39730</v>
      </c>
      <c r="C291" s="85">
        <v>9</v>
      </c>
      <c r="D291" s="85">
        <v>8</v>
      </c>
      <c r="E291" s="85">
        <v>8</v>
      </c>
      <c r="F291" s="85">
        <v>8</v>
      </c>
      <c r="G291" s="85">
        <v>8</v>
      </c>
      <c r="H291" s="85">
        <v>8</v>
      </c>
      <c r="I291" s="85">
        <v>8</v>
      </c>
      <c r="J291" s="85">
        <v>8</v>
      </c>
      <c r="K291" s="85">
        <v>8</v>
      </c>
      <c r="L291" s="85">
        <v>8</v>
      </c>
      <c r="M291" s="85">
        <v>8</v>
      </c>
      <c r="N291" s="85">
        <v>8</v>
      </c>
      <c r="O291" s="85">
        <v>8</v>
      </c>
      <c r="P291" s="85">
        <v>8</v>
      </c>
      <c r="Q291" s="85">
        <v>8</v>
      </c>
      <c r="R291" s="85">
        <v>8</v>
      </c>
      <c r="S291" s="85">
        <v>8</v>
      </c>
      <c r="T291" s="85">
        <v>8</v>
      </c>
      <c r="U291" s="85">
        <v>8</v>
      </c>
      <c r="V291" s="85">
        <v>8</v>
      </c>
      <c r="W291" s="85">
        <v>8</v>
      </c>
      <c r="X291" s="85">
        <v>8</v>
      </c>
      <c r="Y291" s="85">
        <v>9</v>
      </c>
      <c r="Z291" s="85">
        <v>8</v>
      </c>
      <c r="AA291" s="85">
        <v>8</v>
      </c>
      <c r="AB291" s="85">
        <v>8</v>
      </c>
      <c r="AC291" s="85">
        <v>8</v>
      </c>
      <c r="AD291" s="85">
        <v>8</v>
      </c>
      <c r="AE291" s="85">
        <v>8</v>
      </c>
      <c r="AF291" s="85">
        <v>8</v>
      </c>
      <c r="AG291" s="85">
        <v>8</v>
      </c>
      <c r="AH291" s="85">
        <v>8</v>
      </c>
      <c r="AI291" s="85">
        <v>8</v>
      </c>
      <c r="AJ291" s="85">
        <v>8</v>
      </c>
      <c r="AK291" s="85">
        <v>8</v>
      </c>
      <c r="AL291" s="85">
        <v>8</v>
      </c>
      <c r="AM291" s="85">
        <v>8</v>
      </c>
      <c r="AN291" s="85">
        <v>8</v>
      </c>
      <c r="AO291" s="85">
        <v>8</v>
      </c>
      <c r="AP291" s="85">
        <v>8</v>
      </c>
      <c r="AQ291" s="85">
        <v>8</v>
      </c>
      <c r="AR291" s="85">
        <v>8</v>
      </c>
      <c r="AS291" s="85">
        <v>8</v>
      </c>
      <c r="AT291" s="85">
        <v>8</v>
      </c>
      <c r="AU291">
        <f t="shared" si="184"/>
        <v>18</v>
      </c>
      <c r="AV291">
        <f t="shared" si="185"/>
        <v>16</v>
      </c>
      <c r="AW291">
        <f t="shared" si="186"/>
        <v>16</v>
      </c>
      <c r="AX291">
        <f t="shared" si="187"/>
        <v>16</v>
      </c>
      <c r="AY291">
        <f t="shared" si="188"/>
        <v>16</v>
      </c>
      <c r="AZ291">
        <f t="shared" si="189"/>
        <v>16</v>
      </c>
      <c r="BA291">
        <f t="shared" si="190"/>
        <v>16</v>
      </c>
      <c r="BB291">
        <f t="shared" si="191"/>
        <v>16</v>
      </c>
      <c r="BC291">
        <f t="shared" si="192"/>
        <v>16</v>
      </c>
      <c r="BD291">
        <f t="shared" si="193"/>
        <v>16</v>
      </c>
      <c r="BE291">
        <f t="shared" si="194"/>
        <v>16</v>
      </c>
      <c r="BF291">
        <f t="shared" si="195"/>
        <v>16</v>
      </c>
      <c r="BG291">
        <f t="shared" si="196"/>
        <v>16</v>
      </c>
      <c r="BH291">
        <f t="shared" si="197"/>
        <v>16</v>
      </c>
      <c r="BI291">
        <f t="shared" si="198"/>
        <v>16</v>
      </c>
      <c r="BJ291">
        <f t="shared" si="199"/>
        <v>16</v>
      </c>
      <c r="BK291">
        <f t="shared" si="200"/>
        <v>16</v>
      </c>
      <c r="BL291">
        <f t="shared" si="201"/>
        <v>16</v>
      </c>
      <c r="BM291">
        <f t="shared" si="202"/>
        <v>16</v>
      </c>
      <c r="BN291">
        <f t="shared" si="203"/>
        <v>16</v>
      </c>
      <c r="BO291">
        <f t="shared" si="204"/>
        <v>16</v>
      </c>
      <c r="BP291">
        <f t="shared" si="205"/>
        <v>16</v>
      </c>
      <c r="BU291" s="207">
        <v>10</v>
      </c>
      <c r="BX291" s="85">
        <v>15</v>
      </c>
      <c r="BY291" s="85">
        <v>6</v>
      </c>
    </row>
    <row r="292" spans="1:77">
      <c r="A292" s="76" t="str">
        <f t="shared" si="183"/>
        <v>1008</v>
      </c>
      <c r="B292" s="22">
        <v>39731</v>
      </c>
      <c r="C292" s="85">
        <v>8</v>
      </c>
      <c r="D292" s="85">
        <v>9</v>
      </c>
      <c r="E292" s="85">
        <v>9</v>
      </c>
      <c r="F292" s="85">
        <v>9</v>
      </c>
      <c r="G292" s="85">
        <v>9</v>
      </c>
      <c r="H292" s="85">
        <v>9</v>
      </c>
      <c r="I292" s="85">
        <v>9</v>
      </c>
      <c r="J292" s="85">
        <v>9</v>
      </c>
      <c r="K292" s="85">
        <v>9</v>
      </c>
      <c r="L292" s="85">
        <v>9</v>
      </c>
      <c r="M292" s="85">
        <v>9</v>
      </c>
      <c r="N292" s="85">
        <v>9</v>
      </c>
      <c r="O292" s="85">
        <v>9</v>
      </c>
      <c r="P292" s="85">
        <v>9</v>
      </c>
      <c r="Q292" s="85">
        <v>9</v>
      </c>
      <c r="R292" s="85">
        <v>9</v>
      </c>
      <c r="S292" s="85">
        <v>9</v>
      </c>
      <c r="T292" s="85">
        <v>9</v>
      </c>
      <c r="U292" s="85">
        <v>9</v>
      </c>
      <c r="V292" s="85">
        <v>9</v>
      </c>
      <c r="W292" s="85">
        <v>9</v>
      </c>
      <c r="X292" s="85">
        <v>9</v>
      </c>
      <c r="Y292" s="85">
        <v>8</v>
      </c>
      <c r="Z292" s="85">
        <v>9</v>
      </c>
      <c r="AA292" s="85">
        <v>9</v>
      </c>
      <c r="AB292" s="85">
        <v>9</v>
      </c>
      <c r="AC292" s="85">
        <v>9</v>
      </c>
      <c r="AD292" s="85">
        <v>9</v>
      </c>
      <c r="AE292" s="85">
        <v>9</v>
      </c>
      <c r="AF292" s="85">
        <v>9</v>
      </c>
      <c r="AG292" s="85">
        <v>9</v>
      </c>
      <c r="AH292" s="85">
        <v>9</v>
      </c>
      <c r="AI292" s="85">
        <v>9</v>
      </c>
      <c r="AJ292" s="85">
        <v>9</v>
      </c>
      <c r="AK292" s="85">
        <v>9</v>
      </c>
      <c r="AL292" s="85">
        <v>9</v>
      </c>
      <c r="AM292" s="85">
        <v>9</v>
      </c>
      <c r="AN292" s="85">
        <v>9</v>
      </c>
      <c r="AO292" s="85">
        <v>9</v>
      </c>
      <c r="AP292" s="85">
        <v>9</v>
      </c>
      <c r="AQ292" s="85">
        <v>9</v>
      </c>
      <c r="AR292" s="85">
        <v>9</v>
      </c>
      <c r="AS292" s="85">
        <v>9</v>
      </c>
      <c r="AT292" s="85">
        <v>9</v>
      </c>
      <c r="AU292">
        <f t="shared" si="184"/>
        <v>16</v>
      </c>
      <c r="AV292">
        <f t="shared" si="185"/>
        <v>18</v>
      </c>
      <c r="AW292">
        <f t="shared" si="186"/>
        <v>18</v>
      </c>
      <c r="AX292">
        <f t="shared" si="187"/>
        <v>18</v>
      </c>
      <c r="AY292">
        <f t="shared" si="188"/>
        <v>18</v>
      </c>
      <c r="AZ292">
        <f t="shared" si="189"/>
        <v>18</v>
      </c>
      <c r="BA292">
        <f t="shared" si="190"/>
        <v>18</v>
      </c>
      <c r="BB292">
        <f t="shared" si="191"/>
        <v>18</v>
      </c>
      <c r="BC292">
        <f t="shared" si="192"/>
        <v>18</v>
      </c>
      <c r="BD292">
        <f t="shared" si="193"/>
        <v>18</v>
      </c>
      <c r="BE292">
        <f t="shared" si="194"/>
        <v>18</v>
      </c>
      <c r="BF292">
        <f t="shared" si="195"/>
        <v>18</v>
      </c>
      <c r="BG292">
        <f t="shared" si="196"/>
        <v>18</v>
      </c>
      <c r="BH292">
        <f t="shared" si="197"/>
        <v>18</v>
      </c>
      <c r="BI292">
        <f t="shared" si="198"/>
        <v>18</v>
      </c>
      <c r="BJ292">
        <f t="shared" si="199"/>
        <v>18</v>
      </c>
      <c r="BK292">
        <f t="shared" si="200"/>
        <v>18</v>
      </c>
      <c r="BL292">
        <f t="shared" si="201"/>
        <v>18</v>
      </c>
      <c r="BM292">
        <f t="shared" si="202"/>
        <v>18</v>
      </c>
      <c r="BN292">
        <f t="shared" si="203"/>
        <v>18</v>
      </c>
      <c r="BO292">
        <f t="shared" si="204"/>
        <v>18</v>
      </c>
      <c r="BP292">
        <f t="shared" si="205"/>
        <v>18</v>
      </c>
      <c r="BU292" s="207">
        <v>9</v>
      </c>
      <c r="BX292" s="85">
        <v>15</v>
      </c>
      <c r="BY292" s="85">
        <v>7</v>
      </c>
    </row>
    <row r="293" spans="1:77">
      <c r="A293" s="76" t="str">
        <f t="shared" si="183"/>
        <v>1008</v>
      </c>
      <c r="B293" s="22">
        <v>39732</v>
      </c>
      <c r="C293" s="85"/>
      <c r="D293" s="85"/>
      <c r="E293" s="85"/>
      <c r="F293" s="85"/>
      <c r="G293" s="85"/>
      <c r="H293" s="85"/>
      <c r="I293" s="85"/>
      <c r="J293" s="85"/>
      <c r="K293" s="85"/>
      <c r="L293" s="85"/>
      <c r="M293" s="85"/>
      <c r="N293" s="85"/>
      <c r="O293" s="85"/>
      <c r="P293" s="85"/>
      <c r="Q293" s="85"/>
      <c r="R293" s="85"/>
      <c r="S293" s="85"/>
      <c r="T293" s="85"/>
      <c r="U293" s="85"/>
      <c r="V293" s="85"/>
      <c r="W293" s="85"/>
      <c r="X293" s="85"/>
      <c r="Y293" s="85"/>
      <c r="Z293" s="85"/>
      <c r="AA293" s="85"/>
      <c r="AB293" s="85"/>
      <c r="AC293" s="85"/>
      <c r="AD293" s="85"/>
      <c r="AE293" s="85"/>
      <c r="AF293" s="85"/>
      <c r="AG293" s="85"/>
      <c r="AH293" s="85"/>
      <c r="AI293" s="85"/>
      <c r="AJ293" s="85"/>
      <c r="AK293" s="85"/>
      <c r="AL293" s="85"/>
      <c r="AM293" s="85"/>
      <c r="AN293" s="85"/>
      <c r="AO293" s="85"/>
      <c r="AP293" s="85"/>
      <c r="AQ293" s="85"/>
      <c r="AR293" s="85"/>
      <c r="AS293" s="85"/>
      <c r="AT293" s="85"/>
      <c r="AU293">
        <f t="shared" si="184"/>
        <v>0</v>
      </c>
      <c r="AV293">
        <f t="shared" si="185"/>
        <v>0</v>
      </c>
      <c r="AW293">
        <f t="shared" si="186"/>
        <v>0</v>
      </c>
      <c r="AX293">
        <f t="shared" si="187"/>
        <v>0</v>
      </c>
      <c r="AY293">
        <f t="shared" si="188"/>
        <v>0</v>
      </c>
      <c r="AZ293">
        <f t="shared" si="189"/>
        <v>0</v>
      </c>
      <c r="BA293">
        <f t="shared" si="190"/>
        <v>0</v>
      </c>
      <c r="BB293">
        <f t="shared" si="191"/>
        <v>0</v>
      </c>
      <c r="BC293">
        <f t="shared" si="192"/>
        <v>0</v>
      </c>
      <c r="BD293">
        <f t="shared" si="193"/>
        <v>0</v>
      </c>
      <c r="BE293">
        <f t="shared" si="194"/>
        <v>0</v>
      </c>
      <c r="BF293">
        <f t="shared" si="195"/>
        <v>0</v>
      </c>
      <c r="BG293">
        <f t="shared" si="196"/>
        <v>0</v>
      </c>
      <c r="BH293">
        <f t="shared" si="197"/>
        <v>0</v>
      </c>
      <c r="BI293">
        <f t="shared" si="198"/>
        <v>0</v>
      </c>
      <c r="BJ293">
        <f t="shared" si="199"/>
        <v>0</v>
      </c>
      <c r="BK293">
        <f t="shared" si="200"/>
        <v>0</v>
      </c>
      <c r="BL293">
        <f t="shared" si="201"/>
        <v>0</v>
      </c>
      <c r="BM293">
        <f t="shared" si="202"/>
        <v>0</v>
      </c>
      <c r="BN293">
        <f t="shared" si="203"/>
        <v>0</v>
      </c>
      <c r="BO293">
        <f t="shared" si="204"/>
        <v>0</v>
      </c>
      <c r="BP293">
        <f t="shared" si="205"/>
        <v>0</v>
      </c>
      <c r="BX293" s="85"/>
      <c r="BY293" s="85"/>
    </row>
    <row r="294" spans="1:77">
      <c r="A294" s="76" t="str">
        <f t="shared" si="183"/>
        <v>1008</v>
      </c>
      <c r="B294" s="22">
        <v>39733</v>
      </c>
      <c r="C294" s="85"/>
      <c r="D294" s="85"/>
      <c r="E294" s="85"/>
      <c r="F294" s="85"/>
      <c r="G294" s="85"/>
      <c r="H294" s="85"/>
      <c r="I294" s="85"/>
      <c r="J294" s="85"/>
      <c r="K294" s="85"/>
      <c r="L294" s="85"/>
      <c r="M294" s="85"/>
      <c r="N294" s="85"/>
      <c r="O294" s="85"/>
      <c r="P294" s="85"/>
      <c r="Q294" s="85"/>
      <c r="R294" s="85"/>
      <c r="S294" s="85"/>
      <c r="T294" s="85"/>
      <c r="U294" s="85"/>
      <c r="V294" s="85"/>
      <c r="W294" s="85"/>
      <c r="X294" s="85"/>
      <c r="Y294" s="85"/>
      <c r="Z294" s="85"/>
      <c r="AA294" s="85"/>
      <c r="AB294" s="85"/>
      <c r="AC294" s="85"/>
      <c r="AD294" s="85"/>
      <c r="AE294" s="85"/>
      <c r="AF294" s="85"/>
      <c r="AG294" s="85"/>
      <c r="AH294" s="85"/>
      <c r="AI294" s="85"/>
      <c r="AJ294" s="85"/>
      <c r="AK294" s="85"/>
      <c r="AL294" s="85"/>
      <c r="AM294" s="85"/>
      <c r="AN294" s="85"/>
      <c r="AO294" s="85"/>
      <c r="AP294" s="85"/>
      <c r="AQ294" s="85"/>
      <c r="AR294" s="85"/>
      <c r="AS294" s="85"/>
      <c r="AT294" s="85"/>
      <c r="AU294">
        <f t="shared" si="184"/>
        <v>0</v>
      </c>
      <c r="AV294">
        <f t="shared" si="185"/>
        <v>0</v>
      </c>
      <c r="AW294">
        <f t="shared" si="186"/>
        <v>0</v>
      </c>
      <c r="AX294">
        <f t="shared" si="187"/>
        <v>0</v>
      </c>
      <c r="AY294">
        <f t="shared" si="188"/>
        <v>0</v>
      </c>
      <c r="AZ294">
        <f t="shared" si="189"/>
        <v>0</v>
      </c>
      <c r="BA294">
        <f t="shared" si="190"/>
        <v>0</v>
      </c>
      <c r="BB294">
        <f t="shared" si="191"/>
        <v>0</v>
      </c>
      <c r="BC294">
        <f t="shared" si="192"/>
        <v>0</v>
      </c>
      <c r="BD294">
        <f t="shared" si="193"/>
        <v>0</v>
      </c>
      <c r="BE294">
        <f t="shared" si="194"/>
        <v>0</v>
      </c>
      <c r="BF294">
        <f t="shared" si="195"/>
        <v>0</v>
      </c>
      <c r="BG294">
        <f t="shared" si="196"/>
        <v>0</v>
      </c>
      <c r="BH294">
        <f t="shared" si="197"/>
        <v>0</v>
      </c>
      <c r="BI294">
        <f t="shared" si="198"/>
        <v>0</v>
      </c>
      <c r="BJ294">
        <f t="shared" si="199"/>
        <v>0</v>
      </c>
      <c r="BK294">
        <f t="shared" si="200"/>
        <v>0</v>
      </c>
      <c r="BL294">
        <f t="shared" si="201"/>
        <v>0</v>
      </c>
      <c r="BM294">
        <f t="shared" si="202"/>
        <v>0</v>
      </c>
      <c r="BN294">
        <f t="shared" si="203"/>
        <v>0</v>
      </c>
      <c r="BO294">
        <f t="shared" si="204"/>
        <v>0</v>
      </c>
      <c r="BP294">
        <f t="shared" si="205"/>
        <v>0</v>
      </c>
      <c r="BX294" s="85"/>
      <c r="BY294" s="85"/>
    </row>
    <row r="295" spans="1:77">
      <c r="A295" s="76" t="str">
        <f t="shared" si="183"/>
        <v>1008</v>
      </c>
      <c r="B295" s="22">
        <v>39734</v>
      </c>
      <c r="C295" s="85">
        <v>9</v>
      </c>
      <c r="D295" s="85">
        <v>8</v>
      </c>
      <c r="E295" s="85">
        <v>8</v>
      </c>
      <c r="F295" s="85">
        <v>8</v>
      </c>
      <c r="G295" s="85">
        <v>8</v>
      </c>
      <c r="H295" s="85">
        <v>8</v>
      </c>
      <c r="I295" s="85">
        <v>8</v>
      </c>
      <c r="J295" s="85">
        <v>8</v>
      </c>
      <c r="K295" s="85">
        <v>8</v>
      </c>
      <c r="L295" s="85">
        <v>8</v>
      </c>
      <c r="M295" s="85">
        <v>8</v>
      </c>
      <c r="N295" s="85">
        <v>8</v>
      </c>
      <c r="O295" s="85">
        <v>8</v>
      </c>
      <c r="P295" s="85">
        <v>8</v>
      </c>
      <c r="Q295" s="85">
        <v>8</v>
      </c>
      <c r="R295" s="85">
        <v>8</v>
      </c>
      <c r="S295" s="85">
        <v>8</v>
      </c>
      <c r="T295" s="85">
        <v>8</v>
      </c>
      <c r="U295" s="85">
        <v>8</v>
      </c>
      <c r="V295" s="85">
        <v>8</v>
      </c>
      <c r="W295" s="85">
        <v>8</v>
      </c>
      <c r="X295" s="85">
        <v>8</v>
      </c>
      <c r="Y295" s="85">
        <v>9</v>
      </c>
      <c r="Z295" s="85">
        <v>9</v>
      </c>
      <c r="AA295" s="85">
        <v>8</v>
      </c>
      <c r="AB295" s="85">
        <v>8</v>
      </c>
      <c r="AC295" s="85">
        <v>8</v>
      </c>
      <c r="AD295" s="85">
        <v>8</v>
      </c>
      <c r="AE295" s="85">
        <v>8</v>
      </c>
      <c r="AF295" s="85">
        <v>8</v>
      </c>
      <c r="AG295" s="85">
        <v>8</v>
      </c>
      <c r="AH295" s="85">
        <v>8</v>
      </c>
      <c r="AI295" s="85">
        <v>8</v>
      </c>
      <c r="AJ295" s="85">
        <v>8</v>
      </c>
      <c r="AK295" s="85">
        <v>8</v>
      </c>
      <c r="AL295" s="85">
        <v>8</v>
      </c>
      <c r="AM295" s="85">
        <v>8</v>
      </c>
      <c r="AN295" s="85">
        <v>8</v>
      </c>
      <c r="AO295" s="85">
        <v>8</v>
      </c>
      <c r="AP295" s="85">
        <v>8</v>
      </c>
      <c r="AQ295" s="85">
        <v>8</v>
      </c>
      <c r="AR295" s="85">
        <v>8</v>
      </c>
      <c r="AS295" s="85">
        <v>8</v>
      </c>
      <c r="AT295" s="85">
        <v>8</v>
      </c>
      <c r="AU295">
        <f t="shared" si="184"/>
        <v>18</v>
      </c>
      <c r="AV295">
        <f t="shared" si="185"/>
        <v>17</v>
      </c>
      <c r="AW295">
        <f t="shared" si="186"/>
        <v>16</v>
      </c>
      <c r="AX295">
        <f t="shared" si="187"/>
        <v>16</v>
      </c>
      <c r="AY295">
        <f t="shared" si="188"/>
        <v>16</v>
      </c>
      <c r="AZ295">
        <f t="shared" si="189"/>
        <v>16</v>
      </c>
      <c r="BA295">
        <f t="shared" si="190"/>
        <v>16</v>
      </c>
      <c r="BB295">
        <f t="shared" si="191"/>
        <v>16</v>
      </c>
      <c r="BC295">
        <f t="shared" si="192"/>
        <v>16</v>
      </c>
      <c r="BD295">
        <f t="shared" si="193"/>
        <v>16</v>
      </c>
      <c r="BE295">
        <f t="shared" si="194"/>
        <v>16</v>
      </c>
      <c r="BF295">
        <f t="shared" si="195"/>
        <v>16</v>
      </c>
      <c r="BG295">
        <f t="shared" si="196"/>
        <v>16</v>
      </c>
      <c r="BH295">
        <f t="shared" si="197"/>
        <v>16</v>
      </c>
      <c r="BI295">
        <f t="shared" si="198"/>
        <v>16</v>
      </c>
      <c r="BJ295">
        <f t="shared" si="199"/>
        <v>16</v>
      </c>
      <c r="BK295">
        <f t="shared" si="200"/>
        <v>16</v>
      </c>
      <c r="BL295">
        <f t="shared" si="201"/>
        <v>16</v>
      </c>
      <c r="BM295">
        <f t="shared" si="202"/>
        <v>16</v>
      </c>
      <c r="BN295">
        <f t="shared" si="203"/>
        <v>16</v>
      </c>
      <c r="BO295">
        <f t="shared" si="204"/>
        <v>16</v>
      </c>
      <c r="BP295">
        <f t="shared" si="205"/>
        <v>16</v>
      </c>
      <c r="BU295" s="207">
        <v>9</v>
      </c>
      <c r="BX295" s="85">
        <v>15</v>
      </c>
      <c r="BY295" s="85">
        <v>9</v>
      </c>
    </row>
    <row r="296" spans="1:77">
      <c r="A296" s="76" t="str">
        <f t="shared" si="183"/>
        <v>1008</v>
      </c>
      <c r="B296" s="22">
        <v>39735</v>
      </c>
      <c r="C296" s="85">
        <v>8</v>
      </c>
      <c r="D296" s="85">
        <v>9</v>
      </c>
      <c r="E296" s="85">
        <v>9</v>
      </c>
      <c r="F296" s="85">
        <v>9</v>
      </c>
      <c r="G296" s="85">
        <v>9</v>
      </c>
      <c r="H296" s="85">
        <v>9</v>
      </c>
      <c r="I296" s="85">
        <v>9</v>
      </c>
      <c r="J296" s="85">
        <v>9</v>
      </c>
      <c r="K296" s="85">
        <v>9</v>
      </c>
      <c r="L296" s="85">
        <v>9</v>
      </c>
      <c r="M296" s="85">
        <v>9</v>
      </c>
      <c r="N296" s="85">
        <v>9</v>
      </c>
      <c r="O296" s="85">
        <v>9</v>
      </c>
      <c r="P296" s="85">
        <v>9</v>
      </c>
      <c r="Q296" s="85">
        <v>9</v>
      </c>
      <c r="R296" s="85">
        <v>9</v>
      </c>
      <c r="S296" s="85">
        <v>9</v>
      </c>
      <c r="T296" s="85">
        <v>9</v>
      </c>
      <c r="U296" s="85">
        <v>9</v>
      </c>
      <c r="V296" s="85">
        <v>9</v>
      </c>
      <c r="W296" s="85">
        <v>9</v>
      </c>
      <c r="X296" s="85">
        <v>9</v>
      </c>
      <c r="Y296" s="85">
        <v>8</v>
      </c>
      <c r="Z296" s="85">
        <v>9</v>
      </c>
      <c r="AA296" s="85">
        <v>9</v>
      </c>
      <c r="AB296" s="85">
        <v>9</v>
      </c>
      <c r="AC296" s="85">
        <v>9</v>
      </c>
      <c r="AD296" s="85">
        <v>9</v>
      </c>
      <c r="AE296" s="85">
        <v>9</v>
      </c>
      <c r="AF296" s="85">
        <v>9</v>
      </c>
      <c r="AG296" s="85">
        <v>9</v>
      </c>
      <c r="AH296" s="85">
        <v>9</v>
      </c>
      <c r="AI296" s="85">
        <v>9</v>
      </c>
      <c r="AJ296" s="85">
        <v>9</v>
      </c>
      <c r="AK296" s="85">
        <v>9</v>
      </c>
      <c r="AL296" s="85">
        <v>9</v>
      </c>
      <c r="AM296" s="85">
        <v>9</v>
      </c>
      <c r="AN296" s="85">
        <v>9</v>
      </c>
      <c r="AO296" s="85">
        <v>9</v>
      </c>
      <c r="AP296" s="85">
        <v>9</v>
      </c>
      <c r="AQ296" s="85">
        <v>9</v>
      </c>
      <c r="AR296" s="85">
        <v>9</v>
      </c>
      <c r="AS296" s="85">
        <v>9</v>
      </c>
      <c r="AT296" s="85">
        <v>9</v>
      </c>
      <c r="AU296">
        <f t="shared" si="184"/>
        <v>16</v>
      </c>
      <c r="AV296">
        <f t="shared" si="185"/>
        <v>18</v>
      </c>
      <c r="AW296">
        <f t="shared" si="186"/>
        <v>18</v>
      </c>
      <c r="AX296">
        <f t="shared" si="187"/>
        <v>18</v>
      </c>
      <c r="AY296">
        <f t="shared" si="188"/>
        <v>18</v>
      </c>
      <c r="AZ296">
        <f t="shared" si="189"/>
        <v>18</v>
      </c>
      <c r="BA296">
        <f t="shared" si="190"/>
        <v>18</v>
      </c>
      <c r="BB296">
        <f t="shared" si="191"/>
        <v>18</v>
      </c>
      <c r="BC296">
        <f t="shared" si="192"/>
        <v>18</v>
      </c>
      <c r="BD296">
        <f t="shared" si="193"/>
        <v>18</v>
      </c>
      <c r="BE296">
        <f t="shared" si="194"/>
        <v>18</v>
      </c>
      <c r="BF296">
        <f t="shared" si="195"/>
        <v>18</v>
      </c>
      <c r="BG296">
        <f t="shared" si="196"/>
        <v>18</v>
      </c>
      <c r="BH296">
        <f t="shared" si="197"/>
        <v>18</v>
      </c>
      <c r="BI296">
        <f t="shared" si="198"/>
        <v>18</v>
      </c>
      <c r="BJ296">
        <f t="shared" si="199"/>
        <v>18</v>
      </c>
      <c r="BK296">
        <f t="shared" si="200"/>
        <v>18</v>
      </c>
      <c r="BL296">
        <f t="shared" si="201"/>
        <v>18</v>
      </c>
      <c r="BM296">
        <f t="shared" si="202"/>
        <v>18</v>
      </c>
      <c r="BN296">
        <f t="shared" si="203"/>
        <v>18</v>
      </c>
      <c r="BO296">
        <f t="shared" si="204"/>
        <v>18</v>
      </c>
      <c r="BP296">
        <f t="shared" si="205"/>
        <v>18</v>
      </c>
      <c r="BU296" s="207">
        <v>9</v>
      </c>
      <c r="BX296" s="85">
        <v>15</v>
      </c>
      <c r="BY296" s="85">
        <v>6</v>
      </c>
    </row>
    <row r="297" spans="1:77">
      <c r="A297" s="76" t="str">
        <f t="shared" si="183"/>
        <v>1008</v>
      </c>
      <c r="B297" s="22">
        <v>39736</v>
      </c>
      <c r="C297" s="85">
        <v>9</v>
      </c>
      <c r="D297" s="85">
        <v>9</v>
      </c>
      <c r="E297" s="85">
        <v>9</v>
      </c>
      <c r="F297" s="85">
        <v>9</v>
      </c>
      <c r="G297" s="85">
        <v>9</v>
      </c>
      <c r="H297" s="85">
        <v>9</v>
      </c>
      <c r="I297" s="85">
        <v>9</v>
      </c>
      <c r="J297" s="85">
        <v>9</v>
      </c>
      <c r="K297" s="85">
        <v>9</v>
      </c>
      <c r="L297" s="85">
        <v>9</v>
      </c>
      <c r="M297" s="85">
        <v>9</v>
      </c>
      <c r="N297" s="85">
        <v>9</v>
      </c>
      <c r="O297" s="85">
        <v>9</v>
      </c>
      <c r="P297" s="85">
        <v>9</v>
      </c>
      <c r="Q297" s="85">
        <v>9</v>
      </c>
      <c r="R297" s="85">
        <v>9</v>
      </c>
      <c r="S297" s="85">
        <v>9</v>
      </c>
      <c r="T297" s="85">
        <v>9</v>
      </c>
      <c r="U297" s="85">
        <v>9</v>
      </c>
      <c r="V297" s="85">
        <v>9</v>
      </c>
      <c r="W297" s="85">
        <v>9</v>
      </c>
      <c r="X297" s="85">
        <v>9</v>
      </c>
      <c r="Y297" s="85">
        <v>9</v>
      </c>
      <c r="Z297" s="85">
        <v>9</v>
      </c>
      <c r="AA297" s="85">
        <v>9</v>
      </c>
      <c r="AB297" s="85">
        <v>9</v>
      </c>
      <c r="AC297" s="85">
        <v>9</v>
      </c>
      <c r="AD297" s="85">
        <v>9</v>
      </c>
      <c r="AE297" s="85">
        <v>9</v>
      </c>
      <c r="AF297" s="85">
        <v>9</v>
      </c>
      <c r="AG297" s="85">
        <v>9</v>
      </c>
      <c r="AH297" s="85">
        <v>9</v>
      </c>
      <c r="AI297" s="85">
        <v>9</v>
      </c>
      <c r="AJ297" s="85">
        <v>9</v>
      </c>
      <c r="AK297" s="85">
        <v>9</v>
      </c>
      <c r="AL297" s="85">
        <v>9</v>
      </c>
      <c r="AM297" s="85">
        <v>9</v>
      </c>
      <c r="AN297" s="85">
        <v>9</v>
      </c>
      <c r="AO297" s="85">
        <v>9</v>
      </c>
      <c r="AP297" s="85">
        <v>9</v>
      </c>
      <c r="AQ297" s="85">
        <v>9</v>
      </c>
      <c r="AR297" s="85">
        <v>9</v>
      </c>
      <c r="AS297" s="85">
        <v>9</v>
      </c>
      <c r="AT297" s="85">
        <v>9</v>
      </c>
      <c r="AU297">
        <f t="shared" si="184"/>
        <v>18</v>
      </c>
      <c r="AV297">
        <f t="shared" si="185"/>
        <v>18</v>
      </c>
      <c r="AW297">
        <f t="shared" si="186"/>
        <v>18</v>
      </c>
      <c r="AX297">
        <f t="shared" si="187"/>
        <v>18</v>
      </c>
      <c r="AY297">
        <f t="shared" si="188"/>
        <v>18</v>
      </c>
      <c r="AZ297">
        <f t="shared" si="189"/>
        <v>18</v>
      </c>
      <c r="BA297">
        <f t="shared" si="190"/>
        <v>18</v>
      </c>
      <c r="BB297">
        <f t="shared" si="191"/>
        <v>18</v>
      </c>
      <c r="BC297">
        <f t="shared" si="192"/>
        <v>18</v>
      </c>
      <c r="BD297">
        <f t="shared" si="193"/>
        <v>18</v>
      </c>
      <c r="BE297">
        <f t="shared" si="194"/>
        <v>18</v>
      </c>
      <c r="BF297">
        <f t="shared" si="195"/>
        <v>18</v>
      </c>
      <c r="BG297">
        <f t="shared" si="196"/>
        <v>18</v>
      </c>
      <c r="BH297">
        <f t="shared" si="197"/>
        <v>18</v>
      </c>
      <c r="BI297">
        <f t="shared" si="198"/>
        <v>18</v>
      </c>
      <c r="BJ297">
        <f t="shared" si="199"/>
        <v>18</v>
      </c>
      <c r="BK297">
        <f t="shared" si="200"/>
        <v>18</v>
      </c>
      <c r="BL297">
        <f t="shared" si="201"/>
        <v>18</v>
      </c>
      <c r="BM297">
        <f t="shared" si="202"/>
        <v>18</v>
      </c>
      <c r="BN297">
        <f t="shared" si="203"/>
        <v>18</v>
      </c>
      <c r="BO297">
        <f t="shared" si="204"/>
        <v>18</v>
      </c>
      <c r="BP297">
        <f t="shared" si="205"/>
        <v>18</v>
      </c>
      <c r="BV297" s="207">
        <v>10</v>
      </c>
      <c r="BX297" s="85">
        <v>15</v>
      </c>
      <c r="BY297" s="85">
        <v>27</v>
      </c>
    </row>
    <row r="298" spans="1:77">
      <c r="A298" s="76" t="str">
        <f t="shared" si="183"/>
        <v>1008</v>
      </c>
      <c r="B298" s="22">
        <v>39737</v>
      </c>
      <c r="C298" s="85">
        <v>9</v>
      </c>
      <c r="D298" s="85">
        <v>8</v>
      </c>
      <c r="E298" s="85">
        <v>8</v>
      </c>
      <c r="F298" s="85">
        <v>8</v>
      </c>
      <c r="G298" s="85">
        <v>8</v>
      </c>
      <c r="H298" s="85">
        <v>8</v>
      </c>
      <c r="I298" s="85">
        <v>8</v>
      </c>
      <c r="J298" s="85">
        <v>8</v>
      </c>
      <c r="K298" s="85">
        <v>8</v>
      </c>
      <c r="L298" s="85">
        <v>8</v>
      </c>
      <c r="M298" s="85">
        <v>8</v>
      </c>
      <c r="N298" s="85">
        <v>8</v>
      </c>
      <c r="O298" s="85">
        <v>8</v>
      </c>
      <c r="P298" s="85">
        <v>8</v>
      </c>
      <c r="Q298" s="85">
        <v>8</v>
      </c>
      <c r="R298" s="85">
        <v>8</v>
      </c>
      <c r="S298" s="85">
        <v>8</v>
      </c>
      <c r="T298" s="85">
        <v>8</v>
      </c>
      <c r="U298" s="85">
        <v>8</v>
      </c>
      <c r="V298" s="85">
        <v>8</v>
      </c>
      <c r="W298" s="85">
        <v>8</v>
      </c>
      <c r="X298" s="85">
        <v>8</v>
      </c>
      <c r="Y298" s="85">
        <v>9</v>
      </c>
      <c r="Z298" s="85">
        <v>8</v>
      </c>
      <c r="AA298" s="85">
        <v>8</v>
      </c>
      <c r="AB298" s="85">
        <v>8</v>
      </c>
      <c r="AC298" s="85">
        <v>8</v>
      </c>
      <c r="AD298" s="85">
        <v>8</v>
      </c>
      <c r="AE298" s="85">
        <v>8</v>
      </c>
      <c r="AF298" s="85">
        <v>8</v>
      </c>
      <c r="AG298" s="85">
        <v>8</v>
      </c>
      <c r="AH298" s="85">
        <v>8</v>
      </c>
      <c r="AI298" s="85">
        <v>8</v>
      </c>
      <c r="AJ298" s="85">
        <v>8</v>
      </c>
      <c r="AK298" s="85">
        <v>8</v>
      </c>
      <c r="AL298" s="85">
        <v>8</v>
      </c>
      <c r="AM298" s="85">
        <v>8</v>
      </c>
      <c r="AN298" s="85">
        <v>8</v>
      </c>
      <c r="AO298" s="85">
        <v>8</v>
      </c>
      <c r="AP298" s="85">
        <v>8</v>
      </c>
      <c r="AQ298" s="85">
        <v>8</v>
      </c>
      <c r="AR298" s="85">
        <v>8</v>
      </c>
      <c r="AS298" s="85">
        <v>8</v>
      </c>
      <c r="AT298" s="85">
        <v>8</v>
      </c>
      <c r="AU298">
        <f t="shared" si="184"/>
        <v>18</v>
      </c>
      <c r="AV298">
        <f t="shared" si="185"/>
        <v>16</v>
      </c>
      <c r="AW298">
        <f t="shared" si="186"/>
        <v>16</v>
      </c>
      <c r="AX298">
        <f t="shared" si="187"/>
        <v>16</v>
      </c>
      <c r="AY298">
        <f t="shared" si="188"/>
        <v>16</v>
      </c>
      <c r="AZ298">
        <f t="shared" si="189"/>
        <v>16</v>
      </c>
      <c r="BA298">
        <f t="shared" si="190"/>
        <v>16</v>
      </c>
      <c r="BB298">
        <f t="shared" si="191"/>
        <v>16</v>
      </c>
      <c r="BC298">
        <f t="shared" si="192"/>
        <v>16</v>
      </c>
      <c r="BD298">
        <f t="shared" si="193"/>
        <v>16</v>
      </c>
      <c r="BE298">
        <f t="shared" si="194"/>
        <v>16</v>
      </c>
      <c r="BF298">
        <f t="shared" si="195"/>
        <v>16</v>
      </c>
      <c r="BG298">
        <f t="shared" si="196"/>
        <v>16</v>
      </c>
      <c r="BH298">
        <f t="shared" si="197"/>
        <v>16</v>
      </c>
      <c r="BI298">
        <f t="shared" si="198"/>
        <v>16</v>
      </c>
      <c r="BJ298">
        <f t="shared" si="199"/>
        <v>16</v>
      </c>
      <c r="BK298">
        <f t="shared" si="200"/>
        <v>16</v>
      </c>
      <c r="BL298">
        <f t="shared" si="201"/>
        <v>16</v>
      </c>
      <c r="BM298">
        <f t="shared" si="202"/>
        <v>16</v>
      </c>
      <c r="BN298">
        <f t="shared" si="203"/>
        <v>16</v>
      </c>
      <c r="BO298">
        <f t="shared" si="204"/>
        <v>16</v>
      </c>
      <c r="BP298">
        <f t="shared" si="205"/>
        <v>16</v>
      </c>
      <c r="BV298" s="207">
        <v>10</v>
      </c>
      <c r="BX298" s="85">
        <v>15</v>
      </c>
      <c r="BY298" s="85">
        <v>18</v>
      </c>
    </row>
    <row r="299" spans="1:77">
      <c r="A299" s="76" t="str">
        <f t="shared" si="183"/>
        <v>1008</v>
      </c>
      <c r="B299" s="22">
        <v>39738</v>
      </c>
      <c r="C299" s="85">
        <v>8</v>
      </c>
      <c r="D299" s="85">
        <v>9</v>
      </c>
      <c r="E299" s="85">
        <v>9</v>
      </c>
      <c r="F299" s="85">
        <v>9</v>
      </c>
      <c r="G299" s="85">
        <v>9</v>
      </c>
      <c r="H299" s="85">
        <v>9</v>
      </c>
      <c r="I299" s="85">
        <v>9</v>
      </c>
      <c r="J299" s="85">
        <v>9</v>
      </c>
      <c r="K299" s="85">
        <v>9</v>
      </c>
      <c r="L299" s="85">
        <v>9</v>
      </c>
      <c r="M299" s="85">
        <v>9</v>
      </c>
      <c r="N299" s="85">
        <v>9</v>
      </c>
      <c r="O299" s="85">
        <v>9</v>
      </c>
      <c r="P299" s="85">
        <v>9</v>
      </c>
      <c r="Q299" s="85">
        <v>9</v>
      </c>
      <c r="R299" s="85">
        <v>9</v>
      </c>
      <c r="S299" s="85">
        <v>9</v>
      </c>
      <c r="T299" s="85">
        <v>9</v>
      </c>
      <c r="U299" s="85">
        <v>9</v>
      </c>
      <c r="V299" s="85">
        <v>9</v>
      </c>
      <c r="W299" s="85">
        <v>9</v>
      </c>
      <c r="X299" s="85">
        <v>9</v>
      </c>
      <c r="Y299" s="85">
        <v>8</v>
      </c>
      <c r="Z299" s="85">
        <v>9</v>
      </c>
      <c r="AA299" s="85">
        <v>9</v>
      </c>
      <c r="AB299" s="85">
        <v>9</v>
      </c>
      <c r="AC299" s="85">
        <v>9</v>
      </c>
      <c r="AD299" s="85">
        <v>9</v>
      </c>
      <c r="AE299" s="85">
        <v>9</v>
      </c>
      <c r="AF299" s="85">
        <v>9</v>
      </c>
      <c r="AG299" s="85">
        <v>9</v>
      </c>
      <c r="AH299" s="85">
        <v>9</v>
      </c>
      <c r="AI299" s="85">
        <v>9</v>
      </c>
      <c r="AJ299" s="85">
        <v>9</v>
      </c>
      <c r="AK299" s="85">
        <v>9</v>
      </c>
      <c r="AL299" s="85">
        <v>9</v>
      </c>
      <c r="AM299" s="85">
        <v>9</v>
      </c>
      <c r="AN299" s="85">
        <v>9</v>
      </c>
      <c r="AO299" s="85">
        <v>9</v>
      </c>
      <c r="AP299" s="85">
        <v>9</v>
      </c>
      <c r="AQ299" s="85">
        <v>9</v>
      </c>
      <c r="AR299" s="85">
        <v>9</v>
      </c>
      <c r="AS299" s="85">
        <v>9</v>
      </c>
      <c r="AT299" s="85">
        <v>9</v>
      </c>
      <c r="AU299">
        <f t="shared" si="184"/>
        <v>16</v>
      </c>
      <c r="AV299">
        <f t="shared" si="185"/>
        <v>18</v>
      </c>
      <c r="AW299">
        <f t="shared" si="186"/>
        <v>18</v>
      </c>
      <c r="AX299">
        <f t="shared" si="187"/>
        <v>18</v>
      </c>
      <c r="AY299">
        <f t="shared" si="188"/>
        <v>18</v>
      </c>
      <c r="AZ299">
        <f t="shared" si="189"/>
        <v>18</v>
      </c>
      <c r="BA299">
        <f t="shared" si="190"/>
        <v>18</v>
      </c>
      <c r="BB299">
        <f t="shared" si="191"/>
        <v>18</v>
      </c>
      <c r="BC299">
        <f t="shared" si="192"/>
        <v>18</v>
      </c>
      <c r="BD299">
        <f t="shared" si="193"/>
        <v>18</v>
      </c>
      <c r="BE299">
        <f t="shared" si="194"/>
        <v>18</v>
      </c>
      <c r="BF299">
        <f t="shared" si="195"/>
        <v>18</v>
      </c>
      <c r="BG299">
        <f t="shared" si="196"/>
        <v>18</v>
      </c>
      <c r="BH299">
        <f t="shared" si="197"/>
        <v>18</v>
      </c>
      <c r="BI299">
        <f t="shared" si="198"/>
        <v>18</v>
      </c>
      <c r="BJ299">
        <f t="shared" si="199"/>
        <v>18</v>
      </c>
      <c r="BK299">
        <f t="shared" si="200"/>
        <v>18</v>
      </c>
      <c r="BL299">
        <f t="shared" si="201"/>
        <v>18</v>
      </c>
      <c r="BM299">
        <f t="shared" si="202"/>
        <v>18</v>
      </c>
      <c r="BN299">
        <f t="shared" si="203"/>
        <v>18</v>
      </c>
      <c r="BO299">
        <f t="shared" si="204"/>
        <v>18</v>
      </c>
      <c r="BP299">
        <f t="shared" si="205"/>
        <v>18</v>
      </c>
      <c r="BU299" s="207">
        <v>10</v>
      </c>
      <c r="BX299" s="85">
        <v>15</v>
      </c>
      <c r="BY299" s="85">
        <v>25</v>
      </c>
    </row>
    <row r="300" spans="1:77">
      <c r="A300" s="76" t="str">
        <f t="shared" si="183"/>
        <v>1008</v>
      </c>
      <c r="B300" s="22">
        <v>39739</v>
      </c>
      <c r="C300" s="85"/>
      <c r="D300" s="85"/>
      <c r="E300" s="85"/>
      <c r="F300" s="85"/>
      <c r="G300" s="85"/>
      <c r="H300" s="85"/>
      <c r="I300" s="85"/>
      <c r="J300" s="85"/>
      <c r="K300" s="85"/>
      <c r="L300" s="85"/>
      <c r="M300" s="85"/>
      <c r="N300" s="85"/>
      <c r="O300" s="85"/>
      <c r="P300" s="85"/>
      <c r="Q300" s="85"/>
      <c r="R300" s="85"/>
      <c r="S300" s="85"/>
      <c r="T300" s="85"/>
      <c r="U300" s="85"/>
      <c r="V300" s="85"/>
      <c r="W300" s="85"/>
      <c r="X300" s="85"/>
      <c r="Y300" s="85"/>
      <c r="Z300" s="85"/>
      <c r="AA300" s="85"/>
      <c r="AB300" s="85"/>
      <c r="AC300" s="85"/>
      <c r="AD300" s="85"/>
      <c r="AE300" s="85"/>
      <c r="AF300" s="85"/>
      <c r="AG300" s="85"/>
      <c r="AH300" s="85"/>
      <c r="AI300" s="85"/>
      <c r="AJ300" s="85"/>
      <c r="AK300" s="85"/>
      <c r="AL300" s="85"/>
      <c r="AM300" s="85"/>
      <c r="AN300" s="85"/>
      <c r="AO300" s="85"/>
      <c r="AP300" s="85"/>
      <c r="AQ300" s="85"/>
      <c r="AR300" s="85"/>
      <c r="AS300" s="85"/>
      <c r="AT300" s="85"/>
      <c r="AU300">
        <f t="shared" si="184"/>
        <v>0</v>
      </c>
      <c r="AV300">
        <f t="shared" si="185"/>
        <v>0</v>
      </c>
      <c r="AW300">
        <f t="shared" si="186"/>
        <v>0</v>
      </c>
      <c r="AX300">
        <f t="shared" si="187"/>
        <v>0</v>
      </c>
      <c r="AY300">
        <f t="shared" si="188"/>
        <v>0</v>
      </c>
      <c r="AZ300">
        <f t="shared" si="189"/>
        <v>0</v>
      </c>
      <c r="BA300">
        <f t="shared" si="190"/>
        <v>0</v>
      </c>
      <c r="BB300">
        <f t="shared" si="191"/>
        <v>0</v>
      </c>
      <c r="BC300">
        <f t="shared" si="192"/>
        <v>0</v>
      </c>
      <c r="BD300">
        <f t="shared" si="193"/>
        <v>0</v>
      </c>
      <c r="BE300">
        <f t="shared" si="194"/>
        <v>0</v>
      </c>
      <c r="BF300">
        <f t="shared" si="195"/>
        <v>0</v>
      </c>
      <c r="BG300">
        <f t="shared" si="196"/>
        <v>0</v>
      </c>
      <c r="BH300">
        <f t="shared" si="197"/>
        <v>0</v>
      </c>
      <c r="BI300">
        <f t="shared" si="198"/>
        <v>0</v>
      </c>
      <c r="BJ300">
        <f t="shared" si="199"/>
        <v>0</v>
      </c>
      <c r="BK300">
        <f t="shared" si="200"/>
        <v>0</v>
      </c>
      <c r="BL300">
        <f t="shared" si="201"/>
        <v>0</v>
      </c>
      <c r="BM300">
        <f t="shared" si="202"/>
        <v>0</v>
      </c>
      <c r="BN300">
        <f t="shared" si="203"/>
        <v>0</v>
      </c>
      <c r="BO300">
        <f t="shared" si="204"/>
        <v>0</v>
      </c>
      <c r="BP300">
        <f t="shared" si="205"/>
        <v>0</v>
      </c>
      <c r="BX300" s="85"/>
      <c r="BY300" s="85"/>
    </row>
    <row r="301" spans="1:77">
      <c r="A301" s="76" t="str">
        <f t="shared" si="183"/>
        <v>1008</v>
      </c>
      <c r="B301" s="22">
        <v>39740</v>
      </c>
      <c r="C301" s="85"/>
      <c r="D301" s="85"/>
      <c r="E301" s="85"/>
      <c r="F301" s="85"/>
      <c r="G301" s="85"/>
      <c r="H301" s="85"/>
      <c r="I301" s="85"/>
      <c r="J301" s="85"/>
      <c r="K301" s="85"/>
      <c r="L301" s="85"/>
      <c r="M301" s="85"/>
      <c r="N301" s="85"/>
      <c r="O301" s="85"/>
      <c r="P301" s="85"/>
      <c r="Q301" s="85"/>
      <c r="R301" s="85"/>
      <c r="S301" s="85"/>
      <c r="T301" s="85"/>
      <c r="U301" s="85"/>
      <c r="V301" s="85"/>
      <c r="W301" s="85"/>
      <c r="X301" s="85"/>
      <c r="Y301" s="85"/>
      <c r="Z301" s="85"/>
      <c r="AA301" s="85"/>
      <c r="AB301" s="85"/>
      <c r="AC301" s="85"/>
      <c r="AD301" s="85"/>
      <c r="AE301" s="85"/>
      <c r="AF301" s="85"/>
      <c r="AG301" s="85"/>
      <c r="AH301" s="85"/>
      <c r="AI301" s="85"/>
      <c r="AJ301" s="85"/>
      <c r="AK301" s="85"/>
      <c r="AL301" s="85"/>
      <c r="AM301" s="85"/>
      <c r="AN301" s="85"/>
      <c r="AO301" s="85"/>
      <c r="AP301" s="85"/>
      <c r="AQ301" s="85"/>
      <c r="AR301" s="85"/>
      <c r="AS301" s="85"/>
      <c r="AT301" s="85"/>
      <c r="AU301">
        <f t="shared" si="184"/>
        <v>0</v>
      </c>
      <c r="AV301">
        <f t="shared" si="185"/>
        <v>0</v>
      </c>
      <c r="AW301">
        <f t="shared" si="186"/>
        <v>0</v>
      </c>
      <c r="AX301">
        <f t="shared" si="187"/>
        <v>0</v>
      </c>
      <c r="AY301">
        <f t="shared" si="188"/>
        <v>0</v>
      </c>
      <c r="AZ301">
        <f t="shared" si="189"/>
        <v>0</v>
      </c>
      <c r="BA301">
        <f t="shared" si="190"/>
        <v>0</v>
      </c>
      <c r="BB301">
        <f t="shared" si="191"/>
        <v>0</v>
      </c>
      <c r="BC301">
        <f t="shared" si="192"/>
        <v>0</v>
      </c>
      <c r="BD301">
        <f t="shared" si="193"/>
        <v>0</v>
      </c>
      <c r="BE301">
        <f t="shared" si="194"/>
        <v>0</v>
      </c>
      <c r="BF301">
        <f t="shared" si="195"/>
        <v>0</v>
      </c>
      <c r="BG301">
        <f t="shared" si="196"/>
        <v>0</v>
      </c>
      <c r="BH301">
        <f t="shared" si="197"/>
        <v>0</v>
      </c>
      <c r="BI301">
        <f t="shared" si="198"/>
        <v>0</v>
      </c>
      <c r="BJ301">
        <f t="shared" si="199"/>
        <v>0</v>
      </c>
      <c r="BK301">
        <f t="shared" si="200"/>
        <v>0</v>
      </c>
      <c r="BL301">
        <f t="shared" si="201"/>
        <v>0</v>
      </c>
      <c r="BM301">
        <f t="shared" si="202"/>
        <v>0</v>
      </c>
      <c r="BN301">
        <f t="shared" si="203"/>
        <v>0</v>
      </c>
      <c r="BO301">
        <f t="shared" si="204"/>
        <v>0</v>
      </c>
      <c r="BP301">
        <f t="shared" si="205"/>
        <v>0</v>
      </c>
      <c r="BX301" s="85"/>
      <c r="BY301" s="85"/>
    </row>
    <row r="302" spans="1:77">
      <c r="A302" s="76" t="str">
        <f t="shared" si="183"/>
        <v>1008</v>
      </c>
      <c r="B302" s="22">
        <v>39741</v>
      </c>
      <c r="C302" s="85"/>
      <c r="D302" s="85"/>
      <c r="E302" s="85"/>
      <c r="F302" s="85"/>
      <c r="G302" s="85"/>
      <c r="H302" s="85"/>
      <c r="I302" s="85"/>
      <c r="J302" s="85"/>
      <c r="K302" s="85"/>
      <c r="L302" s="85"/>
      <c r="M302" s="85"/>
      <c r="N302" s="85"/>
      <c r="O302" s="85"/>
      <c r="P302" s="85"/>
      <c r="Q302" s="85"/>
      <c r="R302" s="85"/>
      <c r="S302" s="85"/>
      <c r="T302" s="85"/>
      <c r="U302" s="85"/>
      <c r="V302" s="85"/>
      <c r="W302" s="85"/>
      <c r="X302" s="85"/>
      <c r="Y302" s="85"/>
      <c r="Z302" s="85"/>
      <c r="AA302" s="85"/>
      <c r="AB302" s="85"/>
      <c r="AC302" s="85"/>
      <c r="AD302" s="85"/>
      <c r="AE302" s="85"/>
      <c r="AF302" s="85"/>
      <c r="AG302" s="85"/>
      <c r="AH302" s="85"/>
      <c r="AI302" s="85"/>
      <c r="AJ302" s="85"/>
      <c r="AK302" s="85"/>
      <c r="AL302" s="85"/>
      <c r="AM302" s="85"/>
      <c r="AN302" s="85"/>
      <c r="AO302" s="85"/>
      <c r="AP302" s="85"/>
      <c r="AQ302" s="85"/>
      <c r="AR302" s="85"/>
      <c r="AS302" s="85"/>
      <c r="AT302" s="85"/>
      <c r="AU302">
        <f t="shared" si="184"/>
        <v>0</v>
      </c>
      <c r="AV302">
        <f t="shared" si="185"/>
        <v>0</v>
      </c>
      <c r="AW302">
        <f t="shared" si="186"/>
        <v>0</v>
      </c>
      <c r="AX302">
        <f t="shared" si="187"/>
        <v>0</v>
      </c>
      <c r="AY302">
        <f t="shared" si="188"/>
        <v>0</v>
      </c>
      <c r="AZ302">
        <f t="shared" si="189"/>
        <v>0</v>
      </c>
      <c r="BA302">
        <f t="shared" si="190"/>
        <v>0</v>
      </c>
      <c r="BB302">
        <f t="shared" si="191"/>
        <v>0</v>
      </c>
      <c r="BC302">
        <f t="shared" si="192"/>
        <v>0</v>
      </c>
      <c r="BD302">
        <f t="shared" si="193"/>
        <v>0</v>
      </c>
      <c r="BE302">
        <f t="shared" si="194"/>
        <v>0</v>
      </c>
      <c r="BF302">
        <f t="shared" si="195"/>
        <v>0</v>
      </c>
      <c r="BG302">
        <f t="shared" si="196"/>
        <v>0</v>
      </c>
      <c r="BH302">
        <f t="shared" si="197"/>
        <v>0</v>
      </c>
      <c r="BI302">
        <f t="shared" si="198"/>
        <v>0</v>
      </c>
      <c r="BJ302">
        <f t="shared" si="199"/>
        <v>0</v>
      </c>
      <c r="BK302">
        <f t="shared" si="200"/>
        <v>0</v>
      </c>
      <c r="BL302">
        <f t="shared" si="201"/>
        <v>0</v>
      </c>
      <c r="BM302">
        <f t="shared" si="202"/>
        <v>0</v>
      </c>
      <c r="BN302">
        <f t="shared" si="203"/>
        <v>0</v>
      </c>
      <c r="BO302">
        <f t="shared" si="204"/>
        <v>0</v>
      </c>
      <c r="BP302">
        <f t="shared" si="205"/>
        <v>0</v>
      </c>
      <c r="BU302" s="207">
        <v>10</v>
      </c>
      <c r="BX302" s="85">
        <v>15</v>
      </c>
      <c r="BY302" s="85">
        <v>18</v>
      </c>
    </row>
    <row r="303" spans="1:77">
      <c r="A303" s="76" t="str">
        <f t="shared" si="183"/>
        <v>1008</v>
      </c>
      <c r="B303" s="22">
        <v>39742</v>
      </c>
      <c r="C303" s="85"/>
      <c r="D303" s="85"/>
      <c r="E303" s="85"/>
      <c r="F303" s="85"/>
      <c r="G303" s="85"/>
      <c r="H303" s="85"/>
      <c r="I303" s="85"/>
      <c r="J303" s="85"/>
      <c r="K303" s="85"/>
      <c r="L303" s="85"/>
      <c r="M303" s="85"/>
      <c r="N303" s="85"/>
      <c r="O303" s="85"/>
      <c r="P303" s="85"/>
      <c r="Q303" s="85"/>
      <c r="R303" s="85"/>
      <c r="S303" s="85"/>
      <c r="T303" s="85"/>
      <c r="U303" s="85"/>
      <c r="V303" s="85"/>
      <c r="W303" s="85"/>
      <c r="X303" s="85"/>
      <c r="Y303" s="85"/>
      <c r="Z303" s="85"/>
      <c r="AA303" s="85"/>
      <c r="AB303" s="85"/>
      <c r="AC303" s="85"/>
      <c r="AD303" s="85"/>
      <c r="AE303" s="85"/>
      <c r="AF303" s="85"/>
      <c r="AG303" s="85"/>
      <c r="AH303" s="85"/>
      <c r="AI303" s="85"/>
      <c r="AJ303" s="85"/>
      <c r="AK303" s="85"/>
      <c r="AL303" s="85"/>
      <c r="AM303" s="85"/>
      <c r="AN303" s="85"/>
      <c r="AO303" s="85"/>
      <c r="AP303" s="85"/>
      <c r="AQ303" s="85"/>
      <c r="AR303" s="85"/>
      <c r="AS303" s="85"/>
      <c r="AT303" s="85"/>
      <c r="AU303">
        <f t="shared" si="184"/>
        <v>0</v>
      </c>
      <c r="AV303">
        <f t="shared" si="185"/>
        <v>0</v>
      </c>
      <c r="AW303">
        <f t="shared" si="186"/>
        <v>0</v>
      </c>
      <c r="AX303">
        <f t="shared" si="187"/>
        <v>0</v>
      </c>
      <c r="AY303">
        <f t="shared" si="188"/>
        <v>0</v>
      </c>
      <c r="AZ303">
        <f t="shared" si="189"/>
        <v>0</v>
      </c>
      <c r="BA303">
        <f t="shared" si="190"/>
        <v>0</v>
      </c>
      <c r="BB303">
        <f t="shared" si="191"/>
        <v>0</v>
      </c>
      <c r="BC303">
        <f t="shared" si="192"/>
        <v>0</v>
      </c>
      <c r="BD303">
        <f t="shared" si="193"/>
        <v>0</v>
      </c>
      <c r="BE303">
        <f t="shared" si="194"/>
        <v>0</v>
      </c>
      <c r="BF303">
        <f t="shared" si="195"/>
        <v>0</v>
      </c>
      <c r="BG303">
        <f t="shared" si="196"/>
        <v>0</v>
      </c>
      <c r="BH303">
        <f t="shared" si="197"/>
        <v>0</v>
      </c>
      <c r="BI303">
        <f t="shared" si="198"/>
        <v>0</v>
      </c>
      <c r="BJ303">
        <f t="shared" si="199"/>
        <v>0</v>
      </c>
      <c r="BK303">
        <f t="shared" si="200"/>
        <v>0</v>
      </c>
      <c r="BL303">
        <f t="shared" si="201"/>
        <v>0</v>
      </c>
      <c r="BM303">
        <f t="shared" si="202"/>
        <v>0</v>
      </c>
      <c r="BN303">
        <f t="shared" si="203"/>
        <v>0</v>
      </c>
      <c r="BO303">
        <f t="shared" si="204"/>
        <v>0</v>
      </c>
      <c r="BP303">
        <f t="shared" si="205"/>
        <v>0</v>
      </c>
      <c r="BU303" s="207">
        <v>10</v>
      </c>
      <c r="BX303" s="85">
        <v>15</v>
      </c>
      <c r="BY303" s="85">
        <v>24</v>
      </c>
    </row>
    <row r="304" spans="1:77">
      <c r="A304" s="76" t="str">
        <f t="shared" si="183"/>
        <v>1008</v>
      </c>
      <c r="B304" s="22">
        <v>39743</v>
      </c>
      <c r="C304" s="85"/>
      <c r="D304" s="85"/>
      <c r="E304" s="85"/>
      <c r="F304" s="85"/>
      <c r="G304" s="85"/>
      <c r="H304" s="85"/>
      <c r="I304" s="85"/>
      <c r="J304" s="85"/>
      <c r="K304" s="85"/>
      <c r="L304" s="85"/>
      <c r="M304" s="85"/>
      <c r="N304" s="85"/>
      <c r="O304" s="85"/>
      <c r="P304" s="85"/>
      <c r="Q304" s="85"/>
      <c r="R304" s="85"/>
      <c r="S304" s="85"/>
      <c r="T304" s="85"/>
      <c r="U304" s="85"/>
      <c r="V304" s="85"/>
      <c r="W304" s="85"/>
      <c r="X304" s="85"/>
      <c r="Y304" s="85"/>
      <c r="Z304" s="85"/>
      <c r="AA304" s="85"/>
      <c r="AB304" s="85"/>
      <c r="AC304" s="85"/>
      <c r="AD304" s="85"/>
      <c r="AE304" s="85"/>
      <c r="AF304" s="85"/>
      <c r="AG304" s="85"/>
      <c r="AH304" s="85"/>
      <c r="AI304" s="85"/>
      <c r="AJ304" s="85"/>
      <c r="AK304" s="85"/>
      <c r="AL304" s="85"/>
      <c r="AM304" s="85"/>
      <c r="AN304" s="85"/>
      <c r="AO304" s="85"/>
      <c r="AP304" s="85"/>
      <c r="AQ304" s="85"/>
      <c r="AR304" s="85"/>
      <c r="AS304" s="85"/>
      <c r="AT304" s="85"/>
      <c r="AU304">
        <f t="shared" si="184"/>
        <v>0</v>
      </c>
      <c r="AV304">
        <f t="shared" si="185"/>
        <v>0</v>
      </c>
      <c r="AW304">
        <f t="shared" si="186"/>
        <v>0</v>
      </c>
      <c r="AX304">
        <f t="shared" si="187"/>
        <v>0</v>
      </c>
      <c r="AY304">
        <f t="shared" si="188"/>
        <v>0</v>
      </c>
      <c r="AZ304">
        <f t="shared" si="189"/>
        <v>0</v>
      </c>
      <c r="BA304">
        <f t="shared" si="190"/>
        <v>0</v>
      </c>
      <c r="BB304">
        <f t="shared" si="191"/>
        <v>0</v>
      </c>
      <c r="BC304">
        <f t="shared" si="192"/>
        <v>0</v>
      </c>
      <c r="BD304">
        <f t="shared" si="193"/>
        <v>0</v>
      </c>
      <c r="BE304">
        <f t="shared" si="194"/>
        <v>0</v>
      </c>
      <c r="BF304">
        <f t="shared" si="195"/>
        <v>0</v>
      </c>
      <c r="BG304">
        <f t="shared" si="196"/>
        <v>0</v>
      </c>
      <c r="BH304">
        <f t="shared" si="197"/>
        <v>0</v>
      </c>
      <c r="BI304">
        <f t="shared" si="198"/>
        <v>0</v>
      </c>
      <c r="BJ304">
        <f t="shared" si="199"/>
        <v>0</v>
      </c>
      <c r="BK304">
        <f t="shared" si="200"/>
        <v>0</v>
      </c>
      <c r="BL304">
        <f t="shared" si="201"/>
        <v>0</v>
      </c>
      <c r="BM304">
        <f t="shared" si="202"/>
        <v>0</v>
      </c>
      <c r="BN304">
        <f t="shared" si="203"/>
        <v>0</v>
      </c>
      <c r="BO304">
        <f t="shared" si="204"/>
        <v>0</v>
      </c>
      <c r="BP304">
        <f t="shared" si="205"/>
        <v>0</v>
      </c>
      <c r="BU304" s="207">
        <v>10</v>
      </c>
      <c r="BX304" s="85">
        <v>15</v>
      </c>
      <c r="BY304" s="85">
        <v>20</v>
      </c>
    </row>
    <row r="305" spans="1:77">
      <c r="A305" s="76" t="str">
        <f t="shared" si="183"/>
        <v>1008</v>
      </c>
      <c r="B305" s="22">
        <v>39744</v>
      </c>
      <c r="C305" s="85"/>
      <c r="D305" s="85"/>
      <c r="E305" s="85"/>
      <c r="F305" s="85"/>
      <c r="G305" s="85"/>
      <c r="H305" s="85"/>
      <c r="I305" s="85"/>
      <c r="J305" s="85"/>
      <c r="K305" s="85"/>
      <c r="L305" s="85"/>
      <c r="M305" s="85"/>
      <c r="N305" s="85"/>
      <c r="O305" s="85"/>
      <c r="P305" s="85"/>
      <c r="Q305" s="85"/>
      <c r="R305" s="85"/>
      <c r="S305" s="85"/>
      <c r="T305" s="85"/>
      <c r="U305" s="85"/>
      <c r="V305" s="85"/>
      <c r="W305" s="85"/>
      <c r="X305" s="85"/>
      <c r="Y305" s="85"/>
      <c r="Z305" s="85"/>
      <c r="AA305" s="85"/>
      <c r="AB305" s="85"/>
      <c r="AC305" s="85"/>
      <c r="AD305" s="85"/>
      <c r="AE305" s="85"/>
      <c r="AF305" s="85"/>
      <c r="AG305" s="85"/>
      <c r="AH305" s="85"/>
      <c r="AI305" s="85"/>
      <c r="AJ305" s="85"/>
      <c r="AK305" s="85"/>
      <c r="AL305" s="85"/>
      <c r="AM305" s="85"/>
      <c r="AN305" s="85"/>
      <c r="AO305" s="85"/>
      <c r="AP305" s="85"/>
      <c r="AQ305" s="85"/>
      <c r="AR305" s="85"/>
      <c r="AS305" s="85"/>
      <c r="AT305" s="85"/>
      <c r="AU305">
        <f t="shared" si="184"/>
        <v>0</v>
      </c>
      <c r="AV305">
        <f t="shared" si="185"/>
        <v>0</v>
      </c>
      <c r="AW305">
        <f t="shared" si="186"/>
        <v>0</v>
      </c>
      <c r="AX305">
        <f t="shared" si="187"/>
        <v>0</v>
      </c>
      <c r="AY305">
        <f t="shared" si="188"/>
        <v>0</v>
      </c>
      <c r="AZ305">
        <f t="shared" si="189"/>
        <v>0</v>
      </c>
      <c r="BA305">
        <f t="shared" si="190"/>
        <v>0</v>
      </c>
      <c r="BB305">
        <f t="shared" si="191"/>
        <v>0</v>
      </c>
      <c r="BC305">
        <f t="shared" si="192"/>
        <v>0</v>
      </c>
      <c r="BD305">
        <f t="shared" si="193"/>
        <v>0</v>
      </c>
      <c r="BE305">
        <f t="shared" si="194"/>
        <v>0</v>
      </c>
      <c r="BF305">
        <f t="shared" si="195"/>
        <v>0</v>
      </c>
      <c r="BG305">
        <f t="shared" si="196"/>
        <v>0</v>
      </c>
      <c r="BH305">
        <f t="shared" si="197"/>
        <v>0</v>
      </c>
      <c r="BI305">
        <f t="shared" si="198"/>
        <v>0</v>
      </c>
      <c r="BJ305">
        <f t="shared" si="199"/>
        <v>0</v>
      </c>
      <c r="BK305">
        <f t="shared" si="200"/>
        <v>0</v>
      </c>
      <c r="BL305">
        <f t="shared" si="201"/>
        <v>0</v>
      </c>
      <c r="BM305">
        <f t="shared" si="202"/>
        <v>0</v>
      </c>
      <c r="BN305">
        <f t="shared" si="203"/>
        <v>0</v>
      </c>
      <c r="BO305">
        <f t="shared" si="204"/>
        <v>0</v>
      </c>
      <c r="BP305">
        <f t="shared" si="205"/>
        <v>0</v>
      </c>
      <c r="BU305" s="207">
        <v>10</v>
      </c>
      <c r="BX305" s="85">
        <v>15</v>
      </c>
      <c r="BY305" s="85">
        <v>11</v>
      </c>
    </row>
    <row r="306" spans="1:77">
      <c r="A306" s="76" t="str">
        <f t="shared" si="183"/>
        <v>1008</v>
      </c>
      <c r="B306" s="22">
        <v>39745</v>
      </c>
      <c r="C306" s="85"/>
      <c r="D306" s="85"/>
      <c r="E306" s="85"/>
      <c r="F306" s="85"/>
      <c r="G306" s="85"/>
      <c r="H306" s="85"/>
      <c r="I306" s="85"/>
      <c r="J306" s="85"/>
      <c r="K306" s="85"/>
      <c r="L306" s="85"/>
      <c r="M306" s="85"/>
      <c r="N306" s="85"/>
      <c r="O306" s="85"/>
      <c r="P306" s="85"/>
      <c r="Q306" s="85"/>
      <c r="R306" s="85"/>
      <c r="S306" s="85"/>
      <c r="T306" s="85"/>
      <c r="U306" s="85"/>
      <c r="V306" s="85"/>
      <c r="W306" s="85"/>
      <c r="X306" s="85"/>
      <c r="Y306" s="85"/>
      <c r="Z306" s="85"/>
      <c r="AA306" s="85"/>
      <c r="AB306" s="85"/>
      <c r="AC306" s="85"/>
      <c r="AD306" s="85"/>
      <c r="AE306" s="85"/>
      <c r="AF306" s="85"/>
      <c r="AG306" s="85"/>
      <c r="AH306" s="85"/>
      <c r="AI306" s="85"/>
      <c r="AJ306" s="85"/>
      <c r="AK306" s="85"/>
      <c r="AL306" s="85"/>
      <c r="AM306" s="85"/>
      <c r="AN306" s="85"/>
      <c r="AO306" s="85"/>
      <c r="AP306" s="85"/>
      <c r="AQ306" s="85"/>
      <c r="AR306" s="85"/>
      <c r="AS306" s="85"/>
      <c r="AT306" s="85"/>
      <c r="AU306">
        <f t="shared" si="184"/>
        <v>0</v>
      </c>
      <c r="AV306">
        <f t="shared" si="185"/>
        <v>0</v>
      </c>
      <c r="AW306">
        <f t="shared" si="186"/>
        <v>0</v>
      </c>
      <c r="AX306">
        <f t="shared" si="187"/>
        <v>0</v>
      </c>
      <c r="AY306">
        <f t="shared" si="188"/>
        <v>0</v>
      </c>
      <c r="AZ306">
        <f t="shared" si="189"/>
        <v>0</v>
      </c>
      <c r="BA306">
        <f t="shared" si="190"/>
        <v>0</v>
      </c>
      <c r="BB306">
        <f t="shared" si="191"/>
        <v>0</v>
      </c>
      <c r="BC306">
        <f t="shared" si="192"/>
        <v>0</v>
      </c>
      <c r="BD306">
        <f t="shared" si="193"/>
        <v>0</v>
      </c>
      <c r="BE306">
        <f t="shared" si="194"/>
        <v>0</v>
      </c>
      <c r="BF306">
        <f t="shared" si="195"/>
        <v>0</v>
      </c>
      <c r="BG306">
        <f t="shared" si="196"/>
        <v>0</v>
      </c>
      <c r="BH306">
        <f t="shared" si="197"/>
        <v>0</v>
      </c>
      <c r="BI306">
        <f t="shared" si="198"/>
        <v>0</v>
      </c>
      <c r="BJ306">
        <f t="shared" si="199"/>
        <v>0</v>
      </c>
      <c r="BK306">
        <f t="shared" si="200"/>
        <v>0</v>
      </c>
      <c r="BL306">
        <f t="shared" si="201"/>
        <v>0</v>
      </c>
      <c r="BM306">
        <f t="shared" si="202"/>
        <v>0</v>
      </c>
      <c r="BN306">
        <f t="shared" si="203"/>
        <v>0</v>
      </c>
      <c r="BO306">
        <f t="shared" si="204"/>
        <v>0</v>
      </c>
      <c r="BP306">
        <f t="shared" si="205"/>
        <v>0</v>
      </c>
      <c r="BU306" s="207">
        <v>10</v>
      </c>
      <c r="BX306" s="85">
        <v>15</v>
      </c>
      <c r="BY306" s="85">
        <v>24</v>
      </c>
    </row>
    <row r="307" spans="1:77">
      <c r="A307" s="76" t="str">
        <f t="shared" si="183"/>
        <v>1008</v>
      </c>
      <c r="B307" s="22">
        <v>39746</v>
      </c>
      <c r="C307" s="85"/>
      <c r="D307" s="85"/>
      <c r="E307" s="85"/>
      <c r="F307" s="85"/>
      <c r="G307" s="85"/>
      <c r="H307" s="85"/>
      <c r="I307" s="85"/>
      <c r="J307" s="85"/>
      <c r="K307" s="85"/>
      <c r="L307" s="85"/>
      <c r="M307" s="85"/>
      <c r="N307" s="85"/>
      <c r="O307" s="85"/>
      <c r="P307" s="85"/>
      <c r="Q307" s="85"/>
      <c r="R307" s="85"/>
      <c r="S307" s="85"/>
      <c r="T307" s="85"/>
      <c r="U307" s="85"/>
      <c r="V307" s="85"/>
      <c r="W307" s="85"/>
      <c r="X307" s="85"/>
      <c r="Y307" s="85"/>
      <c r="Z307" s="85"/>
      <c r="AA307" s="85"/>
      <c r="AB307" s="85"/>
      <c r="AC307" s="85"/>
      <c r="AD307" s="85"/>
      <c r="AE307" s="85"/>
      <c r="AF307" s="85"/>
      <c r="AG307" s="85"/>
      <c r="AH307" s="85"/>
      <c r="AI307" s="85"/>
      <c r="AJ307" s="85"/>
      <c r="AK307" s="85"/>
      <c r="AL307" s="85"/>
      <c r="AM307" s="85"/>
      <c r="AN307" s="85"/>
      <c r="AO307" s="85"/>
      <c r="AP307" s="85"/>
      <c r="AQ307" s="85"/>
      <c r="AR307" s="85"/>
      <c r="AS307" s="85"/>
      <c r="AT307" s="85"/>
      <c r="AU307">
        <f t="shared" si="184"/>
        <v>0</v>
      </c>
      <c r="AV307">
        <f t="shared" si="185"/>
        <v>0</v>
      </c>
      <c r="AW307">
        <f t="shared" si="186"/>
        <v>0</v>
      </c>
      <c r="AX307">
        <f t="shared" si="187"/>
        <v>0</v>
      </c>
      <c r="AY307">
        <f t="shared" si="188"/>
        <v>0</v>
      </c>
      <c r="AZ307">
        <f t="shared" si="189"/>
        <v>0</v>
      </c>
      <c r="BA307">
        <f t="shared" si="190"/>
        <v>0</v>
      </c>
      <c r="BB307">
        <f t="shared" si="191"/>
        <v>0</v>
      </c>
      <c r="BC307">
        <f t="shared" si="192"/>
        <v>0</v>
      </c>
      <c r="BD307">
        <f t="shared" si="193"/>
        <v>0</v>
      </c>
      <c r="BE307">
        <f t="shared" si="194"/>
        <v>0</v>
      </c>
      <c r="BF307">
        <f t="shared" si="195"/>
        <v>0</v>
      </c>
      <c r="BG307">
        <f t="shared" si="196"/>
        <v>0</v>
      </c>
      <c r="BH307">
        <f t="shared" si="197"/>
        <v>0</v>
      </c>
      <c r="BI307">
        <f t="shared" si="198"/>
        <v>0</v>
      </c>
      <c r="BJ307">
        <f t="shared" si="199"/>
        <v>0</v>
      </c>
      <c r="BK307">
        <f t="shared" si="200"/>
        <v>0</v>
      </c>
      <c r="BL307">
        <f t="shared" si="201"/>
        <v>0</v>
      </c>
      <c r="BM307">
        <f t="shared" si="202"/>
        <v>0</v>
      </c>
      <c r="BN307">
        <f t="shared" si="203"/>
        <v>0</v>
      </c>
      <c r="BO307">
        <f t="shared" si="204"/>
        <v>0</v>
      </c>
      <c r="BP307">
        <f t="shared" si="205"/>
        <v>0</v>
      </c>
      <c r="BX307" s="85"/>
      <c r="BY307" s="85"/>
    </row>
    <row r="308" spans="1:77">
      <c r="A308" s="76" t="str">
        <f t="shared" si="183"/>
        <v>1008</v>
      </c>
      <c r="B308" s="22">
        <v>39747</v>
      </c>
      <c r="C308" s="85"/>
      <c r="D308" s="85"/>
      <c r="E308" s="85"/>
      <c r="F308" s="85"/>
      <c r="G308" s="85"/>
      <c r="H308" s="85"/>
      <c r="I308" s="85"/>
      <c r="J308" s="85"/>
      <c r="K308" s="85"/>
      <c r="L308" s="85"/>
      <c r="M308" s="85"/>
      <c r="N308" s="85"/>
      <c r="O308" s="85"/>
      <c r="P308" s="85"/>
      <c r="Q308" s="85"/>
      <c r="R308" s="85"/>
      <c r="S308" s="85"/>
      <c r="T308" s="85"/>
      <c r="U308" s="85"/>
      <c r="V308" s="85"/>
      <c r="W308" s="85"/>
      <c r="X308" s="85"/>
      <c r="Y308" s="85"/>
      <c r="Z308" s="85"/>
      <c r="AA308" s="85"/>
      <c r="AB308" s="85"/>
      <c r="AC308" s="85"/>
      <c r="AD308" s="85"/>
      <c r="AE308" s="85"/>
      <c r="AF308" s="85"/>
      <c r="AG308" s="85"/>
      <c r="AH308" s="85"/>
      <c r="AI308" s="85"/>
      <c r="AJ308" s="85"/>
      <c r="AK308" s="85"/>
      <c r="AL308" s="85"/>
      <c r="AM308" s="85"/>
      <c r="AN308" s="85"/>
      <c r="AO308" s="85"/>
      <c r="AP308" s="85"/>
      <c r="AQ308" s="85"/>
      <c r="AR308" s="85"/>
      <c r="AS308" s="85"/>
      <c r="AT308" s="85"/>
      <c r="AU308">
        <f t="shared" si="184"/>
        <v>0</v>
      </c>
      <c r="AV308">
        <f t="shared" si="185"/>
        <v>0</v>
      </c>
      <c r="AW308">
        <f t="shared" si="186"/>
        <v>0</v>
      </c>
      <c r="AX308">
        <f t="shared" si="187"/>
        <v>0</v>
      </c>
      <c r="AY308">
        <f t="shared" si="188"/>
        <v>0</v>
      </c>
      <c r="AZ308">
        <f t="shared" si="189"/>
        <v>0</v>
      </c>
      <c r="BA308">
        <f t="shared" si="190"/>
        <v>0</v>
      </c>
      <c r="BB308">
        <f t="shared" si="191"/>
        <v>0</v>
      </c>
      <c r="BC308">
        <f t="shared" si="192"/>
        <v>0</v>
      </c>
      <c r="BD308">
        <f t="shared" si="193"/>
        <v>0</v>
      </c>
      <c r="BE308">
        <f t="shared" si="194"/>
        <v>0</v>
      </c>
      <c r="BF308">
        <f t="shared" si="195"/>
        <v>0</v>
      </c>
      <c r="BG308">
        <f t="shared" si="196"/>
        <v>0</v>
      </c>
      <c r="BH308">
        <f t="shared" si="197"/>
        <v>0</v>
      </c>
      <c r="BI308">
        <f t="shared" si="198"/>
        <v>0</v>
      </c>
      <c r="BJ308">
        <f t="shared" si="199"/>
        <v>0</v>
      </c>
      <c r="BK308">
        <f t="shared" si="200"/>
        <v>0</v>
      </c>
      <c r="BL308">
        <f t="shared" si="201"/>
        <v>0</v>
      </c>
      <c r="BM308">
        <f t="shared" si="202"/>
        <v>0</v>
      </c>
      <c r="BN308">
        <f t="shared" si="203"/>
        <v>0</v>
      </c>
      <c r="BO308">
        <f t="shared" si="204"/>
        <v>0</v>
      </c>
      <c r="BP308">
        <f t="shared" si="205"/>
        <v>0</v>
      </c>
      <c r="BX308" s="85"/>
      <c r="BY308" s="85"/>
    </row>
    <row r="309" spans="1:77">
      <c r="A309" s="76" t="str">
        <f t="shared" si="183"/>
        <v>1008</v>
      </c>
      <c r="B309" s="22">
        <v>39748</v>
      </c>
      <c r="C309" s="85"/>
      <c r="D309" s="85"/>
      <c r="E309" s="85"/>
      <c r="F309" s="85"/>
      <c r="G309" s="85"/>
      <c r="H309" s="85"/>
      <c r="I309" s="85"/>
      <c r="J309" s="85"/>
      <c r="K309" s="85"/>
      <c r="L309" s="85"/>
      <c r="M309" s="85"/>
      <c r="N309" s="85"/>
      <c r="O309" s="85"/>
      <c r="P309" s="85"/>
      <c r="Q309" s="85"/>
      <c r="R309" s="85"/>
      <c r="S309" s="85"/>
      <c r="T309" s="85"/>
      <c r="U309" s="85"/>
      <c r="V309" s="85"/>
      <c r="W309" s="85"/>
      <c r="X309" s="85"/>
      <c r="Y309" s="85"/>
      <c r="Z309" s="85"/>
      <c r="AA309" s="85"/>
      <c r="AB309" s="85"/>
      <c r="AC309" s="85"/>
      <c r="AD309" s="85"/>
      <c r="AE309" s="85"/>
      <c r="AF309" s="85"/>
      <c r="AG309" s="85"/>
      <c r="AH309" s="85"/>
      <c r="AI309" s="85"/>
      <c r="AJ309" s="85"/>
      <c r="AK309" s="85"/>
      <c r="AL309" s="85"/>
      <c r="AM309" s="85"/>
      <c r="AN309" s="85"/>
      <c r="AO309" s="85"/>
      <c r="AP309" s="85"/>
      <c r="AQ309" s="85"/>
      <c r="AR309" s="85"/>
      <c r="AS309" s="85"/>
      <c r="AT309" s="85"/>
      <c r="AU309">
        <f t="shared" si="184"/>
        <v>0</v>
      </c>
      <c r="AV309">
        <f t="shared" si="185"/>
        <v>0</v>
      </c>
      <c r="AW309">
        <f t="shared" si="186"/>
        <v>0</v>
      </c>
      <c r="AX309">
        <f t="shared" si="187"/>
        <v>0</v>
      </c>
      <c r="AY309">
        <f t="shared" si="188"/>
        <v>0</v>
      </c>
      <c r="AZ309">
        <f t="shared" si="189"/>
        <v>0</v>
      </c>
      <c r="BA309">
        <f t="shared" si="190"/>
        <v>0</v>
      </c>
      <c r="BB309">
        <f t="shared" si="191"/>
        <v>0</v>
      </c>
      <c r="BC309">
        <f t="shared" si="192"/>
        <v>0</v>
      </c>
      <c r="BD309">
        <f t="shared" si="193"/>
        <v>0</v>
      </c>
      <c r="BE309">
        <f t="shared" si="194"/>
        <v>0</v>
      </c>
      <c r="BF309">
        <f t="shared" si="195"/>
        <v>0</v>
      </c>
      <c r="BG309">
        <f t="shared" si="196"/>
        <v>0</v>
      </c>
      <c r="BH309">
        <f t="shared" si="197"/>
        <v>0</v>
      </c>
      <c r="BI309">
        <f t="shared" si="198"/>
        <v>0</v>
      </c>
      <c r="BJ309">
        <f t="shared" si="199"/>
        <v>0</v>
      </c>
      <c r="BK309">
        <f t="shared" si="200"/>
        <v>0</v>
      </c>
      <c r="BL309">
        <f t="shared" si="201"/>
        <v>0</v>
      </c>
      <c r="BM309">
        <f t="shared" si="202"/>
        <v>0</v>
      </c>
      <c r="BN309">
        <f t="shared" si="203"/>
        <v>0</v>
      </c>
      <c r="BO309">
        <f t="shared" si="204"/>
        <v>0</v>
      </c>
      <c r="BP309">
        <f t="shared" si="205"/>
        <v>0</v>
      </c>
      <c r="BU309" s="207">
        <v>10</v>
      </c>
      <c r="BX309" s="85">
        <v>15</v>
      </c>
      <c r="BY309" s="85">
        <v>18</v>
      </c>
    </row>
    <row r="310" spans="1:77">
      <c r="A310" s="76" t="str">
        <f t="shared" si="183"/>
        <v>1008</v>
      </c>
      <c r="B310" s="22">
        <v>39749</v>
      </c>
      <c r="C310" s="85"/>
      <c r="D310" s="85"/>
      <c r="E310" s="85"/>
      <c r="F310" s="85"/>
      <c r="G310" s="85"/>
      <c r="H310" s="85"/>
      <c r="I310" s="85"/>
      <c r="J310" s="85"/>
      <c r="K310" s="85"/>
      <c r="L310" s="85"/>
      <c r="M310" s="85"/>
      <c r="N310" s="85"/>
      <c r="O310" s="85"/>
      <c r="P310" s="85"/>
      <c r="Q310" s="85"/>
      <c r="R310" s="85"/>
      <c r="S310" s="85"/>
      <c r="T310" s="85"/>
      <c r="U310" s="85"/>
      <c r="V310" s="85"/>
      <c r="W310" s="85"/>
      <c r="X310" s="85"/>
      <c r="Y310" s="85"/>
      <c r="Z310" s="85"/>
      <c r="AA310" s="85"/>
      <c r="AB310" s="85"/>
      <c r="AC310" s="85"/>
      <c r="AD310" s="85"/>
      <c r="AE310" s="85"/>
      <c r="AF310" s="85"/>
      <c r="AG310" s="85"/>
      <c r="AH310" s="85"/>
      <c r="AI310" s="85"/>
      <c r="AJ310" s="85"/>
      <c r="AK310" s="85"/>
      <c r="AL310" s="85"/>
      <c r="AM310" s="85"/>
      <c r="AN310" s="85"/>
      <c r="AO310" s="85"/>
      <c r="AP310" s="85"/>
      <c r="AQ310" s="85"/>
      <c r="AR310" s="85"/>
      <c r="AS310" s="85"/>
      <c r="AT310" s="85"/>
      <c r="AU310">
        <f t="shared" si="184"/>
        <v>0</v>
      </c>
      <c r="AV310">
        <f t="shared" si="185"/>
        <v>0</v>
      </c>
      <c r="AW310">
        <f t="shared" si="186"/>
        <v>0</v>
      </c>
      <c r="AX310">
        <f t="shared" si="187"/>
        <v>0</v>
      </c>
      <c r="AY310">
        <f t="shared" si="188"/>
        <v>0</v>
      </c>
      <c r="AZ310">
        <f t="shared" si="189"/>
        <v>0</v>
      </c>
      <c r="BA310">
        <f t="shared" si="190"/>
        <v>0</v>
      </c>
      <c r="BB310">
        <f t="shared" si="191"/>
        <v>0</v>
      </c>
      <c r="BC310">
        <f t="shared" si="192"/>
        <v>0</v>
      </c>
      <c r="BD310">
        <f t="shared" si="193"/>
        <v>0</v>
      </c>
      <c r="BE310">
        <f t="shared" si="194"/>
        <v>0</v>
      </c>
      <c r="BF310">
        <f t="shared" si="195"/>
        <v>0</v>
      </c>
      <c r="BG310">
        <f t="shared" si="196"/>
        <v>0</v>
      </c>
      <c r="BH310">
        <f t="shared" si="197"/>
        <v>0</v>
      </c>
      <c r="BI310">
        <f t="shared" si="198"/>
        <v>0</v>
      </c>
      <c r="BJ310">
        <f t="shared" si="199"/>
        <v>0</v>
      </c>
      <c r="BK310">
        <f t="shared" si="200"/>
        <v>0</v>
      </c>
      <c r="BL310">
        <f t="shared" si="201"/>
        <v>0</v>
      </c>
      <c r="BM310">
        <f t="shared" si="202"/>
        <v>0</v>
      </c>
      <c r="BN310">
        <f t="shared" si="203"/>
        <v>0</v>
      </c>
      <c r="BO310">
        <f t="shared" si="204"/>
        <v>0</v>
      </c>
      <c r="BP310">
        <f t="shared" si="205"/>
        <v>0</v>
      </c>
      <c r="BU310" s="207">
        <v>10</v>
      </c>
      <c r="BX310" s="85">
        <v>15</v>
      </c>
      <c r="BY310" s="85">
        <v>12</v>
      </c>
    </row>
    <row r="311" spans="1:77">
      <c r="A311" s="76" t="str">
        <f t="shared" si="183"/>
        <v>1008</v>
      </c>
      <c r="B311" s="22">
        <v>39750</v>
      </c>
      <c r="C311" s="85"/>
      <c r="D311" s="85"/>
      <c r="E311" s="85"/>
      <c r="F311" s="85"/>
      <c r="G311" s="85"/>
      <c r="H311" s="85"/>
      <c r="I311" s="85"/>
      <c r="J311" s="85"/>
      <c r="K311" s="85"/>
      <c r="L311" s="85"/>
      <c r="M311" s="85"/>
      <c r="N311" s="85"/>
      <c r="O311" s="85"/>
      <c r="P311" s="85"/>
      <c r="Q311" s="85"/>
      <c r="R311" s="85"/>
      <c r="S311" s="85"/>
      <c r="T311" s="85"/>
      <c r="U311" s="85"/>
      <c r="V311" s="85"/>
      <c r="W311" s="85"/>
      <c r="X311" s="85"/>
      <c r="Y311" s="85"/>
      <c r="Z311" s="85"/>
      <c r="AA311" s="85"/>
      <c r="AB311" s="85"/>
      <c r="AC311" s="85"/>
      <c r="AD311" s="85"/>
      <c r="AE311" s="85"/>
      <c r="AF311" s="85"/>
      <c r="AG311" s="85"/>
      <c r="AH311" s="85"/>
      <c r="AI311" s="85"/>
      <c r="AJ311" s="85"/>
      <c r="AK311" s="85"/>
      <c r="AL311" s="85"/>
      <c r="AM311" s="85"/>
      <c r="AN311" s="85"/>
      <c r="AO311" s="85"/>
      <c r="AP311" s="85"/>
      <c r="AQ311" s="85"/>
      <c r="AR311" s="85"/>
      <c r="AS311" s="85"/>
      <c r="AT311" s="85"/>
      <c r="AU311">
        <f t="shared" si="184"/>
        <v>0</v>
      </c>
      <c r="AV311">
        <f t="shared" si="185"/>
        <v>0</v>
      </c>
      <c r="AW311">
        <f t="shared" si="186"/>
        <v>0</v>
      </c>
      <c r="AX311">
        <f t="shared" si="187"/>
        <v>0</v>
      </c>
      <c r="AY311">
        <f t="shared" si="188"/>
        <v>0</v>
      </c>
      <c r="AZ311">
        <f t="shared" si="189"/>
        <v>0</v>
      </c>
      <c r="BA311">
        <f t="shared" si="190"/>
        <v>0</v>
      </c>
      <c r="BB311">
        <f t="shared" si="191"/>
        <v>0</v>
      </c>
      <c r="BC311">
        <f t="shared" si="192"/>
        <v>0</v>
      </c>
      <c r="BD311">
        <f t="shared" si="193"/>
        <v>0</v>
      </c>
      <c r="BE311">
        <f t="shared" si="194"/>
        <v>0</v>
      </c>
      <c r="BF311">
        <f t="shared" si="195"/>
        <v>0</v>
      </c>
      <c r="BG311">
        <f t="shared" si="196"/>
        <v>0</v>
      </c>
      <c r="BH311">
        <f t="shared" si="197"/>
        <v>0</v>
      </c>
      <c r="BI311">
        <f t="shared" si="198"/>
        <v>0</v>
      </c>
      <c r="BJ311">
        <f t="shared" si="199"/>
        <v>0</v>
      </c>
      <c r="BK311">
        <f t="shared" si="200"/>
        <v>0</v>
      </c>
      <c r="BL311">
        <f t="shared" si="201"/>
        <v>0</v>
      </c>
      <c r="BM311">
        <f t="shared" si="202"/>
        <v>0</v>
      </c>
      <c r="BN311">
        <f t="shared" si="203"/>
        <v>0</v>
      </c>
      <c r="BO311">
        <f t="shared" si="204"/>
        <v>0</v>
      </c>
      <c r="BP311">
        <f t="shared" si="205"/>
        <v>0</v>
      </c>
      <c r="BV311" s="207">
        <v>10</v>
      </c>
      <c r="BX311" s="85">
        <v>15</v>
      </c>
      <c r="BY311" s="85">
        <v>27</v>
      </c>
    </row>
    <row r="312" spans="1:77">
      <c r="A312" s="76" t="str">
        <f t="shared" si="183"/>
        <v>1008</v>
      </c>
      <c r="B312" s="22">
        <v>39751</v>
      </c>
      <c r="C312" s="85"/>
      <c r="D312" s="85"/>
      <c r="E312" s="85"/>
      <c r="F312" s="85"/>
      <c r="G312" s="85"/>
      <c r="H312" s="85"/>
      <c r="I312" s="85"/>
      <c r="J312" s="85"/>
      <c r="K312" s="85"/>
      <c r="L312" s="85"/>
      <c r="M312" s="85"/>
      <c r="N312" s="85"/>
      <c r="O312" s="85"/>
      <c r="P312" s="85"/>
      <c r="Q312" s="85"/>
      <c r="R312" s="85"/>
      <c r="S312" s="85"/>
      <c r="T312" s="85"/>
      <c r="U312" s="85"/>
      <c r="V312" s="85"/>
      <c r="W312" s="85"/>
      <c r="X312" s="85"/>
      <c r="Y312" s="85"/>
      <c r="Z312" s="85"/>
      <c r="AA312" s="85"/>
      <c r="AB312" s="85"/>
      <c r="AC312" s="85"/>
      <c r="AD312" s="85"/>
      <c r="AE312" s="85"/>
      <c r="AF312" s="85"/>
      <c r="AG312" s="85"/>
      <c r="AH312" s="85"/>
      <c r="AI312" s="85"/>
      <c r="AJ312" s="85"/>
      <c r="AK312" s="85"/>
      <c r="AL312" s="85"/>
      <c r="AM312" s="85"/>
      <c r="AN312" s="85"/>
      <c r="AO312" s="85"/>
      <c r="AP312" s="85"/>
      <c r="AQ312" s="85"/>
      <c r="AR312" s="85"/>
      <c r="AS312" s="85"/>
      <c r="AT312" s="85"/>
      <c r="AU312">
        <f t="shared" si="184"/>
        <v>0</v>
      </c>
      <c r="AV312">
        <f t="shared" si="185"/>
        <v>0</v>
      </c>
      <c r="AW312">
        <f t="shared" si="186"/>
        <v>0</v>
      </c>
      <c r="AX312">
        <f t="shared" si="187"/>
        <v>0</v>
      </c>
      <c r="AY312">
        <f t="shared" si="188"/>
        <v>0</v>
      </c>
      <c r="AZ312">
        <f t="shared" si="189"/>
        <v>0</v>
      </c>
      <c r="BA312">
        <f t="shared" si="190"/>
        <v>0</v>
      </c>
      <c r="BB312">
        <f t="shared" si="191"/>
        <v>0</v>
      </c>
      <c r="BC312">
        <f t="shared" si="192"/>
        <v>0</v>
      </c>
      <c r="BD312">
        <f t="shared" si="193"/>
        <v>0</v>
      </c>
      <c r="BE312">
        <f t="shared" si="194"/>
        <v>0</v>
      </c>
      <c r="BF312">
        <f t="shared" si="195"/>
        <v>0</v>
      </c>
      <c r="BG312">
        <f t="shared" si="196"/>
        <v>0</v>
      </c>
      <c r="BH312">
        <f t="shared" si="197"/>
        <v>0</v>
      </c>
      <c r="BI312">
        <f t="shared" si="198"/>
        <v>0</v>
      </c>
      <c r="BJ312">
        <f t="shared" si="199"/>
        <v>0</v>
      </c>
      <c r="BK312">
        <f t="shared" si="200"/>
        <v>0</v>
      </c>
      <c r="BL312">
        <f t="shared" si="201"/>
        <v>0</v>
      </c>
      <c r="BM312">
        <f t="shared" si="202"/>
        <v>0</v>
      </c>
      <c r="BN312">
        <f t="shared" si="203"/>
        <v>0</v>
      </c>
      <c r="BO312">
        <f t="shared" si="204"/>
        <v>0</v>
      </c>
      <c r="BP312">
        <f t="shared" si="205"/>
        <v>0</v>
      </c>
      <c r="BV312" s="207">
        <v>10</v>
      </c>
      <c r="BX312" s="85">
        <v>15</v>
      </c>
      <c r="BY312" s="85">
        <v>12</v>
      </c>
    </row>
    <row r="313" spans="1:77">
      <c r="A313" s="76" t="str">
        <f t="shared" si="183"/>
        <v>1008</v>
      </c>
      <c r="B313" s="22">
        <v>39752</v>
      </c>
      <c r="C313" s="85"/>
      <c r="D313" s="85"/>
      <c r="E313" s="85"/>
      <c r="F313" s="85"/>
      <c r="G313" s="85"/>
      <c r="H313" s="85"/>
      <c r="I313" s="85"/>
      <c r="J313" s="85"/>
      <c r="K313" s="85"/>
      <c r="L313" s="85"/>
      <c r="M313" s="85"/>
      <c r="N313" s="85"/>
      <c r="O313" s="85"/>
      <c r="P313" s="85"/>
      <c r="Q313" s="85"/>
      <c r="R313" s="85"/>
      <c r="S313" s="85"/>
      <c r="T313" s="85"/>
      <c r="U313" s="85"/>
      <c r="V313" s="85"/>
      <c r="W313" s="85"/>
      <c r="X313" s="85"/>
      <c r="Y313" s="85"/>
      <c r="Z313" s="85"/>
      <c r="AA313" s="85"/>
      <c r="AB313" s="85"/>
      <c r="AC313" s="85"/>
      <c r="AD313" s="85"/>
      <c r="AE313" s="85"/>
      <c r="AF313" s="85"/>
      <c r="AG313" s="85"/>
      <c r="AH313" s="85"/>
      <c r="AI313" s="85"/>
      <c r="AJ313" s="85"/>
      <c r="AK313" s="85"/>
      <c r="AL313" s="85"/>
      <c r="AM313" s="85"/>
      <c r="AN313" s="85"/>
      <c r="AO313" s="85"/>
      <c r="AP313" s="85"/>
      <c r="AQ313" s="85"/>
      <c r="AR313" s="85"/>
      <c r="AS313" s="85"/>
      <c r="AT313" s="85"/>
      <c r="AU313">
        <f t="shared" si="184"/>
        <v>0</v>
      </c>
      <c r="AV313">
        <f t="shared" si="185"/>
        <v>0</v>
      </c>
      <c r="AW313">
        <f t="shared" si="186"/>
        <v>0</v>
      </c>
      <c r="AX313">
        <f t="shared" si="187"/>
        <v>0</v>
      </c>
      <c r="AY313">
        <f t="shared" si="188"/>
        <v>0</v>
      </c>
      <c r="AZ313">
        <f t="shared" si="189"/>
        <v>0</v>
      </c>
      <c r="BA313">
        <f t="shared" si="190"/>
        <v>0</v>
      </c>
      <c r="BB313">
        <f t="shared" si="191"/>
        <v>0</v>
      </c>
      <c r="BC313">
        <f t="shared" si="192"/>
        <v>0</v>
      </c>
      <c r="BD313">
        <f t="shared" si="193"/>
        <v>0</v>
      </c>
      <c r="BE313">
        <f t="shared" si="194"/>
        <v>0</v>
      </c>
      <c r="BF313">
        <f t="shared" si="195"/>
        <v>0</v>
      </c>
      <c r="BG313">
        <f t="shared" si="196"/>
        <v>0</v>
      </c>
      <c r="BH313">
        <f t="shared" si="197"/>
        <v>0</v>
      </c>
      <c r="BI313">
        <f t="shared" si="198"/>
        <v>0</v>
      </c>
      <c r="BJ313">
        <f t="shared" si="199"/>
        <v>0</v>
      </c>
      <c r="BK313">
        <f t="shared" si="200"/>
        <v>0</v>
      </c>
      <c r="BL313">
        <f t="shared" si="201"/>
        <v>0</v>
      </c>
      <c r="BM313">
        <f t="shared" si="202"/>
        <v>0</v>
      </c>
      <c r="BN313">
        <f t="shared" si="203"/>
        <v>0</v>
      </c>
      <c r="BO313">
        <f t="shared" si="204"/>
        <v>0</v>
      </c>
      <c r="BP313">
        <f t="shared" si="205"/>
        <v>0</v>
      </c>
      <c r="BU313" s="207">
        <v>10</v>
      </c>
      <c r="BX313" s="85">
        <v>15</v>
      </c>
      <c r="BY313" s="85">
        <v>22</v>
      </c>
    </row>
    <row r="314" spans="1:77">
      <c r="A314" s="76" t="str">
        <f t="shared" si="183"/>
        <v>1108</v>
      </c>
      <c r="B314" s="22">
        <v>39753</v>
      </c>
      <c r="C314" s="85"/>
      <c r="D314" s="85"/>
      <c r="E314" s="85"/>
      <c r="F314" s="85"/>
      <c r="G314" s="85"/>
      <c r="H314" s="85"/>
      <c r="I314" s="85"/>
      <c r="J314" s="85"/>
      <c r="K314" s="85"/>
      <c r="L314" s="85"/>
      <c r="M314" s="85"/>
      <c r="N314" s="85"/>
      <c r="O314" s="85"/>
      <c r="P314" s="85"/>
      <c r="Q314" s="85"/>
      <c r="R314" s="85"/>
      <c r="S314" s="85"/>
      <c r="T314" s="85"/>
      <c r="U314" s="85"/>
      <c r="V314" s="85"/>
      <c r="W314" s="85"/>
      <c r="X314" s="85"/>
      <c r="Y314" s="85"/>
      <c r="Z314" s="85"/>
      <c r="AA314" s="85"/>
      <c r="AB314" s="85"/>
      <c r="AC314" s="85"/>
      <c r="AD314" s="85"/>
      <c r="AE314" s="85"/>
      <c r="AF314" s="85"/>
      <c r="AG314" s="85"/>
      <c r="AH314" s="85"/>
      <c r="AI314" s="85"/>
      <c r="AJ314" s="85"/>
      <c r="AK314" s="85"/>
      <c r="AL314" s="85"/>
      <c r="AM314" s="85"/>
      <c r="AN314" s="85"/>
      <c r="AO314" s="85"/>
      <c r="AP314" s="85"/>
      <c r="AQ314" s="85"/>
      <c r="AR314" s="85"/>
      <c r="AS314" s="85"/>
      <c r="AT314" s="85"/>
      <c r="AU314">
        <f t="shared" si="184"/>
        <v>0</v>
      </c>
      <c r="AV314">
        <f t="shared" si="185"/>
        <v>0</v>
      </c>
      <c r="AW314">
        <f t="shared" si="186"/>
        <v>0</v>
      </c>
      <c r="AX314">
        <f t="shared" si="187"/>
        <v>0</v>
      </c>
      <c r="AY314">
        <f t="shared" si="188"/>
        <v>0</v>
      </c>
      <c r="AZ314">
        <f t="shared" si="189"/>
        <v>0</v>
      </c>
      <c r="BA314">
        <f t="shared" si="190"/>
        <v>0</v>
      </c>
      <c r="BB314">
        <f t="shared" si="191"/>
        <v>0</v>
      </c>
      <c r="BC314">
        <f t="shared" si="192"/>
        <v>0</v>
      </c>
      <c r="BD314">
        <f t="shared" si="193"/>
        <v>0</v>
      </c>
      <c r="BE314">
        <f t="shared" si="194"/>
        <v>0</v>
      </c>
      <c r="BF314">
        <f t="shared" si="195"/>
        <v>0</v>
      </c>
      <c r="BG314">
        <f t="shared" si="196"/>
        <v>0</v>
      </c>
      <c r="BH314">
        <f t="shared" si="197"/>
        <v>0</v>
      </c>
      <c r="BI314">
        <f t="shared" si="198"/>
        <v>0</v>
      </c>
      <c r="BJ314">
        <f t="shared" si="199"/>
        <v>0</v>
      </c>
      <c r="BK314">
        <f t="shared" si="200"/>
        <v>0</v>
      </c>
      <c r="BL314">
        <f t="shared" si="201"/>
        <v>0</v>
      </c>
      <c r="BM314">
        <f t="shared" si="202"/>
        <v>0</v>
      </c>
      <c r="BN314">
        <f t="shared" si="203"/>
        <v>0</v>
      </c>
      <c r="BO314">
        <f t="shared" si="204"/>
        <v>0</v>
      </c>
      <c r="BP314">
        <f t="shared" si="205"/>
        <v>0</v>
      </c>
      <c r="BX314" s="85"/>
      <c r="BY314" s="85"/>
    </row>
    <row r="315" spans="1:77">
      <c r="A315" s="76" t="str">
        <f t="shared" si="183"/>
        <v>1108</v>
      </c>
      <c r="B315" s="22">
        <v>39754</v>
      </c>
      <c r="C315" s="85"/>
      <c r="D315" s="85"/>
      <c r="E315" s="85"/>
      <c r="F315" s="85"/>
      <c r="G315" s="85"/>
      <c r="H315" s="85"/>
      <c r="I315" s="85"/>
      <c r="J315" s="85"/>
      <c r="K315" s="85"/>
      <c r="L315" s="85"/>
      <c r="M315" s="85"/>
      <c r="N315" s="85"/>
      <c r="O315" s="85"/>
      <c r="P315" s="85"/>
      <c r="Q315" s="85"/>
      <c r="R315" s="85"/>
      <c r="S315" s="85"/>
      <c r="T315" s="85"/>
      <c r="U315" s="85"/>
      <c r="V315" s="85"/>
      <c r="W315" s="85"/>
      <c r="X315" s="85"/>
      <c r="Y315" s="85"/>
      <c r="Z315" s="85"/>
      <c r="AA315" s="85"/>
      <c r="AB315" s="85"/>
      <c r="AC315" s="85"/>
      <c r="AD315" s="85"/>
      <c r="AE315" s="85"/>
      <c r="AF315" s="85"/>
      <c r="AG315" s="85"/>
      <c r="AH315" s="85"/>
      <c r="AI315" s="85"/>
      <c r="AJ315" s="85"/>
      <c r="AK315" s="85"/>
      <c r="AL315" s="85"/>
      <c r="AM315" s="85"/>
      <c r="AN315" s="85"/>
      <c r="AO315" s="85"/>
      <c r="AP315" s="85"/>
      <c r="AQ315" s="85"/>
      <c r="AR315" s="85"/>
      <c r="AS315" s="85"/>
      <c r="AT315" s="85"/>
      <c r="AU315">
        <f t="shared" si="184"/>
        <v>0</v>
      </c>
      <c r="AV315">
        <f t="shared" si="185"/>
        <v>0</v>
      </c>
      <c r="AW315">
        <f t="shared" si="186"/>
        <v>0</v>
      </c>
      <c r="AX315">
        <f t="shared" si="187"/>
        <v>0</v>
      </c>
      <c r="AY315">
        <f t="shared" si="188"/>
        <v>0</v>
      </c>
      <c r="AZ315">
        <f t="shared" si="189"/>
        <v>0</v>
      </c>
      <c r="BA315">
        <f t="shared" si="190"/>
        <v>0</v>
      </c>
      <c r="BB315">
        <f t="shared" si="191"/>
        <v>0</v>
      </c>
      <c r="BC315">
        <f t="shared" si="192"/>
        <v>0</v>
      </c>
      <c r="BD315">
        <f t="shared" si="193"/>
        <v>0</v>
      </c>
      <c r="BE315">
        <f t="shared" si="194"/>
        <v>0</v>
      </c>
      <c r="BF315">
        <f t="shared" si="195"/>
        <v>0</v>
      </c>
      <c r="BG315">
        <f t="shared" si="196"/>
        <v>0</v>
      </c>
      <c r="BH315">
        <f t="shared" si="197"/>
        <v>0</v>
      </c>
      <c r="BI315">
        <f t="shared" si="198"/>
        <v>0</v>
      </c>
      <c r="BJ315">
        <f t="shared" si="199"/>
        <v>0</v>
      </c>
      <c r="BK315">
        <f t="shared" si="200"/>
        <v>0</v>
      </c>
      <c r="BL315">
        <f t="shared" si="201"/>
        <v>0</v>
      </c>
      <c r="BM315">
        <f t="shared" si="202"/>
        <v>0</v>
      </c>
      <c r="BN315">
        <f t="shared" si="203"/>
        <v>0</v>
      </c>
      <c r="BO315">
        <f t="shared" si="204"/>
        <v>0</v>
      </c>
      <c r="BP315">
        <f t="shared" si="205"/>
        <v>0</v>
      </c>
      <c r="BX315" s="85"/>
      <c r="BY315" s="85"/>
    </row>
    <row r="316" spans="1:77">
      <c r="A316" s="76" t="str">
        <f t="shared" si="183"/>
        <v>1108</v>
      </c>
      <c r="B316" s="22">
        <v>39755</v>
      </c>
      <c r="C316" s="85"/>
      <c r="D316" s="85"/>
      <c r="E316" s="85"/>
      <c r="F316" s="85"/>
      <c r="G316" s="85"/>
      <c r="H316" s="85"/>
      <c r="I316" s="85"/>
      <c r="J316" s="85"/>
      <c r="K316" s="85"/>
      <c r="L316" s="85"/>
      <c r="M316" s="85"/>
      <c r="N316" s="85"/>
      <c r="O316" s="85"/>
      <c r="P316" s="85"/>
      <c r="Q316" s="85"/>
      <c r="R316" s="85"/>
      <c r="S316" s="85"/>
      <c r="T316" s="85"/>
      <c r="U316" s="85"/>
      <c r="V316" s="85"/>
      <c r="W316" s="85"/>
      <c r="X316" s="85"/>
      <c r="Y316" s="85"/>
      <c r="Z316" s="85"/>
      <c r="AA316" s="85"/>
      <c r="AB316" s="85"/>
      <c r="AC316" s="85"/>
      <c r="AD316" s="85"/>
      <c r="AE316" s="85"/>
      <c r="AF316" s="85"/>
      <c r="AG316" s="85"/>
      <c r="AH316" s="85"/>
      <c r="AI316" s="85"/>
      <c r="AJ316" s="85"/>
      <c r="AK316" s="85"/>
      <c r="AL316" s="85"/>
      <c r="AM316" s="85"/>
      <c r="AN316" s="85"/>
      <c r="AO316" s="85"/>
      <c r="AP316" s="85"/>
      <c r="AQ316" s="85"/>
      <c r="AR316" s="85"/>
      <c r="AS316" s="85"/>
      <c r="AT316" s="85"/>
      <c r="AU316">
        <f t="shared" si="184"/>
        <v>0</v>
      </c>
      <c r="AV316">
        <f t="shared" si="185"/>
        <v>0</v>
      </c>
      <c r="AW316">
        <f t="shared" si="186"/>
        <v>0</v>
      </c>
      <c r="AX316">
        <f t="shared" si="187"/>
        <v>0</v>
      </c>
      <c r="AY316">
        <f t="shared" si="188"/>
        <v>0</v>
      </c>
      <c r="AZ316">
        <f t="shared" si="189"/>
        <v>0</v>
      </c>
      <c r="BA316">
        <f t="shared" si="190"/>
        <v>0</v>
      </c>
      <c r="BB316">
        <f t="shared" si="191"/>
        <v>0</v>
      </c>
      <c r="BC316">
        <f t="shared" si="192"/>
        <v>0</v>
      </c>
      <c r="BD316">
        <f t="shared" si="193"/>
        <v>0</v>
      </c>
      <c r="BE316">
        <f t="shared" si="194"/>
        <v>0</v>
      </c>
      <c r="BF316">
        <f t="shared" si="195"/>
        <v>0</v>
      </c>
      <c r="BG316">
        <f t="shared" si="196"/>
        <v>0</v>
      </c>
      <c r="BH316">
        <f t="shared" si="197"/>
        <v>0</v>
      </c>
      <c r="BI316">
        <f t="shared" si="198"/>
        <v>0</v>
      </c>
      <c r="BJ316">
        <f t="shared" si="199"/>
        <v>0</v>
      </c>
      <c r="BK316">
        <f t="shared" si="200"/>
        <v>0</v>
      </c>
      <c r="BL316">
        <f t="shared" si="201"/>
        <v>0</v>
      </c>
      <c r="BM316">
        <f t="shared" si="202"/>
        <v>0</v>
      </c>
      <c r="BN316">
        <f t="shared" si="203"/>
        <v>0</v>
      </c>
      <c r="BO316">
        <f t="shared" si="204"/>
        <v>0</v>
      </c>
      <c r="BP316">
        <f t="shared" si="205"/>
        <v>0</v>
      </c>
      <c r="BX316" s="85"/>
      <c r="BY316" s="85"/>
    </row>
    <row r="317" spans="1:77">
      <c r="A317" s="76" t="str">
        <f t="shared" si="183"/>
        <v>1108</v>
      </c>
      <c r="B317" s="22">
        <v>39756</v>
      </c>
      <c r="C317" s="85"/>
      <c r="D317" s="85"/>
      <c r="E317" s="85"/>
      <c r="F317" s="85"/>
      <c r="G317" s="85"/>
      <c r="H317" s="85"/>
      <c r="I317" s="85"/>
      <c r="J317" s="85"/>
      <c r="K317" s="85"/>
      <c r="L317" s="85"/>
      <c r="M317" s="85"/>
      <c r="N317" s="85"/>
      <c r="O317" s="85"/>
      <c r="P317" s="85"/>
      <c r="Q317" s="85"/>
      <c r="R317" s="85"/>
      <c r="S317" s="85"/>
      <c r="T317" s="85"/>
      <c r="U317" s="85"/>
      <c r="V317" s="85"/>
      <c r="W317" s="85"/>
      <c r="X317" s="85"/>
      <c r="Y317" s="85"/>
      <c r="Z317" s="85"/>
      <c r="AA317" s="85"/>
      <c r="AB317" s="85"/>
      <c r="AC317" s="85"/>
      <c r="AD317" s="85"/>
      <c r="AE317" s="85"/>
      <c r="AF317" s="85"/>
      <c r="AG317" s="85"/>
      <c r="AH317" s="85"/>
      <c r="AI317" s="85"/>
      <c r="AJ317" s="85"/>
      <c r="AK317" s="85"/>
      <c r="AL317" s="85"/>
      <c r="AM317" s="85"/>
      <c r="AN317" s="85"/>
      <c r="AO317" s="85"/>
      <c r="AP317" s="85"/>
      <c r="AQ317" s="85"/>
      <c r="AR317" s="85"/>
      <c r="AS317" s="85"/>
      <c r="AT317" s="85"/>
      <c r="AU317">
        <f t="shared" si="184"/>
        <v>0</v>
      </c>
      <c r="AV317">
        <f t="shared" si="185"/>
        <v>0</v>
      </c>
      <c r="AW317">
        <f t="shared" si="186"/>
        <v>0</v>
      </c>
      <c r="AX317">
        <f t="shared" si="187"/>
        <v>0</v>
      </c>
      <c r="AY317">
        <f t="shared" si="188"/>
        <v>0</v>
      </c>
      <c r="AZ317">
        <f t="shared" si="189"/>
        <v>0</v>
      </c>
      <c r="BA317">
        <f t="shared" si="190"/>
        <v>0</v>
      </c>
      <c r="BB317">
        <f t="shared" si="191"/>
        <v>0</v>
      </c>
      <c r="BC317">
        <f t="shared" si="192"/>
        <v>0</v>
      </c>
      <c r="BD317">
        <f t="shared" si="193"/>
        <v>0</v>
      </c>
      <c r="BE317">
        <f t="shared" si="194"/>
        <v>0</v>
      </c>
      <c r="BF317">
        <f t="shared" si="195"/>
        <v>0</v>
      </c>
      <c r="BG317">
        <f t="shared" si="196"/>
        <v>0</v>
      </c>
      <c r="BH317">
        <f t="shared" si="197"/>
        <v>0</v>
      </c>
      <c r="BI317">
        <f t="shared" si="198"/>
        <v>0</v>
      </c>
      <c r="BJ317">
        <f t="shared" si="199"/>
        <v>0</v>
      </c>
      <c r="BK317">
        <f t="shared" si="200"/>
        <v>0</v>
      </c>
      <c r="BL317">
        <f t="shared" si="201"/>
        <v>0</v>
      </c>
      <c r="BM317">
        <f t="shared" si="202"/>
        <v>0</v>
      </c>
      <c r="BN317">
        <f t="shared" si="203"/>
        <v>0</v>
      </c>
      <c r="BO317">
        <f t="shared" si="204"/>
        <v>0</v>
      </c>
      <c r="BP317">
        <f t="shared" si="205"/>
        <v>0</v>
      </c>
      <c r="BX317" s="85"/>
      <c r="BY317" s="85"/>
    </row>
    <row r="318" spans="1:77">
      <c r="A318" s="76" t="str">
        <f t="shared" si="183"/>
        <v>1108</v>
      </c>
      <c r="B318" s="22">
        <v>39757</v>
      </c>
      <c r="C318" s="85"/>
      <c r="D318" s="85"/>
      <c r="E318" s="85"/>
      <c r="F318" s="85"/>
      <c r="G318" s="85"/>
      <c r="H318" s="85"/>
      <c r="I318" s="85"/>
      <c r="J318" s="85"/>
      <c r="K318" s="85"/>
      <c r="L318" s="85"/>
      <c r="M318" s="85"/>
      <c r="N318" s="85"/>
      <c r="O318" s="85"/>
      <c r="P318" s="85"/>
      <c r="Q318" s="85"/>
      <c r="R318" s="85"/>
      <c r="S318" s="85"/>
      <c r="T318" s="85"/>
      <c r="U318" s="85"/>
      <c r="V318" s="85"/>
      <c r="W318" s="85"/>
      <c r="X318" s="85"/>
      <c r="Y318" s="85"/>
      <c r="Z318" s="85"/>
      <c r="AA318" s="85"/>
      <c r="AB318" s="85"/>
      <c r="AC318" s="85"/>
      <c r="AD318" s="85"/>
      <c r="AE318" s="85"/>
      <c r="AF318" s="85"/>
      <c r="AG318" s="85"/>
      <c r="AH318" s="85"/>
      <c r="AI318" s="85"/>
      <c r="AJ318" s="85"/>
      <c r="AK318" s="85"/>
      <c r="AL318" s="85"/>
      <c r="AM318" s="85"/>
      <c r="AN318" s="85"/>
      <c r="AO318" s="85"/>
      <c r="AP318" s="85"/>
      <c r="AQ318" s="85"/>
      <c r="AR318" s="85"/>
      <c r="AS318" s="85"/>
      <c r="AT318" s="85"/>
      <c r="AU318">
        <f t="shared" si="184"/>
        <v>0</v>
      </c>
      <c r="AV318">
        <f t="shared" si="185"/>
        <v>0</v>
      </c>
      <c r="AW318">
        <f t="shared" si="186"/>
        <v>0</v>
      </c>
      <c r="AX318">
        <f t="shared" si="187"/>
        <v>0</v>
      </c>
      <c r="AY318">
        <f t="shared" si="188"/>
        <v>0</v>
      </c>
      <c r="AZ318">
        <f t="shared" si="189"/>
        <v>0</v>
      </c>
      <c r="BA318">
        <f t="shared" si="190"/>
        <v>0</v>
      </c>
      <c r="BB318">
        <f t="shared" si="191"/>
        <v>0</v>
      </c>
      <c r="BC318">
        <f t="shared" si="192"/>
        <v>0</v>
      </c>
      <c r="BD318">
        <f t="shared" si="193"/>
        <v>0</v>
      </c>
      <c r="BE318">
        <f t="shared" si="194"/>
        <v>0</v>
      </c>
      <c r="BF318">
        <f t="shared" si="195"/>
        <v>0</v>
      </c>
      <c r="BG318">
        <f t="shared" si="196"/>
        <v>0</v>
      </c>
      <c r="BH318">
        <f t="shared" si="197"/>
        <v>0</v>
      </c>
      <c r="BI318">
        <f t="shared" si="198"/>
        <v>0</v>
      </c>
      <c r="BJ318">
        <f t="shared" si="199"/>
        <v>0</v>
      </c>
      <c r="BK318">
        <f t="shared" si="200"/>
        <v>0</v>
      </c>
      <c r="BL318">
        <f t="shared" si="201"/>
        <v>0</v>
      </c>
      <c r="BM318">
        <f t="shared" si="202"/>
        <v>0</v>
      </c>
      <c r="BN318">
        <f t="shared" si="203"/>
        <v>0</v>
      </c>
      <c r="BO318">
        <f t="shared" si="204"/>
        <v>0</v>
      </c>
      <c r="BP318">
        <f t="shared" si="205"/>
        <v>0</v>
      </c>
      <c r="BX318" s="85"/>
      <c r="BY318" s="85"/>
    </row>
    <row r="319" spans="1:77">
      <c r="A319" s="76" t="str">
        <f t="shared" si="183"/>
        <v>1108</v>
      </c>
      <c r="B319" s="22">
        <v>39758</v>
      </c>
      <c r="C319" s="85"/>
      <c r="D319" s="85"/>
      <c r="E319" s="85"/>
      <c r="F319" s="85"/>
      <c r="G319" s="85"/>
      <c r="H319" s="85"/>
      <c r="I319" s="85"/>
      <c r="J319" s="85"/>
      <c r="K319" s="85"/>
      <c r="L319" s="85"/>
      <c r="M319" s="85"/>
      <c r="N319" s="85"/>
      <c r="O319" s="85"/>
      <c r="P319" s="85"/>
      <c r="Q319" s="85"/>
      <c r="R319" s="85"/>
      <c r="S319" s="85"/>
      <c r="T319" s="85"/>
      <c r="U319" s="85"/>
      <c r="V319" s="85"/>
      <c r="W319" s="85"/>
      <c r="X319" s="85"/>
      <c r="Y319" s="85"/>
      <c r="Z319" s="85"/>
      <c r="AA319" s="85"/>
      <c r="AB319" s="85"/>
      <c r="AC319" s="85"/>
      <c r="AD319" s="85"/>
      <c r="AE319" s="85"/>
      <c r="AF319" s="85"/>
      <c r="AG319" s="85"/>
      <c r="AH319" s="85"/>
      <c r="AI319" s="85"/>
      <c r="AJ319" s="85"/>
      <c r="AK319" s="85"/>
      <c r="AL319" s="85"/>
      <c r="AM319" s="85"/>
      <c r="AN319" s="85"/>
      <c r="AO319" s="85"/>
      <c r="AP319" s="85"/>
      <c r="AQ319" s="85"/>
      <c r="AR319" s="85"/>
      <c r="AS319" s="85"/>
      <c r="AT319" s="85"/>
      <c r="AU319">
        <f t="shared" si="184"/>
        <v>0</v>
      </c>
      <c r="AV319">
        <f t="shared" si="185"/>
        <v>0</v>
      </c>
      <c r="AW319">
        <f t="shared" si="186"/>
        <v>0</v>
      </c>
      <c r="AX319">
        <f t="shared" si="187"/>
        <v>0</v>
      </c>
      <c r="AY319">
        <f t="shared" si="188"/>
        <v>0</v>
      </c>
      <c r="AZ319">
        <f t="shared" si="189"/>
        <v>0</v>
      </c>
      <c r="BA319">
        <f t="shared" si="190"/>
        <v>0</v>
      </c>
      <c r="BB319">
        <f t="shared" si="191"/>
        <v>0</v>
      </c>
      <c r="BC319">
        <f t="shared" si="192"/>
        <v>0</v>
      </c>
      <c r="BD319">
        <f t="shared" si="193"/>
        <v>0</v>
      </c>
      <c r="BE319">
        <f t="shared" si="194"/>
        <v>0</v>
      </c>
      <c r="BF319">
        <f t="shared" si="195"/>
        <v>0</v>
      </c>
      <c r="BG319">
        <f t="shared" si="196"/>
        <v>0</v>
      </c>
      <c r="BH319">
        <f t="shared" si="197"/>
        <v>0</v>
      </c>
      <c r="BI319">
        <f t="shared" si="198"/>
        <v>0</v>
      </c>
      <c r="BJ319">
        <f t="shared" si="199"/>
        <v>0</v>
      </c>
      <c r="BK319">
        <f t="shared" si="200"/>
        <v>0</v>
      </c>
      <c r="BL319">
        <f t="shared" si="201"/>
        <v>0</v>
      </c>
      <c r="BM319">
        <f t="shared" si="202"/>
        <v>0</v>
      </c>
      <c r="BN319">
        <f t="shared" si="203"/>
        <v>0</v>
      </c>
      <c r="BO319">
        <f t="shared" si="204"/>
        <v>0</v>
      </c>
      <c r="BP319">
        <f t="shared" si="205"/>
        <v>0</v>
      </c>
      <c r="BX319" s="85"/>
      <c r="BY319" s="85"/>
    </row>
    <row r="320" spans="1:77">
      <c r="A320" s="76" t="str">
        <f t="shared" si="183"/>
        <v>1108</v>
      </c>
      <c r="B320" s="22">
        <v>39759</v>
      </c>
      <c r="C320" s="85"/>
      <c r="D320" s="85"/>
      <c r="E320" s="85"/>
      <c r="F320" s="85"/>
      <c r="G320" s="85"/>
      <c r="H320" s="85"/>
      <c r="I320" s="85"/>
      <c r="J320" s="85"/>
      <c r="K320" s="85"/>
      <c r="L320" s="85"/>
      <c r="M320" s="85"/>
      <c r="N320" s="85"/>
      <c r="O320" s="85"/>
      <c r="P320" s="85"/>
      <c r="Q320" s="85"/>
      <c r="R320" s="85"/>
      <c r="S320" s="85"/>
      <c r="T320" s="85"/>
      <c r="U320" s="85"/>
      <c r="V320" s="85"/>
      <c r="W320" s="85"/>
      <c r="X320" s="85"/>
      <c r="Y320" s="85"/>
      <c r="Z320" s="85"/>
      <c r="AA320" s="85"/>
      <c r="AB320" s="85"/>
      <c r="AC320" s="85"/>
      <c r="AD320" s="85"/>
      <c r="AE320" s="85"/>
      <c r="AF320" s="85"/>
      <c r="AG320" s="85"/>
      <c r="AH320" s="85"/>
      <c r="AI320" s="85"/>
      <c r="AJ320" s="85"/>
      <c r="AK320" s="85"/>
      <c r="AL320" s="85"/>
      <c r="AM320" s="85"/>
      <c r="AN320" s="85"/>
      <c r="AO320" s="85"/>
      <c r="AP320" s="85"/>
      <c r="AQ320" s="85"/>
      <c r="AR320" s="85"/>
      <c r="AS320" s="85"/>
      <c r="AT320" s="85"/>
      <c r="AU320">
        <f t="shared" si="184"/>
        <v>0</v>
      </c>
      <c r="AV320">
        <f t="shared" si="185"/>
        <v>0</v>
      </c>
      <c r="AW320">
        <f t="shared" si="186"/>
        <v>0</v>
      </c>
      <c r="AX320">
        <f t="shared" si="187"/>
        <v>0</v>
      </c>
      <c r="AY320">
        <f t="shared" si="188"/>
        <v>0</v>
      </c>
      <c r="AZ320">
        <f t="shared" si="189"/>
        <v>0</v>
      </c>
      <c r="BA320">
        <f t="shared" si="190"/>
        <v>0</v>
      </c>
      <c r="BB320">
        <f t="shared" si="191"/>
        <v>0</v>
      </c>
      <c r="BC320">
        <f t="shared" si="192"/>
        <v>0</v>
      </c>
      <c r="BD320">
        <f t="shared" si="193"/>
        <v>0</v>
      </c>
      <c r="BE320">
        <f t="shared" si="194"/>
        <v>0</v>
      </c>
      <c r="BF320">
        <f t="shared" si="195"/>
        <v>0</v>
      </c>
      <c r="BG320">
        <f t="shared" si="196"/>
        <v>0</v>
      </c>
      <c r="BH320">
        <f t="shared" si="197"/>
        <v>0</v>
      </c>
      <c r="BI320">
        <f t="shared" si="198"/>
        <v>0</v>
      </c>
      <c r="BJ320">
        <f t="shared" si="199"/>
        <v>0</v>
      </c>
      <c r="BK320">
        <f t="shared" si="200"/>
        <v>0</v>
      </c>
      <c r="BL320">
        <f t="shared" si="201"/>
        <v>0</v>
      </c>
      <c r="BM320">
        <f t="shared" si="202"/>
        <v>0</v>
      </c>
      <c r="BN320">
        <f t="shared" si="203"/>
        <v>0</v>
      </c>
      <c r="BO320">
        <f t="shared" si="204"/>
        <v>0</v>
      </c>
      <c r="BP320">
        <f t="shared" si="205"/>
        <v>0</v>
      </c>
      <c r="BX320" s="85"/>
      <c r="BY320" s="85"/>
    </row>
    <row r="321" spans="1:77">
      <c r="A321" s="76" t="str">
        <f t="shared" si="183"/>
        <v>1108</v>
      </c>
      <c r="B321" s="22">
        <v>39760</v>
      </c>
      <c r="C321" s="85"/>
      <c r="D321" s="85"/>
      <c r="E321" s="85"/>
      <c r="F321" s="85"/>
      <c r="G321" s="85"/>
      <c r="H321" s="85"/>
      <c r="I321" s="85"/>
      <c r="J321" s="85"/>
      <c r="K321" s="85"/>
      <c r="L321" s="85"/>
      <c r="M321" s="85"/>
      <c r="N321" s="85"/>
      <c r="O321" s="85"/>
      <c r="P321" s="85"/>
      <c r="Q321" s="85"/>
      <c r="R321" s="85"/>
      <c r="S321" s="85"/>
      <c r="T321" s="85"/>
      <c r="U321" s="85"/>
      <c r="V321" s="85"/>
      <c r="W321" s="85"/>
      <c r="X321" s="85"/>
      <c r="Y321" s="85"/>
      <c r="Z321" s="85"/>
      <c r="AA321" s="85"/>
      <c r="AB321" s="85"/>
      <c r="AC321" s="85"/>
      <c r="AD321" s="85"/>
      <c r="AE321" s="85"/>
      <c r="AF321" s="85"/>
      <c r="AG321" s="85"/>
      <c r="AH321" s="85"/>
      <c r="AI321" s="85"/>
      <c r="AJ321" s="85"/>
      <c r="AK321" s="85"/>
      <c r="AL321" s="85"/>
      <c r="AM321" s="85"/>
      <c r="AN321" s="85"/>
      <c r="AO321" s="85"/>
      <c r="AP321" s="85"/>
      <c r="AQ321" s="85"/>
      <c r="AR321" s="85"/>
      <c r="AS321" s="85"/>
      <c r="AT321" s="85"/>
      <c r="AU321">
        <f t="shared" si="184"/>
        <v>0</v>
      </c>
      <c r="AV321">
        <f t="shared" si="185"/>
        <v>0</v>
      </c>
      <c r="AW321">
        <f t="shared" si="186"/>
        <v>0</v>
      </c>
      <c r="AX321">
        <f t="shared" si="187"/>
        <v>0</v>
      </c>
      <c r="AY321">
        <f t="shared" si="188"/>
        <v>0</v>
      </c>
      <c r="AZ321">
        <f t="shared" si="189"/>
        <v>0</v>
      </c>
      <c r="BA321">
        <f t="shared" si="190"/>
        <v>0</v>
      </c>
      <c r="BB321">
        <f t="shared" si="191"/>
        <v>0</v>
      </c>
      <c r="BC321">
        <f t="shared" si="192"/>
        <v>0</v>
      </c>
      <c r="BD321">
        <f t="shared" si="193"/>
        <v>0</v>
      </c>
      <c r="BE321">
        <f t="shared" si="194"/>
        <v>0</v>
      </c>
      <c r="BF321">
        <f t="shared" si="195"/>
        <v>0</v>
      </c>
      <c r="BG321">
        <f t="shared" si="196"/>
        <v>0</v>
      </c>
      <c r="BH321">
        <f t="shared" si="197"/>
        <v>0</v>
      </c>
      <c r="BI321">
        <f t="shared" si="198"/>
        <v>0</v>
      </c>
      <c r="BJ321">
        <f t="shared" si="199"/>
        <v>0</v>
      </c>
      <c r="BK321">
        <f t="shared" si="200"/>
        <v>0</v>
      </c>
      <c r="BL321">
        <f t="shared" si="201"/>
        <v>0</v>
      </c>
      <c r="BM321">
        <f t="shared" si="202"/>
        <v>0</v>
      </c>
      <c r="BN321">
        <f t="shared" si="203"/>
        <v>0</v>
      </c>
      <c r="BO321">
        <f t="shared" si="204"/>
        <v>0</v>
      </c>
      <c r="BP321">
        <f t="shared" si="205"/>
        <v>0</v>
      </c>
      <c r="BX321" s="85"/>
      <c r="BY321" s="85"/>
    </row>
    <row r="322" spans="1:77">
      <c r="A322" s="76" t="str">
        <f t="shared" si="183"/>
        <v>1108</v>
      </c>
      <c r="B322" s="22">
        <v>39761</v>
      </c>
      <c r="C322" s="85"/>
      <c r="D322" s="85"/>
      <c r="E322" s="85"/>
      <c r="F322" s="85"/>
      <c r="G322" s="85"/>
      <c r="H322" s="85"/>
      <c r="I322" s="85"/>
      <c r="J322" s="85"/>
      <c r="K322" s="85"/>
      <c r="L322" s="85"/>
      <c r="M322" s="85"/>
      <c r="N322" s="85"/>
      <c r="O322" s="85"/>
      <c r="P322" s="85"/>
      <c r="Q322" s="85"/>
      <c r="R322" s="85"/>
      <c r="S322" s="85"/>
      <c r="T322" s="85"/>
      <c r="U322" s="85"/>
      <c r="V322" s="85"/>
      <c r="W322" s="85"/>
      <c r="X322" s="85"/>
      <c r="Y322" s="85"/>
      <c r="Z322" s="85"/>
      <c r="AA322" s="85"/>
      <c r="AB322" s="85"/>
      <c r="AC322" s="85"/>
      <c r="AD322" s="85"/>
      <c r="AE322" s="85"/>
      <c r="AF322" s="85"/>
      <c r="AG322" s="85"/>
      <c r="AH322" s="85"/>
      <c r="AI322" s="85"/>
      <c r="AJ322" s="85"/>
      <c r="AK322" s="85"/>
      <c r="AL322" s="85"/>
      <c r="AM322" s="85"/>
      <c r="AN322" s="85"/>
      <c r="AO322" s="85"/>
      <c r="AP322" s="85"/>
      <c r="AQ322" s="85"/>
      <c r="AR322" s="85"/>
      <c r="AS322" s="85"/>
      <c r="AT322" s="85"/>
      <c r="AU322">
        <f t="shared" si="184"/>
        <v>0</v>
      </c>
      <c r="AV322">
        <f t="shared" si="185"/>
        <v>0</v>
      </c>
      <c r="AW322">
        <f t="shared" si="186"/>
        <v>0</v>
      </c>
      <c r="AX322">
        <f t="shared" si="187"/>
        <v>0</v>
      </c>
      <c r="AY322">
        <f t="shared" si="188"/>
        <v>0</v>
      </c>
      <c r="AZ322">
        <f t="shared" si="189"/>
        <v>0</v>
      </c>
      <c r="BA322">
        <f t="shared" si="190"/>
        <v>0</v>
      </c>
      <c r="BB322">
        <f t="shared" si="191"/>
        <v>0</v>
      </c>
      <c r="BC322">
        <f t="shared" si="192"/>
        <v>0</v>
      </c>
      <c r="BD322">
        <f t="shared" si="193"/>
        <v>0</v>
      </c>
      <c r="BE322">
        <f t="shared" si="194"/>
        <v>0</v>
      </c>
      <c r="BF322">
        <f t="shared" si="195"/>
        <v>0</v>
      </c>
      <c r="BG322">
        <f t="shared" si="196"/>
        <v>0</v>
      </c>
      <c r="BH322">
        <f t="shared" si="197"/>
        <v>0</v>
      </c>
      <c r="BI322">
        <f t="shared" si="198"/>
        <v>0</v>
      </c>
      <c r="BJ322">
        <f t="shared" si="199"/>
        <v>0</v>
      </c>
      <c r="BK322">
        <f t="shared" si="200"/>
        <v>0</v>
      </c>
      <c r="BL322">
        <f t="shared" si="201"/>
        <v>0</v>
      </c>
      <c r="BM322">
        <f t="shared" si="202"/>
        <v>0</v>
      </c>
      <c r="BN322">
        <f t="shared" si="203"/>
        <v>0</v>
      </c>
      <c r="BO322">
        <f t="shared" si="204"/>
        <v>0</v>
      </c>
      <c r="BP322">
        <f t="shared" si="205"/>
        <v>0</v>
      </c>
      <c r="BX322" s="85"/>
      <c r="BY322" s="85"/>
    </row>
    <row r="323" spans="1:77">
      <c r="A323" s="76" t="str">
        <f t="shared" si="183"/>
        <v>1108</v>
      </c>
      <c r="B323" s="22">
        <v>39762</v>
      </c>
      <c r="C323" s="85"/>
      <c r="D323" s="85"/>
      <c r="E323" s="85"/>
      <c r="F323" s="85"/>
      <c r="G323" s="85"/>
      <c r="H323" s="85"/>
      <c r="I323" s="85"/>
      <c r="J323" s="85"/>
      <c r="K323" s="85"/>
      <c r="L323" s="85"/>
      <c r="M323" s="85"/>
      <c r="N323" s="85"/>
      <c r="O323" s="85"/>
      <c r="P323" s="85"/>
      <c r="Q323" s="85"/>
      <c r="R323" s="85"/>
      <c r="S323" s="85"/>
      <c r="T323" s="85"/>
      <c r="U323" s="85"/>
      <c r="V323" s="85"/>
      <c r="W323" s="85"/>
      <c r="X323" s="85"/>
      <c r="Y323" s="85"/>
      <c r="Z323" s="85"/>
      <c r="AA323" s="85"/>
      <c r="AB323" s="85"/>
      <c r="AC323" s="85"/>
      <c r="AD323" s="85"/>
      <c r="AE323" s="85"/>
      <c r="AF323" s="85"/>
      <c r="AG323" s="85"/>
      <c r="AH323" s="85"/>
      <c r="AI323" s="85"/>
      <c r="AJ323" s="85"/>
      <c r="AK323" s="85"/>
      <c r="AL323" s="85"/>
      <c r="AM323" s="85"/>
      <c r="AN323" s="85"/>
      <c r="AO323" s="85"/>
      <c r="AP323" s="85"/>
      <c r="AQ323" s="85"/>
      <c r="AR323" s="85"/>
      <c r="AS323" s="85"/>
      <c r="AT323" s="85"/>
      <c r="AU323">
        <f t="shared" si="184"/>
        <v>0</v>
      </c>
      <c r="AV323">
        <f t="shared" si="185"/>
        <v>0</v>
      </c>
      <c r="AW323">
        <f t="shared" si="186"/>
        <v>0</v>
      </c>
      <c r="AX323">
        <f t="shared" si="187"/>
        <v>0</v>
      </c>
      <c r="AY323">
        <f t="shared" si="188"/>
        <v>0</v>
      </c>
      <c r="AZ323">
        <f t="shared" si="189"/>
        <v>0</v>
      </c>
      <c r="BA323">
        <f t="shared" si="190"/>
        <v>0</v>
      </c>
      <c r="BB323">
        <f t="shared" si="191"/>
        <v>0</v>
      </c>
      <c r="BC323">
        <f t="shared" si="192"/>
        <v>0</v>
      </c>
      <c r="BD323">
        <f t="shared" si="193"/>
        <v>0</v>
      </c>
      <c r="BE323">
        <f t="shared" si="194"/>
        <v>0</v>
      </c>
      <c r="BF323">
        <f t="shared" si="195"/>
        <v>0</v>
      </c>
      <c r="BG323">
        <f t="shared" si="196"/>
        <v>0</v>
      </c>
      <c r="BH323">
        <f t="shared" si="197"/>
        <v>0</v>
      </c>
      <c r="BI323">
        <f t="shared" si="198"/>
        <v>0</v>
      </c>
      <c r="BJ323">
        <f t="shared" si="199"/>
        <v>0</v>
      </c>
      <c r="BK323">
        <f t="shared" si="200"/>
        <v>0</v>
      </c>
      <c r="BL323">
        <f t="shared" si="201"/>
        <v>0</v>
      </c>
      <c r="BM323">
        <f t="shared" si="202"/>
        <v>0</v>
      </c>
      <c r="BN323">
        <f t="shared" si="203"/>
        <v>0</v>
      </c>
      <c r="BO323">
        <f t="shared" si="204"/>
        <v>0</v>
      </c>
      <c r="BP323">
        <f t="shared" si="205"/>
        <v>0</v>
      </c>
      <c r="BX323" s="85"/>
      <c r="BY323" s="85"/>
    </row>
    <row r="324" spans="1:77">
      <c r="A324" s="76" t="str">
        <f t="shared" si="183"/>
        <v>1108</v>
      </c>
      <c r="B324" s="22">
        <v>39763</v>
      </c>
      <c r="C324" s="85"/>
      <c r="D324" s="85"/>
      <c r="E324" s="85"/>
      <c r="F324" s="85"/>
      <c r="G324" s="85"/>
      <c r="H324" s="85"/>
      <c r="I324" s="85"/>
      <c r="J324" s="85"/>
      <c r="K324" s="85"/>
      <c r="L324" s="85"/>
      <c r="M324" s="85"/>
      <c r="N324" s="85"/>
      <c r="O324" s="85"/>
      <c r="P324" s="85"/>
      <c r="Q324" s="85"/>
      <c r="R324" s="85"/>
      <c r="S324" s="85"/>
      <c r="T324" s="85"/>
      <c r="U324" s="85"/>
      <c r="V324" s="85"/>
      <c r="W324" s="85"/>
      <c r="X324" s="85"/>
      <c r="Y324" s="85"/>
      <c r="Z324" s="85"/>
      <c r="AA324" s="85"/>
      <c r="AB324" s="85"/>
      <c r="AC324" s="85"/>
      <c r="AD324" s="85"/>
      <c r="AE324" s="85"/>
      <c r="AF324" s="85"/>
      <c r="AG324" s="85"/>
      <c r="AH324" s="85"/>
      <c r="AI324" s="85"/>
      <c r="AJ324" s="85"/>
      <c r="AK324" s="85"/>
      <c r="AL324" s="85"/>
      <c r="AM324" s="85"/>
      <c r="AN324" s="85"/>
      <c r="AO324" s="85"/>
      <c r="AP324" s="85"/>
      <c r="AQ324" s="85"/>
      <c r="AR324" s="85"/>
      <c r="AS324" s="85"/>
      <c r="AT324" s="85"/>
      <c r="AU324">
        <f t="shared" si="184"/>
        <v>0</v>
      </c>
      <c r="AV324">
        <f t="shared" si="185"/>
        <v>0</v>
      </c>
      <c r="AW324">
        <f t="shared" si="186"/>
        <v>0</v>
      </c>
      <c r="AX324">
        <f t="shared" si="187"/>
        <v>0</v>
      </c>
      <c r="AY324">
        <f t="shared" si="188"/>
        <v>0</v>
      </c>
      <c r="AZ324">
        <f t="shared" si="189"/>
        <v>0</v>
      </c>
      <c r="BA324">
        <f t="shared" si="190"/>
        <v>0</v>
      </c>
      <c r="BB324">
        <f t="shared" si="191"/>
        <v>0</v>
      </c>
      <c r="BC324">
        <f t="shared" si="192"/>
        <v>0</v>
      </c>
      <c r="BD324">
        <f t="shared" si="193"/>
        <v>0</v>
      </c>
      <c r="BE324">
        <f t="shared" si="194"/>
        <v>0</v>
      </c>
      <c r="BF324">
        <f t="shared" si="195"/>
        <v>0</v>
      </c>
      <c r="BG324">
        <f t="shared" si="196"/>
        <v>0</v>
      </c>
      <c r="BH324">
        <f t="shared" si="197"/>
        <v>0</v>
      </c>
      <c r="BI324">
        <f t="shared" si="198"/>
        <v>0</v>
      </c>
      <c r="BJ324">
        <f t="shared" si="199"/>
        <v>0</v>
      </c>
      <c r="BK324">
        <f t="shared" si="200"/>
        <v>0</v>
      </c>
      <c r="BL324">
        <f t="shared" si="201"/>
        <v>0</v>
      </c>
      <c r="BM324">
        <f t="shared" si="202"/>
        <v>0</v>
      </c>
      <c r="BN324">
        <f t="shared" si="203"/>
        <v>0</v>
      </c>
      <c r="BO324">
        <f t="shared" si="204"/>
        <v>0</v>
      </c>
      <c r="BP324">
        <f t="shared" si="205"/>
        <v>0</v>
      </c>
      <c r="BX324" s="85"/>
      <c r="BY324" s="85"/>
    </row>
    <row r="325" spans="1:77">
      <c r="A325" s="76" t="str">
        <f t="shared" si="183"/>
        <v>1108</v>
      </c>
      <c r="B325" s="22">
        <v>39764</v>
      </c>
      <c r="C325" s="85"/>
      <c r="D325" s="85"/>
      <c r="E325" s="85"/>
      <c r="F325" s="85"/>
      <c r="G325" s="85"/>
      <c r="H325" s="85"/>
      <c r="I325" s="85"/>
      <c r="J325" s="85"/>
      <c r="K325" s="85"/>
      <c r="L325" s="85"/>
      <c r="M325" s="85"/>
      <c r="N325" s="85"/>
      <c r="O325" s="85"/>
      <c r="P325" s="85"/>
      <c r="Q325" s="85"/>
      <c r="R325" s="85"/>
      <c r="S325" s="85"/>
      <c r="T325" s="85"/>
      <c r="U325" s="85"/>
      <c r="V325" s="85"/>
      <c r="W325" s="85"/>
      <c r="X325" s="85"/>
      <c r="Y325" s="85"/>
      <c r="Z325" s="85"/>
      <c r="AA325" s="85"/>
      <c r="AB325" s="85"/>
      <c r="AC325" s="85"/>
      <c r="AD325" s="85"/>
      <c r="AE325" s="85"/>
      <c r="AF325" s="85"/>
      <c r="AG325" s="85"/>
      <c r="AH325" s="85"/>
      <c r="AI325" s="85"/>
      <c r="AJ325" s="85"/>
      <c r="AK325" s="85"/>
      <c r="AL325" s="85"/>
      <c r="AM325" s="85"/>
      <c r="AN325" s="85"/>
      <c r="AO325" s="85"/>
      <c r="AP325" s="85"/>
      <c r="AQ325" s="85"/>
      <c r="AR325" s="85"/>
      <c r="AS325" s="85"/>
      <c r="AT325" s="85"/>
      <c r="AU325">
        <f t="shared" si="184"/>
        <v>0</v>
      </c>
      <c r="AV325">
        <f t="shared" si="185"/>
        <v>0</v>
      </c>
      <c r="AW325">
        <f t="shared" si="186"/>
        <v>0</v>
      </c>
      <c r="AX325">
        <f t="shared" si="187"/>
        <v>0</v>
      </c>
      <c r="AY325">
        <f t="shared" si="188"/>
        <v>0</v>
      </c>
      <c r="AZ325">
        <f t="shared" si="189"/>
        <v>0</v>
      </c>
      <c r="BA325">
        <f t="shared" si="190"/>
        <v>0</v>
      </c>
      <c r="BB325">
        <f t="shared" si="191"/>
        <v>0</v>
      </c>
      <c r="BC325">
        <f t="shared" si="192"/>
        <v>0</v>
      </c>
      <c r="BD325">
        <f t="shared" si="193"/>
        <v>0</v>
      </c>
      <c r="BE325">
        <f t="shared" si="194"/>
        <v>0</v>
      </c>
      <c r="BF325">
        <f t="shared" si="195"/>
        <v>0</v>
      </c>
      <c r="BG325">
        <f t="shared" si="196"/>
        <v>0</v>
      </c>
      <c r="BH325">
        <f t="shared" si="197"/>
        <v>0</v>
      </c>
      <c r="BI325">
        <f t="shared" si="198"/>
        <v>0</v>
      </c>
      <c r="BJ325">
        <f t="shared" si="199"/>
        <v>0</v>
      </c>
      <c r="BK325">
        <f t="shared" si="200"/>
        <v>0</v>
      </c>
      <c r="BL325">
        <f t="shared" si="201"/>
        <v>0</v>
      </c>
      <c r="BM325">
        <f t="shared" si="202"/>
        <v>0</v>
      </c>
      <c r="BN325">
        <f t="shared" si="203"/>
        <v>0</v>
      </c>
      <c r="BO325">
        <f t="shared" si="204"/>
        <v>0</v>
      </c>
      <c r="BP325">
        <f t="shared" si="205"/>
        <v>0</v>
      </c>
      <c r="BX325" s="85"/>
      <c r="BY325" s="85"/>
    </row>
    <row r="326" spans="1:77">
      <c r="A326" s="76" t="str">
        <f t="shared" si="183"/>
        <v>1108</v>
      </c>
      <c r="B326" s="22">
        <v>39765</v>
      </c>
      <c r="C326" s="85"/>
      <c r="D326" s="85"/>
      <c r="E326" s="85"/>
      <c r="F326" s="85"/>
      <c r="G326" s="85"/>
      <c r="H326" s="85"/>
      <c r="I326" s="85"/>
      <c r="J326" s="85"/>
      <c r="K326" s="85"/>
      <c r="L326" s="85"/>
      <c r="M326" s="85"/>
      <c r="N326" s="85"/>
      <c r="O326" s="85"/>
      <c r="P326" s="85"/>
      <c r="Q326" s="85"/>
      <c r="R326" s="85"/>
      <c r="S326" s="85"/>
      <c r="T326" s="85"/>
      <c r="U326" s="85"/>
      <c r="V326" s="85"/>
      <c r="W326" s="85"/>
      <c r="X326" s="85"/>
      <c r="Y326" s="85"/>
      <c r="Z326" s="85"/>
      <c r="AA326" s="85"/>
      <c r="AB326" s="85"/>
      <c r="AC326" s="85"/>
      <c r="AD326" s="85"/>
      <c r="AE326" s="85"/>
      <c r="AF326" s="85"/>
      <c r="AG326" s="85"/>
      <c r="AH326" s="85"/>
      <c r="AI326" s="85"/>
      <c r="AJ326" s="85"/>
      <c r="AK326" s="85"/>
      <c r="AL326" s="85"/>
      <c r="AM326" s="85"/>
      <c r="AN326" s="85"/>
      <c r="AO326" s="85"/>
      <c r="AP326" s="85"/>
      <c r="AQ326" s="85"/>
      <c r="AR326" s="85"/>
      <c r="AS326" s="85"/>
      <c r="AT326" s="85"/>
      <c r="AU326">
        <f t="shared" si="184"/>
        <v>0</v>
      </c>
      <c r="AV326">
        <f t="shared" si="185"/>
        <v>0</v>
      </c>
      <c r="AW326">
        <f t="shared" si="186"/>
        <v>0</v>
      </c>
      <c r="AX326">
        <f t="shared" si="187"/>
        <v>0</v>
      </c>
      <c r="AY326">
        <f t="shared" si="188"/>
        <v>0</v>
      </c>
      <c r="AZ326">
        <f t="shared" si="189"/>
        <v>0</v>
      </c>
      <c r="BA326">
        <f t="shared" si="190"/>
        <v>0</v>
      </c>
      <c r="BB326">
        <f t="shared" si="191"/>
        <v>0</v>
      </c>
      <c r="BC326">
        <f t="shared" si="192"/>
        <v>0</v>
      </c>
      <c r="BD326">
        <f t="shared" si="193"/>
        <v>0</v>
      </c>
      <c r="BE326">
        <f t="shared" si="194"/>
        <v>0</v>
      </c>
      <c r="BF326">
        <f t="shared" si="195"/>
        <v>0</v>
      </c>
      <c r="BG326">
        <f t="shared" si="196"/>
        <v>0</v>
      </c>
      <c r="BH326">
        <f t="shared" si="197"/>
        <v>0</v>
      </c>
      <c r="BI326">
        <f t="shared" si="198"/>
        <v>0</v>
      </c>
      <c r="BJ326">
        <f t="shared" si="199"/>
        <v>0</v>
      </c>
      <c r="BK326">
        <f t="shared" si="200"/>
        <v>0</v>
      </c>
      <c r="BL326">
        <f t="shared" si="201"/>
        <v>0</v>
      </c>
      <c r="BM326">
        <f t="shared" si="202"/>
        <v>0</v>
      </c>
      <c r="BN326">
        <f t="shared" si="203"/>
        <v>0</v>
      </c>
      <c r="BO326">
        <f t="shared" si="204"/>
        <v>0</v>
      </c>
      <c r="BP326">
        <f t="shared" si="205"/>
        <v>0</v>
      </c>
      <c r="BX326" s="85"/>
      <c r="BY326" s="85"/>
    </row>
    <row r="327" spans="1:77">
      <c r="A327" s="76" t="str">
        <f t="shared" si="183"/>
        <v>1108</v>
      </c>
      <c r="B327" s="22">
        <v>39766</v>
      </c>
      <c r="C327" s="85"/>
      <c r="D327" s="85"/>
      <c r="E327" s="85"/>
      <c r="F327" s="85"/>
      <c r="G327" s="85"/>
      <c r="H327" s="85"/>
      <c r="I327" s="85"/>
      <c r="J327" s="85"/>
      <c r="K327" s="85"/>
      <c r="L327" s="85"/>
      <c r="M327" s="85"/>
      <c r="N327" s="85"/>
      <c r="O327" s="85"/>
      <c r="P327" s="85"/>
      <c r="Q327" s="85"/>
      <c r="R327" s="85"/>
      <c r="S327" s="85"/>
      <c r="T327" s="85"/>
      <c r="U327" s="85"/>
      <c r="V327" s="85"/>
      <c r="W327" s="85"/>
      <c r="X327" s="85"/>
      <c r="Y327" s="85"/>
      <c r="Z327" s="85"/>
      <c r="AA327" s="85"/>
      <c r="AB327" s="85"/>
      <c r="AC327" s="85"/>
      <c r="AD327" s="85"/>
      <c r="AE327" s="85"/>
      <c r="AF327" s="85"/>
      <c r="AG327" s="85"/>
      <c r="AH327" s="85"/>
      <c r="AI327" s="85"/>
      <c r="AJ327" s="85"/>
      <c r="AK327" s="85"/>
      <c r="AL327" s="85"/>
      <c r="AM327" s="85"/>
      <c r="AN327" s="85"/>
      <c r="AO327" s="85"/>
      <c r="AP327" s="85"/>
      <c r="AQ327" s="85"/>
      <c r="AR327" s="85"/>
      <c r="AS327" s="85"/>
      <c r="AT327" s="85"/>
      <c r="AU327">
        <f t="shared" si="184"/>
        <v>0</v>
      </c>
      <c r="AV327">
        <f t="shared" si="185"/>
        <v>0</v>
      </c>
      <c r="AW327">
        <f t="shared" si="186"/>
        <v>0</v>
      </c>
      <c r="AX327">
        <f t="shared" si="187"/>
        <v>0</v>
      </c>
      <c r="AY327">
        <f t="shared" si="188"/>
        <v>0</v>
      </c>
      <c r="AZ327">
        <f t="shared" si="189"/>
        <v>0</v>
      </c>
      <c r="BA327">
        <f t="shared" si="190"/>
        <v>0</v>
      </c>
      <c r="BB327">
        <f t="shared" si="191"/>
        <v>0</v>
      </c>
      <c r="BC327">
        <f t="shared" si="192"/>
        <v>0</v>
      </c>
      <c r="BD327">
        <f t="shared" si="193"/>
        <v>0</v>
      </c>
      <c r="BE327">
        <f t="shared" si="194"/>
        <v>0</v>
      </c>
      <c r="BF327">
        <f t="shared" si="195"/>
        <v>0</v>
      </c>
      <c r="BG327">
        <f t="shared" si="196"/>
        <v>0</v>
      </c>
      <c r="BH327">
        <f t="shared" si="197"/>
        <v>0</v>
      </c>
      <c r="BI327">
        <f t="shared" si="198"/>
        <v>0</v>
      </c>
      <c r="BJ327">
        <f t="shared" si="199"/>
        <v>0</v>
      </c>
      <c r="BK327">
        <f t="shared" si="200"/>
        <v>0</v>
      </c>
      <c r="BL327">
        <f t="shared" si="201"/>
        <v>0</v>
      </c>
      <c r="BM327">
        <f t="shared" si="202"/>
        <v>0</v>
      </c>
      <c r="BN327">
        <f t="shared" si="203"/>
        <v>0</v>
      </c>
      <c r="BO327">
        <f t="shared" si="204"/>
        <v>0</v>
      </c>
      <c r="BP327">
        <f t="shared" si="205"/>
        <v>0</v>
      </c>
      <c r="BX327" s="85"/>
      <c r="BY327" s="85"/>
    </row>
    <row r="328" spans="1:77">
      <c r="A328" s="76" t="str">
        <f t="shared" si="183"/>
        <v>1108</v>
      </c>
      <c r="B328" s="22">
        <v>39767</v>
      </c>
      <c r="C328" s="85"/>
      <c r="D328" s="85"/>
      <c r="E328" s="85"/>
      <c r="F328" s="85"/>
      <c r="G328" s="85"/>
      <c r="H328" s="85"/>
      <c r="I328" s="85"/>
      <c r="J328" s="85"/>
      <c r="K328" s="85"/>
      <c r="L328" s="85"/>
      <c r="M328" s="85"/>
      <c r="N328" s="85"/>
      <c r="O328" s="85"/>
      <c r="P328" s="85"/>
      <c r="Q328" s="85"/>
      <c r="R328" s="85"/>
      <c r="S328" s="85"/>
      <c r="T328" s="85"/>
      <c r="U328" s="85"/>
      <c r="V328" s="85"/>
      <c r="W328" s="85"/>
      <c r="X328" s="85"/>
      <c r="Y328" s="85"/>
      <c r="Z328" s="85"/>
      <c r="AA328" s="85"/>
      <c r="AB328" s="85"/>
      <c r="AC328" s="85"/>
      <c r="AD328" s="85"/>
      <c r="AE328" s="85"/>
      <c r="AF328" s="85"/>
      <c r="AG328" s="85"/>
      <c r="AH328" s="85"/>
      <c r="AI328" s="85"/>
      <c r="AJ328" s="85"/>
      <c r="AK328" s="85"/>
      <c r="AL328" s="85"/>
      <c r="AM328" s="85"/>
      <c r="AN328" s="85"/>
      <c r="AO328" s="85"/>
      <c r="AP328" s="85"/>
      <c r="AQ328" s="85"/>
      <c r="AR328" s="85"/>
      <c r="AS328" s="85"/>
      <c r="AT328" s="85"/>
      <c r="AU328">
        <f t="shared" si="184"/>
        <v>0</v>
      </c>
      <c r="AV328">
        <f t="shared" si="185"/>
        <v>0</v>
      </c>
      <c r="AW328">
        <f t="shared" si="186"/>
        <v>0</v>
      </c>
      <c r="AX328">
        <f t="shared" si="187"/>
        <v>0</v>
      </c>
      <c r="AY328">
        <f t="shared" si="188"/>
        <v>0</v>
      </c>
      <c r="AZ328">
        <f t="shared" si="189"/>
        <v>0</v>
      </c>
      <c r="BA328">
        <f t="shared" si="190"/>
        <v>0</v>
      </c>
      <c r="BB328">
        <f t="shared" si="191"/>
        <v>0</v>
      </c>
      <c r="BC328">
        <f t="shared" si="192"/>
        <v>0</v>
      </c>
      <c r="BD328">
        <f t="shared" si="193"/>
        <v>0</v>
      </c>
      <c r="BE328">
        <f t="shared" si="194"/>
        <v>0</v>
      </c>
      <c r="BF328">
        <f t="shared" si="195"/>
        <v>0</v>
      </c>
      <c r="BG328">
        <f t="shared" si="196"/>
        <v>0</v>
      </c>
      <c r="BH328">
        <f t="shared" si="197"/>
        <v>0</v>
      </c>
      <c r="BI328">
        <f t="shared" si="198"/>
        <v>0</v>
      </c>
      <c r="BJ328">
        <f t="shared" si="199"/>
        <v>0</v>
      </c>
      <c r="BK328">
        <f t="shared" si="200"/>
        <v>0</v>
      </c>
      <c r="BL328">
        <f t="shared" si="201"/>
        <v>0</v>
      </c>
      <c r="BM328">
        <f t="shared" si="202"/>
        <v>0</v>
      </c>
      <c r="BN328">
        <f t="shared" si="203"/>
        <v>0</v>
      </c>
      <c r="BO328">
        <f t="shared" si="204"/>
        <v>0</v>
      </c>
      <c r="BP328">
        <f t="shared" si="205"/>
        <v>0</v>
      </c>
      <c r="BX328" s="85"/>
      <c r="BY328" s="85"/>
    </row>
    <row r="329" spans="1:77">
      <c r="A329" s="76" t="str">
        <f t="shared" si="183"/>
        <v>1108</v>
      </c>
      <c r="B329" s="22">
        <v>39768</v>
      </c>
      <c r="C329" s="85"/>
      <c r="D329" s="85"/>
      <c r="E329" s="85"/>
      <c r="F329" s="85"/>
      <c r="G329" s="85"/>
      <c r="H329" s="85"/>
      <c r="I329" s="85"/>
      <c r="J329" s="85"/>
      <c r="K329" s="85"/>
      <c r="L329" s="85"/>
      <c r="M329" s="85"/>
      <c r="N329" s="85"/>
      <c r="O329" s="85"/>
      <c r="P329" s="85"/>
      <c r="Q329" s="85"/>
      <c r="R329" s="85"/>
      <c r="S329" s="85"/>
      <c r="T329" s="85"/>
      <c r="U329" s="85"/>
      <c r="V329" s="85"/>
      <c r="W329" s="85"/>
      <c r="X329" s="85"/>
      <c r="Y329" s="85"/>
      <c r="Z329" s="85"/>
      <c r="AA329" s="85"/>
      <c r="AB329" s="85"/>
      <c r="AC329" s="85"/>
      <c r="AD329" s="85"/>
      <c r="AE329" s="85"/>
      <c r="AF329" s="85"/>
      <c r="AG329" s="85"/>
      <c r="AH329" s="85"/>
      <c r="AI329" s="85"/>
      <c r="AJ329" s="85"/>
      <c r="AK329" s="85"/>
      <c r="AL329" s="85"/>
      <c r="AM329" s="85"/>
      <c r="AN329" s="85"/>
      <c r="AO329" s="85"/>
      <c r="AP329" s="85"/>
      <c r="AQ329" s="85"/>
      <c r="AR329" s="85"/>
      <c r="AS329" s="85"/>
      <c r="AT329" s="85"/>
      <c r="AU329">
        <f t="shared" si="184"/>
        <v>0</v>
      </c>
      <c r="AV329">
        <f t="shared" si="185"/>
        <v>0</v>
      </c>
      <c r="AW329">
        <f t="shared" si="186"/>
        <v>0</v>
      </c>
      <c r="AX329">
        <f t="shared" si="187"/>
        <v>0</v>
      </c>
      <c r="AY329">
        <f t="shared" si="188"/>
        <v>0</v>
      </c>
      <c r="AZ329">
        <f t="shared" si="189"/>
        <v>0</v>
      </c>
      <c r="BA329">
        <f t="shared" si="190"/>
        <v>0</v>
      </c>
      <c r="BB329">
        <f t="shared" si="191"/>
        <v>0</v>
      </c>
      <c r="BC329">
        <f t="shared" si="192"/>
        <v>0</v>
      </c>
      <c r="BD329">
        <f t="shared" si="193"/>
        <v>0</v>
      </c>
      <c r="BE329">
        <f t="shared" si="194"/>
        <v>0</v>
      </c>
      <c r="BF329">
        <f t="shared" si="195"/>
        <v>0</v>
      </c>
      <c r="BG329">
        <f t="shared" si="196"/>
        <v>0</v>
      </c>
      <c r="BH329">
        <f t="shared" si="197"/>
        <v>0</v>
      </c>
      <c r="BI329">
        <f t="shared" si="198"/>
        <v>0</v>
      </c>
      <c r="BJ329">
        <f t="shared" si="199"/>
        <v>0</v>
      </c>
      <c r="BK329">
        <f t="shared" si="200"/>
        <v>0</v>
      </c>
      <c r="BL329">
        <f t="shared" si="201"/>
        <v>0</v>
      </c>
      <c r="BM329">
        <f t="shared" si="202"/>
        <v>0</v>
      </c>
      <c r="BN329">
        <f t="shared" si="203"/>
        <v>0</v>
      </c>
      <c r="BO329">
        <f t="shared" si="204"/>
        <v>0</v>
      </c>
      <c r="BP329">
        <f t="shared" si="205"/>
        <v>0</v>
      </c>
      <c r="BX329" s="85"/>
      <c r="BY329" s="85"/>
    </row>
    <row r="330" spans="1:77">
      <c r="A330" s="76" t="str">
        <f t="shared" ref="A330:A374" si="228">MONTH(B330)&amp;RIGHT(YEAR(B330),2)</f>
        <v>1108</v>
      </c>
      <c r="B330" s="22">
        <v>39769</v>
      </c>
      <c r="C330" s="85"/>
      <c r="D330" s="85"/>
      <c r="E330" s="85"/>
      <c r="F330" s="85"/>
      <c r="G330" s="85"/>
      <c r="H330" s="85"/>
      <c r="I330" s="85"/>
      <c r="J330" s="85"/>
      <c r="K330" s="85"/>
      <c r="L330" s="85"/>
      <c r="M330" s="85"/>
      <c r="N330" s="85"/>
      <c r="O330" s="85"/>
      <c r="P330" s="85"/>
      <c r="Q330" s="85"/>
      <c r="R330" s="85"/>
      <c r="S330" s="85"/>
      <c r="T330" s="85"/>
      <c r="U330" s="85"/>
      <c r="V330" s="85"/>
      <c r="W330" s="85"/>
      <c r="X330" s="85"/>
      <c r="Y330" s="85"/>
      <c r="Z330" s="85"/>
      <c r="AA330" s="85"/>
      <c r="AB330" s="85"/>
      <c r="AC330" s="85"/>
      <c r="AD330" s="85"/>
      <c r="AE330" s="85"/>
      <c r="AF330" s="85"/>
      <c r="AG330" s="85"/>
      <c r="AH330" s="85"/>
      <c r="AI330" s="85"/>
      <c r="AJ330" s="85"/>
      <c r="AK330" s="85"/>
      <c r="AL330" s="85"/>
      <c r="AM330" s="85"/>
      <c r="AN330" s="85"/>
      <c r="AO330" s="85"/>
      <c r="AP330" s="85"/>
      <c r="AQ330" s="85"/>
      <c r="AR330" s="85"/>
      <c r="AS330" s="85"/>
      <c r="AT330" s="85"/>
      <c r="AU330">
        <f t="shared" ref="AU330:AU374" si="229">C330+Y330</f>
        <v>0</v>
      </c>
      <c r="AV330">
        <f t="shared" ref="AV330:AV374" si="230">D330+Z330</f>
        <v>0</v>
      </c>
      <c r="AW330">
        <f t="shared" ref="AW330:AW374" si="231">E330+AA330</f>
        <v>0</v>
      </c>
      <c r="AX330">
        <f t="shared" ref="AX330:AX374" si="232">F330+AB330</f>
        <v>0</v>
      </c>
      <c r="AY330">
        <f t="shared" ref="AY330:AY374" si="233">G330+AC330</f>
        <v>0</v>
      </c>
      <c r="AZ330">
        <f t="shared" ref="AZ330:AZ374" si="234">H330+AD330</f>
        <v>0</v>
      </c>
      <c r="BA330">
        <f t="shared" ref="BA330:BA374" si="235">I330+AE330</f>
        <v>0</v>
      </c>
      <c r="BB330">
        <f t="shared" ref="BB330:BB374" si="236">J330+AF330</f>
        <v>0</v>
      </c>
      <c r="BC330">
        <f t="shared" ref="BC330:BC374" si="237">K330+AG330</f>
        <v>0</v>
      </c>
      <c r="BD330">
        <f t="shared" ref="BD330:BD374" si="238">L330+AH330</f>
        <v>0</v>
      </c>
      <c r="BE330">
        <f t="shared" ref="BE330:BE374" si="239">M330+AI330</f>
        <v>0</v>
      </c>
      <c r="BF330">
        <f t="shared" ref="BF330:BF374" si="240">N330+AJ330</f>
        <v>0</v>
      </c>
      <c r="BG330">
        <f t="shared" ref="BG330:BG374" si="241">O330+AK330</f>
        <v>0</v>
      </c>
      <c r="BH330">
        <f t="shared" ref="BH330:BH374" si="242">P330+AL330</f>
        <v>0</v>
      </c>
      <c r="BI330">
        <f t="shared" ref="BI330:BI374" si="243">Q330+AM330</f>
        <v>0</v>
      </c>
      <c r="BJ330">
        <f t="shared" ref="BJ330:BJ374" si="244">R330+AN330</f>
        <v>0</v>
      </c>
      <c r="BK330">
        <f t="shared" ref="BK330:BK374" si="245">S330+AO330</f>
        <v>0</v>
      </c>
      <c r="BL330">
        <f t="shared" ref="BL330:BL374" si="246">T330+AP330</f>
        <v>0</v>
      </c>
      <c r="BM330">
        <f t="shared" ref="BM330:BM374" si="247">U330+AQ330</f>
        <v>0</v>
      </c>
      <c r="BN330">
        <f t="shared" ref="BN330:BN374" si="248">V330+AR330</f>
        <v>0</v>
      </c>
      <c r="BO330">
        <f t="shared" ref="BO330:BO374" si="249">W330+AS330</f>
        <v>0</v>
      </c>
      <c r="BP330">
        <f t="shared" ref="BP330:BP374" si="250">X330+AT330</f>
        <v>0</v>
      </c>
      <c r="BX330" s="85"/>
      <c r="BY330" s="85"/>
    </row>
    <row r="331" spans="1:77">
      <c r="A331" s="76" t="str">
        <f t="shared" si="228"/>
        <v>1108</v>
      </c>
      <c r="B331" s="22">
        <v>39770</v>
      </c>
      <c r="C331" s="85"/>
      <c r="D331" s="85"/>
      <c r="E331" s="85"/>
      <c r="F331" s="85"/>
      <c r="G331" s="85"/>
      <c r="H331" s="85"/>
      <c r="I331" s="85"/>
      <c r="J331" s="85"/>
      <c r="K331" s="85"/>
      <c r="L331" s="85"/>
      <c r="M331" s="85"/>
      <c r="N331" s="85"/>
      <c r="O331" s="85"/>
      <c r="P331" s="85"/>
      <c r="Q331" s="85"/>
      <c r="R331" s="85"/>
      <c r="S331" s="85"/>
      <c r="T331" s="85"/>
      <c r="U331" s="85"/>
      <c r="V331" s="85"/>
      <c r="W331" s="85"/>
      <c r="X331" s="85"/>
      <c r="Y331" s="85"/>
      <c r="Z331" s="85"/>
      <c r="AA331" s="85"/>
      <c r="AB331" s="85"/>
      <c r="AC331" s="85"/>
      <c r="AD331" s="85"/>
      <c r="AE331" s="85"/>
      <c r="AF331" s="85"/>
      <c r="AG331" s="85"/>
      <c r="AH331" s="85"/>
      <c r="AI331" s="85"/>
      <c r="AJ331" s="85"/>
      <c r="AK331" s="85"/>
      <c r="AL331" s="85"/>
      <c r="AM331" s="85"/>
      <c r="AN331" s="85"/>
      <c r="AO331" s="85"/>
      <c r="AP331" s="85"/>
      <c r="AQ331" s="85"/>
      <c r="AR331" s="85"/>
      <c r="AS331" s="85"/>
      <c r="AT331" s="85"/>
      <c r="AU331">
        <f t="shared" si="229"/>
        <v>0</v>
      </c>
      <c r="AV331">
        <f t="shared" si="230"/>
        <v>0</v>
      </c>
      <c r="AW331">
        <f t="shared" si="231"/>
        <v>0</v>
      </c>
      <c r="AX331">
        <f t="shared" si="232"/>
        <v>0</v>
      </c>
      <c r="AY331">
        <f t="shared" si="233"/>
        <v>0</v>
      </c>
      <c r="AZ331">
        <f t="shared" si="234"/>
        <v>0</v>
      </c>
      <c r="BA331">
        <f t="shared" si="235"/>
        <v>0</v>
      </c>
      <c r="BB331">
        <f t="shared" si="236"/>
        <v>0</v>
      </c>
      <c r="BC331">
        <f t="shared" si="237"/>
        <v>0</v>
      </c>
      <c r="BD331">
        <f t="shared" si="238"/>
        <v>0</v>
      </c>
      <c r="BE331">
        <f t="shared" si="239"/>
        <v>0</v>
      </c>
      <c r="BF331">
        <f t="shared" si="240"/>
        <v>0</v>
      </c>
      <c r="BG331">
        <f t="shared" si="241"/>
        <v>0</v>
      </c>
      <c r="BH331">
        <f t="shared" si="242"/>
        <v>0</v>
      </c>
      <c r="BI331">
        <f t="shared" si="243"/>
        <v>0</v>
      </c>
      <c r="BJ331">
        <f t="shared" si="244"/>
        <v>0</v>
      </c>
      <c r="BK331">
        <f t="shared" si="245"/>
        <v>0</v>
      </c>
      <c r="BL331">
        <f t="shared" si="246"/>
        <v>0</v>
      </c>
      <c r="BM331">
        <f t="shared" si="247"/>
        <v>0</v>
      </c>
      <c r="BN331">
        <f t="shared" si="248"/>
        <v>0</v>
      </c>
      <c r="BO331">
        <f t="shared" si="249"/>
        <v>0</v>
      </c>
      <c r="BP331">
        <f t="shared" si="250"/>
        <v>0</v>
      </c>
      <c r="BX331" s="85"/>
      <c r="BY331" s="85"/>
    </row>
    <row r="332" spans="1:77">
      <c r="A332" s="76" t="str">
        <f t="shared" si="228"/>
        <v>1108</v>
      </c>
      <c r="B332" s="22">
        <v>39771</v>
      </c>
      <c r="C332" s="85"/>
      <c r="D332" s="85"/>
      <c r="E332" s="85"/>
      <c r="F332" s="85"/>
      <c r="G332" s="85"/>
      <c r="H332" s="85"/>
      <c r="I332" s="85"/>
      <c r="J332" s="85"/>
      <c r="K332" s="85"/>
      <c r="L332" s="85"/>
      <c r="M332" s="85"/>
      <c r="N332" s="85"/>
      <c r="O332" s="85"/>
      <c r="P332" s="85"/>
      <c r="Q332" s="85"/>
      <c r="R332" s="85"/>
      <c r="S332" s="85"/>
      <c r="T332" s="85"/>
      <c r="U332" s="85"/>
      <c r="V332" s="85"/>
      <c r="W332" s="85"/>
      <c r="X332" s="85"/>
      <c r="Y332" s="85"/>
      <c r="Z332" s="85"/>
      <c r="AA332" s="85"/>
      <c r="AB332" s="85"/>
      <c r="AC332" s="85"/>
      <c r="AD332" s="85"/>
      <c r="AE332" s="85"/>
      <c r="AF332" s="85"/>
      <c r="AG332" s="85"/>
      <c r="AH332" s="85"/>
      <c r="AI332" s="85"/>
      <c r="AJ332" s="85"/>
      <c r="AK332" s="85"/>
      <c r="AL332" s="85"/>
      <c r="AM332" s="85"/>
      <c r="AN332" s="85"/>
      <c r="AO332" s="85"/>
      <c r="AP332" s="85"/>
      <c r="AQ332" s="85"/>
      <c r="AR332" s="85"/>
      <c r="AS332" s="85"/>
      <c r="AT332" s="85"/>
      <c r="AU332">
        <f t="shared" si="229"/>
        <v>0</v>
      </c>
      <c r="AV332">
        <f t="shared" si="230"/>
        <v>0</v>
      </c>
      <c r="AW332">
        <f t="shared" si="231"/>
        <v>0</v>
      </c>
      <c r="AX332">
        <f t="shared" si="232"/>
        <v>0</v>
      </c>
      <c r="AY332">
        <f t="shared" si="233"/>
        <v>0</v>
      </c>
      <c r="AZ332">
        <f t="shared" si="234"/>
        <v>0</v>
      </c>
      <c r="BA332">
        <f t="shared" si="235"/>
        <v>0</v>
      </c>
      <c r="BB332">
        <f t="shared" si="236"/>
        <v>0</v>
      </c>
      <c r="BC332">
        <f t="shared" si="237"/>
        <v>0</v>
      </c>
      <c r="BD332">
        <f t="shared" si="238"/>
        <v>0</v>
      </c>
      <c r="BE332">
        <f t="shared" si="239"/>
        <v>0</v>
      </c>
      <c r="BF332">
        <f t="shared" si="240"/>
        <v>0</v>
      </c>
      <c r="BG332">
        <f t="shared" si="241"/>
        <v>0</v>
      </c>
      <c r="BH332">
        <f t="shared" si="242"/>
        <v>0</v>
      </c>
      <c r="BI332">
        <f t="shared" si="243"/>
        <v>0</v>
      </c>
      <c r="BJ332">
        <f t="shared" si="244"/>
        <v>0</v>
      </c>
      <c r="BK332">
        <f t="shared" si="245"/>
        <v>0</v>
      </c>
      <c r="BL332">
        <f t="shared" si="246"/>
        <v>0</v>
      </c>
      <c r="BM332">
        <f t="shared" si="247"/>
        <v>0</v>
      </c>
      <c r="BN332">
        <f t="shared" si="248"/>
        <v>0</v>
      </c>
      <c r="BO332">
        <f t="shared" si="249"/>
        <v>0</v>
      </c>
      <c r="BP332">
        <f t="shared" si="250"/>
        <v>0</v>
      </c>
      <c r="BX332" s="85"/>
      <c r="BY332" s="85"/>
    </row>
    <row r="333" spans="1:77">
      <c r="A333" s="76" t="str">
        <f t="shared" si="228"/>
        <v>1108</v>
      </c>
      <c r="B333" s="22">
        <v>39772</v>
      </c>
      <c r="C333" s="85"/>
      <c r="D333" s="85"/>
      <c r="E333" s="85"/>
      <c r="F333" s="85"/>
      <c r="G333" s="85"/>
      <c r="H333" s="85"/>
      <c r="I333" s="85"/>
      <c r="J333" s="85"/>
      <c r="K333" s="85"/>
      <c r="L333" s="85"/>
      <c r="M333" s="85"/>
      <c r="N333" s="85"/>
      <c r="O333" s="85"/>
      <c r="P333" s="85"/>
      <c r="Q333" s="85"/>
      <c r="R333" s="85"/>
      <c r="S333" s="85"/>
      <c r="T333" s="85"/>
      <c r="U333" s="85"/>
      <c r="V333" s="85"/>
      <c r="W333" s="85"/>
      <c r="X333" s="85"/>
      <c r="Y333" s="85"/>
      <c r="Z333" s="85"/>
      <c r="AA333" s="85"/>
      <c r="AB333" s="85"/>
      <c r="AC333" s="85"/>
      <c r="AD333" s="85"/>
      <c r="AE333" s="85"/>
      <c r="AF333" s="85"/>
      <c r="AG333" s="85"/>
      <c r="AH333" s="85"/>
      <c r="AI333" s="85"/>
      <c r="AJ333" s="85"/>
      <c r="AK333" s="85"/>
      <c r="AL333" s="85"/>
      <c r="AM333" s="85"/>
      <c r="AN333" s="85"/>
      <c r="AO333" s="85"/>
      <c r="AP333" s="85"/>
      <c r="AQ333" s="85"/>
      <c r="AR333" s="85"/>
      <c r="AS333" s="85"/>
      <c r="AT333" s="85"/>
      <c r="AU333">
        <f t="shared" si="229"/>
        <v>0</v>
      </c>
      <c r="AV333">
        <f t="shared" si="230"/>
        <v>0</v>
      </c>
      <c r="AW333">
        <f t="shared" si="231"/>
        <v>0</v>
      </c>
      <c r="AX333">
        <f t="shared" si="232"/>
        <v>0</v>
      </c>
      <c r="AY333">
        <f t="shared" si="233"/>
        <v>0</v>
      </c>
      <c r="AZ333">
        <f t="shared" si="234"/>
        <v>0</v>
      </c>
      <c r="BA333">
        <f t="shared" si="235"/>
        <v>0</v>
      </c>
      <c r="BB333">
        <f t="shared" si="236"/>
        <v>0</v>
      </c>
      <c r="BC333">
        <f t="shared" si="237"/>
        <v>0</v>
      </c>
      <c r="BD333">
        <f t="shared" si="238"/>
        <v>0</v>
      </c>
      <c r="BE333">
        <f t="shared" si="239"/>
        <v>0</v>
      </c>
      <c r="BF333">
        <f t="shared" si="240"/>
        <v>0</v>
      </c>
      <c r="BG333">
        <f t="shared" si="241"/>
        <v>0</v>
      </c>
      <c r="BH333">
        <f t="shared" si="242"/>
        <v>0</v>
      </c>
      <c r="BI333">
        <f t="shared" si="243"/>
        <v>0</v>
      </c>
      <c r="BJ333">
        <f t="shared" si="244"/>
        <v>0</v>
      </c>
      <c r="BK333">
        <f t="shared" si="245"/>
        <v>0</v>
      </c>
      <c r="BL333">
        <f t="shared" si="246"/>
        <v>0</v>
      </c>
      <c r="BM333">
        <f t="shared" si="247"/>
        <v>0</v>
      </c>
      <c r="BN333">
        <f t="shared" si="248"/>
        <v>0</v>
      </c>
      <c r="BO333">
        <f t="shared" si="249"/>
        <v>0</v>
      </c>
      <c r="BP333">
        <f t="shared" si="250"/>
        <v>0</v>
      </c>
      <c r="BX333" s="85"/>
      <c r="BY333" s="85"/>
    </row>
    <row r="334" spans="1:77">
      <c r="A334" s="76" t="str">
        <f t="shared" si="228"/>
        <v>1108</v>
      </c>
      <c r="B334" s="22">
        <v>39773</v>
      </c>
      <c r="C334" s="85"/>
      <c r="D334" s="85"/>
      <c r="E334" s="85"/>
      <c r="F334" s="85"/>
      <c r="G334" s="85"/>
      <c r="H334" s="85"/>
      <c r="I334" s="85"/>
      <c r="J334" s="85"/>
      <c r="K334" s="85"/>
      <c r="L334" s="85"/>
      <c r="M334" s="85"/>
      <c r="N334" s="85"/>
      <c r="O334" s="85"/>
      <c r="P334" s="85"/>
      <c r="Q334" s="85"/>
      <c r="R334" s="85"/>
      <c r="S334" s="85"/>
      <c r="T334" s="85"/>
      <c r="U334" s="85"/>
      <c r="V334" s="85"/>
      <c r="W334" s="85"/>
      <c r="X334" s="85"/>
      <c r="Y334" s="85"/>
      <c r="Z334" s="85"/>
      <c r="AA334" s="85"/>
      <c r="AB334" s="85"/>
      <c r="AC334" s="85"/>
      <c r="AD334" s="85"/>
      <c r="AE334" s="85"/>
      <c r="AF334" s="85"/>
      <c r="AG334" s="85"/>
      <c r="AH334" s="85"/>
      <c r="AI334" s="85"/>
      <c r="AJ334" s="85"/>
      <c r="AK334" s="85"/>
      <c r="AL334" s="85"/>
      <c r="AM334" s="85"/>
      <c r="AN334" s="85"/>
      <c r="AO334" s="85"/>
      <c r="AP334" s="85"/>
      <c r="AQ334" s="85"/>
      <c r="AR334" s="85"/>
      <c r="AS334" s="85"/>
      <c r="AT334" s="85"/>
      <c r="AU334">
        <f t="shared" si="229"/>
        <v>0</v>
      </c>
      <c r="AV334">
        <f t="shared" si="230"/>
        <v>0</v>
      </c>
      <c r="AW334">
        <f t="shared" si="231"/>
        <v>0</v>
      </c>
      <c r="AX334">
        <f t="shared" si="232"/>
        <v>0</v>
      </c>
      <c r="AY334">
        <f t="shared" si="233"/>
        <v>0</v>
      </c>
      <c r="AZ334">
        <f t="shared" si="234"/>
        <v>0</v>
      </c>
      <c r="BA334">
        <f t="shared" si="235"/>
        <v>0</v>
      </c>
      <c r="BB334">
        <f t="shared" si="236"/>
        <v>0</v>
      </c>
      <c r="BC334">
        <f t="shared" si="237"/>
        <v>0</v>
      </c>
      <c r="BD334">
        <f t="shared" si="238"/>
        <v>0</v>
      </c>
      <c r="BE334">
        <f t="shared" si="239"/>
        <v>0</v>
      </c>
      <c r="BF334">
        <f t="shared" si="240"/>
        <v>0</v>
      </c>
      <c r="BG334">
        <f t="shared" si="241"/>
        <v>0</v>
      </c>
      <c r="BH334">
        <f t="shared" si="242"/>
        <v>0</v>
      </c>
      <c r="BI334">
        <f t="shared" si="243"/>
        <v>0</v>
      </c>
      <c r="BJ334">
        <f t="shared" si="244"/>
        <v>0</v>
      </c>
      <c r="BK334">
        <f t="shared" si="245"/>
        <v>0</v>
      </c>
      <c r="BL334">
        <f t="shared" si="246"/>
        <v>0</v>
      </c>
      <c r="BM334">
        <f t="shared" si="247"/>
        <v>0</v>
      </c>
      <c r="BN334">
        <f t="shared" si="248"/>
        <v>0</v>
      </c>
      <c r="BO334">
        <f t="shared" si="249"/>
        <v>0</v>
      </c>
      <c r="BP334">
        <f t="shared" si="250"/>
        <v>0</v>
      </c>
      <c r="BX334" s="85"/>
      <c r="BY334" s="85"/>
    </row>
    <row r="335" spans="1:77">
      <c r="A335" s="76" t="str">
        <f t="shared" si="228"/>
        <v>1108</v>
      </c>
      <c r="B335" s="22">
        <v>39774</v>
      </c>
      <c r="C335" s="85"/>
      <c r="D335" s="85"/>
      <c r="E335" s="85"/>
      <c r="F335" s="85"/>
      <c r="G335" s="85"/>
      <c r="H335" s="85"/>
      <c r="I335" s="85"/>
      <c r="J335" s="85"/>
      <c r="K335" s="85"/>
      <c r="L335" s="85"/>
      <c r="M335" s="85"/>
      <c r="N335" s="85"/>
      <c r="O335" s="85"/>
      <c r="P335" s="85"/>
      <c r="Q335" s="85"/>
      <c r="R335" s="85"/>
      <c r="S335" s="85"/>
      <c r="T335" s="85"/>
      <c r="U335" s="85"/>
      <c r="V335" s="85"/>
      <c r="W335" s="85"/>
      <c r="X335" s="85"/>
      <c r="Y335" s="85"/>
      <c r="Z335" s="85"/>
      <c r="AA335" s="85"/>
      <c r="AB335" s="85"/>
      <c r="AC335" s="85"/>
      <c r="AD335" s="85"/>
      <c r="AE335" s="85"/>
      <c r="AF335" s="85"/>
      <c r="AG335" s="85"/>
      <c r="AH335" s="85"/>
      <c r="AI335" s="85"/>
      <c r="AJ335" s="85"/>
      <c r="AK335" s="85"/>
      <c r="AL335" s="85"/>
      <c r="AM335" s="85"/>
      <c r="AN335" s="85"/>
      <c r="AO335" s="85"/>
      <c r="AP335" s="85"/>
      <c r="AQ335" s="85"/>
      <c r="AR335" s="85"/>
      <c r="AS335" s="85"/>
      <c r="AT335" s="85"/>
      <c r="AU335">
        <f t="shared" si="229"/>
        <v>0</v>
      </c>
      <c r="AV335">
        <f t="shared" si="230"/>
        <v>0</v>
      </c>
      <c r="AW335">
        <f t="shared" si="231"/>
        <v>0</v>
      </c>
      <c r="AX335">
        <f t="shared" si="232"/>
        <v>0</v>
      </c>
      <c r="AY335">
        <f t="shared" si="233"/>
        <v>0</v>
      </c>
      <c r="AZ335">
        <f t="shared" si="234"/>
        <v>0</v>
      </c>
      <c r="BA335">
        <f t="shared" si="235"/>
        <v>0</v>
      </c>
      <c r="BB335">
        <f t="shared" si="236"/>
        <v>0</v>
      </c>
      <c r="BC335">
        <f t="shared" si="237"/>
        <v>0</v>
      </c>
      <c r="BD335">
        <f t="shared" si="238"/>
        <v>0</v>
      </c>
      <c r="BE335">
        <f t="shared" si="239"/>
        <v>0</v>
      </c>
      <c r="BF335">
        <f t="shared" si="240"/>
        <v>0</v>
      </c>
      <c r="BG335">
        <f t="shared" si="241"/>
        <v>0</v>
      </c>
      <c r="BH335">
        <f t="shared" si="242"/>
        <v>0</v>
      </c>
      <c r="BI335">
        <f t="shared" si="243"/>
        <v>0</v>
      </c>
      <c r="BJ335">
        <f t="shared" si="244"/>
        <v>0</v>
      </c>
      <c r="BK335">
        <f t="shared" si="245"/>
        <v>0</v>
      </c>
      <c r="BL335">
        <f t="shared" si="246"/>
        <v>0</v>
      </c>
      <c r="BM335">
        <f t="shared" si="247"/>
        <v>0</v>
      </c>
      <c r="BN335">
        <f t="shared" si="248"/>
        <v>0</v>
      </c>
      <c r="BO335">
        <f t="shared" si="249"/>
        <v>0</v>
      </c>
      <c r="BP335">
        <f t="shared" si="250"/>
        <v>0</v>
      </c>
      <c r="BX335" s="85"/>
      <c r="BY335" s="85"/>
    </row>
    <row r="336" spans="1:77">
      <c r="A336" s="76" t="str">
        <f t="shared" si="228"/>
        <v>1108</v>
      </c>
      <c r="B336" s="22">
        <v>39775</v>
      </c>
      <c r="C336" s="85"/>
      <c r="D336" s="85"/>
      <c r="E336" s="85"/>
      <c r="F336" s="85"/>
      <c r="G336" s="85"/>
      <c r="H336" s="85"/>
      <c r="I336" s="85"/>
      <c r="J336" s="85"/>
      <c r="K336" s="85"/>
      <c r="L336" s="85"/>
      <c r="M336" s="85"/>
      <c r="N336" s="85"/>
      <c r="O336" s="85"/>
      <c r="P336" s="85"/>
      <c r="Q336" s="85"/>
      <c r="R336" s="85"/>
      <c r="S336" s="85"/>
      <c r="T336" s="85"/>
      <c r="U336" s="85"/>
      <c r="V336" s="85"/>
      <c r="W336" s="85"/>
      <c r="X336" s="85"/>
      <c r="Y336" s="85"/>
      <c r="Z336" s="85"/>
      <c r="AA336" s="85"/>
      <c r="AB336" s="85"/>
      <c r="AC336" s="85"/>
      <c r="AD336" s="85"/>
      <c r="AE336" s="85"/>
      <c r="AF336" s="85"/>
      <c r="AG336" s="85"/>
      <c r="AH336" s="85"/>
      <c r="AI336" s="85"/>
      <c r="AJ336" s="85"/>
      <c r="AK336" s="85"/>
      <c r="AL336" s="85"/>
      <c r="AM336" s="85"/>
      <c r="AN336" s="85"/>
      <c r="AO336" s="85"/>
      <c r="AP336" s="85"/>
      <c r="AQ336" s="85"/>
      <c r="AR336" s="85"/>
      <c r="AS336" s="85"/>
      <c r="AT336" s="85"/>
      <c r="AU336">
        <f t="shared" si="229"/>
        <v>0</v>
      </c>
      <c r="AV336">
        <f t="shared" si="230"/>
        <v>0</v>
      </c>
      <c r="AW336">
        <f t="shared" si="231"/>
        <v>0</v>
      </c>
      <c r="AX336">
        <f t="shared" si="232"/>
        <v>0</v>
      </c>
      <c r="AY336">
        <f t="shared" si="233"/>
        <v>0</v>
      </c>
      <c r="AZ336">
        <f t="shared" si="234"/>
        <v>0</v>
      </c>
      <c r="BA336">
        <f t="shared" si="235"/>
        <v>0</v>
      </c>
      <c r="BB336">
        <f t="shared" si="236"/>
        <v>0</v>
      </c>
      <c r="BC336">
        <f t="shared" si="237"/>
        <v>0</v>
      </c>
      <c r="BD336">
        <f t="shared" si="238"/>
        <v>0</v>
      </c>
      <c r="BE336">
        <f t="shared" si="239"/>
        <v>0</v>
      </c>
      <c r="BF336">
        <f t="shared" si="240"/>
        <v>0</v>
      </c>
      <c r="BG336">
        <f t="shared" si="241"/>
        <v>0</v>
      </c>
      <c r="BH336">
        <f t="shared" si="242"/>
        <v>0</v>
      </c>
      <c r="BI336">
        <f t="shared" si="243"/>
        <v>0</v>
      </c>
      <c r="BJ336">
        <f t="shared" si="244"/>
        <v>0</v>
      </c>
      <c r="BK336">
        <f t="shared" si="245"/>
        <v>0</v>
      </c>
      <c r="BL336">
        <f t="shared" si="246"/>
        <v>0</v>
      </c>
      <c r="BM336">
        <f t="shared" si="247"/>
        <v>0</v>
      </c>
      <c r="BN336">
        <f t="shared" si="248"/>
        <v>0</v>
      </c>
      <c r="BO336">
        <f t="shared" si="249"/>
        <v>0</v>
      </c>
      <c r="BP336">
        <f t="shared" si="250"/>
        <v>0</v>
      </c>
      <c r="BX336" s="85"/>
      <c r="BY336" s="85"/>
    </row>
    <row r="337" spans="1:77">
      <c r="A337" s="76" t="str">
        <f t="shared" si="228"/>
        <v>1108</v>
      </c>
      <c r="B337" s="22">
        <v>39776</v>
      </c>
      <c r="C337" s="85"/>
      <c r="D337" s="85"/>
      <c r="E337" s="85"/>
      <c r="F337" s="85"/>
      <c r="G337" s="85"/>
      <c r="H337" s="85"/>
      <c r="I337" s="85"/>
      <c r="J337" s="85"/>
      <c r="K337" s="85"/>
      <c r="L337" s="85"/>
      <c r="M337" s="85"/>
      <c r="N337" s="85"/>
      <c r="O337" s="85"/>
      <c r="P337" s="85"/>
      <c r="Q337" s="85"/>
      <c r="R337" s="85"/>
      <c r="S337" s="85"/>
      <c r="T337" s="85"/>
      <c r="U337" s="85"/>
      <c r="V337" s="85"/>
      <c r="W337" s="85"/>
      <c r="X337" s="85"/>
      <c r="Y337" s="85"/>
      <c r="Z337" s="85"/>
      <c r="AA337" s="85"/>
      <c r="AB337" s="85"/>
      <c r="AC337" s="85"/>
      <c r="AD337" s="85"/>
      <c r="AE337" s="85"/>
      <c r="AF337" s="85"/>
      <c r="AG337" s="85"/>
      <c r="AH337" s="85"/>
      <c r="AI337" s="85"/>
      <c r="AJ337" s="85"/>
      <c r="AK337" s="85"/>
      <c r="AL337" s="85"/>
      <c r="AM337" s="85"/>
      <c r="AN337" s="85"/>
      <c r="AO337" s="85"/>
      <c r="AP337" s="85"/>
      <c r="AQ337" s="85"/>
      <c r="AR337" s="85"/>
      <c r="AS337" s="85"/>
      <c r="AT337" s="85"/>
      <c r="AU337">
        <f t="shared" si="229"/>
        <v>0</v>
      </c>
      <c r="AV337">
        <f t="shared" si="230"/>
        <v>0</v>
      </c>
      <c r="AW337">
        <f t="shared" si="231"/>
        <v>0</v>
      </c>
      <c r="AX337">
        <f t="shared" si="232"/>
        <v>0</v>
      </c>
      <c r="AY337">
        <f t="shared" si="233"/>
        <v>0</v>
      </c>
      <c r="AZ337">
        <f t="shared" si="234"/>
        <v>0</v>
      </c>
      <c r="BA337">
        <f t="shared" si="235"/>
        <v>0</v>
      </c>
      <c r="BB337">
        <f t="shared" si="236"/>
        <v>0</v>
      </c>
      <c r="BC337">
        <f t="shared" si="237"/>
        <v>0</v>
      </c>
      <c r="BD337">
        <f t="shared" si="238"/>
        <v>0</v>
      </c>
      <c r="BE337">
        <f t="shared" si="239"/>
        <v>0</v>
      </c>
      <c r="BF337">
        <f t="shared" si="240"/>
        <v>0</v>
      </c>
      <c r="BG337">
        <f t="shared" si="241"/>
        <v>0</v>
      </c>
      <c r="BH337">
        <f t="shared" si="242"/>
        <v>0</v>
      </c>
      <c r="BI337">
        <f t="shared" si="243"/>
        <v>0</v>
      </c>
      <c r="BJ337">
        <f t="shared" si="244"/>
        <v>0</v>
      </c>
      <c r="BK337">
        <f t="shared" si="245"/>
        <v>0</v>
      </c>
      <c r="BL337">
        <f t="shared" si="246"/>
        <v>0</v>
      </c>
      <c r="BM337">
        <f t="shared" si="247"/>
        <v>0</v>
      </c>
      <c r="BN337">
        <f t="shared" si="248"/>
        <v>0</v>
      </c>
      <c r="BO337">
        <f t="shared" si="249"/>
        <v>0</v>
      </c>
      <c r="BP337">
        <f t="shared" si="250"/>
        <v>0</v>
      </c>
      <c r="BX337" s="85"/>
      <c r="BY337" s="85"/>
    </row>
    <row r="338" spans="1:77">
      <c r="A338" s="76" t="str">
        <f t="shared" si="228"/>
        <v>1108</v>
      </c>
      <c r="B338" s="22">
        <v>39777</v>
      </c>
      <c r="C338" s="85"/>
      <c r="D338" s="85"/>
      <c r="E338" s="85"/>
      <c r="F338" s="85"/>
      <c r="G338" s="85"/>
      <c r="H338" s="85"/>
      <c r="I338" s="85"/>
      <c r="J338" s="85"/>
      <c r="K338" s="85"/>
      <c r="L338" s="85"/>
      <c r="M338" s="85"/>
      <c r="N338" s="85"/>
      <c r="O338" s="85"/>
      <c r="P338" s="85"/>
      <c r="Q338" s="85"/>
      <c r="R338" s="85"/>
      <c r="S338" s="85"/>
      <c r="T338" s="85"/>
      <c r="U338" s="85"/>
      <c r="V338" s="85"/>
      <c r="W338" s="85"/>
      <c r="X338" s="85"/>
      <c r="Y338" s="85"/>
      <c r="Z338" s="85"/>
      <c r="AA338" s="85"/>
      <c r="AB338" s="85"/>
      <c r="AC338" s="85"/>
      <c r="AD338" s="85"/>
      <c r="AE338" s="85"/>
      <c r="AF338" s="85"/>
      <c r="AG338" s="85"/>
      <c r="AH338" s="85"/>
      <c r="AI338" s="85"/>
      <c r="AJ338" s="85"/>
      <c r="AK338" s="85"/>
      <c r="AL338" s="85"/>
      <c r="AM338" s="85"/>
      <c r="AN338" s="85"/>
      <c r="AO338" s="85"/>
      <c r="AP338" s="85"/>
      <c r="AQ338" s="85"/>
      <c r="AR338" s="85"/>
      <c r="AS338" s="85"/>
      <c r="AT338" s="85"/>
      <c r="AU338">
        <f t="shared" si="229"/>
        <v>0</v>
      </c>
      <c r="AV338">
        <f t="shared" si="230"/>
        <v>0</v>
      </c>
      <c r="AW338">
        <f t="shared" si="231"/>
        <v>0</v>
      </c>
      <c r="AX338">
        <f t="shared" si="232"/>
        <v>0</v>
      </c>
      <c r="AY338">
        <f t="shared" si="233"/>
        <v>0</v>
      </c>
      <c r="AZ338">
        <f t="shared" si="234"/>
        <v>0</v>
      </c>
      <c r="BA338">
        <f t="shared" si="235"/>
        <v>0</v>
      </c>
      <c r="BB338">
        <f t="shared" si="236"/>
        <v>0</v>
      </c>
      <c r="BC338">
        <f t="shared" si="237"/>
        <v>0</v>
      </c>
      <c r="BD338">
        <f t="shared" si="238"/>
        <v>0</v>
      </c>
      <c r="BE338">
        <f t="shared" si="239"/>
        <v>0</v>
      </c>
      <c r="BF338">
        <f t="shared" si="240"/>
        <v>0</v>
      </c>
      <c r="BG338">
        <f t="shared" si="241"/>
        <v>0</v>
      </c>
      <c r="BH338">
        <f t="shared" si="242"/>
        <v>0</v>
      </c>
      <c r="BI338">
        <f t="shared" si="243"/>
        <v>0</v>
      </c>
      <c r="BJ338">
        <f t="shared" si="244"/>
        <v>0</v>
      </c>
      <c r="BK338">
        <f t="shared" si="245"/>
        <v>0</v>
      </c>
      <c r="BL338">
        <f t="shared" si="246"/>
        <v>0</v>
      </c>
      <c r="BM338">
        <f t="shared" si="247"/>
        <v>0</v>
      </c>
      <c r="BN338">
        <f t="shared" si="248"/>
        <v>0</v>
      </c>
      <c r="BO338">
        <f t="shared" si="249"/>
        <v>0</v>
      </c>
      <c r="BP338">
        <f t="shared" si="250"/>
        <v>0</v>
      </c>
      <c r="BX338" s="85"/>
      <c r="BY338" s="85"/>
    </row>
    <row r="339" spans="1:77">
      <c r="A339" s="76" t="str">
        <f t="shared" si="228"/>
        <v>1108</v>
      </c>
      <c r="B339" s="22">
        <v>39778</v>
      </c>
      <c r="C339" s="85"/>
      <c r="D339" s="85"/>
      <c r="E339" s="85"/>
      <c r="F339" s="85"/>
      <c r="G339" s="85"/>
      <c r="H339" s="85"/>
      <c r="I339" s="85"/>
      <c r="J339" s="85"/>
      <c r="K339" s="85"/>
      <c r="L339" s="85"/>
      <c r="M339" s="85"/>
      <c r="N339" s="85"/>
      <c r="O339" s="85"/>
      <c r="P339" s="85"/>
      <c r="Q339" s="85"/>
      <c r="R339" s="85"/>
      <c r="S339" s="85"/>
      <c r="T339" s="85"/>
      <c r="U339" s="85"/>
      <c r="V339" s="85"/>
      <c r="W339" s="85"/>
      <c r="X339" s="85"/>
      <c r="Y339" s="85"/>
      <c r="Z339" s="85"/>
      <c r="AA339" s="85"/>
      <c r="AB339" s="85"/>
      <c r="AC339" s="85"/>
      <c r="AD339" s="85"/>
      <c r="AE339" s="85"/>
      <c r="AF339" s="85"/>
      <c r="AG339" s="85"/>
      <c r="AH339" s="85"/>
      <c r="AI339" s="85"/>
      <c r="AJ339" s="85"/>
      <c r="AK339" s="85"/>
      <c r="AL339" s="85"/>
      <c r="AM339" s="85"/>
      <c r="AN339" s="85"/>
      <c r="AO339" s="85"/>
      <c r="AP339" s="85"/>
      <c r="AQ339" s="85"/>
      <c r="AR339" s="85"/>
      <c r="AS339" s="85"/>
      <c r="AT339" s="85"/>
      <c r="AU339">
        <f t="shared" si="229"/>
        <v>0</v>
      </c>
      <c r="AV339">
        <f t="shared" si="230"/>
        <v>0</v>
      </c>
      <c r="AW339">
        <f t="shared" si="231"/>
        <v>0</v>
      </c>
      <c r="AX339">
        <f t="shared" si="232"/>
        <v>0</v>
      </c>
      <c r="AY339">
        <f t="shared" si="233"/>
        <v>0</v>
      </c>
      <c r="AZ339">
        <f t="shared" si="234"/>
        <v>0</v>
      </c>
      <c r="BA339">
        <f t="shared" si="235"/>
        <v>0</v>
      </c>
      <c r="BB339">
        <f t="shared" si="236"/>
        <v>0</v>
      </c>
      <c r="BC339">
        <f t="shared" si="237"/>
        <v>0</v>
      </c>
      <c r="BD339">
        <f t="shared" si="238"/>
        <v>0</v>
      </c>
      <c r="BE339">
        <f t="shared" si="239"/>
        <v>0</v>
      </c>
      <c r="BF339">
        <f t="shared" si="240"/>
        <v>0</v>
      </c>
      <c r="BG339">
        <f t="shared" si="241"/>
        <v>0</v>
      </c>
      <c r="BH339">
        <f t="shared" si="242"/>
        <v>0</v>
      </c>
      <c r="BI339">
        <f t="shared" si="243"/>
        <v>0</v>
      </c>
      <c r="BJ339">
        <f t="shared" si="244"/>
        <v>0</v>
      </c>
      <c r="BK339">
        <f t="shared" si="245"/>
        <v>0</v>
      </c>
      <c r="BL339">
        <f t="shared" si="246"/>
        <v>0</v>
      </c>
      <c r="BM339">
        <f t="shared" si="247"/>
        <v>0</v>
      </c>
      <c r="BN339">
        <f t="shared" si="248"/>
        <v>0</v>
      </c>
      <c r="BO339">
        <f t="shared" si="249"/>
        <v>0</v>
      </c>
      <c r="BP339">
        <f t="shared" si="250"/>
        <v>0</v>
      </c>
      <c r="BX339" s="85"/>
      <c r="BY339" s="85"/>
    </row>
    <row r="340" spans="1:77">
      <c r="A340" s="76" t="str">
        <f t="shared" si="228"/>
        <v>1108</v>
      </c>
      <c r="B340" s="22">
        <v>39779</v>
      </c>
      <c r="C340" s="85"/>
      <c r="D340" s="85"/>
      <c r="E340" s="85"/>
      <c r="F340" s="85"/>
      <c r="G340" s="85"/>
      <c r="H340" s="85"/>
      <c r="I340" s="85"/>
      <c r="J340" s="85"/>
      <c r="K340" s="85"/>
      <c r="L340" s="85"/>
      <c r="M340" s="85"/>
      <c r="N340" s="85"/>
      <c r="O340" s="85"/>
      <c r="P340" s="85"/>
      <c r="Q340" s="85"/>
      <c r="R340" s="85"/>
      <c r="S340" s="85"/>
      <c r="T340" s="85"/>
      <c r="U340" s="85"/>
      <c r="V340" s="85"/>
      <c r="W340" s="85"/>
      <c r="X340" s="85"/>
      <c r="Y340" s="85"/>
      <c r="Z340" s="85"/>
      <c r="AA340" s="85"/>
      <c r="AB340" s="85"/>
      <c r="AC340" s="85"/>
      <c r="AD340" s="85"/>
      <c r="AE340" s="85"/>
      <c r="AF340" s="85"/>
      <c r="AG340" s="85"/>
      <c r="AH340" s="85"/>
      <c r="AI340" s="85"/>
      <c r="AJ340" s="85"/>
      <c r="AK340" s="85"/>
      <c r="AL340" s="85"/>
      <c r="AM340" s="85"/>
      <c r="AN340" s="85"/>
      <c r="AO340" s="85"/>
      <c r="AP340" s="85"/>
      <c r="AQ340" s="85"/>
      <c r="AR340" s="85"/>
      <c r="AS340" s="85"/>
      <c r="AT340" s="85"/>
      <c r="AU340">
        <f t="shared" si="229"/>
        <v>0</v>
      </c>
      <c r="AV340">
        <f t="shared" si="230"/>
        <v>0</v>
      </c>
      <c r="AW340">
        <f t="shared" si="231"/>
        <v>0</v>
      </c>
      <c r="AX340">
        <f t="shared" si="232"/>
        <v>0</v>
      </c>
      <c r="AY340">
        <f t="shared" si="233"/>
        <v>0</v>
      </c>
      <c r="AZ340">
        <f t="shared" si="234"/>
        <v>0</v>
      </c>
      <c r="BA340">
        <f t="shared" si="235"/>
        <v>0</v>
      </c>
      <c r="BB340">
        <f t="shared" si="236"/>
        <v>0</v>
      </c>
      <c r="BC340">
        <f t="shared" si="237"/>
        <v>0</v>
      </c>
      <c r="BD340">
        <f t="shared" si="238"/>
        <v>0</v>
      </c>
      <c r="BE340">
        <f t="shared" si="239"/>
        <v>0</v>
      </c>
      <c r="BF340">
        <f t="shared" si="240"/>
        <v>0</v>
      </c>
      <c r="BG340">
        <f t="shared" si="241"/>
        <v>0</v>
      </c>
      <c r="BH340">
        <f t="shared" si="242"/>
        <v>0</v>
      </c>
      <c r="BI340">
        <f t="shared" si="243"/>
        <v>0</v>
      </c>
      <c r="BJ340">
        <f t="shared" si="244"/>
        <v>0</v>
      </c>
      <c r="BK340">
        <f t="shared" si="245"/>
        <v>0</v>
      </c>
      <c r="BL340">
        <f t="shared" si="246"/>
        <v>0</v>
      </c>
      <c r="BM340">
        <f t="shared" si="247"/>
        <v>0</v>
      </c>
      <c r="BN340">
        <f t="shared" si="248"/>
        <v>0</v>
      </c>
      <c r="BO340">
        <f t="shared" si="249"/>
        <v>0</v>
      </c>
      <c r="BP340">
        <f t="shared" si="250"/>
        <v>0</v>
      </c>
      <c r="BX340" s="85"/>
      <c r="BY340" s="85"/>
    </row>
    <row r="341" spans="1:77">
      <c r="A341" s="76" t="str">
        <f t="shared" si="228"/>
        <v>1108</v>
      </c>
      <c r="B341" s="22">
        <v>39780</v>
      </c>
      <c r="C341" s="85"/>
      <c r="D341" s="85"/>
      <c r="E341" s="85"/>
      <c r="F341" s="85"/>
      <c r="G341" s="85"/>
      <c r="H341" s="85"/>
      <c r="I341" s="85"/>
      <c r="J341" s="85"/>
      <c r="K341" s="85"/>
      <c r="L341" s="85"/>
      <c r="M341" s="85"/>
      <c r="N341" s="85"/>
      <c r="O341" s="85"/>
      <c r="P341" s="85"/>
      <c r="Q341" s="85"/>
      <c r="R341" s="85"/>
      <c r="S341" s="85"/>
      <c r="T341" s="85"/>
      <c r="U341" s="85"/>
      <c r="V341" s="85"/>
      <c r="W341" s="85"/>
      <c r="X341" s="85"/>
      <c r="Y341" s="85"/>
      <c r="Z341" s="85"/>
      <c r="AA341" s="85"/>
      <c r="AB341" s="85"/>
      <c r="AC341" s="85"/>
      <c r="AD341" s="85"/>
      <c r="AE341" s="85"/>
      <c r="AF341" s="85"/>
      <c r="AG341" s="85"/>
      <c r="AH341" s="85"/>
      <c r="AI341" s="85"/>
      <c r="AJ341" s="85"/>
      <c r="AK341" s="85"/>
      <c r="AL341" s="85"/>
      <c r="AM341" s="85"/>
      <c r="AN341" s="85"/>
      <c r="AO341" s="85"/>
      <c r="AP341" s="85"/>
      <c r="AQ341" s="85"/>
      <c r="AR341" s="85"/>
      <c r="AS341" s="85"/>
      <c r="AT341" s="85"/>
      <c r="AU341">
        <f t="shared" si="229"/>
        <v>0</v>
      </c>
      <c r="AV341">
        <f t="shared" si="230"/>
        <v>0</v>
      </c>
      <c r="AW341">
        <f t="shared" si="231"/>
        <v>0</v>
      </c>
      <c r="AX341">
        <f t="shared" si="232"/>
        <v>0</v>
      </c>
      <c r="AY341">
        <f t="shared" si="233"/>
        <v>0</v>
      </c>
      <c r="AZ341">
        <f t="shared" si="234"/>
        <v>0</v>
      </c>
      <c r="BA341">
        <f t="shared" si="235"/>
        <v>0</v>
      </c>
      <c r="BB341">
        <f t="shared" si="236"/>
        <v>0</v>
      </c>
      <c r="BC341">
        <f t="shared" si="237"/>
        <v>0</v>
      </c>
      <c r="BD341">
        <f t="shared" si="238"/>
        <v>0</v>
      </c>
      <c r="BE341">
        <f t="shared" si="239"/>
        <v>0</v>
      </c>
      <c r="BF341">
        <f t="shared" si="240"/>
        <v>0</v>
      </c>
      <c r="BG341">
        <f t="shared" si="241"/>
        <v>0</v>
      </c>
      <c r="BH341">
        <f t="shared" si="242"/>
        <v>0</v>
      </c>
      <c r="BI341">
        <f t="shared" si="243"/>
        <v>0</v>
      </c>
      <c r="BJ341">
        <f t="shared" si="244"/>
        <v>0</v>
      </c>
      <c r="BK341">
        <f t="shared" si="245"/>
        <v>0</v>
      </c>
      <c r="BL341">
        <f t="shared" si="246"/>
        <v>0</v>
      </c>
      <c r="BM341">
        <f t="shared" si="247"/>
        <v>0</v>
      </c>
      <c r="BN341">
        <f t="shared" si="248"/>
        <v>0</v>
      </c>
      <c r="BO341">
        <f t="shared" si="249"/>
        <v>0</v>
      </c>
      <c r="BP341">
        <f t="shared" si="250"/>
        <v>0</v>
      </c>
      <c r="BX341" s="85"/>
      <c r="BY341" s="85"/>
    </row>
    <row r="342" spans="1:77">
      <c r="A342" s="76" t="str">
        <f t="shared" si="228"/>
        <v>1108</v>
      </c>
      <c r="B342" s="22">
        <v>39781</v>
      </c>
      <c r="C342" s="85"/>
      <c r="D342" s="85"/>
      <c r="E342" s="85"/>
      <c r="F342" s="85"/>
      <c r="G342" s="85"/>
      <c r="H342" s="85"/>
      <c r="I342" s="85"/>
      <c r="J342" s="85"/>
      <c r="K342" s="85"/>
      <c r="L342" s="85"/>
      <c r="M342" s="85"/>
      <c r="N342" s="85"/>
      <c r="O342" s="85"/>
      <c r="P342" s="85"/>
      <c r="Q342" s="85"/>
      <c r="R342" s="85"/>
      <c r="S342" s="85"/>
      <c r="T342" s="85"/>
      <c r="U342" s="85"/>
      <c r="V342" s="85"/>
      <c r="W342" s="85"/>
      <c r="X342" s="85"/>
      <c r="Y342" s="85"/>
      <c r="Z342" s="85"/>
      <c r="AA342" s="85"/>
      <c r="AB342" s="85"/>
      <c r="AC342" s="85"/>
      <c r="AD342" s="85"/>
      <c r="AE342" s="85"/>
      <c r="AF342" s="85"/>
      <c r="AG342" s="85"/>
      <c r="AH342" s="85"/>
      <c r="AI342" s="85"/>
      <c r="AJ342" s="85"/>
      <c r="AK342" s="85"/>
      <c r="AL342" s="85"/>
      <c r="AM342" s="85"/>
      <c r="AN342" s="85"/>
      <c r="AO342" s="85"/>
      <c r="AP342" s="85"/>
      <c r="AQ342" s="85"/>
      <c r="AR342" s="85"/>
      <c r="AS342" s="85"/>
      <c r="AT342" s="85"/>
      <c r="AU342">
        <f t="shared" si="229"/>
        <v>0</v>
      </c>
      <c r="AV342">
        <f t="shared" si="230"/>
        <v>0</v>
      </c>
      <c r="AW342">
        <f t="shared" si="231"/>
        <v>0</v>
      </c>
      <c r="AX342">
        <f t="shared" si="232"/>
        <v>0</v>
      </c>
      <c r="AY342">
        <f t="shared" si="233"/>
        <v>0</v>
      </c>
      <c r="AZ342">
        <f t="shared" si="234"/>
        <v>0</v>
      </c>
      <c r="BA342">
        <f t="shared" si="235"/>
        <v>0</v>
      </c>
      <c r="BB342">
        <f t="shared" si="236"/>
        <v>0</v>
      </c>
      <c r="BC342">
        <f t="shared" si="237"/>
        <v>0</v>
      </c>
      <c r="BD342">
        <f t="shared" si="238"/>
        <v>0</v>
      </c>
      <c r="BE342">
        <f t="shared" si="239"/>
        <v>0</v>
      </c>
      <c r="BF342">
        <f t="shared" si="240"/>
        <v>0</v>
      </c>
      <c r="BG342">
        <f t="shared" si="241"/>
        <v>0</v>
      </c>
      <c r="BH342">
        <f t="shared" si="242"/>
        <v>0</v>
      </c>
      <c r="BI342">
        <f t="shared" si="243"/>
        <v>0</v>
      </c>
      <c r="BJ342">
        <f t="shared" si="244"/>
        <v>0</v>
      </c>
      <c r="BK342">
        <f t="shared" si="245"/>
        <v>0</v>
      </c>
      <c r="BL342">
        <f t="shared" si="246"/>
        <v>0</v>
      </c>
      <c r="BM342">
        <f t="shared" si="247"/>
        <v>0</v>
      </c>
      <c r="BN342">
        <f t="shared" si="248"/>
        <v>0</v>
      </c>
      <c r="BO342">
        <f t="shared" si="249"/>
        <v>0</v>
      </c>
      <c r="BP342">
        <f t="shared" si="250"/>
        <v>0</v>
      </c>
      <c r="BX342" s="85"/>
      <c r="BY342" s="85"/>
    </row>
    <row r="343" spans="1:77">
      <c r="A343" s="76" t="str">
        <f t="shared" si="228"/>
        <v>1108</v>
      </c>
      <c r="B343" s="22">
        <v>39782</v>
      </c>
      <c r="C343" s="85"/>
      <c r="D343" s="85"/>
      <c r="E343" s="85"/>
      <c r="F343" s="85"/>
      <c r="G343" s="85"/>
      <c r="H343" s="85"/>
      <c r="I343" s="85"/>
      <c r="J343" s="85"/>
      <c r="K343" s="85"/>
      <c r="L343" s="85"/>
      <c r="M343" s="85"/>
      <c r="N343" s="85"/>
      <c r="O343" s="85"/>
      <c r="P343" s="85"/>
      <c r="Q343" s="85"/>
      <c r="R343" s="85"/>
      <c r="S343" s="85"/>
      <c r="T343" s="85"/>
      <c r="U343" s="85"/>
      <c r="V343" s="85"/>
      <c r="W343" s="85"/>
      <c r="X343" s="85"/>
      <c r="Y343" s="85"/>
      <c r="Z343" s="85"/>
      <c r="AA343" s="85"/>
      <c r="AB343" s="85"/>
      <c r="AC343" s="85"/>
      <c r="AD343" s="85"/>
      <c r="AE343" s="85"/>
      <c r="AF343" s="85"/>
      <c r="AG343" s="85"/>
      <c r="AH343" s="85"/>
      <c r="AI343" s="85"/>
      <c r="AJ343" s="85"/>
      <c r="AK343" s="85"/>
      <c r="AL343" s="85"/>
      <c r="AM343" s="85"/>
      <c r="AN343" s="85"/>
      <c r="AO343" s="85"/>
      <c r="AP343" s="85"/>
      <c r="AQ343" s="85"/>
      <c r="AR343" s="85"/>
      <c r="AS343" s="85"/>
      <c r="AT343" s="85"/>
      <c r="AU343">
        <f t="shared" si="229"/>
        <v>0</v>
      </c>
      <c r="AV343">
        <f t="shared" si="230"/>
        <v>0</v>
      </c>
      <c r="AW343">
        <f t="shared" si="231"/>
        <v>0</v>
      </c>
      <c r="AX343">
        <f t="shared" si="232"/>
        <v>0</v>
      </c>
      <c r="AY343">
        <f t="shared" si="233"/>
        <v>0</v>
      </c>
      <c r="AZ343">
        <f t="shared" si="234"/>
        <v>0</v>
      </c>
      <c r="BA343">
        <f t="shared" si="235"/>
        <v>0</v>
      </c>
      <c r="BB343">
        <f t="shared" si="236"/>
        <v>0</v>
      </c>
      <c r="BC343">
        <f t="shared" si="237"/>
        <v>0</v>
      </c>
      <c r="BD343">
        <f t="shared" si="238"/>
        <v>0</v>
      </c>
      <c r="BE343">
        <f t="shared" si="239"/>
        <v>0</v>
      </c>
      <c r="BF343">
        <f t="shared" si="240"/>
        <v>0</v>
      </c>
      <c r="BG343">
        <f t="shared" si="241"/>
        <v>0</v>
      </c>
      <c r="BH343">
        <f t="shared" si="242"/>
        <v>0</v>
      </c>
      <c r="BI343">
        <f t="shared" si="243"/>
        <v>0</v>
      </c>
      <c r="BJ343">
        <f t="shared" si="244"/>
        <v>0</v>
      </c>
      <c r="BK343">
        <f t="shared" si="245"/>
        <v>0</v>
      </c>
      <c r="BL343">
        <f t="shared" si="246"/>
        <v>0</v>
      </c>
      <c r="BM343">
        <f t="shared" si="247"/>
        <v>0</v>
      </c>
      <c r="BN343">
        <f t="shared" si="248"/>
        <v>0</v>
      </c>
      <c r="BO343">
        <f t="shared" si="249"/>
        <v>0</v>
      </c>
      <c r="BP343">
        <f t="shared" si="250"/>
        <v>0</v>
      </c>
      <c r="BX343" s="85"/>
      <c r="BY343" s="85"/>
    </row>
    <row r="344" spans="1:77">
      <c r="A344" s="76" t="str">
        <f t="shared" si="228"/>
        <v>1208</v>
      </c>
      <c r="B344" s="22">
        <v>39783</v>
      </c>
      <c r="C344" s="85"/>
      <c r="D344" s="85"/>
      <c r="E344" s="85"/>
      <c r="F344" s="85"/>
      <c r="G344" s="85"/>
      <c r="H344" s="85"/>
      <c r="I344" s="85"/>
      <c r="J344" s="85"/>
      <c r="K344" s="85"/>
      <c r="L344" s="85"/>
      <c r="M344" s="85"/>
      <c r="N344" s="85"/>
      <c r="O344" s="85"/>
      <c r="P344" s="85"/>
      <c r="Q344" s="85"/>
      <c r="R344" s="85"/>
      <c r="S344" s="85"/>
      <c r="T344" s="85"/>
      <c r="U344" s="85"/>
      <c r="V344" s="85"/>
      <c r="W344" s="85"/>
      <c r="X344" s="85"/>
      <c r="Y344" s="85"/>
      <c r="Z344" s="85"/>
      <c r="AA344" s="85"/>
      <c r="AB344" s="85"/>
      <c r="AC344" s="85"/>
      <c r="AD344" s="85"/>
      <c r="AE344" s="85"/>
      <c r="AF344" s="85"/>
      <c r="AG344" s="85"/>
      <c r="AH344" s="85"/>
      <c r="AI344" s="85"/>
      <c r="AJ344" s="85"/>
      <c r="AK344" s="85"/>
      <c r="AL344" s="85"/>
      <c r="AM344" s="85"/>
      <c r="AN344" s="85"/>
      <c r="AO344" s="85"/>
      <c r="AP344" s="85"/>
      <c r="AQ344" s="85"/>
      <c r="AR344" s="85"/>
      <c r="AS344" s="85"/>
      <c r="AT344" s="85"/>
      <c r="AU344">
        <f t="shared" si="229"/>
        <v>0</v>
      </c>
      <c r="AV344">
        <f t="shared" si="230"/>
        <v>0</v>
      </c>
      <c r="AW344">
        <f t="shared" si="231"/>
        <v>0</v>
      </c>
      <c r="AX344">
        <f t="shared" si="232"/>
        <v>0</v>
      </c>
      <c r="AY344">
        <f t="shared" si="233"/>
        <v>0</v>
      </c>
      <c r="AZ344">
        <f t="shared" si="234"/>
        <v>0</v>
      </c>
      <c r="BA344">
        <f t="shared" si="235"/>
        <v>0</v>
      </c>
      <c r="BB344">
        <f t="shared" si="236"/>
        <v>0</v>
      </c>
      <c r="BC344">
        <f t="shared" si="237"/>
        <v>0</v>
      </c>
      <c r="BD344">
        <f t="shared" si="238"/>
        <v>0</v>
      </c>
      <c r="BE344">
        <f t="shared" si="239"/>
        <v>0</v>
      </c>
      <c r="BF344">
        <f t="shared" si="240"/>
        <v>0</v>
      </c>
      <c r="BG344">
        <f t="shared" si="241"/>
        <v>0</v>
      </c>
      <c r="BH344">
        <f t="shared" si="242"/>
        <v>0</v>
      </c>
      <c r="BI344">
        <f t="shared" si="243"/>
        <v>0</v>
      </c>
      <c r="BJ344">
        <f t="shared" si="244"/>
        <v>0</v>
      </c>
      <c r="BK344">
        <f t="shared" si="245"/>
        <v>0</v>
      </c>
      <c r="BL344">
        <f t="shared" si="246"/>
        <v>0</v>
      </c>
      <c r="BM344">
        <f t="shared" si="247"/>
        <v>0</v>
      </c>
      <c r="BN344">
        <f t="shared" si="248"/>
        <v>0</v>
      </c>
      <c r="BO344">
        <f t="shared" si="249"/>
        <v>0</v>
      </c>
      <c r="BP344">
        <f t="shared" si="250"/>
        <v>0</v>
      </c>
      <c r="BX344" s="85"/>
      <c r="BY344" s="85"/>
    </row>
    <row r="345" spans="1:77">
      <c r="A345" s="76" t="str">
        <f t="shared" si="228"/>
        <v>1208</v>
      </c>
      <c r="B345" s="22">
        <v>39784</v>
      </c>
      <c r="C345" s="85"/>
      <c r="D345" s="85"/>
      <c r="E345" s="85"/>
      <c r="F345" s="85"/>
      <c r="G345" s="85"/>
      <c r="H345" s="85"/>
      <c r="I345" s="85"/>
      <c r="J345" s="85"/>
      <c r="K345" s="85"/>
      <c r="L345" s="85"/>
      <c r="M345" s="85"/>
      <c r="N345" s="85"/>
      <c r="O345" s="85"/>
      <c r="P345" s="85"/>
      <c r="Q345" s="85"/>
      <c r="R345" s="85"/>
      <c r="S345" s="85"/>
      <c r="T345" s="85"/>
      <c r="U345" s="85"/>
      <c r="V345" s="85"/>
      <c r="W345" s="85"/>
      <c r="X345" s="85"/>
      <c r="Y345" s="85"/>
      <c r="Z345" s="85"/>
      <c r="AA345" s="85"/>
      <c r="AB345" s="85"/>
      <c r="AC345" s="85"/>
      <c r="AD345" s="85"/>
      <c r="AE345" s="85"/>
      <c r="AF345" s="85"/>
      <c r="AG345" s="85"/>
      <c r="AH345" s="85"/>
      <c r="AI345" s="85"/>
      <c r="AJ345" s="85"/>
      <c r="AK345" s="85"/>
      <c r="AL345" s="85"/>
      <c r="AM345" s="85"/>
      <c r="AN345" s="85"/>
      <c r="AO345" s="85"/>
      <c r="AP345" s="85"/>
      <c r="AQ345" s="85"/>
      <c r="AR345" s="85"/>
      <c r="AS345" s="85"/>
      <c r="AT345" s="85"/>
      <c r="AU345">
        <f t="shared" si="229"/>
        <v>0</v>
      </c>
      <c r="AV345">
        <f t="shared" si="230"/>
        <v>0</v>
      </c>
      <c r="AW345">
        <f t="shared" si="231"/>
        <v>0</v>
      </c>
      <c r="AX345">
        <f t="shared" si="232"/>
        <v>0</v>
      </c>
      <c r="AY345">
        <f t="shared" si="233"/>
        <v>0</v>
      </c>
      <c r="AZ345">
        <f t="shared" si="234"/>
        <v>0</v>
      </c>
      <c r="BA345">
        <f t="shared" si="235"/>
        <v>0</v>
      </c>
      <c r="BB345">
        <f t="shared" si="236"/>
        <v>0</v>
      </c>
      <c r="BC345">
        <f t="shared" si="237"/>
        <v>0</v>
      </c>
      <c r="BD345">
        <f t="shared" si="238"/>
        <v>0</v>
      </c>
      <c r="BE345">
        <f t="shared" si="239"/>
        <v>0</v>
      </c>
      <c r="BF345">
        <f t="shared" si="240"/>
        <v>0</v>
      </c>
      <c r="BG345">
        <f t="shared" si="241"/>
        <v>0</v>
      </c>
      <c r="BH345">
        <f t="shared" si="242"/>
        <v>0</v>
      </c>
      <c r="BI345">
        <f t="shared" si="243"/>
        <v>0</v>
      </c>
      <c r="BJ345">
        <f t="shared" si="244"/>
        <v>0</v>
      </c>
      <c r="BK345">
        <f t="shared" si="245"/>
        <v>0</v>
      </c>
      <c r="BL345">
        <f t="shared" si="246"/>
        <v>0</v>
      </c>
      <c r="BM345">
        <f t="shared" si="247"/>
        <v>0</v>
      </c>
      <c r="BN345">
        <f t="shared" si="248"/>
        <v>0</v>
      </c>
      <c r="BO345">
        <f t="shared" si="249"/>
        <v>0</v>
      </c>
      <c r="BP345">
        <f t="shared" si="250"/>
        <v>0</v>
      </c>
      <c r="BX345" s="85"/>
      <c r="BY345" s="85"/>
    </row>
    <row r="346" spans="1:77">
      <c r="A346" s="76" t="str">
        <f t="shared" si="228"/>
        <v>1208</v>
      </c>
      <c r="B346" s="22">
        <v>39785</v>
      </c>
      <c r="C346" s="85"/>
      <c r="D346" s="85"/>
      <c r="E346" s="85"/>
      <c r="F346" s="85"/>
      <c r="G346" s="85"/>
      <c r="H346" s="85"/>
      <c r="I346" s="85"/>
      <c r="J346" s="85"/>
      <c r="K346" s="85"/>
      <c r="L346" s="85"/>
      <c r="M346" s="85"/>
      <c r="N346" s="85"/>
      <c r="O346" s="85"/>
      <c r="P346" s="85"/>
      <c r="Q346" s="85"/>
      <c r="R346" s="85"/>
      <c r="S346" s="85"/>
      <c r="T346" s="85"/>
      <c r="U346" s="85"/>
      <c r="V346" s="85"/>
      <c r="W346" s="85"/>
      <c r="X346" s="85"/>
      <c r="Y346" s="85"/>
      <c r="Z346" s="85"/>
      <c r="AA346" s="85"/>
      <c r="AB346" s="85"/>
      <c r="AC346" s="85"/>
      <c r="AD346" s="85"/>
      <c r="AE346" s="85"/>
      <c r="AF346" s="85"/>
      <c r="AG346" s="85"/>
      <c r="AH346" s="85"/>
      <c r="AI346" s="85"/>
      <c r="AJ346" s="85"/>
      <c r="AK346" s="85"/>
      <c r="AL346" s="85"/>
      <c r="AM346" s="85"/>
      <c r="AN346" s="85"/>
      <c r="AO346" s="85"/>
      <c r="AP346" s="85"/>
      <c r="AQ346" s="85"/>
      <c r="AR346" s="85"/>
      <c r="AS346" s="85"/>
      <c r="AT346" s="85"/>
      <c r="AU346">
        <f t="shared" si="229"/>
        <v>0</v>
      </c>
      <c r="AV346">
        <f t="shared" si="230"/>
        <v>0</v>
      </c>
      <c r="AW346">
        <f t="shared" si="231"/>
        <v>0</v>
      </c>
      <c r="AX346">
        <f t="shared" si="232"/>
        <v>0</v>
      </c>
      <c r="AY346">
        <f t="shared" si="233"/>
        <v>0</v>
      </c>
      <c r="AZ346">
        <f t="shared" si="234"/>
        <v>0</v>
      </c>
      <c r="BA346">
        <f t="shared" si="235"/>
        <v>0</v>
      </c>
      <c r="BB346">
        <f t="shared" si="236"/>
        <v>0</v>
      </c>
      <c r="BC346">
        <f t="shared" si="237"/>
        <v>0</v>
      </c>
      <c r="BD346">
        <f t="shared" si="238"/>
        <v>0</v>
      </c>
      <c r="BE346">
        <f t="shared" si="239"/>
        <v>0</v>
      </c>
      <c r="BF346">
        <f t="shared" si="240"/>
        <v>0</v>
      </c>
      <c r="BG346">
        <f t="shared" si="241"/>
        <v>0</v>
      </c>
      <c r="BH346">
        <f t="shared" si="242"/>
        <v>0</v>
      </c>
      <c r="BI346">
        <f t="shared" si="243"/>
        <v>0</v>
      </c>
      <c r="BJ346">
        <f t="shared" si="244"/>
        <v>0</v>
      </c>
      <c r="BK346">
        <f t="shared" si="245"/>
        <v>0</v>
      </c>
      <c r="BL346">
        <f t="shared" si="246"/>
        <v>0</v>
      </c>
      <c r="BM346">
        <f t="shared" si="247"/>
        <v>0</v>
      </c>
      <c r="BN346">
        <f t="shared" si="248"/>
        <v>0</v>
      </c>
      <c r="BO346">
        <f t="shared" si="249"/>
        <v>0</v>
      </c>
      <c r="BP346">
        <f t="shared" si="250"/>
        <v>0</v>
      </c>
      <c r="BX346" s="85"/>
      <c r="BY346" s="85"/>
    </row>
    <row r="347" spans="1:77">
      <c r="A347" s="76" t="str">
        <f t="shared" si="228"/>
        <v>1208</v>
      </c>
      <c r="B347" s="22">
        <v>39786</v>
      </c>
      <c r="C347" s="85"/>
      <c r="D347" s="85"/>
      <c r="E347" s="85"/>
      <c r="F347" s="85"/>
      <c r="G347" s="85"/>
      <c r="H347" s="85"/>
      <c r="I347" s="85"/>
      <c r="J347" s="85"/>
      <c r="K347" s="85"/>
      <c r="L347" s="85"/>
      <c r="M347" s="85"/>
      <c r="N347" s="85"/>
      <c r="O347" s="85"/>
      <c r="P347" s="85"/>
      <c r="Q347" s="85"/>
      <c r="R347" s="85"/>
      <c r="S347" s="85"/>
      <c r="T347" s="85"/>
      <c r="U347" s="85"/>
      <c r="V347" s="85"/>
      <c r="W347" s="85"/>
      <c r="X347" s="85"/>
      <c r="Y347" s="85"/>
      <c r="Z347" s="85"/>
      <c r="AA347" s="85"/>
      <c r="AB347" s="85"/>
      <c r="AC347" s="85"/>
      <c r="AD347" s="85"/>
      <c r="AE347" s="85"/>
      <c r="AF347" s="85"/>
      <c r="AG347" s="85"/>
      <c r="AH347" s="85"/>
      <c r="AI347" s="85"/>
      <c r="AJ347" s="85"/>
      <c r="AK347" s="85"/>
      <c r="AL347" s="85"/>
      <c r="AM347" s="85"/>
      <c r="AN347" s="85"/>
      <c r="AO347" s="85"/>
      <c r="AP347" s="85"/>
      <c r="AQ347" s="85"/>
      <c r="AR347" s="85"/>
      <c r="AS347" s="85"/>
      <c r="AT347" s="85"/>
      <c r="AU347">
        <f t="shared" si="229"/>
        <v>0</v>
      </c>
      <c r="AV347">
        <f t="shared" si="230"/>
        <v>0</v>
      </c>
      <c r="AW347">
        <f t="shared" si="231"/>
        <v>0</v>
      </c>
      <c r="AX347">
        <f t="shared" si="232"/>
        <v>0</v>
      </c>
      <c r="AY347">
        <f t="shared" si="233"/>
        <v>0</v>
      </c>
      <c r="AZ347">
        <f t="shared" si="234"/>
        <v>0</v>
      </c>
      <c r="BA347">
        <f t="shared" si="235"/>
        <v>0</v>
      </c>
      <c r="BB347">
        <f t="shared" si="236"/>
        <v>0</v>
      </c>
      <c r="BC347">
        <f t="shared" si="237"/>
        <v>0</v>
      </c>
      <c r="BD347">
        <f t="shared" si="238"/>
        <v>0</v>
      </c>
      <c r="BE347">
        <f t="shared" si="239"/>
        <v>0</v>
      </c>
      <c r="BF347">
        <f t="shared" si="240"/>
        <v>0</v>
      </c>
      <c r="BG347">
        <f t="shared" si="241"/>
        <v>0</v>
      </c>
      <c r="BH347">
        <f t="shared" si="242"/>
        <v>0</v>
      </c>
      <c r="BI347">
        <f t="shared" si="243"/>
        <v>0</v>
      </c>
      <c r="BJ347">
        <f t="shared" si="244"/>
        <v>0</v>
      </c>
      <c r="BK347">
        <f t="shared" si="245"/>
        <v>0</v>
      </c>
      <c r="BL347">
        <f t="shared" si="246"/>
        <v>0</v>
      </c>
      <c r="BM347">
        <f t="shared" si="247"/>
        <v>0</v>
      </c>
      <c r="BN347">
        <f t="shared" si="248"/>
        <v>0</v>
      </c>
      <c r="BO347">
        <f t="shared" si="249"/>
        <v>0</v>
      </c>
      <c r="BP347">
        <f t="shared" si="250"/>
        <v>0</v>
      </c>
      <c r="BX347" s="85"/>
      <c r="BY347" s="85"/>
    </row>
    <row r="348" spans="1:77">
      <c r="A348" s="76" t="str">
        <f t="shared" si="228"/>
        <v>1208</v>
      </c>
      <c r="B348" s="22">
        <v>39787</v>
      </c>
      <c r="C348" s="85"/>
      <c r="D348" s="85"/>
      <c r="E348" s="85"/>
      <c r="F348" s="85"/>
      <c r="G348" s="85"/>
      <c r="H348" s="85"/>
      <c r="I348" s="85"/>
      <c r="J348" s="85"/>
      <c r="K348" s="85"/>
      <c r="L348" s="85"/>
      <c r="M348" s="85"/>
      <c r="N348" s="85"/>
      <c r="O348" s="85"/>
      <c r="P348" s="85"/>
      <c r="Q348" s="85"/>
      <c r="R348" s="85"/>
      <c r="S348" s="85"/>
      <c r="T348" s="85"/>
      <c r="U348" s="85"/>
      <c r="V348" s="85"/>
      <c r="W348" s="85"/>
      <c r="X348" s="85"/>
      <c r="Y348" s="85"/>
      <c r="Z348" s="85"/>
      <c r="AA348" s="85"/>
      <c r="AB348" s="85"/>
      <c r="AC348" s="85"/>
      <c r="AD348" s="85"/>
      <c r="AE348" s="85"/>
      <c r="AF348" s="85"/>
      <c r="AG348" s="85"/>
      <c r="AH348" s="85"/>
      <c r="AI348" s="85"/>
      <c r="AJ348" s="85"/>
      <c r="AK348" s="85"/>
      <c r="AL348" s="85"/>
      <c r="AM348" s="85"/>
      <c r="AN348" s="85"/>
      <c r="AO348" s="85"/>
      <c r="AP348" s="85"/>
      <c r="AQ348" s="85"/>
      <c r="AR348" s="85"/>
      <c r="AS348" s="85"/>
      <c r="AT348" s="85"/>
      <c r="AU348">
        <f t="shared" si="229"/>
        <v>0</v>
      </c>
      <c r="AV348">
        <f t="shared" si="230"/>
        <v>0</v>
      </c>
      <c r="AW348">
        <f t="shared" si="231"/>
        <v>0</v>
      </c>
      <c r="AX348">
        <f t="shared" si="232"/>
        <v>0</v>
      </c>
      <c r="AY348">
        <f t="shared" si="233"/>
        <v>0</v>
      </c>
      <c r="AZ348">
        <f t="shared" si="234"/>
        <v>0</v>
      </c>
      <c r="BA348">
        <f t="shared" si="235"/>
        <v>0</v>
      </c>
      <c r="BB348">
        <f t="shared" si="236"/>
        <v>0</v>
      </c>
      <c r="BC348">
        <f t="shared" si="237"/>
        <v>0</v>
      </c>
      <c r="BD348">
        <f t="shared" si="238"/>
        <v>0</v>
      </c>
      <c r="BE348">
        <f t="shared" si="239"/>
        <v>0</v>
      </c>
      <c r="BF348">
        <f t="shared" si="240"/>
        <v>0</v>
      </c>
      <c r="BG348">
        <f t="shared" si="241"/>
        <v>0</v>
      </c>
      <c r="BH348">
        <f t="shared" si="242"/>
        <v>0</v>
      </c>
      <c r="BI348">
        <f t="shared" si="243"/>
        <v>0</v>
      </c>
      <c r="BJ348">
        <f t="shared" si="244"/>
        <v>0</v>
      </c>
      <c r="BK348">
        <f t="shared" si="245"/>
        <v>0</v>
      </c>
      <c r="BL348">
        <f t="shared" si="246"/>
        <v>0</v>
      </c>
      <c r="BM348">
        <f t="shared" si="247"/>
        <v>0</v>
      </c>
      <c r="BN348">
        <f t="shared" si="248"/>
        <v>0</v>
      </c>
      <c r="BO348">
        <f t="shared" si="249"/>
        <v>0</v>
      </c>
      <c r="BP348">
        <f t="shared" si="250"/>
        <v>0</v>
      </c>
      <c r="BX348" s="85"/>
      <c r="BY348" s="85"/>
    </row>
    <row r="349" spans="1:77">
      <c r="A349" s="76" t="str">
        <f t="shared" si="228"/>
        <v>1208</v>
      </c>
      <c r="B349" s="22">
        <v>39788</v>
      </c>
      <c r="C349" s="85"/>
      <c r="D349" s="85"/>
      <c r="E349" s="85"/>
      <c r="F349" s="85"/>
      <c r="G349" s="85"/>
      <c r="H349" s="85"/>
      <c r="I349" s="85"/>
      <c r="J349" s="85"/>
      <c r="K349" s="85"/>
      <c r="L349" s="85"/>
      <c r="M349" s="85"/>
      <c r="N349" s="85"/>
      <c r="O349" s="85"/>
      <c r="P349" s="85"/>
      <c r="Q349" s="85"/>
      <c r="R349" s="85"/>
      <c r="S349" s="85"/>
      <c r="T349" s="85"/>
      <c r="U349" s="85"/>
      <c r="V349" s="85"/>
      <c r="W349" s="85"/>
      <c r="X349" s="85"/>
      <c r="Y349" s="85"/>
      <c r="Z349" s="85"/>
      <c r="AA349" s="85"/>
      <c r="AB349" s="85"/>
      <c r="AC349" s="85"/>
      <c r="AD349" s="85"/>
      <c r="AE349" s="85"/>
      <c r="AF349" s="85"/>
      <c r="AG349" s="85"/>
      <c r="AH349" s="85"/>
      <c r="AI349" s="85"/>
      <c r="AJ349" s="85"/>
      <c r="AK349" s="85"/>
      <c r="AL349" s="85"/>
      <c r="AM349" s="85"/>
      <c r="AN349" s="85"/>
      <c r="AO349" s="85"/>
      <c r="AP349" s="85"/>
      <c r="AQ349" s="85"/>
      <c r="AR349" s="85"/>
      <c r="AS349" s="85"/>
      <c r="AT349" s="85"/>
      <c r="AU349">
        <f t="shared" si="229"/>
        <v>0</v>
      </c>
      <c r="AV349">
        <f t="shared" si="230"/>
        <v>0</v>
      </c>
      <c r="AW349">
        <f t="shared" si="231"/>
        <v>0</v>
      </c>
      <c r="AX349">
        <f t="shared" si="232"/>
        <v>0</v>
      </c>
      <c r="AY349">
        <f t="shared" si="233"/>
        <v>0</v>
      </c>
      <c r="AZ349">
        <f t="shared" si="234"/>
        <v>0</v>
      </c>
      <c r="BA349">
        <f t="shared" si="235"/>
        <v>0</v>
      </c>
      <c r="BB349">
        <f t="shared" si="236"/>
        <v>0</v>
      </c>
      <c r="BC349">
        <f t="shared" si="237"/>
        <v>0</v>
      </c>
      <c r="BD349">
        <f t="shared" si="238"/>
        <v>0</v>
      </c>
      <c r="BE349">
        <f t="shared" si="239"/>
        <v>0</v>
      </c>
      <c r="BF349">
        <f t="shared" si="240"/>
        <v>0</v>
      </c>
      <c r="BG349">
        <f t="shared" si="241"/>
        <v>0</v>
      </c>
      <c r="BH349">
        <f t="shared" si="242"/>
        <v>0</v>
      </c>
      <c r="BI349">
        <f t="shared" si="243"/>
        <v>0</v>
      </c>
      <c r="BJ349">
        <f t="shared" si="244"/>
        <v>0</v>
      </c>
      <c r="BK349">
        <f t="shared" si="245"/>
        <v>0</v>
      </c>
      <c r="BL349">
        <f t="shared" si="246"/>
        <v>0</v>
      </c>
      <c r="BM349">
        <f t="shared" si="247"/>
        <v>0</v>
      </c>
      <c r="BN349">
        <f t="shared" si="248"/>
        <v>0</v>
      </c>
      <c r="BO349">
        <f t="shared" si="249"/>
        <v>0</v>
      </c>
      <c r="BP349">
        <f t="shared" si="250"/>
        <v>0</v>
      </c>
      <c r="BX349" s="85"/>
      <c r="BY349" s="85"/>
    </row>
    <row r="350" spans="1:77">
      <c r="A350" s="76" t="str">
        <f t="shared" si="228"/>
        <v>1208</v>
      </c>
      <c r="B350" s="22">
        <v>39789</v>
      </c>
      <c r="C350" s="85"/>
      <c r="D350" s="85"/>
      <c r="E350" s="85"/>
      <c r="F350" s="85"/>
      <c r="G350" s="85"/>
      <c r="H350" s="85"/>
      <c r="I350" s="85"/>
      <c r="J350" s="85"/>
      <c r="K350" s="85"/>
      <c r="L350" s="85"/>
      <c r="M350" s="85"/>
      <c r="N350" s="85"/>
      <c r="O350" s="85"/>
      <c r="P350" s="85"/>
      <c r="Q350" s="85"/>
      <c r="R350" s="85"/>
      <c r="S350" s="85"/>
      <c r="T350" s="85"/>
      <c r="U350" s="85"/>
      <c r="V350" s="85"/>
      <c r="W350" s="85"/>
      <c r="X350" s="85"/>
      <c r="Y350" s="85"/>
      <c r="Z350" s="85"/>
      <c r="AA350" s="85"/>
      <c r="AB350" s="85"/>
      <c r="AC350" s="85"/>
      <c r="AD350" s="85"/>
      <c r="AE350" s="85"/>
      <c r="AF350" s="85"/>
      <c r="AG350" s="85"/>
      <c r="AH350" s="85"/>
      <c r="AI350" s="85"/>
      <c r="AJ350" s="85"/>
      <c r="AK350" s="85"/>
      <c r="AL350" s="85"/>
      <c r="AM350" s="85"/>
      <c r="AN350" s="85"/>
      <c r="AO350" s="85"/>
      <c r="AP350" s="85"/>
      <c r="AQ350" s="85"/>
      <c r="AR350" s="85"/>
      <c r="AS350" s="85"/>
      <c r="AT350" s="85"/>
      <c r="AU350">
        <f t="shared" si="229"/>
        <v>0</v>
      </c>
      <c r="AV350">
        <f t="shared" si="230"/>
        <v>0</v>
      </c>
      <c r="AW350">
        <f t="shared" si="231"/>
        <v>0</v>
      </c>
      <c r="AX350">
        <f t="shared" si="232"/>
        <v>0</v>
      </c>
      <c r="AY350">
        <f t="shared" si="233"/>
        <v>0</v>
      </c>
      <c r="AZ350">
        <f t="shared" si="234"/>
        <v>0</v>
      </c>
      <c r="BA350">
        <f t="shared" si="235"/>
        <v>0</v>
      </c>
      <c r="BB350">
        <f t="shared" si="236"/>
        <v>0</v>
      </c>
      <c r="BC350">
        <f t="shared" si="237"/>
        <v>0</v>
      </c>
      <c r="BD350">
        <f t="shared" si="238"/>
        <v>0</v>
      </c>
      <c r="BE350">
        <f t="shared" si="239"/>
        <v>0</v>
      </c>
      <c r="BF350">
        <f t="shared" si="240"/>
        <v>0</v>
      </c>
      <c r="BG350">
        <f t="shared" si="241"/>
        <v>0</v>
      </c>
      <c r="BH350">
        <f t="shared" si="242"/>
        <v>0</v>
      </c>
      <c r="BI350">
        <f t="shared" si="243"/>
        <v>0</v>
      </c>
      <c r="BJ350">
        <f t="shared" si="244"/>
        <v>0</v>
      </c>
      <c r="BK350">
        <f t="shared" si="245"/>
        <v>0</v>
      </c>
      <c r="BL350">
        <f t="shared" si="246"/>
        <v>0</v>
      </c>
      <c r="BM350">
        <f t="shared" si="247"/>
        <v>0</v>
      </c>
      <c r="BN350">
        <f t="shared" si="248"/>
        <v>0</v>
      </c>
      <c r="BO350">
        <f t="shared" si="249"/>
        <v>0</v>
      </c>
      <c r="BP350">
        <f t="shared" si="250"/>
        <v>0</v>
      </c>
      <c r="BX350" s="85"/>
      <c r="BY350" s="85"/>
    </row>
    <row r="351" spans="1:77">
      <c r="A351" s="76" t="str">
        <f t="shared" si="228"/>
        <v>1208</v>
      </c>
      <c r="B351" s="22">
        <v>39790</v>
      </c>
      <c r="C351" s="85"/>
      <c r="D351" s="85"/>
      <c r="E351" s="85"/>
      <c r="F351" s="85"/>
      <c r="G351" s="85"/>
      <c r="H351" s="85"/>
      <c r="I351" s="85"/>
      <c r="J351" s="85"/>
      <c r="K351" s="85"/>
      <c r="L351" s="85"/>
      <c r="M351" s="85"/>
      <c r="N351" s="85"/>
      <c r="O351" s="85"/>
      <c r="P351" s="85"/>
      <c r="Q351" s="85"/>
      <c r="R351" s="85"/>
      <c r="S351" s="85"/>
      <c r="T351" s="85"/>
      <c r="U351" s="85"/>
      <c r="V351" s="85"/>
      <c r="W351" s="85"/>
      <c r="X351" s="85"/>
      <c r="Y351" s="85"/>
      <c r="Z351" s="85"/>
      <c r="AA351" s="85"/>
      <c r="AB351" s="85"/>
      <c r="AC351" s="85"/>
      <c r="AD351" s="85"/>
      <c r="AE351" s="85"/>
      <c r="AF351" s="85"/>
      <c r="AG351" s="85"/>
      <c r="AH351" s="85"/>
      <c r="AI351" s="85"/>
      <c r="AJ351" s="85"/>
      <c r="AK351" s="85"/>
      <c r="AL351" s="85"/>
      <c r="AM351" s="85"/>
      <c r="AN351" s="85"/>
      <c r="AO351" s="85"/>
      <c r="AP351" s="85"/>
      <c r="AQ351" s="85"/>
      <c r="AR351" s="85"/>
      <c r="AS351" s="85"/>
      <c r="AT351" s="85"/>
      <c r="AU351">
        <f t="shared" si="229"/>
        <v>0</v>
      </c>
      <c r="AV351">
        <f t="shared" si="230"/>
        <v>0</v>
      </c>
      <c r="AW351">
        <f t="shared" si="231"/>
        <v>0</v>
      </c>
      <c r="AX351">
        <f t="shared" si="232"/>
        <v>0</v>
      </c>
      <c r="AY351">
        <f t="shared" si="233"/>
        <v>0</v>
      </c>
      <c r="AZ351">
        <f t="shared" si="234"/>
        <v>0</v>
      </c>
      <c r="BA351">
        <f t="shared" si="235"/>
        <v>0</v>
      </c>
      <c r="BB351">
        <f t="shared" si="236"/>
        <v>0</v>
      </c>
      <c r="BC351">
        <f t="shared" si="237"/>
        <v>0</v>
      </c>
      <c r="BD351">
        <f t="shared" si="238"/>
        <v>0</v>
      </c>
      <c r="BE351">
        <f t="shared" si="239"/>
        <v>0</v>
      </c>
      <c r="BF351">
        <f t="shared" si="240"/>
        <v>0</v>
      </c>
      <c r="BG351">
        <f t="shared" si="241"/>
        <v>0</v>
      </c>
      <c r="BH351">
        <f t="shared" si="242"/>
        <v>0</v>
      </c>
      <c r="BI351">
        <f t="shared" si="243"/>
        <v>0</v>
      </c>
      <c r="BJ351">
        <f t="shared" si="244"/>
        <v>0</v>
      </c>
      <c r="BK351">
        <f t="shared" si="245"/>
        <v>0</v>
      </c>
      <c r="BL351">
        <f t="shared" si="246"/>
        <v>0</v>
      </c>
      <c r="BM351">
        <f t="shared" si="247"/>
        <v>0</v>
      </c>
      <c r="BN351">
        <f t="shared" si="248"/>
        <v>0</v>
      </c>
      <c r="BO351">
        <f t="shared" si="249"/>
        <v>0</v>
      </c>
      <c r="BP351">
        <f t="shared" si="250"/>
        <v>0</v>
      </c>
      <c r="BX351" s="85"/>
      <c r="BY351" s="85"/>
    </row>
    <row r="352" spans="1:77">
      <c r="A352" s="76" t="str">
        <f t="shared" si="228"/>
        <v>1208</v>
      </c>
      <c r="B352" s="22">
        <v>39791</v>
      </c>
      <c r="C352" s="85"/>
      <c r="D352" s="85"/>
      <c r="E352" s="85"/>
      <c r="F352" s="85"/>
      <c r="G352" s="85"/>
      <c r="H352" s="85"/>
      <c r="I352" s="85"/>
      <c r="J352" s="85"/>
      <c r="K352" s="85"/>
      <c r="L352" s="85"/>
      <c r="M352" s="85"/>
      <c r="N352" s="85"/>
      <c r="O352" s="85"/>
      <c r="P352" s="85"/>
      <c r="Q352" s="85"/>
      <c r="R352" s="85"/>
      <c r="S352" s="85"/>
      <c r="T352" s="85"/>
      <c r="U352" s="85"/>
      <c r="V352" s="85"/>
      <c r="W352" s="85"/>
      <c r="X352" s="85"/>
      <c r="Y352" s="85"/>
      <c r="Z352" s="85"/>
      <c r="AA352" s="85"/>
      <c r="AB352" s="85"/>
      <c r="AC352" s="85"/>
      <c r="AD352" s="85"/>
      <c r="AE352" s="85"/>
      <c r="AF352" s="85"/>
      <c r="AG352" s="85"/>
      <c r="AH352" s="85"/>
      <c r="AI352" s="85"/>
      <c r="AJ352" s="85"/>
      <c r="AK352" s="85"/>
      <c r="AL352" s="85"/>
      <c r="AM352" s="85"/>
      <c r="AN352" s="85"/>
      <c r="AO352" s="85"/>
      <c r="AP352" s="85"/>
      <c r="AQ352" s="85"/>
      <c r="AR352" s="85"/>
      <c r="AS352" s="85"/>
      <c r="AT352" s="85"/>
      <c r="AU352">
        <f t="shared" si="229"/>
        <v>0</v>
      </c>
      <c r="AV352">
        <f t="shared" si="230"/>
        <v>0</v>
      </c>
      <c r="AW352">
        <f t="shared" si="231"/>
        <v>0</v>
      </c>
      <c r="AX352">
        <f t="shared" si="232"/>
        <v>0</v>
      </c>
      <c r="AY352">
        <f t="shared" si="233"/>
        <v>0</v>
      </c>
      <c r="AZ352">
        <f t="shared" si="234"/>
        <v>0</v>
      </c>
      <c r="BA352">
        <f t="shared" si="235"/>
        <v>0</v>
      </c>
      <c r="BB352">
        <f t="shared" si="236"/>
        <v>0</v>
      </c>
      <c r="BC352">
        <f t="shared" si="237"/>
        <v>0</v>
      </c>
      <c r="BD352">
        <f t="shared" si="238"/>
        <v>0</v>
      </c>
      <c r="BE352">
        <f t="shared" si="239"/>
        <v>0</v>
      </c>
      <c r="BF352">
        <f t="shared" si="240"/>
        <v>0</v>
      </c>
      <c r="BG352">
        <f t="shared" si="241"/>
        <v>0</v>
      </c>
      <c r="BH352">
        <f t="shared" si="242"/>
        <v>0</v>
      </c>
      <c r="BI352">
        <f t="shared" si="243"/>
        <v>0</v>
      </c>
      <c r="BJ352">
        <f t="shared" si="244"/>
        <v>0</v>
      </c>
      <c r="BK352">
        <f t="shared" si="245"/>
        <v>0</v>
      </c>
      <c r="BL352">
        <f t="shared" si="246"/>
        <v>0</v>
      </c>
      <c r="BM352">
        <f t="shared" si="247"/>
        <v>0</v>
      </c>
      <c r="BN352">
        <f t="shared" si="248"/>
        <v>0</v>
      </c>
      <c r="BO352">
        <f t="shared" si="249"/>
        <v>0</v>
      </c>
      <c r="BP352">
        <f t="shared" si="250"/>
        <v>0</v>
      </c>
      <c r="BX352" s="85"/>
      <c r="BY352" s="85"/>
    </row>
    <row r="353" spans="1:77">
      <c r="A353" s="76" t="str">
        <f t="shared" si="228"/>
        <v>1208</v>
      </c>
      <c r="B353" s="22">
        <v>39792</v>
      </c>
      <c r="C353" s="85"/>
      <c r="D353" s="85"/>
      <c r="E353" s="85"/>
      <c r="F353" s="85"/>
      <c r="G353" s="85"/>
      <c r="H353" s="85"/>
      <c r="I353" s="85"/>
      <c r="J353" s="85"/>
      <c r="K353" s="85"/>
      <c r="L353" s="85"/>
      <c r="M353" s="85"/>
      <c r="N353" s="85"/>
      <c r="O353" s="85"/>
      <c r="P353" s="85"/>
      <c r="Q353" s="85"/>
      <c r="R353" s="85"/>
      <c r="S353" s="85"/>
      <c r="T353" s="85"/>
      <c r="U353" s="85"/>
      <c r="V353" s="85"/>
      <c r="W353" s="85"/>
      <c r="X353" s="85"/>
      <c r="Y353" s="85"/>
      <c r="Z353" s="85"/>
      <c r="AA353" s="85"/>
      <c r="AB353" s="85"/>
      <c r="AC353" s="85"/>
      <c r="AD353" s="85"/>
      <c r="AE353" s="85"/>
      <c r="AF353" s="85"/>
      <c r="AG353" s="85"/>
      <c r="AH353" s="85"/>
      <c r="AI353" s="85"/>
      <c r="AJ353" s="85"/>
      <c r="AK353" s="85"/>
      <c r="AL353" s="85"/>
      <c r="AM353" s="85"/>
      <c r="AN353" s="85"/>
      <c r="AO353" s="85"/>
      <c r="AP353" s="85"/>
      <c r="AQ353" s="85"/>
      <c r="AR353" s="85"/>
      <c r="AS353" s="85"/>
      <c r="AT353" s="85"/>
      <c r="AU353">
        <f t="shared" si="229"/>
        <v>0</v>
      </c>
      <c r="AV353">
        <f t="shared" si="230"/>
        <v>0</v>
      </c>
      <c r="AW353">
        <f t="shared" si="231"/>
        <v>0</v>
      </c>
      <c r="AX353">
        <f t="shared" si="232"/>
        <v>0</v>
      </c>
      <c r="AY353">
        <f t="shared" si="233"/>
        <v>0</v>
      </c>
      <c r="AZ353">
        <f t="shared" si="234"/>
        <v>0</v>
      </c>
      <c r="BA353">
        <f t="shared" si="235"/>
        <v>0</v>
      </c>
      <c r="BB353">
        <f t="shared" si="236"/>
        <v>0</v>
      </c>
      <c r="BC353">
        <f t="shared" si="237"/>
        <v>0</v>
      </c>
      <c r="BD353">
        <f t="shared" si="238"/>
        <v>0</v>
      </c>
      <c r="BE353">
        <f t="shared" si="239"/>
        <v>0</v>
      </c>
      <c r="BF353">
        <f t="shared" si="240"/>
        <v>0</v>
      </c>
      <c r="BG353">
        <f t="shared" si="241"/>
        <v>0</v>
      </c>
      <c r="BH353">
        <f t="shared" si="242"/>
        <v>0</v>
      </c>
      <c r="BI353">
        <f t="shared" si="243"/>
        <v>0</v>
      </c>
      <c r="BJ353">
        <f t="shared" si="244"/>
        <v>0</v>
      </c>
      <c r="BK353">
        <f t="shared" si="245"/>
        <v>0</v>
      </c>
      <c r="BL353">
        <f t="shared" si="246"/>
        <v>0</v>
      </c>
      <c r="BM353">
        <f t="shared" si="247"/>
        <v>0</v>
      </c>
      <c r="BN353">
        <f t="shared" si="248"/>
        <v>0</v>
      </c>
      <c r="BO353">
        <f t="shared" si="249"/>
        <v>0</v>
      </c>
      <c r="BP353">
        <f t="shared" si="250"/>
        <v>0</v>
      </c>
      <c r="BX353" s="85"/>
      <c r="BY353" s="85"/>
    </row>
    <row r="354" spans="1:77">
      <c r="A354" s="76" t="str">
        <f t="shared" si="228"/>
        <v>1208</v>
      </c>
      <c r="B354" s="22">
        <v>39793</v>
      </c>
      <c r="C354" s="85"/>
      <c r="D354" s="85"/>
      <c r="E354" s="85"/>
      <c r="F354" s="85"/>
      <c r="G354" s="85"/>
      <c r="H354" s="85"/>
      <c r="I354" s="85"/>
      <c r="J354" s="85"/>
      <c r="K354" s="85"/>
      <c r="L354" s="85"/>
      <c r="M354" s="85"/>
      <c r="N354" s="85"/>
      <c r="O354" s="85"/>
      <c r="P354" s="85"/>
      <c r="Q354" s="85"/>
      <c r="R354" s="85"/>
      <c r="S354" s="85"/>
      <c r="T354" s="85"/>
      <c r="U354" s="85"/>
      <c r="V354" s="85"/>
      <c r="W354" s="85"/>
      <c r="X354" s="85"/>
      <c r="Y354" s="85"/>
      <c r="Z354" s="85"/>
      <c r="AA354" s="85"/>
      <c r="AB354" s="85"/>
      <c r="AC354" s="85"/>
      <c r="AD354" s="85"/>
      <c r="AE354" s="85"/>
      <c r="AF354" s="85"/>
      <c r="AG354" s="85"/>
      <c r="AH354" s="85"/>
      <c r="AI354" s="85"/>
      <c r="AJ354" s="85"/>
      <c r="AK354" s="85"/>
      <c r="AL354" s="85"/>
      <c r="AM354" s="85"/>
      <c r="AN354" s="85"/>
      <c r="AO354" s="85"/>
      <c r="AP354" s="85"/>
      <c r="AQ354" s="85"/>
      <c r="AR354" s="85"/>
      <c r="AS354" s="85"/>
      <c r="AT354" s="85"/>
      <c r="AU354">
        <f t="shared" si="229"/>
        <v>0</v>
      </c>
      <c r="AV354">
        <f t="shared" si="230"/>
        <v>0</v>
      </c>
      <c r="AW354">
        <f t="shared" si="231"/>
        <v>0</v>
      </c>
      <c r="AX354">
        <f t="shared" si="232"/>
        <v>0</v>
      </c>
      <c r="AY354">
        <f t="shared" si="233"/>
        <v>0</v>
      </c>
      <c r="AZ354">
        <f t="shared" si="234"/>
        <v>0</v>
      </c>
      <c r="BA354">
        <f t="shared" si="235"/>
        <v>0</v>
      </c>
      <c r="BB354">
        <f t="shared" si="236"/>
        <v>0</v>
      </c>
      <c r="BC354">
        <f t="shared" si="237"/>
        <v>0</v>
      </c>
      <c r="BD354">
        <f t="shared" si="238"/>
        <v>0</v>
      </c>
      <c r="BE354">
        <f t="shared" si="239"/>
        <v>0</v>
      </c>
      <c r="BF354">
        <f t="shared" si="240"/>
        <v>0</v>
      </c>
      <c r="BG354">
        <f t="shared" si="241"/>
        <v>0</v>
      </c>
      <c r="BH354">
        <f t="shared" si="242"/>
        <v>0</v>
      </c>
      <c r="BI354">
        <f t="shared" si="243"/>
        <v>0</v>
      </c>
      <c r="BJ354">
        <f t="shared" si="244"/>
        <v>0</v>
      </c>
      <c r="BK354">
        <f t="shared" si="245"/>
        <v>0</v>
      </c>
      <c r="BL354">
        <f t="shared" si="246"/>
        <v>0</v>
      </c>
      <c r="BM354">
        <f t="shared" si="247"/>
        <v>0</v>
      </c>
      <c r="BN354">
        <f t="shared" si="248"/>
        <v>0</v>
      </c>
      <c r="BO354">
        <f t="shared" si="249"/>
        <v>0</v>
      </c>
      <c r="BP354">
        <f t="shared" si="250"/>
        <v>0</v>
      </c>
      <c r="BX354" s="85"/>
      <c r="BY354" s="85"/>
    </row>
    <row r="355" spans="1:77">
      <c r="A355" s="76" t="str">
        <f t="shared" si="228"/>
        <v>1208</v>
      </c>
      <c r="B355" s="22">
        <v>39794</v>
      </c>
      <c r="C355" s="85"/>
      <c r="D355" s="85"/>
      <c r="E355" s="85"/>
      <c r="F355" s="85"/>
      <c r="G355" s="85"/>
      <c r="H355" s="85"/>
      <c r="I355" s="85"/>
      <c r="J355" s="85"/>
      <c r="K355" s="85"/>
      <c r="L355" s="85"/>
      <c r="M355" s="85"/>
      <c r="N355" s="85"/>
      <c r="O355" s="85"/>
      <c r="P355" s="85"/>
      <c r="Q355" s="85"/>
      <c r="R355" s="85"/>
      <c r="S355" s="85"/>
      <c r="T355" s="85"/>
      <c r="U355" s="85"/>
      <c r="V355" s="85"/>
      <c r="W355" s="85"/>
      <c r="X355" s="85"/>
      <c r="Y355" s="85"/>
      <c r="Z355" s="85"/>
      <c r="AA355" s="85"/>
      <c r="AB355" s="85"/>
      <c r="AC355" s="85"/>
      <c r="AD355" s="85"/>
      <c r="AE355" s="85"/>
      <c r="AF355" s="85"/>
      <c r="AG355" s="85"/>
      <c r="AH355" s="85"/>
      <c r="AI355" s="85"/>
      <c r="AJ355" s="85"/>
      <c r="AK355" s="85"/>
      <c r="AL355" s="85"/>
      <c r="AM355" s="85"/>
      <c r="AN355" s="85"/>
      <c r="AO355" s="85"/>
      <c r="AP355" s="85"/>
      <c r="AQ355" s="85"/>
      <c r="AR355" s="85"/>
      <c r="AS355" s="85"/>
      <c r="AT355" s="85"/>
      <c r="AU355">
        <f t="shared" si="229"/>
        <v>0</v>
      </c>
      <c r="AV355">
        <f t="shared" si="230"/>
        <v>0</v>
      </c>
      <c r="AW355">
        <f t="shared" si="231"/>
        <v>0</v>
      </c>
      <c r="AX355">
        <f t="shared" si="232"/>
        <v>0</v>
      </c>
      <c r="AY355">
        <f t="shared" si="233"/>
        <v>0</v>
      </c>
      <c r="AZ355">
        <f t="shared" si="234"/>
        <v>0</v>
      </c>
      <c r="BA355">
        <f t="shared" si="235"/>
        <v>0</v>
      </c>
      <c r="BB355">
        <f t="shared" si="236"/>
        <v>0</v>
      </c>
      <c r="BC355">
        <f t="shared" si="237"/>
        <v>0</v>
      </c>
      <c r="BD355">
        <f t="shared" si="238"/>
        <v>0</v>
      </c>
      <c r="BE355">
        <f t="shared" si="239"/>
        <v>0</v>
      </c>
      <c r="BF355">
        <f t="shared" si="240"/>
        <v>0</v>
      </c>
      <c r="BG355">
        <f t="shared" si="241"/>
        <v>0</v>
      </c>
      <c r="BH355">
        <f t="shared" si="242"/>
        <v>0</v>
      </c>
      <c r="BI355">
        <f t="shared" si="243"/>
        <v>0</v>
      </c>
      <c r="BJ355">
        <f t="shared" si="244"/>
        <v>0</v>
      </c>
      <c r="BK355">
        <f t="shared" si="245"/>
        <v>0</v>
      </c>
      <c r="BL355">
        <f t="shared" si="246"/>
        <v>0</v>
      </c>
      <c r="BM355">
        <f t="shared" si="247"/>
        <v>0</v>
      </c>
      <c r="BN355">
        <f t="shared" si="248"/>
        <v>0</v>
      </c>
      <c r="BO355">
        <f t="shared" si="249"/>
        <v>0</v>
      </c>
      <c r="BP355">
        <f t="shared" si="250"/>
        <v>0</v>
      </c>
      <c r="BX355" s="85"/>
      <c r="BY355" s="85"/>
    </row>
    <row r="356" spans="1:77">
      <c r="A356" s="76" t="str">
        <f t="shared" si="228"/>
        <v>1208</v>
      </c>
      <c r="B356" s="22">
        <v>39795</v>
      </c>
      <c r="C356" s="85"/>
      <c r="D356" s="85"/>
      <c r="E356" s="85"/>
      <c r="F356" s="85"/>
      <c r="G356" s="85"/>
      <c r="H356" s="85"/>
      <c r="I356" s="85"/>
      <c r="J356" s="85"/>
      <c r="K356" s="85"/>
      <c r="L356" s="85"/>
      <c r="M356" s="85"/>
      <c r="N356" s="85"/>
      <c r="O356" s="85"/>
      <c r="P356" s="85"/>
      <c r="Q356" s="85"/>
      <c r="R356" s="85"/>
      <c r="S356" s="85"/>
      <c r="T356" s="85"/>
      <c r="U356" s="85"/>
      <c r="V356" s="85"/>
      <c r="W356" s="85"/>
      <c r="X356" s="85"/>
      <c r="Y356" s="85"/>
      <c r="Z356" s="85"/>
      <c r="AA356" s="85"/>
      <c r="AB356" s="85"/>
      <c r="AC356" s="85"/>
      <c r="AD356" s="85"/>
      <c r="AE356" s="85"/>
      <c r="AF356" s="85"/>
      <c r="AG356" s="85"/>
      <c r="AH356" s="85"/>
      <c r="AI356" s="85"/>
      <c r="AJ356" s="85"/>
      <c r="AK356" s="85"/>
      <c r="AL356" s="85"/>
      <c r="AM356" s="85"/>
      <c r="AN356" s="85"/>
      <c r="AO356" s="85"/>
      <c r="AP356" s="85"/>
      <c r="AQ356" s="85"/>
      <c r="AR356" s="85"/>
      <c r="AS356" s="85"/>
      <c r="AT356" s="85"/>
      <c r="AU356">
        <f t="shared" si="229"/>
        <v>0</v>
      </c>
      <c r="AV356">
        <f t="shared" si="230"/>
        <v>0</v>
      </c>
      <c r="AW356">
        <f t="shared" si="231"/>
        <v>0</v>
      </c>
      <c r="AX356">
        <f t="shared" si="232"/>
        <v>0</v>
      </c>
      <c r="AY356">
        <f t="shared" si="233"/>
        <v>0</v>
      </c>
      <c r="AZ356">
        <f t="shared" si="234"/>
        <v>0</v>
      </c>
      <c r="BA356">
        <f t="shared" si="235"/>
        <v>0</v>
      </c>
      <c r="BB356">
        <f t="shared" si="236"/>
        <v>0</v>
      </c>
      <c r="BC356">
        <f t="shared" si="237"/>
        <v>0</v>
      </c>
      <c r="BD356">
        <f t="shared" si="238"/>
        <v>0</v>
      </c>
      <c r="BE356">
        <f t="shared" si="239"/>
        <v>0</v>
      </c>
      <c r="BF356">
        <f t="shared" si="240"/>
        <v>0</v>
      </c>
      <c r="BG356">
        <f t="shared" si="241"/>
        <v>0</v>
      </c>
      <c r="BH356">
        <f t="shared" si="242"/>
        <v>0</v>
      </c>
      <c r="BI356">
        <f t="shared" si="243"/>
        <v>0</v>
      </c>
      <c r="BJ356">
        <f t="shared" si="244"/>
        <v>0</v>
      </c>
      <c r="BK356">
        <f t="shared" si="245"/>
        <v>0</v>
      </c>
      <c r="BL356">
        <f t="shared" si="246"/>
        <v>0</v>
      </c>
      <c r="BM356">
        <f t="shared" si="247"/>
        <v>0</v>
      </c>
      <c r="BN356">
        <f t="shared" si="248"/>
        <v>0</v>
      </c>
      <c r="BO356">
        <f t="shared" si="249"/>
        <v>0</v>
      </c>
      <c r="BP356">
        <f t="shared" si="250"/>
        <v>0</v>
      </c>
      <c r="BX356" s="85"/>
      <c r="BY356" s="85"/>
    </row>
    <row r="357" spans="1:77">
      <c r="A357" s="76" t="str">
        <f t="shared" si="228"/>
        <v>1208</v>
      </c>
      <c r="B357" s="22">
        <v>39796</v>
      </c>
      <c r="C357" s="85"/>
      <c r="D357" s="85"/>
      <c r="E357" s="85"/>
      <c r="F357" s="85"/>
      <c r="G357" s="85"/>
      <c r="H357" s="85"/>
      <c r="I357" s="85"/>
      <c r="J357" s="85"/>
      <c r="K357" s="85"/>
      <c r="L357" s="85"/>
      <c r="M357" s="85"/>
      <c r="N357" s="85"/>
      <c r="O357" s="85"/>
      <c r="P357" s="85"/>
      <c r="Q357" s="85"/>
      <c r="R357" s="85"/>
      <c r="S357" s="85"/>
      <c r="T357" s="85"/>
      <c r="U357" s="85"/>
      <c r="V357" s="85"/>
      <c r="W357" s="85"/>
      <c r="X357" s="85"/>
      <c r="Y357" s="85"/>
      <c r="Z357" s="85"/>
      <c r="AA357" s="85"/>
      <c r="AB357" s="85"/>
      <c r="AC357" s="85"/>
      <c r="AD357" s="85"/>
      <c r="AE357" s="85"/>
      <c r="AF357" s="85"/>
      <c r="AG357" s="85"/>
      <c r="AH357" s="85"/>
      <c r="AI357" s="85"/>
      <c r="AJ357" s="85"/>
      <c r="AK357" s="85"/>
      <c r="AL357" s="85"/>
      <c r="AM357" s="85"/>
      <c r="AN357" s="85"/>
      <c r="AO357" s="85"/>
      <c r="AP357" s="85"/>
      <c r="AQ357" s="85"/>
      <c r="AR357" s="85"/>
      <c r="AS357" s="85"/>
      <c r="AT357" s="85"/>
      <c r="AU357">
        <f t="shared" si="229"/>
        <v>0</v>
      </c>
      <c r="AV357">
        <f t="shared" si="230"/>
        <v>0</v>
      </c>
      <c r="AW357">
        <f t="shared" si="231"/>
        <v>0</v>
      </c>
      <c r="AX357">
        <f t="shared" si="232"/>
        <v>0</v>
      </c>
      <c r="AY357">
        <f t="shared" si="233"/>
        <v>0</v>
      </c>
      <c r="AZ357">
        <f t="shared" si="234"/>
        <v>0</v>
      </c>
      <c r="BA357">
        <f t="shared" si="235"/>
        <v>0</v>
      </c>
      <c r="BB357">
        <f t="shared" si="236"/>
        <v>0</v>
      </c>
      <c r="BC357">
        <f t="shared" si="237"/>
        <v>0</v>
      </c>
      <c r="BD357">
        <f t="shared" si="238"/>
        <v>0</v>
      </c>
      <c r="BE357">
        <f t="shared" si="239"/>
        <v>0</v>
      </c>
      <c r="BF357">
        <f t="shared" si="240"/>
        <v>0</v>
      </c>
      <c r="BG357">
        <f t="shared" si="241"/>
        <v>0</v>
      </c>
      <c r="BH357">
        <f t="shared" si="242"/>
        <v>0</v>
      </c>
      <c r="BI357">
        <f t="shared" si="243"/>
        <v>0</v>
      </c>
      <c r="BJ357">
        <f t="shared" si="244"/>
        <v>0</v>
      </c>
      <c r="BK357">
        <f t="shared" si="245"/>
        <v>0</v>
      </c>
      <c r="BL357">
        <f t="shared" si="246"/>
        <v>0</v>
      </c>
      <c r="BM357">
        <f t="shared" si="247"/>
        <v>0</v>
      </c>
      <c r="BN357">
        <f t="shared" si="248"/>
        <v>0</v>
      </c>
      <c r="BO357">
        <f t="shared" si="249"/>
        <v>0</v>
      </c>
      <c r="BP357">
        <f t="shared" si="250"/>
        <v>0</v>
      </c>
      <c r="BX357" s="85"/>
      <c r="BY357" s="85"/>
    </row>
    <row r="358" spans="1:77">
      <c r="A358" s="76" t="str">
        <f t="shared" si="228"/>
        <v>1208</v>
      </c>
      <c r="B358" s="22">
        <v>39797</v>
      </c>
      <c r="C358" s="85"/>
      <c r="D358" s="85"/>
      <c r="E358" s="85"/>
      <c r="F358" s="85"/>
      <c r="G358" s="85"/>
      <c r="H358" s="85"/>
      <c r="I358" s="85"/>
      <c r="J358" s="85"/>
      <c r="K358" s="85"/>
      <c r="L358" s="85"/>
      <c r="M358" s="85"/>
      <c r="N358" s="85"/>
      <c r="O358" s="85"/>
      <c r="P358" s="85"/>
      <c r="Q358" s="85"/>
      <c r="R358" s="85"/>
      <c r="S358" s="85"/>
      <c r="T358" s="85"/>
      <c r="U358" s="85"/>
      <c r="V358" s="85"/>
      <c r="W358" s="85"/>
      <c r="X358" s="85"/>
      <c r="Y358" s="85"/>
      <c r="Z358" s="85"/>
      <c r="AA358" s="85"/>
      <c r="AB358" s="85"/>
      <c r="AC358" s="85"/>
      <c r="AD358" s="85"/>
      <c r="AE358" s="85"/>
      <c r="AF358" s="85"/>
      <c r="AG358" s="85"/>
      <c r="AH358" s="85"/>
      <c r="AI358" s="85"/>
      <c r="AJ358" s="85"/>
      <c r="AK358" s="85"/>
      <c r="AL358" s="85"/>
      <c r="AM358" s="85"/>
      <c r="AN358" s="85"/>
      <c r="AO358" s="85"/>
      <c r="AP358" s="85"/>
      <c r="AQ358" s="85"/>
      <c r="AR358" s="85"/>
      <c r="AS358" s="85"/>
      <c r="AT358" s="85"/>
      <c r="AU358">
        <f t="shared" si="229"/>
        <v>0</v>
      </c>
      <c r="AV358">
        <f t="shared" si="230"/>
        <v>0</v>
      </c>
      <c r="AW358">
        <f t="shared" si="231"/>
        <v>0</v>
      </c>
      <c r="AX358">
        <f t="shared" si="232"/>
        <v>0</v>
      </c>
      <c r="AY358">
        <f t="shared" si="233"/>
        <v>0</v>
      </c>
      <c r="AZ358">
        <f t="shared" si="234"/>
        <v>0</v>
      </c>
      <c r="BA358">
        <f t="shared" si="235"/>
        <v>0</v>
      </c>
      <c r="BB358">
        <f t="shared" si="236"/>
        <v>0</v>
      </c>
      <c r="BC358">
        <f t="shared" si="237"/>
        <v>0</v>
      </c>
      <c r="BD358">
        <f t="shared" si="238"/>
        <v>0</v>
      </c>
      <c r="BE358">
        <f t="shared" si="239"/>
        <v>0</v>
      </c>
      <c r="BF358">
        <f t="shared" si="240"/>
        <v>0</v>
      </c>
      <c r="BG358">
        <f t="shared" si="241"/>
        <v>0</v>
      </c>
      <c r="BH358">
        <f t="shared" si="242"/>
        <v>0</v>
      </c>
      <c r="BI358">
        <f t="shared" si="243"/>
        <v>0</v>
      </c>
      <c r="BJ358">
        <f t="shared" si="244"/>
        <v>0</v>
      </c>
      <c r="BK358">
        <f t="shared" si="245"/>
        <v>0</v>
      </c>
      <c r="BL358">
        <f t="shared" si="246"/>
        <v>0</v>
      </c>
      <c r="BM358">
        <f t="shared" si="247"/>
        <v>0</v>
      </c>
      <c r="BN358">
        <f t="shared" si="248"/>
        <v>0</v>
      </c>
      <c r="BO358">
        <f t="shared" si="249"/>
        <v>0</v>
      </c>
      <c r="BP358">
        <f t="shared" si="250"/>
        <v>0</v>
      </c>
      <c r="BX358" s="85"/>
      <c r="BY358" s="85"/>
    </row>
    <row r="359" spans="1:77">
      <c r="A359" s="76" t="str">
        <f t="shared" si="228"/>
        <v>1208</v>
      </c>
      <c r="B359" s="22">
        <v>39798</v>
      </c>
      <c r="C359" s="85"/>
      <c r="D359" s="85"/>
      <c r="E359" s="85"/>
      <c r="F359" s="85"/>
      <c r="G359" s="85"/>
      <c r="H359" s="85"/>
      <c r="I359" s="85"/>
      <c r="J359" s="85"/>
      <c r="K359" s="85"/>
      <c r="L359" s="85"/>
      <c r="M359" s="85"/>
      <c r="N359" s="85"/>
      <c r="O359" s="85"/>
      <c r="P359" s="85"/>
      <c r="Q359" s="85"/>
      <c r="R359" s="85"/>
      <c r="S359" s="85"/>
      <c r="T359" s="85"/>
      <c r="U359" s="85"/>
      <c r="V359" s="85"/>
      <c r="W359" s="85"/>
      <c r="X359" s="85"/>
      <c r="Y359" s="85"/>
      <c r="Z359" s="85"/>
      <c r="AA359" s="85"/>
      <c r="AB359" s="85"/>
      <c r="AC359" s="85"/>
      <c r="AD359" s="85"/>
      <c r="AE359" s="85"/>
      <c r="AF359" s="85"/>
      <c r="AG359" s="85"/>
      <c r="AH359" s="85"/>
      <c r="AI359" s="85"/>
      <c r="AJ359" s="85"/>
      <c r="AK359" s="85"/>
      <c r="AL359" s="85"/>
      <c r="AM359" s="85"/>
      <c r="AN359" s="85"/>
      <c r="AO359" s="85"/>
      <c r="AP359" s="85"/>
      <c r="AQ359" s="85"/>
      <c r="AR359" s="85"/>
      <c r="AS359" s="85"/>
      <c r="AT359" s="85"/>
      <c r="AU359">
        <f t="shared" si="229"/>
        <v>0</v>
      </c>
      <c r="AV359">
        <f t="shared" si="230"/>
        <v>0</v>
      </c>
      <c r="AW359">
        <f t="shared" si="231"/>
        <v>0</v>
      </c>
      <c r="AX359">
        <f t="shared" si="232"/>
        <v>0</v>
      </c>
      <c r="AY359">
        <f t="shared" si="233"/>
        <v>0</v>
      </c>
      <c r="AZ359">
        <f t="shared" si="234"/>
        <v>0</v>
      </c>
      <c r="BA359">
        <f t="shared" si="235"/>
        <v>0</v>
      </c>
      <c r="BB359">
        <f t="shared" si="236"/>
        <v>0</v>
      </c>
      <c r="BC359">
        <f t="shared" si="237"/>
        <v>0</v>
      </c>
      <c r="BD359">
        <f t="shared" si="238"/>
        <v>0</v>
      </c>
      <c r="BE359">
        <f t="shared" si="239"/>
        <v>0</v>
      </c>
      <c r="BF359">
        <f t="shared" si="240"/>
        <v>0</v>
      </c>
      <c r="BG359">
        <f t="shared" si="241"/>
        <v>0</v>
      </c>
      <c r="BH359">
        <f t="shared" si="242"/>
        <v>0</v>
      </c>
      <c r="BI359">
        <f t="shared" si="243"/>
        <v>0</v>
      </c>
      <c r="BJ359">
        <f t="shared" si="244"/>
        <v>0</v>
      </c>
      <c r="BK359">
        <f t="shared" si="245"/>
        <v>0</v>
      </c>
      <c r="BL359">
        <f t="shared" si="246"/>
        <v>0</v>
      </c>
      <c r="BM359">
        <f t="shared" si="247"/>
        <v>0</v>
      </c>
      <c r="BN359">
        <f t="shared" si="248"/>
        <v>0</v>
      </c>
      <c r="BO359">
        <f t="shared" si="249"/>
        <v>0</v>
      </c>
      <c r="BP359">
        <f t="shared" si="250"/>
        <v>0</v>
      </c>
      <c r="BX359" s="85"/>
      <c r="BY359" s="85"/>
    </row>
    <row r="360" spans="1:77">
      <c r="A360" s="76" t="str">
        <f t="shared" si="228"/>
        <v>1208</v>
      </c>
      <c r="B360" s="22">
        <v>39799</v>
      </c>
      <c r="C360" s="85"/>
      <c r="D360" s="85"/>
      <c r="E360" s="85"/>
      <c r="F360" s="85"/>
      <c r="G360" s="85"/>
      <c r="H360" s="85"/>
      <c r="I360" s="85"/>
      <c r="J360" s="85"/>
      <c r="K360" s="85"/>
      <c r="L360" s="85"/>
      <c r="M360" s="85"/>
      <c r="N360" s="85"/>
      <c r="O360" s="85"/>
      <c r="P360" s="85"/>
      <c r="Q360" s="85"/>
      <c r="R360" s="85"/>
      <c r="S360" s="85"/>
      <c r="T360" s="85"/>
      <c r="U360" s="85"/>
      <c r="V360" s="85"/>
      <c r="W360" s="85"/>
      <c r="X360" s="85"/>
      <c r="Y360" s="85"/>
      <c r="Z360" s="85"/>
      <c r="AA360" s="85"/>
      <c r="AB360" s="85"/>
      <c r="AC360" s="85"/>
      <c r="AD360" s="85"/>
      <c r="AE360" s="85"/>
      <c r="AF360" s="85"/>
      <c r="AG360" s="85"/>
      <c r="AH360" s="85"/>
      <c r="AI360" s="85"/>
      <c r="AJ360" s="85"/>
      <c r="AK360" s="85"/>
      <c r="AL360" s="85"/>
      <c r="AM360" s="85"/>
      <c r="AN360" s="85"/>
      <c r="AO360" s="85"/>
      <c r="AP360" s="85"/>
      <c r="AQ360" s="85"/>
      <c r="AR360" s="85"/>
      <c r="AS360" s="85"/>
      <c r="AT360" s="85"/>
      <c r="AU360">
        <f t="shared" si="229"/>
        <v>0</v>
      </c>
      <c r="AV360">
        <f t="shared" si="230"/>
        <v>0</v>
      </c>
      <c r="AW360">
        <f t="shared" si="231"/>
        <v>0</v>
      </c>
      <c r="AX360">
        <f t="shared" si="232"/>
        <v>0</v>
      </c>
      <c r="AY360">
        <f t="shared" si="233"/>
        <v>0</v>
      </c>
      <c r="AZ360">
        <f t="shared" si="234"/>
        <v>0</v>
      </c>
      <c r="BA360">
        <f t="shared" si="235"/>
        <v>0</v>
      </c>
      <c r="BB360">
        <f t="shared" si="236"/>
        <v>0</v>
      </c>
      <c r="BC360">
        <f t="shared" si="237"/>
        <v>0</v>
      </c>
      <c r="BD360">
        <f t="shared" si="238"/>
        <v>0</v>
      </c>
      <c r="BE360">
        <f t="shared" si="239"/>
        <v>0</v>
      </c>
      <c r="BF360">
        <f t="shared" si="240"/>
        <v>0</v>
      </c>
      <c r="BG360">
        <f t="shared" si="241"/>
        <v>0</v>
      </c>
      <c r="BH360">
        <f t="shared" si="242"/>
        <v>0</v>
      </c>
      <c r="BI360">
        <f t="shared" si="243"/>
        <v>0</v>
      </c>
      <c r="BJ360">
        <f t="shared" si="244"/>
        <v>0</v>
      </c>
      <c r="BK360">
        <f t="shared" si="245"/>
        <v>0</v>
      </c>
      <c r="BL360">
        <f t="shared" si="246"/>
        <v>0</v>
      </c>
      <c r="BM360">
        <f t="shared" si="247"/>
        <v>0</v>
      </c>
      <c r="BN360">
        <f t="shared" si="248"/>
        <v>0</v>
      </c>
      <c r="BO360">
        <f t="shared" si="249"/>
        <v>0</v>
      </c>
      <c r="BP360">
        <f t="shared" si="250"/>
        <v>0</v>
      </c>
      <c r="BX360" s="85"/>
      <c r="BY360" s="85"/>
    </row>
    <row r="361" spans="1:77">
      <c r="A361" s="76" t="str">
        <f t="shared" si="228"/>
        <v>1208</v>
      </c>
      <c r="B361" s="22">
        <v>39800</v>
      </c>
      <c r="C361" s="85"/>
      <c r="D361" s="85"/>
      <c r="E361" s="85"/>
      <c r="F361" s="85"/>
      <c r="G361" s="85"/>
      <c r="H361" s="85"/>
      <c r="I361" s="85"/>
      <c r="J361" s="85"/>
      <c r="K361" s="85"/>
      <c r="L361" s="85"/>
      <c r="M361" s="85"/>
      <c r="N361" s="85"/>
      <c r="O361" s="85"/>
      <c r="P361" s="85"/>
      <c r="Q361" s="85"/>
      <c r="R361" s="85"/>
      <c r="S361" s="85"/>
      <c r="T361" s="85"/>
      <c r="U361" s="85"/>
      <c r="V361" s="85"/>
      <c r="W361" s="85"/>
      <c r="X361" s="85"/>
      <c r="Y361" s="85"/>
      <c r="Z361" s="85"/>
      <c r="AA361" s="85"/>
      <c r="AB361" s="85"/>
      <c r="AC361" s="85"/>
      <c r="AD361" s="85"/>
      <c r="AE361" s="85"/>
      <c r="AF361" s="85"/>
      <c r="AG361" s="85"/>
      <c r="AH361" s="85"/>
      <c r="AI361" s="85"/>
      <c r="AJ361" s="85"/>
      <c r="AK361" s="85"/>
      <c r="AL361" s="85"/>
      <c r="AM361" s="85"/>
      <c r="AN361" s="85"/>
      <c r="AO361" s="85"/>
      <c r="AP361" s="85"/>
      <c r="AQ361" s="85"/>
      <c r="AR361" s="85"/>
      <c r="AS361" s="85"/>
      <c r="AT361" s="85"/>
      <c r="AU361">
        <f t="shared" si="229"/>
        <v>0</v>
      </c>
      <c r="AV361">
        <f t="shared" si="230"/>
        <v>0</v>
      </c>
      <c r="AW361">
        <f t="shared" si="231"/>
        <v>0</v>
      </c>
      <c r="AX361">
        <f t="shared" si="232"/>
        <v>0</v>
      </c>
      <c r="AY361">
        <f t="shared" si="233"/>
        <v>0</v>
      </c>
      <c r="AZ361">
        <f t="shared" si="234"/>
        <v>0</v>
      </c>
      <c r="BA361">
        <f t="shared" si="235"/>
        <v>0</v>
      </c>
      <c r="BB361">
        <f t="shared" si="236"/>
        <v>0</v>
      </c>
      <c r="BC361">
        <f t="shared" si="237"/>
        <v>0</v>
      </c>
      <c r="BD361">
        <f t="shared" si="238"/>
        <v>0</v>
      </c>
      <c r="BE361">
        <f t="shared" si="239"/>
        <v>0</v>
      </c>
      <c r="BF361">
        <f t="shared" si="240"/>
        <v>0</v>
      </c>
      <c r="BG361">
        <f t="shared" si="241"/>
        <v>0</v>
      </c>
      <c r="BH361">
        <f t="shared" si="242"/>
        <v>0</v>
      </c>
      <c r="BI361">
        <f t="shared" si="243"/>
        <v>0</v>
      </c>
      <c r="BJ361">
        <f t="shared" si="244"/>
        <v>0</v>
      </c>
      <c r="BK361">
        <f t="shared" si="245"/>
        <v>0</v>
      </c>
      <c r="BL361">
        <f t="shared" si="246"/>
        <v>0</v>
      </c>
      <c r="BM361">
        <f t="shared" si="247"/>
        <v>0</v>
      </c>
      <c r="BN361">
        <f t="shared" si="248"/>
        <v>0</v>
      </c>
      <c r="BO361">
        <f t="shared" si="249"/>
        <v>0</v>
      </c>
      <c r="BP361">
        <f t="shared" si="250"/>
        <v>0</v>
      </c>
      <c r="BX361" s="85"/>
      <c r="BY361" s="85"/>
    </row>
    <row r="362" spans="1:77">
      <c r="A362" s="76" t="str">
        <f t="shared" si="228"/>
        <v>1208</v>
      </c>
      <c r="B362" s="22">
        <v>39801</v>
      </c>
      <c r="C362" s="85"/>
      <c r="D362" s="85"/>
      <c r="E362" s="85"/>
      <c r="F362" s="85"/>
      <c r="G362" s="85"/>
      <c r="H362" s="85"/>
      <c r="I362" s="85"/>
      <c r="J362" s="85"/>
      <c r="K362" s="85"/>
      <c r="L362" s="85"/>
      <c r="M362" s="85"/>
      <c r="N362" s="85"/>
      <c r="O362" s="85"/>
      <c r="P362" s="85"/>
      <c r="Q362" s="85"/>
      <c r="R362" s="85"/>
      <c r="S362" s="85"/>
      <c r="T362" s="85"/>
      <c r="U362" s="85"/>
      <c r="V362" s="85"/>
      <c r="W362" s="85"/>
      <c r="X362" s="85"/>
      <c r="Y362" s="85"/>
      <c r="Z362" s="85"/>
      <c r="AA362" s="85"/>
      <c r="AB362" s="85"/>
      <c r="AC362" s="85"/>
      <c r="AD362" s="85"/>
      <c r="AE362" s="85"/>
      <c r="AF362" s="85"/>
      <c r="AG362" s="85"/>
      <c r="AH362" s="85"/>
      <c r="AI362" s="85"/>
      <c r="AJ362" s="85"/>
      <c r="AK362" s="85"/>
      <c r="AL362" s="85"/>
      <c r="AM362" s="85"/>
      <c r="AN362" s="85"/>
      <c r="AO362" s="85"/>
      <c r="AP362" s="85"/>
      <c r="AQ362" s="85"/>
      <c r="AR362" s="85"/>
      <c r="AS362" s="85"/>
      <c r="AT362" s="85"/>
      <c r="AU362">
        <f t="shared" si="229"/>
        <v>0</v>
      </c>
      <c r="AV362">
        <f t="shared" si="230"/>
        <v>0</v>
      </c>
      <c r="AW362">
        <f t="shared" si="231"/>
        <v>0</v>
      </c>
      <c r="AX362">
        <f t="shared" si="232"/>
        <v>0</v>
      </c>
      <c r="AY362">
        <f t="shared" si="233"/>
        <v>0</v>
      </c>
      <c r="AZ362">
        <f t="shared" si="234"/>
        <v>0</v>
      </c>
      <c r="BA362">
        <f t="shared" si="235"/>
        <v>0</v>
      </c>
      <c r="BB362">
        <f t="shared" si="236"/>
        <v>0</v>
      </c>
      <c r="BC362">
        <f t="shared" si="237"/>
        <v>0</v>
      </c>
      <c r="BD362">
        <f t="shared" si="238"/>
        <v>0</v>
      </c>
      <c r="BE362">
        <f t="shared" si="239"/>
        <v>0</v>
      </c>
      <c r="BF362">
        <f t="shared" si="240"/>
        <v>0</v>
      </c>
      <c r="BG362">
        <f t="shared" si="241"/>
        <v>0</v>
      </c>
      <c r="BH362">
        <f t="shared" si="242"/>
        <v>0</v>
      </c>
      <c r="BI362">
        <f t="shared" si="243"/>
        <v>0</v>
      </c>
      <c r="BJ362">
        <f t="shared" si="244"/>
        <v>0</v>
      </c>
      <c r="BK362">
        <f t="shared" si="245"/>
        <v>0</v>
      </c>
      <c r="BL362">
        <f t="shared" si="246"/>
        <v>0</v>
      </c>
      <c r="BM362">
        <f t="shared" si="247"/>
        <v>0</v>
      </c>
      <c r="BN362">
        <f t="shared" si="248"/>
        <v>0</v>
      </c>
      <c r="BO362">
        <f t="shared" si="249"/>
        <v>0</v>
      </c>
      <c r="BP362">
        <f t="shared" si="250"/>
        <v>0</v>
      </c>
      <c r="BX362" s="85"/>
      <c r="BY362" s="85"/>
    </row>
    <row r="363" spans="1:77">
      <c r="A363" s="76" t="str">
        <f t="shared" si="228"/>
        <v>1208</v>
      </c>
      <c r="B363" s="22">
        <v>39802</v>
      </c>
      <c r="C363" s="85"/>
      <c r="D363" s="85"/>
      <c r="E363" s="85"/>
      <c r="F363" s="85"/>
      <c r="G363" s="85"/>
      <c r="H363" s="85"/>
      <c r="I363" s="85"/>
      <c r="J363" s="85"/>
      <c r="K363" s="85"/>
      <c r="L363" s="85"/>
      <c r="M363" s="85"/>
      <c r="N363" s="85"/>
      <c r="O363" s="85"/>
      <c r="P363" s="85"/>
      <c r="Q363" s="85"/>
      <c r="R363" s="85"/>
      <c r="S363" s="85"/>
      <c r="T363" s="85"/>
      <c r="U363" s="85"/>
      <c r="V363" s="85"/>
      <c r="W363" s="85"/>
      <c r="X363" s="85"/>
      <c r="Y363" s="85"/>
      <c r="Z363" s="85"/>
      <c r="AA363" s="85"/>
      <c r="AB363" s="85"/>
      <c r="AC363" s="85"/>
      <c r="AD363" s="85"/>
      <c r="AE363" s="85"/>
      <c r="AF363" s="85"/>
      <c r="AG363" s="85"/>
      <c r="AH363" s="85"/>
      <c r="AI363" s="85"/>
      <c r="AJ363" s="85"/>
      <c r="AK363" s="85"/>
      <c r="AL363" s="85"/>
      <c r="AM363" s="85"/>
      <c r="AN363" s="85"/>
      <c r="AO363" s="85"/>
      <c r="AP363" s="85"/>
      <c r="AQ363" s="85"/>
      <c r="AR363" s="85"/>
      <c r="AS363" s="85"/>
      <c r="AT363" s="85"/>
      <c r="AU363">
        <f t="shared" si="229"/>
        <v>0</v>
      </c>
      <c r="AV363">
        <f t="shared" si="230"/>
        <v>0</v>
      </c>
      <c r="AW363">
        <f t="shared" si="231"/>
        <v>0</v>
      </c>
      <c r="AX363">
        <f t="shared" si="232"/>
        <v>0</v>
      </c>
      <c r="AY363">
        <f t="shared" si="233"/>
        <v>0</v>
      </c>
      <c r="AZ363">
        <f t="shared" si="234"/>
        <v>0</v>
      </c>
      <c r="BA363">
        <f t="shared" si="235"/>
        <v>0</v>
      </c>
      <c r="BB363">
        <f t="shared" si="236"/>
        <v>0</v>
      </c>
      <c r="BC363">
        <f t="shared" si="237"/>
        <v>0</v>
      </c>
      <c r="BD363">
        <f t="shared" si="238"/>
        <v>0</v>
      </c>
      <c r="BE363">
        <f t="shared" si="239"/>
        <v>0</v>
      </c>
      <c r="BF363">
        <f t="shared" si="240"/>
        <v>0</v>
      </c>
      <c r="BG363">
        <f t="shared" si="241"/>
        <v>0</v>
      </c>
      <c r="BH363">
        <f t="shared" si="242"/>
        <v>0</v>
      </c>
      <c r="BI363">
        <f t="shared" si="243"/>
        <v>0</v>
      </c>
      <c r="BJ363">
        <f t="shared" si="244"/>
        <v>0</v>
      </c>
      <c r="BK363">
        <f t="shared" si="245"/>
        <v>0</v>
      </c>
      <c r="BL363">
        <f t="shared" si="246"/>
        <v>0</v>
      </c>
      <c r="BM363">
        <f t="shared" si="247"/>
        <v>0</v>
      </c>
      <c r="BN363">
        <f t="shared" si="248"/>
        <v>0</v>
      </c>
      <c r="BO363">
        <f t="shared" si="249"/>
        <v>0</v>
      </c>
      <c r="BP363">
        <f t="shared" si="250"/>
        <v>0</v>
      </c>
      <c r="BX363" s="85"/>
      <c r="BY363" s="85"/>
    </row>
    <row r="364" spans="1:77">
      <c r="A364" s="76" t="str">
        <f t="shared" si="228"/>
        <v>1208</v>
      </c>
      <c r="B364" s="22">
        <v>39803</v>
      </c>
      <c r="C364" s="85"/>
      <c r="D364" s="85"/>
      <c r="E364" s="85"/>
      <c r="F364" s="85"/>
      <c r="G364" s="85"/>
      <c r="H364" s="85"/>
      <c r="I364" s="85"/>
      <c r="J364" s="85"/>
      <c r="K364" s="85"/>
      <c r="L364" s="85"/>
      <c r="M364" s="85"/>
      <c r="N364" s="85"/>
      <c r="O364" s="85"/>
      <c r="P364" s="85"/>
      <c r="Q364" s="85"/>
      <c r="R364" s="85"/>
      <c r="S364" s="85"/>
      <c r="T364" s="85"/>
      <c r="U364" s="85"/>
      <c r="V364" s="85"/>
      <c r="W364" s="85"/>
      <c r="X364" s="85"/>
      <c r="Y364" s="85"/>
      <c r="Z364" s="85"/>
      <c r="AA364" s="85"/>
      <c r="AB364" s="85"/>
      <c r="AC364" s="85"/>
      <c r="AD364" s="85"/>
      <c r="AE364" s="85"/>
      <c r="AF364" s="85"/>
      <c r="AG364" s="85"/>
      <c r="AH364" s="85"/>
      <c r="AI364" s="85"/>
      <c r="AJ364" s="85"/>
      <c r="AK364" s="85"/>
      <c r="AL364" s="85"/>
      <c r="AM364" s="85"/>
      <c r="AN364" s="85"/>
      <c r="AO364" s="85"/>
      <c r="AP364" s="85"/>
      <c r="AQ364" s="85"/>
      <c r="AR364" s="85"/>
      <c r="AS364" s="85"/>
      <c r="AT364" s="85"/>
      <c r="AU364">
        <f t="shared" si="229"/>
        <v>0</v>
      </c>
      <c r="AV364">
        <f t="shared" si="230"/>
        <v>0</v>
      </c>
      <c r="AW364">
        <f t="shared" si="231"/>
        <v>0</v>
      </c>
      <c r="AX364">
        <f t="shared" si="232"/>
        <v>0</v>
      </c>
      <c r="AY364">
        <f t="shared" si="233"/>
        <v>0</v>
      </c>
      <c r="AZ364">
        <f t="shared" si="234"/>
        <v>0</v>
      </c>
      <c r="BA364">
        <f t="shared" si="235"/>
        <v>0</v>
      </c>
      <c r="BB364">
        <f t="shared" si="236"/>
        <v>0</v>
      </c>
      <c r="BC364">
        <f t="shared" si="237"/>
        <v>0</v>
      </c>
      <c r="BD364">
        <f t="shared" si="238"/>
        <v>0</v>
      </c>
      <c r="BE364">
        <f t="shared" si="239"/>
        <v>0</v>
      </c>
      <c r="BF364">
        <f t="shared" si="240"/>
        <v>0</v>
      </c>
      <c r="BG364">
        <f t="shared" si="241"/>
        <v>0</v>
      </c>
      <c r="BH364">
        <f t="shared" si="242"/>
        <v>0</v>
      </c>
      <c r="BI364">
        <f t="shared" si="243"/>
        <v>0</v>
      </c>
      <c r="BJ364">
        <f t="shared" si="244"/>
        <v>0</v>
      </c>
      <c r="BK364">
        <f t="shared" si="245"/>
        <v>0</v>
      </c>
      <c r="BL364">
        <f t="shared" si="246"/>
        <v>0</v>
      </c>
      <c r="BM364">
        <f t="shared" si="247"/>
        <v>0</v>
      </c>
      <c r="BN364">
        <f t="shared" si="248"/>
        <v>0</v>
      </c>
      <c r="BO364">
        <f t="shared" si="249"/>
        <v>0</v>
      </c>
      <c r="BP364">
        <f t="shared" si="250"/>
        <v>0</v>
      </c>
      <c r="BX364" s="85"/>
      <c r="BY364" s="85"/>
    </row>
    <row r="365" spans="1:77">
      <c r="A365" s="76" t="str">
        <f t="shared" si="228"/>
        <v>1208</v>
      </c>
      <c r="B365" s="22">
        <v>39804</v>
      </c>
      <c r="C365" s="85"/>
      <c r="D365" s="85"/>
      <c r="E365" s="85"/>
      <c r="F365" s="85"/>
      <c r="G365" s="85"/>
      <c r="H365" s="85"/>
      <c r="I365" s="85"/>
      <c r="J365" s="85"/>
      <c r="K365" s="85"/>
      <c r="L365" s="85"/>
      <c r="M365" s="85"/>
      <c r="N365" s="85"/>
      <c r="O365" s="85"/>
      <c r="P365" s="85"/>
      <c r="Q365" s="85"/>
      <c r="R365" s="85"/>
      <c r="S365" s="85"/>
      <c r="T365" s="85"/>
      <c r="U365" s="85"/>
      <c r="V365" s="85"/>
      <c r="W365" s="85"/>
      <c r="X365" s="85"/>
      <c r="Y365" s="85"/>
      <c r="Z365" s="85"/>
      <c r="AA365" s="85"/>
      <c r="AB365" s="85"/>
      <c r="AC365" s="85"/>
      <c r="AD365" s="85"/>
      <c r="AE365" s="85"/>
      <c r="AF365" s="85"/>
      <c r="AG365" s="85"/>
      <c r="AH365" s="85"/>
      <c r="AI365" s="85"/>
      <c r="AJ365" s="85"/>
      <c r="AK365" s="85"/>
      <c r="AL365" s="85"/>
      <c r="AM365" s="85"/>
      <c r="AN365" s="85"/>
      <c r="AO365" s="85"/>
      <c r="AP365" s="85"/>
      <c r="AQ365" s="85"/>
      <c r="AR365" s="85"/>
      <c r="AS365" s="85"/>
      <c r="AT365" s="85"/>
      <c r="AU365">
        <f t="shared" si="229"/>
        <v>0</v>
      </c>
      <c r="AV365">
        <f t="shared" si="230"/>
        <v>0</v>
      </c>
      <c r="AW365">
        <f t="shared" si="231"/>
        <v>0</v>
      </c>
      <c r="AX365">
        <f t="shared" si="232"/>
        <v>0</v>
      </c>
      <c r="AY365">
        <f t="shared" si="233"/>
        <v>0</v>
      </c>
      <c r="AZ365">
        <f t="shared" si="234"/>
        <v>0</v>
      </c>
      <c r="BA365">
        <f t="shared" si="235"/>
        <v>0</v>
      </c>
      <c r="BB365">
        <f t="shared" si="236"/>
        <v>0</v>
      </c>
      <c r="BC365">
        <f t="shared" si="237"/>
        <v>0</v>
      </c>
      <c r="BD365">
        <f t="shared" si="238"/>
        <v>0</v>
      </c>
      <c r="BE365">
        <f t="shared" si="239"/>
        <v>0</v>
      </c>
      <c r="BF365">
        <f t="shared" si="240"/>
        <v>0</v>
      </c>
      <c r="BG365">
        <f t="shared" si="241"/>
        <v>0</v>
      </c>
      <c r="BH365">
        <f t="shared" si="242"/>
        <v>0</v>
      </c>
      <c r="BI365">
        <f t="shared" si="243"/>
        <v>0</v>
      </c>
      <c r="BJ365">
        <f t="shared" si="244"/>
        <v>0</v>
      </c>
      <c r="BK365">
        <f t="shared" si="245"/>
        <v>0</v>
      </c>
      <c r="BL365">
        <f t="shared" si="246"/>
        <v>0</v>
      </c>
      <c r="BM365">
        <f t="shared" si="247"/>
        <v>0</v>
      </c>
      <c r="BN365">
        <f t="shared" si="248"/>
        <v>0</v>
      </c>
      <c r="BO365">
        <f t="shared" si="249"/>
        <v>0</v>
      </c>
      <c r="BP365">
        <f t="shared" si="250"/>
        <v>0</v>
      </c>
      <c r="BX365" s="85"/>
      <c r="BY365" s="85"/>
    </row>
    <row r="366" spans="1:77">
      <c r="A366" s="76" t="str">
        <f t="shared" si="228"/>
        <v>1208</v>
      </c>
      <c r="B366" s="22">
        <v>39805</v>
      </c>
      <c r="C366" s="85"/>
      <c r="D366" s="85"/>
      <c r="E366" s="85"/>
      <c r="F366" s="85"/>
      <c r="G366" s="85"/>
      <c r="H366" s="85"/>
      <c r="I366" s="85"/>
      <c r="J366" s="85"/>
      <c r="K366" s="85"/>
      <c r="L366" s="85"/>
      <c r="M366" s="85"/>
      <c r="N366" s="85"/>
      <c r="O366" s="85"/>
      <c r="P366" s="85"/>
      <c r="Q366" s="85"/>
      <c r="R366" s="85"/>
      <c r="S366" s="85"/>
      <c r="T366" s="85"/>
      <c r="U366" s="85"/>
      <c r="V366" s="85"/>
      <c r="W366" s="85"/>
      <c r="X366" s="85"/>
      <c r="Y366" s="85"/>
      <c r="Z366" s="85"/>
      <c r="AA366" s="85"/>
      <c r="AB366" s="85"/>
      <c r="AC366" s="85"/>
      <c r="AD366" s="85"/>
      <c r="AE366" s="85"/>
      <c r="AF366" s="85"/>
      <c r="AG366" s="85"/>
      <c r="AH366" s="85"/>
      <c r="AI366" s="85"/>
      <c r="AJ366" s="85"/>
      <c r="AK366" s="85"/>
      <c r="AL366" s="85"/>
      <c r="AM366" s="85"/>
      <c r="AN366" s="85"/>
      <c r="AO366" s="85"/>
      <c r="AP366" s="85"/>
      <c r="AQ366" s="85"/>
      <c r="AR366" s="85"/>
      <c r="AS366" s="85"/>
      <c r="AT366" s="85"/>
      <c r="AU366">
        <f t="shared" si="229"/>
        <v>0</v>
      </c>
      <c r="AV366">
        <f t="shared" si="230"/>
        <v>0</v>
      </c>
      <c r="AW366">
        <f t="shared" si="231"/>
        <v>0</v>
      </c>
      <c r="AX366">
        <f t="shared" si="232"/>
        <v>0</v>
      </c>
      <c r="AY366">
        <f t="shared" si="233"/>
        <v>0</v>
      </c>
      <c r="AZ366">
        <f t="shared" si="234"/>
        <v>0</v>
      </c>
      <c r="BA366">
        <f t="shared" si="235"/>
        <v>0</v>
      </c>
      <c r="BB366">
        <f t="shared" si="236"/>
        <v>0</v>
      </c>
      <c r="BC366">
        <f t="shared" si="237"/>
        <v>0</v>
      </c>
      <c r="BD366">
        <f t="shared" si="238"/>
        <v>0</v>
      </c>
      <c r="BE366">
        <f t="shared" si="239"/>
        <v>0</v>
      </c>
      <c r="BF366">
        <f t="shared" si="240"/>
        <v>0</v>
      </c>
      <c r="BG366">
        <f t="shared" si="241"/>
        <v>0</v>
      </c>
      <c r="BH366">
        <f t="shared" si="242"/>
        <v>0</v>
      </c>
      <c r="BI366">
        <f t="shared" si="243"/>
        <v>0</v>
      </c>
      <c r="BJ366">
        <f t="shared" si="244"/>
        <v>0</v>
      </c>
      <c r="BK366">
        <f t="shared" si="245"/>
        <v>0</v>
      </c>
      <c r="BL366">
        <f t="shared" si="246"/>
        <v>0</v>
      </c>
      <c r="BM366">
        <f t="shared" si="247"/>
        <v>0</v>
      </c>
      <c r="BN366">
        <f t="shared" si="248"/>
        <v>0</v>
      </c>
      <c r="BO366">
        <f t="shared" si="249"/>
        <v>0</v>
      </c>
      <c r="BP366">
        <f t="shared" si="250"/>
        <v>0</v>
      </c>
      <c r="BX366" s="85"/>
      <c r="BY366" s="85"/>
    </row>
    <row r="367" spans="1:77">
      <c r="A367" s="76" t="str">
        <f t="shared" si="228"/>
        <v>1208</v>
      </c>
      <c r="B367" s="22">
        <v>39806</v>
      </c>
      <c r="C367" s="85"/>
      <c r="D367" s="85"/>
      <c r="E367" s="85"/>
      <c r="F367" s="85"/>
      <c r="G367" s="85"/>
      <c r="H367" s="85"/>
      <c r="I367" s="85"/>
      <c r="J367" s="85"/>
      <c r="K367" s="85"/>
      <c r="L367" s="85"/>
      <c r="M367" s="85"/>
      <c r="N367" s="85"/>
      <c r="O367" s="85"/>
      <c r="P367" s="85"/>
      <c r="Q367" s="85"/>
      <c r="R367" s="85"/>
      <c r="S367" s="85"/>
      <c r="T367" s="85"/>
      <c r="U367" s="85"/>
      <c r="V367" s="85"/>
      <c r="W367" s="85"/>
      <c r="X367" s="85"/>
      <c r="Y367" s="85"/>
      <c r="Z367" s="85"/>
      <c r="AA367" s="85"/>
      <c r="AB367" s="85"/>
      <c r="AC367" s="85"/>
      <c r="AD367" s="85"/>
      <c r="AE367" s="85"/>
      <c r="AF367" s="85"/>
      <c r="AG367" s="85"/>
      <c r="AH367" s="85"/>
      <c r="AI367" s="85"/>
      <c r="AJ367" s="85"/>
      <c r="AK367" s="85"/>
      <c r="AL367" s="85"/>
      <c r="AM367" s="85"/>
      <c r="AN367" s="85"/>
      <c r="AO367" s="85"/>
      <c r="AP367" s="85"/>
      <c r="AQ367" s="85"/>
      <c r="AR367" s="85"/>
      <c r="AS367" s="85"/>
      <c r="AT367" s="85"/>
      <c r="AU367">
        <f t="shared" si="229"/>
        <v>0</v>
      </c>
      <c r="AV367">
        <f t="shared" si="230"/>
        <v>0</v>
      </c>
      <c r="AW367">
        <f t="shared" si="231"/>
        <v>0</v>
      </c>
      <c r="AX367">
        <f t="shared" si="232"/>
        <v>0</v>
      </c>
      <c r="AY367">
        <f t="shared" si="233"/>
        <v>0</v>
      </c>
      <c r="AZ367">
        <f t="shared" si="234"/>
        <v>0</v>
      </c>
      <c r="BA367">
        <f t="shared" si="235"/>
        <v>0</v>
      </c>
      <c r="BB367">
        <f t="shared" si="236"/>
        <v>0</v>
      </c>
      <c r="BC367">
        <f t="shared" si="237"/>
        <v>0</v>
      </c>
      <c r="BD367">
        <f t="shared" si="238"/>
        <v>0</v>
      </c>
      <c r="BE367">
        <f t="shared" si="239"/>
        <v>0</v>
      </c>
      <c r="BF367">
        <f t="shared" si="240"/>
        <v>0</v>
      </c>
      <c r="BG367">
        <f t="shared" si="241"/>
        <v>0</v>
      </c>
      <c r="BH367">
        <f t="shared" si="242"/>
        <v>0</v>
      </c>
      <c r="BI367">
        <f t="shared" si="243"/>
        <v>0</v>
      </c>
      <c r="BJ367">
        <f t="shared" si="244"/>
        <v>0</v>
      </c>
      <c r="BK367">
        <f t="shared" si="245"/>
        <v>0</v>
      </c>
      <c r="BL367">
        <f t="shared" si="246"/>
        <v>0</v>
      </c>
      <c r="BM367">
        <f t="shared" si="247"/>
        <v>0</v>
      </c>
      <c r="BN367">
        <f t="shared" si="248"/>
        <v>0</v>
      </c>
      <c r="BO367">
        <f t="shared" si="249"/>
        <v>0</v>
      </c>
      <c r="BP367">
        <f t="shared" si="250"/>
        <v>0</v>
      </c>
      <c r="BX367" s="85"/>
      <c r="BY367" s="85"/>
    </row>
    <row r="368" spans="1:77">
      <c r="A368" s="76" t="str">
        <f t="shared" si="228"/>
        <v>1208</v>
      </c>
      <c r="B368" s="22">
        <v>39807</v>
      </c>
      <c r="C368" s="85"/>
      <c r="D368" s="85"/>
      <c r="E368" s="85"/>
      <c r="F368" s="85"/>
      <c r="G368" s="85"/>
      <c r="H368" s="85"/>
      <c r="I368" s="85"/>
      <c r="J368" s="85"/>
      <c r="K368" s="85"/>
      <c r="L368" s="85"/>
      <c r="M368" s="85"/>
      <c r="N368" s="85"/>
      <c r="O368" s="85"/>
      <c r="P368" s="85"/>
      <c r="Q368" s="85"/>
      <c r="R368" s="85"/>
      <c r="S368" s="85"/>
      <c r="T368" s="85"/>
      <c r="U368" s="85"/>
      <c r="V368" s="85"/>
      <c r="W368" s="85"/>
      <c r="X368" s="85"/>
      <c r="Y368" s="85"/>
      <c r="Z368" s="85"/>
      <c r="AA368" s="85"/>
      <c r="AB368" s="85"/>
      <c r="AC368" s="85"/>
      <c r="AD368" s="85"/>
      <c r="AE368" s="85"/>
      <c r="AF368" s="85"/>
      <c r="AG368" s="85"/>
      <c r="AH368" s="85"/>
      <c r="AI368" s="85"/>
      <c r="AJ368" s="85"/>
      <c r="AK368" s="85"/>
      <c r="AL368" s="85"/>
      <c r="AM368" s="85"/>
      <c r="AN368" s="85"/>
      <c r="AO368" s="85"/>
      <c r="AP368" s="85"/>
      <c r="AQ368" s="85"/>
      <c r="AR368" s="85"/>
      <c r="AS368" s="85"/>
      <c r="AT368" s="85"/>
      <c r="AU368">
        <f t="shared" si="229"/>
        <v>0</v>
      </c>
      <c r="AV368">
        <f t="shared" si="230"/>
        <v>0</v>
      </c>
      <c r="AW368">
        <f t="shared" si="231"/>
        <v>0</v>
      </c>
      <c r="AX368">
        <f t="shared" si="232"/>
        <v>0</v>
      </c>
      <c r="AY368">
        <f t="shared" si="233"/>
        <v>0</v>
      </c>
      <c r="AZ368">
        <f t="shared" si="234"/>
        <v>0</v>
      </c>
      <c r="BA368">
        <f t="shared" si="235"/>
        <v>0</v>
      </c>
      <c r="BB368">
        <f t="shared" si="236"/>
        <v>0</v>
      </c>
      <c r="BC368">
        <f t="shared" si="237"/>
        <v>0</v>
      </c>
      <c r="BD368">
        <f t="shared" si="238"/>
        <v>0</v>
      </c>
      <c r="BE368">
        <f t="shared" si="239"/>
        <v>0</v>
      </c>
      <c r="BF368">
        <f t="shared" si="240"/>
        <v>0</v>
      </c>
      <c r="BG368">
        <f t="shared" si="241"/>
        <v>0</v>
      </c>
      <c r="BH368">
        <f t="shared" si="242"/>
        <v>0</v>
      </c>
      <c r="BI368">
        <f t="shared" si="243"/>
        <v>0</v>
      </c>
      <c r="BJ368">
        <f t="shared" si="244"/>
        <v>0</v>
      </c>
      <c r="BK368">
        <f t="shared" si="245"/>
        <v>0</v>
      </c>
      <c r="BL368">
        <f t="shared" si="246"/>
        <v>0</v>
      </c>
      <c r="BM368">
        <f t="shared" si="247"/>
        <v>0</v>
      </c>
      <c r="BN368">
        <f t="shared" si="248"/>
        <v>0</v>
      </c>
      <c r="BO368">
        <f t="shared" si="249"/>
        <v>0</v>
      </c>
      <c r="BP368">
        <f t="shared" si="250"/>
        <v>0</v>
      </c>
      <c r="BX368" s="85"/>
      <c r="BY368" s="85"/>
    </row>
    <row r="369" spans="1:77">
      <c r="A369" s="76" t="str">
        <f t="shared" si="228"/>
        <v>1208</v>
      </c>
      <c r="B369" s="22">
        <v>39808</v>
      </c>
      <c r="C369" s="85"/>
      <c r="D369" s="85"/>
      <c r="E369" s="85"/>
      <c r="F369" s="85"/>
      <c r="G369" s="85"/>
      <c r="H369" s="85"/>
      <c r="I369" s="85"/>
      <c r="J369" s="85"/>
      <c r="K369" s="85"/>
      <c r="L369" s="85"/>
      <c r="M369" s="85"/>
      <c r="N369" s="85"/>
      <c r="O369" s="85"/>
      <c r="P369" s="85"/>
      <c r="Q369" s="85"/>
      <c r="R369" s="85"/>
      <c r="S369" s="85"/>
      <c r="T369" s="85"/>
      <c r="U369" s="85"/>
      <c r="V369" s="85"/>
      <c r="W369" s="85"/>
      <c r="X369" s="85"/>
      <c r="Y369" s="85"/>
      <c r="Z369" s="85"/>
      <c r="AA369" s="85"/>
      <c r="AB369" s="85"/>
      <c r="AC369" s="85"/>
      <c r="AD369" s="85"/>
      <c r="AE369" s="85"/>
      <c r="AF369" s="85"/>
      <c r="AG369" s="85"/>
      <c r="AH369" s="85"/>
      <c r="AI369" s="85"/>
      <c r="AJ369" s="85"/>
      <c r="AK369" s="85"/>
      <c r="AL369" s="85"/>
      <c r="AM369" s="85"/>
      <c r="AN369" s="85"/>
      <c r="AO369" s="85"/>
      <c r="AP369" s="85"/>
      <c r="AQ369" s="85"/>
      <c r="AR369" s="85"/>
      <c r="AS369" s="85"/>
      <c r="AT369" s="85"/>
      <c r="AU369">
        <f t="shared" si="229"/>
        <v>0</v>
      </c>
      <c r="AV369">
        <f t="shared" si="230"/>
        <v>0</v>
      </c>
      <c r="AW369">
        <f t="shared" si="231"/>
        <v>0</v>
      </c>
      <c r="AX369">
        <f t="shared" si="232"/>
        <v>0</v>
      </c>
      <c r="AY369">
        <f t="shared" si="233"/>
        <v>0</v>
      </c>
      <c r="AZ369">
        <f t="shared" si="234"/>
        <v>0</v>
      </c>
      <c r="BA369">
        <f t="shared" si="235"/>
        <v>0</v>
      </c>
      <c r="BB369">
        <f t="shared" si="236"/>
        <v>0</v>
      </c>
      <c r="BC369">
        <f t="shared" si="237"/>
        <v>0</v>
      </c>
      <c r="BD369">
        <f t="shared" si="238"/>
        <v>0</v>
      </c>
      <c r="BE369">
        <f t="shared" si="239"/>
        <v>0</v>
      </c>
      <c r="BF369">
        <f t="shared" si="240"/>
        <v>0</v>
      </c>
      <c r="BG369">
        <f t="shared" si="241"/>
        <v>0</v>
      </c>
      <c r="BH369">
        <f t="shared" si="242"/>
        <v>0</v>
      </c>
      <c r="BI369">
        <f t="shared" si="243"/>
        <v>0</v>
      </c>
      <c r="BJ369">
        <f t="shared" si="244"/>
        <v>0</v>
      </c>
      <c r="BK369">
        <f t="shared" si="245"/>
        <v>0</v>
      </c>
      <c r="BL369">
        <f t="shared" si="246"/>
        <v>0</v>
      </c>
      <c r="BM369">
        <f t="shared" si="247"/>
        <v>0</v>
      </c>
      <c r="BN369">
        <f t="shared" si="248"/>
        <v>0</v>
      </c>
      <c r="BO369">
        <f t="shared" si="249"/>
        <v>0</v>
      </c>
      <c r="BP369">
        <f t="shared" si="250"/>
        <v>0</v>
      </c>
      <c r="BX369" s="85"/>
      <c r="BY369" s="85"/>
    </row>
    <row r="370" spans="1:77">
      <c r="A370" s="76" t="str">
        <f t="shared" si="228"/>
        <v>1208</v>
      </c>
      <c r="B370" s="22">
        <v>39809</v>
      </c>
      <c r="C370" s="85"/>
      <c r="D370" s="85"/>
      <c r="E370" s="85"/>
      <c r="F370" s="85"/>
      <c r="G370" s="85"/>
      <c r="H370" s="85"/>
      <c r="I370" s="85"/>
      <c r="J370" s="85"/>
      <c r="K370" s="85"/>
      <c r="L370" s="85"/>
      <c r="M370" s="85"/>
      <c r="N370" s="85"/>
      <c r="O370" s="85"/>
      <c r="P370" s="85"/>
      <c r="Q370" s="85"/>
      <c r="R370" s="85"/>
      <c r="S370" s="85"/>
      <c r="T370" s="85"/>
      <c r="U370" s="85"/>
      <c r="V370" s="85"/>
      <c r="W370" s="85"/>
      <c r="X370" s="85"/>
      <c r="Y370" s="85"/>
      <c r="Z370" s="85"/>
      <c r="AA370" s="85"/>
      <c r="AB370" s="85"/>
      <c r="AC370" s="85"/>
      <c r="AD370" s="85"/>
      <c r="AE370" s="85"/>
      <c r="AF370" s="85"/>
      <c r="AG370" s="85"/>
      <c r="AH370" s="85"/>
      <c r="AI370" s="85"/>
      <c r="AJ370" s="85"/>
      <c r="AK370" s="85"/>
      <c r="AL370" s="85"/>
      <c r="AM370" s="85"/>
      <c r="AN370" s="85"/>
      <c r="AO370" s="85"/>
      <c r="AP370" s="85"/>
      <c r="AQ370" s="85"/>
      <c r="AR370" s="85"/>
      <c r="AS370" s="85"/>
      <c r="AT370" s="85"/>
      <c r="AU370">
        <f t="shared" si="229"/>
        <v>0</v>
      </c>
      <c r="AV370">
        <f t="shared" si="230"/>
        <v>0</v>
      </c>
      <c r="AW370">
        <f t="shared" si="231"/>
        <v>0</v>
      </c>
      <c r="AX370">
        <f t="shared" si="232"/>
        <v>0</v>
      </c>
      <c r="AY370">
        <f t="shared" si="233"/>
        <v>0</v>
      </c>
      <c r="AZ370">
        <f t="shared" si="234"/>
        <v>0</v>
      </c>
      <c r="BA370">
        <f t="shared" si="235"/>
        <v>0</v>
      </c>
      <c r="BB370">
        <f t="shared" si="236"/>
        <v>0</v>
      </c>
      <c r="BC370">
        <f t="shared" si="237"/>
        <v>0</v>
      </c>
      <c r="BD370">
        <f t="shared" si="238"/>
        <v>0</v>
      </c>
      <c r="BE370">
        <f t="shared" si="239"/>
        <v>0</v>
      </c>
      <c r="BF370">
        <f t="shared" si="240"/>
        <v>0</v>
      </c>
      <c r="BG370">
        <f t="shared" si="241"/>
        <v>0</v>
      </c>
      <c r="BH370">
        <f t="shared" si="242"/>
        <v>0</v>
      </c>
      <c r="BI370">
        <f t="shared" si="243"/>
        <v>0</v>
      </c>
      <c r="BJ370">
        <f t="shared" si="244"/>
        <v>0</v>
      </c>
      <c r="BK370">
        <f t="shared" si="245"/>
        <v>0</v>
      </c>
      <c r="BL370">
        <f t="shared" si="246"/>
        <v>0</v>
      </c>
      <c r="BM370">
        <f t="shared" si="247"/>
        <v>0</v>
      </c>
      <c r="BN370">
        <f t="shared" si="248"/>
        <v>0</v>
      </c>
      <c r="BO370">
        <f t="shared" si="249"/>
        <v>0</v>
      </c>
      <c r="BP370">
        <f t="shared" si="250"/>
        <v>0</v>
      </c>
      <c r="BX370" s="85"/>
      <c r="BY370" s="85"/>
    </row>
    <row r="371" spans="1:77">
      <c r="A371" s="76" t="str">
        <f t="shared" si="228"/>
        <v>1208</v>
      </c>
      <c r="B371" s="22">
        <v>39810</v>
      </c>
      <c r="C371" s="85"/>
      <c r="D371" s="85"/>
      <c r="E371" s="85"/>
      <c r="F371" s="85"/>
      <c r="G371" s="85"/>
      <c r="H371" s="85"/>
      <c r="I371" s="85"/>
      <c r="J371" s="85"/>
      <c r="K371" s="85"/>
      <c r="L371" s="85"/>
      <c r="M371" s="85"/>
      <c r="N371" s="85"/>
      <c r="O371" s="85"/>
      <c r="P371" s="85"/>
      <c r="Q371" s="85"/>
      <c r="R371" s="85"/>
      <c r="S371" s="85"/>
      <c r="T371" s="85"/>
      <c r="U371" s="85"/>
      <c r="V371" s="85"/>
      <c r="W371" s="85"/>
      <c r="X371" s="85"/>
      <c r="Y371" s="85"/>
      <c r="Z371" s="85"/>
      <c r="AA371" s="85"/>
      <c r="AB371" s="85"/>
      <c r="AC371" s="85"/>
      <c r="AD371" s="85"/>
      <c r="AE371" s="85"/>
      <c r="AF371" s="85"/>
      <c r="AG371" s="85"/>
      <c r="AH371" s="85"/>
      <c r="AI371" s="85"/>
      <c r="AJ371" s="85"/>
      <c r="AK371" s="85"/>
      <c r="AL371" s="85"/>
      <c r="AM371" s="85"/>
      <c r="AN371" s="85"/>
      <c r="AO371" s="85"/>
      <c r="AP371" s="85"/>
      <c r="AQ371" s="85"/>
      <c r="AR371" s="85"/>
      <c r="AS371" s="85"/>
      <c r="AT371" s="85"/>
      <c r="AU371">
        <f t="shared" si="229"/>
        <v>0</v>
      </c>
      <c r="AV371">
        <f t="shared" si="230"/>
        <v>0</v>
      </c>
      <c r="AW371">
        <f t="shared" si="231"/>
        <v>0</v>
      </c>
      <c r="AX371">
        <f t="shared" si="232"/>
        <v>0</v>
      </c>
      <c r="AY371">
        <f t="shared" si="233"/>
        <v>0</v>
      </c>
      <c r="AZ371">
        <f t="shared" si="234"/>
        <v>0</v>
      </c>
      <c r="BA371">
        <f t="shared" si="235"/>
        <v>0</v>
      </c>
      <c r="BB371">
        <f t="shared" si="236"/>
        <v>0</v>
      </c>
      <c r="BC371">
        <f t="shared" si="237"/>
        <v>0</v>
      </c>
      <c r="BD371">
        <f t="shared" si="238"/>
        <v>0</v>
      </c>
      <c r="BE371">
        <f t="shared" si="239"/>
        <v>0</v>
      </c>
      <c r="BF371">
        <f t="shared" si="240"/>
        <v>0</v>
      </c>
      <c r="BG371">
        <f t="shared" si="241"/>
        <v>0</v>
      </c>
      <c r="BH371">
        <f t="shared" si="242"/>
        <v>0</v>
      </c>
      <c r="BI371">
        <f t="shared" si="243"/>
        <v>0</v>
      </c>
      <c r="BJ371">
        <f t="shared" si="244"/>
        <v>0</v>
      </c>
      <c r="BK371">
        <f t="shared" si="245"/>
        <v>0</v>
      </c>
      <c r="BL371">
        <f t="shared" si="246"/>
        <v>0</v>
      </c>
      <c r="BM371">
        <f t="shared" si="247"/>
        <v>0</v>
      </c>
      <c r="BN371">
        <f t="shared" si="248"/>
        <v>0</v>
      </c>
      <c r="BO371">
        <f t="shared" si="249"/>
        <v>0</v>
      </c>
      <c r="BP371">
        <f t="shared" si="250"/>
        <v>0</v>
      </c>
      <c r="BX371" s="85"/>
      <c r="BY371" s="85"/>
    </row>
    <row r="372" spans="1:77">
      <c r="A372" s="76" t="str">
        <f t="shared" si="228"/>
        <v>1208</v>
      </c>
      <c r="B372" s="22">
        <v>39811</v>
      </c>
      <c r="C372" s="85"/>
      <c r="D372" s="85"/>
      <c r="E372" s="85"/>
      <c r="F372" s="85"/>
      <c r="G372" s="85"/>
      <c r="H372" s="85"/>
      <c r="I372" s="85"/>
      <c r="J372" s="85"/>
      <c r="K372" s="85"/>
      <c r="L372" s="85"/>
      <c r="M372" s="85"/>
      <c r="N372" s="85"/>
      <c r="O372" s="85"/>
      <c r="P372" s="85"/>
      <c r="Q372" s="85"/>
      <c r="R372" s="85"/>
      <c r="S372" s="85"/>
      <c r="T372" s="85"/>
      <c r="U372" s="85"/>
      <c r="V372" s="85"/>
      <c r="W372" s="85"/>
      <c r="X372" s="85"/>
      <c r="Y372" s="85"/>
      <c r="Z372" s="85"/>
      <c r="AA372" s="85"/>
      <c r="AB372" s="85"/>
      <c r="AC372" s="85"/>
      <c r="AD372" s="85"/>
      <c r="AE372" s="85"/>
      <c r="AF372" s="85"/>
      <c r="AG372" s="85"/>
      <c r="AH372" s="85"/>
      <c r="AI372" s="85"/>
      <c r="AJ372" s="85"/>
      <c r="AK372" s="85"/>
      <c r="AL372" s="85"/>
      <c r="AM372" s="85"/>
      <c r="AN372" s="85"/>
      <c r="AO372" s="85"/>
      <c r="AP372" s="85"/>
      <c r="AQ372" s="85"/>
      <c r="AR372" s="85"/>
      <c r="AS372" s="85"/>
      <c r="AT372" s="85"/>
      <c r="AU372">
        <f t="shared" si="229"/>
        <v>0</v>
      </c>
      <c r="AV372">
        <f t="shared" si="230"/>
        <v>0</v>
      </c>
      <c r="AW372">
        <f t="shared" si="231"/>
        <v>0</v>
      </c>
      <c r="AX372">
        <f t="shared" si="232"/>
        <v>0</v>
      </c>
      <c r="AY372">
        <f t="shared" si="233"/>
        <v>0</v>
      </c>
      <c r="AZ372">
        <f t="shared" si="234"/>
        <v>0</v>
      </c>
      <c r="BA372">
        <f t="shared" si="235"/>
        <v>0</v>
      </c>
      <c r="BB372">
        <f t="shared" si="236"/>
        <v>0</v>
      </c>
      <c r="BC372">
        <f t="shared" si="237"/>
        <v>0</v>
      </c>
      <c r="BD372">
        <f t="shared" si="238"/>
        <v>0</v>
      </c>
      <c r="BE372">
        <f t="shared" si="239"/>
        <v>0</v>
      </c>
      <c r="BF372">
        <f t="shared" si="240"/>
        <v>0</v>
      </c>
      <c r="BG372">
        <f t="shared" si="241"/>
        <v>0</v>
      </c>
      <c r="BH372">
        <f t="shared" si="242"/>
        <v>0</v>
      </c>
      <c r="BI372">
        <f t="shared" si="243"/>
        <v>0</v>
      </c>
      <c r="BJ372">
        <f t="shared" si="244"/>
        <v>0</v>
      </c>
      <c r="BK372">
        <f t="shared" si="245"/>
        <v>0</v>
      </c>
      <c r="BL372">
        <f t="shared" si="246"/>
        <v>0</v>
      </c>
      <c r="BM372">
        <f t="shared" si="247"/>
        <v>0</v>
      </c>
      <c r="BN372">
        <f t="shared" si="248"/>
        <v>0</v>
      </c>
      <c r="BO372">
        <f t="shared" si="249"/>
        <v>0</v>
      </c>
      <c r="BP372">
        <f t="shared" si="250"/>
        <v>0</v>
      </c>
      <c r="BX372" s="85"/>
      <c r="BY372" s="85"/>
    </row>
    <row r="373" spans="1:77">
      <c r="A373" s="76" t="str">
        <f t="shared" si="228"/>
        <v>1208</v>
      </c>
      <c r="B373" s="22">
        <v>39812</v>
      </c>
      <c r="C373" s="85"/>
      <c r="D373" s="85"/>
      <c r="E373" s="85"/>
      <c r="F373" s="85"/>
      <c r="G373" s="85"/>
      <c r="H373" s="85"/>
      <c r="I373" s="85"/>
      <c r="J373" s="85"/>
      <c r="K373" s="85"/>
      <c r="L373" s="85"/>
      <c r="M373" s="85"/>
      <c r="N373" s="85"/>
      <c r="O373" s="85"/>
      <c r="P373" s="85"/>
      <c r="Q373" s="85"/>
      <c r="R373" s="85"/>
      <c r="S373" s="85"/>
      <c r="T373" s="85"/>
      <c r="U373" s="85"/>
      <c r="V373" s="85"/>
      <c r="W373" s="85"/>
      <c r="X373" s="85"/>
      <c r="Y373" s="85"/>
      <c r="Z373" s="85"/>
      <c r="AA373" s="85"/>
      <c r="AB373" s="85"/>
      <c r="AC373" s="85"/>
      <c r="AD373" s="85"/>
      <c r="AE373" s="85"/>
      <c r="AF373" s="85"/>
      <c r="AG373" s="85"/>
      <c r="AH373" s="85"/>
      <c r="AI373" s="85"/>
      <c r="AJ373" s="85"/>
      <c r="AK373" s="85"/>
      <c r="AL373" s="85"/>
      <c r="AM373" s="85"/>
      <c r="AN373" s="85"/>
      <c r="AO373" s="85"/>
      <c r="AP373" s="85"/>
      <c r="AQ373" s="85"/>
      <c r="AR373" s="85"/>
      <c r="AS373" s="85"/>
      <c r="AT373" s="85"/>
      <c r="AU373">
        <f t="shared" si="229"/>
        <v>0</v>
      </c>
      <c r="AV373">
        <f t="shared" si="230"/>
        <v>0</v>
      </c>
      <c r="AW373">
        <f t="shared" si="231"/>
        <v>0</v>
      </c>
      <c r="AX373">
        <f t="shared" si="232"/>
        <v>0</v>
      </c>
      <c r="AY373">
        <f t="shared" si="233"/>
        <v>0</v>
      </c>
      <c r="AZ373">
        <f t="shared" si="234"/>
        <v>0</v>
      </c>
      <c r="BA373">
        <f t="shared" si="235"/>
        <v>0</v>
      </c>
      <c r="BB373">
        <f t="shared" si="236"/>
        <v>0</v>
      </c>
      <c r="BC373">
        <f t="shared" si="237"/>
        <v>0</v>
      </c>
      <c r="BD373">
        <f t="shared" si="238"/>
        <v>0</v>
      </c>
      <c r="BE373">
        <f t="shared" si="239"/>
        <v>0</v>
      </c>
      <c r="BF373">
        <f t="shared" si="240"/>
        <v>0</v>
      </c>
      <c r="BG373">
        <f t="shared" si="241"/>
        <v>0</v>
      </c>
      <c r="BH373">
        <f t="shared" si="242"/>
        <v>0</v>
      </c>
      <c r="BI373">
        <f t="shared" si="243"/>
        <v>0</v>
      </c>
      <c r="BJ373">
        <f t="shared" si="244"/>
        <v>0</v>
      </c>
      <c r="BK373">
        <f t="shared" si="245"/>
        <v>0</v>
      </c>
      <c r="BL373">
        <f t="shared" si="246"/>
        <v>0</v>
      </c>
      <c r="BM373">
        <f t="shared" si="247"/>
        <v>0</v>
      </c>
      <c r="BN373">
        <f t="shared" si="248"/>
        <v>0</v>
      </c>
      <c r="BO373">
        <f t="shared" si="249"/>
        <v>0</v>
      </c>
      <c r="BP373">
        <f t="shared" si="250"/>
        <v>0</v>
      </c>
      <c r="BX373" s="85"/>
      <c r="BY373" s="85"/>
    </row>
    <row r="374" spans="1:77">
      <c r="A374" s="76" t="str">
        <f t="shared" si="228"/>
        <v>1208</v>
      </c>
      <c r="B374" s="22">
        <v>39813</v>
      </c>
      <c r="C374" s="85"/>
      <c r="D374" s="85"/>
      <c r="E374" s="85"/>
      <c r="F374" s="85"/>
      <c r="G374" s="85"/>
      <c r="H374" s="85"/>
      <c r="I374" s="85"/>
      <c r="J374" s="85"/>
      <c r="K374" s="85"/>
      <c r="L374" s="85"/>
      <c r="M374" s="85"/>
      <c r="N374" s="85"/>
      <c r="O374" s="85"/>
      <c r="P374" s="85"/>
      <c r="Q374" s="85"/>
      <c r="R374" s="85"/>
      <c r="S374" s="85"/>
      <c r="T374" s="85"/>
      <c r="U374" s="85"/>
      <c r="V374" s="85"/>
      <c r="W374" s="85"/>
      <c r="X374" s="85"/>
      <c r="Y374" s="85"/>
      <c r="Z374" s="85"/>
      <c r="AA374" s="85"/>
      <c r="AB374" s="85"/>
      <c r="AC374" s="85"/>
      <c r="AD374" s="85"/>
      <c r="AE374" s="85"/>
      <c r="AF374" s="85"/>
      <c r="AG374" s="85"/>
      <c r="AH374" s="85"/>
      <c r="AI374" s="85"/>
      <c r="AJ374" s="85"/>
      <c r="AK374" s="85"/>
      <c r="AL374" s="85"/>
      <c r="AM374" s="85"/>
      <c r="AN374" s="85"/>
      <c r="AO374" s="85"/>
      <c r="AP374" s="85"/>
      <c r="AQ374" s="85"/>
      <c r="AR374" s="85"/>
      <c r="AS374" s="85"/>
      <c r="AT374" s="85"/>
      <c r="AU374">
        <f t="shared" si="229"/>
        <v>0</v>
      </c>
      <c r="AV374">
        <f t="shared" si="230"/>
        <v>0</v>
      </c>
      <c r="AW374">
        <f t="shared" si="231"/>
        <v>0</v>
      </c>
      <c r="AX374">
        <f t="shared" si="232"/>
        <v>0</v>
      </c>
      <c r="AY374">
        <f t="shared" si="233"/>
        <v>0</v>
      </c>
      <c r="AZ374">
        <f t="shared" si="234"/>
        <v>0</v>
      </c>
      <c r="BA374">
        <f t="shared" si="235"/>
        <v>0</v>
      </c>
      <c r="BB374">
        <f t="shared" si="236"/>
        <v>0</v>
      </c>
      <c r="BC374">
        <f t="shared" si="237"/>
        <v>0</v>
      </c>
      <c r="BD374">
        <f t="shared" si="238"/>
        <v>0</v>
      </c>
      <c r="BE374">
        <f t="shared" si="239"/>
        <v>0</v>
      </c>
      <c r="BF374">
        <f t="shared" si="240"/>
        <v>0</v>
      </c>
      <c r="BG374">
        <f t="shared" si="241"/>
        <v>0</v>
      </c>
      <c r="BH374">
        <f t="shared" si="242"/>
        <v>0</v>
      </c>
      <c r="BI374">
        <f t="shared" si="243"/>
        <v>0</v>
      </c>
      <c r="BJ374">
        <f t="shared" si="244"/>
        <v>0</v>
      </c>
      <c r="BK374">
        <f t="shared" si="245"/>
        <v>0</v>
      </c>
      <c r="BL374">
        <f t="shared" si="246"/>
        <v>0</v>
      </c>
      <c r="BM374">
        <f t="shared" si="247"/>
        <v>0</v>
      </c>
      <c r="BN374">
        <f t="shared" si="248"/>
        <v>0</v>
      </c>
      <c r="BO374">
        <f t="shared" si="249"/>
        <v>0</v>
      </c>
      <c r="BP374">
        <f t="shared" si="250"/>
        <v>0</v>
      </c>
      <c r="BX374" s="85"/>
      <c r="BY374" s="85"/>
    </row>
  </sheetData>
  <sheetProtection formatCells="0" formatColumns="0" formatRows="0" insertColumns="0" insertRows="0" insertHyperlinks="0" deleteColumns="0" deleteRows="0" sort="0" autoFilter="0" pivotTables="0"/>
  <phoneticPr fontId="3" type="noConversion"/>
  <pageMargins left="0.75" right="0.75" top="1" bottom="1" header="0.5" footer="0.5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>
  <sheetPr codeName="Лист4"/>
  <dimension ref="A2:AL373"/>
  <sheetViews>
    <sheetView topLeftCell="A4" workbookViewId="0">
      <pane ySplit="1785" topLeftCell="A295" activePane="bottomLeft"/>
      <selection activeCell="C6" sqref="C6:T6"/>
      <selection pane="bottomLeft" activeCell="C323" sqref="C323:R323"/>
    </sheetView>
  </sheetViews>
  <sheetFormatPr defaultRowHeight="12.75"/>
  <cols>
    <col min="2" max="2" width="10.42578125" customWidth="1"/>
  </cols>
  <sheetData>
    <row r="2" spans="1:38">
      <c r="B2" t="s">
        <v>4</v>
      </c>
    </row>
    <row r="3" spans="1:38">
      <c r="C3" t="s">
        <v>77</v>
      </c>
      <c r="D3" t="s">
        <v>77</v>
      </c>
      <c r="E3" t="s">
        <v>77</v>
      </c>
      <c r="F3" t="s">
        <v>77</v>
      </c>
      <c r="G3" t="s">
        <v>77</v>
      </c>
      <c r="H3" t="s">
        <v>77</v>
      </c>
      <c r="I3" t="s">
        <v>77</v>
      </c>
      <c r="J3" t="s">
        <v>77</v>
      </c>
      <c r="K3" t="s">
        <v>77</v>
      </c>
      <c r="L3" t="s">
        <v>77</v>
      </c>
      <c r="M3" t="s">
        <v>77</v>
      </c>
      <c r="N3" t="s">
        <v>77</v>
      </c>
      <c r="O3" t="s">
        <v>78</v>
      </c>
      <c r="P3" t="s">
        <v>78</v>
      </c>
      <c r="Q3" t="s">
        <v>78</v>
      </c>
      <c r="R3" t="s">
        <v>78</v>
      </c>
      <c r="S3" t="s">
        <v>78</v>
      </c>
      <c r="T3" t="s">
        <v>78</v>
      </c>
      <c r="U3" t="s">
        <v>78</v>
      </c>
      <c r="V3" t="s">
        <v>78</v>
      </c>
      <c r="W3" t="s">
        <v>78</v>
      </c>
      <c r="X3" t="s">
        <v>78</v>
      </c>
      <c r="Y3" t="s">
        <v>78</v>
      </c>
      <c r="Z3" t="s">
        <v>78</v>
      </c>
      <c r="AA3" t="s">
        <v>72</v>
      </c>
      <c r="AB3" t="s">
        <v>72</v>
      </c>
      <c r="AC3" t="s">
        <v>72</v>
      </c>
      <c r="AD3" t="s">
        <v>72</v>
      </c>
      <c r="AE3" t="s">
        <v>72</v>
      </c>
      <c r="AF3" t="s">
        <v>72</v>
      </c>
      <c r="AG3" t="s">
        <v>72</v>
      </c>
      <c r="AH3" t="s">
        <v>72</v>
      </c>
      <c r="AI3" t="s">
        <v>72</v>
      </c>
      <c r="AJ3" t="s">
        <v>72</v>
      </c>
      <c r="AK3" t="s">
        <v>72</v>
      </c>
      <c r="AL3" t="s">
        <v>72</v>
      </c>
    </row>
    <row r="4" spans="1:38">
      <c r="B4" s="24" t="s">
        <v>50</v>
      </c>
      <c r="C4" s="9" t="s">
        <v>11</v>
      </c>
      <c r="D4" s="9" t="s">
        <v>13</v>
      </c>
      <c r="E4" s="9" t="s">
        <v>14</v>
      </c>
      <c r="F4" s="9" t="s">
        <v>16</v>
      </c>
      <c r="G4" s="9" t="s">
        <v>18</v>
      </c>
      <c r="H4" s="9" t="s">
        <v>20</v>
      </c>
      <c r="I4" s="9" t="s">
        <v>22</v>
      </c>
      <c r="J4" s="9" t="s">
        <v>24</v>
      </c>
      <c r="K4" s="9" t="s">
        <v>26</v>
      </c>
      <c r="L4" s="9" t="s">
        <v>28</v>
      </c>
      <c r="M4" s="9" t="s">
        <v>30</v>
      </c>
      <c r="N4" s="9" t="s">
        <v>31</v>
      </c>
      <c r="O4" s="9" t="s">
        <v>11</v>
      </c>
      <c r="P4" s="9" t="s">
        <v>13</v>
      </c>
      <c r="Q4" s="9" t="s">
        <v>14</v>
      </c>
      <c r="R4" s="9" t="s">
        <v>16</v>
      </c>
      <c r="S4" s="9" t="s">
        <v>18</v>
      </c>
      <c r="T4" s="9" t="s">
        <v>20</v>
      </c>
      <c r="U4" s="9" t="s">
        <v>22</v>
      </c>
      <c r="V4" s="9" t="s">
        <v>24</v>
      </c>
      <c r="W4" s="9" t="s">
        <v>26</v>
      </c>
      <c r="X4" s="9" t="s">
        <v>28</v>
      </c>
      <c r="Y4" s="9" t="s">
        <v>30</v>
      </c>
      <c r="Z4" s="9" t="s">
        <v>31</v>
      </c>
      <c r="AA4" s="9" t="s">
        <v>11</v>
      </c>
      <c r="AB4" s="9" t="s">
        <v>13</v>
      </c>
      <c r="AC4" s="9" t="s">
        <v>14</v>
      </c>
      <c r="AD4" s="9" t="s">
        <v>16</v>
      </c>
      <c r="AE4" s="9" t="s">
        <v>18</v>
      </c>
      <c r="AF4" s="9" t="s">
        <v>20</v>
      </c>
      <c r="AG4" s="9" t="s">
        <v>22</v>
      </c>
      <c r="AH4" s="9" t="s">
        <v>24</v>
      </c>
      <c r="AI4" s="9" t="s">
        <v>26</v>
      </c>
      <c r="AJ4" s="9" t="s">
        <v>28</v>
      </c>
      <c r="AK4" s="9" t="s">
        <v>30</v>
      </c>
      <c r="AL4" s="9" t="s">
        <v>31</v>
      </c>
    </row>
    <row r="5" spans="1:38" s="242" customFormat="1">
      <c r="B5" s="24"/>
      <c r="C5" s="250"/>
      <c r="D5" s="250"/>
      <c r="E5" s="250"/>
      <c r="F5" s="250"/>
      <c r="G5" s="250"/>
      <c r="H5" s="250"/>
      <c r="I5" s="250"/>
      <c r="J5" s="250"/>
      <c r="K5" s="250"/>
      <c r="L5" s="250"/>
      <c r="M5" s="250"/>
      <c r="N5" s="250"/>
      <c r="O5" s="250"/>
      <c r="P5" s="250"/>
      <c r="Q5" s="250"/>
      <c r="R5" s="250"/>
      <c r="S5" s="250"/>
      <c r="T5" s="250"/>
      <c r="U5" s="250"/>
      <c r="V5" s="250"/>
      <c r="W5" s="250"/>
      <c r="X5" s="250"/>
      <c r="Y5" s="250"/>
      <c r="Z5" s="250"/>
      <c r="AA5" s="250"/>
      <c r="AB5" s="250"/>
      <c r="AC5" s="250"/>
      <c r="AD5" s="250"/>
      <c r="AE5" s="250"/>
      <c r="AF5" s="250"/>
      <c r="AG5" s="250"/>
      <c r="AH5" s="250"/>
      <c r="AI5" s="250"/>
      <c r="AJ5" s="250"/>
      <c r="AK5" s="250"/>
      <c r="AL5" s="250"/>
    </row>
    <row r="6" spans="1:38" s="242" customFormat="1" ht="38.25">
      <c r="B6" s="24"/>
      <c r="C6" s="19" t="s">
        <v>15</v>
      </c>
      <c r="D6" s="19" t="s">
        <v>17</v>
      </c>
      <c r="E6" s="19" t="s">
        <v>19</v>
      </c>
      <c r="F6" s="19" t="s">
        <v>21</v>
      </c>
      <c r="G6" s="19" t="s">
        <v>23</v>
      </c>
      <c r="H6" s="19" t="s">
        <v>1153</v>
      </c>
      <c r="I6" s="19" t="s">
        <v>25</v>
      </c>
      <c r="J6" s="19" t="s">
        <v>27</v>
      </c>
      <c r="K6" s="19" t="s">
        <v>29</v>
      </c>
      <c r="L6" s="19" t="s">
        <v>1154</v>
      </c>
      <c r="M6" s="19" t="s">
        <v>1155</v>
      </c>
      <c r="N6" s="19" t="s">
        <v>1156</v>
      </c>
      <c r="O6" s="19" t="s">
        <v>1157</v>
      </c>
      <c r="P6" s="19" t="s">
        <v>1158</v>
      </c>
      <c r="Q6" s="19" t="s">
        <v>1159</v>
      </c>
      <c r="R6" s="19" t="s">
        <v>1160</v>
      </c>
      <c r="S6" s="19" t="s">
        <v>1161</v>
      </c>
      <c r="T6" s="19" t="s">
        <v>1162</v>
      </c>
      <c r="U6" s="250"/>
      <c r="V6" s="250"/>
      <c r="W6" s="250"/>
      <c r="X6" s="250"/>
      <c r="Y6" s="250"/>
      <c r="Z6" s="250"/>
      <c r="AA6" s="250"/>
      <c r="AB6" s="250"/>
      <c r="AC6" s="250"/>
      <c r="AD6" s="250"/>
      <c r="AE6" s="250"/>
      <c r="AF6" s="250"/>
      <c r="AG6" s="250"/>
      <c r="AH6" s="250"/>
      <c r="AI6" s="250"/>
      <c r="AJ6" s="250"/>
    </row>
    <row r="7" spans="1:38" s="242" customFormat="1">
      <c r="B7" s="24"/>
      <c r="C7" s="250"/>
      <c r="D7" s="250"/>
      <c r="E7" s="250"/>
      <c r="F7" s="250"/>
      <c r="G7" s="250"/>
      <c r="H7" s="250"/>
      <c r="I7" s="250"/>
      <c r="J7" s="250"/>
      <c r="K7" s="250"/>
      <c r="L7" s="250"/>
      <c r="M7" s="250"/>
      <c r="N7" s="250"/>
      <c r="O7" s="250"/>
      <c r="P7" s="250"/>
      <c r="Q7" s="250"/>
      <c r="R7" s="250"/>
      <c r="S7" s="250"/>
      <c r="T7" s="250"/>
      <c r="U7" s="250"/>
      <c r="V7" s="250"/>
      <c r="W7" s="250"/>
      <c r="X7" s="250"/>
      <c r="Y7" s="250"/>
      <c r="Z7" s="250"/>
      <c r="AA7" s="250"/>
      <c r="AB7" s="250"/>
      <c r="AC7" s="250"/>
      <c r="AD7" s="250"/>
      <c r="AE7" s="250"/>
      <c r="AF7" s="250"/>
      <c r="AG7" s="250"/>
      <c r="AH7" s="250"/>
      <c r="AI7" s="250"/>
      <c r="AJ7" s="250"/>
      <c r="AK7" s="250"/>
      <c r="AL7" s="250"/>
    </row>
    <row r="8" spans="1:38">
      <c r="A8" s="76" t="str">
        <f>MONTH(B8)&amp;RIGHT(YEAR(B8),2)</f>
        <v>108</v>
      </c>
      <c r="B8" s="22">
        <v>39448</v>
      </c>
      <c r="C8" s="85"/>
      <c r="D8" s="85"/>
      <c r="E8" s="85"/>
      <c r="F8" s="85"/>
      <c r="G8" s="85"/>
      <c r="H8" s="85"/>
      <c r="I8" s="85"/>
      <c r="J8" s="85"/>
      <c r="K8" s="85"/>
      <c r="L8" s="85"/>
      <c r="M8" s="85"/>
      <c r="N8" s="85"/>
      <c r="O8" s="85"/>
      <c r="P8" s="85"/>
      <c r="Q8" s="85"/>
      <c r="R8" s="85"/>
      <c r="S8" s="85"/>
      <c r="T8" s="85"/>
      <c r="U8" s="85"/>
      <c r="V8" s="85"/>
      <c r="W8" s="85"/>
      <c r="X8" s="85"/>
      <c r="Y8" s="85"/>
      <c r="Z8" s="85"/>
    </row>
    <row r="9" spans="1:38">
      <c r="A9" s="76" t="str">
        <f t="shared" ref="A9:A72" si="0">MONTH(B9)&amp;RIGHT(YEAR(B9),2)</f>
        <v>108</v>
      </c>
      <c r="B9" s="22">
        <v>39449</v>
      </c>
      <c r="C9" s="85"/>
      <c r="D9" s="85"/>
      <c r="E9" s="85"/>
      <c r="F9" s="85"/>
      <c r="G9" s="85"/>
      <c r="H9" s="85"/>
      <c r="I9" s="85"/>
      <c r="J9" s="85"/>
      <c r="K9" s="85"/>
      <c r="L9" s="85"/>
      <c r="M9" s="85"/>
      <c r="N9" s="85"/>
      <c r="O9" s="85"/>
      <c r="P9" s="85"/>
      <c r="Q9" s="85"/>
      <c r="R9" s="85"/>
      <c r="S9" s="85"/>
      <c r="T9" s="85"/>
      <c r="U9" s="85"/>
      <c r="V9" s="85"/>
      <c r="W9" s="85"/>
      <c r="X9" s="85"/>
      <c r="Y9" s="85"/>
      <c r="Z9" s="85"/>
    </row>
    <row r="10" spans="1:38">
      <c r="A10" s="76" t="str">
        <f t="shared" si="0"/>
        <v>108</v>
      </c>
      <c r="B10" s="22">
        <v>39450</v>
      </c>
      <c r="C10" s="85"/>
      <c r="D10" s="85"/>
      <c r="E10" s="85"/>
      <c r="F10" s="85"/>
      <c r="G10" s="85"/>
      <c r="H10" s="85"/>
      <c r="I10" s="85"/>
      <c r="J10" s="85"/>
      <c r="K10" s="85"/>
      <c r="L10" s="85"/>
      <c r="M10" s="85"/>
      <c r="N10" s="85"/>
      <c r="O10" s="85"/>
      <c r="P10" s="85"/>
      <c r="Q10" s="85"/>
      <c r="R10" s="85"/>
      <c r="S10" s="85"/>
      <c r="T10" s="85"/>
      <c r="U10" s="85"/>
      <c r="V10" s="85"/>
      <c r="W10" s="85"/>
      <c r="X10" s="85"/>
      <c r="Y10" s="85"/>
      <c r="Z10" s="85"/>
    </row>
    <row r="11" spans="1:38">
      <c r="A11" s="76" t="str">
        <f t="shared" si="0"/>
        <v>108</v>
      </c>
      <c r="B11" s="22">
        <v>39451</v>
      </c>
      <c r="C11" s="85"/>
      <c r="D11" s="85"/>
      <c r="E11" s="85"/>
      <c r="F11" s="85"/>
      <c r="G11" s="85"/>
      <c r="H11" s="85"/>
      <c r="I11" s="85"/>
      <c r="J11" s="85"/>
      <c r="K11" s="85"/>
      <c r="L11" s="85"/>
      <c r="M11" s="85"/>
      <c r="N11" s="85"/>
      <c r="O11" s="85"/>
      <c r="P11" s="85"/>
      <c r="Q11" s="85"/>
      <c r="R11" s="85"/>
      <c r="S11" s="85"/>
      <c r="T11" s="85"/>
      <c r="U11" s="85"/>
      <c r="V11" s="85"/>
      <c r="W11" s="85"/>
      <c r="X11" s="85"/>
      <c r="Y11" s="85"/>
      <c r="Z11" s="85"/>
    </row>
    <row r="12" spans="1:38">
      <c r="A12" s="76" t="str">
        <f t="shared" si="0"/>
        <v>108</v>
      </c>
      <c r="B12" s="22">
        <v>39452</v>
      </c>
      <c r="C12" s="85"/>
      <c r="D12" s="85"/>
      <c r="E12" s="85"/>
      <c r="F12" s="85"/>
      <c r="G12" s="85"/>
      <c r="H12" s="85"/>
      <c r="I12" s="85"/>
      <c r="J12" s="85"/>
      <c r="K12" s="85"/>
      <c r="L12" s="85"/>
      <c r="M12" s="85"/>
      <c r="N12" s="85"/>
      <c r="O12" s="85"/>
      <c r="P12" s="85"/>
      <c r="Q12" s="85"/>
      <c r="R12" s="85"/>
      <c r="S12" s="85"/>
      <c r="T12" s="85"/>
      <c r="U12" s="85"/>
      <c r="V12" s="85"/>
      <c r="W12" s="85"/>
      <c r="X12" s="85"/>
      <c r="Y12" s="85"/>
      <c r="Z12" s="85"/>
    </row>
    <row r="13" spans="1:38">
      <c r="A13" s="76" t="str">
        <f t="shared" si="0"/>
        <v>108</v>
      </c>
      <c r="B13" s="22">
        <v>39453</v>
      </c>
      <c r="C13" s="85"/>
      <c r="D13" s="85"/>
      <c r="E13" s="85"/>
      <c r="F13" s="85"/>
      <c r="G13" s="85"/>
      <c r="H13" s="85"/>
      <c r="I13" s="85"/>
      <c r="J13" s="85"/>
      <c r="K13" s="85"/>
      <c r="L13" s="85"/>
      <c r="M13" s="85"/>
      <c r="N13" s="85"/>
      <c r="O13" s="85"/>
      <c r="P13" s="85"/>
      <c r="Q13" s="85"/>
      <c r="R13" s="85"/>
      <c r="S13" s="85"/>
      <c r="T13" s="85"/>
      <c r="U13" s="85"/>
      <c r="V13" s="85"/>
      <c r="W13" s="85"/>
      <c r="X13" s="85"/>
      <c r="Y13" s="85"/>
      <c r="Z13" s="85"/>
    </row>
    <row r="14" spans="1:38">
      <c r="A14" s="76" t="str">
        <f t="shared" si="0"/>
        <v>108</v>
      </c>
      <c r="B14" s="22">
        <v>39454</v>
      </c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</row>
    <row r="15" spans="1:38">
      <c r="A15" s="76" t="str">
        <f t="shared" si="0"/>
        <v>108</v>
      </c>
      <c r="B15" s="22">
        <v>39455</v>
      </c>
      <c r="C15" s="85"/>
      <c r="D15" s="85"/>
      <c r="E15" s="85"/>
      <c r="F15" s="85"/>
      <c r="G15" s="85"/>
      <c r="H15" s="85"/>
      <c r="I15" s="85"/>
      <c r="J15" s="85"/>
      <c r="K15" s="85"/>
      <c r="L15" s="85"/>
      <c r="M15" s="85"/>
      <c r="N15" s="85"/>
      <c r="O15" s="85"/>
      <c r="P15" s="85"/>
      <c r="Q15" s="85"/>
      <c r="R15" s="85"/>
      <c r="S15" s="85"/>
      <c r="T15" s="85"/>
      <c r="U15" s="85"/>
      <c r="V15" s="85"/>
      <c r="W15" s="85"/>
      <c r="X15" s="85"/>
      <c r="Y15" s="85"/>
      <c r="Z15" s="85"/>
    </row>
    <row r="16" spans="1:38">
      <c r="A16" s="76" t="str">
        <f t="shared" si="0"/>
        <v>108</v>
      </c>
      <c r="B16" s="22">
        <v>39456</v>
      </c>
      <c r="C16" s="85"/>
      <c r="D16" s="85"/>
      <c r="E16" s="85"/>
      <c r="F16" s="85"/>
      <c r="G16" s="85"/>
      <c r="H16" s="85"/>
      <c r="I16" s="85"/>
      <c r="J16" s="85"/>
      <c r="K16" s="85"/>
      <c r="L16" s="85"/>
      <c r="M16" s="85"/>
      <c r="N16" s="85"/>
      <c r="O16" s="85"/>
      <c r="P16" s="85"/>
      <c r="Q16" s="85"/>
      <c r="R16" s="85"/>
      <c r="S16" s="85"/>
      <c r="T16" s="85"/>
      <c r="U16" s="85"/>
      <c r="V16" s="85"/>
      <c r="W16" s="85"/>
      <c r="X16" s="85"/>
      <c r="Y16" s="85"/>
      <c r="Z16" s="85"/>
    </row>
    <row r="17" spans="1:26">
      <c r="A17" s="76" t="str">
        <f t="shared" si="0"/>
        <v>108</v>
      </c>
      <c r="B17" s="22">
        <v>39457</v>
      </c>
      <c r="C17" s="85"/>
      <c r="D17" s="85"/>
      <c r="E17" s="85"/>
      <c r="F17" s="85"/>
      <c r="G17" s="85"/>
      <c r="H17" s="85"/>
      <c r="I17" s="85"/>
      <c r="J17" s="85"/>
      <c r="K17" s="85"/>
      <c r="L17" s="85"/>
      <c r="M17" s="85"/>
      <c r="N17" s="85"/>
      <c r="O17" s="85"/>
      <c r="P17" s="85"/>
      <c r="Q17" s="85"/>
      <c r="R17" s="85"/>
      <c r="S17" s="85"/>
      <c r="T17" s="85"/>
      <c r="U17" s="85"/>
      <c r="V17" s="85"/>
      <c r="W17" s="85"/>
      <c r="X17" s="85"/>
      <c r="Y17" s="85"/>
      <c r="Z17" s="85"/>
    </row>
    <row r="18" spans="1:26">
      <c r="A18" s="76" t="str">
        <f t="shared" si="0"/>
        <v>108</v>
      </c>
      <c r="B18" s="22">
        <v>39458</v>
      </c>
      <c r="C18" s="85"/>
      <c r="D18" s="85"/>
      <c r="E18" s="85"/>
      <c r="F18" s="85"/>
      <c r="G18" s="85"/>
      <c r="H18" s="85"/>
      <c r="I18" s="85"/>
      <c r="J18" s="85"/>
      <c r="K18" s="85"/>
      <c r="L18" s="85"/>
      <c r="M18" s="85"/>
      <c r="N18" s="85"/>
      <c r="O18" s="85"/>
      <c r="P18" s="85"/>
      <c r="Q18" s="85"/>
      <c r="R18" s="85"/>
      <c r="S18" s="85"/>
      <c r="T18" s="85"/>
      <c r="U18" s="85"/>
      <c r="V18" s="85"/>
      <c r="W18" s="85"/>
      <c r="X18" s="85"/>
      <c r="Y18" s="85"/>
      <c r="Z18" s="85"/>
    </row>
    <row r="19" spans="1:26">
      <c r="A19" s="76" t="str">
        <f t="shared" si="0"/>
        <v>108</v>
      </c>
      <c r="B19" s="22">
        <v>39459</v>
      </c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</row>
    <row r="20" spans="1:26">
      <c r="A20" s="76" t="str">
        <f t="shared" si="0"/>
        <v>108</v>
      </c>
      <c r="B20" s="22">
        <v>39460</v>
      </c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</row>
    <row r="21" spans="1:26">
      <c r="A21" s="76" t="str">
        <f t="shared" si="0"/>
        <v>108</v>
      </c>
      <c r="B21" s="22">
        <v>39461</v>
      </c>
      <c r="C21" s="85"/>
      <c r="D21" s="85"/>
      <c r="E21" s="85"/>
      <c r="F21" s="85"/>
      <c r="G21" s="85"/>
      <c r="H21" s="85"/>
      <c r="I21" s="85"/>
      <c r="J21" s="85"/>
      <c r="K21" s="85"/>
      <c r="L21" s="85"/>
      <c r="M21" s="85"/>
      <c r="N21" s="85"/>
      <c r="O21" s="85"/>
      <c r="P21" s="85"/>
      <c r="Q21" s="85"/>
      <c r="R21" s="85"/>
      <c r="S21" s="85"/>
      <c r="T21" s="85"/>
      <c r="U21" s="85"/>
      <c r="V21" s="85"/>
      <c r="W21" s="85"/>
      <c r="X21" s="85"/>
      <c r="Y21" s="85"/>
      <c r="Z21" s="85"/>
    </row>
    <row r="22" spans="1:26">
      <c r="A22" s="76" t="str">
        <f t="shared" si="0"/>
        <v>108</v>
      </c>
      <c r="B22" s="22">
        <v>39462</v>
      </c>
      <c r="C22" s="85"/>
      <c r="D22" s="85"/>
      <c r="E22" s="85"/>
      <c r="F22" s="85"/>
      <c r="G22" s="85"/>
      <c r="H22" s="85"/>
      <c r="I22" s="85"/>
      <c r="J22" s="85"/>
      <c r="K22" s="85"/>
      <c r="L22" s="85"/>
      <c r="M22" s="85"/>
      <c r="N22" s="85"/>
      <c r="O22" s="85"/>
      <c r="P22" s="85"/>
      <c r="Q22" s="85"/>
      <c r="R22" s="85"/>
      <c r="S22" s="85"/>
      <c r="T22" s="85"/>
      <c r="U22" s="85"/>
      <c r="V22" s="85"/>
      <c r="W22" s="85"/>
      <c r="X22" s="85"/>
      <c r="Y22" s="85"/>
      <c r="Z22" s="85"/>
    </row>
    <row r="23" spans="1:26">
      <c r="A23" s="76" t="str">
        <f t="shared" si="0"/>
        <v>108</v>
      </c>
      <c r="B23" s="22">
        <v>39463</v>
      </c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</row>
    <row r="24" spans="1:26">
      <c r="A24" s="76" t="str">
        <f t="shared" si="0"/>
        <v>108</v>
      </c>
      <c r="B24" s="22">
        <v>39464</v>
      </c>
      <c r="C24" s="85"/>
      <c r="D24" s="85"/>
      <c r="E24" s="85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</row>
    <row r="25" spans="1:26">
      <c r="A25" s="76" t="str">
        <f t="shared" si="0"/>
        <v>108</v>
      </c>
      <c r="B25" s="22">
        <v>39465</v>
      </c>
      <c r="C25" s="85"/>
      <c r="D25" s="85"/>
      <c r="E25" s="85"/>
      <c r="F25" s="85"/>
      <c r="G25" s="85"/>
      <c r="H25" s="85"/>
      <c r="I25" s="85"/>
      <c r="J25" s="85"/>
      <c r="K25" s="85"/>
      <c r="L25" s="85"/>
      <c r="M25" s="85"/>
      <c r="N25" s="85"/>
      <c r="O25" s="85"/>
      <c r="P25" s="85"/>
      <c r="Q25" s="85"/>
      <c r="R25" s="85"/>
      <c r="S25" s="85"/>
      <c r="T25" s="85"/>
      <c r="U25" s="85"/>
      <c r="V25" s="85"/>
      <c r="W25" s="85"/>
      <c r="X25" s="85"/>
      <c r="Y25" s="85"/>
      <c r="Z25" s="85"/>
    </row>
    <row r="26" spans="1:26">
      <c r="A26" s="76" t="str">
        <f t="shared" si="0"/>
        <v>108</v>
      </c>
      <c r="B26" s="22">
        <v>39466</v>
      </c>
      <c r="C26" s="85"/>
      <c r="D26" s="85"/>
      <c r="E26" s="85"/>
      <c r="F26" s="85"/>
      <c r="G26" s="85"/>
      <c r="H26" s="85"/>
      <c r="I26" s="85"/>
      <c r="J26" s="85"/>
      <c r="K26" s="85"/>
      <c r="L26" s="85"/>
      <c r="M26" s="85"/>
      <c r="N26" s="85"/>
      <c r="O26" s="85"/>
      <c r="P26" s="85"/>
      <c r="Q26" s="85"/>
      <c r="R26" s="85"/>
      <c r="S26" s="85"/>
      <c r="T26" s="85"/>
      <c r="U26" s="85"/>
      <c r="V26" s="85"/>
      <c r="W26" s="85"/>
      <c r="X26" s="85"/>
      <c r="Y26" s="85"/>
      <c r="Z26" s="85"/>
    </row>
    <row r="27" spans="1:26">
      <c r="A27" s="76" t="str">
        <f t="shared" si="0"/>
        <v>108</v>
      </c>
      <c r="B27" s="22">
        <v>39467</v>
      </c>
      <c r="C27" s="85"/>
      <c r="D27" s="85"/>
      <c r="E27" s="85"/>
      <c r="F27" s="85"/>
      <c r="G27" s="85"/>
      <c r="H27" s="85"/>
      <c r="I27" s="85"/>
      <c r="J27" s="85"/>
      <c r="K27" s="85"/>
      <c r="L27" s="85"/>
      <c r="M27" s="85"/>
      <c r="N27" s="85"/>
      <c r="O27" s="85"/>
      <c r="P27" s="85"/>
      <c r="Q27" s="85"/>
      <c r="R27" s="85"/>
      <c r="S27" s="85"/>
      <c r="T27" s="85"/>
      <c r="U27" s="85"/>
      <c r="V27" s="85"/>
      <c r="W27" s="85"/>
      <c r="X27" s="85"/>
      <c r="Y27" s="85"/>
      <c r="Z27" s="85"/>
    </row>
    <row r="28" spans="1:26">
      <c r="A28" s="76" t="str">
        <f t="shared" si="0"/>
        <v>108</v>
      </c>
      <c r="B28" s="22">
        <v>39468</v>
      </c>
      <c r="C28" s="85"/>
      <c r="D28" s="85"/>
      <c r="E28" s="85"/>
      <c r="F28" s="85"/>
      <c r="G28" s="85"/>
      <c r="H28" s="85"/>
      <c r="I28" s="85"/>
      <c r="J28" s="85"/>
      <c r="K28" s="85"/>
      <c r="L28" s="85"/>
      <c r="M28" s="85"/>
      <c r="N28" s="85"/>
      <c r="O28" s="85"/>
      <c r="P28" s="85"/>
      <c r="Q28" s="85"/>
      <c r="R28" s="85"/>
      <c r="S28" s="85"/>
      <c r="T28" s="85"/>
      <c r="U28" s="85"/>
      <c r="V28" s="85"/>
      <c r="W28" s="85"/>
      <c r="X28" s="85"/>
      <c r="Y28" s="85"/>
      <c r="Z28" s="85"/>
    </row>
    <row r="29" spans="1:26">
      <c r="A29" s="76" t="str">
        <f t="shared" si="0"/>
        <v>108</v>
      </c>
      <c r="B29" s="22">
        <v>39469</v>
      </c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</row>
    <row r="30" spans="1:26">
      <c r="A30" s="76" t="str">
        <f t="shared" si="0"/>
        <v>108</v>
      </c>
      <c r="B30" s="22">
        <v>39470</v>
      </c>
      <c r="C30" s="85"/>
      <c r="D30" s="85"/>
      <c r="E30" s="85"/>
      <c r="F30" s="85"/>
      <c r="G30" s="85"/>
      <c r="H30" s="85"/>
      <c r="I30" s="85"/>
      <c r="J30" s="85"/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</row>
    <row r="31" spans="1:26">
      <c r="A31" s="76" t="str">
        <f t="shared" si="0"/>
        <v>108</v>
      </c>
      <c r="B31" s="22">
        <v>39471</v>
      </c>
      <c r="C31" s="85"/>
      <c r="D31" s="85"/>
      <c r="E31" s="85"/>
      <c r="F31" s="85"/>
      <c r="G31" s="85"/>
      <c r="H31" s="85"/>
      <c r="I31" s="85"/>
      <c r="J31" s="85"/>
      <c r="K31" s="85"/>
      <c r="L31" s="85"/>
      <c r="M31" s="85"/>
      <c r="N31" s="85"/>
      <c r="O31" s="85"/>
      <c r="P31" s="85"/>
      <c r="Q31" s="85"/>
      <c r="R31" s="85"/>
      <c r="S31" s="85"/>
      <c r="T31" s="85"/>
      <c r="U31" s="85"/>
      <c r="V31" s="85"/>
      <c r="W31" s="85"/>
      <c r="X31" s="85"/>
      <c r="Y31" s="85"/>
      <c r="Z31" s="85"/>
    </row>
    <row r="32" spans="1:26">
      <c r="A32" s="76" t="str">
        <f t="shared" si="0"/>
        <v>108</v>
      </c>
      <c r="B32" s="22">
        <v>39472</v>
      </c>
      <c r="C32" s="85"/>
      <c r="D32" s="85"/>
      <c r="E32" s="85"/>
      <c r="F32" s="85"/>
      <c r="G32" s="85"/>
      <c r="H32" s="85"/>
      <c r="I32" s="85"/>
      <c r="J32" s="85"/>
      <c r="K32" s="85"/>
      <c r="L32" s="85"/>
      <c r="M32" s="85"/>
      <c r="N32" s="85"/>
      <c r="O32" s="85"/>
      <c r="P32" s="85"/>
      <c r="Q32" s="85"/>
      <c r="R32" s="85"/>
      <c r="S32" s="85"/>
      <c r="T32" s="85"/>
      <c r="U32" s="85"/>
      <c r="V32" s="85"/>
      <c r="W32" s="85"/>
      <c r="X32" s="85"/>
      <c r="Y32" s="85"/>
      <c r="Z32" s="85"/>
    </row>
    <row r="33" spans="1:26">
      <c r="A33" s="76" t="str">
        <f t="shared" si="0"/>
        <v>108</v>
      </c>
      <c r="B33" s="22">
        <v>39473</v>
      </c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</row>
    <row r="34" spans="1:26">
      <c r="A34" s="76" t="str">
        <f t="shared" si="0"/>
        <v>108</v>
      </c>
      <c r="B34" s="22">
        <v>39474</v>
      </c>
      <c r="C34" s="85"/>
      <c r="D34" s="85"/>
      <c r="E34" s="85"/>
      <c r="F34" s="85"/>
      <c r="G34" s="85"/>
      <c r="H34" s="85"/>
      <c r="I34" s="85"/>
      <c r="J34" s="85"/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</row>
    <row r="35" spans="1:26">
      <c r="A35" s="76" t="str">
        <f t="shared" si="0"/>
        <v>108</v>
      </c>
      <c r="B35" s="22">
        <v>39475</v>
      </c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5"/>
      <c r="Q35" s="85"/>
      <c r="R35" s="85"/>
      <c r="S35" s="85"/>
      <c r="T35" s="85"/>
      <c r="U35" s="85"/>
      <c r="V35" s="85"/>
      <c r="W35" s="85"/>
      <c r="X35" s="85"/>
      <c r="Y35" s="85"/>
      <c r="Z35" s="85"/>
    </row>
    <row r="36" spans="1:26">
      <c r="A36" s="76" t="str">
        <f t="shared" si="0"/>
        <v>108</v>
      </c>
      <c r="B36" s="22">
        <v>39476</v>
      </c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5"/>
      <c r="Q36" s="85"/>
      <c r="R36" s="85"/>
      <c r="S36" s="85"/>
      <c r="T36" s="85"/>
      <c r="U36" s="85"/>
      <c r="V36" s="85"/>
      <c r="W36" s="85"/>
      <c r="X36" s="85"/>
      <c r="Y36" s="85"/>
      <c r="Z36" s="85"/>
    </row>
    <row r="37" spans="1:26">
      <c r="A37" s="76" t="str">
        <f t="shared" si="0"/>
        <v>108</v>
      </c>
      <c r="B37" s="22">
        <v>39477</v>
      </c>
      <c r="C37" s="85"/>
      <c r="D37" s="85"/>
      <c r="E37" s="85"/>
      <c r="F37" s="85"/>
      <c r="G37" s="85"/>
      <c r="H37" s="85"/>
      <c r="I37" s="85"/>
      <c r="J37" s="85"/>
      <c r="K37" s="85"/>
      <c r="L37" s="85"/>
      <c r="M37" s="85"/>
      <c r="N37" s="85"/>
      <c r="O37" s="85"/>
      <c r="P37" s="85"/>
      <c r="Q37" s="85"/>
      <c r="R37" s="85"/>
      <c r="S37" s="85"/>
      <c r="T37" s="85"/>
      <c r="U37" s="85"/>
      <c r="V37" s="85"/>
      <c r="W37" s="85"/>
      <c r="X37" s="85"/>
      <c r="Y37" s="85"/>
      <c r="Z37" s="85"/>
    </row>
    <row r="38" spans="1:26">
      <c r="A38" s="76" t="str">
        <f t="shared" si="0"/>
        <v>108</v>
      </c>
      <c r="B38" s="22">
        <v>39478</v>
      </c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</row>
    <row r="39" spans="1:26">
      <c r="A39" s="76" t="str">
        <f t="shared" si="0"/>
        <v>208</v>
      </c>
      <c r="B39" s="22">
        <v>39479</v>
      </c>
      <c r="C39" s="85">
        <v>4</v>
      </c>
      <c r="D39" s="85">
        <v>2</v>
      </c>
      <c r="E39" s="85">
        <v>4</v>
      </c>
      <c r="F39" s="85">
        <v>2</v>
      </c>
      <c r="G39" s="85">
        <v>4</v>
      </c>
      <c r="H39" s="85">
        <v>2</v>
      </c>
      <c r="I39" s="85">
        <v>2</v>
      </c>
      <c r="J39" s="85">
        <v>3</v>
      </c>
      <c r="K39" s="85">
        <v>2</v>
      </c>
      <c r="L39" s="85">
        <v>2</v>
      </c>
      <c r="M39" s="85">
        <v>2</v>
      </c>
      <c r="N39" s="85">
        <v>5</v>
      </c>
      <c r="O39" s="85">
        <v>4</v>
      </c>
      <c r="P39" s="85">
        <v>3</v>
      </c>
      <c r="Q39" s="85">
        <v>5</v>
      </c>
      <c r="R39" s="85">
        <v>2</v>
      </c>
      <c r="S39" s="85">
        <v>4</v>
      </c>
      <c r="T39" s="85">
        <v>2</v>
      </c>
      <c r="U39" s="85">
        <v>2</v>
      </c>
      <c r="V39" s="85">
        <v>3</v>
      </c>
      <c r="W39" s="85">
        <v>2</v>
      </c>
      <c r="X39" s="85">
        <v>2</v>
      </c>
      <c r="Y39" s="85">
        <v>0</v>
      </c>
      <c r="Z39" s="85">
        <v>4</v>
      </c>
    </row>
    <row r="40" spans="1:26">
      <c r="A40" s="76" t="str">
        <f t="shared" si="0"/>
        <v>208</v>
      </c>
      <c r="B40" s="22">
        <v>39480</v>
      </c>
      <c r="C40" s="85"/>
      <c r="D40" s="85"/>
      <c r="E40" s="85"/>
      <c r="F40" s="85"/>
      <c r="G40" s="85"/>
      <c r="H40" s="85"/>
      <c r="I40" s="85"/>
      <c r="J40" s="85"/>
      <c r="K40" s="85"/>
      <c r="L40" s="85"/>
      <c r="M40" s="85"/>
      <c r="N40" s="85"/>
      <c r="O40" s="85"/>
      <c r="P40" s="85"/>
      <c r="Q40" s="85"/>
      <c r="R40" s="85"/>
      <c r="S40" s="85"/>
      <c r="T40" s="85"/>
      <c r="U40" s="85"/>
      <c r="V40" s="85"/>
      <c r="W40" s="85"/>
      <c r="X40" s="85"/>
      <c r="Y40" s="85"/>
      <c r="Z40" s="85"/>
    </row>
    <row r="41" spans="1:26">
      <c r="A41" s="76" t="str">
        <f t="shared" si="0"/>
        <v>208</v>
      </c>
      <c r="B41" s="22">
        <v>39481</v>
      </c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</row>
    <row r="42" spans="1:26">
      <c r="A42" s="76" t="str">
        <f t="shared" si="0"/>
        <v>208</v>
      </c>
      <c r="B42" s="22">
        <v>39482</v>
      </c>
      <c r="C42" s="85">
        <v>3</v>
      </c>
      <c r="D42" s="85">
        <v>2</v>
      </c>
      <c r="E42" s="85">
        <v>4</v>
      </c>
      <c r="F42" s="85">
        <v>2</v>
      </c>
      <c r="G42" s="85">
        <v>4</v>
      </c>
      <c r="H42" s="85">
        <v>2</v>
      </c>
      <c r="I42" s="85">
        <v>2</v>
      </c>
      <c r="J42" s="85">
        <v>3</v>
      </c>
      <c r="K42" s="85">
        <v>2</v>
      </c>
      <c r="L42" s="85">
        <v>0</v>
      </c>
      <c r="M42" s="85">
        <v>3</v>
      </c>
      <c r="N42" s="85">
        <v>4</v>
      </c>
      <c r="O42" s="85">
        <v>4</v>
      </c>
      <c r="P42" s="85">
        <v>2</v>
      </c>
      <c r="Q42" s="85">
        <v>4</v>
      </c>
      <c r="R42" s="85">
        <v>2</v>
      </c>
      <c r="S42" s="85">
        <v>4</v>
      </c>
      <c r="T42" s="85">
        <v>2</v>
      </c>
      <c r="U42" s="85">
        <v>2</v>
      </c>
      <c r="V42" s="85">
        <v>3</v>
      </c>
      <c r="W42" s="85">
        <v>2</v>
      </c>
      <c r="X42" s="85">
        <v>2</v>
      </c>
      <c r="Y42" s="85">
        <v>0</v>
      </c>
      <c r="Z42" s="85">
        <v>2</v>
      </c>
    </row>
    <row r="43" spans="1:26">
      <c r="A43" s="76" t="str">
        <f t="shared" si="0"/>
        <v>208</v>
      </c>
      <c r="B43" s="22">
        <v>39483</v>
      </c>
      <c r="C43" s="85">
        <v>3</v>
      </c>
      <c r="D43" s="85">
        <v>2</v>
      </c>
      <c r="E43" s="85">
        <v>5</v>
      </c>
      <c r="F43" s="85">
        <v>2</v>
      </c>
      <c r="G43" s="85">
        <v>4</v>
      </c>
      <c r="H43" s="85">
        <v>2</v>
      </c>
      <c r="I43" s="85">
        <v>2</v>
      </c>
      <c r="J43" s="85">
        <v>3</v>
      </c>
      <c r="K43" s="85">
        <v>2</v>
      </c>
      <c r="L43" s="85">
        <v>2</v>
      </c>
      <c r="M43" s="85">
        <v>0</v>
      </c>
      <c r="N43" s="85">
        <v>7</v>
      </c>
      <c r="O43" s="85">
        <v>4</v>
      </c>
      <c r="P43" s="85">
        <v>2</v>
      </c>
      <c r="Q43" s="85">
        <v>4</v>
      </c>
      <c r="R43" s="85">
        <v>2</v>
      </c>
      <c r="S43" s="85">
        <v>4</v>
      </c>
      <c r="T43" s="85">
        <v>2</v>
      </c>
      <c r="U43" s="85">
        <v>2</v>
      </c>
      <c r="V43" s="85">
        <v>3</v>
      </c>
      <c r="W43" s="85">
        <v>2</v>
      </c>
      <c r="X43" s="85">
        <v>2</v>
      </c>
      <c r="Y43" s="85">
        <v>2</v>
      </c>
      <c r="Z43" s="85">
        <v>4</v>
      </c>
    </row>
    <row r="44" spans="1:26">
      <c r="A44" s="76" t="str">
        <f t="shared" si="0"/>
        <v>208</v>
      </c>
      <c r="B44" s="22">
        <v>39484</v>
      </c>
      <c r="C44" s="85">
        <v>3</v>
      </c>
      <c r="D44" s="85">
        <v>2</v>
      </c>
      <c r="E44" s="85">
        <v>4</v>
      </c>
      <c r="F44" s="85">
        <v>2</v>
      </c>
      <c r="G44" s="85">
        <v>4</v>
      </c>
      <c r="H44" s="85">
        <v>2</v>
      </c>
      <c r="I44" s="85">
        <v>2</v>
      </c>
      <c r="J44" s="85">
        <v>2</v>
      </c>
      <c r="K44" s="85">
        <v>3</v>
      </c>
      <c r="L44" s="85">
        <v>3</v>
      </c>
      <c r="M44" s="85">
        <v>3</v>
      </c>
      <c r="N44" s="85">
        <v>7</v>
      </c>
      <c r="O44" s="85">
        <v>4</v>
      </c>
      <c r="P44" s="85">
        <v>2</v>
      </c>
      <c r="Q44" s="85">
        <v>4</v>
      </c>
      <c r="R44" s="85">
        <v>2</v>
      </c>
      <c r="S44" s="85">
        <v>4</v>
      </c>
      <c r="T44" s="85">
        <v>2</v>
      </c>
      <c r="U44" s="85">
        <v>2</v>
      </c>
      <c r="V44" s="85">
        <v>3</v>
      </c>
      <c r="W44" s="85">
        <v>2</v>
      </c>
      <c r="X44" s="85">
        <v>3</v>
      </c>
      <c r="Y44" s="85">
        <v>2</v>
      </c>
      <c r="Z44" s="85">
        <v>3</v>
      </c>
    </row>
    <row r="45" spans="1:26">
      <c r="A45" s="76" t="str">
        <f t="shared" si="0"/>
        <v>208</v>
      </c>
      <c r="B45" s="22">
        <v>39485</v>
      </c>
      <c r="C45" s="85">
        <v>3</v>
      </c>
      <c r="D45" s="85">
        <v>2</v>
      </c>
      <c r="E45" s="85">
        <v>4</v>
      </c>
      <c r="F45" s="85">
        <v>2</v>
      </c>
      <c r="G45" s="85">
        <v>4</v>
      </c>
      <c r="H45" s="85">
        <v>2</v>
      </c>
      <c r="I45" s="85">
        <v>2</v>
      </c>
      <c r="J45" s="85">
        <v>3</v>
      </c>
      <c r="K45" s="85">
        <v>2</v>
      </c>
      <c r="L45" s="85">
        <v>2</v>
      </c>
      <c r="M45" s="85">
        <v>0</v>
      </c>
      <c r="N45" s="85">
        <v>7</v>
      </c>
      <c r="O45" s="85">
        <v>4</v>
      </c>
      <c r="P45" s="85">
        <v>2</v>
      </c>
      <c r="Q45" s="85">
        <v>4</v>
      </c>
      <c r="R45" s="85">
        <v>2</v>
      </c>
      <c r="S45" s="85">
        <v>4</v>
      </c>
      <c r="T45" s="85">
        <v>2</v>
      </c>
      <c r="U45" s="85">
        <v>2</v>
      </c>
      <c r="V45" s="85">
        <v>3</v>
      </c>
      <c r="W45" s="85">
        <v>2</v>
      </c>
      <c r="X45" s="85">
        <v>2</v>
      </c>
      <c r="Y45" s="85">
        <v>2</v>
      </c>
      <c r="Z45" s="85">
        <v>3</v>
      </c>
    </row>
    <row r="46" spans="1:26">
      <c r="A46" s="76" t="str">
        <f t="shared" si="0"/>
        <v>208</v>
      </c>
      <c r="B46" s="22">
        <v>39486</v>
      </c>
      <c r="C46" s="85">
        <v>3</v>
      </c>
      <c r="D46" s="85">
        <v>2</v>
      </c>
      <c r="E46" s="85">
        <v>4</v>
      </c>
      <c r="F46" s="85">
        <v>2</v>
      </c>
      <c r="G46" s="85">
        <v>4</v>
      </c>
      <c r="H46" s="85">
        <v>2</v>
      </c>
      <c r="I46" s="85">
        <v>2</v>
      </c>
      <c r="J46" s="85">
        <v>3</v>
      </c>
      <c r="K46" s="85">
        <v>2</v>
      </c>
      <c r="L46" s="85">
        <v>2</v>
      </c>
      <c r="M46" s="85">
        <v>2</v>
      </c>
      <c r="N46" s="85">
        <v>6</v>
      </c>
      <c r="O46" s="85">
        <v>4</v>
      </c>
      <c r="P46" s="85">
        <v>2</v>
      </c>
      <c r="Q46" s="85">
        <v>4</v>
      </c>
      <c r="R46" s="85">
        <v>2</v>
      </c>
      <c r="S46" s="85">
        <v>4</v>
      </c>
      <c r="T46" s="85">
        <v>2</v>
      </c>
      <c r="U46" s="85">
        <v>3</v>
      </c>
      <c r="V46" s="85">
        <v>3</v>
      </c>
      <c r="W46" s="85">
        <v>2</v>
      </c>
      <c r="X46" s="85">
        <v>2</v>
      </c>
      <c r="Y46" s="85">
        <v>2</v>
      </c>
      <c r="Z46" s="85">
        <v>3</v>
      </c>
    </row>
    <row r="47" spans="1:26">
      <c r="A47" s="76" t="str">
        <f t="shared" si="0"/>
        <v>208</v>
      </c>
      <c r="B47" s="22">
        <v>39487</v>
      </c>
      <c r="C47" s="85"/>
      <c r="D47" s="85"/>
      <c r="E47" s="85"/>
      <c r="F47" s="85"/>
      <c r="G47" s="85"/>
      <c r="H47" s="85"/>
      <c r="I47" s="85"/>
      <c r="J47" s="85"/>
      <c r="K47" s="85"/>
      <c r="L47" s="85"/>
      <c r="M47" s="85"/>
      <c r="N47" s="85"/>
      <c r="O47" s="85"/>
      <c r="P47" s="85"/>
      <c r="Q47" s="85"/>
      <c r="R47" s="85"/>
      <c r="S47" s="85"/>
      <c r="T47" s="85"/>
      <c r="U47" s="85"/>
      <c r="V47" s="85"/>
      <c r="W47" s="85"/>
      <c r="X47" s="85"/>
      <c r="Y47" s="85"/>
      <c r="Z47" s="85"/>
    </row>
    <row r="48" spans="1:26">
      <c r="A48" s="76" t="str">
        <f t="shared" si="0"/>
        <v>208</v>
      </c>
      <c r="B48" s="22">
        <v>39488</v>
      </c>
      <c r="C48" s="85"/>
      <c r="D48" s="85"/>
      <c r="E48" s="85"/>
      <c r="F48" s="85"/>
      <c r="G48" s="85"/>
      <c r="H48" s="85"/>
      <c r="I48" s="85"/>
      <c r="J48" s="85"/>
      <c r="K48" s="85"/>
      <c r="L48" s="85"/>
      <c r="M48" s="85"/>
      <c r="N48" s="85"/>
      <c r="O48" s="85"/>
      <c r="P48" s="85"/>
      <c r="Q48" s="85"/>
      <c r="R48" s="85"/>
      <c r="S48" s="85"/>
      <c r="T48" s="85"/>
      <c r="U48" s="85"/>
      <c r="V48" s="85"/>
      <c r="W48" s="85"/>
      <c r="X48" s="85"/>
      <c r="Y48" s="85"/>
      <c r="Z48" s="85"/>
    </row>
    <row r="49" spans="1:26">
      <c r="A49" s="76" t="str">
        <f t="shared" si="0"/>
        <v>208</v>
      </c>
      <c r="B49" s="22">
        <v>39489</v>
      </c>
      <c r="C49" s="85">
        <v>3</v>
      </c>
      <c r="D49" s="85">
        <v>2</v>
      </c>
      <c r="E49" s="85">
        <v>4</v>
      </c>
      <c r="F49" s="85">
        <v>2</v>
      </c>
      <c r="G49" s="85">
        <v>4</v>
      </c>
      <c r="H49" s="85">
        <v>2</v>
      </c>
      <c r="I49" s="85">
        <v>3</v>
      </c>
      <c r="J49" s="85">
        <v>3</v>
      </c>
      <c r="K49" s="85">
        <v>2</v>
      </c>
      <c r="L49" s="85">
        <v>2</v>
      </c>
      <c r="M49" s="85">
        <v>3</v>
      </c>
      <c r="N49" s="85">
        <v>6</v>
      </c>
      <c r="O49" s="85">
        <v>4</v>
      </c>
      <c r="P49" s="85">
        <v>3</v>
      </c>
      <c r="Q49" s="85">
        <v>5</v>
      </c>
      <c r="R49" s="85">
        <v>2</v>
      </c>
      <c r="S49" s="85">
        <v>4</v>
      </c>
      <c r="T49" s="85">
        <v>2</v>
      </c>
      <c r="U49" s="85">
        <v>2</v>
      </c>
      <c r="V49" s="85">
        <v>3</v>
      </c>
      <c r="W49" s="85">
        <v>2</v>
      </c>
      <c r="X49" s="85">
        <v>2</v>
      </c>
      <c r="Y49" s="85">
        <v>2</v>
      </c>
      <c r="Z49" s="85">
        <v>3</v>
      </c>
    </row>
    <row r="50" spans="1:26">
      <c r="A50" s="76" t="str">
        <f t="shared" si="0"/>
        <v>208</v>
      </c>
      <c r="B50" s="22">
        <v>39490</v>
      </c>
      <c r="C50" s="85">
        <v>3</v>
      </c>
      <c r="D50" s="85">
        <v>2</v>
      </c>
      <c r="E50" s="85">
        <v>4</v>
      </c>
      <c r="F50" s="85">
        <v>2</v>
      </c>
      <c r="G50" s="85">
        <v>4</v>
      </c>
      <c r="H50" s="85">
        <v>2</v>
      </c>
      <c r="I50" s="85">
        <v>3</v>
      </c>
      <c r="J50" s="85">
        <v>3</v>
      </c>
      <c r="K50" s="85">
        <v>2</v>
      </c>
      <c r="L50" s="85">
        <v>2</v>
      </c>
      <c r="M50" s="85">
        <v>3</v>
      </c>
      <c r="N50" s="85">
        <v>6</v>
      </c>
      <c r="O50" s="85">
        <v>4</v>
      </c>
      <c r="P50" s="85">
        <v>3</v>
      </c>
      <c r="Q50" s="85">
        <v>5</v>
      </c>
      <c r="R50" s="85">
        <v>2</v>
      </c>
      <c r="S50" s="85">
        <v>4</v>
      </c>
      <c r="T50" s="85">
        <v>2</v>
      </c>
      <c r="U50" s="85">
        <v>2</v>
      </c>
      <c r="V50" s="85">
        <v>3</v>
      </c>
      <c r="W50" s="85">
        <v>2</v>
      </c>
      <c r="X50" s="85">
        <v>2</v>
      </c>
      <c r="Y50" s="85">
        <v>2</v>
      </c>
      <c r="Z50" s="85">
        <v>3</v>
      </c>
    </row>
    <row r="51" spans="1:26">
      <c r="A51" s="76" t="str">
        <f t="shared" si="0"/>
        <v>208</v>
      </c>
      <c r="B51" s="22">
        <v>39491</v>
      </c>
      <c r="C51" s="85">
        <v>3</v>
      </c>
      <c r="D51" s="85">
        <v>2</v>
      </c>
      <c r="E51" s="85">
        <v>4</v>
      </c>
      <c r="F51" s="85">
        <v>2</v>
      </c>
      <c r="G51" s="85">
        <v>4</v>
      </c>
      <c r="H51" s="85">
        <v>2</v>
      </c>
      <c r="I51" s="85">
        <v>3</v>
      </c>
      <c r="J51" s="85">
        <v>3</v>
      </c>
      <c r="K51" s="85">
        <v>2</v>
      </c>
      <c r="L51" s="85">
        <v>2</v>
      </c>
      <c r="M51" s="85">
        <v>2</v>
      </c>
      <c r="N51" s="85">
        <v>6</v>
      </c>
      <c r="O51" s="85">
        <v>4</v>
      </c>
      <c r="P51" s="85">
        <v>3</v>
      </c>
      <c r="Q51" s="85">
        <v>5</v>
      </c>
      <c r="R51" s="85">
        <v>2</v>
      </c>
      <c r="S51" s="85">
        <v>4</v>
      </c>
      <c r="T51" s="85">
        <v>2</v>
      </c>
      <c r="U51" s="85">
        <v>2</v>
      </c>
      <c r="V51" s="85">
        <v>3</v>
      </c>
      <c r="W51" s="85">
        <v>2</v>
      </c>
      <c r="X51" s="85">
        <v>2</v>
      </c>
      <c r="Y51" s="85">
        <v>2</v>
      </c>
      <c r="Z51" s="85">
        <v>3</v>
      </c>
    </row>
    <row r="52" spans="1:26">
      <c r="A52" s="76" t="str">
        <f t="shared" si="0"/>
        <v>208</v>
      </c>
      <c r="B52" s="22">
        <v>39492</v>
      </c>
      <c r="C52" s="85">
        <v>3</v>
      </c>
      <c r="D52" s="85">
        <v>2</v>
      </c>
      <c r="E52" s="85">
        <v>4</v>
      </c>
      <c r="F52" s="85">
        <v>2</v>
      </c>
      <c r="G52" s="85">
        <v>4</v>
      </c>
      <c r="H52" s="85">
        <v>2</v>
      </c>
      <c r="I52" s="85">
        <v>3</v>
      </c>
      <c r="J52" s="85">
        <v>3</v>
      </c>
      <c r="K52" s="85">
        <v>1</v>
      </c>
      <c r="L52" s="85">
        <v>2</v>
      </c>
      <c r="M52" s="85">
        <v>3</v>
      </c>
      <c r="N52" s="85">
        <v>6</v>
      </c>
      <c r="O52" s="85">
        <v>4</v>
      </c>
      <c r="P52" s="85">
        <v>2</v>
      </c>
      <c r="Q52" s="85">
        <v>4</v>
      </c>
      <c r="R52" s="85">
        <v>2</v>
      </c>
      <c r="S52" s="85">
        <v>4</v>
      </c>
      <c r="T52" s="85">
        <v>2</v>
      </c>
      <c r="U52" s="85">
        <v>2</v>
      </c>
      <c r="V52" s="85">
        <v>3</v>
      </c>
      <c r="W52" s="85">
        <v>2</v>
      </c>
      <c r="X52" s="85">
        <v>2</v>
      </c>
      <c r="Y52" s="85">
        <v>2</v>
      </c>
      <c r="Z52" s="85">
        <v>3</v>
      </c>
    </row>
    <row r="53" spans="1:26">
      <c r="A53" s="76" t="str">
        <f t="shared" si="0"/>
        <v>208</v>
      </c>
      <c r="B53" s="22">
        <v>39493</v>
      </c>
      <c r="C53" s="85">
        <v>3</v>
      </c>
      <c r="D53" s="85">
        <v>2</v>
      </c>
      <c r="E53" s="85">
        <v>4</v>
      </c>
      <c r="F53" s="85">
        <v>2</v>
      </c>
      <c r="G53" s="85">
        <v>4</v>
      </c>
      <c r="H53" s="85">
        <v>2</v>
      </c>
      <c r="I53" s="85">
        <v>3</v>
      </c>
      <c r="J53" s="85">
        <v>3</v>
      </c>
      <c r="K53" s="85">
        <v>1</v>
      </c>
      <c r="L53" s="85">
        <v>2</v>
      </c>
      <c r="M53" s="85">
        <v>2</v>
      </c>
      <c r="N53" s="85">
        <v>6</v>
      </c>
      <c r="O53" s="85">
        <v>4</v>
      </c>
      <c r="P53" s="85">
        <v>2</v>
      </c>
      <c r="Q53" s="85">
        <v>4</v>
      </c>
      <c r="R53" s="85">
        <v>2</v>
      </c>
      <c r="S53" s="85">
        <v>4</v>
      </c>
      <c r="T53" s="85">
        <v>2</v>
      </c>
      <c r="U53" s="85">
        <v>2</v>
      </c>
      <c r="V53" s="85">
        <v>3</v>
      </c>
      <c r="W53" s="85">
        <v>2</v>
      </c>
      <c r="X53" s="85">
        <v>2</v>
      </c>
      <c r="Y53" s="85">
        <v>2</v>
      </c>
      <c r="Z53" s="85">
        <v>3</v>
      </c>
    </row>
    <row r="54" spans="1:26">
      <c r="A54" s="76" t="str">
        <f t="shared" si="0"/>
        <v>208</v>
      </c>
      <c r="B54" s="22">
        <v>39494</v>
      </c>
      <c r="C54" s="85"/>
      <c r="D54" s="85"/>
      <c r="E54" s="85"/>
      <c r="F54" s="85"/>
      <c r="G54" s="85"/>
      <c r="H54" s="85"/>
      <c r="I54" s="85"/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5"/>
      <c r="Z54" s="85"/>
    </row>
    <row r="55" spans="1:26">
      <c r="A55" s="76" t="str">
        <f t="shared" si="0"/>
        <v>208</v>
      </c>
      <c r="B55" s="22">
        <v>39495</v>
      </c>
      <c r="C55" s="85"/>
      <c r="D55" s="85"/>
      <c r="E55" s="85"/>
      <c r="F55" s="85"/>
      <c r="G55" s="85"/>
      <c r="H55" s="85"/>
      <c r="I55" s="85"/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5"/>
      <c r="Z55" s="85"/>
    </row>
    <row r="56" spans="1:26">
      <c r="A56" s="76" t="str">
        <f t="shared" si="0"/>
        <v>208</v>
      </c>
      <c r="B56" s="22">
        <v>39496</v>
      </c>
      <c r="C56" s="85">
        <v>4</v>
      </c>
      <c r="D56" s="85">
        <v>3</v>
      </c>
      <c r="E56" s="85">
        <v>3</v>
      </c>
      <c r="F56" s="85">
        <v>2</v>
      </c>
      <c r="G56" s="85">
        <v>4</v>
      </c>
      <c r="H56" s="85">
        <v>2</v>
      </c>
      <c r="I56" s="85">
        <v>1</v>
      </c>
      <c r="J56" s="85">
        <v>2</v>
      </c>
      <c r="K56" s="85">
        <v>2</v>
      </c>
      <c r="L56" s="85">
        <v>2</v>
      </c>
      <c r="M56" s="85">
        <v>2</v>
      </c>
      <c r="N56" s="85">
        <v>4</v>
      </c>
      <c r="O56" s="85">
        <v>3</v>
      </c>
      <c r="P56" s="85">
        <v>2</v>
      </c>
      <c r="Q56" s="85">
        <v>4</v>
      </c>
      <c r="R56" s="85">
        <v>2</v>
      </c>
      <c r="S56" s="85">
        <v>4</v>
      </c>
      <c r="T56" s="85">
        <v>2</v>
      </c>
      <c r="U56" s="85">
        <v>3</v>
      </c>
      <c r="V56" s="85">
        <v>3</v>
      </c>
      <c r="W56" s="85">
        <v>2</v>
      </c>
      <c r="X56" s="85">
        <v>2</v>
      </c>
      <c r="Y56" s="85">
        <v>1</v>
      </c>
      <c r="Z56" s="85">
        <v>4</v>
      </c>
    </row>
    <row r="57" spans="1:26">
      <c r="A57" s="76" t="str">
        <f t="shared" si="0"/>
        <v>208</v>
      </c>
      <c r="B57" s="22">
        <v>39497</v>
      </c>
      <c r="C57" s="85">
        <v>4</v>
      </c>
      <c r="D57" s="85">
        <v>3</v>
      </c>
      <c r="E57" s="85">
        <v>4</v>
      </c>
      <c r="F57" s="85">
        <v>2</v>
      </c>
      <c r="G57" s="85">
        <v>4</v>
      </c>
      <c r="H57" s="85">
        <v>2</v>
      </c>
      <c r="I57" s="85">
        <v>1</v>
      </c>
      <c r="J57" s="85">
        <v>3</v>
      </c>
      <c r="K57" s="85">
        <v>2</v>
      </c>
      <c r="L57" s="85">
        <v>2</v>
      </c>
      <c r="M57" s="85">
        <v>1</v>
      </c>
      <c r="N57" s="85">
        <v>4</v>
      </c>
      <c r="O57" s="85">
        <v>4</v>
      </c>
      <c r="P57" s="85">
        <v>2</v>
      </c>
      <c r="Q57" s="85">
        <v>4</v>
      </c>
      <c r="R57" s="85">
        <v>2</v>
      </c>
      <c r="S57" s="85">
        <v>4</v>
      </c>
      <c r="T57" s="85">
        <v>2</v>
      </c>
      <c r="U57" s="85">
        <v>2</v>
      </c>
      <c r="V57" s="85">
        <v>3</v>
      </c>
      <c r="W57" s="85">
        <v>2</v>
      </c>
      <c r="X57" s="85">
        <v>2</v>
      </c>
      <c r="Y57" s="85">
        <v>1</v>
      </c>
      <c r="Z57" s="85">
        <v>4</v>
      </c>
    </row>
    <row r="58" spans="1:26">
      <c r="A58" s="76" t="str">
        <f t="shared" si="0"/>
        <v>208</v>
      </c>
      <c r="B58" s="22">
        <v>39498</v>
      </c>
      <c r="C58" s="85">
        <v>4</v>
      </c>
      <c r="D58" s="85">
        <v>3</v>
      </c>
      <c r="E58" s="85">
        <v>4</v>
      </c>
      <c r="F58" s="85">
        <v>2</v>
      </c>
      <c r="G58" s="85">
        <v>4</v>
      </c>
      <c r="H58" s="85">
        <v>2</v>
      </c>
      <c r="I58" s="85">
        <v>1</v>
      </c>
      <c r="J58" s="85">
        <v>3</v>
      </c>
      <c r="K58" s="85">
        <v>2</v>
      </c>
      <c r="L58" s="85">
        <v>2</v>
      </c>
      <c r="M58" s="85">
        <v>1</v>
      </c>
      <c r="N58" s="85">
        <v>5</v>
      </c>
      <c r="O58" s="85">
        <v>4</v>
      </c>
      <c r="P58" s="85">
        <v>2</v>
      </c>
      <c r="Q58" s="85">
        <v>4</v>
      </c>
      <c r="R58" s="85">
        <v>2</v>
      </c>
      <c r="S58" s="85">
        <v>4</v>
      </c>
      <c r="T58" s="85">
        <v>2</v>
      </c>
      <c r="U58" s="85">
        <v>2</v>
      </c>
      <c r="V58" s="85">
        <v>3</v>
      </c>
      <c r="W58" s="85">
        <v>2</v>
      </c>
      <c r="X58" s="85">
        <v>2</v>
      </c>
      <c r="Y58" s="85">
        <v>0</v>
      </c>
      <c r="Z58" s="85">
        <v>4</v>
      </c>
    </row>
    <row r="59" spans="1:26">
      <c r="A59" s="76" t="str">
        <f t="shared" si="0"/>
        <v>208</v>
      </c>
      <c r="B59" s="22">
        <v>39499</v>
      </c>
      <c r="C59" s="85">
        <v>4</v>
      </c>
      <c r="D59" s="85">
        <v>2</v>
      </c>
      <c r="E59" s="85">
        <v>4</v>
      </c>
      <c r="F59" s="85">
        <v>2</v>
      </c>
      <c r="G59" s="85">
        <v>4</v>
      </c>
      <c r="H59" s="85">
        <v>2</v>
      </c>
      <c r="I59" s="85">
        <v>1</v>
      </c>
      <c r="J59" s="85">
        <v>3</v>
      </c>
      <c r="K59" s="85">
        <v>2</v>
      </c>
      <c r="L59" s="85">
        <v>2</v>
      </c>
      <c r="M59" s="85">
        <v>1</v>
      </c>
      <c r="N59" s="85">
        <v>5</v>
      </c>
      <c r="O59" s="85">
        <v>3</v>
      </c>
      <c r="P59" s="85">
        <v>2</v>
      </c>
      <c r="Q59" s="85">
        <v>4</v>
      </c>
      <c r="R59" s="85">
        <v>2</v>
      </c>
      <c r="S59" s="85">
        <v>4</v>
      </c>
      <c r="T59" s="85">
        <v>2</v>
      </c>
      <c r="U59" s="85">
        <v>2</v>
      </c>
      <c r="V59" s="85">
        <v>3</v>
      </c>
      <c r="W59" s="85">
        <v>2</v>
      </c>
      <c r="X59" s="85">
        <v>2</v>
      </c>
      <c r="Y59" s="85">
        <v>1</v>
      </c>
      <c r="Z59" s="85">
        <v>2</v>
      </c>
    </row>
    <row r="60" spans="1:26">
      <c r="A60" s="76" t="str">
        <f t="shared" si="0"/>
        <v>208</v>
      </c>
      <c r="B60" s="22">
        <v>39500</v>
      </c>
      <c r="C60" s="85">
        <v>4</v>
      </c>
      <c r="D60" s="85">
        <v>2</v>
      </c>
      <c r="E60" s="85">
        <v>4</v>
      </c>
      <c r="F60" s="85">
        <v>2</v>
      </c>
      <c r="G60" s="85">
        <v>4</v>
      </c>
      <c r="H60" s="85">
        <v>2</v>
      </c>
      <c r="I60" s="85">
        <v>2</v>
      </c>
      <c r="J60" s="85">
        <v>3</v>
      </c>
      <c r="K60" s="85">
        <v>2</v>
      </c>
      <c r="L60" s="85">
        <v>2</v>
      </c>
      <c r="M60" s="85">
        <v>1</v>
      </c>
      <c r="N60" s="85">
        <v>5</v>
      </c>
      <c r="O60" s="85">
        <v>3</v>
      </c>
      <c r="P60" s="85">
        <v>2</v>
      </c>
      <c r="Q60" s="85">
        <v>4</v>
      </c>
      <c r="R60" s="85">
        <v>2</v>
      </c>
      <c r="S60" s="85">
        <v>4</v>
      </c>
      <c r="T60" s="85">
        <v>2</v>
      </c>
      <c r="U60" s="85">
        <v>2</v>
      </c>
      <c r="V60" s="85">
        <v>3</v>
      </c>
      <c r="W60" s="85">
        <v>2</v>
      </c>
      <c r="X60" s="85">
        <v>2</v>
      </c>
      <c r="Y60" s="85">
        <v>1</v>
      </c>
      <c r="Z60" s="85">
        <v>2</v>
      </c>
    </row>
    <row r="61" spans="1:26">
      <c r="A61" s="76" t="str">
        <f t="shared" si="0"/>
        <v>208</v>
      </c>
      <c r="B61" s="22">
        <v>39501</v>
      </c>
      <c r="C61" s="85"/>
      <c r="D61" s="85"/>
      <c r="E61" s="85"/>
      <c r="F61" s="85"/>
      <c r="G61" s="85"/>
      <c r="H61" s="85"/>
      <c r="I61" s="85"/>
      <c r="J61" s="85"/>
      <c r="K61" s="85"/>
      <c r="L61" s="85"/>
      <c r="M61" s="85"/>
      <c r="N61" s="85"/>
      <c r="O61" s="85"/>
      <c r="P61" s="85"/>
      <c r="Q61" s="85"/>
      <c r="R61" s="85"/>
      <c r="S61" s="85"/>
      <c r="T61" s="85"/>
      <c r="U61" s="85"/>
      <c r="V61" s="85"/>
      <c r="W61" s="85"/>
      <c r="X61" s="85"/>
      <c r="Y61" s="85"/>
      <c r="Z61" s="85"/>
    </row>
    <row r="62" spans="1:26">
      <c r="A62" s="76" t="str">
        <f t="shared" si="0"/>
        <v>208</v>
      </c>
      <c r="B62" s="22">
        <v>39502</v>
      </c>
      <c r="C62" s="85"/>
      <c r="D62" s="85"/>
      <c r="E62" s="85"/>
      <c r="F62" s="85"/>
      <c r="G62" s="85"/>
      <c r="H62" s="85"/>
      <c r="I62" s="85"/>
      <c r="J62" s="85"/>
      <c r="K62" s="85"/>
      <c r="L62" s="85"/>
      <c r="M62" s="85"/>
      <c r="N62" s="85"/>
      <c r="O62" s="85"/>
      <c r="P62" s="85"/>
      <c r="Q62" s="85"/>
      <c r="R62" s="85"/>
      <c r="S62" s="85"/>
      <c r="T62" s="85"/>
      <c r="U62" s="85"/>
      <c r="V62" s="85"/>
      <c r="W62" s="85"/>
      <c r="X62" s="85"/>
      <c r="Y62" s="85"/>
      <c r="Z62" s="85"/>
    </row>
    <row r="63" spans="1:26">
      <c r="A63" s="76" t="str">
        <f t="shared" si="0"/>
        <v>208</v>
      </c>
      <c r="B63" s="22">
        <v>39503</v>
      </c>
      <c r="C63" s="85"/>
      <c r="D63" s="85"/>
      <c r="E63" s="85"/>
      <c r="F63" s="85"/>
      <c r="G63" s="85"/>
      <c r="H63" s="85"/>
      <c r="I63" s="85"/>
      <c r="J63" s="85"/>
      <c r="K63" s="85"/>
      <c r="L63" s="85"/>
      <c r="M63" s="85"/>
      <c r="N63" s="85"/>
      <c r="O63" s="85"/>
      <c r="P63" s="85"/>
      <c r="Q63" s="85"/>
      <c r="R63" s="85"/>
      <c r="S63" s="85"/>
      <c r="T63" s="85"/>
      <c r="U63" s="85"/>
      <c r="V63" s="85"/>
      <c r="W63" s="85"/>
      <c r="X63" s="85"/>
      <c r="Y63" s="85"/>
      <c r="Z63" s="85"/>
    </row>
    <row r="64" spans="1:26">
      <c r="A64" s="76" t="str">
        <f t="shared" si="0"/>
        <v>208</v>
      </c>
      <c r="B64" s="22">
        <v>39504</v>
      </c>
      <c r="C64" s="85">
        <v>4</v>
      </c>
      <c r="D64" s="85">
        <v>2</v>
      </c>
      <c r="E64" s="85">
        <v>4</v>
      </c>
      <c r="F64" s="85">
        <v>2</v>
      </c>
      <c r="G64" s="85">
        <v>4</v>
      </c>
      <c r="H64" s="85">
        <v>2</v>
      </c>
      <c r="I64" s="85">
        <v>2</v>
      </c>
      <c r="J64" s="85">
        <v>3</v>
      </c>
      <c r="K64" s="85">
        <v>2</v>
      </c>
      <c r="L64" s="85">
        <v>2</v>
      </c>
      <c r="M64" s="85">
        <v>2</v>
      </c>
      <c r="N64" s="85">
        <v>5</v>
      </c>
      <c r="O64" s="85">
        <v>4</v>
      </c>
      <c r="P64" s="85">
        <v>2</v>
      </c>
      <c r="Q64" s="85">
        <v>4</v>
      </c>
      <c r="R64" s="85">
        <v>2</v>
      </c>
      <c r="S64" s="85">
        <v>4</v>
      </c>
      <c r="T64" s="85">
        <v>2</v>
      </c>
      <c r="U64" s="85">
        <v>2</v>
      </c>
      <c r="V64" s="85">
        <v>3</v>
      </c>
      <c r="W64" s="85">
        <v>2</v>
      </c>
      <c r="X64" s="85">
        <v>2</v>
      </c>
      <c r="Y64" s="85">
        <v>1</v>
      </c>
      <c r="Z64" s="85">
        <v>4</v>
      </c>
    </row>
    <row r="65" spans="1:26">
      <c r="A65" s="76" t="str">
        <f t="shared" si="0"/>
        <v>208</v>
      </c>
      <c r="B65" s="22">
        <v>39505</v>
      </c>
      <c r="C65" s="85">
        <v>4</v>
      </c>
      <c r="D65" s="85">
        <v>2</v>
      </c>
      <c r="E65" s="85">
        <v>4</v>
      </c>
      <c r="F65" s="85">
        <v>2</v>
      </c>
      <c r="G65" s="85">
        <v>4</v>
      </c>
      <c r="H65" s="85">
        <v>2</v>
      </c>
      <c r="I65" s="85">
        <v>2</v>
      </c>
      <c r="J65" s="85">
        <v>3</v>
      </c>
      <c r="K65" s="85">
        <v>2</v>
      </c>
      <c r="L65" s="85">
        <v>2</v>
      </c>
      <c r="M65" s="85">
        <v>2</v>
      </c>
      <c r="N65" s="85">
        <v>5</v>
      </c>
      <c r="O65" s="85">
        <v>4</v>
      </c>
      <c r="P65" s="85">
        <v>2</v>
      </c>
      <c r="Q65" s="85">
        <v>4</v>
      </c>
      <c r="R65" s="85">
        <v>2</v>
      </c>
      <c r="S65" s="85">
        <v>4</v>
      </c>
      <c r="T65" s="85">
        <v>2</v>
      </c>
      <c r="U65" s="85">
        <v>2</v>
      </c>
      <c r="V65" s="85">
        <v>3</v>
      </c>
      <c r="W65" s="85">
        <v>2</v>
      </c>
      <c r="X65" s="85">
        <v>2</v>
      </c>
      <c r="Y65" s="85">
        <v>1</v>
      </c>
      <c r="Z65" s="85">
        <v>3</v>
      </c>
    </row>
    <row r="66" spans="1:26">
      <c r="A66" s="76" t="str">
        <f t="shared" si="0"/>
        <v>208</v>
      </c>
      <c r="B66" s="22">
        <v>39506</v>
      </c>
      <c r="C66" s="85">
        <v>4</v>
      </c>
      <c r="D66" s="85">
        <v>2</v>
      </c>
      <c r="E66" s="85">
        <v>4</v>
      </c>
      <c r="F66" s="85">
        <v>2</v>
      </c>
      <c r="G66" s="85">
        <v>4</v>
      </c>
      <c r="H66" s="85">
        <v>2</v>
      </c>
      <c r="I66" s="85">
        <v>2</v>
      </c>
      <c r="J66" s="85">
        <v>3</v>
      </c>
      <c r="K66" s="85">
        <v>2</v>
      </c>
      <c r="L66" s="85">
        <v>2</v>
      </c>
      <c r="M66" s="85">
        <v>2</v>
      </c>
      <c r="N66" s="85">
        <v>5</v>
      </c>
      <c r="O66" s="85">
        <v>4</v>
      </c>
      <c r="P66" s="85">
        <v>2</v>
      </c>
      <c r="Q66" s="85">
        <v>4</v>
      </c>
      <c r="R66" s="85">
        <v>2</v>
      </c>
      <c r="S66" s="85">
        <v>4</v>
      </c>
      <c r="T66" s="85">
        <v>2</v>
      </c>
      <c r="U66" s="85">
        <v>2</v>
      </c>
      <c r="V66" s="85">
        <v>3</v>
      </c>
      <c r="W66" s="85">
        <v>2</v>
      </c>
      <c r="X66" s="85">
        <v>2</v>
      </c>
      <c r="Y66" s="85">
        <v>1</v>
      </c>
      <c r="Z66" s="85">
        <v>4</v>
      </c>
    </row>
    <row r="67" spans="1:26">
      <c r="A67" s="76" t="str">
        <f t="shared" si="0"/>
        <v>208</v>
      </c>
      <c r="B67" s="22">
        <v>39507</v>
      </c>
      <c r="C67" s="85">
        <v>4</v>
      </c>
      <c r="D67" s="85">
        <v>2</v>
      </c>
      <c r="E67" s="85">
        <v>4</v>
      </c>
      <c r="F67" s="85">
        <v>2</v>
      </c>
      <c r="G67" s="85">
        <v>4</v>
      </c>
      <c r="H67" s="85">
        <v>2</v>
      </c>
      <c r="I67" s="85">
        <v>2</v>
      </c>
      <c r="J67" s="85">
        <v>3</v>
      </c>
      <c r="K67" s="85">
        <v>2</v>
      </c>
      <c r="L67" s="85">
        <v>2</v>
      </c>
      <c r="M67" s="85">
        <v>2</v>
      </c>
      <c r="N67" s="85">
        <v>5</v>
      </c>
      <c r="O67" s="85">
        <v>4</v>
      </c>
      <c r="P67" s="85">
        <v>2</v>
      </c>
      <c r="Q67" s="85">
        <v>4</v>
      </c>
      <c r="R67" s="85">
        <v>1</v>
      </c>
      <c r="S67" s="85">
        <v>4</v>
      </c>
      <c r="T67" s="85">
        <v>2</v>
      </c>
      <c r="U67" s="85">
        <v>2</v>
      </c>
      <c r="V67" s="85">
        <v>3</v>
      </c>
      <c r="W67" s="85">
        <v>2</v>
      </c>
      <c r="X67" s="85">
        <v>2</v>
      </c>
      <c r="Y67" s="85">
        <v>1</v>
      </c>
      <c r="Z67" s="85">
        <v>4</v>
      </c>
    </row>
    <row r="68" spans="1:26">
      <c r="A68" s="76" t="str">
        <f t="shared" si="0"/>
        <v>308</v>
      </c>
      <c r="B68" s="22">
        <v>39508</v>
      </c>
      <c r="C68" s="85"/>
      <c r="D68" s="85"/>
      <c r="E68" s="85"/>
      <c r="F68" s="85"/>
      <c r="G68" s="85"/>
      <c r="H68" s="85"/>
      <c r="I68" s="85"/>
      <c r="J68" s="85"/>
      <c r="K68" s="85"/>
      <c r="L68" s="85"/>
      <c r="M68" s="85"/>
      <c r="N68" s="85"/>
      <c r="O68" s="85"/>
      <c r="P68" s="85"/>
      <c r="Q68" s="85"/>
      <c r="R68" s="85"/>
      <c r="S68" s="85"/>
      <c r="T68" s="85"/>
      <c r="U68" s="85"/>
      <c r="V68" s="85"/>
      <c r="W68" s="85"/>
      <c r="X68" s="85"/>
      <c r="Y68" s="85"/>
      <c r="Z68" s="85"/>
    </row>
    <row r="69" spans="1:26">
      <c r="A69" s="76" t="str">
        <f t="shared" si="0"/>
        <v>308</v>
      </c>
      <c r="B69" s="22">
        <v>39509</v>
      </c>
      <c r="C69" s="85"/>
      <c r="D69" s="85"/>
      <c r="E69" s="85"/>
      <c r="F69" s="85"/>
      <c r="G69" s="85"/>
      <c r="H69" s="85"/>
      <c r="I69" s="85"/>
      <c r="J69" s="85"/>
      <c r="K69" s="85"/>
      <c r="L69" s="85"/>
      <c r="M69" s="85"/>
      <c r="N69" s="85"/>
      <c r="O69" s="85"/>
      <c r="P69" s="85"/>
      <c r="Q69" s="85"/>
      <c r="R69" s="85"/>
      <c r="S69" s="85"/>
      <c r="T69" s="85"/>
      <c r="U69" s="85"/>
      <c r="V69" s="85"/>
      <c r="W69" s="85"/>
      <c r="X69" s="85"/>
      <c r="Y69" s="85"/>
      <c r="Z69" s="85"/>
    </row>
    <row r="70" spans="1:26">
      <c r="A70" s="76" t="str">
        <f t="shared" si="0"/>
        <v>308</v>
      </c>
      <c r="B70" s="22">
        <v>39510</v>
      </c>
      <c r="C70" s="85">
        <v>4</v>
      </c>
      <c r="D70" s="85">
        <v>2</v>
      </c>
      <c r="E70" s="85">
        <v>5</v>
      </c>
      <c r="F70" s="85">
        <v>2</v>
      </c>
      <c r="G70" s="85">
        <v>4</v>
      </c>
      <c r="H70" s="85">
        <v>2</v>
      </c>
      <c r="I70" s="85">
        <v>2</v>
      </c>
      <c r="J70" s="85">
        <v>3</v>
      </c>
      <c r="K70" s="85">
        <v>2</v>
      </c>
      <c r="L70" s="85">
        <v>2</v>
      </c>
      <c r="M70" s="85">
        <v>2</v>
      </c>
      <c r="N70" s="85">
        <v>5</v>
      </c>
      <c r="O70" s="85">
        <v>4</v>
      </c>
      <c r="P70" s="85">
        <v>2</v>
      </c>
      <c r="Q70" s="85">
        <v>4</v>
      </c>
      <c r="R70" s="85">
        <v>2</v>
      </c>
      <c r="S70" s="85">
        <v>4</v>
      </c>
      <c r="T70" s="85">
        <v>2</v>
      </c>
      <c r="U70" s="85">
        <v>2</v>
      </c>
      <c r="V70" s="85">
        <v>3</v>
      </c>
      <c r="W70" s="85">
        <v>2</v>
      </c>
      <c r="X70" s="85">
        <v>2</v>
      </c>
      <c r="Y70" s="85">
        <v>2</v>
      </c>
      <c r="Z70" s="85">
        <v>4</v>
      </c>
    </row>
    <row r="71" spans="1:26">
      <c r="A71" s="76" t="str">
        <f t="shared" si="0"/>
        <v>308</v>
      </c>
      <c r="B71" s="22">
        <v>39511</v>
      </c>
      <c r="C71" s="85">
        <v>4</v>
      </c>
      <c r="D71" s="85">
        <v>2</v>
      </c>
      <c r="E71" s="85">
        <v>5</v>
      </c>
      <c r="F71" s="85">
        <v>2</v>
      </c>
      <c r="G71" s="85">
        <v>4</v>
      </c>
      <c r="H71" s="85">
        <v>1</v>
      </c>
      <c r="I71" s="85">
        <v>2</v>
      </c>
      <c r="J71" s="85">
        <v>3</v>
      </c>
      <c r="K71" s="85">
        <v>2</v>
      </c>
      <c r="L71" s="85">
        <v>2</v>
      </c>
      <c r="M71" s="85">
        <v>3</v>
      </c>
      <c r="N71" s="85">
        <v>5</v>
      </c>
      <c r="O71" s="85">
        <v>4</v>
      </c>
      <c r="P71" s="85">
        <v>2</v>
      </c>
      <c r="Q71" s="85">
        <v>4</v>
      </c>
      <c r="R71" s="85">
        <v>2</v>
      </c>
      <c r="S71" s="85">
        <v>3</v>
      </c>
      <c r="T71" s="85">
        <v>2</v>
      </c>
      <c r="U71" s="85">
        <v>2</v>
      </c>
      <c r="V71" s="85">
        <v>3</v>
      </c>
      <c r="W71" s="85">
        <v>2</v>
      </c>
      <c r="X71" s="85">
        <v>2</v>
      </c>
      <c r="Y71" s="85">
        <v>2</v>
      </c>
      <c r="Z71" s="85">
        <v>4</v>
      </c>
    </row>
    <row r="72" spans="1:26">
      <c r="A72" s="76" t="str">
        <f t="shared" si="0"/>
        <v>308</v>
      </c>
      <c r="B72" s="22">
        <v>39512</v>
      </c>
      <c r="C72" s="85">
        <v>4</v>
      </c>
      <c r="D72" s="85">
        <v>2</v>
      </c>
      <c r="E72" s="85">
        <v>5</v>
      </c>
      <c r="F72" s="85">
        <v>2</v>
      </c>
      <c r="G72" s="85">
        <v>4</v>
      </c>
      <c r="H72" s="85">
        <v>1</v>
      </c>
      <c r="I72" s="85">
        <v>2</v>
      </c>
      <c r="J72" s="85">
        <v>3</v>
      </c>
      <c r="K72" s="85">
        <v>2</v>
      </c>
      <c r="L72" s="85">
        <v>2</v>
      </c>
      <c r="M72" s="85">
        <v>3</v>
      </c>
      <c r="N72" s="85">
        <v>4</v>
      </c>
      <c r="O72" s="85">
        <v>4</v>
      </c>
      <c r="P72" s="85">
        <v>2</v>
      </c>
      <c r="Q72" s="85">
        <v>4</v>
      </c>
      <c r="R72" s="85">
        <v>2</v>
      </c>
      <c r="S72" s="85">
        <v>4</v>
      </c>
      <c r="T72" s="85">
        <v>2</v>
      </c>
      <c r="U72" s="85">
        <v>2</v>
      </c>
      <c r="V72" s="85">
        <v>3</v>
      </c>
      <c r="W72" s="85">
        <v>2</v>
      </c>
      <c r="X72" s="85">
        <v>2</v>
      </c>
      <c r="Y72" s="85">
        <v>1</v>
      </c>
      <c r="Z72" s="85">
        <v>4</v>
      </c>
    </row>
    <row r="73" spans="1:26">
      <c r="A73" s="76" t="str">
        <f t="shared" ref="A73:A136" si="1">MONTH(B73)&amp;RIGHT(YEAR(B73),2)</f>
        <v>308</v>
      </c>
      <c r="B73" s="22">
        <v>39513</v>
      </c>
      <c r="C73" s="85">
        <v>4</v>
      </c>
      <c r="D73" s="85">
        <v>2</v>
      </c>
      <c r="E73" s="85">
        <v>5</v>
      </c>
      <c r="F73" s="85">
        <v>2</v>
      </c>
      <c r="G73" s="85">
        <v>4</v>
      </c>
      <c r="H73" s="85">
        <v>1</v>
      </c>
      <c r="I73" s="85">
        <v>2</v>
      </c>
      <c r="J73" s="85">
        <v>3</v>
      </c>
      <c r="K73" s="85">
        <v>2</v>
      </c>
      <c r="L73" s="85">
        <v>2</v>
      </c>
      <c r="M73" s="85">
        <v>2</v>
      </c>
      <c r="N73" s="85">
        <v>6</v>
      </c>
      <c r="O73" s="85">
        <v>4</v>
      </c>
      <c r="P73" s="85">
        <v>2</v>
      </c>
      <c r="Q73" s="85">
        <v>4</v>
      </c>
      <c r="R73" s="85">
        <v>2</v>
      </c>
      <c r="S73" s="85">
        <v>4</v>
      </c>
      <c r="T73" s="85">
        <v>2</v>
      </c>
      <c r="U73" s="85">
        <v>2</v>
      </c>
      <c r="V73" s="85">
        <v>3</v>
      </c>
      <c r="W73" s="85">
        <v>2</v>
      </c>
      <c r="X73" s="85">
        <v>2</v>
      </c>
      <c r="Y73" s="85">
        <v>2</v>
      </c>
      <c r="Z73" s="85">
        <v>4</v>
      </c>
    </row>
    <row r="74" spans="1:26">
      <c r="A74" s="76" t="str">
        <f t="shared" si="1"/>
        <v>308</v>
      </c>
      <c r="B74" s="22">
        <v>39514</v>
      </c>
      <c r="C74" s="85">
        <v>4</v>
      </c>
      <c r="D74" s="85">
        <v>3</v>
      </c>
      <c r="E74" s="85">
        <v>5</v>
      </c>
      <c r="F74" s="85">
        <v>2</v>
      </c>
      <c r="G74" s="85">
        <v>4</v>
      </c>
      <c r="H74" s="85">
        <v>1</v>
      </c>
      <c r="I74" s="85">
        <v>2</v>
      </c>
      <c r="J74" s="85">
        <v>3</v>
      </c>
      <c r="K74" s="85">
        <v>2</v>
      </c>
      <c r="L74" s="85">
        <v>2</v>
      </c>
      <c r="M74" s="85">
        <v>3</v>
      </c>
      <c r="N74" s="85">
        <v>6</v>
      </c>
      <c r="O74" s="85">
        <v>4</v>
      </c>
      <c r="P74" s="85">
        <v>2</v>
      </c>
      <c r="Q74" s="85">
        <v>4</v>
      </c>
      <c r="R74" s="85">
        <v>2</v>
      </c>
      <c r="S74" s="85">
        <v>4</v>
      </c>
      <c r="T74" s="85">
        <v>2</v>
      </c>
      <c r="U74" s="85">
        <v>2</v>
      </c>
      <c r="V74" s="85">
        <v>3</v>
      </c>
      <c r="W74" s="85">
        <v>2</v>
      </c>
      <c r="X74" s="85">
        <v>2</v>
      </c>
      <c r="Y74" s="85">
        <v>2</v>
      </c>
      <c r="Z74" s="85">
        <v>3</v>
      </c>
    </row>
    <row r="75" spans="1:26">
      <c r="A75" s="76" t="str">
        <f t="shared" si="1"/>
        <v>308</v>
      </c>
      <c r="B75" s="22">
        <v>39515</v>
      </c>
      <c r="C75" s="85"/>
      <c r="D75" s="85"/>
      <c r="E75" s="85"/>
      <c r="F75" s="85"/>
      <c r="G75" s="85"/>
      <c r="H75" s="85"/>
      <c r="I75" s="85"/>
      <c r="J75" s="85"/>
      <c r="K75" s="85"/>
      <c r="L75" s="85"/>
      <c r="M75" s="85"/>
      <c r="N75" s="85"/>
      <c r="O75" s="85"/>
      <c r="P75" s="85"/>
      <c r="Q75" s="85"/>
      <c r="R75" s="85"/>
      <c r="S75" s="85"/>
      <c r="T75" s="85"/>
      <c r="U75" s="85"/>
      <c r="V75" s="85"/>
      <c r="W75" s="85"/>
      <c r="X75" s="85"/>
      <c r="Y75" s="85"/>
      <c r="Z75" s="85"/>
    </row>
    <row r="76" spans="1:26">
      <c r="A76" s="76" t="str">
        <f t="shared" si="1"/>
        <v>308</v>
      </c>
      <c r="B76" s="22">
        <v>39516</v>
      </c>
      <c r="C76" s="85"/>
      <c r="D76" s="85"/>
      <c r="E76" s="85"/>
      <c r="F76" s="85"/>
      <c r="G76" s="85"/>
      <c r="H76" s="85"/>
      <c r="I76" s="85"/>
      <c r="J76" s="85"/>
      <c r="K76" s="85"/>
      <c r="L76" s="85"/>
      <c r="M76" s="85"/>
      <c r="N76" s="85"/>
      <c r="O76" s="85"/>
      <c r="P76" s="85"/>
      <c r="Q76" s="85"/>
      <c r="R76" s="85"/>
      <c r="S76" s="85"/>
      <c r="T76" s="85"/>
      <c r="U76" s="85"/>
      <c r="V76" s="85"/>
      <c r="W76" s="85"/>
      <c r="X76" s="85"/>
      <c r="Y76" s="85"/>
      <c r="Z76" s="85"/>
    </row>
    <row r="77" spans="1:26">
      <c r="A77" s="76" t="str">
        <f t="shared" si="1"/>
        <v>308</v>
      </c>
      <c r="B77" s="22">
        <v>39517</v>
      </c>
      <c r="C77" s="85"/>
      <c r="D77" s="85"/>
      <c r="E77" s="85"/>
      <c r="F77" s="85"/>
      <c r="G77" s="85"/>
      <c r="H77" s="85"/>
      <c r="I77" s="85"/>
      <c r="J77" s="85"/>
      <c r="K77" s="85"/>
      <c r="L77" s="85"/>
      <c r="M77" s="85"/>
      <c r="N77" s="85"/>
      <c r="O77" s="85"/>
      <c r="P77" s="85"/>
      <c r="Q77" s="85"/>
      <c r="R77" s="85"/>
      <c r="S77" s="85"/>
      <c r="T77" s="85"/>
      <c r="U77" s="85"/>
      <c r="V77" s="85"/>
      <c r="W77" s="85"/>
      <c r="X77" s="85"/>
      <c r="Y77" s="85"/>
      <c r="Z77" s="85"/>
    </row>
    <row r="78" spans="1:26">
      <c r="A78" s="76" t="str">
        <f t="shared" si="1"/>
        <v>308</v>
      </c>
      <c r="B78" s="22">
        <v>39518</v>
      </c>
      <c r="C78" s="85">
        <v>4</v>
      </c>
      <c r="D78" s="85">
        <v>2</v>
      </c>
      <c r="E78" s="85">
        <v>4</v>
      </c>
      <c r="F78" s="85">
        <v>2</v>
      </c>
      <c r="G78" s="85">
        <v>4</v>
      </c>
      <c r="H78" s="85">
        <v>2</v>
      </c>
      <c r="I78" s="85">
        <v>2</v>
      </c>
      <c r="J78" s="85">
        <v>3</v>
      </c>
      <c r="K78" s="85">
        <v>2</v>
      </c>
      <c r="L78" s="85">
        <v>2</v>
      </c>
      <c r="M78" s="85">
        <v>3</v>
      </c>
      <c r="N78" s="85">
        <v>4</v>
      </c>
      <c r="O78" s="85">
        <v>4</v>
      </c>
      <c r="P78" s="85">
        <v>3</v>
      </c>
      <c r="Q78" s="85">
        <v>5</v>
      </c>
      <c r="R78" s="85">
        <v>2</v>
      </c>
      <c r="S78" s="85">
        <v>4</v>
      </c>
      <c r="T78" s="85">
        <v>1</v>
      </c>
      <c r="U78" s="85">
        <v>2</v>
      </c>
      <c r="V78" s="85">
        <v>3</v>
      </c>
      <c r="W78" s="85">
        <v>2</v>
      </c>
      <c r="X78" s="85">
        <v>2</v>
      </c>
      <c r="Y78" s="85">
        <v>3</v>
      </c>
      <c r="Z78" s="85">
        <v>4</v>
      </c>
    </row>
    <row r="79" spans="1:26">
      <c r="A79" s="76" t="str">
        <f t="shared" si="1"/>
        <v>308</v>
      </c>
      <c r="B79" s="22">
        <v>39519</v>
      </c>
      <c r="C79" s="85">
        <v>4</v>
      </c>
      <c r="D79" s="85">
        <v>2</v>
      </c>
      <c r="E79" s="85">
        <v>4</v>
      </c>
      <c r="F79" s="85">
        <v>2</v>
      </c>
      <c r="G79" s="85">
        <v>4</v>
      </c>
      <c r="H79" s="85">
        <v>2</v>
      </c>
      <c r="I79" s="85">
        <v>2</v>
      </c>
      <c r="J79" s="85">
        <v>3</v>
      </c>
      <c r="K79" s="85">
        <v>2</v>
      </c>
      <c r="L79" s="85">
        <v>2</v>
      </c>
      <c r="M79" s="85">
        <v>3</v>
      </c>
      <c r="N79" s="85">
        <v>3</v>
      </c>
      <c r="O79" s="85">
        <v>4</v>
      </c>
      <c r="P79" s="85">
        <v>3</v>
      </c>
      <c r="Q79" s="85">
        <v>5</v>
      </c>
      <c r="R79" s="85">
        <v>2</v>
      </c>
      <c r="S79" s="85">
        <v>4</v>
      </c>
      <c r="T79" s="85">
        <v>1</v>
      </c>
      <c r="U79" s="85">
        <v>2</v>
      </c>
      <c r="V79" s="85">
        <v>3</v>
      </c>
      <c r="W79" s="85">
        <v>2</v>
      </c>
      <c r="X79" s="85">
        <v>2</v>
      </c>
      <c r="Y79" s="85">
        <v>3</v>
      </c>
      <c r="Z79" s="85">
        <v>5</v>
      </c>
    </row>
    <row r="80" spans="1:26">
      <c r="A80" s="76" t="str">
        <f t="shared" si="1"/>
        <v>308</v>
      </c>
      <c r="B80" s="22">
        <v>39520</v>
      </c>
      <c r="C80" s="85">
        <v>4</v>
      </c>
      <c r="D80" s="85">
        <v>2</v>
      </c>
      <c r="E80" s="85">
        <v>4</v>
      </c>
      <c r="F80" s="85">
        <v>2</v>
      </c>
      <c r="G80" s="85">
        <v>4</v>
      </c>
      <c r="H80" s="85">
        <v>2</v>
      </c>
      <c r="I80" s="85">
        <v>2</v>
      </c>
      <c r="J80" s="85">
        <v>3</v>
      </c>
      <c r="K80" s="85">
        <v>2</v>
      </c>
      <c r="L80" s="85">
        <v>2</v>
      </c>
      <c r="M80" s="85">
        <v>3</v>
      </c>
      <c r="N80" s="85">
        <v>3</v>
      </c>
      <c r="O80" s="85">
        <v>4</v>
      </c>
      <c r="P80" s="85">
        <v>3</v>
      </c>
      <c r="Q80" s="85">
        <v>5</v>
      </c>
      <c r="R80" s="85">
        <v>2</v>
      </c>
      <c r="S80" s="85">
        <v>4</v>
      </c>
      <c r="T80" s="85">
        <v>2</v>
      </c>
      <c r="U80" s="85">
        <v>2</v>
      </c>
      <c r="V80" s="85">
        <v>3</v>
      </c>
      <c r="W80" s="85">
        <v>2</v>
      </c>
      <c r="X80" s="85">
        <v>2</v>
      </c>
      <c r="Y80" s="85">
        <v>2</v>
      </c>
      <c r="Z80" s="85">
        <v>3</v>
      </c>
    </row>
    <row r="81" spans="1:26">
      <c r="A81" s="76" t="str">
        <f t="shared" si="1"/>
        <v>308</v>
      </c>
      <c r="B81" s="22">
        <v>39521</v>
      </c>
      <c r="C81" s="85">
        <v>4</v>
      </c>
      <c r="D81" s="85">
        <v>2</v>
      </c>
      <c r="E81" s="85">
        <v>4</v>
      </c>
      <c r="F81" s="85">
        <v>2</v>
      </c>
      <c r="G81" s="85">
        <v>4</v>
      </c>
      <c r="H81" s="85">
        <v>2</v>
      </c>
      <c r="I81" s="85">
        <v>2</v>
      </c>
      <c r="J81" s="85">
        <v>3</v>
      </c>
      <c r="K81" s="85">
        <v>2</v>
      </c>
      <c r="L81" s="85">
        <v>2</v>
      </c>
      <c r="M81" s="85">
        <v>3</v>
      </c>
      <c r="N81" s="85">
        <v>4</v>
      </c>
      <c r="O81" s="85">
        <v>4</v>
      </c>
      <c r="P81" s="85">
        <v>3</v>
      </c>
      <c r="Q81" s="85">
        <v>5</v>
      </c>
      <c r="R81" s="85">
        <v>2</v>
      </c>
      <c r="S81" s="85">
        <v>4</v>
      </c>
      <c r="T81" s="85">
        <v>2</v>
      </c>
      <c r="U81" s="85">
        <v>2</v>
      </c>
      <c r="V81" s="85">
        <v>3</v>
      </c>
      <c r="W81" s="85">
        <v>2</v>
      </c>
      <c r="X81" s="85">
        <v>2</v>
      </c>
      <c r="Y81" s="85">
        <v>2</v>
      </c>
      <c r="Z81" s="85">
        <v>2</v>
      </c>
    </row>
    <row r="82" spans="1:26">
      <c r="A82" s="76" t="str">
        <f t="shared" si="1"/>
        <v>308</v>
      </c>
      <c r="B82" s="22">
        <v>39522</v>
      </c>
      <c r="C82" s="85"/>
      <c r="D82" s="85"/>
      <c r="E82" s="85"/>
      <c r="F82" s="85"/>
      <c r="G82" s="85"/>
      <c r="H82" s="85"/>
      <c r="I82" s="85"/>
      <c r="J82" s="85"/>
      <c r="K82" s="85"/>
      <c r="L82" s="85"/>
      <c r="M82" s="85"/>
      <c r="N82" s="85"/>
      <c r="O82" s="85"/>
      <c r="P82" s="85"/>
      <c r="Q82" s="85"/>
      <c r="R82" s="85"/>
      <c r="S82" s="85"/>
      <c r="T82" s="85"/>
      <c r="U82" s="85"/>
      <c r="V82" s="85"/>
      <c r="W82" s="85"/>
      <c r="X82" s="85"/>
      <c r="Y82" s="85"/>
      <c r="Z82" s="85"/>
    </row>
    <row r="83" spans="1:26">
      <c r="A83" s="76" t="str">
        <f t="shared" si="1"/>
        <v>308</v>
      </c>
      <c r="B83" s="22">
        <v>39523</v>
      </c>
      <c r="C83" s="85"/>
      <c r="D83" s="85"/>
      <c r="E83" s="85"/>
      <c r="F83" s="85"/>
      <c r="G83" s="85"/>
      <c r="H83" s="85"/>
      <c r="I83" s="85"/>
      <c r="J83" s="85"/>
      <c r="K83" s="85"/>
      <c r="L83" s="85"/>
      <c r="M83" s="85"/>
      <c r="N83" s="85"/>
      <c r="O83" s="85"/>
      <c r="P83" s="85"/>
      <c r="Q83" s="85"/>
      <c r="R83" s="85"/>
      <c r="S83" s="85"/>
      <c r="T83" s="85"/>
      <c r="U83" s="85"/>
      <c r="V83" s="85"/>
      <c r="W83" s="85"/>
      <c r="X83" s="85"/>
      <c r="Y83" s="85"/>
      <c r="Z83" s="85"/>
    </row>
    <row r="84" spans="1:26">
      <c r="A84" s="76" t="str">
        <f t="shared" si="1"/>
        <v>308</v>
      </c>
      <c r="B84" s="22">
        <v>39524</v>
      </c>
      <c r="C84" s="85">
        <v>4</v>
      </c>
      <c r="D84" s="85">
        <v>3</v>
      </c>
      <c r="E84" s="85">
        <v>5</v>
      </c>
      <c r="F84" s="85">
        <v>2</v>
      </c>
      <c r="G84" s="85">
        <v>4</v>
      </c>
      <c r="H84" s="85">
        <v>1</v>
      </c>
      <c r="I84" s="85">
        <v>2</v>
      </c>
      <c r="J84" s="85">
        <v>3</v>
      </c>
      <c r="K84" s="85">
        <v>2</v>
      </c>
      <c r="L84" s="85">
        <v>2</v>
      </c>
      <c r="M84" s="85">
        <v>2</v>
      </c>
      <c r="N84" s="85">
        <v>3</v>
      </c>
      <c r="O84" s="85">
        <v>4</v>
      </c>
      <c r="P84" s="85">
        <v>2</v>
      </c>
      <c r="Q84" s="85">
        <v>4</v>
      </c>
      <c r="R84" s="85">
        <v>2</v>
      </c>
      <c r="S84" s="85">
        <v>3</v>
      </c>
      <c r="T84" s="85">
        <v>2</v>
      </c>
      <c r="U84" s="85">
        <v>2</v>
      </c>
      <c r="V84" s="85">
        <v>3</v>
      </c>
      <c r="W84" s="85">
        <v>2</v>
      </c>
      <c r="X84" s="85">
        <v>2</v>
      </c>
      <c r="Y84" s="85">
        <v>1</v>
      </c>
      <c r="Z84" s="85">
        <v>2</v>
      </c>
    </row>
    <row r="85" spans="1:26">
      <c r="A85" s="76" t="str">
        <f t="shared" si="1"/>
        <v>308</v>
      </c>
      <c r="B85" s="22">
        <v>39525</v>
      </c>
      <c r="C85" s="85">
        <v>4</v>
      </c>
      <c r="D85" s="85">
        <v>3</v>
      </c>
      <c r="E85" s="85">
        <v>4</v>
      </c>
      <c r="F85" s="85">
        <v>2</v>
      </c>
      <c r="G85" s="85">
        <v>4</v>
      </c>
      <c r="H85" s="85">
        <v>1</v>
      </c>
      <c r="I85" s="85">
        <v>2</v>
      </c>
      <c r="J85" s="85">
        <v>3</v>
      </c>
      <c r="K85" s="85">
        <v>2</v>
      </c>
      <c r="L85" s="85">
        <v>1</v>
      </c>
      <c r="M85" s="85">
        <v>2</v>
      </c>
      <c r="N85" s="85">
        <v>5</v>
      </c>
      <c r="O85" s="85">
        <v>4</v>
      </c>
      <c r="P85" s="85">
        <v>2</v>
      </c>
      <c r="Q85" s="85">
        <v>5</v>
      </c>
      <c r="R85" s="85">
        <v>2</v>
      </c>
      <c r="S85" s="85">
        <v>4</v>
      </c>
      <c r="T85" s="85">
        <v>2</v>
      </c>
      <c r="U85" s="85">
        <v>2</v>
      </c>
      <c r="V85" s="85">
        <v>3</v>
      </c>
      <c r="W85" s="85">
        <v>2</v>
      </c>
      <c r="X85" s="85">
        <v>2</v>
      </c>
      <c r="Y85" s="85">
        <v>1</v>
      </c>
      <c r="Z85" s="85">
        <v>2</v>
      </c>
    </row>
    <row r="86" spans="1:26">
      <c r="A86" s="76" t="str">
        <f t="shared" si="1"/>
        <v>308</v>
      </c>
      <c r="B86" s="22">
        <v>39526</v>
      </c>
      <c r="C86" s="85">
        <v>4</v>
      </c>
      <c r="D86" s="85">
        <v>3</v>
      </c>
      <c r="E86" s="85">
        <v>5</v>
      </c>
      <c r="F86" s="85">
        <v>2</v>
      </c>
      <c r="G86" s="85">
        <v>4</v>
      </c>
      <c r="H86" s="85">
        <v>1</v>
      </c>
      <c r="I86" s="85">
        <v>2</v>
      </c>
      <c r="J86" s="85">
        <v>2</v>
      </c>
      <c r="K86" s="85">
        <v>2</v>
      </c>
      <c r="L86" s="85">
        <v>2</v>
      </c>
      <c r="M86" s="85">
        <v>2</v>
      </c>
      <c r="N86" s="85">
        <v>5</v>
      </c>
      <c r="O86" s="85">
        <v>4</v>
      </c>
      <c r="P86" s="85">
        <v>2</v>
      </c>
      <c r="Q86" s="85">
        <v>5</v>
      </c>
      <c r="R86" s="85">
        <v>2</v>
      </c>
      <c r="S86" s="85">
        <v>4</v>
      </c>
      <c r="T86" s="85">
        <v>2</v>
      </c>
      <c r="U86" s="85">
        <v>2</v>
      </c>
      <c r="V86" s="85">
        <v>3</v>
      </c>
      <c r="W86" s="85">
        <v>2</v>
      </c>
      <c r="X86" s="85">
        <v>2</v>
      </c>
      <c r="Y86" s="85">
        <v>1</v>
      </c>
      <c r="Z86" s="85">
        <v>2</v>
      </c>
    </row>
    <row r="87" spans="1:26">
      <c r="A87" s="76" t="str">
        <f t="shared" si="1"/>
        <v>308</v>
      </c>
      <c r="B87" s="22">
        <v>39527</v>
      </c>
      <c r="C87" s="85">
        <v>4</v>
      </c>
      <c r="D87" s="85">
        <v>3</v>
      </c>
      <c r="E87" s="85">
        <v>5</v>
      </c>
      <c r="F87" s="85">
        <v>2</v>
      </c>
      <c r="G87" s="85">
        <v>4</v>
      </c>
      <c r="H87" s="85">
        <v>1</v>
      </c>
      <c r="I87" s="85">
        <v>2</v>
      </c>
      <c r="J87" s="85">
        <v>3</v>
      </c>
      <c r="K87" s="85">
        <v>2</v>
      </c>
      <c r="L87" s="85">
        <v>2</v>
      </c>
      <c r="M87" s="85">
        <v>1</v>
      </c>
      <c r="N87" s="85">
        <v>5</v>
      </c>
      <c r="O87" s="85">
        <v>4</v>
      </c>
      <c r="P87" s="85">
        <v>2</v>
      </c>
      <c r="Q87" s="85">
        <v>4</v>
      </c>
      <c r="R87" s="85">
        <v>2</v>
      </c>
      <c r="S87" s="85">
        <v>4</v>
      </c>
      <c r="T87" s="85">
        <v>2</v>
      </c>
      <c r="U87" s="85">
        <v>2</v>
      </c>
      <c r="V87" s="85">
        <v>3</v>
      </c>
      <c r="W87" s="85">
        <v>2</v>
      </c>
      <c r="X87" s="85">
        <v>2</v>
      </c>
      <c r="Y87" s="85">
        <v>1</v>
      </c>
      <c r="Z87" s="85">
        <v>2</v>
      </c>
    </row>
    <row r="88" spans="1:26">
      <c r="A88" s="76" t="str">
        <f t="shared" si="1"/>
        <v>308</v>
      </c>
      <c r="B88" s="22">
        <v>39528</v>
      </c>
      <c r="C88" s="85">
        <v>4</v>
      </c>
      <c r="D88" s="85">
        <v>3</v>
      </c>
      <c r="E88" s="85">
        <v>5</v>
      </c>
      <c r="F88" s="85">
        <v>2</v>
      </c>
      <c r="G88" s="85">
        <v>4</v>
      </c>
      <c r="H88" s="85">
        <v>1</v>
      </c>
      <c r="I88" s="85">
        <v>2</v>
      </c>
      <c r="J88" s="85">
        <v>3</v>
      </c>
      <c r="K88" s="85">
        <v>2</v>
      </c>
      <c r="L88" s="85">
        <v>2</v>
      </c>
      <c r="M88" s="85">
        <v>1</v>
      </c>
      <c r="N88" s="85">
        <v>5</v>
      </c>
      <c r="O88" s="85">
        <v>4</v>
      </c>
      <c r="P88" s="85">
        <v>2</v>
      </c>
      <c r="Q88" s="85">
        <v>4</v>
      </c>
      <c r="R88" s="85">
        <v>2</v>
      </c>
      <c r="S88" s="85">
        <v>4</v>
      </c>
      <c r="T88" s="85">
        <v>2</v>
      </c>
      <c r="U88" s="85">
        <v>2</v>
      </c>
      <c r="V88" s="85">
        <v>3</v>
      </c>
      <c r="W88" s="85">
        <v>2</v>
      </c>
      <c r="X88" s="85">
        <v>2</v>
      </c>
      <c r="Y88" s="85">
        <v>1</v>
      </c>
      <c r="Z88" s="85">
        <v>1</v>
      </c>
    </row>
    <row r="89" spans="1:26">
      <c r="A89" s="76" t="str">
        <f t="shared" si="1"/>
        <v>308</v>
      </c>
      <c r="B89" s="22">
        <v>39529</v>
      </c>
      <c r="C89" s="85"/>
      <c r="D89" s="85"/>
      <c r="E89" s="85"/>
      <c r="F89" s="85"/>
      <c r="G89" s="85"/>
      <c r="H89" s="85"/>
      <c r="I89" s="85"/>
      <c r="J89" s="85"/>
      <c r="K89" s="85"/>
      <c r="L89" s="85"/>
      <c r="M89" s="85"/>
      <c r="N89" s="85"/>
      <c r="O89" s="85"/>
      <c r="P89" s="85"/>
      <c r="Q89" s="85"/>
      <c r="R89" s="85"/>
      <c r="S89" s="85"/>
      <c r="T89" s="85"/>
      <c r="U89" s="85"/>
      <c r="V89" s="85"/>
      <c r="W89" s="85"/>
      <c r="X89" s="85"/>
      <c r="Y89" s="85"/>
      <c r="Z89" s="85"/>
    </row>
    <row r="90" spans="1:26">
      <c r="A90" s="76" t="str">
        <f t="shared" si="1"/>
        <v>308</v>
      </c>
      <c r="B90" s="22">
        <v>39530</v>
      </c>
      <c r="C90" s="85"/>
      <c r="D90" s="85"/>
      <c r="E90" s="85"/>
      <c r="F90" s="85"/>
      <c r="G90" s="85"/>
      <c r="H90" s="85"/>
      <c r="I90" s="85"/>
      <c r="J90" s="85"/>
      <c r="K90" s="85"/>
      <c r="L90" s="85"/>
      <c r="M90" s="85"/>
      <c r="N90" s="85"/>
      <c r="O90" s="85"/>
      <c r="P90" s="85"/>
      <c r="Q90" s="85"/>
      <c r="R90" s="85"/>
      <c r="S90" s="85"/>
      <c r="T90" s="85"/>
      <c r="U90" s="85"/>
      <c r="V90" s="85"/>
      <c r="W90" s="85"/>
      <c r="X90" s="85"/>
      <c r="Y90" s="85"/>
      <c r="Z90" s="85"/>
    </row>
    <row r="91" spans="1:26">
      <c r="A91" s="76" t="str">
        <f t="shared" si="1"/>
        <v>308</v>
      </c>
      <c r="B91" s="22">
        <v>39531</v>
      </c>
      <c r="C91" s="85">
        <v>3</v>
      </c>
      <c r="D91" s="85">
        <v>2</v>
      </c>
      <c r="E91" s="85">
        <v>4</v>
      </c>
      <c r="F91" s="85">
        <v>2</v>
      </c>
      <c r="G91" s="85">
        <v>4</v>
      </c>
      <c r="H91" s="85">
        <v>2</v>
      </c>
      <c r="I91" s="85">
        <v>2</v>
      </c>
      <c r="J91" s="85">
        <v>3</v>
      </c>
      <c r="K91" s="85">
        <v>2</v>
      </c>
      <c r="L91" s="85">
        <v>2</v>
      </c>
      <c r="M91" s="85">
        <v>3</v>
      </c>
      <c r="N91" s="85">
        <v>4</v>
      </c>
      <c r="O91" s="85">
        <v>4</v>
      </c>
      <c r="P91" s="85">
        <v>3</v>
      </c>
      <c r="Q91" s="85">
        <v>5</v>
      </c>
      <c r="R91" s="85">
        <v>2</v>
      </c>
      <c r="S91" s="85">
        <v>4</v>
      </c>
      <c r="T91" s="85">
        <v>2</v>
      </c>
      <c r="U91" s="85">
        <v>2</v>
      </c>
      <c r="V91" s="85">
        <v>3</v>
      </c>
      <c r="W91" s="85">
        <v>2</v>
      </c>
      <c r="X91" s="85">
        <v>2</v>
      </c>
      <c r="Y91" s="85">
        <v>1</v>
      </c>
      <c r="Z91" s="85">
        <v>4</v>
      </c>
    </row>
    <row r="92" spans="1:26">
      <c r="A92" s="76" t="str">
        <f t="shared" si="1"/>
        <v>308</v>
      </c>
      <c r="B92" s="22">
        <v>39532</v>
      </c>
      <c r="C92" s="85">
        <v>4</v>
      </c>
      <c r="D92" s="85">
        <v>2</v>
      </c>
      <c r="E92" s="85">
        <v>4</v>
      </c>
      <c r="F92" s="85">
        <v>2</v>
      </c>
      <c r="G92" s="85">
        <v>4</v>
      </c>
      <c r="H92" s="85">
        <v>2</v>
      </c>
      <c r="I92" s="85">
        <v>2</v>
      </c>
      <c r="J92" s="85">
        <v>3</v>
      </c>
      <c r="K92" s="85">
        <v>2</v>
      </c>
      <c r="L92" s="85">
        <v>2</v>
      </c>
      <c r="M92" s="85">
        <v>2</v>
      </c>
      <c r="N92" s="85">
        <v>4</v>
      </c>
      <c r="O92" s="85">
        <v>4</v>
      </c>
      <c r="P92" s="85">
        <v>3</v>
      </c>
      <c r="Q92" s="85">
        <v>5</v>
      </c>
      <c r="R92" s="85">
        <v>2</v>
      </c>
      <c r="S92" s="85">
        <v>3</v>
      </c>
      <c r="T92" s="85">
        <v>2</v>
      </c>
      <c r="U92" s="85">
        <v>2</v>
      </c>
      <c r="V92" s="85">
        <v>3</v>
      </c>
      <c r="W92" s="85">
        <v>2</v>
      </c>
      <c r="X92" s="85">
        <v>2</v>
      </c>
      <c r="Y92" s="85">
        <v>1</v>
      </c>
      <c r="Z92" s="85">
        <v>3</v>
      </c>
    </row>
    <row r="93" spans="1:26">
      <c r="A93" s="76" t="str">
        <f t="shared" si="1"/>
        <v>308</v>
      </c>
      <c r="B93" s="22">
        <v>39533</v>
      </c>
      <c r="C93" s="85">
        <v>4</v>
      </c>
      <c r="D93" s="85">
        <v>2</v>
      </c>
      <c r="E93" s="85">
        <v>4</v>
      </c>
      <c r="F93" s="85">
        <v>2</v>
      </c>
      <c r="G93" s="85">
        <v>4</v>
      </c>
      <c r="H93" s="85">
        <v>2</v>
      </c>
      <c r="I93" s="85">
        <v>2</v>
      </c>
      <c r="J93" s="85">
        <v>3</v>
      </c>
      <c r="K93" s="85">
        <v>2</v>
      </c>
      <c r="L93" s="85">
        <v>2</v>
      </c>
      <c r="M93" s="85">
        <v>2</v>
      </c>
      <c r="N93" s="85">
        <v>4</v>
      </c>
      <c r="O93" s="85">
        <v>4</v>
      </c>
      <c r="P93" s="85">
        <v>3</v>
      </c>
      <c r="Q93" s="85">
        <v>5</v>
      </c>
      <c r="R93" s="85">
        <v>2</v>
      </c>
      <c r="S93" s="85">
        <v>4</v>
      </c>
      <c r="T93" s="85">
        <v>2</v>
      </c>
      <c r="U93" s="85">
        <v>2</v>
      </c>
      <c r="V93" s="85">
        <v>3</v>
      </c>
      <c r="W93" s="85">
        <v>2</v>
      </c>
      <c r="X93" s="85">
        <v>2</v>
      </c>
      <c r="Y93" s="85">
        <v>1</v>
      </c>
      <c r="Z93" s="85">
        <v>4</v>
      </c>
    </row>
    <row r="94" spans="1:26">
      <c r="A94" s="76" t="str">
        <f t="shared" si="1"/>
        <v>308</v>
      </c>
      <c r="B94" s="22">
        <v>39534</v>
      </c>
      <c r="C94" s="85">
        <v>4</v>
      </c>
      <c r="D94" s="85">
        <v>3</v>
      </c>
      <c r="E94" s="85">
        <v>4</v>
      </c>
      <c r="F94" s="85">
        <v>2</v>
      </c>
      <c r="G94" s="85">
        <v>4</v>
      </c>
      <c r="H94" s="85">
        <v>2</v>
      </c>
      <c r="I94" s="85">
        <v>2</v>
      </c>
      <c r="J94" s="85">
        <v>3</v>
      </c>
      <c r="K94" s="85">
        <v>2</v>
      </c>
      <c r="L94" s="85">
        <v>2</v>
      </c>
      <c r="M94" s="85">
        <v>2</v>
      </c>
      <c r="N94" s="85">
        <v>5</v>
      </c>
      <c r="O94" s="85">
        <v>4</v>
      </c>
      <c r="P94" s="85">
        <v>3</v>
      </c>
      <c r="Q94" s="85">
        <v>4</v>
      </c>
      <c r="R94" s="85">
        <v>2</v>
      </c>
      <c r="S94" s="85">
        <v>4</v>
      </c>
      <c r="T94" s="85">
        <v>2</v>
      </c>
      <c r="U94" s="85">
        <v>2</v>
      </c>
      <c r="V94" s="85">
        <v>3</v>
      </c>
      <c r="W94" s="85">
        <v>2</v>
      </c>
      <c r="X94" s="85">
        <v>2</v>
      </c>
      <c r="Y94" s="85">
        <v>1</v>
      </c>
      <c r="Z94" s="85">
        <v>4</v>
      </c>
    </row>
    <row r="95" spans="1:26">
      <c r="A95" s="76" t="str">
        <f t="shared" si="1"/>
        <v>308</v>
      </c>
      <c r="B95" s="22">
        <v>39535</v>
      </c>
      <c r="C95" s="85">
        <v>4</v>
      </c>
      <c r="D95" s="85">
        <v>3</v>
      </c>
      <c r="E95" s="85">
        <v>4</v>
      </c>
      <c r="F95" s="85">
        <v>2</v>
      </c>
      <c r="G95" s="85">
        <v>4</v>
      </c>
      <c r="H95" s="85">
        <v>2</v>
      </c>
      <c r="I95" s="85">
        <v>2</v>
      </c>
      <c r="J95" s="85">
        <v>3</v>
      </c>
      <c r="K95" s="85">
        <v>2</v>
      </c>
      <c r="L95" s="85">
        <v>2</v>
      </c>
      <c r="M95" s="85">
        <v>3</v>
      </c>
      <c r="N95" s="85">
        <v>4</v>
      </c>
      <c r="O95" s="85">
        <v>4</v>
      </c>
      <c r="P95" s="85">
        <v>3</v>
      </c>
      <c r="Q95" s="85">
        <v>4</v>
      </c>
      <c r="R95" s="85">
        <v>2</v>
      </c>
      <c r="S95" s="85">
        <v>4</v>
      </c>
      <c r="T95" s="85">
        <v>2</v>
      </c>
      <c r="U95" s="85">
        <v>2</v>
      </c>
      <c r="V95" s="85">
        <v>3</v>
      </c>
      <c r="W95" s="85">
        <v>2</v>
      </c>
      <c r="X95" s="85">
        <v>2</v>
      </c>
      <c r="Y95" s="85">
        <v>1</v>
      </c>
      <c r="Z95" s="85">
        <v>4</v>
      </c>
    </row>
    <row r="96" spans="1:26">
      <c r="A96" s="76" t="str">
        <f t="shared" si="1"/>
        <v>308</v>
      </c>
      <c r="B96" s="22">
        <v>39536</v>
      </c>
      <c r="C96" s="85"/>
      <c r="D96" s="85"/>
      <c r="E96" s="85"/>
      <c r="F96" s="85"/>
      <c r="G96" s="85"/>
      <c r="H96" s="85"/>
      <c r="I96" s="85"/>
      <c r="J96" s="85"/>
      <c r="K96" s="85"/>
      <c r="L96" s="85"/>
      <c r="M96" s="85"/>
      <c r="N96" s="85"/>
      <c r="O96" s="85"/>
      <c r="P96" s="85"/>
      <c r="Q96" s="85"/>
      <c r="R96" s="85"/>
      <c r="S96" s="85"/>
      <c r="T96" s="85"/>
      <c r="U96" s="85"/>
      <c r="V96" s="85"/>
      <c r="W96" s="85"/>
      <c r="X96" s="85"/>
      <c r="Y96" s="85"/>
      <c r="Z96" s="85"/>
    </row>
    <row r="97" spans="1:26">
      <c r="A97" s="76" t="str">
        <f t="shared" si="1"/>
        <v>308</v>
      </c>
      <c r="B97" s="22">
        <v>39537</v>
      </c>
      <c r="C97" s="85"/>
      <c r="D97" s="85"/>
      <c r="E97" s="85"/>
      <c r="F97" s="85"/>
      <c r="G97" s="85"/>
      <c r="H97" s="85"/>
      <c r="I97" s="85"/>
      <c r="J97" s="85"/>
      <c r="K97" s="85"/>
      <c r="L97" s="85"/>
      <c r="M97" s="85"/>
      <c r="N97" s="85"/>
      <c r="O97" s="85"/>
      <c r="P97" s="85"/>
      <c r="Q97" s="85"/>
      <c r="R97" s="85"/>
      <c r="S97" s="85"/>
      <c r="T97" s="85"/>
      <c r="U97" s="85"/>
      <c r="V97" s="85"/>
      <c r="W97" s="85"/>
      <c r="X97" s="85"/>
      <c r="Y97" s="85"/>
      <c r="Z97" s="85"/>
    </row>
    <row r="98" spans="1:26">
      <c r="A98" s="76" t="str">
        <f t="shared" si="1"/>
        <v>308</v>
      </c>
      <c r="B98" s="22">
        <v>39538</v>
      </c>
      <c r="C98" s="85">
        <v>4</v>
      </c>
      <c r="D98" s="85">
        <v>2</v>
      </c>
      <c r="E98" s="85">
        <v>4</v>
      </c>
      <c r="F98" s="85">
        <v>2</v>
      </c>
      <c r="G98" s="85">
        <v>4</v>
      </c>
      <c r="H98" s="85">
        <v>2</v>
      </c>
      <c r="I98" s="85">
        <v>2</v>
      </c>
      <c r="J98" s="85">
        <v>3</v>
      </c>
      <c r="K98" s="85">
        <v>2</v>
      </c>
      <c r="L98" s="85">
        <v>2</v>
      </c>
      <c r="M98" s="85">
        <v>1</v>
      </c>
      <c r="N98" s="85">
        <v>6</v>
      </c>
      <c r="O98" s="85">
        <v>4</v>
      </c>
      <c r="P98" s="85">
        <v>2</v>
      </c>
      <c r="Q98" s="85">
        <v>4</v>
      </c>
      <c r="R98" s="85">
        <v>2</v>
      </c>
      <c r="S98" s="85">
        <v>4</v>
      </c>
      <c r="T98" s="85">
        <v>2</v>
      </c>
      <c r="U98" s="85">
        <v>2</v>
      </c>
      <c r="V98" s="85">
        <v>3</v>
      </c>
      <c r="W98" s="85">
        <v>2</v>
      </c>
      <c r="X98" s="85">
        <v>2</v>
      </c>
      <c r="Y98" s="85">
        <v>1</v>
      </c>
      <c r="Z98" s="85">
        <v>2</v>
      </c>
    </row>
    <row r="99" spans="1:26">
      <c r="A99" s="76" t="str">
        <f t="shared" si="1"/>
        <v>408</v>
      </c>
      <c r="B99" s="22">
        <v>39539</v>
      </c>
      <c r="C99" s="85">
        <v>4</v>
      </c>
      <c r="D99" s="85">
        <v>2</v>
      </c>
      <c r="E99" s="85">
        <v>4</v>
      </c>
      <c r="F99" s="85">
        <v>2</v>
      </c>
      <c r="G99" s="85">
        <v>4</v>
      </c>
      <c r="H99" s="85">
        <v>2</v>
      </c>
      <c r="I99" s="85">
        <v>2</v>
      </c>
      <c r="J99" s="85">
        <v>2</v>
      </c>
      <c r="K99" s="85">
        <v>2</v>
      </c>
      <c r="L99" s="85">
        <v>2</v>
      </c>
      <c r="M99" s="85">
        <v>1</v>
      </c>
      <c r="N99" s="85">
        <v>6</v>
      </c>
      <c r="O99" s="85">
        <v>3</v>
      </c>
      <c r="P99" s="85">
        <v>2</v>
      </c>
      <c r="Q99" s="85">
        <v>4</v>
      </c>
      <c r="R99" s="85">
        <v>2</v>
      </c>
      <c r="S99" s="85">
        <v>3</v>
      </c>
      <c r="T99" s="85">
        <v>2</v>
      </c>
      <c r="U99" s="85">
        <v>2</v>
      </c>
      <c r="V99" s="85">
        <v>3</v>
      </c>
      <c r="W99" s="85">
        <v>2</v>
      </c>
      <c r="X99" s="85">
        <v>3</v>
      </c>
      <c r="Y99" s="85">
        <v>1</v>
      </c>
      <c r="Z99" s="85">
        <v>2</v>
      </c>
    </row>
    <row r="100" spans="1:26">
      <c r="A100" s="76" t="str">
        <f t="shared" si="1"/>
        <v>408</v>
      </c>
      <c r="B100" s="22">
        <v>39540</v>
      </c>
      <c r="C100" s="85">
        <v>4</v>
      </c>
      <c r="D100" s="85">
        <v>2</v>
      </c>
      <c r="E100" s="85">
        <v>4</v>
      </c>
      <c r="F100" s="85">
        <v>2</v>
      </c>
      <c r="G100" s="85">
        <v>4</v>
      </c>
      <c r="H100" s="85">
        <v>2</v>
      </c>
      <c r="I100" s="85">
        <v>2</v>
      </c>
      <c r="J100" s="85">
        <v>3</v>
      </c>
      <c r="K100" s="85">
        <v>2</v>
      </c>
      <c r="L100" s="85">
        <v>2</v>
      </c>
      <c r="M100" s="85">
        <v>1</v>
      </c>
      <c r="N100" s="85">
        <v>4</v>
      </c>
      <c r="O100" s="85">
        <v>4</v>
      </c>
      <c r="P100" s="85">
        <v>2</v>
      </c>
      <c r="Q100" s="85">
        <v>3</v>
      </c>
      <c r="R100" s="85">
        <v>2</v>
      </c>
      <c r="S100" s="85">
        <v>3</v>
      </c>
      <c r="T100" s="85">
        <v>3</v>
      </c>
      <c r="U100" s="85">
        <v>2</v>
      </c>
      <c r="V100" s="85">
        <v>3</v>
      </c>
      <c r="W100" s="85">
        <v>2</v>
      </c>
      <c r="X100" s="85">
        <v>3</v>
      </c>
      <c r="Y100" s="85">
        <v>0</v>
      </c>
      <c r="Z100" s="85">
        <v>2</v>
      </c>
    </row>
    <row r="101" spans="1:26">
      <c r="A101" s="76" t="str">
        <f t="shared" si="1"/>
        <v>408</v>
      </c>
      <c r="B101" s="22">
        <v>39541</v>
      </c>
      <c r="C101" s="85">
        <v>3</v>
      </c>
      <c r="D101" s="85">
        <v>2</v>
      </c>
      <c r="E101" s="85">
        <v>4</v>
      </c>
      <c r="F101" s="85">
        <v>2</v>
      </c>
      <c r="G101" s="85">
        <v>4</v>
      </c>
      <c r="H101" s="85">
        <v>2</v>
      </c>
      <c r="I101" s="85">
        <v>2</v>
      </c>
      <c r="J101" s="85">
        <v>3</v>
      </c>
      <c r="K101" s="85">
        <v>2</v>
      </c>
      <c r="L101" s="85">
        <v>2</v>
      </c>
      <c r="M101" s="85">
        <v>1</v>
      </c>
      <c r="N101" s="85">
        <v>5</v>
      </c>
      <c r="O101" s="85">
        <v>4</v>
      </c>
      <c r="P101" s="85">
        <v>2</v>
      </c>
      <c r="Q101" s="85">
        <v>4</v>
      </c>
      <c r="R101" s="85">
        <v>2</v>
      </c>
      <c r="S101" s="85">
        <v>3</v>
      </c>
      <c r="T101" s="85">
        <v>3</v>
      </c>
      <c r="U101" s="85">
        <v>2</v>
      </c>
      <c r="V101" s="85">
        <v>2</v>
      </c>
      <c r="W101" s="85">
        <v>2</v>
      </c>
      <c r="X101" s="85">
        <v>2</v>
      </c>
      <c r="Y101" s="85">
        <v>0</v>
      </c>
      <c r="Z101" s="85">
        <v>2</v>
      </c>
    </row>
    <row r="102" spans="1:26">
      <c r="A102" s="76" t="str">
        <f t="shared" si="1"/>
        <v>408</v>
      </c>
      <c r="B102" s="22">
        <v>39542</v>
      </c>
      <c r="C102" s="85">
        <v>3</v>
      </c>
      <c r="D102" s="85">
        <v>2</v>
      </c>
      <c r="E102" s="85">
        <v>4</v>
      </c>
      <c r="F102" s="85">
        <v>2</v>
      </c>
      <c r="G102" s="85">
        <v>4</v>
      </c>
      <c r="H102" s="85">
        <v>1</v>
      </c>
      <c r="I102" s="85">
        <v>2</v>
      </c>
      <c r="J102" s="85">
        <v>3</v>
      </c>
      <c r="K102" s="85">
        <v>2</v>
      </c>
      <c r="L102" s="85">
        <v>2</v>
      </c>
      <c r="M102" s="85">
        <v>1</v>
      </c>
      <c r="N102" s="85">
        <v>5</v>
      </c>
      <c r="O102" s="85"/>
      <c r="P102" s="85"/>
      <c r="Q102" s="85"/>
      <c r="R102" s="85"/>
      <c r="S102" s="85"/>
      <c r="T102" s="85"/>
      <c r="U102" s="85"/>
      <c r="V102" s="85"/>
      <c r="W102" s="85"/>
      <c r="X102" s="85"/>
      <c r="Y102" s="85"/>
      <c r="Z102" s="85"/>
    </row>
    <row r="103" spans="1:26">
      <c r="A103" s="76" t="str">
        <f t="shared" si="1"/>
        <v>408</v>
      </c>
      <c r="B103" s="22">
        <v>39543</v>
      </c>
      <c r="C103" s="85"/>
      <c r="D103" s="85"/>
      <c r="E103" s="85"/>
      <c r="F103" s="85"/>
      <c r="G103" s="85"/>
      <c r="H103" s="85"/>
      <c r="I103" s="85"/>
      <c r="J103" s="85"/>
      <c r="K103" s="85"/>
      <c r="L103" s="85"/>
      <c r="M103" s="85"/>
      <c r="N103" s="85"/>
      <c r="O103" s="85"/>
      <c r="P103" s="85"/>
      <c r="Q103" s="85"/>
      <c r="R103" s="85"/>
      <c r="S103" s="85"/>
      <c r="T103" s="85"/>
      <c r="U103" s="85"/>
      <c r="V103" s="85"/>
      <c r="W103" s="85"/>
      <c r="X103" s="85"/>
      <c r="Y103" s="85"/>
      <c r="Z103" s="85"/>
    </row>
    <row r="104" spans="1:26">
      <c r="A104" s="76" t="str">
        <f t="shared" si="1"/>
        <v>408</v>
      </c>
      <c r="B104" s="22">
        <v>39544</v>
      </c>
      <c r="C104" s="85"/>
      <c r="D104" s="85"/>
      <c r="E104" s="85"/>
      <c r="F104" s="85"/>
      <c r="G104" s="85"/>
      <c r="H104" s="85"/>
      <c r="I104" s="85"/>
      <c r="J104" s="85"/>
      <c r="K104" s="85"/>
      <c r="L104" s="85"/>
      <c r="M104" s="85"/>
      <c r="N104" s="85"/>
      <c r="O104" s="85"/>
      <c r="P104" s="85"/>
      <c r="Q104" s="85"/>
      <c r="R104" s="85"/>
      <c r="S104" s="85"/>
      <c r="T104" s="85"/>
      <c r="U104" s="85"/>
      <c r="V104" s="85"/>
      <c r="W104" s="85"/>
      <c r="X104" s="85"/>
      <c r="Y104" s="85"/>
      <c r="Z104" s="85"/>
    </row>
    <row r="105" spans="1:26">
      <c r="A105" s="76" t="str">
        <f t="shared" si="1"/>
        <v>408</v>
      </c>
      <c r="B105" s="22">
        <v>39545</v>
      </c>
      <c r="C105" s="85">
        <v>3</v>
      </c>
      <c r="D105" s="85">
        <v>2</v>
      </c>
      <c r="E105" s="85">
        <v>4</v>
      </c>
      <c r="F105" s="85">
        <v>1</v>
      </c>
      <c r="G105" s="85">
        <v>3</v>
      </c>
      <c r="H105" s="85">
        <v>3</v>
      </c>
      <c r="I105" s="85">
        <v>2</v>
      </c>
      <c r="J105" s="85">
        <v>3</v>
      </c>
      <c r="K105" s="85">
        <v>2</v>
      </c>
      <c r="L105" s="85">
        <v>1</v>
      </c>
      <c r="M105" s="85">
        <v>0</v>
      </c>
      <c r="N105" s="85">
        <v>4</v>
      </c>
      <c r="O105" s="85">
        <v>3</v>
      </c>
      <c r="P105" s="85">
        <v>2</v>
      </c>
      <c r="Q105" s="85">
        <v>4</v>
      </c>
      <c r="R105" s="85">
        <v>2</v>
      </c>
      <c r="S105" s="85">
        <v>3</v>
      </c>
      <c r="T105" s="85">
        <v>1</v>
      </c>
      <c r="U105" s="85">
        <v>2</v>
      </c>
      <c r="V105" s="85">
        <v>3</v>
      </c>
      <c r="W105" s="85">
        <v>2</v>
      </c>
      <c r="X105" s="85">
        <v>2</v>
      </c>
      <c r="Y105" s="85">
        <v>0</v>
      </c>
      <c r="Z105" s="85">
        <v>2</v>
      </c>
    </row>
    <row r="106" spans="1:26">
      <c r="A106" s="76" t="str">
        <f t="shared" si="1"/>
        <v>408</v>
      </c>
      <c r="B106" s="22">
        <v>39546</v>
      </c>
      <c r="C106" s="85">
        <v>4</v>
      </c>
      <c r="D106" s="85">
        <v>2</v>
      </c>
      <c r="E106" s="85">
        <v>3</v>
      </c>
      <c r="F106" s="85">
        <v>2</v>
      </c>
      <c r="G106" s="85">
        <v>3</v>
      </c>
      <c r="H106" s="85">
        <v>3</v>
      </c>
      <c r="I106" s="85">
        <v>1</v>
      </c>
      <c r="J106" s="85">
        <v>3</v>
      </c>
      <c r="K106" s="85">
        <v>1</v>
      </c>
      <c r="L106" s="85">
        <v>3</v>
      </c>
      <c r="M106" s="85">
        <v>1</v>
      </c>
      <c r="N106" s="85">
        <v>4</v>
      </c>
      <c r="O106" s="85">
        <v>3</v>
      </c>
      <c r="P106" s="85">
        <v>2</v>
      </c>
      <c r="Q106" s="85">
        <v>4</v>
      </c>
      <c r="R106" s="85">
        <v>2</v>
      </c>
      <c r="S106" s="85">
        <v>4</v>
      </c>
      <c r="T106" s="85">
        <v>1</v>
      </c>
      <c r="U106" s="85">
        <v>2</v>
      </c>
      <c r="V106" s="85">
        <v>3</v>
      </c>
      <c r="W106" s="85">
        <v>2</v>
      </c>
      <c r="X106" s="85">
        <v>2</v>
      </c>
      <c r="Y106" s="85">
        <v>0</v>
      </c>
      <c r="Z106" s="85">
        <v>4</v>
      </c>
    </row>
    <row r="107" spans="1:26">
      <c r="A107" s="76" t="str">
        <f t="shared" si="1"/>
        <v>408</v>
      </c>
      <c r="B107" s="22">
        <v>39547</v>
      </c>
      <c r="C107" s="85">
        <v>4</v>
      </c>
      <c r="D107" s="85">
        <v>2</v>
      </c>
      <c r="E107" s="85">
        <v>4</v>
      </c>
      <c r="F107" s="85">
        <v>1</v>
      </c>
      <c r="G107" s="85">
        <v>3</v>
      </c>
      <c r="H107" s="85">
        <v>2</v>
      </c>
      <c r="I107" s="85">
        <v>1</v>
      </c>
      <c r="J107" s="85">
        <v>3</v>
      </c>
      <c r="K107" s="85">
        <v>2</v>
      </c>
      <c r="L107" s="85">
        <v>3</v>
      </c>
      <c r="M107" s="85">
        <v>1</v>
      </c>
      <c r="N107" s="85">
        <v>4</v>
      </c>
      <c r="O107" s="85">
        <v>4</v>
      </c>
      <c r="P107" s="85">
        <v>2</v>
      </c>
      <c r="Q107" s="85">
        <v>4</v>
      </c>
      <c r="R107" s="85">
        <v>2</v>
      </c>
      <c r="S107" s="85">
        <v>4</v>
      </c>
      <c r="T107" s="85">
        <v>1</v>
      </c>
      <c r="U107" s="85">
        <v>1</v>
      </c>
      <c r="V107" s="85">
        <v>3</v>
      </c>
      <c r="W107" s="85">
        <v>2</v>
      </c>
      <c r="X107" s="85">
        <v>2</v>
      </c>
      <c r="Y107" s="85">
        <v>0</v>
      </c>
      <c r="Z107" s="85">
        <v>4</v>
      </c>
    </row>
    <row r="108" spans="1:26">
      <c r="A108" s="76" t="str">
        <f t="shared" si="1"/>
        <v>408</v>
      </c>
      <c r="B108" s="22">
        <v>39548</v>
      </c>
      <c r="C108" s="85">
        <v>4</v>
      </c>
      <c r="D108" s="85">
        <v>2</v>
      </c>
      <c r="E108" s="85">
        <v>4</v>
      </c>
      <c r="F108" s="85">
        <v>1</v>
      </c>
      <c r="G108" s="85">
        <v>3</v>
      </c>
      <c r="H108" s="85">
        <v>2</v>
      </c>
      <c r="I108" s="85">
        <v>1</v>
      </c>
      <c r="J108" s="85">
        <v>3</v>
      </c>
      <c r="K108" s="85">
        <v>1</v>
      </c>
      <c r="L108" s="85">
        <v>3</v>
      </c>
      <c r="M108" s="85">
        <v>1</v>
      </c>
      <c r="N108" s="85">
        <v>4</v>
      </c>
      <c r="O108" s="85">
        <v>4</v>
      </c>
      <c r="P108" s="85">
        <v>2</v>
      </c>
      <c r="Q108" s="85">
        <v>4</v>
      </c>
      <c r="R108" s="85">
        <v>2</v>
      </c>
      <c r="S108" s="85">
        <v>4</v>
      </c>
      <c r="T108" s="85">
        <v>2</v>
      </c>
      <c r="U108" s="85">
        <v>2</v>
      </c>
      <c r="V108" s="85">
        <v>3</v>
      </c>
      <c r="W108" s="85">
        <v>2</v>
      </c>
      <c r="X108" s="85">
        <v>2</v>
      </c>
      <c r="Y108" s="85">
        <v>0</v>
      </c>
      <c r="Z108" s="85">
        <v>4</v>
      </c>
    </row>
    <row r="109" spans="1:26">
      <c r="A109" s="76" t="str">
        <f t="shared" si="1"/>
        <v>408</v>
      </c>
      <c r="B109" s="22">
        <v>39549</v>
      </c>
      <c r="C109" s="85">
        <v>4</v>
      </c>
      <c r="D109" s="85">
        <v>2</v>
      </c>
      <c r="E109" s="85">
        <v>4</v>
      </c>
      <c r="F109" s="85">
        <v>1</v>
      </c>
      <c r="G109" s="85">
        <v>4</v>
      </c>
      <c r="H109" s="85">
        <v>2</v>
      </c>
      <c r="I109" s="85">
        <v>2</v>
      </c>
      <c r="J109" s="85">
        <v>3</v>
      </c>
      <c r="K109" s="85">
        <v>1</v>
      </c>
      <c r="L109" s="85">
        <v>3</v>
      </c>
      <c r="M109" s="85">
        <v>1</v>
      </c>
      <c r="N109" s="85">
        <v>4</v>
      </c>
      <c r="O109" s="85">
        <v>4</v>
      </c>
      <c r="P109" s="85">
        <v>2</v>
      </c>
      <c r="Q109" s="85">
        <v>3</v>
      </c>
      <c r="R109" s="85">
        <v>2</v>
      </c>
      <c r="S109" s="85">
        <v>3</v>
      </c>
      <c r="T109" s="85">
        <v>2</v>
      </c>
      <c r="U109" s="85">
        <v>1</v>
      </c>
      <c r="V109" s="85">
        <v>2</v>
      </c>
      <c r="W109" s="85">
        <v>2</v>
      </c>
      <c r="X109" s="85">
        <v>2</v>
      </c>
      <c r="Y109" s="85">
        <v>0</v>
      </c>
      <c r="Z109" s="85">
        <v>5</v>
      </c>
    </row>
    <row r="110" spans="1:26">
      <c r="A110" s="76" t="str">
        <f t="shared" si="1"/>
        <v>408</v>
      </c>
      <c r="B110" s="22">
        <v>39550</v>
      </c>
      <c r="C110" s="85"/>
      <c r="D110" s="85"/>
      <c r="E110" s="85"/>
      <c r="F110" s="85"/>
      <c r="G110" s="85"/>
      <c r="H110" s="85"/>
      <c r="I110" s="85"/>
      <c r="J110" s="85"/>
      <c r="K110" s="85"/>
      <c r="L110" s="85"/>
      <c r="M110" s="85"/>
      <c r="N110" s="85"/>
      <c r="O110" s="85"/>
      <c r="P110" s="85"/>
      <c r="Q110" s="85"/>
      <c r="R110" s="85"/>
      <c r="S110" s="85"/>
      <c r="T110" s="85"/>
      <c r="U110" s="85"/>
      <c r="V110" s="85"/>
      <c r="W110" s="85"/>
      <c r="X110" s="85"/>
      <c r="Y110" s="85"/>
      <c r="Z110" s="85"/>
    </row>
    <row r="111" spans="1:26">
      <c r="A111" s="76" t="str">
        <f t="shared" si="1"/>
        <v>408</v>
      </c>
      <c r="B111" s="22">
        <v>39551</v>
      </c>
      <c r="C111" s="85"/>
      <c r="D111" s="85"/>
      <c r="E111" s="85"/>
      <c r="F111" s="85"/>
      <c r="G111" s="85"/>
      <c r="H111" s="85"/>
      <c r="I111" s="85"/>
      <c r="J111" s="85"/>
      <c r="K111" s="85"/>
      <c r="L111" s="85"/>
      <c r="M111" s="85"/>
      <c r="N111" s="85"/>
      <c r="O111" s="85"/>
      <c r="P111" s="85"/>
      <c r="Q111" s="85"/>
      <c r="R111" s="85"/>
      <c r="S111" s="85"/>
      <c r="T111" s="85"/>
      <c r="U111" s="85"/>
      <c r="V111" s="85"/>
      <c r="W111" s="85"/>
      <c r="X111" s="85"/>
      <c r="Y111" s="85"/>
      <c r="Z111" s="85"/>
    </row>
    <row r="112" spans="1:26">
      <c r="A112" s="76" t="str">
        <f t="shared" si="1"/>
        <v>408</v>
      </c>
      <c r="B112" s="22">
        <v>39552</v>
      </c>
      <c r="C112" s="85">
        <v>4</v>
      </c>
      <c r="D112" s="85">
        <v>2</v>
      </c>
      <c r="E112" s="85">
        <v>4</v>
      </c>
      <c r="F112" s="85">
        <v>2</v>
      </c>
      <c r="G112" s="85">
        <v>4</v>
      </c>
      <c r="H112" s="85">
        <v>2</v>
      </c>
      <c r="I112" s="85">
        <v>1</v>
      </c>
      <c r="J112" s="85">
        <v>3</v>
      </c>
      <c r="K112" s="85">
        <v>2</v>
      </c>
      <c r="L112" s="85">
        <v>2</v>
      </c>
      <c r="M112" s="85">
        <v>0</v>
      </c>
      <c r="N112" s="85">
        <v>5</v>
      </c>
      <c r="O112" s="85">
        <v>4</v>
      </c>
      <c r="P112" s="85">
        <v>2</v>
      </c>
      <c r="Q112" s="85">
        <v>4</v>
      </c>
      <c r="R112" s="85">
        <v>1</v>
      </c>
      <c r="S112" s="85">
        <v>4</v>
      </c>
      <c r="T112" s="85">
        <v>2</v>
      </c>
      <c r="U112" s="85">
        <v>2</v>
      </c>
      <c r="V112" s="85">
        <v>3</v>
      </c>
      <c r="W112" s="85">
        <v>2</v>
      </c>
      <c r="X112" s="85">
        <v>2</v>
      </c>
      <c r="Y112" s="85">
        <v>0</v>
      </c>
      <c r="Z112" s="85">
        <v>2</v>
      </c>
    </row>
    <row r="113" spans="1:26">
      <c r="A113" s="76" t="str">
        <f t="shared" si="1"/>
        <v>408</v>
      </c>
      <c r="B113" s="22">
        <v>39553</v>
      </c>
      <c r="C113" s="85">
        <v>4</v>
      </c>
      <c r="D113" s="85">
        <v>2</v>
      </c>
      <c r="E113" s="85">
        <v>4</v>
      </c>
      <c r="F113" s="85">
        <v>2</v>
      </c>
      <c r="G113" s="85">
        <v>4</v>
      </c>
      <c r="H113" s="85">
        <v>2</v>
      </c>
      <c r="I113" s="85">
        <v>1</v>
      </c>
      <c r="J113" s="85">
        <v>3</v>
      </c>
      <c r="K113" s="85">
        <v>2</v>
      </c>
      <c r="L113" s="85">
        <v>2</v>
      </c>
      <c r="M113" s="85">
        <v>0</v>
      </c>
      <c r="N113" s="85">
        <v>5</v>
      </c>
      <c r="O113" s="85">
        <v>4</v>
      </c>
      <c r="P113" s="85">
        <v>2</v>
      </c>
      <c r="Q113" s="85">
        <v>4</v>
      </c>
      <c r="R113" s="85">
        <v>1</v>
      </c>
      <c r="S113" s="85">
        <v>3</v>
      </c>
      <c r="T113" s="85">
        <v>2</v>
      </c>
      <c r="U113" s="85">
        <v>2</v>
      </c>
      <c r="V113" s="85">
        <v>3</v>
      </c>
      <c r="W113" s="85">
        <v>1</v>
      </c>
      <c r="X113" s="85">
        <v>3</v>
      </c>
      <c r="Y113" s="85">
        <v>0</v>
      </c>
      <c r="Z113" s="85">
        <v>2</v>
      </c>
    </row>
    <row r="114" spans="1:26">
      <c r="A114" s="76" t="str">
        <f t="shared" si="1"/>
        <v>408</v>
      </c>
      <c r="B114" s="22">
        <v>39554</v>
      </c>
      <c r="C114" s="85">
        <v>4</v>
      </c>
      <c r="D114" s="85">
        <v>2</v>
      </c>
      <c r="E114" s="85">
        <v>4</v>
      </c>
      <c r="F114" s="85">
        <v>2</v>
      </c>
      <c r="G114" s="85">
        <v>4</v>
      </c>
      <c r="H114" s="85">
        <v>2</v>
      </c>
      <c r="I114" s="85">
        <v>1</v>
      </c>
      <c r="J114" s="85">
        <v>3</v>
      </c>
      <c r="K114" s="85">
        <v>2</v>
      </c>
      <c r="L114" s="85">
        <v>2</v>
      </c>
      <c r="M114" s="85">
        <v>0</v>
      </c>
      <c r="N114" s="85">
        <v>5</v>
      </c>
      <c r="O114" s="85">
        <v>3</v>
      </c>
      <c r="P114" s="85">
        <v>2</v>
      </c>
      <c r="Q114" s="85">
        <v>4</v>
      </c>
      <c r="R114" s="85">
        <v>1</v>
      </c>
      <c r="S114" s="85">
        <v>3</v>
      </c>
      <c r="T114" s="85">
        <v>2</v>
      </c>
      <c r="U114" s="85">
        <v>2</v>
      </c>
      <c r="V114" s="85">
        <v>3</v>
      </c>
      <c r="W114" s="85">
        <v>1</v>
      </c>
      <c r="X114" s="85">
        <v>2</v>
      </c>
      <c r="Y114" s="85">
        <v>0</v>
      </c>
      <c r="Z114" s="85">
        <v>1</v>
      </c>
    </row>
    <row r="115" spans="1:26">
      <c r="A115" s="76" t="str">
        <f t="shared" si="1"/>
        <v>408</v>
      </c>
      <c r="B115" s="22">
        <v>39555</v>
      </c>
      <c r="C115" s="85">
        <v>4</v>
      </c>
      <c r="D115" s="85">
        <v>2</v>
      </c>
      <c r="E115" s="85">
        <v>4</v>
      </c>
      <c r="F115" s="85">
        <v>2</v>
      </c>
      <c r="G115" s="85">
        <v>4</v>
      </c>
      <c r="H115" s="85">
        <v>2</v>
      </c>
      <c r="I115" s="85">
        <v>1</v>
      </c>
      <c r="J115" s="85">
        <v>3</v>
      </c>
      <c r="K115" s="85">
        <v>2</v>
      </c>
      <c r="L115" s="85">
        <v>2</v>
      </c>
      <c r="M115" s="85">
        <v>0</v>
      </c>
      <c r="N115" s="85">
        <v>5</v>
      </c>
      <c r="O115" s="85">
        <v>4</v>
      </c>
      <c r="P115" s="85">
        <v>2</v>
      </c>
      <c r="Q115" s="85">
        <v>4</v>
      </c>
      <c r="R115" s="85">
        <v>1</v>
      </c>
      <c r="S115" s="85">
        <v>4</v>
      </c>
      <c r="T115" s="85">
        <v>2</v>
      </c>
      <c r="U115" s="85">
        <v>2</v>
      </c>
      <c r="V115" s="85">
        <v>3</v>
      </c>
      <c r="W115" s="85">
        <v>1</v>
      </c>
      <c r="X115" s="85">
        <v>2</v>
      </c>
      <c r="Y115" s="85">
        <v>0</v>
      </c>
      <c r="Z115" s="85">
        <v>2</v>
      </c>
    </row>
    <row r="116" spans="1:26">
      <c r="A116" s="76" t="str">
        <f t="shared" si="1"/>
        <v>408</v>
      </c>
      <c r="B116" s="22">
        <v>39556</v>
      </c>
      <c r="C116" s="85">
        <v>4</v>
      </c>
      <c r="D116" s="85">
        <v>2</v>
      </c>
      <c r="E116" s="85">
        <v>4</v>
      </c>
      <c r="F116" s="85">
        <v>2</v>
      </c>
      <c r="G116" s="85">
        <v>2</v>
      </c>
      <c r="H116" s="85">
        <v>2</v>
      </c>
      <c r="I116" s="85">
        <v>1</v>
      </c>
      <c r="J116" s="85">
        <v>3</v>
      </c>
      <c r="K116" s="85">
        <v>2</v>
      </c>
      <c r="L116" s="85">
        <v>1</v>
      </c>
      <c r="M116" s="85">
        <v>0</v>
      </c>
      <c r="N116" s="85">
        <v>5</v>
      </c>
      <c r="O116" s="85">
        <v>4</v>
      </c>
      <c r="P116" s="85">
        <v>2</v>
      </c>
      <c r="Q116" s="85">
        <v>4</v>
      </c>
      <c r="R116" s="85">
        <v>1</v>
      </c>
      <c r="S116" s="85">
        <v>3</v>
      </c>
      <c r="T116" s="85">
        <v>2</v>
      </c>
      <c r="U116" s="85">
        <v>3</v>
      </c>
      <c r="V116" s="85">
        <v>3</v>
      </c>
      <c r="W116" s="85">
        <v>2</v>
      </c>
      <c r="X116" s="85">
        <v>2</v>
      </c>
      <c r="Y116" s="85">
        <v>0</v>
      </c>
      <c r="Z116" s="85">
        <v>2</v>
      </c>
    </row>
    <row r="117" spans="1:26">
      <c r="A117" s="76" t="str">
        <f t="shared" si="1"/>
        <v>408</v>
      </c>
      <c r="B117" s="22">
        <v>39557</v>
      </c>
      <c r="C117" s="85"/>
      <c r="D117" s="85"/>
      <c r="E117" s="85"/>
      <c r="F117" s="85"/>
      <c r="G117" s="85"/>
      <c r="H117" s="85"/>
      <c r="I117" s="85"/>
      <c r="J117" s="85"/>
      <c r="K117" s="85"/>
      <c r="L117" s="85"/>
      <c r="M117" s="85"/>
      <c r="N117" s="85"/>
      <c r="O117" s="85"/>
      <c r="P117" s="85"/>
      <c r="Q117" s="85"/>
      <c r="R117" s="85"/>
      <c r="S117" s="85"/>
      <c r="T117" s="85"/>
      <c r="U117" s="85"/>
      <c r="V117" s="85"/>
      <c r="W117" s="85"/>
      <c r="X117" s="85"/>
      <c r="Y117" s="85"/>
      <c r="Z117" s="85"/>
    </row>
    <row r="118" spans="1:26">
      <c r="A118" s="76" t="str">
        <f t="shared" si="1"/>
        <v>408</v>
      </c>
      <c r="B118" s="22">
        <v>39558</v>
      </c>
      <c r="C118" s="85"/>
      <c r="D118" s="85"/>
      <c r="E118" s="85"/>
      <c r="F118" s="85"/>
      <c r="G118" s="85"/>
      <c r="H118" s="85"/>
      <c r="I118" s="85"/>
      <c r="J118" s="85"/>
      <c r="K118" s="85"/>
      <c r="L118" s="85"/>
      <c r="M118" s="85"/>
      <c r="N118" s="85"/>
      <c r="O118" s="85"/>
      <c r="P118" s="85"/>
      <c r="Q118" s="85"/>
      <c r="R118" s="85"/>
      <c r="S118" s="85"/>
      <c r="T118" s="85"/>
      <c r="U118" s="85"/>
      <c r="V118" s="85"/>
      <c r="W118" s="85"/>
      <c r="X118" s="85"/>
      <c r="Y118" s="85"/>
      <c r="Z118" s="85"/>
    </row>
    <row r="119" spans="1:26">
      <c r="A119" s="76" t="str">
        <f t="shared" si="1"/>
        <v>408</v>
      </c>
      <c r="B119" s="22">
        <v>39559</v>
      </c>
      <c r="C119" s="85">
        <v>4</v>
      </c>
      <c r="D119" s="85">
        <v>2</v>
      </c>
      <c r="E119" s="85">
        <v>4</v>
      </c>
      <c r="F119" s="85">
        <v>1</v>
      </c>
      <c r="G119" s="85">
        <v>4</v>
      </c>
      <c r="H119" s="85">
        <v>2</v>
      </c>
      <c r="I119" s="85">
        <v>2</v>
      </c>
      <c r="J119" s="85">
        <v>3</v>
      </c>
      <c r="K119" s="85">
        <v>2</v>
      </c>
      <c r="L119" s="85">
        <v>2</v>
      </c>
      <c r="M119" s="85">
        <v>1</v>
      </c>
      <c r="N119" s="85">
        <v>5</v>
      </c>
      <c r="O119" s="85">
        <v>4</v>
      </c>
      <c r="P119" s="85">
        <v>2</v>
      </c>
      <c r="Q119" s="85">
        <v>2</v>
      </c>
      <c r="R119" s="85">
        <v>1</v>
      </c>
      <c r="S119" s="85">
        <v>4</v>
      </c>
      <c r="T119" s="85">
        <v>2</v>
      </c>
      <c r="U119" s="85">
        <v>1</v>
      </c>
      <c r="V119" s="85">
        <v>3</v>
      </c>
      <c r="W119" s="85">
        <v>2</v>
      </c>
      <c r="X119" s="85">
        <v>2</v>
      </c>
      <c r="Y119" s="85">
        <v>0</v>
      </c>
      <c r="Z119" s="85">
        <v>2</v>
      </c>
    </row>
    <row r="120" spans="1:26">
      <c r="A120" s="76" t="str">
        <f t="shared" si="1"/>
        <v>408</v>
      </c>
      <c r="B120" s="22">
        <v>39560</v>
      </c>
      <c r="C120" s="85">
        <v>4</v>
      </c>
      <c r="D120" s="85">
        <v>2</v>
      </c>
      <c r="E120" s="85">
        <v>4</v>
      </c>
      <c r="F120" s="85">
        <v>1</v>
      </c>
      <c r="G120" s="85">
        <v>4</v>
      </c>
      <c r="H120" s="85">
        <v>2</v>
      </c>
      <c r="I120" s="85">
        <v>2</v>
      </c>
      <c r="J120" s="85">
        <v>3</v>
      </c>
      <c r="K120" s="85">
        <v>2</v>
      </c>
      <c r="L120" s="85">
        <v>2</v>
      </c>
      <c r="M120" s="85">
        <v>1</v>
      </c>
      <c r="N120" s="85">
        <v>5</v>
      </c>
      <c r="O120" s="85">
        <v>4</v>
      </c>
      <c r="P120" s="85">
        <v>2</v>
      </c>
      <c r="Q120" s="85">
        <v>2</v>
      </c>
      <c r="R120" s="85">
        <v>1</v>
      </c>
      <c r="S120" s="85">
        <v>4</v>
      </c>
      <c r="T120" s="85">
        <v>2</v>
      </c>
      <c r="U120" s="85">
        <v>1</v>
      </c>
      <c r="V120" s="85">
        <v>3</v>
      </c>
      <c r="W120" s="85">
        <v>2</v>
      </c>
      <c r="X120" s="85">
        <v>2</v>
      </c>
      <c r="Y120" s="85">
        <v>0</v>
      </c>
      <c r="Z120" s="85">
        <v>2</v>
      </c>
    </row>
    <row r="121" spans="1:26">
      <c r="A121" s="76" t="str">
        <f t="shared" si="1"/>
        <v>408</v>
      </c>
      <c r="B121" s="22">
        <v>39561</v>
      </c>
      <c r="C121" s="85">
        <v>4</v>
      </c>
      <c r="D121" s="85">
        <v>2</v>
      </c>
      <c r="E121" s="85">
        <v>4</v>
      </c>
      <c r="F121" s="85">
        <v>2</v>
      </c>
      <c r="G121" s="85">
        <v>4</v>
      </c>
      <c r="H121" s="85">
        <v>2</v>
      </c>
      <c r="I121" s="85">
        <v>1</v>
      </c>
      <c r="J121" s="85">
        <v>3</v>
      </c>
      <c r="K121" s="85">
        <v>2</v>
      </c>
      <c r="L121" s="85">
        <v>2</v>
      </c>
      <c r="M121" s="85"/>
      <c r="N121" s="85">
        <v>1</v>
      </c>
      <c r="O121" s="85">
        <v>4</v>
      </c>
      <c r="P121" s="85">
        <v>2</v>
      </c>
      <c r="Q121" s="85">
        <v>4</v>
      </c>
      <c r="R121" s="85">
        <v>1</v>
      </c>
      <c r="S121" s="85">
        <v>4</v>
      </c>
      <c r="T121" s="85">
        <v>2</v>
      </c>
      <c r="U121" s="85">
        <v>2</v>
      </c>
      <c r="V121" s="85">
        <v>3</v>
      </c>
      <c r="W121" s="85">
        <v>2</v>
      </c>
      <c r="X121" s="85">
        <v>2</v>
      </c>
      <c r="Y121" s="85">
        <v>1</v>
      </c>
      <c r="Z121" s="85">
        <v>5</v>
      </c>
    </row>
    <row r="122" spans="1:26">
      <c r="A122" s="76" t="str">
        <f t="shared" si="1"/>
        <v>408</v>
      </c>
      <c r="B122" s="22">
        <v>39562</v>
      </c>
      <c r="C122" s="85">
        <v>4</v>
      </c>
      <c r="D122" s="85">
        <v>2</v>
      </c>
      <c r="E122" s="85">
        <v>5</v>
      </c>
      <c r="F122" s="85">
        <v>1</v>
      </c>
      <c r="G122" s="85">
        <v>4</v>
      </c>
      <c r="H122" s="85">
        <v>2</v>
      </c>
      <c r="I122" s="85">
        <v>2</v>
      </c>
      <c r="J122" s="85">
        <v>3</v>
      </c>
      <c r="K122" s="85">
        <v>2</v>
      </c>
      <c r="L122" s="85">
        <v>2</v>
      </c>
      <c r="M122" s="85">
        <v>1</v>
      </c>
      <c r="N122" s="85">
        <v>5</v>
      </c>
      <c r="O122" s="85">
        <v>4</v>
      </c>
      <c r="P122" s="85">
        <v>2</v>
      </c>
      <c r="Q122" s="85">
        <v>4</v>
      </c>
      <c r="R122" s="85">
        <v>2</v>
      </c>
      <c r="S122" s="85">
        <v>4</v>
      </c>
      <c r="T122" s="85">
        <v>2</v>
      </c>
      <c r="U122" s="85">
        <v>1</v>
      </c>
      <c r="V122" s="85">
        <v>3</v>
      </c>
      <c r="W122" s="85">
        <v>2</v>
      </c>
      <c r="X122" s="85">
        <v>2</v>
      </c>
      <c r="Y122" s="85"/>
      <c r="Z122" s="85">
        <v>1</v>
      </c>
    </row>
    <row r="123" spans="1:26">
      <c r="A123" s="76" t="str">
        <f t="shared" si="1"/>
        <v>408</v>
      </c>
      <c r="B123" s="22">
        <v>39563</v>
      </c>
      <c r="C123" s="85">
        <v>4</v>
      </c>
      <c r="D123" s="85">
        <v>2</v>
      </c>
      <c r="E123" s="85">
        <v>5</v>
      </c>
      <c r="F123" s="85">
        <v>1</v>
      </c>
      <c r="G123" s="85">
        <v>4</v>
      </c>
      <c r="H123" s="85">
        <v>2</v>
      </c>
      <c r="I123" s="85">
        <v>2</v>
      </c>
      <c r="J123" s="85">
        <v>3</v>
      </c>
      <c r="K123" s="85">
        <v>2</v>
      </c>
      <c r="L123" s="85">
        <v>2</v>
      </c>
      <c r="M123" s="85">
        <v>1</v>
      </c>
      <c r="N123" s="85">
        <v>5</v>
      </c>
      <c r="O123" s="85">
        <v>4</v>
      </c>
      <c r="P123" s="85">
        <v>2</v>
      </c>
      <c r="Q123" s="85">
        <v>4</v>
      </c>
      <c r="R123" s="85">
        <v>2</v>
      </c>
      <c r="S123" s="85">
        <v>3</v>
      </c>
      <c r="T123" s="85">
        <v>2</v>
      </c>
      <c r="U123" s="85">
        <v>1</v>
      </c>
      <c r="V123" s="85">
        <v>3</v>
      </c>
      <c r="W123" s="85">
        <v>1</v>
      </c>
      <c r="X123" s="85">
        <v>1</v>
      </c>
      <c r="Y123" s="85"/>
      <c r="Z123" s="85">
        <v>1</v>
      </c>
    </row>
    <row r="124" spans="1:26">
      <c r="A124" s="76" t="str">
        <f t="shared" si="1"/>
        <v>408</v>
      </c>
      <c r="B124" s="22">
        <v>39564</v>
      </c>
      <c r="C124" s="85"/>
      <c r="D124" s="85"/>
      <c r="E124" s="85"/>
      <c r="F124" s="85"/>
      <c r="G124" s="85"/>
      <c r="H124" s="85"/>
      <c r="I124" s="85"/>
      <c r="J124" s="85"/>
      <c r="K124" s="85"/>
      <c r="L124" s="85"/>
      <c r="M124" s="85"/>
      <c r="N124" s="85"/>
      <c r="O124" s="85"/>
      <c r="P124" s="85"/>
      <c r="Q124" s="85"/>
      <c r="R124" s="85"/>
      <c r="S124" s="85"/>
      <c r="T124" s="85"/>
      <c r="U124" s="85"/>
      <c r="V124" s="85"/>
      <c r="W124" s="85"/>
      <c r="X124" s="85"/>
      <c r="Y124" s="85"/>
      <c r="Z124" s="85"/>
    </row>
    <row r="125" spans="1:26">
      <c r="A125" s="76" t="str">
        <f t="shared" si="1"/>
        <v>408</v>
      </c>
      <c r="B125" s="22">
        <v>39565</v>
      </c>
      <c r="C125" s="85"/>
      <c r="D125" s="85"/>
      <c r="E125" s="85"/>
      <c r="F125" s="85"/>
      <c r="G125" s="85"/>
      <c r="H125" s="85"/>
      <c r="I125" s="85"/>
      <c r="J125" s="85"/>
      <c r="K125" s="85"/>
      <c r="L125" s="85"/>
      <c r="M125" s="85"/>
      <c r="N125" s="85"/>
      <c r="O125" s="85"/>
      <c r="P125" s="85"/>
      <c r="Q125" s="85"/>
      <c r="R125" s="85"/>
      <c r="S125" s="85"/>
      <c r="T125" s="85"/>
      <c r="U125" s="85"/>
      <c r="V125" s="85"/>
      <c r="W125" s="85"/>
      <c r="X125" s="85"/>
      <c r="Y125" s="85"/>
      <c r="Z125" s="85"/>
    </row>
    <row r="126" spans="1:26">
      <c r="A126" s="76" t="str">
        <f t="shared" si="1"/>
        <v>408</v>
      </c>
      <c r="B126" s="22">
        <v>39566</v>
      </c>
      <c r="C126" s="85">
        <v>4</v>
      </c>
      <c r="D126" s="85">
        <v>2</v>
      </c>
      <c r="E126" s="85">
        <v>3</v>
      </c>
      <c r="F126" s="85">
        <v>1</v>
      </c>
      <c r="G126" s="85">
        <v>3</v>
      </c>
      <c r="H126" s="85">
        <v>2</v>
      </c>
      <c r="I126" s="85">
        <v>1</v>
      </c>
      <c r="J126" s="85">
        <v>2</v>
      </c>
      <c r="K126" s="85">
        <v>1</v>
      </c>
      <c r="L126" s="85">
        <v>1</v>
      </c>
      <c r="M126" s="85"/>
      <c r="N126" s="85">
        <v>5</v>
      </c>
      <c r="O126" s="85">
        <v>2</v>
      </c>
      <c r="P126" s="85">
        <v>5</v>
      </c>
      <c r="Q126" s="85">
        <v>1</v>
      </c>
      <c r="R126" s="85">
        <v>4</v>
      </c>
      <c r="S126" s="85">
        <v>2</v>
      </c>
      <c r="T126" s="85">
        <v>2</v>
      </c>
      <c r="U126" s="85">
        <v>3</v>
      </c>
      <c r="V126" s="85">
        <v>3</v>
      </c>
      <c r="W126" s="85"/>
      <c r="X126" s="85">
        <v>2</v>
      </c>
      <c r="Y126" s="85"/>
      <c r="Z126" s="85">
        <v>2</v>
      </c>
    </row>
    <row r="127" spans="1:26">
      <c r="A127" s="76" t="str">
        <f t="shared" si="1"/>
        <v>408</v>
      </c>
      <c r="B127" s="22">
        <v>39567</v>
      </c>
      <c r="C127" s="85">
        <v>4</v>
      </c>
      <c r="D127" s="85">
        <v>2</v>
      </c>
      <c r="E127" s="85">
        <v>3</v>
      </c>
      <c r="F127" s="85">
        <v>1</v>
      </c>
      <c r="G127" s="85">
        <v>3</v>
      </c>
      <c r="H127" s="85">
        <v>2</v>
      </c>
      <c r="I127" s="85">
        <v>1</v>
      </c>
      <c r="J127" s="85">
        <v>2</v>
      </c>
      <c r="K127" s="85">
        <v>1</v>
      </c>
      <c r="L127" s="85">
        <v>1</v>
      </c>
      <c r="M127" s="85"/>
      <c r="N127" s="85">
        <v>4</v>
      </c>
      <c r="O127" s="85">
        <v>4</v>
      </c>
      <c r="P127" s="85">
        <v>2</v>
      </c>
      <c r="Q127" s="85">
        <v>5</v>
      </c>
      <c r="R127" s="85">
        <v>1</v>
      </c>
      <c r="S127" s="85">
        <v>4</v>
      </c>
      <c r="T127" s="85">
        <v>2</v>
      </c>
      <c r="U127" s="85">
        <v>2</v>
      </c>
      <c r="V127" s="85">
        <v>3</v>
      </c>
      <c r="W127" s="85">
        <v>1</v>
      </c>
      <c r="X127" s="85">
        <v>3</v>
      </c>
      <c r="Y127" s="85">
        <v>2</v>
      </c>
      <c r="Z127" s="85"/>
    </row>
    <row r="128" spans="1:26">
      <c r="A128" s="76" t="str">
        <f t="shared" si="1"/>
        <v>408</v>
      </c>
      <c r="B128" s="22">
        <v>39568</v>
      </c>
      <c r="C128" s="85">
        <v>4</v>
      </c>
      <c r="D128" s="85">
        <v>2</v>
      </c>
      <c r="E128" s="85">
        <v>4</v>
      </c>
      <c r="F128" s="85">
        <v>1</v>
      </c>
      <c r="G128" s="85">
        <v>3</v>
      </c>
      <c r="H128" s="85">
        <v>2</v>
      </c>
      <c r="I128" s="85">
        <v>1</v>
      </c>
      <c r="J128" s="85">
        <v>3</v>
      </c>
      <c r="K128" s="85">
        <v>1</v>
      </c>
      <c r="L128" s="85">
        <v>1</v>
      </c>
      <c r="M128" s="85"/>
      <c r="N128" s="85">
        <v>4</v>
      </c>
      <c r="O128" s="85">
        <v>4</v>
      </c>
      <c r="P128" s="85">
        <v>2</v>
      </c>
      <c r="Q128" s="85">
        <v>5</v>
      </c>
      <c r="R128" s="85">
        <v>1</v>
      </c>
      <c r="S128" s="85">
        <v>4</v>
      </c>
      <c r="T128" s="85">
        <v>2</v>
      </c>
      <c r="U128" s="85">
        <v>2</v>
      </c>
      <c r="V128" s="85">
        <v>3</v>
      </c>
      <c r="W128" s="85"/>
      <c r="X128" s="85">
        <v>2</v>
      </c>
      <c r="Y128" s="85"/>
      <c r="Z128" s="85">
        <v>2</v>
      </c>
    </row>
    <row r="129" spans="1:26">
      <c r="A129" s="76" t="str">
        <f t="shared" si="1"/>
        <v>508</v>
      </c>
      <c r="B129" s="22">
        <v>39569</v>
      </c>
      <c r="C129" s="85"/>
      <c r="D129" s="85"/>
      <c r="E129" s="85"/>
      <c r="F129" s="85"/>
      <c r="G129" s="85"/>
      <c r="H129" s="85"/>
      <c r="I129" s="85"/>
      <c r="J129" s="85"/>
      <c r="K129" s="85"/>
      <c r="L129" s="85"/>
      <c r="M129" s="85"/>
      <c r="N129" s="85"/>
      <c r="O129" s="85"/>
      <c r="P129" s="85"/>
      <c r="Q129" s="85"/>
      <c r="R129" s="85"/>
      <c r="S129" s="85"/>
      <c r="T129" s="85"/>
      <c r="U129" s="85"/>
      <c r="V129" s="85"/>
      <c r="W129" s="85"/>
      <c r="X129" s="85"/>
      <c r="Y129" s="85"/>
      <c r="Z129" s="85"/>
    </row>
    <row r="130" spans="1:26">
      <c r="A130" s="76" t="str">
        <f t="shared" si="1"/>
        <v>508</v>
      </c>
      <c r="B130" s="22">
        <v>39570</v>
      </c>
      <c r="C130" s="85"/>
      <c r="D130" s="85"/>
      <c r="E130" s="85"/>
      <c r="F130" s="85"/>
      <c r="G130" s="85"/>
      <c r="H130" s="85"/>
      <c r="I130" s="85"/>
      <c r="J130" s="85"/>
      <c r="K130" s="85"/>
      <c r="L130" s="85"/>
      <c r="M130" s="85"/>
      <c r="N130" s="85"/>
      <c r="O130" s="85"/>
      <c r="P130" s="85"/>
      <c r="Q130" s="85"/>
      <c r="R130" s="85"/>
      <c r="S130" s="85"/>
      <c r="T130" s="85"/>
      <c r="U130" s="85"/>
      <c r="V130" s="85"/>
      <c r="W130" s="85"/>
      <c r="X130" s="85"/>
      <c r="Y130" s="85"/>
      <c r="Z130" s="85"/>
    </row>
    <row r="131" spans="1:26">
      <c r="A131" s="76" t="str">
        <f t="shared" si="1"/>
        <v>508</v>
      </c>
      <c r="B131" s="22">
        <v>39571</v>
      </c>
      <c r="C131" s="85"/>
      <c r="D131" s="85"/>
      <c r="E131" s="85"/>
      <c r="F131" s="85"/>
      <c r="G131" s="85"/>
      <c r="H131" s="85"/>
      <c r="I131" s="85"/>
      <c r="J131" s="85"/>
      <c r="K131" s="85"/>
      <c r="L131" s="85"/>
      <c r="M131" s="85"/>
      <c r="N131" s="85"/>
      <c r="O131" s="85"/>
      <c r="P131" s="85"/>
      <c r="Q131" s="85"/>
      <c r="R131" s="85"/>
      <c r="S131" s="85"/>
      <c r="T131" s="85"/>
      <c r="U131" s="85"/>
      <c r="V131" s="85"/>
      <c r="W131" s="85"/>
      <c r="X131" s="85"/>
      <c r="Y131" s="85"/>
      <c r="Z131" s="85"/>
    </row>
    <row r="132" spans="1:26">
      <c r="A132" s="76" t="str">
        <f t="shared" si="1"/>
        <v>508</v>
      </c>
      <c r="B132" s="22">
        <v>39572</v>
      </c>
      <c r="C132" s="85">
        <v>4</v>
      </c>
      <c r="D132" s="85">
        <v>2</v>
      </c>
      <c r="E132" s="85">
        <v>5</v>
      </c>
      <c r="F132" s="85">
        <v>1</v>
      </c>
      <c r="G132" s="85">
        <v>4</v>
      </c>
      <c r="H132" s="85">
        <v>2</v>
      </c>
      <c r="I132" s="85">
        <v>2</v>
      </c>
      <c r="J132" s="85">
        <v>3</v>
      </c>
      <c r="K132" s="85">
        <v>3</v>
      </c>
      <c r="L132" s="85">
        <v>3</v>
      </c>
      <c r="M132" s="85"/>
      <c r="N132" s="85">
        <v>1</v>
      </c>
      <c r="O132" s="85">
        <v>4</v>
      </c>
      <c r="P132" s="85">
        <v>2</v>
      </c>
      <c r="Q132" s="85">
        <v>4</v>
      </c>
      <c r="R132" s="85">
        <v>2</v>
      </c>
      <c r="S132" s="85">
        <v>3</v>
      </c>
      <c r="T132" s="85">
        <v>2</v>
      </c>
      <c r="U132" s="85">
        <v>1</v>
      </c>
      <c r="V132" s="85">
        <v>3</v>
      </c>
      <c r="W132" s="85">
        <v>1</v>
      </c>
      <c r="X132" s="85">
        <v>1</v>
      </c>
      <c r="Y132" s="85"/>
      <c r="Z132" s="85">
        <v>1</v>
      </c>
    </row>
    <row r="133" spans="1:26">
      <c r="A133" s="76" t="str">
        <f t="shared" si="1"/>
        <v>508</v>
      </c>
      <c r="B133" s="22">
        <v>39573</v>
      </c>
      <c r="C133" s="85">
        <v>4</v>
      </c>
      <c r="D133" s="85">
        <v>2</v>
      </c>
      <c r="E133" s="85">
        <v>5</v>
      </c>
      <c r="F133" s="85">
        <v>1</v>
      </c>
      <c r="G133" s="85">
        <v>4</v>
      </c>
      <c r="H133" s="85">
        <v>2</v>
      </c>
      <c r="I133" s="85">
        <v>3</v>
      </c>
      <c r="J133" s="85">
        <v>3</v>
      </c>
      <c r="K133" s="85">
        <v>3</v>
      </c>
      <c r="L133" s="85">
        <v>3</v>
      </c>
      <c r="M133" s="85"/>
      <c r="N133" s="85"/>
      <c r="O133" s="85">
        <v>4</v>
      </c>
      <c r="P133" s="85">
        <v>2</v>
      </c>
      <c r="Q133" s="85">
        <v>4</v>
      </c>
      <c r="R133" s="85">
        <v>1</v>
      </c>
      <c r="S133" s="85">
        <v>3</v>
      </c>
      <c r="T133" s="85">
        <v>2</v>
      </c>
      <c r="U133" s="85">
        <v>2</v>
      </c>
      <c r="V133" s="85">
        <v>3</v>
      </c>
      <c r="W133" s="85">
        <v>1</v>
      </c>
      <c r="X133" s="85">
        <v>1</v>
      </c>
      <c r="Y133" s="85"/>
      <c r="Z133" s="85">
        <v>1</v>
      </c>
    </row>
    <row r="134" spans="1:26">
      <c r="A134" s="76" t="str">
        <f t="shared" si="1"/>
        <v>508</v>
      </c>
      <c r="B134" s="22">
        <v>39574</v>
      </c>
      <c r="C134" s="85">
        <v>4</v>
      </c>
      <c r="D134" s="85">
        <v>2</v>
      </c>
      <c r="E134" s="85">
        <v>5</v>
      </c>
      <c r="F134" s="85">
        <v>1</v>
      </c>
      <c r="G134" s="85">
        <v>4</v>
      </c>
      <c r="H134" s="85">
        <v>2</v>
      </c>
      <c r="I134" s="85">
        <v>3</v>
      </c>
      <c r="J134" s="85">
        <v>3</v>
      </c>
      <c r="K134" s="85">
        <v>2</v>
      </c>
      <c r="L134" s="85">
        <v>2</v>
      </c>
      <c r="M134" s="85"/>
      <c r="N134" s="85"/>
      <c r="O134" s="85">
        <v>4</v>
      </c>
      <c r="P134" s="85">
        <v>2</v>
      </c>
      <c r="Q134" s="85">
        <v>4</v>
      </c>
      <c r="R134" s="85">
        <v>2</v>
      </c>
      <c r="S134" s="85">
        <v>4</v>
      </c>
      <c r="T134" s="85">
        <v>2</v>
      </c>
      <c r="U134" s="85">
        <v>2</v>
      </c>
      <c r="V134" s="85">
        <v>3</v>
      </c>
      <c r="W134" s="85">
        <v>2</v>
      </c>
      <c r="X134" s="85">
        <v>1</v>
      </c>
      <c r="Y134" s="85"/>
      <c r="Z134" s="85">
        <v>1</v>
      </c>
    </row>
    <row r="135" spans="1:26">
      <c r="A135" s="76" t="str">
        <f t="shared" si="1"/>
        <v>508</v>
      </c>
      <c r="B135" s="22">
        <v>39575</v>
      </c>
      <c r="C135" s="85">
        <v>4</v>
      </c>
      <c r="D135" s="85">
        <v>2</v>
      </c>
      <c r="E135" s="85">
        <v>4</v>
      </c>
      <c r="F135" s="85">
        <v>2</v>
      </c>
      <c r="G135" s="85">
        <v>3</v>
      </c>
      <c r="H135" s="85">
        <v>2</v>
      </c>
      <c r="I135" s="85">
        <v>2</v>
      </c>
      <c r="J135" s="85">
        <v>2</v>
      </c>
      <c r="K135" s="85">
        <v>2</v>
      </c>
      <c r="L135" s="85"/>
      <c r="M135" s="85">
        <v>1</v>
      </c>
      <c r="N135" s="85"/>
      <c r="O135" s="85">
        <v>4</v>
      </c>
      <c r="P135" s="85">
        <v>2</v>
      </c>
      <c r="Q135" s="85">
        <v>5</v>
      </c>
      <c r="R135" s="85">
        <v>2</v>
      </c>
      <c r="S135" s="85">
        <v>4</v>
      </c>
      <c r="T135" s="85">
        <v>2</v>
      </c>
      <c r="U135" s="85">
        <v>0</v>
      </c>
      <c r="V135" s="85">
        <v>3</v>
      </c>
      <c r="W135" s="85">
        <v>2</v>
      </c>
      <c r="X135" s="85">
        <v>1</v>
      </c>
      <c r="Y135" s="85"/>
      <c r="Z135" s="85"/>
    </row>
    <row r="136" spans="1:26">
      <c r="A136" s="76" t="str">
        <f t="shared" si="1"/>
        <v>508</v>
      </c>
      <c r="B136" s="22">
        <v>39576</v>
      </c>
      <c r="C136" s="85">
        <v>4</v>
      </c>
      <c r="D136" s="85">
        <v>2</v>
      </c>
      <c r="E136" s="85">
        <v>5</v>
      </c>
      <c r="F136" s="85">
        <v>1</v>
      </c>
      <c r="G136" s="85">
        <v>5</v>
      </c>
      <c r="H136" s="85">
        <v>2</v>
      </c>
      <c r="I136" s="85">
        <v>3</v>
      </c>
      <c r="J136" s="85">
        <v>3</v>
      </c>
      <c r="K136" s="85">
        <v>2</v>
      </c>
      <c r="L136" s="85">
        <v>2</v>
      </c>
      <c r="M136" s="85"/>
      <c r="N136" s="85"/>
      <c r="O136" s="85">
        <v>4</v>
      </c>
      <c r="P136" s="85">
        <v>3</v>
      </c>
      <c r="Q136" s="85">
        <v>5</v>
      </c>
      <c r="R136" s="85">
        <v>1</v>
      </c>
      <c r="S136" s="85">
        <v>4</v>
      </c>
      <c r="T136" s="85">
        <v>1</v>
      </c>
      <c r="U136" s="85">
        <v>3</v>
      </c>
      <c r="V136" s="85">
        <v>3</v>
      </c>
      <c r="W136" s="85">
        <v>2</v>
      </c>
      <c r="X136" s="85">
        <v>2</v>
      </c>
      <c r="Y136" s="85"/>
      <c r="Z136" s="85"/>
    </row>
    <row r="137" spans="1:26">
      <c r="A137" s="76" t="str">
        <f t="shared" ref="A137:A200" si="2">MONTH(B137)&amp;RIGHT(YEAR(B137),2)</f>
        <v>508</v>
      </c>
      <c r="B137" s="22">
        <v>39577</v>
      </c>
      <c r="C137" s="85"/>
      <c r="D137" s="85"/>
      <c r="E137" s="85"/>
      <c r="F137" s="85"/>
      <c r="G137" s="85"/>
      <c r="H137" s="85"/>
      <c r="I137" s="85"/>
      <c r="J137" s="85"/>
      <c r="K137" s="85"/>
      <c r="L137" s="85"/>
      <c r="M137" s="85"/>
      <c r="N137" s="85"/>
      <c r="O137" s="85"/>
      <c r="P137" s="85"/>
      <c r="Q137" s="85"/>
      <c r="R137" s="85"/>
      <c r="S137" s="85"/>
      <c r="T137" s="85"/>
      <c r="U137" s="85"/>
      <c r="V137" s="85"/>
      <c r="W137" s="85"/>
      <c r="X137" s="85"/>
      <c r="Y137" s="85"/>
      <c r="Z137" s="85"/>
    </row>
    <row r="138" spans="1:26">
      <c r="A138" s="76" t="str">
        <f t="shared" si="2"/>
        <v>508</v>
      </c>
      <c r="B138" s="22">
        <v>39578</v>
      </c>
      <c r="C138" s="85"/>
      <c r="D138" s="85"/>
      <c r="E138" s="85"/>
      <c r="F138" s="85"/>
      <c r="G138" s="85"/>
      <c r="H138" s="85"/>
      <c r="I138" s="85"/>
      <c r="J138" s="85"/>
      <c r="K138" s="85"/>
      <c r="L138" s="85"/>
      <c r="M138" s="85"/>
      <c r="N138" s="85"/>
      <c r="O138" s="85"/>
      <c r="P138" s="85"/>
      <c r="Q138" s="85"/>
      <c r="R138" s="85"/>
      <c r="S138" s="85"/>
      <c r="T138" s="85"/>
      <c r="U138" s="85"/>
      <c r="V138" s="85"/>
      <c r="W138" s="85"/>
      <c r="X138" s="85"/>
      <c r="Y138" s="85"/>
      <c r="Z138" s="85"/>
    </row>
    <row r="139" spans="1:26">
      <c r="A139" s="76" t="str">
        <f t="shared" si="2"/>
        <v>508</v>
      </c>
      <c r="B139" s="22">
        <v>39579</v>
      </c>
      <c r="C139" s="85"/>
      <c r="D139" s="85"/>
      <c r="E139" s="85"/>
      <c r="F139" s="85"/>
      <c r="G139" s="85"/>
      <c r="H139" s="85"/>
      <c r="I139" s="85"/>
      <c r="J139" s="85"/>
      <c r="K139" s="85"/>
      <c r="L139" s="85"/>
      <c r="M139" s="85"/>
      <c r="N139" s="85"/>
      <c r="O139" s="85"/>
      <c r="P139" s="85"/>
      <c r="Q139" s="85"/>
      <c r="R139" s="85"/>
      <c r="S139" s="85"/>
      <c r="T139" s="85"/>
      <c r="U139" s="85"/>
      <c r="V139" s="85"/>
      <c r="W139" s="85"/>
      <c r="X139" s="85"/>
      <c r="Y139" s="85"/>
      <c r="Z139" s="85"/>
    </row>
    <row r="140" spans="1:26">
      <c r="A140" s="76" t="str">
        <f t="shared" si="2"/>
        <v>508</v>
      </c>
      <c r="B140" s="22">
        <v>39580</v>
      </c>
      <c r="C140" s="85">
        <v>4</v>
      </c>
      <c r="D140" s="85">
        <v>2</v>
      </c>
      <c r="E140" s="85">
        <v>3</v>
      </c>
      <c r="F140" s="85">
        <v>2</v>
      </c>
      <c r="G140" s="85">
        <v>4</v>
      </c>
      <c r="H140" s="85">
        <v>2</v>
      </c>
      <c r="I140" s="85">
        <v>1</v>
      </c>
      <c r="J140" s="85">
        <v>3</v>
      </c>
      <c r="K140" s="85">
        <v>2</v>
      </c>
      <c r="L140" s="85">
        <v>1</v>
      </c>
      <c r="M140" s="85"/>
      <c r="N140" s="85">
        <v>1</v>
      </c>
      <c r="O140" s="85">
        <v>6</v>
      </c>
      <c r="P140" s="85">
        <v>2</v>
      </c>
      <c r="Q140" s="85">
        <v>4</v>
      </c>
      <c r="R140" s="85">
        <v>1</v>
      </c>
      <c r="S140" s="85">
        <v>5</v>
      </c>
      <c r="T140" s="85">
        <v>2</v>
      </c>
      <c r="U140" s="85">
        <v>3</v>
      </c>
      <c r="V140" s="85">
        <v>3</v>
      </c>
      <c r="W140" s="85">
        <v>2</v>
      </c>
      <c r="X140" s="85">
        <v>2</v>
      </c>
      <c r="Y140" s="85"/>
      <c r="Z140" s="85"/>
    </row>
    <row r="141" spans="1:26">
      <c r="A141" s="76" t="str">
        <f t="shared" si="2"/>
        <v>508</v>
      </c>
      <c r="B141" s="22">
        <v>39581</v>
      </c>
      <c r="C141" s="85">
        <v>3</v>
      </c>
      <c r="D141" s="85">
        <v>2</v>
      </c>
      <c r="E141" s="85">
        <v>5</v>
      </c>
      <c r="F141" s="85">
        <v>2</v>
      </c>
      <c r="G141" s="85">
        <v>4</v>
      </c>
      <c r="H141" s="85">
        <v>2</v>
      </c>
      <c r="I141" s="85">
        <v>2</v>
      </c>
      <c r="J141" s="85">
        <v>3</v>
      </c>
      <c r="K141" s="85">
        <v>2</v>
      </c>
      <c r="L141" s="85">
        <v>1</v>
      </c>
      <c r="M141" s="85"/>
      <c r="N141" s="85">
        <v>1</v>
      </c>
      <c r="O141" s="85">
        <v>4</v>
      </c>
      <c r="P141" s="85">
        <v>3</v>
      </c>
      <c r="Q141" s="85">
        <v>5</v>
      </c>
      <c r="R141" s="85">
        <v>1</v>
      </c>
      <c r="S141" s="85">
        <v>4</v>
      </c>
      <c r="T141" s="85">
        <v>1</v>
      </c>
      <c r="U141" s="85">
        <v>3</v>
      </c>
      <c r="V141" s="85">
        <v>3</v>
      </c>
      <c r="W141" s="85">
        <v>2</v>
      </c>
      <c r="X141" s="85">
        <v>2</v>
      </c>
      <c r="Y141" s="85"/>
      <c r="Z141" s="85"/>
    </row>
    <row r="142" spans="1:26">
      <c r="A142" s="76" t="str">
        <f t="shared" si="2"/>
        <v>508</v>
      </c>
      <c r="B142" s="22">
        <v>39582</v>
      </c>
      <c r="C142" s="85">
        <v>3</v>
      </c>
      <c r="D142" s="85">
        <v>2</v>
      </c>
      <c r="E142" s="85">
        <v>5</v>
      </c>
      <c r="F142" s="85">
        <v>2</v>
      </c>
      <c r="G142" s="85">
        <v>4</v>
      </c>
      <c r="H142" s="85">
        <v>1</v>
      </c>
      <c r="I142" s="85">
        <v>3</v>
      </c>
      <c r="J142" s="85">
        <v>3</v>
      </c>
      <c r="K142" s="85">
        <v>2</v>
      </c>
      <c r="L142" s="85">
        <v>3</v>
      </c>
      <c r="M142" s="85"/>
      <c r="N142" s="85"/>
      <c r="O142" s="85">
        <v>4</v>
      </c>
      <c r="P142" s="85">
        <v>3</v>
      </c>
      <c r="Q142" s="85">
        <v>5</v>
      </c>
      <c r="R142" s="85">
        <v>1</v>
      </c>
      <c r="S142" s="85">
        <v>4</v>
      </c>
      <c r="T142" s="85">
        <v>2</v>
      </c>
      <c r="U142" s="85">
        <v>3</v>
      </c>
      <c r="V142" s="85">
        <v>3</v>
      </c>
      <c r="W142" s="85">
        <v>2</v>
      </c>
      <c r="X142" s="85">
        <v>3</v>
      </c>
      <c r="Y142" s="85"/>
      <c r="Z142" s="85"/>
    </row>
    <row r="143" spans="1:26">
      <c r="A143" s="76" t="str">
        <f t="shared" si="2"/>
        <v>508</v>
      </c>
      <c r="B143" s="22">
        <v>39583</v>
      </c>
      <c r="C143" s="85">
        <v>4</v>
      </c>
      <c r="D143" s="85">
        <v>2</v>
      </c>
      <c r="E143" s="85">
        <v>4</v>
      </c>
      <c r="F143" s="85">
        <v>2</v>
      </c>
      <c r="G143" s="85">
        <v>3</v>
      </c>
      <c r="H143" s="85">
        <v>2</v>
      </c>
      <c r="I143" s="85">
        <v>2</v>
      </c>
      <c r="J143" s="85">
        <v>2</v>
      </c>
      <c r="K143" s="85">
        <v>2</v>
      </c>
      <c r="L143" s="85">
        <v>2</v>
      </c>
      <c r="M143" s="85"/>
      <c r="N143" s="85">
        <v>1</v>
      </c>
      <c r="O143" s="85">
        <v>4</v>
      </c>
      <c r="P143" s="85">
        <v>3</v>
      </c>
      <c r="Q143" s="85">
        <v>5</v>
      </c>
      <c r="R143" s="85">
        <v>1</v>
      </c>
      <c r="S143" s="85">
        <v>4</v>
      </c>
      <c r="T143" s="85">
        <v>2</v>
      </c>
      <c r="U143" s="85">
        <v>3</v>
      </c>
      <c r="V143" s="85">
        <v>3</v>
      </c>
      <c r="W143" s="85">
        <v>2</v>
      </c>
      <c r="X143" s="85">
        <v>3</v>
      </c>
      <c r="Y143" s="85"/>
      <c r="Z143" s="85">
        <v>1</v>
      </c>
    </row>
    <row r="144" spans="1:26">
      <c r="A144" s="76" t="str">
        <f t="shared" si="2"/>
        <v>508</v>
      </c>
      <c r="B144" s="22">
        <v>39584</v>
      </c>
      <c r="C144" s="85">
        <v>4</v>
      </c>
      <c r="D144" s="85">
        <v>2</v>
      </c>
      <c r="E144" s="85">
        <v>4</v>
      </c>
      <c r="F144" s="85">
        <v>2</v>
      </c>
      <c r="G144" s="85">
        <v>3</v>
      </c>
      <c r="H144" s="85">
        <v>2</v>
      </c>
      <c r="I144" s="85">
        <v>2</v>
      </c>
      <c r="J144" s="85">
        <v>2</v>
      </c>
      <c r="K144" s="85">
        <v>2</v>
      </c>
      <c r="L144" s="85">
        <v>2</v>
      </c>
      <c r="M144" s="85"/>
      <c r="N144" s="85">
        <v>1</v>
      </c>
      <c r="O144" s="85">
        <v>4</v>
      </c>
      <c r="P144" s="85">
        <v>3</v>
      </c>
      <c r="Q144" s="85">
        <v>5</v>
      </c>
      <c r="R144" s="85">
        <v>1</v>
      </c>
      <c r="S144" s="85">
        <v>4</v>
      </c>
      <c r="T144" s="85">
        <v>2</v>
      </c>
      <c r="U144" s="85">
        <v>3</v>
      </c>
      <c r="V144" s="85">
        <v>3</v>
      </c>
      <c r="W144" s="85">
        <v>2</v>
      </c>
      <c r="X144" s="85">
        <v>3</v>
      </c>
      <c r="Y144" s="85"/>
      <c r="Z144" s="85">
        <v>1</v>
      </c>
    </row>
    <row r="145" spans="1:26">
      <c r="A145" s="76" t="str">
        <f t="shared" si="2"/>
        <v>508</v>
      </c>
      <c r="B145" s="22">
        <v>39585</v>
      </c>
      <c r="C145" s="85"/>
      <c r="D145" s="85"/>
      <c r="E145" s="85"/>
      <c r="F145" s="85"/>
      <c r="G145" s="85"/>
      <c r="H145" s="85"/>
      <c r="I145" s="85"/>
      <c r="J145" s="85"/>
      <c r="K145" s="85"/>
      <c r="L145" s="85"/>
      <c r="M145" s="85"/>
      <c r="N145" s="85"/>
      <c r="O145" s="85"/>
      <c r="P145" s="85"/>
      <c r="Q145" s="85"/>
      <c r="R145" s="85"/>
      <c r="S145" s="85"/>
      <c r="T145" s="85"/>
      <c r="U145" s="85"/>
      <c r="V145" s="85"/>
      <c r="W145" s="85"/>
      <c r="X145" s="85"/>
      <c r="Y145" s="85"/>
      <c r="Z145" s="85"/>
    </row>
    <row r="146" spans="1:26">
      <c r="A146" s="76" t="str">
        <f t="shared" si="2"/>
        <v>508</v>
      </c>
      <c r="B146" s="22">
        <v>39586</v>
      </c>
      <c r="C146" s="85"/>
      <c r="D146" s="85"/>
      <c r="E146" s="85"/>
      <c r="F146" s="85"/>
      <c r="G146" s="85"/>
      <c r="H146" s="85"/>
      <c r="I146" s="85"/>
      <c r="J146" s="85"/>
      <c r="K146" s="85"/>
      <c r="L146" s="85"/>
      <c r="M146" s="85"/>
      <c r="N146" s="85"/>
      <c r="O146" s="85"/>
      <c r="P146" s="85"/>
      <c r="Q146" s="85"/>
      <c r="R146" s="85"/>
      <c r="S146" s="85"/>
      <c r="T146" s="85"/>
      <c r="U146" s="85"/>
      <c r="V146" s="85"/>
      <c r="W146" s="85"/>
      <c r="X146" s="85"/>
      <c r="Y146" s="85"/>
      <c r="Z146" s="85"/>
    </row>
    <row r="147" spans="1:26">
      <c r="A147" s="76" t="str">
        <f t="shared" si="2"/>
        <v>508</v>
      </c>
      <c r="B147" s="22">
        <v>39587</v>
      </c>
      <c r="C147" s="85">
        <v>4</v>
      </c>
      <c r="D147" s="85">
        <v>2</v>
      </c>
      <c r="E147" s="85">
        <v>4</v>
      </c>
      <c r="F147" s="85">
        <v>1</v>
      </c>
      <c r="G147" s="85">
        <v>5</v>
      </c>
      <c r="H147" s="85">
        <v>2</v>
      </c>
      <c r="I147" s="85">
        <v>3</v>
      </c>
      <c r="J147" s="85">
        <v>3</v>
      </c>
      <c r="K147" s="85">
        <v>2</v>
      </c>
      <c r="L147" s="85">
        <v>3</v>
      </c>
      <c r="M147" s="85"/>
      <c r="N147" s="85"/>
      <c r="O147" s="85">
        <v>4</v>
      </c>
      <c r="P147" s="85">
        <v>2</v>
      </c>
      <c r="Q147" s="85">
        <v>4</v>
      </c>
      <c r="R147" s="85">
        <v>2</v>
      </c>
      <c r="S147" s="85">
        <v>4</v>
      </c>
      <c r="T147" s="85">
        <v>2</v>
      </c>
      <c r="U147" s="85">
        <v>2</v>
      </c>
      <c r="V147" s="85">
        <v>3</v>
      </c>
      <c r="W147" s="85">
        <v>2</v>
      </c>
      <c r="X147" s="85">
        <v>2</v>
      </c>
      <c r="Y147" s="85"/>
      <c r="Z147" s="85">
        <v>2</v>
      </c>
    </row>
    <row r="148" spans="1:26">
      <c r="A148" s="76" t="str">
        <f t="shared" si="2"/>
        <v>508</v>
      </c>
      <c r="B148" s="22">
        <v>39588</v>
      </c>
      <c r="C148" s="85">
        <v>4</v>
      </c>
      <c r="D148" s="85">
        <v>2</v>
      </c>
      <c r="E148" s="85">
        <v>5</v>
      </c>
      <c r="F148" s="85">
        <v>1</v>
      </c>
      <c r="G148" s="85">
        <v>5</v>
      </c>
      <c r="H148" s="85">
        <v>2</v>
      </c>
      <c r="I148" s="85">
        <v>3</v>
      </c>
      <c r="J148" s="85">
        <v>3</v>
      </c>
      <c r="K148" s="85">
        <v>1</v>
      </c>
      <c r="L148" s="85">
        <v>3</v>
      </c>
      <c r="M148" s="85"/>
      <c r="N148" s="85"/>
      <c r="O148" s="85"/>
      <c r="P148" s="85"/>
      <c r="Q148" s="85"/>
      <c r="R148" s="85"/>
      <c r="S148" s="85"/>
      <c r="T148" s="85"/>
      <c r="U148" s="85"/>
      <c r="V148" s="85"/>
      <c r="W148" s="85"/>
      <c r="X148" s="85"/>
      <c r="Y148" s="85"/>
      <c r="Z148" s="85"/>
    </row>
    <row r="149" spans="1:26">
      <c r="A149" s="76" t="str">
        <f t="shared" si="2"/>
        <v>508</v>
      </c>
      <c r="B149" s="22">
        <v>39589</v>
      </c>
      <c r="C149" s="85"/>
      <c r="D149" s="85"/>
      <c r="E149" s="85"/>
      <c r="F149" s="85"/>
      <c r="G149" s="85"/>
      <c r="H149" s="85"/>
      <c r="I149" s="85"/>
      <c r="J149" s="85"/>
      <c r="K149" s="85"/>
      <c r="L149" s="85"/>
      <c r="M149" s="85"/>
      <c r="N149" s="85"/>
      <c r="O149" s="85"/>
      <c r="P149" s="85"/>
      <c r="Q149" s="85"/>
      <c r="R149" s="85"/>
      <c r="S149" s="85"/>
      <c r="T149" s="85"/>
      <c r="U149" s="85"/>
      <c r="V149" s="85"/>
      <c r="W149" s="85"/>
      <c r="X149" s="85"/>
      <c r="Y149" s="85"/>
      <c r="Z149" s="85"/>
    </row>
    <row r="150" spans="1:26">
      <c r="A150" s="76" t="str">
        <f t="shared" si="2"/>
        <v>508</v>
      </c>
      <c r="B150" s="22">
        <v>39590</v>
      </c>
      <c r="C150" s="85"/>
      <c r="D150" s="85"/>
      <c r="E150" s="85"/>
      <c r="F150" s="85"/>
      <c r="G150" s="85"/>
      <c r="H150" s="85"/>
      <c r="I150" s="85"/>
      <c r="J150" s="85"/>
      <c r="K150" s="85"/>
      <c r="L150" s="85"/>
      <c r="M150" s="85"/>
      <c r="N150" s="85"/>
      <c r="O150" s="85"/>
      <c r="P150" s="85"/>
      <c r="Q150" s="85"/>
      <c r="R150" s="85"/>
      <c r="S150" s="85"/>
      <c r="T150" s="85"/>
      <c r="U150" s="85"/>
      <c r="V150" s="85"/>
      <c r="W150" s="85"/>
      <c r="X150" s="85"/>
      <c r="Y150" s="85"/>
      <c r="Z150" s="85"/>
    </row>
    <row r="151" spans="1:26">
      <c r="A151" s="76" t="str">
        <f t="shared" si="2"/>
        <v>508</v>
      </c>
      <c r="B151" s="22">
        <v>39591</v>
      </c>
      <c r="C151" s="85"/>
      <c r="D151" s="85"/>
      <c r="E151" s="85"/>
      <c r="F151" s="85"/>
      <c r="G151" s="85"/>
      <c r="H151" s="85"/>
      <c r="I151" s="85"/>
      <c r="J151" s="85"/>
      <c r="K151" s="85"/>
      <c r="L151" s="85"/>
      <c r="M151" s="85"/>
      <c r="N151" s="85"/>
      <c r="O151" s="85"/>
      <c r="P151" s="85"/>
      <c r="Q151" s="85"/>
      <c r="R151" s="85"/>
      <c r="S151" s="85"/>
      <c r="T151" s="85"/>
      <c r="U151" s="85"/>
      <c r="V151" s="85"/>
      <c r="W151" s="85"/>
      <c r="X151" s="85"/>
      <c r="Y151" s="85"/>
      <c r="Z151" s="85"/>
    </row>
    <row r="152" spans="1:26">
      <c r="A152" s="76" t="str">
        <f t="shared" si="2"/>
        <v>508</v>
      </c>
      <c r="B152" s="22">
        <v>39592</v>
      </c>
      <c r="C152" s="85"/>
      <c r="D152" s="85"/>
      <c r="E152" s="85"/>
      <c r="F152" s="85"/>
      <c r="G152" s="85"/>
      <c r="H152" s="85"/>
      <c r="I152" s="85"/>
      <c r="J152" s="85"/>
      <c r="K152" s="85"/>
      <c r="L152" s="85"/>
      <c r="M152" s="85"/>
      <c r="N152" s="85"/>
      <c r="O152" s="85"/>
      <c r="P152" s="85"/>
      <c r="Q152" s="85"/>
      <c r="R152" s="85"/>
      <c r="S152" s="85"/>
      <c r="T152" s="85"/>
      <c r="U152" s="85"/>
      <c r="V152" s="85"/>
      <c r="W152" s="85"/>
      <c r="X152" s="85"/>
      <c r="Y152" s="85"/>
      <c r="Z152" s="85"/>
    </row>
    <row r="153" spans="1:26">
      <c r="A153" s="76" t="str">
        <f t="shared" si="2"/>
        <v>508</v>
      </c>
      <c r="B153" s="22">
        <v>39593</v>
      </c>
      <c r="C153" s="85"/>
      <c r="D153" s="85"/>
      <c r="E153" s="85"/>
      <c r="F153" s="85"/>
      <c r="G153" s="85"/>
      <c r="H153" s="85"/>
      <c r="I153" s="85"/>
      <c r="J153" s="85"/>
      <c r="K153" s="85"/>
      <c r="L153" s="85"/>
      <c r="M153" s="85"/>
      <c r="N153" s="85"/>
      <c r="O153" s="85"/>
      <c r="P153" s="85"/>
      <c r="Q153" s="85"/>
      <c r="R153" s="85"/>
      <c r="S153" s="85"/>
      <c r="T153" s="85"/>
      <c r="U153" s="85"/>
      <c r="V153" s="85"/>
      <c r="W153" s="85"/>
      <c r="X153" s="85"/>
      <c r="Y153" s="85"/>
      <c r="Z153" s="85"/>
    </row>
    <row r="154" spans="1:26">
      <c r="A154" s="76" t="str">
        <f t="shared" si="2"/>
        <v>508</v>
      </c>
      <c r="B154" s="22">
        <v>39594</v>
      </c>
      <c r="C154" s="85"/>
      <c r="D154" s="85"/>
      <c r="E154" s="85"/>
      <c r="F154" s="85"/>
      <c r="G154" s="85"/>
      <c r="H154" s="85"/>
      <c r="I154" s="85"/>
      <c r="J154" s="85"/>
      <c r="K154" s="85"/>
      <c r="L154" s="85"/>
      <c r="M154" s="85"/>
      <c r="N154" s="85"/>
      <c r="O154" s="85"/>
      <c r="P154" s="85"/>
      <c r="Q154" s="85"/>
      <c r="R154" s="85"/>
      <c r="S154" s="85"/>
      <c r="T154" s="85"/>
      <c r="U154" s="85"/>
      <c r="V154" s="85"/>
      <c r="W154" s="85"/>
      <c r="X154" s="85"/>
      <c r="Y154" s="85"/>
      <c r="Z154" s="85"/>
    </row>
    <row r="155" spans="1:26">
      <c r="A155" s="76" t="str">
        <f t="shared" si="2"/>
        <v>508</v>
      </c>
      <c r="B155" s="22">
        <v>39595</v>
      </c>
      <c r="C155" s="85">
        <v>4</v>
      </c>
      <c r="D155" s="85">
        <v>2</v>
      </c>
      <c r="E155" s="85">
        <v>4</v>
      </c>
      <c r="F155" s="85">
        <v>2</v>
      </c>
      <c r="G155" s="85">
        <v>4</v>
      </c>
      <c r="H155" s="85">
        <v>2</v>
      </c>
      <c r="I155" s="85">
        <v>2</v>
      </c>
      <c r="J155" s="85">
        <v>3</v>
      </c>
      <c r="K155" s="85">
        <v>2</v>
      </c>
      <c r="L155" s="85">
        <v>3</v>
      </c>
      <c r="M155" s="85">
        <v>13</v>
      </c>
      <c r="N155" s="85">
        <v>2</v>
      </c>
      <c r="O155" s="85">
        <v>4</v>
      </c>
      <c r="P155" s="85">
        <v>2</v>
      </c>
      <c r="Q155" s="85">
        <v>5</v>
      </c>
      <c r="R155" s="85">
        <v>1</v>
      </c>
      <c r="S155" s="85">
        <v>4</v>
      </c>
      <c r="T155" s="85">
        <v>2</v>
      </c>
      <c r="U155" s="85">
        <v>3</v>
      </c>
      <c r="V155" s="85">
        <v>3</v>
      </c>
      <c r="W155" s="85">
        <v>2</v>
      </c>
      <c r="X155" s="85">
        <v>2</v>
      </c>
      <c r="Y155" s="85"/>
      <c r="Z155" s="85"/>
    </row>
    <row r="156" spans="1:26">
      <c r="A156" s="76" t="str">
        <f t="shared" si="2"/>
        <v>508</v>
      </c>
      <c r="B156" s="22">
        <v>39596</v>
      </c>
      <c r="C156" s="85">
        <v>4</v>
      </c>
      <c r="D156" s="85">
        <v>2</v>
      </c>
      <c r="E156" s="85">
        <v>4</v>
      </c>
      <c r="F156" s="85">
        <v>2</v>
      </c>
      <c r="G156" s="85">
        <v>4</v>
      </c>
      <c r="H156" s="85">
        <v>2</v>
      </c>
      <c r="I156" s="85">
        <v>3</v>
      </c>
      <c r="J156" s="85">
        <v>3</v>
      </c>
      <c r="K156" s="85">
        <v>2</v>
      </c>
      <c r="L156" s="85">
        <v>3</v>
      </c>
      <c r="M156" s="85">
        <v>13</v>
      </c>
      <c r="N156" s="85">
        <v>2</v>
      </c>
      <c r="O156" s="85">
        <v>3</v>
      </c>
      <c r="P156" s="85">
        <v>2</v>
      </c>
      <c r="Q156" s="85">
        <v>5</v>
      </c>
      <c r="R156" s="85">
        <v>1</v>
      </c>
      <c r="S156" s="85">
        <v>5</v>
      </c>
      <c r="T156" s="85">
        <v>2</v>
      </c>
      <c r="U156" s="85">
        <v>3</v>
      </c>
      <c r="V156" s="85">
        <v>3</v>
      </c>
      <c r="W156" s="85">
        <v>2</v>
      </c>
      <c r="X156" s="85">
        <v>2</v>
      </c>
      <c r="Y156" s="85"/>
      <c r="Z156" s="85"/>
    </row>
    <row r="157" spans="1:26">
      <c r="A157" s="76" t="str">
        <f t="shared" si="2"/>
        <v>508</v>
      </c>
      <c r="B157" s="22">
        <v>39597</v>
      </c>
      <c r="C157" s="85">
        <v>4</v>
      </c>
      <c r="D157" s="85">
        <v>2</v>
      </c>
      <c r="E157" s="85">
        <v>4</v>
      </c>
      <c r="F157" s="85">
        <v>2</v>
      </c>
      <c r="G157" s="85">
        <v>4</v>
      </c>
      <c r="H157" s="85">
        <v>2</v>
      </c>
      <c r="I157" s="85">
        <v>3</v>
      </c>
      <c r="J157" s="85">
        <v>3</v>
      </c>
      <c r="K157" s="85">
        <v>2</v>
      </c>
      <c r="L157" s="85">
        <v>3</v>
      </c>
      <c r="M157" s="85">
        <v>16</v>
      </c>
      <c r="N157" s="85">
        <v>2</v>
      </c>
      <c r="O157" s="85">
        <v>7</v>
      </c>
      <c r="P157" s="85">
        <v>2</v>
      </c>
      <c r="Q157" s="85">
        <v>5</v>
      </c>
      <c r="R157" s="85">
        <v>1</v>
      </c>
      <c r="S157" s="85">
        <v>4</v>
      </c>
      <c r="T157" s="85">
        <v>2</v>
      </c>
      <c r="U157" s="85"/>
      <c r="V157" s="85"/>
      <c r="W157" s="85"/>
      <c r="X157" s="85"/>
      <c r="Y157" s="85"/>
      <c r="Z157" s="85"/>
    </row>
    <row r="158" spans="1:26">
      <c r="A158" s="76" t="str">
        <f t="shared" si="2"/>
        <v>508</v>
      </c>
      <c r="B158" s="22">
        <v>39598</v>
      </c>
      <c r="C158" s="85">
        <v>4</v>
      </c>
      <c r="D158" s="85">
        <v>2</v>
      </c>
      <c r="E158" s="85">
        <v>4</v>
      </c>
      <c r="F158" s="85">
        <v>2</v>
      </c>
      <c r="G158" s="85">
        <v>4</v>
      </c>
      <c r="H158" s="85">
        <v>2</v>
      </c>
      <c r="I158" s="85">
        <v>3</v>
      </c>
      <c r="J158" s="85">
        <v>3</v>
      </c>
      <c r="K158" s="85">
        <v>2</v>
      </c>
      <c r="L158" s="85">
        <v>3</v>
      </c>
      <c r="M158" s="85">
        <v>14</v>
      </c>
      <c r="N158" s="85"/>
      <c r="O158" s="85">
        <v>4</v>
      </c>
      <c r="P158" s="85">
        <v>2</v>
      </c>
      <c r="Q158" s="85">
        <v>4</v>
      </c>
      <c r="R158" s="85">
        <v>1</v>
      </c>
      <c r="S158" s="85">
        <v>4</v>
      </c>
      <c r="T158" s="85">
        <v>2</v>
      </c>
      <c r="U158" s="85">
        <v>3</v>
      </c>
      <c r="V158" s="85">
        <v>3</v>
      </c>
      <c r="W158" s="85">
        <v>2</v>
      </c>
      <c r="X158" s="85">
        <v>2</v>
      </c>
      <c r="Y158" s="85"/>
      <c r="Z158" s="85"/>
    </row>
    <row r="159" spans="1:26">
      <c r="A159" s="76" t="str">
        <f t="shared" si="2"/>
        <v>508</v>
      </c>
      <c r="B159" s="22">
        <v>39599</v>
      </c>
      <c r="C159" s="85"/>
      <c r="D159" s="85"/>
      <c r="E159" s="85"/>
      <c r="F159" s="85"/>
      <c r="G159" s="85"/>
      <c r="H159" s="85"/>
      <c r="I159" s="85"/>
      <c r="J159" s="85"/>
      <c r="K159" s="85"/>
      <c r="L159" s="85"/>
      <c r="M159" s="85"/>
      <c r="N159" s="85"/>
      <c r="O159" s="85"/>
      <c r="P159" s="85"/>
      <c r="Q159" s="85"/>
      <c r="R159" s="85"/>
      <c r="S159" s="85"/>
      <c r="T159" s="85"/>
      <c r="U159" s="85"/>
      <c r="V159" s="85"/>
      <c r="W159" s="85"/>
      <c r="X159" s="85"/>
      <c r="Y159" s="85"/>
      <c r="Z159" s="85"/>
    </row>
    <row r="160" spans="1:26">
      <c r="A160" s="76" t="str">
        <f t="shared" si="2"/>
        <v>608</v>
      </c>
      <c r="B160" s="22">
        <v>39600</v>
      </c>
      <c r="C160" s="85"/>
      <c r="D160" s="85"/>
      <c r="E160" s="85"/>
      <c r="F160" s="85"/>
      <c r="G160" s="85"/>
      <c r="H160" s="85"/>
      <c r="I160" s="85"/>
      <c r="J160" s="85"/>
      <c r="K160" s="85"/>
      <c r="L160" s="85"/>
      <c r="M160" s="85"/>
      <c r="N160" s="85"/>
      <c r="O160" s="85"/>
      <c r="P160" s="85"/>
      <c r="Q160" s="85"/>
      <c r="R160" s="85"/>
      <c r="S160" s="85"/>
      <c r="T160" s="85"/>
      <c r="U160" s="85"/>
      <c r="V160" s="85"/>
      <c r="W160" s="85"/>
      <c r="X160" s="85"/>
      <c r="Y160" s="85"/>
      <c r="Z160" s="85"/>
    </row>
    <row r="161" spans="1:26">
      <c r="A161" s="76" t="str">
        <f t="shared" si="2"/>
        <v>608</v>
      </c>
      <c r="B161" s="22">
        <v>39601</v>
      </c>
      <c r="C161" s="85">
        <v>4</v>
      </c>
      <c r="D161" s="85">
        <v>2</v>
      </c>
      <c r="E161" s="85">
        <v>4</v>
      </c>
      <c r="F161" s="85">
        <v>1</v>
      </c>
      <c r="G161" s="85">
        <v>5</v>
      </c>
      <c r="H161" s="85">
        <v>2</v>
      </c>
      <c r="I161" s="85">
        <v>3</v>
      </c>
      <c r="J161" s="85">
        <v>3</v>
      </c>
      <c r="K161" s="85">
        <v>2</v>
      </c>
      <c r="L161" s="85">
        <v>2</v>
      </c>
      <c r="M161" s="85">
        <v>13</v>
      </c>
      <c r="N161" s="85"/>
      <c r="O161" s="85">
        <v>3</v>
      </c>
      <c r="P161" s="85">
        <v>2</v>
      </c>
      <c r="Q161" s="85">
        <v>4</v>
      </c>
      <c r="R161" s="85">
        <v>2</v>
      </c>
      <c r="S161" s="85">
        <v>4</v>
      </c>
      <c r="T161" s="85">
        <v>1</v>
      </c>
      <c r="U161" s="85">
        <v>2</v>
      </c>
      <c r="V161" s="85">
        <v>3</v>
      </c>
      <c r="W161" s="85">
        <v>2</v>
      </c>
      <c r="X161" s="85">
        <v>2</v>
      </c>
      <c r="Y161" s="85"/>
      <c r="Z161" s="85">
        <v>2</v>
      </c>
    </row>
    <row r="162" spans="1:26">
      <c r="A162" s="76" t="str">
        <f t="shared" si="2"/>
        <v>608</v>
      </c>
      <c r="B162" s="22">
        <v>39602</v>
      </c>
      <c r="C162" s="85">
        <v>4</v>
      </c>
      <c r="D162" s="85">
        <v>2</v>
      </c>
      <c r="E162" s="85">
        <v>4</v>
      </c>
      <c r="F162" s="85">
        <v>1</v>
      </c>
      <c r="G162" s="85">
        <v>5</v>
      </c>
      <c r="H162" s="85">
        <v>2</v>
      </c>
      <c r="I162" s="85">
        <v>3</v>
      </c>
      <c r="J162" s="85">
        <v>3</v>
      </c>
      <c r="K162" s="85">
        <v>2</v>
      </c>
      <c r="L162" s="85">
        <v>2</v>
      </c>
      <c r="M162" s="85">
        <v>12</v>
      </c>
      <c r="N162" s="85"/>
      <c r="O162" s="85">
        <v>3</v>
      </c>
      <c r="P162" s="85">
        <v>2</v>
      </c>
      <c r="Q162" s="85">
        <v>4</v>
      </c>
      <c r="R162" s="85">
        <v>2</v>
      </c>
      <c r="S162" s="85">
        <v>3</v>
      </c>
      <c r="T162" s="85">
        <v>2</v>
      </c>
      <c r="U162" s="85">
        <v>2</v>
      </c>
      <c r="V162" s="85">
        <v>3</v>
      </c>
      <c r="W162" s="85">
        <v>2</v>
      </c>
      <c r="X162" s="85">
        <v>2</v>
      </c>
      <c r="Y162" s="85"/>
      <c r="Z162" s="85">
        <v>2</v>
      </c>
    </row>
    <row r="163" spans="1:26">
      <c r="A163" s="76" t="str">
        <f t="shared" si="2"/>
        <v>608</v>
      </c>
      <c r="B163" s="22">
        <v>39603</v>
      </c>
      <c r="C163" s="85">
        <v>5</v>
      </c>
      <c r="D163" s="85">
        <v>3</v>
      </c>
      <c r="E163" s="85">
        <v>4</v>
      </c>
      <c r="F163" s="85">
        <v>1</v>
      </c>
      <c r="G163" s="85">
        <v>5</v>
      </c>
      <c r="H163" s="85">
        <v>2</v>
      </c>
      <c r="I163" s="85">
        <v>3</v>
      </c>
      <c r="J163" s="85">
        <v>3</v>
      </c>
      <c r="K163" s="85">
        <v>1</v>
      </c>
      <c r="L163" s="85">
        <v>2</v>
      </c>
      <c r="M163" s="85">
        <v>10</v>
      </c>
      <c r="N163" s="85"/>
      <c r="O163" s="85">
        <v>4</v>
      </c>
      <c r="P163" s="85">
        <v>2</v>
      </c>
      <c r="Q163" s="85">
        <v>3</v>
      </c>
      <c r="R163" s="85">
        <v>2</v>
      </c>
      <c r="S163" s="85">
        <v>4</v>
      </c>
      <c r="T163" s="85">
        <v>2</v>
      </c>
      <c r="U163" s="85">
        <v>2</v>
      </c>
      <c r="V163" s="85">
        <v>3</v>
      </c>
      <c r="W163" s="85">
        <v>2</v>
      </c>
      <c r="X163" s="85">
        <v>1</v>
      </c>
      <c r="Y163" s="85"/>
      <c r="Z163" s="85"/>
    </row>
    <row r="164" spans="1:26">
      <c r="A164" s="76" t="str">
        <f t="shared" si="2"/>
        <v>608</v>
      </c>
      <c r="B164" s="22">
        <v>39604</v>
      </c>
      <c r="C164" s="85">
        <v>4</v>
      </c>
      <c r="D164" s="85">
        <v>3</v>
      </c>
      <c r="E164" s="85">
        <v>4</v>
      </c>
      <c r="F164" s="85">
        <v>1</v>
      </c>
      <c r="G164" s="85">
        <v>6</v>
      </c>
      <c r="H164" s="85">
        <v>2</v>
      </c>
      <c r="I164" s="85">
        <v>3</v>
      </c>
      <c r="J164" s="85">
        <v>3</v>
      </c>
      <c r="K164" s="85">
        <v>1</v>
      </c>
      <c r="L164" s="85">
        <v>3</v>
      </c>
      <c r="M164" s="85">
        <v>14</v>
      </c>
      <c r="N164" s="85"/>
      <c r="O164" s="85">
        <v>4</v>
      </c>
      <c r="P164" s="85">
        <v>2</v>
      </c>
      <c r="Q164" s="85">
        <v>5</v>
      </c>
      <c r="R164" s="85">
        <v>2</v>
      </c>
      <c r="S164" s="85">
        <v>4</v>
      </c>
      <c r="T164" s="85">
        <v>2</v>
      </c>
      <c r="U164" s="85">
        <v>2</v>
      </c>
      <c r="V164" s="85">
        <v>3</v>
      </c>
      <c r="W164" s="85">
        <v>2</v>
      </c>
      <c r="X164" s="85">
        <v>1</v>
      </c>
      <c r="Y164" s="85"/>
      <c r="Z164" s="85">
        <v>2</v>
      </c>
    </row>
    <row r="165" spans="1:26">
      <c r="A165" s="76" t="str">
        <f t="shared" si="2"/>
        <v>608</v>
      </c>
      <c r="B165" s="22">
        <v>39605</v>
      </c>
      <c r="C165" s="85">
        <v>5</v>
      </c>
      <c r="D165" s="85">
        <v>3</v>
      </c>
      <c r="E165" s="85">
        <v>5</v>
      </c>
      <c r="F165" s="85">
        <v>1</v>
      </c>
      <c r="G165" s="85">
        <v>6</v>
      </c>
      <c r="H165" s="85">
        <v>2</v>
      </c>
      <c r="I165" s="85">
        <v>3</v>
      </c>
      <c r="J165" s="85">
        <v>3</v>
      </c>
      <c r="K165" s="85">
        <v>2</v>
      </c>
      <c r="L165" s="85">
        <v>2</v>
      </c>
      <c r="M165" s="85">
        <v>12</v>
      </c>
      <c r="N165" s="85"/>
      <c r="O165" s="85">
        <v>4</v>
      </c>
      <c r="P165" s="85">
        <v>2</v>
      </c>
      <c r="Q165" s="85">
        <v>5</v>
      </c>
      <c r="R165" s="85">
        <v>2</v>
      </c>
      <c r="S165" s="85">
        <v>4</v>
      </c>
      <c r="T165" s="85">
        <v>2</v>
      </c>
      <c r="U165" s="85">
        <v>2</v>
      </c>
      <c r="V165" s="85">
        <v>3</v>
      </c>
      <c r="W165" s="85">
        <v>2</v>
      </c>
      <c r="X165" s="85">
        <v>1</v>
      </c>
      <c r="Y165" s="85"/>
      <c r="Z165" s="85">
        <v>2</v>
      </c>
    </row>
    <row r="166" spans="1:26">
      <c r="A166" s="76" t="str">
        <f t="shared" si="2"/>
        <v>608</v>
      </c>
      <c r="B166" s="22">
        <v>39606</v>
      </c>
      <c r="C166" s="85">
        <v>4</v>
      </c>
      <c r="D166" s="85">
        <v>2</v>
      </c>
      <c r="E166" s="85">
        <v>4</v>
      </c>
      <c r="F166" s="85">
        <v>1</v>
      </c>
      <c r="G166" s="85">
        <v>6</v>
      </c>
      <c r="H166" s="85">
        <v>2</v>
      </c>
      <c r="I166" s="85">
        <v>3</v>
      </c>
      <c r="J166" s="85">
        <v>3</v>
      </c>
      <c r="K166" s="85">
        <v>2</v>
      </c>
      <c r="L166" s="85">
        <v>2</v>
      </c>
      <c r="M166" s="85">
        <v>12</v>
      </c>
      <c r="N166" s="85"/>
      <c r="O166" s="85">
        <v>4</v>
      </c>
      <c r="P166" s="85">
        <v>2</v>
      </c>
      <c r="Q166" s="85">
        <v>4</v>
      </c>
      <c r="R166" s="85">
        <v>2</v>
      </c>
      <c r="S166" s="85">
        <v>3</v>
      </c>
      <c r="T166" s="85">
        <v>2</v>
      </c>
      <c r="U166" s="85">
        <v>2</v>
      </c>
      <c r="V166" s="85">
        <v>3</v>
      </c>
      <c r="W166" s="85">
        <v>2</v>
      </c>
      <c r="X166" s="85">
        <v>1</v>
      </c>
      <c r="Y166" s="85"/>
      <c r="Z166" s="85">
        <v>2</v>
      </c>
    </row>
    <row r="167" spans="1:26">
      <c r="A167" s="76" t="str">
        <f t="shared" si="2"/>
        <v>608</v>
      </c>
      <c r="B167" s="22">
        <v>39607</v>
      </c>
      <c r="C167" s="85"/>
      <c r="D167" s="85"/>
      <c r="E167" s="85"/>
      <c r="F167" s="85"/>
      <c r="G167" s="85"/>
      <c r="H167" s="85"/>
      <c r="I167" s="85"/>
      <c r="J167" s="85"/>
      <c r="K167" s="85"/>
      <c r="L167" s="85"/>
      <c r="M167" s="85"/>
      <c r="N167" s="85"/>
      <c r="O167" s="85"/>
      <c r="P167" s="85"/>
      <c r="Q167" s="85"/>
      <c r="R167" s="85"/>
      <c r="S167" s="85"/>
      <c r="T167" s="85"/>
      <c r="U167" s="85"/>
      <c r="V167" s="85"/>
      <c r="W167" s="85"/>
      <c r="X167" s="85"/>
      <c r="Y167" s="85"/>
      <c r="Z167" s="85"/>
    </row>
    <row r="168" spans="1:26">
      <c r="A168" s="76" t="str">
        <f t="shared" si="2"/>
        <v>608</v>
      </c>
      <c r="B168" s="22">
        <v>39608</v>
      </c>
      <c r="C168" s="85"/>
      <c r="D168" s="85">
        <v>2</v>
      </c>
      <c r="E168" s="85">
        <v>3</v>
      </c>
      <c r="F168" s="85">
        <v>2</v>
      </c>
      <c r="G168" s="85">
        <v>4</v>
      </c>
      <c r="H168" s="85">
        <v>2</v>
      </c>
      <c r="I168" s="85">
        <v>3</v>
      </c>
      <c r="J168" s="85">
        <v>3</v>
      </c>
      <c r="K168" s="85">
        <v>2</v>
      </c>
      <c r="L168" s="85">
        <v>1</v>
      </c>
      <c r="M168" s="85">
        <v>12</v>
      </c>
      <c r="N168" s="85">
        <v>2</v>
      </c>
      <c r="O168" s="85">
        <v>4</v>
      </c>
      <c r="P168" s="85">
        <v>2</v>
      </c>
      <c r="Q168" s="85">
        <v>4</v>
      </c>
      <c r="R168" s="85">
        <v>1</v>
      </c>
      <c r="S168" s="85">
        <v>6</v>
      </c>
      <c r="T168" s="85">
        <v>2</v>
      </c>
      <c r="U168" s="85">
        <v>3</v>
      </c>
      <c r="V168" s="85">
        <v>3</v>
      </c>
      <c r="W168" s="85">
        <v>2</v>
      </c>
      <c r="X168" s="85">
        <v>2</v>
      </c>
      <c r="Y168" s="85"/>
      <c r="Z168" s="85"/>
    </row>
    <row r="169" spans="1:26">
      <c r="A169" s="76" t="str">
        <f t="shared" si="2"/>
        <v>608</v>
      </c>
      <c r="B169" s="22">
        <v>39609</v>
      </c>
      <c r="C169" s="85">
        <v>4</v>
      </c>
      <c r="D169" s="85">
        <v>2</v>
      </c>
      <c r="E169" s="85">
        <v>5</v>
      </c>
      <c r="F169" s="85">
        <v>2</v>
      </c>
      <c r="G169" s="85">
        <v>4</v>
      </c>
      <c r="H169" s="85">
        <v>2</v>
      </c>
      <c r="I169" s="85">
        <v>2</v>
      </c>
      <c r="J169" s="85">
        <v>3</v>
      </c>
      <c r="K169" s="85">
        <v>2</v>
      </c>
      <c r="L169" s="85">
        <v>1</v>
      </c>
      <c r="M169" s="85">
        <v>13</v>
      </c>
      <c r="N169" s="85">
        <v>2</v>
      </c>
      <c r="O169" s="85">
        <v>4</v>
      </c>
      <c r="P169" s="85">
        <v>2</v>
      </c>
      <c r="Q169" s="85">
        <v>5</v>
      </c>
      <c r="R169" s="85">
        <v>1</v>
      </c>
      <c r="S169" s="85">
        <v>5</v>
      </c>
      <c r="T169" s="85">
        <v>2</v>
      </c>
      <c r="U169" s="85">
        <v>3</v>
      </c>
      <c r="V169" s="85">
        <v>3</v>
      </c>
      <c r="W169" s="85">
        <v>2</v>
      </c>
      <c r="X169" s="85">
        <v>1</v>
      </c>
      <c r="Y169" s="85"/>
      <c r="Z169" s="85"/>
    </row>
    <row r="170" spans="1:26">
      <c r="A170" s="76" t="str">
        <f t="shared" si="2"/>
        <v>608</v>
      </c>
      <c r="B170" s="22">
        <v>39610</v>
      </c>
      <c r="C170" s="85">
        <v>4</v>
      </c>
      <c r="D170" s="85">
        <v>2</v>
      </c>
      <c r="E170" s="85">
        <v>5</v>
      </c>
      <c r="F170" s="85">
        <v>2</v>
      </c>
      <c r="G170" s="85">
        <v>4</v>
      </c>
      <c r="H170" s="85">
        <v>2</v>
      </c>
      <c r="I170" s="85">
        <v>2</v>
      </c>
      <c r="J170" s="85">
        <v>3</v>
      </c>
      <c r="K170" s="85">
        <v>2</v>
      </c>
      <c r="L170" s="85">
        <v>1</v>
      </c>
      <c r="M170" s="85">
        <v>11</v>
      </c>
      <c r="N170" s="85">
        <v>2</v>
      </c>
      <c r="O170" s="85">
        <v>3</v>
      </c>
      <c r="P170" s="85">
        <v>2</v>
      </c>
      <c r="Q170" s="85">
        <v>5</v>
      </c>
      <c r="R170" s="85">
        <v>1</v>
      </c>
      <c r="S170" s="85">
        <v>5</v>
      </c>
      <c r="T170" s="85">
        <v>2</v>
      </c>
      <c r="U170" s="85">
        <v>3</v>
      </c>
      <c r="V170" s="85">
        <v>3</v>
      </c>
      <c r="W170" s="85">
        <v>2</v>
      </c>
      <c r="X170" s="85">
        <v>1</v>
      </c>
      <c r="Y170" s="85"/>
      <c r="Z170" s="85"/>
    </row>
    <row r="171" spans="1:26">
      <c r="A171" s="76" t="str">
        <f t="shared" si="2"/>
        <v>608</v>
      </c>
      <c r="B171" s="22">
        <v>39611</v>
      </c>
      <c r="C171" s="85"/>
      <c r="D171" s="85"/>
      <c r="E171" s="85"/>
      <c r="F171" s="85"/>
      <c r="G171" s="85"/>
      <c r="H171" s="85"/>
      <c r="I171" s="85"/>
      <c r="J171" s="85"/>
      <c r="K171" s="85"/>
      <c r="L171" s="85"/>
      <c r="M171" s="85"/>
      <c r="N171" s="85"/>
      <c r="O171" s="85"/>
      <c r="P171" s="85"/>
      <c r="Q171" s="85"/>
      <c r="R171" s="85"/>
      <c r="S171" s="85"/>
      <c r="T171" s="85"/>
      <c r="U171" s="85"/>
      <c r="V171" s="85"/>
      <c r="W171" s="85"/>
      <c r="X171" s="85"/>
      <c r="Y171" s="85"/>
      <c r="Z171" s="85"/>
    </row>
    <row r="172" spans="1:26">
      <c r="A172" s="76" t="str">
        <f t="shared" si="2"/>
        <v>608</v>
      </c>
      <c r="B172" s="22">
        <v>39612</v>
      </c>
      <c r="C172" s="85"/>
      <c r="D172" s="85"/>
      <c r="E172" s="85"/>
      <c r="F172" s="85"/>
      <c r="G172" s="85"/>
      <c r="H172" s="85"/>
      <c r="I172" s="85"/>
      <c r="J172" s="85"/>
      <c r="K172" s="85"/>
      <c r="L172" s="85"/>
      <c r="M172" s="85"/>
      <c r="N172" s="85"/>
      <c r="O172" s="85"/>
      <c r="P172" s="85"/>
      <c r="Q172" s="85"/>
      <c r="R172" s="85"/>
      <c r="S172" s="85"/>
      <c r="T172" s="85"/>
      <c r="U172" s="85"/>
      <c r="V172" s="85"/>
      <c r="W172" s="85"/>
      <c r="X172" s="85"/>
      <c r="Y172" s="85"/>
      <c r="Z172" s="85"/>
    </row>
    <row r="173" spans="1:26">
      <c r="A173" s="76" t="str">
        <f t="shared" si="2"/>
        <v>608</v>
      </c>
      <c r="B173" s="22">
        <v>39613</v>
      </c>
      <c r="C173" s="85"/>
      <c r="D173" s="85"/>
      <c r="E173" s="85"/>
      <c r="F173" s="85"/>
      <c r="G173" s="85"/>
      <c r="H173" s="85"/>
      <c r="I173" s="85"/>
      <c r="J173" s="85"/>
      <c r="K173" s="85"/>
      <c r="L173" s="85"/>
      <c r="M173" s="85"/>
      <c r="N173" s="85"/>
      <c r="O173" s="85"/>
      <c r="P173" s="85"/>
      <c r="Q173" s="85"/>
      <c r="R173" s="85"/>
      <c r="S173" s="85"/>
      <c r="T173" s="85"/>
      <c r="U173" s="85"/>
      <c r="V173" s="85"/>
      <c r="W173" s="85"/>
      <c r="X173" s="85"/>
      <c r="Y173" s="85"/>
      <c r="Z173" s="85"/>
    </row>
    <row r="174" spans="1:26">
      <c r="A174" s="76" t="str">
        <f t="shared" si="2"/>
        <v>608</v>
      </c>
      <c r="B174" s="22">
        <v>39614</v>
      </c>
      <c r="C174" s="85"/>
      <c r="D174" s="85"/>
      <c r="E174" s="85"/>
      <c r="F174" s="85"/>
      <c r="G174" s="85"/>
      <c r="H174" s="85"/>
      <c r="I174" s="85"/>
      <c r="J174" s="85"/>
      <c r="K174" s="85"/>
      <c r="L174" s="85"/>
      <c r="M174" s="85"/>
      <c r="N174" s="85"/>
      <c r="O174" s="85"/>
      <c r="P174" s="85"/>
      <c r="Q174" s="85"/>
      <c r="R174" s="85"/>
      <c r="S174" s="85"/>
      <c r="T174" s="85"/>
      <c r="U174" s="85"/>
      <c r="V174" s="85"/>
      <c r="W174" s="85"/>
      <c r="X174" s="85"/>
      <c r="Y174" s="85"/>
      <c r="Z174" s="85"/>
    </row>
    <row r="175" spans="1:26">
      <c r="A175" s="76" t="str">
        <f t="shared" si="2"/>
        <v>608</v>
      </c>
      <c r="B175" s="22">
        <v>39615</v>
      </c>
      <c r="C175" s="85">
        <v>4</v>
      </c>
      <c r="D175" s="85">
        <v>2</v>
      </c>
      <c r="E175" s="85">
        <v>4</v>
      </c>
      <c r="F175" s="85">
        <v>1</v>
      </c>
      <c r="G175" s="85">
        <v>4</v>
      </c>
      <c r="H175" s="85">
        <v>2</v>
      </c>
      <c r="I175" s="85">
        <v>3</v>
      </c>
      <c r="J175" s="85">
        <v>3</v>
      </c>
      <c r="K175" s="85">
        <v>1</v>
      </c>
      <c r="L175" s="85">
        <v>1</v>
      </c>
      <c r="M175" s="85">
        <v>15</v>
      </c>
      <c r="N175" s="85"/>
      <c r="O175" s="85">
        <v>4</v>
      </c>
      <c r="P175" s="85">
        <v>2</v>
      </c>
      <c r="Q175" s="85">
        <v>5</v>
      </c>
      <c r="R175" s="85">
        <v>2</v>
      </c>
      <c r="S175" s="85">
        <v>4</v>
      </c>
      <c r="T175" s="85">
        <v>2</v>
      </c>
      <c r="U175" s="85">
        <v>2</v>
      </c>
      <c r="V175" s="85">
        <v>3</v>
      </c>
      <c r="W175" s="85">
        <v>2</v>
      </c>
      <c r="X175" s="85">
        <v>2</v>
      </c>
      <c r="Y175" s="85"/>
      <c r="Z175" s="85">
        <v>2</v>
      </c>
    </row>
    <row r="176" spans="1:26">
      <c r="A176" s="76" t="str">
        <f t="shared" si="2"/>
        <v>608</v>
      </c>
      <c r="B176" s="22">
        <v>39616</v>
      </c>
      <c r="C176" s="85">
        <v>4</v>
      </c>
      <c r="D176" s="85">
        <v>2</v>
      </c>
      <c r="E176" s="85">
        <v>4</v>
      </c>
      <c r="F176" s="85">
        <v>1</v>
      </c>
      <c r="G176" s="85">
        <v>5</v>
      </c>
      <c r="H176" s="85">
        <v>2</v>
      </c>
      <c r="I176" s="85">
        <v>2</v>
      </c>
      <c r="J176" s="85">
        <v>3</v>
      </c>
      <c r="K176" s="85">
        <v>2</v>
      </c>
      <c r="L176" s="85">
        <v>1</v>
      </c>
      <c r="M176" s="85">
        <v>13</v>
      </c>
      <c r="N176" s="85"/>
      <c r="O176" s="85">
        <v>4</v>
      </c>
      <c r="P176" s="85">
        <v>2</v>
      </c>
      <c r="Q176" s="85">
        <v>5</v>
      </c>
      <c r="R176" s="85">
        <v>2</v>
      </c>
      <c r="S176" s="85">
        <v>4</v>
      </c>
      <c r="T176" s="85">
        <v>2</v>
      </c>
      <c r="U176" s="85">
        <v>2</v>
      </c>
      <c r="V176" s="85">
        <v>3</v>
      </c>
      <c r="W176" s="85">
        <v>2</v>
      </c>
      <c r="X176" s="85">
        <v>2</v>
      </c>
      <c r="Y176" s="85"/>
      <c r="Z176" s="85">
        <v>2</v>
      </c>
    </row>
    <row r="177" spans="1:26">
      <c r="A177" s="76" t="str">
        <f t="shared" si="2"/>
        <v>608</v>
      </c>
      <c r="B177" s="22">
        <v>39617</v>
      </c>
      <c r="C177" s="85">
        <v>4</v>
      </c>
      <c r="D177" s="85">
        <v>2</v>
      </c>
      <c r="E177" s="85">
        <v>5</v>
      </c>
      <c r="F177" s="85">
        <v>2</v>
      </c>
      <c r="G177" s="85">
        <v>5</v>
      </c>
      <c r="H177" s="85">
        <v>1</v>
      </c>
      <c r="I177" s="85">
        <v>2</v>
      </c>
      <c r="J177" s="85">
        <v>3</v>
      </c>
      <c r="K177" s="85">
        <v>2</v>
      </c>
      <c r="L177" s="85">
        <v>1</v>
      </c>
      <c r="M177" s="85">
        <v>11</v>
      </c>
      <c r="N177" s="85">
        <v>1</v>
      </c>
      <c r="O177" s="85">
        <v>4</v>
      </c>
      <c r="P177" s="85">
        <v>2</v>
      </c>
      <c r="Q177" s="85">
        <v>5</v>
      </c>
      <c r="R177" s="85">
        <v>1</v>
      </c>
      <c r="S177" s="85">
        <v>4</v>
      </c>
      <c r="T177" s="85">
        <v>2</v>
      </c>
      <c r="U177" s="85">
        <v>2</v>
      </c>
      <c r="V177" s="85">
        <v>3</v>
      </c>
      <c r="W177" s="85">
        <v>2</v>
      </c>
      <c r="X177" s="85">
        <v>2</v>
      </c>
      <c r="Y177" s="85"/>
      <c r="Z177" s="85">
        <v>2</v>
      </c>
    </row>
    <row r="178" spans="1:26">
      <c r="A178" s="76" t="str">
        <f t="shared" si="2"/>
        <v>608</v>
      </c>
      <c r="B178" s="22">
        <v>39618</v>
      </c>
      <c r="C178" s="85">
        <v>4</v>
      </c>
      <c r="D178" s="85">
        <v>2</v>
      </c>
      <c r="E178" s="85">
        <v>5</v>
      </c>
      <c r="F178" s="85">
        <v>1</v>
      </c>
      <c r="G178" s="85">
        <v>3</v>
      </c>
      <c r="H178" s="85">
        <v>1</v>
      </c>
      <c r="I178" s="85"/>
      <c r="J178" s="85">
        <v>3</v>
      </c>
      <c r="K178" s="85">
        <v>2</v>
      </c>
      <c r="L178" s="85">
        <v>1</v>
      </c>
      <c r="M178" s="85">
        <v>12</v>
      </c>
      <c r="N178" s="85">
        <v>1</v>
      </c>
      <c r="O178" s="85">
        <v>3</v>
      </c>
      <c r="P178" s="85">
        <v>2</v>
      </c>
      <c r="Q178" s="85">
        <v>4</v>
      </c>
      <c r="R178" s="85">
        <v>2</v>
      </c>
      <c r="S178" s="85">
        <v>4</v>
      </c>
      <c r="T178" s="85">
        <v>2</v>
      </c>
      <c r="U178" s="85">
        <v>2</v>
      </c>
      <c r="V178" s="85">
        <v>3</v>
      </c>
      <c r="W178" s="85">
        <v>2</v>
      </c>
      <c r="X178" s="85">
        <v>2</v>
      </c>
      <c r="Y178" s="85"/>
      <c r="Z178" s="85">
        <v>2</v>
      </c>
    </row>
    <row r="179" spans="1:26">
      <c r="A179" s="76" t="str">
        <f t="shared" si="2"/>
        <v>608</v>
      </c>
      <c r="B179" s="22">
        <v>39619</v>
      </c>
      <c r="C179" s="85">
        <v>4</v>
      </c>
      <c r="D179" s="85">
        <v>2</v>
      </c>
      <c r="E179" s="85">
        <v>5</v>
      </c>
      <c r="F179" s="85">
        <v>1</v>
      </c>
      <c r="G179" s="85">
        <v>2</v>
      </c>
      <c r="H179" s="85">
        <v>2</v>
      </c>
      <c r="I179" s="85">
        <v>1</v>
      </c>
      <c r="J179" s="85">
        <v>3</v>
      </c>
      <c r="K179" s="85">
        <v>2</v>
      </c>
      <c r="L179" s="85">
        <v>2</v>
      </c>
      <c r="M179" s="85">
        <v>13</v>
      </c>
      <c r="N179" s="85">
        <v>1</v>
      </c>
      <c r="O179" s="85">
        <v>3</v>
      </c>
      <c r="P179" s="85">
        <v>2</v>
      </c>
      <c r="Q179" s="85">
        <v>5</v>
      </c>
      <c r="R179" s="85">
        <v>2</v>
      </c>
      <c r="S179" s="85">
        <v>4</v>
      </c>
      <c r="T179" s="85">
        <v>1</v>
      </c>
      <c r="U179" s="85">
        <v>2</v>
      </c>
      <c r="V179" s="85">
        <v>3</v>
      </c>
      <c r="W179" s="85">
        <v>2</v>
      </c>
      <c r="X179" s="85">
        <v>2</v>
      </c>
      <c r="Y179" s="85"/>
      <c r="Z179" s="85">
        <v>2</v>
      </c>
    </row>
    <row r="180" spans="1:26">
      <c r="A180" s="76" t="str">
        <f t="shared" si="2"/>
        <v>608</v>
      </c>
      <c r="B180" s="22">
        <v>39620</v>
      </c>
      <c r="C180" s="85"/>
      <c r="D180" s="85"/>
      <c r="E180" s="85"/>
      <c r="F180" s="85"/>
      <c r="G180" s="85"/>
      <c r="H180" s="85"/>
      <c r="I180" s="85"/>
      <c r="J180" s="85"/>
      <c r="K180" s="85"/>
      <c r="L180" s="85"/>
      <c r="M180" s="85"/>
      <c r="N180" s="85"/>
      <c r="O180" s="85"/>
      <c r="P180" s="85"/>
      <c r="Q180" s="85"/>
      <c r="R180" s="85"/>
      <c r="S180" s="85"/>
      <c r="T180" s="85"/>
      <c r="U180" s="85"/>
      <c r="V180" s="85"/>
      <c r="W180" s="85"/>
      <c r="X180" s="85"/>
      <c r="Y180" s="85"/>
      <c r="Z180" s="85"/>
    </row>
    <row r="181" spans="1:26">
      <c r="A181" s="76" t="str">
        <f t="shared" si="2"/>
        <v>608</v>
      </c>
      <c r="B181" s="22">
        <v>39621</v>
      </c>
      <c r="C181" s="85"/>
      <c r="D181" s="85"/>
      <c r="E181" s="85"/>
      <c r="F181" s="85"/>
      <c r="G181" s="85"/>
      <c r="H181" s="85"/>
      <c r="I181" s="85"/>
      <c r="J181" s="85"/>
      <c r="K181" s="85"/>
      <c r="L181" s="85"/>
      <c r="M181" s="85"/>
      <c r="N181" s="85"/>
      <c r="O181" s="85"/>
      <c r="P181" s="85"/>
      <c r="Q181" s="85"/>
      <c r="R181" s="85"/>
      <c r="S181" s="85"/>
      <c r="T181" s="85"/>
      <c r="U181" s="85"/>
      <c r="V181" s="85"/>
      <c r="W181" s="85"/>
      <c r="X181" s="85"/>
      <c r="Y181" s="85"/>
      <c r="Z181" s="85"/>
    </row>
    <row r="182" spans="1:26">
      <c r="A182" s="76" t="str">
        <f t="shared" si="2"/>
        <v>608</v>
      </c>
      <c r="B182" s="22">
        <v>39622</v>
      </c>
      <c r="C182" s="85">
        <v>3</v>
      </c>
      <c r="D182" s="85">
        <v>2</v>
      </c>
      <c r="E182" s="85">
        <v>4</v>
      </c>
      <c r="F182" s="85">
        <v>2</v>
      </c>
      <c r="G182" s="85">
        <v>4</v>
      </c>
      <c r="H182" s="85">
        <v>2</v>
      </c>
      <c r="I182" s="85">
        <v>2</v>
      </c>
      <c r="J182" s="85">
        <v>3</v>
      </c>
      <c r="K182" s="85">
        <v>2</v>
      </c>
      <c r="L182" s="85">
        <v>2</v>
      </c>
      <c r="M182" s="85">
        <v>12</v>
      </c>
      <c r="N182" s="85">
        <v>1</v>
      </c>
      <c r="O182" s="85">
        <v>4</v>
      </c>
      <c r="P182" s="85">
        <v>2</v>
      </c>
      <c r="Q182" s="85">
        <v>4</v>
      </c>
      <c r="R182" s="85">
        <v>1</v>
      </c>
      <c r="S182" s="85">
        <v>5</v>
      </c>
      <c r="T182" s="85">
        <v>1</v>
      </c>
      <c r="U182" s="85">
        <v>1</v>
      </c>
      <c r="V182" s="85">
        <v>3</v>
      </c>
      <c r="W182" s="85">
        <v>1</v>
      </c>
      <c r="X182" s="85">
        <v>2</v>
      </c>
      <c r="Y182" s="85"/>
      <c r="Z182" s="85"/>
    </row>
    <row r="183" spans="1:26">
      <c r="A183" s="76" t="str">
        <f t="shared" si="2"/>
        <v>608</v>
      </c>
      <c r="B183" s="22">
        <v>39623</v>
      </c>
      <c r="C183" s="85">
        <v>4</v>
      </c>
      <c r="D183" s="85">
        <v>2</v>
      </c>
      <c r="E183" s="85">
        <v>4</v>
      </c>
      <c r="F183" s="85">
        <v>1</v>
      </c>
      <c r="G183" s="85">
        <v>4</v>
      </c>
      <c r="H183" s="85">
        <v>2</v>
      </c>
      <c r="I183" s="85">
        <v>1</v>
      </c>
      <c r="J183" s="85">
        <v>3</v>
      </c>
      <c r="K183" s="85">
        <v>2</v>
      </c>
      <c r="L183" s="85">
        <v>2</v>
      </c>
      <c r="M183" s="85">
        <v>14</v>
      </c>
      <c r="N183" s="85">
        <v>1</v>
      </c>
      <c r="O183" s="85">
        <v>4</v>
      </c>
      <c r="P183" s="85">
        <v>2</v>
      </c>
      <c r="Q183" s="85">
        <v>5</v>
      </c>
      <c r="R183" s="85">
        <v>1</v>
      </c>
      <c r="S183" s="85">
        <v>5</v>
      </c>
      <c r="T183" s="85">
        <v>2</v>
      </c>
      <c r="U183" s="85">
        <v>1</v>
      </c>
      <c r="V183" s="85">
        <v>3</v>
      </c>
      <c r="W183" s="85">
        <v>2</v>
      </c>
      <c r="X183" s="85">
        <v>2</v>
      </c>
      <c r="Y183" s="85"/>
      <c r="Z183" s="85"/>
    </row>
    <row r="184" spans="1:26">
      <c r="A184" s="76" t="str">
        <f t="shared" si="2"/>
        <v>608</v>
      </c>
      <c r="B184" s="22">
        <v>39624</v>
      </c>
      <c r="C184" s="85">
        <v>4</v>
      </c>
      <c r="D184" s="85">
        <v>2</v>
      </c>
      <c r="E184" s="85">
        <v>5</v>
      </c>
      <c r="F184" s="85">
        <v>1</v>
      </c>
      <c r="G184" s="85">
        <v>4</v>
      </c>
      <c r="H184" s="85">
        <v>2</v>
      </c>
      <c r="I184" s="85">
        <v>2</v>
      </c>
      <c r="J184" s="85">
        <v>3</v>
      </c>
      <c r="K184" s="85">
        <v>2</v>
      </c>
      <c r="L184" s="85">
        <v>2</v>
      </c>
      <c r="M184" s="85">
        <v>14</v>
      </c>
      <c r="N184" s="85">
        <v>1</v>
      </c>
      <c r="O184" s="85">
        <v>4</v>
      </c>
      <c r="P184" s="85">
        <v>2</v>
      </c>
      <c r="Q184" s="85">
        <v>4</v>
      </c>
      <c r="R184" s="85">
        <v>1</v>
      </c>
      <c r="S184" s="85">
        <v>5</v>
      </c>
      <c r="T184" s="85">
        <v>2</v>
      </c>
      <c r="U184" s="85">
        <v>2</v>
      </c>
      <c r="V184" s="85">
        <v>3</v>
      </c>
      <c r="W184" s="85">
        <v>2</v>
      </c>
      <c r="X184" s="85">
        <v>2</v>
      </c>
      <c r="Y184" s="85"/>
      <c r="Z184" s="85"/>
    </row>
    <row r="185" spans="1:26">
      <c r="A185" s="76" t="str">
        <f t="shared" si="2"/>
        <v>608</v>
      </c>
      <c r="B185" s="22">
        <v>39625</v>
      </c>
      <c r="C185" s="85">
        <v>4</v>
      </c>
      <c r="D185" s="85">
        <v>2</v>
      </c>
      <c r="E185" s="85">
        <v>4</v>
      </c>
      <c r="F185" s="85">
        <v>2</v>
      </c>
      <c r="G185" s="85">
        <v>4</v>
      </c>
      <c r="H185" s="85">
        <v>1</v>
      </c>
      <c r="I185" s="85">
        <v>2</v>
      </c>
      <c r="J185" s="85">
        <v>3</v>
      </c>
      <c r="K185" s="85">
        <v>2</v>
      </c>
      <c r="L185" s="85">
        <v>1</v>
      </c>
      <c r="M185" s="85">
        <v>11</v>
      </c>
      <c r="N185" s="85">
        <v>1</v>
      </c>
      <c r="O185" s="85">
        <v>4</v>
      </c>
      <c r="P185" s="85">
        <v>2</v>
      </c>
      <c r="Q185" s="85">
        <v>5</v>
      </c>
      <c r="R185" s="85">
        <v>1</v>
      </c>
      <c r="S185" s="85">
        <v>6</v>
      </c>
      <c r="T185" s="85">
        <v>2</v>
      </c>
      <c r="U185" s="85">
        <v>2</v>
      </c>
      <c r="V185" s="85">
        <v>3</v>
      </c>
      <c r="W185" s="85">
        <v>2</v>
      </c>
      <c r="X185" s="85">
        <v>2</v>
      </c>
      <c r="Y185" s="85"/>
      <c r="Z185" s="85"/>
    </row>
    <row r="186" spans="1:26">
      <c r="A186" s="76" t="str">
        <f t="shared" si="2"/>
        <v>608</v>
      </c>
      <c r="B186" s="22">
        <v>39626</v>
      </c>
      <c r="C186" s="85">
        <v>4</v>
      </c>
      <c r="D186" s="85">
        <v>2</v>
      </c>
      <c r="E186" s="85">
        <v>5</v>
      </c>
      <c r="F186" s="85">
        <v>2</v>
      </c>
      <c r="G186" s="85">
        <v>2</v>
      </c>
      <c r="H186" s="85">
        <v>1</v>
      </c>
      <c r="I186" s="85">
        <v>1</v>
      </c>
      <c r="J186" s="85">
        <v>3</v>
      </c>
      <c r="K186" s="85">
        <v>2</v>
      </c>
      <c r="L186" s="85"/>
      <c r="M186" s="85">
        <v>13</v>
      </c>
      <c r="N186" s="85"/>
      <c r="O186" s="85">
        <v>4</v>
      </c>
      <c r="P186" s="85">
        <v>2</v>
      </c>
      <c r="Q186" s="85">
        <v>5</v>
      </c>
      <c r="R186" s="85">
        <v>1</v>
      </c>
      <c r="S186" s="85">
        <v>5</v>
      </c>
      <c r="T186" s="85">
        <v>2</v>
      </c>
      <c r="U186" s="85">
        <v>2</v>
      </c>
      <c r="V186" s="85">
        <v>3</v>
      </c>
      <c r="W186" s="85">
        <v>2</v>
      </c>
      <c r="X186" s="85">
        <v>1</v>
      </c>
      <c r="Y186" s="85"/>
      <c r="Z186" s="85"/>
    </row>
    <row r="187" spans="1:26">
      <c r="A187" s="76" t="str">
        <f t="shared" si="2"/>
        <v>608</v>
      </c>
      <c r="B187" s="22">
        <v>39627</v>
      </c>
      <c r="C187" s="85"/>
      <c r="D187" s="85"/>
      <c r="E187" s="85"/>
      <c r="F187" s="85"/>
      <c r="G187" s="85"/>
      <c r="H187" s="85"/>
      <c r="I187" s="85"/>
      <c r="J187" s="85"/>
      <c r="K187" s="85"/>
      <c r="L187" s="85"/>
      <c r="M187" s="85"/>
      <c r="N187" s="85"/>
      <c r="O187" s="85"/>
      <c r="P187" s="85"/>
      <c r="Q187" s="85"/>
      <c r="R187" s="85"/>
      <c r="S187" s="85"/>
      <c r="T187" s="85"/>
      <c r="U187" s="85"/>
      <c r="V187" s="85"/>
      <c r="W187" s="85"/>
      <c r="X187" s="85"/>
      <c r="Y187" s="85"/>
      <c r="Z187" s="85"/>
    </row>
    <row r="188" spans="1:26">
      <c r="A188" s="76" t="str">
        <f t="shared" si="2"/>
        <v>608</v>
      </c>
      <c r="B188" s="22">
        <v>39628</v>
      </c>
      <c r="C188" s="85"/>
      <c r="D188" s="85"/>
      <c r="E188" s="85"/>
      <c r="F188" s="85"/>
      <c r="G188" s="85"/>
      <c r="H188" s="85"/>
      <c r="I188" s="85"/>
      <c r="J188" s="85"/>
      <c r="K188" s="85"/>
      <c r="L188" s="85"/>
      <c r="M188" s="85"/>
      <c r="N188" s="85"/>
      <c r="O188" s="85"/>
      <c r="P188" s="85"/>
      <c r="Q188" s="85"/>
      <c r="R188" s="85"/>
      <c r="S188" s="85"/>
      <c r="T188" s="85"/>
      <c r="U188" s="85"/>
      <c r="V188" s="85"/>
      <c r="W188" s="85"/>
      <c r="X188" s="85"/>
      <c r="Y188" s="85"/>
      <c r="Z188" s="85"/>
    </row>
    <row r="189" spans="1:26">
      <c r="A189" s="76" t="str">
        <f t="shared" si="2"/>
        <v>608</v>
      </c>
      <c r="B189" s="22">
        <v>39629</v>
      </c>
      <c r="C189" s="85">
        <v>3</v>
      </c>
      <c r="D189" s="85">
        <v>2</v>
      </c>
      <c r="E189" s="85">
        <v>5</v>
      </c>
      <c r="F189" s="85">
        <v>2</v>
      </c>
      <c r="G189" s="85">
        <v>6</v>
      </c>
      <c r="H189" s="85">
        <v>2</v>
      </c>
      <c r="I189" s="85">
        <v>2</v>
      </c>
      <c r="J189" s="85">
        <v>3</v>
      </c>
      <c r="K189" s="85">
        <v>2</v>
      </c>
      <c r="L189" s="85">
        <v>2</v>
      </c>
      <c r="M189" s="85">
        <v>14</v>
      </c>
      <c r="N189" s="85"/>
      <c r="O189" s="85">
        <v>4</v>
      </c>
      <c r="P189" s="85">
        <v>2</v>
      </c>
      <c r="Q189" s="85">
        <v>4</v>
      </c>
      <c r="R189" s="85">
        <v>2</v>
      </c>
      <c r="S189" s="85">
        <v>4</v>
      </c>
      <c r="T189" s="85">
        <v>2</v>
      </c>
      <c r="U189" s="85">
        <v>2</v>
      </c>
      <c r="V189" s="85">
        <v>3</v>
      </c>
      <c r="W189" s="85">
        <v>2</v>
      </c>
      <c r="X189" s="85">
        <v>2</v>
      </c>
      <c r="Y189" s="85"/>
      <c r="Z189" s="85">
        <v>1</v>
      </c>
    </row>
    <row r="190" spans="1:26">
      <c r="A190" s="76" t="str">
        <f t="shared" si="2"/>
        <v>708</v>
      </c>
      <c r="B190" s="22">
        <v>39630</v>
      </c>
      <c r="C190" s="85">
        <v>4</v>
      </c>
      <c r="D190" s="85">
        <v>2</v>
      </c>
      <c r="E190" s="85">
        <v>5</v>
      </c>
      <c r="F190" s="85">
        <v>2</v>
      </c>
      <c r="G190" s="85">
        <v>6</v>
      </c>
      <c r="H190" s="85">
        <v>2</v>
      </c>
      <c r="I190" s="85">
        <v>3</v>
      </c>
      <c r="J190" s="85">
        <v>3</v>
      </c>
      <c r="K190" s="85">
        <v>2</v>
      </c>
      <c r="L190" s="85">
        <v>2</v>
      </c>
      <c r="M190" s="85">
        <v>14</v>
      </c>
      <c r="N190" s="85"/>
      <c r="O190" s="85">
        <v>4</v>
      </c>
      <c r="P190" s="85">
        <v>2</v>
      </c>
      <c r="Q190" s="85">
        <v>4</v>
      </c>
      <c r="R190" s="85">
        <v>2</v>
      </c>
      <c r="S190" s="85">
        <v>4</v>
      </c>
      <c r="T190" s="85">
        <v>2</v>
      </c>
      <c r="U190" s="85">
        <v>2</v>
      </c>
      <c r="V190" s="85">
        <v>3</v>
      </c>
      <c r="W190" s="85">
        <v>2</v>
      </c>
      <c r="X190" s="85"/>
      <c r="Y190" s="85"/>
      <c r="Z190" s="85">
        <v>1</v>
      </c>
    </row>
    <row r="191" spans="1:26">
      <c r="A191" s="76" t="str">
        <f t="shared" si="2"/>
        <v>708</v>
      </c>
      <c r="B191" s="22">
        <v>39631</v>
      </c>
      <c r="C191" s="85">
        <v>5</v>
      </c>
      <c r="D191" s="85">
        <v>2</v>
      </c>
      <c r="E191" s="85">
        <v>5</v>
      </c>
      <c r="F191" s="85">
        <v>2</v>
      </c>
      <c r="G191" s="85">
        <v>5</v>
      </c>
      <c r="H191" s="85">
        <v>2</v>
      </c>
      <c r="I191" s="85">
        <v>2</v>
      </c>
      <c r="J191" s="85">
        <v>3</v>
      </c>
      <c r="K191" s="85">
        <v>2</v>
      </c>
      <c r="L191" s="85">
        <v>2</v>
      </c>
      <c r="M191" s="85">
        <v>12</v>
      </c>
      <c r="N191" s="85"/>
      <c r="O191" s="85">
        <v>4</v>
      </c>
      <c r="P191" s="85">
        <v>2</v>
      </c>
      <c r="Q191" s="85">
        <v>4</v>
      </c>
      <c r="R191" s="85">
        <v>2</v>
      </c>
      <c r="S191" s="85">
        <v>4</v>
      </c>
      <c r="T191" s="85">
        <v>2</v>
      </c>
      <c r="U191" s="85">
        <v>2</v>
      </c>
      <c r="V191" s="85">
        <v>3</v>
      </c>
      <c r="W191" s="85">
        <v>2</v>
      </c>
      <c r="X191" s="85">
        <v>2</v>
      </c>
      <c r="Y191" s="85"/>
      <c r="Z191" s="85">
        <v>1</v>
      </c>
    </row>
    <row r="192" spans="1:26">
      <c r="A192" s="76" t="str">
        <f t="shared" si="2"/>
        <v>708</v>
      </c>
      <c r="B192" s="22">
        <v>39632</v>
      </c>
      <c r="C192" s="85">
        <v>6</v>
      </c>
      <c r="D192" s="85">
        <v>2</v>
      </c>
      <c r="E192" s="85">
        <v>5</v>
      </c>
      <c r="F192" s="85">
        <v>2</v>
      </c>
      <c r="G192" s="85">
        <v>5</v>
      </c>
      <c r="H192" s="85">
        <v>2</v>
      </c>
      <c r="I192" s="85">
        <v>2</v>
      </c>
      <c r="J192" s="85">
        <v>3</v>
      </c>
      <c r="K192" s="85">
        <v>2</v>
      </c>
      <c r="L192" s="85">
        <v>2</v>
      </c>
      <c r="M192" s="85">
        <v>13</v>
      </c>
      <c r="N192" s="85"/>
      <c r="O192" s="85">
        <v>4</v>
      </c>
      <c r="P192" s="85">
        <v>2</v>
      </c>
      <c r="Q192" s="85">
        <v>4</v>
      </c>
      <c r="R192" s="85">
        <v>2</v>
      </c>
      <c r="S192" s="85">
        <v>4</v>
      </c>
      <c r="T192" s="85">
        <v>2</v>
      </c>
      <c r="U192" s="85">
        <v>2</v>
      </c>
      <c r="V192" s="85">
        <v>3</v>
      </c>
      <c r="W192" s="85">
        <v>2</v>
      </c>
      <c r="X192" s="85">
        <v>2</v>
      </c>
      <c r="Y192" s="85"/>
      <c r="Z192" s="85">
        <v>1</v>
      </c>
    </row>
    <row r="193" spans="1:26">
      <c r="A193" s="76" t="str">
        <f t="shared" si="2"/>
        <v>708</v>
      </c>
      <c r="B193" s="22">
        <v>39633</v>
      </c>
      <c r="C193" s="85">
        <v>6</v>
      </c>
      <c r="D193" s="85">
        <v>2</v>
      </c>
      <c r="E193" s="85">
        <v>5</v>
      </c>
      <c r="F193" s="85">
        <v>2</v>
      </c>
      <c r="G193" s="85">
        <v>5</v>
      </c>
      <c r="H193" s="85">
        <v>2</v>
      </c>
      <c r="I193" s="85">
        <v>2</v>
      </c>
      <c r="J193" s="85">
        <v>3</v>
      </c>
      <c r="K193" s="85">
        <v>2</v>
      </c>
      <c r="L193" s="85">
        <v>2</v>
      </c>
      <c r="M193" s="85">
        <v>13</v>
      </c>
      <c r="N193" s="85">
        <v>1</v>
      </c>
      <c r="O193" s="85">
        <v>4</v>
      </c>
      <c r="P193" s="85">
        <v>2</v>
      </c>
      <c r="Q193" s="85">
        <v>4</v>
      </c>
      <c r="R193" s="85">
        <v>2</v>
      </c>
      <c r="S193" s="85">
        <v>4</v>
      </c>
      <c r="T193" s="85">
        <v>2</v>
      </c>
      <c r="U193" s="85">
        <v>2</v>
      </c>
      <c r="V193" s="85">
        <v>3</v>
      </c>
      <c r="W193" s="85">
        <v>2</v>
      </c>
      <c r="X193" s="85">
        <v>2</v>
      </c>
      <c r="Y193" s="85"/>
      <c r="Z193" s="85">
        <v>1</v>
      </c>
    </row>
    <row r="194" spans="1:26">
      <c r="A194" s="76" t="str">
        <f t="shared" si="2"/>
        <v>708</v>
      </c>
      <c r="B194" s="22">
        <v>39634</v>
      </c>
      <c r="C194" s="85"/>
      <c r="D194" s="85"/>
      <c r="E194" s="85"/>
      <c r="F194" s="85"/>
      <c r="G194" s="85"/>
      <c r="H194" s="85"/>
      <c r="I194" s="85"/>
      <c r="J194" s="85"/>
      <c r="K194" s="85"/>
      <c r="L194" s="85"/>
      <c r="M194" s="85"/>
      <c r="N194" s="85"/>
      <c r="O194" s="85"/>
      <c r="P194" s="85"/>
      <c r="Q194" s="85"/>
      <c r="R194" s="85"/>
      <c r="S194" s="85"/>
      <c r="T194" s="85"/>
      <c r="U194" s="85"/>
      <c r="V194" s="85"/>
      <c r="W194" s="85"/>
      <c r="X194" s="85"/>
      <c r="Y194" s="85"/>
      <c r="Z194" s="85"/>
    </row>
    <row r="195" spans="1:26">
      <c r="A195" s="76" t="str">
        <f t="shared" si="2"/>
        <v>708</v>
      </c>
      <c r="B195" s="22">
        <v>39635</v>
      </c>
      <c r="C195" s="85"/>
      <c r="D195" s="85"/>
      <c r="E195" s="85"/>
      <c r="F195" s="85"/>
      <c r="G195" s="85"/>
      <c r="H195" s="85"/>
      <c r="I195" s="85"/>
      <c r="J195" s="85"/>
      <c r="K195" s="85"/>
      <c r="L195" s="85"/>
      <c r="M195" s="85"/>
      <c r="N195" s="85"/>
      <c r="O195" s="85"/>
      <c r="P195" s="85"/>
      <c r="Q195" s="85"/>
      <c r="R195" s="85"/>
      <c r="S195" s="85"/>
      <c r="T195" s="85"/>
      <c r="U195" s="85"/>
      <c r="V195" s="85"/>
      <c r="W195" s="85"/>
      <c r="X195" s="85"/>
      <c r="Y195" s="85"/>
      <c r="Z195" s="85"/>
    </row>
    <row r="196" spans="1:26">
      <c r="A196" s="76" t="str">
        <f t="shared" si="2"/>
        <v>708</v>
      </c>
      <c r="B196" s="22">
        <v>39636</v>
      </c>
      <c r="C196" s="85">
        <v>4</v>
      </c>
      <c r="D196" s="85">
        <v>2</v>
      </c>
      <c r="E196" s="85"/>
      <c r="F196" s="85">
        <v>2</v>
      </c>
      <c r="G196" s="85">
        <v>3</v>
      </c>
      <c r="H196" s="85">
        <v>2</v>
      </c>
      <c r="I196" s="85">
        <v>2</v>
      </c>
      <c r="J196" s="85">
        <v>3</v>
      </c>
      <c r="K196" s="85">
        <v>2</v>
      </c>
      <c r="L196" s="85">
        <v>2</v>
      </c>
      <c r="M196" s="85">
        <v>13</v>
      </c>
      <c r="N196" s="85">
        <v>1</v>
      </c>
      <c r="O196" s="85">
        <v>5</v>
      </c>
      <c r="P196" s="85">
        <v>2</v>
      </c>
      <c r="Q196" s="85">
        <v>4</v>
      </c>
      <c r="R196" s="85">
        <v>2</v>
      </c>
      <c r="S196" s="85">
        <v>4</v>
      </c>
      <c r="T196" s="85">
        <v>2</v>
      </c>
      <c r="U196" s="85">
        <v>2</v>
      </c>
      <c r="V196" s="85">
        <v>3</v>
      </c>
      <c r="W196" s="85">
        <v>2</v>
      </c>
      <c r="X196" s="85"/>
      <c r="Y196" s="85"/>
      <c r="Z196" s="85"/>
    </row>
    <row r="197" spans="1:26">
      <c r="A197" s="76" t="str">
        <f t="shared" si="2"/>
        <v>708</v>
      </c>
      <c r="B197" s="22">
        <v>39637</v>
      </c>
      <c r="C197" s="85">
        <v>5</v>
      </c>
      <c r="D197" s="85">
        <v>2</v>
      </c>
      <c r="E197" s="85">
        <v>5</v>
      </c>
      <c r="F197" s="85">
        <v>2</v>
      </c>
      <c r="G197" s="85">
        <v>5</v>
      </c>
      <c r="H197" s="85">
        <v>2</v>
      </c>
      <c r="I197" s="85">
        <v>2</v>
      </c>
      <c r="J197" s="85">
        <v>3</v>
      </c>
      <c r="K197" s="85">
        <v>2</v>
      </c>
      <c r="L197" s="85">
        <v>2</v>
      </c>
      <c r="M197" s="85">
        <v>14</v>
      </c>
      <c r="N197" s="85"/>
      <c r="O197" s="85">
        <v>4</v>
      </c>
      <c r="P197" s="85">
        <v>2</v>
      </c>
      <c r="Q197" s="85">
        <v>5</v>
      </c>
      <c r="R197" s="85">
        <v>2</v>
      </c>
      <c r="S197" s="85">
        <v>3</v>
      </c>
      <c r="T197" s="85">
        <v>2</v>
      </c>
      <c r="U197" s="85">
        <v>2</v>
      </c>
      <c r="V197" s="85">
        <v>4</v>
      </c>
      <c r="W197" s="85">
        <v>2</v>
      </c>
      <c r="X197" s="85">
        <v>2</v>
      </c>
      <c r="Y197" s="85"/>
      <c r="Z197" s="85">
        <v>1</v>
      </c>
    </row>
    <row r="198" spans="1:26">
      <c r="A198" s="76" t="str">
        <f t="shared" si="2"/>
        <v>708</v>
      </c>
      <c r="B198" s="22">
        <v>39638</v>
      </c>
      <c r="C198" s="85">
        <v>4</v>
      </c>
      <c r="D198" s="85">
        <v>2</v>
      </c>
      <c r="E198" s="85">
        <v>4</v>
      </c>
      <c r="F198" s="85">
        <v>2</v>
      </c>
      <c r="G198" s="85">
        <v>4</v>
      </c>
      <c r="H198" s="85">
        <v>2</v>
      </c>
      <c r="I198" s="85">
        <v>2</v>
      </c>
      <c r="J198" s="85">
        <v>3</v>
      </c>
      <c r="K198" s="85">
        <v>2</v>
      </c>
      <c r="L198" s="85">
        <v>2</v>
      </c>
      <c r="M198" s="85">
        <v>13</v>
      </c>
      <c r="N198" s="85">
        <v>1</v>
      </c>
      <c r="O198" s="85">
        <v>5</v>
      </c>
      <c r="P198" s="85">
        <v>2</v>
      </c>
      <c r="Q198" s="85">
        <v>5</v>
      </c>
      <c r="R198" s="85">
        <v>2</v>
      </c>
      <c r="S198" s="85">
        <v>5</v>
      </c>
      <c r="T198" s="85">
        <v>2</v>
      </c>
      <c r="U198" s="85">
        <v>2</v>
      </c>
      <c r="V198" s="85">
        <v>3</v>
      </c>
      <c r="W198" s="85">
        <v>2</v>
      </c>
      <c r="X198" s="85">
        <v>2</v>
      </c>
      <c r="Y198" s="85"/>
      <c r="Z198" s="85"/>
    </row>
    <row r="199" spans="1:26">
      <c r="A199" s="76" t="str">
        <f t="shared" si="2"/>
        <v>708</v>
      </c>
      <c r="B199" s="22">
        <v>39639</v>
      </c>
      <c r="C199" s="85">
        <v>4</v>
      </c>
      <c r="D199" s="85">
        <v>2</v>
      </c>
      <c r="E199" s="85">
        <v>4</v>
      </c>
      <c r="F199" s="85">
        <v>2</v>
      </c>
      <c r="G199" s="85">
        <v>4</v>
      </c>
      <c r="H199" s="85">
        <v>2</v>
      </c>
      <c r="I199" s="85">
        <v>2</v>
      </c>
      <c r="J199" s="85">
        <v>1</v>
      </c>
      <c r="K199" s="85">
        <v>2</v>
      </c>
      <c r="L199" s="85">
        <v>2</v>
      </c>
      <c r="M199" s="85">
        <v>14</v>
      </c>
      <c r="N199" s="85">
        <v>1</v>
      </c>
      <c r="O199" s="85">
        <v>5</v>
      </c>
      <c r="P199" s="85">
        <v>2</v>
      </c>
      <c r="Q199" s="85">
        <v>5</v>
      </c>
      <c r="R199" s="85">
        <v>2</v>
      </c>
      <c r="S199" s="85">
        <v>5</v>
      </c>
      <c r="T199" s="85">
        <v>2</v>
      </c>
      <c r="U199" s="85">
        <v>2</v>
      </c>
      <c r="V199" s="85">
        <v>3</v>
      </c>
      <c r="W199" s="85">
        <v>2</v>
      </c>
      <c r="X199" s="85">
        <v>2</v>
      </c>
      <c r="Y199" s="85"/>
      <c r="Z199" s="85"/>
    </row>
    <row r="200" spans="1:26">
      <c r="A200" s="76" t="str">
        <f t="shared" si="2"/>
        <v>708</v>
      </c>
      <c r="B200" s="22">
        <v>39640</v>
      </c>
      <c r="C200" s="85">
        <v>4</v>
      </c>
      <c r="D200" s="85">
        <v>2</v>
      </c>
      <c r="E200" s="85">
        <v>4</v>
      </c>
      <c r="F200" s="85">
        <v>2</v>
      </c>
      <c r="G200" s="85">
        <v>4</v>
      </c>
      <c r="H200" s="85">
        <v>2</v>
      </c>
      <c r="I200" s="85">
        <v>2</v>
      </c>
      <c r="J200" s="85">
        <v>3</v>
      </c>
      <c r="K200" s="85">
        <v>2</v>
      </c>
      <c r="L200" s="85">
        <v>2</v>
      </c>
      <c r="M200" s="85">
        <v>16</v>
      </c>
      <c r="N200" s="85">
        <v>1</v>
      </c>
      <c r="O200" s="85"/>
      <c r="P200" s="85"/>
      <c r="Q200" s="85"/>
      <c r="R200" s="85"/>
      <c r="S200" s="85"/>
      <c r="T200" s="85"/>
      <c r="U200" s="85"/>
      <c r="V200" s="85"/>
      <c r="W200" s="85"/>
      <c r="X200" s="85"/>
      <c r="Y200" s="85"/>
      <c r="Z200" s="85"/>
    </row>
    <row r="201" spans="1:26">
      <c r="A201" s="76" t="str">
        <f t="shared" ref="A201:A264" si="3">MONTH(B201)&amp;RIGHT(YEAR(B201),2)</f>
        <v>708</v>
      </c>
      <c r="B201" s="22">
        <v>39641</v>
      </c>
      <c r="C201" s="85"/>
      <c r="D201" s="85"/>
      <c r="E201" s="85"/>
      <c r="F201" s="85"/>
      <c r="G201" s="85"/>
      <c r="H201" s="85"/>
      <c r="I201" s="85"/>
      <c r="J201" s="85"/>
      <c r="K201" s="85"/>
      <c r="L201" s="85"/>
      <c r="M201" s="85"/>
      <c r="N201" s="85"/>
      <c r="O201" s="85"/>
      <c r="P201" s="85"/>
      <c r="Q201" s="85"/>
      <c r="R201" s="85"/>
      <c r="S201" s="85"/>
      <c r="T201" s="85"/>
      <c r="U201" s="85"/>
      <c r="V201" s="85"/>
      <c r="W201" s="85"/>
      <c r="X201" s="85"/>
      <c r="Y201" s="85"/>
      <c r="Z201" s="85"/>
    </row>
    <row r="202" spans="1:26">
      <c r="A202" s="76" t="str">
        <f t="shared" si="3"/>
        <v>708</v>
      </c>
      <c r="B202" s="22">
        <v>39642</v>
      </c>
      <c r="C202" s="85"/>
      <c r="D202" s="85"/>
      <c r="E202" s="85"/>
      <c r="F202" s="85"/>
      <c r="G202" s="85"/>
      <c r="H202" s="85"/>
      <c r="I202" s="85"/>
      <c r="J202" s="85"/>
      <c r="K202" s="85"/>
      <c r="L202" s="85"/>
      <c r="M202" s="85"/>
      <c r="N202" s="85"/>
      <c r="O202" s="85"/>
      <c r="P202" s="85"/>
      <c r="Q202" s="85"/>
      <c r="R202" s="85"/>
      <c r="S202" s="85"/>
      <c r="T202" s="85"/>
      <c r="U202" s="85"/>
      <c r="V202" s="85"/>
      <c r="W202" s="85"/>
      <c r="X202" s="85"/>
      <c r="Y202" s="85"/>
      <c r="Z202" s="85"/>
    </row>
    <row r="203" spans="1:26">
      <c r="A203" s="76" t="str">
        <f t="shared" si="3"/>
        <v>708</v>
      </c>
      <c r="B203" s="22">
        <v>39643</v>
      </c>
      <c r="C203" s="85">
        <v>4</v>
      </c>
      <c r="D203" s="85">
        <v>2</v>
      </c>
      <c r="E203" s="85">
        <v>5</v>
      </c>
      <c r="F203" s="85">
        <v>2</v>
      </c>
      <c r="G203" s="85">
        <v>5</v>
      </c>
      <c r="H203" s="85">
        <v>2</v>
      </c>
      <c r="I203" s="85">
        <v>2</v>
      </c>
      <c r="J203" s="85">
        <v>3</v>
      </c>
      <c r="K203" s="85">
        <v>1</v>
      </c>
      <c r="L203" s="85">
        <v>2</v>
      </c>
      <c r="M203" s="85">
        <v>15</v>
      </c>
      <c r="N203" s="85"/>
      <c r="O203" s="85">
        <v>4</v>
      </c>
      <c r="P203" s="85">
        <v>2</v>
      </c>
      <c r="Q203" s="85">
        <v>4</v>
      </c>
      <c r="R203" s="85">
        <v>2</v>
      </c>
      <c r="S203" s="85">
        <v>4</v>
      </c>
      <c r="T203" s="85">
        <v>2</v>
      </c>
      <c r="U203" s="85">
        <v>2</v>
      </c>
      <c r="V203" s="85">
        <v>3</v>
      </c>
      <c r="W203" s="85">
        <v>2</v>
      </c>
      <c r="X203" s="85">
        <v>1</v>
      </c>
      <c r="Y203" s="85"/>
      <c r="Z203" s="85"/>
    </row>
    <row r="204" spans="1:26">
      <c r="A204" s="76" t="str">
        <f t="shared" si="3"/>
        <v>708</v>
      </c>
      <c r="B204" s="22">
        <v>39644</v>
      </c>
      <c r="C204" s="85">
        <v>5</v>
      </c>
      <c r="D204" s="85">
        <v>2</v>
      </c>
      <c r="E204" s="85">
        <v>5</v>
      </c>
      <c r="F204" s="85">
        <v>1</v>
      </c>
      <c r="G204" s="85">
        <v>4</v>
      </c>
      <c r="H204" s="85">
        <v>2</v>
      </c>
      <c r="I204" s="85">
        <v>2</v>
      </c>
      <c r="J204" s="85">
        <v>3</v>
      </c>
      <c r="K204" s="85">
        <v>2</v>
      </c>
      <c r="L204" s="85">
        <v>2</v>
      </c>
      <c r="M204" s="85">
        <v>15</v>
      </c>
      <c r="N204" s="85"/>
      <c r="O204" s="85">
        <v>4</v>
      </c>
      <c r="P204" s="85">
        <v>2</v>
      </c>
      <c r="Q204" s="85">
        <v>5</v>
      </c>
      <c r="R204" s="85">
        <v>2</v>
      </c>
      <c r="S204" s="85">
        <v>4</v>
      </c>
      <c r="T204" s="85">
        <v>2</v>
      </c>
      <c r="U204" s="85">
        <v>2</v>
      </c>
      <c r="V204" s="85">
        <v>3</v>
      </c>
      <c r="W204" s="85">
        <v>2</v>
      </c>
      <c r="X204" s="85">
        <v>2</v>
      </c>
      <c r="Y204" s="85"/>
      <c r="Z204" s="85">
        <v>1</v>
      </c>
    </row>
    <row r="205" spans="1:26">
      <c r="A205" s="76" t="str">
        <f t="shared" si="3"/>
        <v>708</v>
      </c>
      <c r="B205" s="22">
        <v>39645</v>
      </c>
      <c r="C205" s="85">
        <v>4</v>
      </c>
      <c r="D205" s="85">
        <v>2</v>
      </c>
      <c r="E205" s="85">
        <v>4</v>
      </c>
      <c r="F205" s="85">
        <v>2</v>
      </c>
      <c r="G205" s="85">
        <v>4</v>
      </c>
      <c r="H205" s="85">
        <v>2</v>
      </c>
      <c r="I205" s="85">
        <v>2</v>
      </c>
      <c r="J205" s="85">
        <v>3</v>
      </c>
      <c r="K205" s="85">
        <v>2</v>
      </c>
      <c r="L205" s="85">
        <v>2</v>
      </c>
      <c r="M205" s="85">
        <v>16</v>
      </c>
      <c r="N205" s="85"/>
      <c r="O205" s="85">
        <v>4</v>
      </c>
      <c r="P205" s="85">
        <v>2</v>
      </c>
      <c r="Q205" s="85">
        <v>4</v>
      </c>
      <c r="R205" s="85">
        <v>2</v>
      </c>
      <c r="S205" s="85">
        <v>4</v>
      </c>
      <c r="T205" s="85">
        <v>2</v>
      </c>
      <c r="U205" s="85">
        <v>2</v>
      </c>
      <c r="V205" s="85">
        <v>3</v>
      </c>
      <c r="W205" s="85">
        <v>2</v>
      </c>
      <c r="X205" s="85">
        <v>2</v>
      </c>
      <c r="Y205" s="85"/>
      <c r="Z205" s="85">
        <v>1</v>
      </c>
    </row>
    <row r="206" spans="1:26">
      <c r="A206" s="76" t="str">
        <f t="shared" si="3"/>
        <v>708</v>
      </c>
      <c r="B206" s="22">
        <v>39646</v>
      </c>
      <c r="C206" s="85">
        <v>4</v>
      </c>
      <c r="D206" s="85">
        <v>2</v>
      </c>
      <c r="E206" s="85">
        <v>4</v>
      </c>
      <c r="F206" s="85">
        <v>2</v>
      </c>
      <c r="G206" s="85">
        <v>4</v>
      </c>
      <c r="H206" s="85">
        <v>2</v>
      </c>
      <c r="I206" s="85">
        <v>2</v>
      </c>
      <c r="J206" s="85">
        <v>3</v>
      </c>
      <c r="K206" s="85">
        <v>2</v>
      </c>
      <c r="L206" s="85">
        <v>2</v>
      </c>
      <c r="M206" s="85">
        <v>16</v>
      </c>
      <c r="N206" s="85"/>
      <c r="O206" s="85">
        <v>4</v>
      </c>
      <c r="P206" s="85">
        <v>2</v>
      </c>
      <c r="Q206" s="85">
        <v>4</v>
      </c>
      <c r="R206" s="85">
        <v>2</v>
      </c>
      <c r="S206" s="85">
        <v>4</v>
      </c>
      <c r="T206" s="85">
        <v>2</v>
      </c>
      <c r="U206" s="85">
        <v>2</v>
      </c>
      <c r="V206" s="85">
        <v>3</v>
      </c>
      <c r="W206" s="85">
        <v>2</v>
      </c>
      <c r="X206" s="85">
        <v>2</v>
      </c>
      <c r="Y206" s="85"/>
      <c r="Z206" s="85">
        <v>1</v>
      </c>
    </row>
    <row r="207" spans="1:26">
      <c r="A207" s="76" t="str">
        <f t="shared" si="3"/>
        <v>708</v>
      </c>
      <c r="B207" s="22">
        <v>39647</v>
      </c>
      <c r="C207" s="85">
        <v>4</v>
      </c>
      <c r="D207" s="85">
        <v>2</v>
      </c>
      <c r="E207" s="85">
        <v>4</v>
      </c>
      <c r="F207" s="85">
        <v>1</v>
      </c>
      <c r="G207" s="85">
        <v>4</v>
      </c>
      <c r="H207" s="85">
        <v>2</v>
      </c>
      <c r="I207" s="85">
        <v>2</v>
      </c>
      <c r="J207" s="85">
        <v>3</v>
      </c>
      <c r="K207" s="85">
        <v>2</v>
      </c>
      <c r="L207" s="85">
        <v>2</v>
      </c>
      <c r="M207" s="85">
        <v>16</v>
      </c>
      <c r="N207" s="85"/>
      <c r="O207" s="85">
        <v>4</v>
      </c>
      <c r="P207" s="85">
        <v>2</v>
      </c>
      <c r="Q207" s="85">
        <v>3</v>
      </c>
      <c r="R207" s="85">
        <v>2</v>
      </c>
      <c r="S207" s="85">
        <v>4</v>
      </c>
      <c r="T207" s="85">
        <v>2</v>
      </c>
      <c r="U207" s="85">
        <v>2</v>
      </c>
      <c r="V207" s="85">
        <v>3</v>
      </c>
      <c r="W207" s="85">
        <v>1</v>
      </c>
      <c r="X207" s="85">
        <v>2</v>
      </c>
      <c r="Y207" s="85"/>
      <c r="Z207" s="85">
        <v>1</v>
      </c>
    </row>
    <row r="208" spans="1:26">
      <c r="A208" s="76" t="str">
        <f t="shared" si="3"/>
        <v>708</v>
      </c>
      <c r="B208" s="22">
        <v>39648</v>
      </c>
      <c r="C208" s="85"/>
      <c r="D208" s="85"/>
      <c r="E208" s="85"/>
      <c r="F208" s="85"/>
      <c r="G208" s="85"/>
      <c r="H208" s="85"/>
      <c r="I208" s="85"/>
      <c r="J208" s="85"/>
      <c r="K208" s="85"/>
      <c r="L208" s="85"/>
      <c r="M208" s="85"/>
      <c r="N208" s="85"/>
      <c r="O208" s="85"/>
      <c r="P208" s="85"/>
      <c r="Q208" s="85"/>
      <c r="R208" s="85"/>
      <c r="S208" s="85"/>
      <c r="T208" s="85"/>
      <c r="U208" s="85"/>
      <c r="V208" s="85"/>
      <c r="W208" s="85"/>
      <c r="X208" s="85"/>
      <c r="Y208" s="85"/>
      <c r="Z208" s="85"/>
    </row>
    <row r="209" spans="1:26">
      <c r="A209" s="76" t="str">
        <f t="shared" si="3"/>
        <v>708</v>
      </c>
      <c r="B209" s="22">
        <v>39649</v>
      </c>
      <c r="C209" s="85"/>
      <c r="D209" s="85"/>
      <c r="E209" s="85"/>
      <c r="F209" s="85"/>
      <c r="G209" s="85"/>
      <c r="H209" s="85"/>
      <c r="I209" s="85"/>
      <c r="J209" s="85"/>
      <c r="K209" s="85"/>
      <c r="L209" s="85"/>
      <c r="M209" s="85"/>
      <c r="N209" s="85"/>
      <c r="O209" s="85"/>
      <c r="P209" s="85"/>
      <c r="Q209" s="85"/>
      <c r="R209" s="85"/>
      <c r="S209" s="85"/>
      <c r="T209" s="85"/>
      <c r="U209" s="85"/>
      <c r="V209" s="85"/>
      <c r="W209" s="85"/>
      <c r="X209" s="85"/>
      <c r="Y209" s="85"/>
      <c r="Z209" s="85"/>
    </row>
    <row r="210" spans="1:26">
      <c r="A210" s="76" t="str">
        <f t="shared" si="3"/>
        <v>708</v>
      </c>
      <c r="B210" s="22">
        <v>39650</v>
      </c>
      <c r="C210" s="85">
        <v>4</v>
      </c>
      <c r="D210" s="85">
        <v>2</v>
      </c>
      <c r="E210" s="85">
        <v>4</v>
      </c>
      <c r="F210" s="85">
        <v>2</v>
      </c>
      <c r="G210" s="85">
        <v>4</v>
      </c>
      <c r="H210" s="85">
        <v>2</v>
      </c>
      <c r="I210" s="85">
        <v>2</v>
      </c>
      <c r="J210" s="85">
        <v>3</v>
      </c>
      <c r="K210" s="85">
        <v>2</v>
      </c>
      <c r="L210" s="85">
        <v>2</v>
      </c>
      <c r="M210" s="85">
        <v>14</v>
      </c>
      <c r="N210" s="85">
        <v>1</v>
      </c>
      <c r="O210" s="85">
        <v>4</v>
      </c>
      <c r="P210" s="85">
        <v>2</v>
      </c>
      <c r="Q210" s="85">
        <v>4</v>
      </c>
      <c r="R210" s="85">
        <v>2</v>
      </c>
      <c r="S210" s="85">
        <v>3</v>
      </c>
      <c r="T210" s="85">
        <v>2</v>
      </c>
      <c r="U210" s="85">
        <v>2</v>
      </c>
      <c r="V210" s="85">
        <v>3</v>
      </c>
      <c r="W210" s="85">
        <v>2</v>
      </c>
      <c r="X210" s="85">
        <v>2</v>
      </c>
      <c r="Y210" s="85"/>
      <c r="Z210" s="85"/>
    </row>
    <row r="211" spans="1:26">
      <c r="A211" s="76" t="str">
        <f t="shared" si="3"/>
        <v>708</v>
      </c>
      <c r="B211" s="22">
        <v>39651</v>
      </c>
      <c r="C211" s="85">
        <v>4</v>
      </c>
      <c r="D211" s="85">
        <v>2</v>
      </c>
      <c r="E211" s="85">
        <v>4</v>
      </c>
      <c r="F211" s="85">
        <v>2</v>
      </c>
      <c r="G211" s="85">
        <v>4</v>
      </c>
      <c r="H211" s="85">
        <v>2</v>
      </c>
      <c r="I211" s="85">
        <v>2</v>
      </c>
      <c r="J211" s="85">
        <v>3</v>
      </c>
      <c r="K211" s="85">
        <v>2</v>
      </c>
      <c r="L211" s="85">
        <v>2</v>
      </c>
      <c r="M211" s="85">
        <v>15</v>
      </c>
      <c r="N211" s="85">
        <v>1</v>
      </c>
      <c r="O211" s="85">
        <v>4</v>
      </c>
      <c r="P211" s="85">
        <v>2</v>
      </c>
      <c r="Q211" s="85">
        <v>4</v>
      </c>
      <c r="R211" s="85">
        <v>1</v>
      </c>
      <c r="S211" s="85">
        <v>4</v>
      </c>
      <c r="T211" s="85">
        <v>2</v>
      </c>
      <c r="U211" s="85">
        <v>2</v>
      </c>
      <c r="V211" s="85">
        <v>3</v>
      </c>
      <c r="W211" s="85">
        <v>2</v>
      </c>
      <c r="X211" s="85">
        <v>2</v>
      </c>
      <c r="Y211" s="85"/>
      <c r="Z211" s="85"/>
    </row>
    <row r="212" spans="1:26">
      <c r="A212" s="76" t="str">
        <f t="shared" si="3"/>
        <v>708</v>
      </c>
      <c r="B212" s="22">
        <v>39652</v>
      </c>
      <c r="C212" s="85">
        <v>4</v>
      </c>
      <c r="D212" s="85">
        <v>2</v>
      </c>
      <c r="E212" s="85">
        <v>4</v>
      </c>
      <c r="F212" s="85">
        <v>2</v>
      </c>
      <c r="G212" s="85">
        <v>4</v>
      </c>
      <c r="H212" s="85">
        <v>2</v>
      </c>
      <c r="I212" s="85">
        <v>2</v>
      </c>
      <c r="J212" s="85">
        <v>3</v>
      </c>
      <c r="K212" s="85">
        <v>2</v>
      </c>
      <c r="L212" s="85">
        <v>1</v>
      </c>
      <c r="M212" s="85">
        <v>14</v>
      </c>
      <c r="N212" s="85">
        <v>1</v>
      </c>
      <c r="O212" s="85">
        <v>4</v>
      </c>
      <c r="P212" s="85">
        <v>2</v>
      </c>
      <c r="Q212" s="85">
        <v>4</v>
      </c>
      <c r="R212" s="85">
        <v>1</v>
      </c>
      <c r="S212" s="85">
        <v>4</v>
      </c>
      <c r="T212" s="85">
        <v>2</v>
      </c>
      <c r="U212" s="85">
        <v>2</v>
      </c>
      <c r="V212" s="85">
        <v>3</v>
      </c>
      <c r="W212" s="85">
        <v>2</v>
      </c>
      <c r="X212" s="85">
        <v>2</v>
      </c>
      <c r="Y212" s="85"/>
      <c r="Z212" s="85"/>
    </row>
    <row r="213" spans="1:26">
      <c r="A213" s="76" t="str">
        <f t="shared" si="3"/>
        <v>708</v>
      </c>
      <c r="B213" s="22">
        <v>39653</v>
      </c>
      <c r="C213" s="85">
        <v>4</v>
      </c>
      <c r="D213" s="85">
        <v>2</v>
      </c>
      <c r="E213" s="85">
        <v>4</v>
      </c>
      <c r="F213" s="85">
        <v>2</v>
      </c>
      <c r="G213" s="85">
        <v>4</v>
      </c>
      <c r="H213" s="85">
        <v>2</v>
      </c>
      <c r="I213" s="85">
        <v>2</v>
      </c>
      <c r="J213" s="85">
        <v>3</v>
      </c>
      <c r="K213" s="85">
        <v>2</v>
      </c>
      <c r="L213" s="85">
        <v>2</v>
      </c>
      <c r="M213" s="85">
        <v>14</v>
      </c>
      <c r="N213" s="85">
        <v>1</v>
      </c>
      <c r="O213" s="85">
        <v>4</v>
      </c>
      <c r="P213" s="85">
        <v>2</v>
      </c>
      <c r="Q213" s="85">
        <v>4</v>
      </c>
      <c r="R213" s="85">
        <v>1</v>
      </c>
      <c r="S213" s="85">
        <v>4</v>
      </c>
      <c r="T213" s="85">
        <v>2</v>
      </c>
      <c r="U213" s="85">
        <v>2</v>
      </c>
      <c r="V213" s="85">
        <v>3</v>
      </c>
      <c r="W213" s="85">
        <v>1</v>
      </c>
      <c r="X213" s="85">
        <v>2</v>
      </c>
      <c r="Y213" s="85"/>
      <c r="Z213" s="85"/>
    </row>
    <row r="214" spans="1:26">
      <c r="A214" s="76" t="str">
        <f t="shared" si="3"/>
        <v>708</v>
      </c>
      <c r="B214" s="22">
        <v>39654</v>
      </c>
      <c r="C214" s="85">
        <v>4</v>
      </c>
      <c r="D214" s="85">
        <v>2</v>
      </c>
      <c r="E214" s="85">
        <v>4</v>
      </c>
      <c r="F214" s="85">
        <v>2</v>
      </c>
      <c r="G214" s="85">
        <v>4</v>
      </c>
      <c r="H214" s="85">
        <v>2</v>
      </c>
      <c r="I214" s="85">
        <v>2</v>
      </c>
      <c r="J214" s="85">
        <v>3</v>
      </c>
      <c r="K214" s="85">
        <v>2</v>
      </c>
      <c r="L214" s="85">
        <v>3</v>
      </c>
      <c r="M214" s="85">
        <v>14</v>
      </c>
      <c r="N214" s="85">
        <v>1</v>
      </c>
      <c r="O214" s="85">
        <v>4</v>
      </c>
      <c r="P214" s="85">
        <v>2</v>
      </c>
      <c r="Q214" s="85">
        <v>4</v>
      </c>
      <c r="R214" s="85">
        <v>1</v>
      </c>
      <c r="S214" s="85">
        <v>4</v>
      </c>
      <c r="T214" s="85">
        <v>2</v>
      </c>
      <c r="U214" s="85">
        <v>2</v>
      </c>
      <c r="V214" s="85">
        <v>3</v>
      </c>
      <c r="W214" s="85">
        <v>2</v>
      </c>
      <c r="X214" s="85">
        <v>2</v>
      </c>
      <c r="Y214" s="85"/>
      <c r="Z214" s="85"/>
    </row>
    <row r="215" spans="1:26">
      <c r="A215" s="76" t="str">
        <f t="shared" si="3"/>
        <v>708</v>
      </c>
      <c r="B215" s="22">
        <v>39655</v>
      </c>
      <c r="C215" s="85"/>
      <c r="D215" s="85"/>
      <c r="E215" s="85"/>
      <c r="F215" s="85"/>
      <c r="G215" s="85"/>
      <c r="H215" s="85"/>
      <c r="I215" s="85"/>
      <c r="J215" s="85"/>
      <c r="K215" s="85"/>
      <c r="L215" s="85"/>
      <c r="M215" s="85"/>
      <c r="N215" s="85"/>
      <c r="O215" s="85"/>
      <c r="P215" s="85"/>
      <c r="Q215" s="85"/>
      <c r="R215" s="85"/>
      <c r="S215" s="85"/>
      <c r="T215" s="85"/>
      <c r="U215" s="85"/>
      <c r="V215" s="85"/>
      <c r="W215" s="85"/>
      <c r="X215" s="85"/>
      <c r="Y215" s="85"/>
      <c r="Z215" s="85"/>
    </row>
    <row r="216" spans="1:26">
      <c r="A216" s="76" t="str">
        <f t="shared" si="3"/>
        <v>708</v>
      </c>
      <c r="B216" s="22">
        <v>39656</v>
      </c>
      <c r="C216" s="85"/>
      <c r="D216" s="85"/>
      <c r="E216" s="85"/>
      <c r="F216" s="85"/>
      <c r="G216" s="85"/>
      <c r="H216" s="85"/>
      <c r="I216" s="85"/>
      <c r="J216" s="85"/>
      <c r="K216" s="85"/>
      <c r="L216" s="85"/>
      <c r="M216" s="85"/>
      <c r="N216" s="85"/>
      <c r="O216" s="85"/>
      <c r="P216" s="85"/>
      <c r="Q216" s="85"/>
      <c r="R216" s="85"/>
      <c r="S216" s="85"/>
      <c r="T216" s="85"/>
      <c r="U216" s="85"/>
      <c r="V216" s="85"/>
      <c r="W216" s="85"/>
      <c r="X216" s="85"/>
      <c r="Y216" s="85"/>
      <c r="Z216" s="85"/>
    </row>
    <row r="217" spans="1:26">
      <c r="A217" s="76" t="str">
        <f t="shared" si="3"/>
        <v>708</v>
      </c>
      <c r="B217" s="22">
        <v>39657</v>
      </c>
      <c r="C217" s="85">
        <v>4</v>
      </c>
      <c r="D217" s="85">
        <v>2</v>
      </c>
      <c r="E217" s="85">
        <v>4</v>
      </c>
      <c r="F217" s="85">
        <v>1</v>
      </c>
      <c r="G217" s="85">
        <v>4</v>
      </c>
      <c r="H217" s="85">
        <v>2</v>
      </c>
      <c r="I217" s="85">
        <v>2</v>
      </c>
      <c r="J217" s="85">
        <v>3</v>
      </c>
      <c r="K217" s="85">
        <v>2</v>
      </c>
      <c r="L217" s="85">
        <v>2</v>
      </c>
      <c r="M217" s="85">
        <v>15</v>
      </c>
      <c r="N217" s="85"/>
      <c r="O217" s="85">
        <v>4</v>
      </c>
      <c r="P217" s="85">
        <v>2</v>
      </c>
      <c r="Q217" s="85">
        <v>4</v>
      </c>
      <c r="R217" s="85">
        <v>2</v>
      </c>
      <c r="S217" s="85">
        <v>4</v>
      </c>
      <c r="T217" s="85">
        <v>2</v>
      </c>
      <c r="U217" s="85">
        <v>2</v>
      </c>
      <c r="V217" s="85">
        <v>3</v>
      </c>
      <c r="W217" s="85">
        <v>2</v>
      </c>
      <c r="X217" s="85">
        <v>2</v>
      </c>
      <c r="Y217" s="85"/>
      <c r="Z217" s="85">
        <v>1</v>
      </c>
    </row>
    <row r="218" spans="1:26">
      <c r="A218" s="76" t="str">
        <f t="shared" si="3"/>
        <v>708</v>
      </c>
      <c r="B218" s="22">
        <v>39658</v>
      </c>
      <c r="C218" s="85">
        <v>4</v>
      </c>
      <c r="D218" s="85">
        <v>2</v>
      </c>
      <c r="E218" s="85">
        <v>4</v>
      </c>
      <c r="F218" s="85">
        <v>1</v>
      </c>
      <c r="G218" s="85">
        <v>4</v>
      </c>
      <c r="H218" s="85">
        <v>2</v>
      </c>
      <c r="I218" s="85">
        <v>2</v>
      </c>
      <c r="J218" s="85">
        <v>3</v>
      </c>
      <c r="K218" s="85">
        <v>2</v>
      </c>
      <c r="L218" s="85">
        <v>2</v>
      </c>
      <c r="M218" s="85">
        <v>16</v>
      </c>
      <c r="N218" s="85"/>
      <c r="O218" s="85">
        <v>4</v>
      </c>
      <c r="P218" s="85">
        <v>2</v>
      </c>
      <c r="Q218" s="85">
        <v>4</v>
      </c>
      <c r="R218" s="85">
        <v>1</v>
      </c>
      <c r="S218" s="85">
        <v>4</v>
      </c>
      <c r="T218" s="85">
        <v>1</v>
      </c>
      <c r="U218" s="85">
        <v>2</v>
      </c>
      <c r="V218" s="85">
        <v>3</v>
      </c>
      <c r="W218" s="85">
        <v>2</v>
      </c>
      <c r="X218" s="85">
        <v>2</v>
      </c>
      <c r="Y218" s="85"/>
      <c r="Z218" s="85"/>
    </row>
    <row r="219" spans="1:26">
      <c r="A219" s="76" t="str">
        <f t="shared" si="3"/>
        <v>708</v>
      </c>
      <c r="B219" s="22">
        <v>39659</v>
      </c>
      <c r="C219" s="85">
        <v>4</v>
      </c>
      <c r="D219" s="85">
        <v>2</v>
      </c>
      <c r="E219" s="85">
        <v>4</v>
      </c>
      <c r="F219" s="85">
        <v>1</v>
      </c>
      <c r="G219" s="85">
        <v>4</v>
      </c>
      <c r="H219" s="85">
        <v>2</v>
      </c>
      <c r="I219" s="85">
        <v>2</v>
      </c>
      <c r="J219" s="85">
        <v>3</v>
      </c>
      <c r="K219" s="85">
        <v>2</v>
      </c>
      <c r="L219" s="85">
        <v>2</v>
      </c>
      <c r="M219" s="85">
        <v>18</v>
      </c>
      <c r="N219" s="85"/>
      <c r="O219" s="85">
        <v>4</v>
      </c>
      <c r="P219" s="85">
        <v>2</v>
      </c>
      <c r="Q219" s="85">
        <v>4</v>
      </c>
      <c r="R219" s="85">
        <v>1</v>
      </c>
      <c r="S219" s="85">
        <v>4</v>
      </c>
      <c r="T219" s="85">
        <v>2</v>
      </c>
      <c r="U219" s="85">
        <v>2</v>
      </c>
      <c r="V219" s="85">
        <v>3</v>
      </c>
      <c r="W219" s="85">
        <v>2</v>
      </c>
      <c r="X219" s="85">
        <v>2</v>
      </c>
      <c r="Y219" s="85"/>
      <c r="Z219" s="85">
        <v>1</v>
      </c>
    </row>
    <row r="220" spans="1:26">
      <c r="A220" s="76" t="str">
        <f t="shared" si="3"/>
        <v>708</v>
      </c>
      <c r="B220" s="22">
        <v>39660</v>
      </c>
      <c r="C220" s="85">
        <v>4</v>
      </c>
      <c r="D220" s="85">
        <v>2</v>
      </c>
      <c r="E220" s="85">
        <v>4</v>
      </c>
      <c r="F220" s="85">
        <v>1</v>
      </c>
      <c r="G220" s="85">
        <v>4</v>
      </c>
      <c r="H220" s="85">
        <v>2</v>
      </c>
      <c r="I220" s="85">
        <v>2</v>
      </c>
      <c r="J220" s="85">
        <v>3</v>
      </c>
      <c r="K220" s="85">
        <v>2</v>
      </c>
      <c r="L220" s="85"/>
      <c r="M220" s="85">
        <v>16</v>
      </c>
      <c r="N220" s="85"/>
      <c r="O220" s="85">
        <v>4</v>
      </c>
      <c r="P220" s="85">
        <v>2</v>
      </c>
      <c r="Q220" s="85">
        <v>4</v>
      </c>
      <c r="R220" s="85">
        <v>1</v>
      </c>
      <c r="S220" s="85">
        <v>4</v>
      </c>
      <c r="T220" s="85">
        <v>1</v>
      </c>
      <c r="U220" s="85">
        <v>2</v>
      </c>
      <c r="V220" s="85">
        <v>3</v>
      </c>
      <c r="W220" s="85">
        <v>2</v>
      </c>
      <c r="X220" s="85">
        <v>2</v>
      </c>
      <c r="Y220" s="85"/>
      <c r="Z220" s="85">
        <v>1</v>
      </c>
    </row>
    <row r="221" spans="1:26">
      <c r="A221" s="76" t="str">
        <f t="shared" si="3"/>
        <v>808</v>
      </c>
      <c r="B221" s="22">
        <v>39661</v>
      </c>
      <c r="C221" s="85">
        <v>4</v>
      </c>
      <c r="D221" s="85">
        <v>2</v>
      </c>
      <c r="E221" s="85">
        <v>4</v>
      </c>
      <c r="F221" s="85">
        <v>2</v>
      </c>
      <c r="G221" s="85">
        <v>4</v>
      </c>
      <c r="H221" s="85">
        <v>2</v>
      </c>
      <c r="I221" s="85">
        <v>2</v>
      </c>
      <c r="J221" s="85">
        <v>3</v>
      </c>
      <c r="K221" s="85">
        <v>2</v>
      </c>
      <c r="L221" s="85">
        <v>2</v>
      </c>
      <c r="M221" s="85">
        <v>13</v>
      </c>
      <c r="N221" s="85"/>
      <c r="O221" s="85">
        <v>4</v>
      </c>
      <c r="P221" s="85">
        <v>2</v>
      </c>
      <c r="Q221" s="85">
        <v>3</v>
      </c>
      <c r="R221" s="85">
        <v>1</v>
      </c>
      <c r="S221" s="85">
        <v>4</v>
      </c>
      <c r="T221" s="85">
        <v>2</v>
      </c>
      <c r="U221" s="85">
        <v>2</v>
      </c>
      <c r="V221" s="85">
        <v>3</v>
      </c>
      <c r="W221" s="85">
        <v>2</v>
      </c>
      <c r="X221" s="85">
        <v>1</v>
      </c>
      <c r="Y221" s="85"/>
      <c r="Z221" s="85">
        <v>1</v>
      </c>
    </row>
    <row r="222" spans="1:26">
      <c r="A222" s="76" t="str">
        <f t="shared" si="3"/>
        <v>808</v>
      </c>
      <c r="B222" s="22">
        <v>39662</v>
      </c>
      <c r="C222" s="85"/>
      <c r="D222" s="85"/>
      <c r="E222" s="85"/>
      <c r="F222" s="85"/>
      <c r="G222" s="85"/>
      <c r="H222" s="85"/>
      <c r="I222" s="85"/>
      <c r="J222" s="85"/>
      <c r="K222" s="85"/>
      <c r="L222" s="85"/>
      <c r="M222" s="85"/>
      <c r="N222" s="85"/>
      <c r="O222" s="85"/>
      <c r="P222" s="85"/>
      <c r="Q222" s="85"/>
      <c r="R222" s="85"/>
      <c r="S222" s="85"/>
      <c r="T222" s="85"/>
      <c r="U222" s="85"/>
      <c r="V222" s="85"/>
      <c r="W222" s="85"/>
      <c r="X222" s="85"/>
      <c r="Y222" s="85"/>
      <c r="Z222" s="85"/>
    </row>
    <row r="223" spans="1:26">
      <c r="A223" s="76" t="str">
        <f t="shared" si="3"/>
        <v>808</v>
      </c>
      <c r="B223" s="22">
        <v>39663</v>
      </c>
      <c r="C223" s="85"/>
      <c r="D223" s="85"/>
      <c r="E223" s="85"/>
      <c r="F223" s="85"/>
      <c r="G223" s="85"/>
      <c r="H223" s="85"/>
      <c r="I223" s="85"/>
      <c r="J223" s="85"/>
      <c r="K223" s="85"/>
      <c r="L223" s="85"/>
      <c r="M223" s="85"/>
      <c r="N223" s="85"/>
      <c r="O223" s="85"/>
      <c r="P223" s="85"/>
      <c r="Q223" s="85"/>
      <c r="R223" s="85"/>
      <c r="S223" s="85"/>
      <c r="T223" s="85"/>
      <c r="U223" s="85"/>
      <c r="V223" s="85"/>
      <c r="W223" s="85"/>
      <c r="X223" s="85"/>
      <c r="Y223" s="85"/>
      <c r="Z223" s="85"/>
    </row>
    <row r="224" spans="1:26">
      <c r="A224" s="76" t="str">
        <f t="shared" si="3"/>
        <v>808</v>
      </c>
      <c r="B224" s="22">
        <v>39664</v>
      </c>
      <c r="C224" s="85">
        <v>3</v>
      </c>
      <c r="D224" s="85">
        <v>2</v>
      </c>
      <c r="E224" s="85">
        <v>4</v>
      </c>
      <c r="F224" s="85">
        <v>2</v>
      </c>
      <c r="G224" s="85">
        <v>4</v>
      </c>
      <c r="H224" s="85">
        <v>1</v>
      </c>
      <c r="I224" s="85">
        <v>2</v>
      </c>
      <c r="J224" s="85">
        <v>3</v>
      </c>
      <c r="K224" s="85">
        <v>2</v>
      </c>
      <c r="L224" s="85">
        <v>1</v>
      </c>
      <c r="M224" s="85">
        <v>12</v>
      </c>
      <c r="N224" s="85">
        <v>1</v>
      </c>
      <c r="O224" s="85">
        <v>4</v>
      </c>
      <c r="P224" s="85">
        <v>2</v>
      </c>
      <c r="Q224" s="85">
        <v>4</v>
      </c>
      <c r="R224" s="85">
        <v>1</v>
      </c>
      <c r="S224" s="85">
        <v>4</v>
      </c>
      <c r="T224" s="85">
        <v>2</v>
      </c>
      <c r="U224" s="85">
        <v>2</v>
      </c>
      <c r="V224" s="85">
        <v>3</v>
      </c>
      <c r="W224" s="85">
        <v>2</v>
      </c>
      <c r="X224" s="85">
        <v>2</v>
      </c>
      <c r="Y224" s="85"/>
      <c r="Z224" s="85"/>
    </row>
    <row r="225" spans="1:26">
      <c r="A225" s="76" t="str">
        <f t="shared" si="3"/>
        <v>808</v>
      </c>
      <c r="B225" s="22">
        <v>39665</v>
      </c>
      <c r="C225" s="85">
        <v>3</v>
      </c>
      <c r="D225" s="85">
        <v>2</v>
      </c>
      <c r="E225" s="85">
        <v>4</v>
      </c>
      <c r="F225" s="85">
        <v>2</v>
      </c>
      <c r="G225" s="85">
        <v>4</v>
      </c>
      <c r="H225" s="85">
        <v>1</v>
      </c>
      <c r="I225" s="85">
        <v>2</v>
      </c>
      <c r="J225" s="85">
        <v>3</v>
      </c>
      <c r="K225" s="85">
        <v>2</v>
      </c>
      <c r="L225" s="85">
        <v>1</v>
      </c>
      <c r="M225" s="85">
        <v>11</v>
      </c>
      <c r="N225" s="85">
        <v>1</v>
      </c>
      <c r="O225" s="85">
        <v>4</v>
      </c>
      <c r="P225" s="85">
        <v>2</v>
      </c>
      <c r="Q225" s="85">
        <v>4</v>
      </c>
      <c r="R225" s="85">
        <v>1</v>
      </c>
      <c r="S225" s="85">
        <v>4</v>
      </c>
      <c r="T225" s="85">
        <v>2</v>
      </c>
      <c r="U225" s="85">
        <v>2</v>
      </c>
      <c r="V225" s="85">
        <v>3</v>
      </c>
      <c r="W225" s="85">
        <v>1</v>
      </c>
      <c r="X225" s="85"/>
      <c r="Y225" s="85"/>
      <c r="Z225" s="85"/>
    </row>
    <row r="226" spans="1:26">
      <c r="A226" s="76" t="str">
        <f t="shared" si="3"/>
        <v>808</v>
      </c>
      <c r="B226" s="22">
        <v>39666</v>
      </c>
      <c r="C226" s="85">
        <v>3</v>
      </c>
      <c r="D226" s="85">
        <v>2</v>
      </c>
      <c r="E226" s="85">
        <v>4</v>
      </c>
      <c r="F226" s="85">
        <v>1</v>
      </c>
      <c r="G226" s="85">
        <v>4</v>
      </c>
      <c r="H226" s="85">
        <v>1</v>
      </c>
      <c r="I226" s="85">
        <v>2</v>
      </c>
      <c r="J226" s="85">
        <v>3</v>
      </c>
      <c r="K226" s="85">
        <v>2</v>
      </c>
      <c r="L226" s="85">
        <v>1</v>
      </c>
      <c r="M226" s="85">
        <v>12</v>
      </c>
      <c r="N226" s="85">
        <v>1</v>
      </c>
      <c r="O226" s="85">
        <v>4</v>
      </c>
      <c r="P226" s="85">
        <v>2</v>
      </c>
      <c r="Q226" s="85">
        <v>4</v>
      </c>
      <c r="R226" s="85">
        <v>1</v>
      </c>
      <c r="S226" s="85">
        <v>4</v>
      </c>
      <c r="T226" s="85">
        <v>2</v>
      </c>
      <c r="U226" s="85">
        <v>1</v>
      </c>
      <c r="V226" s="85">
        <v>3</v>
      </c>
      <c r="W226" s="85">
        <v>1</v>
      </c>
      <c r="X226" s="85">
        <v>2</v>
      </c>
      <c r="Y226" s="85"/>
      <c r="Z226" s="85"/>
    </row>
    <row r="227" spans="1:26">
      <c r="A227" s="76" t="str">
        <f t="shared" si="3"/>
        <v>808</v>
      </c>
      <c r="B227" s="22">
        <v>39667</v>
      </c>
      <c r="C227" s="85">
        <v>4</v>
      </c>
      <c r="D227" s="85">
        <v>2</v>
      </c>
      <c r="E227" s="85">
        <v>4</v>
      </c>
      <c r="F227" s="85">
        <v>2</v>
      </c>
      <c r="G227" s="85">
        <v>4</v>
      </c>
      <c r="H227" s="85">
        <v>2</v>
      </c>
      <c r="I227" s="85">
        <v>2</v>
      </c>
      <c r="J227" s="85">
        <v>3</v>
      </c>
      <c r="K227" s="85">
        <v>2</v>
      </c>
      <c r="L227" s="85">
        <v>2</v>
      </c>
      <c r="M227" s="85">
        <v>11</v>
      </c>
      <c r="N227" s="85">
        <v>1</v>
      </c>
      <c r="O227" s="85">
        <v>4</v>
      </c>
      <c r="P227" s="85">
        <v>2</v>
      </c>
      <c r="Q227" s="85">
        <v>4</v>
      </c>
      <c r="R227" s="85">
        <v>1</v>
      </c>
      <c r="S227" s="85">
        <v>4</v>
      </c>
      <c r="T227" s="85">
        <v>2</v>
      </c>
      <c r="U227" s="85">
        <v>2</v>
      </c>
      <c r="V227" s="85">
        <v>3</v>
      </c>
      <c r="W227" s="85">
        <v>1</v>
      </c>
      <c r="X227" s="85">
        <v>2</v>
      </c>
      <c r="Y227" s="85"/>
      <c r="Z227" s="85"/>
    </row>
    <row r="228" spans="1:26">
      <c r="A228" s="76" t="str">
        <f t="shared" si="3"/>
        <v>808</v>
      </c>
      <c r="B228" s="22">
        <v>39668</v>
      </c>
      <c r="C228" s="85">
        <v>4</v>
      </c>
      <c r="D228" s="85">
        <v>2</v>
      </c>
      <c r="E228" s="85">
        <v>4</v>
      </c>
      <c r="F228" s="85">
        <v>2</v>
      </c>
      <c r="G228" s="85">
        <v>3</v>
      </c>
      <c r="H228" s="85">
        <v>2</v>
      </c>
      <c r="I228" s="85">
        <v>2</v>
      </c>
      <c r="J228" s="85">
        <v>3</v>
      </c>
      <c r="K228" s="85">
        <v>2</v>
      </c>
      <c r="L228" s="85">
        <v>2</v>
      </c>
      <c r="M228" s="85">
        <v>13</v>
      </c>
      <c r="N228" s="85">
        <v>1</v>
      </c>
      <c r="O228" s="85">
        <v>4</v>
      </c>
      <c r="P228" s="85">
        <v>2</v>
      </c>
      <c r="Q228" s="85">
        <v>4</v>
      </c>
      <c r="R228" s="85">
        <v>1</v>
      </c>
      <c r="S228" s="85">
        <v>4</v>
      </c>
      <c r="T228" s="85">
        <v>2</v>
      </c>
      <c r="U228" s="85">
        <v>2</v>
      </c>
      <c r="V228" s="85">
        <v>3</v>
      </c>
      <c r="W228" s="85">
        <v>1</v>
      </c>
      <c r="X228" s="85">
        <v>2</v>
      </c>
      <c r="Y228" s="85"/>
      <c r="Z228" s="85"/>
    </row>
    <row r="229" spans="1:26">
      <c r="A229" s="76" t="str">
        <f t="shared" si="3"/>
        <v>808</v>
      </c>
      <c r="B229" s="22">
        <v>39669</v>
      </c>
      <c r="C229" s="85"/>
      <c r="D229" s="85"/>
      <c r="E229" s="85"/>
      <c r="F229" s="85"/>
      <c r="G229" s="85"/>
      <c r="H229" s="85"/>
      <c r="I229" s="85"/>
      <c r="J229" s="85"/>
      <c r="K229" s="85"/>
      <c r="L229" s="85"/>
      <c r="M229" s="85"/>
      <c r="N229" s="85"/>
      <c r="O229" s="85"/>
      <c r="P229" s="85"/>
      <c r="Q229" s="85"/>
      <c r="R229" s="85"/>
      <c r="S229" s="85"/>
      <c r="T229" s="85"/>
      <c r="U229" s="85"/>
      <c r="V229" s="85"/>
      <c r="W229" s="85"/>
      <c r="X229" s="85"/>
      <c r="Y229" s="85"/>
      <c r="Z229" s="85"/>
    </row>
    <row r="230" spans="1:26">
      <c r="A230" s="76" t="str">
        <f t="shared" si="3"/>
        <v>808</v>
      </c>
      <c r="B230" s="22">
        <v>39670</v>
      </c>
      <c r="C230" s="85"/>
      <c r="D230" s="85"/>
      <c r="E230" s="85"/>
      <c r="F230" s="85"/>
      <c r="G230" s="85"/>
      <c r="H230" s="85"/>
      <c r="I230" s="85"/>
      <c r="J230" s="85"/>
      <c r="K230" s="85"/>
      <c r="L230" s="85"/>
      <c r="M230" s="85"/>
      <c r="N230" s="85"/>
      <c r="O230" s="85"/>
      <c r="P230" s="85"/>
      <c r="Q230" s="85"/>
      <c r="R230" s="85"/>
      <c r="S230" s="85"/>
      <c r="T230" s="85"/>
      <c r="U230" s="85"/>
      <c r="V230" s="85"/>
      <c r="W230" s="85"/>
      <c r="X230" s="85"/>
      <c r="Y230" s="85"/>
      <c r="Z230" s="85"/>
    </row>
    <row r="231" spans="1:26">
      <c r="A231" s="76" t="str">
        <f t="shared" si="3"/>
        <v>808</v>
      </c>
      <c r="B231" s="22">
        <v>39671</v>
      </c>
      <c r="C231" s="85">
        <v>4</v>
      </c>
      <c r="D231" s="85">
        <v>2</v>
      </c>
      <c r="E231" s="85">
        <v>4</v>
      </c>
      <c r="F231" s="85">
        <v>1</v>
      </c>
      <c r="G231" s="85">
        <v>4</v>
      </c>
      <c r="H231" s="85">
        <v>2</v>
      </c>
      <c r="I231" s="85">
        <v>2</v>
      </c>
      <c r="J231" s="85">
        <v>3</v>
      </c>
      <c r="K231" s="85">
        <v>1</v>
      </c>
      <c r="L231" s="85">
        <v>2</v>
      </c>
      <c r="M231" s="85">
        <v>12</v>
      </c>
      <c r="N231" s="85"/>
      <c r="O231" s="85">
        <v>4</v>
      </c>
      <c r="P231" s="85">
        <v>2</v>
      </c>
      <c r="Q231" s="85">
        <v>4</v>
      </c>
      <c r="R231" s="85">
        <v>2</v>
      </c>
      <c r="S231" s="85">
        <v>4</v>
      </c>
      <c r="T231" s="85">
        <v>2</v>
      </c>
      <c r="U231" s="85">
        <v>2</v>
      </c>
      <c r="V231" s="85">
        <v>3</v>
      </c>
      <c r="W231" s="85">
        <v>2</v>
      </c>
      <c r="X231" s="85">
        <v>3</v>
      </c>
      <c r="Y231" s="85"/>
      <c r="Z231" s="85">
        <v>1</v>
      </c>
    </row>
    <row r="232" spans="1:26">
      <c r="A232" s="76" t="str">
        <f t="shared" si="3"/>
        <v>808</v>
      </c>
      <c r="B232" s="22">
        <v>39672</v>
      </c>
      <c r="C232" s="85">
        <v>4</v>
      </c>
      <c r="D232" s="85">
        <v>2</v>
      </c>
      <c r="E232" s="85">
        <v>4</v>
      </c>
      <c r="F232" s="85">
        <v>1</v>
      </c>
      <c r="G232" s="85">
        <v>4</v>
      </c>
      <c r="H232" s="85">
        <v>2</v>
      </c>
      <c r="I232" s="85">
        <v>2</v>
      </c>
      <c r="J232" s="85">
        <v>3</v>
      </c>
      <c r="K232" s="85">
        <v>2</v>
      </c>
      <c r="L232" s="85"/>
      <c r="M232" s="85">
        <v>13</v>
      </c>
      <c r="N232" s="85"/>
      <c r="O232" s="85">
        <v>4</v>
      </c>
      <c r="P232" s="85">
        <v>2</v>
      </c>
      <c r="Q232" s="85">
        <v>4</v>
      </c>
      <c r="R232" s="85">
        <v>2</v>
      </c>
      <c r="S232" s="85">
        <v>4</v>
      </c>
      <c r="T232" s="85">
        <v>2</v>
      </c>
      <c r="U232" s="85">
        <v>2</v>
      </c>
      <c r="V232" s="85">
        <v>3</v>
      </c>
      <c r="W232" s="85">
        <v>2</v>
      </c>
      <c r="X232" s="85">
        <v>3</v>
      </c>
      <c r="Y232" s="85"/>
      <c r="Z232" s="85">
        <v>1</v>
      </c>
    </row>
    <row r="233" spans="1:26">
      <c r="A233" s="76" t="str">
        <f t="shared" si="3"/>
        <v>808</v>
      </c>
      <c r="B233" s="22">
        <v>39673</v>
      </c>
      <c r="C233" s="85">
        <v>4</v>
      </c>
      <c r="D233" s="85">
        <v>2</v>
      </c>
      <c r="E233" s="85">
        <v>4</v>
      </c>
      <c r="F233" s="85">
        <v>1</v>
      </c>
      <c r="G233" s="85">
        <v>4</v>
      </c>
      <c r="H233" s="85">
        <v>2</v>
      </c>
      <c r="I233" s="85">
        <v>2</v>
      </c>
      <c r="J233" s="85">
        <v>1</v>
      </c>
      <c r="K233" s="85">
        <v>2</v>
      </c>
      <c r="L233" s="85">
        <v>2</v>
      </c>
      <c r="M233" s="85">
        <v>13</v>
      </c>
      <c r="N233" s="85"/>
      <c r="O233" s="85">
        <v>4</v>
      </c>
      <c r="P233" s="85">
        <v>2</v>
      </c>
      <c r="Q233" s="85">
        <v>4</v>
      </c>
      <c r="R233" s="85">
        <v>2</v>
      </c>
      <c r="S233" s="85">
        <v>4</v>
      </c>
      <c r="T233" s="85">
        <v>2</v>
      </c>
      <c r="U233" s="85">
        <v>2</v>
      </c>
      <c r="V233" s="85">
        <v>3</v>
      </c>
      <c r="W233" s="85">
        <v>2</v>
      </c>
      <c r="X233" s="85">
        <v>3</v>
      </c>
      <c r="Y233" s="85"/>
      <c r="Z233" s="85">
        <v>1</v>
      </c>
    </row>
    <row r="234" spans="1:26">
      <c r="A234" s="76" t="str">
        <f t="shared" si="3"/>
        <v>808</v>
      </c>
      <c r="B234" s="22">
        <v>39674</v>
      </c>
      <c r="C234" s="85">
        <v>4</v>
      </c>
      <c r="D234" s="85">
        <v>2</v>
      </c>
      <c r="E234" s="85">
        <v>4</v>
      </c>
      <c r="F234" s="85">
        <v>1</v>
      </c>
      <c r="G234" s="85">
        <v>4</v>
      </c>
      <c r="H234" s="85">
        <v>1</v>
      </c>
      <c r="I234" s="85">
        <v>2</v>
      </c>
      <c r="J234" s="85">
        <v>3</v>
      </c>
      <c r="K234" s="85">
        <v>2</v>
      </c>
      <c r="L234" s="85">
        <v>2</v>
      </c>
      <c r="M234" s="85">
        <v>13</v>
      </c>
      <c r="N234" s="85"/>
      <c r="O234" s="85">
        <v>4</v>
      </c>
      <c r="P234" s="85">
        <v>2</v>
      </c>
      <c r="Q234" s="85">
        <v>3</v>
      </c>
      <c r="R234" s="85">
        <v>2</v>
      </c>
      <c r="S234" s="85">
        <v>3</v>
      </c>
      <c r="T234" s="85">
        <v>2</v>
      </c>
      <c r="U234" s="85">
        <v>2</v>
      </c>
      <c r="V234" s="85">
        <v>3</v>
      </c>
      <c r="W234" s="85">
        <v>2</v>
      </c>
      <c r="X234" s="85">
        <v>3</v>
      </c>
      <c r="Y234" s="85"/>
      <c r="Z234" s="85">
        <v>1</v>
      </c>
    </row>
    <row r="235" spans="1:26">
      <c r="A235" s="76" t="str">
        <f t="shared" si="3"/>
        <v>808</v>
      </c>
      <c r="B235" s="22">
        <v>39675</v>
      </c>
      <c r="C235" s="85">
        <v>3</v>
      </c>
      <c r="D235" s="85">
        <v>2</v>
      </c>
      <c r="E235" s="85">
        <v>4</v>
      </c>
      <c r="F235" s="85">
        <v>1</v>
      </c>
      <c r="G235" s="85">
        <v>4</v>
      </c>
      <c r="H235" s="85">
        <v>2</v>
      </c>
      <c r="I235" s="85">
        <v>2</v>
      </c>
      <c r="J235" s="85">
        <v>3</v>
      </c>
      <c r="K235" s="85">
        <v>1</v>
      </c>
      <c r="L235" s="85">
        <v>2</v>
      </c>
      <c r="M235" s="85">
        <v>13</v>
      </c>
      <c r="N235" s="85"/>
      <c r="O235" s="85">
        <v>4</v>
      </c>
      <c r="P235" s="85">
        <v>2</v>
      </c>
      <c r="Q235" s="85"/>
      <c r="R235" s="85">
        <v>2</v>
      </c>
      <c r="S235" s="85">
        <v>4</v>
      </c>
      <c r="T235" s="85">
        <v>2</v>
      </c>
      <c r="U235" s="85">
        <v>1</v>
      </c>
      <c r="V235" s="85">
        <v>3</v>
      </c>
      <c r="W235" s="85">
        <v>2</v>
      </c>
      <c r="X235" s="85">
        <v>2</v>
      </c>
      <c r="Y235" s="85"/>
      <c r="Z235" s="85">
        <v>1</v>
      </c>
    </row>
    <row r="236" spans="1:26">
      <c r="A236" s="76" t="str">
        <f t="shared" si="3"/>
        <v>808</v>
      </c>
      <c r="B236" s="22">
        <v>39676</v>
      </c>
      <c r="C236" s="85"/>
      <c r="D236" s="85"/>
      <c r="E236" s="85"/>
      <c r="F236" s="85"/>
      <c r="G236" s="85"/>
      <c r="H236" s="85"/>
      <c r="I236" s="85"/>
      <c r="J236" s="85"/>
      <c r="K236" s="85"/>
      <c r="L236" s="85"/>
      <c r="M236" s="85"/>
      <c r="N236" s="85"/>
      <c r="O236" s="85"/>
      <c r="P236" s="85"/>
      <c r="Q236" s="85"/>
      <c r="R236" s="85"/>
      <c r="S236" s="85"/>
      <c r="T236" s="85"/>
      <c r="U236" s="85"/>
      <c r="V236" s="85"/>
      <c r="W236" s="85"/>
      <c r="X236" s="85"/>
      <c r="Y236" s="85"/>
      <c r="Z236" s="85"/>
    </row>
    <row r="237" spans="1:26">
      <c r="A237" s="76" t="str">
        <f t="shared" si="3"/>
        <v>808</v>
      </c>
      <c r="B237" s="22">
        <v>39677</v>
      </c>
      <c r="C237" s="85"/>
      <c r="D237" s="85"/>
      <c r="E237" s="85"/>
      <c r="F237" s="85"/>
      <c r="G237" s="85"/>
      <c r="H237" s="85"/>
      <c r="I237" s="85"/>
      <c r="J237" s="85"/>
      <c r="K237" s="85"/>
      <c r="L237" s="85"/>
      <c r="M237" s="85"/>
      <c r="N237" s="85"/>
      <c r="O237" s="85"/>
      <c r="P237" s="85"/>
      <c r="Q237" s="85"/>
      <c r="R237" s="85"/>
      <c r="S237" s="85"/>
      <c r="T237" s="85"/>
      <c r="U237" s="85"/>
      <c r="V237" s="85"/>
      <c r="W237" s="85"/>
      <c r="X237" s="85"/>
      <c r="Y237" s="85"/>
      <c r="Z237" s="85"/>
    </row>
    <row r="238" spans="1:26">
      <c r="A238" s="76" t="str">
        <f t="shared" si="3"/>
        <v>808</v>
      </c>
      <c r="B238" s="22">
        <v>39678</v>
      </c>
      <c r="C238" s="85">
        <v>4</v>
      </c>
      <c r="D238" s="85">
        <v>2</v>
      </c>
      <c r="E238" s="85">
        <v>3</v>
      </c>
      <c r="F238" s="85">
        <v>2</v>
      </c>
      <c r="G238" s="85">
        <v>3</v>
      </c>
      <c r="H238" s="85">
        <v>1</v>
      </c>
      <c r="I238" s="85">
        <v>1</v>
      </c>
      <c r="J238" s="85">
        <v>3</v>
      </c>
      <c r="K238" s="85">
        <v>2</v>
      </c>
      <c r="L238" s="85">
        <v>2</v>
      </c>
      <c r="M238" s="85">
        <v>13</v>
      </c>
      <c r="N238" s="85">
        <v>1</v>
      </c>
      <c r="O238" s="85">
        <v>4</v>
      </c>
      <c r="P238" s="85">
        <v>2</v>
      </c>
      <c r="Q238" s="85">
        <v>4</v>
      </c>
      <c r="R238" s="85">
        <v>1</v>
      </c>
      <c r="S238" s="85">
        <v>4</v>
      </c>
      <c r="T238" s="85">
        <v>2</v>
      </c>
      <c r="U238" s="85">
        <v>2</v>
      </c>
      <c r="V238" s="85">
        <v>3</v>
      </c>
      <c r="W238" s="85">
        <v>2</v>
      </c>
      <c r="X238" s="85">
        <v>2</v>
      </c>
      <c r="Y238" s="85"/>
      <c r="Z238" s="85"/>
    </row>
    <row r="239" spans="1:26">
      <c r="A239" s="76" t="str">
        <f t="shared" si="3"/>
        <v>808</v>
      </c>
      <c r="B239" s="22">
        <v>39679</v>
      </c>
      <c r="C239" s="85">
        <v>3</v>
      </c>
      <c r="D239" s="85">
        <v>2</v>
      </c>
      <c r="E239" s="85">
        <v>3</v>
      </c>
      <c r="F239" s="85">
        <v>2</v>
      </c>
      <c r="G239" s="85">
        <v>3</v>
      </c>
      <c r="H239" s="85">
        <v>2</v>
      </c>
      <c r="I239" s="85">
        <v>1</v>
      </c>
      <c r="J239" s="85">
        <v>3</v>
      </c>
      <c r="K239" s="85">
        <v>2</v>
      </c>
      <c r="L239" s="85">
        <v>2</v>
      </c>
      <c r="M239" s="85">
        <v>14</v>
      </c>
      <c r="N239" s="85">
        <v>1</v>
      </c>
      <c r="O239" s="85">
        <v>4</v>
      </c>
      <c r="P239" s="85">
        <v>2</v>
      </c>
      <c r="Q239" s="85">
        <v>4</v>
      </c>
      <c r="R239" s="85">
        <v>1</v>
      </c>
      <c r="S239" s="85">
        <v>4</v>
      </c>
      <c r="T239" s="85">
        <v>2</v>
      </c>
      <c r="U239" s="85">
        <v>1</v>
      </c>
      <c r="V239" s="85">
        <v>3</v>
      </c>
      <c r="W239" s="85">
        <v>2</v>
      </c>
      <c r="X239" s="85"/>
      <c r="Y239" s="85"/>
      <c r="Z239" s="85"/>
    </row>
    <row r="240" spans="1:26">
      <c r="A240" s="76" t="str">
        <f t="shared" si="3"/>
        <v>808</v>
      </c>
      <c r="B240" s="22">
        <v>39680</v>
      </c>
      <c r="C240" s="85">
        <v>4</v>
      </c>
      <c r="D240" s="85">
        <v>2</v>
      </c>
      <c r="E240" s="85">
        <v>3</v>
      </c>
      <c r="F240" s="85">
        <v>1</v>
      </c>
      <c r="G240" s="85">
        <v>4</v>
      </c>
      <c r="H240" s="85">
        <v>2</v>
      </c>
      <c r="I240" s="85">
        <v>1</v>
      </c>
      <c r="J240" s="85">
        <v>3</v>
      </c>
      <c r="K240" s="85">
        <v>2</v>
      </c>
      <c r="L240" s="85">
        <v>2</v>
      </c>
      <c r="M240" s="85">
        <v>12</v>
      </c>
      <c r="N240" s="85"/>
      <c r="O240" s="85">
        <v>4</v>
      </c>
      <c r="P240" s="85">
        <v>2</v>
      </c>
      <c r="Q240" s="85">
        <v>4</v>
      </c>
      <c r="R240" s="85">
        <v>1</v>
      </c>
      <c r="S240" s="85">
        <v>4</v>
      </c>
      <c r="T240" s="85">
        <v>2</v>
      </c>
      <c r="U240" s="85">
        <v>1</v>
      </c>
      <c r="V240" s="85">
        <v>3</v>
      </c>
      <c r="W240" s="85">
        <v>2</v>
      </c>
      <c r="X240" s="85">
        <v>3</v>
      </c>
      <c r="Y240" s="85"/>
      <c r="Z240" s="85"/>
    </row>
    <row r="241" spans="1:26">
      <c r="A241" s="76" t="str">
        <f t="shared" si="3"/>
        <v>808</v>
      </c>
      <c r="B241" s="22">
        <v>39681</v>
      </c>
      <c r="C241" s="85">
        <v>4</v>
      </c>
      <c r="D241" s="85">
        <v>2</v>
      </c>
      <c r="E241" s="85">
        <v>3</v>
      </c>
      <c r="F241" s="85">
        <v>1</v>
      </c>
      <c r="G241" s="85">
        <v>4</v>
      </c>
      <c r="H241" s="85">
        <v>1</v>
      </c>
      <c r="I241" s="85">
        <v>1</v>
      </c>
      <c r="J241" s="85">
        <v>3</v>
      </c>
      <c r="K241" s="85">
        <v>2</v>
      </c>
      <c r="L241" s="85">
        <v>2</v>
      </c>
      <c r="M241" s="85">
        <v>12</v>
      </c>
      <c r="N241" s="85">
        <v>1</v>
      </c>
      <c r="O241" s="85">
        <v>3</v>
      </c>
      <c r="P241" s="85">
        <v>2</v>
      </c>
      <c r="Q241" s="85">
        <v>3</v>
      </c>
      <c r="R241" s="85">
        <v>1</v>
      </c>
      <c r="S241" s="85">
        <v>4</v>
      </c>
      <c r="T241" s="85">
        <v>1</v>
      </c>
      <c r="U241" s="85">
        <v>1</v>
      </c>
      <c r="V241" s="85">
        <v>3</v>
      </c>
      <c r="W241" s="85">
        <v>2</v>
      </c>
      <c r="X241" s="85">
        <v>3</v>
      </c>
      <c r="Y241" s="85"/>
      <c r="Z241" s="85"/>
    </row>
    <row r="242" spans="1:26">
      <c r="A242" s="76" t="str">
        <f t="shared" si="3"/>
        <v>808</v>
      </c>
      <c r="B242" s="22">
        <v>39682</v>
      </c>
      <c r="C242" s="85">
        <v>4</v>
      </c>
      <c r="D242" s="85">
        <v>2</v>
      </c>
      <c r="E242" s="85">
        <v>3</v>
      </c>
      <c r="F242" s="85">
        <v>1</v>
      </c>
      <c r="G242" s="85">
        <v>4</v>
      </c>
      <c r="H242" s="85">
        <v>1</v>
      </c>
      <c r="I242" s="85">
        <v>1</v>
      </c>
      <c r="J242" s="85">
        <v>3</v>
      </c>
      <c r="K242" s="85">
        <v>2</v>
      </c>
      <c r="L242" s="85">
        <v>2</v>
      </c>
      <c r="M242" s="85">
        <v>10</v>
      </c>
      <c r="N242" s="85">
        <v>1</v>
      </c>
      <c r="O242" s="85">
        <v>3</v>
      </c>
      <c r="P242" s="85">
        <v>2</v>
      </c>
      <c r="Q242" s="85">
        <v>4</v>
      </c>
      <c r="R242" s="85">
        <v>1</v>
      </c>
      <c r="S242" s="85">
        <v>4</v>
      </c>
      <c r="T242" s="85">
        <v>1</v>
      </c>
      <c r="U242" s="85">
        <v>1</v>
      </c>
      <c r="V242" s="85">
        <v>3</v>
      </c>
      <c r="W242" s="85">
        <v>2</v>
      </c>
      <c r="X242" s="85">
        <v>3</v>
      </c>
      <c r="Y242" s="85"/>
      <c r="Z242" s="85"/>
    </row>
    <row r="243" spans="1:26">
      <c r="A243" s="76" t="str">
        <f t="shared" si="3"/>
        <v>808</v>
      </c>
      <c r="B243" s="22">
        <v>39683</v>
      </c>
      <c r="C243" s="85"/>
      <c r="D243" s="85"/>
      <c r="E243" s="85"/>
      <c r="F243" s="85"/>
      <c r="G243" s="85"/>
      <c r="H243" s="85"/>
      <c r="I243" s="85"/>
      <c r="J243" s="85"/>
      <c r="K243" s="85"/>
      <c r="L243" s="85"/>
      <c r="M243" s="85"/>
      <c r="N243" s="85"/>
      <c r="O243" s="85"/>
      <c r="P243" s="85"/>
      <c r="Q243" s="85"/>
      <c r="R243" s="85"/>
      <c r="S243" s="85"/>
      <c r="T243" s="85"/>
      <c r="U243" s="85"/>
      <c r="V243" s="85"/>
      <c r="W243" s="85"/>
      <c r="X243" s="85"/>
      <c r="Y243" s="85"/>
      <c r="Z243" s="85"/>
    </row>
    <row r="244" spans="1:26">
      <c r="A244" s="76" t="str">
        <f t="shared" si="3"/>
        <v>808</v>
      </c>
      <c r="B244" s="22">
        <v>39684</v>
      </c>
      <c r="C244" s="85"/>
      <c r="D244" s="85"/>
      <c r="E244" s="85"/>
      <c r="F244" s="85"/>
      <c r="G244" s="85"/>
      <c r="H244" s="85"/>
      <c r="I244" s="85"/>
      <c r="J244" s="85"/>
      <c r="K244" s="85"/>
      <c r="L244" s="85"/>
      <c r="M244" s="85"/>
      <c r="N244" s="85"/>
      <c r="O244" s="85"/>
      <c r="P244" s="85"/>
      <c r="Q244" s="85"/>
      <c r="R244" s="85"/>
      <c r="S244" s="85"/>
      <c r="T244" s="85"/>
      <c r="U244" s="85"/>
      <c r="V244" s="85"/>
      <c r="W244" s="85"/>
      <c r="X244" s="85"/>
      <c r="Y244" s="85"/>
      <c r="Z244" s="85"/>
    </row>
    <row r="245" spans="1:26">
      <c r="A245" s="76" t="str">
        <f t="shared" si="3"/>
        <v>808</v>
      </c>
      <c r="B245" s="22">
        <v>39685</v>
      </c>
      <c r="C245" s="85">
        <v>3</v>
      </c>
      <c r="D245" s="85">
        <v>5</v>
      </c>
      <c r="E245" s="85">
        <v>4</v>
      </c>
      <c r="F245" s="85">
        <v>1</v>
      </c>
      <c r="G245" s="85">
        <v>4</v>
      </c>
      <c r="H245" s="85">
        <v>2</v>
      </c>
      <c r="I245" s="85">
        <v>1</v>
      </c>
      <c r="J245" s="85">
        <v>3</v>
      </c>
      <c r="K245" s="85">
        <v>2</v>
      </c>
      <c r="L245" s="85">
        <v>3</v>
      </c>
      <c r="M245" s="85">
        <v>13</v>
      </c>
      <c r="N245" s="85"/>
      <c r="O245" s="85">
        <v>4</v>
      </c>
      <c r="P245" s="85">
        <v>2</v>
      </c>
      <c r="Q245" s="85">
        <v>3</v>
      </c>
      <c r="R245" s="85">
        <v>2</v>
      </c>
      <c r="S245" s="85">
        <v>3</v>
      </c>
      <c r="T245" s="85">
        <v>1</v>
      </c>
      <c r="U245" s="85">
        <v>1</v>
      </c>
      <c r="V245" s="85">
        <v>3</v>
      </c>
      <c r="W245" s="85">
        <v>2</v>
      </c>
      <c r="X245" s="85">
        <v>2</v>
      </c>
      <c r="Y245" s="85"/>
      <c r="Z245" s="85">
        <v>2</v>
      </c>
    </row>
    <row r="246" spans="1:26">
      <c r="A246" s="76" t="str">
        <f t="shared" si="3"/>
        <v>808</v>
      </c>
      <c r="B246" s="22">
        <v>39686</v>
      </c>
      <c r="C246" s="85">
        <v>4</v>
      </c>
      <c r="D246" s="85">
        <v>2</v>
      </c>
      <c r="E246" s="85">
        <v>4</v>
      </c>
      <c r="F246" s="85">
        <v>1</v>
      </c>
      <c r="G246" s="85">
        <v>3</v>
      </c>
      <c r="H246" s="85">
        <v>2</v>
      </c>
      <c r="I246" s="85">
        <v>2</v>
      </c>
      <c r="J246" s="85">
        <v>3</v>
      </c>
      <c r="K246" s="85">
        <v>2</v>
      </c>
      <c r="L246" s="85">
        <v>3</v>
      </c>
      <c r="M246" s="85">
        <v>13</v>
      </c>
      <c r="N246" s="85"/>
      <c r="O246" s="85">
        <v>4</v>
      </c>
      <c r="P246" s="85">
        <v>2</v>
      </c>
      <c r="Q246" s="85">
        <v>3</v>
      </c>
      <c r="R246" s="85">
        <v>2</v>
      </c>
      <c r="S246" s="85">
        <v>3</v>
      </c>
      <c r="T246" s="85">
        <v>1</v>
      </c>
      <c r="U246" s="85">
        <v>1</v>
      </c>
      <c r="V246" s="85">
        <v>3</v>
      </c>
      <c r="W246" s="85">
        <v>1</v>
      </c>
      <c r="X246" s="85">
        <v>3</v>
      </c>
      <c r="Y246" s="85"/>
      <c r="Z246" s="85">
        <v>1</v>
      </c>
    </row>
    <row r="247" spans="1:26">
      <c r="A247" s="76" t="str">
        <f t="shared" si="3"/>
        <v>808</v>
      </c>
      <c r="B247" s="22">
        <v>39687</v>
      </c>
      <c r="C247" s="85">
        <v>3</v>
      </c>
      <c r="D247" s="85">
        <v>2</v>
      </c>
      <c r="E247" s="85">
        <v>4</v>
      </c>
      <c r="F247" s="85">
        <v>1</v>
      </c>
      <c r="G247" s="85">
        <v>4</v>
      </c>
      <c r="H247" s="85">
        <v>2</v>
      </c>
      <c r="I247" s="85">
        <v>1</v>
      </c>
      <c r="J247" s="85">
        <v>3</v>
      </c>
      <c r="K247" s="85">
        <v>2</v>
      </c>
      <c r="L247" s="85">
        <v>3</v>
      </c>
      <c r="M247" s="85">
        <v>12</v>
      </c>
      <c r="N247" s="85"/>
      <c r="O247" s="85">
        <v>4</v>
      </c>
      <c r="P247" s="85">
        <v>2</v>
      </c>
      <c r="Q247" s="85">
        <v>3</v>
      </c>
      <c r="R247" s="85">
        <v>2</v>
      </c>
      <c r="S247" s="85">
        <v>4</v>
      </c>
      <c r="T247" s="85">
        <v>1</v>
      </c>
      <c r="U247" s="85">
        <v>1</v>
      </c>
      <c r="V247" s="85">
        <v>3</v>
      </c>
      <c r="W247" s="85">
        <v>1</v>
      </c>
      <c r="X247" s="85">
        <v>2</v>
      </c>
      <c r="Y247" s="85"/>
      <c r="Z247" s="85">
        <v>1</v>
      </c>
    </row>
    <row r="248" spans="1:26">
      <c r="A248" s="76" t="str">
        <f t="shared" si="3"/>
        <v>808</v>
      </c>
      <c r="B248" s="22">
        <v>39688</v>
      </c>
      <c r="C248" s="85">
        <v>3</v>
      </c>
      <c r="D248" s="85">
        <v>2</v>
      </c>
      <c r="E248" s="85">
        <v>4</v>
      </c>
      <c r="F248" s="85">
        <v>1</v>
      </c>
      <c r="G248" s="85">
        <v>4</v>
      </c>
      <c r="H248" s="85">
        <v>2</v>
      </c>
      <c r="I248" s="85">
        <v>1</v>
      </c>
      <c r="J248" s="85">
        <v>3</v>
      </c>
      <c r="K248" s="85">
        <v>2</v>
      </c>
      <c r="L248" s="85">
        <v>3</v>
      </c>
      <c r="M248" s="85">
        <v>12</v>
      </c>
      <c r="N248" s="85"/>
      <c r="O248" s="85">
        <v>4</v>
      </c>
      <c r="P248" s="85">
        <v>2</v>
      </c>
      <c r="Q248" s="85"/>
      <c r="R248" s="85">
        <v>2</v>
      </c>
      <c r="S248" s="85">
        <v>4</v>
      </c>
      <c r="T248" s="85">
        <v>2</v>
      </c>
      <c r="U248" s="85">
        <v>1</v>
      </c>
      <c r="V248" s="85">
        <v>3</v>
      </c>
      <c r="W248" s="85">
        <v>2</v>
      </c>
      <c r="X248" s="85">
        <v>2</v>
      </c>
      <c r="Y248" s="85"/>
      <c r="Z248" s="85">
        <v>1</v>
      </c>
    </row>
    <row r="249" spans="1:26">
      <c r="A249" s="76" t="str">
        <f t="shared" si="3"/>
        <v>808</v>
      </c>
      <c r="B249" s="22">
        <v>39689</v>
      </c>
      <c r="C249" s="85">
        <v>3</v>
      </c>
      <c r="D249" s="85">
        <v>2</v>
      </c>
      <c r="E249" s="85">
        <v>4</v>
      </c>
      <c r="F249" s="85">
        <v>1</v>
      </c>
      <c r="G249" s="85">
        <v>4</v>
      </c>
      <c r="H249" s="85">
        <v>2</v>
      </c>
      <c r="I249" s="85">
        <v>1</v>
      </c>
      <c r="J249" s="85">
        <v>3</v>
      </c>
      <c r="K249" s="85">
        <v>2</v>
      </c>
      <c r="L249" s="85">
        <v>3</v>
      </c>
      <c r="M249" s="85">
        <v>12</v>
      </c>
      <c r="N249" s="85"/>
      <c r="O249" s="85">
        <v>4</v>
      </c>
      <c r="P249" s="85">
        <v>2</v>
      </c>
      <c r="Q249" s="85">
        <v>3</v>
      </c>
      <c r="R249" s="85">
        <v>22</v>
      </c>
      <c r="S249" s="85">
        <v>4</v>
      </c>
      <c r="T249" s="85">
        <v>1</v>
      </c>
      <c r="U249" s="85">
        <v>1</v>
      </c>
      <c r="V249" s="85">
        <v>3</v>
      </c>
      <c r="W249" s="85">
        <v>2</v>
      </c>
      <c r="X249" s="85">
        <v>2</v>
      </c>
      <c r="Y249" s="85"/>
      <c r="Z249" s="85">
        <v>1</v>
      </c>
    </row>
    <row r="250" spans="1:26">
      <c r="A250" s="76" t="str">
        <f t="shared" si="3"/>
        <v>808</v>
      </c>
      <c r="B250" s="22">
        <v>39690</v>
      </c>
      <c r="C250" s="85"/>
      <c r="D250" s="85"/>
      <c r="E250" s="85"/>
      <c r="F250" s="85"/>
      <c r="G250" s="85"/>
      <c r="H250" s="85"/>
      <c r="I250" s="85"/>
      <c r="J250" s="85"/>
      <c r="K250" s="85"/>
      <c r="L250" s="85"/>
      <c r="M250" s="85"/>
      <c r="N250" s="85"/>
      <c r="O250" s="85"/>
      <c r="P250" s="85"/>
      <c r="Q250" s="85"/>
      <c r="R250" s="85"/>
      <c r="S250" s="85"/>
      <c r="T250" s="85"/>
      <c r="U250" s="85"/>
      <c r="V250" s="85"/>
      <c r="W250" s="85"/>
      <c r="X250" s="85"/>
      <c r="Y250" s="85"/>
      <c r="Z250" s="85"/>
    </row>
    <row r="251" spans="1:26">
      <c r="A251" s="76" t="str">
        <f t="shared" si="3"/>
        <v>808</v>
      </c>
      <c r="B251" s="22">
        <v>39691</v>
      </c>
      <c r="C251" s="85"/>
      <c r="D251" s="85"/>
      <c r="E251" s="85"/>
      <c r="F251" s="85"/>
      <c r="G251" s="85"/>
      <c r="H251" s="85"/>
      <c r="I251" s="85"/>
      <c r="J251" s="85"/>
      <c r="K251" s="85"/>
      <c r="L251" s="85"/>
      <c r="M251" s="85"/>
      <c r="N251" s="85"/>
      <c r="O251" s="85"/>
      <c r="P251" s="85"/>
      <c r="Q251" s="85"/>
      <c r="R251" s="85"/>
      <c r="S251" s="85"/>
      <c r="T251" s="85"/>
      <c r="U251" s="85"/>
      <c r="V251" s="85"/>
      <c r="W251" s="85"/>
      <c r="X251" s="85"/>
      <c r="Y251" s="85"/>
      <c r="Z251" s="85"/>
    </row>
    <row r="252" spans="1:26">
      <c r="A252" s="76" t="str">
        <f t="shared" si="3"/>
        <v>908</v>
      </c>
      <c r="B252" s="22">
        <v>39692</v>
      </c>
      <c r="C252" s="85">
        <v>3</v>
      </c>
      <c r="D252" s="85">
        <v>2</v>
      </c>
      <c r="E252" s="85">
        <v>4</v>
      </c>
      <c r="F252" s="85">
        <v>2</v>
      </c>
      <c r="G252" s="85">
        <v>4</v>
      </c>
      <c r="H252" s="85">
        <v>1</v>
      </c>
      <c r="I252" s="85">
        <v>2</v>
      </c>
      <c r="J252" s="85">
        <v>3</v>
      </c>
      <c r="K252" s="85">
        <v>2</v>
      </c>
      <c r="L252" s="85">
        <v>2</v>
      </c>
      <c r="M252" s="85">
        <v>11</v>
      </c>
      <c r="N252" s="85">
        <v>1</v>
      </c>
      <c r="O252" s="85">
        <v>3</v>
      </c>
      <c r="P252" s="85">
        <v>2</v>
      </c>
      <c r="Q252" s="85">
        <v>4</v>
      </c>
      <c r="R252" s="85">
        <v>1</v>
      </c>
      <c r="S252" s="85">
        <v>3</v>
      </c>
      <c r="T252" s="85">
        <v>2</v>
      </c>
      <c r="U252" s="85">
        <v>1</v>
      </c>
      <c r="V252" s="85">
        <v>3</v>
      </c>
      <c r="W252" s="85">
        <v>2</v>
      </c>
      <c r="X252" s="85">
        <v>3</v>
      </c>
      <c r="Y252" s="85"/>
      <c r="Z252" s="85"/>
    </row>
    <row r="253" spans="1:26">
      <c r="A253" s="76" t="str">
        <f t="shared" si="3"/>
        <v>908</v>
      </c>
      <c r="B253" s="22">
        <v>39693</v>
      </c>
      <c r="C253" s="85">
        <v>4</v>
      </c>
      <c r="D253" s="85">
        <v>2</v>
      </c>
      <c r="E253" s="85">
        <v>4</v>
      </c>
      <c r="F253" s="85">
        <v>2</v>
      </c>
      <c r="G253" s="85">
        <v>4</v>
      </c>
      <c r="H253" s="85">
        <v>2</v>
      </c>
      <c r="I253" s="85">
        <v>2</v>
      </c>
      <c r="J253" s="85">
        <v>3</v>
      </c>
      <c r="K253" s="85">
        <v>2</v>
      </c>
      <c r="L253" s="85">
        <v>2</v>
      </c>
      <c r="M253" s="85">
        <v>12</v>
      </c>
      <c r="N253" s="85">
        <v>1</v>
      </c>
      <c r="O253" s="85">
        <v>3</v>
      </c>
      <c r="P253" s="85">
        <v>2</v>
      </c>
      <c r="Q253" s="85">
        <v>4</v>
      </c>
      <c r="R253" s="85">
        <v>1</v>
      </c>
      <c r="S253" s="85">
        <v>4</v>
      </c>
      <c r="T253" s="85">
        <v>2</v>
      </c>
      <c r="U253" s="85">
        <v>1</v>
      </c>
      <c r="V253" s="85">
        <v>3</v>
      </c>
      <c r="W253" s="85">
        <v>2</v>
      </c>
      <c r="X253" s="85"/>
      <c r="Y253" s="85"/>
      <c r="Z253" s="85"/>
    </row>
    <row r="254" spans="1:26">
      <c r="A254" s="76" t="str">
        <f t="shared" si="3"/>
        <v>908</v>
      </c>
      <c r="B254" s="22">
        <v>39694</v>
      </c>
      <c r="C254" s="85">
        <v>4</v>
      </c>
      <c r="D254" s="85">
        <v>3</v>
      </c>
      <c r="E254" s="85">
        <v>4</v>
      </c>
      <c r="F254" s="85">
        <v>2</v>
      </c>
      <c r="G254" s="85">
        <v>2</v>
      </c>
      <c r="H254" s="85">
        <v>1</v>
      </c>
      <c r="I254" s="85">
        <v>2</v>
      </c>
      <c r="J254" s="85">
        <v>3</v>
      </c>
      <c r="K254" s="85">
        <v>2</v>
      </c>
      <c r="L254" s="85">
        <v>1</v>
      </c>
      <c r="M254" s="85">
        <v>13</v>
      </c>
      <c r="N254" s="85">
        <v>1</v>
      </c>
      <c r="O254" s="85">
        <v>3</v>
      </c>
      <c r="P254" s="85">
        <v>2</v>
      </c>
      <c r="Q254" s="85">
        <v>4</v>
      </c>
      <c r="R254" s="85">
        <v>1</v>
      </c>
      <c r="S254" s="85">
        <v>4</v>
      </c>
      <c r="T254" s="85">
        <v>2</v>
      </c>
      <c r="U254" s="85">
        <v>1</v>
      </c>
      <c r="V254" s="85">
        <v>3</v>
      </c>
      <c r="W254" s="85">
        <v>2</v>
      </c>
      <c r="X254" s="85">
        <v>3</v>
      </c>
      <c r="Y254" s="85"/>
      <c r="Z254" s="85"/>
    </row>
    <row r="255" spans="1:26">
      <c r="A255" s="76" t="str">
        <f t="shared" si="3"/>
        <v>908</v>
      </c>
      <c r="B255" s="22">
        <v>39695</v>
      </c>
      <c r="C255" s="85">
        <v>4</v>
      </c>
      <c r="D255" s="85">
        <v>2</v>
      </c>
      <c r="E255" s="85">
        <v>4</v>
      </c>
      <c r="F255" s="85">
        <v>2</v>
      </c>
      <c r="G255" s="85">
        <v>4</v>
      </c>
      <c r="H255" s="85">
        <v>2</v>
      </c>
      <c r="I255" s="85">
        <v>2</v>
      </c>
      <c r="J255" s="85">
        <v>3</v>
      </c>
      <c r="K255" s="85">
        <v>2</v>
      </c>
      <c r="L255" s="85">
        <v>2</v>
      </c>
      <c r="M255" s="85">
        <v>13</v>
      </c>
      <c r="N255" s="85">
        <v>1</v>
      </c>
      <c r="O255" s="85">
        <v>3</v>
      </c>
      <c r="P255" s="85">
        <v>2</v>
      </c>
      <c r="Q255" s="85">
        <v>4</v>
      </c>
      <c r="R255" s="85">
        <v>1</v>
      </c>
      <c r="S255" s="85">
        <v>4</v>
      </c>
      <c r="T255" s="85">
        <v>2</v>
      </c>
      <c r="U255" s="85">
        <v>1</v>
      </c>
      <c r="V255" s="85">
        <v>3</v>
      </c>
      <c r="W255" s="85">
        <v>2</v>
      </c>
      <c r="X255" s="85"/>
      <c r="Y255" s="85"/>
      <c r="Z255" s="85"/>
    </row>
    <row r="256" spans="1:26">
      <c r="A256" s="76" t="str">
        <f t="shared" si="3"/>
        <v>908</v>
      </c>
      <c r="B256" s="22">
        <v>39696</v>
      </c>
      <c r="C256" s="85">
        <v>3</v>
      </c>
      <c r="D256" s="85">
        <v>2</v>
      </c>
      <c r="E256" s="85">
        <v>4</v>
      </c>
      <c r="F256" s="85">
        <v>2</v>
      </c>
      <c r="G256" s="85">
        <v>4</v>
      </c>
      <c r="H256" s="85">
        <v>2</v>
      </c>
      <c r="I256" s="85">
        <v>2</v>
      </c>
      <c r="J256" s="85">
        <v>3</v>
      </c>
      <c r="K256" s="85">
        <v>2</v>
      </c>
      <c r="L256" s="85">
        <v>1</v>
      </c>
      <c r="M256" s="85">
        <v>13</v>
      </c>
      <c r="N256" s="85">
        <v>1</v>
      </c>
      <c r="O256" s="85">
        <v>3</v>
      </c>
      <c r="P256" s="85">
        <v>2</v>
      </c>
      <c r="Q256" s="85">
        <v>4</v>
      </c>
      <c r="R256" s="85">
        <v>1</v>
      </c>
      <c r="S256" s="85">
        <v>4</v>
      </c>
      <c r="T256" s="85">
        <v>2</v>
      </c>
      <c r="U256" s="85">
        <v>1</v>
      </c>
      <c r="V256" s="85">
        <v>3</v>
      </c>
      <c r="W256" s="85">
        <v>1</v>
      </c>
      <c r="X256" s="85">
        <v>3</v>
      </c>
      <c r="Y256" s="85"/>
      <c r="Z256" s="85"/>
    </row>
    <row r="257" spans="1:26">
      <c r="A257" s="76" t="str">
        <f t="shared" si="3"/>
        <v>908</v>
      </c>
      <c r="B257" s="22">
        <v>39697</v>
      </c>
      <c r="C257" s="85"/>
      <c r="D257" s="85"/>
      <c r="E257" s="85"/>
      <c r="F257" s="85"/>
      <c r="G257" s="85"/>
      <c r="H257" s="85"/>
      <c r="I257" s="85"/>
      <c r="J257" s="85"/>
      <c r="K257" s="85"/>
      <c r="L257" s="85"/>
      <c r="M257" s="85"/>
      <c r="N257" s="85"/>
      <c r="O257" s="85"/>
      <c r="P257" s="85"/>
      <c r="Q257" s="85"/>
      <c r="R257" s="85"/>
      <c r="S257" s="85"/>
      <c r="T257" s="85"/>
      <c r="U257" s="85"/>
      <c r="V257" s="85"/>
      <c r="W257" s="85"/>
      <c r="X257" s="85"/>
      <c r="Y257" s="85"/>
      <c r="Z257" s="85"/>
    </row>
    <row r="258" spans="1:26">
      <c r="A258" s="76" t="str">
        <f t="shared" si="3"/>
        <v>908</v>
      </c>
      <c r="B258" s="22">
        <v>39698</v>
      </c>
      <c r="C258" s="85"/>
      <c r="D258" s="85"/>
      <c r="E258" s="85"/>
      <c r="F258" s="85"/>
      <c r="G258" s="85"/>
      <c r="H258" s="85"/>
      <c r="I258" s="85"/>
      <c r="J258" s="85"/>
      <c r="K258" s="85"/>
      <c r="L258" s="85"/>
      <c r="M258" s="85"/>
      <c r="N258" s="85"/>
      <c r="O258" s="85"/>
      <c r="P258" s="85"/>
      <c r="Q258" s="85"/>
      <c r="R258" s="85"/>
      <c r="S258" s="85"/>
      <c r="T258" s="85"/>
      <c r="U258" s="85"/>
      <c r="V258" s="85"/>
      <c r="W258" s="85"/>
      <c r="X258" s="85"/>
      <c r="Y258" s="85"/>
      <c r="Z258" s="85"/>
    </row>
    <row r="259" spans="1:26">
      <c r="A259" s="76" t="str">
        <f t="shared" si="3"/>
        <v>908</v>
      </c>
      <c r="B259" s="22">
        <v>39699</v>
      </c>
      <c r="C259" s="85">
        <v>3</v>
      </c>
      <c r="D259" s="85">
        <v>2</v>
      </c>
      <c r="E259" s="85">
        <v>4</v>
      </c>
      <c r="F259" s="85">
        <v>1</v>
      </c>
      <c r="G259" s="85">
        <v>4</v>
      </c>
      <c r="H259" s="85">
        <v>2</v>
      </c>
      <c r="I259" s="85">
        <v>1</v>
      </c>
      <c r="J259" s="85">
        <v>3</v>
      </c>
      <c r="K259" s="85">
        <v>2</v>
      </c>
      <c r="L259" s="85">
        <v>3</v>
      </c>
      <c r="M259" s="85">
        <v>14</v>
      </c>
      <c r="N259" s="85"/>
      <c r="O259" s="85">
        <v>4</v>
      </c>
      <c r="P259" s="85">
        <v>2</v>
      </c>
      <c r="Q259" s="85">
        <v>4</v>
      </c>
      <c r="R259" s="85">
        <v>2</v>
      </c>
      <c r="S259" s="85">
        <v>4</v>
      </c>
      <c r="T259" s="85">
        <v>2</v>
      </c>
      <c r="U259" s="85">
        <v>2</v>
      </c>
      <c r="V259" s="85">
        <v>3</v>
      </c>
      <c r="W259" s="85">
        <v>2</v>
      </c>
      <c r="X259" s="85">
        <v>2</v>
      </c>
      <c r="Y259" s="85"/>
      <c r="Z259" s="85">
        <v>1</v>
      </c>
    </row>
    <row r="260" spans="1:26">
      <c r="A260" s="76" t="str">
        <f t="shared" si="3"/>
        <v>908</v>
      </c>
      <c r="B260" s="22">
        <v>39700</v>
      </c>
      <c r="C260" s="85">
        <v>3</v>
      </c>
      <c r="D260" s="85">
        <v>2</v>
      </c>
      <c r="E260" s="85">
        <v>4</v>
      </c>
      <c r="F260" s="85">
        <v>1</v>
      </c>
      <c r="G260" s="85">
        <v>4</v>
      </c>
      <c r="H260" s="85">
        <v>2</v>
      </c>
      <c r="I260" s="85">
        <v>1</v>
      </c>
      <c r="J260" s="85">
        <v>3</v>
      </c>
      <c r="K260" s="85">
        <v>2</v>
      </c>
      <c r="L260" s="85">
        <v>3</v>
      </c>
      <c r="M260" s="85">
        <v>14</v>
      </c>
      <c r="N260" s="85"/>
      <c r="O260" s="85">
        <v>4</v>
      </c>
      <c r="P260" s="85">
        <v>2</v>
      </c>
      <c r="Q260" s="85">
        <v>4</v>
      </c>
      <c r="R260" s="85">
        <v>2</v>
      </c>
      <c r="S260" s="85">
        <v>4</v>
      </c>
      <c r="T260" s="85">
        <v>2</v>
      </c>
      <c r="U260" s="85">
        <v>2</v>
      </c>
      <c r="V260" s="85">
        <v>3</v>
      </c>
      <c r="W260" s="85">
        <v>2</v>
      </c>
      <c r="X260" s="85">
        <v>2</v>
      </c>
      <c r="Y260" s="85"/>
      <c r="Z260" s="85">
        <v>1</v>
      </c>
    </row>
    <row r="261" spans="1:26">
      <c r="A261" s="76" t="str">
        <f t="shared" si="3"/>
        <v>908</v>
      </c>
      <c r="B261" s="22">
        <v>39701</v>
      </c>
      <c r="C261" s="85">
        <v>3</v>
      </c>
      <c r="D261" s="85">
        <v>2</v>
      </c>
      <c r="E261" s="85">
        <v>4</v>
      </c>
      <c r="F261" s="85">
        <v>2</v>
      </c>
      <c r="G261" s="85">
        <v>4</v>
      </c>
      <c r="H261" s="85">
        <v>2</v>
      </c>
      <c r="I261" s="85">
        <v>1</v>
      </c>
      <c r="J261" s="85">
        <v>3</v>
      </c>
      <c r="K261" s="85">
        <v>2</v>
      </c>
      <c r="L261" s="85">
        <v>3</v>
      </c>
      <c r="M261" s="85">
        <v>11</v>
      </c>
      <c r="N261" s="85"/>
      <c r="O261" s="85">
        <v>4</v>
      </c>
      <c r="P261" s="85">
        <v>2</v>
      </c>
      <c r="Q261" s="85">
        <v>4</v>
      </c>
      <c r="R261" s="85">
        <v>2</v>
      </c>
      <c r="S261" s="85">
        <v>4</v>
      </c>
      <c r="T261" s="85">
        <v>2</v>
      </c>
      <c r="U261" s="85">
        <v>2</v>
      </c>
      <c r="V261" s="85">
        <v>3</v>
      </c>
      <c r="W261" s="85">
        <v>2</v>
      </c>
      <c r="X261" s="85">
        <v>2</v>
      </c>
      <c r="Y261" s="85"/>
      <c r="Z261" s="85">
        <v>1</v>
      </c>
    </row>
    <row r="262" spans="1:26">
      <c r="A262" s="76" t="str">
        <f t="shared" si="3"/>
        <v>908</v>
      </c>
      <c r="B262" s="22">
        <v>39702</v>
      </c>
      <c r="C262" s="85">
        <v>3</v>
      </c>
      <c r="D262" s="85">
        <v>2</v>
      </c>
      <c r="E262" s="85">
        <v>4</v>
      </c>
      <c r="F262" s="85">
        <v>1</v>
      </c>
      <c r="G262" s="85">
        <v>4</v>
      </c>
      <c r="H262" s="85">
        <v>2</v>
      </c>
      <c r="I262" s="85">
        <v>1</v>
      </c>
      <c r="J262" s="85">
        <v>3</v>
      </c>
      <c r="K262" s="85">
        <v>2</v>
      </c>
      <c r="L262" s="85">
        <v>3</v>
      </c>
      <c r="M262" s="85">
        <v>13</v>
      </c>
      <c r="N262" s="85"/>
      <c r="O262" s="85">
        <v>4</v>
      </c>
      <c r="P262" s="85">
        <v>2</v>
      </c>
      <c r="Q262" s="85">
        <v>4</v>
      </c>
      <c r="R262" s="85">
        <v>2</v>
      </c>
      <c r="S262" s="85">
        <v>4</v>
      </c>
      <c r="T262" s="85">
        <v>2</v>
      </c>
      <c r="U262" s="85">
        <v>2</v>
      </c>
      <c r="V262" s="85">
        <v>3</v>
      </c>
      <c r="W262" s="85">
        <v>2</v>
      </c>
      <c r="X262" s="85">
        <v>2</v>
      </c>
      <c r="Y262" s="85"/>
      <c r="Z262" s="85">
        <v>1</v>
      </c>
    </row>
    <row r="263" spans="1:26">
      <c r="A263" s="76" t="str">
        <f t="shared" si="3"/>
        <v>908</v>
      </c>
      <c r="B263" s="22">
        <v>39703</v>
      </c>
      <c r="C263" s="85">
        <v>3</v>
      </c>
      <c r="D263" s="85">
        <v>2</v>
      </c>
      <c r="E263" s="85">
        <v>4</v>
      </c>
      <c r="F263" s="85">
        <v>1</v>
      </c>
      <c r="G263" s="85">
        <v>4</v>
      </c>
      <c r="H263" s="85">
        <v>2</v>
      </c>
      <c r="I263" s="85">
        <v>1</v>
      </c>
      <c r="J263" s="85">
        <v>4</v>
      </c>
      <c r="K263" s="85">
        <v>1</v>
      </c>
      <c r="L263" s="85">
        <v>3</v>
      </c>
      <c r="M263" s="85">
        <v>13</v>
      </c>
      <c r="N263" s="85"/>
      <c r="O263" s="85">
        <v>4</v>
      </c>
      <c r="P263" s="85">
        <v>2</v>
      </c>
      <c r="Q263" s="85">
        <v>4</v>
      </c>
      <c r="R263" s="85">
        <v>2</v>
      </c>
      <c r="S263" s="85">
        <v>4</v>
      </c>
      <c r="T263" s="85">
        <v>1</v>
      </c>
      <c r="U263" s="85">
        <v>2</v>
      </c>
      <c r="V263" s="85">
        <v>3</v>
      </c>
      <c r="W263" s="85">
        <v>2</v>
      </c>
      <c r="X263" s="85">
        <v>2</v>
      </c>
      <c r="Y263" s="85"/>
      <c r="Z263" s="85">
        <v>1</v>
      </c>
    </row>
    <row r="264" spans="1:26">
      <c r="A264" s="76" t="str">
        <f t="shared" si="3"/>
        <v>908</v>
      </c>
      <c r="B264" s="22">
        <v>39704</v>
      </c>
      <c r="C264" s="85"/>
      <c r="D264" s="85"/>
      <c r="E264" s="85"/>
      <c r="F264" s="85"/>
      <c r="G264" s="85"/>
      <c r="H264" s="85"/>
      <c r="I264" s="85"/>
      <c r="J264" s="85"/>
      <c r="K264" s="85"/>
      <c r="L264" s="85"/>
      <c r="M264" s="85"/>
      <c r="N264" s="85"/>
      <c r="O264" s="85"/>
      <c r="P264" s="85"/>
      <c r="Q264" s="85"/>
      <c r="R264" s="85"/>
      <c r="S264" s="85"/>
      <c r="T264" s="85"/>
      <c r="U264" s="85"/>
      <c r="V264" s="85"/>
      <c r="W264" s="85"/>
      <c r="X264" s="85"/>
      <c r="Y264" s="85"/>
      <c r="Z264" s="85"/>
    </row>
    <row r="265" spans="1:26">
      <c r="A265" s="76" t="str">
        <f t="shared" ref="A265:A328" si="4">MONTH(B265)&amp;RIGHT(YEAR(B265),2)</f>
        <v>908</v>
      </c>
      <c r="B265" s="22">
        <v>39705</v>
      </c>
      <c r="C265" s="85"/>
      <c r="D265" s="85"/>
      <c r="E265" s="85"/>
      <c r="F265" s="85"/>
      <c r="G265" s="85"/>
      <c r="H265" s="85"/>
      <c r="I265" s="85"/>
      <c r="J265" s="85"/>
      <c r="K265" s="85"/>
      <c r="L265" s="85"/>
      <c r="M265" s="85"/>
      <c r="N265" s="85"/>
      <c r="O265" s="85"/>
      <c r="P265" s="85"/>
      <c r="Q265" s="85"/>
      <c r="R265" s="85"/>
      <c r="S265" s="85"/>
      <c r="T265" s="85"/>
      <c r="U265" s="85"/>
      <c r="V265" s="85"/>
      <c r="W265" s="85"/>
      <c r="X265" s="85"/>
      <c r="Y265" s="85"/>
      <c r="Z265" s="85"/>
    </row>
    <row r="266" spans="1:26">
      <c r="A266" s="76" t="str">
        <f t="shared" si="4"/>
        <v>908</v>
      </c>
      <c r="B266" s="22">
        <v>39706</v>
      </c>
      <c r="C266" s="85">
        <v>4</v>
      </c>
      <c r="D266" s="85">
        <v>2</v>
      </c>
      <c r="E266" s="85">
        <v>4</v>
      </c>
      <c r="F266" s="85">
        <v>2</v>
      </c>
      <c r="G266" s="85">
        <v>3</v>
      </c>
      <c r="H266" s="85">
        <v>2</v>
      </c>
      <c r="I266" s="85">
        <v>2</v>
      </c>
      <c r="J266" s="85">
        <v>3</v>
      </c>
      <c r="K266" s="85">
        <v>2</v>
      </c>
      <c r="L266" s="85">
        <v>2</v>
      </c>
      <c r="M266" s="85"/>
      <c r="N266" s="85">
        <v>1</v>
      </c>
      <c r="O266" s="85">
        <v>4</v>
      </c>
      <c r="P266" s="85">
        <v>2</v>
      </c>
      <c r="Q266" s="85">
        <v>4</v>
      </c>
      <c r="R266" s="85">
        <v>2</v>
      </c>
      <c r="S266" s="85">
        <v>3</v>
      </c>
      <c r="T266" s="85">
        <v>2</v>
      </c>
      <c r="U266" s="85">
        <v>2</v>
      </c>
      <c r="V266" s="85">
        <v>3</v>
      </c>
      <c r="W266" s="85">
        <v>2</v>
      </c>
      <c r="X266" s="85">
        <v>2</v>
      </c>
      <c r="Y266" s="85"/>
      <c r="Z266" s="85">
        <v>1</v>
      </c>
    </row>
    <row r="267" spans="1:26">
      <c r="A267" s="76" t="str">
        <f t="shared" si="4"/>
        <v>908</v>
      </c>
      <c r="B267" s="22">
        <v>39707</v>
      </c>
      <c r="C267" s="85">
        <v>4</v>
      </c>
      <c r="D267" s="85">
        <v>2</v>
      </c>
      <c r="E267" s="85">
        <v>4</v>
      </c>
      <c r="F267" s="85">
        <v>2</v>
      </c>
      <c r="G267" s="85">
        <v>4</v>
      </c>
      <c r="H267" s="85">
        <v>2</v>
      </c>
      <c r="I267" s="85">
        <v>2</v>
      </c>
      <c r="J267" s="85">
        <v>3</v>
      </c>
      <c r="K267" s="85">
        <v>2</v>
      </c>
      <c r="L267" s="85">
        <v>2</v>
      </c>
      <c r="M267" s="85">
        <v>15</v>
      </c>
      <c r="N267" s="85">
        <v>1</v>
      </c>
      <c r="O267" s="85">
        <v>3</v>
      </c>
      <c r="P267" s="85">
        <v>2</v>
      </c>
      <c r="Q267" s="85">
        <v>4</v>
      </c>
      <c r="R267" s="85">
        <v>1</v>
      </c>
      <c r="S267" s="85">
        <v>3</v>
      </c>
      <c r="T267" s="85">
        <v>2</v>
      </c>
      <c r="U267" s="85">
        <v>1</v>
      </c>
      <c r="V267" s="85">
        <v>3</v>
      </c>
      <c r="W267" s="85">
        <v>1</v>
      </c>
      <c r="X267" s="85">
        <v>3</v>
      </c>
      <c r="Y267" s="85"/>
      <c r="Z267" s="85"/>
    </row>
    <row r="268" spans="1:26">
      <c r="A268" s="76" t="str">
        <f t="shared" si="4"/>
        <v>908</v>
      </c>
      <c r="B268" s="22">
        <v>39708</v>
      </c>
      <c r="C268" s="85">
        <v>4</v>
      </c>
      <c r="D268" s="85">
        <v>2</v>
      </c>
      <c r="E268" s="85">
        <v>4</v>
      </c>
      <c r="F268" s="85">
        <v>2</v>
      </c>
      <c r="G268" s="85">
        <v>4</v>
      </c>
      <c r="H268" s="85">
        <v>2</v>
      </c>
      <c r="I268" s="85">
        <v>2</v>
      </c>
      <c r="J268" s="85">
        <v>3</v>
      </c>
      <c r="K268" s="85">
        <v>2</v>
      </c>
      <c r="L268" s="85">
        <v>2</v>
      </c>
      <c r="M268" s="85">
        <v>15</v>
      </c>
      <c r="N268" s="85">
        <v>1</v>
      </c>
      <c r="O268" s="85">
        <v>3</v>
      </c>
      <c r="P268" s="85">
        <v>2</v>
      </c>
      <c r="Q268" s="85">
        <v>4</v>
      </c>
      <c r="R268" s="85">
        <v>1</v>
      </c>
      <c r="S268" s="85">
        <v>3</v>
      </c>
      <c r="T268" s="85">
        <v>2</v>
      </c>
      <c r="U268" s="85">
        <v>1</v>
      </c>
      <c r="V268" s="85">
        <v>3</v>
      </c>
      <c r="W268" s="85">
        <v>1</v>
      </c>
      <c r="X268" s="85">
        <v>3</v>
      </c>
      <c r="Y268" s="85"/>
      <c r="Z268" s="85"/>
    </row>
    <row r="269" spans="1:26">
      <c r="A269" s="76" t="str">
        <f t="shared" si="4"/>
        <v>908</v>
      </c>
      <c r="B269" s="22">
        <v>39709</v>
      </c>
      <c r="C269" s="85">
        <v>4</v>
      </c>
      <c r="D269" s="85">
        <v>2</v>
      </c>
      <c r="E269" s="85">
        <v>4</v>
      </c>
      <c r="F269" s="85">
        <v>2</v>
      </c>
      <c r="G269" s="85">
        <v>4</v>
      </c>
      <c r="H269" s="85">
        <v>2</v>
      </c>
      <c r="I269" s="85">
        <v>2</v>
      </c>
      <c r="J269" s="85">
        <v>3</v>
      </c>
      <c r="K269" s="85">
        <v>2</v>
      </c>
      <c r="L269" s="85">
        <v>2</v>
      </c>
      <c r="M269" s="85"/>
      <c r="N269" s="85">
        <v>1</v>
      </c>
      <c r="O269" s="85">
        <v>3</v>
      </c>
      <c r="P269" s="85">
        <v>2</v>
      </c>
      <c r="Q269" s="85">
        <v>4</v>
      </c>
      <c r="R269" s="85">
        <v>1</v>
      </c>
      <c r="S269" s="85">
        <v>3</v>
      </c>
      <c r="T269" s="85">
        <v>2</v>
      </c>
      <c r="U269" s="85">
        <v>1</v>
      </c>
      <c r="V269" s="85">
        <v>3</v>
      </c>
      <c r="W269" s="85">
        <v>1</v>
      </c>
      <c r="X269" s="85"/>
      <c r="Y269" s="85"/>
      <c r="Z269" s="85"/>
    </row>
    <row r="270" spans="1:26">
      <c r="A270" s="76" t="str">
        <f t="shared" si="4"/>
        <v>908</v>
      </c>
      <c r="B270" s="22">
        <v>39710</v>
      </c>
      <c r="C270" s="85">
        <v>4</v>
      </c>
      <c r="D270" s="85">
        <v>2</v>
      </c>
      <c r="E270" s="85">
        <v>4</v>
      </c>
      <c r="F270" s="85">
        <v>2</v>
      </c>
      <c r="G270" s="85">
        <v>4</v>
      </c>
      <c r="H270" s="85">
        <v>2</v>
      </c>
      <c r="I270" s="85">
        <v>2</v>
      </c>
      <c r="J270" s="85">
        <v>3</v>
      </c>
      <c r="K270" s="85">
        <v>2</v>
      </c>
      <c r="L270" s="85">
        <v>3</v>
      </c>
      <c r="M270" s="85">
        <v>15</v>
      </c>
      <c r="N270" s="85">
        <v>1</v>
      </c>
      <c r="O270" s="85">
        <v>3</v>
      </c>
      <c r="P270" s="85">
        <v>2</v>
      </c>
      <c r="Q270" s="85">
        <v>4</v>
      </c>
      <c r="R270" s="85">
        <v>1</v>
      </c>
      <c r="S270" s="85">
        <v>3</v>
      </c>
      <c r="T270" s="85">
        <v>2</v>
      </c>
      <c r="U270" s="85">
        <v>1</v>
      </c>
      <c r="V270" s="85">
        <v>3</v>
      </c>
      <c r="W270" s="85">
        <v>1</v>
      </c>
      <c r="X270" s="85">
        <v>3</v>
      </c>
      <c r="Y270" s="85"/>
      <c r="Z270" s="85"/>
    </row>
    <row r="271" spans="1:26">
      <c r="A271" s="76" t="str">
        <f t="shared" si="4"/>
        <v>908</v>
      </c>
      <c r="B271" s="22">
        <v>39711</v>
      </c>
      <c r="C271" s="85"/>
      <c r="D271" s="85"/>
      <c r="E271" s="85"/>
      <c r="F271" s="85"/>
      <c r="G271" s="85"/>
      <c r="H271" s="85"/>
      <c r="I271" s="85"/>
      <c r="J271" s="85"/>
      <c r="K271" s="85"/>
      <c r="L271" s="85"/>
      <c r="M271" s="85"/>
      <c r="N271" s="85"/>
      <c r="O271" s="85"/>
      <c r="P271" s="85"/>
      <c r="Q271" s="85"/>
      <c r="R271" s="85"/>
      <c r="S271" s="85"/>
      <c r="T271" s="85"/>
      <c r="U271" s="85"/>
      <c r="V271" s="85"/>
      <c r="W271" s="85"/>
      <c r="X271" s="85"/>
      <c r="Y271" s="85"/>
      <c r="Z271" s="85"/>
    </row>
    <row r="272" spans="1:26">
      <c r="A272" s="76" t="str">
        <f t="shared" si="4"/>
        <v>908</v>
      </c>
      <c r="B272" s="22">
        <v>39712</v>
      </c>
      <c r="C272" s="85"/>
      <c r="D272" s="85"/>
      <c r="E272" s="85"/>
      <c r="F272" s="85"/>
      <c r="G272" s="85"/>
      <c r="H272" s="85"/>
      <c r="I272" s="85"/>
      <c r="J272" s="85"/>
      <c r="K272" s="85"/>
      <c r="L272" s="85"/>
      <c r="M272" s="85"/>
      <c r="N272" s="85"/>
      <c r="O272" s="85"/>
      <c r="P272" s="85"/>
      <c r="Q272" s="85"/>
      <c r="R272" s="85"/>
      <c r="S272" s="85"/>
      <c r="T272" s="85"/>
      <c r="U272" s="85"/>
      <c r="V272" s="85"/>
      <c r="W272" s="85"/>
      <c r="X272" s="85"/>
      <c r="Y272" s="85"/>
      <c r="Z272" s="85"/>
    </row>
    <row r="273" spans="1:26">
      <c r="A273" s="76" t="str">
        <f t="shared" si="4"/>
        <v>908</v>
      </c>
      <c r="B273" s="22">
        <v>39713</v>
      </c>
      <c r="C273" s="85">
        <v>3</v>
      </c>
      <c r="D273" s="85">
        <v>2</v>
      </c>
      <c r="E273" s="85">
        <v>5</v>
      </c>
      <c r="F273" s="85">
        <v>1</v>
      </c>
      <c r="G273" s="85">
        <v>4</v>
      </c>
      <c r="H273" s="85">
        <v>2</v>
      </c>
      <c r="I273" s="85">
        <v>1</v>
      </c>
      <c r="J273" s="85">
        <v>3</v>
      </c>
      <c r="K273" s="85">
        <v>2</v>
      </c>
      <c r="L273" s="85">
        <v>3</v>
      </c>
      <c r="M273" s="85"/>
      <c r="N273" s="85"/>
      <c r="O273" s="85">
        <v>4</v>
      </c>
      <c r="P273" s="85">
        <v>2</v>
      </c>
      <c r="Q273" s="85">
        <v>4</v>
      </c>
      <c r="R273" s="85">
        <v>2</v>
      </c>
      <c r="S273" s="85">
        <v>4</v>
      </c>
      <c r="T273" s="85">
        <v>2</v>
      </c>
      <c r="U273" s="85">
        <v>2</v>
      </c>
      <c r="V273" s="85">
        <v>3</v>
      </c>
      <c r="W273" s="85">
        <v>2</v>
      </c>
      <c r="X273" s="85">
        <v>3</v>
      </c>
      <c r="Y273" s="85"/>
      <c r="Z273" s="85">
        <v>1</v>
      </c>
    </row>
    <row r="274" spans="1:26">
      <c r="A274" s="76" t="str">
        <f t="shared" si="4"/>
        <v>908</v>
      </c>
      <c r="B274" s="22">
        <v>39714</v>
      </c>
      <c r="C274" s="85">
        <v>4</v>
      </c>
      <c r="D274" s="85">
        <v>2</v>
      </c>
      <c r="E274" s="85">
        <v>4</v>
      </c>
      <c r="F274" s="85">
        <v>1</v>
      </c>
      <c r="G274" s="85">
        <v>4</v>
      </c>
      <c r="H274" s="85">
        <v>2</v>
      </c>
      <c r="I274" s="85">
        <v>1</v>
      </c>
      <c r="J274" s="85">
        <v>3</v>
      </c>
      <c r="K274" s="85">
        <v>2</v>
      </c>
      <c r="L274" s="85">
        <v>3</v>
      </c>
      <c r="M274" s="85"/>
      <c r="N274" s="85"/>
      <c r="O274" s="85">
        <v>4</v>
      </c>
      <c r="P274" s="85">
        <v>2</v>
      </c>
      <c r="Q274" s="85">
        <v>4</v>
      </c>
      <c r="R274" s="85">
        <v>2</v>
      </c>
      <c r="S274" s="85">
        <v>4</v>
      </c>
      <c r="T274" s="85">
        <v>2</v>
      </c>
      <c r="U274" s="85">
        <v>2</v>
      </c>
      <c r="V274" s="85">
        <v>3</v>
      </c>
      <c r="W274" s="85">
        <v>2</v>
      </c>
      <c r="X274" s="85">
        <v>3</v>
      </c>
      <c r="Y274" s="85"/>
      <c r="Z274" s="85">
        <v>1</v>
      </c>
    </row>
    <row r="275" spans="1:26">
      <c r="A275" s="76" t="str">
        <f t="shared" si="4"/>
        <v>908</v>
      </c>
      <c r="B275" s="22">
        <v>39715</v>
      </c>
      <c r="C275" s="85">
        <v>3</v>
      </c>
      <c r="D275" s="85">
        <v>2</v>
      </c>
      <c r="E275" s="85">
        <v>4</v>
      </c>
      <c r="F275" s="85">
        <v>1</v>
      </c>
      <c r="G275" s="85">
        <v>4</v>
      </c>
      <c r="H275" s="85">
        <v>2</v>
      </c>
      <c r="I275" s="85">
        <v>1</v>
      </c>
      <c r="J275" s="85">
        <v>3</v>
      </c>
      <c r="K275" s="85">
        <v>2</v>
      </c>
      <c r="L275" s="85">
        <v>3</v>
      </c>
      <c r="M275" s="85"/>
      <c r="N275" s="85"/>
      <c r="O275" s="85">
        <v>4</v>
      </c>
      <c r="P275" s="85">
        <v>2</v>
      </c>
      <c r="Q275" s="85">
        <v>4</v>
      </c>
      <c r="R275" s="85">
        <v>2</v>
      </c>
      <c r="S275" s="85">
        <v>4</v>
      </c>
      <c r="T275" s="85">
        <v>2</v>
      </c>
      <c r="U275" s="85">
        <v>2</v>
      </c>
      <c r="V275" s="85">
        <v>3</v>
      </c>
      <c r="W275" s="85">
        <v>2</v>
      </c>
      <c r="X275" s="85">
        <v>3</v>
      </c>
      <c r="Y275" s="85"/>
      <c r="Z275" s="85">
        <v>1</v>
      </c>
    </row>
    <row r="276" spans="1:26">
      <c r="A276" s="76" t="str">
        <f t="shared" si="4"/>
        <v>908</v>
      </c>
      <c r="B276" s="22">
        <v>39716</v>
      </c>
      <c r="C276" s="85">
        <v>4</v>
      </c>
      <c r="D276" s="85">
        <v>2</v>
      </c>
      <c r="E276" s="85">
        <v>4</v>
      </c>
      <c r="F276" s="85">
        <v>1</v>
      </c>
      <c r="G276" s="85">
        <v>4</v>
      </c>
      <c r="H276" s="85">
        <v>2</v>
      </c>
      <c r="I276" s="85">
        <v>1</v>
      </c>
      <c r="J276" s="85">
        <v>3</v>
      </c>
      <c r="K276" s="85">
        <v>2</v>
      </c>
      <c r="L276" s="85">
        <v>3</v>
      </c>
      <c r="M276" s="85"/>
      <c r="N276" s="85"/>
      <c r="O276" s="85">
        <v>4</v>
      </c>
      <c r="P276" s="85">
        <v>2</v>
      </c>
      <c r="Q276" s="85">
        <v>4</v>
      </c>
      <c r="R276" s="85">
        <v>2</v>
      </c>
      <c r="S276" s="85">
        <v>4</v>
      </c>
      <c r="T276" s="85">
        <v>2</v>
      </c>
      <c r="U276" s="85">
        <v>2</v>
      </c>
      <c r="V276" s="85">
        <v>3</v>
      </c>
      <c r="W276" s="85">
        <v>2</v>
      </c>
      <c r="X276" s="85">
        <v>3</v>
      </c>
      <c r="Y276" s="85"/>
      <c r="Z276" s="85">
        <v>1</v>
      </c>
    </row>
    <row r="277" spans="1:26">
      <c r="A277" s="76" t="str">
        <f t="shared" si="4"/>
        <v>908</v>
      </c>
      <c r="B277" s="22">
        <v>39717</v>
      </c>
      <c r="C277" s="85">
        <v>4</v>
      </c>
      <c r="D277" s="85">
        <v>2</v>
      </c>
      <c r="E277" s="85">
        <v>4</v>
      </c>
      <c r="F277" s="85">
        <v>1</v>
      </c>
      <c r="G277" s="85">
        <v>4</v>
      </c>
      <c r="H277" s="85">
        <v>2</v>
      </c>
      <c r="I277" s="85">
        <v>1</v>
      </c>
      <c r="J277" s="85">
        <v>3</v>
      </c>
      <c r="K277" s="85">
        <v>1</v>
      </c>
      <c r="L277" s="85"/>
      <c r="M277" s="85"/>
      <c r="N277" s="85"/>
      <c r="O277" s="85">
        <v>4</v>
      </c>
      <c r="P277" s="85">
        <v>2</v>
      </c>
      <c r="Q277" s="85">
        <v>4</v>
      </c>
      <c r="R277" s="85">
        <v>2</v>
      </c>
      <c r="S277" s="85">
        <v>4</v>
      </c>
      <c r="T277" s="85">
        <v>2</v>
      </c>
      <c r="U277" s="85">
        <v>2</v>
      </c>
      <c r="V277" s="85">
        <v>3</v>
      </c>
      <c r="W277" s="85">
        <v>2</v>
      </c>
      <c r="X277" s="85">
        <v>3</v>
      </c>
      <c r="Y277" s="85"/>
      <c r="Z277" s="85">
        <v>1</v>
      </c>
    </row>
    <row r="278" spans="1:26">
      <c r="A278" s="76" t="str">
        <f t="shared" si="4"/>
        <v>908</v>
      </c>
      <c r="B278" s="22">
        <v>39718</v>
      </c>
      <c r="C278" s="85"/>
      <c r="D278" s="85"/>
      <c r="E278" s="85"/>
      <c r="F278" s="85"/>
      <c r="G278" s="85"/>
      <c r="H278" s="85"/>
      <c r="I278" s="85"/>
      <c r="J278" s="85"/>
      <c r="K278" s="85"/>
      <c r="L278" s="85"/>
      <c r="M278" s="85"/>
      <c r="N278" s="85"/>
      <c r="O278" s="85"/>
      <c r="P278" s="85"/>
      <c r="Q278" s="85"/>
      <c r="R278" s="85"/>
      <c r="S278" s="85"/>
      <c r="T278" s="85"/>
      <c r="U278" s="85"/>
      <c r="V278" s="85"/>
      <c r="W278" s="85"/>
      <c r="X278" s="85"/>
      <c r="Y278" s="85"/>
      <c r="Z278" s="85"/>
    </row>
    <row r="279" spans="1:26">
      <c r="A279" s="76" t="str">
        <f t="shared" si="4"/>
        <v>908</v>
      </c>
      <c r="B279" s="22">
        <v>39719</v>
      </c>
      <c r="C279" s="85"/>
      <c r="D279" s="85"/>
      <c r="E279" s="85"/>
      <c r="F279" s="85"/>
      <c r="G279" s="85"/>
      <c r="H279" s="85"/>
      <c r="I279" s="85"/>
      <c r="J279" s="85"/>
      <c r="K279" s="85"/>
      <c r="L279" s="85"/>
      <c r="M279" s="85"/>
      <c r="N279" s="85"/>
      <c r="O279" s="85"/>
      <c r="P279" s="85"/>
      <c r="Q279" s="85"/>
      <c r="R279" s="85"/>
      <c r="S279" s="85"/>
      <c r="T279" s="85"/>
      <c r="U279" s="85"/>
      <c r="V279" s="85"/>
      <c r="W279" s="85"/>
      <c r="X279" s="85"/>
      <c r="Y279" s="85"/>
      <c r="Z279" s="85"/>
    </row>
    <row r="280" spans="1:26">
      <c r="A280" s="76" t="str">
        <f t="shared" si="4"/>
        <v>908</v>
      </c>
      <c r="B280" s="22">
        <v>39720</v>
      </c>
      <c r="C280" s="85">
        <v>4</v>
      </c>
      <c r="D280" s="85">
        <v>2</v>
      </c>
      <c r="E280" s="85">
        <v>4</v>
      </c>
      <c r="F280" s="85">
        <v>2</v>
      </c>
      <c r="G280" s="85">
        <v>5</v>
      </c>
      <c r="H280" s="85">
        <v>2</v>
      </c>
      <c r="I280" s="85">
        <v>2</v>
      </c>
      <c r="J280" s="85">
        <v>3</v>
      </c>
      <c r="K280" s="85">
        <v>2</v>
      </c>
      <c r="L280" s="85">
        <v>2</v>
      </c>
      <c r="M280" s="85">
        <v>12</v>
      </c>
      <c r="N280" s="85">
        <v>1</v>
      </c>
      <c r="O280" s="85">
        <v>4</v>
      </c>
      <c r="P280" s="85">
        <v>2</v>
      </c>
      <c r="Q280" s="85">
        <v>5</v>
      </c>
      <c r="R280" s="85">
        <v>1</v>
      </c>
      <c r="S280" s="85">
        <v>3</v>
      </c>
      <c r="T280" s="85">
        <v>2</v>
      </c>
      <c r="U280" s="85">
        <v>2</v>
      </c>
      <c r="V280" s="85">
        <v>3</v>
      </c>
      <c r="W280" s="85">
        <v>2</v>
      </c>
      <c r="X280" s="85">
        <v>3</v>
      </c>
      <c r="Y280" s="85"/>
      <c r="Z280" s="85"/>
    </row>
    <row r="281" spans="1:26">
      <c r="A281" s="76" t="str">
        <f t="shared" si="4"/>
        <v>908</v>
      </c>
      <c r="B281" s="22">
        <v>39721</v>
      </c>
      <c r="C281" s="85">
        <v>4</v>
      </c>
      <c r="D281" s="85">
        <v>2</v>
      </c>
      <c r="E281" s="85">
        <v>5</v>
      </c>
      <c r="F281" s="85">
        <v>2</v>
      </c>
      <c r="G281" s="85">
        <v>4</v>
      </c>
      <c r="H281" s="85">
        <v>2</v>
      </c>
      <c r="I281" s="85">
        <v>2</v>
      </c>
      <c r="J281" s="85">
        <v>3</v>
      </c>
      <c r="K281" s="85">
        <v>2</v>
      </c>
      <c r="L281" s="85">
        <v>3</v>
      </c>
      <c r="M281" s="85">
        <v>15</v>
      </c>
      <c r="N281" s="85">
        <v>1</v>
      </c>
      <c r="O281" s="85">
        <v>4</v>
      </c>
      <c r="P281" s="85">
        <v>2</v>
      </c>
      <c r="Q281" s="85">
        <v>5</v>
      </c>
      <c r="R281" s="85">
        <v>1</v>
      </c>
      <c r="S281" s="85">
        <v>3</v>
      </c>
      <c r="T281" s="85">
        <v>2</v>
      </c>
      <c r="U281" s="85">
        <v>2</v>
      </c>
      <c r="V281" s="85">
        <v>3</v>
      </c>
      <c r="W281" s="85">
        <v>2</v>
      </c>
      <c r="X281" s="85">
        <v>3</v>
      </c>
      <c r="Y281" s="85"/>
      <c r="Z281" s="85"/>
    </row>
    <row r="282" spans="1:26">
      <c r="A282" s="76" t="str">
        <f t="shared" si="4"/>
        <v>1008</v>
      </c>
      <c r="B282" s="22">
        <v>39722</v>
      </c>
      <c r="C282" s="85">
        <v>4</v>
      </c>
      <c r="D282" s="85">
        <v>2</v>
      </c>
      <c r="E282" s="85"/>
      <c r="F282" s="85">
        <v>4</v>
      </c>
      <c r="G282" s="85">
        <v>2</v>
      </c>
      <c r="H282" s="85">
        <v>4</v>
      </c>
      <c r="I282" s="85">
        <v>2</v>
      </c>
      <c r="J282" s="85">
        <v>2</v>
      </c>
      <c r="K282" s="85">
        <v>3</v>
      </c>
      <c r="L282" s="85">
        <v>2</v>
      </c>
      <c r="M282" s="85">
        <v>14</v>
      </c>
      <c r="N282" s="85">
        <v>1</v>
      </c>
      <c r="O282" s="85">
        <v>4</v>
      </c>
      <c r="P282" s="85">
        <v>2</v>
      </c>
      <c r="Q282" s="85">
        <v>4</v>
      </c>
      <c r="R282" s="85">
        <v>1</v>
      </c>
      <c r="S282" s="85">
        <v>3</v>
      </c>
      <c r="T282" s="85">
        <v>2</v>
      </c>
      <c r="U282" s="85">
        <v>2</v>
      </c>
      <c r="V282" s="85">
        <v>3</v>
      </c>
      <c r="W282" s="85">
        <v>2</v>
      </c>
      <c r="X282" s="85">
        <v>3</v>
      </c>
      <c r="Y282" s="85"/>
      <c r="Z282" s="85"/>
    </row>
    <row r="283" spans="1:26">
      <c r="A283" s="76" t="str">
        <f t="shared" si="4"/>
        <v>1008</v>
      </c>
      <c r="B283" s="22">
        <v>39723</v>
      </c>
      <c r="C283" s="85">
        <v>4</v>
      </c>
      <c r="D283" s="85">
        <v>2</v>
      </c>
      <c r="E283" s="85">
        <v>4</v>
      </c>
      <c r="F283" s="85">
        <v>2</v>
      </c>
      <c r="G283" s="85">
        <v>4</v>
      </c>
      <c r="H283" s="85">
        <v>2</v>
      </c>
      <c r="I283" s="85">
        <v>2</v>
      </c>
      <c r="J283" s="85">
        <v>3</v>
      </c>
      <c r="K283" s="85">
        <v>2</v>
      </c>
      <c r="L283" s="85">
        <v>2</v>
      </c>
      <c r="M283" s="85">
        <v>14</v>
      </c>
      <c r="N283" s="85">
        <v>1</v>
      </c>
      <c r="O283" s="85">
        <v>4</v>
      </c>
      <c r="P283" s="85">
        <v>2</v>
      </c>
      <c r="Q283" s="85">
        <v>4</v>
      </c>
      <c r="R283" s="85">
        <v>1</v>
      </c>
      <c r="S283" s="85">
        <v>3</v>
      </c>
      <c r="T283" s="85">
        <v>2</v>
      </c>
      <c r="U283" s="85">
        <v>2</v>
      </c>
      <c r="V283" s="85">
        <v>3</v>
      </c>
      <c r="W283" s="85">
        <v>2</v>
      </c>
      <c r="X283" s="85">
        <v>3</v>
      </c>
      <c r="Y283" s="85"/>
      <c r="Z283" s="85"/>
    </row>
    <row r="284" spans="1:26">
      <c r="A284" s="76" t="str">
        <f t="shared" si="4"/>
        <v>1008</v>
      </c>
      <c r="B284" s="22">
        <v>39724</v>
      </c>
      <c r="C284" s="85">
        <v>4</v>
      </c>
      <c r="D284" s="85">
        <v>2</v>
      </c>
      <c r="E284" s="85">
        <v>4</v>
      </c>
      <c r="F284" s="85">
        <v>2</v>
      </c>
      <c r="G284" s="85">
        <v>4</v>
      </c>
      <c r="H284" s="85">
        <v>2</v>
      </c>
      <c r="I284" s="85">
        <v>2</v>
      </c>
      <c r="J284" s="85">
        <v>3</v>
      </c>
      <c r="K284" s="85">
        <v>2</v>
      </c>
      <c r="L284" s="85">
        <v>1</v>
      </c>
      <c r="M284" s="85">
        <v>14</v>
      </c>
      <c r="N284" s="85">
        <v>1</v>
      </c>
      <c r="O284" s="85">
        <v>4</v>
      </c>
      <c r="P284" s="85">
        <v>2</v>
      </c>
      <c r="Q284" s="85">
        <v>4</v>
      </c>
      <c r="R284" s="85">
        <v>1</v>
      </c>
      <c r="S284" s="85">
        <v>3</v>
      </c>
      <c r="T284" s="85">
        <v>2</v>
      </c>
      <c r="U284" s="85">
        <v>2</v>
      </c>
      <c r="V284" s="85">
        <v>3</v>
      </c>
      <c r="W284" s="85">
        <v>2</v>
      </c>
      <c r="X284" s="85">
        <v>3</v>
      </c>
      <c r="Y284" s="85"/>
      <c r="Z284" s="85"/>
    </row>
    <row r="285" spans="1:26">
      <c r="A285" s="76" t="str">
        <f t="shared" si="4"/>
        <v>1008</v>
      </c>
      <c r="B285" s="22">
        <v>39725</v>
      </c>
      <c r="C285" s="85"/>
      <c r="D285" s="85"/>
      <c r="E285" s="85"/>
      <c r="F285" s="85"/>
      <c r="G285" s="85"/>
      <c r="H285" s="85"/>
      <c r="I285" s="85"/>
      <c r="J285" s="85"/>
      <c r="K285" s="85"/>
      <c r="L285" s="85"/>
      <c r="M285" s="85"/>
      <c r="N285" s="85"/>
      <c r="O285" s="85"/>
      <c r="P285" s="85"/>
      <c r="Q285" s="85"/>
      <c r="R285" s="85"/>
      <c r="S285" s="85"/>
      <c r="T285" s="85"/>
      <c r="U285" s="85"/>
      <c r="V285" s="85"/>
      <c r="W285" s="85"/>
      <c r="X285" s="85"/>
      <c r="Y285" s="85"/>
      <c r="Z285" s="85"/>
    </row>
    <row r="286" spans="1:26">
      <c r="A286" s="76" t="str">
        <f t="shared" si="4"/>
        <v>1008</v>
      </c>
      <c r="B286" s="22">
        <v>39726</v>
      </c>
      <c r="C286" s="85"/>
      <c r="D286" s="85"/>
      <c r="E286" s="85"/>
      <c r="F286" s="85"/>
      <c r="G286" s="85"/>
      <c r="H286" s="85"/>
      <c r="I286" s="85"/>
      <c r="J286" s="85"/>
      <c r="K286" s="85"/>
      <c r="L286" s="85"/>
      <c r="M286" s="85"/>
      <c r="N286" s="85"/>
      <c r="O286" s="85"/>
      <c r="P286" s="85"/>
      <c r="Q286" s="85"/>
      <c r="R286" s="85"/>
      <c r="S286" s="85"/>
      <c r="T286" s="85"/>
      <c r="U286" s="85"/>
      <c r="V286" s="85"/>
      <c r="W286" s="85"/>
      <c r="X286" s="85"/>
      <c r="Y286" s="85"/>
      <c r="Z286" s="85"/>
    </row>
    <row r="287" spans="1:26">
      <c r="A287" s="76" t="str">
        <f t="shared" si="4"/>
        <v>1008</v>
      </c>
      <c r="B287" s="22">
        <v>39727</v>
      </c>
      <c r="C287" s="85">
        <v>3</v>
      </c>
      <c r="D287" s="85">
        <v>2</v>
      </c>
      <c r="E287" s="85">
        <v>3</v>
      </c>
      <c r="F287" s="85">
        <v>1</v>
      </c>
      <c r="G287" s="85">
        <v>4</v>
      </c>
      <c r="H287" s="85">
        <v>2</v>
      </c>
      <c r="I287" s="85">
        <v>2</v>
      </c>
      <c r="J287" s="85">
        <v>3</v>
      </c>
      <c r="K287" s="85">
        <v>2</v>
      </c>
      <c r="L287" s="85">
        <v>2</v>
      </c>
      <c r="M287" s="85">
        <v>14</v>
      </c>
      <c r="N287" s="85"/>
      <c r="O287" s="85">
        <v>4</v>
      </c>
      <c r="P287" s="85">
        <v>2</v>
      </c>
      <c r="Q287" s="85">
        <v>4</v>
      </c>
      <c r="R287" s="85">
        <v>2</v>
      </c>
      <c r="S287" s="85">
        <v>4</v>
      </c>
      <c r="T287" s="85">
        <v>2</v>
      </c>
      <c r="U287" s="85">
        <v>2</v>
      </c>
      <c r="V287" s="85">
        <v>4</v>
      </c>
      <c r="W287" s="85">
        <v>2</v>
      </c>
      <c r="X287" s="85">
        <v>3</v>
      </c>
      <c r="Y287" s="85"/>
      <c r="Z287" s="85">
        <v>1</v>
      </c>
    </row>
    <row r="288" spans="1:26">
      <c r="A288" s="76" t="str">
        <f t="shared" si="4"/>
        <v>1008</v>
      </c>
      <c r="B288" s="22">
        <v>39728</v>
      </c>
      <c r="C288" s="85">
        <v>3</v>
      </c>
      <c r="D288" s="85">
        <v>2</v>
      </c>
      <c r="E288" s="85">
        <v>4</v>
      </c>
      <c r="F288" s="85">
        <v>1</v>
      </c>
      <c r="G288" s="85">
        <v>4</v>
      </c>
      <c r="H288" s="85">
        <v>1</v>
      </c>
      <c r="I288" s="85">
        <v>2</v>
      </c>
      <c r="J288" s="85">
        <v>3</v>
      </c>
      <c r="K288" s="85">
        <v>2</v>
      </c>
      <c r="L288" s="85">
        <v>2</v>
      </c>
      <c r="M288" s="85">
        <v>14</v>
      </c>
      <c r="N288" s="85"/>
      <c r="O288" s="85">
        <v>4</v>
      </c>
      <c r="P288" s="85">
        <v>2</v>
      </c>
      <c r="Q288" s="85">
        <v>5</v>
      </c>
      <c r="R288" s="85">
        <v>2</v>
      </c>
      <c r="S288" s="85">
        <v>4</v>
      </c>
      <c r="T288" s="85">
        <v>2</v>
      </c>
      <c r="U288" s="85">
        <v>2</v>
      </c>
      <c r="V288" s="85">
        <v>3</v>
      </c>
      <c r="W288" s="85">
        <v>1</v>
      </c>
      <c r="X288" s="85">
        <v>1</v>
      </c>
      <c r="Y288" s="85"/>
      <c r="Z288" s="85">
        <v>1</v>
      </c>
    </row>
    <row r="289" spans="1:26">
      <c r="A289" s="76" t="str">
        <f t="shared" si="4"/>
        <v>1008</v>
      </c>
      <c r="B289" s="22">
        <v>39729</v>
      </c>
      <c r="C289" s="85">
        <v>3</v>
      </c>
      <c r="D289" s="85">
        <v>2</v>
      </c>
      <c r="E289" s="85">
        <v>4</v>
      </c>
      <c r="F289" s="85">
        <v>1</v>
      </c>
      <c r="G289" s="85">
        <v>4</v>
      </c>
      <c r="H289" s="85">
        <v>2</v>
      </c>
      <c r="I289" s="85">
        <v>2</v>
      </c>
      <c r="J289" s="85">
        <v>3</v>
      </c>
      <c r="K289" s="85">
        <v>2</v>
      </c>
      <c r="L289" s="85">
        <v>2</v>
      </c>
      <c r="M289" s="85">
        <v>14</v>
      </c>
      <c r="N289" s="85"/>
      <c r="O289" s="85">
        <v>4</v>
      </c>
      <c r="P289" s="85">
        <v>2</v>
      </c>
      <c r="Q289" s="85">
        <v>5</v>
      </c>
      <c r="R289" s="85">
        <v>2</v>
      </c>
      <c r="S289" s="85">
        <v>4</v>
      </c>
      <c r="T289" s="85">
        <v>2</v>
      </c>
      <c r="U289" s="85">
        <v>2</v>
      </c>
      <c r="V289" s="85">
        <v>3</v>
      </c>
      <c r="W289" s="85">
        <v>2</v>
      </c>
      <c r="X289" s="85">
        <v>2</v>
      </c>
      <c r="Y289" s="85"/>
      <c r="Z289" s="85">
        <v>1</v>
      </c>
    </row>
    <row r="290" spans="1:26">
      <c r="A290" s="76" t="str">
        <f t="shared" si="4"/>
        <v>1008</v>
      </c>
      <c r="B290" s="22">
        <v>39730</v>
      </c>
      <c r="C290" s="85">
        <v>3</v>
      </c>
      <c r="D290" s="85">
        <v>2</v>
      </c>
      <c r="E290" s="85">
        <v>4</v>
      </c>
      <c r="F290" s="85">
        <v>1</v>
      </c>
      <c r="G290" s="85">
        <v>4</v>
      </c>
      <c r="H290" s="85">
        <v>2</v>
      </c>
      <c r="I290" s="85">
        <v>2</v>
      </c>
      <c r="J290" s="85">
        <v>3</v>
      </c>
      <c r="K290" s="85">
        <v>2</v>
      </c>
      <c r="L290" s="85">
        <v>2</v>
      </c>
      <c r="M290" s="85">
        <v>13</v>
      </c>
      <c r="N290" s="85"/>
      <c r="O290" s="85">
        <v>4</v>
      </c>
      <c r="P290" s="85">
        <v>2</v>
      </c>
      <c r="Q290" s="85">
        <v>5</v>
      </c>
      <c r="R290" s="85">
        <v>2</v>
      </c>
      <c r="S290" s="85">
        <v>4</v>
      </c>
      <c r="T290" s="85">
        <v>2</v>
      </c>
      <c r="U290" s="85">
        <v>2</v>
      </c>
      <c r="V290" s="85">
        <v>4</v>
      </c>
      <c r="W290" s="85">
        <v>2</v>
      </c>
      <c r="X290" s="85">
        <v>1</v>
      </c>
      <c r="Y290" s="85"/>
      <c r="Z290" s="85">
        <v>1</v>
      </c>
    </row>
    <row r="291" spans="1:26">
      <c r="A291" s="76" t="str">
        <f t="shared" si="4"/>
        <v>1008</v>
      </c>
      <c r="B291" s="22">
        <v>39731</v>
      </c>
      <c r="C291" s="85">
        <v>3</v>
      </c>
      <c r="D291" s="85">
        <v>2</v>
      </c>
      <c r="E291" s="85">
        <v>4</v>
      </c>
      <c r="F291" s="85">
        <v>1</v>
      </c>
      <c r="G291" s="85">
        <v>4</v>
      </c>
      <c r="H291" s="85">
        <v>2</v>
      </c>
      <c r="I291" s="85">
        <v>2</v>
      </c>
      <c r="J291" s="85">
        <v>3</v>
      </c>
      <c r="K291" s="85">
        <v>2</v>
      </c>
      <c r="L291" s="85">
        <v>2</v>
      </c>
      <c r="M291" s="85">
        <v>13</v>
      </c>
      <c r="N291" s="85"/>
      <c r="O291" s="85">
        <v>4</v>
      </c>
      <c r="P291" s="85">
        <v>2</v>
      </c>
      <c r="Q291" s="85"/>
      <c r="R291" s="85">
        <v>2</v>
      </c>
      <c r="S291" s="85">
        <v>4</v>
      </c>
      <c r="T291" s="85">
        <v>2</v>
      </c>
      <c r="U291" s="85">
        <v>2</v>
      </c>
      <c r="V291" s="85">
        <v>3</v>
      </c>
      <c r="W291" s="85">
        <v>2</v>
      </c>
      <c r="X291" s="85">
        <v>2</v>
      </c>
      <c r="Y291" s="85"/>
      <c r="Z291" s="85">
        <v>1</v>
      </c>
    </row>
    <row r="292" spans="1:26">
      <c r="A292" s="76" t="str">
        <f t="shared" si="4"/>
        <v>1008</v>
      </c>
      <c r="B292" s="22">
        <v>39732</v>
      </c>
      <c r="C292" s="85"/>
      <c r="D292" s="85"/>
      <c r="E292" s="85"/>
      <c r="F292" s="85"/>
      <c r="G292" s="85"/>
      <c r="H292" s="85"/>
      <c r="I292" s="85"/>
      <c r="J292" s="85"/>
      <c r="K292" s="85"/>
      <c r="L292" s="85"/>
      <c r="M292" s="85"/>
      <c r="N292" s="85"/>
      <c r="O292" s="85"/>
      <c r="P292" s="85"/>
      <c r="Q292" s="85"/>
      <c r="R292" s="85"/>
      <c r="S292" s="85"/>
      <c r="T292" s="85"/>
      <c r="U292" s="85"/>
      <c r="V292" s="85"/>
      <c r="W292" s="85"/>
      <c r="X292" s="85"/>
      <c r="Y292" s="85"/>
      <c r="Z292" s="85"/>
    </row>
    <row r="293" spans="1:26">
      <c r="A293" s="76" t="str">
        <f t="shared" si="4"/>
        <v>1008</v>
      </c>
      <c r="B293" s="22">
        <v>39733</v>
      </c>
      <c r="C293" s="85"/>
      <c r="D293" s="85"/>
      <c r="E293" s="85"/>
      <c r="F293" s="85"/>
      <c r="G293" s="85"/>
      <c r="H293" s="85"/>
      <c r="I293" s="85"/>
      <c r="J293" s="85"/>
      <c r="K293" s="85"/>
      <c r="L293" s="85"/>
      <c r="M293" s="85"/>
      <c r="N293" s="85"/>
      <c r="O293" s="85"/>
      <c r="P293" s="85"/>
      <c r="Q293" s="85"/>
      <c r="R293" s="85"/>
      <c r="S293" s="85"/>
      <c r="T293" s="85"/>
      <c r="U293" s="85"/>
      <c r="V293" s="85"/>
      <c r="W293" s="85"/>
      <c r="X293" s="85"/>
      <c r="Y293" s="85"/>
      <c r="Z293" s="85"/>
    </row>
    <row r="294" spans="1:26">
      <c r="A294" s="76" t="str">
        <f t="shared" si="4"/>
        <v>1008</v>
      </c>
      <c r="B294" s="22">
        <v>39734</v>
      </c>
      <c r="C294" s="85">
        <v>4</v>
      </c>
      <c r="D294" s="85">
        <v>2</v>
      </c>
      <c r="E294" s="85">
        <v>4</v>
      </c>
      <c r="F294" s="85">
        <v>2</v>
      </c>
      <c r="G294" s="85">
        <v>4</v>
      </c>
      <c r="H294" s="85">
        <v>2</v>
      </c>
      <c r="I294" s="85">
        <v>2</v>
      </c>
      <c r="J294" s="85">
        <v>3</v>
      </c>
      <c r="K294" s="85">
        <v>2</v>
      </c>
      <c r="L294" s="85">
        <v>2</v>
      </c>
      <c r="M294" s="85">
        <v>13</v>
      </c>
      <c r="N294" s="85">
        <v>1</v>
      </c>
      <c r="O294" s="85">
        <v>3</v>
      </c>
      <c r="P294" s="85">
        <v>2</v>
      </c>
      <c r="Q294" s="85">
        <v>4</v>
      </c>
      <c r="R294" s="85">
        <v>1</v>
      </c>
      <c r="S294" s="85">
        <v>4</v>
      </c>
      <c r="T294" s="85">
        <v>2</v>
      </c>
      <c r="U294" s="85">
        <v>2</v>
      </c>
      <c r="V294" s="85">
        <v>3</v>
      </c>
      <c r="W294" s="85">
        <v>2</v>
      </c>
      <c r="X294" s="85"/>
      <c r="Y294" s="85"/>
      <c r="Z294" s="85"/>
    </row>
    <row r="295" spans="1:26">
      <c r="A295" s="76" t="str">
        <f t="shared" si="4"/>
        <v>1008</v>
      </c>
      <c r="B295" s="22">
        <v>39735</v>
      </c>
      <c r="C295" s="85">
        <v>4</v>
      </c>
      <c r="D295" s="85">
        <v>2</v>
      </c>
      <c r="E295" s="85">
        <v>4</v>
      </c>
      <c r="F295" s="85">
        <v>2</v>
      </c>
      <c r="G295" s="85">
        <v>4</v>
      </c>
      <c r="H295" s="85">
        <v>2</v>
      </c>
      <c r="I295" s="85">
        <v>2</v>
      </c>
      <c r="J295" s="85">
        <v>3</v>
      </c>
      <c r="K295" s="85">
        <v>2</v>
      </c>
      <c r="L295" s="85">
        <v>1</v>
      </c>
      <c r="M295" s="85">
        <v>15</v>
      </c>
      <c r="N295" s="85">
        <v>1</v>
      </c>
      <c r="O295" s="85">
        <v>3</v>
      </c>
      <c r="P295" s="85">
        <v>2</v>
      </c>
      <c r="Q295" s="85">
        <v>4</v>
      </c>
      <c r="R295" s="85">
        <v>1</v>
      </c>
      <c r="S295" s="85">
        <v>4</v>
      </c>
      <c r="T295" s="85">
        <v>2</v>
      </c>
      <c r="U295" s="85">
        <v>2</v>
      </c>
      <c r="V295" s="85">
        <v>3</v>
      </c>
      <c r="W295" s="85">
        <v>2</v>
      </c>
      <c r="X295" s="85">
        <v>2</v>
      </c>
      <c r="Y295" s="85"/>
      <c r="Z295" s="85"/>
    </row>
    <row r="296" spans="1:26">
      <c r="A296" s="76" t="str">
        <f t="shared" si="4"/>
        <v>1008</v>
      </c>
      <c r="B296" s="22">
        <v>39736</v>
      </c>
      <c r="C296" s="85">
        <v>4</v>
      </c>
      <c r="D296" s="85">
        <v>2</v>
      </c>
      <c r="E296" s="85">
        <v>4</v>
      </c>
      <c r="F296" s="85">
        <v>2</v>
      </c>
      <c r="G296" s="85">
        <v>4</v>
      </c>
      <c r="H296" s="85">
        <v>2</v>
      </c>
      <c r="I296" s="85">
        <v>2</v>
      </c>
      <c r="J296" s="85">
        <v>3</v>
      </c>
      <c r="K296" s="85">
        <v>2</v>
      </c>
      <c r="L296" s="85">
        <v>1</v>
      </c>
      <c r="M296" s="85">
        <v>17</v>
      </c>
      <c r="N296" s="85">
        <v>1</v>
      </c>
      <c r="O296" s="85">
        <v>3</v>
      </c>
      <c r="P296" s="85">
        <v>2</v>
      </c>
      <c r="Q296" s="85">
        <v>4</v>
      </c>
      <c r="R296" s="85">
        <v>1</v>
      </c>
      <c r="S296" s="85">
        <v>4</v>
      </c>
      <c r="T296" s="85">
        <v>2</v>
      </c>
      <c r="U296" s="85">
        <v>2</v>
      </c>
      <c r="V296" s="85">
        <v>3</v>
      </c>
      <c r="W296" s="85">
        <v>2</v>
      </c>
      <c r="X296" s="85">
        <v>2</v>
      </c>
      <c r="Y296" s="85"/>
      <c r="Z296" s="85"/>
    </row>
    <row r="297" spans="1:26" ht="10.5" customHeight="1">
      <c r="A297" s="76" t="str">
        <f t="shared" si="4"/>
        <v>1008</v>
      </c>
      <c r="B297" s="22">
        <v>39737</v>
      </c>
      <c r="C297" s="85">
        <v>4</v>
      </c>
      <c r="D297" s="85">
        <v>2</v>
      </c>
      <c r="E297" s="85">
        <v>4</v>
      </c>
      <c r="F297" s="85">
        <v>2</v>
      </c>
      <c r="G297" s="85">
        <v>4</v>
      </c>
      <c r="H297" s="85">
        <v>2</v>
      </c>
      <c r="I297" s="85">
        <v>2</v>
      </c>
      <c r="J297" s="85">
        <v>3</v>
      </c>
      <c r="K297" s="85">
        <v>2</v>
      </c>
      <c r="L297" s="85">
        <v>2</v>
      </c>
      <c r="M297" s="85">
        <v>17</v>
      </c>
      <c r="N297" s="85">
        <v>1</v>
      </c>
      <c r="O297" s="85">
        <v>3</v>
      </c>
      <c r="P297" s="85">
        <v>2</v>
      </c>
      <c r="Q297" s="85">
        <v>4</v>
      </c>
      <c r="R297" s="85">
        <v>1</v>
      </c>
      <c r="S297" s="85">
        <v>4</v>
      </c>
      <c r="T297" s="85">
        <v>1</v>
      </c>
      <c r="U297" s="85">
        <v>2</v>
      </c>
      <c r="V297" s="85">
        <v>3</v>
      </c>
      <c r="W297" s="85">
        <v>2</v>
      </c>
      <c r="X297" s="85">
        <v>2</v>
      </c>
      <c r="Y297" s="85"/>
      <c r="Z297" s="85"/>
    </row>
    <row r="298" spans="1:26">
      <c r="A298" s="76" t="str">
        <f t="shared" si="4"/>
        <v>1008</v>
      </c>
      <c r="B298" s="22">
        <v>39738</v>
      </c>
      <c r="C298" s="85">
        <v>4</v>
      </c>
      <c r="D298" s="85">
        <v>2</v>
      </c>
      <c r="E298" s="85">
        <v>4</v>
      </c>
      <c r="F298" s="85">
        <v>2</v>
      </c>
      <c r="G298" s="85">
        <v>4</v>
      </c>
      <c r="H298" s="85">
        <v>2</v>
      </c>
      <c r="I298" s="85">
        <v>2</v>
      </c>
      <c r="J298" s="85">
        <v>3</v>
      </c>
      <c r="K298" s="85">
        <v>2</v>
      </c>
      <c r="L298" s="85">
        <v>2</v>
      </c>
      <c r="M298" s="85">
        <v>17</v>
      </c>
      <c r="N298" s="85">
        <v>1</v>
      </c>
      <c r="O298" s="85">
        <v>3</v>
      </c>
      <c r="P298" s="85">
        <v>2</v>
      </c>
      <c r="Q298" s="85">
        <v>4</v>
      </c>
      <c r="R298" s="85">
        <v>1</v>
      </c>
      <c r="S298" s="85">
        <v>4</v>
      </c>
      <c r="T298" s="85">
        <v>1</v>
      </c>
      <c r="U298" s="85">
        <v>2</v>
      </c>
      <c r="V298" s="85">
        <v>3</v>
      </c>
      <c r="W298" s="85">
        <v>2</v>
      </c>
      <c r="X298" s="85">
        <v>2</v>
      </c>
      <c r="Y298" s="85"/>
      <c r="Z298" s="85"/>
    </row>
    <row r="299" spans="1:26">
      <c r="A299" s="76" t="str">
        <f t="shared" si="4"/>
        <v>1008</v>
      </c>
      <c r="B299" s="22">
        <v>39739</v>
      </c>
      <c r="C299" s="85"/>
      <c r="D299" s="85"/>
      <c r="E299" s="85"/>
      <c r="F299" s="85"/>
      <c r="G299" s="85"/>
      <c r="H299" s="85"/>
      <c r="I299" s="85"/>
      <c r="J299" s="85"/>
      <c r="K299" s="85"/>
      <c r="L299" s="85"/>
      <c r="M299" s="85"/>
      <c r="N299" s="85"/>
      <c r="O299" s="85"/>
      <c r="P299" s="85"/>
      <c r="Q299" s="85"/>
      <c r="R299" s="85"/>
      <c r="S299" s="85"/>
      <c r="T299" s="85"/>
      <c r="U299" s="85"/>
      <c r="V299" s="85"/>
      <c r="W299" s="85"/>
      <c r="X299" s="85"/>
      <c r="Y299" s="85"/>
      <c r="Z299" s="85"/>
    </row>
    <row r="300" spans="1:26">
      <c r="A300" s="76" t="str">
        <f t="shared" si="4"/>
        <v>1008</v>
      </c>
      <c r="B300" s="22">
        <v>39740</v>
      </c>
      <c r="C300" s="85"/>
      <c r="D300" s="85"/>
      <c r="E300" s="85"/>
      <c r="F300" s="85"/>
      <c r="G300" s="85"/>
      <c r="H300" s="85"/>
      <c r="I300" s="85"/>
      <c r="J300" s="85"/>
      <c r="K300" s="85"/>
      <c r="L300" s="85"/>
      <c r="M300" s="85"/>
      <c r="N300" s="85"/>
      <c r="O300" s="85"/>
      <c r="P300" s="85"/>
      <c r="Q300" s="85"/>
      <c r="R300" s="85"/>
      <c r="S300" s="85"/>
      <c r="T300" s="85"/>
      <c r="U300" s="85"/>
      <c r="V300" s="85"/>
      <c r="W300" s="85"/>
      <c r="X300" s="85"/>
      <c r="Y300" s="85"/>
      <c r="Z300" s="85"/>
    </row>
    <row r="301" spans="1:26">
      <c r="A301" s="76" t="str">
        <f t="shared" si="4"/>
        <v>1008</v>
      </c>
      <c r="B301" s="22">
        <v>39741</v>
      </c>
      <c r="C301" s="85"/>
      <c r="D301" s="85"/>
      <c r="E301" s="85"/>
      <c r="F301" s="85"/>
      <c r="G301" s="85"/>
      <c r="H301" s="85"/>
      <c r="I301" s="85"/>
      <c r="J301" s="85"/>
      <c r="K301" s="85"/>
      <c r="L301" s="85"/>
      <c r="M301" s="85"/>
      <c r="N301" s="85"/>
      <c r="O301" s="85"/>
      <c r="P301" s="85"/>
      <c r="Q301" s="85"/>
      <c r="R301" s="85"/>
      <c r="S301" s="85"/>
      <c r="T301" s="85"/>
      <c r="U301" s="85"/>
      <c r="V301" s="85"/>
      <c r="W301" s="85"/>
      <c r="X301" s="85"/>
      <c r="Y301" s="85"/>
      <c r="Z301" s="85"/>
    </row>
    <row r="302" spans="1:26">
      <c r="A302" s="76" t="str">
        <f t="shared" si="4"/>
        <v>1008</v>
      </c>
      <c r="B302" s="22">
        <v>39742</v>
      </c>
      <c r="C302" s="85"/>
      <c r="D302" s="85"/>
      <c r="E302" s="85"/>
      <c r="F302" s="85"/>
      <c r="G302" s="85"/>
      <c r="H302" s="85"/>
      <c r="I302" s="85"/>
      <c r="J302" s="85"/>
      <c r="K302" s="85"/>
      <c r="L302" s="85"/>
      <c r="M302" s="85"/>
      <c r="N302" s="85"/>
      <c r="O302" s="85"/>
      <c r="P302" s="85"/>
      <c r="Q302" s="85"/>
      <c r="R302" s="85"/>
      <c r="S302" s="85"/>
      <c r="T302" s="85"/>
      <c r="U302" s="85"/>
      <c r="V302" s="85"/>
      <c r="W302" s="85"/>
      <c r="X302" s="85"/>
      <c r="Y302" s="85"/>
      <c r="Z302" s="85"/>
    </row>
    <row r="303" spans="1:26">
      <c r="A303" s="76" t="str">
        <f t="shared" si="4"/>
        <v>1008</v>
      </c>
      <c r="B303" s="22">
        <v>39743</v>
      </c>
      <c r="C303" s="85"/>
      <c r="D303" s="85"/>
      <c r="E303" s="85"/>
      <c r="F303" s="85"/>
      <c r="G303" s="85"/>
      <c r="H303" s="85"/>
      <c r="I303" s="85"/>
      <c r="J303" s="85"/>
      <c r="K303" s="85"/>
      <c r="L303" s="85"/>
      <c r="M303" s="85"/>
      <c r="N303" s="85"/>
      <c r="O303" s="85"/>
      <c r="P303" s="85"/>
      <c r="Q303" s="85"/>
      <c r="R303" s="85"/>
      <c r="S303" s="85"/>
      <c r="T303" s="85"/>
      <c r="U303" s="85"/>
      <c r="V303" s="85"/>
      <c r="W303" s="85"/>
      <c r="X303" s="85"/>
      <c r="Y303" s="85"/>
      <c r="Z303" s="85"/>
    </row>
    <row r="304" spans="1:26">
      <c r="A304" s="76" t="str">
        <f t="shared" si="4"/>
        <v>1008</v>
      </c>
      <c r="B304" s="22">
        <v>39744</v>
      </c>
      <c r="C304" s="85"/>
      <c r="D304" s="85"/>
      <c r="E304" s="85"/>
      <c r="F304" s="85"/>
      <c r="G304" s="85"/>
      <c r="H304" s="85"/>
      <c r="I304" s="85"/>
      <c r="J304" s="85"/>
      <c r="K304" s="85"/>
      <c r="L304" s="85"/>
      <c r="M304" s="85"/>
      <c r="N304" s="85"/>
      <c r="O304" s="85"/>
      <c r="P304" s="85"/>
      <c r="Q304" s="85"/>
      <c r="R304" s="85"/>
      <c r="S304" s="85"/>
      <c r="T304" s="85"/>
      <c r="U304" s="85"/>
      <c r="V304" s="85"/>
      <c r="W304" s="85"/>
      <c r="X304" s="85"/>
      <c r="Y304" s="85"/>
      <c r="Z304" s="85"/>
    </row>
    <row r="305" spans="1:26">
      <c r="A305" s="76" t="str">
        <f t="shared" si="4"/>
        <v>1008</v>
      </c>
      <c r="B305" s="22">
        <v>39745</v>
      </c>
      <c r="C305" s="85"/>
      <c r="D305" s="85"/>
      <c r="E305" s="85"/>
      <c r="F305" s="85"/>
      <c r="G305" s="85"/>
      <c r="H305" s="85"/>
      <c r="I305" s="85"/>
      <c r="J305" s="85"/>
      <c r="K305" s="85"/>
      <c r="L305" s="85"/>
      <c r="M305" s="85"/>
      <c r="N305" s="85"/>
      <c r="O305" s="85"/>
      <c r="P305" s="85"/>
      <c r="Q305" s="85"/>
      <c r="R305" s="85"/>
      <c r="S305" s="85"/>
      <c r="T305" s="85"/>
      <c r="U305" s="85"/>
      <c r="V305" s="85"/>
      <c r="W305" s="85"/>
      <c r="X305" s="85"/>
      <c r="Y305" s="85"/>
      <c r="Z305" s="85"/>
    </row>
    <row r="306" spans="1:26">
      <c r="A306" s="76" t="str">
        <f t="shared" si="4"/>
        <v>1008</v>
      </c>
      <c r="B306" s="22">
        <v>39746</v>
      </c>
      <c r="C306" s="85"/>
      <c r="D306" s="85"/>
      <c r="E306" s="85"/>
      <c r="F306" s="85"/>
      <c r="G306" s="85"/>
      <c r="H306" s="85"/>
      <c r="I306" s="85"/>
      <c r="J306" s="85"/>
      <c r="K306" s="85"/>
      <c r="L306" s="85"/>
      <c r="M306" s="85"/>
      <c r="N306" s="85"/>
      <c r="O306" s="85"/>
      <c r="P306" s="85"/>
      <c r="Q306" s="85"/>
      <c r="R306" s="85"/>
      <c r="S306" s="85"/>
      <c r="T306" s="85"/>
      <c r="U306" s="85"/>
      <c r="V306" s="85"/>
      <c r="W306" s="85"/>
      <c r="X306" s="85"/>
      <c r="Y306" s="85"/>
      <c r="Z306" s="85"/>
    </row>
    <row r="307" spans="1:26">
      <c r="A307" s="76" t="str">
        <f t="shared" si="4"/>
        <v>1008</v>
      </c>
      <c r="B307" s="22">
        <v>39747</v>
      </c>
      <c r="C307" s="85"/>
      <c r="D307" s="85"/>
      <c r="E307" s="85"/>
      <c r="F307" s="85"/>
      <c r="G307" s="85"/>
      <c r="H307" s="85"/>
      <c r="I307" s="85"/>
      <c r="J307" s="85"/>
      <c r="K307" s="85"/>
      <c r="L307" s="85"/>
      <c r="M307" s="85"/>
      <c r="N307" s="85"/>
      <c r="O307" s="85"/>
      <c r="P307" s="85"/>
      <c r="Q307" s="85"/>
      <c r="R307" s="85"/>
      <c r="S307" s="85"/>
      <c r="T307" s="85"/>
      <c r="U307" s="85"/>
      <c r="V307" s="85"/>
      <c r="W307" s="85"/>
      <c r="X307" s="85"/>
      <c r="Y307" s="85"/>
      <c r="Z307" s="85"/>
    </row>
    <row r="308" spans="1:26">
      <c r="A308" s="76" t="str">
        <f t="shared" si="4"/>
        <v>1008</v>
      </c>
      <c r="B308" s="22">
        <v>39748</v>
      </c>
      <c r="C308" s="85"/>
      <c r="D308" s="85"/>
      <c r="E308" s="85"/>
      <c r="F308" s="85"/>
      <c r="G308" s="85"/>
      <c r="H308" s="85"/>
      <c r="I308" s="85"/>
      <c r="J308" s="85"/>
      <c r="K308" s="85"/>
      <c r="L308" s="85"/>
      <c r="M308" s="85"/>
      <c r="N308" s="85"/>
      <c r="O308" s="85"/>
      <c r="P308" s="85"/>
      <c r="Q308" s="85"/>
      <c r="R308" s="85"/>
      <c r="S308" s="85"/>
      <c r="T308" s="85"/>
      <c r="U308" s="85"/>
      <c r="V308" s="85"/>
      <c r="W308" s="85"/>
      <c r="X308" s="85"/>
      <c r="Y308" s="85"/>
      <c r="Z308" s="85"/>
    </row>
    <row r="309" spans="1:26">
      <c r="A309" s="76" t="str">
        <f t="shared" si="4"/>
        <v>1008</v>
      </c>
      <c r="B309" s="22">
        <v>39749</v>
      </c>
      <c r="C309" s="85"/>
      <c r="D309" s="85"/>
      <c r="E309" s="85"/>
      <c r="F309" s="85"/>
      <c r="G309" s="85"/>
      <c r="H309" s="85"/>
      <c r="I309" s="85"/>
      <c r="J309" s="85"/>
      <c r="K309" s="85"/>
      <c r="L309" s="85"/>
      <c r="M309" s="85"/>
      <c r="N309" s="85"/>
      <c r="O309" s="85"/>
      <c r="P309" s="85"/>
      <c r="Q309" s="85"/>
      <c r="R309" s="85"/>
      <c r="S309" s="85"/>
      <c r="T309" s="85"/>
      <c r="U309" s="85"/>
      <c r="V309" s="85"/>
      <c r="W309" s="85"/>
      <c r="X309" s="85"/>
      <c r="Y309" s="85"/>
      <c r="Z309" s="85"/>
    </row>
    <row r="310" spans="1:26">
      <c r="A310" s="76" t="str">
        <f t="shared" si="4"/>
        <v>1008</v>
      </c>
      <c r="B310" s="22">
        <v>39750</v>
      </c>
      <c r="C310" s="85"/>
      <c r="D310" s="85"/>
      <c r="E310" s="85"/>
      <c r="F310" s="85"/>
      <c r="G310" s="85"/>
      <c r="H310" s="85"/>
      <c r="I310" s="85"/>
      <c r="J310" s="85"/>
      <c r="K310" s="85"/>
      <c r="L310" s="85"/>
      <c r="M310" s="85"/>
      <c r="N310" s="85"/>
      <c r="O310" s="85"/>
      <c r="P310" s="85"/>
      <c r="Q310" s="85"/>
      <c r="R310" s="85"/>
      <c r="S310" s="85"/>
      <c r="T310" s="85"/>
      <c r="U310" s="85"/>
      <c r="V310" s="85"/>
      <c r="W310" s="85"/>
      <c r="X310" s="85"/>
      <c r="Y310" s="85"/>
      <c r="Z310" s="85"/>
    </row>
    <row r="311" spans="1:26">
      <c r="A311" s="76" t="str">
        <f t="shared" si="4"/>
        <v>1008</v>
      </c>
      <c r="B311" s="22">
        <v>39751</v>
      </c>
      <c r="C311" s="85"/>
      <c r="D311" s="85"/>
      <c r="E311" s="85"/>
      <c r="F311" s="85"/>
      <c r="G311" s="85"/>
      <c r="H311" s="85"/>
      <c r="I311" s="85"/>
      <c r="J311" s="85"/>
      <c r="K311" s="85"/>
      <c r="L311" s="85"/>
      <c r="M311" s="85"/>
      <c r="N311" s="85"/>
      <c r="O311" s="85"/>
      <c r="P311" s="85"/>
      <c r="Q311" s="85"/>
      <c r="R311" s="85"/>
      <c r="S311" s="85"/>
      <c r="T311" s="85"/>
      <c r="U311" s="85"/>
      <c r="V311" s="85"/>
      <c r="W311" s="85"/>
      <c r="X311" s="85"/>
      <c r="Y311" s="85"/>
      <c r="Z311" s="85"/>
    </row>
    <row r="312" spans="1:26">
      <c r="A312" s="76" t="str">
        <f t="shared" si="4"/>
        <v>1008</v>
      </c>
      <c r="B312" s="22">
        <v>39752</v>
      </c>
      <c r="C312" s="85"/>
      <c r="D312" s="85"/>
      <c r="E312" s="85"/>
      <c r="F312" s="85"/>
      <c r="G312" s="85"/>
      <c r="H312" s="85"/>
      <c r="I312" s="85"/>
      <c r="J312" s="85"/>
      <c r="K312" s="85"/>
      <c r="L312" s="85"/>
      <c r="M312" s="85"/>
      <c r="N312" s="85"/>
      <c r="O312" s="85"/>
      <c r="P312" s="85"/>
      <c r="Q312" s="85"/>
      <c r="R312" s="85"/>
      <c r="S312" s="85"/>
      <c r="T312" s="85"/>
      <c r="U312" s="85"/>
      <c r="V312" s="85"/>
      <c r="W312" s="85"/>
      <c r="X312" s="85"/>
      <c r="Y312" s="85"/>
      <c r="Z312" s="85"/>
    </row>
    <row r="313" spans="1:26">
      <c r="A313" s="76" t="str">
        <f t="shared" si="4"/>
        <v>1108</v>
      </c>
      <c r="B313" s="22">
        <v>39753</v>
      </c>
      <c r="C313" s="85"/>
      <c r="D313" s="85"/>
      <c r="E313" s="85"/>
      <c r="F313" s="85"/>
      <c r="G313" s="85"/>
      <c r="H313" s="85"/>
      <c r="I313" s="85"/>
      <c r="J313" s="85"/>
      <c r="K313" s="85"/>
      <c r="L313" s="85"/>
      <c r="M313" s="85"/>
      <c r="N313" s="85"/>
      <c r="O313" s="85"/>
      <c r="P313" s="85"/>
      <c r="Q313" s="85"/>
      <c r="R313" s="85"/>
      <c r="S313" s="85"/>
      <c r="T313" s="85"/>
      <c r="U313" s="85"/>
      <c r="V313" s="85"/>
      <c r="W313" s="85"/>
      <c r="X313" s="85"/>
      <c r="Y313" s="85"/>
      <c r="Z313" s="85"/>
    </row>
    <row r="314" spans="1:26">
      <c r="A314" s="76" t="str">
        <f t="shared" si="4"/>
        <v>1108</v>
      </c>
      <c r="B314" s="22">
        <v>39754</v>
      </c>
      <c r="C314" s="85"/>
      <c r="D314" s="85"/>
      <c r="E314" s="85"/>
      <c r="F314" s="85"/>
      <c r="G314" s="85"/>
      <c r="H314" s="85"/>
      <c r="I314" s="85"/>
      <c r="J314" s="85"/>
      <c r="K314" s="85"/>
      <c r="L314" s="85"/>
      <c r="M314" s="85"/>
      <c r="N314" s="85"/>
      <c r="O314" s="85"/>
      <c r="P314" s="85"/>
      <c r="Q314" s="85"/>
      <c r="R314" s="85"/>
      <c r="S314" s="85"/>
      <c r="T314" s="85"/>
      <c r="U314" s="85"/>
      <c r="V314" s="85"/>
      <c r="W314" s="85"/>
      <c r="X314" s="85"/>
      <c r="Y314" s="85"/>
      <c r="Z314" s="85"/>
    </row>
    <row r="315" spans="1:26">
      <c r="A315" s="76" t="str">
        <f t="shared" si="4"/>
        <v>1108</v>
      </c>
      <c r="B315" s="22">
        <v>39755</v>
      </c>
      <c r="C315" s="85"/>
      <c r="D315" s="85"/>
      <c r="E315" s="85"/>
      <c r="F315" s="85"/>
      <c r="G315" s="85"/>
      <c r="H315" s="85"/>
      <c r="I315" s="85"/>
      <c r="J315" s="85"/>
      <c r="K315" s="85"/>
      <c r="L315" s="85"/>
      <c r="M315" s="85"/>
      <c r="N315" s="85"/>
      <c r="O315" s="85"/>
      <c r="P315" s="85"/>
      <c r="Q315" s="85"/>
      <c r="R315" s="85"/>
      <c r="S315" s="85"/>
      <c r="T315" s="85"/>
      <c r="U315" s="85"/>
      <c r="V315" s="85"/>
      <c r="W315" s="85"/>
      <c r="X315" s="85"/>
      <c r="Y315" s="85"/>
      <c r="Z315" s="85"/>
    </row>
    <row r="316" spans="1:26">
      <c r="A316" s="76" t="str">
        <f t="shared" si="4"/>
        <v>1108</v>
      </c>
      <c r="B316" s="22">
        <v>39756</v>
      </c>
      <c r="C316" s="85"/>
      <c r="D316" s="85"/>
      <c r="E316" s="85"/>
      <c r="F316" s="85"/>
      <c r="G316" s="85"/>
      <c r="H316" s="85"/>
      <c r="I316" s="85"/>
      <c r="J316" s="85"/>
      <c r="K316" s="85"/>
      <c r="L316" s="85"/>
      <c r="M316" s="85"/>
      <c r="N316" s="85"/>
      <c r="O316" s="85"/>
      <c r="P316" s="85"/>
      <c r="Q316" s="85"/>
      <c r="R316" s="85"/>
      <c r="S316" s="85"/>
      <c r="T316" s="85"/>
      <c r="U316" s="85"/>
      <c r="V316" s="85"/>
      <c r="W316" s="85"/>
      <c r="X316" s="85"/>
      <c r="Y316" s="85"/>
      <c r="Z316" s="85"/>
    </row>
    <row r="317" spans="1:26">
      <c r="A317" s="76" t="str">
        <f t="shared" si="4"/>
        <v>1108</v>
      </c>
      <c r="B317" s="22">
        <v>39757</v>
      </c>
      <c r="C317" s="85"/>
      <c r="D317" s="85"/>
      <c r="E317" s="85"/>
      <c r="F317" s="85"/>
      <c r="G317" s="85"/>
      <c r="H317" s="85"/>
      <c r="I317" s="85"/>
      <c r="J317" s="85"/>
      <c r="K317" s="85"/>
      <c r="L317" s="85"/>
      <c r="M317" s="85"/>
      <c r="N317" s="85"/>
      <c r="O317" s="85"/>
      <c r="P317" s="85"/>
      <c r="Q317" s="85"/>
      <c r="R317" s="85"/>
      <c r="S317" s="85"/>
      <c r="T317" s="85"/>
      <c r="U317" s="85"/>
      <c r="V317" s="85"/>
      <c r="W317" s="85"/>
      <c r="X317" s="85"/>
      <c r="Y317" s="85"/>
      <c r="Z317" s="85"/>
    </row>
    <row r="318" spans="1:26">
      <c r="A318" s="76" t="str">
        <f t="shared" si="4"/>
        <v>1108</v>
      </c>
      <c r="B318" s="22">
        <v>39758</v>
      </c>
      <c r="C318" s="85"/>
      <c r="D318" s="85"/>
      <c r="E318" s="85"/>
      <c r="F318" s="85"/>
      <c r="G318" s="85"/>
      <c r="H318" s="85"/>
      <c r="I318" s="85"/>
      <c r="J318" s="85"/>
      <c r="K318" s="85"/>
      <c r="L318" s="85"/>
      <c r="M318" s="85"/>
      <c r="N318" s="85"/>
      <c r="O318" s="85"/>
      <c r="P318" s="85"/>
      <c r="Q318" s="85"/>
      <c r="R318" s="85"/>
      <c r="S318" s="85"/>
      <c r="T318" s="85"/>
      <c r="U318" s="85"/>
      <c r="V318" s="85"/>
      <c r="W318" s="85"/>
      <c r="X318" s="85"/>
      <c r="Y318" s="85"/>
      <c r="Z318" s="85"/>
    </row>
    <row r="319" spans="1:26">
      <c r="A319" s="76" t="str">
        <f t="shared" si="4"/>
        <v>1108</v>
      </c>
      <c r="B319" s="22">
        <v>39759</v>
      </c>
      <c r="C319" s="85"/>
      <c r="D319" s="85"/>
      <c r="E319" s="85"/>
      <c r="F319" s="85"/>
      <c r="G319" s="85"/>
      <c r="H319" s="85"/>
      <c r="I319" s="85"/>
      <c r="J319" s="85"/>
      <c r="K319" s="85"/>
      <c r="L319" s="85"/>
      <c r="M319" s="85"/>
      <c r="N319" s="85"/>
      <c r="O319" s="85"/>
      <c r="P319" s="85"/>
      <c r="Q319" s="85"/>
      <c r="R319" s="85"/>
      <c r="S319" s="85"/>
      <c r="T319" s="85"/>
      <c r="U319" s="85"/>
      <c r="V319" s="85"/>
      <c r="W319" s="85"/>
      <c r="X319" s="85"/>
      <c r="Y319" s="85"/>
      <c r="Z319" s="85"/>
    </row>
    <row r="320" spans="1:26">
      <c r="A320" s="76" t="str">
        <f t="shared" si="4"/>
        <v>1108</v>
      </c>
      <c r="B320" s="22">
        <v>39760</v>
      </c>
      <c r="C320" s="85"/>
      <c r="D320" s="85"/>
      <c r="E320" s="85"/>
      <c r="F320" s="85"/>
      <c r="G320" s="85"/>
      <c r="H320" s="85"/>
      <c r="I320" s="85"/>
      <c r="J320" s="85"/>
      <c r="K320" s="85"/>
      <c r="L320" s="85"/>
      <c r="M320" s="85"/>
      <c r="N320" s="85"/>
      <c r="O320" s="85"/>
      <c r="P320" s="85"/>
      <c r="Q320" s="85"/>
      <c r="R320" s="85"/>
      <c r="S320" s="85"/>
      <c r="T320" s="85"/>
      <c r="U320" s="85"/>
      <c r="V320" s="85"/>
      <c r="W320" s="85"/>
      <c r="X320" s="85"/>
      <c r="Y320" s="85"/>
      <c r="Z320" s="85"/>
    </row>
    <row r="321" spans="1:26">
      <c r="A321" s="76" t="str">
        <f t="shared" si="4"/>
        <v>1108</v>
      </c>
      <c r="B321" s="22">
        <v>39761</v>
      </c>
      <c r="C321" s="85"/>
      <c r="D321" s="85"/>
      <c r="E321" s="85"/>
      <c r="F321" s="85"/>
      <c r="G321" s="85"/>
      <c r="H321" s="85"/>
      <c r="I321" s="85"/>
      <c r="J321" s="85"/>
      <c r="K321" s="85"/>
      <c r="L321" s="85"/>
      <c r="M321" s="85"/>
      <c r="N321" s="85"/>
      <c r="O321" s="85"/>
      <c r="P321" s="85"/>
      <c r="Q321" s="85"/>
      <c r="R321" s="85"/>
      <c r="S321" s="85"/>
      <c r="T321" s="85"/>
      <c r="U321" s="85"/>
      <c r="V321" s="85"/>
      <c r="W321" s="85"/>
      <c r="X321" s="85"/>
      <c r="Y321" s="85"/>
      <c r="Z321" s="85"/>
    </row>
    <row r="322" spans="1:26">
      <c r="A322" s="76" t="str">
        <f t="shared" si="4"/>
        <v>1108</v>
      </c>
      <c r="B322" s="22">
        <v>39762</v>
      </c>
      <c r="C322" s="85">
        <v>3</v>
      </c>
      <c r="D322" s="85">
        <v>4</v>
      </c>
      <c r="E322" s="85">
        <v>5</v>
      </c>
      <c r="F322" s="85">
        <v>5</v>
      </c>
      <c r="G322" s="85">
        <v>1</v>
      </c>
      <c r="H322" s="85">
        <v>2</v>
      </c>
      <c r="I322" s="85">
        <v>2</v>
      </c>
      <c r="J322" s="85">
        <v>5</v>
      </c>
      <c r="K322" s="85">
        <v>4</v>
      </c>
      <c r="L322" s="85">
        <v>2</v>
      </c>
      <c r="M322" s="85"/>
      <c r="N322" s="85"/>
      <c r="O322" s="85"/>
      <c r="P322" s="85"/>
      <c r="Q322" s="85">
        <v>1</v>
      </c>
      <c r="R322" s="85">
        <v>6</v>
      </c>
      <c r="S322" s="85"/>
      <c r="T322" s="85"/>
      <c r="U322" s="85"/>
      <c r="V322" s="85"/>
      <c r="W322" s="85"/>
      <c r="X322" s="85"/>
      <c r="Y322" s="85"/>
      <c r="Z322" s="85"/>
    </row>
    <row r="323" spans="1:26">
      <c r="A323" s="76" t="str">
        <f t="shared" si="4"/>
        <v>1108</v>
      </c>
      <c r="B323" s="22">
        <v>39763</v>
      </c>
      <c r="C323" s="85">
        <v>3</v>
      </c>
      <c r="D323" s="85">
        <v>4</v>
      </c>
      <c r="E323" s="85">
        <v>5</v>
      </c>
      <c r="F323" s="85">
        <v>5</v>
      </c>
      <c r="G323" s="85">
        <v>2</v>
      </c>
      <c r="H323" s="85">
        <v>2</v>
      </c>
      <c r="I323" s="85">
        <v>3</v>
      </c>
      <c r="J323" s="85">
        <v>5</v>
      </c>
      <c r="K323" s="85">
        <v>4</v>
      </c>
      <c r="L323" s="85">
        <v>2</v>
      </c>
      <c r="M323" s="85"/>
      <c r="N323" s="85">
        <v>1</v>
      </c>
      <c r="O323" s="85">
        <v>1</v>
      </c>
      <c r="P323" s="85">
        <v>1</v>
      </c>
      <c r="Q323" s="85">
        <v>1</v>
      </c>
      <c r="R323" s="85">
        <v>6</v>
      </c>
      <c r="S323" s="85"/>
      <c r="T323" s="85"/>
      <c r="U323" s="85"/>
      <c r="V323" s="85"/>
      <c r="W323" s="85"/>
      <c r="X323" s="85"/>
      <c r="Y323" s="85"/>
      <c r="Z323" s="85"/>
    </row>
    <row r="324" spans="1:26">
      <c r="A324" s="76" t="str">
        <f t="shared" si="4"/>
        <v>1108</v>
      </c>
      <c r="B324" s="22">
        <v>39764</v>
      </c>
      <c r="C324" s="85"/>
      <c r="D324" s="85"/>
      <c r="E324" s="85"/>
      <c r="F324" s="85"/>
      <c r="G324" s="85"/>
      <c r="H324" s="85"/>
      <c r="I324" s="85"/>
      <c r="J324" s="85"/>
      <c r="K324" s="85"/>
      <c r="L324" s="85"/>
      <c r="M324" s="85"/>
      <c r="N324" s="85"/>
      <c r="O324" s="85"/>
      <c r="P324" s="85"/>
      <c r="Q324" s="85"/>
      <c r="R324" s="85"/>
      <c r="S324" s="85"/>
      <c r="T324" s="85"/>
      <c r="U324" s="85"/>
      <c r="V324" s="85"/>
      <c r="W324" s="85"/>
      <c r="X324" s="85"/>
      <c r="Y324" s="85"/>
      <c r="Z324" s="85"/>
    </row>
    <row r="325" spans="1:26">
      <c r="A325" s="76" t="str">
        <f t="shared" si="4"/>
        <v>1108</v>
      </c>
      <c r="B325" s="22">
        <v>39765</v>
      </c>
      <c r="C325" s="85"/>
      <c r="D325" s="85"/>
      <c r="E325" s="85"/>
      <c r="F325" s="85"/>
      <c r="G325" s="85"/>
      <c r="H325" s="85"/>
      <c r="I325" s="85"/>
      <c r="J325" s="85"/>
      <c r="K325" s="85"/>
      <c r="L325" s="85"/>
      <c r="M325" s="85"/>
      <c r="N325" s="85"/>
      <c r="O325" s="85"/>
      <c r="P325" s="85"/>
      <c r="Q325" s="85"/>
      <c r="R325" s="85"/>
      <c r="S325" s="85"/>
      <c r="T325" s="85"/>
      <c r="U325" s="85"/>
      <c r="V325" s="85"/>
      <c r="W325" s="85"/>
      <c r="X325" s="85"/>
      <c r="Y325" s="85"/>
      <c r="Z325" s="85"/>
    </row>
    <row r="326" spans="1:26">
      <c r="A326" s="76" t="str">
        <f t="shared" si="4"/>
        <v>1108</v>
      </c>
      <c r="B326" s="22">
        <v>39766</v>
      </c>
      <c r="C326" s="85"/>
      <c r="D326" s="85"/>
      <c r="E326" s="85"/>
      <c r="F326" s="85"/>
      <c r="G326" s="85"/>
      <c r="H326" s="85"/>
      <c r="I326" s="85"/>
      <c r="J326" s="85"/>
      <c r="K326" s="85"/>
      <c r="L326" s="85"/>
      <c r="M326" s="85"/>
      <c r="N326" s="85"/>
      <c r="O326" s="85"/>
      <c r="P326" s="85"/>
      <c r="Q326" s="85"/>
      <c r="R326" s="85"/>
      <c r="S326" s="85"/>
      <c r="T326" s="85"/>
      <c r="U326" s="85"/>
      <c r="V326" s="85"/>
      <c r="W326" s="85"/>
      <c r="X326" s="85"/>
      <c r="Y326" s="85"/>
      <c r="Z326" s="85"/>
    </row>
    <row r="327" spans="1:26">
      <c r="A327" s="76" t="str">
        <f t="shared" si="4"/>
        <v>1108</v>
      </c>
      <c r="B327" s="22">
        <v>39767</v>
      </c>
      <c r="C327" s="85"/>
      <c r="D327" s="85"/>
      <c r="E327" s="85"/>
      <c r="F327" s="85"/>
      <c r="G327" s="85"/>
      <c r="H327" s="85"/>
      <c r="I327" s="85"/>
      <c r="J327" s="85"/>
      <c r="K327" s="85"/>
      <c r="L327" s="85"/>
      <c r="M327" s="85"/>
      <c r="N327" s="85"/>
      <c r="O327" s="85"/>
      <c r="P327" s="85"/>
      <c r="Q327" s="85"/>
      <c r="R327" s="85"/>
      <c r="S327" s="85"/>
      <c r="T327" s="85"/>
      <c r="U327" s="85"/>
      <c r="V327" s="85"/>
      <c r="W327" s="85"/>
      <c r="X327" s="85"/>
      <c r="Y327" s="85"/>
      <c r="Z327" s="85"/>
    </row>
    <row r="328" spans="1:26">
      <c r="A328" s="76" t="str">
        <f t="shared" si="4"/>
        <v>1108</v>
      </c>
      <c r="B328" s="22">
        <v>39768</v>
      </c>
      <c r="C328" s="85"/>
      <c r="D328" s="85"/>
      <c r="E328" s="85"/>
      <c r="F328" s="85"/>
      <c r="G328" s="85"/>
      <c r="H328" s="85"/>
      <c r="I328" s="85"/>
      <c r="J328" s="85"/>
      <c r="K328" s="85"/>
      <c r="L328" s="85"/>
      <c r="M328" s="85"/>
      <c r="N328" s="85"/>
      <c r="O328" s="85"/>
      <c r="P328" s="85"/>
      <c r="Q328" s="85"/>
      <c r="R328" s="85"/>
      <c r="S328" s="85"/>
      <c r="T328" s="85"/>
      <c r="U328" s="85"/>
      <c r="V328" s="85"/>
      <c r="W328" s="85"/>
      <c r="X328" s="85"/>
      <c r="Y328" s="85"/>
      <c r="Z328" s="85"/>
    </row>
    <row r="329" spans="1:26">
      <c r="A329" s="76" t="str">
        <f t="shared" ref="A329:A373" si="5">MONTH(B329)&amp;RIGHT(YEAR(B329),2)</f>
        <v>1108</v>
      </c>
      <c r="B329" s="22">
        <v>39769</v>
      </c>
      <c r="C329" s="85"/>
      <c r="D329" s="85"/>
      <c r="E329" s="85"/>
      <c r="F329" s="85"/>
      <c r="G329" s="85"/>
      <c r="H329" s="85"/>
      <c r="I329" s="85"/>
      <c r="J329" s="85"/>
      <c r="K329" s="85"/>
      <c r="L329" s="85"/>
      <c r="M329" s="85"/>
      <c r="N329" s="85"/>
      <c r="O329" s="85"/>
      <c r="P329" s="85"/>
      <c r="Q329" s="85"/>
      <c r="R329" s="85"/>
      <c r="S329" s="85"/>
      <c r="T329" s="85"/>
      <c r="U329" s="85"/>
      <c r="V329" s="85"/>
      <c r="W329" s="85"/>
      <c r="X329" s="85"/>
      <c r="Y329" s="85"/>
      <c r="Z329" s="85"/>
    </row>
    <row r="330" spans="1:26">
      <c r="A330" s="76" t="str">
        <f t="shared" si="5"/>
        <v>1108</v>
      </c>
      <c r="B330" s="22">
        <v>39770</v>
      </c>
      <c r="C330" s="85"/>
      <c r="D330" s="85"/>
      <c r="E330" s="85"/>
      <c r="F330" s="85"/>
      <c r="G330" s="85"/>
      <c r="H330" s="85"/>
      <c r="I330" s="85"/>
      <c r="J330" s="85"/>
      <c r="K330" s="85"/>
      <c r="L330" s="85"/>
      <c r="M330" s="85"/>
      <c r="N330" s="85"/>
      <c r="O330" s="85"/>
      <c r="P330" s="85"/>
      <c r="Q330" s="85"/>
      <c r="R330" s="85"/>
      <c r="S330" s="85"/>
      <c r="T330" s="85"/>
      <c r="U330" s="85"/>
      <c r="V330" s="85"/>
      <c r="W330" s="85"/>
      <c r="X330" s="85"/>
      <c r="Y330" s="85"/>
      <c r="Z330" s="85"/>
    </row>
    <row r="331" spans="1:26">
      <c r="A331" s="76" t="str">
        <f t="shared" si="5"/>
        <v>1108</v>
      </c>
      <c r="B331" s="22">
        <v>39771</v>
      </c>
      <c r="C331" s="85"/>
      <c r="D331" s="85"/>
      <c r="E331" s="85"/>
      <c r="F331" s="85"/>
      <c r="G331" s="85"/>
      <c r="H331" s="85"/>
      <c r="I331" s="85"/>
      <c r="J331" s="85"/>
      <c r="K331" s="85"/>
      <c r="L331" s="85"/>
      <c r="M331" s="85"/>
      <c r="N331" s="85"/>
      <c r="O331" s="85"/>
      <c r="P331" s="85"/>
      <c r="Q331" s="85"/>
      <c r="R331" s="85"/>
      <c r="S331" s="85"/>
      <c r="T331" s="85"/>
      <c r="U331" s="85"/>
      <c r="V331" s="85"/>
      <c r="W331" s="85"/>
      <c r="X331" s="85"/>
      <c r="Y331" s="85"/>
      <c r="Z331" s="85"/>
    </row>
    <row r="332" spans="1:26">
      <c r="A332" s="76" t="str">
        <f t="shared" si="5"/>
        <v>1108</v>
      </c>
      <c r="B332" s="22">
        <v>39772</v>
      </c>
      <c r="C332" s="85"/>
      <c r="D332" s="85"/>
      <c r="E332" s="85"/>
      <c r="F332" s="85"/>
      <c r="G332" s="85"/>
      <c r="H332" s="85"/>
      <c r="I332" s="85"/>
      <c r="J332" s="85"/>
      <c r="K332" s="85"/>
      <c r="L332" s="85"/>
      <c r="M332" s="85"/>
      <c r="N332" s="85"/>
      <c r="O332" s="85"/>
      <c r="P332" s="85"/>
      <c r="Q332" s="85"/>
      <c r="R332" s="85"/>
      <c r="S332" s="85"/>
      <c r="T332" s="85"/>
      <c r="U332" s="85"/>
      <c r="V332" s="85"/>
      <c r="W332" s="85"/>
      <c r="X332" s="85"/>
      <c r="Y332" s="85"/>
      <c r="Z332" s="85"/>
    </row>
    <row r="333" spans="1:26">
      <c r="A333" s="76" t="str">
        <f t="shared" si="5"/>
        <v>1108</v>
      </c>
      <c r="B333" s="22">
        <v>39773</v>
      </c>
      <c r="C333" s="85"/>
      <c r="D333" s="85"/>
      <c r="E333" s="85"/>
      <c r="F333" s="85"/>
      <c r="G333" s="85"/>
      <c r="H333" s="85"/>
      <c r="I333" s="85"/>
      <c r="J333" s="85"/>
      <c r="K333" s="85"/>
      <c r="L333" s="85"/>
      <c r="M333" s="85"/>
      <c r="N333" s="85"/>
      <c r="O333" s="85"/>
      <c r="P333" s="85"/>
      <c r="Q333" s="85"/>
      <c r="R333" s="85"/>
      <c r="S333" s="85"/>
      <c r="T333" s="85"/>
      <c r="U333" s="85"/>
      <c r="V333" s="85"/>
      <c r="W333" s="85"/>
      <c r="X333" s="85"/>
      <c r="Y333" s="85"/>
      <c r="Z333" s="85"/>
    </row>
    <row r="334" spans="1:26">
      <c r="A334" s="76" t="str">
        <f t="shared" si="5"/>
        <v>1108</v>
      </c>
      <c r="B334" s="22">
        <v>39774</v>
      </c>
      <c r="C334" s="85"/>
      <c r="D334" s="85"/>
      <c r="E334" s="85"/>
      <c r="F334" s="85"/>
      <c r="G334" s="85"/>
      <c r="H334" s="85"/>
      <c r="I334" s="85"/>
      <c r="J334" s="85"/>
      <c r="K334" s="85"/>
      <c r="L334" s="85"/>
      <c r="M334" s="85"/>
      <c r="N334" s="85"/>
      <c r="O334" s="85"/>
      <c r="P334" s="85"/>
      <c r="Q334" s="85"/>
      <c r="R334" s="85"/>
      <c r="S334" s="85"/>
      <c r="T334" s="85"/>
      <c r="U334" s="85"/>
      <c r="V334" s="85"/>
      <c r="W334" s="85"/>
      <c r="X334" s="85"/>
      <c r="Y334" s="85"/>
      <c r="Z334" s="85"/>
    </row>
    <row r="335" spans="1:26">
      <c r="A335" s="76" t="str">
        <f t="shared" si="5"/>
        <v>1108</v>
      </c>
      <c r="B335" s="22">
        <v>39775</v>
      </c>
      <c r="C335" s="85"/>
      <c r="D335" s="85"/>
      <c r="E335" s="85"/>
      <c r="F335" s="85"/>
      <c r="G335" s="85"/>
      <c r="H335" s="85"/>
      <c r="I335" s="85"/>
      <c r="J335" s="85"/>
      <c r="K335" s="85"/>
      <c r="L335" s="85"/>
      <c r="M335" s="85"/>
      <c r="N335" s="85"/>
      <c r="O335" s="85"/>
      <c r="P335" s="85"/>
      <c r="Q335" s="85"/>
      <c r="R335" s="85"/>
      <c r="S335" s="85"/>
      <c r="T335" s="85"/>
      <c r="U335" s="85"/>
      <c r="V335" s="85"/>
      <c r="W335" s="85"/>
      <c r="X335" s="85"/>
      <c r="Y335" s="85"/>
      <c r="Z335" s="85"/>
    </row>
    <row r="336" spans="1:26">
      <c r="A336" s="76" t="str">
        <f t="shared" si="5"/>
        <v>1108</v>
      </c>
      <c r="B336" s="22">
        <v>39776</v>
      </c>
      <c r="C336" s="85"/>
      <c r="D336" s="85"/>
      <c r="E336" s="85"/>
      <c r="F336" s="85"/>
      <c r="G336" s="85"/>
      <c r="H336" s="85"/>
      <c r="I336" s="85"/>
      <c r="J336" s="85"/>
      <c r="K336" s="85"/>
      <c r="L336" s="85"/>
      <c r="M336" s="85"/>
      <c r="N336" s="85"/>
      <c r="O336" s="85"/>
      <c r="P336" s="85"/>
      <c r="Q336" s="85"/>
      <c r="R336" s="85"/>
      <c r="S336" s="85"/>
      <c r="T336" s="85"/>
      <c r="U336" s="85"/>
      <c r="V336" s="85"/>
      <c r="W336" s="85"/>
      <c r="X336" s="85"/>
      <c r="Y336" s="85"/>
      <c r="Z336" s="85"/>
    </row>
    <row r="337" spans="1:26">
      <c r="A337" s="76" t="str">
        <f t="shared" si="5"/>
        <v>1108</v>
      </c>
      <c r="B337" s="22">
        <v>39777</v>
      </c>
      <c r="C337" s="85"/>
      <c r="D337" s="85"/>
      <c r="E337" s="85"/>
      <c r="F337" s="85"/>
      <c r="G337" s="85"/>
      <c r="H337" s="85"/>
      <c r="I337" s="85"/>
      <c r="J337" s="85"/>
      <c r="K337" s="85"/>
      <c r="L337" s="85"/>
      <c r="M337" s="85"/>
      <c r="N337" s="85"/>
      <c r="O337" s="85"/>
      <c r="P337" s="85"/>
      <c r="Q337" s="85"/>
      <c r="R337" s="85"/>
      <c r="S337" s="85"/>
      <c r="T337" s="85"/>
      <c r="U337" s="85"/>
      <c r="V337" s="85"/>
      <c r="W337" s="85"/>
      <c r="X337" s="85"/>
      <c r="Y337" s="85"/>
      <c r="Z337" s="85"/>
    </row>
    <row r="338" spans="1:26">
      <c r="A338" s="76" t="str">
        <f t="shared" si="5"/>
        <v>1108</v>
      </c>
      <c r="B338" s="22">
        <v>39778</v>
      </c>
      <c r="C338" s="85"/>
      <c r="D338" s="85"/>
      <c r="E338" s="85"/>
      <c r="F338" s="85"/>
      <c r="G338" s="85"/>
      <c r="H338" s="85"/>
      <c r="I338" s="85"/>
      <c r="J338" s="85"/>
      <c r="K338" s="85"/>
      <c r="L338" s="85"/>
      <c r="M338" s="85"/>
      <c r="N338" s="85"/>
      <c r="O338" s="85"/>
      <c r="P338" s="85"/>
      <c r="Q338" s="85"/>
      <c r="R338" s="85"/>
      <c r="S338" s="85"/>
      <c r="T338" s="85"/>
      <c r="U338" s="85"/>
      <c r="V338" s="85"/>
      <c r="W338" s="85"/>
      <c r="X338" s="85"/>
      <c r="Y338" s="85"/>
      <c r="Z338" s="85"/>
    </row>
    <row r="339" spans="1:26">
      <c r="A339" s="76" t="str">
        <f t="shared" si="5"/>
        <v>1108</v>
      </c>
      <c r="B339" s="22">
        <v>39779</v>
      </c>
      <c r="C339" s="85"/>
      <c r="D339" s="85"/>
      <c r="E339" s="85"/>
      <c r="F339" s="85"/>
      <c r="G339" s="85"/>
      <c r="H339" s="85"/>
      <c r="I339" s="85"/>
      <c r="J339" s="85"/>
      <c r="K339" s="85"/>
      <c r="L339" s="85"/>
      <c r="M339" s="85"/>
      <c r="N339" s="85"/>
      <c r="O339" s="85"/>
      <c r="P339" s="85"/>
      <c r="Q339" s="85"/>
      <c r="R339" s="85"/>
      <c r="S339" s="85"/>
      <c r="T339" s="85"/>
      <c r="U339" s="85"/>
      <c r="V339" s="85"/>
      <c r="W339" s="85"/>
      <c r="X339" s="85"/>
      <c r="Y339" s="85"/>
      <c r="Z339" s="85"/>
    </row>
    <row r="340" spans="1:26">
      <c r="A340" s="76" t="str">
        <f t="shared" si="5"/>
        <v>1108</v>
      </c>
      <c r="B340" s="22">
        <v>39780</v>
      </c>
      <c r="C340" s="85"/>
      <c r="D340" s="85"/>
      <c r="E340" s="85"/>
      <c r="F340" s="85"/>
      <c r="G340" s="85"/>
      <c r="H340" s="85"/>
      <c r="I340" s="85"/>
      <c r="J340" s="85"/>
      <c r="K340" s="85"/>
      <c r="L340" s="85"/>
      <c r="M340" s="85"/>
      <c r="N340" s="85"/>
      <c r="O340" s="85"/>
      <c r="P340" s="85"/>
      <c r="Q340" s="85"/>
      <c r="R340" s="85"/>
      <c r="S340" s="85"/>
      <c r="T340" s="85"/>
      <c r="U340" s="85"/>
      <c r="V340" s="85"/>
      <c r="W340" s="85"/>
      <c r="X340" s="85"/>
      <c r="Y340" s="85"/>
      <c r="Z340" s="85"/>
    </row>
    <row r="341" spans="1:26">
      <c r="A341" s="76" t="str">
        <f t="shared" si="5"/>
        <v>1108</v>
      </c>
      <c r="B341" s="22">
        <v>39781</v>
      </c>
      <c r="C341" s="85"/>
      <c r="D341" s="85"/>
      <c r="E341" s="85"/>
      <c r="F341" s="85"/>
      <c r="G341" s="85"/>
      <c r="H341" s="85"/>
      <c r="I341" s="85"/>
      <c r="J341" s="85"/>
      <c r="K341" s="85"/>
      <c r="L341" s="85"/>
      <c r="M341" s="85"/>
      <c r="N341" s="85"/>
      <c r="O341" s="85"/>
      <c r="P341" s="85"/>
      <c r="Q341" s="85"/>
      <c r="R341" s="85"/>
      <c r="S341" s="85"/>
      <c r="T341" s="85"/>
      <c r="U341" s="85"/>
      <c r="V341" s="85"/>
      <c r="W341" s="85"/>
      <c r="X341" s="85"/>
      <c r="Y341" s="85"/>
      <c r="Z341" s="85"/>
    </row>
    <row r="342" spans="1:26">
      <c r="A342" s="76" t="str">
        <f t="shared" si="5"/>
        <v>1108</v>
      </c>
      <c r="B342" s="22">
        <v>39782</v>
      </c>
      <c r="C342" s="85"/>
      <c r="D342" s="85"/>
      <c r="E342" s="85"/>
      <c r="F342" s="85"/>
      <c r="G342" s="85"/>
      <c r="H342" s="85"/>
      <c r="I342" s="85"/>
      <c r="J342" s="85"/>
      <c r="K342" s="85"/>
      <c r="L342" s="85"/>
      <c r="M342" s="85"/>
      <c r="N342" s="85"/>
      <c r="O342" s="85"/>
      <c r="P342" s="85"/>
      <c r="Q342" s="85"/>
      <c r="R342" s="85"/>
      <c r="S342" s="85"/>
      <c r="T342" s="85"/>
      <c r="U342" s="85"/>
      <c r="V342" s="85"/>
      <c r="W342" s="85"/>
      <c r="X342" s="85"/>
      <c r="Y342" s="85"/>
      <c r="Z342" s="85"/>
    </row>
    <row r="343" spans="1:26">
      <c r="A343" s="76" t="str">
        <f t="shared" si="5"/>
        <v>1208</v>
      </c>
      <c r="B343" s="22">
        <v>39783</v>
      </c>
      <c r="C343" s="85"/>
      <c r="D343" s="85"/>
      <c r="E343" s="85"/>
      <c r="F343" s="85"/>
      <c r="G343" s="85"/>
      <c r="H343" s="85"/>
      <c r="I343" s="85"/>
      <c r="J343" s="85"/>
      <c r="K343" s="85"/>
      <c r="L343" s="85"/>
      <c r="M343" s="85"/>
      <c r="N343" s="85"/>
      <c r="O343" s="85"/>
      <c r="P343" s="85"/>
      <c r="Q343" s="85"/>
      <c r="R343" s="85"/>
      <c r="S343" s="85"/>
      <c r="T343" s="85"/>
      <c r="U343" s="85"/>
      <c r="V343" s="85"/>
      <c r="W343" s="85"/>
      <c r="X343" s="85"/>
      <c r="Y343" s="85"/>
      <c r="Z343" s="85"/>
    </row>
    <row r="344" spans="1:26">
      <c r="A344" s="76" t="str">
        <f t="shared" si="5"/>
        <v>1208</v>
      </c>
      <c r="B344" s="22">
        <v>39784</v>
      </c>
      <c r="C344" s="85"/>
      <c r="D344" s="85"/>
      <c r="E344" s="85"/>
      <c r="F344" s="85"/>
      <c r="G344" s="85"/>
      <c r="H344" s="85"/>
      <c r="I344" s="85"/>
      <c r="J344" s="85"/>
      <c r="K344" s="85"/>
      <c r="L344" s="85"/>
      <c r="M344" s="85"/>
      <c r="N344" s="85"/>
      <c r="O344" s="85"/>
      <c r="P344" s="85"/>
      <c r="Q344" s="85"/>
      <c r="R344" s="85"/>
      <c r="S344" s="85"/>
      <c r="T344" s="85"/>
      <c r="U344" s="85"/>
      <c r="V344" s="85"/>
      <c r="W344" s="85"/>
      <c r="X344" s="85"/>
      <c r="Y344" s="85"/>
      <c r="Z344" s="85"/>
    </row>
    <row r="345" spans="1:26">
      <c r="A345" s="76" t="str">
        <f t="shared" si="5"/>
        <v>1208</v>
      </c>
      <c r="B345" s="22">
        <v>39785</v>
      </c>
      <c r="C345" s="85"/>
      <c r="D345" s="85"/>
      <c r="E345" s="85"/>
      <c r="F345" s="85"/>
      <c r="G345" s="85"/>
      <c r="H345" s="85"/>
      <c r="I345" s="85"/>
      <c r="J345" s="85"/>
      <c r="K345" s="85"/>
      <c r="L345" s="85"/>
      <c r="M345" s="85"/>
      <c r="N345" s="85"/>
      <c r="O345" s="85"/>
      <c r="P345" s="85"/>
      <c r="Q345" s="85"/>
      <c r="R345" s="85"/>
      <c r="S345" s="85"/>
      <c r="T345" s="85"/>
      <c r="U345" s="85"/>
      <c r="V345" s="85"/>
      <c r="W345" s="85"/>
      <c r="X345" s="85"/>
      <c r="Y345" s="85"/>
      <c r="Z345" s="85"/>
    </row>
    <row r="346" spans="1:26">
      <c r="A346" s="76" t="str">
        <f t="shared" si="5"/>
        <v>1208</v>
      </c>
      <c r="B346" s="22">
        <v>39786</v>
      </c>
      <c r="C346" s="85"/>
      <c r="D346" s="85"/>
      <c r="E346" s="85"/>
      <c r="F346" s="85"/>
      <c r="G346" s="85"/>
      <c r="H346" s="85"/>
      <c r="I346" s="85"/>
      <c r="J346" s="85"/>
      <c r="K346" s="85"/>
      <c r="L346" s="85"/>
      <c r="M346" s="85"/>
      <c r="N346" s="85"/>
      <c r="O346" s="85"/>
      <c r="P346" s="85"/>
      <c r="Q346" s="85"/>
      <c r="R346" s="85"/>
      <c r="S346" s="85"/>
      <c r="T346" s="85"/>
      <c r="U346" s="85"/>
      <c r="V346" s="85"/>
      <c r="W346" s="85"/>
      <c r="X346" s="85"/>
      <c r="Y346" s="85"/>
      <c r="Z346" s="85"/>
    </row>
    <row r="347" spans="1:26">
      <c r="A347" s="76" t="str">
        <f t="shared" si="5"/>
        <v>1208</v>
      </c>
      <c r="B347" s="22">
        <v>39787</v>
      </c>
      <c r="C347" s="85"/>
      <c r="D347" s="85"/>
      <c r="E347" s="85"/>
      <c r="F347" s="85"/>
      <c r="G347" s="85"/>
      <c r="H347" s="85"/>
      <c r="I347" s="85"/>
      <c r="J347" s="85"/>
      <c r="K347" s="85"/>
      <c r="L347" s="85"/>
      <c r="M347" s="85"/>
      <c r="N347" s="85"/>
      <c r="O347" s="85"/>
      <c r="P347" s="85"/>
      <c r="Q347" s="85"/>
      <c r="R347" s="85"/>
      <c r="S347" s="85"/>
      <c r="T347" s="85"/>
      <c r="U347" s="85"/>
      <c r="V347" s="85"/>
      <c r="W347" s="85"/>
      <c r="X347" s="85"/>
      <c r="Y347" s="85"/>
      <c r="Z347" s="85"/>
    </row>
    <row r="348" spans="1:26">
      <c r="A348" s="76" t="str">
        <f t="shared" si="5"/>
        <v>1208</v>
      </c>
      <c r="B348" s="22">
        <v>39788</v>
      </c>
      <c r="C348" s="85"/>
      <c r="D348" s="85"/>
      <c r="E348" s="85"/>
      <c r="F348" s="85"/>
      <c r="G348" s="85"/>
      <c r="H348" s="85"/>
      <c r="I348" s="85"/>
      <c r="J348" s="85"/>
      <c r="K348" s="85"/>
      <c r="L348" s="85"/>
      <c r="M348" s="85"/>
      <c r="N348" s="85"/>
      <c r="O348" s="85"/>
      <c r="P348" s="85"/>
      <c r="Q348" s="85"/>
      <c r="R348" s="85"/>
      <c r="S348" s="85"/>
      <c r="T348" s="85"/>
      <c r="U348" s="85"/>
      <c r="V348" s="85"/>
      <c r="W348" s="85"/>
      <c r="X348" s="85"/>
      <c r="Y348" s="85"/>
      <c r="Z348" s="85"/>
    </row>
    <row r="349" spans="1:26">
      <c r="A349" s="76" t="str">
        <f t="shared" si="5"/>
        <v>1208</v>
      </c>
      <c r="B349" s="22">
        <v>39789</v>
      </c>
      <c r="C349" s="85"/>
      <c r="D349" s="85"/>
      <c r="E349" s="85"/>
      <c r="F349" s="85"/>
      <c r="G349" s="85"/>
      <c r="H349" s="85"/>
      <c r="I349" s="85"/>
      <c r="J349" s="85"/>
      <c r="K349" s="85"/>
      <c r="L349" s="85"/>
      <c r="M349" s="85"/>
      <c r="N349" s="85"/>
      <c r="O349" s="85"/>
      <c r="P349" s="85"/>
      <c r="Q349" s="85"/>
      <c r="R349" s="85"/>
      <c r="S349" s="85"/>
      <c r="T349" s="85"/>
      <c r="U349" s="85"/>
      <c r="V349" s="85"/>
      <c r="W349" s="85"/>
      <c r="X349" s="85"/>
      <c r="Y349" s="85"/>
      <c r="Z349" s="85"/>
    </row>
    <row r="350" spans="1:26">
      <c r="A350" s="76" t="str">
        <f t="shared" si="5"/>
        <v>1208</v>
      </c>
      <c r="B350" s="22">
        <v>39790</v>
      </c>
      <c r="C350" s="85"/>
      <c r="D350" s="85"/>
      <c r="E350" s="85"/>
      <c r="F350" s="85"/>
      <c r="G350" s="85"/>
      <c r="H350" s="85"/>
      <c r="I350" s="85"/>
      <c r="J350" s="85"/>
      <c r="K350" s="85"/>
      <c r="L350" s="85"/>
      <c r="M350" s="85"/>
      <c r="N350" s="85"/>
      <c r="O350" s="85"/>
      <c r="P350" s="85"/>
      <c r="Q350" s="85"/>
      <c r="R350" s="85"/>
      <c r="S350" s="85"/>
      <c r="T350" s="85"/>
      <c r="U350" s="85"/>
      <c r="V350" s="85"/>
      <c r="W350" s="85"/>
      <c r="X350" s="85"/>
      <c r="Y350" s="85"/>
      <c r="Z350" s="85"/>
    </row>
    <row r="351" spans="1:26">
      <c r="A351" s="76" t="str">
        <f t="shared" si="5"/>
        <v>1208</v>
      </c>
      <c r="B351" s="22">
        <v>39791</v>
      </c>
      <c r="C351" s="85"/>
      <c r="D351" s="85"/>
      <c r="E351" s="85"/>
      <c r="F351" s="85"/>
      <c r="G351" s="85"/>
      <c r="H351" s="85"/>
      <c r="I351" s="85"/>
      <c r="J351" s="85"/>
      <c r="K351" s="85"/>
      <c r="L351" s="85"/>
      <c r="M351" s="85"/>
      <c r="N351" s="85"/>
      <c r="O351" s="85"/>
      <c r="P351" s="85"/>
      <c r="Q351" s="85"/>
      <c r="R351" s="85"/>
      <c r="S351" s="85"/>
      <c r="T351" s="85"/>
      <c r="U351" s="85"/>
      <c r="V351" s="85"/>
      <c r="W351" s="85"/>
      <c r="X351" s="85"/>
      <c r="Y351" s="85"/>
      <c r="Z351" s="85"/>
    </row>
    <row r="352" spans="1:26">
      <c r="A352" s="76" t="str">
        <f t="shared" si="5"/>
        <v>1208</v>
      </c>
      <c r="B352" s="22">
        <v>39792</v>
      </c>
      <c r="C352" s="85"/>
      <c r="D352" s="85"/>
      <c r="E352" s="85"/>
      <c r="F352" s="85"/>
      <c r="G352" s="85"/>
      <c r="H352" s="85"/>
      <c r="I352" s="85"/>
      <c r="J352" s="85"/>
      <c r="K352" s="85"/>
      <c r="L352" s="85"/>
      <c r="M352" s="85"/>
      <c r="N352" s="85"/>
      <c r="O352" s="85"/>
      <c r="P352" s="85"/>
      <c r="Q352" s="85"/>
      <c r="R352" s="85"/>
      <c r="S352" s="85"/>
      <c r="T352" s="85"/>
      <c r="U352" s="85"/>
      <c r="V352" s="85"/>
      <c r="W352" s="85"/>
      <c r="X352" s="85"/>
      <c r="Y352" s="85"/>
      <c r="Z352" s="85"/>
    </row>
    <row r="353" spans="1:26">
      <c r="A353" s="76" t="str">
        <f t="shared" si="5"/>
        <v>1208</v>
      </c>
      <c r="B353" s="22">
        <v>39793</v>
      </c>
      <c r="C353" s="85"/>
      <c r="D353" s="85"/>
      <c r="E353" s="85"/>
      <c r="F353" s="85"/>
      <c r="G353" s="85"/>
      <c r="H353" s="85"/>
      <c r="I353" s="85"/>
      <c r="J353" s="85"/>
      <c r="K353" s="85"/>
      <c r="L353" s="85"/>
      <c r="M353" s="85"/>
      <c r="N353" s="85"/>
      <c r="O353" s="85"/>
      <c r="P353" s="85"/>
      <c r="Q353" s="85"/>
      <c r="R353" s="85"/>
      <c r="S353" s="85"/>
      <c r="T353" s="85"/>
      <c r="U353" s="85"/>
      <c r="V353" s="85"/>
      <c r="W353" s="85"/>
      <c r="X353" s="85"/>
      <c r="Y353" s="85"/>
      <c r="Z353" s="85"/>
    </row>
    <row r="354" spans="1:26">
      <c r="A354" s="76" t="str">
        <f t="shared" si="5"/>
        <v>1208</v>
      </c>
      <c r="B354" s="22">
        <v>39794</v>
      </c>
      <c r="C354" s="85"/>
      <c r="D354" s="85"/>
      <c r="E354" s="85"/>
      <c r="F354" s="85"/>
      <c r="G354" s="85"/>
      <c r="H354" s="85"/>
      <c r="I354" s="85"/>
      <c r="J354" s="85"/>
      <c r="K354" s="85"/>
      <c r="L354" s="85"/>
      <c r="M354" s="85"/>
      <c r="N354" s="85"/>
      <c r="O354" s="85"/>
      <c r="P354" s="85"/>
      <c r="Q354" s="85"/>
      <c r="R354" s="85"/>
      <c r="S354" s="85"/>
      <c r="T354" s="85"/>
      <c r="U354" s="85"/>
      <c r="V354" s="85"/>
      <c r="W354" s="85"/>
      <c r="X354" s="85"/>
      <c r="Y354" s="85"/>
      <c r="Z354" s="85"/>
    </row>
    <row r="355" spans="1:26">
      <c r="A355" s="76" t="str">
        <f t="shared" si="5"/>
        <v>1208</v>
      </c>
      <c r="B355" s="22">
        <v>39795</v>
      </c>
      <c r="C355" s="85"/>
      <c r="D355" s="85"/>
      <c r="E355" s="85"/>
      <c r="F355" s="85"/>
      <c r="G355" s="85"/>
      <c r="H355" s="85"/>
      <c r="I355" s="85"/>
      <c r="J355" s="85"/>
      <c r="K355" s="85"/>
      <c r="L355" s="85"/>
      <c r="M355" s="85"/>
      <c r="N355" s="85"/>
      <c r="O355" s="85"/>
      <c r="P355" s="85"/>
      <c r="Q355" s="85"/>
      <c r="R355" s="85"/>
      <c r="S355" s="85"/>
      <c r="T355" s="85"/>
      <c r="U355" s="85"/>
      <c r="V355" s="85"/>
      <c r="W355" s="85"/>
      <c r="X355" s="85"/>
      <c r="Y355" s="85"/>
      <c r="Z355" s="85"/>
    </row>
    <row r="356" spans="1:26">
      <c r="A356" s="76" t="str">
        <f t="shared" si="5"/>
        <v>1208</v>
      </c>
      <c r="B356" s="22">
        <v>39796</v>
      </c>
      <c r="C356" s="85"/>
      <c r="D356" s="85"/>
      <c r="E356" s="85"/>
      <c r="F356" s="85"/>
      <c r="G356" s="85"/>
      <c r="H356" s="85"/>
      <c r="I356" s="85"/>
      <c r="J356" s="85"/>
      <c r="K356" s="85"/>
      <c r="L356" s="85"/>
      <c r="M356" s="85"/>
      <c r="N356" s="85"/>
      <c r="O356" s="85"/>
      <c r="P356" s="85"/>
      <c r="Q356" s="85"/>
      <c r="R356" s="85"/>
      <c r="S356" s="85"/>
      <c r="T356" s="85"/>
      <c r="U356" s="85"/>
      <c r="V356" s="85"/>
      <c r="W356" s="85"/>
      <c r="X356" s="85"/>
      <c r="Y356" s="85"/>
      <c r="Z356" s="85"/>
    </row>
    <row r="357" spans="1:26">
      <c r="A357" s="76" t="str">
        <f t="shared" si="5"/>
        <v>1208</v>
      </c>
      <c r="B357" s="22">
        <v>39797</v>
      </c>
      <c r="C357" s="85"/>
      <c r="D357" s="85"/>
      <c r="E357" s="85"/>
      <c r="F357" s="85"/>
      <c r="G357" s="85"/>
      <c r="H357" s="85"/>
      <c r="I357" s="85"/>
      <c r="J357" s="85"/>
      <c r="K357" s="85"/>
      <c r="L357" s="85"/>
      <c r="M357" s="85"/>
      <c r="N357" s="85"/>
      <c r="O357" s="85"/>
      <c r="P357" s="85"/>
      <c r="Q357" s="85"/>
      <c r="R357" s="85"/>
      <c r="S357" s="85"/>
      <c r="T357" s="85"/>
      <c r="U357" s="85"/>
      <c r="V357" s="85"/>
      <c r="W357" s="85"/>
      <c r="X357" s="85"/>
      <c r="Y357" s="85"/>
      <c r="Z357" s="85"/>
    </row>
    <row r="358" spans="1:26">
      <c r="A358" s="76" t="str">
        <f t="shared" si="5"/>
        <v>1208</v>
      </c>
      <c r="B358" s="22">
        <v>39798</v>
      </c>
      <c r="C358" s="85"/>
      <c r="D358" s="85"/>
      <c r="E358" s="85"/>
      <c r="F358" s="85"/>
      <c r="G358" s="85"/>
      <c r="H358" s="85"/>
      <c r="I358" s="85"/>
      <c r="J358" s="85"/>
      <c r="K358" s="85"/>
      <c r="L358" s="85"/>
      <c r="M358" s="85"/>
      <c r="N358" s="85"/>
      <c r="O358" s="85"/>
      <c r="P358" s="85"/>
      <c r="Q358" s="85"/>
      <c r="R358" s="85"/>
      <c r="S358" s="85"/>
      <c r="T358" s="85"/>
      <c r="U358" s="85"/>
      <c r="V358" s="85"/>
      <c r="W358" s="85"/>
      <c r="X358" s="85"/>
      <c r="Y358" s="85"/>
      <c r="Z358" s="85"/>
    </row>
    <row r="359" spans="1:26">
      <c r="A359" s="76" t="str">
        <f t="shared" si="5"/>
        <v>1208</v>
      </c>
      <c r="B359" s="22">
        <v>39799</v>
      </c>
      <c r="C359" s="85"/>
      <c r="D359" s="85"/>
      <c r="E359" s="85"/>
      <c r="F359" s="85"/>
      <c r="G359" s="85"/>
      <c r="H359" s="85"/>
      <c r="I359" s="85"/>
      <c r="J359" s="85"/>
      <c r="K359" s="85"/>
      <c r="L359" s="85"/>
      <c r="M359" s="85"/>
      <c r="N359" s="85"/>
      <c r="O359" s="85"/>
      <c r="P359" s="85"/>
      <c r="Q359" s="85"/>
      <c r="R359" s="85"/>
      <c r="S359" s="85"/>
      <c r="T359" s="85"/>
      <c r="U359" s="85"/>
      <c r="V359" s="85"/>
      <c r="W359" s="85"/>
      <c r="X359" s="85"/>
      <c r="Y359" s="85"/>
      <c r="Z359" s="85"/>
    </row>
    <row r="360" spans="1:26">
      <c r="A360" s="76" t="str">
        <f t="shared" si="5"/>
        <v>1208</v>
      </c>
      <c r="B360" s="22">
        <v>39800</v>
      </c>
      <c r="C360" s="85"/>
      <c r="D360" s="85"/>
      <c r="E360" s="85"/>
      <c r="F360" s="85"/>
      <c r="G360" s="85"/>
      <c r="H360" s="85"/>
      <c r="I360" s="85"/>
      <c r="J360" s="85"/>
      <c r="K360" s="85"/>
      <c r="L360" s="85"/>
      <c r="M360" s="85"/>
      <c r="N360" s="85"/>
      <c r="O360" s="85"/>
      <c r="P360" s="85"/>
      <c r="Q360" s="85"/>
      <c r="R360" s="85"/>
      <c r="S360" s="85"/>
      <c r="T360" s="85"/>
      <c r="U360" s="85"/>
      <c r="V360" s="85"/>
      <c r="W360" s="85"/>
      <c r="X360" s="85"/>
      <c r="Y360" s="85"/>
      <c r="Z360" s="85"/>
    </row>
    <row r="361" spans="1:26">
      <c r="A361" s="76" t="str">
        <f t="shared" si="5"/>
        <v>1208</v>
      </c>
      <c r="B361" s="22">
        <v>39801</v>
      </c>
      <c r="C361" s="85"/>
      <c r="D361" s="85"/>
      <c r="E361" s="85"/>
      <c r="F361" s="85"/>
      <c r="G361" s="85"/>
      <c r="H361" s="85"/>
      <c r="I361" s="85"/>
      <c r="J361" s="85"/>
      <c r="K361" s="85"/>
      <c r="L361" s="85"/>
      <c r="M361" s="85"/>
      <c r="N361" s="85"/>
      <c r="O361" s="85"/>
      <c r="P361" s="85"/>
      <c r="Q361" s="85"/>
      <c r="R361" s="85"/>
      <c r="S361" s="85"/>
      <c r="T361" s="85"/>
      <c r="U361" s="85"/>
      <c r="V361" s="85"/>
      <c r="W361" s="85"/>
      <c r="X361" s="85"/>
      <c r="Y361" s="85"/>
      <c r="Z361" s="85"/>
    </row>
    <row r="362" spans="1:26">
      <c r="A362" s="76" t="str">
        <f t="shared" si="5"/>
        <v>1208</v>
      </c>
      <c r="B362" s="22">
        <v>39802</v>
      </c>
      <c r="C362" s="85"/>
      <c r="D362" s="85"/>
      <c r="E362" s="85"/>
      <c r="F362" s="85"/>
      <c r="G362" s="85"/>
      <c r="H362" s="85"/>
      <c r="I362" s="85"/>
      <c r="J362" s="85"/>
      <c r="K362" s="85"/>
      <c r="L362" s="85"/>
      <c r="M362" s="85"/>
      <c r="N362" s="85"/>
      <c r="O362" s="85"/>
      <c r="P362" s="85"/>
      <c r="Q362" s="85"/>
      <c r="R362" s="85"/>
      <c r="S362" s="85"/>
      <c r="T362" s="85"/>
      <c r="U362" s="85"/>
      <c r="V362" s="85"/>
      <c r="W362" s="85"/>
      <c r="X362" s="85"/>
      <c r="Y362" s="85"/>
      <c r="Z362" s="85"/>
    </row>
    <row r="363" spans="1:26">
      <c r="A363" s="76" t="str">
        <f t="shared" si="5"/>
        <v>1208</v>
      </c>
      <c r="B363" s="22">
        <v>39803</v>
      </c>
      <c r="C363" s="85"/>
      <c r="D363" s="85"/>
      <c r="E363" s="85"/>
      <c r="F363" s="85"/>
      <c r="G363" s="85"/>
      <c r="H363" s="85"/>
      <c r="I363" s="85"/>
      <c r="J363" s="85"/>
      <c r="K363" s="85"/>
      <c r="L363" s="85"/>
      <c r="M363" s="85"/>
      <c r="N363" s="85"/>
      <c r="O363" s="85"/>
      <c r="P363" s="85"/>
      <c r="Q363" s="85"/>
      <c r="R363" s="85"/>
      <c r="S363" s="85"/>
      <c r="T363" s="85"/>
      <c r="U363" s="85"/>
      <c r="V363" s="85"/>
      <c r="W363" s="85"/>
      <c r="X363" s="85"/>
      <c r="Y363" s="85"/>
      <c r="Z363" s="85"/>
    </row>
    <row r="364" spans="1:26">
      <c r="A364" s="76" t="str">
        <f t="shared" si="5"/>
        <v>1208</v>
      </c>
      <c r="B364" s="22">
        <v>39804</v>
      </c>
      <c r="C364" s="85"/>
      <c r="D364" s="85"/>
      <c r="E364" s="85"/>
      <c r="F364" s="85"/>
      <c r="G364" s="85"/>
      <c r="H364" s="85"/>
      <c r="I364" s="85"/>
      <c r="J364" s="85"/>
      <c r="K364" s="85"/>
      <c r="L364" s="85"/>
      <c r="M364" s="85"/>
      <c r="N364" s="85"/>
      <c r="O364" s="85"/>
      <c r="P364" s="85"/>
      <c r="Q364" s="85"/>
      <c r="R364" s="85"/>
      <c r="S364" s="85"/>
      <c r="T364" s="85"/>
      <c r="U364" s="85"/>
      <c r="V364" s="85"/>
      <c r="W364" s="85"/>
      <c r="X364" s="85"/>
      <c r="Y364" s="85"/>
      <c r="Z364" s="85"/>
    </row>
    <row r="365" spans="1:26">
      <c r="A365" s="76" t="str">
        <f t="shared" si="5"/>
        <v>1208</v>
      </c>
      <c r="B365" s="22">
        <v>39805</v>
      </c>
      <c r="C365" s="85"/>
      <c r="D365" s="85"/>
      <c r="E365" s="85"/>
      <c r="F365" s="85"/>
      <c r="G365" s="85"/>
      <c r="H365" s="85"/>
      <c r="I365" s="85"/>
      <c r="J365" s="85"/>
      <c r="K365" s="85"/>
      <c r="L365" s="85"/>
      <c r="M365" s="85"/>
      <c r="N365" s="85"/>
      <c r="O365" s="85"/>
      <c r="P365" s="85"/>
      <c r="Q365" s="85"/>
      <c r="R365" s="85"/>
      <c r="S365" s="85"/>
      <c r="T365" s="85"/>
      <c r="U365" s="85"/>
      <c r="V365" s="85"/>
      <c r="W365" s="85"/>
      <c r="X365" s="85"/>
      <c r="Y365" s="85"/>
      <c r="Z365" s="85"/>
    </row>
    <row r="366" spans="1:26">
      <c r="A366" s="76" t="str">
        <f t="shared" si="5"/>
        <v>1208</v>
      </c>
      <c r="B366" s="22">
        <v>39806</v>
      </c>
      <c r="C366" s="85"/>
      <c r="D366" s="85"/>
      <c r="E366" s="85"/>
      <c r="F366" s="85"/>
      <c r="G366" s="85"/>
      <c r="H366" s="85"/>
      <c r="I366" s="85"/>
      <c r="J366" s="85"/>
      <c r="K366" s="85"/>
      <c r="L366" s="85"/>
      <c r="M366" s="85"/>
      <c r="N366" s="85"/>
      <c r="O366" s="85"/>
      <c r="P366" s="85"/>
      <c r="Q366" s="85"/>
      <c r="R366" s="85"/>
      <c r="S366" s="85"/>
      <c r="T366" s="85"/>
      <c r="U366" s="85"/>
      <c r="V366" s="85"/>
      <c r="W366" s="85"/>
      <c r="X366" s="85"/>
      <c r="Y366" s="85"/>
      <c r="Z366" s="85"/>
    </row>
    <row r="367" spans="1:26">
      <c r="A367" s="76" t="str">
        <f t="shared" si="5"/>
        <v>1208</v>
      </c>
      <c r="B367" s="22">
        <v>39807</v>
      </c>
      <c r="C367" s="85"/>
      <c r="D367" s="85"/>
      <c r="E367" s="85"/>
      <c r="F367" s="85"/>
      <c r="G367" s="85"/>
      <c r="H367" s="85"/>
      <c r="I367" s="85"/>
      <c r="J367" s="85"/>
      <c r="K367" s="85"/>
      <c r="L367" s="85"/>
      <c r="M367" s="85"/>
      <c r="N367" s="85"/>
      <c r="O367" s="85"/>
      <c r="P367" s="85"/>
      <c r="Q367" s="85"/>
      <c r="R367" s="85"/>
      <c r="S367" s="85"/>
      <c r="T367" s="85"/>
      <c r="U367" s="85"/>
      <c r="V367" s="85"/>
      <c r="W367" s="85"/>
      <c r="X367" s="85"/>
      <c r="Y367" s="85"/>
      <c r="Z367" s="85"/>
    </row>
    <row r="368" spans="1:26">
      <c r="A368" s="76" t="str">
        <f t="shared" si="5"/>
        <v>1208</v>
      </c>
      <c r="B368" s="22">
        <v>39808</v>
      </c>
      <c r="C368" s="85"/>
      <c r="D368" s="85"/>
      <c r="E368" s="85"/>
      <c r="F368" s="85"/>
      <c r="G368" s="85"/>
      <c r="H368" s="85"/>
      <c r="I368" s="85"/>
      <c r="J368" s="85"/>
      <c r="K368" s="85"/>
      <c r="L368" s="85"/>
      <c r="M368" s="85"/>
      <c r="N368" s="85"/>
      <c r="O368" s="85"/>
      <c r="P368" s="85"/>
      <c r="Q368" s="85"/>
      <c r="R368" s="85"/>
      <c r="S368" s="85"/>
      <c r="T368" s="85"/>
      <c r="U368" s="85"/>
      <c r="V368" s="85"/>
      <c r="W368" s="85"/>
      <c r="X368" s="85"/>
      <c r="Y368" s="85"/>
      <c r="Z368" s="85"/>
    </row>
    <row r="369" spans="1:26">
      <c r="A369" s="76" t="str">
        <f t="shared" si="5"/>
        <v>1208</v>
      </c>
      <c r="B369" s="22">
        <v>39809</v>
      </c>
      <c r="C369" s="85"/>
      <c r="D369" s="85"/>
      <c r="E369" s="85"/>
      <c r="F369" s="85"/>
      <c r="G369" s="85"/>
      <c r="H369" s="85"/>
      <c r="I369" s="85"/>
      <c r="J369" s="85"/>
      <c r="K369" s="85"/>
      <c r="L369" s="85"/>
      <c r="M369" s="85"/>
      <c r="N369" s="85"/>
      <c r="O369" s="85"/>
      <c r="P369" s="85"/>
      <c r="Q369" s="85"/>
      <c r="R369" s="85"/>
      <c r="S369" s="85"/>
      <c r="T369" s="85"/>
      <c r="U369" s="85"/>
      <c r="V369" s="85"/>
      <c r="W369" s="85"/>
      <c r="X369" s="85"/>
      <c r="Y369" s="85"/>
      <c r="Z369" s="85"/>
    </row>
    <row r="370" spans="1:26">
      <c r="A370" s="76" t="str">
        <f t="shared" si="5"/>
        <v>1208</v>
      </c>
      <c r="B370" s="22">
        <v>39810</v>
      </c>
      <c r="C370" s="85"/>
      <c r="D370" s="85"/>
      <c r="E370" s="85"/>
      <c r="F370" s="85"/>
      <c r="G370" s="85"/>
      <c r="H370" s="85"/>
      <c r="I370" s="85"/>
      <c r="J370" s="85"/>
      <c r="K370" s="85"/>
      <c r="L370" s="85"/>
      <c r="M370" s="85"/>
      <c r="N370" s="85"/>
      <c r="O370" s="85"/>
      <c r="P370" s="85"/>
      <c r="Q370" s="85"/>
      <c r="R370" s="85"/>
      <c r="S370" s="85"/>
      <c r="T370" s="85"/>
      <c r="U370" s="85"/>
      <c r="V370" s="85"/>
      <c r="W370" s="85"/>
      <c r="X370" s="85"/>
      <c r="Y370" s="85"/>
      <c r="Z370" s="85"/>
    </row>
    <row r="371" spans="1:26">
      <c r="A371" s="76" t="str">
        <f t="shared" si="5"/>
        <v>1208</v>
      </c>
      <c r="B371" s="22">
        <v>39811</v>
      </c>
      <c r="C371" s="85"/>
      <c r="D371" s="85"/>
      <c r="E371" s="85"/>
      <c r="F371" s="85"/>
      <c r="G371" s="85"/>
      <c r="H371" s="85"/>
      <c r="I371" s="85"/>
      <c r="J371" s="85"/>
      <c r="K371" s="85"/>
      <c r="L371" s="85"/>
      <c r="M371" s="85"/>
      <c r="N371" s="85"/>
      <c r="O371" s="85"/>
      <c r="P371" s="85"/>
      <c r="Q371" s="85"/>
      <c r="R371" s="85"/>
      <c r="S371" s="85"/>
      <c r="T371" s="85"/>
      <c r="U371" s="85"/>
      <c r="V371" s="85"/>
      <c r="W371" s="85"/>
      <c r="X371" s="85"/>
      <c r="Y371" s="85"/>
      <c r="Z371" s="85"/>
    </row>
    <row r="372" spans="1:26">
      <c r="A372" s="76" t="str">
        <f t="shared" si="5"/>
        <v>1208</v>
      </c>
      <c r="B372" s="22">
        <v>39812</v>
      </c>
      <c r="C372" s="85"/>
      <c r="D372" s="85"/>
      <c r="E372" s="85"/>
      <c r="F372" s="85"/>
      <c r="G372" s="85"/>
      <c r="H372" s="85"/>
      <c r="I372" s="85"/>
      <c r="J372" s="85"/>
      <c r="K372" s="85"/>
      <c r="L372" s="85"/>
      <c r="M372" s="85"/>
      <c r="N372" s="85"/>
      <c r="O372" s="85"/>
      <c r="P372" s="85"/>
      <c r="Q372" s="85"/>
      <c r="R372" s="85"/>
      <c r="S372" s="85"/>
      <c r="T372" s="85"/>
      <c r="U372" s="85"/>
      <c r="V372" s="85"/>
      <c r="W372" s="85"/>
      <c r="X372" s="85"/>
      <c r="Y372" s="85"/>
      <c r="Z372" s="85"/>
    </row>
    <row r="373" spans="1:26">
      <c r="A373" s="76" t="str">
        <f t="shared" si="5"/>
        <v>1208</v>
      </c>
      <c r="B373" s="22">
        <v>39813</v>
      </c>
      <c r="C373" s="85"/>
      <c r="D373" s="85"/>
      <c r="E373" s="85"/>
      <c r="F373" s="85"/>
      <c r="G373" s="85"/>
      <c r="H373" s="85"/>
      <c r="I373" s="85"/>
      <c r="J373" s="85"/>
      <c r="K373" s="85"/>
      <c r="L373" s="85"/>
      <c r="M373" s="85"/>
      <c r="N373" s="85"/>
      <c r="O373" s="85"/>
      <c r="P373" s="85"/>
      <c r="Q373" s="85"/>
      <c r="R373" s="85"/>
      <c r="S373" s="85"/>
      <c r="T373" s="85"/>
      <c r="U373" s="85"/>
      <c r="V373" s="85"/>
      <c r="W373" s="85"/>
      <c r="X373" s="85"/>
      <c r="Y373" s="85"/>
      <c r="Z373" s="85"/>
    </row>
  </sheetData>
  <sheetProtection formatCells="0" formatColumns="0" formatRows="0" insertColumns="0" insertRows="0" insertHyperlinks="0" deleteColumns="0" deleteRows="0" sort="0" autoFilter="0" pivotTables="0"/>
  <phoneticPr fontId="3" type="noConversion"/>
  <pageMargins left="0.75" right="0.75" top="1" bottom="1" header="0.5" footer="0.5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>
  <sheetPr codeName="Лист8"/>
  <dimension ref="A1:AH93"/>
  <sheetViews>
    <sheetView topLeftCell="A10" workbookViewId="0">
      <pane ySplit="1890" topLeftCell="A52" activePane="bottomLeft"/>
      <selection pane="bottomLeft" activeCell="C13" sqref="C13"/>
    </sheetView>
  </sheetViews>
  <sheetFormatPr defaultRowHeight="12.75"/>
  <cols>
    <col min="1" max="1" width="7.85546875" customWidth="1"/>
    <col min="2" max="2" width="30" customWidth="1"/>
    <col min="3" max="3" width="4.5703125" customWidth="1"/>
    <col min="4" max="8" width="4.5703125" style="45" customWidth="1"/>
    <col min="9" max="9" width="4.85546875" style="45" customWidth="1"/>
    <col min="10" max="34" width="4.5703125" style="45" customWidth="1"/>
  </cols>
  <sheetData>
    <row r="1" spans="1:34">
      <c r="B1" s="1">
        <f ca="1">Календарь!B3</f>
        <v>39888</v>
      </c>
      <c r="C1" s="1"/>
    </row>
    <row r="2" spans="1:34" hidden="1">
      <c r="B2">
        <f ca="1">MONTH(B1)</f>
        <v>3</v>
      </c>
    </row>
    <row r="3" spans="1:34" hidden="1">
      <c r="B3">
        <f ca="1">YEAR(B1)</f>
        <v>2009</v>
      </c>
    </row>
    <row r="5" spans="1:34" ht="56.25">
      <c r="A5" s="8"/>
      <c r="B5" s="8"/>
      <c r="C5" s="54" t="s">
        <v>83</v>
      </c>
      <c r="D5" s="47">
        <f ca="1">DATEVALUE(1&amp;"."&amp;$B$2&amp;"."&amp;$B$3)</f>
        <v>39873</v>
      </c>
      <c r="E5" s="47">
        <f t="shared" ref="E5:AH5" ca="1" si="0">D5+1</f>
        <v>39874</v>
      </c>
      <c r="F5" s="47">
        <f t="shared" ca="1" si="0"/>
        <v>39875</v>
      </c>
      <c r="G5" s="47">
        <f t="shared" ca="1" si="0"/>
        <v>39876</v>
      </c>
      <c r="H5" s="47">
        <f t="shared" ca="1" si="0"/>
        <v>39877</v>
      </c>
      <c r="I5" s="47">
        <f t="shared" ca="1" si="0"/>
        <v>39878</v>
      </c>
      <c r="J5" s="47">
        <f t="shared" ca="1" si="0"/>
        <v>39879</v>
      </c>
      <c r="K5" s="47">
        <f t="shared" ca="1" si="0"/>
        <v>39880</v>
      </c>
      <c r="L5" s="47">
        <f t="shared" ca="1" si="0"/>
        <v>39881</v>
      </c>
      <c r="M5" s="47">
        <f t="shared" ca="1" si="0"/>
        <v>39882</v>
      </c>
      <c r="N5" s="47">
        <f t="shared" ca="1" si="0"/>
        <v>39883</v>
      </c>
      <c r="O5" s="47">
        <f t="shared" ca="1" si="0"/>
        <v>39884</v>
      </c>
      <c r="P5" s="47">
        <f t="shared" ca="1" si="0"/>
        <v>39885</v>
      </c>
      <c r="Q5" s="47">
        <f t="shared" ca="1" si="0"/>
        <v>39886</v>
      </c>
      <c r="R5" s="47">
        <f t="shared" ca="1" si="0"/>
        <v>39887</v>
      </c>
      <c r="S5" s="47">
        <f t="shared" ca="1" si="0"/>
        <v>39888</v>
      </c>
      <c r="T5" s="47">
        <f t="shared" ca="1" si="0"/>
        <v>39889</v>
      </c>
      <c r="U5" s="47">
        <f t="shared" ca="1" si="0"/>
        <v>39890</v>
      </c>
      <c r="V5" s="47">
        <f t="shared" ca="1" si="0"/>
        <v>39891</v>
      </c>
      <c r="W5" s="47">
        <f t="shared" ca="1" si="0"/>
        <v>39892</v>
      </c>
      <c r="X5" s="47">
        <f t="shared" ca="1" si="0"/>
        <v>39893</v>
      </c>
      <c r="Y5" s="47">
        <f t="shared" ca="1" si="0"/>
        <v>39894</v>
      </c>
      <c r="Z5" s="47">
        <f t="shared" ca="1" si="0"/>
        <v>39895</v>
      </c>
      <c r="AA5" s="47">
        <f t="shared" ca="1" si="0"/>
        <v>39896</v>
      </c>
      <c r="AB5" s="47">
        <f t="shared" ca="1" si="0"/>
        <v>39897</v>
      </c>
      <c r="AC5" s="47">
        <f t="shared" ca="1" si="0"/>
        <v>39898</v>
      </c>
      <c r="AD5" s="47">
        <f t="shared" ca="1" si="0"/>
        <v>39899</v>
      </c>
      <c r="AE5" s="47">
        <f t="shared" ca="1" si="0"/>
        <v>39900</v>
      </c>
      <c r="AF5" s="47">
        <f t="shared" ca="1" si="0"/>
        <v>39901</v>
      </c>
      <c r="AG5" s="47">
        <f t="shared" ca="1" si="0"/>
        <v>39902</v>
      </c>
      <c r="AH5" s="47">
        <f t="shared" ca="1" si="0"/>
        <v>39903</v>
      </c>
    </row>
    <row r="6" spans="1:34">
      <c r="A6" s="751" t="s">
        <v>66</v>
      </c>
      <c r="B6" s="8" t="s">
        <v>3</v>
      </c>
      <c r="C6" s="57"/>
      <c r="D6" s="58">
        <f ca="1">SUMIF(Производство_План!$B$8:$B$374,D5,Производство_План!$AV$8:$AV$374)</f>
        <v>0</v>
      </c>
      <c r="E6" s="58">
        <f ca="1">SUMIF(Производство_План!$B$8:$B$374,E5,Производство_План!$AV$8:$AV$374)</f>
        <v>0</v>
      </c>
      <c r="F6" s="58">
        <f ca="1">SUMIF(Производство_План!$B$8:$B$374,F5,Производство_План!$AV$8:$AV$374)</f>
        <v>0</v>
      </c>
      <c r="G6" s="58">
        <f ca="1">SUMIF(Производство_План!$B$8:$B$374,G5,Производство_План!$AV$8:$AV$374)</f>
        <v>0</v>
      </c>
      <c r="H6" s="58">
        <f ca="1">SUMIF(Производство_План!$B$8:$B$374,H5,Производство_План!$AV$8:$AV$374)</f>
        <v>0</v>
      </c>
      <c r="I6" s="58">
        <f ca="1">SUMIF(Производство_План!$B$8:$B$374,I5,Производство_План!$AV$8:$AV$374)</f>
        <v>0</v>
      </c>
      <c r="J6" s="58">
        <f ca="1">SUMIF(Производство_План!$B$8:$B$374,J5,Производство_План!$AV$8:$AV$374)</f>
        <v>0</v>
      </c>
      <c r="K6" s="58">
        <f ca="1">SUMIF(Производство_План!$B$8:$B$374,K5,Производство_План!$AV$8:$AV$374)</f>
        <v>0</v>
      </c>
      <c r="L6" s="58">
        <f ca="1">SUMIF(Производство_План!$B$8:$B$374,L5,Производство_План!$AV$8:$AV$374)</f>
        <v>0</v>
      </c>
      <c r="M6" s="58">
        <f ca="1">SUMIF(Производство_План!$B$8:$B$374,M5,Производство_План!$AV$8:$AV$374)</f>
        <v>0</v>
      </c>
      <c r="N6" s="58">
        <f ca="1">SUMIF(Производство_План!$B$8:$B$374,N5,Производство_План!$AV$8:$AV$374)</f>
        <v>0</v>
      </c>
      <c r="O6" s="58">
        <f ca="1">SUMIF(Производство_План!$B$8:$B$374,O5,Производство_План!$AV$8:$AV$374)</f>
        <v>0</v>
      </c>
      <c r="P6" s="58">
        <f ca="1">SUMIF(Производство_План!$B$8:$B$374,P5,Производство_План!$AV$8:$AV$374)</f>
        <v>0</v>
      </c>
      <c r="Q6" s="58">
        <f ca="1">SUMIF(Производство_План!$B$8:$B$374,Q5,Производство_План!$AV$8:$AV$374)</f>
        <v>0</v>
      </c>
      <c r="R6" s="58">
        <f ca="1">SUMIF(Производство_План!$B$8:$B$374,R5,Производство_План!$AV$8:$AV$374)</f>
        <v>0</v>
      </c>
      <c r="S6" s="58">
        <f ca="1">SUMIF(Производство_План!$B$8:$B$374,S5,Производство_План!$AV$8:$AV$374)</f>
        <v>0</v>
      </c>
      <c r="T6" s="58">
        <f ca="1">SUMIF(Производство_План!$B$8:$B$374,T5,Производство_План!$AV$8:$AV$374)</f>
        <v>0</v>
      </c>
      <c r="U6" s="58">
        <f ca="1">SUMIF(Производство_План!$B$8:$B$374,U5,Производство_План!$AV$8:$AV$374)</f>
        <v>0</v>
      </c>
      <c r="V6" s="58">
        <f ca="1">SUMIF(Производство_План!$B$8:$B$374,V5,Производство_План!$AV$8:$AV$374)</f>
        <v>0</v>
      </c>
      <c r="W6" s="58">
        <f ca="1">SUMIF(Производство_План!$B$8:$B$374,W5,Производство_План!$AV$8:$AV$374)</f>
        <v>0</v>
      </c>
      <c r="X6" s="58">
        <f ca="1">SUMIF(Производство_План!$B$8:$B$374,X5,Производство_План!$AV$8:$AV$374)</f>
        <v>0</v>
      </c>
      <c r="Y6" s="58">
        <f ca="1">SUMIF(Производство_План!$B$8:$B$374,Y5,Производство_План!$AV$8:$AV$374)</f>
        <v>0</v>
      </c>
      <c r="Z6" s="58">
        <f ca="1">SUMIF(Производство_План!$B$8:$B$374,Z5,Производство_План!$AV$8:$AV$374)</f>
        <v>0</v>
      </c>
      <c r="AA6" s="58">
        <f ca="1">SUMIF(Производство_План!$B$8:$B$374,AA5,Производство_План!$AV$8:$AV$374)</f>
        <v>0</v>
      </c>
      <c r="AB6" s="58">
        <f ca="1">SUMIF(Производство_План!$B$8:$B$374,AB5,Производство_План!$AV$8:$AV$374)</f>
        <v>0</v>
      </c>
      <c r="AC6" s="58">
        <f ca="1">SUMIF(Производство_План!$B$8:$B$374,AC5,Производство_План!$AV$8:$AV$374)</f>
        <v>0</v>
      </c>
      <c r="AD6" s="58">
        <f ca="1">SUMIF(Производство_План!$B$8:$B$374,AD5,Производство_План!$AV$8:$AV$374)</f>
        <v>0</v>
      </c>
      <c r="AE6" s="58">
        <f ca="1">SUMIF(Производство_План!$B$8:$B$374,AE5,Производство_План!$AV$8:$AV$374)</f>
        <v>0</v>
      </c>
      <c r="AF6" s="58">
        <f ca="1">SUMIF(Производство_План!$B$8:$B$374,AF5,Производство_План!$AV$8:$AV$374)</f>
        <v>0</v>
      </c>
      <c r="AG6" s="58">
        <f ca="1">SUMIF(Производство_План!$B$8:$B$374,AG5,Производство_План!$AV$8:$AV$374)</f>
        <v>0</v>
      </c>
      <c r="AH6" s="58">
        <f ca="1">SUMIF(Производство_План!$B$8:$B$374,AH5,Производство_План!$AV$8:$AV$374)</f>
        <v>0</v>
      </c>
    </row>
    <row r="7" spans="1:34">
      <c r="A7" s="752"/>
      <c r="B7" s="8" t="s">
        <v>4</v>
      </c>
      <c r="C7" s="57"/>
      <c r="D7" s="58" t="e">
        <f ca="1">SUMIF(#REF!,D5,#REF!)</f>
        <v>#REF!</v>
      </c>
      <c r="E7" s="58" t="e">
        <f ca="1">SUMIF(#REF!,E5,#REF!)</f>
        <v>#REF!</v>
      </c>
      <c r="F7" s="58" t="e">
        <f ca="1">SUMIF(#REF!,F5,#REF!)</f>
        <v>#REF!</v>
      </c>
      <c r="G7" s="58" t="e">
        <f ca="1">SUMIF(#REF!,G5,#REF!)</f>
        <v>#REF!</v>
      </c>
      <c r="H7" s="58" t="e">
        <f ca="1">SUMIF(#REF!,H5,#REF!)</f>
        <v>#REF!</v>
      </c>
      <c r="I7" s="58" t="e">
        <f ca="1">SUMIF(#REF!,I5,#REF!)</f>
        <v>#REF!</v>
      </c>
      <c r="J7" s="58" t="e">
        <f ca="1">SUMIF(#REF!,J5,#REF!)</f>
        <v>#REF!</v>
      </c>
      <c r="K7" s="58" t="e">
        <f ca="1">SUMIF(#REF!,K5,#REF!)</f>
        <v>#REF!</v>
      </c>
      <c r="L7" s="58" t="e">
        <f ca="1">SUMIF(#REF!,L5,#REF!)</f>
        <v>#REF!</v>
      </c>
      <c r="M7" s="58" t="e">
        <f ca="1">SUMIF(#REF!,M5,#REF!)</f>
        <v>#REF!</v>
      </c>
      <c r="N7" s="58" t="e">
        <f ca="1">SUMIF(#REF!,N5,#REF!)</f>
        <v>#REF!</v>
      </c>
      <c r="O7" s="58" t="e">
        <f ca="1">SUMIF(#REF!,O5,#REF!)</f>
        <v>#REF!</v>
      </c>
      <c r="P7" s="58" t="e">
        <f ca="1">SUMIF(#REF!,P5,#REF!)</f>
        <v>#REF!</v>
      </c>
      <c r="Q7" s="58" t="e">
        <f ca="1">SUMIF(#REF!,Q5,#REF!)</f>
        <v>#REF!</v>
      </c>
      <c r="R7" s="58" t="e">
        <f ca="1">SUMIF(#REF!,R5,#REF!)</f>
        <v>#REF!</v>
      </c>
      <c r="S7" s="58" t="e">
        <f ca="1">SUMIF(#REF!,S5,#REF!)</f>
        <v>#REF!</v>
      </c>
      <c r="T7" s="58" t="e">
        <f ca="1">SUMIF(#REF!,T5,#REF!)</f>
        <v>#REF!</v>
      </c>
      <c r="U7" s="58" t="e">
        <f ca="1">SUMIF(#REF!,U5,#REF!)</f>
        <v>#REF!</v>
      </c>
      <c r="V7" s="58" t="e">
        <f ca="1">SUMIF(#REF!,V5,#REF!)</f>
        <v>#REF!</v>
      </c>
      <c r="W7" s="58" t="e">
        <f ca="1">SUMIF(#REF!,W5,#REF!)</f>
        <v>#REF!</v>
      </c>
      <c r="X7" s="58" t="e">
        <f ca="1">SUMIF(#REF!,X5,#REF!)</f>
        <v>#REF!</v>
      </c>
      <c r="Y7" s="58" t="e">
        <f ca="1">SUMIF(#REF!,Y5,#REF!)</f>
        <v>#REF!</v>
      </c>
      <c r="Z7" s="58" t="e">
        <f ca="1">SUMIF(#REF!,Z5,#REF!)</f>
        <v>#REF!</v>
      </c>
      <c r="AA7" s="58" t="e">
        <f ca="1">SUMIF(#REF!,AA5,#REF!)</f>
        <v>#REF!</v>
      </c>
      <c r="AB7" s="58" t="e">
        <f ca="1">SUMIF(#REF!,AB5,#REF!)</f>
        <v>#REF!</v>
      </c>
      <c r="AC7" s="58" t="e">
        <f ca="1">SUMIF(#REF!,AC5,#REF!)</f>
        <v>#REF!</v>
      </c>
      <c r="AD7" s="58" t="e">
        <f ca="1">SUMIF(#REF!,AD5,#REF!)</f>
        <v>#REF!</v>
      </c>
      <c r="AE7" s="58" t="e">
        <f ca="1">SUMIF(#REF!,AE5,#REF!)</f>
        <v>#REF!</v>
      </c>
      <c r="AF7" s="58" t="e">
        <f ca="1">SUMIF(#REF!,AF5,#REF!)</f>
        <v>#REF!</v>
      </c>
      <c r="AG7" s="58" t="e">
        <f ca="1">SUMIF(#REF!,AG5,#REF!)</f>
        <v>#REF!</v>
      </c>
      <c r="AH7" s="58" t="e">
        <f ca="1">SUMIF(#REF!,AH5,#REF!)</f>
        <v>#REF!</v>
      </c>
    </row>
    <row r="8" spans="1:34">
      <c r="A8" s="752"/>
      <c r="B8" s="8" t="s">
        <v>68</v>
      </c>
      <c r="C8" s="57"/>
      <c r="D8" s="58" t="e">
        <f t="shared" ref="D8:AH8" ca="1" si="1">D6-D7</f>
        <v>#REF!</v>
      </c>
      <c r="E8" s="58" t="e">
        <f t="shared" ca="1" si="1"/>
        <v>#REF!</v>
      </c>
      <c r="F8" s="58" t="e">
        <f t="shared" ca="1" si="1"/>
        <v>#REF!</v>
      </c>
      <c r="G8" s="58" t="e">
        <f t="shared" ca="1" si="1"/>
        <v>#REF!</v>
      </c>
      <c r="H8" s="58" t="e">
        <f t="shared" ca="1" si="1"/>
        <v>#REF!</v>
      </c>
      <c r="I8" s="58" t="e">
        <f t="shared" ca="1" si="1"/>
        <v>#REF!</v>
      </c>
      <c r="J8" s="58" t="e">
        <f t="shared" ca="1" si="1"/>
        <v>#REF!</v>
      </c>
      <c r="K8" s="58" t="e">
        <f t="shared" ca="1" si="1"/>
        <v>#REF!</v>
      </c>
      <c r="L8" s="58" t="e">
        <f t="shared" ca="1" si="1"/>
        <v>#REF!</v>
      </c>
      <c r="M8" s="58" t="e">
        <f t="shared" ca="1" si="1"/>
        <v>#REF!</v>
      </c>
      <c r="N8" s="58" t="e">
        <f t="shared" ca="1" si="1"/>
        <v>#REF!</v>
      </c>
      <c r="O8" s="58" t="e">
        <f t="shared" ca="1" si="1"/>
        <v>#REF!</v>
      </c>
      <c r="P8" s="58" t="e">
        <f t="shared" ca="1" si="1"/>
        <v>#REF!</v>
      </c>
      <c r="Q8" s="58" t="e">
        <f t="shared" ca="1" si="1"/>
        <v>#REF!</v>
      </c>
      <c r="R8" s="58" t="e">
        <f t="shared" ca="1" si="1"/>
        <v>#REF!</v>
      </c>
      <c r="S8" s="58" t="e">
        <f t="shared" ca="1" si="1"/>
        <v>#REF!</v>
      </c>
      <c r="T8" s="58" t="e">
        <f t="shared" ca="1" si="1"/>
        <v>#REF!</v>
      </c>
      <c r="U8" s="58" t="e">
        <f t="shared" ca="1" si="1"/>
        <v>#REF!</v>
      </c>
      <c r="V8" s="58" t="e">
        <f t="shared" ca="1" si="1"/>
        <v>#REF!</v>
      </c>
      <c r="W8" s="58" t="e">
        <f t="shared" ca="1" si="1"/>
        <v>#REF!</v>
      </c>
      <c r="X8" s="58" t="e">
        <f t="shared" ca="1" si="1"/>
        <v>#REF!</v>
      </c>
      <c r="Y8" s="58" t="e">
        <f t="shared" ca="1" si="1"/>
        <v>#REF!</v>
      </c>
      <c r="Z8" s="58" t="e">
        <f t="shared" ca="1" si="1"/>
        <v>#REF!</v>
      </c>
      <c r="AA8" s="58" t="e">
        <f t="shared" ca="1" si="1"/>
        <v>#REF!</v>
      </c>
      <c r="AB8" s="58" t="e">
        <f t="shared" ca="1" si="1"/>
        <v>#REF!</v>
      </c>
      <c r="AC8" s="58" t="e">
        <f t="shared" ca="1" si="1"/>
        <v>#REF!</v>
      </c>
      <c r="AD8" s="58" t="e">
        <f t="shared" ca="1" si="1"/>
        <v>#REF!</v>
      </c>
      <c r="AE8" s="58" t="e">
        <f t="shared" ca="1" si="1"/>
        <v>#REF!</v>
      </c>
      <c r="AF8" s="58" t="e">
        <f t="shared" ca="1" si="1"/>
        <v>#REF!</v>
      </c>
      <c r="AG8" s="58" t="e">
        <f t="shared" ca="1" si="1"/>
        <v>#REF!</v>
      </c>
      <c r="AH8" s="58" t="e">
        <f t="shared" ca="1" si="1"/>
        <v>#REF!</v>
      </c>
    </row>
    <row r="9" spans="1:34">
      <c r="A9" s="752"/>
      <c r="B9" s="8" t="s">
        <v>69</v>
      </c>
      <c r="C9" s="57"/>
      <c r="D9" s="58">
        <f ca="1">D6</f>
        <v>0</v>
      </c>
      <c r="E9" s="58">
        <f t="shared" ref="E9:AH9" ca="1" si="2">E6+D9</f>
        <v>0</v>
      </c>
      <c r="F9" s="58">
        <f t="shared" ca="1" si="2"/>
        <v>0</v>
      </c>
      <c r="G9" s="58">
        <f t="shared" ca="1" si="2"/>
        <v>0</v>
      </c>
      <c r="H9" s="58">
        <f t="shared" ca="1" si="2"/>
        <v>0</v>
      </c>
      <c r="I9" s="58">
        <f t="shared" ca="1" si="2"/>
        <v>0</v>
      </c>
      <c r="J9" s="58">
        <f t="shared" ca="1" si="2"/>
        <v>0</v>
      </c>
      <c r="K9" s="58">
        <f t="shared" ca="1" si="2"/>
        <v>0</v>
      </c>
      <c r="L9" s="58">
        <f t="shared" ca="1" si="2"/>
        <v>0</v>
      </c>
      <c r="M9" s="58">
        <f t="shared" ca="1" si="2"/>
        <v>0</v>
      </c>
      <c r="N9" s="58">
        <f t="shared" ca="1" si="2"/>
        <v>0</v>
      </c>
      <c r="O9" s="58">
        <f t="shared" ca="1" si="2"/>
        <v>0</v>
      </c>
      <c r="P9" s="58">
        <f t="shared" ca="1" si="2"/>
        <v>0</v>
      </c>
      <c r="Q9" s="58">
        <f t="shared" ca="1" si="2"/>
        <v>0</v>
      </c>
      <c r="R9" s="58">
        <f t="shared" ca="1" si="2"/>
        <v>0</v>
      </c>
      <c r="S9" s="58">
        <f t="shared" ca="1" si="2"/>
        <v>0</v>
      </c>
      <c r="T9" s="58">
        <f t="shared" ca="1" si="2"/>
        <v>0</v>
      </c>
      <c r="U9" s="58">
        <f t="shared" ca="1" si="2"/>
        <v>0</v>
      </c>
      <c r="V9" s="58">
        <f t="shared" ca="1" si="2"/>
        <v>0</v>
      </c>
      <c r="W9" s="58">
        <f t="shared" ca="1" si="2"/>
        <v>0</v>
      </c>
      <c r="X9" s="58">
        <f t="shared" ca="1" si="2"/>
        <v>0</v>
      </c>
      <c r="Y9" s="58">
        <f t="shared" ca="1" si="2"/>
        <v>0</v>
      </c>
      <c r="Z9" s="58">
        <f t="shared" ca="1" si="2"/>
        <v>0</v>
      </c>
      <c r="AA9" s="58">
        <f t="shared" ca="1" si="2"/>
        <v>0</v>
      </c>
      <c r="AB9" s="58">
        <f t="shared" ca="1" si="2"/>
        <v>0</v>
      </c>
      <c r="AC9" s="58">
        <f t="shared" ca="1" si="2"/>
        <v>0</v>
      </c>
      <c r="AD9" s="58">
        <f t="shared" ca="1" si="2"/>
        <v>0</v>
      </c>
      <c r="AE9" s="58">
        <f t="shared" ca="1" si="2"/>
        <v>0</v>
      </c>
      <c r="AF9" s="58">
        <f t="shared" ca="1" si="2"/>
        <v>0</v>
      </c>
      <c r="AG9" s="58">
        <f t="shared" ca="1" si="2"/>
        <v>0</v>
      </c>
      <c r="AH9" s="58">
        <f t="shared" ca="1" si="2"/>
        <v>0</v>
      </c>
    </row>
    <row r="10" spans="1:34">
      <c r="A10" s="752"/>
      <c r="B10" s="8" t="s">
        <v>70</v>
      </c>
      <c r="C10" s="57"/>
      <c r="D10" s="58" t="e">
        <f ca="1">D7</f>
        <v>#REF!</v>
      </c>
      <c r="E10" s="58" t="e">
        <f t="shared" ref="E10:AH10" ca="1" si="3">E7+D10</f>
        <v>#REF!</v>
      </c>
      <c r="F10" s="58" t="e">
        <f t="shared" ca="1" si="3"/>
        <v>#REF!</v>
      </c>
      <c r="G10" s="58" t="e">
        <f t="shared" ca="1" si="3"/>
        <v>#REF!</v>
      </c>
      <c r="H10" s="58" t="e">
        <f t="shared" ca="1" si="3"/>
        <v>#REF!</v>
      </c>
      <c r="I10" s="58" t="e">
        <f t="shared" ca="1" si="3"/>
        <v>#REF!</v>
      </c>
      <c r="J10" s="58" t="e">
        <f t="shared" ca="1" si="3"/>
        <v>#REF!</v>
      </c>
      <c r="K10" s="58" t="e">
        <f t="shared" ca="1" si="3"/>
        <v>#REF!</v>
      </c>
      <c r="L10" s="58" t="e">
        <f t="shared" ca="1" si="3"/>
        <v>#REF!</v>
      </c>
      <c r="M10" s="58" t="e">
        <f t="shared" ca="1" si="3"/>
        <v>#REF!</v>
      </c>
      <c r="N10" s="58" t="e">
        <f t="shared" ca="1" si="3"/>
        <v>#REF!</v>
      </c>
      <c r="O10" s="58" t="e">
        <f t="shared" ca="1" si="3"/>
        <v>#REF!</v>
      </c>
      <c r="P10" s="58" t="e">
        <f t="shared" ca="1" si="3"/>
        <v>#REF!</v>
      </c>
      <c r="Q10" s="58" t="e">
        <f t="shared" ca="1" si="3"/>
        <v>#REF!</v>
      </c>
      <c r="R10" s="58" t="e">
        <f t="shared" ca="1" si="3"/>
        <v>#REF!</v>
      </c>
      <c r="S10" s="58" t="e">
        <f t="shared" ca="1" si="3"/>
        <v>#REF!</v>
      </c>
      <c r="T10" s="58" t="e">
        <f t="shared" ca="1" si="3"/>
        <v>#REF!</v>
      </c>
      <c r="U10" s="58" t="e">
        <f t="shared" ca="1" si="3"/>
        <v>#REF!</v>
      </c>
      <c r="V10" s="58" t="e">
        <f t="shared" ca="1" si="3"/>
        <v>#REF!</v>
      </c>
      <c r="W10" s="58" t="e">
        <f t="shared" ca="1" si="3"/>
        <v>#REF!</v>
      </c>
      <c r="X10" s="58" t="e">
        <f t="shared" ca="1" si="3"/>
        <v>#REF!</v>
      </c>
      <c r="Y10" s="58" t="e">
        <f t="shared" ca="1" si="3"/>
        <v>#REF!</v>
      </c>
      <c r="Z10" s="58" t="e">
        <f t="shared" ca="1" si="3"/>
        <v>#REF!</v>
      </c>
      <c r="AA10" s="58" t="e">
        <f t="shared" ca="1" si="3"/>
        <v>#REF!</v>
      </c>
      <c r="AB10" s="58" t="e">
        <f t="shared" ca="1" si="3"/>
        <v>#REF!</v>
      </c>
      <c r="AC10" s="58" t="e">
        <f t="shared" ca="1" si="3"/>
        <v>#REF!</v>
      </c>
      <c r="AD10" s="58" t="e">
        <f t="shared" ca="1" si="3"/>
        <v>#REF!</v>
      </c>
      <c r="AE10" s="58" t="e">
        <f t="shared" ca="1" si="3"/>
        <v>#REF!</v>
      </c>
      <c r="AF10" s="58" t="e">
        <f t="shared" ca="1" si="3"/>
        <v>#REF!</v>
      </c>
      <c r="AG10" s="58" t="e">
        <f t="shared" ca="1" si="3"/>
        <v>#REF!</v>
      </c>
      <c r="AH10" s="58" t="e">
        <f t="shared" ca="1" si="3"/>
        <v>#REF!</v>
      </c>
    </row>
    <row r="11" spans="1:34">
      <c r="A11" s="753"/>
      <c r="B11" s="8" t="s">
        <v>71</v>
      </c>
      <c r="C11" s="57"/>
      <c r="D11" s="58" t="e">
        <f t="shared" ref="D11:AH11" ca="1" si="4">D9-D10</f>
        <v>#REF!</v>
      </c>
      <c r="E11" s="58" t="e">
        <f t="shared" ca="1" si="4"/>
        <v>#REF!</v>
      </c>
      <c r="F11" s="58" t="e">
        <f t="shared" ca="1" si="4"/>
        <v>#REF!</v>
      </c>
      <c r="G11" s="58" t="e">
        <f t="shared" ca="1" si="4"/>
        <v>#REF!</v>
      </c>
      <c r="H11" s="58" t="e">
        <f t="shared" ca="1" si="4"/>
        <v>#REF!</v>
      </c>
      <c r="I11" s="58" t="e">
        <f t="shared" ca="1" si="4"/>
        <v>#REF!</v>
      </c>
      <c r="J11" s="58" t="e">
        <f t="shared" ca="1" si="4"/>
        <v>#REF!</v>
      </c>
      <c r="K11" s="58" t="e">
        <f t="shared" ca="1" si="4"/>
        <v>#REF!</v>
      </c>
      <c r="L11" s="58" t="e">
        <f t="shared" ca="1" si="4"/>
        <v>#REF!</v>
      </c>
      <c r="M11" s="58" t="e">
        <f t="shared" ca="1" si="4"/>
        <v>#REF!</v>
      </c>
      <c r="N11" s="58" t="e">
        <f t="shared" ca="1" si="4"/>
        <v>#REF!</v>
      </c>
      <c r="O11" s="58" t="e">
        <f t="shared" ca="1" si="4"/>
        <v>#REF!</v>
      </c>
      <c r="P11" s="58" t="e">
        <f t="shared" ca="1" si="4"/>
        <v>#REF!</v>
      </c>
      <c r="Q11" s="58" t="e">
        <f t="shared" ca="1" si="4"/>
        <v>#REF!</v>
      </c>
      <c r="R11" s="58" t="e">
        <f t="shared" ca="1" si="4"/>
        <v>#REF!</v>
      </c>
      <c r="S11" s="58" t="e">
        <f t="shared" ca="1" si="4"/>
        <v>#REF!</v>
      </c>
      <c r="T11" s="58" t="e">
        <f t="shared" ca="1" si="4"/>
        <v>#REF!</v>
      </c>
      <c r="U11" s="58" t="e">
        <f t="shared" ca="1" si="4"/>
        <v>#REF!</v>
      </c>
      <c r="V11" s="58" t="e">
        <f t="shared" ca="1" si="4"/>
        <v>#REF!</v>
      </c>
      <c r="W11" s="58" t="e">
        <f t="shared" ca="1" si="4"/>
        <v>#REF!</v>
      </c>
      <c r="X11" s="58" t="e">
        <f t="shared" ca="1" si="4"/>
        <v>#REF!</v>
      </c>
      <c r="Y11" s="58" t="e">
        <f t="shared" ca="1" si="4"/>
        <v>#REF!</v>
      </c>
      <c r="Z11" s="58" t="e">
        <f t="shared" ca="1" si="4"/>
        <v>#REF!</v>
      </c>
      <c r="AA11" s="58" t="e">
        <f t="shared" ca="1" si="4"/>
        <v>#REF!</v>
      </c>
      <c r="AB11" s="58" t="e">
        <f t="shared" ca="1" si="4"/>
        <v>#REF!</v>
      </c>
      <c r="AC11" s="58" t="e">
        <f t="shared" ca="1" si="4"/>
        <v>#REF!</v>
      </c>
      <c r="AD11" s="58" t="e">
        <f t="shared" ca="1" si="4"/>
        <v>#REF!</v>
      </c>
      <c r="AE11" s="58" t="e">
        <f t="shared" ca="1" si="4"/>
        <v>#REF!</v>
      </c>
      <c r="AF11" s="58" t="e">
        <f t="shared" ca="1" si="4"/>
        <v>#REF!</v>
      </c>
      <c r="AG11" s="58" t="e">
        <f t="shared" ca="1" si="4"/>
        <v>#REF!</v>
      </c>
      <c r="AH11" s="58" t="e">
        <f t="shared" ca="1" si="4"/>
        <v>#REF!</v>
      </c>
    </row>
    <row r="12" spans="1:34" ht="8.25" customHeight="1">
      <c r="A12" s="53"/>
      <c r="B12" s="20"/>
      <c r="C12" s="59"/>
      <c r="D12" s="60"/>
      <c r="E12" s="60"/>
      <c r="F12" s="60"/>
      <c r="G12" s="60"/>
      <c r="H12" s="60"/>
      <c r="I12" s="60"/>
      <c r="J12" s="60"/>
      <c r="K12" s="60"/>
      <c r="L12" s="60"/>
      <c r="M12" s="60"/>
      <c r="N12" s="60"/>
      <c r="O12" s="60"/>
      <c r="P12" s="60"/>
      <c r="Q12" s="60"/>
      <c r="R12" s="60"/>
      <c r="S12" s="60"/>
      <c r="T12" s="60"/>
      <c r="U12" s="60"/>
      <c r="V12" s="60"/>
      <c r="W12" s="60"/>
      <c r="X12" s="60"/>
      <c r="Y12" s="60"/>
      <c r="Z12" s="60"/>
      <c r="AA12" s="60"/>
      <c r="AB12" s="60"/>
      <c r="AC12" s="60"/>
      <c r="AD12" s="60"/>
      <c r="AE12" s="60"/>
      <c r="AF12" s="60"/>
      <c r="AG12" s="60"/>
      <c r="AH12" s="60"/>
    </row>
    <row r="13" spans="1:34" s="24" customFormat="1" ht="39" customHeight="1">
      <c r="A13" s="51" t="s">
        <v>67</v>
      </c>
      <c r="B13" s="52" t="s">
        <v>4</v>
      </c>
      <c r="C13" s="88">
        <v>19</v>
      </c>
      <c r="D13" s="61" t="e">
        <f ca="1">C13+D7-D16</f>
        <v>#REF!</v>
      </c>
      <c r="E13" s="61" t="e">
        <f t="shared" ref="E13:AH13" ca="1" si="5">D13+E7-E16</f>
        <v>#REF!</v>
      </c>
      <c r="F13" s="61" t="e">
        <f t="shared" ca="1" si="5"/>
        <v>#REF!</v>
      </c>
      <c r="G13" s="61" t="e">
        <f t="shared" ca="1" si="5"/>
        <v>#REF!</v>
      </c>
      <c r="H13" s="61" t="e">
        <f t="shared" ca="1" si="5"/>
        <v>#REF!</v>
      </c>
      <c r="I13" s="61" t="e">
        <f t="shared" ca="1" si="5"/>
        <v>#REF!</v>
      </c>
      <c r="J13" s="61" t="e">
        <f t="shared" ca="1" si="5"/>
        <v>#REF!</v>
      </c>
      <c r="K13" s="61" t="e">
        <f t="shared" ca="1" si="5"/>
        <v>#REF!</v>
      </c>
      <c r="L13" s="61" t="e">
        <f t="shared" ca="1" si="5"/>
        <v>#REF!</v>
      </c>
      <c r="M13" s="61" t="e">
        <f t="shared" ca="1" si="5"/>
        <v>#REF!</v>
      </c>
      <c r="N13" s="61" t="e">
        <f t="shared" ca="1" si="5"/>
        <v>#REF!</v>
      </c>
      <c r="O13" s="61" t="e">
        <f t="shared" ca="1" si="5"/>
        <v>#REF!</v>
      </c>
      <c r="P13" s="61" t="e">
        <f t="shared" ca="1" si="5"/>
        <v>#REF!</v>
      </c>
      <c r="Q13" s="61" t="e">
        <f t="shared" ca="1" si="5"/>
        <v>#REF!</v>
      </c>
      <c r="R13" s="61" t="e">
        <f t="shared" ca="1" si="5"/>
        <v>#REF!</v>
      </c>
      <c r="S13" s="61" t="e">
        <f t="shared" ca="1" si="5"/>
        <v>#REF!</v>
      </c>
      <c r="T13" s="61" t="e">
        <f t="shared" ca="1" si="5"/>
        <v>#REF!</v>
      </c>
      <c r="U13" s="61" t="e">
        <f t="shared" ca="1" si="5"/>
        <v>#REF!</v>
      </c>
      <c r="V13" s="61" t="e">
        <f t="shared" ca="1" si="5"/>
        <v>#REF!</v>
      </c>
      <c r="W13" s="61" t="e">
        <f t="shared" ca="1" si="5"/>
        <v>#REF!</v>
      </c>
      <c r="X13" s="61" t="e">
        <f t="shared" ca="1" si="5"/>
        <v>#REF!</v>
      </c>
      <c r="Y13" s="61" t="e">
        <f t="shared" ca="1" si="5"/>
        <v>#REF!</v>
      </c>
      <c r="Z13" s="61" t="e">
        <f t="shared" ca="1" si="5"/>
        <v>#REF!</v>
      </c>
      <c r="AA13" s="61" t="e">
        <f t="shared" ca="1" si="5"/>
        <v>#REF!</v>
      </c>
      <c r="AB13" s="61" t="e">
        <f t="shared" ca="1" si="5"/>
        <v>#REF!</v>
      </c>
      <c r="AC13" s="61" t="e">
        <f t="shared" ca="1" si="5"/>
        <v>#REF!</v>
      </c>
      <c r="AD13" s="61" t="e">
        <f t="shared" ca="1" si="5"/>
        <v>#REF!</v>
      </c>
      <c r="AE13" s="61" t="e">
        <f t="shared" ca="1" si="5"/>
        <v>#REF!</v>
      </c>
      <c r="AF13" s="61" t="e">
        <f t="shared" ca="1" si="5"/>
        <v>#REF!</v>
      </c>
      <c r="AG13" s="61" t="e">
        <f t="shared" ca="1" si="5"/>
        <v>#REF!</v>
      </c>
      <c r="AH13" s="61" t="e">
        <f t="shared" ca="1" si="5"/>
        <v>#REF!</v>
      </c>
    </row>
    <row r="14" spans="1:34" ht="7.5" customHeight="1">
      <c r="C14" s="62"/>
      <c r="D14" s="63"/>
      <c r="E14" s="63"/>
      <c r="F14" s="63"/>
      <c r="G14" s="63"/>
      <c r="H14" s="63"/>
      <c r="I14" s="63"/>
      <c r="J14" s="63"/>
      <c r="K14" s="63"/>
      <c r="L14" s="63"/>
      <c r="M14" s="63"/>
      <c r="N14" s="63"/>
      <c r="O14" s="63"/>
      <c r="P14" s="63"/>
      <c r="Q14" s="63"/>
      <c r="R14" s="63"/>
      <c r="S14" s="63"/>
      <c r="T14" s="63"/>
      <c r="U14" s="63"/>
      <c r="V14" s="63"/>
      <c r="W14" s="63"/>
      <c r="X14" s="63"/>
      <c r="Y14" s="63"/>
      <c r="Z14" s="63"/>
      <c r="AA14" s="63"/>
      <c r="AB14" s="63"/>
      <c r="AC14" s="63"/>
      <c r="AD14" s="63"/>
      <c r="AE14" s="63"/>
      <c r="AF14" s="63"/>
      <c r="AG14" s="63"/>
      <c r="AH14" s="63"/>
    </row>
    <row r="15" spans="1:34">
      <c r="A15" s="751" t="s">
        <v>10</v>
      </c>
      <c r="B15" s="46" t="s">
        <v>3</v>
      </c>
      <c r="C15" s="58"/>
      <c r="D15" s="58">
        <f ca="1">SUMIF(Производство_План!$B$8:$B$374,D$5,Производство_План!$AU$8:$AU$374)</f>
        <v>0</v>
      </c>
      <c r="E15" s="58">
        <f ca="1">SUMIF(Производство_План!$B$8:$B$374,E5,Производство_План!$AU$8:$AU$374)</f>
        <v>0</v>
      </c>
      <c r="F15" s="58">
        <f ca="1">SUMIF(Производство_План!$B$8:$B$374,F5,Производство_План!$AU$8:$AU$374)</f>
        <v>0</v>
      </c>
      <c r="G15" s="58">
        <f ca="1">SUMIF(Производство_План!$B$8:$B$374,G5,Производство_План!$AU$8:$AU$374)</f>
        <v>0</v>
      </c>
      <c r="H15" s="58">
        <f ca="1">SUMIF(Производство_План!$B$8:$B$374,H5,Производство_План!$AU$8:$AU$374)</f>
        <v>0</v>
      </c>
      <c r="I15" s="58">
        <f ca="1">SUMIF(Производство_План!$B$8:$B$374,I5,Производство_План!$AU$8:$AU$374)</f>
        <v>0</v>
      </c>
      <c r="J15" s="58">
        <f ca="1">SUMIF(Производство_План!$B$8:$B$374,J5,Производство_План!$AU$8:$AU$374)</f>
        <v>0</v>
      </c>
      <c r="K15" s="58">
        <f ca="1">SUMIF(Производство_План!$B$8:$B$374,K5,Производство_План!$AU$8:$AU$374)</f>
        <v>0</v>
      </c>
      <c r="L15" s="58">
        <f ca="1">SUMIF(Производство_План!$B$8:$B$374,L5,Производство_План!$AU$8:$AU$374)</f>
        <v>0</v>
      </c>
      <c r="M15" s="58">
        <f ca="1">SUMIF(Производство_План!$B$8:$B$374,M5,Производство_План!$AU$8:$AU$374)</f>
        <v>0</v>
      </c>
      <c r="N15" s="58">
        <f ca="1">SUMIF(Производство_План!$B$8:$B$374,N5,Производство_План!$AU$8:$AU$374)</f>
        <v>0</v>
      </c>
      <c r="O15" s="58">
        <f ca="1">SUMIF(Производство_План!$B$8:$B$374,O5,Производство_План!$AU$8:$AU$374)</f>
        <v>0</v>
      </c>
      <c r="P15" s="58">
        <f ca="1">SUMIF(Производство_План!$B$8:$B$374,P5,Производство_План!$AU$8:$AU$374)</f>
        <v>0</v>
      </c>
      <c r="Q15" s="58">
        <f ca="1">SUMIF(Производство_План!$B$8:$B$374,Q5,Производство_План!$AU$8:$AU$374)</f>
        <v>0</v>
      </c>
      <c r="R15" s="58">
        <f ca="1">SUMIF(Производство_План!$B$8:$B$374,R5,Производство_План!$AU$8:$AU$374)</f>
        <v>0</v>
      </c>
      <c r="S15" s="58">
        <f ca="1">SUMIF(Производство_План!$B$8:$B$374,S5,Производство_План!$AU$8:$AU$374)</f>
        <v>0</v>
      </c>
      <c r="T15" s="58">
        <f ca="1">SUMIF(Производство_План!$B$8:$B$374,T5,Производство_План!$AU$8:$AU$374)</f>
        <v>0</v>
      </c>
      <c r="U15" s="58">
        <f ca="1">SUMIF(Производство_План!$B$8:$B$374,U5,Производство_План!$AU$8:$AU$374)</f>
        <v>0</v>
      </c>
      <c r="V15" s="58">
        <f ca="1">SUMIF(Производство_План!$B$8:$B$374,V5,Производство_План!$AU$8:$AU$374)</f>
        <v>0</v>
      </c>
      <c r="W15" s="58">
        <f ca="1">SUMIF(Производство_План!$B$8:$B$374,W5,Производство_План!$AU$8:$AU$374)</f>
        <v>0</v>
      </c>
      <c r="X15" s="58">
        <f ca="1">SUMIF(Производство_План!$B$8:$B$374,X5,Производство_План!$AU$8:$AU$374)</f>
        <v>0</v>
      </c>
      <c r="Y15" s="58">
        <f ca="1">SUMIF(Производство_План!$B$8:$B$374,Y5,Производство_План!$AU$8:$AU$374)</f>
        <v>0</v>
      </c>
      <c r="Z15" s="58">
        <f ca="1">SUMIF(Производство_План!$B$8:$B$374,Z5,Производство_План!$AU$8:$AU$374)</f>
        <v>0</v>
      </c>
      <c r="AA15" s="58">
        <f ca="1">SUMIF(Производство_План!$B$8:$B$374,AA5,Производство_План!$AU$8:$AU$374)</f>
        <v>0</v>
      </c>
      <c r="AB15" s="58">
        <f ca="1">SUMIF(Производство_План!$B$8:$B$374,AB5,Производство_План!$AU$8:$AU$374)</f>
        <v>0</v>
      </c>
      <c r="AC15" s="58">
        <f ca="1">SUMIF(Производство_План!$B$8:$B$374,AC5,Производство_План!$AU$8:$AU$374)</f>
        <v>0</v>
      </c>
      <c r="AD15" s="58">
        <f ca="1">SUMIF(Производство_План!$B$8:$B$374,AD5,Производство_План!$AU$8:$AU$374)</f>
        <v>0</v>
      </c>
      <c r="AE15" s="58">
        <f ca="1">SUMIF(Производство_План!$B$8:$B$374,AE5,Производство_План!$AU$8:$AU$374)</f>
        <v>0</v>
      </c>
      <c r="AF15" s="58">
        <f ca="1">SUMIF(Производство_План!$B$8:$B$374,AF5,Производство_План!$AU$8:$AU$374)</f>
        <v>0</v>
      </c>
      <c r="AG15" s="58">
        <f ca="1">SUMIF(Производство_План!$B$8:$B$374,AG5,Производство_План!$AU$8:$AU$374)</f>
        <v>0</v>
      </c>
      <c r="AH15" s="58">
        <f ca="1">SUMIF(Производство_План!$B$8:$B$374,AH5,Производство_План!$AU$8:$AU$374)</f>
        <v>0</v>
      </c>
    </row>
    <row r="16" spans="1:34">
      <c r="A16" s="752"/>
      <c r="B16" s="46" t="s">
        <v>4</v>
      </c>
      <c r="C16" s="58"/>
      <c r="D16" s="58" t="e">
        <f ca="1">SUMIF(#REF!,D5,#REF!)</f>
        <v>#REF!</v>
      </c>
      <c r="E16" s="58" t="e">
        <f ca="1">SUMIF(#REF!,E5,#REF!)</f>
        <v>#REF!</v>
      </c>
      <c r="F16" s="58" t="e">
        <f ca="1">SUMIF(#REF!,F5,#REF!)</f>
        <v>#REF!</v>
      </c>
      <c r="G16" s="58" t="e">
        <f ca="1">SUMIF(#REF!,G5,#REF!)</f>
        <v>#REF!</v>
      </c>
      <c r="H16" s="58" t="e">
        <f ca="1">SUMIF(#REF!,H5,#REF!)</f>
        <v>#REF!</v>
      </c>
      <c r="I16" s="58" t="e">
        <f ca="1">SUMIF(#REF!,I5,#REF!)</f>
        <v>#REF!</v>
      </c>
      <c r="J16" s="58" t="e">
        <f ca="1">SUMIF(#REF!,J5,#REF!)</f>
        <v>#REF!</v>
      </c>
      <c r="K16" s="58" t="e">
        <f ca="1">SUMIF(#REF!,K5,#REF!)</f>
        <v>#REF!</v>
      </c>
      <c r="L16" s="58" t="e">
        <f ca="1">SUMIF(#REF!,L5,#REF!)</f>
        <v>#REF!</v>
      </c>
      <c r="M16" s="58" t="e">
        <f ca="1">SUMIF(#REF!,M5,#REF!)</f>
        <v>#REF!</v>
      </c>
      <c r="N16" s="58" t="e">
        <f ca="1">SUMIF(#REF!,N5,#REF!)</f>
        <v>#REF!</v>
      </c>
      <c r="O16" s="58" t="e">
        <f ca="1">SUMIF(#REF!,O5,#REF!)</f>
        <v>#REF!</v>
      </c>
      <c r="P16" s="58" t="e">
        <f ca="1">SUMIF(#REF!,P5,#REF!)</f>
        <v>#REF!</v>
      </c>
      <c r="Q16" s="58" t="e">
        <f ca="1">SUMIF(#REF!,Q5,#REF!)</f>
        <v>#REF!</v>
      </c>
      <c r="R16" s="58" t="e">
        <f ca="1">SUMIF(#REF!,R5,#REF!)</f>
        <v>#REF!</v>
      </c>
      <c r="S16" s="58" t="e">
        <f ca="1">SUMIF(#REF!,S5,#REF!)</f>
        <v>#REF!</v>
      </c>
      <c r="T16" s="58" t="e">
        <f ca="1">SUMIF(#REF!,T5,#REF!)</f>
        <v>#REF!</v>
      </c>
      <c r="U16" s="58" t="e">
        <f ca="1">SUMIF(#REF!,U5,#REF!)</f>
        <v>#REF!</v>
      </c>
      <c r="V16" s="58" t="e">
        <f ca="1">SUMIF(#REF!,V5,#REF!)</f>
        <v>#REF!</v>
      </c>
      <c r="W16" s="58" t="e">
        <f ca="1">SUMIF(#REF!,W5,#REF!)</f>
        <v>#REF!</v>
      </c>
      <c r="X16" s="58" t="e">
        <f ca="1">SUMIF(#REF!,X5,#REF!)</f>
        <v>#REF!</v>
      </c>
      <c r="Y16" s="58" t="e">
        <f ca="1">SUMIF(#REF!,Y5,#REF!)</f>
        <v>#REF!</v>
      </c>
      <c r="Z16" s="58" t="e">
        <f ca="1">SUMIF(#REF!,Z5,#REF!)</f>
        <v>#REF!</v>
      </c>
      <c r="AA16" s="58" t="e">
        <f ca="1">SUMIF(#REF!,AA5,#REF!)</f>
        <v>#REF!</v>
      </c>
      <c r="AB16" s="58" t="e">
        <f ca="1">SUMIF(#REF!,AB5,#REF!)</f>
        <v>#REF!</v>
      </c>
      <c r="AC16" s="58" t="e">
        <f ca="1">SUMIF(#REF!,AC5,#REF!)</f>
        <v>#REF!</v>
      </c>
      <c r="AD16" s="58" t="e">
        <f ca="1">SUMIF(#REF!,AD5,#REF!)</f>
        <v>#REF!</v>
      </c>
      <c r="AE16" s="58" t="e">
        <f ca="1">SUMIF(#REF!,AE5,#REF!)</f>
        <v>#REF!</v>
      </c>
      <c r="AF16" s="58" t="e">
        <f ca="1">SUMIF(#REF!,AF5,#REF!)</f>
        <v>#REF!</v>
      </c>
      <c r="AG16" s="58" t="e">
        <f ca="1">SUMIF(#REF!,AG5,#REF!)</f>
        <v>#REF!</v>
      </c>
      <c r="AH16" s="58" t="e">
        <f ca="1">SUMIF(#REF!,AH5,#REF!)</f>
        <v>#REF!</v>
      </c>
    </row>
    <row r="17" spans="1:34">
      <c r="A17" s="752"/>
      <c r="B17" s="46" t="s">
        <v>68</v>
      </c>
      <c r="C17" s="58"/>
      <c r="D17" s="58" t="e">
        <f t="shared" ref="D17:AH17" ca="1" si="6">D15-D16</f>
        <v>#REF!</v>
      </c>
      <c r="E17" s="58" t="e">
        <f t="shared" ca="1" si="6"/>
        <v>#REF!</v>
      </c>
      <c r="F17" s="58" t="e">
        <f t="shared" ca="1" si="6"/>
        <v>#REF!</v>
      </c>
      <c r="G17" s="58" t="e">
        <f t="shared" ca="1" si="6"/>
        <v>#REF!</v>
      </c>
      <c r="H17" s="58" t="e">
        <f t="shared" ca="1" si="6"/>
        <v>#REF!</v>
      </c>
      <c r="I17" s="58" t="e">
        <f t="shared" ca="1" si="6"/>
        <v>#REF!</v>
      </c>
      <c r="J17" s="58" t="e">
        <f t="shared" ca="1" si="6"/>
        <v>#REF!</v>
      </c>
      <c r="K17" s="58" t="e">
        <f t="shared" ca="1" si="6"/>
        <v>#REF!</v>
      </c>
      <c r="L17" s="58" t="e">
        <f t="shared" ca="1" si="6"/>
        <v>#REF!</v>
      </c>
      <c r="M17" s="58" t="e">
        <f t="shared" ca="1" si="6"/>
        <v>#REF!</v>
      </c>
      <c r="N17" s="58" t="e">
        <f t="shared" ca="1" si="6"/>
        <v>#REF!</v>
      </c>
      <c r="O17" s="58" t="e">
        <f t="shared" ca="1" si="6"/>
        <v>#REF!</v>
      </c>
      <c r="P17" s="58" t="e">
        <f t="shared" ca="1" si="6"/>
        <v>#REF!</v>
      </c>
      <c r="Q17" s="58" t="e">
        <f t="shared" ca="1" si="6"/>
        <v>#REF!</v>
      </c>
      <c r="R17" s="58" t="e">
        <f t="shared" ca="1" si="6"/>
        <v>#REF!</v>
      </c>
      <c r="S17" s="58" t="e">
        <f t="shared" ca="1" si="6"/>
        <v>#REF!</v>
      </c>
      <c r="T17" s="58" t="e">
        <f t="shared" ca="1" si="6"/>
        <v>#REF!</v>
      </c>
      <c r="U17" s="58" t="e">
        <f t="shared" ca="1" si="6"/>
        <v>#REF!</v>
      </c>
      <c r="V17" s="58" t="e">
        <f t="shared" ca="1" si="6"/>
        <v>#REF!</v>
      </c>
      <c r="W17" s="58" t="e">
        <f t="shared" ca="1" si="6"/>
        <v>#REF!</v>
      </c>
      <c r="X17" s="58" t="e">
        <f t="shared" ca="1" si="6"/>
        <v>#REF!</v>
      </c>
      <c r="Y17" s="58" t="e">
        <f t="shared" ca="1" si="6"/>
        <v>#REF!</v>
      </c>
      <c r="Z17" s="58" t="e">
        <f t="shared" ca="1" si="6"/>
        <v>#REF!</v>
      </c>
      <c r="AA17" s="58" t="e">
        <f t="shared" ca="1" si="6"/>
        <v>#REF!</v>
      </c>
      <c r="AB17" s="58" t="e">
        <f t="shared" ca="1" si="6"/>
        <v>#REF!</v>
      </c>
      <c r="AC17" s="58" t="e">
        <f t="shared" ca="1" si="6"/>
        <v>#REF!</v>
      </c>
      <c r="AD17" s="58" t="e">
        <f t="shared" ca="1" si="6"/>
        <v>#REF!</v>
      </c>
      <c r="AE17" s="58" t="e">
        <f t="shared" ca="1" si="6"/>
        <v>#REF!</v>
      </c>
      <c r="AF17" s="58" t="e">
        <f t="shared" ca="1" si="6"/>
        <v>#REF!</v>
      </c>
      <c r="AG17" s="58" t="e">
        <f t="shared" ca="1" si="6"/>
        <v>#REF!</v>
      </c>
      <c r="AH17" s="58" t="e">
        <f t="shared" ca="1" si="6"/>
        <v>#REF!</v>
      </c>
    </row>
    <row r="18" spans="1:34">
      <c r="A18" s="752"/>
      <c r="B18" s="46" t="s">
        <v>69</v>
      </c>
      <c r="C18" s="58"/>
      <c r="D18" s="58">
        <f ca="1">D15</f>
        <v>0</v>
      </c>
      <c r="E18" s="58">
        <f t="shared" ref="E18:AH18" ca="1" si="7">E15+D18</f>
        <v>0</v>
      </c>
      <c r="F18" s="58">
        <f t="shared" ca="1" si="7"/>
        <v>0</v>
      </c>
      <c r="G18" s="58">
        <f t="shared" ca="1" si="7"/>
        <v>0</v>
      </c>
      <c r="H18" s="58">
        <f t="shared" ca="1" si="7"/>
        <v>0</v>
      </c>
      <c r="I18" s="58">
        <f t="shared" ca="1" si="7"/>
        <v>0</v>
      </c>
      <c r="J18" s="58">
        <f t="shared" ca="1" si="7"/>
        <v>0</v>
      </c>
      <c r="K18" s="58">
        <f t="shared" ca="1" si="7"/>
        <v>0</v>
      </c>
      <c r="L18" s="58">
        <f t="shared" ca="1" si="7"/>
        <v>0</v>
      </c>
      <c r="M18" s="58">
        <f t="shared" ca="1" si="7"/>
        <v>0</v>
      </c>
      <c r="N18" s="58">
        <f t="shared" ca="1" si="7"/>
        <v>0</v>
      </c>
      <c r="O18" s="58">
        <f t="shared" ca="1" si="7"/>
        <v>0</v>
      </c>
      <c r="P18" s="58">
        <f t="shared" ca="1" si="7"/>
        <v>0</v>
      </c>
      <c r="Q18" s="58">
        <f t="shared" ca="1" si="7"/>
        <v>0</v>
      </c>
      <c r="R18" s="58">
        <f t="shared" ca="1" si="7"/>
        <v>0</v>
      </c>
      <c r="S18" s="58">
        <f t="shared" ca="1" si="7"/>
        <v>0</v>
      </c>
      <c r="T18" s="58">
        <f t="shared" ca="1" si="7"/>
        <v>0</v>
      </c>
      <c r="U18" s="58">
        <f t="shared" ca="1" si="7"/>
        <v>0</v>
      </c>
      <c r="V18" s="58">
        <f t="shared" ca="1" si="7"/>
        <v>0</v>
      </c>
      <c r="W18" s="58">
        <f t="shared" ca="1" si="7"/>
        <v>0</v>
      </c>
      <c r="X18" s="58">
        <f t="shared" ca="1" si="7"/>
        <v>0</v>
      </c>
      <c r="Y18" s="58">
        <f t="shared" ca="1" si="7"/>
        <v>0</v>
      </c>
      <c r="Z18" s="58">
        <f t="shared" ca="1" si="7"/>
        <v>0</v>
      </c>
      <c r="AA18" s="58">
        <f t="shared" ca="1" si="7"/>
        <v>0</v>
      </c>
      <c r="AB18" s="58">
        <f t="shared" ca="1" si="7"/>
        <v>0</v>
      </c>
      <c r="AC18" s="58">
        <f t="shared" ca="1" si="7"/>
        <v>0</v>
      </c>
      <c r="AD18" s="58">
        <f t="shared" ca="1" si="7"/>
        <v>0</v>
      </c>
      <c r="AE18" s="58">
        <f t="shared" ca="1" si="7"/>
        <v>0</v>
      </c>
      <c r="AF18" s="58">
        <f t="shared" ca="1" si="7"/>
        <v>0</v>
      </c>
      <c r="AG18" s="58">
        <f t="shared" ca="1" si="7"/>
        <v>0</v>
      </c>
      <c r="AH18" s="58">
        <f t="shared" ca="1" si="7"/>
        <v>0</v>
      </c>
    </row>
    <row r="19" spans="1:34">
      <c r="A19" s="752"/>
      <c r="B19" s="46" t="s">
        <v>70</v>
      </c>
      <c r="C19" s="58"/>
      <c r="D19" s="58" t="e">
        <f ca="1">D16</f>
        <v>#REF!</v>
      </c>
      <c r="E19" s="58" t="e">
        <f t="shared" ref="E19:AH19" ca="1" si="8">E16+D19</f>
        <v>#REF!</v>
      </c>
      <c r="F19" s="58" t="e">
        <f t="shared" ca="1" si="8"/>
        <v>#REF!</v>
      </c>
      <c r="G19" s="58" t="e">
        <f t="shared" ca="1" si="8"/>
        <v>#REF!</v>
      </c>
      <c r="H19" s="58" t="e">
        <f t="shared" ca="1" si="8"/>
        <v>#REF!</v>
      </c>
      <c r="I19" s="58" t="e">
        <f t="shared" ca="1" si="8"/>
        <v>#REF!</v>
      </c>
      <c r="J19" s="58" t="e">
        <f t="shared" ca="1" si="8"/>
        <v>#REF!</v>
      </c>
      <c r="K19" s="58" t="e">
        <f t="shared" ca="1" si="8"/>
        <v>#REF!</v>
      </c>
      <c r="L19" s="58" t="e">
        <f t="shared" ca="1" si="8"/>
        <v>#REF!</v>
      </c>
      <c r="M19" s="58" t="e">
        <f t="shared" ca="1" si="8"/>
        <v>#REF!</v>
      </c>
      <c r="N19" s="58" t="e">
        <f t="shared" ca="1" si="8"/>
        <v>#REF!</v>
      </c>
      <c r="O19" s="58" t="e">
        <f t="shared" ca="1" si="8"/>
        <v>#REF!</v>
      </c>
      <c r="P19" s="58" t="e">
        <f t="shared" ca="1" si="8"/>
        <v>#REF!</v>
      </c>
      <c r="Q19" s="58" t="e">
        <f t="shared" ca="1" si="8"/>
        <v>#REF!</v>
      </c>
      <c r="R19" s="58" t="e">
        <f t="shared" ca="1" si="8"/>
        <v>#REF!</v>
      </c>
      <c r="S19" s="58" t="e">
        <f t="shared" ca="1" si="8"/>
        <v>#REF!</v>
      </c>
      <c r="T19" s="58" t="e">
        <f t="shared" ca="1" si="8"/>
        <v>#REF!</v>
      </c>
      <c r="U19" s="58" t="e">
        <f t="shared" ca="1" si="8"/>
        <v>#REF!</v>
      </c>
      <c r="V19" s="58" t="e">
        <f t="shared" ca="1" si="8"/>
        <v>#REF!</v>
      </c>
      <c r="W19" s="58" t="e">
        <f t="shared" ca="1" si="8"/>
        <v>#REF!</v>
      </c>
      <c r="X19" s="58" t="e">
        <f t="shared" ca="1" si="8"/>
        <v>#REF!</v>
      </c>
      <c r="Y19" s="58" t="e">
        <f t="shared" ca="1" si="8"/>
        <v>#REF!</v>
      </c>
      <c r="Z19" s="58" t="e">
        <f t="shared" ca="1" si="8"/>
        <v>#REF!</v>
      </c>
      <c r="AA19" s="58" t="e">
        <f t="shared" ca="1" si="8"/>
        <v>#REF!</v>
      </c>
      <c r="AB19" s="58" t="e">
        <f t="shared" ca="1" si="8"/>
        <v>#REF!</v>
      </c>
      <c r="AC19" s="58" t="e">
        <f t="shared" ca="1" si="8"/>
        <v>#REF!</v>
      </c>
      <c r="AD19" s="58" t="e">
        <f t="shared" ca="1" si="8"/>
        <v>#REF!</v>
      </c>
      <c r="AE19" s="58" t="e">
        <f t="shared" ca="1" si="8"/>
        <v>#REF!</v>
      </c>
      <c r="AF19" s="58" t="e">
        <f t="shared" ca="1" si="8"/>
        <v>#REF!</v>
      </c>
      <c r="AG19" s="58" t="e">
        <f t="shared" ca="1" si="8"/>
        <v>#REF!</v>
      </c>
      <c r="AH19" s="58" t="e">
        <f t="shared" ca="1" si="8"/>
        <v>#REF!</v>
      </c>
    </row>
    <row r="20" spans="1:34">
      <c r="A20" s="753"/>
      <c r="B20" s="46" t="s">
        <v>71</v>
      </c>
      <c r="C20" s="58"/>
      <c r="D20" s="58" t="e">
        <f t="shared" ref="D20:AH20" ca="1" si="9">D18-D19</f>
        <v>#REF!</v>
      </c>
      <c r="E20" s="58" t="e">
        <f t="shared" ca="1" si="9"/>
        <v>#REF!</v>
      </c>
      <c r="F20" s="58" t="e">
        <f t="shared" ca="1" si="9"/>
        <v>#REF!</v>
      </c>
      <c r="G20" s="58" t="e">
        <f t="shared" ca="1" si="9"/>
        <v>#REF!</v>
      </c>
      <c r="H20" s="58" t="e">
        <f t="shared" ca="1" si="9"/>
        <v>#REF!</v>
      </c>
      <c r="I20" s="58" t="e">
        <f t="shared" ca="1" si="9"/>
        <v>#REF!</v>
      </c>
      <c r="J20" s="58" t="e">
        <f t="shared" ca="1" si="9"/>
        <v>#REF!</v>
      </c>
      <c r="K20" s="58" t="e">
        <f t="shared" ca="1" si="9"/>
        <v>#REF!</v>
      </c>
      <c r="L20" s="58" t="e">
        <f t="shared" ca="1" si="9"/>
        <v>#REF!</v>
      </c>
      <c r="M20" s="58" t="e">
        <f t="shared" ca="1" si="9"/>
        <v>#REF!</v>
      </c>
      <c r="N20" s="58" t="e">
        <f t="shared" ca="1" si="9"/>
        <v>#REF!</v>
      </c>
      <c r="O20" s="58" t="e">
        <f t="shared" ca="1" si="9"/>
        <v>#REF!</v>
      </c>
      <c r="P20" s="58" t="e">
        <f t="shared" ca="1" si="9"/>
        <v>#REF!</v>
      </c>
      <c r="Q20" s="58" t="e">
        <f t="shared" ca="1" si="9"/>
        <v>#REF!</v>
      </c>
      <c r="R20" s="58" t="e">
        <f t="shared" ca="1" si="9"/>
        <v>#REF!</v>
      </c>
      <c r="S20" s="58" t="e">
        <f t="shared" ca="1" si="9"/>
        <v>#REF!</v>
      </c>
      <c r="T20" s="58" t="e">
        <f t="shared" ca="1" si="9"/>
        <v>#REF!</v>
      </c>
      <c r="U20" s="58" t="e">
        <f t="shared" ca="1" si="9"/>
        <v>#REF!</v>
      </c>
      <c r="V20" s="58" t="e">
        <f t="shared" ca="1" si="9"/>
        <v>#REF!</v>
      </c>
      <c r="W20" s="58" t="e">
        <f t="shared" ca="1" si="9"/>
        <v>#REF!</v>
      </c>
      <c r="X20" s="58" t="e">
        <f t="shared" ca="1" si="9"/>
        <v>#REF!</v>
      </c>
      <c r="Y20" s="58" t="e">
        <f t="shared" ca="1" si="9"/>
        <v>#REF!</v>
      </c>
      <c r="Z20" s="58" t="e">
        <f t="shared" ca="1" si="9"/>
        <v>#REF!</v>
      </c>
      <c r="AA20" s="58" t="e">
        <f t="shared" ca="1" si="9"/>
        <v>#REF!</v>
      </c>
      <c r="AB20" s="58" t="e">
        <f t="shared" ca="1" si="9"/>
        <v>#REF!</v>
      </c>
      <c r="AC20" s="58" t="e">
        <f t="shared" ca="1" si="9"/>
        <v>#REF!</v>
      </c>
      <c r="AD20" s="58" t="e">
        <f t="shared" ca="1" si="9"/>
        <v>#REF!</v>
      </c>
      <c r="AE20" s="58" t="e">
        <f t="shared" ca="1" si="9"/>
        <v>#REF!</v>
      </c>
      <c r="AF20" s="58" t="e">
        <f t="shared" ca="1" si="9"/>
        <v>#REF!</v>
      </c>
      <c r="AG20" s="58" t="e">
        <f t="shared" ca="1" si="9"/>
        <v>#REF!</v>
      </c>
      <c r="AH20" s="58" t="e">
        <f t="shared" ca="1" si="9"/>
        <v>#REF!</v>
      </c>
    </row>
    <row r="21" spans="1:34" s="207" customFormat="1">
      <c r="A21" s="53"/>
      <c r="B21" s="208"/>
      <c r="C21" s="60"/>
      <c r="D21" s="60"/>
      <c r="E21" s="60"/>
      <c r="F21" s="60"/>
      <c r="G21" s="60"/>
      <c r="H21" s="60"/>
      <c r="I21" s="60"/>
      <c r="J21" s="60"/>
      <c r="K21" s="60"/>
      <c r="L21" s="60"/>
      <c r="M21" s="60"/>
      <c r="N21" s="60"/>
      <c r="O21" s="60"/>
      <c r="P21" s="60"/>
      <c r="Q21" s="60"/>
      <c r="R21" s="60"/>
      <c r="S21" s="60"/>
      <c r="T21" s="60"/>
      <c r="U21" s="60"/>
      <c r="V21" s="60"/>
      <c r="W21" s="60"/>
      <c r="X21" s="60"/>
      <c r="Y21" s="60"/>
      <c r="Z21" s="60"/>
      <c r="AA21" s="60"/>
      <c r="AB21" s="60"/>
      <c r="AC21" s="60"/>
      <c r="AD21" s="60"/>
      <c r="AE21" s="60"/>
      <c r="AF21" s="60"/>
      <c r="AG21" s="60"/>
      <c r="AH21" s="60"/>
    </row>
    <row r="22" spans="1:34" s="207" customFormat="1">
      <c r="A22" s="751" t="s">
        <v>172</v>
      </c>
      <c r="B22" s="46" t="s">
        <v>3</v>
      </c>
      <c r="C22" s="58"/>
      <c r="D22" s="58">
        <f ca="1">SUMIF(Производство_План!$B$8:$B$374,D$5,Производство_План!$BQ$8:$BQ$374)</f>
        <v>0</v>
      </c>
      <c r="E22" s="58">
        <f ca="1">SUMIF(Производство_План!$B$8:$B$374,E$5,Производство_План!$BQ$8:$BQ$374)</f>
        <v>0</v>
      </c>
      <c r="F22" s="58">
        <f ca="1">SUMIF(Производство_План!$B$8:$B$374,F$5,Производство_План!$BQ$8:$BQ$374)</f>
        <v>0</v>
      </c>
      <c r="G22" s="58">
        <f ca="1">SUMIF(Производство_План!$B$8:$B$374,G$5,Производство_План!$BQ$8:$BQ$374)</f>
        <v>0</v>
      </c>
      <c r="H22" s="58">
        <f ca="1">SUMIF(Производство_План!$B$8:$B$374,H$5,Производство_План!$BQ$8:$BQ$374)</f>
        <v>0</v>
      </c>
      <c r="I22" s="58">
        <f ca="1">SUMIF(Производство_План!$B$8:$B$374,I$5,Производство_План!$BQ$8:$BQ$374)</f>
        <v>0</v>
      </c>
      <c r="J22" s="58">
        <f ca="1">SUMIF(Производство_План!$B$8:$B$374,J$5,Производство_План!$BQ$8:$BQ$374)</f>
        <v>0</v>
      </c>
      <c r="K22" s="58">
        <f ca="1">SUMIF(Производство_План!$B$8:$B$374,K$5,Производство_План!$BQ$8:$BQ$374)</f>
        <v>0</v>
      </c>
      <c r="L22" s="58">
        <f ca="1">SUMIF(Производство_План!$B$8:$B$374,L$5,Производство_План!$BQ$8:$BQ$374)</f>
        <v>0</v>
      </c>
      <c r="M22" s="58">
        <f ca="1">SUMIF(Производство_План!$B$8:$B$374,M$5,Производство_План!$BQ$8:$BQ$374)</f>
        <v>0</v>
      </c>
      <c r="N22" s="58">
        <f ca="1">SUMIF(Производство_План!$B$8:$B$374,N$5,Производство_План!$BQ$8:$BQ$374)</f>
        <v>0</v>
      </c>
      <c r="O22" s="58">
        <f ca="1">SUMIF(Производство_План!$B$8:$B$374,O$5,Производство_План!$BQ$8:$BQ$374)</f>
        <v>0</v>
      </c>
      <c r="P22" s="58">
        <f ca="1">SUMIF(Производство_План!$B$8:$B$374,P$5,Производство_План!$BQ$8:$BQ$374)</f>
        <v>0</v>
      </c>
      <c r="Q22" s="58">
        <f ca="1">SUMIF(Производство_План!$B$8:$B$374,Q$5,Производство_План!$BQ$8:$BQ$374)</f>
        <v>0</v>
      </c>
      <c r="R22" s="58">
        <f ca="1">SUMIF(Производство_План!$B$8:$B$374,R$5,Производство_План!$BQ$8:$BQ$374)</f>
        <v>0</v>
      </c>
      <c r="S22" s="58">
        <f ca="1">SUMIF(Производство_План!$B$8:$B$374,S$5,Производство_План!$BQ$8:$BQ$374)</f>
        <v>0</v>
      </c>
      <c r="T22" s="58">
        <f ca="1">SUMIF(Производство_План!$B$8:$B$374,T$5,Производство_План!$BQ$8:$BQ$374)</f>
        <v>0</v>
      </c>
      <c r="U22" s="58">
        <f ca="1">SUMIF(Производство_План!$B$8:$B$374,U$5,Производство_План!$BQ$8:$BQ$374)</f>
        <v>0</v>
      </c>
      <c r="V22" s="58">
        <f ca="1">SUMIF(Производство_План!$B$8:$B$374,V$5,Производство_План!$BQ$8:$BQ$374)</f>
        <v>0</v>
      </c>
      <c r="W22" s="58">
        <f ca="1">SUMIF(Производство_План!$B$8:$B$374,W$5,Производство_План!$BQ$8:$BQ$374)</f>
        <v>0</v>
      </c>
      <c r="X22" s="58">
        <f ca="1">SUMIF(Производство_План!$B$8:$B$374,X$5,Производство_План!$BQ$8:$BQ$374)</f>
        <v>0</v>
      </c>
      <c r="Y22" s="58">
        <f ca="1">SUMIF(Производство_План!$B$8:$B$374,Y$5,Производство_План!$BQ$8:$BQ$374)</f>
        <v>0</v>
      </c>
      <c r="Z22" s="58">
        <f ca="1">SUMIF(Производство_План!$B$8:$B$374,Z$5,Производство_План!$BQ$8:$BQ$374)</f>
        <v>0</v>
      </c>
      <c r="AA22" s="58">
        <f ca="1">SUMIF(Производство_План!$B$8:$B$374,AA$5,Производство_План!$BQ$8:$BQ$374)</f>
        <v>0</v>
      </c>
      <c r="AB22" s="58">
        <f ca="1">SUMIF(Производство_План!$B$8:$B$374,AB$5,Производство_План!$BQ$8:$BQ$374)</f>
        <v>0</v>
      </c>
      <c r="AC22" s="58">
        <f ca="1">SUMIF(Производство_План!$B$8:$B$374,AC$5,Производство_План!$BQ$8:$BQ$374)</f>
        <v>0</v>
      </c>
      <c r="AD22" s="58">
        <f ca="1">SUMIF(Производство_План!$B$8:$B$374,AD$5,Производство_План!$BQ$8:$BQ$374)</f>
        <v>0</v>
      </c>
      <c r="AE22" s="58">
        <f ca="1">SUMIF(Производство_План!$B$8:$B$374,AE$5,Производство_План!$BQ$8:$BQ$374)</f>
        <v>0</v>
      </c>
      <c r="AF22" s="58">
        <f ca="1">SUMIF(Производство_План!$B$8:$B$374,AF$5,Производство_План!$BQ$8:$BQ$374)</f>
        <v>0</v>
      </c>
      <c r="AG22" s="58">
        <f ca="1">SUMIF(Производство_План!$B$8:$B$374,AG$5,Производство_План!$BQ$8:$BQ$374)</f>
        <v>0</v>
      </c>
      <c r="AH22" s="58">
        <f ca="1">SUMIF(Производство_План!$B$8:$B$374,AH$5,Производство_План!$BQ$8:$BQ$374)</f>
        <v>0</v>
      </c>
    </row>
    <row r="23" spans="1:34" s="207" customFormat="1">
      <c r="A23" s="752"/>
      <c r="B23" s="46" t="s">
        <v>4</v>
      </c>
      <c r="C23" s="58"/>
      <c r="D23" s="58" t="e">
        <f>SUMIF(#REF!,D12,#REF!)</f>
        <v>#REF!</v>
      </c>
      <c r="E23" s="58" t="e">
        <f>SUMIF(#REF!,E12,#REF!)</f>
        <v>#REF!</v>
      </c>
      <c r="F23" s="58" t="e">
        <f>SUMIF(#REF!,F12,#REF!)</f>
        <v>#REF!</v>
      </c>
      <c r="G23" s="58" t="e">
        <f>SUMIF(#REF!,G12,#REF!)</f>
        <v>#REF!</v>
      </c>
      <c r="H23" s="58" t="e">
        <f>SUMIF(#REF!,H12,#REF!)</f>
        <v>#REF!</v>
      </c>
      <c r="I23" s="58" t="e">
        <f>SUMIF(#REF!,I12,#REF!)</f>
        <v>#REF!</v>
      </c>
      <c r="J23" s="58" t="e">
        <f>SUMIF(#REF!,J12,#REF!)</f>
        <v>#REF!</v>
      </c>
      <c r="K23" s="58" t="e">
        <f>SUMIF(#REF!,K12,#REF!)</f>
        <v>#REF!</v>
      </c>
      <c r="L23" s="58" t="e">
        <f>SUMIF(#REF!,L12,#REF!)</f>
        <v>#REF!</v>
      </c>
      <c r="M23" s="58" t="e">
        <f>SUMIF(#REF!,M12,#REF!)</f>
        <v>#REF!</v>
      </c>
      <c r="N23" s="58" t="e">
        <f>SUMIF(#REF!,N12,#REF!)</f>
        <v>#REF!</v>
      </c>
      <c r="O23" s="58" t="e">
        <f>SUMIF(#REF!,O12,#REF!)</f>
        <v>#REF!</v>
      </c>
      <c r="P23" s="58" t="e">
        <f>SUMIF(#REF!,P12,#REF!)</f>
        <v>#REF!</v>
      </c>
      <c r="Q23" s="58" t="e">
        <f>SUMIF(#REF!,Q12,#REF!)</f>
        <v>#REF!</v>
      </c>
      <c r="R23" s="58" t="e">
        <f>SUMIF(#REF!,R12,#REF!)</f>
        <v>#REF!</v>
      </c>
      <c r="S23" s="58" t="e">
        <f>SUMIF(#REF!,S12,#REF!)</f>
        <v>#REF!</v>
      </c>
      <c r="T23" s="58" t="e">
        <f>SUMIF(#REF!,T12,#REF!)</f>
        <v>#REF!</v>
      </c>
      <c r="U23" s="58" t="e">
        <f>SUMIF(#REF!,U12,#REF!)</f>
        <v>#REF!</v>
      </c>
      <c r="V23" s="58" t="e">
        <f>SUMIF(#REF!,V12,#REF!)</f>
        <v>#REF!</v>
      </c>
      <c r="W23" s="58" t="e">
        <f>SUMIF(#REF!,W12,#REF!)</f>
        <v>#REF!</v>
      </c>
      <c r="X23" s="58" t="e">
        <f>SUMIF(#REF!,X12,#REF!)</f>
        <v>#REF!</v>
      </c>
      <c r="Y23" s="58" t="e">
        <f>SUMIF(#REF!,Y12,#REF!)</f>
        <v>#REF!</v>
      </c>
      <c r="Z23" s="58" t="e">
        <f>SUMIF(#REF!,Z12,#REF!)</f>
        <v>#REF!</v>
      </c>
      <c r="AA23" s="58" t="e">
        <f>SUMIF(#REF!,AA12,#REF!)</f>
        <v>#REF!</v>
      </c>
      <c r="AB23" s="58" t="e">
        <f>SUMIF(#REF!,AB12,#REF!)</f>
        <v>#REF!</v>
      </c>
      <c r="AC23" s="58" t="e">
        <f>SUMIF(#REF!,AC12,#REF!)</f>
        <v>#REF!</v>
      </c>
      <c r="AD23" s="58" t="e">
        <f>SUMIF(#REF!,AD12,#REF!)</f>
        <v>#REF!</v>
      </c>
      <c r="AE23" s="58" t="e">
        <f>SUMIF(#REF!,AE12,#REF!)</f>
        <v>#REF!</v>
      </c>
      <c r="AF23" s="58" t="e">
        <f>SUMIF(#REF!,AF12,#REF!)</f>
        <v>#REF!</v>
      </c>
      <c r="AG23" s="58" t="e">
        <f>SUMIF(#REF!,AG12,#REF!)</f>
        <v>#REF!</v>
      </c>
      <c r="AH23" s="58" t="e">
        <f>SUMIF(#REF!,AH12,#REF!)</f>
        <v>#REF!</v>
      </c>
    </row>
    <row r="24" spans="1:34" s="207" customFormat="1">
      <c r="A24" s="752"/>
      <c r="B24" s="46" t="s">
        <v>68</v>
      </c>
      <c r="C24" s="58"/>
      <c r="D24" s="58" t="e">
        <f t="shared" ref="D24:AH24" ca="1" si="10">D22-D23</f>
        <v>#REF!</v>
      </c>
      <c r="E24" s="58" t="e">
        <f t="shared" ca="1" si="10"/>
        <v>#REF!</v>
      </c>
      <c r="F24" s="58" t="e">
        <f t="shared" ca="1" si="10"/>
        <v>#REF!</v>
      </c>
      <c r="G24" s="58" t="e">
        <f t="shared" ca="1" si="10"/>
        <v>#REF!</v>
      </c>
      <c r="H24" s="58" t="e">
        <f t="shared" ca="1" si="10"/>
        <v>#REF!</v>
      </c>
      <c r="I24" s="58" t="e">
        <f t="shared" ca="1" si="10"/>
        <v>#REF!</v>
      </c>
      <c r="J24" s="58" t="e">
        <f t="shared" ca="1" si="10"/>
        <v>#REF!</v>
      </c>
      <c r="K24" s="58" t="e">
        <f t="shared" ca="1" si="10"/>
        <v>#REF!</v>
      </c>
      <c r="L24" s="58" t="e">
        <f t="shared" ca="1" si="10"/>
        <v>#REF!</v>
      </c>
      <c r="M24" s="58" t="e">
        <f t="shared" ca="1" si="10"/>
        <v>#REF!</v>
      </c>
      <c r="N24" s="58" t="e">
        <f t="shared" ca="1" si="10"/>
        <v>#REF!</v>
      </c>
      <c r="O24" s="58" t="e">
        <f t="shared" ca="1" si="10"/>
        <v>#REF!</v>
      </c>
      <c r="P24" s="58" t="e">
        <f t="shared" ca="1" si="10"/>
        <v>#REF!</v>
      </c>
      <c r="Q24" s="58" t="e">
        <f t="shared" ca="1" si="10"/>
        <v>#REF!</v>
      </c>
      <c r="R24" s="58" t="e">
        <f t="shared" ca="1" si="10"/>
        <v>#REF!</v>
      </c>
      <c r="S24" s="58" t="e">
        <f t="shared" ca="1" si="10"/>
        <v>#REF!</v>
      </c>
      <c r="T24" s="58" t="e">
        <f t="shared" ca="1" si="10"/>
        <v>#REF!</v>
      </c>
      <c r="U24" s="58" t="e">
        <f t="shared" ca="1" si="10"/>
        <v>#REF!</v>
      </c>
      <c r="V24" s="58" t="e">
        <f t="shared" ca="1" si="10"/>
        <v>#REF!</v>
      </c>
      <c r="W24" s="58" t="e">
        <f t="shared" ca="1" si="10"/>
        <v>#REF!</v>
      </c>
      <c r="X24" s="58" t="e">
        <f t="shared" ca="1" si="10"/>
        <v>#REF!</v>
      </c>
      <c r="Y24" s="58" t="e">
        <f t="shared" ca="1" si="10"/>
        <v>#REF!</v>
      </c>
      <c r="Z24" s="58" t="e">
        <f t="shared" ca="1" si="10"/>
        <v>#REF!</v>
      </c>
      <c r="AA24" s="58" t="e">
        <f t="shared" ca="1" si="10"/>
        <v>#REF!</v>
      </c>
      <c r="AB24" s="58" t="e">
        <f t="shared" ca="1" si="10"/>
        <v>#REF!</v>
      </c>
      <c r="AC24" s="58" t="e">
        <f t="shared" ca="1" si="10"/>
        <v>#REF!</v>
      </c>
      <c r="AD24" s="58" t="e">
        <f t="shared" ca="1" si="10"/>
        <v>#REF!</v>
      </c>
      <c r="AE24" s="58" t="e">
        <f t="shared" ca="1" si="10"/>
        <v>#REF!</v>
      </c>
      <c r="AF24" s="58" t="e">
        <f t="shared" ca="1" si="10"/>
        <v>#REF!</v>
      </c>
      <c r="AG24" s="58" t="e">
        <f t="shared" ca="1" si="10"/>
        <v>#REF!</v>
      </c>
      <c r="AH24" s="58" t="e">
        <f t="shared" ca="1" si="10"/>
        <v>#REF!</v>
      </c>
    </row>
    <row r="25" spans="1:34" s="207" customFormat="1">
      <c r="A25" s="752"/>
      <c r="B25" s="46" t="s">
        <v>69</v>
      </c>
      <c r="C25" s="58"/>
      <c r="D25" s="58">
        <f ca="1">D22</f>
        <v>0</v>
      </c>
      <c r="E25" s="58">
        <f t="shared" ref="E25:AH26" ca="1" si="11">E22+D25</f>
        <v>0</v>
      </c>
      <c r="F25" s="58">
        <f t="shared" ca="1" si="11"/>
        <v>0</v>
      </c>
      <c r="G25" s="58">
        <f t="shared" ca="1" si="11"/>
        <v>0</v>
      </c>
      <c r="H25" s="58">
        <f t="shared" ca="1" si="11"/>
        <v>0</v>
      </c>
      <c r="I25" s="58">
        <f t="shared" ca="1" si="11"/>
        <v>0</v>
      </c>
      <c r="J25" s="58">
        <f t="shared" ca="1" si="11"/>
        <v>0</v>
      </c>
      <c r="K25" s="58">
        <f t="shared" ca="1" si="11"/>
        <v>0</v>
      </c>
      <c r="L25" s="58">
        <f t="shared" ca="1" si="11"/>
        <v>0</v>
      </c>
      <c r="M25" s="58">
        <f t="shared" ca="1" si="11"/>
        <v>0</v>
      </c>
      <c r="N25" s="58">
        <f t="shared" ca="1" si="11"/>
        <v>0</v>
      </c>
      <c r="O25" s="58">
        <f t="shared" ca="1" si="11"/>
        <v>0</v>
      </c>
      <c r="P25" s="58">
        <f t="shared" ca="1" si="11"/>
        <v>0</v>
      </c>
      <c r="Q25" s="58">
        <f t="shared" ca="1" si="11"/>
        <v>0</v>
      </c>
      <c r="R25" s="58">
        <f t="shared" ca="1" si="11"/>
        <v>0</v>
      </c>
      <c r="S25" s="58">
        <f t="shared" ca="1" si="11"/>
        <v>0</v>
      </c>
      <c r="T25" s="58">
        <f t="shared" ca="1" si="11"/>
        <v>0</v>
      </c>
      <c r="U25" s="58">
        <f t="shared" ca="1" si="11"/>
        <v>0</v>
      </c>
      <c r="V25" s="58">
        <f t="shared" ca="1" si="11"/>
        <v>0</v>
      </c>
      <c r="W25" s="58">
        <f t="shared" ca="1" si="11"/>
        <v>0</v>
      </c>
      <c r="X25" s="58">
        <f t="shared" ca="1" si="11"/>
        <v>0</v>
      </c>
      <c r="Y25" s="58">
        <f t="shared" ca="1" si="11"/>
        <v>0</v>
      </c>
      <c r="Z25" s="58">
        <f t="shared" ca="1" si="11"/>
        <v>0</v>
      </c>
      <c r="AA25" s="58">
        <f t="shared" ca="1" si="11"/>
        <v>0</v>
      </c>
      <c r="AB25" s="58">
        <f t="shared" ca="1" si="11"/>
        <v>0</v>
      </c>
      <c r="AC25" s="58">
        <f t="shared" ca="1" si="11"/>
        <v>0</v>
      </c>
      <c r="AD25" s="58">
        <f t="shared" ca="1" si="11"/>
        <v>0</v>
      </c>
      <c r="AE25" s="58">
        <f t="shared" ca="1" si="11"/>
        <v>0</v>
      </c>
      <c r="AF25" s="58">
        <f t="shared" ca="1" si="11"/>
        <v>0</v>
      </c>
      <c r="AG25" s="58">
        <f t="shared" ca="1" si="11"/>
        <v>0</v>
      </c>
      <c r="AH25" s="58">
        <f t="shared" ca="1" si="11"/>
        <v>0</v>
      </c>
    </row>
    <row r="26" spans="1:34" s="207" customFormat="1">
      <c r="A26" s="752"/>
      <c r="B26" s="46" t="s">
        <v>70</v>
      </c>
      <c r="C26" s="58"/>
      <c r="D26" s="58" t="e">
        <f>D23</f>
        <v>#REF!</v>
      </c>
      <c r="E26" s="58" t="e">
        <f t="shared" si="11"/>
        <v>#REF!</v>
      </c>
      <c r="F26" s="58" t="e">
        <f t="shared" si="11"/>
        <v>#REF!</v>
      </c>
      <c r="G26" s="58" t="e">
        <f t="shared" si="11"/>
        <v>#REF!</v>
      </c>
      <c r="H26" s="58" t="e">
        <f t="shared" si="11"/>
        <v>#REF!</v>
      </c>
      <c r="I26" s="58" t="e">
        <f t="shared" si="11"/>
        <v>#REF!</v>
      </c>
      <c r="J26" s="58" t="e">
        <f t="shared" si="11"/>
        <v>#REF!</v>
      </c>
      <c r="K26" s="58" t="e">
        <f t="shared" si="11"/>
        <v>#REF!</v>
      </c>
      <c r="L26" s="58" t="e">
        <f t="shared" si="11"/>
        <v>#REF!</v>
      </c>
      <c r="M26" s="58" t="e">
        <f t="shared" si="11"/>
        <v>#REF!</v>
      </c>
      <c r="N26" s="58" t="e">
        <f t="shared" si="11"/>
        <v>#REF!</v>
      </c>
      <c r="O26" s="58" t="e">
        <f t="shared" si="11"/>
        <v>#REF!</v>
      </c>
      <c r="P26" s="58" t="e">
        <f t="shared" si="11"/>
        <v>#REF!</v>
      </c>
      <c r="Q26" s="58" t="e">
        <f t="shared" si="11"/>
        <v>#REF!</v>
      </c>
      <c r="R26" s="58" t="e">
        <f t="shared" si="11"/>
        <v>#REF!</v>
      </c>
      <c r="S26" s="58" t="e">
        <f t="shared" si="11"/>
        <v>#REF!</v>
      </c>
      <c r="T26" s="58" t="e">
        <f t="shared" si="11"/>
        <v>#REF!</v>
      </c>
      <c r="U26" s="58" t="e">
        <f t="shared" si="11"/>
        <v>#REF!</v>
      </c>
      <c r="V26" s="58" t="e">
        <f t="shared" si="11"/>
        <v>#REF!</v>
      </c>
      <c r="W26" s="58" t="e">
        <f t="shared" si="11"/>
        <v>#REF!</v>
      </c>
      <c r="X26" s="58" t="e">
        <f t="shared" si="11"/>
        <v>#REF!</v>
      </c>
      <c r="Y26" s="58" t="e">
        <f t="shared" si="11"/>
        <v>#REF!</v>
      </c>
      <c r="Z26" s="58" t="e">
        <f t="shared" si="11"/>
        <v>#REF!</v>
      </c>
      <c r="AA26" s="58" t="e">
        <f t="shared" si="11"/>
        <v>#REF!</v>
      </c>
      <c r="AB26" s="58" t="e">
        <f t="shared" si="11"/>
        <v>#REF!</v>
      </c>
      <c r="AC26" s="58" t="e">
        <f t="shared" si="11"/>
        <v>#REF!</v>
      </c>
      <c r="AD26" s="58" t="e">
        <f t="shared" si="11"/>
        <v>#REF!</v>
      </c>
      <c r="AE26" s="58" t="e">
        <f t="shared" si="11"/>
        <v>#REF!</v>
      </c>
      <c r="AF26" s="58" t="e">
        <f t="shared" si="11"/>
        <v>#REF!</v>
      </c>
      <c r="AG26" s="58" t="e">
        <f t="shared" si="11"/>
        <v>#REF!</v>
      </c>
      <c r="AH26" s="58" t="e">
        <f t="shared" si="11"/>
        <v>#REF!</v>
      </c>
    </row>
    <row r="27" spans="1:34" s="207" customFormat="1">
      <c r="A27" s="753"/>
      <c r="B27" s="46" t="s">
        <v>71</v>
      </c>
      <c r="C27" s="58"/>
      <c r="D27" s="58" t="e">
        <f t="shared" ref="D27:AH27" ca="1" si="12">D25-D26</f>
        <v>#REF!</v>
      </c>
      <c r="E27" s="58" t="e">
        <f t="shared" ca="1" si="12"/>
        <v>#REF!</v>
      </c>
      <c r="F27" s="58" t="e">
        <f t="shared" ca="1" si="12"/>
        <v>#REF!</v>
      </c>
      <c r="G27" s="58" t="e">
        <f t="shared" ca="1" si="12"/>
        <v>#REF!</v>
      </c>
      <c r="H27" s="58" t="e">
        <f t="shared" ca="1" si="12"/>
        <v>#REF!</v>
      </c>
      <c r="I27" s="58" t="e">
        <f t="shared" ca="1" si="12"/>
        <v>#REF!</v>
      </c>
      <c r="J27" s="58" t="e">
        <f t="shared" ca="1" si="12"/>
        <v>#REF!</v>
      </c>
      <c r="K27" s="58" t="e">
        <f t="shared" ca="1" si="12"/>
        <v>#REF!</v>
      </c>
      <c r="L27" s="58" t="e">
        <f t="shared" ca="1" si="12"/>
        <v>#REF!</v>
      </c>
      <c r="M27" s="58" t="e">
        <f t="shared" ca="1" si="12"/>
        <v>#REF!</v>
      </c>
      <c r="N27" s="58" t="e">
        <f t="shared" ca="1" si="12"/>
        <v>#REF!</v>
      </c>
      <c r="O27" s="58" t="e">
        <f t="shared" ca="1" si="12"/>
        <v>#REF!</v>
      </c>
      <c r="P27" s="58" t="e">
        <f t="shared" ca="1" si="12"/>
        <v>#REF!</v>
      </c>
      <c r="Q27" s="58" t="e">
        <f t="shared" ca="1" si="12"/>
        <v>#REF!</v>
      </c>
      <c r="R27" s="58" t="e">
        <f t="shared" ca="1" si="12"/>
        <v>#REF!</v>
      </c>
      <c r="S27" s="58" t="e">
        <f t="shared" ca="1" si="12"/>
        <v>#REF!</v>
      </c>
      <c r="T27" s="58" t="e">
        <f t="shared" ca="1" si="12"/>
        <v>#REF!</v>
      </c>
      <c r="U27" s="58" t="e">
        <f t="shared" ca="1" si="12"/>
        <v>#REF!</v>
      </c>
      <c r="V27" s="58" t="e">
        <f t="shared" ca="1" si="12"/>
        <v>#REF!</v>
      </c>
      <c r="W27" s="58" t="e">
        <f t="shared" ca="1" si="12"/>
        <v>#REF!</v>
      </c>
      <c r="X27" s="58" t="e">
        <f t="shared" ca="1" si="12"/>
        <v>#REF!</v>
      </c>
      <c r="Y27" s="58" t="e">
        <f t="shared" ca="1" si="12"/>
        <v>#REF!</v>
      </c>
      <c r="Z27" s="58" t="e">
        <f t="shared" ca="1" si="12"/>
        <v>#REF!</v>
      </c>
      <c r="AA27" s="58" t="e">
        <f t="shared" ca="1" si="12"/>
        <v>#REF!</v>
      </c>
      <c r="AB27" s="58" t="e">
        <f t="shared" ca="1" si="12"/>
        <v>#REF!</v>
      </c>
      <c r="AC27" s="58" t="e">
        <f t="shared" ca="1" si="12"/>
        <v>#REF!</v>
      </c>
      <c r="AD27" s="58" t="e">
        <f t="shared" ca="1" si="12"/>
        <v>#REF!</v>
      </c>
      <c r="AE27" s="58" t="e">
        <f t="shared" ca="1" si="12"/>
        <v>#REF!</v>
      </c>
      <c r="AF27" s="58" t="e">
        <f t="shared" ca="1" si="12"/>
        <v>#REF!</v>
      </c>
      <c r="AG27" s="58" t="e">
        <f t="shared" ca="1" si="12"/>
        <v>#REF!</v>
      </c>
      <c r="AH27" s="58" t="e">
        <f t="shared" ca="1" si="12"/>
        <v>#REF!</v>
      </c>
    </row>
    <row r="28" spans="1:34" s="207" customFormat="1">
      <c r="A28" s="53"/>
      <c r="B28" s="208"/>
      <c r="C28" s="60"/>
      <c r="D28" s="60"/>
      <c r="E28" s="60"/>
      <c r="F28" s="60"/>
      <c r="G28" s="60"/>
      <c r="H28" s="60"/>
      <c r="I28" s="60"/>
      <c r="J28" s="60"/>
      <c r="K28" s="60"/>
      <c r="L28" s="60"/>
      <c r="M28" s="60"/>
      <c r="N28" s="60"/>
      <c r="O28" s="60"/>
      <c r="P28" s="60"/>
      <c r="Q28" s="60"/>
      <c r="R28" s="60"/>
      <c r="S28" s="60"/>
      <c r="T28" s="60"/>
      <c r="U28" s="60"/>
      <c r="V28" s="60"/>
      <c r="W28" s="60"/>
      <c r="X28" s="60"/>
      <c r="Y28" s="60"/>
      <c r="Z28" s="60"/>
      <c r="AA28" s="60"/>
      <c r="AB28" s="60"/>
      <c r="AC28" s="60"/>
      <c r="AD28" s="60"/>
      <c r="AE28" s="60"/>
      <c r="AF28" s="60"/>
      <c r="AG28" s="60"/>
      <c r="AH28" s="60"/>
    </row>
    <row r="29" spans="1:34" s="207" customFormat="1">
      <c r="A29" s="751" t="s">
        <v>173</v>
      </c>
      <c r="B29" s="46" t="s">
        <v>3</v>
      </c>
      <c r="C29" s="58"/>
      <c r="D29" s="58">
        <f ca="1">SUMIF(Производство_План!$B$8:$B$374,D$5,Производство_План!$BR$8:$BR$374)</f>
        <v>0</v>
      </c>
      <c r="E29" s="58">
        <f ca="1">SUMIF(Производство_План!$B$8:$B$374,E$5,Производство_План!$BR$8:$BR$374)</f>
        <v>0</v>
      </c>
      <c r="F29" s="58">
        <f ca="1">SUMIF(Производство_План!$B$8:$B$374,F$5,Производство_План!$BR$8:$BR$374)</f>
        <v>0</v>
      </c>
      <c r="G29" s="58">
        <f ca="1">SUMIF(Производство_План!$B$8:$B$374,G$5,Производство_План!$BR$8:$BR$374)</f>
        <v>0</v>
      </c>
      <c r="H29" s="58">
        <f ca="1">SUMIF(Производство_План!$B$8:$B$374,H$5,Производство_План!$BR$8:$BR$374)</f>
        <v>0</v>
      </c>
      <c r="I29" s="58">
        <f ca="1">SUMIF(Производство_План!$B$8:$B$374,I$5,Производство_План!$BR$8:$BR$374)</f>
        <v>0</v>
      </c>
      <c r="J29" s="58">
        <f ca="1">SUMIF(Производство_План!$B$8:$B$374,J$5,Производство_План!$BR$8:$BR$374)</f>
        <v>0</v>
      </c>
      <c r="K29" s="58">
        <f ca="1">SUMIF(Производство_План!$B$8:$B$374,K$5,Производство_План!$BR$8:$BR$374)</f>
        <v>0</v>
      </c>
      <c r="L29" s="58">
        <f ca="1">SUMIF(Производство_План!$B$8:$B$374,L$5,Производство_План!$BR$8:$BR$374)</f>
        <v>0</v>
      </c>
      <c r="M29" s="58">
        <f ca="1">SUMIF(Производство_План!$B$8:$B$374,M$5,Производство_План!$BR$8:$BR$374)</f>
        <v>0</v>
      </c>
      <c r="N29" s="58">
        <f ca="1">SUMIF(Производство_План!$B$8:$B$374,N$5,Производство_План!$BR$8:$BR$374)</f>
        <v>0</v>
      </c>
      <c r="O29" s="58">
        <f ca="1">SUMIF(Производство_План!$B$8:$B$374,O$5,Производство_План!$BR$8:$BR$374)</f>
        <v>0</v>
      </c>
      <c r="P29" s="58">
        <f ca="1">SUMIF(Производство_План!$B$8:$B$374,P$5,Производство_План!$BR$8:$BR$374)</f>
        <v>0</v>
      </c>
      <c r="Q29" s="58">
        <f ca="1">SUMIF(Производство_План!$B$8:$B$374,Q$5,Производство_План!$BR$8:$BR$374)</f>
        <v>0</v>
      </c>
      <c r="R29" s="58">
        <f ca="1">SUMIF(Производство_План!$B$8:$B$374,R$5,Производство_План!$BR$8:$BR$374)</f>
        <v>0</v>
      </c>
      <c r="S29" s="58">
        <f ca="1">SUMIF(Производство_План!$B$8:$B$374,S$5,Производство_План!$BR$8:$BR$374)</f>
        <v>0</v>
      </c>
      <c r="T29" s="58">
        <f ca="1">SUMIF(Производство_План!$B$8:$B$374,T$5,Производство_План!$BR$8:$BR$374)</f>
        <v>0</v>
      </c>
      <c r="U29" s="58">
        <f ca="1">SUMIF(Производство_План!$B$8:$B$374,U$5,Производство_План!$BR$8:$BR$374)</f>
        <v>0</v>
      </c>
      <c r="V29" s="58">
        <f ca="1">SUMIF(Производство_План!$B$8:$B$374,V$5,Производство_План!$BR$8:$BR$374)</f>
        <v>0</v>
      </c>
      <c r="W29" s="58">
        <f ca="1">SUMIF(Производство_План!$B$8:$B$374,W$5,Производство_План!$BR$8:$BR$374)</f>
        <v>0</v>
      </c>
      <c r="X29" s="58">
        <f ca="1">SUMIF(Производство_План!$B$8:$B$374,X$5,Производство_План!$BR$8:$BR$374)</f>
        <v>0</v>
      </c>
      <c r="Y29" s="58">
        <f ca="1">SUMIF(Производство_План!$B$8:$B$374,Y$5,Производство_План!$BR$8:$BR$374)</f>
        <v>0</v>
      </c>
      <c r="Z29" s="58">
        <f ca="1">SUMIF(Производство_План!$B$8:$B$374,Z$5,Производство_План!$BR$8:$BR$374)</f>
        <v>0</v>
      </c>
      <c r="AA29" s="58">
        <f ca="1">SUMIF(Производство_План!$B$8:$B$374,AA$5,Производство_План!$BR$8:$BR$374)</f>
        <v>0</v>
      </c>
      <c r="AB29" s="58">
        <f ca="1">SUMIF(Производство_План!$B$8:$B$374,AB$5,Производство_План!$BR$8:$BR$374)</f>
        <v>0</v>
      </c>
      <c r="AC29" s="58">
        <f ca="1">SUMIF(Производство_План!$B$8:$B$374,AC$5,Производство_План!$BR$8:$BR$374)</f>
        <v>0</v>
      </c>
      <c r="AD29" s="58">
        <f ca="1">SUMIF(Производство_План!$B$8:$B$374,AD$5,Производство_План!$BR$8:$BR$374)</f>
        <v>0</v>
      </c>
      <c r="AE29" s="58">
        <f ca="1">SUMIF(Производство_План!$B$8:$B$374,AE$5,Производство_План!$BR$8:$BR$374)</f>
        <v>0</v>
      </c>
      <c r="AF29" s="58">
        <f ca="1">SUMIF(Производство_План!$B$8:$B$374,AF$5,Производство_План!$BR$8:$BR$374)</f>
        <v>0</v>
      </c>
      <c r="AG29" s="58">
        <f ca="1">SUMIF(Производство_План!$B$8:$B$374,AG$5,Производство_План!$BR$8:$BR$374)</f>
        <v>0</v>
      </c>
      <c r="AH29" s="58">
        <f ca="1">SUMIF(Производство_План!$B$8:$B$374,AH$5,Производство_План!$BR$8:$BR$374)</f>
        <v>0</v>
      </c>
    </row>
    <row r="30" spans="1:34" s="207" customFormat="1">
      <c r="A30" s="752"/>
      <c r="B30" s="46" t="s">
        <v>4</v>
      </c>
      <c r="C30" s="58"/>
      <c r="D30" s="58" t="e">
        <f ca="1">SUMIF(#REF!,D5,#REF!)</f>
        <v>#REF!</v>
      </c>
      <c r="E30" s="58" t="e">
        <f ca="1">SUMIF(#REF!,E5,#REF!)</f>
        <v>#REF!</v>
      </c>
      <c r="F30" s="58" t="e">
        <f ca="1">SUMIF(#REF!,F5,#REF!)</f>
        <v>#REF!</v>
      </c>
      <c r="G30" s="58" t="e">
        <f ca="1">SUMIF(#REF!,G5,#REF!)</f>
        <v>#REF!</v>
      </c>
      <c r="H30" s="58" t="e">
        <f ca="1">SUMIF(#REF!,H5,#REF!)</f>
        <v>#REF!</v>
      </c>
      <c r="I30" s="58" t="e">
        <f ca="1">SUMIF(#REF!,I5,#REF!)</f>
        <v>#REF!</v>
      </c>
      <c r="J30" s="58" t="e">
        <f ca="1">SUMIF(#REF!,J5,#REF!)</f>
        <v>#REF!</v>
      </c>
      <c r="K30" s="58" t="e">
        <f ca="1">SUMIF(#REF!,K5,#REF!)</f>
        <v>#REF!</v>
      </c>
      <c r="L30" s="58" t="e">
        <f ca="1">SUMIF(#REF!,L5,#REF!)</f>
        <v>#REF!</v>
      </c>
      <c r="M30" s="58" t="e">
        <f ca="1">SUMIF(#REF!,M5,#REF!)</f>
        <v>#REF!</v>
      </c>
      <c r="N30" s="58" t="e">
        <f ca="1">SUMIF(#REF!,N5,#REF!)</f>
        <v>#REF!</v>
      </c>
      <c r="O30" s="58" t="e">
        <f ca="1">SUMIF(#REF!,O5,#REF!)</f>
        <v>#REF!</v>
      </c>
      <c r="P30" s="58" t="e">
        <f ca="1">SUMIF(#REF!,P5,#REF!)</f>
        <v>#REF!</v>
      </c>
      <c r="Q30" s="58" t="e">
        <f ca="1">SUMIF(#REF!,Q5,#REF!)</f>
        <v>#REF!</v>
      </c>
      <c r="R30" s="58" t="e">
        <f ca="1">SUMIF(#REF!,R5,#REF!)</f>
        <v>#REF!</v>
      </c>
      <c r="S30" s="58" t="e">
        <f ca="1">SUMIF(#REF!,S5,#REF!)</f>
        <v>#REF!</v>
      </c>
      <c r="T30" s="58" t="e">
        <f ca="1">SUMIF(#REF!,T5,#REF!)</f>
        <v>#REF!</v>
      </c>
      <c r="U30" s="58" t="e">
        <f ca="1">SUMIF(#REF!,U5,#REF!)</f>
        <v>#REF!</v>
      </c>
      <c r="V30" s="58" t="e">
        <f ca="1">SUMIF(#REF!,V5,#REF!)</f>
        <v>#REF!</v>
      </c>
      <c r="W30" s="58" t="e">
        <f ca="1">SUMIF(#REF!,W5,#REF!)</f>
        <v>#REF!</v>
      </c>
      <c r="X30" s="58" t="e">
        <f ca="1">SUMIF(#REF!,X5,#REF!)</f>
        <v>#REF!</v>
      </c>
      <c r="Y30" s="58" t="e">
        <f ca="1">SUMIF(#REF!,Y5,#REF!)</f>
        <v>#REF!</v>
      </c>
      <c r="Z30" s="58" t="e">
        <f ca="1">SUMIF(#REF!,Z5,#REF!)</f>
        <v>#REF!</v>
      </c>
      <c r="AA30" s="58" t="e">
        <f ca="1">SUMIF(#REF!,AA5,#REF!)</f>
        <v>#REF!</v>
      </c>
      <c r="AB30" s="58" t="e">
        <f ca="1">SUMIF(#REF!,AB5,#REF!)</f>
        <v>#REF!</v>
      </c>
      <c r="AC30" s="58" t="e">
        <f ca="1">SUMIF(#REF!,AC5,#REF!)</f>
        <v>#REF!</v>
      </c>
      <c r="AD30" s="58" t="e">
        <f ca="1">SUMIF(#REF!,AD5,#REF!)</f>
        <v>#REF!</v>
      </c>
      <c r="AE30" s="58" t="e">
        <f ca="1">SUMIF(#REF!,AE5,#REF!)</f>
        <v>#REF!</v>
      </c>
      <c r="AF30" s="58" t="e">
        <f ca="1">SUMIF(#REF!,AF5,#REF!)</f>
        <v>#REF!</v>
      </c>
      <c r="AG30" s="58" t="e">
        <f ca="1">SUMIF(#REF!,AG5,#REF!)</f>
        <v>#REF!</v>
      </c>
      <c r="AH30" s="58" t="e">
        <f ca="1">SUMIF(#REF!,AH5,#REF!)</f>
        <v>#REF!</v>
      </c>
    </row>
    <row r="31" spans="1:34" s="207" customFormat="1">
      <c r="A31" s="752"/>
      <c r="B31" s="46" t="s">
        <v>68</v>
      </c>
      <c r="C31" s="58"/>
      <c r="D31" s="58" t="e">
        <f t="shared" ref="D31:AH31" ca="1" si="13">D29-D30</f>
        <v>#REF!</v>
      </c>
      <c r="E31" s="58" t="e">
        <f t="shared" ca="1" si="13"/>
        <v>#REF!</v>
      </c>
      <c r="F31" s="58" t="e">
        <f t="shared" ca="1" si="13"/>
        <v>#REF!</v>
      </c>
      <c r="G31" s="58" t="e">
        <f t="shared" ca="1" si="13"/>
        <v>#REF!</v>
      </c>
      <c r="H31" s="58" t="e">
        <f t="shared" ca="1" si="13"/>
        <v>#REF!</v>
      </c>
      <c r="I31" s="58" t="e">
        <f t="shared" ca="1" si="13"/>
        <v>#REF!</v>
      </c>
      <c r="J31" s="58" t="e">
        <f t="shared" ca="1" si="13"/>
        <v>#REF!</v>
      </c>
      <c r="K31" s="58" t="e">
        <f t="shared" ca="1" si="13"/>
        <v>#REF!</v>
      </c>
      <c r="L31" s="58" t="e">
        <f t="shared" ca="1" si="13"/>
        <v>#REF!</v>
      </c>
      <c r="M31" s="58" t="e">
        <f t="shared" ca="1" si="13"/>
        <v>#REF!</v>
      </c>
      <c r="N31" s="58" t="e">
        <f t="shared" ca="1" si="13"/>
        <v>#REF!</v>
      </c>
      <c r="O31" s="58" t="e">
        <f t="shared" ca="1" si="13"/>
        <v>#REF!</v>
      </c>
      <c r="P31" s="58" t="e">
        <f t="shared" ca="1" si="13"/>
        <v>#REF!</v>
      </c>
      <c r="Q31" s="58" t="e">
        <f t="shared" ca="1" si="13"/>
        <v>#REF!</v>
      </c>
      <c r="R31" s="58" t="e">
        <f t="shared" ca="1" si="13"/>
        <v>#REF!</v>
      </c>
      <c r="S31" s="58" t="e">
        <f t="shared" ca="1" si="13"/>
        <v>#REF!</v>
      </c>
      <c r="T31" s="58" t="e">
        <f t="shared" ca="1" si="13"/>
        <v>#REF!</v>
      </c>
      <c r="U31" s="58" t="e">
        <f t="shared" ca="1" si="13"/>
        <v>#REF!</v>
      </c>
      <c r="V31" s="58" t="e">
        <f t="shared" ca="1" si="13"/>
        <v>#REF!</v>
      </c>
      <c r="W31" s="58" t="e">
        <f t="shared" ca="1" si="13"/>
        <v>#REF!</v>
      </c>
      <c r="X31" s="58" t="e">
        <f t="shared" ca="1" si="13"/>
        <v>#REF!</v>
      </c>
      <c r="Y31" s="58" t="e">
        <f t="shared" ca="1" si="13"/>
        <v>#REF!</v>
      </c>
      <c r="Z31" s="58" t="e">
        <f t="shared" ca="1" si="13"/>
        <v>#REF!</v>
      </c>
      <c r="AA31" s="58" t="e">
        <f t="shared" ca="1" si="13"/>
        <v>#REF!</v>
      </c>
      <c r="AB31" s="58" t="e">
        <f t="shared" ca="1" si="13"/>
        <v>#REF!</v>
      </c>
      <c r="AC31" s="58" t="e">
        <f t="shared" ca="1" si="13"/>
        <v>#REF!</v>
      </c>
      <c r="AD31" s="58" t="e">
        <f t="shared" ca="1" si="13"/>
        <v>#REF!</v>
      </c>
      <c r="AE31" s="58" t="e">
        <f t="shared" ca="1" si="13"/>
        <v>#REF!</v>
      </c>
      <c r="AF31" s="58" t="e">
        <f t="shared" ca="1" si="13"/>
        <v>#REF!</v>
      </c>
      <c r="AG31" s="58" t="e">
        <f t="shared" ca="1" si="13"/>
        <v>#REF!</v>
      </c>
      <c r="AH31" s="58" t="e">
        <f t="shared" ca="1" si="13"/>
        <v>#REF!</v>
      </c>
    </row>
    <row r="32" spans="1:34" s="207" customFormat="1">
      <c r="A32" s="752"/>
      <c r="B32" s="46" t="s">
        <v>69</v>
      </c>
      <c r="C32" s="58"/>
      <c r="D32" s="58">
        <f ca="1">D29</f>
        <v>0</v>
      </c>
      <c r="E32" s="58">
        <f t="shared" ref="E32:AH33" ca="1" si="14">E29+D32</f>
        <v>0</v>
      </c>
      <c r="F32" s="58">
        <f t="shared" ca="1" si="14"/>
        <v>0</v>
      </c>
      <c r="G32" s="58">
        <f t="shared" ca="1" si="14"/>
        <v>0</v>
      </c>
      <c r="H32" s="58">
        <f t="shared" ca="1" si="14"/>
        <v>0</v>
      </c>
      <c r="I32" s="58">
        <f t="shared" ca="1" si="14"/>
        <v>0</v>
      </c>
      <c r="J32" s="58">
        <f t="shared" ca="1" si="14"/>
        <v>0</v>
      </c>
      <c r="K32" s="58">
        <f t="shared" ca="1" si="14"/>
        <v>0</v>
      </c>
      <c r="L32" s="58">
        <f t="shared" ca="1" si="14"/>
        <v>0</v>
      </c>
      <c r="M32" s="58">
        <f t="shared" ca="1" si="14"/>
        <v>0</v>
      </c>
      <c r="N32" s="58">
        <f t="shared" ca="1" si="14"/>
        <v>0</v>
      </c>
      <c r="O32" s="58">
        <f t="shared" ca="1" si="14"/>
        <v>0</v>
      </c>
      <c r="P32" s="58">
        <f t="shared" ca="1" si="14"/>
        <v>0</v>
      </c>
      <c r="Q32" s="58">
        <f t="shared" ca="1" si="14"/>
        <v>0</v>
      </c>
      <c r="R32" s="58">
        <f t="shared" ca="1" si="14"/>
        <v>0</v>
      </c>
      <c r="S32" s="58">
        <f t="shared" ca="1" si="14"/>
        <v>0</v>
      </c>
      <c r="T32" s="58">
        <f t="shared" ca="1" si="14"/>
        <v>0</v>
      </c>
      <c r="U32" s="58">
        <f t="shared" ca="1" si="14"/>
        <v>0</v>
      </c>
      <c r="V32" s="58">
        <f t="shared" ca="1" si="14"/>
        <v>0</v>
      </c>
      <c r="W32" s="58">
        <f t="shared" ca="1" si="14"/>
        <v>0</v>
      </c>
      <c r="X32" s="58">
        <f t="shared" ca="1" si="14"/>
        <v>0</v>
      </c>
      <c r="Y32" s="58">
        <f t="shared" ca="1" si="14"/>
        <v>0</v>
      </c>
      <c r="Z32" s="58">
        <f t="shared" ca="1" si="14"/>
        <v>0</v>
      </c>
      <c r="AA32" s="58">
        <f t="shared" ca="1" si="14"/>
        <v>0</v>
      </c>
      <c r="AB32" s="58">
        <f t="shared" ca="1" si="14"/>
        <v>0</v>
      </c>
      <c r="AC32" s="58">
        <f t="shared" ca="1" si="14"/>
        <v>0</v>
      </c>
      <c r="AD32" s="58">
        <f t="shared" ca="1" si="14"/>
        <v>0</v>
      </c>
      <c r="AE32" s="58">
        <f t="shared" ca="1" si="14"/>
        <v>0</v>
      </c>
      <c r="AF32" s="58">
        <f t="shared" ca="1" si="14"/>
        <v>0</v>
      </c>
      <c r="AG32" s="58">
        <f t="shared" ca="1" si="14"/>
        <v>0</v>
      </c>
      <c r="AH32" s="58">
        <f t="shared" ca="1" si="14"/>
        <v>0</v>
      </c>
    </row>
    <row r="33" spans="1:34" s="207" customFormat="1">
      <c r="A33" s="752"/>
      <c r="B33" s="46" t="s">
        <v>70</v>
      </c>
      <c r="C33" s="58"/>
      <c r="D33" s="58" t="e">
        <f ca="1">D30</f>
        <v>#REF!</v>
      </c>
      <c r="E33" s="58" t="e">
        <f t="shared" ca="1" si="14"/>
        <v>#REF!</v>
      </c>
      <c r="F33" s="58" t="e">
        <f t="shared" ca="1" si="14"/>
        <v>#REF!</v>
      </c>
      <c r="G33" s="58" t="e">
        <f t="shared" ca="1" si="14"/>
        <v>#REF!</v>
      </c>
      <c r="H33" s="58" t="e">
        <f t="shared" ca="1" si="14"/>
        <v>#REF!</v>
      </c>
      <c r="I33" s="58" t="e">
        <f t="shared" ca="1" si="14"/>
        <v>#REF!</v>
      </c>
      <c r="J33" s="58" t="e">
        <f t="shared" ca="1" si="14"/>
        <v>#REF!</v>
      </c>
      <c r="K33" s="58" t="e">
        <f t="shared" ca="1" si="14"/>
        <v>#REF!</v>
      </c>
      <c r="L33" s="58" t="e">
        <f t="shared" ca="1" si="14"/>
        <v>#REF!</v>
      </c>
      <c r="M33" s="58" t="e">
        <f t="shared" ca="1" si="14"/>
        <v>#REF!</v>
      </c>
      <c r="N33" s="58" t="e">
        <f t="shared" ca="1" si="14"/>
        <v>#REF!</v>
      </c>
      <c r="O33" s="58" t="e">
        <f t="shared" ca="1" si="14"/>
        <v>#REF!</v>
      </c>
      <c r="P33" s="58" t="e">
        <f t="shared" ca="1" si="14"/>
        <v>#REF!</v>
      </c>
      <c r="Q33" s="58" t="e">
        <f t="shared" ca="1" si="14"/>
        <v>#REF!</v>
      </c>
      <c r="R33" s="58" t="e">
        <f t="shared" ca="1" si="14"/>
        <v>#REF!</v>
      </c>
      <c r="S33" s="58" t="e">
        <f t="shared" ca="1" si="14"/>
        <v>#REF!</v>
      </c>
      <c r="T33" s="58" t="e">
        <f t="shared" ca="1" si="14"/>
        <v>#REF!</v>
      </c>
      <c r="U33" s="58" t="e">
        <f t="shared" ca="1" si="14"/>
        <v>#REF!</v>
      </c>
      <c r="V33" s="58" t="e">
        <f t="shared" ca="1" si="14"/>
        <v>#REF!</v>
      </c>
      <c r="W33" s="58" t="e">
        <f t="shared" ca="1" si="14"/>
        <v>#REF!</v>
      </c>
      <c r="X33" s="58" t="e">
        <f t="shared" ca="1" si="14"/>
        <v>#REF!</v>
      </c>
      <c r="Y33" s="58" t="e">
        <f t="shared" ca="1" si="14"/>
        <v>#REF!</v>
      </c>
      <c r="Z33" s="58" t="e">
        <f t="shared" ca="1" si="14"/>
        <v>#REF!</v>
      </c>
      <c r="AA33" s="58" t="e">
        <f t="shared" ca="1" si="14"/>
        <v>#REF!</v>
      </c>
      <c r="AB33" s="58" t="e">
        <f t="shared" ca="1" si="14"/>
        <v>#REF!</v>
      </c>
      <c r="AC33" s="58" t="e">
        <f t="shared" ca="1" si="14"/>
        <v>#REF!</v>
      </c>
      <c r="AD33" s="58" t="e">
        <f t="shared" ca="1" si="14"/>
        <v>#REF!</v>
      </c>
      <c r="AE33" s="58" t="e">
        <f t="shared" ca="1" si="14"/>
        <v>#REF!</v>
      </c>
      <c r="AF33" s="58" t="e">
        <f t="shared" ca="1" si="14"/>
        <v>#REF!</v>
      </c>
      <c r="AG33" s="58" t="e">
        <f t="shared" ca="1" si="14"/>
        <v>#REF!</v>
      </c>
      <c r="AH33" s="58" t="e">
        <f t="shared" ca="1" si="14"/>
        <v>#REF!</v>
      </c>
    </row>
    <row r="34" spans="1:34" s="207" customFormat="1">
      <c r="A34" s="753"/>
      <c r="B34" s="46" t="s">
        <v>71</v>
      </c>
      <c r="C34" s="58"/>
      <c r="D34" s="58" t="e">
        <f t="shared" ref="D34:AH34" ca="1" si="15">D32-D33</f>
        <v>#REF!</v>
      </c>
      <c r="E34" s="58" t="e">
        <f t="shared" ca="1" si="15"/>
        <v>#REF!</v>
      </c>
      <c r="F34" s="58" t="e">
        <f t="shared" ca="1" si="15"/>
        <v>#REF!</v>
      </c>
      <c r="G34" s="58" t="e">
        <f t="shared" ca="1" si="15"/>
        <v>#REF!</v>
      </c>
      <c r="H34" s="58" t="e">
        <f t="shared" ca="1" si="15"/>
        <v>#REF!</v>
      </c>
      <c r="I34" s="58" t="e">
        <f t="shared" ca="1" si="15"/>
        <v>#REF!</v>
      </c>
      <c r="J34" s="58" t="e">
        <f t="shared" ca="1" si="15"/>
        <v>#REF!</v>
      </c>
      <c r="K34" s="58" t="e">
        <f t="shared" ca="1" si="15"/>
        <v>#REF!</v>
      </c>
      <c r="L34" s="58" t="e">
        <f t="shared" ca="1" si="15"/>
        <v>#REF!</v>
      </c>
      <c r="M34" s="58" t="e">
        <f t="shared" ca="1" si="15"/>
        <v>#REF!</v>
      </c>
      <c r="N34" s="58" t="e">
        <f t="shared" ca="1" si="15"/>
        <v>#REF!</v>
      </c>
      <c r="O34" s="58" t="e">
        <f t="shared" ca="1" si="15"/>
        <v>#REF!</v>
      </c>
      <c r="P34" s="58" t="e">
        <f t="shared" ca="1" si="15"/>
        <v>#REF!</v>
      </c>
      <c r="Q34" s="58" t="e">
        <f t="shared" ca="1" si="15"/>
        <v>#REF!</v>
      </c>
      <c r="R34" s="58" t="e">
        <f t="shared" ca="1" si="15"/>
        <v>#REF!</v>
      </c>
      <c r="S34" s="58" t="e">
        <f t="shared" ca="1" si="15"/>
        <v>#REF!</v>
      </c>
      <c r="T34" s="58" t="e">
        <f t="shared" ca="1" si="15"/>
        <v>#REF!</v>
      </c>
      <c r="U34" s="58" t="e">
        <f t="shared" ca="1" si="15"/>
        <v>#REF!</v>
      </c>
      <c r="V34" s="58" t="e">
        <f t="shared" ca="1" si="15"/>
        <v>#REF!</v>
      </c>
      <c r="W34" s="58" t="e">
        <f t="shared" ca="1" si="15"/>
        <v>#REF!</v>
      </c>
      <c r="X34" s="58" t="e">
        <f t="shared" ca="1" si="15"/>
        <v>#REF!</v>
      </c>
      <c r="Y34" s="58" t="e">
        <f t="shared" ca="1" si="15"/>
        <v>#REF!</v>
      </c>
      <c r="Z34" s="58" t="e">
        <f t="shared" ca="1" si="15"/>
        <v>#REF!</v>
      </c>
      <c r="AA34" s="58" t="e">
        <f t="shared" ca="1" si="15"/>
        <v>#REF!</v>
      </c>
      <c r="AB34" s="58" t="e">
        <f t="shared" ca="1" si="15"/>
        <v>#REF!</v>
      </c>
      <c r="AC34" s="58" t="e">
        <f t="shared" ca="1" si="15"/>
        <v>#REF!</v>
      </c>
      <c r="AD34" s="58" t="e">
        <f t="shared" ca="1" si="15"/>
        <v>#REF!</v>
      </c>
      <c r="AE34" s="58" t="e">
        <f t="shared" ca="1" si="15"/>
        <v>#REF!</v>
      </c>
      <c r="AF34" s="58" t="e">
        <f t="shared" ca="1" si="15"/>
        <v>#REF!</v>
      </c>
      <c r="AG34" s="58" t="e">
        <f t="shared" ca="1" si="15"/>
        <v>#REF!</v>
      </c>
      <c r="AH34" s="58" t="e">
        <f t="shared" ca="1" si="15"/>
        <v>#REF!</v>
      </c>
    </row>
    <row r="35" spans="1:34" s="207" customFormat="1">
      <c r="A35" s="53"/>
      <c r="B35" s="208"/>
      <c r="C35" s="60"/>
      <c r="D35" s="60"/>
      <c r="E35" s="60"/>
      <c r="F35" s="60"/>
      <c r="G35" s="60"/>
      <c r="H35" s="60"/>
      <c r="I35" s="60"/>
      <c r="J35" s="60"/>
      <c r="K35" s="60"/>
      <c r="L35" s="60"/>
      <c r="M35" s="60"/>
      <c r="N35" s="60"/>
      <c r="O35" s="60"/>
      <c r="P35" s="60"/>
      <c r="Q35" s="60"/>
      <c r="R35" s="60"/>
      <c r="S35" s="60"/>
      <c r="T35" s="60"/>
      <c r="U35" s="60"/>
      <c r="V35" s="60"/>
      <c r="W35" s="60"/>
      <c r="X35" s="60"/>
      <c r="Y35" s="60"/>
      <c r="Z35" s="60"/>
      <c r="AA35" s="60"/>
      <c r="AB35" s="60"/>
      <c r="AC35" s="60"/>
      <c r="AD35" s="60"/>
      <c r="AE35" s="60"/>
      <c r="AF35" s="60"/>
      <c r="AG35" s="60"/>
      <c r="AH35" s="60"/>
    </row>
    <row r="36" spans="1:34" s="207" customFormat="1">
      <c r="A36" s="751" t="s">
        <v>174</v>
      </c>
      <c r="B36" s="46" t="s">
        <v>3</v>
      </c>
      <c r="C36" s="58"/>
      <c r="D36" s="58">
        <f ca="1">SUMIF(Производство_План!$B$8:$B$374,D$5,Производство_План!$BS$8:$BS$374)</f>
        <v>0</v>
      </c>
      <c r="E36" s="58">
        <f ca="1">SUMIF(Производство_План!$B$8:$B$374,E$5,Производство_План!$BS$8:$BS$374)</f>
        <v>0</v>
      </c>
      <c r="F36" s="58">
        <f ca="1">SUMIF(Производство_План!$B$8:$B$374,F$5,Производство_План!$BS$8:$BS$374)</f>
        <v>0</v>
      </c>
      <c r="G36" s="58">
        <f ca="1">SUMIF(Производство_План!$B$8:$B$374,G$5,Производство_План!$BS$8:$BS$374)</f>
        <v>0</v>
      </c>
      <c r="H36" s="58">
        <f ca="1">SUMIF(Производство_План!$B$8:$B$374,H$5,Производство_План!$BS$8:$BS$374)</f>
        <v>0</v>
      </c>
      <c r="I36" s="58">
        <f ca="1">SUMIF(Производство_План!$B$8:$B$374,I$5,Производство_План!$BS$8:$BS$374)</f>
        <v>0</v>
      </c>
      <c r="J36" s="58">
        <f ca="1">SUMIF(Производство_План!$B$8:$B$374,J$5,Производство_План!$BS$8:$BS$374)</f>
        <v>0</v>
      </c>
      <c r="K36" s="58">
        <f ca="1">SUMIF(Производство_План!$B$8:$B$374,K$5,Производство_План!$BS$8:$BS$374)</f>
        <v>0</v>
      </c>
      <c r="L36" s="58">
        <f ca="1">SUMIF(Производство_План!$B$8:$B$374,L$5,Производство_План!$BS$8:$BS$374)</f>
        <v>0</v>
      </c>
      <c r="M36" s="58">
        <f ca="1">SUMIF(Производство_План!$B$8:$B$374,M$5,Производство_План!$BS$8:$BS$374)</f>
        <v>0</v>
      </c>
      <c r="N36" s="58">
        <f ca="1">SUMIF(Производство_План!$B$8:$B$374,N$5,Производство_План!$BS$8:$BS$374)</f>
        <v>0</v>
      </c>
      <c r="O36" s="58">
        <f ca="1">SUMIF(Производство_План!$B$8:$B$374,O$5,Производство_План!$BS$8:$BS$374)</f>
        <v>0</v>
      </c>
      <c r="P36" s="58">
        <f ca="1">SUMIF(Производство_План!$B$8:$B$374,P$5,Производство_План!$BS$8:$BS$374)</f>
        <v>0</v>
      </c>
      <c r="Q36" s="58">
        <f ca="1">SUMIF(Производство_План!$B$8:$B$374,Q$5,Производство_План!$BS$8:$BS$374)</f>
        <v>0</v>
      </c>
      <c r="R36" s="58">
        <f ca="1">SUMIF(Производство_План!$B$8:$B$374,R$5,Производство_План!$BS$8:$BS$374)</f>
        <v>0</v>
      </c>
      <c r="S36" s="58">
        <f ca="1">SUMIF(Производство_План!$B$8:$B$374,S$5,Производство_План!$BS$8:$BS$374)</f>
        <v>0</v>
      </c>
      <c r="T36" s="58">
        <f ca="1">SUMIF(Производство_План!$B$8:$B$374,T$5,Производство_План!$BS$8:$BS$374)</f>
        <v>0</v>
      </c>
      <c r="U36" s="58">
        <f ca="1">SUMIF(Производство_План!$B$8:$B$374,U$5,Производство_План!$BS$8:$BS$374)</f>
        <v>0</v>
      </c>
      <c r="V36" s="58">
        <f ca="1">SUMIF(Производство_План!$B$8:$B$374,V$5,Производство_План!$BS$8:$BS$374)</f>
        <v>0</v>
      </c>
      <c r="W36" s="58">
        <f ca="1">SUMIF(Производство_План!$B$8:$B$374,W$5,Производство_План!$BS$8:$BS$374)</f>
        <v>0</v>
      </c>
      <c r="X36" s="58">
        <f ca="1">SUMIF(Производство_План!$B$8:$B$374,X$5,Производство_План!$BS$8:$BS$374)</f>
        <v>0</v>
      </c>
      <c r="Y36" s="58">
        <f ca="1">SUMIF(Производство_План!$B$8:$B$374,Y$5,Производство_План!$BS$8:$BS$374)</f>
        <v>0</v>
      </c>
      <c r="Z36" s="58">
        <f ca="1">SUMIF(Производство_План!$B$8:$B$374,Z$5,Производство_План!$BS$8:$BS$374)</f>
        <v>0</v>
      </c>
      <c r="AA36" s="58">
        <f ca="1">SUMIF(Производство_План!$B$8:$B$374,AA$5,Производство_План!$BS$8:$BS$374)</f>
        <v>0</v>
      </c>
      <c r="AB36" s="58">
        <f ca="1">SUMIF(Производство_План!$B$8:$B$374,AB$5,Производство_План!$BS$8:$BS$374)</f>
        <v>0</v>
      </c>
      <c r="AC36" s="58">
        <f ca="1">SUMIF(Производство_План!$B$8:$B$374,AC$5,Производство_План!$BS$8:$BS$374)</f>
        <v>0</v>
      </c>
      <c r="AD36" s="58">
        <f ca="1">SUMIF(Производство_План!$B$8:$B$374,AD$5,Производство_План!$BS$8:$BS$374)</f>
        <v>0</v>
      </c>
      <c r="AE36" s="58">
        <f ca="1">SUMIF(Производство_План!$B$8:$B$374,AE$5,Производство_План!$BS$8:$BS$374)</f>
        <v>0</v>
      </c>
      <c r="AF36" s="58">
        <f ca="1">SUMIF(Производство_План!$B$8:$B$374,AF$5,Производство_План!$BS$8:$BS$374)</f>
        <v>0</v>
      </c>
      <c r="AG36" s="58">
        <f ca="1">SUMIF(Производство_План!$B$8:$B$374,AG$5,Производство_План!$BS$8:$BS$374)</f>
        <v>0</v>
      </c>
      <c r="AH36" s="58">
        <f ca="1">SUMIF(Производство_План!$B$8:$B$374,AH$5,Производство_План!$BS$8:$BS$374)</f>
        <v>0</v>
      </c>
    </row>
    <row r="37" spans="1:34" s="207" customFormat="1">
      <c r="A37" s="752"/>
      <c r="B37" s="46" t="s">
        <v>4</v>
      </c>
      <c r="C37" s="58"/>
      <c r="D37" s="58" t="e">
        <f ca="1">SUMIF(#REF!,D5,#REF!)</f>
        <v>#REF!</v>
      </c>
      <c r="E37" s="58" t="e">
        <f ca="1">SUMIF(#REF!,E5,#REF!)</f>
        <v>#REF!</v>
      </c>
      <c r="F37" s="58" t="e">
        <f ca="1">SUMIF(#REF!,F5,#REF!)</f>
        <v>#REF!</v>
      </c>
      <c r="G37" s="58" t="e">
        <f ca="1">SUMIF(#REF!,G5,#REF!)</f>
        <v>#REF!</v>
      </c>
      <c r="H37" s="58" t="e">
        <f ca="1">SUMIF(#REF!,H5,#REF!)</f>
        <v>#REF!</v>
      </c>
      <c r="I37" s="58" t="e">
        <f ca="1">SUMIF(#REF!,I5,#REF!)</f>
        <v>#REF!</v>
      </c>
      <c r="J37" s="58" t="e">
        <f ca="1">SUMIF(#REF!,J5,#REF!)</f>
        <v>#REF!</v>
      </c>
      <c r="K37" s="58" t="e">
        <f ca="1">SUMIF(#REF!,K5,#REF!)</f>
        <v>#REF!</v>
      </c>
      <c r="L37" s="58" t="e">
        <f ca="1">SUMIF(#REF!,L5,#REF!)</f>
        <v>#REF!</v>
      </c>
      <c r="M37" s="58" t="e">
        <f ca="1">SUMIF(#REF!,M5,#REF!)</f>
        <v>#REF!</v>
      </c>
      <c r="N37" s="58" t="e">
        <f ca="1">SUMIF(#REF!,N5,#REF!)</f>
        <v>#REF!</v>
      </c>
      <c r="O37" s="58" t="e">
        <f ca="1">SUMIF(#REF!,O5,#REF!)</f>
        <v>#REF!</v>
      </c>
      <c r="P37" s="58" t="e">
        <f ca="1">SUMIF(#REF!,P5,#REF!)</f>
        <v>#REF!</v>
      </c>
      <c r="Q37" s="58" t="e">
        <f ca="1">SUMIF(#REF!,Q5,#REF!)</f>
        <v>#REF!</v>
      </c>
      <c r="R37" s="58" t="e">
        <f ca="1">SUMIF(#REF!,R5,#REF!)</f>
        <v>#REF!</v>
      </c>
      <c r="S37" s="58" t="e">
        <f ca="1">SUMIF(#REF!,S5,#REF!)</f>
        <v>#REF!</v>
      </c>
      <c r="T37" s="58" t="e">
        <f ca="1">SUMIF(#REF!,T5,#REF!)</f>
        <v>#REF!</v>
      </c>
      <c r="U37" s="58" t="e">
        <f ca="1">SUMIF(#REF!,U5,#REF!)</f>
        <v>#REF!</v>
      </c>
      <c r="V37" s="58" t="e">
        <f ca="1">SUMIF(#REF!,V5,#REF!)</f>
        <v>#REF!</v>
      </c>
      <c r="W37" s="58" t="e">
        <f ca="1">SUMIF(#REF!,W5,#REF!)</f>
        <v>#REF!</v>
      </c>
      <c r="X37" s="58" t="e">
        <f ca="1">SUMIF(#REF!,X5,#REF!)</f>
        <v>#REF!</v>
      </c>
      <c r="Y37" s="58" t="e">
        <f ca="1">SUMIF(#REF!,Y5,#REF!)</f>
        <v>#REF!</v>
      </c>
      <c r="Z37" s="58" t="e">
        <f ca="1">SUMIF(#REF!,Z5,#REF!)</f>
        <v>#REF!</v>
      </c>
      <c r="AA37" s="58" t="e">
        <f ca="1">SUMIF(#REF!,AA5,#REF!)</f>
        <v>#REF!</v>
      </c>
      <c r="AB37" s="58" t="e">
        <f ca="1">SUMIF(#REF!,AB5,#REF!)</f>
        <v>#REF!</v>
      </c>
      <c r="AC37" s="58" t="e">
        <f ca="1">SUMIF(#REF!,AC5,#REF!)</f>
        <v>#REF!</v>
      </c>
      <c r="AD37" s="58" t="e">
        <f ca="1">SUMIF(#REF!,AD5,#REF!)</f>
        <v>#REF!</v>
      </c>
      <c r="AE37" s="58" t="e">
        <f ca="1">SUMIF(#REF!,AE5,#REF!)</f>
        <v>#REF!</v>
      </c>
      <c r="AF37" s="58" t="e">
        <f ca="1">SUMIF(#REF!,AF5,#REF!)</f>
        <v>#REF!</v>
      </c>
      <c r="AG37" s="58" t="e">
        <f ca="1">SUMIF(#REF!,AG5,#REF!)</f>
        <v>#REF!</v>
      </c>
      <c r="AH37" s="58" t="e">
        <f ca="1">SUMIF(#REF!,AH5,#REF!)</f>
        <v>#REF!</v>
      </c>
    </row>
    <row r="38" spans="1:34" s="207" customFormat="1">
      <c r="A38" s="752"/>
      <c r="B38" s="46" t="s">
        <v>68</v>
      </c>
      <c r="C38" s="58"/>
      <c r="D38" s="58" t="e">
        <f t="shared" ref="D38:AH38" ca="1" si="16">D36-D37</f>
        <v>#REF!</v>
      </c>
      <c r="E38" s="58" t="e">
        <f t="shared" ca="1" si="16"/>
        <v>#REF!</v>
      </c>
      <c r="F38" s="58" t="e">
        <f t="shared" ca="1" si="16"/>
        <v>#REF!</v>
      </c>
      <c r="G38" s="58" t="e">
        <f t="shared" ca="1" si="16"/>
        <v>#REF!</v>
      </c>
      <c r="H38" s="58" t="e">
        <f t="shared" ca="1" si="16"/>
        <v>#REF!</v>
      </c>
      <c r="I38" s="58" t="e">
        <f t="shared" ca="1" si="16"/>
        <v>#REF!</v>
      </c>
      <c r="J38" s="58" t="e">
        <f t="shared" ca="1" si="16"/>
        <v>#REF!</v>
      </c>
      <c r="K38" s="58" t="e">
        <f t="shared" ca="1" si="16"/>
        <v>#REF!</v>
      </c>
      <c r="L38" s="58" t="e">
        <f t="shared" ca="1" si="16"/>
        <v>#REF!</v>
      </c>
      <c r="M38" s="58" t="e">
        <f t="shared" ca="1" si="16"/>
        <v>#REF!</v>
      </c>
      <c r="N38" s="58" t="e">
        <f t="shared" ca="1" si="16"/>
        <v>#REF!</v>
      </c>
      <c r="O38" s="58" t="e">
        <f t="shared" ca="1" si="16"/>
        <v>#REF!</v>
      </c>
      <c r="P38" s="58" t="e">
        <f t="shared" ca="1" si="16"/>
        <v>#REF!</v>
      </c>
      <c r="Q38" s="58" t="e">
        <f t="shared" ca="1" si="16"/>
        <v>#REF!</v>
      </c>
      <c r="R38" s="58" t="e">
        <f t="shared" ca="1" si="16"/>
        <v>#REF!</v>
      </c>
      <c r="S38" s="58" t="e">
        <f t="shared" ca="1" si="16"/>
        <v>#REF!</v>
      </c>
      <c r="T38" s="58" t="e">
        <f t="shared" ca="1" si="16"/>
        <v>#REF!</v>
      </c>
      <c r="U38" s="58" t="e">
        <f t="shared" ca="1" si="16"/>
        <v>#REF!</v>
      </c>
      <c r="V38" s="58" t="e">
        <f t="shared" ca="1" si="16"/>
        <v>#REF!</v>
      </c>
      <c r="W38" s="58" t="e">
        <f t="shared" ca="1" si="16"/>
        <v>#REF!</v>
      </c>
      <c r="X38" s="58" t="e">
        <f t="shared" ca="1" si="16"/>
        <v>#REF!</v>
      </c>
      <c r="Y38" s="58" t="e">
        <f t="shared" ca="1" si="16"/>
        <v>#REF!</v>
      </c>
      <c r="Z38" s="58" t="e">
        <f t="shared" ca="1" si="16"/>
        <v>#REF!</v>
      </c>
      <c r="AA38" s="58" t="e">
        <f t="shared" ca="1" si="16"/>
        <v>#REF!</v>
      </c>
      <c r="AB38" s="58" t="e">
        <f t="shared" ca="1" si="16"/>
        <v>#REF!</v>
      </c>
      <c r="AC38" s="58" t="e">
        <f t="shared" ca="1" si="16"/>
        <v>#REF!</v>
      </c>
      <c r="AD38" s="58" t="e">
        <f t="shared" ca="1" si="16"/>
        <v>#REF!</v>
      </c>
      <c r="AE38" s="58" t="e">
        <f t="shared" ca="1" si="16"/>
        <v>#REF!</v>
      </c>
      <c r="AF38" s="58" t="e">
        <f t="shared" ca="1" si="16"/>
        <v>#REF!</v>
      </c>
      <c r="AG38" s="58" t="e">
        <f t="shared" ca="1" si="16"/>
        <v>#REF!</v>
      </c>
      <c r="AH38" s="58" t="e">
        <f t="shared" ca="1" si="16"/>
        <v>#REF!</v>
      </c>
    </row>
    <row r="39" spans="1:34" s="207" customFormat="1">
      <c r="A39" s="752"/>
      <c r="B39" s="46" t="s">
        <v>69</v>
      </c>
      <c r="C39" s="58"/>
      <c r="D39" s="58">
        <f ca="1">D36</f>
        <v>0</v>
      </c>
      <c r="E39" s="58">
        <f t="shared" ref="E39:AH40" ca="1" si="17">E36+D39</f>
        <v>0</v>
      </c>
      <c r="F39" s="58">
        <f t="shared" ca="1" si="17"/>
        <v>0</v>
      </c>
      <c r="G39" s="58">
        <f t="shared" ca="1" si="17"/>
        <v>0</v>
      </c>
      <c r="H39" s="58">
        <f t="shared" ca="1" si="17"/>
        <v>0</v>
      </c>
      <c r="I39" s="58">
        <f t="shared" ca="1" si="17"/>
        <v>0</v>
      </c>
      <c r="J39" s="58">
        <f t="shared" ca="1" si="17"/>
        <v>0</v>
      </c>
      <c r="K39" s="58">
        <f t="shared" ca="1" si="17"/>
        <v>0</v>
      </c>
      <c r="L39" s="58">
        <f t="shared" ca="1" si="17"/>
        <v>0</v>
      </c>
      <c r="M39" s="58">
        <f t="shared" ca="1" si="17"/>
        <v>0</v>
      </c>
      <c r="N39" s="58">
        <f t="shared" ca="1" si="17"/>
        <v>0</v>
      </c>
      <c r="O39" s="58">
        <f t="shared" ca="1" si="17"/>
        <v>0</v>
      </c>
      <c r="P39" s="58">
        <f t="shared" ca="1" si="17"/>
        <v>0</v>
      </c>
      <c r="Q39" s="58">
        <f t="shared" ca="1" si="17"/>
        <v>0</v>
      </c>
      <c r="R39" s="58">
        <f t="shared" ca="1" si="17"/>
        <v>0</v>
      </c>
      <c r="S39" s="58">
        <f t="shared" ca="1" si="17"/>
        <v>0</v>
      </c>
      <c r="T39" s="58">
        <f t="shared" ca="1" si="17"/>
        <v>0</v>
      </c>
      <c r="U39" s="58">
        <f t="shared" ca="1" si="17"/>
        <v>0</v>
      </c>
      <c r="V39" s="58">
        <f t="shared" ca="1" si="17"/>
        <v>0</v>
      </c>
      <c r="W39" s="58">
        <f t="shared" ca="1" si="17"/>
        <v>0</v>
      </c>
      <c r="X39" s="58">
        <f t="shared" ca="1" si="17"/>
        <v>0</v>
      </c>
      <c r="Y39" s="58">
        <f t="shared" ca="1" si="17"/>
        <v>0</v>
      </c>
      <c r="Z39" s="58">
        <f t="shared" ca="1" si="17"/>
        <v>0</v>
      </c>
      <c r="AA39" s="58">
        <f t="shared" ca="1" si="17"/>
        <v>0</v>
      </c>
      <c r="AB39" s="58">
        <f t="shared" ca="1" si="17"/>
        <v>0</v>
      </c>
      <c r="AC39" s="58">
        <f t="shared" ca="1" si="17"/>
        <v>0</v>
      </c>
      <c r="AD39" s="58">
        <f t="shared" ca="1" si="17"/>
        <v>0</v>
      </c>
      <c r="AE39" s="58">
        <f t="shared" ca="1" si="17"/>
        <v>0</v>
      </c>
      <c r="AF39" s="58">
        <f t="shared" ca="1" si="17"/>
        <v>0</v>
      </c>
      <c r="AG39" s="58">
        <f t="shared" ca="1" si="17"/>
        <v>0</v>
      </c>
      <c r="AH39" s="58">
        <f t="shared" ca="1" si="17"/>
        <v>0</v>
      </c>
    </row>
    <row r="40" spans="1:34" s="207" customFormat="1">
      <c r="A40" s="752"/>
      <c r="B40" s="46" t="s">
        <v>70</v>
      </c>
      <c r="C40" s="58"/>
      <c r="D40" s="58" t="e">
        <f ca="1">D37</f>
        <v>#REF!</v>
      </c>
      <c r="E40" s="58" t="e">
        <f t="shared" ca="1" si="17"/>
        <v>#REF!</v>
      </c>
      <c r="F40" s="58" t="e">
        <f t="shared" ca="1" si="17"/>
        <v>#REF!</v>
      </c>
      <c r="G40" s="58" t="e">
        <f t="shared" ca="1" si="17"/>
        <v>#REF!</v>
      </c>
      <c r="H40" s="58" t="e">
        <f t="shared" ca="1" si="17"/>
        <v>#REF!</v>
      </c>
      <c r="I40" s="58" t="e">
        <f t="shared" ca="1" si="17"/>
        <v>#REF!</v>
      </c>
      <c r="J40" s="58" t="e">
        <f t="shared" ca="1" si="17"/>
        <v>#REF!</v>
      </c>
      <c r="K40" s="58" t="e">
        <f t="shared" ca="1" si="17"/>
        <v>#REF!</v>
      </c>
      <c r="L40" s="58" t="e">
        <f t="shared" ca="1" si="17"/>
        <v>#REF!</v>
      </c>
      <c r="M40" s="58" t="e">
        <f t="shared" ca="1" si="17"/>
        <v>#REF!</v>
      </c>
      <c r="N40" s="58" t="e">
        <f t="shared" ca="1" si="17"/>
        <v>#REF!</v>
      </c>
      <c r="O40" s="58" t="e">
        <f t="shared" ca="1" si="17"/>
        <v>#REF!</v>
      </c>
      <c r="P40" s="58" t="e">
        <f t="shared" ca="1" si="17"/>
        <v>#REF!</v>
      </c>
      <c r="Q40" s="58" t="e">
        <f t="shared" ca="1" si="17"/>
        <v>#REF!</v>
      </c>
      <c r="R40" s="58" t="e">
        <f t="shared" ca="1" si="17"/>
        <v>#REF!</v>
      </c>
      <c r="S40" s="58" t="e">
        <f t="shared" ca="1" si="17"/>
        <v>#REF!</v>
      </c>
      <c r="T40" s="58" t="e">
        <f t="shared" ca="1" si="17"/>
        <v>#REF!</v>
      </c>
      <c r="U40" s="58" t="e">
        <f t="shared" ca="1" si="17"/>
        <v>#REF!</v>
      </c>
      <c r="V40" s="58" t="e">
        <f t="shared" ca="1" si="17"/>
        <v>#REF!</v>
      </c>
      <c r="W40" s="58" t="e">
        <f t="shared" ca="1" si="17"/>
        <v>#REF!</v>
      </c>
      <c r="X40" s="58" t="e">
        <f t="shared" ca="1" si="17"/>
        <v>#REF!</v>
      </c>
      <c r="Y40" s="58" t="e">
        <f t="shared" ca="1" si="17"/>
        <v>#REF!</v>
      </c>
      <c r="Z40" s="58" t="e">
        <f t="shared" ca="1" si="17"/>
        <v>#REF!</v>
      </c>
      <c r="AA40" s="58" t="e">
        <f t="shared" ca="1" si="17"/>
        <v>#REF!</v>
      </c>
      <c r="AB40" s="58" t="e">
        <f t="shared" ca="1" si="17"/>
        <v>#REF!</v>
      </c>
      <c r="AC40" s="58" t="e">
        <f t="shared" ca="1" si="17"/>
        <v>#REF!</v>
      </c>
      <c r="AD40" s="58" t="e">
        <f t="shared" ca="1" si="17"/>
        <v>#REF!</v>
      </c>
      <c r="AE40" s="58" t="e">
        <f t="shared" ca="1" si="17"/>
        <v>#REF!</v>
      </c>
      <c r="AF40" s="58" t="e">
        <f t="shared" ca="1" si="17"/>
        <v>#REF!</v>
      </c>
      <c r="AG40" s="58" t="e">
        <f t="shared" ca="1" si="17"/>
        <v>#REF!</v>
      </c>
      <c r="AH40" s="58" t="e">
        <f t="shared" ca="1" si="17"/>
        <v>#REF!</v>
      </c>
    </row>
    <row r="41" spans="1:34" s="207" customFormat="1">
      <c r="A41" s="753"/>
      <c r="B41" s="46" t="s">
        <v>71</v>
      </c>
      <c r="C41" s="58"/>
      <c r="D41" s="58" t="e">
        <f t="shared" ref="D41:AH41" ca="1" si="18">D39-D40</f>
        <v>#REF!</v>
      </c>
      <c r="E41" s="58" t="e">
        <f t="shared" ca="1" si="18"/>
        <v>#REF!</v>
      </c>
      <c r="F41" s="58" t="e">
        <f t="shared" ca="1" si="18"/>
        <v>#REF!</v>
      </c>
      <c r="G41" s="58" t="e">
        <f t="shared" ca="1" si="18"/>
        <v>#REF!</v>
      </c>
      <c r="H41" s="58" t="e">
        <f t="shared" ca="1" si="18"/>
        <v>#REF!</v>
      </c>
      <c r="I41" s="58" t="e">
        <f t="shared" ca="1" si="18"/>
        <v>#REF!</v>
      </c>
      <c r="J41" s="58" t="e">
        <f t="shared" ca="1" si="18"/>
        <v>#REF!</v>
      </c>
      <c r="K41" s="58" t="e">
        <f t="shared" ca="1" si="18"/>
        <v>#REF!</v>
      </c>
      <c r="L41" s="58" t="e">
        <f t="shared" ca="1" si="18"/>
        <v>#REF!</v>
      </c>
      <c r="M41" s="58" t="e">
        <f t="shared" ca="1" si="18"/>
        <v>#REF!</v>
      </c>
      <c r="N41" s="58" t="e">
        <f t="shared" ca="1" si="18"/>
        <v>#REF!</v>
      </c>
      <c r="O41" s="58" t="e">
        <f t="shared" ca="1" si="18"/>
        <v>#REF!</v>
      </c>
      <c r="P41" s="58" t="e">
        <f t="shared" ca="1" si="18"/>
        <v>#REF!</v>
      </c>
      <c r="Q41" s="58" t="e">
        <f t="shared" ca="1" si="18"/>
        <v>#REF!</v>
      </c>
      <c r="R41" s="58" t="e">
        <f t="shared" ca="1" si="18"/>
        <v>#REF!</v>
      </c>
      <c r="S41" s="58" t="e">
        <f t="shared" ca="1" si="18"/>
        <v>#REF!</v>
      </c>
      <c r="T41" s="58" t="e">
        <f t="shared" ca="1" si="18"/>
        <v>#REF!</v>
      </c>
      <c r="U41" s="58" t="e">
        <f t="shared" ca="1" si="18"/>
        <v>#REF!</v>
      </c>
      <c r="V41" s="58" t="e">
        <f t="shared" ca="1" si="18"/>
        <v>#REF!</v>
      </c>
      <c r="W41" s="58" t="e">
        <f t="shared" ca="1" si="18"/>
        <v>#REF!</v>
      </c>
      <c r="X41" s="58" t="e">
        <f t="shared" ca="1" si="18"/>
        <v>#REF!</v>
      </c>
      <c r="Y41" s="58" t="e">
        <f t="shared" ca="1" si="18"/>
        <v>#REF!</v>
      </c>
      <c r="Z41" s="58" t="e">
        <f t="shared" ca="1" si="18"/>
        <v>#REF!</v>
      </c>
      <c r="AA41" s="58" t="e">
        <f t="shared" ca="1" si="18"/>
        <v>#REF!</v>
      </c>
      <c r="AB41" s="58" t="e">
        <f t="shared" ca="1" si="18"/>
        <v>#REF!</v>
      </c>
      <c r="AC41" s="58" t="e">
        <f t="shared" ca="1" si="18"/>
        <v>#REF!</v>
      </c>
      <c r="AD41" s="58" t="e">
        <f t="shared" ca="1" si="18"/>
        <v>#REF!</v>
      </c>
      <c r="AE41" s="58" t="e">
        <f t="shared" ca="1" si="18"/>
        <v>#REF!</v>
      </c>
      <c r="AF41" s="58" t="e">
        <f t="shared" ca="1" si="18"/>
        <v>#REF!</v>
      </c>
      <c r="AG41" s="58" t="e">
        <f t="shared" ca="1" si="18"/>
        <v>#REF!</v>
      </c>
      <c r="AH41" s="58" t="e">
        <f t="shared" ca="1" si="18"/>
        <v>#REF!</v>
      </c>
    </row>
    <row r="42" spans="1:34" s="207" customFormat="1">
      <c r="A42" s="53"/>
      <c r="B42" s="208"/>
      <c r="C42" s="60"/>
      <c r="D42" s="60"/>
      <c r="E42" s="60"/>
      <c r="F42" s="60"/>
      <c r="G42" s="60"/>
      <c r="H42" s="60"/>
      <c r="I42" s="60"/>
      <c r="J42" s="60"/>
      <c r="K42" s="60"/>
      <c r="L42" s="60"/>
      <c r="M42" s="60"/>
      <c r="N42" s="60"/>
      <c r="O42" s="60"/>
      <c r="P42" s="60"/>
      <c r="Q42" s="60"/>
      <c r="R42" s="60"/>
      <c r="S42" s="60"/>
      <c r="T42" s="60"/>
      <c r="U42" s="60"/>
      <c r="V42" s="60"/>
      <c r="W42" s="60"/>
      <c r="X42" s="60"/>
      <c r="Y42" s="60"/>
      <c r="Z42" s="60"/>
      <c r="AA42" s="60"/>
      <c r="AB42" s="60"/>
      <c r="AC42" s="60"/>
      <c r="AD42" s="60"/>
      <c r="AE42" s="60"/>
      <c r="AF42" s="60"/>
      <c r="AG42" s="60"/>
      <c r="AH42" s="60"/>
    </row>
    <row r="43" spans="1:34" s="207" customFormat="1">
      <c r="A43" s="751" t="s">
        <v>175</v>
      </c>
      <c r="B43" s="46" t="s">
        <v>3</v>
      </c>
      <c r="C43" s="58"/>
      <c r="D43" s="58">
        <f ca="1">SUMIF(Производство_План!$B$8:$B$374,D$5,Производство_План!$BT$8:$BT$374)</f>
        <v>0</v>
      </c>
      <c r="E43" s="58">
        <f ca="1">SUMIF(Производство_План!$B$8:$B$374,E$5,Производство_План!$BT$8:$BT$374)</f>
        <v>0</v>
      </c>
      <c r="F43" s="58">
        <f ca="1">SUMIF(Производство_План!$B$8:$B$374,F$5,Производство_План!$BT$8:$BT$374)</f>
        <v>0</v>
      </c>
      <c r="G43" s="58">
        <f ca="1">SUMIF(Производство_План!$B$8:$B$374,G$5,Производство_План!$BT$8:$BT$374)</f>
        <v>0</v>
      </c>
      <c r="H43" s="58">
        <f ca="1">SUMIF(Производство_План!$B$8:$B$374,H$5,Производство_План!$BT$8:$BT$374)</f>
        <v>0</v>
      </c>
      <c r="I43" s="58">
        <f ca="1">SUMIF(Производство_План!$B$8:$B$374,I$5,Производство_План!$BT$8:$BT$374)</f>
        <v>0</v>
      </c>
      <c r="J43" s="58">
        <f ca="1">SUMIF(Производство_План!$B$8:$B$374,J$5,Производство_План!$BT$8:$BT$374)</f>
        <v>0</v>
      </c>
      <c r="K43" s="58">
        <f ca="1">SUMIF(Производство_План!$B$8:$B$374,K$5,Производство_План!$BT$8:$BT$374)</f>
        <v>0</v>
      </c>
      <c r="L43" s="58">
        <f ca="1">SUMIF(Производство_План!$B$8:$B$374,L$5,Производство_План!$BT$8:$BT$374)</f>
        <v>0</v>
      </c>
      <c r="M43" s="58">
        <f ca="1">SUMIF(Производство_План!$B$8:$B$374,M$5,Производство_План!$BT$8:$BT$374)</f>
        <v>0</v>
      </c>
      <c r="N43" s="58">
        <f ca="1">SUMIF(Производство_План!$B$8:$B$374,N$5,Производство_План!$BT$8:$BT$374)</f>
        <v>0</v>
      </c>
      <c r="O43" s="58">
        <f ca="1">SUMIF(Производство_План!$B$8:$B$374,O$5,Производство_План!$BT$8:$BT$374)</f>
        <v>0</v>
      </c>
      <c r="P43" s="58">
        <f ca="1">SUMIF(Производство_План!$B$8:$B$374,P$5,Производство_План!$BT$8:$BT$374)</f>
        <v>0</v>
      </c>
      <c r="Q43" s="58">
        <f ca="1">SUMIF(Производство_План!$B$8:$B$374,Q$5,Производство_План!$BT$8:$BT$374)</f>
        <v>0</v>
      </c>
      <c r="R43" s="58">
        <f ca="1">SUMIF(Производство_План!$B$8:$B$374,R$5,Производство_План!$BT$8:$BT$374)</f>
        <v>0</v>
      </c>
      <c r="S43" s="58">
        <f ca="1">SUMIF(Производство_План!$B$8:$B$374,S$5,Производство_План!$BT$8:$BT$374)</f>
        <v>0</v>
      </c>
      <c r="T43" s="58">
        <f ca="1">SUMIF(Производство_План!$B$8:$B$374,T$5,Производство_План!$BT$8:$BT$374)</f>
        <v>0</v>
      </c>
      <c r="U43" s="58">
        <f ca="1">SUMIF(Производство_План!$B$8:$B$374,U$5,Производство_План!$BT$8:$BT$374)</f>
        <v>0</v>
      </c>
      <c r="V43" s="58">
        <f ca="1">SUMIF(Производство_План!$B$8:$B$374,V$5,Производство_План!$BT$8:$BT$374)</f>
        <v>0</v>
      </c>
      <c r="W43" s="58">
        <f ca="1">SUMIF(Производство_План!$B$8:$B$374,W$5,Производство_План!$BT$8:$BT$374)</f>
        <v>0</v>
      </c>
      <c r="X43" s="58">
        <f ca="1">SUMIF(Производство_План!$B$8:$B$374,X$5,Производство_План!$BT$8:$BT$374)</f>
        <v>0</v>
      </c>
      <c r="Y43" s="58">
        <f ca="1">SUMIF(Производство_План!$B$8:$B$374,Y$5,Производство_План!$BT$8:$BT$374)</f>
        <v>0</v>
      </c>
      <c r="Z43" s="58">
        <f ca="1">SUMIF(Производство_План!$B$8:$B$374,Z$5,Производство_План!$BT$8:$BT$374)</f>
        <v>0</v>
      </c>
      <c r="AA43" s="58">
        <f ca="1">SUMIF(Производство_План!$B$8:$B$374,AA$5,Производство_План!$BT$8:$BT$374)</f>
        <v>0</v>
      </c>
      <c r="AB43" s="58">
        <f ca="1">SUMIF(Производство_План!$B$8:$B$374,AB$5,Производство_План!$BT$8:$BT$374)</f>
        <v>0</v>
      </c>
      <c r="AC43" s="58">
        <f ca="1">SUMIF(Производство_План!$B$8:$B$374,AC$5,Производство_План!$BT$8:$BT$374)</f>
        <v>0</v>
      </c>
      <c r="AD43" s="58">
        <f ca="1">SUMIF(Производство_План!$B$8:$B$374,AD$5,Производство_План!$BT$8:$BT$374)</f>
        <v>0</v>
      </c>
      <c r="AE43" s="58">
        <f ca="1">SUMIF(Производство_План!$B$8:$B$374,AE$5,Производство_План!$BT$8:$BT$374)</f>
        <v>0</v>
      </c>
      <c r="AF43" s="58">
        <f ca="1">SUMIF(Производство_План!$B$8:$B$374,AF$5,Производство_План!$BT$8:$BT$374)</f>
        <v>0</v>
      </c>
      <c r="AG43" s="58">
        <f ca="1">SUMIF(Производство_План!$B$8:$B$374,AG$5,Производство_План!$BT$8:$BT$374)</f>
        <v>0</v>
      </c>
      <c r="AH43" s="58">
        <f ca="1">SUMIF(Производство_План!$B$8:$B$374,AH$5,Производство_План!$BT$8:$BT$374)</f>
        <v>0</v>
      </c>
    </row>
    <row r="44" spans="1:34" s="207" customFormat="1">
      <c r="A44" s="752"/>
      <c r="B44" s="46" t="s">
        <v>4</v>
      </c>
      <c r="C44" s="58"/>
      <c r="D44" s="58" t="e">
        <f ca="1">SUMIF(#REF!,D5,#REF!)</f>
        <v>#REF!</v>
      </c>
      <c r="E44" s="58" t="e">
        <f ca="1">SUMIF(#REF!,E5,#REF!)</f>
        <v>#REF!</v>
      </c>
      <c r="F44" s="58" t="e">
        <f ca="1">SUMIF(#REF!,F5,#REF!)</f>
        <v>#REF!</v>
      </c>
      <c r="G44" s="58" t="e">
        <f ca="1">SUMIF(#REF!,G5,#REF!)</f>
        <v>#REF!</v>
      </c>
      <c r="H44" s="58" t="e">
        <f ca="1">SUMIF(#REF!,H5,#REF!)</f>
        <v>#REF!</v>
      </c>
      <c r="I44" s="58" t="e">
        <f ca="1">SUMIF(#REF!,I5,#REF!)</f>
        <v>#REF!</v>
      </c>
      <c r="J44" s="58" t="e">
        <f ca="1">SUMIF(#REF!,J5,#REF!)</f>
        <v>#REF!</v>
      </c>
      <c r="K44" s="58" t="e">
        <f ca="1">SUMIF(#REF!,K5,#REF!)</f>
        <v>#REF!</v>
      </c>
      <c r="L44" s="58" t="e">
        <f ca="1">SUMIF(#REF!,L5,#REF!)</f>
        <v>#REF!</v>
      </c>
      <c r="M44" s="58" t="e">
        <f ca="1">SUMIF(#REF!,M5,#REF!)</f>
        <v>#REF!</v>
      </c>
      <c r="N44" s="58" t="e">
        <f ca="1">SUMIF(#REF!,N5,#REF!)</f>
        <v>#REF!</v>
      </c>
      <c r="O44" s="58" t="e">
        <f ca="1">SUMIF(#REF!,O5,#REF!)</f>
        <v>#REF!</v>
      </c>
      <c r="P44" s="58" t="e">
        <f ca="1">SUMIF(#REF!,P5,#REF!)</f>
        <v>#REF!</v>
      </c>
      <c r="Q44" s="58" t="e">
        <f ca="1">SUMIF(#REF!,Q5,#REF!)</f>
        <v>#REF!</v>
      </c>
      <c r="R44" s="58" t="e">
        <f ca="1">SUMIF(#REF!,R5,#REF!)</f>
        <v>#REF!</v>
      </c>
      <c r="S44" s="58" t="e">
        <f ca="1">SUMIF(#REF!,S5,#REF!)</f>
        <v>#REF!</v>
      </c>
      <c r="T44" s="58" t="e">
        <f ca="1">SUMIF(#REF!,T5,#REF!)</f>
        <v>#REF!</v>
      </c>
      <c r="U44" s="58" t="e">
        <f ca="1">SUMIF(#REF!,U5,#REF!)</f>
        <v>#REF!</v>
      </c>
      <c r="V44" s="58" t="e">
        <f ca="1">SUMIF(#REF!,V5,#REF!)</f>
        <v>#REF!</v>
      </c>
      <c r="W44" s="58" t="e">
        <f ca="1">SUMIF(#REF!,W5,#REF!)</f>
        <v>#REF!</v>
      </c>
      <c r="X44" s="58" t="e">
        <f ca="1">SUMIF(#REF!,X5,#REF!)</f>
        <v>#REF!</v>
      </c>
      <c r="Y44" s="58" t="e">
        <f ca="1">SUMIF(#REF!,Y5,#REF!)</f>
        <v>#REF!</v>
      </c>
      <c r="Z44" s="58" t="e">
        <f ca="1">SUMIF(#REF!,Z5,#REF!)</f>
        <v>#REF!</v>
      </c>
      <c r="AA44" s="58" t="e">
        <f ca="1">SUMIF(#REF!,AA5,#REF!)</f>
        <v>#REF!</v>
      </c>
      <c r="AB44" s="58" t="e">
        <f ca="1">SUMIF(#REF!,AB5,#REF!)</f>
        <v>#REF!</v>
      </c>
      <c r="AC44" s="58" t="e">
        <f ca="1">SUMIF(#REF!,AC5,#REF!)</f>
        <v>#REF!</v>
      </c>
      <c r="AD44" s="58" t="e">
        <f ca="1">SUMIF(#REF!,AD5,#REF!)</f>
        <v>#REF!</v>
      </c>
      <c r="AE44" s="58" t="e">
        <f ca="1">SUMIF(#REF!,AE5,#REF!)</f>
        <v>#REF!</v>
      </c>
      <c r="AF44" s="58" t="e">
        <f ca="1">SUMIF(#REF!,AF5,#REF!)</f>
        <v>#REF!</v>
      </c>
      <c r="AG44" s="58" t="e">
        <f ca="1">SUMIF(#REF!,AG5,#REF!)</f>
        <v>#REF!</v>
      </c>
      <c r="AH44" s="58" t="e">
        <f ca="1">SUMIF(#REF!,AH5,#REF!)</f>
        <v>#REF!</v>
      </c>
    </row>
    <row r="45" spans="1:34" s="207" customFormat="1">
      <c r="A45" s="752"/>
      <c r="B45" s="46" t="s">
        <v>68</v>
      </c>
      <c r="C45" s="58"/>
      <c r="D45" s="58" t="e">
        <f t="shared" ref="D45:AH45" ca="1" si="19">D43-D44</f>
        <v>#REF!</v>
      </c>
      <c r="E45" s="58" t="e">
        <f t="shared" ca="1" si="19"/>
        <v>#REF!</v>
      </c>
      <c r="F45" s="58" t="e">
        <f t="shared" ca="1" si="19"/>
        <v>#REF!</v>
      </c>
      <c r="G45" s="58" t="e">
        <f t="shared" ca="1" si="19"/>
        <v>#REF!</v>
      </c>
      <c r="H45" s="58" t="e">
        <f t="shared" ca="1" si="19"/>
        <v>#REF!</v>
      </c>
      <c r="I45" s="58" t="e">
        <f t="shared" ca="1" si="19"/>
        <v>#REF!</v>
      </c>
      <c r="J45" s="58" t="e">
        <f t="shared" ca="1" si="19"/>
        <v>#REF!</v>
      </c>
      <c r="K45" s="58" t="e">
        <f t="shared" ca="1" si="19"/>
        <v>#REF!</v>
      </c>
      <c r="L45" s="58" t="e">
        <f t="shared" ca="1" si="19"/>
        <v>#REF!</v>
      </c>
      <c r="M45" s="58" t="e">
        <f t="shared" ca="1" si="19"/>
        <v>#REF!</v>
      </c>
      <c r="N45" s="58" t="e">
        <f t="shared" ca="1" si="19"/>
        <v>#REF!</v>
      </c>
      <c r="O45" s="58" t="e">
        <f t="shared" ca="1" si="19"/>
        <v>#REF!</v>
      </c>
      <c r="P45" s="58" t="e">
        <f t="shared" ca="1" si="19"/>
        <v>#REF!</v>
      </c>
      <c r="Q45" s="58" t="e">
        <f t="shared" ca="1" si="19"/>
        <v>#REF!</v>
      </c>
      <c r="R45" s="58" t="e">
        <f t="shared" ca="1" si="19"/>
        <v>#REF!</v>
      </c>
      <c r="S45" s="58" t="e">
        <f t="shared" ca="1" si="19"/>
        <v>#REF!</v>
      </c>
      <c r="T45" s="58" t="e">
        <f t="shared" ca="1" si="19"/>
        <v>#REF!</v>
      </c>
      <c r="U45" s="58" t="e">
        <f t="shared" ca="1" si="19"/>
        <v>#REF!</v>
      </c>
      <c r="V45" s="58" t="e">
        <f t="shared" ca="1" si="19"/>
        <v>#REF!</v>
      </c>
      <c r="W45" s="58" t="e">
        <f t="shared" ca="1" si="19"/>
        <v>#REF!</v>
      </c>
      <c r="X45" s="58" t="e">
        <f t="shared" ca="1" si="19"/>
        <v>#REF!</v>
      </c>
      <c r="Y45" s="58" t="e">
        <f t="shared" ca="1" si="19"/>
        <v>#REF!</v>
      </c>
      <c r="Z45" s="58" t="e">
        <f t="shared" ca="1" si="19"/>
        <v>#REF!</v>
      </c>
      <c r="AA45" s="58" t="e">
        <f t="shared" ca="1" si="19"/>
        <v>#REF!</v>
      </c>
      <c r="AB45" s="58" t="e">
        <f t="shared" ca="1" si="19"/>
        <v>#REF!</v>
      </c>
      <c r="AC45" s="58" t="e">
        <f t="shared" ca="1" si="19"/>
        <v>#REF!</v>
      </c>
      <c r="AD45" s="58" t="e">
        <f t="shared" ca="1" si="19"/>
        <v>#REF!</v>
      </c>
      <c r="AE45" s="58" t="e">
        <f t="shared" ca="1" si="19"/>
        <v>#REF!</v>
      </c>
      <c r="AF45" s="58" t="e">
        <f t="shared" ca="1" si="19"/>
        <v>#REF!</v>
      </c>
      <c r="AG45" s="58" t="e">
        <f t="shared" ca="1" si="19"/>
        <v>#REF!</v>
      </c>
      <c r="AH45" s="58" t="e">
        <f t="shared" ca="1" si="19"/>
        <v>#REF!</v>
      </c>
    </row>
    <row r="46" spans="1:34" s="207" customFormat="1">
      <c r="A46" s="752"/>
      <c r="B46" s="46" t="s">
        <v>69</v>
      </c>
      <c r="C46" s="58"/>
      <c r="D46" s="58">
        <f ca="1">D43</f>
        <v>0</v>
      </c>
      <c r="E46" s="58">
        <f t="shared" ref="E46:AH47" ca="1" si="20">E43+D46</f>
        <v>0</v>
      </c>
      <c r="F46" s="58">
        <f t="shared" ca="1" si="20"/>
        <v>0</v>
      </c>
      <c r="G46" s="58">
        <f t="shared" ca="1" si="20"/>
        <v>0</v>
      </c>
      <c r="H46" s="58">
        <f t="shared" ca="1" si="20"/>
        <v>0</v>
      </c>
      <c r="I46" s="58">
        <f t="shared" ca="1" si="20"/>
        <v>0</v>
      </c>
      <c r="J46" s="58">
        <f t="shared" ca="1" si="20"/>
        <v>0</v>
      </c>
      <c r="K46" s="58">
        <f t="shared" ca="1" si="20"/>
        <v>0</v>
      </c>
      <c r="L46" s="58">
        <f t="shared" ca="1" si="20"/>
        <v>0</v>
      </c>
      <c r="M46" s="58">
        <f t="shared" ca="1" si="20"/>
        <v>0</v>
      </c>
      <c r="N46" s="58">
        <f t="shared" ca="1" si="20"/>
        <v>0</v>
      </c>
      <c r="O46" s="58">
        <f t="shared" ca="1" si="20"/>
        <v>0</v>
      </c>
      <c r="P46" s="58">
        <f t="shared" ca="1" si="20"/>
        <v>0</v>
      </c>
      <c r="Q46" s="58">
        <f t="shared" ca="1" si="20"/>
        <v>0</v>
      </c>
      <c r="R46" s="58">
        <f t="shared" ca="1" si="20"/>
        <v>0</v>
      </c>
      <c r="S46" s="58">
        <f t="shared" ca="1" si="20"/>
        <v>0</v>
      </c>
      <c r="T46" s="58">
        <f t="shared" ca="1" si="20"/>
        <v>0</v>
      </c>
      <c r="U46" s="58">
        <f t="shared" ca="1" si="20"/>
        <v>0</v>
      </c>
      <c r="V46" s="58">
        <f t="shared" ca="1" si="20"/>
        <v>0</v>
      </c>
      <c r="W46" s="58">
        <f t="shared" ca="1" si="20"/>
        <v>0</v>
      </c>
      <c r="X46" s="58">
        <f t="shared" ca="1" si="20"/>
        <v>0</v>
      </c>
      <c r="Y46" s="58">
        <f t="shared" ca="1" si="20"/>
        <v>0</v>
      </c>
      <c r="Z46" s="58">
        <f t="shared" ca="1" si="20"/>
        <v>0</v>
      </c>
      <c r="AA46" s="58">
        <f t="shared" ca="1" si="20"/>
        <v>0</v>
      </c>
      <c r="AB46" s="58">
        <f t="shared" ca="1" si="20"/>
        <v>0</v>
      </c>
      <c r="AC46" s="58">
        <f t="shared" ca="1" si="20"/>
        <v>0</v>
      </c>
      <c r="AD46" s="58">
        <f t="shared" ca="1" si="20"/>
        <v>0</v>
      </c>
      <c r="AE46" s="58">
        <f t="shared" ca="1" si="20"/>
        <v>0</v>
      </c>
      <c r="AF46" s="58">
        <f t="shared" ca="1" si="20"/>
        <v>0</v>
      </c>
      <c r="AG46" s="58">
        <f t="shared" ca="1" si="20"/>
        <v>0</v>
      </c>
      <c r="AH46" s="58">
        <f t="shared" ca="1" si="20"/>
        <v>0</v>
      </c>
    </row>
    <row r="47" spans="1:34" s="207" customFormat="1">
      <c r="A47" s="752"/>
      <c r="B47" s="46" t="s">
        <v>70</v>
      </c>
      <c r="C47" s="58"/>
      <c r="D47" s="58" t="e">
        <f ca="1">D44</f>
        <v>#REF!</v>
      </c>
      <c r="E47" s="58" t="e">
        <f t="shared" ca="1" si="20"/>
        <v>#REF!</v>
      </c>
      <c r="F47" s="58" t="e">
        <f t="shared" ca="1" si="20"/>
        <v>#REF!</v>
      </c>
      <c r="G47" s="58" t="e">
        <f t="shared" ca="1" si="20"/>
        <v>#REF!</v>
      </c>
      <c r="H47" s="58" t="e">
        <f t="shared" ca="1" si="20"/>
        <v>#REF!</v>
      </c>
      <c r="I47" s="58" t="e">
        <f t="shared" ca="1" si="20"/>
        <v>#REF!</v>
      </c>
      <c r="J47" s="58" t="e">
        <f t="shared" ca="1" si="20"/>
        <v>#REF!</v>
      </c>
      <c r="K47" s="58" t="e">
        <f t="shared" ca="1" si="20"/>
        <v>#REF!</v>
      </c>
      <c r="L47" s="58" t="e">
        <f t="shared" ca="1" si="20"/>
        <v>#REF!</v>
      </c>
      <c r="M47" s="58" t="e">
        <f t="shared" ca="1" si="20"/>
        <v>#REF!</v>
      </c>
      <c r="N47" s="58" t="e">
        <f t="shared" ca="1" si="20"/>
        <v>#REF!</v>
      </c>
      <c r="O47" s="58" t="e">
        <f t="shared" ca="1" si="20"/>
        <v>#REF!</v>
      </c>
      <c r="P47" s="58" t="e">
        <f t="shared" ca="1" si="20"/>
        <v>#REF!</v>
      </c>
      <c r="Q47" s="58" t="e">
        <f t="shared" ca="1" si="20"/>
        <v>#REF!</v>
      </c>
      <c r="R47" s="58" t="e">
        <f t="shared" ca="1" si="20"/>
        <v>#REF!</v>
      </c>
      <c r="S47" s="58" t="e">
        <f t="shared" ca="1" si="20"/>
        <v>#REF!</v>
      </c>
      <c r="T47" s="58" t="e">
        <f t="shared" ca="1" si="20"/>
        <v>#REF!</v>
      </c>
      <c r="U47" s="58" t="e">
        <f t="shared" ca="1" si="20"/>
        <v>#REF!</v>
      </c>
      <c r="V47" s="58" t="e">
        <f t="shared" ca="1" si="20"/>
        <v>#REF!</v>
      </c>
      <c r="W47" s="58" t="e">
        <f t="shared" ca="1" si="20"/>
        <v>#REF!</v>
      </c>
      <c r="X47" s="58" t="e">
        <f t="shared" ca="1" si="20"/>
        <v>#REF!</v>
      </c>
      <c r="Y47" s="58" t="e">
        <f t="shared" ca="1" si="20"/>
        <v>#REF!</v>
      </c>
      <c r="Z47" s="58" t="e">
        <f t="shared" ca="1" si="20"/>
        <v>#REF!</v>
      </c>
      <c r="AA47" s="58" t="e">
        <f t="shared" ca="1" si="20"/>
        <v>#REF!</v>
      </c>
      <c r="AB47" s="58" t="e">
        <f t="shared" ca="1" si="20"/>
        <v>#REF!</v>
      </c>
      <c r="AC47" s="58" t="e">
        <f t="shared" ca="1" si="20"/>
        <v>#REF!</v>
      </c>
      <c r="AD47" s="58" t="e">
        <f t="shared" ca="1" si="20"/>
        <v>#REF!</v>
      </c>
      <c r="AE47" s="58" t="e">
        <f t="shared" ca="1" si="20"/>
        <v>#REF!</v>
      </c>
      <c r="AF47" s="58" t="e">
        <f t="shared" ca="1" si="20"/>
        <v>#REF!</v>
      </c>
      <c r="AG47" s="58" t="e">
        <f t="shared" ca="1" si="20"/>
        <v>#REF!</v>
      </c>
      <c r="AH47" s="58" t="e">
        <f t="shared" ca="1" si="20"/>
        <v>#REF!</v>
      </c>
    </row>
    <row r="48" spans="1:34" s="207" customFormat="1">
      <c r="A48" s="753"/>
      <c r="B48" s="46" t="s">
        <v>71</v>
      </c>
      <c r="C48" s="58"/>
      <c r="D48" s="58" t="e">
        <f t="shared" ref="D48:AH48" ca="1" si="21">D46-D47</f>
        <v>#REF!</v>
      </c>
      <c r="E48" s="58" t="e">
        <f t="shared" ca="1" si="21"/>
        <v>#REF!</v>
      </c>
      <c r="F48" s="58" t="e">
        <f t="shared" ca="1" si="21"/>
        <v>#REF!</v>
      </c>
      <c r="G48" s="58" t="e">
        <f t="shared" ca="1" si="21"/>
        <v>#REF!</v>
      </c>
      <c r="H48" s="58" t="e">
        <f t="shared" ca="1" si="21"/>
        <v>#REF!</v>
      </c>
      <c r="I48" s="58" t="e">
        <f t="shared" ca="1" si="21"/>
        <v>#REF!</v>
      </c>
      <c r="J48" s="58" t="e">
        <f t="shared" ca="1" si="21"/>
        <v>#REF!</v>
      </c>
      <c r="K48" s="58" t="e">
        <f t="shared" ca="1" si="21"/>
        <v>#REF!</v>
      </c>
      <c r="L48" s="58" t="e">
        <f t="shared" ca="1" si="21"/>
        <v>#REF!</v>
      </c>
      <c r="M48" s="58" t="e">
        <f t="shared" ca="1" si="21"/>
        <v>#REF!</v>
      </c>
      <c r="N48" s="58" t="e">
        <f t="shared" ca="1" si="21"/>
        <v>#REF!</v>
      </c>
      <c r="O48" s="58" t="e">
        <f t="shared" ca="1" si="21"/>
        <v>#REF!</v>
      </c>
      <c r="P48" s="58" t="e">
        <f t="shared" ca="1" si="21"/>
        <v>#REF!</v>
      </c>
      <c r="Q48" s="58" t="e">
        <f t="shared" ca="1" si="21"/>
        <v>#REF!</v>
      </c>
      <c r="R48" s="58" t="e">
        <f t="shared" ca="1" si="21"/>
        <v>#REF!</v>
      </c>
      <c r="S48" s="58" t="e">
        <f t="shared" ca="1" si="21"/>
        <v>#REF!</v>
      </c>
      <c r="T48" s="58" t="e">
        <f t="shared" ca="1" si="21"/>
        <v>#REF!</v>
      </c>
      <c r="U48" s="58" t="e">
        <f t="shared" ca="1" si="21"/>
        <v>#REF!</v>
      </c>
      <c r="V48" s="58" t="e">
        <f t="shared" ca="1" si="21"/>
        <v>#REF!</v>
      </c>
      <c r="W48" s="58" t="e">
        <f t="shared" ca="1" si="21"/>
        <v>#REF!</v>
      </c>
      <c r="X48" s="58" t="e">
        <f t="shared" ca="1" si="21"/>
        <v>#REF!</v>
      </c>
      <c r="Y48" s="58" t="e">
        <f t="shared" ca="1" si="21"/>
        <v>#REF!</v>
      </c>
      <c r="Z48" s="58" t="e">
        <f t="shared" ca="1" si="21"/>
        <v>#REF!</v>
      </c>
      <c r="AA48" s="58" t="e">
        <f t="shared" ca="1" si="21"/>
        <v>#REF!</v>
      </c>
      <c r="AB48" s="58" t="e">
        <f t="shared" ca="1" si="21"/>
        <v>#REF!</v>
      </c>
      <c r="AC48" s="58" t="e">
        <f t="shared" ca="1" si="21"/>
        <v>#REF!</v>
      </c>
      <c r="AD48" s="58" t="e">
        <f t="shared" ca="1" si="21"/>
        <v>#REF!</v>
      </c>
      <c r="AE48" s="58" t="e">
        <f t="shared" ca="1" si="21"/>
        <v>#REF!</v>
      </c>
      <c r="AF48" s="58" t="e">
        <f t="shared" ca="1" si="21"/>
        <v>#REF!</v>
      </c>
      <c r="AG48" s="58" t="e">
        <f t="shared" ca="1" si="21"/>
        <v>#REF!</v>
      </c>
      <c r="AH48" s="58" t="e">
        <f t="shared" ca="1" si="21"/>
        <v>#REF!</v>
      </c>
    </row>
    <row r="49" spans="1:34" s="207" customFormat="1">
      <c r="A49" s="53"/>
      <c r="B49" s="208"/>
      <c r="C49" s="60"/>
      <c r="D49" s="60"/>
      <c r="E49" s="60"/>
      <c r="F49" s="60"/>
      <c r="G49" s="60"/>
      <c r="H49" s="60"/>
      <c r="I49" s="60"/>
      <c r="J49" s="60"/>
      <c r="K49" s="60"/>
      <c r="L49" s="60"/>
      <c r="M49" s="60"/>
      <c r="N49" s="60"/>
      <c r="O49" s="60"/>
      <c r="P49" s="60"/>
      <c r="Q49" s="60"/>
      <c r="R49" s="60"/>
      <c r="S49" s="60"/>
      <c r="T49" s="60"/>
      <c r="U49" s="60"/>
      <c r="V49" s="60"/>
      <c r="W49" s="60"/>
      <c r="X49" s="60"/>
      <c r="Y49" s="60"/>
      <c r="Z49" s="60"/>
      <c r="AA49" s="60"/>
      <c r="AB49" s="60"/>
      <c r="AC49" s="60"/>
      <c r="AD49" s="60"/>
      <c r="AE49" s="60"/>
      <c r="AF49" s="60"/>
      <c r="AG49" s="60"/>
      <c r="AH49" s="60"/>
    </row>
    <row r="50" spans="1:34" s="207" customFormat="1">
      <c r="A50" s="751" t="s">
        <v>176</v>
      </c>
      <c r="B50" s="46" t="s">
        <v>3</v>
      </c>
      <c r="C50" s="58"/>
      <c r="D50" s="58">
        <f ca="1">SUMIF(Производство_План!$B$8:$B$374,D$5,Производство_План!$BU$8:$BU$374)</f>
        <v>0</v>
      </c>
      <c r="E50" s="58">
        <f ca="1">SUMIF(Производство_План!$B$8:$B$374,E$5,Производство_План!$BU$8:$BU$374)</f>
        <v>0</v>
      </c>
      <c r="F50" s="58">
        <f ca="1">SUMIF(Производство_План!$B$8:$B$374,F$5,Производство_План!$BU$8:$BU$374)</f>
        <v>0</v>
      </c>
      <c r="G50" s="58">
        <f ca="1">SUMIF(Производство_План!$B$8:$B$374,G$5,Производство_План!$BU$8:$BU$374)</f>
        <v>0</v>
      </c>
      <c r="H50" s="58">
        <f ca="1">SUMIF(Производство_План!$B$8:$B$374,H$5,Производство_План!$BU$8:$BU$374)</f>
        <v>0</v>
      </c>
      <c r="I50" s="58">
        <f ca="1">SUMIF(Производство_План!$B$8:$B$374,I$5,Производство_План!$BU$8:$BU$374)</f>
        <v>0</v>
      </c>
      <c r="J50" s="58">
        <f ca="1">SUMIF(Производство_План!$B$8:$B$374,J$5,Производство_План!$BU$8:$BU$374)</f>
        <v>0</v>
      </c>
      <c r="K50" s="58">
        <f ca="1">SUMIF(Производство_План!$B$8:$B$374,K$5,Производство_План!$BU$8:$BU$374)</f>
        <v>0</v>
      </c>
      <c r="L50" s="58">
        <f ca="1">SUMIF(Производство_План!$B$8:$B$374,L$5,Производство_План!$BU$8:$BU$374)</f>
        <v>0</v>
      </c>
      <c r="M50" s="58">
        <f ca="1">SUMIF(Производство_План!$B$8:$B$374,M$5,Производство_План!$BU$8:$BU$374)</f>
        <v>0</v>
      </c>
      <c r="N50" s="58">
        <f ca="1">SUMIF(Производство_План!$B$8:$B$374,N$5,Производство_План!$BU$8:$BU$374)</f>
        <v>0</v>
      </c>
      <c r="O50" s="58">
        <f ca="1">SUMIF(Производство_План!$B$8:$B$374,O$5,Производство_План!$BU$8:$BU$374)</f>
        <v>0</v>
      </c>
      <c r="P50" s="58">
        <f ca="1">SUMIF(Производство_План!$B$8:$B$374,P$5,Производство_План!$BU$8:$BU$374)</f>
        <v>0</v>
      </c>
      <c r="Q50" s="58">
        <f ca="1">SUMIF(Производство_План!$B$8:$B$374,Q$5,Производство_План!$BU$8:$BU$374)</f>
        <v>0</v>
      </c>
      <c r="R50" s="58">
        <f ca="1">SUMIF(Производство_План!$B$8:$B$374,R$5,Производство_План!$BU$8:$BU$374)</f>
        <v>0</v>
      </c>
      <c r="S50" s="58">
        <f ca="1">SUMIF(Производство_План!$B$8:$B$374,S$5,Производство_План!$BU$8:$BU$374)</f>
        <v>0</v>
      </c>
      <c r="T50" s="58">
        <f ca="1">SUMIF(Производство_План!$B$8:$B$374,T$5,Производство_План!$BU$8:$BU$374)</f>
        <v>0</v>
      </c>
      <c r="U50" s="58">
        <f ca="1">SUMIF(Производство_План!$B$8:$B$374,U$5,Производство_План!$BU$8:$BU$374)</f>
        <v>0</v>
      </c>
      <c r="V50" s="58">
        <f ca="1">SUMIF(Производство_План!$B$8:$B$374,V$5,Производство_План!$BU$8:$BU$374)</f>
        <v>0</v>
      </c>
      <c r="W50" s="58">
        <f ca="1">SUMIF(Производство_План!$B$8:$B$374,W$5,Производство_План!$BU$8:$BU$374)</f>
        <v>0</v>
      </c>
      <c r="X50" s="58">
        <f ca="1">SUMIF(Производство_План!$B$8:$B$374,X$5,Производство_План!$BU$8:$BU$374)</f>
        <v>0</v>
      </c>
      <c r="Y50" s="58">
        <f ca="1">SUMIF(Производство_План!$B$8:$B$374,Y$5,Производство_План!$BU$8:$BU$374)</f>
        <v>0</v>
      </c>
      <c r="Z50" s="58">
        <f ca="1">SUMIF(Производство_План!$B$8:$B$374,Z$5,Производство_План!$BU$8:$BU$374)</f>
        <v>0</v>
      </c>
      <c r="AA50" s="58">
        <f ca="1">SUMIF(Производство_План!$B$8:$B$374,AA$5,Производство_План!$BU$8:$BU$374)</f>
        <v>0</v>
      </c>
      <c r="AB50" s="58">
        <f ca="1">SUMIF(Производство_План!$B$8:$B$374,AB$5,Производство_План!$BU$8:$BU$374)</f>
        <v>0</v>
      </c>
      <c r="AC50" s="58">
        <f ca="1">SUMIF(Производство_План!$B$8:$B$374,AC$5,Производство_План!$BU$8:$BU$374)</f>
        <v>0</v>
      </c>
      <c r="AD50" s="58">
        <f ca="1">SUMIF(Производство_План!$B$8:$B$374,AD$5,Производство_План!$BU$8:$BU$374)</f>
        <v>0</v>
      </c>
      <c r="AE50" s="58">
        <f ca="1">SUMIF(Производство_План!$B$8:$B$374,AE$5,Производство_План!$BU$8:$BU$374)</f>
        <v>0</v>
      </c>
      <c r="AF50" s="58">
        <f ca="1">SUMIF(Производство_План!$B$8:$B$374,AF$5,Производство_План!$BU$8:$BU$374)</f>
        <v>0</v>
      </c>
      <c r="AG50" s="58">
        <f ca="1">SUMIF(Производство_План!$B$8:$B$374,AG$5,Производство_План!$BU$8:$BU$374)</f>
        <v>0</v>
      </c>
      <c r="AH50" s="58">
        <f ca="1">SUMIF(Производство_План!$B$8:$B$374,AH$5,Производство_План!$BU$8:$BU$374)</f>
        <v>0</v>
      </c>
    </row>
    <row r="51" spans="1:34" s="207" customFormat="1">
      <c r="A51" s="752"/>
      <c r="B51" s="46" t="s">
        <v>4</v>
      </c>
      <c r="C51" s="58"/>
      <c r="D51" s="58" t="e">
        <f ca="1">SUMIF(#REF!,D5,#REF!)</f>
        <v>#REF!</v>
      </c>
      <c r="E51" s="58" t="e">
        <f ca="1">SUMIF(#REF!,E5,#REF!)</f>
        <v>#REF!</v>
      </c>
      <c r="F51" s="58" t="e">
        <f ca="1">SUMIF(#REF!,F5,#REF!)</f>
        <v>#REF!</v>
      </c>
      <c r="G51" s="58" t="e">
        <f ca="1">SUMIF(#REF!,G5,#REF!)</f>
        <v>#REF!</v>
      </c>
      <c r="H51" s="58" t="e">
        <f ca="1">SUMIF(#REF!,H5,#REF!)</f>
        <v>#REF!</v>
      </c>
      <c r="I51" s="58" t="e">
        <f ca="1">SUMIF(#REF!,I5,#REF!)</f>
        <v>#REF!</v>
      </c>
      <c r="J51" s="58" t="e">
        <f ca="1">SUMIF(#REF!,J5,#REF!)</f>
        <v>#REF!</v>
      </c>
      <c r="K51" s="58" t="e">
        <f ca="1">SUMIF(#REF!,K5,#REF!)</f>
        <v>#REF!</v>
      </c>
      <c r="L51" s="58" t="e">
        <f ca="1">SUMIF(#REF!,L5,#REF!)</f>
        <v>#REF!</v>
      </c>
      <c r="M51" s="58" t="e">
        <f ca="1">SUMIF(#REF!,M5,#REF!)</f>
        <v>#REF!</v>
      </c>
      <c r="N51" s="58" t="e">
        <f ca="1">SUMIF(#REF!,N5,#REF!)</f>
        <v>#REF!</v>
      </c>
      <c r="O51" s="58" t="e">
        <f ca="1">SUMIF(#REF!,O5,#REF!)</f>
        <v>#REF!</v>
      </c>
      <c r="P51" s="58" t="e">
        <f ca="1">SUMIF(#REF!,P5,#REF!)</f>
        <v>#REF!</v>
      </c>
      <c r="Q51" s="58" t="e">
        <f ca="1">SUMIF(#REF!,Q5,#REF!)</f>
        <v>#REF!</v>
      </c>
      <c r="R51" s="58" t="e">
        <f ca="1">SUMIF(#REF!,R5,#REF!)</f>
        <v>#REF!</v>
      </c>
      <c r="S51" s="58" t="e">
        <f ca="1">SUMIF(#REF!,S5,#REF!)</f>
        <v>#REF!</v>
      </c>
      <c r="T51" s="58" t="e">
        <f ca="1">SUMIF(#REF!,T5,#REF!)</f>
        <v>#REF!</v>
      </c>
      <c r="U51" s="58" t="e">
        <f ca="1">SUMIF(#REF!,U5,#REF!)</f>
        <v>#REF!</v>
      </c>
      <c r="V51" s="58" t="e">
        <f ca="1">SUMIF(#REF!,V5,#REF!)</f>
        <v>#REF!</v>
      </c>
      <c r="W51" s="58" t="e">
        <f ca="1">SUMIF(#REF!,W5,#REF!)</f>
        <v>#REF!</v>
      </c>
      <c r="X51" s="58" t="e">
        <f ca="1">SUMIF(#REF!,X5,#REF!)</f>
        <v>#REF!</v>
      </c>
      <c r="Y51" s="58" t="e">
        <f ca="1">SUMIF(#REF!,Y5,#REF!)</f>
        <v>#REF!</v>
      </c>
      <c r="Z51" s="58" t="e">
        <f ca="1">SUMIF(#REF!,Z5,#REF!)</f>
        <v>#REF!</v>
      </c>
      <c r="AA51" s="58" t="e">
        <f ca="1">SUMIF(#REF!,AA5,#REF!)</f>
        <v>#REF!</v>
      </c>
      <c r="AB51" s="58" t="e">
        <f ca="1">SUMIF(#REF!,AB5,#REF!)</f>
        <v>#REF!</v>
      </c>
      <c r="AC51" s="58" t="e">
        <f ca="1">SUMIF(#REF!,AC5,#REF!)</f>
        <v>#REF!</v>
      </c>
      <c r="AD51" s="58" t="e">
        <f ca="1">SUMIF(#REF!,AD5,#REF!)</f>
        <v>#REF!</v>
      </c>
      <c r="AE51" s="58" t="e">
        <f ca="1">SUMIF(#REF!,AE5,#REF!)</f>
        <v>#REF!</v>
      </c>
      <c r="AF51" s="58" t="e">
        <f ca="1">SUMIF(#REF!,AF5,#REF!)</f>
        <v>#REF!</v>
      </c>
      <c r="AG51" s="58" t="e">
        <f ca="1">SUMIF(#REF!,AG5,#REF!)</f>
        <v>#REF!</v>
      </c>
      <c r="AH51" s="58" t="e">
        <f ca="1">SUMIF(#REF!,AH5,#REF!)</f>
        <v>#REF!</v>
      </c>
    </row>
    <row r="52" spans="1:34" s="207" customFormat="1">
      <c r="A52" s="752"/>
      <c r="B52" s="46" t="s">
        <v>68</v>
      </c>
      <c r="C52" s="58"/>
      <c r="D52" s="58" t="e">
        <f t="shared" ref="D52:AH52" ca="1" si="22">D50-D51</f>
        <v>#REF!</v>
      </c>
      <c r="E52" s="58" t="e">
        <f t="shared" ca="1" si="22"/>
        <v>#REF!</v>
      </c>
      <c r="F52" s="58" t="e">
        <f t="shared" ca="1" si="22"/>
        <v>#REF!</v>
      </c>
      <c r="G52" s="58" t="e">
        <f t="shared" ca="1" si="22"/>
        <v>#REF!</v>
      </c>
      <c r="H52" s="58" t="e">
        <f t="shared" ca="1" si="22"/>
        <v>#REF!</v>
      </c>
      <c r="I52" s="58" t="e">
        <f t="shared" ca="1" si="22"/>
        <v>#REF!</v>
      </c>
      <c r="J52" s="58" t="e">
        <f t="shared" ca="1" si="22"/>
        <v>#REF!</v>
      </c>
      <c r="K52" s="58" t="e">
        <f t="shared" ca="1" si="22"/>
        <v>#REF!</v>
      </c>
      <c r="L52" s="58" t="e">
        <f t="shared" ca="1" si="22"/>
        <v>#REF!</v>
      </c>
      <c r="M52" s="58" t="e">
        <f t="shared" ca="1" si="22"/>
        <v>#REF!</v>
      </c>
      <c r="N52" s="58" t="e">
        <f t="shared" ca="1" si="22"/>
        <v>#REF!</v>
      </c>
      <c r="O52" s="58" t="e">
        <f t="shared" ca="1" si="22"/>
        <v>#REF!</v>
      </c>
      <c r="P52" s="58" t="e">
        <f t="shared" ca="1" si="22"/>
        <v>#REF!</v>
      </c>
      <c r="Q52" s="58" t="e">
        <f t="shared" ca="1" si="22"/>
        <v>#REF!</v>
      </c>
      <c r="R52" s="58" t="e">
        <f t="shared" ca="1" si="22"/>
        <v>#REF!</v>
      </c>
      <c r="S52" s="58" t="e">
        <f t="shared" ca="1" si="22"/>
        <v>#REF!</v>
      </c>
      <c r="T52" s="58" t="e">
        <f t="shared" ca="1" si="22"/>
        <v>#REF!</v>
      </c>
      <c r="U52" s="58" t="e">
        <f t="shared" ca="1" si="22"/>
        <v>#REF!</v>
      </c>
      <c r="V52" s="58" t="e">
        <f t="shared" ca="1" si="22"/>
        <v>#REF!</v>
      </c>
      <c r="W52" s="58" t="e">
        <f t="shared" ca="1" si="22"/>
        <v>#REF!</v>
      </c>
      <c r="X52" s="58" t="e">
        <f t="shared" ca="1" si="22"/>
        <v>#REF!</v>
      </c>
      <c r="Y52" s="58" t="e">
        <f t="shared" ca="1" si="22"/>
        <v>#REF!</v>
      </c>
      <c r="Z52" s="58" t="e">
        <f t="shared" ca="1" si="22"/>
        <v>#REF!</v>
      </c>
      <c r="AA52" s="58" t="e">
        <f t="shared" ca="1" si="22"/>
        <v>#REF!</v>
      </c>
      <c r="AB52" s="58" t="e">
        <f t="shared" ca="1" si="22"/>
        <v>#REF!</v>
      </c>
      <c r="AC52" s="58" t="e">
        <f t="shared" ca="1" si="22"/>
        <v>#REF!</v>
      </c>
      <c r="AD52" s="58" t="e">
        <f t="shared" ca="1" si="22"/>
        <v>#REF!</v>
      </c>
      <c r="AE52" s="58" t="e">
        <f t="shared" ca="1" si="22"/>
        <v>#REF!</v>
      </c>
      <c r="AF52" s="58" t="e">
        <f t="shared" ca="1" si="22"/>
        <v>#REF!</v>
      </c>
      <c r="AG52" s="58" t="e">
        <f t="shared" ca="1" si="22"/>
        <v>#REF!</v>
      </c>
      <c r="AH52" s="58" t="e">
        <f t="shared" ca="1" si="22"/>
        <v>#REF!</v>
      </c>
    </row>
    <row r="53" spans="1:34" s="207" customFormat="1">
      <c r="A53" s="752"/>
      <c r="B53" s="46" t="s">
        <v>69</v>
      </c>
      <c r="C53" s="58"/>
      <c r="D53" s="58">
        <f ca="1">D50</f>
        <v>0</v>
      </c>
      <c r="E53" s="58">
        <f t="shared" ref="E53:AH54" ca="1" si="23">E50+D53</f>
        <v>0</v>
      </c>
      <c r="F53" s="58">
        <f t="shared" ca="1" si="23"/>
        <v>0</v>
      </c>
      <c r="G53" s="58">
        <f t="shared" ca="1" si="23"/>
        <v>0</v>
      </c>
      <c r="H53" s="58">
        <f t="shared" ca="1" si="23"/>
        <v>0</v>
      </c>
      <c r="I53" s="58">
        <f t="shared" ca="1" si="23"/>
        <v>0</v>
      </c>
      <c r="J53" s="58">
        <f t="shared" ca="1" si="23"/>
        <v>0</v>
      </c>
      <c r="K53" s="58">
        <f t="shared" ca="1" si="23"/>
        <v>0</v>
      </c>
      <c r="L53" s="58">
        <f t="shared" ca="1" si="23"/>
        <v>0</v>
      </c>
      <c r="M53" s="58">
        <f t="shared" ca="1" si="23"/>
        <v>0</v>
      </c>
      <c r="N53" s="58">
        <f t="shared" ca="1" si="23"/>
        <v>0</v>
      </c>
      <c r="O53" s="58">
        <f t="shared" ca="1" si="23"/>
        <v>0</v>
      </c>
      <c r="P53" s="58">
        <f t="shared" ca="1" si="23"/>
        <v>0</v>
      </c>
      <c r="Q53" s="58">
        <f t="shared" ca="1" si="23"/>
        <v>0</v>
      </c>
      <c r="R53" s="58">
        <f t="shared" ca="1" si="23"/>
        <v>0</v>
      </c>
      <c r="S53" s="58">
        <f t="shared" ca="1" si="23"/>
        <v>0</v>
      </c>
      <c r="T53" s="58">
        <f t="shared" ca="1" si="23"/>
        <v>0</v>
      </c>
      <c r="U53" s="58">
        <f t="shared" ca="1" si="23"/>
        <v>0</v>
      </c>
      <c r="V53" s="58">
        <f t="shared" ca="1" si="23"/>
        <v>0</v>
      </c>
      <c r="W53" s="58">
        <f t="shared" ca="1" si="23"/>
        <v>0</v>
      </c>
      <c r="X53" s="58">
        <f t="shared" ca="1" si="23"/>
        <v>0</v>
      </c>
      <c r="Y53" s="58">
        <f t="shared" ca="1" si="23"/>
        <v>0</v>
      </c>
      <c r="Z53" s="58">
        <f t="shared" ca="1" si="23"/>
        <v>0</v>
      </c>
      <c r="AA53" s="58">
        <f t="shared" ca="1" si="23"/>
        <v>0</v>
      </c>
      <c r="AB53" s="58">
        <f t="shared" ca="1" si="23"/>
        <v>0</v>
      </c>
      <c r="AC53" s="58">
        <f t="shared" ca="1" si="23"/>
        <v>0</v>
      </c>
      <c r="AD53" s="58">
        <f t="shared" ca="1" si="23"/>
        <v>0</v>
      </c>
      <c r="AE53" s="58">
        <f t="shared" ca="1" si="23"/>
        <v>0</v>
      </c>
      <c r="AF53" s="58">
        <f t="shared" ca="1" si="23"/>
        <v>0</v>
      </c>
      <c r="AG53" s="58">
        <f t="shared" ca="1" si="23"/>
        <v>0</v>
      </c>
      <c r="AH53" s="58">
        <f t="shared" ca="1" si="23"/>
        <v>0</v>
      </c>
    </row>
    <row r="54" spans="1:34" s="207" customFormat="1">
      <c r="A54" s="752"/>
      <c r="B54" s="46" t="s">
        <v>70</v>
      </c>
      <c r="C54" s="58"/>
      <c r="D54" s="58" t="e">
        <f ca="1">D51</f>
        <v>#REF!</v>
      </c>
      <c r="E54" s="58" t="e">
        <f t="shared" ca="1" si="23"/>
        <v>#REF!</v>
      </c>
      <c r="F54" s="58" t="e">
        <f t="shared" ca="1" si="23"/>
        <v>#REF!</v>
      </c>
      <c r="G54" s="58" t="e">
        <f t="shared" ca="1" si="23"/>
        <v>#REF!</v>
      </c>
      <c r="H54" s="58" t="e">
        <f t="shared" ca="1" si="23"/>
        <v>#REF!</v>
      </c>
      <c r="I54" s="58" t="e">
        <f t="shared" ca="1" si="23"/>
        <v>#REF!</v>
      </c>
      <c r="J54" s="58" t="e">
        <f t="shared" ca="1" si="23"/>
        <v>#REF!</v>
      </c>
      <c r="K54" s="58" t="e">
        <f t="shared" ca="1" si="23"/>
        <v>#REF!</v>
      </c>
      <c r="L54" s="58" t="e">
        <f t="shared" ca="1" si="23"/>
        <v>#REF!</v>
      </c>
      <c r="M54" s="58" t="e">
        <f t="shared" ca="1" si="23"/>
        <v>#REF!</v>
      </c>
      <c r="N54" s="58" t="e">
        <f t="shared" ca="1" si="23"/>
        <v>#REF!</v>
      </c>
      <c r="O54" s="58" t="e">
        <f t="shared" ca="1" si="23"/>
        <v>#REF!</v>
      </c>
      <c r="P54" s="58" t="e">
        <f t="shared" ca="1" si="23"/>
        <v>#REF!</v>
      </c>
      <c r="Q54" s="58" t="e">
        <f t="shared" ca="1" si="23"/>
        <v>#REF!</v>
      </c>
      <c r="R54" s="58" t="e">
        <f t="shared" ca="1" si="23"/>
        <v>#REF!</v>
      </c>
      <c r="S54" s="58" t="e">
        <f t="shared" ca="1" si="23"/>
        <v>#REF!</v>
      </c>
      <c r="T54" s="58" t="e">
        <f t="shared" ca="1" si="23"/>
        <v>#REF!</v>
      </c>
      <c r="U54" s="58" t="e">
        <f t="shared" ca="1" si="23"/>
        <v>#REF!</v>
      </c>
      <c r="V54" s="58" t="e">
        <f t="shared" ca="1" si="23"/>
        <v>#REF!</v>
      </c>
      <c r="W54" s="58" t="e">
        <f t="shared" ca="1" si="23"/>
        <v>#REF!</v>
      </c>
      <c r="X54" s="58" t="e">
        <f t="shared" ca="1" si="23"/>
        <v>#REF!</v>
      </c>
      <c r="Y54" s="58" t="e">
        <f t="shared" ca="1" si="23"/>
        <v>#REF!</v>
      </c>
      <c r="Z54" s="58" t="e">
        <f t="shared" ca="1" si="23"/>
        <v>#REF!</v>
      </c>
      <c r="AA54" s="58" t="e">
        <f t="shared" ca="1" si="23"/>
        <v>#REF!</v>
      </c>
      <c r="AB54" s="58" t="e">
        <f t="shared" ca="1" si="23"/>
        <v>#REF!</v>
      </c>
      <c r="AC54" s="58" t="e">
        <f t="shared" ca="1" si="23"/>
        <v>#REF!</v>
      </c>
      <c r="AD54" s="58" t="e">
        <f t="shared" ca="1" si="23"/>
        <v>#REF!</v>
      </c>
      <c r="AE54" s="58" t="e">
        <f t="shared" ca="1" si="23"/>
        <v>#REF!</v>
      </c>
      <c r="AF54" s="58" t="e">
        <f t="shared" ca="1" si="23"/>
        <v>#REF!</v>
      </c>
      <c r="AG54" s="58" t="e">
        <f t="shared" ca="1" si="23"/>
        <v>#REF!</v>
      </c>
      <c r="AH54" s="58" t="e">
        <f t="shared" ca="1" si="23"/>
        <v>#REF!</v>
      </c>
    </row>
    <row r="55" spans="1:34" s="207" customFormat="1">
      <c r="A55" s="753"/>
      <c r="B55" s="46" t="s">
        <v>71</v>
      </c>
      <c r="C55" s="58"/>
      <c r="D55" s="58" t="e">
        <f t="shared" ref="D55:AH55" ca="1" si="24">D53-D54</f>
        <v>#REF!</v>
      </c>
      <c r="E55" s="58" t="e">
        <f t="shared" ca="1" si="24"/>
        <v>#REF!</v>
      </c>
      <c r="F55" s="58" t="e">
        <f t="shared" ca="1" si="24"/>
        <v>#REF!</v>
      </c>
      <c r="G55" s="58" t="e">
        <f t="shared" ca="1" si="24"/>
        <v>#REF!</v>
      </c>
      <c r="H55" s="58" t="e">
        <f t="shared" ca="1" si="24"/>
        <v>#REF!</v>
      </c>
      <c r="I55" s="58" t="e">
        <f t="shared" ca="1" si="24"/>
        <v>#REF!</v>
      </c>
      <c r="J55" s="58" t="e">
        <f t="shared" ca="1" si="24"/>
        <v>#REF!</v>
      </c>
      <c r="K55" s="58" t="e">
        <f t="shared" ca="1" si="24"/>
        <v>#REF!</v>
      </c>
      <c r="L55" s="58" t="e">
        <f t="shared" ca="1" si="24"/>
        <v>#REF!</v>
      </c>
      <c r="M55" s="58" t="e">
        <f t="shared" ca="1" si="24"/>
        <v>#REF!</v>
      </c>
      <c r="N55" s="58" t="e">
        <f t="shared" ca="1" si="24"/>
        <v>#REF!</v>
      </c>
      <c r="O55" s="58" t="e">
        <f t="shared" ca="1" si="24"/>
        <v>#REF!</v>
      </c>
      <c r="P55" s="58" t="e">
        <f t="shared" ca="1" si="24"/>
        <v>#REF!</v>
      </c>
      <c r="Q55" s="58" t="e">
        <f t="shared" ca="1" si="24"/>
        <v>#REF!</v>
      </c>
      <c r="R55" s="58" t="e">
        <f t="shared" ca="1" si="24"/>
        <v>#REF!</v>
      </c>
      <c r="S55" s="58" t="e">
        <f t="shared" ca="1" si="24"/>
        <v>#REF!</v>
      </c>
      <c r="T55" s="58" t="e">
        <f t="shared" ca="1" si="24"/>
        <v>#REF!</v>
      </c>
      <c r="U55" s="58" t="e">
        <f t="shared" ca="1" si="24"/>
        <v>#REF!</v>
      </c>
      <c r="V55" s="58" t="e">
        <f t="shared" ca="1" si="24"/>
        <v>#REF!</v>
      </c>
      <c r="W55" s="58" t="e">
        <f t="shared" ca="1" si="24"/>
        <v>#REF!</v>
      </c>
      <c r="X55" s="58" t="e">
        <f t="shared" ca="1" si="24"/>
        <v>#REF!</v>
      </c>
      <c r="Y55" s="58" t="e">
        <f t="shared" ca="1" si="24"/>
        <v>#REF!</v>
      </c>
      <c r="Z55" s="58" t="e">
        <f t="shared" ca="1" si="24"/>
        <v>#REF!</v>
      </c>
      <c r="AA55" s="58" t="e">
        <f t="shared" ca="1" si="24"/>
        <v>#REF!</v>
      </c>
      <c r="AB55" s="58" t="e">
        <f t="shared" ca="1" si="24"/>
        <v>#REF!</v>
      </c>
      <c r="AC55" s="58" t="e">
        <f t="shared" ca="1" si="24"/>
        <v>#REF!</v>
      </c>
      <c r="AD55" s="58" t="e">
        <f t="shared" ca="1" si="24"/>
        <v>#REF!</v>
      </c>
      <c r="AE55" s="58" t="e">
        <f t="shared" ca="1" si="24"/>
        <v>#REF!</v>
      </c>
      <c r="AF55" s="58" t="e">
        <f t="shared" ca="1" si="24"/>
        <v>#REF!</v>
      </c>
      <c r="AG55" s="58" t="e">
        <f t="shared" ca="1" si="24"/>
        <v>#REF!</v>
      </c>
      <c r="AH55" s="58" t="e">
        <f t="shared" ca="1" si="24"/>
        <v>#REF!</v>
      </c>
    </row>
    <row r="56" spans="1:34" s="207" customFormat="1">
      <c r="A56" s="53"/>
      <c r="B56" s="208"/>
      <c r="C56" s="60"/>
      <c r="D56" s="60"/>
      <c r="E56" s="60"/>
      <c r="F56" s="60"/>
      <c r="G56" s="60"/>
      <c r="H56" s="60"/>
      <c r="I56" s="60"/>
      <c r="J56" s="60"/>
      <c r="K56" s="60"/>
      <c r="L56" s="60"/>
      <c r="M56" s="60"/>
      <c r="N56" s="60"/>
      <c r="O56" s="60"/>
      <c r="P56" s="60"/>
      <c r="Q56" s="60"/>
      <c r="R56" s="60"/>
      <c r="S56" s="60"/>
      <c r="T56" s="60"/>
      <c r="U56" s="60"/>
      <c r="V56" s="60"/>
      <c r="W56" s="60"/>
      <c r="X56" s="60"/>
      <c r="Y56" s="60"/>
      <c r="Z56" s="60"/>
      <c r="AA56" s="60"/>
      <c r="AB56" s="60"/>
      <c r="AC56" s="60"/>
      <c r="AD56" s="60"/>
      <c r="AE56" s="60"/>
      <c r="AF56" s="60"/>
      <c r="AG56" s="60"/>
      <c r="AH56" s="60"/>
    </row>
    <row r="57" spans="1:34" s="207" customFormat="1">
      <c r="A57" s="751" t="s">
        <v>177</v>
      </c>
      <c r="B57" s="46" t="s">
        <v>3</v>
      </c>
      <c r="C57" s="58"/>
      <c r="D57" s="58">
        <f ca="1">SUMIF(Производство_План!$B$8:$B$374,D$5,Производство_План!$BV$8:$BV$374)</f>
        <v>0</v>
      </c>
      <c r="E57" s="58">
        <f ca="1">SUMIF(Производство_План!$B$8:$B$374,E$5,Производство_План!$BV$8:$BV$374)</f>
        <v>0</v>
      </c>
      <c r="F57" s="58">
        <f ca="1">SUMIF(Производство_План!$B$8:$B$374,F$5,Производство_План!$BV$8:$BV$374)</f>
        <v>0</v>
      </c>
      <c r="G57" s="58">
        <f ca="1">SUMIF(Производство_План!$B$8:$B$374,G$5,Производство_План!$BV$8:$BV$374)</f>
        <v>0</v>
      </c>
      <c r="H57" s="58">
        <f ca="1">SUMIF(Производство_План!$B$8:$B$374,H$5,Производство_План!$BV$8:$BV$374)</f>
        <v>0</v>
      </c>
      <c r="I57" s="58">
        <f ca="1">SUMIF(Производство_План!$B$8:$B$374,I$5,Производство_План!$BV$8:$BV$374)</f>
        <v>0</v>
      </c>
      <c r="J57" s="58">
        <f ca="1">SUMIF(Производство_План!$B$8:$B$374,J$5,Производство_План!$BV$8:$BV$374)</f>
        <v>0</v>
      </c>
      <c r="K57" s="58">
        <f ca="1">SUMIF(Производство_План!$B$8:$B$374,K$5,Производство_План!$BV$8:$BV$374)</f>
        <v>0</v>
      </c>
      <c r="L57" s="58">
        <f ca="1">SUMIF(Производство_План!$B$8:$B$374,L$5,Производство_План!$BV$8:$BV$374)</f>
        <v>0</v>
      </c>
      <c r="M57" s="58">
        <f ca="1">SUMIF(Производство_План!$B$8:$B$374,M$5,Производство_План!$BV$8:$BV$374)</f>
        <v>0</v>
      </c>
      <c r="N57" s="58">
        <f ca="1">SUMIF(Производство_План!$B$8:$B$374,N$5,Производство_План!$BV$8:$BV$374)</f>
        <v>0</v>
      </c>
      <c r="O57" s="58">
        <f ca="1">SUMIF(Производство_План!$B$8:$B$374,O$5,Производство_План!$BV$8:$BV$374)</f>
        <v>0</v>
      </c>
      <c r="P57" s="58">
        <f ca="1">SUMIF(Производство_План!$B$8:$B$374,P$5,Производство_План!$BV$8:$BV$374)</f>
        <v>0</v>
      </c>
      <c r="Q57" s="58">
        <f ca="1">SUMIF(Производство_План!$B$8:$B$374,Q$5,Производство_План!$BV$8:$BV$374)</f>
        <v>0</v>
      </c>
      <c r="R57" s="58">
        <f ca="1">SUMIF(Производство_План!$B$8:$B$374,R$5,Производство_План!$BV$8:$BV$374)</f>
        <v>0</v>
      </c>
      <c r="S57" s="58">
        <f ca="1">SUMIF(Производство_План!$B$8:$B$374,S$5,Производство_План!$BV$8:$BV$374)</f>
        <v>0</v>
      </c>
      <c r="T57" s="58">
        <f ca="1">SUMIF(Производство_План!$B$8:$B$374,T$5,Производство_План!$BV$8:$BV$374)</f>
        <v>0</v>
      </c>
      <c r="U57" s="58">
        <f ca="1">SUMIF(Производство_План!$B$8:$B$374,U$5,Производство_План!$BV$8:$BV$374)</f>
        <v>0</v>
      </c>
      <c r="V57" s="58">
        <f ca="1">SUMIF(Производство_План!$B$8:$B$374,V$5,Производство_План!$BV$8:$BV$374)</f>
        <v>0</v>
      </c>
      <c r="W57" s="58">
        <f ca="1">SUMIF(Производство_План!$B$8:$B$374,W$5,Производство_План!$BV$8:$BV$374)</f>
        <v>0</v>
      </c>
      <c r="X57" s="58">
        <f ca="1">SUMIF(Производство_План!$B$8:$B$374,X$5,Производство_План!$BV$8:$BV$374)</f>
        <v>0</v>
      </c>
      <c r="Y57" s="58">
        <f ca="1">SUMIF(Производство_План!$B$8:$B$374,Y$5,Производство_План!$BV$8:$BV$374)</f>
        <v>0</v>
      </c>
      <c r="Z57" s="58">
        <f ca="1">SUMIF(Производство_План!$B$8:$B$374,Z$5,Производство_План!$BV$8:$BV$374)</f>
        <v>0</v>
      </c>
      <c r="AA57" s="58">
        <f ca="1">SUMIF(Производство_План!$B$8:$B$374,AA$5,Производство_План!$BV$8:$BV$374)</f>
        <v>0</v>
      </c>
      <c r="AB57" s="58">
        <f ca="1">SUMIF(Производство_План!$B$8:$B$374,AB$5,Производство_План!$BV$8:$BV$374)</f>
        <v>0</v>
      </c>
      <c r="AC57" s="58">
        <f ca="1">SUMIF(Производство_План!$B$8:$B$374,AC$5,Производство_План!$BV$8:$BV$374)</f>
        <v>0</v>
      </c>
      <c r="AD57" s="58">
        <f ca="1">SUMIF(Производство_План!$B$8:$B$374,AD$5,Производство_План!$BV$8:$BV$374)</f>
        <v>0</v>
      </c>
      <c r="AE57" s="58">
        <f ca="1">SUMIF(Производство_План!$B$8:$B$374,AE$5,Производство_План!$BV$8:$BV$374)</f>
        <v>0</v>
      </c>
      <c r="AF57" s="58">
        <f ca="1">SUMIF(Производство_План!$B$8:$B$374,AF$5,Производство_План!$BV$8:$BV$374)</f>
        <v>0</v>
      </c>
      <c r="AG57" s="58">
        <f ca="1">SUMIF(Производство_План!$B$8:$B$374,AG$5,Производство_План!$BV$8:$BV$374)</f>
        <v>0</v>
      </c>
      <c r="AH57" s="58">
        <f ca="1">SUMIF(Производство_План!$B$8:$B$374,AH$5,Производство_План!$BV$8:$BV$374)</f>
        <v>0</v>
      </c>
    </row>
    <row r="58" spans="1:34" s="207" customFormat="1">
      <c r="A58" s="752"/>
      <c r="B58" s="46" t="s">
        <v>4</v>
      </c>
      <c r="C58" s="58"/>
      <c r="D58" s="58" t="e">
        <f ca="1">SUMIF(#REF!,D5,#REF!)</f>
        <v>#REF!</v>
      </c>
      <c r="E58" s="58" t="e">
        <f ca="1">SUMIF(#REF!,E5,#REF!)</f>
        <v>#REF!</v>
      </c>
      <c r="F58" s="58" t="e">
        <f ca="1">SUMIF(#REF!,F5,#REF!)</f>
        <v>#REF!</v>
      </c>
      <c r="G58" s="58" t="e">
        <f ca="1">SUMIF(#REF!,G5,#REF!)</f>
        <v>#REF!</v>
      </c>
      <c r="H58" s="58" t="e">
        <f ca="1">SUMIF(#REF!,H5,#REF!)</f>
        <v>#REF!</v>
      </c>
      <c r="I58" s="58" t="e">
        <f ca="1">SUMIF(#REF!,I5,#REF!)</f>
        <v>#REF!</v>
      </c>
      <c r="J58" s="58" t="e">
        <f ca="1">SUMIF(#REF!,J5,#REF!)</f>
        <v>#REF!</v>
      </c>
      <c r="K58" s="58" t="e">
        <f ca="1">SUMIF(#REF!,K5,#REF!)</f>
        <v>#REF!</v>
      </c>
      <c r="L58" s="58" t="e">
        <f ca="1">SUMIF(#REF!,L5,#REF!)</f>
        <v>#REF!</v>
      </c>
      <c r="M58" s="58" t="e">
        <f ca="1">SUMIF(#REF!,M5,#REF!)</f>
        <v>#REF!</v>
      </c>
      <c r="N58" s="58" t="e">
        <f ca="1">SUMIF(#REF!,N5,#REF!)</f>
        <v>#REF!</v>
      </c>
      <c r="O58" s="58" t="e">
        <f ca="1">SUMIF(#REF!,O5,#REF!)</f>
        <v>#REF!</v>
      </c>
      <c r="P58" s="58" t="e">
        <f ca="1">SUMIF(#REF!,P5,#REF!)</f>
        <v>#REF!</v>
      </c>
      <c r="Q58" s="58" t="e">
        <f ca="1">SUMIF(#REF!,Q5,#REF!)</f>
        <v>#REF!</v>
      </c>
      <c r="R58" s="58" t="e">
        <f ca="1">SUMIF(#REF!,R5,#REF!)</f>
        <v>#REF!</v>
      </c>
      <c r="S58" s="58" t="e">
        <f ca="1">SUMIF(#REF!,S5,#REF!)</f>
        <v>#REF!</v>
      </c>
      <c r="T58" s="58" t="e">
        <f ca="1">SUMIF(#REF!,T5,#REF!)</f>
        <v>#REF!</v>
      </c>
      <c r="U58" s="58" t="e">
        <f ca="1">SUMIF(#REF!,U5,#REF!)</f>
        <v>#REF!</v>
      </c>
      <c r="V58" s="58" t="e">
        <f ca="1">SUMIF(#REF!,V5,#REF!)</f>
        <v>#REF!</v>
      </c>
      <c r="W58" s="58" t="e">
        <f ca="1">SUMIF(#REF!,W5,#REF!)</f>
        <v>#REF!</v>
      </c>
      <c r="X58" s="58" t="e">
        <f ca="1">SUMIF(#REF!,X5,#REF!)</f>
        <v>#REF!</v>
      </c>
      <c r="Y58" s="58" t="e">
        <f ca="1">SUMIF(#REF!,Y5,#REF!)</f>
        <v>#REF!</v>
      </c>
      <c r="Z58" s="58" t="e">
        <f ca="1">SUMIF(#REF!,Z5,#REF!)</f>
        <v>#REF!</v>
      </c>
      <c r="AA58" s="58" t="e">
        <f ca="1">SUMIF(#REF!,AA5,#REF!)</f>
        <v>#REF!</v>
      </c>
      <c r="AB58" s="58" t="e">
        <f ca="1">SUMIF(#REF!,AB5,#REF!)</f>
        <v>#REF!</v>
      </c>
      <c r="AC58" s="58" t="e">
        <f ca="1">SUMIF(#REF!,AC5,#REF!)</f>
        <v>#REF!</v>
      </c>
      <c r="AD58" s="58" t="e">
        <f ca="1">SUMIF(#REF!,AD5,#REF!)</f>
        <v>#REF!</v>
      </c>
      <c r="AE58" s="58" t="e">
        <f ca="1">SUMIF(#REF!,AE5,#REF!)</f>
        <v>#REF!</v>
      </c>
      <c r="AF58" s="58" t="e">
        <f ca="1">SUMIF(#REF!,AF5,#REF!)</f>
        <v>#REF!</v>
      </c>
      <c r="AG58" s="58" t="e">
        <f ca="1">SUMIF(#REF!,AG5,#REF!)</f>
        <v>#REF!</v>
      </c>
      <c r="AH58" s="58" t="e">
        <f ca="1">SUMIF(#REF!,AH5,#REF!)</f>
        <v>#REF!</v>
      </c>
    </row>
    <row r="59" spans="1:34" s="207" customFormat="1">
      <c r="A59" s="752"/>
      <c r="B59" s="46" t="s">
        <v>68</v>
      </c>
      <c r="C59" s="58"/>
      <c r="D59" s="58" t="e">
        <f t="shared" ref="D59:AH59" ca="1" si="25">D57-D58</f>
        <v>#REF!</v>
      </c>
      <c r="E59" s="58" t="e">
        <f t="shared" ca="1" si="25"/>
        <v>#REF!</v>
      </c>
      <c r="F59" s="58" t="e">
        <f t="shared" ca="1" si="25"/>
        <v>#REF!</v>
      </c>
      <c r="G59" s="58" t="e">
        <f t="shared" ca="1" si="25"/>
        <v>#REF!</v>
      </c>
      <c r="H59" s="58" t="e">
        <f t="shared" ca="1" si="25"/>
        <v>#REF!</v>
      </c>
      <c r="I59" s="58" t="e">
        <f t="shared" ca="1" si="25"/>
        <v>#REF!</v>
      </c>
      <c r="J59" s="58" t="e">
        <f t="shared" ca="1" si="25"/>
        <v>#REF!</v>
      </c>
      <c r="K59" s="58" t="e">
        <f t="shared" ca="1" si="25"/>
        <v>#REF!</v>
      </c>
      <c r="L59" s="58" t="e">
        <f t="shared" ca="1" si="25"/>
        <v>#REF!</v>
      </c>
      <c r="M59" s="58" t="e">
        <f t="shared" ca="1" si="25"/>
        <v>#REF!</v>
      </c>
      <c r="N59" s="58" t="e">
        <f t="shared" ca="1" si="25"/>
        <v>#REF!</v>
      </c>
      <c r="O59" s="58" t="e">
        <f t="shared" ca="1" si="25"/>
        <v>#REF!</v>
      </c>
      <c r="P59" s="58" t="e">
        <f t="shared" ca="1" si="25"/>
        <v>#REF!</v>
      </c>
      <c r="Q59" s="58" t="e">
        <f t="shared" ca="1" si="25"/>
        <v>#REF!</v>
      </c>
      <c r="R59" s="58" t="e">
        <f t="shared" ca="1" si="25"/>
        <v>#REF!</v>
      </c>
      <c r="S59" s="58" t="e">
        <f t="shared" ca="1" si="25"/>
        <v>#REF!</v>
      </c>
      <c r="T59" s="58" t="e">
        <f t="shared" ca="1" si="25"/>
        <v>#REF!</v>
      </c>
      <c r="U59" s="58" t="e">
        <f t="shared" ca="1" si="25"/>
        <v>#REF!</v>
      </c>
      <c r="V59" s="58" t="e">
        <f t="shared" ca="1" si="25"/>
        <v>#REF!</v>
      </c>
      <c r="W59" s="58" t="e">
        <f t="shared" ca="1" si="25"/>
        <v>#REF!</v>
      </c>
      <c r="X59" s="58" t="e">
        <f t="shared" ca="1" si="25"/>
        <v>#REF!</v>
      </c>
      <c r="Y59" s="58" t="e">
        <f t="shared" ca="1" si="25"/>
        <v>#REF!</v>
      </c>
      <c r="Z59" s="58" t="e">
        <f t="shared" ca="1" si="25"/>
        <v>#REF!</v>
      </c>
      <c r="AA59" s="58" t="e">
        <f t="shared" ca="1" si="25"/>
        <v>#REF!</v>
      </c>
      <c r="AB59" s="58" t="e">
        <f t="shared" ca="1" si="25"/>
        <v>#REF!</v>
      </c>
      <c r="AC59" s="58" t="e">
        <f t="shared" ca="1" si="25"/>
        <v>#REF!</v>
      </c>
      <c r="AD59" s="58" t="e">
        <f t="shared" ca="1" si="25"/>
        <v>#REF!</v>
      </c>
      <c r="AE59" s="58" t="e">
        <f t="shared" ca="1" si="25"/>
        <v>#REF!</v>
      </c>
      <c r="AF59" s="58" t="e">
        <f t="shared" ca="1" si="25"/>
        <v>#REF!</v>
      </c>
      <c r="AG59" s="58" t="e">
        <f t="shared" ca="1" si="25"/>
        <v>#REF!</v>
      </c>
      <c r="AH59" s="58" t="e">
        <f t="shared" ca="1" si="25"/>
        <v>#REF!</v>
      </c>
    </row>
    <row r="60" spans="1:34" s="207" customFormat="1">
      <c r="A60" s="752"/>
      <c r="B60" s="46" t="s">
        <v>69</v>
      </c>
      <c r="C60" s="58"/>
      <c r="D60" s="58">
        <f ca="1">D57</f>
        <v>0</v>
      </c>
      <c r="E60" s="58">
        <f t="shared" ref="E60:AH61" ca="1" si="26">E57+D60</f>
        <v>0</v>
      </c>
      <c r="F60" s="58">
        <f t="shared" ca="1" si="26"/>
        <v>0</v>
      </c>
      <c r="G60" s="58">
        <f t="shared" ca="1" si="26"/>
        <v>0</v>
      </c>
      <c r="H60" s="58">
        <f t="shared" ca="1" si="26"/>
        <v>0</v>
      </c>
      <c r="I60" s="58">
        <f t="shared" ca="1" si="26"/>
        <v>0</v>
      </c>
      <c r="J60" s="58">
        <f t="shared" ca="1" si="26"/>
        <v>0</v>
      </c>
      <c r="K60" s="58">
        <f t="shared" ca="1" si="26"/>
        <v>0</v>
      </c>
      <c r="L60" s="58">
        <f t="shared" ca="1" si="26"/>
        <v>0</v>
      </c>
      <c r="M60" s="58">
        <f t="shared" ca="1" si="26"/>
        <v>0</v>
      </c>
      <c r="N60" s="58">
        <f t="shared" ca="1" si="26"/>
        <v>0</v>
      </c>
      <c r="O60" s="58">
        <f t="shared" ca="1" si="26"/>
        <v>0</v>
      </c>
      <c r="P60" s="58">
        <f t="shared" ca="1" si="26"/>
        <v>0</v>
      </c>
      <c r="Q60" s="58">
        <f t="shared" ca="1" si="26"/>
        <v>0</v>
      </c>
      <c r="R60" s="58">
        <f t="shared" ca="1" si="26"/>
        <v>0</v>
      </c>
      <c r="S60" s="58">
        <f t="shared" ca="1" si="26"/>
        <v>0</v>
      </c>
      <c r="T60" s="58">
        <f t="shared" ca="1" si="26"/>
        <v>0</v>
      </c>
      <c r="U60" s="58">
        <f t="shared" ca="1" si="26"/>
        <v>0</v>
      </c>
      <c r="V60" s="58">
        <f t="shared" ca="1" si="26"/>
        <v>0</v>
      </c>
      <c r="W60" s="58">
        <f t="shared" ca="1" si="26"/>
        <v>0</v>
      </c>
      <c r="X60" s="58">
        <f t="shared" ca="1" si="26"/>
        <v>0</v>
      </c>
      <c r="Y60" s="58">
        <f t="shared" ca="1" si="26"/>
        <v>0</v>
      </c>
      <c r="Z60" s="58">
        <f t="shared" ca="1" si="26"/>
        <v>0</v>
      </c>
      <c r="AA60" s="58">
        <f t="shared" ca="1" si="26"/>
        <v>0</v>
      </c>
      <c r="AB60" s="58">
        <f t="shared" ca="1" si="26"/>
        <v>0</v>
      </c>
      <c r="AC60" s="58">
        <f t="shared" ca="1" si="26"/>
        <v>0</v>
      </c>
      <c r="AD60" s="58">
        <f t="shared" ca="1" si="26"/>
        <v>0</v>
      </c>
      <c r="AE60" s="58">
        <f t="shared" ca="1" si="26"/>
        <v>0</v>
      </c>
      <c r="AF60" s="58">
        <f t="shared" ca="1" si="26"/>
        <v>0</v>
      </c>
      <c r="AG60" s="58">
        <f t="shared" ca="1" si="26"/>
        <v>0</v>
      </c>
      <c r="AH60" s="58">
        <f t="shared" ca="1" si="26"/>
        <v>0</v>
      </c>
    </row>
    <row r="61" spans="1:34" s="207" customFormat="1">
      <c r="A61" s="752"/>
      <c r="B61" s="46" t="s">
        <v>70</v>
      </c>
      <c r="C61" s="58"/>
      <c r="D61" s="58" t="e">
        <f ca="1">D58</f>
        <v>#REF!</v>
      </c>
      <c r="E61" s="58" t="e">
        <f t="shared" ca="1" si="26"/>
        <v>#REF!</v>
      </c>
      <c r="F61" s="58" t="e">
        <f t="shared" ca="1" si="26"/>
        <v>#REF!</v>
      </c>
      <c r="G61" s="58" t="e">
        <f t="shared" ca="1" si="26"/>
        <v>#REF!</v>
      </c>
      <c r="H61" s="58" t="e">
        <f t="shared" ca="1" si="26"/>
        <v>#REF!</v>
      </c>
      <c r="I61" s="58" t="e">
        <f t="shared" ca="1" si="26"/>
        <v>#REF!</v>
      </c>
      <c r="J61" s="58" t="e">
        <f t="shared" ca="1" si="26"/>
        <v>#REF!</v>
      </c>
      <c r="K61" s="58" t="e">
        <f t="shared" ca="1" si="26"/>
        <v>#REF!</v>
      </c>
      <c r="L61" s="58" t="e">
        <f t="shared" ca="1" si="26"/>
        <v>#REF!</v>
      </c>
      <c r="M61" s="58" t="e">
        <f t="shared" ca="1" si="26"/>
        <v>#REF!</v>
      </c>
      <c r="N61" s="58" t="e">
        <f t="shared" ca="1" si="26"/>
        <v>#REF!</v>
      </c>
      <c r="O61" s="58" t="e">
        <f t="shared" ca="1" si="26"/>
        <v>#REF!</v>
      </c>
      <c r="P61" s="58" t="e">
        <f t="shared" ca="1" si="26"/>
        <v>#REF!</v>
      </c>
      <c r="Q61" s="58" t="e">
        <f t="shared" ca="1" si="26"/>
        <v>#REF!</v>
      </c>
      <c r="R61" s="58" t="e">
        <f t="shared" ca="1" si="26"/>
        <v>#REF!</v>
      </c>
      <c r="S61" s="58" t="e">
        <f t="shared" ca="1" si="26"/>
        <v>#REF!</v>
      </c>
      <c r="T61" s="58" t="e">
        <f t="shared" ca="1" si="26"/>
        <v>#REF!</v>
      </c>
      <c r="U61" s="58" t="e">
        <f t="shared" ca="1" si="26"/>
        <v>#REF!</v>
      </c>
      <c r="V61" s="58" t="e">
        <f t="shared" ca="1" si="26"/>
        <v>#REF!</v>
      </c>
      <c r="W61" s="58" t="e">
        <f t="shared" ca="1" si="26"/>
        <v>#REF!</v>
      </c>
      <c r="X61" s="58" t="e">
        <f t="shared" ca="1" si="26"/>
        <v>#REF!</v>
      </c>
      <c r="Y61" s="58" t="e">
        <f t="shared" ca="1" si="26"/>
        <v>#REF!</v>
      </c>
      <c r="Z61" s="58" t="e">
        <f t="shared" ca="1" si="26"/>
        <v>#REF!</v>
      </c>
      <c r="AA61" s="58" t="e">
        <f t="shared" ca="1" si="26"/>
        <v>#REF!</v>
      </c>
      <c r="AB61" s="58" t="e">
        <f t="shared" ca="1" si="26"/>
        <v>#REF!</v>
      </c>
      <c r="AC61" s="58" t="e">
        <f t="shared" ca="1" si="26"/>
        <v>#REF!</v>
      </c>
      <c r="AD61" s="58" t="e">
        <f t="shared" ca="1" si="26"/>
        <v>#REF!</v>
      </c>
      <c r="AE61" s="58" t="e">
        <f t="shared" ca="1" si="26"/>
        <v>#REF!</v>
      </c>
      <c r="AF61" s="58" t="e">
        <f t="shared" ca="1" si="26"/>
        <v>#REF!</v>
      </c>
      <c r="AG61" s="58" t="e">
        <f t="shared" ca="1" si="26"/>
        <v>#REF!</v>
      </c>
      <c r="AH61" s="58" t="e">
        <f t="shared" ca="1" si="26"/>
        <v>#REF!</v>
      </c>
    </row>
    <row r="62" spans="1:34" s="207" customFormat="1">
      <c r="A62" s="753"/>
      <c r="B62" s="46" t="s">
        <v>71</v>
      </c>
      <c r="C62" s="58"/>
      <c r="D62" s="58" t="e">
        <f t="shared" ref="D62:AH62" ca="1" si="27">D60-D61</f>
        <v>#REF!</v>
      </c>
      <c r="E62" s="58" t="e">
        <f t="shared" ca="1" si="27"/>
        <v>#REF!</v>
      </c>
      <c r="F62" s="58" t="e">
        <f t="shared" ca="1" si="27"/>
        <v>#REF!</v>
      </c>
      <c r="G62" s="58" t="e">
        <f t="shared" ca="1" si="27"/>
        <v>#REF!</v>
      </c>
      <c r="H62" s="58" t="e">
        <f t="shared" ca="1" si="27"/>
        <v>#REF!</v>
      </c>
      <c r="I62" s="58" t="e">
        <f t="shared" ca="1" si="27"/>
        <v>#REF!</v>
      </c>
      <c r="J62" s="58" t="e">
        <f t="shared" ca="1" si="27"/>
        <v>#REF!</v>
      </c>
      <c r="K62" s="58" t="e">
        <f t="shared" ca="1" si="27"/>
        <v>#REF!</v>
      </c>
      <c r="L62" s="58" t="e">
        <f t="shared" ca="1" si="27"/>
        <v>#REF!</v>
      </c>
      <c r="M62" s="58" t="e">
        <f t="shared" ca="1" si="27"/>
        <v>#REF!</v>
      </c>
      <c r="N62" s="58" t="e">
        <f t="shared" ca="1" si="27"/>
        <v>#REF!</v>
      </c>
      <c r="O62" s="58" t="e">
        <f t="shared" ca="1" si="27"/>
        <v>#REF!</v>
      </c>
      <c r="P62" s="58" t="e">
        <f t="shared" ca="1" si="27"/>
        <v>#REF!</v>
      </c>
      <c r="Q62" s="58" t="e">
        <f t="shared" ca="1" si="27"/>
        <v>#REF!</v>
      </c>
      <c r="R62" s="58" t="e">
        <f t="shared" ca="1" si="27"/>
        <v>#REF!</v>
      </c>
      <c r="S62" s="58" t="e">
        <f t="shared" ca="1" si="27"/>
        <v>#REF!</v>
      </c>
      <c r="T62" s="58" t="e">
        <f t="shared" ca="1" si="27"/>
        <v>#REF!</v>
      </c>
      <c r="U62" s="58" t="e">
        <f t="shared" ca="1" si="27"/>
        <v>#REF!</v>
      </c>
      <c r="V62" s="58" t="e">
        <f t="shared" ca="1" si="27"/>
        <v>#REF!</v>
      </c>
      <c r="W62" s="58" t="e">
        <f t="shared" ca="1" si="27"/>
        <v>#REF!</v>
      </c>
      <c r="X62" s="58" t="e">
        <f t="shared" ca="1" si="27"/>
        <v>#REF!</v>
      </c>
      <c r="Y62" s="58" t="e">
        <f t="shared" ca="1" si="27"/>
        <v>#REF!</v>
      </c>
      <c r="Z62" s="58" t="e">
        <f t="shared" ca="1" si="27"/>
        <v>#REF!</v>
      </c>
      <c r="AA62" s="58" t="e">
        <f t="shared" ca="1" si="27"/>
        <v>#REF!</v>
      </c>
      <c r="AB62" s="58" t="e">
        <f t="shared" ca="1" si="27"/>
        <v>#REF!</v>
      </c>
      <c r="AC62" s="58" t="e">
        <f t="shared" ca="1" si="27"/>
        <v>#REF!</v>
      </c>
      <c r="AD62" s="58" t="e">
        <f t="shared" ca="1" si="27"/>
        <v>#REF!</v>
      </c>
      <c r="AE62" s="58" t="e">
        <f t="shared" ca="1" si="27"/>
        <v>#REF!</v>
      </c>
      <c r="AF62" s="58" t="e">
        <f t="shared" ca="1" si="27"/>
        <v>#REF!</v>
      </c>
      <c r="AG62" s="58" t="e">
        <f t="shared" ca="1" si="27"/>
        <v>#REF!</v>
      </c>
      <c r="AH62" s="58" t="e">
        <f t="shared" ca="1" si="27"/>
        <v>#REF!</v>
      </c>
    </row>
    <row r="63" spans="1:34" s="207" customFormat="1">
      <c r="A63" s="53"/>
      <c r="B63" s="208"/>
      <c r="C63" s="60"/>
      <c r="D63" s="60"/>
      <c r="E63" s="60"/>
      <c r="F63" s="60"/>
      <c r="G63" s="60"/>
      <c r="H63" s="60"/>
      <c r="I63" s="60"/>
      <c r="J63" s="60"/>
      <c r="K63" s="60"/>
      <c r="L63" s="60"/>
      <c r="M63" s="60"/>
      <c r="N63" s="60"/>
      <c r="O63" s="60"/>
      <c r="P63" s="60"/>
      <c r="Q63" s="60"/>
      <c r="R63" s="60"/>
      <c r="S63" s="60"/>
      <c r="T63" s="60"/>
      <c r="U63" s="60"/>
      <c r="V63" s="60"/>
      <c r="W63" s="60"/>
      <c r="X63" s="60"/>
      <c r="Y63" s="60"/>
      <c r="Z63" s="60"/>
      <c r="AA63" s="60"/>
      <c r="AB63" s="60"/>
      <c r="AC63" s="60"/>
      <c r="AD63" s="60"/>
      <c r="AE63" s="60"/>
      <c r="AF63" s="60"/>
      <c r="AG63" s="60"/>
      <c r="AH63" s="60"/>
    </row>
    <row r="64" spans="1:34" s="207" customFormat="1">
      <c r="A64" s="751" t="s">
        <v>178</v>
      </c>
      <c r="B64" s="46" t="s">
        <v>3</v>
      </c>
      <c r="C64" s="58"/>
      <c r="D64" s="58">
        <f ca="1">SUMIF(Производство_План!$B$8:$B$374,D$5,Производство_План!$BW$8:$BW$374)</f>
        <v>0</v>
      </c>
      <c r="E64" s="58">
        <f ca="1">SUMIF(Производство_План!$B$8:$B$374,E$5,Производство_План!$BW$8:$BW$374)</f>
        <v>0</v>
      </c>
      <c r="F64" s="58">
        <f ca="1">SUMIF(Производство_План!$B$8:$B$374,F$5,Производство_План!$BW$8:$BW$374)</f>
        <v>0</v>
      </c>
      <c r="G64" s="58">
        <f ca="1">SUMIF(Производство_План!$B$8:$B$374,G$5,Производство_План!$BW$8:$BW$374)</f>
        <v>0</v>
      </c>
      <c r="H64" s="58">
        <f ca="1">SUMIF(Производство_План!$B$8:$B$374,H$5,Производство_План!$BW$8:$BW$374)</f>
        <v>0</v>
      </c>
      <c r="I64" s="58">
        <f ca="1">SUMIF(Производство_План!$B$8:$B$374,I$5,Производство_План!$BW$8:$BW$374)</f>
        <v>0</v>
      </c>
      <c r="J64" s="58">
        <f ca="1">SUMIF(Производство_План!$B$8:$B$374,J$5,Производство_План!$BW$8:$BW$374)</f>
        <v>0</v>
      </c>
      <c r="K64" s="58">
        <f ca="1">SUMIF(Производство_План!$B$8:$B$374,K$5,Производство_План!$BW$8:$BW$374)</f>
        <v>0</v>
      </c>
      <c r="L64" s="58">
        <f ca="1">SUMIF(Производство_План!$B$8:$B$374,L$5,Производство_План!$BW$8:$BW$374)</f>
        <v>0</v>
      </c>
      <c r="M64" s="58">
        <f ca="1">SUMIF(Производство_План!$B$8:$B$374,M$5,Производство_План!$BW$8:$BW$374)</f>
        <v>0</v>
      </c>
      <c r="N64" s="58">
        <f ca="1">SUMIF(Производство_План!$B$8:$B$374,N$5,Производство_План!$BW$8:$BW$374)</f>
        <v>0</v>
      </c>
      <c r="O64" s="58">
        <f ca="1">SUMIF(Производство_План!$B$8:$B$374,O$5,Производство_План!$BW$8:$BW$374)</f>
        <v>0</v>
      </c>
      <c r="P64" s="58">
        <f ca="1">SUMIF(Производство_План!$B$8:$B$374,P$5,Производство_План!$BW$8:$BW$374)</f>
        <v>0</v>
      </c>
      <c r="Q64" s="58">
        <f ca="1">SUMIF(Производство_План!$B$8:$B$374,Q$5,Производство_План!$BW$8:$BW$374)</f>
        <v>0</v>
      </c>
      <c r="R64" s="58">
        <f ca="1">SUMIF(Производство_План!$B$8:$B$374,R$5,Производство_План!$BW$8:$BW$374)</f>
        <v>0</v>
      </c>
      <c r="S64" s="58">
        <f ca="1">SUMIF(Производство_План!$B$8:$B$374,S$5,Производство_План!$BW$8:$BW$374)</f>
        <v>0</v>
      </c>
      <c r="T64" s="58">
        <f ca="1">SUMIF(Производство_План!$B$8:$B$374,T$5,Производство_План!$BW$8:$BW$374)</f>
        <v>0</v>
      </c>
      <c r="U64" s="58">
        <f ca="1">SUMIF(Производство_План!$B$8:$B$374,U$5,Производство_План!$BW$8:$BW$374)</f>
        <v>0</v>
      </c>
      <c r="V64" s="58">
        <f ca="1">SUMIF(Производство_План!$B$8:$B$374,V$5,Производство_План!$BW$8:$BW$374)</f>
        <v>0</v>
      </c>
      <c r="W64" s="58">
        <f ca="1">SUMIF(Производство_План!$B$8:$B$374,W$5,Производство_План!$BW$8:$BW$374)</f>
        <v>0</v>
      </c>
      <c r="X64" s="58">
        <f ca="1">SUMIF(Производство_План!$B$8:$B$374,X$5,Производство_План!$BW$8:$BW$374)</f>
        <v>0</v>
      </c>
      <c r="Y64" s="58">
        <f ca="1">SUMIF(Производство_План!$B$8:$B$374,Y$5,Производство_План!$BW$8:$BW$374)</f>
        <v>0</v>
      </c>
      <c r="Z64" s="58">
        <f ca="1">SUMIF(Производство_План!$B$8:$B$374,Z$5,Производство_План!$BW$8:$BW$374)</f>
        <v>0</v>
      </c>
      <c r="AA64" s="58">
        <f ca="1">SUMIF(Производство_План!$B$8:$B$374,AA$5,Производство_План!$BW$8:$BW$374)</f>
        <v>0</v>
      </c>
      <c r="AB64" s="58">
        <f ca="1">SUMIF(Производство_План!$B$8:$B$374,AB$5,Производство_План!$BW$8:$BW$374)</f>
        <v>0</v>
      </c>
      <c r="AC64" s="58">
        <f ca="1">SUMIF(Производство_План!$B$8:$B$374,AC$5,Производство_План!$BW$8:$BW$374)</f>
        <v>0</v>
      </c>
      <c r="AD64" s="58">
        <f ca="1">SUMIF(Производство_План!$B$8:$B$374,AD$5,Производство_План!$BW$8:$BW$374)</f>
        <v>0</v>
      </c>
      <c r="AE64" s="58">
        <f ca="1">SUMIF(Производство_План!$B$8:$B$374,AE$5,Производство_План!$BW$8:$BW$374)</f>
        <v>0</v>
      </c>
      <c r="AF64" s="58">
        <f ca="1">SUMIF(Производство_План!$B$8:$B$374,AF$5,Производство_План!$BW$8:$BW$374)</f>
        <v>0</v>
      </c>
      <c r="AG64" s="58">
        <f ca="1">SUMIF(Производство_План!$B$8:$B$374,AG$5,Производство_План!$BW$8:$BW$374)</f>
        <v>0</v>
      </c>
      <c r="AH64" s="58">
        <f ca="1">SUMIF(Производство_План!$B$8:$B$374,AH$5,Производство_План!$BW$8:$BW$374)</f>
        <v>0</v>
      </c>
    </row>
    <row r="65" spans="1:34" s="207" customFormat="1">
      <c r="A65" s="752"/>
      <c r="B65" s="46" t="s">
        <v>4</v>
      </c>
      <c r="C65" s="58"/>
      <c r="D65" s="58" t="e">
        <f ca="1">SUMIF(#REF!,D5,#REF!)</f>
        <v>#REF!</v>
      </c>
      <c r="E65" s="58" t="e">
        <f ca="1">SUMIF(#REF!,E5,#REF!)</f>
        <v>#REF!</v>
      </c>
      <c r="F65" s="58" t="e">
        <f ca="1">SUMIF(#REF!,F5,#REF!)</f>
        <v>#REF!</v>
      </c>
      <c r="G65" s="58" t="e">
        <f ca="1">SUMIF(#REF!,G5,#REF!)</f>
        <v>#REF!</v>
      </c>
      <c r="H65" s="58" t="e">
        <f ca="1">SUMIF(#REF!,H5,#REF!)</f>
        <v>#REF!</v>
      </c>
      <c r="I65" s="58" t="e">
        <f ca="1">SUMIF(#REF!,I5,#REF!)</f>
        <v>#REF!</v>
      </c>
      <c r="J65" s="58" t="e">
        <f ca="1">SUMIF(#REF!,J5,#REF!)</f>
        <v>#REF!</v>
      </c>
      <c r="K65" s="58" t="e">
        <f ca="1">SUMIF(#REF!,K5,#REF!)</f>
        <v>#REF!</v>
      </c>
      <c r="L65" s="58" t="e">
        <f ca="1">SUMIF(#REF!,L5,#REF!)</f>
        <v>#REF!</v>
      </c>
      <c r="M65" s="58" t="e">
        <f ca="1">SUMIF(#REF!,M5,#REF!)</f>
        <v>#REF!</v>
      </c>
      <c r="N65" s="58" t="e">
        <f ca="1">SUMIF(#REF!,N5,#REF!)</f>
        <v>#REF!</v>
      </c>
      <c r="O65" s="58" t="e">
        <f ca="1">SUMIF(#REF!,O5,#REF!)</f>
        <v>#REF!</v>
      </c>
      <c r="P65" s="58" t="e">
        <f ca="1">SUMIF(#REF!,P5,#REF!)</f>
        <v>#REF!</v>
      </c>
      <c r="Q65" s="58" t="e">
        <f ca="1">SUMIF(#REF!,Q5,#REF!)</f>
        <v>#REF!</v>
      </c>
      <c r="R65" s="58" t="e">
        <f ca="1">SUMIF(#REF!,R5,#REF!)</f>
        <v>#REF!</v>
      </c>
      <c r="S65" s="58" t="e">
        <f ca="1">SUMIF(#REF!,S5,#REF!)</f>
        <v>#REF!</v>
      </c>
      <c r="T65" s="58" t="e">
        <f ca="1">SUMIF(#REF!,T5,#REF!)</f>
        <v>#REF!</v>
      </c>
      <c r="U65" s="58" t="e">
        <f ca="1">SUMIF(#REF!,U5,#REF!)</f>
        <v>#REF!</v>
      </c>
      <c r="V65" s="58" t="e">
        <f ca="1">SUMIF(#REF!,V5,#REF!)</f>
        <v>#REF!</v>
      </c>
      <c r="W65" s="58" t="e">
        <f ca="1">SUMIF(#REF!,W5,#REF!)</f>
        <v>#REF!</v>
      </c>
      <c r="X65" s="58" t="e">
        <f ca="1">SUMIF(#REF!,X5,#REF!)</f>
        <v>#REF!</v>
      </c>
      <c r="Y65" s="58" t="e">
        <f ca="1">SUMIF(#REF!,Y5,#REF!)</f>
        <v>#REF!</v>
      </c>
      <c r="Z65" s="58" t="e">
        <f ca="1">SUMIF(#REF!,Z5,#REF!)</f>
        <v>#REF!</v>
      </c>
      <c r="AA65" s="58" t="e">
        <f ca="1">SUMIF(#REF!,AA5,#REF!)</f>
        <v>#REF!</v>
      </c>
      <c r="AB65" s="58" t="e">
        <f ca="1">SUMIF(#REF!,AB5,#REF!)</f>
        <v>#REF!</v>
      </c>
      <c r="AC65" s="58" t="e">
        <f ca="1">SUMIF(#REF!,AC5,#REF!)</f>
        <v>#REF!</v>
      </c>
      <c r="AD65" s="58" t="e">
        <f ca="1">SUMIF(#REF!,AD5,#REF!)</f>
        <v>#REF!</v>
      </c>
      <c r="AE65" s="58" t="e">
        <f ca="1">SUMIF(#REF!,AE5,#REF!)</f>
        <v>#REF!</v>
      </c>
      <c r="AF65" s="58" t="e">
        <f ca="1">SUMIF(#REF!,AF5,#REF!)</f>
        <v>#REF!</v>
      </c>
      <c r="AG65" s="58" t="e">
        <f ca="1">SUMIF(#REF!,AG5,#REF!)</f>
        <v>#REF!</v>
      </c>
      <c r="AH65" s="58" t="e">
        <f ca="1">SUMIF(#REF!,AH5,#REF!)</f>
        <v>#REF!</v>
      </c>
    </row>
    <row r="66" spans="1:34" s="207" customFormat="1">
      <c r="A66" s="752"/>
      <c r="B66" s="46" t="s">
        <v>68</v>
      </c>
      <c r="C66" s="58"/>
      <c r="D66" s="58" t="e">
        <f t="shared" ref="D66:AH66" ca="1" si="28">D64-D65</f>
        <v>#REF!</v>
      </c>
      <c r="E66" s="58" t="e">
        <f t="shared" ca="1" si="28"/>
        <v>#REF!</v>
      </c>
      <c r="F66" s="58" t="e">
        <f t="shared" ca="1" si="28"/>
        <v>#REF!</v>
      </c>
      <c r="G66" s="58" t="e">
        <f t="shared" ca="1" si="28"/>
        <v>#REF!</v>
      </c>
      <c r="H66" s="58" t="e">
        <f t="shared" ca="1" si="28"/>
        <v>#REF!</v>
      </c>
      <c r="I66" s="58" t="e">
        <f t="shared" ca="1" si="28"/>
        <v>#REF!</v>
      </c>
      <c r="J66" s="58" t="e">
        <f t="shared" ca="1" si="28"/>
        <v>#REF!</v>
      </c>
      <c r="K66" s="58" t="e">
        <f t="shared" ca="1" si="28"/>
        <v>#REF!</v>
      </c>
      <c r="L66" s="58" t="e">
        <f t="shared" ca="1" si="28"/>
        <v>#REF!</v>
      </c>
      <c r="M66" s="58" t="e">
        <f t="shared" ca="1" si="28"/>
        <v>#REF!</v>
      </c>
      <c r="N66" s="58" t="e">
        <f t="shared" ca="1" si="28"/>
        <v>#REF!</v>
      </c>
      <c r="O66" s="58" t="e">
        <f t="shared" ca="1" si="28"/>
        <v>#REF!</v>
      </c>
      <c r="P66" s="58" t="e">
        <f t="shared" ca="1" si="28"/>
        <v>#REF!</v>
      </c>
      <c r="Q66" s="58" t="e">
        <f t="shared" ca="1" si="28"/>
        <v>#REF!</v>
      </c>
      <c r="R66" s="58" t="e">
        <f t="shared" ca="1" si="28"/>
        <v>#REF!</v>
      </c>
      <c r="S66" s="58" t="e">
        <f t="shared" ca="1" si="28"/>
        <v>#REF!</v>
      </c>
      <c r="T66" s="58" t="e">
        <f t="shared" ca="1" si="28"/>
        <v>#REF!</v>
      </c>
      <c r="U66" s="58" t="e">
        <f t="shared" ca="1" si="28"/>
        <v>#REF!</v>
      </c>
      <c r="V66" s="58" t="e">
        <f t="shared" ca="1" si="28"/>
        <v>#REF!</v>
      </c>
      <c r="W66" s="58" t="e">
        <f t="shared" ca="1" si="28"/>
        <v>#REF!</v>
      </c>
      <c r="X66" s="58" t="e">
        <f t="shared" ca="1" si="28"/>
        <v>#REF!</v>
      </c>
      <c r="Y66" s="58" t="e">
        <f t="shared" ca="1" si="28"/>
        <v>#REF!</v>
      </c>
      <c r="Z66" s="58" t="e">
        <f t="shared" ca="1" si="28"/>
        <v>#REF!</v>
      </c>
      <c r="AA66" s="58" t="e">
        <f t="shared" ca="1" si="28"/>
        <v>#REF!</v>
      </c>
      <c r="AB66" s="58" t="e">
        <f t="shared" ca="1" si="28"/>
        <v>#REF!</v>
      </c>
      <c r="AC66" s="58" t="e">
        <f t="shared" ca="1" si="28"/>
        <v>#REF!</v>
      </c>
      <c r="AD66" s="58" t="e">
        <f t="shared" ca="1" si="28"/>
        <v>#REF!</v>
      </c>
      <c r="AE66" s="58" t="e">
        <f t="shared" ca="1" si="28"/>
        <v>#REF!</v>
      </c>
      <c r="AF66" s="58" t="e">
        <f t="shared" ca="1" si="28"/>
        <v>#REF!</v>
      </c>
      <c r="AG66" s="58" t="e">
        <f t="shared" ca="1" si="28"/>
        <v>#REF!</v>
      </c>
      <c r="AH66" s="58" t="e">
        <f t="shared" ca="1" si="28"/>
        <v>#REF!</v>
      </c>
    </row>
    <row r="67" spans="1:34" s="207" customFormat="1">
      <c r="A67" s="752"/>
      <c r="B67" s="46" t="s">
        <v>69</v>
      </c>
      <c r="C67" s="58"/>
      <c r="D67" s="58">
        <f ca="1">D64</f>
        <v>0</v>
      </c>
      <c r="E67" s="58">
        <f t="shared" ref="E67:AH68" ca="1" si="29">E64+D67</f>
        <v>0</v>
      </c>
      <c r="F67" s="58">
        <f t="shared" ca="1" si="29"/>
        <v>0</v>
      </c>
      <c r="G67" s="58">
        <f t="shared" ca="1" si="29"/>
        <v>0</v>
      </c>
      <c r="H67" s="58">
        <f t="shared" ca="1" si="29"/>
        <v>0</v>
      </c>
      <c r="I67" s="58">
        <f t="shared" ca="1" si="29"/>
        <v>0</v>
      </c>
      <c r="J67" s="58">
        <f t="shared" ca="1" si="29"/>
        <v>0</v>
      </c>
      <c r="K67" s="58">
        <f t="shared" ca="1" si="29"/>
        <v>0</v>
      </c>
      <c r="L67" s="58">
        <f t="shared" ca="1" si="29"/>
        <v>0</v>
      </c>
      <c r="M67" s="58">
        <f t="shared" ca="1" si="29"/>
        <v>0</v>
      </c>
      <c r="N67" s="58">
        <f t="shared" ca="1" si="29"/>
        <v>0</v>
      </c>
      <c r="O67" s="58">
        <f t="shared" ca="1" si="29"/>
        <v>0</v>
      </c>
      <c r="P67" s="58">
        <f t="shared" ca="1" si="29"/>
        <v>0</v>
      </c>
      <c r="Q67" s="58">
        <f t="shared" ca="1" si="29"/>
        <v>0</v>
      </c>
      <c r="R67" s="58">
        <f t="shared" ca="1" si="29"/>
        <v>0</v>
      </c>
      <c r="S67" s="58">
        <f t="shared" ca="1" si="29"/>
        <v>0</v>
      </c>
      <c r="T67" s="58">
        <f t="shared" ca="1" si="29"/>
        <v>0</v>
      </c>
      <c r="U67" s="58">
        <f t="shared" ca="1" si="29"/>
        <v>0</v>
      </c>
      <c r="V67" s="58">
        <f t="shared" ca="1" si="29"/>
        <v>0</v>
      </c>
      <c r="W67" s="58">
        <f t="shared" ca="1" si="29"/>
        <v>0</v>
      </c>
      <c r="X67" s="58">
        <f t="shared" ca="1" si="29"/>
        <v>0</v>
      </c>
      <c r="Y67" s="58">
        <f t="shared" ca="1" si="29"/>
        <v>0</v>
      </c>
      <c r="Z67" s="58">
        <f t="shared" ca="1" si="29"/>
        <v>0</v>
      </c>
      <c r="AA67" s="58">
        <f t="shared" ca="1" si="29"/>
        <v>0</v>
      </c>
      <c r="AB67" s="58">
        <f t="shared" ca="1" si="29"/>
        <v>0</v>
      </c>
      <c r="AC67" s="58">
        <f t="shared" ca="1" si="29"/>
        <v>0</v>
      </c>
      <c r="AD67" s="58">
        <f t="shared" ca="1" si="29"/>
        <v>0</v>
      </c>
      <c r="AE67" s="58">
        <f t="shared" ca="1" si="29"/>
        <v>0</v>
      </c>
      <c r="AF67" s="58">
        <f t="shared" ca="1" si="29"/>
        <v>0</v>
      </c>
      <c r="AG67" s="58">
        <f t="shared" ca="1" si="29"/>
        <v>0</v>
      </c>
      <c r="AH67" s="58">
        <f t="shared" ca="1" si="29"/>
        <v>0</v>
      </c>
    </row>
    <row r="68" spans="1:34" s="207" customFormat="1">
      <c r="A68" s="752"/>
      <c r="B68" s="46" t="s">
        <v>70</v>
      </c>
      <c r="C68" s="58"/>
      <c r="D68" s="58" t="e">
        <f ca="1">D65</f>
        <v>#REF!</v>
      </c>
      <c r="E68" s="58" t="e">
        <f t="shared" ca="1" si="29"/>
        <v>#REF!</v>
      </c>
      <c r="F68" s="58" t="e">
        <f t="shared" ca="1" si="29"/>
        <v>#REF!</v>
      </c>
      <c r="G68" s="58" t="e">
        <f t="shared" ca="1" si="29"/>
        <v>#REF!</v>
      </c>
      <c r="H68" s="58" t="e">
        <f t="shared" ca="1" si="29"/>
        <v>#REF!</v>
      </c>
      <c r="I68" s="58" t="e">
        <f t="shared" ca="1" si="29"/>
        <v>#REF!</v>
      </c>
      <c r="J68" s="58" t="e">
        <f t="shared" ca="1" si="29"/>
        <v>#REF!</v>
      </c>
      <c r="K68" s="58" t="e">
        <f t="shared" ca="1" si="29"/>
        <v>#REF!</v>
      </c>
      <c r="L68" s="58" t="e">
        <f t="shared" ca="1" si="29"/>
        <v>#REF!</v>
      </c>
      <c r="M68" s="58" t="e">
        <f t="shared" ca="1" si="29"/>
        <v>#REF!</v>
      </c>
      <c r="N68" s="58" t="e">
        <f t="shared" ca="1" si="29"/>
        <v>#REF!</v>
      </c>
      <c r="O68" s="58" t="e">
        <f t="shared" ca="1" si="29"/>
        <v>#REF!</v>
      </c>
      <c r="P68" s="58" t="e">
        <f t="shared" ca="1" si="29"/>
        <v>#REF!</v>
      </c>
      <c r="Q68" s="58" t="e">
        <f t="shared" ca="1" si="29"/>
        <v>#REF!</v>
      </c>
      <c r="R68" s="58" t="e">
        <f t="shared" ca="1" si="29"/>
        <v>#REF!</v>
      </c>
      <c r="S68" s="58" t="e">
        <f t="shared" ca="1" si="29"/>
        <v>#REF!</v>
      </c>
      <c r="T68" s="58" t="e">
        <f t="shared" ca="1" si="29"/>
        <v>#REF!</v>
      </c>
      <c r="U68" s="58" t="e">
        <f t="shared" ca="1" si="29"/>
        <v>#REF!</v>
      </c>
      <c r="V68" s="58" t="e">
        <f t="shared" ca="1" si="29"/>
        <v>#REF!</v>
      </c>
      <c r="W68" s="58" t="e">
        <f t="shared" ca="1" si="29"/>
        <v>#REF!</v>
      </c>
      <c r="X68" s="58" t="e">
        <f t="shared" ca="1" si="29"/>
        <v>#REF!</v>
      </c>
      <c r="Y68" s="58" t="e">
        <f t="shared" ca="1" si="29"/>
        <v>#REF!</v>
      </c>
      <c r="Z68" s="58" t="e">
        <f t="shared" ca="1" si="29"/>
        <v>#REF!</v>
      </c>
      <c r="AA68" s="58" t="e">
        <f t="shared" ca="1" si="29"/>
        <v>#REF!</v>
      </c>
      <c r="AB68" s="58" t="e">
        <f t="shared" ca="1" si="29"/>
        <v>#REF!</v>
      </c>
      <c r="AC68" s="58" t="e">
        <f t="shared" ca="1" si="29"/>
        <v>#REF!</v>
      </c>
      <c r="AD68" s="58" t="e">
        <f t="shared" ca="1" si="29"/>
        <v>#REF!</v>
      </c>
      <c r="AE68" s="58" t="e">
        <f t="shared" ca="1" si="29"/>
        <v>#REF!</v>
      </c>
      <c r="AF68" s="58" t="e">
        <f t="shared" ca="1" si="29"/>
        <v>#REF!</v>
      </c>
      <c r="AG68" s="58" t="e">
        <f t="shared" ca="1" si="29"/>
        <v>#REF!</v>
      </c>
      <c r="AH68" s="58" t="e">
        <f t="shared" ca="1" si="29"/>
        <v>#REF!</v>
      </c>
    </row>
    <row r="69" spans="1:34" s="207" customFormat="1">
      <c r="A69" s="753"/>
      <c r="B69" s="46" t="s">
        <v>71</v>
      </c>
      <c r="C69" s="58"/>
      <c r="D69" s="58" t="e">
        <f t="shared" ref="D69:AH69" ca="1" si="30">D67-D68</f>
        <v>#REF!</v>
      </c>
      <c r="E69" s="58" t="e">
        <f t="shared" ca="1" si="30"/>
        <v>#REF!</v>
      </c>
      <c r="F69" s="58" t="e">
        <f t="shared" ca="1" si="30"/>
        <v>#REF!</v>
      </c>
      <c r="G69" s="58" t="e">
        <f t="shared" ca="1" si="30"/>
        <v>#REF!</v>
      </c>
      <c r="H69" s="58" t="e">
        <f t="shared" ca="1" si="30"/>
        <v>#REF!</v>
      </c>
      <c r="I69" s="58" t="e">
        <f t="shared" ca="1" si="30"/>
        <v>#REF!</v>
      </c>
      <c r="J69" s="58" t="e">
        <f t="shared" ca="1" si="30"/>
        <v>#REF!</v>
      </c>
      <c r="K69" s="58" t="e">
        <f t="shared" ca="1" si="30"/>
        <v>#REF!</v>
      </c>
      <c r="L69" s="58" t="e">
        <f t="shared" ca="1" si="30"/>
        <v>#REF!</v>
      </c>
      <c r="M69" s="58" t="e">
        <f t="shared" ca="1" si="30"/>
        <v>#REF!</v>
      </c>
      <c r="N69" s="58" t="e">
        <f t="shared" ca="1" si="30"/>
        <v>#REF!</v>
      </c>
      <c r="O69" s="58" t="e">
        <f t="shared" ca="1" si="30"/>
        <v>#REF!</v>
      </c>
      <c r="P69" s="58" t="e">
        <f t="shared" ca="1" si="30"/>
        <v>#REF!</v>
      </c>
      <c r="Q69" s="58" t="e">
        <f t="shared" ca="1" si="30"/>
        <v>#REF!</v>
      </c>
      <c r="R69" s="58" t="e">
        <f t="shared" ca="1" si="30"/>
        <v>#REF!</v>
      </c>
      <c r="S69" s="58" t="e">
        <f t="shared" ca="1" si="30"/>
        <v>#REF!</v>
      </c>
      <c r="T69" s="58" t="e">
        <f t="shared" ca="1" si="30"/>
        <v>#REF!</v>
      </c>
      <c r="U69" s="58" t="e">
        <f t="shared" ca="1" si="30"/>
        <v>#REF!</v>
      </c>
      <c r="V69" s="58" t="e">
        <f t="shared" ca="1" si="30"/>
        <v>#REF!</v>
      </c>
      <c r="W69" s="58" t="e">
        <f t="shared" ca="1" si="30"/>
        <v>#REF!</v>
      </c>
      <c r="X69" s="58" t="e">
        <f t="shared" ca="1" si="30"/>
        <v>#REF!</v>
      </c>
      <c r="Y69" s="58" t="e">
        <f t="shared" ca="1" si="30"/>
        <v>#REF!</v>
      </c>
      <c r="Z69" s="58" t="e">
        <f t="shared" ca="1" si="30"/>
        <v>#REF!</v>
      </c>
      <c r="AA69" s="58" t="e">
        <f t="shared" ca="1" si="30"/>
        <v>#REF!</v>
      </c>
      <c r="AB69" s="58" t="e">
        <f t="shared" ca="1" si="30"/>
        <v>#REF!</v>
      </c>
      <c r="AC69" s="58" t="e">
        <f t="shared" ca="1" si="30"/>
        <v>#REF!</v>
      </c>
      <c r="AD69" s="58" t="e">
        <f t="shared" ca="1" si="30"/>
        <v>#REF!</v>
      </c>
      <c r="AE69" s="58" t="e">
        <f t="shared" ca="1" si="30"/>
        <v>#REF!</v>
      </c>
      <c r="AF69" s="58" t="e">
        <f t="shared" ca="1" si="30"/>
        <v>#REF!</v>
      </c>
      <c r="AG69" s="58" t="e">
        <f t="shared" ca="1" si="30"/>
        <v>#REF!</v>
      </c>
      <c r="AH69" s="58" t="e">
        <f t="shared" ca="1" si="30"/>
        <v>#REF!</v>
      </c>
    </row>
    <row r="70" spans="1:34" s="207" customFormat="1">
      <c r="A70" s="53"/>
      <c r="B70" s="208"/>
      <c r="C70" s="60"/>
      <c r="D70" s="60"/>
      <c r="E70" s="60"/>
      <c r="F70" s="60"/>
      <c r="G70" s="60"/>
      <c r="H70" s="60"/>
      <c r="I70" s="60"/>
      <c r="J70" s="60"/>
      <c r="K70" s="60"/>
      <c r="L70" s="60"/>
      <c r="M70" s="60"/>
      <c r="N70" s="60"/>
      <c r="O70" s="60"/>
      <c r="P70" s="60"/>
      <c r="Q70" s="60"/>
      <c r="R70" s="60"/>
      <c r="S70" s="60"/>
      <c r="T70" s="60"/>
      <c r="U70" s="60"/>
      <c r="V70" s="60"/>
      <c r="W70" s="60"/>
      <c r="X70" s="60"/>
      <c r="Y70" s="60"/>
      <c r="Z70" s="60"/>
      <c r="AA70" s="60"/>
      <c r="AB70" s="60"/>
      <c r="AC70" s="60"/>
      <c r="AD70" s="60"/>
      <c r="AE70" s="60"/>
      <c r="AF70" s="60"/>
      <c r="AG70" s="60"/>
      <c r="AH70" s="60"/>
    </row>
    <row r="71" spans="1:34" s="207" customFormat="1">
      <c r="A71" s="751" t="s">
        <v>179</v>
      </c>
      <c r="B71" s="46" t="s">
        <v>10</v>
      </c>
      <c r="C71" s="58"/>
      <c r="D71" s="58" t="e">
        <f ca="1">D16-D23</f>
        <v>#REF!</v>
      </c>
      <c r="E71" s="58" t="e">
        <f t="shared" ref="E71:AH71" ca="1" si="31">E16-E23</f>
        <v>#REF!</v>
      </c>
      <c r="F71" s="58" t="e">
        <f t="shared" ca="1" si="31"/>
        <v>#REF!</v>
      </c>
      <c r="G71" s="58" t="e">
        <f t="shared" ca="1" si="31"/>
        <v>#REF!</v>
      </c>
      <c r="H71" s="58" t="e">
        <f t="shared" ca="1" si="31"/>
        <v>#REF!</v>
      </c>
      <c r="I71" s="58" t="e">
        <f t="shared" ca="1" si="31"/>
        <v>#REF!</v>
      </c>
      <c r="J71" s="58" t="e">
        <f t="shared" ca="1" si="31"/>
        <v>#REF!</v>
      </c>
      <c r="K71" s="58" t="e">
        <f t="shared" ca="1" si="31"/>
        <v>#REF!</v>
      </c>
      <c r="L71" s="58" t="e">
        <f t="shared" ca="1" si="31"/>
        <v>#REF!</v>
      </c>
      <c r="M71" s="58" t="e">
        <f t="shared" ca="1" si="31"/>
        <v>#REF!</v>
      </c>
      <c r="N71" s="58" t="e">
        <f t="shared" ca="1" si="31"/>
        <v>#REF!</v>
      </c>
      <c r="O71" s="58" t="e">
        <f t="shared" ca="1" si="31"/>
        <v>#REF!</v>
      </c>
      <c r="P71" s="58" t="e">
        <f t="shared" ca="1" si="31"/>
        <v>#REF!</v>
      </c>
      <c r="Q71" s="58" t="e">
        <f t="shared" ca="1" si="31"/>
        <v>#REF!</v>
      </c>
      <c r="R71" s="58" t="e">
        <f t="shared" ca="1" si="31"/>
        <v>#REF!</v>
      </c>
      <c r="S71" s="58" t="e">
        <f t="shared" ca="1" si="31"/>
        <v>#REF!</v>
      </c>
      <c r="T71" s="58" t="e">
        <f t="shared" ca="1" si="31"/>
        <v>#REF!</v>
      </c>
      <c r="U71" s="58" t="e">
        <f t="shared" ca="1" si="31"/>
        <v>#REF!</v>
      </c>
      <c r="V71" s="58" t="e">
        <f t="shared" ca="1" si="31"/>
        <v>#REF!</v>
      </c>
      <c r="W71" s="58" t="e">
        <f t="shared" ca="1" si="31"/>
        <v>#REF!</v>
      </c>
      <c r="X71" s="58" t="e">
        <f t="shared" ca="1" si="31"/>
        <v>#REF!</v>
      </c>
      <c r="Y71" s="58" t="e">
        <f t="shared" ca="1" si="31"/>
        <v>#REF!</v>
      </c>
      <c r="Z71" s="58" t="e">
        <f t="shared" ca="1" si="31"/>
        <v>#REF!</v>
      </c>
      <c r="AA71" s="58" t="e">
        <f t="shared" ca="1" si="31"/>
        <v>#REF!</v>
      </c>
      <c r="AB71" s="58" t="e">
        <f t="shared" ca="1" si="31"/>
        <v>#REF!</v>
      </c>
      <c r="AC71" s="58" t="e">
        <f t="shared" ca="1" si="31"/>
        <v>#REF!</v>
      </c>
      <c r="AD71" s="58" t="e">
        <f t="shared" ca="1" si="31"/>
        <v>#REF!</v>
      </c>
      <c r="AE71" s="58" t="e">
        <f t="shared" ca="1" si="31"/>
        <v>#REF!</v>
      </c>
      <c r="AF71" s="58" t="e">
        <f t="shared" ca="1" si="31"/>
        <v>#REF!</v>
      </c>
      <c r="AG71" s="58" t="e">
        <f t="shared" ca="1" si="31"/>
        <v>#REF!</v>
      </c>
      <c r="AH71" s="58" t="e">
        <f t="shared" ca="1" si="31"/>
        <v>#REF!</v>
      </c>
    </row>
    <row r="72" spans="1:34" s="207" customFormat="1">
      <c r="A72" s="752"/>
      <c r="B72" s="46" t="s">
        <v>180</v>
      </c>
      <c r="C72" s="58"/>
      <c r="D72" s="58" t="e">
        <f>D23</f>
        <v>#REF!</v>
      </c>
      <c r="E72" s="58" t="e">
        <f t="shared" ref="E72:AH72" si="32">E23</f>
        <v>#REF!</v>
      </c>
      <c r="F72" s="58" t="e">
        <f t="shared" si="32"/>
        <v>#REF!</v>
      </c>
      <c r="G72" s="58" t="e">
        <f t="shared" si="32"/>
        <v>#REF!</v>
      </c>
      <c r="H72" s="58" t="e">
        <f t="shared" si="32"/>
        <v>#REF!</v>
      </c>
      <c r="I72" s="58" t="e">
        <f t="shared" si="32"/>
        <v>#REF!</v>
      </c>
      <c r="J72" s="58" t="e">
        <f t="shared" si="32"/>
        <v>#REF!</v>
      </c>
      <c r="K72" s="58" t="e">
        <f t="shared" si="32"/>
        <v>#REF!</v>
      </c>
      <c r="L72" s="58" t="e">
        <f t="shared" si="32"/>
        <v>#REF!</v>
      </c>
      <c r="M72" s="58" t="e">
        <f t="shared" si="32"/>
        <v>#REF!</v>
      </c>
      <c r="N72" s="58" t="e">
        <f t="shared" si="32"/>
        <v>#REF!</v>
      </c>
      <c r="O72" s="58" t="e">
        <f t="shared" si="32"/>
        <v>#REF!</v>
      </c>
      <c r="P72" s="58" t="e">
        <f t="shared" si="32"/>
        <v>#REF!</v>
      </c>
      <c r="Q72" s="58" t="e">
        <f t="shared" si="32"/>
        <v>#REF!</v>
      </c>
      <c r="R72" s="58" t="e">
        <f t="shared" si="32"/>
        <v>#REF!</v>
      </c>
      <c r="S72" s="58" t="e">
        <f t="shared" si="32"/>
        <v>#REF!</v>
      </c>
      <c r="T72" s="58" t="e">
        <f t="shared" si="32"/>
        <v>#REF!</v>
      </c>
      <c r="U72" s="58" t="e">
        <f t="shared" si="32"/>
        <v>#REF!</v>
      </c>
      <c r="V72" s="58" t="e">
        <f t="shared" si="32"/>
        <v>#REF!</v>
      </c>
      <c r="W72" s="58" t="e">
        <f t="shared" si="32"/>
        <v>#REF!</v>
      </c>
      <c r="X72" s="58" t="e">
        <f t="shared" si="32"/>
        <v>#REF!</v>
      </c>
      <c r="Y72" s="58" t="e">
        <f t="shared" si="32"/>
        <v>#REF!</v>
      </c>
      <c r="Z72" s="58" t="e">
        <f t="shared" si="32"/>
        <v>#REF!</v>
      </c>
      <c r="AA72" s="58" t="e">
        <f t="shared" si="32"/>
        <v>#REF!</v>
      </c>
      <c r="AB72" s="58" t="e">
        <f t="shared" si="32"/>
        <v>#REF!</v>
      </c>
      <c r="AC72" s="58" t="e">
        <f t="shared" si="32"/>
        <v>#REF!</v>
      </c>
      <c r="AD72" s="58" t="e">
        <f t="shared" si="32"/>
        <v>#REF!</v>
      </c>
      <c r="AE72" s="58" t="e">
        <f t="shared" si="32"/>
        <v>#REF!</v>
      </c>
      <c r="AF72" s="58" t="e">
        <f t="shared" si="32"/>
        <v>#REF!</v>
      </c>
      <c r="AG72" s="58" t="e">
        <f t="shared" si="32"/>
        <v>#REF!</v>
      </c>
      <c r="AH72" s="58" t="e">
        <f t="shared" si="32"/>
        <v>#REF!</v>
      </c>
    </row>
    <row r="73" spans="1:34" s="207" customFormat="1">
      <c r="A73" s="752"/>
      <c r="B73" s="46" t="s">
        <v>181</v>
      </c>
      <c r="C73" s="58"/>
      <c r="D73" s="58" t="e">
        <f ca="1">C73+D72-D74</f>
        <v>#REF!</v>
      </c>
      <c r="E73" s="58" t="e">
        <f t="shared" ref="E73:AH73" ca="1" si="33">D73+E72-E74</f>
        <v>#REF!</v>
      </c>
      <c r="F73" s="58" t="e">
        <f t="shared" ca="1" si="33"/>
        <v>#REF!</v>
      </c>
      <c r="G73" s="58" t="e">
        <f t="shared" ca="1" si="33"/>
        <v>#REF!</v>
      </c>
      <c r="H73" s="58" t="e">
        <f t="shared" ca="1" si="33"/>
        <v>#REF!</v>
      </c>
      <c r="I73" s="58" t="e">
        <f t="shared" ca="1" si="33"/>
        <v>#REF!</v>
      </c>
      <c r="J73" s="58" t="e">
        <f t="shared" ca="1" si="33"/>
        <v>#REF!</v>
      </c>
      <c r="K73" s="58" t="e">
        <f t="shared" ca="1" si="33"/>
        <v>#REF!</v>
      </c>
      <c r="L73" s="58" t="e">
        <f t="shared" ca="1" si="33"/>
        <v>#REF!</v>
      </c>
      <c r="M73" s="58" t="e">
        <f t="shared" ca="1" si="33"/>
        <v>#REF!</v>
      </c>
      <c r="N73" s="58" t="e">
        <f t="shared" ca="1" si="33"/>
        <v>#REF!</v>
      </c>
      <c r="O73" s="58" t="e">
        <f t="shared" ca="1" si="33"/>
        <v>#REF!</v>
      </c>
      <c r="P73" s="58" t="e">
        <f t="shared" ca="1" si="33"/>
        <v>#REF!</v>
      </c>
      <c r="Q73" s="58" t="e">
        <f t="shared" ca="1" si="33"/>
        <v>#REF!</v>
      </c>
      <c r="R73" s="58" t="e">
        <f t="shared" ca="1" si="33"/>
        <v>#REF!</v>
      </c>
      <c r="S73" s="58" t="e">
        <f t="shared" ca="1" si="33"/>
        <v>#REF!</v>
      </c>
      <c r="T73" s="58" t="e">
        <f t="shared" ca="1" si="33"/>
        <v>#REF!</v>
      </c>
      <c r="U73" s="58" t="e">
        <f t="shared" ca="1" si="33"/>
        <v>#REF!</v>
      </c>
      <c r="V73" s="58" t="e">
        <f t="shared" ca="1" si="33"/>
        <v>#REF!</v>
      </c>
      <c r="W73" s="58" t="e">
        <f t="shared" ca="1" si="33"/>
        <v>#REF!</v>
      </c>
      <c r="X73" s="58" t="e">
        <f t="shared" ca="1" si="33"/>
        <v>#REF!</v>
      </c>
      <c r="Y73" s="58" t="e">
        <f t="shared" ca="1" si="33"/>
        <v>#REF!</v>
      </c>
      <c r="Z73" s="58" t="e">
        <f t="shared" ca="1" si="33"/>
        <v>#REF!</v>
      </c>
      <c r="AA73" s="58" t="e">
        <f t="shared" ca="1" si="33"/>
        <v>#REF!</v>
      </c>
      <c r="AB73" s="58" t="e">
        <f t="shared" ca="1" si="33"/>
        <v>#REF!</v>
      </c>
      <c r="AC73" s="58" t="e">
        <f t="shared" ca="1" si="33"/>
        <v>#REF!</v>
      </c>
      <c r="AD73" s="58" t="e">
        <f t="shared" ca="1" si="33"/>
        <v>#REF!</v>
      </c>
      <c r="AE73" s="58" t="e">
        <f t="shared" ca="1" si="33"/>
        <v>#REF!</v>
      </c>
      <c r="AF73" s="58" t="e">
        <f t="shared" ca="1" si="33"/>
        <v>#REF!</v>
      </c>
      <c r="AG73" s="58" t="e">
        <f t="shared" ca="1" si="33"/>
        <v>#REF!</v>
      </c>
      <c r="AH73" s="58" t="e">
        <f t="shared" ca="1" si="33"/>
        <v>#REF!</v>
      </c>
    </row>
    <row r="74" spans="1:34" s="207" customFormat="1">
      <c r="A74" s="752"/>
      <c r="B74" s="46" t="s">
        <v>182</v>
      </c>
      <c r="C74" s="58"/>
      <c r="D74" s="58" t="e">
        <f ca="1">D65</f>
        <v>#REF!</v>
      </c>
      <c r="E74" s="58" t="e">
        <f t="shared" ref="E74:AH74" ca="1" si="34">E65</f>
        <v>#REF!</v>
      </c>
      <c r="F74" s="58" t="e">
        <f t="shared" ca="1" si="34"/>
        <v>#REF!</v>
      </c>
      <c r="G74" s="58" t="e">
        <f t="shared" ca="1" si="34"/>
        <v>#REF!</v>
      </c>
      <c r="H74" s="58" t="e">
        <f t="shared" ca="1" si="34"/>
        <v>#REF!</v>
      </c>
      <c r="I74" s="58" t="e">
        <f t="shared" ca="1" si="34"/>
        <v>#REF!</v>
      </c>
      <c r="J74" s="58" t="e">
        <f t="shared" ca="1" si="34"/>
        <v>#REF!</v>
      </c>
      <c r="K74" s="58" t="e">
        <f t="shared" ca="1" si="34"/>
        <v>#REF!</v>
      </c>
      <c r="L74" s="58" t="e">
        <f t="shared" ca="1" si="34"/>
        <v>#REF!</v>
      </c>
      <c r="M74" s="58" t="e">
        <f t="shared" ca="1" si="34"/>
        <v>#REF!</v>
      </c>
      <c r="N74" s="58" t="e">
        <f t="shared" ca="1" si="34"/>
        <v>#REF!</v>
      </c>
      <c r="O74" s="58" t="e">
        <f t="shared" ca="1" si="34"/>
        <v>#REF!</v>
      </c>
      <c r="P74" s="58" t="e">
        <f t="shared" ca="1" si="34"/>
        <v>#REF!</v>
      </c>
      <c r="Q74" s="58" t="e">
        <f t="shared" ca="1" si="34"/>
        <v>#REF!</v>
      </c>
      <c r="R74" s="58" t="e">
        <f t="shared" ca="1" si="34"/>
        <v>#REF!</v>
      </c>
      <c r="S74" s="58" t="e">
        <f t="shared" ca="1" si="34"/>
        <v>#REF!</v>
      </c>
      <c r="T74" s="58" t="e">
        <f t="shared" ca="1" si="34"/>
        <v>#REF!</v>
      </c>
      <c r="U74" s="58" t="e">
        <f t="shared" ca="1" si="34"/>
        <v>#REF!</v>
      </c>
      <c r="V74" s="58" t="e">
        <f t="shared" ca="1" si="34"/>
        <v>#REF!</v>
      </c>
      <c r="W74" s="58" t="e">
        <f t="shared" ca="1" si="34"/>
        <v>#REF!</v>
      </c>
      <c r="X74" s="58" t="e">
        <f t="shared" ca="1" si="34"/>
        <v>#REF!</v>
      </c>
      <c r="Y74" s="58" t="e">
        <f t="shared" ca="1" si="34"/>
        <v>#REF!</v>
      </c>
      <c r="Z74" s="58" t="e">
        <f t="shared" ca="1" si="34"/>
        <v>#REF!</v>
      </c>
      <c r="AA74" s="58" t="e">
        <f t="shared" ca="1" si="34"/>
        <v>#REF!</v>
      </c>
      <c r="AB74" s="58" t="e">
        <f t="shared" ca="1" si="34"/>
        <v>#REF!</v>
      </c>
      <c r="AC74" s="58" t="e">
        <f t="shared" ca="1" si="34"/>
        <v>#REF!</v>
      </c>
      <c r="AD74" s="58" t="e">
        <f t="shared" ca="1" si="34"/>
        <v>#REF!</v>
      </c>
      <c r="AE74" s="58" t="e">
        <f t="shared" ca="1" si="34"/>
        <v>#REF!</v>
      </c>
      <c r="AF74" s="58" t="e">
        <f t="shared" ca="1" si="34"/>
        <v>#REF!</v>
      </c>
      <c r="AG74" s="58" t="e">
        <f t="shared" ca="1" si="34"/>
        <v>#REF!</v>
      </c>
      <c r="AH74" s="58" t="e">
        <f t="shared" ca="1" si="34"/>
        <v>#REF!</v>
      </c>
    </row>
    <row r="75" spans="1:34" s="207" customFormat="1">
      <c r="A75" s="752"/>
      <c r="B75" s="46" t="s">
        <v>183</v>
      </c>
      <c r="C75" s="58"/>
      <c r="D75" s="58" t="e">
        <f ca="1">D71-D72</f>
        <v>#REF!</v>
      </c>
      <c r="E75" s="58" t="e">
        <f t="shared" ref="E75:AH75" ca="1" si="35">E71-E72</f>
        <v>#REF!</v>
      </c>
      <c r="F75" s="58" t="e">
        <f t="shared" ca="1" si="35"/>
        <v>#REF!</v>
      </c>
      <c r="G75" s="58" t="e">
        <f t="shared" ca="1" si="35"/>
        <v>#REF!</v>
      </c>
      <c r="H75" s="58" t="e">
        <f t="shared" ca="1" si="35"/>
        <v>#REF!</v>
      </c>
      <c r="I75" s="58" t="e">
        <f t="shared" ca="1" si="35"/>
        <v>#REF!</v>
      </c>
      <c r="J75" s="58" t="e">
        <f t="shared" ca="1" si="35"/>
        <v>#REF!</v>
      </c>
      <c r="K75" s="58" t="e">
        <f t="shared" ca="1" si="35"/>
        <v>#REF!</v>
      </c>
      <c r="L75" s="58" t="e">
        <f t="shared" ca="1" si="35"/>
        <v>#REF!</v>
      </c>
      <c r="M75" s="58" t="e">
        <f t="shared" ca="1" si="35"/>
        <v>#REF!</v>
      </c>
      <c r="N75" s="58" t="e">
        <f t="shared" ca="1" si="35"/>
        <v>#REF!</v>
      </c>
      <c r="O75" s="58" t="e">
        <f t="shared" ca="1" si="35"/>
        <v>#REF!</v>
      </c>
      <c r="P75" s="58" t="e">
        <f t="shared" ca="1" si="35"/>
        <v>#REF!</v>
      </c>
      <c r="Q75" s="58" t="e">
        <f t="shared" ca="1" si="35"/>
        <v>#REF!</v>
      </c>
      <c r="R75" s="58" t="e">
        <f t="shared" ca="1" si="35"/>
        <v>#REF!</v>
      </c>
      <c r="S75" s="58" t="e">
        <f t="shared" ca="1" si="35"/>
        <v>#REF!</v>
      </c>
      <c r="T75" s="58" t="e">
        <f t="shared" ca="1" si="35"/>
        <v>#REF!</v>
      </c>
      <c r="U75" s="58" t="e">
        <f t="shared" ca="1" si="35"/>
        <v>#REF!</v>
      </c>
      <c r="V75" s="58" t="e">
        <f t="shared" ca="1" si="35"/>
        <v>#REF!</v>
      </c>
      <c r="W75" s="58" t="e">
        <f t="shared" ca="1" si="35"/>
        <v>#REF!</v>
      </c>
      <c r="X75" s="58" t="e">
        <f t="shared" ca="1" si="35"/>
        <v>#REF!</v>
      </c>
      <c r="Y75" s="58" t="e">
        <f t="shared" ca="1" si="35"/>
        <v>#REF!</v>
      </c>
      <c r="Z75" s="58" t="e">
        <f t="shared" ca="1" si="35"/>
        <v>#REF!</v>
      </c>
      <c r="AA75" s="58" t="e">
        <f t="shared" ca="1" si="35"/>
        <v>#REF!</v>
      </c>
      <c r="AB75" s="58" t="e">
        <f t="shared" ca="1" si="35"/>
        <v>#REF!</v>
      </c>
      <c r="AC75" s="58" t="e">
        <f t="shared" ca="1" si="35"/>
        <v>#REF!</v>
      </c>
      <c r="AD75" s="58" t="e">
        <f t="shared" ca="1" si="35"/>
        <v>#REF!</v>
      </c>
      <c r="AE75" s="58" t="e">
        <f t="shared" ca="1" si="35"/>
        <v>#REF!</v>
      </c>
      <c r="AF75" s="58" t="e">
        <f t="shared" ca="1" si="35"/>
        <v>#REF!</v>
      </c>
      <c r="AG75" s="58" t="e">
        <f t="shared" ca="1" si="35"/>
        <v>#REF!</v>
      </c>
      <c r="AH75" s="58" t="e">
        <f t="shared" ca="1" si="35"/>
        <v>#REF!</v>
      </c>
    </row>
    <row r="76" spans="1:34" s="207" customFormat="1">
      <c r="A76" s="753"/>
      <c r="B76" s="46" t="s">
        <v>184</v>
      </c>
      <c r="C76" s="58"/>
      <c r="D76" s="58" t="e">
        <f ca="1">D75+D74</f>
        <v>#REF!</v>
      </c>
      <c r="E76" s="58" t="e">
        <f t="shared" ref="E76:AH76" ca="1" si="36">E75+E74</f>
        <v>#REF!</v>
      </c>
      <c r="F76" s="58" t="e">
        <f t="shared" ca="1" si="36"/>
        <v>#REF!</v>
      </c>
      <c r="G76" s="58" t="e">
        <f t="shared" ca="1" si="36"/>
        <v>#REF!</v>
      </c>
      <c r="H76" s="58" t="e">
        <f t="shared" ca="1" si="36"/>
        <v>#REF!</v>
      </c>
      <c r="I76" s="58" t="e">
        <f t="shared" ca="1" si="36"/>
        <v>#REF!</v>
      </c>
      <c r="J76" s="58" t="e">
        <f t="shared" ca="1" si="36"/>
        <v>#REF!</v>
      </c>
      <c r="K76" s="58" t="e">
        <f t="shared" ca="1" si="36"/>
        <v>#REF!</v>
      </c>
      <c r="L76" s="58" t="e">
        <f t="shared" ca="1" si="36"/>
        <v>#REF!</v>
      </c>
      <c r="M76" s="58" t="e">
        <f t="shared" ca="1" si="36"/>
        <v>#REF!</v>
      </c>
      <c r="N76" s="58" t="e">
        <f t="shared" ca="1" si="36"/>
        <v>#REF!</v>
      </c>
      <c r="O76" s="58" t="e">
        <f t="shared" ca="1" si="36"/>
        <v>#REF!</v>
      </c>
      <c r="P76" s="58" t="e">
        <f t="shared" ca="1" si="36"/>
        <v>#REF!</v>
      </c>
      <c r="Q76" s="58" t="e">
        <f t="shared" ca="1" si="36"/>
        <v>#REF!</v>
      </c>
      <c r="R76" s="58" t="e">
        <f t="shared" ca="1" si="36"/>
        <v>#REF!</v>
      </c>
      <c r="S76" s="58" t="e">
        <f t="shared" ca="1" si="36"/>
        <v>#REF!</v>
      </c>
      <c r="T76" s="58" t="e">
        <f t="shared" ca="1" si="36"/>
        <v>#REF!</v>
      </c>
      <c r="U76" s="58" t="e">
        <f t="shared" ca="1" si="36"/>
        <v>#REF!</v>
      </c>
      <c r="V76" s="58" t="e">
        <f t="shared" ca="1" si="36"/>
        <v>#REF!</v>
      </c>
      <c r="W76" s="58" t="e">
        <f t="shared" ca="1" si="36"/>
        <v>#REF!</v>
      </c>
      <c r="X76" s="58" t="e">
        <f t="shared" ca="1" si="36"/>
        <v>#REF!</v>
      </c>
      <c r="Y76" s="58" t="e">
        <f t="shared" ca="1" si="36"/>
        <v>#REF!</v>
      </c>
      <c r="Z76" s="58" t="e">
        <f t="shared" ca="1" si="36"/>
        <v>#REF!</v>
      </c>
      <c r="AA76" s="58" t="e">
        <f t="shared" ca="1" si="36"/>
        <v>#REF!</v>
      </c>
      <c r="AB76" s="58" t="e">
        <f t="shared" ca="1" si="36"/>
        <v>#REF!</v>
      </c>
      <c r="AC76" s="58" t="e">
        <f t="shared" ca="1" si="36"/>
        <v>#REF!</v>
      </c>
      <c r="AD76" s="58" t="e">
        <f t="shared" ca="1" si="36"/>
        <v>#REF!</v>
      </c>
      <c r="AE76" s="58" t="e">
        <f t="shared" ca="1" si="36"/>
        <v>#REF!</v>
      </c>
      <c r="AF76" s="58" t="e">
        <f t="shared" ca="1" si="36"/>
        <v>#REF!</v>
      </c>
      <c r="AG76" s="58" t="e">
        <f t="shared" ca="1" si="36"/>
        <v>#REF!</v>
      </c>
      <c r="AH76" s="58" t="e">
        <f t="shared" ca="1" si="36"/>
        <v>#REF!</v>
      </c>
    </row>
    <row r="77" spans="1:34" s="207" customFormat="1">
      <c r="A77" s="53"/>
      <c r="B77" s="208"/>
      <c r="C77" s="60"/>
      <c r="D77" s="60"/>
      <c r="E77" s="60"/>
      <c r="F77" s="60"/>
      <c r="G77" s="60"/>
      <c r="H77" s="60"/>
      <c r="I77" s="60"/>
      <c r="J77" s="60"/>
      <c r="K77" s="60"/>
      <c r="L77" s="60"/>
      <c r="M77" s="60"/>
      <c r="N77" s="60"/>
      <c r="O77" s="60"/>
      <c r="P77" s="60"/>
      <c r="Q77" s="60"/>
      <c r="R77" s="60"/>
      <c r="S77" s="60"/>
      <c r="T77" s="60"/>
      <c r="U77" s="60"/>
      <c r="V77" s="60"/>
      <c r="W77" s="60"/>
      <c r="X77" s="60"/>
      <c r="Y77" s="60"/>
      <c r="Z77" s="60"/>
      <c r="AA77" s="60"/>
      <c r="AB77" s="60"/>
      <c r="AC77" s="60"/>
      <c r="AD77" s="60"/>
      <c r="AE77" s="60"/>
      <c r="AF77" s="60"/>
      <c r="AG77" s="60"/>
      <c r="AH77" s="60"/>
    </row>
    <row r="78" spans="1:34" ht="7.5" customHeight="1">
      <c r="C78" s="62"/>
      <c r="D78" s="63"/>
      <c r="E78" s="63"/>
      <c r="F78" s="63"/>
      <c r="G78" s="63"/>
      <c r="H78" s="63"/>
      <c r="I78" s="63"/>
      <c r="J78" s="63"/>
      <c r="K78" s="63"/>
      <c r="L78" s="63"/>
      <c r="M78" s="63"/>
      <c r="N78" s="63"/>
      <c r="O78" s="63"/>
      <c r="P78" s="63"/>
      <c r="Q78" s="63"/>
      <c r="R78" s="63"/>
      <c r="S78" s="63"/>
      <c r="T78" s="63"/>
      <c r="U78" s="63"/>
      <c r="V78" s="63"/>
      <c r="W78" s="63"/>
      <c r="X78" s="63"/>
      <c r="Y78" s="63"/>
      <c r="Z78" s="63"/>
      <c r="AA78" s="63"/>
      <c r="AB78" s="63"/>
      <c r="AC78" s="63"/>
      <c r="AD78" s="63"/>
      <c r="AE78" s="63"/>
      <c r="AF78" s="63"/>
      <c r="AG78" s="63"/>
      <c r="AH78" s="63"/>
    </row>
    <row r="79" spans="1:34">
      <c r="A79" s="751" t="s">
        <v>116</v>
      </c>
      <c r="B79" s="46" t="s">
        <v>3</v>
      </c>
      <c r="C79" s="57"/>
      <c r="D79" s="58">
        <f ca="1">SUMIF(Производство_План!$B$8:$B$374,D$5,Производство_План!$BX$8:$BX$374)</f>
        <v>0</v>
      </c>
      <c r="E79" s="58">
        <f ca="1">SUMIF(Производство_План!$B$8:$B$374,E5,Производство_План!$BX$8:$BX$374)</f>
        <v>0</v>
      </c>
      <c r="F79" s="58">
        <f ca="1">SUMIF(Производство_План!$B$8:$B$374,F5,Производство_План!$BX$8:$BX$374)</f>
        <v>0</v>
      </c>
      <c r="G79" s="58">
        <f ca="1">SUMIF(Производство_План!$B$8:$B$374,G5,Производство_План!$BX$8:$BX$374)</f>
        <v>0</v>
      </c>
      <c r="H79" s="58">
        <f ca="1">SUMIF(Производство_План!$B$8:$B$374,H5,Производство_План!$BX$8:$BX$374)</f>
        <v>0</v>
      </c>
      <c r="I79" s="58">
        <f ca="1">SUMIF(Производство_План!$B$8:$B$374,I5,Производство_План!$BX$8:$BX$374)</f>
        <v>0</v>
      </c>
      <c r="J79" s="58">
        <f ca="1">SUMIF(Производство_План!$B$8:$B$374,J5,Производство_План!$BX$8:$BX$374)</f>
        <v>0</v>
      </c>
      <c r="K79" s="58">
        <f ca="1">SUMIF(Производство_План!$B$8:$B$374,K5,Производство_План!$BX$8:$BX$374)</f>
        <v>0</v>
      </c>
      <c r="L79" s="58">
        <f ca="1">SUMIF(Производство_План!$B$8:$B$374,L5,Производство_План!$BX$8:$BX$374)</f>
        <v>0</v>
      </c>
      <c r="M79" s="58">
        <f ca="1">SUMIF(Производство_План!$B$8:$B$374,M5,Производство_План!$BX$8:$BX$374)</f>
        <v>0</v>
      </c>
      <c r="N79" s="58">
        <f ca="1">SUMIF(Производство_План!$B$8:$B$374,N5,Производство_План!$BX$8:$BX$374)</f>
        <v>0</v>
      </c>
      <c r="O79" s="58">
        <f ca="1">SUMIF(Производство_План!$B$8:$B$374,O5,Производство_План!$BX$8:$BX$374)</f>
        <v>0</v>
      </c>
      <c r="P79" s="58">
        <f ca="1">SUMIF(Производство_План!$B$8:$B$374,P5,Производство_План!$BX$8:$BX$374)</f>
        <v>0</v>
      </c>
      <c r="Q79" s="58">
        <f ca="1">SUMIF(Производство_План!$B$8:$B$374,Q5,Производство_План!$BX$8:$BX$374)</f>
        <v>0</v>
      </c>
      <c r="R79" s="58">
        <f ca="1">SUMIF(Производство_План!$B$8:$B$374,R5,Производство_План!$BX$8:$BX$374)</f>
        <v>0</v>
      </c>
      <c r="S79" s="58">
        <f ca="1">SUMIF(Производство_План!$B$8:$B$374,S5,Производство_План!$BX$8:$BX$374)</f>
        <v>0</v>
      </c>
      <c r="T79" s="58">
        <f ca="1">SUMIF(Производство_План!$B$8:$B$374,T5,Производство_План!$BX$8:$BX$374)</f>
        <v>0</v>
      </c>
      <c r="U79" s="58">
        <f ca="1">SUMIF(Производство_План!$B$8:$B$374,U5,Производство_План!$BX$8:$BX$374)</f>
        <v>0</v>
      </c>
      <c r="V79" s="58">
        <f ca="1">SUMIF(Производство_План!$B$8:$B$374,V5,Производство_План!$BX$8:$BX$374)</f>
        <v>0</v>
      </c>
      <c r="W79" s="58">
        <f ca="1">SUMIF(Производство_План!$B$8:$B$374,W5,Производство_План!$BX$8:$BX$374)</f>
        <v>0</v>
      </c>
      <c r="X79" s="58">
        <f ca="1">SUMIF(Производство_План!$B$8:$B$374,X5,Производство_План!$BX$8:$BX$374)</f>
        <v>0</v>
      </c>
      <c r="Y79" s="58">
        <f ca="1">SUMIF(Производство_План!$B$8:$B$374,Y5,Производство_План!$BX$8:$BX$374)</f>
        <v>0</v>
      </c>
      <c r="Z79" s="58">
        <f ca="1">SUMIF(Производство_План!$B$8:$B$374,Z5,Производство_План!$BX$8:$BX$374)</f>
        <v>0</v>
      </c>
      <c r="AA79" s="58">
        <f ca="1">SUMIF(Производство_План!$B$8:$B$374,AA5,Производство_План!$BX$8:$BX$374)</f>
        <v>0</v>
      </c>
      <c r="AB79" s="58">
        <f ca="1">SUMIF(Производство_План!$B$8:$B$374,AB5,Производство_План!$BX$8:$BX$374)</f>
        <v>0</v>
      </c>
      <c r="AC79" s="58">
        <f ca="1">SUMIF(Производство_План!$B$8:$B$374,AC5,Производство_План!$BX$8:$BX$374)</f>
        <v>0</v>
      </c>
      <c r="AD79" s="58">
        <f ca="1">SUMIF(Производство_План!$B$8:$B$374,AD5,Производство_План!$BX$8:$BX$374)</f>
        <v>0</v>
      </c>
      <c r="AE79" s="58">
        <f ca="1">SUMIF(Производство_План!$B$8:$B$374,AE5,Производство_План!$BX$8:$BX$374)</f>
        <v>0</v>
      </c>
      <c r="AF79" s="58">
        <f ca="1">SUMIF(Производство_План!$B$8:$B$374,AF5,Производство_План!$BX$8:$BX$374)</f>
        <v>0</v>
      </c>
      <c r="AG79" s="58">
        <f ca="1">SUMIF(Производство_План!$B$8:$B$374,AG5,Производство_План!$BX$8:$BX$374)</f>
        <v>0</v>
      </c>
      <c r="AH79" s="58">
        <f ca="1">SUMIF(Производство_План!$B$8:$B$374,AH5,Производство_План!$BX$8:$BX$374)</f>
        <v>0</v>
      </c>
    </row>
    <row r="80" spans="1:34">
      <c r="A80" s="752"/>
      <c r="B80" s="46" t="s">
        <v>4</v>
      </c>
      <c r="C80" s="57"/>
      <c r="D80" s="58" t="e">
        <f ca="1">SUMIF(#REF!,D5,#REF!)</f>
        <v>#REF!</v>
      </c>
      <c r="E80" s="58" t="e">
        <f ca="1">SUMIF(#REF!,E5,#REF!)</f>
        <v>#REF!</v>
      </c>
      <c r="F80" s="58" t="e">
        <f ca="1">SUMIF(#REF!,F5,#REF!)</f>
        <v>#REF!</v>
      </c>
      <c r="G80" s="58" t="e">
        <f ca="1">SUMIF(#REF!,G5,#REF!)</f>
        <v>#REF!</v>
      </c>
      <c r="H80" s="58" t="e">
        <f ca="1">SUMIF(#REF!,H5,#REF!)</f>
        <v>#REF!</v>
      </c>
      <c r="I80" s="58" t="e">
        <f ca="1">SUMIF(#REF!,I5,#REF!)</f>
        <v>#REF!</v>
      </c>
      <c r="J80" s="58" t="e">
        <f ca="1">SUMIF(#REF!,J5,#REF!)</f>
        <v>#REF!</v>
      </c>
      <c r="K80" s="58" t="e">
        <f ca="1">SUMIF(#REF!,K5,#REF!)</f>
        <v>#REF!</v>
      </c>
      <c r="L80" s="58" t="e">
        <f ca="1">SUMIF(#REF!,L5,#REF!)</f>
        <v>#REF!</v>
      </c>
      <c r="M80" s="58" t="e">
        <f ca="1">SUMIF(#REF!,M5,#REF!)</f>
        <v>#REF!</v>
      </c>
      <c r="N80" s="58" t="e">
        <f ca="1">SUMIF(#REF!,N5,#REF!)</f>
        <v>#REF!</v>
      </c>
      <c r="O80" s="58" t="e">
        <f ca="1">SUMIF(#REF!,O5,#REF!)</f>
        <v>#REF!</v>
      </c>
      <c r="P80" s="58" t="e">
        <f ca="1">SUMIF(#REF!,P5,#REF!)</f>
        <v>#REF!</v>
      </c>
      <c r="Q80" s="58" t="e">
        <f ca="1">SUMIF(#REF!,Q5,#REF!)</f>
        <v>#REF!</v>
      </c>
      <c r="R80" s="58" t="e">
        <f ca="1">SUMIF(#REF!,R5,#REF!)</f>
        <v>#REF!</v>
      </c>
      <c r="S80" s="58" t="e">
        <f ca="1">SUMIF(#REF!,S5,#REF!)</f>
        <v>#REF!</v>
      </c>
      <c r="T80" s="58" t="e">
        <f ca="1">SUMIF(#REF!,T5,#REF!)</f>
        <v>#REF!</v>
      </c>
      <c r="U80" s="58" t="e">
        <f ca="1">SUMIF(#REF!,U5,#REF!)</f>
        <v>#REF!</v>
      </c>
      <c r="V80" s="58" t="e">
        <f ca="1">SUMIF(#REF!,V5,#REF!)</f>
        <v>#REF!</v>
      </c>
      <c r="W80" s="58" t="e">
        <f ca="1">SUMIF(#REF!,W5,#REF!)</f>
        <v>#REF!</v>
      </c>
      <c r="X80" s="58" t="e">
        <f ca="1">SUMIF(#REF!,X5,#REF!)</f>
        <v>#REF!</v>
      </c>
      <c r="Y80" s="58" t="e">
        <f ca="1">SUMIF(#REF!,Y5,#REF!)</f>
        <v>#REF!</v>
      </c>
      <c r="Z80" s="58" t="e">
        <f ca="1">SUMIF(#REF!,Z5,#REF!)</f>
        <v>#REF!</v>
      </c>
      <c r="AA80" s="58" t="e">
        <f ca="1">SUMIF(#REF!,AA5,#REF!)</f>
        <v>#REF!</v>
      </c>
      <c r="AB80" s="58" t="e">
        <f ca="1">SUMIF(#REF!,AB5,#REF!)</f>
        <v>#REF!</v>
      </c>
      <c r="AC80" s="58" t="e">
        <f ca="1">SUMIF(#REF!,AC5,#REF!)</f>
        <v>#REF!</v>
      </c>
      <c r="AD80" s="58" t="e">
        <f ca="1">SUMIF(#REF!,AD5,#REF!)</f>
        <v>#REF!</v>
      </c>
      <c r="AE80" s="58" t="e">
        <f ca="1">SUMIF(#REF!,AE5,#REF!)</f>
        <v>#REF!</v>
      </c>
      <c r="AF80" s="58" t="e">
        <f ca="1">SUMIF(#REF!,AF5,#REF!)</f>
        <v>#REF!</v>
      </c>
      <c r="AG80" s="58" t="e">
        <f ca="1">SUMIF(#REF!,AG5,#REF!)</f>
        <v>#REF!</v>
      </c>
      <c r="AH80" s="58" t="e">
        <f ca="1">SUMIF(#REF!,AH5,#REF!)</f>
        <v>#REF!</v>
      </c>
    </row>
    <row r="81" spans="1:34">
      <c r="A81" s="752"/>
      <c r="B81" s="46" t="s">
        <v>68</v>
      </c>
      <c r="C81" s="57"/>
      <c r="D81" s="58" t="e">
        <f t="shared" ref="D81:AH81" ca="1" si="37">D79-D80</f>
        <v>#REF!</v>
      </c>
      <c r="E81" s="58" t="e">
        <f t="shared" ca="1" si="37"/>
        <v>#REF!</v>
      </c>
      <c r="F81" s="58" t="e">
        <f t="shared" ca="1" si="37"/>
        <v>#REF!</v>
      </c>
      <c r="G81" s="58" t="e">
        <f t="shared" ca="1" si="37"/>
        <v>#REF!</v>
      </c>
      <c r="H81" s="58" t="e">
        <f t="shared" ca="1" si="37"/>
        <v>#REF!</v>
      </c>
      <c r="I81" s="58" t="e">
        <f t="shared" ca="1" si="37"/>
        <v>#REF!</v>
      </c>
      <c r="J81" s="58" t="e">
        <f t="shared" ca="1" si="37"/>
        <v>#REF!</v>
      </c>
      <c r="K81" s="58" t="e">
        <f t="shared" ca="1" si="37"/>
        <v>#REF!</v>
      </c>
      <c r="L81" s="58" t="e">
        <f t="shared" ca="1" si="37"/>
        <v>#REF!</v>
      </c>
      <c r="M81" s="58" t="e">
        <f t="shared" ca="1" si="37"/>
        <v>#REF!</v>
      </c>
      <c r="N81" s="58" t="e">
        <f t="shared" ca="1" si="37"/>
        <v>#REF!</v>
      </c>
      <c r="O81" s="58" t="e">
        <f t="shared" ca="1" si="37"/>
        <v>#REF!</v>
      </c>
      <c r="P81" s="58" t="e">
        <f t="shared" ca="1" si="37"/>
        <v>#REF!</v>
      </c>
      <c r="Q81" s="58" t="e">
        <f t="shared" ca="1" si="37"/>
        <v>#REF!</v>
      </c>
      <c r="R81" s="58" t="e">
        <f t="shared" ca="1" si="37"/>
        <v>#REF!</v>
      </c>
      <c r="S81" s="58" t="e">
        <f t="shared" ca="1" si="37"/>
        <v>#REF!</v>
      </c>
      <c r="T81" s="58" t="e">
        <f t="shared" ca="1" si="37"/>
        <v>#REF!</v>
      </c>
      <c r="U81" s="58" t="e">
        <f t="shared" ca="1" si="37"/>
        <v>#REF!</v>
      </c>
      <c r="V81" s="58" t="e">
        <f t="shared" ca="1" si="37"/>
        <v>#REF!</v>
      </c>
      <c r="W81" s="58" t="e">
        <f t="shared" ca="1" si="37"/>
        <v>#REF!</v>
      </c>
      <c r="X81" s="58" t="e">
        <f t="shared" ca="1" si="37"/>
        <v>#REF!</v>
      </c>
      <c r="Y81" s="58" t="e">
        <f t="shared" ca="1" si="37"/>
        <v>#REF!</v>
      </c>
      <c r="Z81" s="58" t="e">
        <f t="shared" ca="1" si="37"/>
        <v>#REF!</v>
      </c>
      <c r="AA81" s="58" t="e">
        <f t="shared" ca="1" si="37"/>
        <v>#REF!</v>
      </c>
      <c r="AB81" s="58" t="e">
        <f t="shared" ca="1" si="37"/>
        <v>#REF!</v>
      </c>
      <c r="AC81" s="58" t="e">
        <f t="shared" ca="1" si="37"/>
        <v>#REF!</v>
      </c>
      <c r="AD81" s="58" t="e">
        <f t="shared" ca="1" si="37"/>
        <v>#REF!</v>
      </c>
      <c r="AE81" s="58" t="e">
        <f t="shared" ca="1" si="37"/>
        <v>#REF!</v>
      </c>
      <c r="AF81" s="58" t="e">
        <f t="shared" ca="1" si="37"/>
        <v>#REF!</v>
      </c>
      <c r="AG81" s="58" t="e">
        <f t="shared" ca="1" si="37"/>
        <v>#REF!</v>
      </c>
      <c r="AH81" s="58" t="e">
        <f t="shared" ca="1" si="37"/>
        <v>#REF!</v>
      </c>
    </row>
    <row r="82" spans="1:34">
      <c r="A82" s="752"/>
      <c r="B82" s="46" t="s">
        <v>69</v>
      </c>
      <c r="C82" s="57"/>
      <c r="D82" s="58">
        <f ca="1">D79</f>
        <v>0</v>
      </c>
      <c r="E82" s="58">
        <f t="shared" ref="E82:AH82" ca="1" si="38">E79+D82</f>
        <v>0</v>
      </c>
      <c r="F82" s="58">
        <f t="shared" ca="1" si="38"/>
        <v>0</v>
      </c>
      <c r="G82" s="58">
        <f t="shared" ca="1" si="38"/>
        <v>0</v>
      </c>
      <c r="H82" s="58">
        <f t="shared" ca="1" si="38"/>
        <v>0</v>
      </c>
      <c r="I82" s="58">
        <f t="shared" ca="1" si="38"/>
        <v>0</v>
      </c>
      <c r="J82" s="58">
        <f t="shared" ca="1" si="38"/>
        <v>0</v>
      </c>
      <c r="K82" s="58">
        <f t="shared" ca="1" si="38"/>
        <v>0</v>
      </c>
      <c r="L82" s="58">
        <f t="shared" ca="1" si="38"/>
        <v>0</v>
      </c>
      <c r="M82" s="58">
        <f t="shared" ca="1" si="38"/>
        <v>0</v>
      </c>
      <c r="N82" s="58">
        <f t="shared" ca="1" si="38"/>
        <v>0</v>
      </c>
      <c r="O82" s="58">
        <f t="shared" ca="1" si="38"/>
        <v>0</v>
      </c>
      <c r="P82" s="58">
        <f t="shared" ca="1" si="38"/>
        <v>0</v>
      </c>
      <c r="Q82" s="58">
        <f t="shared" ca="1" si="38"/>
        <v>0</v>
      </c>
      <c r="R82" s="58">
        <f t="shared" ca="1" si="38"/>
        <v>0</v>
      </c>
      <c r="S82" s="58">
        <f t="shared" ca="1" si="38"/>
        <v>0</v>
      </c>
      <c r="T82" s="58">
        <f t="shared" ca="1" si="38"/>
        <v>0</v>
      </c>
      <c r="U82" s="58">
        <f t="shared" ca="1" si="38"/>
        <v>0</v>
      </c>
      <c r="V82" s="58">
        <f t="shared" ca="1" si="38"/>
        <v>0</v>
      </c>
      <c r="W82" s="58">
        <f t="shared" ca="1" si="38"/>
        <v>0</v>
      </c>
      <c r="X82" s="58">
        <f t="shared" ca="1" si="38"/>
        <v>0</v>
      </c>
      <c r="Y82" s="58">
        <f t="shared" ca="1" si="38"/>
        <v>0</v>
      </c>
      <c r="Z82" s="58">
        <f t="shared" ca="1" si="38"/>
        <v>0</v>
      </c>
      <c r="AA82" s="58">
        <f t="shared" ca="1" si="38"/>
        <v>0</v>
      </c>
      <c r="AB82" s="58">
        <f t="shared" ca="1" si="38"/>
        <v>0</v>
      </c>
      <c r="AC82" s="58">
        <f t="shared" ca="1" si="38"/>
        <v>0</v>
      </c>
      <c r="AD82" s="58">
        <f t="shared" ca="1" si="38"/>
        <v>0</v>
      </c>
      <c r="AE82" s="58">
        <f t="shared" ca="1" si="38"/>
        <v>0</v>
      </c>
      <c r="AF82" s="58">
        <f t="shared" ca="1" si="38"/>
        <v>0</v>
      </c>
      <c r="AG82" s="58">
        <f t="shared" ca="1" si="38"/>
        <v>0</v>
      </c>
      <c r="AH82" s="58">
        <f t="shared" ca="1" si="38"/>
        <v>0</v>
      </c>
    </row>
    <row r="83" spans="1:34">
      <c r="A83" s="752"/>
      <c r="B83" s="46" t="s">
        <v>70</v>
      </c>
      <c r="C83" s="57"/>
      <c r="D83" s="58" t="e">
        <f ca="1">D80</f>
        <v>#REF!</v>
      </c>
      <c r="E83" s="58" t="e">
        <f t="shared" ref="E83:AH83" ca="1" si="39">E80+D83</f>
        <v>#REF!</v>
      </c>
      <c r="F83" s="58" t="e">
        <f t="shared" ca="1" si="39"/>
        <v>#REF!</v>
      </c>
      <c r="G83" s="58" t="e">
        <f t="shared" ca="1" si="39"/>
        <v>#REF!</v>
      </c>
      <c r="H83" s="58" t="e">
        <f t="shared" ca="1" si="39"/>
        <v>#REF!</v>
      </c>
      <c r="I83" s="58" t="e">
        <f t="shared" ca="1" si="39"/>
        <v>#REF!</v>
      </c>
      <c r="J83" s="58" t="e">
        <f t="shared" ca="1" si="39"/>
        <v>#REF!</v>
      </c>
      <c r="K83" s="58" t="e">
        <f t="shared" ca="1" si="39"/>
        <v>#REF!</v>
      </c>
      <c r="L83" s="58" t="e">
        <f t="shared" ca="1" si="39"/>
        <v>#REF!</v>
      </c>
      <c r="M83" s="58" t="e">
        <f t="shared" ca="1" si="39"/>
        <v>#REF!</v>
      </c>
      <c r="N83" s="58" t="e">
        <f t="shared" ca="1" si="39"/>
        <v>#REF!</v>
      </c>
      <c r="O83" s="58" t="e">
        <f t="shared" ca="1" si="39"/>
        <v>#REF!</v>
      </c>
      <c r="P83" s="58" t="e">
        <f t="shared" ca="1" si="39"/>
        <v>#REF!</v>
      </c>
      <c r="Q83" s="58" t="e">
        <f t="shared" ca="1" si="39"/>
        <v>#REF!</v>
      </c>
      <c r="R83" s="58" t="e">
        <f t="shared" ca="1" si="39"/>
        <v>#REF!</v>
      </c>
      <c r="S83" s="58" t="e">
        <f t="shared" ca="1" si="39"/>
        <v>#REF!</v>
      </c>
      <c r="T83" s="58" t="e">
        <f t="shared" ca="1" si="39"/>
        <v>#REF!</v>
      </c>
      <c r="U83" s="58" t="e">
        <f t="shared" ca="1" si="39"/>
        <v>#REF!</v>
      </c>
      <c r="V83" s="58" t="e">
        <f t="shared" ca="1" si="39"/>
        <v>#REF!</v>
      </c>
      <c r="W83" s="58" t="e">
        <f t="shared" ca="1" si="39"/>
        <v>#REF!</v>
      </c>
      <c r="X83" s="58" t="e">
        <f t="shared" ca="1" si="39"/>
        <v>#REF!</v>
      </c>
      <c r="Y83" s="58" t="e">
        <f t="shared" ca="1" si="39"/>
        <v>#REF!</v>
      </c>
      <c r="Z83" s="58" t="e">
        <f t="shared" ca="1" si="39"/>
        <v>#REF!</v>
      </c>
      <c r="AA83" s="58" t="e">
        <f t="shared" ca="1" si="39"/>
        <v>#REF!</v>
      </c>
      <c r="AB83" s="58" t="e">
        <f t="shared" ca="1" si="39"/>
        <v>#REF!</v>
      </c>
      <c r="AC83" s="58" t="e">
        <f t="shared" ca="1" si="39"/>
        <v>#REF!</v>
      </c>
      <c r="AD83" s="58" t="e">
        <f t="shared" ca="1" si="39"/>
        <v>#REF!</v>
      </c>
      <c r="AE83" s="58" t="e">
        <f t="shared" ca="1" si="39"/>
        <v>#REF!</v>
      </c>
      <c r="AF83" s="58" t="e">
        <f t="shared" ca="1" si="39"/>
        <v>#REF!</v>
      </c>
      <c r="AG83" s="58" t="e">
        <f t="shared" ca="1" si="39"/>
        <v>#REF!</v>
      </c>
      <c r="AH83" s="58" t="e">
        <f t="shared" ca="1" si="39"/>
        <v>#REF!</v>
      </c>
    </row>
    <row r="84" spans="1:34">
      <c r="A84" s="753"/>
      <c r="B84" s="46" t="s">
        <v>71</v>
      </c>
      <c r="C84" s="57"/>
      <c r="D84" s="58" t="e">
        <f t="shared" ref="D84:AH84" ca="1" si="40">D82-D83</f>
        <v>#REF!</v>
      </c>
      <c r="E84" s="58" t="e">
        <f t="shared" ca="1" si="40"/>
        <v>#REF!</v>
      </c>
      <c r="F84" s="58" t="e">
        <f t="shared" ca="1" si="40"/>
        <v>#REF!</v>
      </c>
      <c r="G84" s="58" t="e">
        <f t="shared" ca="1" si="40"/>
        <v>#REF!</v>
      </c>
      <c r="H84" s="58" t="e">
        <f t="shared" ca="1" si="40"/>
        <v>#REF!</v>
      </c>
      <c r="I84" s="58" t="e">
        <f t="shared" ca="1" si="40"/>
        <v>#REF!</v>
      </c>
      <c r="J84" s="58" t="e">
        <f t="shared" ca="1" si="40"/>
        <v>#REF!</v>
      </c>
      <c r="K84" s="58" t="e">
        <f t="shared" ca="1" si="40"/>
        <v>#REF!</v>
      </c>
      <c r="L84" s="58" t="e">
        <f t="shared" ca="1" si="40"/>
        <v>#REF!</v>
      </c>
      <c r="M84" s="58" t="e">
        <f t="shared" ca="1" si="40"/>
        <v>#REF!</v>
      </c>
      <c r="N84" s="58" t="e">
        <f t="shared" ca="1" si="40"/>
        <v>#REF!</v>
      </c>
      <c r="O84" s="58" t="e">
        <f t="shared" ca="1" si="40"/>
        <v>#REF!</v>
      </c>
      <c r="P84" s="58" t="e">
        <f t="shared" ca="1" si="40"/>
        <v>#REF!</v>
      </c>
      <c r="Q84" s="58" t="e">
        <f t="shared" ca="1" si="40"/>
        <v>#REF!</v>
      </c>
      <c r="R84" s="58" t="e">
        <f t="shared" ca="1" si="40"/>
        <v>#REF!</v>
      </c>
      <c r="S84" s="58" t="e">
        <f t="shared" ca="1" si="40"/>
        <v>#REF!</v>
      </c>
      <c r="T84" s="58" t="e">
        <f t="shared" ca="1" si="40"/>
        <v>#REF!</v>
      </c>
      <c r="U84" s="58" t="e">
        <f t="shared" ca="1" si="40"/>
        <v>#REF!</v>
      </c>
      <c r="V84" s="58" t="e">
        <f t="shared" ca="1" si="40"/>
        <v>#REF!</v>
      </c>
      <c r="W84" s="58" t="e">
        <f t="shared" ca="1" si="40"/>
        <v>#REF!</v>
      </c>
      <c r="X84" s="58" t="e">
        <f t="shared" ca="1" si="40"/>
        <v>#REF!</v>
      </c>
      <c r="Y84" s="58" t="e">
        <f t="shared" ca="1" si="40"/>
        <v>#REF!</v>
      </c>
      <c r="Z84" s="58" t="e">
        <f t="shared" ca="1" si="40"/>
        <v>#REF!</v>
      </c>
      <c r="AA84" s="58" t="e">
        <f t="shared" ca="1" si="40"/>
        <v>#REF!</v>
      </c>
      <c r="AB84" s="58" t="e">
        <f t="shared" ca="1" si="40"/>
        <v>#REF!</v>
      </c>
      <c r="AC84" s="58" t="e">
        <f t="shared" ca="1" si="40"/>
        <v>#REF!</v>
      </c>
      <c r="AD84" s="58" t="e">
        <f t="shared" ca="1" si="40"/>
        <v>#REF!</v>
      </c>
      <c r="AE84" s="58" t="e">
        <f t="shared" ca="1" si="40"/>
        <v>#REF!</v>
      </c>
      <c r="AF84" s="58" t="e">
        <f t="shared" ca="1" si="40"/>
        <v>#REF!</v>
      </c>
      <c r="AG84" s="58" t="e">
        <f t="shared" ca="1" si="40"/>
        <v>#REF!</v>
      </c>
      <c r="AH84" s="58" t="e">
        <f t="shared" ca="1" si="40"/>
        <v>#REF!</v>
      </c>
    </row>
    <row r="85" spans="1:34">
      <c r="C85" s="62"/>
      <c r="D85" s="63"/>
      <c r="E85" s="63"/>
      <c r="F85" s="63"/>
      <c r="G85" s="63"/>
      <c r="H85" s="63"/>
      <c r="I85" s="63"/>
      <c r="J85" s="63"/>
      <c r="K85" s="63"/>
      <c r="L85" s="63"/>
      <c r="M85" s="63"/>
      <c r="N85" s="63"/>
      <c r="O85" s="63"/>
      <c r="P85" s="63"/>
      <c r="Q85" s="63"/>
      <c r="R85" s="63"/>
      <c r="S85" s="63"/>
      <c r="T85" s="63"/>
      <c r="U85" s="63"/>
      <c r="V85" s="63"/>
      <c r="W85" s="63"/>
      <c r="X85" s="63"/>
      <c r="Y85" s="63"/>
      <c r="Z85" s="63"/>
      <c r="AA85" s="63"/>
      <c r="AB85" s="63"/>
      <c r="AC85" s="63"/>
      <c r="AD85" s="63"/>
      <c r="AE85" s="63"/>
      <c r="AF85" s="63"/>
      <c r="AG85" s="63"/>
      <c r="AH85" s="63"/>
    </row>
    <row r="86" spans="1:34" ht="35.25" customHeight="1">
      <c r="A86" s="51" t="s">
        <v>85</v>
      </c>
      <c r="B86" s="52" t="s">
        <v>4</v>
      </c>
      <c r="C86" s="88">
        <v>129</v>
      </c>
      <c r="D86" s="61" t="e">
        <f ca="1">C86+D80-D89</f>
        <v>#REF!</v>
      </c>
      <c r="E86" s="61" t="e">
        <f t="shared" ref="E86:AH86" ca="1" si="41">D86+E80-E89</f>
        <v>#REF!</v>
      </c>
      <c r="F86" s="61" t="e">
        <f t="shared" ca="1" si="41"/>
        <v>#REF!</v>
      </c>
      <c r="G86" s="61" t="e">
        <f t="shared" ca="1" si="41"/>
        <v>#REF!</v>
      </c>
      <c r="H86" s="61" t="e">
        <f t="shared" ca="1" si="41"/>
        <v>#REF!</v>
      </c>
      <c r="I86" s="61" t="e">
        <f t="shared" ca="1" si="41"/>
        <v>#REF!</v>
      </c>
      <c r="J86" s="61" t="e">
        <f t="shared" ca="1" si="41"/>
        <v>#REF!</v>
      </c>
      <c r="K86" s="61" t="e">
        <f t="shared" ca="1" si="41"/>
        <v>#REF!</v>
      </c>
      <c r="L86" s="61" t="e">
        <f t="shared" ca="1" si="41"/>
        <v>#REF!</v>
      </c>
      <c r="M86" s="61" t="e">
        <f t="shared" ca="1" si="41"/>
        <v>#REF!</v>
      </c>
      <c r="N86" s="61" t="e">
        <f t="shared" ca="1" si="41"/>
        <v>#REF!</v>
      </c>
      <c r="O86" s="61" t="e">
        <f t="shared" ca="1" si="41"/>
        <v>#REF!</v>
      </c>
      <c r="P86" s="61" t="e">
        <f t="shared" ca="1" si="41"/>
        <v>#REF!</v>
      </c>
      <c r="Q86" s="61" t="e">
        <f t="shared" ca="1" si="41"/>
        <v>#REF!</v>
      </c>
      <c r="R86" s="61" t="e">
        <f t="shared" ca="1" si="41"/>
        <v>#REF!</v>
      </c>
      <c r="S86" s="61" t="e">
        <f t="shared" ca="1" si="41"/>
        <v>#REF!</v>
      </c>
      <c r="T86" s="61" t="e">
        <f t="shared" ca="1" si="41"/>
        <v>#REF!</v>
      </c>
      <c r="U86" s="61" t="e">
        <f t="shared" ca="1" si="41"/>
        <v>#REF!</v>
      </c>
      <c r="V86" s="61" t="e">
        <f t="shared" ca="1" si="41"/>
        <v>#REF!</v>
      </c>
      <c r="W86" s="61" t="e">
        <f t="shared" ca="1" si="41"/>
        <v>#REF!</v>
      </c>
      <c r="X86" s="61" t="e">
        <f t="shared" ca="1" si="41"/>
        <v>#REF!</v>
      </c>
      <c r="Y86" s="61" t="e">
        <f t="shared" ca="1" si="41"/>
        <v>#REF!</v>
      </c>
      <c r="Z86" s="61" t="e">
        <f t="shared" ca="1" si="41"/>
        <v>#REF!</v>
      </c>
      <c r="AA86" s="61" t="e">
        <f t="shared" ca="1" si="41"/>
        <v>#REF!</v>
      </c>
      <c r="AB86" s="61" t="e">
        <f t="shared" ca="1" si="41"/>
        <v>#REF!</v>
      </c>
      <c r="AC86" s="61" t="e">
        <f t="shared" ca="1" si="41"/>
        <v>#REF!</v>
      </c>
      <c r="AD86" s="61" t="e">
        <f t="shared" ca="1" si="41"/>
        <v>#REF!</v>
      </c>
      <c r="AE86" s="61" t="e">
        <f t="shared" ca="1" si="41"/>
        <v>#REF!</v>
      </c>
      <c r="AF86" s="61" t="e">
        <f t="shared" ca="1" si="41"/>
        <v>#REF!</v>
      </c>
      <c r="AG86" s="61" t="e">
        <f t="shared" ca="1" si="41"/>
        <v>#REF!</v>
      </c>
      <c r="AH86" s="61" t="e">
        <f t="shared" ca="1" si="41"/>
        <v>#REF!</v>
      </c>
    </row>
    <row r="87" spans="1:34">
      <c r="C87" s="62"/>
      <c r="D87" s="63"/>
      <c r="E87" s="63"/>
      <c r="F87" s="63"/>
      <c r="G87" s="63"/>
      <c r="H87" s="63"/>
      <c r="I87" s="63"/>
      <c r="J87" s="63"/>
      <c r="K87" s="63"/>
      <c r="L87" s="63"/>
      <c r="M87" s="63"/>
      <c r="N87" s="63"/>
      <c r="O87" s="63"/>
      <c r="P87" s="63"/>
      <c r="Q87" s="63"/>
      <c r="R87" s="63"/>
      <c r="S87" s="63"/>
      <c r="T87" s="63"/>
      <c r="U87" s="63"/>
      <c r="V87" s="63"/>
      <c r="W87" s="63"/>
      <c r="X87" s="63"/>
      <c r="Y87" s="63"/>
      <c r="Z87" s="63"/>
      <c r="AA87" s="63"/>
      <c r="AB87" s="63"/>
      <c r="AC87" s="63"/>
      <c r="AD87" s="63"/>
      <c r="AE87" s="63"/>
      <c r="AF87" s="63"/>
      <c r="AG87" s="63"/>
      <c r="AH87" s="63"/>
    </row>
    <row r="88" spans="1:34">
      <c r="A88" s="751" t="s">
        <v>84</v>
      </c>
      <c r="B88" s="46" t="s">
        <v>3</v>
      </c>
      <c r="C88" s="57"/>
      <c r="D88" s="58">
        <f ca="1">SUMIF(Производство_План!$B$8:$B$374,D$5,Производство_План!$BY$8:$BY$374)</f>
        <v>0</v>
      </c>
      <c r="E88" s="58">
        <f ca="1">SUMIF(Производство_План!$B$8:$B$374,E5,Производство_План!$BY$8:$BY$374)</f>
        <v>0</v>
      </c>
      <c r="F88" s="58">
        <f ca="1">SUMIF(Производство_План!$B$8:$B$374,F5,Производство_План!$BY$8:$BY$374)</f>
        <v>0</v>
      </c>
      <c r="G88" s="58">
        <f ca="1">SUMIF(Производство_План!$B$8:$B$374,G5,Производство_План!$BY$8:$BY$374)</f>
        <v>0</v>
      </c>
      <c r="H88" s="58">
        <f ca="1">SUMIF(Производство_План!$B$8:$B$374,H5,Производство_План!$BY$8:$BY$374)</f>
        <v>0</v>
      </c>
      <c r="I88" s="58">
        <f ca="1">SUMIF(Производство_План!$B$8:$B$374,I5,Производство_План!$BY$8:$BY$374)</f>
        <v>0</v>
      </c>
      <c r="J88" s="58">
        <f ca="1">SUMIF(Производство_План!$B$8:$B$374,J5,Производство_План!$BY$8:$BY$374)</f>
        <v>0</v>
      </c>
      <c r="K88" s="58">
        <f ca="1">SUMIF(Производство_План!$B$8:$B$374,K5,Производство_План!$BY$8:$BY$374)</f>
        <v>0</v>
      </c>
      <c r="L88" s="58">
        <f ca="1">SUMIF(Производство_План!$B$8:$B$374,L5,Производство_План!$BY$8:$BY$374)</f>
        <v>0</v>
      </c>
      <c r="M88" s="58">
        <f ca="1">SUMIF(Производство_План!$B$8:$B$374,M5,Производство_План!$BY$8:$BY$374)</f>
        <v>0</v>
      </c>
      <c r="N88" s="58">
        <f ca="1">SUMIF(Производство_План!$B$8:$B$374,N5,Производство_План!$BY$8:$BY$374)</f>
        <v>0</v>
      </c>
      <c r="O88" s="58">
        <f ca="1">SUMIF(Производство_План!$B$8:$B$374,O5,Производство_План!$BY$8:$BY$374)</f>
        <v>0</v>
      </c>
      <c r="P88" s="58">
        <f ca="1">SUMIF(Производство_План!$B$8:$B$374,P5,Производство_План!$BY$8:$BY$374)</f>
        <v>0</v>
      </c>
      <c r="Q88" s="58">
        <f ca="1">SUMIF(Производство_План!$B$8:$B$374,Q5,Производство_План!$BY$8:$BY$374)</f>
        <v>0</v>
      </c>
      <c r="R88" s="58">
        <f ca="1">SUMIF(Производство_План!$B$8:$B$374,R5,Производство_План!$BY$8:$BY$374)</f>
        <v>0</v>
      </c>
      <c r="S88" s="58">
        <f ca="1">SUMIF(Производство_План!$B$8:$B$374,S5,Производство_План!$BY$8:$BY$374)</f>
        <v>0</v>
      </c>
      <c r="T88" s="58">
        <f ca="1">SUMIF(Производство_План!$B$8:$B$374,T5,Производство_План!$BY$8:$BY$374)</f>
        <v>0</v>
      </c>
      <c r="U88" s="58">
        <f ca="1">SUMIF(Производство_План!$B$8:$B$374,U5,Производство_План!$BY$8:$BY$374)</f>
        <v>0</v>
      </c>
      <c r="V88" s="58">
        <f ca="1">SUMIF(Производство_План!$B$8:$B$374,V5,Производство_План!$BY$8:$BY$374)</f>
        <v>0</v>
      </c>
      <c r="W88" s="58">
        <f ca="1">SUMIF(Производство_План!$B$8:$B$374,W5,Производство_План!$BY$8:$BY$374)</f>
        <v>0</v>
      </c>
      <c r="X88" s="58">
        <f ca="1">SUMIF(Производство_План!$B$8:$B$374,X5,Производство_План!$BY$8:$BY$374)</f>
        <v>0</v>
      </c>
      <c r="Y88" s="58">
        <f ca="1">SUMIF(Производство_План!$B$8:$B$374,Y5,Производство_План!$BY$8:$BY$374)</f>
        <v>0</v>
      </c>
      <c r="Z88" s="58">
        <f ca="1">SUMIF(Производство_План!$B$8:$B$374,Z5,Производство_План!$BY$8:$BY$374)</f>
        <v>0</v>
      </c>
      <c r="AA88" s="58">
        <f ca="1">SUMIF(Производство_План!$B$8:$B$374,AA5,Производство_План!$BY$8:$BY$374)</f>
        <v>0</v>
      </c>
      <c r="AB88" s="58">
        <f ca="1">SUMIF(Производство_План!$B$8:$B$374,AB5,Производство_План!$BY$8:$BY$374)</f>
        <v>0</v>
      </c>
      <c r="AC88" s="58">
        <f ca="1">SUMIF(Производство_План!$B$8:$B$374,AC5,Производство_План!$BY$8:$BY$374)</f>
        <v>0</v>
      </c>
      <c r="AD88" s="58">
        <f ca="1">SUMIF(Производство_План!$B$8:$B$374,AD5,Производство_План!$BY$8:$BY$374)</f>
        <v>0</v>
      </c>
      <c r="AE88" s="58">
        <f ca="1">SUMIF(Производство_План!$B$8:$B$374,AE5,Производство_План!$BY$8:$BY$374)</f>
        <v>0</v>
      </c>
      <c r="AF88" s="58">
        <f ca="1">SUMIF(Производство_План!$B$8:$B$374,AF5,Производство_План!$BY$8:$BY$374)</f>
        <v>0</v>
      </c>
      <c r="AG88" s="58">
        <f ca="1">SUMIF(Производство_План!$B$8:$B$374,AG5,Производство_План!$BY$8:$BY$374)</f>
        <v>0</v>
      </c>
      <c r="AH88" s="58">
        <f ca="1">SUMIF(Производство_План!$B$8:$B$374,AH5,Производство_План!$BY$8:$BY$374)</f>
        <v>0</v>
      </c>
    </row>
    <row r="89" spans="1:34">
      <c r="A89" s="752"/>
      <c r="B89" s="46" t="s">
        <v>4</v>
      </c>
      <c r="C89" s="57"/>
      <c r="D89" s="58" t="e">
        <f ca="1">SUMIF(#REF!,D5,#REF!)</f>
        <v>#REF!</v>
      </c>
      <c r="E89" s="58" t="e">
        <f ca="1">SUMIF(#REF!,E5,#REF!)</f>
        <v>#REF!</v>
      </c>
      <c r="F89" s="58" t="e">
        <f ca="1">SUMIF(#REF!,F5,#REF!)</f>
        <v>#REF!</v>
      </c>
      <c r="G89" s="58" t="e">
        <f ca="1">SUMIF(#REF!,G5,#REF!)</f>
        <v>#REF!</v>
      </c>
      <c r="H89" s="58" t="e">
        <f ca="1">SUMIF(#REF!,H5,#REF!)</f>
        <v>#REF!</v>
      </c>
      <c r="I89" s="58" t="e">
        <f ca="1">SUMIF(#REF!,I5,#REF!)</f>
        <v>#REF!</v>
      </c>
      <c r="J89" s="58" t="e">
        <f ca="1">SUMIF(#REF!,J5,#REF!)</f>
        <v>#REF!</v>
      </c>
      <c r="K89" s="58" t="e">
        <f ca="1">SUMIF(#REF!,K5,#REF!)</f>
        <v>#REF!</v>
      </c>
      <c r="L89" s="58" t="e">
        <f ca="1">SUMIF(#REF!,L5,#REF!)</f>
        <v>#REF!</v>
      </c>
      <c r="M89" s="58" t="e">
        <f ca="1">SUMIF(#REF!,M5,#REF!)</f>
        <v>#REF!</v>
      </c>
      <c r="N89" s="58" t="e">
        <f ca="1">SUMIF(#REF!,N5,#REF!)</f>
        <v>#REF!</v>
      </c>
      <c r="O89" s="58" t="e">
        <f ca="1">SUMIF(#REF!,O5,#REF!)</f>
        <v>#REF!</v>
      </c>
      <c r="P89" s="58" t="e">
        <f ca="1">SUMIF(#REF!,P5,#REF!)</f>
        <v>#REF!</v>
      </c>
      <c r="Q89" s="58" t="e">
        <f ca="1">SUMIF(#REF!,Q5,#REF!)</f>
        <v>#REF!</v>
      </c>
      <c r="R89" s="58" t="e">
        <f ca="1">SUMIF(#REF!,R5,#REF!)</f>
        <v>#REF!</v>
      </c>
      <c r="S89" s="58" t="e">
        <f ca="1">SUMIF(#REF!,S5,#REF!)</f>
        <v>#REF!</v>
      </c>
      <c r="T89" s="58" t="e">
        <f ca="1">SUMIF(#REF!,T5,#REF!)</f>
        <v>#REF!</v>
      </c>
      <c r="U89" s="58" t="e">
        <f ca="1">SUMIF(#REF!,U5,#REF!)</f>
        <v>#REF!</v>
      </c>
      <c r="V89" s="58" t="e">
        <f ca="1">SUMIF(#REF!,V5,#REF!)</f>
        <v>#REF!</v>
      </c>
      <c r="W89" s="58" t="e">
        <f ca="1">SUMIF(#REF!,W5,#REF!)</f>
        <v>#REF!</v>
      </c>
      <c r="X89" s="58" t="e">
        <f ca="1">SUMIF(#REF!,X5,#REF!)</f>
        <v>#REF!</v>
      </c>
      <c r="Y89" s="58" t="e">
        <f ca="1">SUMIF(#REF!,Y5,#REF!)</f>
        <v>#REF!</v>
      </c>
      <c r="Z89" s="58" t="e">
        <f ca="1">SUMIF(#REF!,Z5,#REF!)</f>
        <v>#REF!</v>
      </c>
      <c r="AA89" s="58" t="e">
        <f ca="1">SUMIF(#REF!,AA5,#REF!)</f>
        <v>#REF!</v>
      </c>
      <c r="AB89" s="58" t="e">
        <f ca="1">SUMIF(#REF!,AB5,#REF!)</f>
        <v>#REF!</v>
      </c>
      <c r="AC89" s="58" t="e">
        <f ca="1">SUMIF(#REF!,AC5,#REF!)</f>
        <v>#REF!</v>
      </c>
      <c r="AD89" s="58" t="e">
        <f ca="1">SUMIF(#REF!,AD5,#REF!)</f>
        <v>#REF!</v>
      </c>
      <c r="AE89" s="58" t="e">
        <f ca="1">SUMIF(#REF!,AE5,#REF!)</f>
        <v>#REF!</v>
      </c>
      <c r="AF89" s="58" t="e">
        <f ca="1">SUMIF(#REF!,AF5,#REF!)</f>
        <v>#REF!</v>
      </c>
      <c r="AG89" s="58" t="e">
        <f ca="1">SUMIF(#REF!,AG5,#REF!)</f>
        <v>#REF!</v>
      </c>
      <c r="AH89" s="58" t="e">
        <f ca="1">SUMIF(#REF!,AH5,#REF!)</f>
        <v>#REF!</v>
      </c>
    </row>
    <row r="90" spans="1:34">
      <c r="A90" s="752"/>
      <c r="B90" s="46" t="s">
        <v>68</v>
      </c>
      <c r="C90" s="57"/>
      <c r="D90" s="58" t="e">
        <f t="shared" ref="D90:AH90" ca="1" si="42">D88-D89</f>
        <v>#REF!</v>
      </c>
      <c r="E90" s="58" t="e">
        <f t="shared" ca="1" si="42"/>
        <v>#REF!</v>
      </c>
      <c r="F90" s="58" t="e">
        <f t="shared" ca="1" si="42"/>
        <v>#REF!</v>
      </c>
      <c r="G90" s="58" t="e">
        <f t="shared" ca="1" si="42"/>
        <v>#REF!</v>
      </c>
      <c r="H90" s="58" t="e">
        <f t="shared" ca="1" si="42"/>
        <v>#REF!</v>
      </c>
      <c r="I90" s="58" t="e">
        <f t="shared" ca="1" si="42"/>
        <v>#REF!</v>
      </c>
      <c r="J90" s="58" t="e">
        <f t="shared" ca="1" si="42"/>
        <v>#REF!</v>
      </c>
      <c r="K90" s="58" t="e">
        <f t="shared" ca="1" si="42"/>
        <v>#REF!</v>
      </c>
      <c r="L90" s="58" t="e">
        <f t="shared" ca="1" si="42"/>
        <v>#REF!</v>
      </c>
      <c r="M90" s="58" t="e">
        <f t="shared" ca="1" si="42"/>
        <v>#REF!</v>
      </c>
      <c r="N90" s="58" t="e">
        <f t="shared" ca="1" si="42"/>
        <v>#REF!</v>
      </c>
      <c r="O90" s="58" t="e">
        <f t="shared" ca="1" si="42"/>
        <v>#REF!</v>
      </c>
      <c r="P90" s="58" t="e">
        <f t="shared" ca="1" si="42"/>
        <v>#REF!</v>
      </c>
      <c r="Q90" s="58" t="e">
        <f t="shared" ca="1" si="42"/>
        <v>#REF!</v>
      </c>
      <c r="R90" s="58" t="e">
        <f t="shared" ca="1" si="42"/>
        <v>#REF!</v>
      </c>
      <c r="S90" s="58" t="e">
        <f t="shared" ca="1" si="42"/>
        <v>#REF!</v>
      </c>
      <c r="T90" s="58" t="e">
        <f t="shared" ca="1" si="42"/>
        <v>#REF!</v>
      </c>
      <c r="U90" s="58" t="e">
        <f t="shared" ca="1" si="42"/>
        <v>#REF!</v>
      </c>
      <c r="V90" s="58" t="e">
        <f t="shared" ca="1" si="42"/>
        <v>#REF!</v>
      </c>
      <c r="W90" s="58" t="e">
        <f t="shared" ca="1" si="42"/>
        <v>#REF!</v>
      </c>
      <c r="X90" s="58" t="e">
        <f t="shared" ca="1" si="42"/>
        <v>#REF!</v>
      </c>
      <c r="Y90" s="58" t="e">
        <f t="shared" ca="1" si="42"/>
        <v>#REF!</v>
      </c>
      <c r="Z90" s="58" t="e">
        <f t="shared" ca="1" si="42"/>
        <v>#REF!</v>
      </c>
      <c r="AA90" s="58" t="e">
        <f t="shared" ca="1" si="42"/>
        <v>#REF!</v>
      </c>
      <c r="AB90" s="58" t="e">
        <f t="shared" ca="1" si="42"/>
        <v>#REF!</v>
      </c>
      <c r="AC90" s="58" t="e">
        <f t="shared" ca="1" si="42"/>
        <v>#REF!</v>
      </c>
      <c r="AD90" s="58" t="e">
        <f t="shared" ca="1" si="42"/>
        <v>#REF!</v>
      </c>
      <c r="AE90" s="58" t="e">
        <f t="shared" ca="1" si="42"/>
        <v>#REF!</v>
      </c>
      <c r="AF90" s="58" t="e">
        <f t="shared" ca="1" si="42"/>
        <v>#REF!</v>
      </c>
      <c r="AG90" s="58" t="e">
        <f t="shared" ca="1" si="42"/>
        <v>#REF!</v>
      </c>
      <c r="AH90" s="58" t="e">
        <f t="shared" ca="1" si="42"/>
        <v>#REF!</v>
      </c>
    </row>
    <row r="91" spans="1:34">
      <c r="A91" s="752"/>
      <c r="B91" s="46" t="s">
        <v>69</v>
      </c>
      <c r="C91" s="57"/>
      <c r="D91" s="58">
        <f ca="1">D88</f>
        <v>0</v>
      </c>
      <c r="E91" s="58">
        <f t="shared" ref="E91:AH91" ca="1" si="43">E88+D91</f>
        <v>0</v>
      </c>
      <c r="F91" s="58">
        <f t="shared" ca="1" si="43"/>
        <v>0</v>
      </c>
      <c r="G91" s="58">
        <f t="shared" ca="1" si="43"/>
        <v>0</v>
      </c>
      <c r="H91" s="58">
        <f t="shared" ca="1" si="43"/>
        <v>0</v>
      </c>
      <c r="I91" s="58">
        <f t="shared" ca="1" si="43"/>
        <v>0</v>
      </c>
      <c r="J91" s="58">
        <f t="shared" ca="1" si="43"/>
        <v>0</v>
      </c>
      <c r="K91" s="58">
        <f t="shared" ca="1" si="43"/>
        <v>0</v>
      </c>
      <c r="L91" s="58">
        <f t="shared" ca="1" si="43"/>
        <v>0</v>
      </c>
      <c r="M91" s="58">
        <f t="shared" ca="1" si="43"/>
        <v>0</v>
      </c>
      <c r="N91" s="58">
        <f t="shared" ca="1" si="43"/>
        <v>0</v>
      </c>
      <c r="O91" s="58">
        <f t="shared" ca="1" si="43"/>
        <v>0</v>
      </c>
      <c r="P91" s="58">
        <f t="shared" ca="1" si="43"/>
        <v>0</v>
      </c>
      <c r="Q91" s="58">
        <f t="shared" ca="1" si="43"/>
        <v>0</v>
      </c>
      <c r="R91" s="58">
        <f t="shared" ca="1" si="43"/>
        <v>0</v>
      </c>
      <c r="S91" s="58">
        <f t="shared" ca="1" si="43"/>
        <v>0</v>
      </c>
      <c r="T91" s="58">
        <f t="shared" ca="1" si="43"/>
        <v>0</v>
      </c>
      <c r="U91" s="58">
        <f t="shared" ca="1" si="43"/>
        <v>0</v>
      </c>
      <c r="V91" s="58">
        <f t="shared" ca="1" si="43"/>
        <v>0</v>
      </c>
      <c r="W91" s="58">
        <f t="shared" ca="1" si="43"/>
        <v>0</v>
      </c>
      <c r="X91" s="58">
        <f t="shared" ca="1" si="43"/>
        <v>0</v>
      </c>
      <c r="Y91" s="58">
        <f t="shared" ca="1" si="43"/>
        <v>0</v>
      </c>
      <c r="Z91" s="58">
        <f t="shared" ca="1" si="43"/>
        <v>0</v>
      </c>
      <c r="AA91" s="58">
        <f t="shared" ca="1" si="43"/>
        <v>0</v>
      </c>
      <c r="AB91" s="58">
        <f t="shared" ca="1" si="43"/>
        <v>0</v>
      </c>
      <c r="AC91" s="58">
        <f t="shared" ca="1" si="43"/>
        <v>0</v>
      </c>
      <c r="AD91" s="58">
        <f t="shared" ca="1" si="43"/>
        <v>0</v>
      </c>
      <c r="AE91" s="58">
        <f t="shared" ca="1" si="43"/>
        <v>0</v>
      </c>
      <c r="AF91" s="58">
        <f t="shared" ca="1" si="43"/>
        <v>0</v>
      </c>
      <c r="AG91" s="58">
        <f t="shared" ca="1" si="43"/>
        <v>0</v>
      </c>
      <c r="AH91" s="58">
        <f t="shared" ca="1" si="43"/>
        <v>0</v>
      </c>
    </row>
    <row r="92" spans="1:34">
      <c r="A92" s="752"/>
      <c r="B92" s="46" t="s">
        <v>70</v>
      </c>
      <c r="C92" s="57"/>
      <c r="D92" s="58" t="e">
        <f ca="1">D89</f>
        <v>#REF!</v>
      </c>
      <c r="E92" s="58" t="e">
        <f t="shared" ref="E92:AH92" ca="1" si="44">E89+D92</f>
        <v>#REF!</v>
      </c>
      <c r="F92" s="58" t="e">
        <f t="shared" ca="1" si="44"/>
        <v>#REF!</v>
      </c>
      <c r="G92" s="58" t="e">
        <f t="shared" ca="1" si="44"/>
        <v>#REF!</v>
      </c>
      <c r="H92" s="58" t="e">
        <f t="shared" ca="1" si="44"/>
        <v>#REF!</v>
      </c>
      <c r="I92" s="58" t="e">
        <f t="shared" ca="1" si="44"/>
        <v>#REF!</v>
      </c>
      <c r="J92" s="58" t="e">
        <f t="shared" ca="1" si="44"/>
        <v>#REF!</v>
      </c>
      <c r="K92" s="58" t="e">
        <f t="shared" ca="1" si="44"/>
        <v>#REF!</v>
      </c>
      <c r="L92" s="58" t="e">
        <f t="shared" ca="1" si="44"/>
        <v>#REF!</v>
      </c>
      <c r="M92" s="58" t="e">
        <f t="shared" ca="1" si="44"/>
        <v>#REF!</v>
      </c>
      <c r="N92" s="58" t="e">
        <f t="shared" ca="1" si="44"/>
        <v>#REF!</v>
      </c>
      <c r="O92" s="58" t="e">
        <f t="shared" ca="1" si="44"/>
        <v>#REF!</v>
      </c>
      <c r="P92" s="58" t="e">
        <f t="shared" ca="1" si="44"/>
        <v>#REF!</v>
      </c>
      <c r="Q92" s="58" t="e">
        <f t="shared" ca="1" si="44"/>
        <v>#REF!</v>
      </c>
      <c r="R92" s="58" t="e">
        <f t="shared" ca="1" si="44"/>
        <v>#REF!</v>
      </c>
      <c r="S92" s="58" t="e">
        <f t="shared" ca="1" si="44"/>
        <v>#REF!</v>
      </c>
      <c r="T92" s="58" t="e">
        <f t="shared" ca="1" si="44"/>
        <v>#REF!</v>
      </c>
      <c r="U92" s="58" t="e">
        <f t="shared" ca="1" si="44"/>
        <v>#REF!</v>
      </c>
      <c r="V92" s="58" t="e">
        <f t="shared" ca="1" si="44"/>
        <v>#REF!</v>
      </c>
      <c r="W92" s="58" t="e">
        <f t="shared" ca="1" si="44"/>
        <v>#REF!</v>
      </c>
      <c r="X92" s="58" t="e">
        <f t="shared" ca="1" si="44"/>
        <v>#REF!</v>
      </c>
      <c r="Y92" s="58" t="e">
        <f t="shared" ca="1" si="44"/>
        <v>#REF!</v>
      </c>
      <c r="Z92" s="58" t="e">
        <f t="shared" ca="1" si="44"/>
        <v>#REF!</v>
      </c>
      <c r="AA92" s="58" t="e">
        <f t="shared" ca="1" si="44"/>
        <v>#REF!</v>
      </c>
      <c r="AB92" s="58" t="e">
        <f t="shared" ca="1" si="44"/>
        <v>#REF!</v>
      </c>
      <c r="AC92" s="58" t="e">
        <f t="shared" ca="1" si="44"/>
        <v>#REF!</v>
      </c>
      <c r="AD92" s="58" t="e">
        <f t="shared" ca="1" si="44"/>
        <v>#REF!</v>
      </c>
      <c r="AE92" s="58" t="e">
        <f t="shared" ca="1" si="44"/>
        <v>#REF!</v>
      </c>
      <c r="AF92" s="58" t="e">
        <f t="shared" ca="1" si="44"/>
        <v>#REF!</v>
      </c>
      <c r="AG92" s="58" t="e">
        <f t="shared" ca="1" si="44"/>
        <v>#REF!</v>
      </c>
      <c r="AH92" s="58" t="e">
        <f t="shared" ca="1" si="44"/>
        <v>#REF!</v>
      </c>
    </row>
    <row r="93" spans="1:34">
      <c r="A93" s="753"/>
      <c r="B93" s="46" t="s">
        <v>194</v>
      </c>
      <c r="C93" s="57">
        <v>66</v>
      </c>
      <c r="D93" s="58" t="e">
        <f ca="1">D91-D92+$C$93</f>
        <v>#REF!</v>
      </c>
      <c r="E93" s="58" t="e">
        <f t="shared" ref="E93:AH93" ca="1" si="45">E91-E92+$C$93</f>
        <v>#REF!</v>
      </c>
      <c r="F93" s="58" t="e">
        <f t="shared" ca="1" si="45"/>
        <v>#REF!</v>
      </c>
      <c r="G93" s="58" t="e">
        <f t="shared" ca="1" si="45"/>
        <v>#REF!</v>
      </c>
      <c r="H93" s="58" t="e">
        <f t="shared" ca="1" si="45"/>
        <v>#REF!</v>
      </c>
      <c r="I93" s="58" t="e">
        <f t="shared" ca="1" si="45"/>
        <v>#REF!</v>
      </c>
      <c r="J93" s="58" t="e">
        <f t="shared" ca="1" si="45"/>
        <v>#REF!</v>
      </c>
      <c r="K93" s="58" t="e">
        <f t="shared" ca="1" si="45"/>
        <v>#REF!</v>
      </c>
      <c r="L93" s="58" t="e">
        <f t="shared" ca="1" si="45"/>
        <v>#REF!</v>
      </c>
      <c r="M93" s="58" t="e">
        <f t="shared" ca="1" si="45"/>
        <v>#REF!</v>
      </c>
      <c r="N93" s="58" t="e">
        <f t="shared" ca="1" si="45"/>
        <v>#REF!</v>
      </c>
      <c r="O93" s="58" t="e">
        <f t="shared" ca="1" si="45"/>
        <v>#REF!</v>
      </c>
      <c r="P93" s="58" t="e">
        <f t="shared" ca="1" si="45"/>
        <v>#REF!</v>
      </c>
      <c r="Q93" s="58" t="e">
        <f t="shared" ca="1" si="45"/>
        <v>#REF!</v>
      </c>
      <c r="R93" s="58" t="e">
        <f t="shared" ca="1" si="45"/>
        <v>#REF!</v>
      </c>
      <c r="S93" s="58" t="e">
        <f t="shared" ca="1" si="45"/>
        <v>#REF!</v>
      </c>
      <c r="T93" s="58" t="e">
        <f t="shared" ca="1" si="45"/>
        <v>#REF!</v>
      </c>
      <c r="U93" s="58" t="e">
        <f t="shared" ca="1" si="45"/>
        <v>#REF!</v>
      </c>
      <c r="V93" s="58" t="e">
        <f t="shared" ca="1" si="45"/>
        <v>#REF!</v>
      </c>
      <c r="W93" s="58" t="e">
        <f t="shared" ca="1" si="45"/>
        <v>#REF!</v>
      </c>
      <c r="X93" s="58" t="e">
        <f t="shared" ca="1" si="45"/>
        <v>#REF!</v>
      </c>
      <c r="Y93" s="58" t="e">
        <f t="shared" ca="1" si="45"/>
        <v>#REF!</v>
      </c>
      <c r="Z93" s="58" t="e">
        <f t="shared" ca="1" si="45"/>
        <v>#REF!</v>
      </c>
      <c r="AA93" s="58" t="e">
        <f t="shared" ca="1" si="45"/>
        <v>#REF!</v>
      </c>
      <c r="AB93" s="58" t="e">
        <f t="shared" ca="1" si="45"/>
        <v>#REF!</v>
      </c>
      <c r="AC93" s="58" t="e">
        <f t="shared" ca="1" si="45"/>
        <v>#REF!</v>
      </c>
      <c r="AD93" s="58" t="e">
        <f t="shared" ca="1" si="45"/>
        <v>#REF!</v>
      </c>
      <c r="AE93" s="58" t="e">
        <f t="shared" ca="1" si="45"/>
        <v>#REF!</v>
      </c>
      <c r="AF93" s="58" t="e">
        <f t="shared" ca="1" si="45"/>
        <v>#REF!</v>
      </c>
      <c r="AG93" s="58" t="e">
        <f t="shared" ca="1" si="45"/>
        <v>#REF!</v>
      </c>
      <c r="AH93" s="58" t="e">
        <f t="shared" ca="1" si="45"/>
        <v>#REF!</v>
      </c>
    </row>
  </sheetData>
  <sheetProtection formatCells="0" insertColumns="0" insertRows="0" insertHyperlinks="0" deleteColumns="0" deleteRows="0" sort="0" autoFilter="0" pivotTables="0"/>
  <mergeCells count="12">
    <mergeCell ref="A6:A11"/>
    <mergeCell ref="A15:A20"/>
    <mergeCell ref="A88:A93"/>
    <mergeCell ref="A79:A84"/>
    <mergeCell ref="A22:A27"/>
    <mergeCell ref="A29:A34"/>
    <mergeCell ref="A36:A41"/>
    <mergeCell ref="A43:A48"/>
    <mergeCell ref="A50:A55"/>
    <mergeCell ref="A57:A62"/>
    <mergeCell ref="A64:A69"/>
    <mergeCell ref="A71:A76"/>
  </mergeCells>
  <phoneticPr fontId="3" type="noConversion"/>
  <pageMargins left="0.15748031496062992" right="0.19685039370078741" top="0.31496062992125984" bottom="0.23622047244094491" header="0.19685039370078741" footer="0.15748031496062992"/>
  <pageSetup paperSize="9" scale="75" orientation="landscape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>
  <dimension ref="A1:AH81"/>
  <sheetViews>
    <sheetView workbookViewId="0">
      <pane ySplit="1890" topLeftCell="A58" activePane="bottomLeft"/>
      <selection pane="bottomLeft" activeCell="A59" sqref="A59:A64"/>
    </sheetView>
  </sheetViews>
  <sheetFormatPr defaultRowHeight="12.75"/>
  <cols>
    <col min="1" max="1" width="7.85546875" style="253" customWidth="1"/>
    <col min="2" max="2" width="30" style="253" customWidth="1"/>
    <col min="3" max="3" width="4.5703125" style="253" customWidth="1"/>
    <col min="4" max="8" width="4.5703125" style="45" customWidth="1"/>
    <col min="9" max="9" width="4.85546875" style="45" customWidth="1"/>
    <col min="10" max="34" width="4.5703125" style="45" customWidth="1"/>
    <col min="35" max="16384" width="9.140625" style="253"/>
  </cols>
  <sheetData>
    <row r="1" spans="1:34">
      <c r="B1" s="1">
        <f ca="1">Календарь!B3</f>
        <v>39888</v>
      </c>
      <c r="C1" s="1"/>
    </row>
    <row r="2" spans="1:34" hidden="1">
      <c r="B2" s="253">
        <f ca="1">MONTH(B1)</f>
        <v>3</v>
      </c>
    </row>
    <row r="3" spans="1:34" hidden="1">
      <c r="B3" s="253">
        <f ca="1">YEAR(B1)</f>
        <v>2009</v>
      </c>
    </row>
    <row r="5" spans="1:34" ht="56.25">
      <c r="A5" s="206"/>
      <c r="B5" s="206"/>
      <c r="C5" s="54" t="s">
        <v>83</v>
      </c>
      <c r="D5" s="47">
        <f ca="1">DATEVALUE(1&amp;"."&amp;$B$2&amp;"."&amp;$B$3)</f>
        <v>39873</v>
      </c>
      <c r="E5" s="47">
        <f t="shared" ref="E5:AH5" ca="1" si="0">D5+1</f>
        <v>39874</v>
      </c>
      <c r="F5" s="47">
        <f t="shared" ca="1" si="0"/>
        <v>39875</v>
      </c>
      <c r="G5" s="47">
        <f t="shared" ca="1" si="0"/>
        <v>39876</v>
      </c>
      <c r="H5" s="47">
        <f t="shared" ca="1" si="0"/>
        <v>39877</v>
      </c>
      <c r="I5" s="47">
        <f t="shared" ca="1" si="0"/>
        <v>39878</v>
      </c>
      <c r="J5" s="47">
        <f t="shared" ca="1" si="0"/>
        <v>39879</v>
      </c>
      <c r="K5" s="47">
        <f t="shared" ca="1" si="0"/>
        <v>39880</v>
      </c>
      <c r="L5" s="47">
        <f t="shared" ca="1" si="0"/>
        <v>39881</v>
      </c>
      <c r="M5" s="47">
        <f t="shared" ca="1" si="0"/>
        <v>39882</v>
      </c>
      <c r="N5" s="47">
        <f t="shared" ca="1" si="0"/>
        <v>39883</v>
      </c>
      <c r="O5" s="47">
        <f t="shared" ca="1" si="0"/>
        <v>39884</v>
      </c>
      <c r="P5" s="47">
        <f t="shared" ca="1" si="0"/>
        <v>39885</v>
      </c>
      <c r="Q5" s="47">
        <f t="shared" ca="1" si="0"/>
        <v>39886</v>
      </c>
      <c r="R5" s="47">
        <f t="shared" ca="1" si="0"/>
        <v>39887</v>
      </c>
      <c r="S5" s="47">
        <f t="shared" ca="1" si="0"/>
        <v>39888</v>
      </c>
      <c r="T5" s="47">
        <f t="shared" ca="1" si="0"/>
        <v>39889</v>
      </c>
      <c r="U5" s="47">
        <f t="shared" ca="1" si="0"/>
        <v>39890</v>
      </c>
      <c r="V5" s="47">
        <f t="shared" ca="1" si="0"/>
        <v>39891</v>
      </c>
      <c r="W5" s="47">
        <f t="shared" ca="1" si="0"/>
        <v>39892</v>
      </c>
      <c r="X5" s="47">
        <f t="shared" ca="1" si="0"/>
        <v>39893</v>
      </c>
      <c r="Y5" s="47">
        <f t="shared" ca="1" si="0"/>
        <v>39894</v>
      </c>
      <c r="Z5" s="47">
        <f t="shared" ca="1" si="0"/>
        <v>39895</v>
      </c>
      <c r="AA5" s="47">
        <f t="shared" ca="1" si="0"/>
        <v>39896</v>
      </c>
      <c r="AB5" s="47">
        <f t="shared" ca="1" si="0"/>
        <v>39897</v>
      </c>
      <c r="AC5" s="47">
        <f t="shared" ca="1" si="0"/>
        <v>39898</v>
      </c>
      <c r="AD5" s="47">
        <f t="shared" ca="1" si="0"/>
        <v>39899</v>
      </c>
      <c r="AE5" s="47">
        <f t="shared" ca="1" si="0"/>
        <v>39900</v>
      </c>
      <c r="AF5" s="47">
        <f t="shared" ca="1" si="0"/>
        <v>39901</v>
      </c>
      <c r="AG5" s="47">
        <f t="shared" ca="1" si="0"/>
        <v>39902</v>
      </c>
      <c r="AH5" s="47">
        <f t="shared" ca="1" si="0"/>
        <v>39903</v>
      </c>
    </row>
    <row r="6" spans="1:34">
      <c r="A6" s="751" t="s">
        <v>66</v>
      </c>
      <c r="B6" s="206" t="s">
        <v>3</v>
      </c>
      <c r="C6" s="57"/>
      <c r="D6" s="58" t="e">
        <f ca="1">SUMIF(#REF!,D$5,#REF!)</f>
        <v>#REF!</v>
      </c>
      <c r="E6" s="58" t="e">
        <f ca="1">SUMIF(#REF!,E$5,#REF!)</f>
        <v>#REF!</v>
      </c>
      <c r="F6" s="58" t="e">
        <f ca="1">SUMIF(#REF!,F$5,#REF!)</f>
        <v>#REF!</v>
      </c>
      <c r="G6" s="58" t="e">
        <f ca="1">SUMIF(#REF!,G$5,#REF!)</f>
        <v>#REF!</v>
      </c>
      <c r="H6" s="58" t="e">
        <f ca="1">SUMIF(#REF!,H$5,#REF!)</f>
        <v>#REF!</v>
      </c>
      <c r="I6" s="58" t="e">
        <f ca="1">SUMIF(#REF!,I$5,#REF!)</f>
        <v>#REF!</v>
      </c>
      <c r="J6" s="58" t="e">
        <f ca="1">SUMIF(#REF!,J$5,#REF!)</f>
        <v>#REF!</v>
      </c>
      <c r="K6" s="58" t="e">
        <f ca="1">SUMIF(#REF!,K$5,#REF!)</f>
        <v>#REF!</v>
      </c>
      <c r="L6" s="58" t="e">
        <f ca="1">SUMIF(#REF!,L$5,#REF!)</f>
        <v>#REF!</v>
      </c>
      <c r="M6" s="58" t="e">
        <f ca="1">SUMIF(#REF!,M$5,#REF!)</f>
        <v>#REF!</v>
      </c>
      <c r="N6" s="58" t="e">
        <f ca="1">SUMIF(#REF!,N$5,#REF!)</f>
        <v>#REF!</v>
      </c>
      <c r="O6" s="58" t="e">
        <f ca="1">SUMIF(#REF!,O$5,#REF!)</f>
        <v>#REF!</v>
      </c>
      <c r="P6" s="58" t="e">
        <f ca="1">SUMIF(#REF!,P$5,#REF!)</f>
        <v>#REF!</v>
      </c>
      <c r="Q6" s="58" t="e">
        <f ca="1">SUMIF(#REF!,Q$5,#REF!)</f>
        <v>#REF!</v>
      </c>
      <c r="R6" s="58" t="e">
        <f ca="1">SUMIF(#REF!,R$5,#REF!)</f>
        <v>#REF!</v>
      </c>
      <c r="S6" s="58" t="e">
        <f ca="1">SUMIF(#REF!,S$5,#REF!)</f>
        <v>#REF!</v>
      </c>
      <c r="T6" s="58" t="e">
        <f ca="1">SUMIF(#REF!,T$5,#REF!)</f>
        <v>#REF!</v>
      </c>
      <c r="U6" s="58" t="e">
        <f ca="1">SUMIF(#REF!,U$5,#REF!)</f>
        <v>#REF!</v>
      </c>
      <c r="V6" s="58" t="e">
        <f ca="1">SUMIF(#REF!,V$5,#REF!)</f>
        <v>#REF!</v>
      </c>
      <c r="W6" s="58" t="e">
        <f ca="1">SUMIF(#REF!,W$5,#REF!)</f>
        <v>#REF!</v>
      </c>
      <c r="X6" s="58" t="e">
        <f ca="1">SUMIF(#REF!,X$5,#REF!)</f>
        <v>#REF!</v>
      </c>
      <c r="Y6" s="58" t="e">
        <f ca="1">SUMIF(#REF!,Y$5,#REF!)</f>
        <v>#REF!</v>
      </c>
      <c r="Z6" s="58" t="e">
        <f ca="1">SUMIF(#REF!,Z$5,#REF!)</f>
        <v>#REF!</v>
      </c>
      <c r="AA6" s="58" t="e">
        <f ca="1">SUMIF(#REF!,AA$5,#REF!)</f>
        <v>#REF!</v>
      </c>
      <c r="AB6" s="58" t="e">
        <f ca="1">SUMIF(#REF!,AB$5,#REF!)</f>
        <v>#REF!</v>
      </c>
      <c r="AC6" s="58" t="e">
        <f ca="1">SUMIF(#REF!,AC$5,#REF!)</f>
        <v>#REF!</v>
      </c>
      <c r="AD6" s="58" t="e">
        <f ca="1">SUMIF(#REF!,AD$5,#REF!)</f>
        <v>#REF!</v>
      </c>
      <c r="AE6" s="58" t="e">
        <f ca="1">SUMIF(#REF!,AE$5,#REF!)</f>
        <v>#REF!</v>
      </c>
      <c r="AF6" s="58" t="e">
        <f ca="1">SUMIF(#REF!,AF$5,#REF!)</f>
        <v>#REF!</v>
      </c>
      <c r="AG6" s="58" t="e">
        <f ca="1">SUMIF(#REF!,AG$5,#REF!)</f>
        <v>#REF!</v>
      </c>
      <c r="AH6" s="58" t="e">
        <f ca="1">SUMIF(#REF!,AH$5,#REF!)</f>
        <v>#REF!</v>
      </c>
    </row>
    <row r="7" spans="1:34">
      <c r="A7" s="752"/>
      <c r="B7" s="206" t="s">
        <v>4</v>
      </c>
      <c r="C7" s="57"/>
      <c r="D7" s="58" t="e">
        <f ca="1">SUMIF(#REF!,D$5,#REF!)</f>
        <v>#REF!</v>
      </c>
      <c r="E7" s="58" t="e">
        <f ca="1">SUMIF(#REF!,E$5,#REF!)</f>
        <v>#REF!</v>
      </c>
      <c r="F7" s="58" t="e">
        <f ca="1">SUMIF(#REF!,F$5,#REF!)</f>
        <v>#REF!</v>
      </c>
      <c r="G7" s="58" t="e">
        <f ca="1">SUMIF(#REF!,G$5,#REF!)</f>
        <v>#REF!</v>
      </c>
      <c r="H7" s="58" t="e">
        <f ca="1">SUMIF(#REF!,H$5,#REF!)</f>
        <v>#REF!</v>
      </c>
      <c r="I7" s="58" t="e">
        <f ca="1">SUMIF(#REF!,I$5,#REF!)</f>
        <v>#REF!</v>
      </c>
      <c r="J7" s="58" t="e">
        <f ca="1">SUMIF(#REF!,J$5,#REF!)</f>
        <v>#REF!</v>
      </c>
      <c r="K7" s="58" t="e">
        <f ca="1">SUMIF(#REF!,K$5,#REF!)</f>
        <v>#REF!</v>
      </c>
      <c r="L7" s="58" t="e">
        <f ca="1">SUMIF(#REF!,L$5,#REF!)</f>
        <v>#REF!</v>
      </c>
      <c r="M7" s="58" t="e">
        <f ca="1">SUMIF(#REF!,M$5,#REF!)</f>
        <v>#REF!</v>
      </c>
      <c r="N7" s="58" t="e">
        <f ca="1">SUMIF(#REF!,N$5,#REF!)</f>
        <v>#REF!</v>
      </c>
      <c r="O7" s="58" t="e">
        <f ca="1">SUMIF(#REF!,O$5,#REF!)</f>
        <v>#REF!</v>
      </c>
      <c r="P7" s="58" t="e">
        <f ca="1">SUMIF(#REF!,P$5,#REF!)</f>
        <v>#REF!</v>
      </c>
      <c r="Q7" s="58" t="e">
        <f ca="1">SUMIF(#REF!,Q$5,#REF!)</f>
        <v>#REF!</v>
      </c>
      <c r="R7" s="58" t="e">
        <f ca="1">SUMIF(#REF!,R$5,#REF!)</f>
        <v>#REF!</v>
      </c>
      <c r="S7" s="58" t="e">
        <f ca="1">SUMIF(#REF!,S$5,#REF!)</f>
        <v>#REF!</v>
      </c>
      <c r="T7" s="58" t="e">
        <f ca="1">SUMIF(#REF!,T$5,#REF!)</f>
        <v>#REF!</v>
      </c>
      <c r="U7" s="58" t="e">
        <f ca="1">SUMIF(#REF!,U$5,#REF!)</f>
        <v>#REF!</v>
      </c>
      <c r="V7" s="58" t="e">
        <f ca="1">SUMIF(#REF!,V$5,#REF!)</f>
        <v>#REF!</v>
      </c>
      <c r="W7" s="58" t="e">
        <f ca="1">SUMIF(#REF!,W$5,#REF!)</f>
        <v>#REF!</v>
      </c>
      <c r="X7" s="58" t="e">
        <f ca="1">SUMIF(#REF!,X$5,#REF!)</f>
        <v>#REF!</v>
      </c>
      <c r="Y7" s="58" t="e">
        <f ca="1">SUMIF(#REF!,Y$5,#REF!)</f>
        <v>#REF!</v>
      </c>
      <c r="Z7" s="58" t="e">
        <f ca="1">SUMIF(#REF!,Z$5,#REF!)</f>
        <v>#REF!</v>
      </c>
      <c r="AA7" s="58" t="e">
        <f ca="1">SUMIF(#REF!,AA$5,#REF!)</f>
        <v>#REF!</v>
      </c>
      <c r="AB7" s="58" t="e">
        <f ca="1">SUMIF(#REF!,AB$5,#REF!)</f>
        <v>#REF!</v>
      </c>
      <c r="AC7" s="58" t="e">
        <f ca="1">SUMIF(#REF!,AC$5,#REF!)</f>
        <v>#REF!</v>
      </c>
      <c r="AD7" s="58" t="e">
        <f ca="1">SUMIF(#REF!,AD$5,#REF!)</f>
        <v>#REF!</v>
      </c>
      <c r="AE7" s="58" t="e">
        <f ca="1">SUMIF(#REF!,AE$5,#REF!)</f>
        <v>#REF!</v>
      </c>
      <c r="AF7" s="58" t="e">
        <f ca="1">SUMIF(#REF!,AF$5,#REF!)</f>
        <v>#REF!</v>
      </c>
      <c r="AG7" s="58" t="e">
        <f ca="1">SUMIF(#REF!,AG$5,#REF!)</f>
        <v>#REF!</v>
      </c>
      <c r="AH7" s="58" t="e">
        <f ca="1">SUMIF(#REF!,AH$5,#REF!)</f>
        <v>#REF!</v>
      </c>
    </row>
    <row r="8" spans="1:34">
      <c r="A8" s="752"/>
      <c r="B8" s="206" t="s">
        <v>68</v>
      </c>
      <c r="C8" s="57"/>
      <c r="D8" s="58" t="e">
        <f t="shared" ref="D8:AH8" ca="1" si="1">D6-D7</f>
        <v>#REF!</v>
      </c>
      <c r="E8" s="58" t="e">
        <f t="shared" ca="1" si="1"/>
        <v>#REF!</v>
      </c>
      <c r="F8" s="58" t="e">
        <f t="shared" ca="1" si="1"/>
        <v>#REF!</v>
      </c>
      <c r="G8" s="58" t="e">
        <f t="shared" ca="1" si="1"/>
        <v>#REF!</v>
      </c>
      <c r="H8" s="58" t="e">
        <f t="shared" ca="1" si="1"/>
        <v>#REF!</v>
      </c>
      <c r="I8" s="58" t="e">
        <f t="shared" ca="1" si="1"/>
        <v>#REF!</v>
      </c>
      <c r="J8" s="58" t="e">
        <f t="shared" ca="1" si="1"/>
        <v>#REF!</v>
      </c>
      <c r="K8" s="58" t="e">
        <f t="shared" ca="1" si="1"/>
        <v>#REF!</v>
      </c>
      <c r="L8" s="58" t="e">
        <f t="shared" ca="1" si="1"/>
        <v>#REF!</v>
      </c>
      <c r="M8" s="58" t="e">
        <f t="shared" ca="1" si="1"/>
        <v>#REF!</v>
      </c>
      <c r="N8" s="58" t="e">
        <f t="shared" ca="1" si="1"/>
        <v>#REF!</v>
      </c>
      <c r="O8" s="58" t="e">
        <f t="shared" ca="1" si="1"/>
        <v>#REF!</v>
      </c>
      <c r="P8" s="58" t="e">
        <f t="shared" ca="1" si="1"/>
        <v>#REF!</v>
      </c>
      <c r="Q8" s="58" t="e">
        <f t="shared" ca="1" si="1"/>
        <v>#REF!</v>
      </c>
      <c r="R8" s="58" t="e">
        <f t="shared" ca="1" si="1"/>
        <v>#REF!</v>
      </c>
      <c r="S8" s="58" t="e">
        <f t="shared" ca="1" si="1"/>
        <v>#REF!</v>
      </c>
      <c r="T8" s="58" t="e">
        <f t="shared" ca="1" si="1"/>
        <v>#REF!</v>
      </c>
      <c r="U8" s="58" t="e">
        <f t="shared" ca="1" si="1"/>
        <v>#REF!</v>
      </c>
      <c r="V8" s="58" t="e">
        <f t="shared" ca="1" si="1"/>
        <v>#REF!</v>
      </c>
      <c r="W8" s="58" t="e">
        <f t="shared" ca="1" si="1"/>
        <v>#REF!</v>
      </c>
      <c r="X8" s="58" t="e">
        <f t="shared" ca="1" si="1"/>
        <v>#REF!</v>
      </c>
      <c r="Y8" s="58" t="e">
        <f t="shared" ca="1" si="1"/>
        <v>#REF!</v>
      </c>
      <c r="Z8" s="58" t="e">
        <f t="shared" ca="1" si="1"/>
        <v>#REF!</v>
      </c>
      <c r="AA8" s="58" t="e">
        <f t="shared" ca="1" si="1"/>
        <v>#REF!</v>
      </c>
      <c r="AB8" s="58" t="e">
        <f t="shared" ca="1" si="1"/>
        <v>#REF!</v>
      </c>
      <c r="AC8" s="58" t="e">
        <f t="shared" ca="1" si="1"/>
        <v>#REF!</v>
      </c>
      <c r="AD8" s="58" t="e">
        <f t="shared" ca="1" si="1"/>
        <v>#REF!</v>
      </c>
      <c r="AE8" s="58" t="e">
        <f t="shared" ca="1" si="1"/>
        <v>#REF!</v>
      </c>
      <c r="AF8" s="58" t="e">
        <f t="shared" ca="1" si="1"/>
        <v>#REF!</v>
      </c>
      <c r="AG8" s="58" t="e">
        <f t="shared" ca="1" si="1"/>
        <v>#REF!</v>
      </c>
      <c r="AH8" s="58" t="e">
        <f t="shared" ca="1" si="1"/>
        <v>#REF!</v>
      </c>
    </row>
    <row r="9" spans="1:34">
      <c r="A9" s="752"/>
      <c r="B9" s="206" t="s">
        <v>69</v>
      </c>
      <c r="C9" s="57"/>
      <c r="D9" s="58" t="e">
        <f ca="1">D6</f>
        <v>#REF!</v>
      </c>
      <c r="E9" s="58" t="e">
        <f t="shared" ref="E9:AH10" ca="1" si="2">E6+D9</f>
        <v>#REF!</v>
      </c>
      <c r="F9" s="58" t="e">
        <f t="shared" ca="1" si="2"/>
        <v>#REF!</v>
      </c>
      <c r="G9" s="58" t="e">
        <f t="shared" ca="1" si="2"/>
        <v>#REF!</v>
      </c>
      <c r="H9" s="58" t="e">
        <f t="shared" ca="1" si="2"/>
        <v>#REF!</v>
      </c>
      <c r="I9" s="58" t="e">
        <f t="shared" ca="1" si="2"/>
        <v>#REF!</v>
      </c>
      <c r="J9" s="58" t="e">
        <f t="shared" ca="1" si="2"/>
        <v>#REF!</v>
      </c>
      <c r="K9" s="58" t="e">
        <f t="shared" ca="1" si="2"/>
        <v>#REF!</v>
      </c>
      <c r="L9" s="58" t="e">
        <f t="shared" ca="1" si="2"/>
        <v>#REF!</v>
      </c>
      <c r="M9" s="58" t="e">
        <f t="shared" ca="1" si="2"/>
        <v>#REF!</v>
      </c>
      <c r="N9" s="58" t="e">
        <f t="shared" ca="1" si="2"/>
        <v>#REF!</v>
      </c>
      <c r="O9" s="58" t="e">
        <f t="shared" ca="1" si="2"/>
        <v>#REF!</v>
      </c>
      <c r="P9" s="58" t="e">
        <f t="shared" ca="1" si="2"/>
        <v>#REF!</v>
      </c>
      <c r="Q9" s="58" t="e">
        <f t="shared" ca="1" si="2"/>
        <v>#REF!</v>
      </c>
      <c r="R9" s="58" t="e">
        <f t="shared" ca="1" si="2"/>
        <v>#REF!</v>
      </c>
      <c r="S9" s="58" t="e">
        <f t="shared" ca="1" si="2"/>
        <v>#REF!</v>
      </c>
      <c r="T9" s="58" t="e">
        <f t="shared" ca="1" si="2"/>
        <v>#REF!</v>
      </c>
      <c r="U9" s="58" t="e">
        <f t="shared" ca="1" si="2"/>
        <v>#REF!</v>
      </c>
      <c r="V9" s="58" t="e">
        <f t="shared" ca="1" si="2"/>
        <v>#REF!</v>
      </c>
      <c r="W9" s="58" t="e">
        <f t="shared" ca="1" si="2"/>
        <v>#REF!</v>
      </c>
      <c r="X9" s="58" t="e">
        <f t="shared" ca="1" si="2"/>
        <v>#REF!</v>
      </c>
      <c r="Y9" s="58" t="e">
        <f t="shared" ca="1" si="2"/>
        <v>#REF!</v>
      </c>
      <c r="Z9" s="58" t="e">
        <f t="shared" ca="1" si="2"/>
        <v>#REF!</v>
      </c>
      <c r="AA9" s="58" t="e">
        <f t="shared" ca="1" si="2"/>
        <v>#REF!</v>
      </c>
      <c r="AB9" s="58" t="e">
        <f t="shared" ca="1" si="2"/>
        <v>#REF!</v>
      </c>
      <c r="AC9" s="58" t="e">
        <f t="shared" ca="1" si="2"/>
        <v>#REF!</v>
      </c>
      <c r="AD9" s="58" t="e">
        <f t="shared" ca="1" si="2"/>
        <v>#REF!</v>
      </c>
      <c r="AE9" s="58" t="e">
        <f t="shared" ca="1" si="2"/>
        <v>#REF!</v>
      </c>
      <c r="AF9" s="58" t="e">
        <f t="shared" ca="1" si="2"/>
        <v>#REF!</v>
      </c>
      <c r="AG9" s="58" t="e">
        <f t="shared" ca="1" si="2"/>
        <v>#REF!</v>
      </c>
      <c r="AH9" s="58" t="e">
        <f t="shared" ca="1" si="2"/>
        <v>#REF!</v>
      </c>
    </row>
    <row r="10" spans="1:34">
      <c r="A10" s="752"/>
      <c r="B10" s="206" t="s">
        <v>70</v>
      </c>
      <c r="C10" s="57"/>
      <c r="D10" s="58" t="e">
        <f ca="1">D7</f>
        <v>#REF!</v>
      </c>
      <c r="E10" s="58" t="e">
        <f t="shared" ca="1" si="2"/>
        <v>#REF!</v>
      </c>
      <c r="F10" s="58" t="e">
        <f t="shared" ca="1" si="2"/>
        <v>#REF!</v>
      </c>
      <c r="G10" s="58" t="e">
        <f t="shared" ca="1" si="2"/>
        <v>#REF!</v>
      </c>
      <c r="H10" s="58" t="e">
        <f t="shared" ca="1" si="2"/>
        <v>#REF!</v>
      </c>
      <c r="I10" s="58" t="e">
        <f t="shared" ca="1" si="2"/>
        <v>#REF!</v>
      </c>
      <c r="J10" s="58" t="e">
        <f t="shared" ca="1" si="2"/>
        <v>#REF!</v>
      </c>
      <c r="K10" s="58" t="e">
        <f t="shared" ca="1" si="2"/>
        <v>#REF!</v>
      </c>
      <c r="L10" s="58" t="e">
        <f t="shared" ca="1" si="2"/>
        <v>#REF!</v>
      </c>
      <c r="M10" s="58" t="e">
        <f t="shared" ca="1" si="2"/>
        <v>#REF!</v>
      </c>
      <c r="N10" s="58" t="e">
        <f t="shared" ca="1" si="2"/>
        <v>#REF!</v>
      </c>
      <c r="O10" s="58" t="e">
        <f t="shared" ca="1" si="2"/>
        <v>#REF!</v>
      </c>
      <c r="P10" s="58" t="e">
        <f t="shared" ca="1" si="2"/>
        <v>#REF!</v>
      </c>
      <c r="Q10" s="58" t="e">
        <f t="shared" ca="1" si="2"/>
        <v>#REF!</v>
      </c>
      <c r="R10" s="58" t="e">
        <f t="shared" ca="1" si="2"/>
        <v>#REF!</v>
      </c>
      <c r="S10" s="58" t="e">
        <f t="shared" ca="1" si="2"/>
        <v>#REF!</v>
      </c>
      <c r="T10" s="58" t="e">
        <f t="shared" ca="1" si="2"/>
        <v>#REF!</v>
      </c>
      <c r="U10" s="58" t="e">
        <f t="shared" ca="1" si="2"/>
        <v>#REF!</v>
      </c>
      <c r="V10" s="58" t="e">
        <f t="shared" ca="1" si="2"/>
        <v>#REF!</v>
      </c>
      <c r="W10" s="58" t="e">
        <f t="shared" ca="1" si="2"/>
        <v>#REF!</v>
      </c>
      <c r="X10" s="58" t="e">
        <f t="shared" ca="1" si="2"/>
        <v>#REF!</v>
      </c>
      <c r="Y10" s="58" t="e">
        <f t="shared" ca="1" si="2"/>
        <v>#REF!</v>
      </c>
      <c r="Z10" s="58" t="e">
        <f t="shared" ca="1" si="2"/>
        <v>#REF!</v>
      </c>
      <c r="AA10" s="58" t="e">
        <f t="shared" ca="1" si="2"/>
        <v>#REF!</v>
      </c>
      <c r="AB10" s="58" t="e">
        <f t="shared" ca="1" si="2"/>
        <v>#REF!</v>
      </c>
      <c r="AC10" s="58" t="e">
        <f t="shared" ca="1" si="2"/>
        <v>#REF!</v>
      </c>
      <c r="AD10" s="58" t="e">
        <f t="shared" ca="1" si="2"/>
        <v>#REF!</v>
      </c>
      <c r="AE10" s="58" t="e">
        <f t="shared" ca="1" si="2"/>
        <v>#REF!</v>
      </c>
      <c r="AF10" s="58" t="e">
        <f t="shared" ca="1" si="2"/>
        <v>#REF!</v>
      </c>
      <c r="AG10" s="58" t="e">
        <f t="shared" ca="1" si="2"/>
        <v>#REF!</v>
      </c>
      <c r="AH10" s="58" t="e">
        <f t="shared" ca="1" si="2"/>
        <v>#REF!</v>
      </c>
    </row>
    <row r="11" spans="1:34">
      <c r="A11" s="753"/>
      <c r="B11" s="206" t="s">
        <v>71</v>
      </c>
      <c r="C11" s="57"/>
      <c r="D11" s="58" t="e">
        <f t="shared" ref="D11:AH11" ca="1" si="3">D9-D10</f>
        <v>#REF!</v>
      </c>
      <c r="E11" s="58" t="e">
        <f t="shared" ca="1" si="3"/>
        <v>#REF!</v>
      </c>
      <c r="F11" s="58" t="e">
        <f t="shared" ca="1" si="3"/>
        <v>#REF!</v>
      </c>
      <c r="G11" s="58" t="e">
        <f t="shared" ca="1" si="3"/>
        <v>#REF!</v>
      </c>
      <c r="H11" s="58" t="e">
        <f t="shared" ca="1" si="3"/>
        <v>#REF!</v>
      </c>
      <c r="I11" s="58" t="e">
        <f t="shared" ca="1" si="3"/>
        <v>#REF!</v>
      </c>
      <c r="J11" s="58" t="e">
        <f t="shared" ca="1" si="3"/>
        <v>#REF!</v>
      </c>
      <c r="K11" s="58" t="e">
        <f t="shared" ca="1" si="3"/>
        <v>#REF!</v>
      </c>
      <c r="L11" s="58" t="e">
        <f t="shared" ca="1" si="3"/>
        <v>#REF!</v>
      </c>
      <c r="M11" s="58" t="e">
        <f t="shared" ca="1" si="3"/>
        <v>#REF!</v>
      </c>
      <c r="N11" s="58" t="e">
        <f t="shared" ca="1" si="3"/>
        <v>#REF!</v>
      </c>
      <c r="O11" s="58" t="e">
        <f t="shared" ca="1" si="3"/>
        <v>#REF!</v>
      </c>
      <c r="P11" s="58" t="e">
        <f t="shared" ca="1" si="3"/>
        <v>#REF!</v>
      </c>
      <c r="Q11" s="58" t="e">
        <f t="shared" ca="1" si="3"/>
        <v>#REF!</v>
      </c>
      <c r="R11" s="58" t="e">
        <f t="shared" ca="1" si="3"/>
        <v>#REF!</v>
      </c>
      <c r="S11" s="58" t="e">
        <f t="shared" ca="1" si="3"/>
        <v>#REF!</v>
      </c>
      <c r="T11" s="58" t="e">
        <f t="shared" ca="1" si="3"/>
        <v>#REF!</v>
      </c>
      <c r="U11" s="58" t="e">
        <f t="shared" ca="1" si="3"/>
        <v>#REF!</v>
      </c>
      <c r="V11" s="58" t="e">
        <f t="shared" ca="1" si="3"/>
        <v>#REF!</v>
      </c>
      <c r="W11" s="58" t="e">
        <f t="shared" ca="1" si="3"/>
        <v>#REF!</v>
      </c>
      <c r="X11" s="58" t="e">
        <f t="shared" ca="1" si="3"/>
        <v>#REF!</v>
      </c>
      <c r="Y11" s="58" t="e">
        <f t="shared" ca="1" si="3"/>
        <v>#REF!</v>
      </c>
      <c r="Z11" s="58" t="e">
        <f t="shared" ca="1" si="3"/>
        <v>#REF!</v>
      </c>
      <c r="AA11" s="58" t="e">
        <f t="shared" ca="1" si="3"/>
        <v>#REF!</v>
      </c>
      <c r="AB11" s="58" t="e">
        <f t="shared" ca="1" si="3"/>
        <v>#REF!</v>
      </c>
      <c r="AC11" s="58" t="e">
        <f t="shared" ca="1" si="3"/>
        <v>#REF!</v>
      </c>
      <c r="AD11" s="58" t="e">
        <f t="shared" ca="1" si="3"/>
        <v>#REF!</v>
      </c>
      <c r="AE11" s="58" t="e">
        <f t="shared" ca="1" si="3"/>
        <v>#REF!</v>
      </c>
      <c r="AF11" s="58" t="e">
        <f t="shared" ca="1" si="3"/>
        <v>#REF!</v>
      </c>
      <c r="AG11" s="58" t="e">
        <f t="shared" ca="1" si="3"/>
        <v>#REF!</v>
      </c>
      <c r="AH11" s="58" t="e">
        <f t="shared" ca="1" si="3"/>
        <v>#REF!</v>
      </c>
    </row>
    <row r="12" spans="1:34" ht="8.25" customHeight="1">
      <c r="A12" s="53"/>
      <c r="B12" s="20"/>
      <c r="C12" s="59"/>
      <c r="D12" s="60"/>
      <c r="E12" s="60"/>
      <c r="F12" s="60"/>
      <c r="G12" s="60"/>
      <c r="H12" s="60"/>
      <c r="I12" s="60"/>
      <c r="J12" s="60"/>
      <c r="K12" s="60"/>
      <c r="L12" s="60"/>
      <c r="M12" s="60"/>
      <c r="N12" s="60"/>
      <c r="O12" s="60"/>
      <c r="P12" s="60"/>
      <c r="Q12" s="60"/>
      <c r="R12" s="60"/>
      <c r="S12" s="60"/>
      <c r="T12" s="60"/>
      <c r="U12" s="60"/>
      <c r="V12" s="60"/>
      <c r="W12" s="60"/>
      <c r="X12" s="60"/>
      <c r="Y12" s="60"/>
      <c r="Z12" s="60"/>
      <c r="AA12" s="60"/>
      <c r="AB12" s="60"/>
      <c r="AC12" s="60"/>
      <c r="AD12" s="60"/>
      <c r="AE12" s="60"/>
      <c r="AF12" s="60"/>
      <c r="AG12" s="60"/>
      <c r="AH12" s="60"/>
    </row>
    <row r="13" spans="1:34" s="24" customFormat="1" ht="39" customHeight="1">
      <c r="A13" s="51" t="s">
        <v>67</v>
      </c>
      <c r="B13" s="52" t="s">
        <v>4</v>
      </c>
      <c r="C13" s="88">
        <v>10</v>
      </c>
      <c r="D13" s="61" t="e">
        <f ca="1">C13+D7-D16-D32</f>
        <v>#REF!</v>
      </c>
      <c r="E13" s="61" t="e">
        <f t="shared" ref="E13:AH13" ca="1" si="4">D13+E7-E16-E32</f>
        <v>#REF!</v>
      </c>
      <c r="F13" s="61" t="e">
        <f t="shared" ca="1" si="4"/>
        <v>#REF!</v>
      </c>
      <c r="G13" s="61" t="e">
        <f t="shared" ca="1" si="4"/>
        <v>#REF!</v>
      </c>
      <c r="H13" s="61" t="e">
        <f t="shared" ca="1" si="4"/>
        <v>#REF!</v>
      </c>
      <c r="I13" s="61" t="e">
        <f t="shared" ca="1" si="4"/>
        <v>#REF!</v>
      </c>
      <c r="J13" s="61" t="e">
        <f t="shared" ca="1" si="4"/>
        <v>#REF!</v>
      </c>
      <c r="K13" s="61" t="e">
        <f t="shared" ca="1" si="4"/>
        <v>#REF!</v>
      </c>
      <c r="L13" s="61" t="e">
        <f t="shared" ca="1" si="4"/>
        <v>#REF!</v>
      </c>
      <c r="M13" s="61" t="e">
        <f t="shared" ca="1" si="4"/>
        <v>#REF!</v>
      </c>
      <c r="N13" s="61" t="e">
        <f t="shared" ca="1" si="4"/>
        <v>#REF!</v>
      </c>
      <c r="O13" s="61" t="e">
        <f t="shared" ca="1" si="4"/>
        <v>#REF!</v>
      </c>
      <c r="P13" s="61" t="e">
        <f t="shared" ca="1" si="4"/>
        <v>#REF!</v>
      </c>
      <c r="Q13" s="61" t="e">
        <f t="shared" ca="1" si="4"/>
        <v>#REF!</v>
      </c>
      <c r="R13" s="61" t="e">
        <f t="shared" ca="1" si="4"/>
        <v>#REF!</v>
      </c>
      <c r="S13" s="61" t="e">
        <f t="shared" ca="1" si="4"/>
        <v>#REF!</v>
      </c>
      <c r="T13" s="61" t="e">
        <f t="shared" ca="1" si="4"/>
        <v>#REF!</v>
      </c>
      <c r="U13" s="61" t="e">
        <f t="shared" ca="1" si="4"/>
        <v>#REF!</v>
      </c>
      <c r="V13" s="61" t="e">
        <f t="shared" ca="1" si="4"/>
        <v>#REF!</v>
      </c>
      <c r="W13" s="61" t="e">
        <f t="shared" ca="1" si="4"/>
        <v>#REF!</v>
      </c>
      <c r="X13" s="61" t="e">
        <f t="shared" ca="1" si="4"/>
        <v>#REF!</v>
      </c>
      <c r="Y13" s="61" t="e">
        <f t="shared" ca="1" si="4"/>
        <v>#REF!</v>
      </c>
      <c r="Z13" s="61" t="e">
        <f t="shared" ca="1" si="4"/>
        <v>#REF!</v>
      </c>
      <c r="AA13" s="61" t="e">
        <f t="shared" ca="1" si="4"/>
        <v>#REF!</v>
      </c>
      <c r="AB13" s="61" t="e">
        <f t="shared" ca="1" si="4"/>
        <v>#REF!</v>
      </c>
      <c r="AC13" s="61" t="e">
        <f t="shared" ca="1" si="4"/>
        <v>#REF!</v>
      </c>
      <c r="AD13" s="61" t="e">
        <f t="shared" ca="1" si="4"/>
        <v>#REF!</v>
      </c>
      <c r="AE13" s="61" t="e">
        <f t="shared" ca="1" si="4"/>
        <v>#REF!</v>
      </c>
      <c r="AF13" s="61" t="e">
        <f t="shared" ca="1" si="4"/>
        <v>#REF!</v>
      </c>
      <c r="AG13" s="61" t="e">
        <f t="shared" ca="1" si="4"/>
        <v>#REF!</v>
      </c>
      <c r="AH13" s="61" t="e">
        <f t="shared" ca="1" si="4"/>
        <v>#REF!</v>
      </c>
    </row>
    <row r="14" spans="1:34" ht="7.5" customHeight="1">
      <c r="C14" s="62"/>
      <c r="D14" s="63"/>
      <c r="E14" s="63"/>
      <c r="F14" s="63"/>
      <c r="G14" s="63"/>
      <c r="H14" s="63"/>
      <c r="I14" s="63"/>
      <c r="J14" s="63"/>
      <c r="K14" s="63"/>
      <c r="L14" s="63"/>
      <c r="M14" s="63"/>
      <c r="N14" s="63"/>
      <c r="O14" s="63"/>
      <c r="P14" s="63"/>
      <c r="Q14" s="63"/>
      <c r="R14" s="63"/>
      <c r="S14" s="63"/>
      <c r="T14" s="63"/>
      <c r="U14" s="63"/>
      <c r="V14" s="63"/>
      <c r="W14" s="63"/>
      <c r="X14" s="63"/>
      <c r="Y14" s="63"/>
      <c r="Z14" s="63"/>
      <c r="AA14" s="63"/>
      <c r="AB14" s="63"/>
      <c r="AC14" s="63"/>
      <c r="AD14" s="63"/>
      <c r="AE14" s="63"/>
      <c r="AF14" s="63"/>
      <c r="AG14" s="63"/>
      <c r="AH14" s="63"/>
    </row>
    <row r="15" spans="1:34">
      <c r="A15" s="751" t="s">
        <v>1152</v>
      </c>
      <c r="B15" s="46" t="s">
        <v>3</v>
      </c>
      <c r="C15" s="58"/>
      <c r="D15" s="58" t="e">
        <f ca="1">SUMIF(#REF!,D$5,#REF!)</f>
        <v>#REF!</v>
      </c>
      <c r="E15" s="58" t="e">
        <f ca="1">SUMIF(#REF!,E$5,#REF!)</f>
        <v>#REF!</v>
      </c>
      <c r="F15" s="58" t="e">
        <f ca="1">SUMIF(#REF!,F$5,#REF!)</f>
        <v>#REF!</v>
      </c>
      <c r="G15" s="58" t="e">
        <f ca="1">SUMIF(#REF!,G$5,#REF!)</f>
        <v>#REF!</v>
      </c>
      <c r="H15" s="58" t="e">
        <f ca="1">SUMIF(#REF!,H$5,#REF!)</f>
        <v>#REF!</v>
      </c>
      <c r="I15" s="58" t="e">
        <f ca="1">SUMIF(#REF!,I$5,#REF!)</f>
        <v>#REF!</v>
      </c>
      <c r="J15" s="58" t="e">
        <f ca="1">SUMIF(#REF!,J$5,#REF!)</f>
        <v>#REF!</v>
      </c>
      <c r="K15" s="58" t="e">
        <f ca="1">SUMIF(#REF!,K$5,#REF!)</f>
        <v>#REF!</v>
      </c>
      <c r="L15" s="58" t="e">
        <f ca="1">SUMIF(#REF!,L$5,#REF!)</f>
        <v>#REF!</v>
      </c>
      <c r="M15" s="58" t="e">
        <f ca="1">SUMIF(#REF!,M$5,#REF!)</f>
        <v>#REF!</v>
      </c>
      <c r="N15" s="58" t="e">
        <f ca="1">SUMIF(#REF!,N$5,#REF!)</f>
        <v>#REF!</v>
      </c>
      <c r="O15" s="58" t="e">
        <f ca="1">SUMIF(#REF!,O$5,#REF!)</f>
        <v>#REF!</v>
      </c>
      <c r="P15" s="58" t="e">
        <f ca="1">SUMIF(#REF!,P$5,#REF!)</f>
        <v>#REF!</v>
      </c>
      <c r="Q15" s="58" t="e">
        <f ca="1">SUMIF(#REF!,Q$5,#REF!)</f>
        <v>#REF!</v>
      </c>
      <c r="R15" s="58" t="e">
        <f ca="1">SUMIF(#REF!,R$5,#REF!)</f>
        <v>#REF!</v>
      </c>
      <c r="S15" s="58" t="e">
        <f ca="1">SUMIF(#REF!,S$5,#REF!)</f>
        <v>#REF!</v>
      </c>
      <c r="T15" s="58" t="e">
        <f ca="1">SUMIF(#REF!,T$5,#REF!)</f>
        <v>#REF!</v>
      </c>
      <c r="U15" s="58" t="e">
        <f ca="1">SUMIF(#REF!,U$5,#REF!)</f>
        <v>#REF!</v>
      </c>
      <c r="V15" s="58" t="e">
        <f ca="1">SUMIF(#REF!,V$5,#REF!)</f>
        <v>#REF!</v>
      </c>
      <c r="W15" s="58" t="e">
        <f ca="1">SUMIF(#REF!,W$5,#REF!)</f>
        <v>#REF!</v>
      </c>
      <c r="X15" s="58" t="e">
        <f ca="1">SUMIF(#REF!,X$5,#REF!)</f>
        <v>#REF!</v>
      </c>
      <c r="Y15" s="58" t="e">
        <f ca="1">SUMIF(#REF!,Y$5,#REF!)</f>
        <v>#REF!</v>
      </c>
      <c r="Z15" s="58" t="e">
        <f ca="1">SUMIF(#REF!,Z$5,#REF!)</f>
        <v>#REF!</v>
      </c>
      <c r="AA15" s="58" t="e">
        <f ca="1">SUMIF(#REF!,AA$5,#REF!)</f>
        <v>#REF!</v>
      </c>
      <c r="AB15" s="58" t="e">
        <f ca="1">SUMIF(#REF!,AB$5,#REF!)</f>
        <v>#REF!</v>
      </c>
      <c r="AC15" s="58" t="e">
        <f ca="1">SUMIF(#REF!,AC$5,#REF!)</f>
        <v>#REF!</v>
      </c>
      <c r="AD15" s="58" t="e">
        <f ca="1">SUMIF(#REF!,AD$5,#REF!)</f>
        <v>#REF!</v>
      </c>
      <c r="AE15" s="58" t="e">
        <f ca="1">SUMIF(#REF!,AE$5,#REF!)</f>
        <v>#REF!</v>
      </c>
      <c r="AF15" s="58" t="e">
        <f ca="1">SUMIF(#REF!,AF$5,#REF!)</f>
        <v>#REF!</v>
      </c>
      <c r="AG15" s="58" t="e">
        <f ca="1">SUMIF(#REF!,AG$5,#REF!)</f>
        <v>#REF!</v>
      </c>
      <c r="AH15" s="58" t="e">
        <f ca="1">SUMIF(#REF!,AH$5,#REF!)</f>
        <v>#REF!</v>
      </c>
    </row>
    <row r="16" spans="1:34">
      <c r="A16" s="752"/>
      <c r="B16" s="46" t="s">
        <v>4</v>
      </c>
      <c r="C16" s="58"/>
      <c r="D16" s="58" t="e">
        <f ca="1">SUMIF(#REF!,D$5,#REF!)</f>
        <v>#REF!</v>
      </c>
      <c r="E16" s="58" t="e">
        <f ca="1">SUMIF(#REF!,E$5,#REF!)</f>
        <v>#REF!</v>
      </c>
      <c r="F16" s="58" t="e">
        <f ca="1">SUMIF(#REF!,F$5,#REF!)</f>
        <v>#REF!</v>
      </c>
      <c r="G16" s="58" t="e">
        <f ca="1">SUMIF(#REF!,G$5,#REF!)</f>
        <v>#REF!</v>
      </c>
      <c r="H16" s="58" t="e">
        <f ca="1">SUMIF(#REF!,H$5,#REF!)</f>
        <v>#REF!</v>
      </c>
      <c r="I16" s="58" t="e">
        <f ca="1">SUMIF(#REF!,I$5,#REF!)</f>
        <v>#REF!</v>
      </c>
      <c r="J16" s="58" t="e">
        <f ca="1">SUMIF(#REF!,J$5,#REF!)</f>
        <v>#REF!</v>
      </c>
      <c r="K16" s="58" t="e">
        <f ca="1">SUMIF(#REF!,K$5,#REF!)</f>
        <v>#REF!</v>
      </c>
      <c r="L16" s="58" t="e">
        <f ca="1">SUMIF(#REF!,L$5,#REF!)</f>
        <v>#REF!</v>
      </c>
      <c r="M16" s="58" t="e">
        <f ca="1">SUMIF(#REF!,M$5,#REF!)</f>
        <v>#REF!</v>
      </c>
      <c r="N16" s="58" t="e">
        <f ca="1">SUMIF(#REF!,N$5,#REF!)</f>
        <v>#REF!</v>
      </c>
      <c r="O16" s="58" t="e">
        <f ca="1">SUMIF(#REF!,O$5,#REF!)</f>
        <v>#REF!</v>
      </c>
      <c r="P16" s="58" t="e">
        <f ca="1">SUMIF(#REF!,P$5,#REF!)</f>
        <v>#REF!</v>
      </c>
      <c r="Q16" s="58" t="e">
        <f ca="1">SUMIF(#REF!,Q$5,#REF!)</f>
        <v>#REF!</v>
      </c>
      <c r="R16" s="58" t="e">
        <f ca="1">SUMIF(#REF!,R$5,#REF!)</f>
        <v>#REF!</v>
      </c>
      <c r="S16" s="58" t="e">
        <f ca="1">SUMIF(#REF!,S$5,#REF!)</f>
        <v>#REF!</v>
      </c>
      <c r="T16" s="58" t="e">
        <f ca="1">SUMIF(#REF!,T$5,#REF!)</f>
        <v>#REF!</v>
      </c>
      <c r="U16" s="58" t="e">
        <f ca="1">SUMIF(#REF!,U$5,#REF!)</f>
        <v>#REF!</v>
      </c>
      <c r="V16" s="58" t="e">
        <f ca="1">SUMIF(#REF!,V$5,#REF!)</f>
        <v>#REF!</v>
      </c>
      <c r="W16" s="58" t="e">
        <f ca="1">SUMIF(#REF!,W$5,#REF!)</f>
        <v>#REF!</v>
      </c>
      <c r="X16" s="58" t="e">
        <f ca="1">SUMIF(#REF!,X$5,#REF!)</f>
        <v>#REF!</v>
      </c>
      <c r="Y16" s="58" t="e">
        <f ca="1">SUMIF(#REF!,Y$5,#REF!)</f>
        <v>#REF!</v>
      </c>
      <c r="Z16" s="58" t="e">
        <f ca="1">SUMIF(#REF!,Z$5,#REF!)</f>
        <v>#REF!</v>
      </c>
      <c r="AA16" s="58" t="e">
        <f ca="1">SUMIF(#REF!,AA$5,#REF!)</f>
        <v>#REF!</v>
      </c>
      <c r="AB16" s="58" t="e">
        <f ca="1">SUMIF(#REF!,AB$5,#REF!)</f>
        <v>#REF!</v>
      </c>
      <c r="AC16" s="58" t="e">
        <f ca="1">SUMIF(#REF!,AC$5,#REF!)</f>
        <v>#REF!</v>
      </c>
      <c r="AD16" s="58" t="e">
        <f ca="1">SUMIF(#REF!,AD$5,#REF!)</f>
        <v>#REF!</v>
      </c>
      <c r="AE16" s="58" t="e">
        <f ca="1">SUMIF(#REF!,AE$5,#REF!)</f>
        <v>#REF!</v>
      </c>
      <c r="AF16" s="58" t="e">
        <f ca="1">SUMIF(#REF!,AF$5,#REF!)</f>
        <v>#REF!</v>
      </c>
      <c r="AG16" s="58" t="e">
        <f ca="1">SUMIF(#REF!,AG$5,#REF!)</f>
        <v>#REF!</v>
      </c>
      <c r="AH16" s="58" t="e">
        <f ca="1">SUMIF(#REF!,AH$5,#REF!)</f>
        <v>#REF!</v>
      </c>
    </row>
    <row r="17" spans="1:34">
      <c r="A17" s="752"/>
      <c r="B17" s="46" t="s">
        <v>68</v>
      </c>
      <c r="C17" s="58"/>
      <c r="D17" s="58" t="e">
        <f t="shared" ref="D17:AH17" ca="1" si="5">D15-D16</f>
        <v>#REF!</v>
      </c>
      <c r="E17" s="58" t="e">
        <f t="shared" ca="1" si="5"/>
        <v>#REF!</v>
      </c>
      <c r="F17" s="58" t="e">
        <f t="shared" ca="1" si="5"/>
        <v>#REF!</v>
      </c>
      <c r="G17" s="58" t="e">
        <f t="shared" ca="1" si="5"/>
        <v>#REF!</v>
      </c>
      <c r="H17" s="58" t="e">
        <f t="shared" ca="1" si="5"/>
        <v>#REF!</v>
      </c>
      <c r="I17" s="58" t="e">
        <f t="shared" ca="1" si="5"/>
        <v>#REF!</v>
      </c>
      <c r="J17" s="58" t="e">
        <f t="shared" ca="1" si="5"/>
        <v>#REF!</v>
      </c>
      <c r="K17" s="58" t="e">
        <f t="shared" ca="1" si="5"/>
        <v>#REF!</v>
      </c>
      <c r="L17" s="58" t="e">
        <f t="shared" ca="1" si="5"/>
        <v>#REF!</v>
      </c>
      <c r="M17" s="58" t="e">
        <f t="shared" ca="1" si="5"/>
        <v>#REF!</v>
      </c>
      <c r="N17" s="58" t="e">
        <f t="shared" ca="1" si="5"/>
        <v>#REF!</v>
      </c>
      <c r="O17" s="58" t="e">
        <f t="shared" ca="1" si="5"/>
        <v>#REF!</v>
      </c>
      <c r="P17" s="58" t="e">
        <f t="shared" ca="1" si="5"/>
        <v>#REF!</v>
      </c>
      <c r="Q17" s="58" t="e">
        <f t="shared" ca="1" si="5"/>
        <v>#REF!</v>
      </c>
      <c r="R17" s="58" t="e">
        <f t="shared" ca="1" si="5"/>
        <v>#REF!</v>
      </c>
      <c r="S17" s="58" t="e">
        <f t="shared" ca="1" si="5"/>
        <v>#REF!</v>
      </c>
      <c r="T17" s="58" t="e">
        <f t="shared" ca="1" si="5"/>
        <v>#REF!</v>
      </c>
      <c r="U17" s="58" t="e">
        <f t="shared" ca="1" si="5"/>
        <v>#REF!</v>
      </c>
      <c r="V17" s="58" t="e">
        <f t="shared" ca="1" si="5"/>
        <v>#REF!</v>
      </c>
      <c r="W17" s="58" t="e">
        <f t="shared" ca="1" si="5"/>
        <v>#REF!</v>
      </c>
      <c r="X17" s="58" t="e">
        <f t="shared" ca="1" si="5"/>
        <v>#REF!</v>
      </c>
      <c r="Y17" s="58" t="e">
        <f t="shared" ca="1" si="5"/>
        <v>#REF!</v>
      </c>
      <c r="Z17" s="58" t="e">
        <f t="shared" ca="1" si="5"/>
        <v>#REF!</v>
      </c>
      <c r="AA17" s="58" t="e">
        <f t="shared" ca="1" si="5"/>
        <v>#REF!</v>
      </c>
      <c r="AB17" s="58" t="e">
        <f t="shared" ca="1" si="5"/>
        <v>#REF!</v>
      </c>
      <c r="AC17" s="58" t="e">
        <f t="shared" ca="1" si="5"/>
        <v>#REF!</v>
      </c>
      <c r="AD17" s="58" t="e">
        <f t="shared" ca="1" si="5"/>
        <v>#REF!</v>
      </c>
      <c r="AE17" s="58" t="e">
        <f t="shared" ca="1" si="5"/>
        <v>#REF!</v>
      </c>
      <c r="AF17" s="58" t="e">
        <f t="shared" ca="1" si="5"/>
        <v>#REF!</v>
      </c>
      <c r="AG17" s="58" t="e">
        <f t="shared" ca="1" si="5"/>
        <v>#REF!</v>
      </c>
      <c r="AH17" s="58" t="e">
        <f t="shared" ca="1" si="5"/>
        <v>#REF!</v>
      </c>
    </row>
    <row r="18" spans="1:34">
      <c r="A18" s="752"/>
      <c r="B18" s="46" t="s">
        <v>69</v>
      </c>
      <c r="C18" s="58"/>
      <c r="D18" s="58" t="e">
        <f ca="1">D15</f>
        <v>#REF!</v>
      </c>
      <c r="E18" s="58" t="e">
        <f t="shared" ref="E18:AH19" ca="1" si="6">E15+D18</f>
        <v>#REF!</v>
      </c>
      <c r="F18" s="58" t="e">
        <f t="shared" ca="1" si="6"/>
        <v>#REF!</v>
      </c>
      <c r="G18" s="58" t="e">
        <f t="shared" ca="1" si="6"/>
        <v>#REF!</v>
      </c>
      <c r="H18" s="58" t="e">
        <f t="shared" ca="1" si="6"/>
        <v>#REF!</v>
      </c>
      <c r="I18" s="58" t="e">
        <f t="shared" ca="1" si="6"/>
        <v>#REF!</v>
      </c>
      <c r="J18" s="58" t="e">
        <f t="shared" ca="1" si="6"/>
        <v>#REF!</v>
      </c>
      <c r="K18" s="58" t="e">
        <f t="shared" ca="1" si="6"/>
        <v>#REF!</v>
      </c>
      <c r="L18" s="58" t="e">
        <f t="shared" ca="1" si="6"/>
        <v>#REF!</v>
      </c>
      <c r="M18" s="58" t="e">
        <f t="shared" ca="1" si="6"/>
        <v>#REF!</v>
      </c>
      <c r="N18" s="58" t="e">
        <f t="shared" ca="1" si="6"/>
        <v>#REF!</v>
      </c>
      <c r="O18" s="58" t="e">
        <f t="shared" ca="1" si="6"/>
        <v>#REF!</v>
      </c>
      <c r="P18" s="58" t="e">
        <f t="shared" ca="1" si="6"/>
        <v>#REF!</v>
      </c>
      <c r="Q18" s="58" t="e">
        <f t="shared" ca="1" si="6"/>
        <v>#REF!</v>
      </c>
      <c r="R18" s="58" t="e">
        <f t="shared" ca="1" si="6"/>
        <v>#REF!</v>
      </c>
      <c r="S18" s="58" t="e">
        <f t="shared" ca="1" si="6"/>
        <v>#REF!</v>
      </c>
      <c r="T18" s="58" t="e">
        <f t="shared" ca="1" si="6"/>
        <v>#REF!</v>
      </c>
      <c r="U18" s="58" t="e">
        <f t="shared" ca="1" si="6"/>
        <v>#REF!</v>
      </c>
      <c r="V18" s="58" t="e">
        <f t="shared" ca="1" si="6"/>
        <v>#REF!</v>
      </c>
      <c r="W18" s="58" t="e">
        <f t="shared" ca="1" si="6"/>
        <v>#REF!</v>
      </c>
      <c r="X18" s="58" t="e">
        <f t="shared" ca="1" si="6"/>
        <v>#REF!</v>
      </c>
      <c r="Y18" s="58" t="e">
        <f t="shared" ca="1" si="6"/>
        <v>#REF!</v>
      </c>
      <c r="Z18" s="58" t="e">
        <f t="shared" ca="1" si="6"/>
        <v>#REF!</v>
      </c>
      <c r="AA18" s="58" t="e">
        <f t="shared" ca="1" si="6"/>
        <v>#REF!</v>
      </c>
      <c r="AB18" s="58" t="e">
        <f t="shared" ca="1" si="6"/>
        <v>#REF!</v>
      </c>
      <c r="AC18" s="58" t="e">
        <f t="shared" ca="1" si="6"/>
        <v>#REF!</v>
      </c>
      <c r="AD18" s="58" t="e">
        <f t="shared" ca="1" si="6"/>
        <v>#REF!</v>
      </c>
      <c r="AE18" s="58" t="e">
        <f t="shared" ca="1" si="6"/>
        <v>#REF!</v>
      </c>
      <c r="AF18" s="58" t="e">
        <f t="shared" ca="1" si="6"/>
        <v>#REF!</v>
      </c>
      <c r="AG18" s="58" t="e">
        <f t="shared" ca="1" si="6"/>
        <v>#REF!</v>
      </c>
      <c r="AH18" s="58" t="e">
        <f t="shared" ca="1" si="6"/>
        <v>#REF!</v>
      </c>
    </row>
    <row r="19" spans="1:34">
      <c r="A19" s="752"/>
      <c r="B19" s="46" t="s">
        <v>70</v>
      </c>
      <c r="C19" s="58"/>
      <c r="D19" s="58" t="e">
        <f ca="1">D16</f>
        <v>#REF!</v>
      </c>
      <c r="E19" s="58" t="e">
        <f t="shared" ca="1" si="6"/>
        <v>#REF!</v>
      </c>
      <c r="F19" s="58" t="e">
        <f t="shared" ca="1" si="6"/>
        <v>#REF!</v>
      </c>
      <c r="G19" s="58" t="e">
        <f t="shared" ca="1" si="6"/>
        <v>#REF!</v>
      </c>
      <c r="H19" s="58" t="e">
        <f t="shared" ca="1" si="6"/>
        <v>#REF!</v>
      </c>
      <c r="I19" s="58" t="e">
        <f t="shared" ca="1" si="6"/>
        <v>#REF!</v>
      </c>
      <c r="J19" s="58" t="e">
        <f t="shared" ca="1" si="6"/>
        <v>#REF!</v>
      </c>
      <c r="K19" s="58" t="e">
        <f t="shared" ca="1" si="6"/>
        <v>#REF!</v>
      </c>
      <c r="L19" s="58" t="e">
        <f t="shared" ca="1" si="6"/>
        <v>#REF!</v>
      </c>
      <c r="M19" s="58" t="e">
        <f t="shared" ca="1" si="6"/>
        <v>#REF!</v>
      </c>
      <c r="N19" s="58" t="e">
        <f t="shared" ca="1" si="6"/>
        <v>#REF!</v>
      </c>
      <c r="O19" s="58" t="e">
        <f t="shared" ca="1" si="6"/>
        <v>#REF!</v>
      </c>
      <c r="P19" s="58" t="e">
        <f t="shared" ca="1" si="6"/>
        <v>#REF!</v>
      </c>
      <c r="Q19" s="58" t="e">
        <f t="shared" ca="1" si="6"/>
        <v>#REF!</v>
      </c>
      <c r="R19" s="58" t="e">
        <f t="shared" ca="1" si="6"/>
        <v>#REF!</v>
      </c>
      <c r="S19" s="58" t="e">
        <f t="shared" ca="1" si="6"/>
        <v>#REF!</v>
      </c>
      <c r="T19" s="58" t="e">
        <f t="shared" ca="1" si="6"/>
        <v>#REF!</v>
      </c>
      <c r="U19" s="58" t="e">
        <f t="shared" ca="1" si="6"/>
        <v>#REF!</v>
      </c>
      <c r="V19" s="58" t="e">
        <f t="shared" ca="1" si="6"/>
        <v>#REF!</v>
      </c>
      <c r="W19" s="58" t="e">
        <f t="shared" ca="1" si="6"/>
        <v>#REF!</v>
      </c>
      <c r="X19" s="58" t="e">
        <f t="shared" ca="1" si="6"/>
        <v>#REF!</v>
      </c>
      <c r="Y19" s="58" t="e">
        <f t="shared" ca="1" si="6"/>
        <v>#REF!</v>
      </c>
      <c r="Z19" s="58" t="e">
        <f t="shared" ca="1" si="6"/>
        <v>#REF!</v>
      </c>
      <c r="AA19" s="58" t="e">
        <f t="shared" ca="1" si="6"/>
        <v>#REF!</v>
      </c>
      <c r="AB19" s="58" t="e">
        <f t="shared" ca="1" si="6"/>
        <v>#REF!</v>
      </c>
      <c r="AC19" s="58" t="e">
        <f t="shared" ca="1" si="6"/>
        <v>#REF!</v>
      </c>
      <c r="AD19" s="58" t="e">
        <f t="shared" ca="1" si="6"/>
        <v>#REF!</v>
      </c>
      <c r="AE19" s="58" t="e">
        <f t="shared" ca="1" si="6"/>
        <v>#REF!</v>
      </c>
      <c r="AF19" s="58" t="e">
        <f t="shared" ca="1" si="6"/>
        <v>#REF!</v>
      </c>
      <c r="AG19" s="58" t="e">
        <f t="shared" ca="1" si="6"/>
        <v>#REF!</v>
      </c>
      <c r="AH19" s="58" t="e">
        <f t="shared" ca="1" si="6"/>
        <v>#REF!</v>
      </c>
    </row>
    <row r="20" spans="1:34">
      <c r="A20" s="753"/>
      <c r="B20" s="46" t="s">
        <v>71</v>
      </c>
      <c r="C20" s="58"/>
      <c r="D20" s="58" t="e">
        <f t="shared" ref="D20:AH20" ca="1" si="7">D18-D19</f>
        <v>#REF!</v>
      </c>
      <c r="E20" s="58" t="e">
        <f t="shared" ca="1" si="7"/>
        <v>#REF!</v>
      </c>
      <c r="F20" s="58" t="e">
        <f t="shared" ca="1" si="7"/>
        <v>#REF!</v>
      </c>
      <c r="G20" s="58" t="e">
        <f t="shared" ca="1" si="7"/>
        <v>#REF!</v>
      </c>
      <c r="H20" s="58" t="e">
        <f t="shared" ca="1" si="7"/>
        <v>#REF!</v>
      </c>
      <c r="I20" s="58" t="e">
        <f t="shared" ca="1" si="7"/>
        <v>#REF!</v>
      </c>
      <c r="J20" s="58" t="e">
        <f t="shared" ca="1" si="7"/>
        <v>#REF!</v>
      </c>
      <c r="K20" s="58" t="e">
        <f t="shared" ca="1" si="7"/>
        <v>#REF!</v>
      </c>
      <c r="L20" s="58" t="e">
        <f t="shared" ca="1" si="7"/>
        <v>#REF!</v>
      </c>
      <c r="M20" s="58" t="e">
        <f t="shared" ca="1" si="7"/>
        <v>#REF!</v>
      </c>
      <c r="N20" s="58" t="e">
        <f t="shared" ca="1" si="7"/>
        <v>#REF!</v>
      </c>
      <c r="O20" s="58" t="e">
        <f t="shared" ca="1" si="7"/>
        <v>#REF!</v>
      </c>
      <c r="P20" s="58" t="e">
        <f t="shared" ca="1" si="7"/>
        <v>#REF!</v>
      </c>
      <c r="Q20" s="58" t="e">
        <f t="shared" ca="1" si="7"/>
        <v>#REF!</v>
      </c>
      <c r="R20" s="58" t="e">
        <f t="shared" ca="1" si="7"/>
        <v>#REF!</v>
      </c>
      <c r="S20" s="58" t="e">
        <f t="shared" ca="1" si="7"/>
        <v>#REF!</v>
      </c>
      <c r="T20" s="58" t="e">
        <f t="shared" ca="1" si="7"/>
        <v>#REF!</v>
      </c>
      <c r="U20" s="58" t="e">
        <f t="shared" ca="1" si="7"/>
        <v>#REF!</v>
      </c>
      <c r="V20" s="58" t="e">
        <f t="shared" ca="1" si="7"/>
        <v>#REF!</v>
      </c>
      <c r="W20" s="58" t="e">
        <f t="shared" ca="1" si="7"/>
        <v>#REF!</v>
      </c>
      <c r="X20" s="58" t="e">
        <f t="shared" ca="1" si="7"/>
        <v>#REF!</v>
      </c>
      <c r="Y20" s="58" t="e">
        <f t="shared" ca="1" si="7"/>
        <v>#REF!</v>
      </c>
      <c r="Z20" s="58" t="e">
        <f t="shared" ca="1" si="7"/>
        <v>#REF!</v>
      </c>
      <c r="AA20" s="58" t="e">
        <f t="shared" ca="1" si="7"/>
        <v>#REF!</v>
      </c>
      <c r="AB20" s="58" t="e">
        <f t="shared" ca="1" si="7"/>
        <v>#REF!</v>
      </c>
      <c r="AC20" s="58" t="e">
        <f t="shared" ca="1" si="7"/>
        <v>#REF!</v>
      </c>
      <c r="AD20" s="58" t="e">
        <f t="shared" ca="1" si="7"/>
        <v>#REF!</v>
      </c>
      <c r="AE20" s="58" t="e">
        <f t="shared" ca="1" si="7"/>
        <v>#REF!</v>
      </c>
      <c r="AF20" s="58" t="e">
        <f t="shared" ca="1" si="7"/>
        <v>#REF!</v>
      </c>
      <c r="AG20" s="58" t="e">
        <f t="shared" ca="1" si="7"/>
        <v>#REF!</v>
      </c>
      <c r="AH20" s="58" t="e">
        <f t="shared" ca="1" si="7"/>
        <v>#REF!</v>
      </c>
    </row>
    <row r="21" spans="1:34">
      <c r="A21" s="53"/>
      <c r="B21" s="208"/>
      <c r="C21" s="60"/>
      <c r="D21" s="60"/>
      <c r="E21" s="60"/>
      <c r="F21" s="60"/>
      <c r="G21" s="60"/>
      <c r="H21" s="60"/>
      <c r="I21" s="60"/>
      <c r="J21" s="60"/>
      <c r="K21" s="60"/>
      <c r="L21" s="60"/>
      <c r="M21" s="60"/>
      <c r="N21" s="60"/>
      <c r="O21" s="60"/>
      <c r="P21" s="60"/>
      <c r="Q21" s="60"/>
      <c r="R21" s="60"/>
      <c r="S21" s="60"/>
      <c r="T21" s="60"/>
      <c r="U21" s="60"/>
      <c r="V21" s="60"/>
      <c r="W21" s="60"/>
      <c r="X21" s="60"/>
      <c r="Y21" s="60"/>
      <c r="Z21" s="60"/>
      <c r="AA21" s="60"/>
      <c r="AB21" s="60"/>
      <c r="AC21" s="60"/>
      <c r="AD21" s="60"/>
      <c r="AE21" s="60"/>
      <c r="AF21" s="60"/>
      <c r="AG21" s="60"/>
      <c r="AH21" s="60"/>
    </row>
    <row r="22" spans="1:34" ht="35.25" customHeight="1">
      <c r="A22" s="51" t="s">
        <v>1164</v>
      </c>
      <c r="B22" s="52" t="s">
        <v>4</v>
      </c>
      <c r="C22" s="88">
        <v>377</v>
      </c>
      <c r="D22" s="61" t="e">
        <f ca="1">C22+D16-D25+D74</f>
        <v>#REF!</v>
      </c>
      <c r="E22" s="61" t="e">
        <f t="shared" ref="E22:AH22" ca="1" si="8">D22+E16-E25+E74</f>
        <v>#REF!</v>
      </c>
      <c r="F22" s="61" t="e">
        <f t="shared" ca="1" si="8"/>
        <v>#REF!</v>
      </c>
      <c r="G22" s="61" t="e">
        <f t="shared" ca="1" si="8"/>
        <v>#REF!</v>
      </c>
      <c r="H22" s="61" t="e">
        <f t="shared" ca="1" si="8"/>
        <v>#REF!</v>
      </c>
      <c r="I22" s="61" t="e">
        <f t="shared" ca="1" si="8"/>
        <v>#REF!</v>
      </c>
      <c r="J22" s="61" t="e">
        <f t="shared" ca="1" si="8"/>
        <v>#REF!</v>
      </c>
      <c r="K22" s="61" t="e">
        <f t="shared" ca="1" si="8"/>
        <v>#REF!</v>
      </c>
      <c r="L22" s="61" t="e">
        <f t="shared" ca="1" si="8"/>
        <v>#REF!</v>
      </c>
      <c r="M22" s="61" t="e">
        <f t="shared" ca="1" si="8"/>
        <v>#REF!</v>
      </c>
      <c r="N22" s="61" t="e">
        <f t="shared" ca="1" si="8"/>
        <v>#REF!</v>
      </c>
      <c r="O22" s="61" t="e">
        <f t="shared" ca="1" si="8"/>
        <v>#REF!</v>
      </c>
      <c r="P22" s="61" t="e">
        <f t="shared" ca="1" si="8"/>
        <v>#REF!</v>
      </c>
      <c r="Q22" s="61" t="e">
        <f t="shared" ca="1" si="8"/>
        <v>#REF!</v>
      </c>
      <c r="R22" s="61" t="e">
        <f t="shared" ca="1" si="8"/>
        <v>#REF!</v>
      </c>
      <c r="S22" s="61" t="e">
        <f t="shared" ca="1" si="8"/>
        <v>#REF!</v>
      </c>
      <c r="T22" s="61" t="e">
        <f t="shared" ca="1" si="8"/>
        <v>#REF!</v>
      </c>
      <c r="U22" s="61" t="e">
        <f t="shared" ca="1" si="8"/>
        <v>#REF!</v>
      </c>
      <c r="V22" s="61" t="e">
        <f t="shared" ca="1" si="8"/>
        <v>#REF!</v>
      </c>
      <c r="W22" s="61" t="e">
        <f t="shared" ca="1" si="8"/>
        <v>#REF!</v>
      </c>
      <c r="X22" s="61" t="e">
        <f t="shared" ca="1" si="8"/>
        <v>#REF!</v>
      </c>
      <c r="Y22" s="61" t="e">
        <f t="shared" ca="1" si="8"/>
        <v>#REF!</v>
      </c>
      <c r="Z22" s="61" t="e">
        <f t="shared" ca="1" si="8"/>
        <v>#REF!</v>
      </c>
      <c r="AA22" s="61" t="e">
        <f t="shared" ca="1" si="8"/>
        <v>#REF!</v>
      </c>
      <c r="AB22" s="61" t="e">
        <f t="shared" ca="1" si="8"/>
        <v>#REF!</v>
      </c>
      <c r="AC22" s="61" t="e">
        <f t="shared" ca="1" si="8"/>
        <v>#REF!</v>
      </c>
      <c r="AD22" s="61" t="e">
        <f t="shared" ca="1" si="8"/>
        <v>#REF!</v>
      </c>
      <c r="AE22" s="61" t="e">
        <f t="shared" ca="1" si="8"/>
        <v>#REF!</v>
      </c>
      <c r="AF22" s="61" t="e">
        <f t="shared" ca="1" si="8"/>
        <v>#REF!</v>
      </c>
      <c r="AG22" s="61" t="e">
        <f t="shared" ca="1" si="8"/>
        <v>#REF!</v>
      </c>
      <c r="AH22" s="61" t="e">
        <f t="shared" ca="1" si="8"/>
        <v>#REF!</v>
      </c>
    </row>
    <row r="23" spans="1:34">
      <c r="C23" s="62"/>
      <c r="D23" s="63"/>
      <c r="E23" s="63"/>
      <c r="F23" s="63"/>
      <c r="G23" s="63"/>
      <c r="H23" s="63"/>
      <c r="I23" s="63"/>
      <c r="J23" s="63"/>
      <c r="K23" s="63"/>
      <c r="L23" s="63"/>
      <c r="M23" s="63"/>
      <c r="N23" s="63"/>
      <c r="O23" s="63"/>
      <c r="P23" s="63"/>
      <c r="Q23" s="63"/>
      <c r="R23" s="63"/>
      <c r="S23" s="63"/>
      <c r="T23" s="63"/>
      <c r="U23" s="63"/>
      <c r="V23" s="63"/>
      <c r="W23" s="63"/>
      <c r="X23" s="63"/>
      <c r="Y23" s="63"/>
      <c r="Z23" s="63"/>
      <c r="AA23" s="63"/>
      <c r="AB23" s="63"/>
      <c r="AC23" s="63"/>
      <c r="AD23" s="63"/>
      <c r="AE23" s="63"/>
      <c r="AF23" s="63"/>
      <c r="AG23" s="63"/>
      <c r="AH23" s="63"/>
    </row>
    <row r="24" spans="1:34">
      <c r="A24" s="751" t="s">
        <v>1165</v>
      </c>
      <c r="B24" s="46" t="s">
        <v>3</v>
      </c>
      <c r="C24" s="57"/>
      <c r="D24" s="58" t="e">
        <f ca="1">SUMIF(#REF!,D$5,#REF!)</f>
        <v>#REF!</v>
      </c>
      <c r="E24" s="58" t="e">
        <f ca="1">SUMIF(#REF!,E$5,#REF!)</f>
        <v>#REF!</v>
      </c>
      <c r="F24" s="58" t="e">
        <f ca="1">SUMIF(#REF!,F$5,#REF!)</f>
        <v>#REF!</v>
      </c>
      <c r="G24" s="58" t="e">
        <f ca="1">SUMIF(#REF!,G$5,#REF!)</f>
        <v>#REF!</v>
      </c>
      <c r="H24" s="58" t="e">
        <f ca="1">SUMIF(#REF!,H$5,#REF!)</f>
        <v>#REF!</v>
      </c>
      <c r="I24" s="58" t="e">
        <f ca="1">SUMIF(#REF!,I$5,#REF!)</f>
        <v>#REF!</v>
      </c>
      <c r="J24" s="58" t="e">
        <f ca="1">SUMIF(#REF!,J$5,#REF!)</f>
        <v>#REF!</v>
      </c>
      <c r="K24" s="58" t="e">
        <f ca="1">SUMIF(#REF!,K$5,#REF!)</f>
        <v>#REF!</v>
      </c>
      <c r="L24" s="58" t="e">
        <f ca="1">SUMIF(#REF!,L$5,#REF!)</f>
        <v>#REF!</v>
      </c>
      <c r="M24" s="58" t="e">
        <f ca="1">SUMIF(#REF!,M$5,#REF!)</f>
        <v>#REF!</v>
      </c>
      <c r="N24" s="58" t="e">
        <f ca="1">SUMIF(#REF!,N$5,#REF!)</f>
        <v>#REF!</v>
      </c>
      <c r="O24" s="58" t="e">
        <f ca="1">SUMIF(#REF!,O$5,#REF!)</f>
        <v>#REF!</v>
      </c>
      <c r="P24" s="58" t="e">
        <f ca="1">SUMIF(#REF!,P$5,#REF!)</f>
        <v>#REF!</v>
      </c>
      <c r="Q24" s="58" t="e">
        <f ca="1">SUMIF(#REF!,Q$5,#REF!)</f>
        <v>#REF!</v>
      </c>
      <c r="R24" s="58" t="e">
        <f ca="1">SUMIF(#REF!,R$5,#REF!)</f>
        <v>#REF!</v>
      </c>
      <c r="S24" s="58" t="e">
        <f ca="1">SUMIF(#REF!,S$5,#REF!)</f>
        <v>#REF!</v>
      </c>
      <c r="T24" s="58" t="e">
        <f ca="1">SUMIF(#REF!,T$5,#REF!)</f>
        <v>#REF!</v>
      </c>
      <c r="U24" s="58" t="e">
        <f ca="1">SUMIF(#REF!,U$5,#REF!)</f>
        <v>#REF!</v>
      </c>
      <c r="V24" s="58" t="e">
        <f ca="1">SUMIF(#REF!,V$5,#REF!)</f>
        <v>#REF!</v>
      </c>
      <c r="W24" s="58" t="e">
        <f ca="1">SUMIF(#REF!,W$5,#REF!)</f>
        <v>#REF!</v>
      </c>
      <c r="X24" s="58" t="e">
        <f ca="1">SUMIF(#REF!,X$5,#REF!)</f>
        <v>#REF!</v>
      </c>
      <c r="Y24" s="58" t="e">
        <f ca="1">SUMIF(#REF!,Y$5,#REF!)</f>
        <v>#REF!</v>
      </c>
      <c r="Z24" s="58" t="e">
        <f ca="1">SUMIF(#REF!,Z$5,#REF!)</f>
        <v>#REF!</v>
      </c>
      <c r="AA24" s="58" t="e">
        <f ca="1">SUMIF(#REF!,AA$5,#REF!)</f>
        <v>#REF!</v>
      </c>
      <c r="AB24" s="58" t="e">
        <f ca="1">SUMIF(#REF!,AB$5,#REF!)</f>
        <v>#REF!</v>
      </c>
      <c r="AC24" s="58" t="e">
        <f ca="1">SUMIF(#REF!,AC$5,#REF!)</f>
        <v>#REF!</v>
      </c>
      <c r="AD24" s="58" t="e">
        <f ca="1">SUMIF(#REF!,AD$5,#REF!)</f>
        <v>#REF!</v>
      </c>
      <c r="AE24" s="58" t="e">
        <f ca="1">SUMIF(#REF!,AE$5,#REF!)</f>
        <v>#REF!</v>
      </c>
      <c r="AF24" s="58" t="e">
        <f ca="1">SUMIF(#REF!,AF$5,#REF!)</f>
        <v>#REF!</v>
      </c>
      <c r="AG24" s="58" t="e">
        <f ca="1">SUMIF(#REF!,AG$5,#REF!)</f>
        <v>#REF!</v>
      </c>
      <c r="AH24" s="58" t="e">
        <f ca="1">SUMIF(#REF!,AH$5,#REF!)</f>
        <v>#REF!</v>
      </c>
    </row>
    <row r="25" spans="1:34">
      <c r="A25" s="752"/>
      <c r="B25" s="46" t="s">
        <v>4</v>
      </c>
      <c r="C25" s="57"/>
      <c r="D25" s="58" t="e">
        <f ca="1">SUMIF(#REF!,D$5,#REF!)</f>
        <v>#REF!</v>
      </c>
      <c r="E25" s="58" t="e">
        <f ca="1">SUMIF(#REF!,E$5,#REF!)</f>
        <v>#REF!</v>
      </c>
      <c r="F25" s="58" t="e">
        <f ca="1">SUMIF(#REF!,F$5,#REF!)</f>
        <v>#REF!</v>
      </c>
      <c r="G25" s="58" t="e">
        <f ca="1">SUMIF(#REF!,G$5,#REF!)</f>
        <v>#REF!</v>
      </c>
      <c r="H25" s="58" t="e">
        <f ca="1">SUMIF(#REF!,H$5,#REF!)</f>
        <v>#REF!</v>
      </c>
      <c r="I25" s="58" t="e">
        <f ca="1">SUMIF(#REF!,I$5,#REF!)</f>
        <v>#REF!</v>
      </c>
      <c r="J25" s="58" t="e">
        <f ca="1">SUMIF(#REF!,J$5,#REF!)</f>
        <v>#REF!</v>
      </c>
      <c r="K25" s="58" t="e">
        <f ca="1">SUMIF(#REF!,K$5,#REF!)</f>
        <v>#REF!</v>
      </c>
      <c r="L25" s="58" t="e">
        <f ca="1">SUMIF(#REF!,L$5,#REF!)</f>
        <v>#REF!</v>
      </c>
      <c r="M25" s="58" t="e">
        <f ca="1">SUMIF(#REF!,M$5,#REF!)</f>
        <v>#REF!</v>
      </c>
      <c r="N25" s="58" t="e">
        <f ca="1">SUMIF(#REF!,N$5,#REF!)</f>
        <v>#REF!</v>
      </c>
      <c r="O25" s="58" t="e">
        <f ca="1">SUMIF(#REF!,O$5,#REF!)</f>
        <v>#REF!</v>
      </c>
      <c r="P25" s="58" t="e">
        <f ca="1">SUMIF(#REF!,P$5,#REF!)</f>
        <v>#REF!</v>
      </c>
      <c r="Q25" s="58" t="e">
        <f ca="1">SUMIF(#REF!,Q$5,#REF!)</f>
        <v>#REF!</v>
      </c>
      <c r="R25" s="58" t="e">
        <f ca="1">SUMIF(#REF!,R$5,#REF!)</f>
        <v>#REF!</v>
      </c>
      <c r="S25" s="58" t="e">
        <f ca="1">SUMIF(#REF!,S$5,#REF!)</f>
        <v>#REF!</v>
      </c>
      <c r="T25" s="58" t="e">
        <f ca="1">SUMIF(#REF!,T$5,#REF!)</f>
        <v>#REF!</v>
      </c>
      <c r="U25" s="58" t="e">
        <f ca="1">SUMIF(#REF!,U$5,#REF!)</f>
        <v>#REF!</v>
      </c>
      <c r="V25" s="58" t="e">
        <f ca="1">SUMIF(#REF!,V$5,#REF!)</f>
        <v>#REF!</v>
      </c>
      <c r="W25" s="58" t="e">
        <f ca="1">SUMIF(#REF!,W$5,#REF!)</f>
        <v>#REF!</v>
      </c>
      <c r="X25" s="58" t="e">
        <f ca="1">SUMIF(#REF!,X$5,#REF!)</f>
        <v>#REF!</v>
      </c>
      <c r="Y25" s="58" t="e">
        <f ca="1">SUMIF(#REF!,Y$5,#REF!)</f>
        <v>#REF!</v>
      </c>
      <c r="Z25" s="58" t="e">
        <f ca="1">SUMIF(#REF!,Z$5,#REF!)</f>
        <v>#REF!</v>
      </c>
      <c r="AA25" s="58" t="e">
        <f ca="1">SUMIF(#REF!,AA$5,#REF!)</f>
        <v>#REF!</v>
      </c>
      <c r="AB25" s="58" t="e">
        <f ca="1">SUMIF(#REF!,AB$5,#REF!)</f>
        <v>#REF!</v>
      </c>
      <c r="AC25" s="58" t="e">
        <f ca="1">SUMIF(#REF!,AC$5,#REF!)</f>
        <v>#REF!</v>
      </c>
      <c r="AD25" s="58" t="e">
        <f ca="1">SUMIF(#REF!,AD$5,#REF!)</f>
        <v>#REF!</v>
      </c>
      <c r="AE25" s="58" t="e">
        <f ca="1">SUMIF(#REF!,AE$5,#REF!)</f>
        <v>#REF!</v>
      </c>
      <c r="AF25" s="58" t="e">
        <f ca="1">SUMIF(#REF!,AF$5,#REF!)</f>
        <v>#REF!</v>
      </c>
      <c r="AG25" s="58" t="e">
        <f ca="1">SUMIF(#REF!,AG$5,#REF!)</f>
        <v>#REF!</v>
      </c>
      <c r="AH25" s="58" t="e">
        <f ca="1">SUMIF(#REF!,AH$5,#REF!)</f>
        <v>#REF!</v>
      </c>
    </row>
    <row r="26" spans="1:34">
      <c r="A26" s="752"/>
      <c r="B26" s="46" t="s">
        <v>68</v>
      </c>
      <c r="C26" s="57"/>
      <c r="D26" s="58" t="e">
        <f t="shared" ref="D26:AH26" ca="1" si="9">D24-D25</f>
        <v>#REF!</v>
      </c>
      <c r="E26" s="58" t="e">
        <f t="shared" ca="1" si="9"/>
        <v>#REF!</v>
      </c>
      <c r="F26" s="58" t="e">
        <f t="shared" ca="1" si="9"/>
        <v>#REF!</v>
      </c>
      <c r="G26" s="58" t="e">
        <f t="shared" ca="1" si="9"/>
        <v>#REF!</v>
      </c>
      <c r="H26" s="58" t="e">
        <f t="shared" ca="1" si="9"/>
        <v>#REF!</v>
      </c>
      <c r="I26" s="58" t="e">
        <f t="shared" ca="1" si="9"/>
        <v>#REF!</v>
      </c>
      <c r="J26" s="58" t="e">
        <f t="shared" ca="1" si="9"/>
        <v>#REF!</v>
      </c>
      <c r="K26" s="58" t="e">
        <f t="shared" ca="1" si="9"/>
        <v>#REF!</v>
      </c>
      <c r="L26" s="58" t="e">
        <f t="shared" ca="1" si="9"/>
        <v>#REF!</v>
      </c>
      <c r="M26" s="58" t="e">
        <f t="shared" ca="1" si="9"/>
        <v>#REF!</v>
      </c>
      <c r="N26" s="58" t="e">
        <f t="shared" ca="1" si="9"/>
        <v>#REF!</v>
      </c>
      <c r="O26" s="58" t="e">
        <f t="shared" ca="1" si="9"/>
        <v>#REF!</v>
      </c>
      <c r="P26" s="58" t="e">
        <f t="shared" ca="1" si="9"/>
        <v>#REF!</v>
      </c>
      <c r="Q26" s="58" t="e">
        <f t="shared" ca="1" si="9"/>
        <v>#REF!</v>
      </c>
      <c r="R26" s="58" t="e">
        <f t="shared" ca="1" si="9"/>
        <v>#REF!</v>
      </c>
      <c r="S26" s="58" t="e">
        <f t="shared" ca="1" si="9"/>
        <v>#REF!</v>
      </c>
      <c r="T26" s="58" t="e">
        <f t="shared" ca="1" si="9"/>
        <v>#REF!</v>
      </c>
      <c r="U26" s="58" t="e">
        <f t="shared" ca="1" si="9"/>
        <v>#REF!</v>
      </c>
      <c r="V26" s="58" t="e">
        <f t="shared" ca="1" si="9"/>
        <v>#REF!</v>
      </c>
      <c r="W26" s="58" t="e">
        <f t="shared" ca="1" si="9"/>
        <v>#REF!</v>
      </c>
      <c r="X26" s="58" t="e">
        <f t="shared" ca="1" si="9"/>
        <v>#REF!</v>
      </c>
      <c r="Y26" s="58" t="e">
        <f t="shared" ca="1" si="9"/>
        <v>#REF!</v>
      </c>
      <c r="Z26" s="58" t="e">
        <f t="shared" ca="1" si="9"/>
        <v>#REF!</v>
      </c>
      <c r="AA26" s="58" t="e">
        <f t="shared" ca="1" si="9"/>
        <v>#REF!</v>
      </c>
      <c r="AB26" s="58" t="e">
        <f t="shared" ca="1" si="9"/>
        <v>#REF!</v>
      </c>
      <c r="AC26" s="58" t="e">
        <f t="shared" ca="1" si="9"/>
        <v>#REF!</v>
      </c>
      <c r="AD26" s="58" t="e">
        <f t="shared" ca="1" si="9"/>
        <v>#REF!</v>
      </c>
      <c r="AE26" s="58" t="e">
        <f t="shared" ca="1" si="9"/>
        <v>#REF!</v>
      </c>
      <c r="AF26" s="58" t="e">
        <f t="shared" ca="1" si="9"/>
        <v>#REF!</v>
      </c>
      <c r="AG26" s="58" t="e">
        <f t="shared" ca="1" si="9"/>
        <v>#REF!</v>
      </c>
      <c r="AH26" s="58" t="e">
        <f t="shared" ca="1" si="9"/>
        <v>#REF!</v>
      </c>
    </row>
    <row r="27" spans="1:34">
      <c r="A27" s="752"/>
      <c r="B27" s="46" t="s">
        <v>69</v>
      </c>
      <c r="C27" s="57"/>
      <c r="D27" s="58" t="e">
        <f ca="1">D24</f>
        <v>#REF!</v>
      </c>
      <c r="E27" s="58" t="e">
        <f t="shared" ref="E27:AH28" ca="1" si="10">E24+D27</f>
        <v>#REF!</v>
      </c>
      <c r="F27" s="58" t="e">
        <f t="shared" ca="1" si="10"/>
        <v>#REF!</v>
      </c>
      <c r="G27" s="58" t="e">
        <f t="shared" ca="1" si="10"/>
        <v>#REF!</v>
      </c>
      <c r="H27" s="58" t="e">
        <f t="shared" ca="1" si="10"/>
        <v>#REF!</v>
      </c>
      <c r="I27" s="58" t="e">
        <f t="shared" ca="1" si="10"/>
        <v>#REF!</v>
      </c>
      <c r="J27" s="58" t="e">
        <f t="shared" ca="1" si="10"/>
        <v>#REF!</v>
      </c>
      <c r="K27" s="58" t="e">
        <f t="shared" ca="1" si="10"/>
        <v>#REF!</v>
      </c>
      <c r="L27" s="58" t="e">
        <f t="shared" ca="1" si="10"/>
        <v>#REF!</v>
      </c>
      <c r="M27" s="58" t="e">
        <f t="shared" ca="1" si="10"/>
        <v>#REF!</v>
      </c>
      <c r="N27" s="58" t="e">
        <f t="shared" ca="1" si="10"/>
        <v>#REF!</v>
      </c>
      <c r="O27" s="58" t="e">
        <f t="shared" ca="1" si="10"/>
        <v>#REF!</v>
      </c>
      <c r="P27" s="58" t="e">
        <f t="shared" ca="1" si="10"/>
        <v>#REF!</v>
      </c>
      <c r="Q27" s="58" t="e">
        <f t="shared" ca="1" si="10"/>
        <v>#REF!</v>
      </c>
      <c r="R27" s="58" t="e">
        <f t="shared" ca="1" si="10"/>
        <v>#REF!</v>
      </c>
      <c r="S27" s="58" t="e">
        <f t="shared" ca="1" si="10"/>
        <v>#REF!</v>
      </c>
      <c r="T27" s="58" t="e">
        <f t="shared" ca="1" si="10"/>
        <v>#REF!</v>
      </c>
      <c r="U27" s="58" t="e">
        <f t="shared" ca="1" si="10"/>
        <v>#REF!</v>
      </c>
      <c r="V27" s="58" t="e">
        <f t="shared" ca="1" si="10"/>
        <v>#REF!</v>
      </c>
      <c r="W27" s="58" t="e">
        <f t="shared" ca="1" si="10"/>
        <v>#REF!</v>
      </c>
      <c r="X27" s="58" t="e">
        <f t="shared" ca="1" si="10"/>
        <v>#REF!</v>
      </c>
      <c r="Y27" s="58" t="e">
        <f t="shared" ca="1" si="10"/>
        <v>#REF!</v>
      </c>
      <c r="Z27" s="58" t="e">
        <f t="shared" ca="1" si="10"/>
        <v>#REF!</v>
      </c>
      <c r="AA27" s="58" t="e">
        <f t="shared" ca="1" si="10"/>
        <v>#REF!</v>
      </c>
      <c r="AB27" s="58" t="e">
        <f t="shared" ca="1" si="10"/>
        <v>#REF!</v>
      </c>
      <c r="AC27" s="58" t="e">
        <f t="shared" ca="1" si="10"/>
        <v>#REF!</v>
      </c>
      <c r="AD27" s="58" t="e">
        <f t="shared" ca="1" si="10"/>
        <v>#REF!</v>
      </c>
      <c r="AE27" s="58" t="e">
        <f t="shared" ca="1" si="10"/>
        <v>#REF!</v>
      </c>
      <c r="AF27" s="58" t="e">
        <f t="shared" ca="1" si="10"/>
        <v>#REF!</v>
      </c>
      <c r="AG27" s="58" t="e">
        <f t="shared" ca="1" si="10"/>
        <v>#REF!</v>
      </c>
      <c r="AH27" s="58" t="e">
        <f t="shared" ca="1" si="10"/>
        <v>#REF!</v>
      </c>
    </row>
    <row r="28" spans="1:34">
      <c r="A28" s="752"/>
      <c r="B28" s="46" t="s">
        <v>70</v>
      </c>
      <c r="C28" s="57"/>
      <c r="D28" s="58" t="e">
        <f ca="1">D25</f>
        <v>#REF!</v>
      </c>
      <c r="E28" s="58" t="e">
        <f t="shared" ca="1" si="10"/>
        <v>#REF!</v>
      </c>
      <c r="F28" s="58" t="e">
        <f t="shared" ca="1" si="10"/>
        <v>#REF!</v>
      </c>
      <c r="G28" s="58" t="e">
        <f t="shared" ca="1" si="10"/>
        <v>#REF!</v>
      </c>
      <c r="H28" s="58" t="e">
        <f t="shared" ca="1" si="10"/>
        <v>#REF!</v>
      </c>
      <c r="I28" s="58" t="e">
        <f t="shared" ca="1" si="10"/>
        <v>#REF!</v>
      </c>
      <c r="J28" s="58" t="e">
        <f t="shared" ca="1" si="10"/>
        <v>#REF!</v>
      </c>
      <c r="K28" s="58" t="e">
        <f t="shared" ca="1" si="10"/>
        <v>#REF!</v>
      </c>
      <c r="L28" s="58" t="e">
        <f t="shared" ca="1" si="10"/>
        <v>#REF!</v>
      </c>
      <c r="M28" s="58" t="e">
        <f t="shared" ca="1" si="10"/>
        <v>#REF!</v>
      </c>
      <c r="N28" s="58" t="e">
        <f t="shared" ca="1" si="10"/>
        <v>#REF!</v>
      </c>
      <c r="O28" s="58" t="e">
        <f t="shared" ca="1" si="10"/>
        <v>#REF!</v>
      </c>
      <c r="P28" s="58" t="e">
        <f t="shared" ca="1" si="10"/>
        <v>#REF!</v>
      </c>
      <c r="Q28" s="58" t="e">
        <f t="shared" ca="1" si="10"/>
        <v>#REF!</v>
      </c>
      <c r="R28" s="58" t="e">
        <f t="shared" ca="1" si="10"/>
        <v>#REF!</v>
      </c>
      <c r="S28" s="58" t="e">
        <f t="shared" ca="1" si="10"/>
        <v>#REF!</v>
      </c>
      <c r="T28" s="58" t="e">
        <f t="shared" ca="1" si="10"/>
        <v>#REF!</v>
      </c>
      <c r="U28" s="58" t="e">
        <f t="shared" ca="1" si="10"/>
        <v>#REF!</v>
      </c>
      <c r="V28" s="58" t="e">
        <f t="shared" ca="1" si="10"/>
        <v>#REF!</v>
      </c>
      <c r="W28" s="58" t="e">
        <f t="shared" ca="1" si="10"/>
        <v>#REF!</v>
      </c>
      <c r="X28" s="58" t="e">
        <f t="shared" ca="1" si="10"/>
        <v>#REF!</v>
      </c>
      <c r="Y28" s="58" t="e">
        <f t="shared" ca="1" si="10"/>
        <v>#REF!</v>
      </c>
      <c r="Z28" s="58" t="e">
        <f t="shared" ca="1" si="10"/>
        <v>#REF!</v>
      </c>
      <c r="AA28" s="58" t="e">
        <f t="shared" ca="1" si="10"/>
        <v>#REF!</v>
      </c>
      <c r="AB28" s="58" t="e">
        <f t="shared" ca="1" si="10"/>
        <v>#REF!</v>
      </c>
      <c r="AC28" s="58" t="e">
        <f t="shared" ca="1" si="10"/>
        <v>#REF!</v>
      </c>
      <c r="AD28" s="58" t="e">
        <f t="shared" ca="1" si="10"/>
        <v>#REF!</v>
      </c>
      <c r="AE28" s="58" t="e">
        <f t="shared" ca="1" si="10"/>
        <v>#REF!</v>
      </c>
      <c r="AF28" s="58" t="e">
        <f t="shared" ca="1" si="10"/>
        <v>#REF!</v>
      </c>
      <c r="AG28" s="58" t="e">
        <f t="shared" ca="1" si="10"/>
        <v>#REF!</v>
      </c>
      <c r="AH28" s="58" t="e">
        <f t="shared" ca="1" si="10"/>
        <v>#REF!</v>
      </c>
    </row>
    <row r="29" spans="1:34">
      <c r="A29" s="753"/>
      <c r="B29" s="46" t="s">
        <v>194</v>
      </c>
      <c r="C29" s="57"/>
      <c r="D29" s="58" t="e">
        <f t="shared" ref="D29:AH29" ca="1" si="11">D27-D28+$C$29</f>
        <v>#REF!</v>
      </c>
      <c r="E29" s="58" t="e">
        <f t="shared" ca="1" si="11"/>
        <v>#REF!</v>
      </c>
      <c r="F29" s="58" t="e">
        <f t="shared" ca="1" si="11"/>
        <v>#REF!</v>
      </c>
      <c r="G29" s="58" t="e">
        <f t="shared" ca="1" si="11"/>
        <v>#REF!</v>
      </c>
      <c r="H29" s="58" t="e">
        <f t="shared" ca="1" si="11"/>
        <v>#REF!</v>
      </c>
      <c r="I29" s="58" t="e">
        <f t="shared" ca="1" si="11"/>
        <v>#REF!</v>
      </c>
      <c r="J29" s="58" t="e">
        <f t="shared" ca="1" si="11"/>
        <v>#REF!</v>
      </c>
      <c r="K29" s="58" t="e">
        <f t="shared" ca="1" si="11"/>
        <v>#REF!</v>
      </c>
      <c r="L29" s="58" t="e">
        <f t="shared" ca="1" si="11"/>
        <v>#REF!</v>
      </c>
      <c r="M29" s="58" t="e">
        <f t="shared" ca="1" si="11"/>
        <v>#REF!</v>
      </c>
      <c r="N29" s="58" t="e">
        <f t="shared" ca="1" si="11"/>
        <v>#REF!</v>
      </c>
      <c r="O29" s="58" t="e">
        <f t="shared" ca="1" si="11"/>
        <v>#REF!</v>
      </c>
      <c r="P29" s="58" t="e">
        <f t="shared" ca="1" si="11"/>
        <v>#REF!</v>
      </c>
      <c r="Q29" s="58" t="e">
        <f t="shared" ca="1" si="11"/>
        <v>#REF!</v>
      </c>
      <c r="R29" s="58" t="e">
        <f t="shared" ca="1" si="11"/>
        <v>#REF!</v>
      </c>
      <c r="S29" s="58" t="e">
        <f t="shared" ca="1" si="11"/>
        <v>#REF!</v>
      </c>
      <c r="T29" s="58" t="e">
        <f t="shared" ca="1" si="11"/>
        <v>#REF!</v>
      </c>
      <c r="U29" s="58" t="e">
        <f t="shared" ca="1" si="11"/>
        <v>#REF!</v>
      </c>
      <c r="V29" s="58" t="e">
        <f t="shared" ca="1" si="11"/>
        <v>#REF!</v>
      </c>
      <c r="W29" s="58" t="e">
        <f t="shared" ca="1" si="11"/>
        <v>#REF!</v>
      </c>
      <c r="X29" s="58" t="e">
        <f t="shared" ca="1" si="11"/>
        <v>#REF!</v>
      </c>
      <c r="Y29" s="58" t="e">
        <f t="shared" ca="1" si="11"/>
        <v>#REF!</v>
      </c>
      <c r="Z29" s="58" t="e">
        <f t="shared" ca="1" si="11"/>
        <v>#REF!</v>
      </c>
      <c r="AA29" s="58" t="e">
        <f t="shared" ca="1" si="11"/>
        <v>#REF!</v>
      </c>
      <c r="AB29" s="58" t="e">
        <f t="shared" ca="1" si="11"/>
        <v>#REF!</v>
      </c>
      <c r="AC29" s="58" t="e">
        <f t="shared" ca="1" si="11"/>
        <v>#REF!</v>
      </c>
      <c r="AD29" s="58" t="e">
        <f t="shared" ca="1" si="11"/>
        <v>#REF!</v>
      </c>
      <c r="AE29" s="58" t="e">
        <f t="shared" ca="1" si="11"/>
        <v>#REF!</v>
      </c>
      <c r="AF29" s="58" t="e">
        <f t="shared" ca="1" si="11"/>
        <v>#REF!</v>
      </c>
      <c r="AG29" s="58" t="e">
        <f t="shared" ca="1" si="11"/>
        <v>#REF!</v>
      </c>
      <c r="AH29" s="58" t="e">
        <f t="shared" ca="1" si="11"/>
        <v>#REF!</v>
      </c>
    </row>
    <row r="31" spans="1:34">
      <c r="A31" s="751" t="s">
        <v>172</v>
      </c>
      <c r="B31" s="46" t="s">
        <v>3</v>
      </c>
      <c r="C31" s="58"/>
      <c r="D31" s="58" t="e">
        <f ca="1">SUMIF(#REF!,D$5,#REF!)</f>
        <v>#REF!</v>
      </c>
      <c r="E31" s="58" t="e">
        <f ca="1">SUMIF(#REF!,E$5,#REF!)</f>
        <v>#REF!</v>
      </c>
      <c r="F31" s="58" t="e">
        <f ca="1">SUMIF(#REF!,F$5,#REF!)</f>
        <v>#REF!</v>
      </c>
      <c r="G31" s="58" t="e">
        <f ca="1">SUMIF(#REF!,G$5,#REF!)</f>
        <v>#REF!</v>
      </c>
      <c r="H31" s="58" t="e">
        <f ca="1">SUMIF(#REF!,H$5,#REF!)</f>
        <v>#REF!</v>
      </c>
      <c r="I31" s="58" t="e">
        <f ca="1">SUMIF(#REF!,I$5,#REF!)</f>
        <v>#REF!</v>
      </c>
      <c r="J31" s="58" t="e">
        <f ca="1">SUMIF(#REF!,J$5,#REF!)</f>
        <v>#REF!</v>
      </c>
      <c r="K31" s="58" t="e">
        <f ca="1">SUMIF(#REF!,K$5,#REF!)</f>
        <v>#REF!</v>
      </c>
      <c r="L31" s="58" t="e">
        <f ca="1">SUMIF(#REF!,L$5,#REF!)</f>
        <v>#REF!</v>
      </c>
      <c r="M31" s="58" t="e">
        <f ca="1">SUMIF(#REF!,M$5,#REF!)</f>
        <v>#REF!</v>
      </c>
      <c r="N31" s="58" t="e">
        <f ca="1">SUMIF(#REF!,N$5,#REF!)</f>
        <v>#REF!</v>
      </c>
      <c r="O31" s="58" t="e">
        <f ca="1">SUMIF(#REF!,O$5,#REF!)</f>
        <v>#REF!</v>
      </c>
      <c r="P31" s="58" t="e">
        <f ca="1">SUMIF(#REF!,P$5,#REF!)</f>
        <v>#REF!</v>
      </c>
      <c r="Q31" s="58" t="e">
        <f ca="1">SUMIF(#REF!,Q$5,#REF!)</f>
        <v>#REF!</v>
      </c>
      <c r="R31" s="58" t="e">
        <f ca="1">SUMIF(#REF!,R$5,#REF!)</f>
        <v>#REF!</v>
      </c>
      <c r="S31" s="58" t="e">
        <f ca="1">SUMIF(#REF!,S$5,#REF!)</f>
        <v>#REF!</v>
      </c>
      <c r="T31" s="58" t="e">
        <f ca="1">SUMIF(#REF!,T$5,#REF!)</f>
        <v>#REF!</v>
      </c>
      <c r="U31" s="58" t="e">
        <f ca="1">SUMIF(#REF!,U$5,#REF!)</f>
        <v>#REF!</v>
      </c>
      <c r="V31" s="58" t="e">
        <f ca="1">SUMIF(#REF!,V$5,#REF!)</f>
        <v>#REF!</v>
      </c>
      <c r="W31" s="58" t="e">
        <f ca="1">SUMIF(#REF!,W$5,#REF!)</f>
        <v>#REF!</v>
      </c>
      <c r="X31" s="58" t="e">
        <f ca="1">SUMIF(#REF!,X$5,#REF!)</f>
        <v>#REF!</v>
      </c>
      <c r="Y31" s="58" t="e">
        <f ca="1">SUMIF(#REF!,Y$5,#REF!)</f>
        <v>#REF!</v>
      </c>
      <c r="Z31" s="58" t="e">
        <f ca="1">SUMIF(#REF!,Z$5,#REF!)</f>
        <v>#REF!</v>
      </c>
      <c r="AA31" s="58" t="e">
        <f ca="1">SUMIF(#REF!,AA$5,#REF!)</f>
        <v>#REF!</v>
      </c>
      <c r="AB31" s="58" t="e">
        <f ca="1">SUMIF(#REF!,AB$5,#REF!)</f>
        <v>#REF!</v>
      </c>
      <c r="AC31" s="58" t="e">
        <f ca="1">SUMIF(#REF!,AC$5,#REF!)</f>
        <v>#REF!</v>
      </c>
      <c r="AD31" s="58" t="e">
        <f ca="1">SUMIF(#REF!,AD$5,#REF!)</f>
        <v>#REF!</v>
      </c>
      <c r="AE31" s="58" t="e">
        <f ca="1">SUMIF(#REF!,AE$5,#REF!)</f>
        <v>#REF!</v>
      </c>
      <c r="AF31" s="58" t="e">
        <f ca="1">SUMIF(#REF!,AF$5,#REF!)</f>
        <v>#REF!</v>
      </c>
      <c r="AG31" s="58" t="e">
        <f ca="1">SUMIF(#REF!,AG$5,#REF!)</f>
        <v>#REF!</v>
      </c>
      <c r="AH31" s="58" t="e">
        <f ca="1">SUMIF(#REF!,AH$5,#REF!)</f>
        <v>#REF!</v>
      </c>
    </row>
    <row r="32" spans="1:34">
      <c r="A32" s="752"/>
      <c r="B32" s="46" t="s">
        <v>4</v>
      </c>
      <c r="C32" s="58"/>
      <c r="D32" s="58" t="e">
        <f ca="1">SUMIF(#REF!,D$5,#REF!)</f>
        <v>#REF!</v>
      </c>
      <c r="E32" s="58" t="e">
        <f ca="1">SUMIF(#REF!,E$5,#REF!)</f>
        <v>#REF!</v>
      </c>
      <c r="F32" s="58" t="e">
        <f ca="1">SUMIF(#REF!,F$5,#REF!)</f>
        <v>#REF!</v>
      </c>
      <c r="G32" s="58" t="e">
        <f ca="1">SUMIF(#REF!,G$5,#REF!)</f>
        <v>#REF!</v>
      </c>
      <c r="H32" s="58" t="e">
        <f ca="1">SUMIF(#REF!,H$5,#REF!)</f>
        <v>#REF!</v>
      </c>
      <c r="I32" s="58" t="e">
        <f ca="1">SUMIF(#REF!,I$5,#REF!)</f>
        <v>#REF!</v>
      </c>
      <c r="J32" s="58" t="e">
        <f ca="1">SUMIF(#REF!,J$5,#REF!)</f>
        <v>#REF!</v>
      </c>
      <c r="K32" s="58" t="e">
        <f ca="1">SUMIF(#REF!,K$5,#REF!)</f>
        <v>#REF!</v>
      </c>
      <c r="L32" s="58" t="e">
        <f ca="1">SUMIF(#REF!,L$5,#REF!)</f>
        <v>#REF!</v>
      </c>
      <c r="M32" s="58" t="e">
        <f ca="1">SUMIF(#REF!,M$5,#REF!)</f>
        <v>#REF!</v>
      </c>
      <c r="N32" s="58" t="e">
        <f ca="1">SUMIF(#REF!,N$5,#REF!)</f>
        <v>#REF!</v>
      </c>
      <c r="O32" s="58" t="e">
        <f ca="1">SUMIF(#REF!,O$5,#REF!)</f>
        <v>#REF!</v>
      </c>
      <c r="P32" s="58" t="e">
        <f ca="1">SUMIF(#REF!,P$5,#REF!)</f>
        <v>#REF!</v>
      </c>
      <c r="Q32" s="58" t="e">
        <f ca="1">SUMIF(#REF!,Q$5,#REF!)</f>
        <v>#REF!</v>
      </c>
      <c r="R32" s="58" t="e">
        <f ca="1">SUMIF(#REF!,R$5,#REF!)</f>
        <v>#REF!</v>
      </c>
      <c r="S32" s="58" t="e">
        <f ca="1">SUMIF(#REF!,S$5,#REF!)</f>
        <v>#REF!</v>
      </c>
      <c r="T32" s="58" t="e">
        <f ca="1">SUMIF(#REF!,T$5,#REF!)</f>
        <v>#REF!</v>
      </c>
      <c r="U32" s="58" t="e">
        <f ca="1">SUMIF(#REF!,U$5,#REF!)</f>
        <v>#REF!</v>
      </c>
      <c r="V32" s="58" t="e">
        <f ca="1">SUMIF(#REF!,V$5,#REF!)</f>
        <v>#REF!</v>
      </c>
      <c r="W32" s="58" t="e">
        <f ca="1">SUMIF(#REF!,W$5,#REF!)</f>
        <v>#REF!</v>
      </c>
      <c r="X32" s="58" t="e">
        <f ca="1">SUMIF(#REF!,X$5,#REF!)</f>
        <v>#REF!</v>
      </c>
      <c r="Y32" s="58" t="e">
        <f ca="1">SUMIF(#REF!,Y$5,#REF!)</f>
        <v>#REF!</v>
      </c>
      <c r="Z32" s="58" t="e">
        <f ca="1">SUMIF(#REF!,Z$5,#REF!)</f>
        <v>#REF!</v>
      </c>
      <c r="AA32" s="58" t="e">
        <f ca="1">SUMIF(#REF!,AA$5,#REF!)</f>
        <v>#REF!</v>
      </c>
      <c r="AB32" s="58" t="e">
        <f ca="1">SUMIF(#REF!,AB$5,#REF!)</f>
        <v>#REF!</v>
      </c>
      <c r="AC32" s="58" t="e">
        <f ca="1">SUMIF(#REF!,AC$5,#REF!)</f>
        <v>#REF!</v>
      </c>
      <c r="AD32" s="58" t="e">
        <f ca="1">SUMIF(#REF!,AD$5,#REF!)</f>
        <v>#REF!</v>
      </c>
      <c r="AE32" s="58" t="e">
        <f ca="1">SUMIF(#REF!,AE$5,#REF!)</f>
        <v>#REF!</v>
      </c>
      <c r="AF32" s="58" t="e">
        <f ca="1">SUMIF(#REF!,AF$5,#REF!)</f>
        <v>#REF!</v>
      </c>
      <c r="AG32" s="58" t="e">
        <f ca="1">SUMIF(#REF!,AG$5,#REF!)</f>
        <v>#REF!</v>
      </c>
      <c r="AH32" s="58" t="e">
        <f ca="1">SUMIF(#REF!,AH$5,#REF!)</f>
        <v>#REF!</v>
      </c>
    </row>
    <row r="33" spans="1:34">
      <c r="A33" s="752"/>
      <c r="B33" s="46" t="s">
        <v>68</v>
      </c>
      <c r="C33" s="58"/>
      <c r="D33" s="58" t="e">
        <f t="shared" ref="D33:AH33" ca="1" si="12">D31-D32</f>
        <v>#REF!</v>
      </c>
      <c r="E33" s="58" t="e">
        <f t="shared" ca="1" si="12"/>
        <v>#REF!</v>
      </c>
      <c r="F33" s="58" t="e">
        <f t="shared" ca="1" si="12"/>
        <v>#REF!</v>
      </c>
      <c r="G33" s="58" t="e">
        <f t="shared" ca="1" si="12"/>
        <v>#REF!</v>
      </c>
      <c r="H33" s="58" t="e">
        <f t="shared" ca="1" si="12"/>
        <v>#REF!</v>
      </c>
      <c r="I33" s="58" t="e">
        <f t="shared" ca="1" si="12"/>
        <v>#REF!</v>
      </c>
      <c r="J33" s="58" t="e">
        <f t="shared" ca="1" si="12"/>
        <v>#REF!</v>
      </c>
      <c r="K33" s="58" t="e">
        <f t="shared" ca="1" si="12"/>
        <v>#REF!</v>
      </c>
      <c r="L33" s="58" t="e">
        <f t="shared" ca="1" si="12"/>
        <v>#REF!</v>
      </c>
      <c r="M33" s="58" t="e">
        <f t="shared" ca="1" si="12"/>
        <v>#REF!</v>
      </c>
      <c r="N33" s="58" t="e">
        <f t="shared" ca="1" si="12"/>
        <v>#REF!</v>
      </c>
      <c r="O33" s="58" t="e">
        <f t="shared" ca="1" si="12"/>
        <v>#REF!</v>
      </c>
      <c r="P33" s="58" t="e">
        <f t="shared" ca="1" si="12"/>
        <v>#REF!</v>
      </c>
      <c r="Q33" s="58" t="e">
        <f t="shared" ca="1" si="12"/>
        <v>#REF!</v>
      </c>
      <c r="R33" s="58" t="e">
        <f t="shared" ca="1" si="12"/>
        <v>#REF!</v>
      </c>
      <c r="S33" s="58" t="e">
        <f t="shared" ca="1" si="12"/>
        <v>#REF!</v>
      </c>
      <c r="T33" s="58" t="e">
        <f t="shared" ca="1" si="12"/>
        <v>#REF!</v>
      </c>
      <c r="U33" s="58" t="e">
        <f t="shared" ca="1" si="12"/>
        <v>#REF!</v>
      </c>
      <c r="V33" s="58" t="e">
        <f t="shared" ca="1" si="12"/>
        <v>#REF!</v>
      </c>
      <c r="W33" s="58" t="e">
        <f t="shared" ca="1" si="12"/>
        <v>#REF!</v>
      </c>
      <c r="X33" s="58" t="e">
        <f t="shared" ca="1" si="12"/>
        <v>#REF!</v>
      </c>
      <c r="Y33" s="58" t="e">
        <f t="shared" ca="1" si="12"/>
        <v>#REF!</v>
      </c>
      <c r="Z33" s="58" t="e">
        <f t="shared" ca="1" si="12"/>
        <v>#REF!</v>
      </c>
      <c r="AA33" s="58" t="e">
        <f t="shared" ca="1" si="12"/>
        <v>#REF!</v>
      </c>
      <c r="AB33" s="58" t="e">
        <f t="shared" ca="1" si="12"/>
        <v>#REF!</v>
      </c>
      <c r="AC33" s="58" t="e">
        <f t="shared" ca="1" si="12"/>
        <v>#REF!</v>
      </c>
      <c r="AD33" s="58" t="e">
        <f t="shared" ca="1" si="12"/>
        <v>#REF!</v>
      </c>
      <c r="AE33" s="58" t="e">
        <f t="shared" ca="1" si="12"/>
        <v>#REF!</v>
      </c>
      <c r="AF33" s="58" t="e">
        <f t="shared" ca="1" si="12"/>
        <v>#REF!</v>
      </c>
      <c r="AG33" s="58" t="e">
        <f t="shared" ca="1" si="12"/>
        <v>#REF!</v>
      </c>
      <c r="AH33" s="58" t="e">
        <f t="shared" ca="1" si="12"/>
        <v>#REF!</v>
      </c>
    </row>
    <row r="34" spans="1:34">
      <c r="A34" s="752"/>
      <c r="B34" s="46" t="s">
        <v>69</v>
      </c>
      <c r="C34" s="58"/>
      <c r="D34" s="58" t="e">
        <f ca="1">D31</f>
        <v>#REF!</v>
      </c>
      <c r="E34" s="58" t="e">
        <f t="shared" ref="E34:AH35" ca="1" si="13">E31+D34</f>
        <v>#REF!</v>
      </c>
      <c r="F34" s="58" t="e">
        <f t="shared" ca="1" si="13"/>
        <v>#REF!</v>
      </c>
      <c r="G34" s="58" t="e">
        <f t="shared" ca="1" si="13"/>
        <v>#REF!</v>
      </c>
      <c r="H34" s="58" t="e">
        <f t="shared" ca="1" si="13"/>
        <v>#REF!</v>
      </c>
      <c r="I34" s="58" t="e">
        <f t="shared" ca="1" si="13"/>
        <v>#REF!</v>
      </c>
      <c r="J34" s="58" t="e">
        <f t="shared" ca="1" si="13"/>
        <v>#REF!</v>
      </c>
      <c r="K34" s="58" t="e">
        <f t="shared" ca="1" si="13"/>
        <v>#REF!</v>
      </c>
      <c r="L34" s="58" t="e">
        <f t="shared" ca="1" si="13"/>
        <v>#REF!</v>
      </c>
      <c r="M34" s="58" t="e">
        <f t="shared" ca="1" si="13"/>
        <v>#REF!</v>
      </c>
      <c r="N34" s="58" t="e">
        <f t="shared" ca="1" si="13"/>
        <v>#REF!</v>
      </c>
      <c r="O34" s="58" t="e">
        <f t="shared" ca="1" si="13"/>
        <v>#REF!</v>
      </c>
      <c r="P34" s="58" t="e">
        <f t="shared" ca="1" si="13"/>
        <v>#REF!</v>
      </c>
      <c r="Q34" s="58" t="e">
        <f t="shared" ca="1" si="13"/>
        <v>#REF!</v>
      </c>
      <c r="R34" s="58" t="e">
        <f t="shared" ca="1" si="13"/>
        <v>#REF!</v>
      </c>
      <c r="S34" s="58" t="e">
        <f t="shared" ca="1" si="13"/>
        <v>#REF!</v>
      </c>
      <c r="T34" s="58" t="e">
        <f t="shared" ca="1" si="13"/>
        <v>#REF!</v>
      </c>
      <c r="U34" s="58" t="e">
        <f t="shared" ca="1" si="13"/>
        <v>#REF!</v>
      </c>
      <c r="V34" s="58" t="e">
        <f t="shared" ca="1" si="13"/>
        <v>#REF!</v>
      </c>
      <c r="W34" s="58" t="e">
        <f t="shared" ca="1" si="13"/>
        <v>#REF!</v>
      </c>
      <c r="X34" s="58" t="e">
        <f t="shared" ca="1" si="13"/>
        <v>#REF!</v>
      </c>
      <c r="Y34" s="58" t="e">
        <f t="shared" ca="1" si="13"/>
        <v>#REF!</v>
      </c>
      <c r="Z34" s="58" t="e">
        <f t="shared" ca="1" si="13"/>
        <v>#REF!</v>
      </c>
      <c r="AA34" s="58" t="e">
        <f t="shared" ca="1" si="13"/>
        <v>#REF!</v>
      </c>
      <c r="AB34" s="58" t="e">
        <f t="shared" ca="1" si="13"/>
        <v>#REF!</v>
      </c>
      <c r="AC34" s="58" t="e">
        <f t="shared" ca="1" si="13"/>
        <v>#REF!</v>
      </c>
      <c r="AD34" s="58" t="e">
        <f t="shared" ca="1" si="13"/>
        <v>#REF!</v>
      </c>
      <c r="AE34" s="58" t="e">
        <f t="shared" ca="1" si="13"/>
        <v>#REF!</v>
      </c>
      <c r="AF34" s="58" t="e">
        <f t="shared" ca="1" si="13"/>
        <v>#REF!</v>
      </c>
      <c r="AG34" s="58" t="e">
        <f t="shared" ca="1" si="13"/>
        <v>#REF!</v>
      </c>
      <c r="AH34" s="58" t="e">
        <f t="shared" ca="1" si="13"/>
        <v>#REF!</v>
      </c>
    </row>
    <row r="35" spans="1:34">
      <c r="A35" s="752"/>
      <c r="B35" s="46" t="s">
        <v>70</v>
      </c>
      <c r="C35" s="58"/>
      <c r="D35" s="58" t="e">
        <f ca="1">D32</f>
        <v>#REF!</v>
      </c>
      <c r="E35" s="58" t="e">
        <f t="shared" ca="1" si="13"/>
        <v>#REF!</v>
      </c>
      <c r="F35" s="58" t="e">
        <f t="shared" ca="1" si="13"/>
        <v>#REF!</v>
      </c>
      <c r="G35" s="58" t="e">
        <f t="shared" ca="1" si="13"/>
        <v>#REF!</v>
      </c>
      <c r="H35" s="58" t="e">
        <f t="shared" ca="1" si="13"/>
        <v>#REF!</v>
      </c>
      <c r="I35" s="58" t="e">
        <f t="shared" ca="1" si="13"/>
        <v>#REF!</v>
      </c>
      <c r="J35" s="58" t="e">
        <f t="shared" ca="1" si="13"/>
        <v>#REF!</v>
      </c>
      <c r="K35" s="58" t="e">
        <f t="shared" ca="1" si="13"/>
        <v>#REF!</v>
      </c>
      <c r="L35" s="58" t="e">
        <f t="shared" ca="1" si="13"/>
        <v>#REF!</v>
      </c>
      <c r="M35" s="58" t="e">
        <f t="shared" ca="1" si="13"/>
        <v>#REF!</v>
      </c>
      <c r="N35" s="58" t="e">
        <f t="shared" ca="1" si="13"/>
        <v>#REF!</v>
      </c>
      <c r="O35" s="58" t="e">
        <f t="shared" ca="1" si="13"/>
        <v>#REF!</v>
      </c>
      <c r="P35" s="58" t="e">
        <f t="shared" ca="1" si="13"/>
        <v>#REF!</v>
      </c>
      <c r="Q35" s="58" t="e">
        <f t="shared" ca="1" si="13"/>
        <v>#REF!</v>
      </c>
      <c r="R35" s="58" t="e">
        <f t="shared" ca="1" si="13"/>
        <v>#REF!</v>
      </c>
      <c r="S35" s="58" t="e">
        <f t="shared" ca="1" si="13"/>
        <v>#REF!</v>
      </c>
      <c r="T35" s="58" t="e">
        <f t="shared" ca="1" si="13"/>
        <v>#REF!</v>
      </c>
      <c r="U35" s="58" t="e">
        <f t="shared" ca="1" si="13"/>
        <v>#REF!</v>
      </c>
      <c r="V35" s="58" t="e">
        <f t="shared" ca="1" si="13"/>
        <v>#REF!</v>
      </c>
      <c r="W35" s="58" t="e">
        <f t="shared" ca="1" si="13"/>
        <v>#REF!</v>
      </c>
      <c r="X35" s="58" t="e">
        <f t="shared" ca="1" si="13"/>
        <v>#REF!</v>
      </c>
      <c r="Y35" s="58" t="e">
        <f t="shared" ca="1" si="13"/>
        <v>#REF!</v>
      </c>
      <c r="Z35" s="58" t="e">
        <f t="shared" ca="1" si="13"/>
        <v>#REF!</v>
      </c>
      <c r="AA35" s="58" t="e">
        <f t="shared" ca="1" si="13"/>
        <v>#REF!</v>
      </c>
      <c r="AB35" s="58" t="e">
        <f t="shared" ca="1" si="13"/>
        <v>#REF!</v>
      </c>
      <c r="AC35" s="58" t="e">
        <f t="shared" ca="1" si="13"/>
        <v>#REF!</v>
      </c>
      <c r="AD35" s="58" t="e">
        <f t="shared" ca="1" si="13"/>
        <v>#REF!</v>
      </c>
      <c r="AE35" s="58" t="e">
        <f t="shared" ca="1" si="13"/>
        <v>#REF!</v>
      </c>
      <c r="AF35" s="58" t="e">
        <f t="shared" ca="1" si="13"/>
        <v>#REF!</v>
      </c>
      <c r="AG35" s="58" t="e">
        <f t="shared" ca="1" si="13"/>
        <v>#REF!</v>
      </c>
      <c r="AH35" s="58" t="e">
        <f t="shared" ca="1" si="13"/>
        <v>#REF!</v>
      </c>
    </row>
    <row r="36" spans="1:34">
      <c r="A36" s="753"/>
      <c r="B36" s="46" t="s">
        <v>71</v>
      </c>
      <c r="C36" s="58"/>
      <c r="D36" s="58" t="e">
        <f t="shared" ref="D36:AH36" ca="1" si="14">D34-D35</f>
        <v>#REF!</v>
      </c>
      <c r="E36" s="58" t="e">
        <f t="shared" ca="1" si="14"/>
        <v>#REF!</v>
      </c>
      <c r="F36" s="58" t="e">
        <f t="shared" ca="1" si="14"/>
        <v>#REF!</v>
      </c>
      <c r="G36" s="58" t="e">
        <f t="shared" ca="1" si="14"/>
        <v>#REF!</v>
      </c>
      <c r="H36" s="58" t="e">
        <f t="shared" ca="1" si="14"/>
        <v>#REF!</v>
      </c>
      <c r="I36" s="58" t="e">
        <f t="shared" ca="1" si="14"/>
        <v>#REF!</v>
      </c>
      <c r="J36" s="58" t="e">
        <f t="shared" ca="1" si="14"/>
        <v>#REF!</v>
      </c>
      <c r="K36" s="58" t="e">
        <f t="shared" ca="1" si="14"/>
        <v>#REF!</v>
      </c>
      <c r="L36" s="58" t="e">
        <f t="shared" ca="1" si="14"/>
        <v>#REF!</v>
      </c>
      <c r="M36" s="58" t="e">
        <f t="shared" ca="1" si="14"/>
        <v>#REF!</v>
      </c>
      <c r="N36" s="58" t="e">
        <f t="shared" ca="1" si="14"/>
        <v>#REF!</v>
      </c>
      <c r="O36" s="58" t="e">
        <f t="shared" ca="1" si="14"/>
        <v>#REF!</v>
      </c>
      <c r="P36" s="58" t="e">
        <f t="shared" ca="1" si="14"/>
        <v>#REF!</v>
      </c>
      <c r="Q36" s="58" t="e">
        <f t="shared" ca="1" si="14"/>
        <v>#REF!</v>
      </c>
      <c r="R36" s="58" t="e">
        <f t="shared" ca="1" si="14"/>
        <v>#REF!</v>
      </c>
      <c r="S36" s="58" t="e">
        <f t="shared" ca="1" si="14"/>
        <v>#REF!</v>
      </c>
      <c r="T36" s="58" t="e">
        <f t="shared" ca="1" si="14"/>
        <v>#REF!</v>
      </c>
      <c r="U36" s="58" t="e">
        <f t="shared" ca="1" si="14"/>
        <v>#REF!</v>
      </c>
      <c r="V36" s="58" t="e">
        <f t="shared" ca="1" si="14"/>
        <v>#REF!</v>
      </c>
      <c r="W36" s="58" t="e">
        <f t="shared" ca="1" si="14"/>
        <v>#REF!</v>
      </c>
      <c r="X36" s="58" t="e">
        <f t="shared" ca="1" si="14"/>
        <v>#REF!</v>
      </c>
      <c r="Y36" s="58" t="e">
        <f t="shared" ca="1" si="14"/>
        <v>#REF!</v>
      </c>
      <c r="Z36" s="58" t="e">
        <f t="shared" ca="1" si="14"/>
        <v>#REF!</v>
      </c>
      <c r="AA36" s="58" t="e">
        <f t="shared" ca="1" si="14"/>
        <v>#REF!</v>
      </c>
      <c r="AB36" s="58" t="e">
        <f t="shared" ca="1" si="14"/>
        <v>#REF!</v>
      </c>
      <c r="AC36" s="58" t="e">
        <f t="shared" ca="1" si="14"/>
        <v>#REF!</v>
      </c>
      <c r="AD36" s="58" t="e">
        <f t="shared" ca="1" si="14"/>
        <v>#REF!</v>
      </c>
      <c r="AE36" s="58" t="e">
        <f t="shared" ca="1" si="14"/>
        <v>#REF!</v>
      </c>
      <c r="AF36" s="58" t="e">
        <f t="shared" ca="1" si="14"/>
        <v>#REF!</v>
      </c>
      <c r="AG36" s="58" t="e">
        <f t="shared" ca="1" si="14"/>
        <v>#REF!</v>
      </c>
      <c r="AH36" s="58" t="e">
        <f t="shared" ca="1" si="14"/>
        <v>#REF!</v>
      </c>
    </row>
    <row r="37" spans="1:34">
      <c r="A37" s="53"/>
      <c r="B37" s="208"/>
      <c r="C37" s="60"/>
      <c r="D37" s="60"/>
      <c r="E37" s="60"/>
      <c r="F37" s="60"/>
      <c r="G37" s="60"/>
      <c r="H37" s="60"/>
      <c r="I37" s="60"/>
      <c r="J37" s="60"/>
      <c r="K37" s="60"/>
      <c r="L37" s="60"/>
      <c r="M37" s="60"/>
      <c r="N37" s="60"/>
      <c r="O37" s="60"/>
      <c r="P37" s="60"/>
      <c r="Q37" s="60"/>
      <c r="R37" s="60"/>
      <c r="S37" s="60"/>
      <c r="T37" s="60"/>
      <c r="U37" s="60"/>
      <c r="V37" s="60"/>
      <c r="W37" s="60"/>
      <c r="X37" s="60"/>
      <c r="Y37" s="60"/>
      <c r="Z37" s="60"/>
      <c r="AA37" s="60"/>
      <c r="AB37" s="60"/>
      <c r="AC37" s="60"/>
      <c r="AD37" s="60"/>
      <c r="AE37" s="60"/>
      <c r="AF37" s="60"/>
      <c r="AG37" s="60"/>
      <c r="AH37" s="60"/>
    </row>
    <row r="38" spans="1:34">
      <c r="A38" s="751" t="s">
        <v>173</v>
      </c>
      <c r="B38" s="46" t="s">
        <v>3</v>
      </c>
      <c r="C38" s="58"/>
      <c r="D38" s="58" t="e">
        <f ca="1">SUMIF(#REF!,D$5,#REF!)</f>
        <v>#REF!</v>
      </c>
      <c r="E38" s="58" t="e">
        <f ca="1">SUMIF(#REF!,E$5,#REF!)</f>
        <v>#REF!</v>
      </c>
      <c r="F38" s="58" t="e">
        <f ca="1">SUMIF(#REF!,F$5,#REF!)</f>
        <v>#REF!</v>
      </c>
      <c r="G38" s="58" t="e">
        <f ca="1">SUMIF(#REF!,G$5,#REF!)</f>
        <v>#REF!</v>
      </c>
      <c r="H38" s="58" t="e">
        <f ca="1">SUMIF(#REF!,H$5,#REF!)</f>
        <v>#REF!</v>
      </c>
      <c r="I38" s="58" t="e">
        <f ca="1">SUMIF(#REF!,I$5,#REF!)</f>
        <v>#REF!</v>
      </c>
      <c r="J38" s="58" t="e">
        <f ca="1">SUMIF(#REF!,J$5,#REF!)</f>
        <v>#REF!</v>
      </c>
      <c r="K38" s="58" t="e">
        <f ca="1">SUMIF(#REF!,K$5,#REF!)</f>
        <v>#REF!</v>
      </c>
      <c r="L38" s="58" t="e">
        <f ca="1">SUMIF(#REF!,L$5,#REF!)</f>
        <v>#REF!</v>
      </c>
      <c r="M38" s="58" t="e">
        <f ca="1">SUMIF(#REF!,M$5,#REF!)</f>
        <v>#REF!</v>
      </c>
      <c r="N38" s="58" t="e">
        <f ca="1">SUMIF(#REF!,N$5,#REF!)</f>
        <v>#REF!</v>
      </c>
      <c r="O38" s="58" t="e">
        <f ca="1">SUMIF(#REF!,O$5,#REF!)</f>
        <v>#REF!</v>
      </c>
      <c r="P38" s="58" t="e">
        <f ca="1">SUMIF(#REF!,P$5,#REF!)</f>
        <v>#REF!</v>
      </c>
      <c r="Q38" s="58" t="e">
        <f ca="1">SUMIF(#REF!,Q$5,#REF!)</f>
        <v>#REF!</v>
      </c>
      <c r="R38" s="58" t="e">
        <f ca="1">SUMIF(#REF!,R$5,#REF!)</f>
        <v>#REF!</v>
      </c>
      <c r="S38" s="58" t="e">
        <f ca="1">SUMIF(#REF!,S$5,#REF!)</f>
        <v>#REF!</v>
      </c>
      <c r="T38" s="58" t="e">
        <f ca="1">SUMIF(#REF!,T$5,#REF!)</f>
        <v>#REF!</v>
      </c>
      <c r="U38" s="58" t="e">
        <f ca="1">SUMIF(#REF!,U$5,#REF!)</f>
        <v>#REF!</v>
      </c>
      <c r="V38" s="58" t="e">
        <f ca="1">SUMIF(#REF!,V$5,#REF!)</f>
        <v>#REF!</v>
      </c>
      <c r="W38" s="58" t="e">
        <f ca="1">SUMIF(#REF!,W$5,#REF!)</f>
        <v>#REF!</v>
      </c>
      <c r="X38" s="58" t="e">
        <f ca="1">SUMIF(#REF!,X$5,#REF!)</f>
        <v>#REF!</v>
      </c>
      <c r="Y38" s="58" t="e">
        <f ca="1">SUMIF(#REF!,Y$5,#REF!)</f>
        <v>#REF!</v>
      </c>
      <c r="Z38" s="58" t="e">
        <f ca="1">SUMIF(#REF!,Z$5,#REF!)</f>
        <v>#REF!</v>
      </c>
      <c r="AA38" s="58" t="e">
        <f ca="1">SUMIF(#REF!,AA$5,#REF!)</f>
        <v>#REF!</v>
      </c>
      <c r="AB38" s="58" t="e">
        <f ca="1">SUMIF(#REF!,AB$5,#REF!)</f>
        <v>#REF!</v>
      </c>
      <c r="AC38" s="58" t="e">
        <f ca="1">SUMIF(#REF!,AC$5,#REF!)</f>
        <v>#REF!</v>
      </c>
      <c r="AD38" s="58" t="e">
        <f ca="1">SUMIF(#REF!,AD$5,#REF!)</f>
        <v>#REF!</v>
      </c>
      <c r="AE38" s="58" t="e">
        <f ca="1">SUMIF(#REF!,AE$5,#REF!)</f>
        <v>#REF!</v>
      </c>
      <c r="AF38" s="58" t="e">
        <f ca="1">SUMIF(#REF!,AF$5,#REF!)</f>
        <v>#REF!</v>
      </c>
      <c r="AG38" s="58" t="e">
        <f ca="1">SUMIF(#REF!,AG$5,#REF!)</f>
        <v>#REF!</v>
      </c>
      <c r="AH38" s="58" t="e">
        <f ca="1">SUMIF(#REF!,AH$5,#REF!)</f>
        <v>#REF!</v>
      </c>
    </row>
    <row r="39" spans="1:34">
      <c r="A39" s="752"/>
      <c r="B39" s="46" t="s">
        <v>4</v>
      </c>
      <c r="C39" s="58"/>
      <c r="D39" s="58" t="e">
        <f ca="1">SUMIF(#REF!,D$5,#REF!)</f>
        <v>#REF!</v>
      </c>
      <c r="E39" s="58" t="e">
        <f ca="1">SUMIF(#REF!,E$5,#REF!)</f>
        <v>#REF!</v>
      </c>
      <c r="F39" s="58" t="e">
        <f ca="1">SUMIF(#REF!,F$5,#REF!)</f>
        <v>#REF!</v>
      </c>
      <c r="G39" s="58" t="e">
        <f ca="1">SUMIF(#REF!,G$5,#REF!)</f>
        <v>#REF!</v>
      </c>
      <c r="H39" s="58" t="e">
        <f ca="1">SUMIF(#REF!,H$5,#REF!)</f>
        <v>#REF!</v>
      </c>
      <c r="I39" s="58" t="e">
        <f ca="1">SUMIF(#REF!,I$5,#REF!)</f>
        <v>#REF!</v>
      </c>
      <c r="J39" s="58" t="e">
        <f ca="1">SUMIF(#REF!,J$5,#REF!)</f>
        <v>#REF!</v>
      </c>
      <c r="K39" s="58" t="e">
        <f ca="1">SUMIF(#REF!,K$5,#REF!)</f>
        <v>#REF!</v>
      </c>
      <c r="L39" s="58" t="e">
        <f ca="1">SUMIF(#REF!,L$5,#REF!)</f>
        <v>#REF!</v>
      </c>
      <c r="M39" s="58" t="e">
        <f ca="1">SUMIF(#REF!,M$5,#REF!)</f>
        <v>#REF!</v>
      </c>
      <c r="N39" s="58" t="e">
        <f ca="1">SUMIF(#REF!,N$5,#REF!)</f>
        <v>#REF!</v>
      </c>
      <c r="O39" s="58" t="e">
        <f ca="1">SUMIF(#REF!,O$5,#REF!)</f>
        <v>#REF!</v>
      </c>
      <c r="P39" s="58" t="e">
        <f ca="1">SUMIF(#REF!,P$5,#REF!)</f>
        <v>#REF!</v>
      </c>
      <c r="Q39" s="58" t="e">
        <f ca="1">SUMIF(#REF!,Q$5,#REF!)</f>
        <v>#REF!</v>
      </c>
      <c r="R39" s="58" t="e">
        <f ca="1">SUMIF(#REF!,R$5,#REF!)</f>
        <v>#REF!</v>
      </c>
      <c r="S39" s="58" t="e">
        <f ca="1">SUMIF(#REF!,S$5,#REF!)</f>
        <v>#REF!</v>
      </c>
      <c r="T39" s="58" t="e">
        <f ca="1">SUMIF(#REF!,T$5,#REF!)</f>
        <v>#REF!</v>
      </c>
      <c r="U39" s="58" t="e">
        <f ca="1">SUMIF(#REF!,U$5,#REF!)</f>
        <v>#REF!</v>
      </c>
      <c r="V39" s="58" t="e">
        <f ca="1">SUMIF(#REF!,V$5,#REF!)</f>
        <v>#REF!</v>
      </c>
      <c r="W39" s="58" t="e">
        <f ca="1">SUMIF(#REF!,W$5,#REF!)</f>
        <v>#REF!</v>
      </c>
      <c r="X39" s="58" t="e">
        <f ca="1">SUMIF(#REF!,X$5,#REF!)</f>
        <v>#REF!</v>
      </c>
      <c r="Y39" s="58" t="e">
        <f ca="1">SUMIF(#REF!,Y$5,#REF!)</f>
        <v>#REF!</v>
      </c>
      <c r="Z39" s="58" t="e">
        <f ca="1">SUMIF(#REF!,Z$5,#REF!)</f>
        <v>#REF!</v>
      </c>
      <c r="AA39" s="58" t="e">
        <f ca="1">SUMIF(#REF!,AA$5,#REF!)</f>
        <v>#REF!</v>
      </c>
      <c r="AB39" s="58" t="e">
        <f ca="1">SUMIF(#REF!,AB$5,#REF!)</f>
        <v>#REF!</v>
      </c>
      <c r="AC39" s="58" t="e">
        <f ca="1">SUMIF(#REF!,AC$5,#REF!)</f>
        <v>#REF!</v>
      </c>
      <c r="AD39" s="58" t="e">
        <f ca="1">SUMIF(#REF!,AD$5,#REF!)</f>
        <v>#REF!</v>
      </c>
      <c r="AE39" s="58" t="e">
        <f ca="1">SUMIF(#REF!,AE$5,#REF!)</f>
        <v>#REF!</v>
      </c>
      <c r="AF39" s="58" t="e">
        <f ca="1">SUMIF(#REF!,AF$5,#REF!)</f>
        <v>#REF!</v>
      </c>
      <c r="AG39" s="58" t="e">
        <f ca="1">SUMIF(#REF!,AG$5,#REF!)</f>
        <v>#REF!</v>
      </c>
      <c r="AH39" s="58" t="e">
        <f ca="1">SUMIF(#REF!,AH$5,#REF!)</f>
        <v>#REF!</v>
      </c>
    </row>
    <row r="40" spans="1:34">
      <c r="A40" s="752"/>
      <c r="B40" s="46" t="s">
        <v>68</v>
      </c>
      <c r="C40" s="58"/>
      <c r="D40" s="58" t="e">
        <f t="shared" ref="D40:AH40" ca="1" si="15">D38-D39</f>
        <v>#REF!</v>
      </c>
      <c r="E40" s="58" t="e">
        <f t="shared" ca="1" si="15"/>
        <v>#REF!</v>
      </c>
      <c r="F40" s="58" t="e">
        <f t="shared" ca="1" si="15"/>
        <v>#REF!</v>
      </c>
      <c r="G40" s="58" t="e">
        <f t="shared" ca="1" si="15"/>
        <v>#REF!</v>
      </c>
      <c r="H40" s="58" t="e">
        <f t="shared" ca="1" si="15"/>
        <v>#REF!</v>
      </c>
      <c r="I40" s="58" t="e">
        <f t="shared" ca="1" si="15"/>
        <v>#REF!</v>
      </c>
      <c r="J40" s="58" t="e">
        <f t="shared" ca="1" si="15"/>
        <v>#REF!</v>
      </c>
      <c r="K40" s="58" t="e">
        <f t="shared" ca="1" si="15"/>
        <v>#REF!</v>
      </c>
      <c r="L40" s="58" t="e">
        <f t="shared" ca="1" si="15"/>
        <v>#REF!</v>
      </c>
      <c r="M40" s="58" t="e">
        <f t="shared" ca="1" si="15"/>
        <v>#REF!</v>
      </c>
      <c r="N40" s="58" t="e">
        <f t="shared" ca="1" si="15"/>
        <v>#REF!</v>
      </c>
      <c r="O40" s="58" t="e">
        <f t="shared" ca="1" si="15"/>
        <v>#REF!</v>
      </c>
      <c r="P40" s="58" t="e">
        <f t="shared" ca="1" si="15"/>
        <v>#REF!</v>
      </c>
      <c r="Q40" s="58" t="e">
        <f t="shared" ca="1" si="15"/>
        <v>#REF!</v>
      </c>
      <c r="R40" s="58" t="e">
        <f t="shared" ca="1" si="15"/>
        <v>#REF!</v>
      </c>
      <c r="S40" s="58" t="e">
        <f t="shared" ca="1" si="15"/>
        <v>#REF!</v>
      </c>
      <c r="T40" s="58" t="e">
        <f t="shared" ca="1" si="15"/>
        <v>#REF!</v>
      </c>
      <c r="U40" s="58" t="e">
        <f t="shared" ca="1" si="15"/>
        <v>#REF!</v>
      </c>
      <c r="V40" s="58" t="e">
        <f t="shared" ca="1" si="15"/>
        <v>#REF!</v>
      </c>
      <c r="W40" s="58" t="e">
        <f t="shared" ca="1" si="15"/>
        <v>#REF!</v>
      </c>
      <c r="X40" s="58" t="e">
        <f t="shared" ca="1" si="15"/>
        <v>#REF!</v>
      </c>
      <c r="Y40" s="58" t="e">
        <f t="shared" ca="1" si="15"/>
        <v>#REF!</v>
      </c>
      <c r="Z40" s="58" t="e">
        <f t="shared" ca="1" si="15"/>
        <v>#REF!</v>
      </c>
      <c r="AA40" s="58" t="e">
        <f t="shared" ca="1" si="15"/>
        <v>#REF!</v>
      </c>
      <c r="AB40" s="58" t="e">
        <f t="shared" ca="1" si="15"/>
        <v>#REF!</v>
      </c>
      <c r="AC40" s="58" t="e">
        <f t="shared" ca="1" si="15"/>
        <v>#REF!</v>
      </c>
      <c r="AD40" s="58" t="e">
        <f t="shared" ca="1" si="15"/>
        <v>#REF!</v>
      </c>
      <c r="AE40" s="58" t="e">
        <f t="shared" ca="1" si="15"/>
        <v>#REF!</v>
      </c>
      <c r="AF40" s="58" t="e">
        <f t="shared" ca="1" si="15"/>
        <v>#REF!</v>
      </c>
      <c r="AG40" s="58" t="e">
        <f t="shared" ca="1" si="15"/>
        <v>#REF!</v>
      </c>
      <c r="AH40" s="58" t="e">
        <f t="shared" ca="1" si="15"/>
        <v>#REF!</v>
      </c>
    </row>
    <row r="41" spans="1:34">
      <c r="A41" s="752"/>
      <c r="B41" s="46" t="s">
        <v>69</v>
      </c>
      <c r="C41" s="58"/>
      <c r="D41" s="58" t="e">
        <f ca="1">D38</f>
        <v>#REF!</v>
      </c>
      <c r="E41" s="58" t="e">
        <f t="shared" ref="E41:AH42" ca="1" si="16">E38+D41</f>
        <v>#REF!</v>
      </c>
      <c r="F41" s="58" t="e">
        <f t="shared" ca="1" si="16"/>
        <v>#REF!</v>
      </c>
      <c r="G41" s="58" t="e">
        <f t="shared" ca="1" si="16"/>
        <v>#REF!</v>
      </c>
      <c r="H41" s="58" t="e">
        <f t="shared" ca="1" si="16"/>
        <v>#REF!</v>
      </c>
      <c r="I41" s="58" t="e">
        <f t="shared" ca="1" si="16"/>
        <v>#REF!</v>
      </c>
      <c r="J41" s="58" t="e">
        <f t="shared" ca="1" si="16"/>
        <v>#REF!</v>
      </c>
      <c r="K41" s="58" t="e">
        <f t="shared" ca="1" si="16"/>
        <v>#REF!</v>
      </c>
      <c r="L41" s="58" t="e">
        <f t="shared" ca="1" si="16"/>
        <v>#REF!</v>
      </c>
      <c r="M41" s="58" t="e">
        <f t="shared" ca="1" si="16"/>
        <v>#REF!</v>
      </c>
      <c r="N41" s="58" t="e">
        <f t="shared" ca="1" si="16"/>
        <v>#REF!</v>
      </c>
      <c r="O41" s="58" t="e">
        <f t="shared" ca="1" si="16"/>
        <v>#REF!</v>
      </c>
      <c r="P41" s="58" t="e">
        <f t="shared" ca="1" si="16"/>
        <v>#REF!</v>
      </c>
      <c r="Q41" s="58" t="e">
        <f t="shared" ca="1" si="16"/>
        <v>#REF!</v>
      </c>
      <c r="R41" s="58" t="e">
        <f t="shared" ca="1" si="16"/>
        <v>#REF!</v>
      </c>
      <c r="S41" s="58" t="e">
        <f t="shared" ca="1" si="16"/>
        <v>#REF!</v>
      </c>
      <c r="T41" s="58" t="e">
        <f t="shared" ca="1" si="16"/>
        <v>#REF!</v>
      </c>
      <c r="U41" s="58" t="e">
        <f t="shared" ca="1" si="16"/>
        <v>#REF!</v>
      </c>
      <c r="V41" s="58" t="e">
        <f t="shared" ca="1" si="16"/>
        <v>#REF!</v>
      </c>
      <c r="W41" s="58" t="e">
        <f t="shared" ca="1" si="16"/>
        <v>#REF!</v>
      </c>
      <c r="X41" s="58" t="e">
        <f t="shared" ca="1" si="16"/>
        <v>#REF!</v>
      </c>
      <c r="Y41" s="58" t="e">
        <f t="shared" ca="1" si="16"/>
        <v>#REF!</v>
      </c>
      <c r="Z41" s="58" t="e">
        <f t="shared" ca="1" si="16"/>
        <v>#REF!</v>
      </c>
      <c r="AA41" s="58" t="e">
        <f t="shared" ca="1" si="16"/>
        <v>#REF!</v>
      </c>
      <c r="AB41" s="58" t="e">
        <f t="shared" ca="1" si="16"/>
        <v>#REF!</v>
      </c>
      <c r="AC41" s="58" t="e">
        <f t="shared" ca="1" si="16"/>
        <v>#REF!</v>
      </c>
      <c r="AD41" s="58" t="e">
        <f t="shared" ca="1" si="16"/>
        <v>#REF!</v>
      </c>
      <c r="AE41" s="58" t="e">
        <f t="shared" ca="1" si="16"/>
        <v>#REF!</v>
      </c>
      <c r="AF41" s="58" t="e">
        <f t="shared" ca="1" si="16"/>
        <v>#REF!</v>
      </c>
      <c r="AG41" s="58" t="e">
        <f t="shared" ca="1" si="16"/>
        <v>#REF!</v>
      </c>
      <c r="AH41" s="58" t="e">
        <f t="shared" ca="1" si="16"/>
        <v>#REF!</v>
      </c>
    </row>
    <row r="42" spans="1:34">
      <c r="A42" s="752"/>
      <c r="B42" s="46" t="s">
        <v>70</v>
      </c>
      <c r="C42" s="58"/>
      <c r="D42" s="58" t="e">
        <f ca="1">D39</f>
        <v>#REF!</v>
      </c>
      <c r="E42" s="58" t="e">
        <f t="shared" ca="1" si="16"/>
        <v>#REF!</v>
      </c>
      <c r="F42" s="58" t="e">
        <f t="shared" ca="1" si="16"/>
        <v>#REF!</v>
      </c>
      <c r="G42" s="58" t="e">
        <f t="shared" ca="1" si="16"/>
        <v>#REF!</v>
      </c>
      <c r="H42" s="58" t="e">
        <f t="shared" ca="1" si="16"/>
        <v>#REF!</v>
      </c>
      <c r="I42" s="58" t="e">
        <f t="shared" ca="1" si="16"/>
        <v>#REF!</v>
      </c>
      <c r="J42" s="58" t="e">
        <f t="shared" ca="1" si="16"/>
        <v>#REF!</v>
      </c>
      <c r="K42" s="58" t="e">
        <f t="shared" ca="1" si="16"/>
        <v>#REF!</v>
      </c>
      <c r="L42" s="58" t="e">
        <f t="shared" ca="1" si="16"/>
        <v>#REF!</v>
      </c>
      <c r="M42" s="58" t="e">
        <f t="shared" ca="1" si="16"/>
        <v>#REF!</v>
      </c>
      <c r="N42" s="58" t="e">
        <f t="shared" ca="1" si="16"/>
        <v>#REF!</v>
      </c>
      <c r="O42" s="58" t="e">
        <f t="shared" ca="1" si="16"/>
        <v>#REF!</v>
      </c>
      <c r="P42" s="58" t="e">
        <f t="shared" ca="1" si="16"/>
        <v>#REF!</v>
      </c>
      <c r="Q42" s="58" t="e">
        <f t="shared" ca="1" si="16"/>
        <v>#REF!</v>
      </c>
      <c r="R42" s="58" t="e">
        <f t="shared" ca="1" si="16"/>
        <v>#REF!</v>
      </c>
      <c r="S42" s="58" t="e">
        <f t="shared" ca="1" si="16"/>
        <v>#REF!</v>
      </c>
      <c r="T42" s="58" t="e">
        <f t="shared" ca="1" si="16"/>
        <v>#REF!</v>
      </c>
      <c r="U42" s="58" t="e">
        <f t="shared" ca="1" si="16"/>
        <v>#REF!</v>
      </c>
      <c r="V42" s="58" t="e">
        <f t="shared" ca="1" si="16"/>
        <v>#REF!</v>
      </c>
      <c r="W42" s="58" t="e">
        <f t="shared" ca="1" si="16"/>
        <v>#REF!</v>
      </c>
      <c r="X42" s="58" t="e">
        <f t="shared" ca="1" si="16"/>
        <v>#REF!</v>
      </c>
      <c r="Y42" s="58" t="e">
        <f t="shared" ca="1" si="16"/>
        <v>#REF!</v>
      </c>
      <c r="Z42" s="58" t="e">
        <f t="shared" ca="1" si="16"/>
        <v>#REF!</v>
      </c>
      <c r="AA42" s="58" t="e">
        <f t="shared" ca="1" si="16"/>
        <v>#REF!</v>
      </c>
      <c r="AB42" s="58" t="e">
        <f t="shared" ca="1" si="16"/>
        <v>#REF!</v>
      </c>
      <c r="AC42" s="58" t="e">
        <f t="shared" ca="1" si="16"/>
        <v>#REF!</v>
      </c>
      <c r="AD42" s="58" t="e">
        <f t="shared" ca="1" si="16"/>
        <v>#REF!</v>
      </c>
      <c r="AE42" s="58" t="e">
        <f t="shared" ca="1" si="16"/>
        <v>#REF!</v>
      </c>
      <c r="AF42" s="58" t="e">
        <f t="shared" ca="1" si="16"/>
        <v>#REF!</v>
      </c>
      <c r="AG42" s="58" t="e">
        <f t="shared" ca="1" si="16"/>
        <v>#REF!</v>
      </c>
      <c r="AH42" s="58" t="e">
        <f t="shared" ca="1" si="16"/>
        <v>#REF!</v>
      </c>
    </row>
    <row r="43" spans="1:34">
      <c r="A43" s="753"/>
      <c r="B43" s="46" t="s">
        <v>71</v>
      </c>
      <c r="C43" s="58"/>
      <c r="D43" s="58" t="e">
        <f t="shared" ref="D43:AH43" ca="1" si="17">D41-D42</f>
        <v>#REF!</v>
      </c>
      <c r="E43" s="58" t="e">
        <f t="shared" ca="1" si="17"/>
        <v>#REF!</v>
      </c>
      <c r="F43" s="58" t="e">
        <f t="shared" ca="1" si="17"/>
        <v>#REF!</v>
      </c>
      <c r="G43" s="58" t="e">
        <f t="shared" ca="1" si="17"/>
        <v>#REF!</v>
      </c>
      <c r="H43" s="58" t="e">
        <f t="shared" ca="1" si="17"/>
        <v>#REF!</v>
      </c>
      <c r="I43" s="58" t="e">
        <f t="shared" ca="1" si="17"/>
        <v>#REF!</v>
      </c>
      <c r="J43" s="58" t="e">
        <f t="shared" ca="1" si="17"/>
        <v>#REF!</v>
      </c>
      <c r="K43" s="58" t="e">
        <f t="shared" ca="1" si="17"/>
        <v>#REF!</v>
      </c>
      <c r="L43" s="58" t="e">
        <f t="shared" ca="1" si="17"/>
        <v>#REF!</v>
      </c>
      <c r="M43" s="58" t="e">
        <f t="shared" ca="1" si="17"/>
        <v>#REF!</v>
      </c>
      <c r="N43" s="58" t="e">
        <f t="shared" ca="1" si="17"/>
        <v>#REF!</v>
      </c>
      <c r="O43" s="58" t="e">
        <f t="shared" ca="1" si="17"/>
        <v>#REF!</v>
      </c>
      <c r="P43" s="58" t="e">
        <f t="shared" ca="1" si="17"/>
        <v>#REF!</v>
      </c>
      <c r="Q43" s="58" t="e">
        <f t="shared" ca="1" si="17"/>
        <v>#REF!</v>
      </c>
      <c r="R43" s="58" t="e">
        <f t="shared" ca="1" si="17"/>
        <v>#REF!</v>
      </c>
      <c r="S43" s="58" t="e">
        <f t="shared" ca="1" si="17"/>
        <v>#REF!</v>
      </c>
      <c r="T43" s="58" t="e">
        <f t="shared" ca="1" si="17"/>
        <v>#REF!</v>
      </c>
      <c r="U43" s="58" t="e">
        <f t="shared" ca="1" si="17"/>
        <v>#REF!</v>
      </c>
      <c r="V43" s="58" t="e">
        <f t="shared" ca="1" si="17"/>
        <v>#REF!</v>
      </c>
      <c r="W43" s="58" t="e">
        <f t="shared" ca="1" si="17"/>
        <v>#REF!</v>
      </c>
      <c r="X43" s="58" t="e">
        <f t="shared" ca="1" si="17"/>
        <v>#REF!</v>
      </c>
      <c r="Y43" s="58" t="e">
        <f t="shared" ca="1" si="17"/>
        <v>#REF!</v>
      </c>
      <c r="Z43" s="58" t="e">
        <f t="shared" ca="1" si="17"/>
        <v>#REF!</v>
      </c>
      <c r="AA43" s="58" t="e">
        <f t="shared" ca="1" si="17"/>
        <v>#REF!</v>
      </c>
      <c r="AB43" s="58" t="e">
        <f t="shared" ca="1" si="17"/>
        <v>#REF!</v>
      </c>
      <c r="AC43" s="58" t="e">
        <f t="shared" ca="1" si="17"/>
        <v>#REF!</v>
      </c>
      <c r="AD43" s="58" t="e">
        <f t="shared" ca="1" si="17"/>
        <v>#REF!</v>
      </c>
      <c r="AE43" s="58" t="e">
        <f t="shared" ca="1" si="17"/>
        <v>#REF!</v>
      </c>
      <c r="AF43" s="58" t="e">
        <f t="shared" ca="1" si="17"/>
        <v>#REF!</v>
      </c>
      <c r="AG43" s="58" t="e">
        <f t="shared" ca="1" si="17"/>
        <v>#REF!</v>
      </c>
      <c r="AH43" s="58" t="e">
        <f t="shared" ca="1" si="17"/>
        <v>#REF!</v>
      </c>
    </row>
    <row r="44" spans="1:34">
      <c r="A44" s="53"/>
      <c r="B44" s="208"/>
      <c r="C44" s="60"/>
      <c r="D44" s="60"/>
      <c r="E44" s="60"/>
      <c r="F44" s="60"/>
      <c r="G44" s="60"/>
      <c r="H44" s="60"/>
      <c r="I44" s="60"/>
      <c r="J44" s="60"/>
      <c r="K44" s="60"/>
      <c r="L44" s="60"/>
      <c r="M44" s="60"/>
      <c r="N44" s="60"/>
      <c r="O44" s="60"/>
      <c r="P44" s="60"/>
      <c r="Q44" s="60"/>
      <c r="R44" s="60"/>
      <c r="S44" s="60"/>
      <c r="T44" s="60"/>
      <c r="U44" s="60"/>
      <c r="V44" s="60"/>
      <c r="W44" s="60"/>
      <c r="X44" s="60"/>
      <c r="Y44" s="60"/>
      <c r="Z44" s="60"/>
      <c r="AA44" s="60"/>
      <c r="AB44" s="60"/>
      <c r="AC44" s="60"/>
      <c r="AD44" s="60"/>
      <c r="AE44" s="60"/>
      <c r="AF44" s="60"/>
      <c r="AG44" s="60"/>
      <c r="AH44" s="60"/>
    </row>
    <row r="45" spans="1:34">
      <c r="A45" s="751" t="s">
        <v>174</v>
      </c>
      <c r="B45" s="46" t="s">
        <v>3</v>
      </c>
      <c r="C45" s="58"/>
      <c r="D45" s="58" t="e">
        <f ca="1">SUMIF(#REF!,D$5,#REF!)</f>
        <v>#REF!</v>
      </c>
      <c r="E45" s="58" t="e">
        <f ca="1">SUMIF(#REF!,E$5,#REF!)</f>
        <v>#REF!</v>
      </c>
      <c r="F45" s="58" t="e">
        <f ca="1">SUMIF(#REF!,F$5,#REF!)</f>
        <v>#REF!</v>
      </c>
      <c r="G45" s="58" t="e">
        <f ca="1">SUMIF(#REF!,G$5,#REF!)</f>
        <v>#REF!</v>
      </c>
      <c r="H45" s="58" t="e">
        <f ca="1">SUMIF(#REF!,H$5,#REF!)</f>
        <v>#REF!</v>
      </c>
      <c r="I45" s="58" t="e">
        <f ca="1">SUMIF(#REF!,I$5,#REF!)</f>
        <v>#REF!</v>
      </c>
      <c r="J45" s="58" t="e">
        <f ca="1">SUMIF(#REF!,J$5,#REF!)</f>
        <v>#REF!</v>
      </c>
      <c r="K45" s="58" t="e">
        <f ca="1">SUMIF(#REF!,K$5,#REF!)</f>
        <v>#REF!</v>
      </c>
      <c r="L45" s="58" t="e">
        <f ca="1">SUMIF(#REF!,L$5,#REF!)</f>
        <v>#REF!</v>
      </c>
      <c r="M45" s="58" t="e">
        <f ca="1">SUMIF(#REF!,M$5,#REF!)</f>
        <v>#REF!</v>
      </c>
      <c r="N45" s="58" t="e">
        <f ca="1">SUMIF(#REF!,N$5,#REF!)</f>
        <v>#REF!</v>
      </c>
      <c r="O45" s="58" t="e">
        <f ca="1">SUMIF(#REF!,O$5,#REF!)</f>
        <v>#REF!</v>
      </c>
      <c r="P45" s="58" t="e">
        <f ca="1">SUMIF(#REF!,P$5,#REF!)</f>
        <v>#REF!</v>
      </c>
      <c r="Q45" s="58" t="e">
        <f ca="1">SUMIF(#REF!,Q$5,#REF!)</f>
        <v>#REF!</v>
      </c>
      <c r="R45" s="58" t="e">
        <f ca="1">SUMIF(#REF!,R$5,#REF!)</f>
        <v>#REF!</v>
      </c>
      <c r="S45" s="58" t="e">
        <f ca="1">SUMIF(#REF!,S$5,#REF!)</f>
        <v>#REF!</v>
      </c>
      <c r="T45" s="58" t="e">
        <f ca="1">SUMIF(#REF!,T$5,#REF!)</f>
        <v>#REF!</v>
      </c>
      <c r="U45" s="58" t="e">
        <f ca="1">SUMIF(#REF!,U$5,#REF!)</f>
        <v>#REF!</v>
      </c>
      <c r="V45" s="58" t="e">
        <f ca="1">SUMIF(#REF!,V$5,#REF!)</f>
        <v>#REF!</v>
      </c>
      <c r="W45" s="58" t="e">
        <f ca="1">SUMIF(#REF!,W$5,#REF!)</f>
        <v>#REF!</v>
      </c>
      <c r="X45" s="58" t="e">
        <f ca="1">SUMIF(#REF!,X$5,#REF!)</f>
        <v>#REF!</v>
      </c>
      <c r="Y45" s="58" t="e">
        <f ca="1">SUMIF(#REF!,Y$5,#REF!)</f>
        <v>#REF!</v>
      </c>
      <c r="Z45" s="58" t="e">
        <f ca="1">SUMIF(#REF!,Z$5,#REF!)</f>
        <v>#REF!</v>
      </c>
      <c r="AA45" s="58" t="e">
        <f ca="1">SUMIF(#REF!,AA$5,#REF!)</f>
        <v>#REF!</v>
      </c>
      <c r="AB45" s="58" t="e">
        <f ca="1">SUMIF(#REF!,AB$5,#REF!)</f>
        <v>#REF!</v>
      </c>
      <c r="AC45" s="58" t="e">
        <f ca="1">SUMIF(#REF!,AC$5,#REF!)</f>
        <v>#REF!</v>
      </c>
      <c r="AD45" s="58" t="e">
        <f ca="1">SUMIF(#REF!,AD$5,#REF!)</f>
        <v>#REF!</v>
      </c>
      <c r="AE45" s="58" t="e">
        <f ca="1">SUMIF(#REF!,AE$5,#REF!)</f>
        <v>#REF!</v>
      </c>
      <c r="AF45" s="58" t="e">
        <f ca="1">SUMIF(#REF!,AF$5,#REF!)</f>
        <v>#REF!</v>
      </c>
      <c r="AG45" s="58" t="e">
        <f ca="1">SUMIF(#REF!,AG$5,#REF!)</f>
        <v>#REF!</v>
      </c>
      <c r="AH45" s="58" t="e">
        <f ca="1">SUMIF(#REF!,AH$5,#REF!)</f>
        <v>#REF!</v>
      </c>
    </row>
    <row r="46" spans="1:34">
      <c r="A46" s="752"/>
      <c r="B46" s="46" t="s">
        <v>4</v>
      </c>
      <c r="C46" s="58"/>
      <c r="D46" s="58" t="e">
        <f ca="1">SUMIF(#REF!,D$5,#REF!)</f>
        <v>#REF!</v>
      </c>
      <c r="E46" s="58" t="e">
        <f ca="1">SUMIF(#REF!,E$5,#REF!)</f>
        <v>#REF!</v>
      </c>
      <c r="F46" s="58" t="e">
        <f ca="1">SUMIF(#REF!,F$5,#REF!)</f>
        <v>#REF!</v>
      </c>
      <c r="G46" s="58" t="e">
        <f ca="1">SUMIF(#REF!,G$5,#REF!)</f>
        <v>#REF!</v>
      </c>
      <c r="H46" s="58" t="e">
        <f ca="1">SUMIF(#REF!,H$5,#REF!)</f>
        <v>#REF!</v>
      </c>
      <c r="I46" s="58" t="e">
        <f ca="1">SUMIF(#REF!,I$5,#REF!)</f>
        <v>#REF!</v>
      </c>
      <c r="J46" s="58" t="e">
        <f ca="1">SUMIF(#REF!,J$5,#REF!)</f>
        <v>#REF!</v>
      </c>
      <c r="K46" s="58" t="e">
        <f ca="1">SUMIF(#REF!,K$5,#REF!)</f>
        <v>#REF!</v>
      </c>
      <c r="L46" s="58" t="e">
        <f ca="1">SUMIF(#REF!,L$5,#REF!)</f>
        <v>#REF!</v>
      </c>
      <c r="M46" s="58" t="e">
        <f ca="1">SUMIF(#REF!,M$5,#REF!)</f>
        <v>#REF!</v>
      </c>
      <c r="N46" s="58" t="e">
        <f ca="1">SUMIF(#REF!,N$5,#REF!)</f>
        <v>#REF!</v>
      </c>
      <c r="O46" s="58" t="e">
        <f ca="1">SUMIF(#REF!,O$5,#REF!)</f>
        <v>#REF!</v>
      </c>
      <c r="P46" s="58" t="e">
        <f ca="1">SUMIF(#REF!,P$5,#REF!)</f>
        <v>#REF!</v>
      </c>
      <c r="Q46" s="58" t="e">
        <f ca="1">SUMIF(#REF!,Q$5,#REF!)</f>
        <v>#REF!</v>
      </c>
      <c r="R46" s="58" t="e">
        <f ca="1">SUMIF(#REF!,R$5,#REF!)</f>
        <v>#REF!</v>
      </c>
      <c r="S46" s="58" t="e">
        <f ca="1">SUMIF(#REF!,S$5,#REF!)</f>
        <v>#REF!</v>
      </c>
      <c r="T46" s="58" t="e">
        <f ca="1">SUMIF(#REF!,T$5,#REF!)</f>
        <v>#REF!</v>
      </c>
      <c r="U46" s="58" t="e">
        <f ca="1">SUMIF(#REF!,U$5,#REF!)</f>
        <v>#REF!</v>
      </c>
      <c r="V46" s="58" t="e">
        <f ca="1">SUMIF(#REF!,V$5,#REF!)</f>
        <v>#REF!</v>
      </c>
      <c r="W46" s="58" t="e">
        <f ca="1">SUMIF(#REF!,W$5,#REF!)</f>
        <v>#REF!</v>
      </c>
      <c r="X46" s="58" t="e">
        <f ca="1">SUMIF(#REF!,X$5,#REF!)</f>
        <v>#REF!</v>
      </c>
      <c r="Y46" s="58" t="e">
        <f ca="1">SUMIF(#REF!,Y$5,#REF!)</f>
        <v>#REF!</v>
      </c>
      <c r="Z46" s="58" t="e">
        <f ca="1">SUMIF(#REF!,Z$5,#REF!)</f>
        <v>#REF!</v>
      </c>
      <c r="AA46" s="58" t="e">
        <f ca="1">SUMIF(#REF!,AA$5,#REF!)</f>
        <v>#REF!</v>
      </c>
      <c r="AB46" s="58" t="e">
        <f ca="1">SUMIF(#REF!,AB$5,#REF!)</f>
        <v>#REF!</v>
      </c>
      <c r="AC46" s="58" t="e">
        <f ca="1">SUMIF(#REF!,AC$5,#REF!)</f>
        <v>#REF!</v>
      </c>
      <c r="AD46" s="58" t="e">
        <f ca="1">SUMIF(#REF!,AD$5,#REF!)</f>
        <v>#REF!</v>
      </c>
      <c r="AE46" s="58" t="e">
        <f ca="1">SUMIF(#REF!,AE$5,#REF!)</f>
        <v>#REF!</v>
      </c>
      <c r="AF46" s="58" t="e">
        <f ca="1">SUMIF(#REF!,AF$5,#REF!)</f>
        <v>#REF!</v>
      </c>
      <c r="AG46" s="58" t="e">
        <f ca="1">SUMIF(#REF!,AG$5,#REF!)</f>
        <v>#REF!</v>
      </c>
      <c r="AH46" s="58" t="e">
        <f ca="1">SUMIF(#REF!,AH$5,#REF!)</f>
        <v>#REF!</v>
      </c>
    </row>
    <row r="47" spans="1:34">
      <c r="A47" s="752"/>
      <c r="B47" s="46" t="s">
        <v>68</v>
      </c>
      <c r="C47" s="58"/>
      <c r="D47" s="58" t="e">
        <f t="shared" ref="D47:AH47" ca="1" si="18">D45-D46</f>
        <v>#REF!</v>
      </c>
      <c r="E47" s="58" t="e">
        <f t="shared" ca="1" si="18"/>
        <v>#REF!</v>
      </c>
      <c r="F47" s="58" t="e">
        <f t="shared" ca="1" si="18"/>
        <v>#REF!</v>
      </c>
      <c r="G47" s="58" t="e">
        <f t="shared" ca="1" si="18"/>
        <v>#REF!</v>
      </c>
      <c r="H47" s="58" t="e">
        <f t="shared" ca="1" si="18"/>
        <v>#REF!</v>
      </c>
      <c r="I47" s="58" t="e">
        <f t="shared" ca="1" si="18"/>
        <v>#REF!</v>
      </c>
      <c r="J47" s="58" t="e">
        <f t="shared" ca="1" si="18"/>
        <v>#REF!</v>
      </c>
      <c r="K47" s="58" t="e">
        <f t="shared" ca="1" si="18"/>
        <v>#REF!</v>
      </c>
      <c r="L47" s="58" t="e">
        <f t="shared" ca="1" si="18"/>
        <v>#REF!</v>
      </c>
      <c r="M47" s="58" t="e">
        <f t="shared" ca="1" si="18"/>
        <v>#REF!</v>
      </c>
      <c r="N47" s="58" t="e">
        <f t="shared" ca="1" si="18"/>
        <v>#REF!</v>
      </c>
      <c r="O47" s="58" t="e">
        <f t="shared" ca="1" si="18"/>
        <v>#REF!</v>
      </c>
      <c r="P47" s="58" t="e">
        <f t="shared" ca="1" si="18"/>
        <v>#REF!</v>
      </c>
      <c r="Q47" s="58" t="e">
        <f t="shared" ca="1" si="18"/>
        <v>#REF!</v>
      </c>
      <c r="R47" s="58" t="e">
        <f t="shared" ca="1" si="18"/>
        <v>#REF!</v>
      </c>
      <c r="S47" s="58" t="e">
        <f t="shared" ca="1" si="18"/>
        <v>#REF!</v>
      </c>
      <c r="T47" s="58" t="e">
        <f t="shared" ca="1" si="18"/>
        <v>#REF!</v>
      </c>
      <c r="U47" s="58" t="e">
        <f t="shared" ca="1" si="18"/>
        <v>#REF!</v>
      </c>
      <c r="V47" s="58" t="e">
        <f t="shared" ca="1" si="18"/>
        <v>#REF!</v>
      </c>
      <c r="W47" s="58" t="e">
        <f t="shared" ca="1" si="18"/>
        <v>#REF!</v>
      </c>
      <c r="X47" s="58" t="e">
        <f t="shared" ca="1" si="18"/>
        <v>#REF!</v>
      </c>
      <c r="Y47" s="58" t="e">
        <f t="shared" ca="1" si="18"/>
        <v>#REF!</v>
      </c>
      <c r="Z47" s="58" t="e">
        <f t="shared" ca="1" si="18"/>
        <v>#REF!</v>
      </c>
      <c r="AA47" s="58" t="e">
        <f t="shared" ca="1" si="18"/>
        <v>#REF!</v>
      </c>
      <c r="AB47" s="58" t="e">
        <f t="shared" ca="1" si="18"/>
        <v>#REF!</v>
      </c>
      <c r="AC47" s="58" t="e">
        <f t="shared" ca="1" si="18"/>
        <v>#REF!</v>
      </c>
      <c r="AD47" s="58" t="e">
        <f t="shared" ca="1" si="18"/>
        <v>#REF!</v>
      </c>
      <c r="AE47" s="58" t="e">
        <f t="shared" ca="1" si="18"/>
        <v>#REF!</v>
      </c>
      <c r="AF47" s="58" t="e">
        <f t="shared" ca="1" si="18"/>
        <v>#REF!</v>
      </c>
      <c r="AG47" s="58" t="e">
        <f t="shared" ca="1" si="18"/>
        <v>#REF!</v>
      </c>
      <c r="AH47" s="58" t="e">
        <f t="shared" ca="1" si="18"/>
        <v>#REF!</v>
      </c>
    </row>
    <row r="48" spans="1:34">
      <c r="A48" s="752"/>
      <c r="B48" s="46" t="s">
        <v>69</v>
      </c>
      <c r="C48" s="58"/>
      <c r="D48" s="58" t="e">
        <f ca="1">D45</f>
        <v>#REF!</v>
      </c>
      <c r="E48" s="58" t="e">
        <f t="shared" ref="E48:AH49" ca="1" si="19">E45+D48</f>
        <v>#REF!</v>
      </c>
      <c r="F48" s="58" t="e">
        <f t="shared" ca="1" si="19"/>
        <v>#REF!</v>
      </c>
      <c r="G48" s="58" t="e">
        <f t="shared" ca="1" si="19"/>
        <v>#REF!</v>
      </c>
      <c r="H48" s="58" t="e">
        <f t="shared" ca="1" si="19"/>
        <v>#REF!</v>
      </c>
      <c r="I48" s="58" t="e">
        <f t="shared" ca="1" si="19"/>
        <v>#REF!</v>
      </c>
      <c r="J48" s="58" t="e">
        <f t="shared" ca="1" si="19"/>
        <v>#REF!</v>
      </c>
      <c r="K48" s="58" t="e">
        <f t="shared" ca="1" si="19"/>
        <v>#REF!</v>
      </c>
      <c r="L48" s="58" t="e">
        <f t="shared" ca="1" si="19"/>
        <v>#REF!</v>
      </c>
      <c r="M48" s="58" t="e">
        <f t="shared" ca="1" si="19"/>
        <v>#REF!</v>
      </c>
      <c r="N48" s="58" t="e">
        <f t="shared" ca="1" si="19"/>
        <v>#REF!</v>
      </c>
      <c r="O48" s="58" t="e">
        <f t="shared" ca="1" si="19"/>
        <v>#REF!</v>
      </c>
      <c r="P48" s="58" t="e">
        <f t="shared" ca="1" si="19"/>
        <v>#REF!</v>
      </c>
      <c r="Q48" s="58" t="e">
        <f t="shared" ca="1" si="19"/>
        <v>#REF!</v>
      </c>
      <c r="R48" s="58" t="e">
        <f t="shared" ca="1" si="19"/>
        <v>#REF!</v>
      </c>
      <c r="S48" s="58" t="e">
        <f t="shared" ca="1" si="19"/>
        <v>#REF!</v>
      </c>
      <c r="T48" s="58" t="e">
        <f t="shared" ca="1" si="19"/>
        <v>#REF!</v>
      </c>
      <c r="U48" s="58" t="e">
        <f t="shared" ca="1" si="19"/>
        <v>#REF!</v>
      </c>
      <c r="V48" s="58" t="e">
        <f t="shared" ca="1" si="19"/>
        <v>#REF!</v>
      </c>
      <c r="W48" s="58" t="e">
        <f t="shared" ca="1" si="19"/>
        <v>#REF!</v>
      </c>
      <c r="X48" s="58" t="e">
        <f t="shared" ca="1" si="19"/>
        <v>#REF!</v>
      </c>
      <c r="Y48" s="58" t="e">
        <f t="shared" ca="1" si="19"/>
        <v>#REF!</v>
      </c>
      <c r="Z48" s="58" t="e">
        <f t="shared" ca="1" si="19"/>
        <v>#REF!</v>
      </c>
      <c r="AA48" s="58" t="e">
        <f t="shared" ca="1" si="19"/>
        <v>#REF!</v>
      </c>
      <c r="AB48" s="58" t="e">
        <f t="shared" ca="1" si="19"/>
        <v>#REF!</v>
      </c>
      <c r="AC48" s="58" t="e">
        <f t="shared" ca="1" si="19"/>
        <v>#REF!</v>
      </c>
      <c r="AD48" s="58" t="e">
        <f t="shared" ca="1" si="19"/>
        <v>#REF!</v>
      </c>
      <c r="AE48" s="58" t="e">
        <f t="shared" ca="1" si="19"/>
        <v>#REF!</v>
      </c>
      <c r="AF48" s="58" t="e">
        <f t="shared" ca="1" si="19"/>
        <v>#REF!</v>
      </c>
      <c r="AG48" s="58" t="e">
        <f t="shared" ca="1" si="19"/>
        <v>#REF!</v>
      </c>
      <c r="AH48" s="58" t="e">
        <f t="shared" ca="1" si="19"/>
        <v>#REF!</v>
      </c>
    </row>
    <row r="49" spans="1:34">
      <c r="A49" s="752"/>
      <c r="B49" s="46" t="s">
        <v>70</v>
      </c>
      <c r="C49" s="58"/>
      <c r="D49" s="58" t="e">
        <f ca="1">D46</f>
        <v>#REF!</v>
      </c>
      <c r="E49" s="58" t="e">
        <f t="shared" ca="1" si="19"/>
        <v>#REF!</v>
      </c>
      <c r="F49" s="58" t="e">
        <f t="shared" ca="1" si="19"/>
        <v>#REF!</v>
      </c>
      <c r="G49" s="58" t="e">
        <f t="shared" ca="1" si="19"/>
        <v>#REF!</v>
      </c>
      <c r="H49" s="58" t="e">
        <f t="shared" ca="1" si="19"/>
        <v>#REF!</v>
      </c>
      <c r="I49" s="58" t="e">
        <f t="shared" ca="1" si="19"/>
        <v>#REF!</v>
      </c>
      <c r="J49" s="58" t="e">
        <f t="shared" ca="1" si="19"/>
        <v>#REF!</v>
      </c>
      <c r="K49" s="58" t="e">
        <f t="shared" ca="1" si="19"/>
        <v>#REF!</v>
      </c>
      <c r="L49" s="58" t="e">
        <f t="shared" ca="1" si="19"/>
        <v>#REF!</v>
      </c>
      <c r="M49" s="58" t="e">
        <f t="shared" ca="1" si="19"/>
        <v>#REF!</v>
      </c>
      <c r="N49" s="58" t="e">
        <f t="shared" ca="1" si="19"/>
        <v>#REF!</v>
      </c>
      <c r="O49" s="58" t="e">
        <f t="shared" ca="1" si="19"/>
        <v>#REF!</v>
      </c>
      <c r="P49" s="58" t="e">
        <f t="shared" ca="1" si="19"/>
        <v>#REF!</v>
      </c>
      <c r="Q49" s="58" t="e">
        <f t="shared" ca="1" si="19"/>
        <v>#REF!</v>
      </c>
      <c r="R49" s="58" t="e">
        <f t="shared" ca="1" si="19"/>
        <v>#REF!</v>
      </c>
      <c r="S49" s="58" t="e">
        <f t="shared" ca="1" si="19"/>
        <v>#REF!</v>
      </c>
      <c r="T49" s="58" t="e">
        <f t="shared" ca="1" si="19"/>
        <v>#REF!</v>
      </c>
      <c r="U49" s="58" t="e">
        <f t="shared" ca="1" si="19"/>
        <v>#REF!</v>
      </c>
      <c r="V49" s="58" t="e">
        <f t="shared" ca="1" si="19"/>
        <v>#REF!</v>
      </c>
      <c r="W49" s="58" t="e">
        <f t="shared" ca="1" si="19"/>
        <v>#REF!</v>
      </c>
      <c r="X49" s="58" t="e">
        <f t="shared" ca="1" si="19"/>
        <v>#REF!</v>
      </c>
      <c r="Y49" s="58" t="e">
        <f t="shared" ca="1" si="19"/>
        <v>#REF!</v>
      </c>
      <c r="Z49" s="58" t="e">
        <f t="shared" ca="1" si="19"/>
        <v>#REF!</v>
      </c>
      <c r="AA49" s="58" t="e">
        <f t="shared" ca="1" si="19"/>
        <v>#REF!</v>
      </c>
      <c r="AB49" s="58" t="e">
        <f t="shared" ca="1" si="19"/>
        <v>#REF!</v>
      </c>
      <c r="AC49" s="58" t="e">
        <f t="shared" ca="1" si="19"/>
        <v>#REF!</v>
      </c>
      <c r="AD49" s="58" t="e">
        <f t="shared" ca="1" si="19"/>
        <v>#REF!</v>
      </c>
      <c r="AE49" s="58" t="e">
        <f t="shared" ca="1" si="19"/>
        <v>#REF!</v>
      </c>
      <c r="AF49" s="58" t="e">
        <f t="shared" ca="1" si="19"/>
        <v>#REF!</v>
      </c>
      <c r="AG49" s="58" t="e">
        <f t="shared" ca="1" si="19"/>
        <v>#REF!</v>
      </c>
      <c r="AH49" s="58" t="e">
        <f t="shared" ca="1" si="19"/>
        <v>#REF!</v>
      </c>
    </row>
    <row r="50" spans="1:34">
      <c r="A50" s="753"/>
      <c r="B50" s="46" t="s">
        <v>71</v>
      </c>
      <c r="C50" s="58"/>
      <c r="D50" s="58" t="e">
        <f t="shared" ref="D50:AH50" ca="1" si="20">D48-D49</f>
        <v>#REF!</v>
      </c>
      <c r="E50" s="58" t="e">
        <f t="shared" ca="1" si="20"/>
        <v>#REF!</v>
      </c>
      <c r="F50" s="58" t="e">
        <f t="shared" ca="1" si="20"/>
        <v>#REF!</v>
      </c>
      <c r="G50" s="58" t="e">
        <f t="shared" ca="1" si="20"/>
        <v>#REF!</v>
      </c>
      <c r="H50" s="58" t="e">
        <f t="shared" ca="1" si="20"/>
        <v>#REF!</v>
      </c>
      <c r="I50" s="58" t="e">
        <f t="shared" ca="1" si="20"/>
        <v>#REF!</v>
      </c>
      <c r="J50" s="58" t="e">
        <f t="shared" ca="1" si="20"/>
        <v>#REF!</v>
      </c>
      <c r="K50" s="58" t="e">
        <f t="shared" ca="1" si="20"/>
        <v>#REF!</v>
      </c>
      <c r="L50" s="58" t="e">
        <f t="shared" ca="1" si="20"/>
        <v>#REF!</v>
      </c>
      <c r="M50" s="58" t="e">
        <f t="shared" ca="1" si="20"/>
        <v>#REF!</v>
      </c>
      <c r="N50" s="58" t="e">
        <f t="shared" ca="1" si="20"/>
        <v>#REF!</v>
      </c>
      <c r="O50" s="58" t="e">
        <f t="shared" ca="1" si="20"/>
        <v>#REF!</v>
      </c>
      <c r="P50" s="58" t="e">
        <f t="shared" ca="1" si="20"/>
        <v>#REF!</v>
      </c>
      <c r="Q50" s="58" t="e">
        <f t="shared" ca="1" si="20"/>
        <v>#REF!</v>
      </c>
      <c r="R50" s="58" t="e">
        <f t="shared" ca="1" si="20"/>
        <v>#REF!</v>
      </c>
      <c r="S50" s="58" t="e">
        <f t="shared" ca="1" si="20"/>
        <v>#REF!</v>
      </c>
      <c r="T50" s="58" t="e">
        <f t="shared" ca="1" si="20"/>
        <v>#REF!</v>
      </c>
      <c r="U50" s="58" t="e">
        <f t="shared" ca="1" si="20"/>
        <v>#REF!</v>
      </c>
      <c r="V50" s="58" t="e">
        <f t="shared" ca="1" si="20"/>
        <v>#REF!</v>
      </c>
      <c r="W50" s="58" t="e">
        <f t="shared" ca="1" si="20"/>
        <v>#REF!</v>
      </c>
      <c r="X50" s="58" t="e">
        <f t="shared" ca="1" si="20"/>
        <v>#REF!</v>
      </c>
      <c r="Y50" s="58" t="e">
        <f t="shared" ca="1" si="20"/>
        <v>#REF!</v>
      </c>
      <c r="Z50" s="58" t="e">
        <f t="shared" ca="1" si="20"/>
        <v>#REF!</v>
      </c>
      <c r="AA50" s="58" t="e">
        <f t="shared" ca="1" si="20"/>
        <v>#REF!</v>
      </c>
      <c r="AB50" s="58" t="e">
        <f t="shared" ca="1" si="20"/>
        <v>#REF!</v>
      </c>
      <c r="AC50" s="58" t="e">
        <f t="shared" ca="1" si="20"/>
        <v>#REF!</v>
      </c>
      <c r="AD50" s="58" t="e">
        <f t="shared" ca="1" si="20"/>
        <v>#REF!</v>
      </c>
      <c r="AE50" s="58" t="e">
        <f t="shared" ca="1" si="20"/>
        <v>#REF!</v>
      </c>
      <c r="AF50" s="58" t="e">
        <f t="shared" ca="1" si="20"/>
        <v>#REF!</v>
      </c>
      <c r="AG50" s="58" t="e">
        <f t="shared" ca="1" si="20"/>
        <v>#REF!</v>
      </c>
      <c r="AH50" s="58" t="e">
        <f t="shared" ca="1" si="20"/>
        <v>#REF!</v>
      </c>
    </row>
    <row r="51" spans="1:34">
      <c r="A51" s="53"/>
      <c r="B51" s="208"/>
      <c r="C51" s="60"/>
      <c r="D51" s="60"/>
      <c r="E51" s="60"/>
      <c r="F51" s="60"/>
      <c r="G51" s="60"/>
      <c r="H51" s="60"/>
      <c r="I51" s="60"/>
      <c r="J51" s="60"/>
      <c r="K51" s="60"/>
      <c r="L51" s="60"/>
      <c r="M51" s="60"/>
      <c r="N51" s="60"/>
      <c r="O51" s="60"/>
      <c r="P51" s="60"/>
      <c r="Q51" s="60"/>
      <c r="R51" s="60"/>
      <c r="S51" s="60"/>
      <c r="T51" s="60"/>
      <c r="U51" s="60"/>
      <c r="V51" s="60"/>
      <c r="W51" s="60"/>
      <c r="X51" s="60"/>
      <c r="Y51" s="60"/>
      <c r="Z51" s="60"/>
      <c r="AA51" s="60"/>
      <c r="AB51" s="60"/>
      <c r="AC51" s="60"/>
      <c r="AD51" s="60"/>
      <c r="AE51" s="60"/>
      <c r="AF51" s="60"/>
      <c r="AG51" s="60"/>
      <c r="AH51" s="60"/>
    </row>
    <row r="52" spans="1:34">
      <c r="A52" s="751" t="s">
        <v>175</v>
      </c>
      <c r="B52" s="46" t="s">
        <v>3</v>
      </c>
      <c r="C52" s="58"/>
      <c r="D52" s="58" t="e">
        <f ca="1">SUMIF(#REF!,D$5,#REF!)</f>
        <v>#REF!</v>
      </c>
      <c r="E52" s="58" t="e">
        <f ca="1">SUMIF(#REF!,E$5,#REF!)</f>
        <v>#REF!</v>
      </c>
      <c r="F52" s="58" t="e">
        <f ca="1">SUMIF(#REF!,F$5,#REF!)</f>
        <v>#REF!</v>
      </c>
      <c r="G52" s="58" t="e">
        <f ca="1">SUMIF(#REF!,G$5,#REF!)</f>
        <v>#REF!</v>
      </c>
      <c r="H52" s="58" t="e">
        <f ca="1">SUMIF(#REF!,H$5,#REF!)</f>
        <v>#REF!</v>
      </c>
      <c r="I52" s="58" t="e">
        <f ca="1">SUMIF(#REF!,I$5,#REF!)</f>
        <v>#REF!</v>
      </c>
      <c r="J52" s="58" t="e">
        <f ca="1">SUMIF(#REF!,J$5,#REF!)</f>
        <v>#REF!</v>
      </c>
      <c r="K52" s="58" t="e">
        <f ca="1">SUMIF(#REF!,K$5,#REF!)</f>
        <v>#REF!</v>
      </c>
      <c r="L52" s="58" t="e">
        <f ca="1">SUMIF(#REF!,L$5,#REF!)</f>
        <v>#REF!</v>
      </c>
      <c r="M52" s="58" t="e">
        <f ca="1">SUMIF(#REF!,M$5,#REF!)</f>
        <v>#REF!</v>
      </c>
      <c r="N52" s="58" t="e">
        <f ca="1">SUMIF(#REF!,N$5,#REF!)</f>
        <v>#REF!</v>
      </c>
      <c r="O52" s="58" t="e">
        <f ca="1">SUMIF(#REF!,O$5,#REF!)</f>
        <v>#REF!</v>
      </c>
      <c r="P52" s="58" t="e">
        <f ca="1">SUMIF(#REF!,P$5,#REF!)</f>
        <v>#REF!</v>
      </c>
      <c r="Q52" s="58" t="e">
        <f ca="1">SUMIF(#REF!,Q$5,#REF!)</f>
        <v>#REF!</v>
      </c>
      <c r="R52" s="58" t="e">
        <f ca="1">SUMIF(#REF!,R$5,#REF!)</f>
        <v>#REF!</v>
      </c>
      <c r="S52" s="58" t="e">
        <f ca="1">SUMIF(#REF!,S$5,#REF!)</f>
        <v>#REF!</v>
      </c>
      <c r="T52" s="58" t="e">
        <f ca="1">SUMIF(#REF!,T$5,#REF!)</f>
        <v>#REF!</v>
      </c>
      <c r="U52" s="58" t="e">
        <f ca="1">SUMIF(#REF!,U$5,#REF!)</f>
        <v>#REF!</v>
      </c>
      <c r="V52" s="58" t="e">
        <f ca="1">SUMIF(#REF!,V$5,#REF!)</f>
        <v>#REF!</v>
      </c>
      <c r="W52" s="58" t="e">
        <f ca="1">SUMIF(#REF!,W$5,#REF!)</f>
        <v>#REF!</v>
      </c>
      <c r="X52" s="58" t="e">
        <f ca="1">SUMIF(#REF!,X$5,#REF!)</f>
        <v>#REF!</v>
      </c>
      <c r="Y52" s="58" t="e">
        <f ca="1">SUMIF(#REF!,Y$5,#REF!)</f>
        <v>#REF!</v>
      </c>
      <c r="Z52" s="58" t="e">
        <f ca="1">SUMIF(#REF!,Z$5,#REF!)</f>
        <v>#REF!</v>
      </c>
      <c r="AA52" s="58" t="e">
        <f ca="1">SUMIF(#REF!,AA$5,#REF!)</f>
        <v>#REF!</v>
      </c>
      <c r="AB52" s="58" t="e">
        <f ca="1">SUMIF(#REF!,AB$5,#REF!)</f>
        <v>#REF!</v>
      </c>
      <c r="AC52" s="58" t="e">
        <f ca="1">SUMIF(#REF!,AC$5,#REF!)</f>
        <v>#REF!</v>
      </c>
      <c r="AD52" s="58" t="e">
        <f ca="1">SUMIF(#REF!,AD$5,#REF!)</f>
        <v>#REF!</v>
      </c>
      <c r="AE52" s="58" t="e">
        <f ca="1">SUMIF(#REF!,AE$5,#REF!)</f>
        <v>#REF!</v>
      </c>
      <c r="AF52" s="58" t="e">
        <f ca="1">SUMIF(#REF!,AF$5,#REF!)</f>
        <v>#REF!</v>
      </c>
      <c r="AG52" s="58" t="e">
        <f ca="1">SUMIF(#REF!,AG$5,#REF!)</f>
        <v>#REF!</v>
      </c>
      <c r="AH52" s="58" t="e">
        <f ca="1">SUMIF(#REF!,AH$5,#REF!)</f>
        <v>#REF!</v>
      </c>
    </row>
    <row r="53" spans="1:34">
      <c r="A53" s="752"/>
      <c r="B53" s="46" t="s">
        <v>4</v>
      </c>
      <c r="C53" s="58"/>
      <c r="D53" s="58" t="e">
        <f ca="1">SUMIF(#REF!,D$5,#REF!)</f>
        <v>#REF!</v>
      </c>
      <c r="E53" s="58" t="e">
        <f ca="1">SUMIF(#REF!,E$5,#REF!)</f>
        <v>#REF!</v>
      </c>
      <c r="F53" s="58" t="e">
        <f ca="1">SUMIF(#REF!,F$5,#REF!)</f>
        <v>#REF!</v>
      </c>
      <c r="G53" s="58" t="e">
        <f ca="1">SUMIF(#REF!,G$5,#REF!)</f>
        <v>#REF!</v>
      </c>
      <c r="H53" s="58" t="e">
        <f ca="1">SUMIF(#REF!,H$5,#REF!)</f>
        <v>#REF!</v>
      </c>
      <c r="I53" s="58" t="e">
        <f ca="1">SUMIF(#REF!,I$5,#REF!)</f>
        <v>#REF!</v>
      </c>
      <c r="J53" s="58" t="e">
        <f ca="1">SUMIF(#REF!,J$5,#REF!)</f>
        <v>#REF!</v>
      </c>
      <c r="K53" s="58" t="e">
        <f ca="1">SUMIF(#REF!,K$5,#REF!)</f>
        <v>#REF!</v>
      </c>
      <c r="L53" s="58" t="e">
        <f ca="1">SUMIF(#REF!,L$5,#REF!)</f>
        <v>#REF!</v>
      </c>
      <c r="M53" s="58" t="e">
        <f ca="1">SUMIF(#REF!,M$5,#REF!)</f>
        <v>#REF!</v>
      </c>
      <c r="N53" s="58" t="e">
        <f ca="1">SUMIF(#REF!,N$5,#REF!)</f>
        <v>#REF!</v>
      </c>
      <c r="O53" s="58" t="e">
        <f ca="1">SUMIF(#REF!,O$5,#REF!)</f>
        <v>#REF!</v>
      </c>
      <c r="P53" s="58" t="e">
        <f ca="1">SUMIF(#REF!,P$5,#REF!)</f>
        <v>#REF!</v>
      </c>
      <c r="Q53" s="58" t="e">
        <f ca="1">SUMIF(#REF!,Q$5,#REF!)</f>
        <v>#REF!</v>
      </c>
      <c r="R53" s="58" t="e">
        <f ca="1">SUMIF(#REF!,R$5,#REF!)</f>
        <v>#REF!</v>
      </c>
      <c r="S53" s="58" t="e">
        <f ca="1">SUMIF(#REF!,S$5,#REF!)</f>
        <v>#REF!</v>
      </c>
      <c r="T53" s="58" t="e">
        <f ca="1">SUMIF(#REF!,T$5,#REF!)</f>
        <v>#REF!</v>
      </c>
      <c r="U53" s="58" t="e">
        <f ca="1">SUMIF(#REF!,U$5,#REF!)</f>
        <v>#REF!</v>
      </c>
      <c r="V53" s="58" t="e">
        <f ca="1">SUMIF(#REF!,V$5,#REF!)</f>
        <v>#REF!</v>
      </c>
      <c r="W53" s="58" t="e">
        <f ca="1">SUMIF(#REF!,W$5,#REF!)</f>
        <v>#REF!</v>
      </c>
      <c r="X53" s="58" t="e">
        <f ca="1">SUMIF(#REF!,X$5,#REF!)</f>
        <v>#REF!</v>
      </c>
      <c r="Y53" s="58" t="e">
        <f ca="1">SUMIF(#REF!,Y$5,#REF!)</f>
        <v>#REF!</v>
      </c>
      <c r="Z53" s="58" t="e">
        <f ca="1">SUMIF(#REF!,Z$5,#REF!)</f>
        <v>#REF!</v>
      </c>
      <c r="AA53" s="58" t="e">
        <f ca="1">SUMIF(#REF!,AA$5,#REF!)</f>
        <v>#REF!</v>
      </c>
      <c r="AB53" s="58" t="e">
        <f ca="1">SUMIF(#REF!,AB$5,#REF!)</f>
        <v>#REF!</v>
      </c>
      <c r="AC53" s="58" t="e">
        <f ca="1">SUMIF(#REF!,AC$5,#REF!)</f>
        <v>#REF!</v>
      </c>
      <c r="AD53" s="58" t="e">
        <f ca="1">SUMIF(#REF!,AD$5,#REF!)</f>
        <v>#REF!</v>
      </c>
      <c r="AE53" s="58" t="e">
        <f ca="1">SUMIF(#REF!,AE$5,#REF!)</f>
        <v>#REF!</v>
      </c>
      <c r="AF53" s="58" t="e">
        <f ca="1">SUMIF(#REF!,AF$5,#REF!)</f>
        <v>#REF!</v>
      </c>
      <c r="AG53" s="58" t="e">
        <f ca="1">SUMIF(#REF!,AG$5,#REF!)</f>
        <v>#REF!</v>
      </c>
      <c r="AH53" s="58" t="e">
        <f ca="1">SUMIF(#REF!,AH$5,#REF!)</f>
        <v>#REF!</v>
      </c>
    </row>
    <row r="54" spans="1:34">
      <c r="A54" s="752"/>
      <c r="B54" s="46" t="s">
        <v>68</v>
      </c>
      <c r="C54" s="58"/>
      <c r="D54" s="58" t="e">
        <f t="shared" ref="D54:AH54" ca="1" si="21">D52-D53</f>
        <v>#REF!</v>
      </c>
      <c r="E54" s="58" t="e">
        <f t="shared" ca="1" si="21"/>
        <v>#REF!</v>
      </c>
      <c r="F54" s="58" t="e">
        <f t="shared" ca="1" si="21"/>
        <v>#REF!</v>
      </c>
      <c r="G54" s="58" t="e">
        <f t="shared" ca="1" si="21"/>
        <v>#REF!</v>
      </c>
      <c r="H54" s="58" t="e">
        <f t="shared" ca="1" si="21"/>
        <v>#REF!</v>
      </c>
      <c r="I54" s="58" t="e">
        <f t="shared" ca="1" si="21"/>
        <v>#REF!</v>
      </c>
      <c r="J54" s="58" t="e">
        <f t="shared" ca="1" si="21"/>
        <v>#REF!</v>
      </c>
      <c r="K54" s="58" t="e">
        <f t="shared" ca="1" si="21"/>
        <v>#REF!</v>
      </c>
      <c r="L54" s="58" t="e">
        <f t="shared" ca="1" si="21"/>
        <v>#REF!</v>
      </c>
      <c r="M54" s="58" t="e">
        <f t="shared" ca="1" si="21"/>
        <v>#REF!</v>
      </c>
      <c r="N54" s="58" t="e">
        <f t="shared" ca="1" si="21"/>
        <v>#REF!</v>
      </c>
      <c r="O54" s="58" t="e">
        <f t="shared" ca="1" si="21"/>
        <v>#REF!</v>
      </c>
      <c r="P54" s="58" t="e">
        <f t="shared" ca="1" si="21"/>
        <v>#REF!</v>
      </c>
      <c r="Q54" s="58" t="e">
        <f t="shared" ca="1" si="21"/>
        <v>#REF!</v>
      </c>
      <c r="R54" s="58" t="e">
        <f t="shared" ca="1" si="21"/>
        <v>#REF!</v>
      </c>
      <c r="S54" s="58" t="e">
        <f t="shared" ca="1" si="21"/>
        <v>#REF!</v>
      </c>
      <c r="T54" s="58" t="e">
        <f t="shared" ca="1" si="21"/>
        <v>#REF!</v>
      </c>
      <c r="U54" s="58" t="e">
        <f t="shared" ca="1" si="21"/>
        <v>#REF!</v>
      </c>
      <c r="V54" s="58" t="e">
        <f t="shared" ca="1" si="21"/>
        <v>#REF!</v>
      </c>
      <c r="W54" s="58" t="e">
        <f t="shared" ca="1" si="21"/>
        <v>#REF!</v>
      </c>
      <c r="X54" s="58" t="e">
        <f t="shared" ca="1" si="21"/>
        <v>#REF!</v>
      </c>
      <c r="Y54" s="58" t="e">
        <f t="shared" ca="1" si="21"/>
        <v>#REF!</v>
      </c>
      <c r="Z54" s="58" t="e">
        <f t="shared" ca="1" si="21"/>
        <v>#REF!</v>
      </c>
      <c r="AA54" s="58" t="e">
        <f t="shared" ca="1" si="21"/>
        <v>#REF!</v>
      </c>
      <c r="AB54" s="58" t="e">
        <f t="shared" ca="1" si="21"/>
        <v>#REF!</v>
      </c>
      <c r="AC54" s="58" t="e">
        <f t="shared" ca="1" si="21"/>
        <v>#REF!</v>
      </c>
      <c r="AD54" s="58" t="e">
        <f t="shared" ca="1" si="21"/>
        <v>#REF!</v>
      </c>
      <c r="AE54" s="58" t="e">
        <f t="shared" ca="1" si="21"/>
        <v>#REF!</v>
      </c>
      <c r="AF54" s="58" t="e">
        <f t="shared" ca="1" si="21"/>
        <v>#REF!</v>
      </c>
      <c r="AG54" s="58" t="e">
        <f t="shared" ca="1" si="21"/>
        <v>#REF!</v>
      </c>
      <c r="AH54" s="58" t="e">
        <f t="shared" ca="1" si="21"/>
        <v>#REF!</v>
      </c>
    </row>
    <row r="55" spans="1:34">
      <c r="A55" s="752"/>
      <c r="B55" s="46" t="s">
        <v>69</v>
      </c>
      <c r="C55" s="58"/>
      <c r="D55" s="58" t="e">
        <f ca="1">D52</f>
        <v>#REF!</v>
      </c>
      <c r="E55" s="58" t="e">
        <f t="shared" ref="E55:AH56" ca="1" si="22">E52+D55</f>
        <v>#REF!</v>
      </c>
      <c r="F55" s="58" t="e">
        <f t="shared" ca="1" si="22"/>
        <v>#REF!</v>
      </c>
      <c r="G55" s="58" t="e">
        <f t="shared" ca="1" si="22"/>
        <v>#REF!</v>
      </c>
      <c r="H55" s="58" t="e">
        <f t="shared" ca="1" si="22"/>
        <v>#REF!</v>
      </c>
      <c r="I55" s="58" t="e">
        <f t="shared" ca="1" si="22"/>
        <v>#REF!</v>
      </c>
      <c r="J55" s="58" t="e">
        <f t="shared" ca="1" si="22"/>
        <v>#REF!</v>
      </c>
      <c r="K55" s="58" t="e">
        <f t="shared" ca="1" si="22"/>
        <v>#REF!</v>
      </c>
      <c r="L55" s="58" t="e">
        <f t="shared" ca="1" si="22"/>
        <v>#REF!</v>
      </c>
      <c r="M55" s="58" t="e">
        <f t="shared" ca="1" si="22"/>
        <v>#REF!</v>
      </c>
      <c r="N55" s="58" t="e">
        <f t="shared" ca="1" si="22"/>
        <v>#REF!</v>
      </c>
      <c r="O55" s="58" t="e">
        <f t="shared" ca="1" si="22"/>
        <v>#REF!</v>
      </c>
      <c r="P55" s="58" t="e">
        <f t="shared" ca="1" si="22"/>
        <v>#REF!</v>
      </c>
      <c r="Q55" s="58" t="e">
        <f t="shared" ca="1" si="22"/>
        <v>#REF!</v>
      </c>
      <c r="R55" s="58" t="e">
        <f t="shared" ca="1" si="22"/>
        <v>#REF!</v>
      </c>
      <c r="S55" s="58" t="e">
        <f t="shared" ca="1" si="22"/>
        <v>#REF!</v>
      </c>
      <c r="T55" s="58" t="e">
        <f t="shared" ca="1" si="22"/>
        <v>#REF!</v>
      </c>
      <c r="U55" s="58" t="e">
        <f t="shared" ca="1" si="22"/>
        <v>#REF!</v>
      </c>
      <c r="V55" s="58" t="e">
        <f t="shared" ca="1" si="22"/>
        <v>#REF!</v>
      </c>
      <c r="W55" s="58" t="e">
        <f t="shared" ca="1" si="22"/>
        <v>#REF!</v>
      </c>
      <c r="X55" s="58" t="e">
        <f t="shared" ca="1" si="22"/>
        <v>#REF!</v>
      </c>
      <c r="Y55" s="58" t="e">
        <f t="shared" ca="1" si="22"/>
        <v>#REF!</v>
      </c>
      <c r="Z55" s="58" t="e">
        <f t="shared" ca="1" si="22"/>
        <v>#REF!</v>
      </c>
      <c r="AA55" s="58" t="e">
        <f t="shared" ca="1" si="22"/>
        <v>#REF!</v>
      </c>
      <c r="AB55" s="58" t="e">
        <f t="shared" ca="1" si="22"/>
        <v>#REF!</v>
      </c>
      <c r="AC55" s="58" t="e">
        <f t="shared" ca="1" si="22"/>
        <v>#REF!</v>
      </c>
      <c r="AD55" s="58" t="e">
        <f t="shared" ca="1" si="22"/>
        <v>#REF!</v>
      </c>
      <c r="AE55" s="58" t="e">
        <f t="shared" ca="1" si="22"/>
        <v>#REF!</v>
      </c>
      <c r="AF55" s="58" t="e">
        <f t="shared" ca="1" si="22"/>
        <v>#REF!</v>
      </c>
      <c r="AG55" s="58" t="e">
        <f t="shared" ca="1" si="22"/>
        <v>#REF!</v>
      </c>
      <c r="AH55" s="58" t="e">
        <f t="shared" ca="1" si="22"/>
        <v>#REF!</v>
      </c>
    </row>
    <row r="56" spans="1:34">
      <c r="A56" s="752"/>
      <c r="B56" s="46" t="s">
        <v>70</v>
      </c>
      <c r="C56" s="58"/>
      <c r="D56" s="58" t="e">
        <f ca="1">D53</f>
        <v>#REF!</v>
      </c>
      <c r="E56" s="58" t="e">
        <f t="shared" ca="1" si="22"/>
        <v>#REF!</v>
      </c>
      <c r="F56" s="58" t="e">
        <f t="shared" ca="1" si="22"/>
        <v>#REF!</v>
      </c>
      <c r="G56" s="58" t="e">
        <f t="shared" ca="1" si="22"/>
        <v>#REF!</v>
      </c>
      <c r="H56" s="58" t="e">
        <f t="shared" ca="1" si="22"/>
        <v>#REF!</v>
      </c>
      <c r="I56" s="58" t="e">
        <f t="shared" ca="1" si="22"/>
        <v>#REF!</v>
      </c>
      <c r="J56" s="58" t="e">
        <f t="shared" ca="1" si="22"/>
        <v>#REF!</v>
      </c>
      <c r="K56" s="58" t="e">
        <f t="shared" ca="1" si="22"/>
        <v>#REF!</v>
      </c>
      <c r="L56" s="58" t="e">
        <f t="shared" ca="1" si="22"/>
        <v>#REF!</v>
      </c>
      <c r="M56" s="58" t="e">
        <f t="shared" ca="1" si="22"/>
        <v>#REF!</v>
      </c>
      <c r="N56" s="58" t="e">
        <f t="shared" ca="1" si="22"/>
        <v>#REF!</v>
      </c>
      <c r="O56" s="58" t="e">
        <f t="shared" ca="1" si="22"/>
        <v>#REF!</v>
      </c>
      <c r="P56" s="58" t="e">
        <f t="shared" ca="1" si="22"/>
        <v>#REF!</v>
      </c>
      <c r="Q56" s="58" t="e">
        <f t="shared" ca="1" si="22"/>
        <v>#REF!</v>
      </c>
      <c r="R56" s="58" t="e">
        <f t="shared" ca="1" si="22"/>
        <v>#REF!</v>
      </c>
      <c r="S56" s="58" t="e">
        <f t="shared" ca="1" si="22"/>
        <v>#REF!</v>
      </c>
      <c r="T56" s="58" t="e">
        <f t="shared" ca="1" si="22"/>
        <v>#REF!</v>
      </c>
      <c r="U56" s="58" t="e">
        <f t="shared" ca="1" si="22"/>
        <v>#REF!</v>
      </c>
      <c r="V56" s="58" t="e">
        <f t="shared" ca="1" si="22"/>
        <v>#REF!</v>
      </c>
      <c r="W56" s="58" t="e">
        <f t="shared" ca="1" si="22"/>
        <v>#REF!</v>
      </c>
      <c r="X56" s="58" t="e">
        <f t="shared" ca="1" si="22"/>
        <v>#REF!</v>
      </c>
      <c r="Y56" s="58" t="e">
        <f t="shared" ca="1" si="22"/>
        <v>#REF!</v>
      </c>
      <c r="Z56" s="58" t="e">
        <f t="shared" ca="1" si="22"/>
        <v>#REF!</v>
      </c>
      <c r="AA56" s="58" t="e">
        <f t="shared" ca="1" si="22"/>
        <v>#REF!</v>
      </c>
      <c r="AB56" s="58" t="e">
        <f t="shared" ca="1" si="22"/>
        <v>#REF!</v>
      </c>
      <c r="AC56" s="58" t="e">
        <f t="shared" ca="1" si="22"/>
        <v>#REF!</v>
      </c>
      <c r="AD56" s="58" t="e">
        <f t="shared" ca="1" si="22"/>
        <v>#REF!</v>
      </c>
      <c r="AE56" s="58" t="e">
        <f t="shared" ca="1" si="22"/>
        <v>#REF!</v>
      </c>
      <c r="AF56" s="58" t="e">
        <f t="shared" ca="1" si="22"/>
        <v>#REF!</v>
      </c>
      <c r="AG56" s="58" t="e">
        <f t="shared" ca="1" si="22"/>
        <v>#REF!</v>
      </c>
      <c r="AH56" s="58" t="e">
        <f t="shared" ca="1" si="22"/>
        <v>#REF!</v>
      </c>
    </row>
    <row r="57" spans="1:34">
      <c r="A57" s="753"/>
      <c r="B57" s="46" t="s">
        <v>71</v>
      </c>
      <c r="C57" s="58"/>
      <c r="D57" s="58" t="e">
        <f t="shared" ref="D57:AH57" ca="1" si="23">D55-D56</f>
        <v>#REF!</v>
      </c>
      <c r="E57" s="58" t="e">
        <f t="shared" ca="1" si="23"/>
        <v>#REF!</v>
      </c>
      <c r="F57" s="58" t="e">
        <f t="shared" ca="1" si="23"/>
        <v>#REF!</v>
      </c>
      <c r="G57" s="58" t="e">
        <f t="shared" ca="1" si="23"/>
        <v>#REF!</v>
      </c>
      <c r="H57" s="58" t="e">
        <f t="shared" ca="1" si="23"/>
        <v>#REF!</v>
      </c>
      <c r="I57" s="58" t="e">
        <f t="shared" ca="1" si="23"/>
        <v>#REF!</v>
      </c>
      <c r="J57" s="58" t="e">
        <f t="shared" ca="1" si="23"/>
        <v>#REF!</v>
      </c>
      <c r="K57" s="58" t="e">
        <f t="shared" ca="1" si="23"/>
        <v>#REF!</v>
      </c>
      <c r="L57" s="58" t="e">
        <f t="shared" ca="1" si="23"/>
        <v>#REF!</v>
      </c>
      <c r="M57" s="58" t="e">
        <f t="shared" ca="1" si="23"/>
        <v>#REF!</v>
      </c>
      <c r="N57" s="58" t="e">
        <f t="shared" ca="1" si="23"/>
        <v>#REF!</v>
      </c>
      <c r="O57" s="58" t="e">
        <f t="shared" ca="1" si="23"/>
        <v>#REF!</v>
      </c>
      <c r="P57" s="58" t="e">
        <f t="shared" ca="1" si="23"/>
        <v>#REF!</v>
      </c>
      <c r="Q57" s="58" t="e">
        <f t="shared" ca="1" si="23"/>
        <v>#REF!</v>
      </c>
      <c r="R57" s="58" t="e">
        <f t="shared" ca="1" si="23"/>
        <v>#REF!</v>
      </c>
      <c r="S57" s="58" t="e">
        <f t="shared" ca="1" si="23"/>
        <v>#REF!</v>
      </c>
      <c r="T57" s="58" t="e">
        <f t="shared" ca="1" si="23"/>
        <v>#REF!</v>
      </c>
      <c r="U57" s="58" t="e">
        <f t="shared" ca="1" si="23"/>
        <v>#REF!</v>
      </c>
      <c r="V57" s="58" t="e">
        <f t="shared" ca="1" si="23"/>
        <v>#REF!</v>
      </c>
      <c r="W57" s="58" t="e">
        <f t="shared" ca="1" si="23"/>
        <v>#REF!</v>
      </c>
      <c r="X57" s="58" t="e">
        <f t="shared" ca="1" si="23"/>
        <v>#REF!</v>
      </c>
      <c r="Y57" s="58" t="e">
        <f t="shared" ca="1" si="23"/>
        <v>#REF!</v>
      </c>
      <c r="Z57" s="58" t="e">
        <f t="shared" ca="1" si="23"/>
        <v>#REF!</v>
      </c>
      <c r="AA57" s="58" t="e">
        <f t="shared" ca="1" si="23"/>
        <v>#REF!</v>
      </c>
      <c r="AB57" s="58" t="e">
        <f t="shared" ca="1" si="23"/>
        <v>#REF!</v>
      </c>
      <c r="AC57" s="58" t="e">
        <f t="shared" ca="1" si="23"/>
        <v>#REF!</v>
      </c>
      <c r="AD57" s="58" t="e">
        <f t="shared" ca="1" si="23"/>
        <v>#REF!</v>
      </c>
      <c r="AE57" s="58" t="e">
        <f t="shared" ca="1" si="23"/>
        <v>#REF!</v>
      </c>
      <c r="AF57" s="58" t="e">
        <f t="shared" ca="1" si="23"/>
        <v>#REF!</v>
      </c>
      <c r="AG57" s="58" t="e">
        <f t="shared" ca="1" si="23"/>
        <v>#REF!</v>
      </c>
      <c r="AH57" s="58" t="e">
        <f t="shared" ca="1" si="23"/>
        <v>#REF!</v>
      </c>
    </row>
    <row r="58" spans="1:34">
      <c r="A58" s="53"/>
      <c r="B58" s="208"/>
      <c r="C58" s="60"/>
      <c r="D58" s="60"/>
      <c r="E58" s="60"/>
      <c r="F58" s="60"/>
      <c r="G58" s="60"/>
      <c r="H58" s="60"/>
      <c r="I58" s="60"/>
      <c r="J58" s="60"/>
      <c r="K58" s="60"/>
      <c r="L58" s="60"/>
      <c r="M58" s="60"/>
      <c r="N58" s="60"/>
      <c r="O58" s="60"/>
      <c r="P58" s="60"/>
      <c r="Q58" s="60"/>
      <c r="R58" s="60"/>
      <c r="S58" s="60"/>
      <c r="T58" s="60"/>
      <c r="U58" s="60"/>
      <c r="V58" s="60"/>
      <c r="W58" s="60"/>
      <c r="X58" s="60"/>
      <c r="Y58" s="60"/>
      <c r="Z58" s="60"/>
      <c r="AA58" s="60"/>
      <c r="AB58" s="60"/>
      <c r="AC58" s="60"/>
      <c r="AD58" s="60"/>
      <c r="AE58" s="60"/>
      <c r="AF58" s="60"/>
      <c r="AG58" s="60"/>
      <c r="AH58" s="60"/>
    </row>
    <row r="59" spans="1:34">
      <c r="A59" s="751" t="s">
        <v>176</v>
      </c>
      <c r="B59" s="46" t="s">
        <v>3</v>
      </c>
      <c r="C59" s="58"/>
      <c r="D59" s="58" t="e">
        <f ca="1">SUMIF(#REF!,D$5,#REF!)</f>
        <v>#REF!</v>
      </c>
      <c r="E59" s="58" t="e">
        <f ca="1">SUMIF(#REF!,E$5,#REF!)</f>
        <v>#REF!</v>
      </c>
      <c r="F59" s="58" t="e">
        <f ca="1">SUMIF(#REF!,F$5,#REF!)</f>
        <v>#REF!</v>
      </c>
      <c r="G59" s="58" t="e">
        <f ca="1">SUMIF(#REF!,G$5,#REF!)</f>
        <v>#REF!</v>
      </c>
      <c r="H59" s="58" t="e">
        <f ca="1">SUMIF(#REF!,H$5,#REF!)</f>
        <v>#REF!</v>
      </c>
      <c r="I59" s="58" t="e">
        <f ca="1">SUMIF(#REF!,I$5,#REF!)</f>
        <v>#REF!</v>
      </c>
      <c r="J59" s="58" t="e">
        <f ca="1">SUMIF(#REF!,J$5,#REF!)</f>
        <v>#REF!</v>
      </c>
      <c r="K59" s="58" t="e">
        <f ca="1">SUMIF(#REF!,K$5,#REF!)</f>
        <v>#REF!</v>
      </c>
      <c r="L59" s="58" t="e">
        <f ca="1">SUMIF(#REF!,L$5,#REF!)</f>
        <v>#REF!</v>
      </c>
      <c r="M59" s="58" t="e">
        <f ca="1">SUMIF(#REF!,M$5,#REF!)</f>
        <v>#REF!</v>
      </c>
      <c r="N59" s="58" t="e">
        <f ca="1">SUMIF(#REF!,N$5,#REF!)</f>
        <v>#REF!</v>
      </c>
      <c r="O59" s="58" t="e">
        <f ca="1">SUMIF(#REF!,O$5,#REF!)</f>
        <v>#REF!</v>
      </c>
      <c r="P59" s="58" t="e">
        <f ca="1">SUMIF(#REF!,P$5,#REF!)</f>
        <v>#REF!</v>
      </c>
      <c r="Q59" s="58" t="e">
        <f ca="1">SUMIF(#REF!,Q$5,#REF!)</f>
        <v>#REF!</v>
      </c>
      <c r="R59" s="58" t="e">
        <f ca="1">SUMIF(#REF!,R$5,#REF!)</f>
        <v>#REF!</v>
      </c>
      <c r="S59" s="58" t="e">
        <f ca="1">SUMIF(#REF!,S$5,#REF!)</f>
        <v>#REF!</v>
      </c>
      <c r="T59" s="58" t="e">
        <f ca="1">SUMIF(#REF!,T$5,#REF!)</f>
        <v>#REF!</v>
      </c>
      <c r="U59" s="58" t="e">
        <f ca="1">SUMIF(#REF!,U$5,#REF!)</f>
        <v>#REF!</v>
      </c>
      <c r="V59" s="58" t="e">
        <f ca="1">SUMIF(#REF!,V$5,#REF!)</f>
        <v>#REF!</v>
      </c>
      <c r="W59" s="58" t="e">
        <f ca="1">SUMIF(#REF!,W$5,#REF!)</f>
        <v>#REF!</v>
      </c>
      <c r="X59" s="58" t="e">
        <f ca="1">SUMIF(#REF!,X$5,#REF!)</f>
        <v>#REF!</v>
      </c>
      <c r="Y59" s="58" t="e">
        <f ca="1">SUMIF(#REF!,Y$5,#REF!)</f>
        <v>#REF!</v>
      </c>
      <c r="Z59" s="58" t="e">
        <f ca="1">SUMIF(#REF!,Z$5,#REF!)</f>
        <v>#REF!</v>
      </c>
      <c r="AA59" s="58" t="e">
        <f ca="1">SUMIF(#REF!,AA$5,#REF!)</f>
        <v>#REF!</v>
      </c>
      <c r="AB59" s="58" t="e">
        <f ca="1">SUMIF(#REF!,AB$5,#REF!)</f>
        <v>#REF!</v>
      </c>
      <c r="AC59" s="58" t="e">
        <f ca="1">SUMIF(#REF!,AC$5,#REF!)</f>
        <v>#REF!</v>
      </c>
      <c r="AD59" s="58" t="e">
        <f ca="1">SUMIF(#REF!,AD$5,#REF!)</f>
        <v>#REF!</v>
      </c>
      <c r="AE59" s="58" t="e">
        <f ca="1">SUMIF(#REF!,AE$5,#REF!)</f>
        <v>#REF!</v>
      </c>
      <c r="AF59" s="58" t="e">
        <f ca="1">SUMIF(#REF!,AF$5,#REF!)</f>
        <v>#REF!</v>
      </c>
      <c r="AG59" s="58" t="e">
        <f ca="1">SUMIF(#REF!,AG$5,#REF!)</f>
        <v>#REF!</v>
      </c>
      <c r="AH59" s="58" t="e">
        <f ca="1">SUMIF(#REF!,AH$5,#REF!)</f>
        <v>#REF!</v>
      </c>
    </row>
    <row r="60" spans="1:34">
      <c r="A60" s="752"/>
      <c r="B60" s="46" t="s">
        <v>4</v>
      </c>
      <c r="C60" s="58"/>
      <c r="D60" s="58" t="e">
        <f ca="1">SUMIF(#REF!,D$5,#REF!)</f>
        <v>#REF!</v>
      </c>
      <c r="E60" s="58" t="e">
        <f ca="1">SUMIF(#REF!,E$5,#REF!)</f>
        <v>#REF!</v>
      </c>
      <c r="F60" s="58" t="e">
        <f ca="1">SUMIF(#REF!,F$5,#REF!)</f>
        <v>#REF!</v>
      </c>
      <c r="G60" s="58" t="e">
        <f ca="1">SUMIF(#REF!,G$5,#REF!)</f>
        <v>#REF!</v>
      </c>
      <c r="H60" s="58" t="e">
        <f ca="1">SUMIF(#REF!,H$5,#REF!)</f>
        <v>#REF!</v>
      </c>
      <c r="I60" s="58" t="e">
        <f ca="1">SUMIF(#REF!,I$5,#REF!)</f>
        <v>#REF!</v>
      </c>
      <c r="J60" s="58" t="e">
        <f ca="1">SUMIF(#REF!,J$5,#REF!)</f>
        <v>#REF!</v>
      </c>
      <c r="K60" s="58" t="e">
        <f ca="1">SUMIF(#REF!,K$5,#REF!)</f>
        <v>#REF!</v>
      </c>
      <c r="L60" s="58" t="e">
        <f ca="1">SUMIF(#REF!,L$5,#REF!)</f>
        <v>#REF!</v>
      </c>
      <c r="M60" s="58" t="e">
        <f ca="1">SUMIF(#REF!,M$5,#REF!)</f>
        <v>#REF!</v>
      </c>
      <c r="N60" s="58" t="e">
        <f ca="1">SUMIF(#REF!,N$5,#REF!)</f>
        <v>#REF!</v>
      </c>
      <c r="O60" s="58" t="e">
        <f ca="1">SUMIF(#REF!,O$5,#REF!)</f>
        <v>#REF!</v>
      </c>
      <c r="P60" s="58" t="e">
        <f ca="1">SUMIF(#REF!,P$5,#REF!)</f>
        <v>#REF!</v>
      </c>
      <c r="Q60" s="58" t="e">
        <f ca="1">SUMIF(#REF!,Q$5,#REF!)</f>
        <v>#REF!</v>
      </c>
      <c r="R60" s="58" t="e">
        <f ca="1">SUMIF(#REF!,R$5,#REF!)</f>
        <v>#REF!</v>
      </c>
      <c r="S60" s="58" t="e">
        <f ca="1">SUMIF(#REF!,S$5,#REF!)</f>
        <v>#REF!</v>
      </c>
      <c r="T60" s="58" t="e">
        <f ca="1">SUMIF(#REF!,T$5,#REF!)</f>
        <v>#REF!</v>
      </c>
      <c r="U60" s="58" t="e">
        <f ca="1">SUMIF(#REF!,U$5,#REF!)</f>
        <v>#REF!</v>
      </c>
      <c r="V60" s="58" t="e">
        <f ca="1">SUMIF(#REF!,V$5,#REF!)</f>
        <v>#REF!</v>
      </c>
      <c r="W60" s="58" t="e">
        <f ca="1">SUMIF(#REF!,W$5,#REF!)</f>
        <v>#REF!</v>
      </c>
      <c r="X60" s="58" t="e">
        <f ca="1">SUMIF(#REF!,X$5,#REF!)</f>
        <v>#REF!</v>
      </c>
      <c r="Y60" s="58" t="e">
        <f ca="1">SUMIF(#REF!,Y$5,#REF!)</f>
        <v>#REF!</v>
      </c>
      <c r="Z60" s="58" t="e">
        <f ca="1">SUMIF(#REF!,Z$5,#REF!)</f>
        <v>#REF!</v>
      </c>
      <c r="AA60" s="58" t="e">
        <f ca="1">SUMIF(#REF!,AA$5,#REF!)</f>
        <v>#REF!</v>
      </c>
      <c r="AB60" s="58" t="e">
        <f ca="1">SUMIF(#REF!,AB$5,#REF!)</f>
        <v>#REF!</v>
      </c>
      <c r="AC60" s="58" t="e">
        <f ca="1">SUMIF(#REF!,AC$5,#REF!)</f>
        <v>#REF!</v>
      </c>
      <c r="AD60" s="58" t="e">
        <f ca="1">SUMIF(#REF!,AD$5,#REF!)</f>
        <v>#REF!</v>
      </c>
      <c r="AE60" s="58" t="e">
        <f ca="1">SUMIF(#REF!,AE$5,#REF!)</f>
        <v>#REF!</v>
      </c>
      <c r="AF60" s="58" t="e">
        <f ca="1">SUMIF(#REF!,AF$5,#REF!)</f>
        <v>#REF!</v>
      </c>
      <c r="AG60" s="58" t="e">
        <f ca="1">SUMIF(#REF!,AG$5,#REF!)</f>
        <v>#REF!</v>
      </c>
      <c r="AH60" s="58" t="e">
        <f ca="1">SUMIF(#REF!,AH$5,#REF!)</f>
        <v>#REF!</v>
      </c>
    </row>
    <row r="61" spans="1:34">
      <c r="A61" s="752"/>
      <c r="B61" s="46" t="s">
        <v>68</v>
      </c>
      <c r="C61" s="58"/>
      <c r="D61" s="58" t="e">
        <f t="shared" ref="D61:AH61" ca="1" si="24">D59-D60</f>
        <v>#REF!</v>
      </c>
      <c r="E61" s="58" t="e">
        <f t="shared" ca="1" si="24"/>
        <v>#REF!</v>
      </c>
      <c r="F61" s="58" t="e">
        <f t="shared" ca="1" si="24"/>
        <v>#REF!</v>
      </c>
      <c r="G61" s="58" t="e">
        <f t="shared" ca="1" si="24"/>
        <v>#REF!</v>
      </c>
      <c r="H61" s="58" t="e">
        <f t="shared" ca="1" si="24"/>
        <v>#REF!</v>
      </c>
      <c r="I61" s="58" t="e">
        <f t="shared" ca="1" si="24"/>
        <v>#REF!</v>
      </c>
      <c r="J61" s="58" t="e">
        <f t="shared" ca="1" si="24"/>
        <v>#REF!</v>
      </c>
      <c r="K61" s="58" t="e">
        <f t="shared" ca="1" si="24"/>
        <v>#REF!</v>
      </c>
      <c r="L61" s="58" t="e">
        <f t="shared" ca="1" si="24"/>
        <v>#REF!</v>
      </c>
      <c r="M61" s="58" t="e">
        <f t="shared" ca="1" si="24"/>
        <v>#REF!</v>
      </c>
      <c r="N61" s="58" t="e">
        <f t="shared" ca="1" si="24"/>
        <v>#REF!</v>
      </c>
      <c r="O61" s="58" t="e">
        <f t="shared" ca="1" si="24"/>
        <v>#REF!</v>
      </c>
      <c r="P61" s="58" t="e">
        <f t="shared" ca="1" si="24"/>
        <v>#REF!</v>
      </c>
      <c r="Q61" s="58" t="e">
        <f t="shared" ca="1" si="24"/>
        <v>#REF!</v>
      </c>
      <c r="R61" s="58" t="e">
        <f t="shared" ca="1" si="24"/>
        <v>#REF!</v>
      </c>
      <c r="S61" s="58" t="e">
        <f t="shared" ca="1" si="24"/>
        <v>#REF!</v>
      </c>
      <c r="T61" s="58" t="e">
        <f t="shared" ca="1" si="24"/>
        <v>#REF!</v>
      </c>
      <c r="U61" s="58" t="e">
        <f t="shared" ca="1" si="24"/>
        <v>#REF!</v>
      </c>
      <c r="V61" s="58" t="e">
        <f t="shared" ca="1" si="24"/>
        <v>#REF!</v>
      </c>
      <c r="W61" s="58" t="e">
        <f t="shared" ca="1" si="24"/>
        <v>#REF!</v>
      </c>
      <c r="X61" s="58" t="e">
        <f t="shared" ca="1" si="24"/>
        <v>#REF!</v>
      </c>
      <c r="Y61" s="58" t="e">
        <f t="shared" ca="1" si="24"/>
        <v>#REF!</v>
      </c>
      <c r="Z61" s="58" t="e">
        <f t="shared" ca="1" si="24"/>
        <v>#REF!</v>
      </c>
      <c r="AA61" s="58" t="e">
        <f t="shared" ca="1" si="24"/>
        <v>#REF!</v>
      </c>
      <c r="AB61" s="58" t="e">
        <f t="shared" ca="1" si="24"/>
        <v>#REF!</v>
      </c>
      <c r="AC61" s="58" t="e">
        <f t="shared" ca="1" si="24"/>
        <v>#REF!</v>
      </c>
      <c r="AD61" s="58" t="e">
        <f t="shared" ca="1" si="24"/>
        <v>#REF!</v>
      </c>
      <c r="AE61" s="58" t="e">
        <f t="shared" ca="1" si="24"/>
        <v>#REF!</v>
      </c>
      <c r="AF61" s="58" t="e">
        <f t="shared" ca="1" si="24"/>
        <v>#REF!</v>
      </c>
      <c r="AG61" s="58" t="e">
        <f t="shared" ca="1" si="24"/>
        <v>#REF!</v>
      </c>
      <c r="AH61" s="58" t="e">
        <f t="shared" ca="1" si="24"/>
        <v>#REF!</v>
      </c>
    </row>
    <row r="62" spans="1:34">
      <c r="A62" s="752"/>
      <c r="B62" s="46" t="s">
        <v>69</v>
      </c>
      <c r="C62" s="58"/>
      <c r="D62" s="58" t="e">
        <f ca="1">D59</f>
        <v>#REF!</v>
      </c>
      <c r="E62" s="58" t="e">
        <f t="shared" ref="E62:AH63" ca="1" si="25">E59+D62</f>
        <v>#REF!</v>
      </c>
      <c r="F62" s="58" t="e">
        <f t="shared" ca="1" si="25"/>
        <v>#REF!</v>
      </c>
      <c r="G62" s="58" t="e">
        <f t="shared" ca="1" si="25"/>
        <v>#REF!</v>
      </c>
      <c r="H62" s="58" t="e">
        <f t="shared" ca="1" si="25"/>
        <v>#REF!</v>
      </c>
      <c r="I62" s="58" t="e">
        <f t="shared" ca="1" si="25"/>
        <v>#REF!</v>
      </c>
      <c r="J62" s="58" t="e">
        <f t="shared" ca="1" si="25"/>
        <v>#REF!</v>
      </c>
      <c r="K62" s="58" t="e">
        <f t="shared" ca="1" si="25"/>
        <v>#REF!</v>
      </c>
      <c r="L62" s="58" t="e">
        <f t="shared" ca="1" si="25"/>
        <v>#REF!</v>
      </c>
      <c r="M62" s="58" t="e">
        <f t="shared" ca="1" si="25"/>
        <v>#REF!</v>
      </c>
      <c r="N62" s="58" t="e">
        <f t="shared" ca="1" si="25"/>
        <v>#REF!</v>
      </c>
      <c r="O62" s="58" t="e">
        <f t="shared" ca="1" si="25"/>
        <v>#REF!</v>
      </c>
      <c r="P62" s="58" t="e">
        <f t="shared" ca="1" si="25"/>
        <v>#REF!</v>
      </c>
      <c r="Q62" s="58" t="e">
        <f t="shared" ca="1" si="25"/>
        <v>#REF!</v>
      </c>
      <c r="R62" s="58" t="e">
        <f t="shared" ca="1" si="25"/>
        <v>#REF!</v>
      </c>
      <c r="S62" s="58" t="e">
        <f t="shared" ca="1" si="25"/>
        <v>#REF!</v>
      </c>
      <c r="T62" s="58" t="e">
        <f t="shared" ca="1" si="25"/>
        <v>#REF!</v>
      </c>
      <c r="U62" s="58" t="e">
        <f t="shared" ca="1" si="25"/>
        <v>#REF!</v>
      </c>
      <c r="V62" s="58" t="e">
        <f t="shared" ca="1" si="25"/>
        <v>#REF!</v>
      </c>
      <c r="W62" s="58" t="e">
        <f t="shared" ca="1" si="25"/>
        <v>#REF!</v>
      </c>
      <c r="X62" s="58" t="e">
        <f t="shared" ca="1" si="25"/>
        <v>#REF!</v>
      </c>
      <c r="Y62" s="58" t="e">
        <f t="shared" ca="1" si="25"/>
        <v>#REF!</v>
      </c>
      <c r="Z62" s="58" t="e">
        <f t="shared" ca="1" si="25"/>
        <v>#REF!</v>
      </c>
      <c r="AA62" s="58" t="e">
        <f t="shared" ca="1" si="25"/>
        <v>#REF!</v>
      </c>
      <c r="AB62" s="58" t="e">
        <f t="shared" ca="1" si="25"/>
        <v>#REF!</v>
      </c>
      <c r="AC62" s="58" t="e">
        <f t="shared" ca="1" si="25"/>
        <v>#REF!</v>
      </c>
      <c r="AD62" s="58" t="e">
        <f t="shared" ca="1" si="25"/>
        <v>#REF!</v>
      </c>
      <c r="AE62" s="58" t="e">
        <f t="shared" ca="1" si="25"/>
        <v>#REF!</v>
      </c>
      <c r="AF62" s="58" t="e">
        <f t="shared" ca="1" si="25"/>
        <v>#REF!</v>
      </c>
      <c r="AG62" s="58" t="e">
        <f t="shared" ca="1" si="25"/>
        <v>#REF!</v>
      </c>
      <c r="AH62" s="58" t="e">
        <f t="shared" ca="1" si="25"/>
        <v>#REF!</v>
      </c>
    </row>
    <row r="63" spans="1:34">
      <c r="A63" s="752"/>
      <c r="B63" s="46" t="s">
        <v>70</v>
      </c>
      <c r="C63" s="58"/>
      <c r="D63" s="58" t="e">
        <f ca="1">D60</f>
        <v>#REF!</v>
      </c>
      <c r="E63" s="58" t="e">
        <f t="shared" ca="1" si="25"/>
        <v>#REF!</v>
      </c>
      <c r="F63" s="58" t="e">
        <f t="shared" ca="1" si="25"/>
        <v>#REF!</v>
      </c>
      <c r="G63" s="58" t="e">
        <f t="shared" ca="1" si="25"/>
        <v>#REF!</v>
      </c>
      <c r="H63" s="58" t="e">
        <f t="shared" ca="1" si="25"/>
        <v>#REF!</v>
      </c>
      <c r="I63" s="58" t="e">
        <f t="shared" ca="1" si="25"/>
        <v>#REF!</v>
      </c>
      <c r="J63" s="58" t="e">
        <f t="shared" ca="1" si="25"/>
        <v>#REF!</v>
      </c>
      <c r="K63" s="58" t="e">
        <f t="shared" ca="1" si="25"/>
        <v>#REF!</v>
      </c>
      <c r="L63" s="58" t="e">
        <f t="shared" ca="1" si="25"/>
        <v>#REF!</v>
      </c>
      <c r="M63" s="58" t="e">
        <f t="shared" ca="1" si="25"/>
        <v>#REF!</v>
      </c>
      <c r="N63" s="58" t="e">
        <f t="shared" ca="1" si="25"/>
        <v>#REF!</v>
      </c>
      <c r="O63" s="58" t="e">
        <f t="shared" ca="1" si="25"/>
        <v>#REF!</v>
      </c>
      <c r="P63" s="58" t="e">
        <f t="shared" ca="1" si="25"/>
        <v>#REF!</v>
      </c>
      <c r="Q63" s="58" t="e">
        <f t="shared" ca="1" si="25"/>
        <v>#REF!</v>
      </c>
      <c r="R63" s="58" t="e">
        <f t="shared" ca="1" si="25"/>
        <v>#REF!</v>
      </c>
      <c r="S63" s="58" t="e">
        <f t="shared" ca="1" si="25"/>
        <v>#REF!</v>
      </c>
      <c r="T63" s="58" t="e">
        <f t="shared" ca="1" si="25"/>
        <v>#REF!</v>
      </c>
      <c r="U63" s="58" t="e">
        <f t="shared" ca="1" si="25"/>
        <v>#REF!</v>
      </c>
      <c r="V63" s="58" t="e">
        <f t="shared" ca="1" si="25"/>
        <v>#REF!</v>
      </c>
      <c r="W63" s="58" t="e">
        <f t="shared" ca="1" si="25"/>
        <v>#REF!</v>
      </c>
      <c r="X63" s="58" t="e">
        <f t="shared" ca="1" si="25"/>
        <v>#REF!</v>
      </c>
      <c r="Y63" s="58" t="e">
        <f t="shared" ca="1" si="25"/>
        <v>#REF!</v>
      </c>
      <c r="Z63" s="58" t="e">
        <f t="shared" ca="1" si="25"/>
        <v>#REF!</v>
      </c>
      <c r="AA63" s="58" t="e">
        <f t="shared" ca="1" si="25"/>
        <v>#REF!</v>
      </c>
      <c r="AB63" s="58" t="e">
        <f t="shared" ca="1" si="25"/>
        <v>#REF!</v>
      </c>
      <c r="AC63" s="58" t="e">
        <f t="shared" ca="1" si="25"/>
        <v>#REF!</v>
      </c>
      <c r="AD63" s="58" t="e">
        <f t="shared" ca="1" si="25"/>
        <v>#REF!</v>
      </c>
      <c r="AE63" s="58" t="e">
        <f t="shared" ca="1" si="25"/>
        <v>#REF!</v>
      </c>
      <c r="AF63" s="58" t="e">
        <f t="shared" ca="1" si="25"/>
        <v>#REF!</v>
      </c>
      <c r="AG63" s="58" t="e">
        <f t="shared" ca="1" si="25"/>
        <v>#REF!</v>
      </c>
      <c r="AH63" s="58" t="e">
        <f t="shared" ca="1" si="25"/>
        <v>#REF!</v>
      </c>
    </row>
    <row r="64" spans="1:34">
      <c r="A64" s="753"/>
      <c r="B64" s="46" t="s">
        <v>71</v>
      </c>
      <c r="C64" s="58"/>
      <c r="D64" s="58" t="e">
        <f t="shared" ref="D64:AH64" ca="1" si="26">D62-D63</f>
        <v>#REF!</v>
      </c>
      <c r="E64" s="58" t="e">
        <f t="shared" ca="1" si="26"/>
        <v>#REF!</v>
      </c>
      <c r="F64" s="58" t="e">
        <f t="shared" ca="1" si="26"/>
        <v>#REF!</v>
      </c>
      <c r="G64" s="58" t="e">
        <f t="shared" ca="1" si="26"/>
        <v>#REF!</v>
      </c>
      <c r="H64" s="58" t="e">
        <f t="shared" ca="1" si="26"/>
        <v>#REF!</v>
      </c>
      <c r="I64" s="58" t="e">
        <f t="shared" ca="1" si="26"/>
        <v>#REF!</v>
      </c>
      <c r="J64" s="58" t="e">
        <f t="shared" ca="1" si="26"/>
        <v>#REF!</v>
      </c>
      <c r="K64" s="58" t="e">
        <f t="shared" ca="1" si="26"/>
        <v>#REF!</v>
      </c>
      <c r="L64" s="58" t="e">
        <f t="shared" ca="1" si="26"/>
        <v>#REF!</v>
      </c>
      <c r="M64" s="58" t="e">
        <f t="shared" ca="1" si="26"/>
        <v>#REF!</v>
      </c>
      <c r="N64" s="58" t="e">
        <f t="shared" ca="1" si="26"/>
        <v>#REF!</v>
      </c>
      <c r="O64" s="58" t="e">
        <f t="shared" ca="1" si="26"/>
        <v>#REF!</v>
      </c>
      <c r="P64" s="58" t="e">
        <f t="shared" ca="1" si="26"/>
        <v>#REF!</v>
      </c>
      <c r="Q64" s="58" t="e">
        <f t="shared" ca="1" si="26"/>
        <v>#REF!</v>
      </c>
      <c r="R64" s="58" t="e">
        <f t="shared" ca="1" si="26"/>
        <v>#REF!</v>
      </c>
      <c r="S64" s="58" t="e">
        <f t="shared" ca="1" si="26"/>
        <v>#REF!</v>
      </c>
      <c r="T64" s="58" t="e">
        <f t="shared" ca="1" si="26"/>
        <v>#REF!</v>
      </c>
      <c r="U64" s="58" t="e">
        <f t="shared" ca="1" si="26"/>
        <v>#REF!</v>
      </c>
      <c r="V64" s="58" t="e">
        <f t="shared" ca="1" si="26"/>
        <v>#REF!</v>
      </c>
      <c r="W64" s="58" t="e">
        <f t="shared" ca="1" si="26"/>
        <v>#REF!</v>
      </c>
      <c r="X64" s="58" t="e">
        <f t="shared" ca="1" si="26"/>
        <v>#REF!</v>
      </c>
      <c r="Y64" s="58" t="e">
        <f t="shared" ca="1" si="26"/>
        <v>#REF!</v>
      </c>
      <c r="Z64" s="58" t="e">
        <f t="shared" ca="1" si="26"/>
        <v>#REF!</v>
      </c>
      <c r="AA64" s="58" t="e">
        <f t="shared" ca="1" si="26"/>
        <v>#REF!</v>
      </c>
      <c r="AB64" s="58" t="e">
        <f t="shared" ca="1" si="26"/>
        <v>#REF!</v>
      </c>
      <c r="AC64" s="58" t="e">
        <f t="shared" ca="1" si="26"/>
        <v>#REF!</v>
      </c>
      <c r="AD64" s="58" t="e">
        <f t="shared" ca="1" si="26"/>
        <v>#REF!</v>
      </c>
      <c r="AE64" s="58" t="e">
        <f t="shared" ca="1" si="26"/>
        <v>#REF!</v>
      </c>
      <c r="AF64" s="58" t="e">
        <f t="shared" ca="1" si="26"/>
        <v>#REF!</v>
      </c>
      <c r="AG64" s="58" t="e">
        <f t="shared" ca="1" si="26"/>
        <v>#REF!</v>
      </c>
      <c r="AH64" s="58" t="e">
        <f t="shared" ca="1" si="26"/>
        <v>#REF!</v>
      </c>
    </row>
    <row r="65" spans="1:34">
      <c r="A65" s="53"/>
      <c r="B65" s="208"/>
      <c r="C65" s="60"/>
      <c r="D65" s="60"/>
      <c r="E65" s="60"/>
      <c r="F65" s="60"/>
      <c r="G65" s="60"/>
      <c r="H65" s="60"/>
      <c r="I65" s="60"/>
      <c r="J65" s="60"/>
      <c r="K65" s="60"/>
      <c r="L65" s="60"/>
      <c r="M65" s="60"/>
      <c r="N65" s="60"/>
      <c r="O65" s="60"/>
      <c r="P65" s="60"/>
      <c r="Q65" s="60"/>
      <c r="R65" s="60"/>
      <c r="S65" s="60"/>
      <c r="T65" s="60"/>
      <c r="U65" s="60"/>
      <c r="V65" s="60"/>
      <c r="W65" s="60"/>
      <c r="X65" s="60"/>
      <c r="Y65" s="60"/>
      <c r="Z65" s="60"/>
      <c r="AA65" s="60"/>
      <c r="AB65" s="60"/>
      <c r="AC65" s="60"/>
      <c r="AD65" s="60"/>
      <c r="AE65" s="60"/>
      <c r="AF65" s="60"/>
      <c r="AG65" s="60"/>
      <c r="AH65" s="60"/>
    </row>
    <row r="66" spans="1:34">
      <c r="A66" s="751" t="s">
        <v>177</v>
      </c>
      <c r="B66" s="46" t="s">
        <v>3</v>
      </c>
      <c r="C66" s="58"/>
      <c r="D66" s="58" t="e">
        <f ca="1">SUMIF(#REF!,D$5,#REF!)</f>
        <v>#REF!</v>
      </c>
      <c r="E66" s="58" t="e">
        <f ca="1">SUMIF(#REF!,E$5,#REF!)</f>
        <v>#REF!</v>
      </c>
      <c r="F66" s="58" t="e">
        <f ca="1">SUMIF(#REF!,F$5,#REF!)</f>
        <v>#REF!</v>
      </c>
      <c r="G66" s="58" t="e">
        <f ca="1">SUMIF(#REF!,G$5,#REF!)</f>
        <v>#REF!</v>
      </c>
      <c r="H66" s="58" t="e">
        <f ca="1">SUMIF(#REF!,H$5,#REF!)</f>
        <v>#REF!</v>
      </c>
      <c r="I66" s="58" t="e">
        <f ca="1">SUMIF(#REF!,I$5,#REF!)</f>
        <v>#REF!</v>
      </c>
      <c r="J66" s="58" t="e">
        <f ca="1">SUMIF(#REF!,J$5,#REF!)</f>
        <v>#REF!</v>
      </c>
      <c r="K66" s="58" t="e">
        <f ca="1">SUMIF(#REF!,K$5,#REF!)</f>
        <v>#REF!</v>
      </c>
      <c r="L66" s="58" t="e">
        <f ca="1">SUMIF(#REF!,L$5,#REF!)</f>
        <v>#REF!</v>
      </c>
      <c r="M66" s="58" t="e">
        <f ca="1">SUMIF(#REF!,M$5,#REF!)</f>
        <v>#REF!</v>
      </c>
      <c r="N66" s="58" t="e">
        <f ca="1">SUMIF(#REF!,N$5,#REF!)</f>
        <v>#REF!</v>
      </c>
      <c r="O66" s="58" t="e">
        <f ca="1">SUMIF(#REF!,O$5,#REF!)</f>
        <v>#REF!</v>
      </c>
      <c r="P66" s="58" t="e">
        <f ca="1">SUMIF(#REF!,P$5,#REF!)</f>
        <v>#REF!</v>
      </c>
      <c r="Q66" s="58" t="e">
        <f ca="1">SUMIF(#REF!,Q$5,#REF!)</f>
        <v>#REF!</v>
      </c>
      <c r="R66" s="58" t="e">
        <f ca="1">SUMIF(#REF!,R$5,#REF!)</f>
        <v>#REF!</v>
      </c>
      <c r="S66" s="58" t="e">
        <f ca="1">SUMIF(#REF!,S$5,#REF!)</f>
        <v>#REF!</v>
      </c>
      <c r="T66" s="58" t="e">
        <f ca="1">SUMIF(#REF!,T$5,#REF!)</f>
        <v>#REF!</v>
      </c>
      <c r="U66" s="58" t="e">
        <f ca="1">SUMIF(#REF!,U$5,#REF!)</f>
        <v>#REF!</v>
      </c>
      <c r="V66" s="58" t="e">
        <f ca="1">SUMIF(#REF!,V$5,#REF!)</f>
        <v>#REF!</v>
      </c>
      <c r="W66" s="58" t="e">
        <f ca="1">SUMIF(#REF!,W$5,#REF!)</f>
        <v>#REF!</v>
      </c>
      <c r="X66" s="58" t="e">
        <f ca="1">SUMIF(#REF!,X$5,#REF!)</f>
        <v>#REF!</v>
      </c>
      <c r="Y66" s="58" t="e">
        <f ca="1">SUMIF(#REF!,Y$5,#REF!)</f>
        <v>#REF!</v>
      </c>
      <c r="Z66" s="58" t="e">
        <f ca="1">SUMIF(#REF!,Z$5,#REF!)</f>
        <v>#REF!</v>
      </c>
      <c r="AA66" s="58" t="e">
        <f ca="1">SUMIF(#REF!,AA$5,#REF!)</f>
        <v>#REF!</v>
      </c>
      <c r="AB66" s="58" t="e">
        <f ca="1">SUMIF(#REF!,AB$5,#REF!)</f>
        <v>#REF!</v>
      </c>
      <c r="AC66" s="58" t="e">
        <f ca="1">SUMIF(#REF!,AC$5,#REF!)</f>
        <v>#REF!</v>
      </c>
      <c r="AD66" s="58" t="e">
        <f ca="1">SUMIF(#REF!,AD$5,#REF!)</f>
        <v>#REF!</v>
      </c>
      <c r="AE66" s="58" t="e">
        <f ca="1">SUMIF(#REF!,AE$5,#REF!)</f>
        <v>#REF!</v>
      </c>
      <c r="AF66" s="58" t="e">
        <f ca="1">SUMIF(#REF!,AF$5,#REF!)</f>
        <v>#REF!</v>
      </c>
      <c r="AG66" s="58" t="e">
        <f ca="1">SUMIF(#REF!,AG$5,#REF!)</f>
        <v>#REF!</v>
      </c>
      <c r="AH66" s="58" t="e">
        <f ca="1">SUMIF(#REF!,AH$5,#REF!)</f>
        <v>#REF!</v>
      </c>
    </row>
    <row r="67" spans="1:34">
      <c r="A67" s="752"/>
      <c r="B67" s="46" t="s">
        <v>4</v>
      </c>
      <c r="C67" s="58"/>
      <c r="D67" s="58" t="e">
        <f ca="1">SUMIF(#REF!,D$5,#REF!)</f>
        <v>#REF!</v>
      </c>
      <c r="E67" s="58" t="e">
        <f ca="1">SUMIF(#REF!,E$5,#REF!)</f>
        <v>#REF!</v>
      </c>
      <c r="F67" s="58" t="e">
        <f ca="1">SUMIF(#REF!,F$5,#REF!)</f>
        <v>#REF!</v>
      </c>
      <c r="G67" s="58" t="e">
        <f ca="1">SUMIF(#REF!,G$5,#REF!)</f>
        <v>#REF!</v>
      </c>
      <c r="H67" s="58" t="e">
        <f ca="1">SUMIF(#REF!,H$5,#REF!)</f>
        <v>#REF!</v>
      </c>
      <c r="I67" s="58" t="e">
        <f ca="1">SUMIF(#REF!,I$5,#REF!)</f>
        <v>#REF!</v>
      </c>
      <c r="J67" s="58" t="e">
        <f ca="1">SUMIF(#REF!,J$5,#REF!)</f>
        <v>#REF!</v>
      </c>
      <c r="K67" s="58" t="e">
        <f ca="1">SUMIF(#REF!,K$5,#REF!)</f>
        <v>#REF!</v>
      </c>
      <c r="L67" s="58" t="e">
        <f ca="1">SUMIF(#REF!,L$5,#REF!)</f>
        <v>#REF!</v>
      </c>
      <c r="M67" s="58" t="e">
        <f ca="1">SUMIF(#REF!,M$5,#REF!)</f>
        <v>#REF!</v>
      </c>
      <c r="N67" s="58" t="e">
        <f ca="1">SUMIF(#REF!,N$5,#REF!)</f>
        <v>#REF!</v>
      </c>
      <c r="O67" s="58" t="e">
        <f ca="1">SUMIF(#REF!,O$5,#REF!)</f>
        <v>#REF!</v>
      </c>
      <c r="P67" s="58" t="e">
        <f ca="1">SUMIF(#REF!,P$5,#REF!)</f>
        <v>#REF!</v>
      </c>
      <c r="Q67" s="58" t="e">
        <f ca="1">SUMIF(#REF!,Q$5,#REF!)</f>
        <v>#REF!</v>
      </c>
      <c r="R67" s="58" t="e">
        <f ca="1">SUMIF(#REF!,R$5,#REF!)</f>
        <v>#REF!</v>
      </c>
      <c r="S67" s="58" t="e">
        <f ca="1">SUMIF(#REF!,S$5,#REF!)</f>
        <v>#REF!</v>
      </c>
      <c r="T67" s="58" t="e">
        <f ca="1">SUMIF(#REF!,T$5,#REF!)</f>
        <v>#REF!</v>
      </c>
      <c r="U67" s="58" t="e">
        <f ca="1">SUMIF(#REF!,U$5,#REF!)</f>
        <v>#REF!</v>
      </c>
      <c r="V67" s="58" t="e">
        <f ca="1">SUMIF(#REF!,V$5,#REF!)</f>
        <v>#REF!</v>
      </c>
      <c r="W67" s="58" t="e">
        <f ca="1">SUMIF(#REF!,W$5,#REF!)</f>
        <v>#REF!</v>
      </c>
      <c r="X67" s="58" t="e">
        <f ca="1">SUMIF(#REF!,X$5,#REF!)</f>
        <v>#REF!</v>
      </c>
      <c r="Y67" s="58" t="e">
        <f ca="1">SUMIF(#REF!,Y$5,#REF!)</f>
        <v>#REF!</v>
      </c>
      <c r="Z67" s="58" t="e">
        <f ca="1">SUMIF(#REF!,Z$5,#REF!)</f>
        <v>#REF!</v>
      </c>
      <c r="AA67" s="58" t="e">
        <f ca="1">SUMIF(#REF!,AA$5,#REF!)</f>
        <v>#REF!</v>
      </c>
      <c r="AB67" s="58" t="e">
        <f ca="1">SUMIF(#REF!,AB$5,#REF!)</f>
        <v>#REF!</v>
      </c>
      <c r="AC67" s="58" t="e">
        <f ca="1">SUMIF(#REF!,AC$5,#REF!)</f>
        <v>#REF!</v>
      </c>
      <c r="AD67" s="58" t="e">
        <f ca="1">SUMIF(#REF!,AD$5,#REF!)</f>
        <v>#REF!</v>
      </c>
      <c r="AE67" s="58" t="e">
        <f ca="1">SUMIF(#REF!,AE$5,#REF!)</f>
        <v>#REF!</v>
      </c>
      <c r="AF67" s="58" t="e">
        <f ca="1">SUMIF(#REF!,AF$5,#REF!)</f>
        <v>#REF!</v>
      </c>
      <c r="AG67" s="58" t="e">
        <f ca="1">SUMIF(#REF!,AG$5,#REF!)</f>
        <v>#REF!</v>
      </c>
      <c r="AH67" s="58" t="e">
        <f ca="1">SUMIF(#REF!,AH$5,#REF!)</f>
        <v>#REF!</v>
      </c>
    </row>
    <row r="68" spans="1:34">
      <c r="A68" s="752"/>
      <c r="B68" s="46" t="s">
        <v>68</v>
      </c>
      <c r="C68" s="58"/>
      <c r="D68" s="58" t="e">
        <f t="shared" ref="D68:AH68" ca="1" si="27">D66-D67</f>
        <v>#REF!</v>
      </c>
      <c r="E68" s="58" t="e">
        <f t="shared" ca="1" si="27"/>
        <v>#REF!</v>
      </c>
      <c r="F68" s="58" t="e">
        <f t="shared" ca="1" si="27"/>
        <v>#REF!</v>
      </c>
      <c r="G68" s="58" t="e">
        <f t="shared" ca="1" si="27"/>
        <v>#REF!</v>
      </c>
      <c r="H68" s="58" t="e">
        <f t="shared" ca="1" si="27"/>
        <v>#REF!</v>
      </c>
      <c r="I68" s="58" t="e">
        <f t="shared" ca="1" si="27"/>
        <v>#REF!</v>
      </c>
      <c r="J68" s="58" t="e">
        <f t="shared" ca="1" si="27"/>
        <v>#REF!</v>
      </c>
      <c r="K68" s="58" t="e">
        <f t="shared" ca="1" si="27"/>
        <v>#REF!</v>
      </c>
      <c r="L68" s="58" t="e">
        <f t="shared" ca="1" si="27"/>
        <v>#REF!</v>
      </c>
      <c r="M68" s="58" t="e">
        <f t="shared" ca="1" si="27"/>
        <v>#REF!</v>
      </c>
      <c r="N68" s="58" t="e">
        <f t="shared" ca="1" si="27"/>
        <v>#REF!</v>
      </c>
      <c r="O68" s="58" t="e">
        <f t="shared" ca="1" si="27"/>
        <v>#REF!</v>
      </c>
      <c r="P68" s="58" t="e">
        <f t="shared" ca="1" si="27"/>
        <v>#REF!</v>
      </c>
      <c r="Q68" s="58" t="e">
        <f t="shared" ca="1" si="27"/>
        <v>#REF!</v>
      </c>
      <c r="R68" s="58" t="e">
        <f t="shared" ca="1" si="27"/>
        <v>#REF!</v>
      </c>
      <c r="S68" s="58" t="e">
        <f t="shared" ca="1" si="27"/>
        <v>#REF!</v>
      </c>
      <c r="T68" s="58" t="e">
        <f t="shared" ca="1" si="27"/>
        <v>#REF!</v>
      </c>
      <c r="U68" s="58" t="e">
        <f t="shared" ca="1" si="27"/>
        <v>#REF!</v>
      </c>
      <c r="V68" s="58" t="e">
        <f t="shared" ca="1" si="27"/>
        <v>#REF!</v>
      </c>
      <c r="W68" s="58" t="e">
        <f t="shared" ca="1" si="27"/>
        <v>#REF!</v>
      </c>
      <c r="X68" s="58" t="e">
        <f t="shared" ca="1" si="27"/>
        <v>#REF!</v>
      </c>
      <c r="Y68" s="58" t="e">
        <f t="shared" ca="1" si="27"/>
        <v>#REF!</v>
      </c>
      <c r="Z68" s="58" t="e">
        <f t="shared" ca="1" si="27"/>
        <v>#REF!</v>
      </c>
      <c r="AA68" s="58" t="e">
        <f t="shared" ca="1" si="27"/>
        <v>#REF!</v>
      </c>
      <c r="AB68" s="58" t="e">
        <f t="shared" ca="1" si="27"/>
        <v>#REF!</v>
      </c>
      <c r="AC68" s="58" t="e">
        <f t="shared" ca="1" si="27"/>
        <v>#REF!</v>
      </c>
      <c r="AD68" s="58" t="e">
        <f t="shared" ca="1" si="27"/>
        <v>#REF!</v>
      </c>
      <c r="AE68" s="58" t="e">
        <f t="shared" ca="1" si="27"/>
        <v>#REF!</v>
      </c>
      <c r="AF68" s="58" t="e">
        <f t="shared" ca="1" si="27"/>
        <v>#REF!</v>
      </c>
      <c r="AG68" s="58" t="e">
        <f t="shared" ca="1" si="27"/>
        <v>#REF!</v>
      </c>
      <c r="AH68" s="58" t="e">
        <f t="shared" ca="1" si="27"/>
        <v>#REF!</v>
      </c>
    </row>
    <row r="69" spans="1:34">
      <c r="A69" s="752"/>
      <c r="B69" s="46" t="s">
        <v>69</v>
      </c>
      <c r="C69" s="58"/>
      <c r="D69" s="58" t="e">
        <f ca="1">D66</f>
        <v>#REF!</v>
      </c>
      <c r="E69" s="58" t="e">
        <f t="shared" ref="E69:AH70" ca="1" si="28">E66+D69</f>
        <v>#REF!</v>
      </c>
      <c r="F69" s="58" t="e">
        <f t="shared" ca="1" si="28"/>
        <v>#REF!</v>
      </c>
      <c r="G69" s="58" t="e">
        <f t="shared" ca="1" si="28"/>
        <v>#REF!</v>
      </c>
      <c r="H69" s="58" t="e">
        <f t="shared" ca="1" si="28"/>
        <v>#REF!</v>
      </c>
      <c r="I69" s="58" t="e">
        <f t="shared" ca="1" si="28"/>
        <v>#REF!</v>
      </c>
      <c r="J69" s="58" t="e">
        <f t="shared" ca="1" si="28"/>
        <v>#REF!</v>
      </c>
      <c r="K69" s="58" t="e">
        <f t="shared" ca="1" si="28"/>
        <v>#REF!</v>
      </c>
      <c r="L69" s="58" t="e">
        <f t="shared" ca="1" si="28"/>
        <v>#REF!</v>
      </c>
      <c r="M69" s="58" t="e">
        <f t="shared" ca="1" si="28"/>
        <v>#REF!</v>
      </c>
      <c r="N69" s="58" t="e">
        <f t="shared" ca="1" si="28"/>
        <v>#REF!</v>
      </c>
      <c r="O69" s="58" t="e">
        <f t="shared" ca="1" si="28"/>
        <v>#REF!</v>
      </c>
      <c r="P69" s="58" t="e">
        <f t="shared" ca="1" si="28"/>
        <v>#REF!</v>
      </c>
      <c r="Q69" s="58" t="e">
        <f t="shared" ca="1" si="28"/>
        <v>#REF!</v>
      </c>
      <c r="R69" s="58" t="e">
        <f t="shared" ca="1" si="28"/>
        <v>#REF!</v>
      </c>
      <c r="S69" s="58" t="e">
        <f t="shared" ca="1" si="28"/>
        <v>#REF!</v>
      </c>
      <c r="T69" s="58" t="e">
        <f t="shared" ca="1" si="28"/>
        <v>#REF!</v>
      </c>
      <c r="U69" s="58" t="e">
        <f t="shared" ca="1" si="28"/>
        <v>#REF!</v>
      </c>
      <c r="V69" s="58" t="e">
        <f t="shared" ca="1" si="28"/>
        <v>#REF!</v>
      </c>
      <c r="W69" s="58" t="e">
        <f t="shared" ca="1" si="28"/>
        <v>#REF!</v>
      </c>
      <c r="X69" s="58" t="e">
        <f t="shared" ca="1" si="28"/>
        <v>#REF!</v>
      </c>
      <c r="Y69" s="58" t="e">
        <f t="shared" ca="1" si="28"/>
        <v>#REF!</v>
      </c>
      <c r="Z69" s="58" t="e">
        <f t="shared" ca="1" si="28"/>
        <v>#REF!</v>
      </c>
      <c r="AA69" s="58" t="e">
        <f t="shared" ca="1" si="28"/>
        <v>#REF!</v>
      </c>
      <c r="AB69" s="58" t="e">
        <f t="shared" ca="1" si="28"/>
        <v>#REF!</v>
      </c>
      <c r="AC69" s="58" t="e">
        <f t="shared" ca="1" si="28"/>
        <v>#REF!</v>
      </c>
      <c r="AD69" s="58" t="e">
        <f t="shared" ca="1" si="28"/>
        <v>#REF!</v>
      </c>
      <c r="AE69" s="58" t="e">
        <f t="shared" ca="1" si="28"/>
        <v>#REF!</v>
      </c>
      <c r="AF69" s="58" t="e">
        <f t="shared" ca="1" si="28"/>
        <v>#REF!</v>
      </c>
      <c r="AG69" s="58" t="e">
        <f t="shared" ca="1" si="28"/>
        <v>#REF!</v>
      </c>
      <c r="AH69" s="58" t="e">
        <f t="shared" ca="1" si="28"/>
        <v>#REF!</v>
      </c>
    </row>
    <row r="70" spans="1:34">
      <c r="A70" s="752"/>
      <c r="B70" s="46" t="s">
        <v>70</v>
      </c>
      <c r="C70" s="58"/>
      <c r="D70" s="58" t="e">
        <f ca="1">D67</f>
        <v>#REF!</v>
      </c>
      <c r="E70" s="58" t="e">
        <f t="shared" ca="1" si="28"/>
        <v>#REF!</v>
      </c>
      <c r="F70" s="58" t="e">
        <f t="shared" ca="1" si="28"/>
        <v>#REF!</v>
      </c>
      <c r="G70" s="58" t="e">
        <f t="shared" ca="1" si="28"/>
        <v>#REF!</v>
      </c>
      <c r="H70" s="58" t="e">
        <f t="shared" ca="1" si="28"/>
        <v>#REF!</v>
      </c>
      <c r="I70" s="58" t="e">
        <f t="shared" ca="1" si="28"/>
        <v>#REF!</v>
      </c>
      <c r="J70" s="58" t="e">
        <f t="shared" ca="1" si="28"/>
        <v>#REF!</v>
      </c>
      <c r="K70" s="58" t="e">
        <f t="shared" ca="1" si="28"/>
        <v>#REF!</v>
      </c>
      <c r="L70" s="58" t="e">
        <f t="shared" ca="1" si="28"/>
        <v>#REF!</v>
      </c>
      <c r="M70" s="58" t="e">
        <f t="shared" ca="1" si="28"/>
        <v>#REF!</v>
      </c>
      <c r="N70" s="58" t="e">
        <f t="shared" ca="1" si="28"/>
        <v>#REF!</v>
      </c>
      <c r="O70" s="58" t="e">
        <f t="shared" ca="1" si="28"/>
        <v>#REF!</v>
      </c>
      <c r="P70" s="58" t="e">
        <f t="shared" ca="1" si="28"/>
        <v>#REF!</v>
      </c>
      <c r="Q70" s="58" t="e">
        <f t="shared" ca="1" si="28"/>
        <v>#REF!</v>
      </c>
      <c r="R70" s="58" t="e">
        <f t="shared" ca="1" si="28"/>
        <v>#REF!</v>
      </c>
      <c r="S70" s="58" t="e">
        <f t="shared" ca="1" si="28"/>
        <v>#REF!</v>
      </c>
      <c r="T70" s="58" t="e">
        <f t="shared" ca="1" si="28"/>
        <v>#REF!</v>
      </c>
      <c r="U70" s="58" t="e">
        <f t="shared" ca="1" si="28"/>
        <v>#REF!</v>
      </c>
      <c r="V70" s="58" t="e">
        <f t="shared" ca="1" si="28"/>
        <v>#REF!</v>
      </c>
      <c r="W70" s="58" t="e">
        <f t="shared" ca="1" si="28"/>
        <v>#REF!</v>
      </c>
      <c r="X70" s="58" t="e">
        <f t="shared" ca="1" si="28"/>
        <v>#REF!</v>
      </c>
      <c r="Y70" s="58" t="e">
        <f t="shared" ca="1" si="28"/>
        <v>#REF!</v>
      </c>
      <c r="Z70" s="58" t="e">
        <f t="shared" ca="1" si="28"/>
        <v>#REF!</v>
      </c>
      <c r="AA70" s="58" t="e">
        <f t="shared" ca="1" si="28"/>
        <v>#REF!</v>
      </c>
      <c r="AB70" s="58" t="e">
        <f t="shared" ca="1" si="28"/>
        <v>#REF!</v>
      </c>
      <c r="AC70" s="58" t="e">
        <f t="shared" ca="1" si="28"/>
        <v>#REF!</v>
      </c>
      <c r="AD70" s="58" t="e">
        <f t="shared" ca="1" si="28"/>
        <v>#REF!</v>
      </c>
      <c r="AE70" s="58" t="e">
        <f t="shared" ca="1" si="28"/>
        <v>#REF!</v>
      </c>
      <c r="AF70" s="58" t="e">
        <f t="shared" ca="1" si="28"/>
        <v>#REF!</v>
      </c>
      <c r="AG70" s="58" t="e">
        <f t="shared" ca="1" si="28"/>
        <v>#REF!</v>
      </c>
      <c r="AH70" s="58" t="e">
        <f t="shared" ca="1" si="28"/>
        <v>#REF!</v>
      </c>
    </row>
    <row r="71" spans="1:34">
      <c r="A71" s="753"/>
      <c r="B71" s="46" t="s">
        <v>71</v>
      </c>
      <c r="C71" s="58"/>
      <c r="D71" s="58" t="e">
        <f t="shared" ref="D71:AH71" ca="1" si="29">D69-D70</f>
        <v>#REF!</v>
      </c>
      <c r="E71" s="58" t="e">
        <f t="shared" ca="1" si="29"/>
        <v>#REF!</v>
      </c>
      <c r="F71" s="58" t="e">
        <f t="shared" ca="1" si="29"/>
        <v>#REF!</v>
      </c>
      <c r="G71" s="58" t="e">
        <f t="shared" ca="1" si="29"/>
        <v>#REF!</v>
      </c>
      <c r="H71" s="58" t="e">
        <f t="shared" ca="1" si="29"/>
        <v>#REF!</v>
      </c>
      <c r="I71" s="58" t="e">
        <f t="shared" ca="1" si="29"/>
        <v>#REF!</v>
      </c>
      <c r="J71" s="58" t="e">
        <f t="shared" ca="1" si="29"/>
        <v>#REF!</v>
      </c>
      <c r="K71" s="58" t="e">
        <f t="shared" ca="1" si="29"/>
        <v>#REF!</v>
      </c>
      <c r="L71" s="58" t="e">
        <f t="shared" ca="1" si="29"/>
        <v>#REF!</v>
      </c>
      <c r="M71" s="58" t="e">
        <f t="shared" ca="1" si="29"/>
        <v>#REF!</v>
      </c>
      <c r="N71" s="58" t="e">
        <f t="shared" ca="1" si="29"/>
        <v>#REF!</v>
      </c>
      <c r="O71" s="58" t="e">
        <f t="shared" ca="1" si="29"/>
        <v>#REF!</v>
      </c>
      <c r="P71" s="58" t="e">
        <f t="shared" ca="1" si="29"/>
        <v>#REF!</v>
      </c>
      <c r="Q71" s="58" t="e">
        <f t="shared" ca="1" si="29"/>
        <v>#REF!</v>
      </c>
      <c r="R71" s="58" t="e">
        <f t="shared" ca="1" si="29"/>
        <v>#REF!</v>
      </c>
      <c r="S71" s="58" t="e">
        <f t="shared" ca="1" si="29"/>
        <v>#REF!</v>
      </c>
      <c r="T71" s="58" t="e">
        <f t="shared" ca="1" si="29"/>
        <v>#REF!</v>
      </c>
      <c r="U71" s="58" t="e">
        <f t="shared" ca="1" si="29"/>
        <v>#REF!</v>
      </c>
      <c r="V71" s="58" t="e">
        <f t="shared" ca="1" si="29"/>
        <v>#REF!</v>
      </c>
      <c r="W71" s="58" t="e">
        <f t="shared" ca="1" si="29"/>
        <v>#REF!</v>
      </c>
      <c r="X71" s="58" t="e">
        <f t="shared" ca="1" si="29"/>
        <v>#REF!</v>
      </c>
      <c r="Y71" s="58" t="e">
        <f t="shared" ca="1" si="29"/>
        <v>#REF!</v>
      </c>
      <c r="Z71" s="58" t="e">
        <f t="shared" ca="1" si="29"/>
        <v>#REF!</v>
      </c>
      <c r="AA71" s="58" t="e">
        <f t="shared" ca="1" si="29"/>
        <v>#REF!</v>
      </c>
      <c r="AB71" s="58" t="e">
        <f t="shared" ca="1" si="29"/>
        <v>#REF!</v>
      </c>
      <c r="AC71" s="58" t="e">
        <f t="shared" ca="1" si="29"/>
        <v>#REF!</v>
      </c>
      <c r="AD71" s="58" t="e">
        <f t="shared" ca="1" si="29"/>
        <v>#REF!</v>
      </c>
      <c r="AE71" s="58" t="e">
        <f t="shared" ca="1" si="29"/>
        <v>#REF!</v>
      </c>
      <c r="AF71" s="58" t="e">
        <f t="shared" ca="1" si="29"/>
        <v>#REF!</v>
      </c>
      <c r="AG71" s="58" t="e">
        <f t="shared" ca="1" si="29"/>
        <v>#REF!</v>
      </c>
      <c r="AH71" s="58" t="e">
        <f t="shared" ca="1" si="29"/>
        <v>#REF!</v>
      </c>
    </row>
    <row r="72" spans="1:34">
      <c r="A72" s="53"/>
      <c r="B72" s="208"/>
      <c r="C72" s="60"/>
      <c r="D72" s="60"/>
      <c r="E72" s="60"/>
      <c r="F72" s="60"/>
      <c r="G72" s="60"/>
      <c r="H72" s="60"/>
      <c r="I72" s="60"/>
      <c r="J72" s="60"/>
      <c r="K72" s="60"/>
      <c r="L72" s="60"/>
      <c r="M72" s="60"/>
      <c r="N72" s="60"/>
      <c r="O72" s="60"/>
      <c r="P72" s="60"/>
      <c r="Q72" s="60"/>
      <c r="R72" s="60"/>
      <c r="S72" s="60"/>
      <c r="T72" s="60"/>
      <c r="U72" s="60"/>
      <c r="V72" s="60"/>
      <c r="W72" s="60"/>
      <c r="X72" s="60"/>
      <c r="Y72" s="60"/>
      <c r="Z72" s="60"/>
      <c r="AA72" s="60"/>
      <c r="AB72" s="60"/>
      <c r="AC72" s="60"/>
      <c r="AD72" s="60"/>
      <c r="AE72" s="60"/>
      <c r="AF72" s="60"/>
      <c r="AG72" s="60"/>
      <c r="AH72" s="60"/>
    </row>
    <row r="73" spans="1:34">
      <c r="A73" s="751" t="s">
        <v>1163</v>
      </c>
      <c r="B73" s="46" t="s">
        <v>3</v>
      </c>
      <c r="C73" s="58"/>
      <c r="D73" s="58" t="e">
        <f ca="1">SUMIF(#REF!,D$5,#REF!)</f>
        <v>#REF!</v>
      </c>
      <c r="E73" s="58" t="e">
        <f ca="1">SUMIF(#REF!,E$5,#REF!)</f>
        <v>#REF!</v>
      </c>
      <c r="F73" s="58" t="e">
        <f ca="1">SUMIF(#REF!,F$5,#REF!)</f>
        <v>#REF!</v>
      </c>
      <c r="G73" s="58" t="e">
        <f ca="1">SUMIF(#REF!,G$5,#REF!)</f>
        <v>#REF!</v>
      </c>
      <c r="H73" s="58" t="e">
        <f ca="1">SUMIF(#REF!,H$5,#REF!)</f>
        <v>#REF!</v>
      </c>
      <c r="I73" s="58" t="e">
        <f ca="1">SUMIF(#REF!,I$5,#REF!)</f>
        <v>#REF!</v>
      </c>
      <c r="J73" s="58" t="e">
        <f ca="1">SUMIF(#REF!,J$5,#REF!)</f>
        <v>#REF!</v>
      </c>
      <c r="K73" s="58" t="e">
        <f ca="1">SUMIF(#REF!,K$5,#REF!)</f>
        <v>#REF!</v>
      </c>
      <c r="L73" s="58" t="e">
        <f ca="1">SUMIF(#REF!,L$5,#REF!)</f>
        <v>#REF!</v>
      </c>
      <c r="M73" s="58" t="e">
        <f ca="1">SUMIF(#REF!,M$5,#REF!)</f>
        <v>#REF!</v>
      </c>
      <c r="N73" s="58" t="e">
        <f ca="1">SUMIF(#REF!,N$5,#REF!)</f>
        <v>#REF!</v>
      </c>
      <c r="O73" s="58" t="e">
        <f ca="1">SUMIF(#REF!,O$5,#REF!)</f>
        <v>#REF!</v>
      </c>
      <c r="P73" s="58" t="e">
        <f ca="1">SUMIF(#REF!,P$5,#REF!)</f>
        <v>#REF!</v>
      </c>
      <c r="Q73" s="58" t="e">
        <f ca="1">SUMIF(#REF!,Q$5,#REF!)</f>
        <v>#REF!</v>
      </c>
      <c r="R73" s="58" t="e">
        <f ca="1">SUMIF(#REF!,R$5,#REF!)</f>
        <v>#REF!</v>
      </c>
      <c r="S73" s="58" t="e">
        <f ca="1">SUMIF(#REF!,S$5,#REF!)</f>
        <v>#REF!</v>
      </c>
      <c r="T73" s="58" t="e">
        <f ca="1">SUMIF(#REF!,T$5,#REF!)</f>
        <v>#REF!</v>
      </c>
      <c r="U73" s="58" t="e">
        <f ca="1">SUMIF(#REF!,U$5,#REF!)</f>
        <v>#REF!</v>
      </c>
      <c r="V73" s="58" t="e">
        <f ca="1">SUMIF(#REF!,V$5,#REF!)</f>
        <v>#REF!</v>
      </c>
      <c r="W73" s="58" t="e">
        <f ca="1">SUMIF(#REF!,W$5,#REF!)</f>
        <v>#REF!</v>
      </c>
      <c r="X73" s="58" t="e">
        <f ca="1">SUMIF(#REF!,X$5,#REF!)</f>
        <v>#REF!</v>
      </c>
      <c r="Y73" s="58" t="e">
        <f ca="1">SUMIF(#REF!,Y$5,#REF!)</f>
        <v>#REF!</v>
      </c>
      <c r="Z73" s="58" t="e">
        <f ca="1">SUMIF(#REF!,Z$5,#REF!)</f>
        <v>#REF!</v>
      </c>
      <c r="AA73" s="58" t="e">
        <f ca="1">SUMIF(#REF!,AA$5,#REF!)</f>
        <v>#REF!</v>
      </c>
      <c r="AB73" s="58" t="e">
        <f ca="1">SUMIF(#REF!,AB$5,#REF!)</f>
        <v>#REF!</v>
      </c>
      <c r="AC73" s="58" t="e">
        <f ca="1">SUMIF(#REF!,AC$5,#REF!)</f>
        <v>#REF!</v>
      </c>
      <c r="AD73" s="58" t="e">
        <f ca="1">SUMIF(#REF!,AD$5,#REF!)</f>
        <v>#REF!</v>
      </c>
      <c r="AE73" s="58" t="e">
        <f ca="1">SUMIF(#REF!,AE$5,#REF!)</f>
        <v>#REF!</v>
      </c>
      <c r="AF73" s="58" t="e">
        <f ca="1">SUMIF(#REF!,AF$5,#REF!)</f>
        <v>#REF!</v>
      </c>
      <c r="AG73" s="58" t="e">
        <f ca="1">SUMIF(#REF!,AG$5,#REF!)</f>
        <v>#REF!</v>
      </c>
      <c r="AH73" s="58" t="e">
        <f ca="1">SUMIF(#REF!,AH$5,#REF!)</f>
        <v>#REF!</v>
      </c>
    </row>
    <row r="74" spans="1:34">
      <c r="A74" s="752"/>
      <c r="B74" s="46" t="s">
        <v>4</v>
      </c>
      <c r="C74" s="58"/>
      <c r="D74" s="58" t="e">
        <f ca="1">SUMIF(#REF!,D$5,#REF!)</f>
        <v>#REF!</v>
      </c>
      <c r="E74" s="58" t="e">
        <f ca="1">SUMIF(#REF!,E$5,#REF!)</f>
        <v>#REF!</v>
      </c>
      <c r="F74" s="58" t="e">
        <f ca="1">SUMIF(#REF!,F$5,#REF!)</f>
        <v>#REF!</v>
      </c>
      <c r="G74" s="58" t="e">
        <f ca="1">SUMIF(#REF!,G$5,#REF!)</f>
        <v>#REF!</v>
      </c>
      <c r="H74" s="58" t="e">
        <f ca="1">SUMIF(#REF!,H$5,#REF!)</f>
        <v>#REF!</v>
      </c>
      <c r="I74" s="58" t="e">
        <f ca="1">SUMIF(#REF!,I$5,#REF!)</f>
        <v>#REF!</v>
      </c>
      <c r="J74" s="58" t="e">
        <f ca="1">SUMIF(#REF!,J$5,#REF!)</f>
        <v>#REF!</v>
      </c>
      <c r="K74" s="58" t="e">
        <f ca="1">SUMIF(#REF!,K$5,#REF!)</f>
        <v>#REF!</v>
      </c>
      <c r="L74" s="58" t="e">
        <f ca="1">SUMIF(#REF!,L$5,#REF!)</f>
        <v>#REF!</v>
      </c>
      <c r="M74" s="58" t="e">
        <f ca="1">SUMIF(#REF!,M$5,#REF!)</f>
        <v>#REF!</v>
      </c>
      <c r="N74" s="58" t="e">
        <f ca="1">SUMIF(#REF!,N$5,#REF!)</f>
        <v>#REF!</v>
      </c>
      <c r="O74" s="58" t="e">
        <f ca="1">SUMIF(#REF!,O$5,#REF!)</f>
        <v>#REF!</v>
      </c>
      <c r="P74" s="58" t="e">
        <f ca="1">SUMIF(#REF!,P$5,#REF!)</f>
        <v>#REF!</v>
      </c>
      <c r="Q74" s="58" t="e">
        <f ca="1">SUMIF(#REF!,Q$5,#REF!)</f>
        <v>#REF!</v>
      </c>
      <c r="R74" s="58" t="e">
        <f ca="1">SUMIF(#REF!,R$5,#REF!)</f>
        <v>#REF!</v>
      </c>
      <c r="S74" s="58" t="e">
        <f ca="1">SUMIF(#REF!,S$5,#REF!)</f>
        <v>#REF!</v>
      </c>
      <c r="T74" s="58" t="e">
        <f ca="1">SUMIF(#REF!,T$5,#REF!)</f>
        <v>#REF!</v>
      </c>
      <c r="U74" s="58" t="e">
        <f ca="1">SUMIF(#REF!,U$5,#REF!)</f>
        <v>#REF!</v>
      </c>
      <c r="V74" s="58" t="e">
        <f ca="1">SUMIF(#REF!,V$5,#REF!)</f>
        <v>#REF!</v>
      </c>
      <c r="W74" s="58" t="e">
        <f ca="1">SUMIF(#REF!,W$5,#REF!)</f>
        <v>#REF!</v>
      </c>
      <c r="X74" s="58" t="e">
        <f ca="1">SUMIF(#REF!,X$5,#REF!)</f>
        <v>#REF!</v>
      </c>
      <c r="Y74" s="58" t="e">
        <f ca="1">SUMIF(#REF!,Y$5,#REF!)</f>
        <v>#REF!</v>
      </c>
      <c r="Z74" s="58" t="e">
        <f ca="1">SUMIF(#REF!,Z$5,#REF!)</f>
        <v>#REF!</v>
      </c>
      <c r="AA74" s="58" t="e">
        <f ca="1">SUMIF(#REF!,AA$5,#REF!)</f>
        <v>#REF!</v>
      </c>
      <c r="AB74" s="58" t="e">
        <f ca="1">SUMIF(#REF!,AB$5,#REF!)</f>
        <v>#REF!</v>
      </c>
      <c r="AC74" s="58" t="e">
        <f ca="1">SUMIF(#REF!,AC$5,#REF!)</f>
        <v>#REF!</v>
      </c>
      <c r="AD74" s="58" t="e">
        <f ca="1">SUMIF(#REF!,AD$5,#REF!)</f>
        <v>#REF!</v>
      </c>
      <c r="AE74" s="58" t="e">
        <f ca="1">SUMIF(#REF!,AE$5,#REF!)</f>
        <v>#REF!</v>
      </c>
      <c r="AF74" s="58" t="e">
        <f ca="1">SUMIF(#REF!,AF$5,#REF!)</f>
        <v>#REF!</v>
      </c>
      <c r="AG74" s="58" t="e">
        <f ca="1">SUMIF(#REF!,AG$5,#REF!)</f>
        <v>#REF!</v>
      </c>
      <c r="AH74" s="58" t="e">
        <f ca="1">SUMIF(#REF!,AH$5,#REF!)</f>
        <v>#REF!</v>
      </c>
    </row>
    <row r="75" spans="1:34">
      <c r="A75" s="752"/>
      <c r="B75" s="46" t="s">
        <v>68</v>
      </c>
      <c r="C75" s="58"/>
      <c r="D75" s="58" t="e">
        <f t="shared" ref="D75:AH75" ca="1" si="30">D73-D74</f>
        <v>#REF!</v>
      </c>
      <c r="E75" s="58" t="e">
        <f t="shared" ca="1" si="30"/>
        <v>#REF!</v>
      </c>
      <c r="F75" s="58" t="e">
        <f t="shared" ca="1" si="30"/>
        <v>#REF!</v>
      </c>
      <c r="G75" s="58" t="e">
        <f t="shared" ca="1" si="30"/>
        <v>#REF!</v>
      </c>
      <c r="H75" s="58" t="e">
        <f t="shared" ca="1" si="30"/>
        <v>#REF!</v>
      </c>
      <c r="I75" s="58" t="e">
        <f t="shared" ca="1" si="30"/>
        <v>#REF!</v>
      </c>
      <c r="J75" s="58" t="e">
        <f t="shared" ca="1" si="30"/>
        <v>#REF!</v>
      </c>
      <c r="K75" s="58" t="e">
        <f t="shared" ca="1" si="30"/>
        <v>#REF!</v>
      </c>
      <c r="L75" s="58" t="e">
        <f t="shared" ca="1" si="30"/>
        <v>#REF!</v>
      </c>
      <c r="M75" s="58" t="e">
        <f t="shared" ca="1" si="30"/>
        <v>#REF!</v>
      </c>
      <c r="N75" s="58" t="e">
        <f t="shared" ca="1" si="30"/>
        <v>#REF!</v>
      </c>
      <c r="O75" s="58" t="e">
        <f t="shared" ca="1" si="30"/>
        <v>#REF!</v>
      </c>
      <c r="P75" s="58" t="e">
        <f t="shared" ca="1" si="30"/>
        <v>#REF!</v>
      </c>
      <c r="Q75" s="58" t="e">
        <f t="shared" ca="1" si="30"/>
        <v>#REF!</v>
      </c>
      <c r="R75" s="58" t="e">
        <f t="shared" ca="1" si="30"/>
        <v>#REF!</v>
      </c>
      <c r="S75" s="58" t="e">
        <f t="shared" ca="1" si="30"/>
        <v>#REF!</v>
      </c>
      <c r="T75" s="58" t="e">
        <f t="shared" ca="1" si="30"/>
        <v>#REF!</v>
      </c>
      <c r="U75" s="58" t="e">
        <f t="shared" ca="1" si="30"/>
        <v>#REF!</v>
      </c>
      <c r="V75" s="58" t="e">
        <f t="shared" ca="1" si="30"/>
        <v>#REF!</v>
      </c>
      <c r="W75" s="58" t="e">
        <f t="shared" ca="1" si="30"/>
        <v>#REF!</v>
      </c>
      <c r="X75" s="58" t="e">
        <f t="shared" ca="1" si="30"/>
        <v>#REF!</v>
      </c>
      <c r="Y75" s="58" t="e">
        <f t="shared" ca="1" si="30"/>
        <v>#REF!</v>
      </c>
      <c r="Z75" s="58" t="e">
        <f t="shared" ca="1" si="30"/>
        <v>#REF!</v>
      </c>
      <c r="AA75" s="58" t="e">
        <f t="shared" ca="1" si="30"/>
        <v>#REF!</v>
      </c>
      <c r="AB75" s="58" t="e">
        <f t="shared" ca="1" si="30"/>
        <v>#REF!</v>
      </c>
      <c r="AC75" s="58" t="e">
        <f t="shared" ca="1" si="30"/>
        <v>#REF!</v>
      </c>
      <c r="AD75" s="58" t="e">
        <f t="shared" ca="1" si="30"/>
        <v>#REF!</v>
      </c>
      <c r="AE75" s="58" t="e">
        <f t="shared" ca="1" si="30"/>
        <v>#REF!</v>
      </c>
      <c r="AF75" s="58" t="e">
        <f t="shared" ca="1" si="30"/>
        <v>#REF!</v>
      </c>
      <c r="AG75" s="58" t="e">
        <f t="shared" ca="1" si="30"/>
        <v>#REF!</v>
      </c>
      <c r="AH75" s="58" t="e">
        <f t="shared" ca="1" si="30"/>
        <v>#REF!</v>
      </c>
    </row>
    <row r="76" spans="1:34">
      <c r="A76" s="752"/>
      <c r="B76" s="46" t="s">
        <v>69</v>
      </c>
      <c r="C76" s="58"/>
      <c r="D76" s="58" t="e">
        <f ca="1">D73</f>
        <v>#REF!</v>
      </c>
      <c r="E76" s="58" t="e">
        <f t="shared" ref="E76:AH77" ca="1" si="31">E73+D76</f>
        <v>#REF!</v>
      </c>
      <c r="F76" s="58" t="e">
        <f t="shared" ca="1" si="31"/>
        <v>#REF!</v>
      </c>
      <c r="G76" s="58" t="e">
        <f t="shared" ca="1" si="31"/>
        <v>#REF!</v>
      </c>
      <c r="H76" s="58" t="e">
        <f t="shared" ca="1" si="31"/>
        <v>#REF!</v>
      </c>
      <c r="I76" s="58" t="e">
        <f t="shared" ca="1" si="31"/>
        <v>#REF!</v>
      </c>
      <c r="J76" s="58" t="e">
        <f t="shared" ca="1" si="31"/>
        <v>#REF!</v>
      </c>
      <c r="K76" s="58" t="e">
        <f t="shared" ca="1" si="31"/>
        <v>#REF!</v>
      </c>
      <c r="L76" s="58" t="e">
        <f t="shared" ca="1" si="31"/>
        <v>#REF!</v>
      </c>
      <c r="M76" s="58" t="e">
        <f t="shared" ca="1" si="31"/>
        <v>#REF!</v>
      </c>
      <c r="N76" s="58" t="e">
        <f t="shared" ca="1" si="31"/>
        <v>#REF!</v>
      </c>
      <c r="O76" s="58" t="e">
        <f t="shared" ca="1" si="31"/>
        <v>#REF!</v>
      </c>
      <c r="P76" s="58" t="e">
        <f t="shared" ca="1" si="31"/>
        <v>#REF!</v>
      </c>
      <c r="Q76" s="58" t="e">
        <f t="shared" ca="1" si="31"/>
        <v>#REF!</v>
      </c>
      <c r="R76" s="58" t="e">
        <f t="shared" ca="1" si="31"/>
        <v>#REF!</v>
      </c>
      <c r="S76" s="58" t="e">
        <f t="shared" ca="1" si="31"/>
        <v>#REF!</v>
      </c>
      <c r="T76" s="58" t="e">
        <f t="shared" ca="1" si="31"/>
        <v>#REF!</v>
      </c>
      <c r="U76" s="58" t="e">
        <f t="shared" ca="1" si="31"/>
        <v>#REF!</v>
      </c>
      <c r="V76" s="58" t="e">
        <f t="shared" ca="1" si="31"/>
        <v>#REF!</v>
      </c>
      <c r="W76" s="58" t="e">
        <f t="shared" ca="1" si="31"/>
        <v>#REF!</v>
      </c>
      <c r="X76" s="58" t="e">
        <f t="shared" ca="1" si="31"/>
        <v>#REF!</v>
      </c>
      <c r="Y76" s="58" t="e">
        <f t="shared" ca="1" si="31"/>
        <v>#REF!</v>
      </c>
      <c r="Z76" s="58" t="e">
        <f t="shared" ca="1" si="31"/>
        <v>#REF!</v>
      </c>
      <c r="AA76" s="58" t="e">
        <f t="shared" ca="1" si="31"/>
        <v>#REF!</v>
      </c>
      <c r="AB76" s="58" t="e">
        <f t="shared" ca="1" si="31"/>
        <v>#REF!</v>
      </c>
      <c r="AC76" s="58" t="e">
        <f t="shared" ca="1" si="31"/>
        <v>#REF!</v>
      </c>
      <c r="AD76" s="58" t="e">
        <f t="shared" ca="1" si="31"/>
        <v>#REF!</v>
      </c>
      <c r="AE76" s="58" t="e">
        <f t="shared" ca="1" si="31"/>
        <v>#REF!</v>
      </c>
      <c r="AF76" s="58" t="e">
        <f t="shared" ca="1" si="31"/>
        <v>#REF!</v>
      </c>
      <c r="AG76" s="58" t="e">
        <f t="shared" ca="1" si="31"/>
        <v>#REF!</v>
      </c>
      <c r="AH76" s="58" t="e">
        <f t="shared" ca="1" si="31"/>
        <v>#REF!</v>
      </c>
    </row>
    <row r="77" spans="1:34">
      <c r="A77" s="752"/>
      <c r="B77" s="46" t="s">
        <v>70</v>
      </c>
      <c r="C77" s="58"/>
      <c r="D77" s="58" t="e">
        <f ca="1">D74</f>
        <v>#REF!</v>
      </c>
      <c r="E77" s="58" t="e">
        <f t="shared" ca="1" si="31"/>
        <v>#REF!</v>
      </c>
      <c r="F77" s="58" t="e">
        <f t="shared" ca="1" si="31"/>
        <v>#REF!</v>
      </c>
      <c r="G77" s="58" t="e">
        <f t="shared" ca="1" si="31"/>
        <v>#REF!</v>
      </c>
      <c r="H77" s="58" t="e">
        <f t="shared" ca="1" si="31"/>
        <v>#REF!</v>
      </c>
      <c r="I77" s="58" t="e">
        <f t="shared" ca="1" si="31"/>
        <v>#REF!</v>
      </c>
      <c r="J77" s="58" t="e">
        <f t="shared" ca="1" si="31"/>
        <v>#REF!</v>
      </c>
      <c r="K77" s="58" t="e">
        <f t="shared" ca="1" si="31"/>
        <v>#REF!</v>
      </c>
      <c r="L77" s="58" t="e">
        <f t="shared" ca="1" si="31"/>
        <v>#REF!</v>
      </c>
      <c r="M77" s="58" t="e">
        <f t="shared" ca="1" si="31"/>
        <v>#REF!</v>
      </c>
      <c r="N77" s="58" t="e">
        <f t="shared" ca="1" si="31"/>
        <v>#REF!</v>
      </c>
      <c r="O77" s="58" t="e">
        <f t="shared" ca="1" si="31"/>
        <v>#REF!</v>
      </c>
      <c r="P77" s="58" t="e">
        <f t="shared" ca="1" si="31"/>
        <v>#REF!</v>
      </c>
      <c r="Q77" s="58" t="e">
        <f t="shared" ca="1" si="31"/>
        <v>#REF!</v>
      </c>
      <c r="R77" s="58" t="e">
        <f t="shared" ca="1" si="31"/>
        <v>#REF!</v>
      </c>
      <c r="S77" s="58" t="e">
        <f t="shared" ca="1" si="31"/>
        <v>#REF!</v>
      </c>
      <c r="T77" s="58" t="e">
        <f t="shared" ca="1" si="31"/>
        <v>#REF!</v>
      </c>
      <c r="U77" s="58" t="e">
        <f t="shared" ca="1" si="31"/>
        <v>#REF!</v>
      </c>
      <c r="V77" s="58" t="e">
        <f t="shared" ca="1" si="31"/>
        <v>#REF!</v>
      </c>
      <c r="W77" s="58" t="e">
        <f t="shared" ca="1" si="31"/>
        <v>#REF!</v>
      </c>
      <c r="X77" s="58" t="e">
        <f t="shared" ca="1" si="31"/>
        <v>#REF!</v>
      </c>
      <c r="Y77" s="58" t="e">
        <f t="shared" ca="1" si="31"/>
        <v>#REF!</v>
      </c>
      <c r="Z77" s="58" t="e">
        <f t="shared" ca="1" si="31"/>
        <v>#REF!</v>
      </c>
      <c r="AA77" s="58" t="e">
        <f t="shared" ca="1" si="31"/>
        <v>#REF!</v>
      </c>
      <c r="AB77" s="58" t="e">
        <f t="shared" ca="1" si="31"/>
        <v>#REF!</v>
      </c>
      <c r="AC77" s="58" t="e">
        <f t="shared" ca="1" si="31"/>
        <v>#REF!</v>
      </c>
      <c r="AD77" s="58" t="e">
        <f t="shared" ca="1" si="31"/>
        <v>#REF!</v>
      </c>
      <c r="AE77" s="58" t="e">
        <f t="shared" ca="1" si="31"/>
        <v>#REF!</v>
      </c>
      <c r="AF77" s="58" t="e">
        <f t="shared" ca="1" si="31"/>
        <v>#REF!</v>
      </c>
      <c r="AG77" s="58" t="e">
        <f t="shared" ca="1" si="31"/>
        <v>#REF!</v>
      </c>
      <c r="AH77" s="58" t="e">
        <f t="shared" ca="1" si="31"/>
        <v>#REF!</v>
      </c>
    </row>
    <row r="78" spans="1:34">
      <c r="A78" s="753"/>
      <c r="B78" s="46" t="s">
        <v>71</v>
      </c>
      <c r="C78" s="58"/>
      <c r="D78" s="58" t="e">
        <f t="shared" ref="D78:AH78" ca="1" si="32">D76-D77</f>
        <v>#REF!</v>
      </c>
      <c r="E78" s="58" t="e">
        <f t="shared" ca="1" si="32"/>
        <v>#REF!</v>
      </c>
      <c r="F78" s="58" t="e">
        <f t="shared" ca="1" si="32"/>
        <v>#REF!</v>
      </c>
      <c r="G78" s="58" t="e">
        <f t="shared" ca="1" si="32"/>
        <v>#REF!</v>
      </c>
      <c r="H78" s="58" t="e">
        <f t="shared" ca="1" si="32"/>
        <v>#REF!</v>
      </c>
      <c r="I78" s="58" t="e">
        <f t="shared" ca="1" si="32"/>
        <v>#REF!</v>
      </c>
      <c r="J78" s="58" t="e">
        <f t="shared" ca="1" si="32"/>
        <v>#REF!</v>
      </c>
      <c r="K78" s="58" t="e">
        <f t="shared" ca="1" si="32"/>
        <v>#REF!</v>
      </c>
      <c r="L78" s="58" t="e">
        <f t="shared" ca="1" si="32"/>
        <v>#REF!</v>
      </c>
      <c r="M78" s="58" t="e">
        <f t="shared" ca="1" si="32"/>
        <v>#REF!</v>
      </c>
      <c r="N78" s="58" t="e">
        <f t="shared" ca="1" si="32"/>
        <v>#REF!</v>
      </c>
      <c r="O78" s="58" t="e">
        <f t="shared" ca="1" si="32"/>
        <v>#REF!</v>
      </c>
      <c r="P78" s="58" t="e">
        <f t="shared" ca="1" si="32"/>
        <v>#REF!</v>
      </c>
      <c r="Q78" s="58" t="e">
        <f t="shared" ca="1" si="32"/>
        <v>#REF!</v>
      </c>
      <c r="R78" s="58" t="e">
        <f t="shared" ca="1" si="32"/>
        <v>#REF!</v>
      </c>
      <c r="S78" s="58" t="e">
        <f t="shared" ca="1" si="32"/>
        <v>#REF!</v>
      </c>
      <c r="T78" s="58" t="e">
        <f t="shared" ca="1" si="32"/>
        <v>#REF!</v>
      </c>
      <c r="U78" s="58" t="e">
        <f t="shared" ca="1" si="32"/>
        <v>#REF!</v>
      </c>
      <c r="V78" s="58" t="e">
        <f t="shared" ca="1" si="32"/>
        <v>#REF!</v>
      </c>
      <c r="W78" s="58" t="e">
        <f t="shared" ca="1" si="32"/>
        <v>#REF!</v>
      </c>
      <c r="X78" s="58" t="e">
        <f t="shared" ca="1" si="32"/>
        <v>#REF!</v>
      </c>
      <c r="Y78" s="58" t="e">
        <f t="shared" ca="1" si="32"/>
        <v>#REF!</v>
      </c>
      <c r="Z78" s="58" t="e">
        <f t="shared" ca="1" si="32"/>
        <v>#REF!</v>
      </c>
      <c r="AA78" s="58" t="e">
        <f t="shared" ca="1" si="32"/>
        <v>#REF!</v>
      </c>
      <c r="AB78" s="58" t="e">
        <f t="shared" ca="1" si="32"/>
        <v>#REF!</v>
      </c>
      <c r="AC78" s="58" t="e">
        <f t="shared" ca="1" si="32"/>
        <v>#REF!</v>
      </c>
      <c r="AD78" s="58" t="e">
        <f t="shared" ca="1" si="32"/>
        <v>#REF!</v>
      </c>
      <c r="AE78" s="58" t="e">
        <f t="shared" ca="1" si="32"/>
        <v>#REF!</v>
      </c>
      <c r="AF78" s="58" t="e">
        <f t="shared" ca="1" si="32"/>
        <v>#REF!</v>
      </c>
      <c r="AG78" s="58" t="e">
        <f t="shared" ca="1" si="32"/>
        <v>#REF!</v>
      </c>
      <c r="AH78" s="58" t="e">
        <f t="shared" ca="1" si="32"/>
        <v>#REF!</v>
      </c>
    </row>
    <row r="79" spans="1:34">
      <c r="A79" s="53"/>
      <c r="B79" s="208"/>
      <c r="C79" s="60"/>
      <c r="D79" s="60"/>
      <c r="E79" s="60"/>
      <c r="F79" s="60"/>
      <c r="G79" s="60"/>
      <c r="H79" s="60"/>
      <c r="I79" s="60"/>
      <c r="J79" s="60"/>
      <c r="K79" s="60"/>
      <c r="L79" s="60"/>
      <c r="M79" s="60"/>
      <c r="N79" s="60"/>
      <c r="O79" s="60"/>
      <c r="P79" s="60"/>
      <c r="Q79" s="60"/>
      <c r="R79" s="60"/>
      <c r="S79" s="60"/>
      <c r="T79" s="60"/>
      <c r="U79" s="60"/>
      <c r="V79" s="60"/>
      <c r="W79" s="60"/>
      <c r="X79" s="60"/>
      <c r="Y79" s="60"/>
      <c r="Z79" s="60"/>
      <c r="AA79" s="60"/>
      <c r="AB79" s="60"/>
      <c r="AC79" s="60"/>
      <c r="AD79" s="60"/>
      <c r="AE79" s="60"/>
      <c r="AF79" s="60"/>
      <c r="AG79" s="60"/>
      <c r="AH79" s="60"/>
    </row>
    <row r="80" spans="1:34" s="24" customFormat="1" ht="39" customHeight="1">
      <c r="A80" s="51" t="s">
        <v>1166</v>
      </c>
      <c r="B80" s="52" t="s">
        <v>4</v>
      </c>
      <c r="C80" s="88">
        <v>15</v>
      </c>
      <c r="D80" s="61" t="e">
        <f ca="1">C80+D32-D74</f>
        <v>#REF!</v>
      </c>
      <c r="E80" s="61" t="e">
        <f t="shared" ref="E80:AH80" ca="1" si="33">D80+E32-E74</f>
        <v>#REF!</v>
      </c>
      <c r="F80" s="61" t="e">
        <f t="shared" ca="1" si="33"/>
        <v>#REF!</v>
      </c>
      <c r="G80" s="61" t="e">
        <f t="shared" ca="1" si="33"/>
        <v>#REF!</v>
      </c>
      <c r="H80" s="61" t="e">
        <f t="shared" ca="1" si="33"/>
        <v>#REF!</v>
      </c>
      <c r="I80" s="61" t="e">
        <f t="shared" ca="1" si="33"/>
        <v>#REF!</v>
      </c>
      <c r="J80" s="61" t="e">
        <f t="shared" ca="1" si="33"/>
        <v>#REF!</v>
      </c>
      <c r="K80" s="61" t="e">
        <f t="shared" ca="1" si="33"/>
        <v>#REF!</v>
      </c>
      <c r="L80" s="61" t="e">
        <f t="shared" ca="1" si="33"/>
        <v>#REF!</v>
      </c>
      <c r="M80" s="61" t="e">
        <f t="shared" ca="1" si="33"/>
        <v>#REF!</v>
      </c>
      <c r="N80" s="61" t="e">
        <f t="shared" ca="1" si="33"/>
        <v>#REF!</v>
      </c>
      <c r="O80" s="61" t="e">
        <f t="shared" ca="1" si="33"/>
        <v>#REF!</v>
      </c>
      <c r="P80" s="61" t="e">
        <f t="shared" ca="1" si="33"/>
        <v>#REF!</v>
      </c>
      <c r="Q80" s="61" t="e">
        <f t="shared" ca="1" si="33"/>
        <v>#REF!</v>
      </c>
      <c r="R80" s="61" t="e">
        <f t="shared" ca="1" si="33"/>
        <v>#REF!</v>
      </c>
      <c r="S80" s="61" t="e">
        <f t="shared" ca="1" si="33"/>
        <v>#REF!</v>
      </c>
      <c r="T80" s="61" t="e">
        <f t="shared" ca="1" si="33"/>
        <v>#REF!</v>
      </c>
      <c r="U80" s="61" t="e">
        <f t="shared" ca="1" si="33"/>
        <v>#REF!</v>
      </c>
      <c r="V80" s="61" t="e">
        <f t="shared" ca="1" si="33"/>
        <v>#REF!</v>
      </c>
      <c r="W80" s="61" t="e">
        <f t="shared" ca="1" si="33"/>
        <v>#REF!</v>
      </c>
      <c r="X80" s="61" t="e">
        <f t="shared" ca="1" si="33"/>
        <v>#REF!</v>
      </c>
      <c r="Y80" s="61" t="e">
        <f t="shared" ca="1" si="33"/>
        <v>#REF!</v>
      </c>
      <c r="Z80" s="61" t="e">
        <f t="shared" ca="1" si="33"/>
        <v>#REF!</v>
      </c>
      <c r="AA80" s="61" t="e">
        <f t="shared" ca="1" si="33"/>
        <v>#REF!</v>
      </c>
      <c r="AB80" s="61" t="e">
        <f t="shared" ca="1" si="33"/>
        <v>#REF!</v>
      </c>
      <c r="AC80" s="61" t="e">
        <f t="shared" ca="1" si="33"/>
        <v>#REF!</v>
      </c>
      <c r="AD80" s="61" t="e">
        <f t="shared" ca="1" si="33"/>
        <v>#REF!</v>
      </c>
      <c r="AE80" s="61" t="e">
        <f t="shared" ca="1" si="33"/>
        <v>#REF!</v>
      </c>
      <c r="AF80" s="61" t="e">
        <f t="shared" ca="1" si="33"/>
        <v>#REF!</v>
      </c>
      <c r="AG80" s="61" t="e">
        <f t="shared" ca="1" si="33"/>
        <v>#REF!</v>
      </c>
      <c r="AH80" s="61" t="e">
        <f t="shared" ca="1" si="33"/>
        <v>#REF!</v>
      </c>
    </row>
    <row r="81" spans="3:34">
      <c r="C81" s="62"/>
      <c r="D81" s="63"/>
      <c r="E81" s="63"/>
      <c r="F81" s="63"/>
      <c r="G81" s="63"/>
      <c r="H81" s="63"/>
      <c r="I81" s="63"/>
      <c r="J81" s="63"/>
      <c r="K81" s="63"/>
      <c r="L81" s="63"/>
      <c r="M81" s="63"/>
      <c r="N81" s="63"/>
      <c r="O81" s="63"/>
      <c r="P81" s="63"/>
      <c r="Q81" s="63"/>
      <c r="R81" s="63"/>
      <c r="S81" s="63"/>
      <c r="T81" s="63"/>
      <c r="U81" s="63"/>
      <c r="V81" s="63"/>
      <c r="W81" s="63"/>
      <c r="X81" s="63"/>
      <c r="Y81" s="63"/>
      <c r="Z81" s="63"/>
      <c r="AA81" s="63"/>
      <c r="AB81" s="63"/>
      <c r="AC81" s="63"/>
      <c r="AD81" s="63"/>
      <c r="AE81" s="63"/>
      <c r="AF81" s="63"/>
      <c r="AG81" s="63"/>
      <c r="AH81" s="63"/>
    </row>
  </sheetData>
  <sheetProtection formatCells="0" insertColumns="0" insertRows="0" insertHyperlinks="0" deleteColumns="0" deleteRows="0" sort="0" autoFilter="0" pivotTables="0"/>
  <mergeCells count="10">
    <mergeCell ref="A59:A64"/>
    <mergeCell ref="A66:A71"/>
    <mergeCell ref="A73:A78"/>
    <mergeCell ref="A24:A29"/>
    <mergeCell ref="A6:A11"/>
    <mergeCell ref="A15:A20"/>
    <mergeCell ref="A31:A36"/>
    <mergeCell ref="A38:A43"/>
    <mergeCell ref="A45:A50"/>
    <mergeCell ref="A52:A57"/>
  </mergeCells>
  <pageMargins left="0.15748031496062992" right="0.19685039370078741" top="0.31496062992125984" bottom="0.23622047244094491" header="0.19685039370078741" footer="0.15748031496062992"/>
  <pageSetup paperSize="9" scale="75" orientation="landscape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H57"/>
  <sheetViews>
    <sheetView topLeftCell="A28" workbookViewId="0">
      <pane xSplit="12525" topLeftCell="B1"/>
      <selection activeCell="M66" sqref="M66"/>
      <selection pane="topRight" activeCell="C29" sqref="C29"/>
    </sheetView>
  </sheetViews>
  <sheetFormatPr defaultRowHeight="12.75"/>
  <cols>
    <col min="1" max="1" width="7.85546875" style="207" customWidth="1"/>
    <col min="2" max="2" width="30" style="207" customWidth="1"/>
    <col min="3" max="3" width="4.5703125" style="207" customWidth="1"/>
    <col min="4" max="34" width="4.5703125" style="45" customWidth="1"/>
    <col min="35" max="16384" width="9.140625" style="207"/>
  </cols>
  <sheetData>
    <row r="1" spans="1:34">
      <c r="B1" s="1">
        <f ca="1">Календарь!B3</f>
        <v>39888</v>
      </c>
      <c r="C1" s="1"/>
    </row>
    <row r="2" spans="1:34" hidden="1">
      <c r="B2" s="207">
        <f ca="1">MONTH(B1)</f>
        <v>3</v>
      </c>
    </row>
    <row r="3" spans="1:34" hidden="1">
      <c r="B3" s="207">
        <f ca="1">YEAR(B1)</f>
        <v>2009</v>
      </c>
    </row>
    <row r="5" spans="1:34" ht="56.25">
      <c r="A5" s="206"/>
      <c r="B5" s="206"/>
      <c r="C5" s="54" t="s">
        <v>83</v>
      </c>
      <c r="D5" s="47">
        <f ca="1">DATEVALUE(1&amp;"."&amp;$B$2&amp;"."&amp;$B$3)</f>
        <v>39873</v>
      </c>
      <c r="E5" s="47">
        <f t="shared" ref="E5:AH5" ca="1" si="0">D5+1</f>
        <v>39874</v>
      </c>
      <c r="F5" s="47">
        <f t="shared" ca="1" si="0"/>
        <v>39875</v>
      </c>
      <c r="G5" s="47">
        <f t="shared" ca="1" si="0"/>
        <v>39876</v>
      </c>
      <c r="H5" s="47">
        <f t="shared" ca="1" si="0"/>
        <v>39877</v>
      </c>
      <c r="I5" s="47">
        <f t="shared" ca="1" si="0"/>
        <v>39878</v>
      </c>
      <c r="J5" s="47">
        <f t="shared" ca="1" si="0"/>
        <v>39879</v>
      </c>
      <c r="K5" s="47">
        <f t="shared" ca="1" si="0"/>
        <v>39880</v>
      </c>
      <c r="L5" s="47">
        <f t="shared" ca="1" si="0"/>
        <v>39881</v>
      </c>
      <c r="M5" s="47">
        <f t="shared" ca="1" si="0"/>
        <v>39882</v>
      </c>
      <c r="N5" s="47">
        <f t="shared" ca="1" si="0"/>
        <v>39883</v>
      </c>
      <c r="O5" s="47">
        <f t="shared" ca="1" si="0"/>
        <v>39884</v>
      </c>
      <c r="P5" s="47">
        <f t="shared" ca="1" si="0"/>
        <v>39885</v>
      </c>
      <c r="Q5" s="47">
        <f t="shared" ca="1" si="0"/>
        <v>39886</v>
      </c>
      <c r="R5" s="47">
        <f t="shared" ca="1" si="0"/>
        <v>39887</v>
      </c>
      <c r="S5" s="47">
        <f t="shared" ca="1" si="0"/>
        <v>39888</v>
      </c>
      <c r="T5" s="47">
        <f t="shared" ca="1" si="0"/>
        <v>39889</v>
      </c>
      <c r="U5" s="47">
        <f t="shared" ca="1" si="0"/>
        <v>39890</v>
      </c>
      <c r="V5" s="47">
        <f t="shared" ca="1" si="0"/>
        <v>39891</v>
      </c>
      <c r="W5" s="47">
        <f t="shared" ca="1" si="0"/>
        <v>39892</v>
      </c>
      <c r="X5" s="47">
        <f t="shared" ca="1" si="0"/>
        <v>39893</v>
      </c>
      <c r="Y5" s="47">
        <f t="shared" ca="1" si="0"/>
        <v>39894</v>
      </c>
      <c r="Z5" s="47">
        <f t="shared" ca="1" si="0"/>
        <v>39895</v>
      </c>
      <c r="AA5" s="47">
        <f t="shared" ca="1" si="0"/>
        <v>39896</v>
      </c>
      <c r="AB5" s="47">
        <f t="shared" ca="1" si="0"/>
        <v>39897</v>
      </c>
      <c r="AC5" s="47">
        <f t="shared" ca="1" si="0"/>
        <v>39898</v>
      </c>
      <c r="AD5" s="47">
        <f t="shared" ca="1" si="0"/>
        <v>39899</v>
      </c>
      <c r="AE5" s="47">
        <f t="shared" ca="1" si="0"/>
        <v>39900</v>
      </c>
      <c r="AF5" s="47">
        <f t="shared" ca="1" si="0"/>
        <v>39901</v>
      </c>
      <c r="AG5" s="47">
        <f t="shared" ca="1" si="0"/>
        <v>39902</v>
      </c>
      <c r="AH5" s="47">
        <f t="shared" ca="1" si="0"/>
        <v>39903</v>
      </c>
    </row>
    <row r="6" spans="1:34">
      <c r="A6" s="751" t="s">
        <v>66</v>
      </c>
      <c r="B6" s="206" t="s">
        <v>3</v>
      </c>
      <c r="C6" s="57"/>
      <c r="D6" s="58">
        <f ca="1">SUMIF(Производство_План!$B$8:$B$374,D5,Производство_План!$AV$8:$AV$374)</f>
        <v>0</v>
      </c>
      <c r="E6" s="58">
        <f ca="1">SUMIF(Производство_План!$B$8:$B$374,E5,Производство_План!$AV$8:$AV$374)</f>
        <v>0</v>
      </c>
      <c r="F6" s="58">
        <f ca="1">SUMIF(Производство_План!$B$8:$B$374,F5,Производство_План!$AV$8:$AV$374)</f>
        <v>0</v>
      </c>
      <c r="G6" s="58">
        <f ca="1">SUMIF(Производство_План!$B$8:$B$374,G5,Производство_План!$AV$8:$AV$374)</f>
        <v>0</v>
      </c>
      <c r="H6" s="58">
        <f ca="1">SUMIF(Производство_План!$B$8:$B$374,H5,Производство_План!$AV$8:$AV$374)</f>
        <v>0</v>
      </c>
      <c r="I6" s="58">
        <f ca="1">SUMIF(Производство_План!$B$8:$B$374,I5,Производство_План!$AV$8:$AV$374)</f>
        <v>0</v>
      </c>
      <c r="J6" s="58">
        <f ca="1">SUMIF(Производство_План!$B$8:$B$374,J5,Производство_План!$AV$8:$AV$374)</f>
        <v>0</v>
      </c>
      <c r="K6" s="58">
        <f ca="1">SUMIF(Производство_План!$B$8:$B$374,K5,Производство_План!$AV$8:$AV$374)</f>
        <v>0</v>
      </c>
      <c r="L6" s="58">
        <f ca="1">SUMIF(Производство_План!$B$8:$B$374,L5,Производство_План!$AV$8:$AV$374)</f>
        <v>0</v>
      </c>
      <c r="M6" s="58">
        <f ca="1">SUMIF(Производство_План!$B$8:$B$374,M5,Производство_План!$AV$8:$AV$374)</f>
        <v>0</v>
      </c>
      <c r="N6" s="58">
        <f ca="1">SUMIF(Производство_План!$B$8:$B$374,N5,Производство_План!$AV$8:$AV$374)</f>
        <v>0</v>
      </c>
      <c r="O6" s="58">
        <f ca="1">SUMIF(Производство_План!$B$8:$B$374,O5,Производство_План!$AV$8:$AV$374)</f>
        <v>0</v>
      </c>
      <c r="P6" s="58">
        <f ca="1">SUMIF(Производство_План!$B$8:$B$374,P5,Производство_План!$AV$8:$AV$374)</f>
        <v>0</v>
      </c>
      <c r="Q6" s="58">
        <f ca="1">SUMIF(Производство_План!$B$8:$B$374,Q5,Производство_План!$AV$8:$AV$374)</f>
        <v>0</v>
      </c>
      <c r="R6" s="58">
        <f ca="1">SUMIF(Производство_План!$B$8:$B$374,R5,Производство_План!$AV$8:$AV$374)</f>
        <v>0</v>
      </c>
      <c r="S6" s="58">
        <f ca="1">SUMIF(Производство_План!$B$8:$B$374,S5,Производство_План!$AV$8:$AV$374)</f>
        <v>0</v>
      </c>
      <c r="T6" s="58">
        <f ca="1">SUMIF(Производство_План!$B$8:$B$374,T5,Производство_План!$AV$8:$AV$374)</f>
        <v>0</v>
      </c>
      <c r="U6" s="58">
        <f ca="1">SUMIF(Производство_План!$B$8:$B$374,U5,Производство_План!$AV$8:$AV$374)</f>
        <v>0</v>
      </c>
      <c r="V6" s="58">
        <f ca="1">SUMIF(Производство_План!$B$8:$B$374,V5,Производство_План!$AV$8:$AV$374)</f>
        <v>0</v>
      </c>
      <c r="W6" s="58">
        <f ca="1">SUMIF(Производство_План!$B$8:$B$374,W5,Производство_План!$AV$8:$AV$374)</f>
        <v>0</v>
      </c>
      <c r="X6" s="58">
        <f ca="1">SUMIF(Производство_План!$B$8:$B$374,X5,Производство_План!$AV$8:$AV$374)</f>
        <v>0</v>
      </c>
      <c r="Y6" s="58">
        <f ca="1">SUMIF(Производство_План!$B$8:$B$374,Y5,Производство_План!$AV$8:$AV$374)</f>
        <v>0</v>
      </c>
      <c r="Z6" s="58">
        <f ca="1">SUMIF(Производство_План!$B$8:$B$374,Z5,Производство_План!$AV$8:$AV$374)</f>
        <v>0</v>
      </c>
      <c r="AA6" s="58">
        <f ca="1">SUMIF(Производство_План!$B$8:$B$374,AA5,Производство_План!$AV$8:$AV$374)</f>
        <v>0</v>
      </c>
      <c r="AB6" s="58">
        <f ca="1">SUMIF(Производство_План!$B$8:$B$374,AB5,Производство_План!$AV$8:$AV$374)</f>
        <v>0</v>
      </c>
      <c r="AC6" s="58">
        <f ca="1">SUMIF(Производство_План!$B$8:$B$374,AC5,Производство_План!$AV$8:$AV$374)</f>
        <v>0</v>
      </c>
      <c r="AD6" s="58">
        <f ca="1">SUMIF(Производство_План!$B$8:$B$374,AD5,Производство_План!$AV$8:$AV$374)</f>
        <v>0</v>
      </c>
      <c r="AE6" s="58">
        <f ca="1">SUMIF(Производство_План!$B$8:$B$374,AE5,Производство_План!$AV$8:$AV$374)</f>
        <v>0</v>
      </c>
      <c r="AF6" s="58">
        <f ca="1">SUMIF(Производство_План!$B$8:$B$374,AF5,Производство_План!$AV$8:$AV$374)</f>
        <v>0</v>
      </c>
      <c r="AG6" s="58">
        <f ca="1">SUMIF(Производство_План!$B$8:$B$374,AG5,Производство_План!$AV$8:$AV$374)</f>
        <v>0</v>
      </c>
      <c r="AH6" s="58">
        <f ca="1">SUMIF(Производство_План!$B$8:$B$374,AH5,Производство_План!$AV$8:$AV$374)</f>
        <v>0</v>
      </c>
    </row>
    <row r="7" spans="1:34">
      <c r="A7" s="752"/>
      <c r="B7" s="206" t="s">
        <v>4</v>
      </c>
      <c r="C7" s="57"/>
      <c r="D7" s="58" t="e">
        <f ca="1">SUMIF(#REF!,D5,#REF!)</f>
        <v>#REF!</v>
      </c>
      <c r="E7" s="58" t="e">
        <f ca="1">SUMIF(#REF!,E5,#REF!)</f>
        <v>#REF!</v>
      </c>
      <c r="F7" s="58" t="e">
        <f ca="1">SUMIF(#REF!,F5,#REF!)</f>
        <v>#REF!</v>
      </c>
      <c r="G7" s="58" t="e">
        <f ca="1">SUMIF(#REF!,G5,#REF!)</f>
        <v>#REF!</v>
      </c>
      <c r="H7" s="58" t="e">
        <f ca="1">SUMIF(#REF!,H5,#REF!)</f>
        <v>#REF!</v>
      </c>
      <c r="I7" s="58" t="e">
        <f ca="1">SUMIF(#REF!,I5,#REF!)</f>
        <v>#REF!</v>
      </c>
      <c r="J7" s="58" t="e">
        <f ca="1">SUMIF(#REF!,J5,#REF!)</f>
        <v>#REF!</v>
      </c>
      <c r="K7" s="58" t="e">
        <f ca="1">SUMIF(#REF!,K5,#REF!)</f>
        <v>#REF!</v>
      </c>
      <c r="L7" s="58" t="e">
        <f ca="1">SUMIF(#REF!,L5,#REF!)</f>
        <v>#REF!</v>
      </c>
      <c r="M7" s="58" t="e">
        <f ca="1">SUMIF(#REF!,M5,#REF!)</f>
        <v>#REF!</v>
      </c>
      <c r="N7" s="58" t="e">
        <f ca="1">SUMIF(#REF!,N5,#REF!)</f>
        <v>#REF!</v>
      </c>
      <c r="O7" s="58" t="e">
        <f ca="1">SUMIF(#REF!,O5,#REF!)</f>
        <v>#REF!</v>
      </c>
      <c r="P7" s="58" t="e">
        <f ca="1">SUMIF(#REF!,P5,#REF!)</f>
        <v>#REF!</v>
      </c>
      <c r="Q7" s="58" t="e">
        <f ca="1">SUMIF(#REF!,Q5,#REF!)</f>
        <v>#REF!</v>
      </c>
      <c r="R7" s="58" t="e">
        <f ca="1">SUMIF(#REF!,R5,#REF!)</f>
        <v>#REF!</v>
      </c>
      <c r="S7" s="58" t="e">
        <f ca="1">SUMIF(#REF!,S5,#REF!)</f>
        <v>#REF!</v>
      </c>
      <c r="T7" s="58" t="e">
        <f ca="1">SUMIF(#REF!,T5,#REF!)</f>
        <v>#REF!</v>
      </c>
      <c r="U7" s="58" t="e">
        <f ca="1">SUMIF(#REF!,U5,#REF!)</f>
        <v>#REF!</v>
      </c>
      <c r="V7" s="58" t="e">
        <f ca="1">SUMIF(#REF!,V5,#REF!)</f>
        <v>#REF!</v>
      </c>
      <c r="W7" s="58" t="e">
        <f ca="1">SUMIF(#REF!,W5,#REF!)</f>
        <v>#REF!</v>
      </c>
      <c r="X7" s="58" t="e">
        <f ca="1">SUMIF(#REF!,X5,#REF!)</f>
        <v>#REF!</v>
      </c>
      <c r="Y7" s="58" t="e">
        <f ca="1">SUMIF(#REF!,Y5,#REF!)</f>
        <v>#REF!</v>
      </c>
      <c r="Z7" s="58" t="e">
        <f ca="1">SUMIF(#REF!,Z5,#REF!)</f>
        <v>#REF!</v>
      </c>
      <c r="AA7" s="58" t="e">
        <f ca="1">SUMIF(#REF!,AA5,#REF!)</f>
        <v>#REF!</v>
      </c>
      <c r="AB7" s="58" t="e">
        <f ca="1">SUMIF(#REF!,AB5,#REF!)</f>
        <v>#REF!</v>
      </c>
      <c r="AC7" s="58" t="e">
        <f ca="1">SUMIF(#REF!,AC5,#REF!)</f>
        <v>#REF!</v>
      </c>
      <c r="AD7" s="58" t="e">
        <f ca="1">SUMIF(#REF!,AD5,#REF!)</f>
        <v>#REF!</v>
      </c>
      <c r="AE7" s="58" t="e">
        <f ca="1">SUMIF(#REF!,AE5,#REF!)</f>
        <v>#REF!</v>
      </c>
      <c r="AF7" s="58" t="e">
        <f ca="1">SUMIF(#REF!,AF5,#REF!)</f>
        <v>#REF!</v>
      </c>
      <c r="AG7" s="58" t="e">
        <f ca="1">SUMIF(#REF!,AG5,#REF!)</f>
        <v>#REF!</v>
      </c>
      <c r="AH7" s="58" t="e">
        <f ca="1">SUMIF(#REF!,AH5,#REF!)</f>
        <v>#REF!</v>
      </c>
    </row>
    <row r="8" spans="1:34">
      <c r="A8" s="752"/>
      <c r="B8" s="206" t="s">
        <v>68</v>
      </c>
      <c r="C8" s="57"/>
      <c r="D8" s="58" t="e">
        <f t="shared" ref="D8:AH8" ca="1" si="1">D6-D7</f>
        <v>#REF!</v>
      </c>
      <c r="E8" s="58" t="e">
        <f t="shared" ca="1" si="1"/>
        <v>#REF!</v>
      </c>
      <c r="F8" s="58" t="e">
        <f t="shared" ca="1" si="1"/>
        <v>#REF!</v>
      </c>
      <c r="G8" s="58" t="e">
        <f t="shared" ca="1" si="1"/>
        <v>#REF!</v>
      </c>
      <c r="H8" s="58" t="e">
        <f t="shared" ca="1" si="1"/>
        <v>#REF!</v>
      </c>
      <c r="I8" s="58" t="e">
        <f t="shared" ca="1" si="1"/>
        <v>#REF!</v>
      </c>
      <c r="J8" s="58" t="e">
        <f t="shared" ca="1" si="1"/>
        <v>#REF!</v>
      </c>
      <c r="K8" s="58" t="e">
        <f t="shared" ca="1" si="1"/>
        <v>#REF!</v>
      </c>
      <c r="L8" s="58" t="e">
        <f t="shared" ca="1" si="1"/>
        <v>#REF!</v>
      </c>
      <c r="M8" s="58" t="e">
        <f t="shared" ca="1" si="1"/>
        <v>#REF!</v>
      </c>
      <c r="N8" s="58" t="e">
        <f t="shared" ca="1" si="1"/>
        <v>#REF!</v>
      </c>
      <c r="O8" s="58" t="e">
        <f t="shared" ca="1" si="1"/>
        <v>#REF!</v>
      </c>
      <c r="P8" s="58" t="e">
        <f t="shared" ca="1" si="1"/>
        <v>#REF!</v>
      </c>
      <c r="Q8" s="58" t="e">
        <f t="shared" ca="1" si="1"/>
        <v>#REF!</v>
      </c>
      <c r="R8" s="58" t="e">
        <f t="shared" ca="1" si="1"/>
        <v>#REF!</v>
      </c>
      <c r="S8" s="58" t="e">
        <f t="shared" ca="1" si="1"/>
        <v>#REF!</v>
      </c>
      <c r="T8" s="58" t="e">
        <f t="shared" ca="1" si="1"/>
        <v>#REF!</v>
      </c>
      <c r="U8" s="58" t="e">
        <f t="shared" ca="1" si="1"/>
        <v>#REF!</v>
      </c>
      <c r="V8" s="58" t="e">
        <f t="shared" ca="1" si="1"/>
        <v>#REF!</v>
      </c>
      <c r="W8" s="58" t="e">
        <f t="shared" ca="1" si="1"/>
        <v>#REF!</v>
      </c>
      <c r="X8" s="58" t="e">
        <f t="shared" ca="1" si="1"/>
        <v>#REF!</v>
      </c>
      <c r="Y8" s="58" t="e">
        <f t="shared" ca="1" si="1"/>
        <v>#REF!</v>
      </c>
      <c r="Z8" s="58" t="e">
        <f t="shared" ca="1" si="1"/>
        <v>#REF!</v>
      </c>
      <c r="AA8" s="58" t="e">
        <f t="shared" ca="1" si="1"/>
        <v>#REF!</v>
      </c>
      <c r="AB8" s="58" t="e">
        <f t="shared" ca="1" si="1"/>
        <v>#REF!</v>
      </c>
      <c r="AC8" s="58" t="e">
        <f t="shared" ca="1" si="1"/>
        <v>#REF!</v>
      </c>
      <c r="AD8" s="58" t="e">
        <f t="shared" ca="1" si="1"/>
        <v>#REF!</v>
      </c>
      <c r="AE8" s="58" t="e">
        <f t="shared" ca="1" si="1"/>
        <v>#REF!</v>
      </c>
      <c r="AF8" s="58" t="e">
        <f t="shared" ca="1" si="1"/>
        <v>#REF!</v>
      </c>
      <c r="AG8" s="58" t="e">
        <f t="shared" ca="1" si="1"/>
        <v>#REF!</v>
      </c>
      <c r="AH8" s="58" t="e">
        <f t="shared" ca="1" si="1"/>
        <v>#REF!</v>
      </c>
    </row>
    <row r="9" spans="1:34">
      <c r="A9" s="752"/>
      <c r="B9" s="206" t="s">
        <v>69</v>
      </c>
      <c r="C9" s="57"/>
      <c r="D9" s="58">
        <f ca="1">D6</f>
        <v>0</v>
      </c>
      <c r="E9" s="58">
        <f t="shared" ref="E9:AH10" ca="1" si="2">E6+D9</f>
        <v>0</v>
      </c>
      <c r="F9" s="58">
        <f t="shared" ca="1" si="2"/>
        <v>0</v>
      </c>
      <c r="G9" s="58">
        <f t="shared" ca="1" si="2"/>
        <v>0</v>
      </c>
      <c r="H9" s="58">
        <f t="shared" ca="1" si="2"/>
        <v>0</v>
      </c>
      <c r="I9" s="58">
        <f t="shared" ca="1" si="2"/>
        <v>0</v>
      </c>
      <c r="J9" s="58">
        <f t="shared" ca="1" si="2"/>
        <v>0</v>
      </c>
      <c r="K9" s="58">
        <f t="shared" ca="1" si="2"/>
        <v>0</v>
      </c>
      <c r="L9" s="58">
        <f t="shared" ca="1" si="2"/>
        <v>0</v>
      </c>
      <c r="M9" s="58">
        <f t="shared" ca="1" si="2"/>
        <v>0</v>
      </c>
      <c r="N9" s="58">
        <f t="shared" ca="1" si="2"/>
        <v>0</v>
      </c>
      <c r="O9" s="58">
        <f t="shared" ca="1" si="2"/>
        <v>0</v>
      </c>
      <c r="P9" s="58">
        <f t="shared" ca="1" si="2"/>
        <v>0</v>
      </c>
      <c r="Q9" s="58">
        <f t="shared" ca="1" si="2"/>
        <v>0</v>
      </c>
      <c r="R9" s="58">
        <f t="shared" ca="1" si="2"/>
        <v>0</v>
      </c>
      <c r="S9" s="58">
        <f t="shared" ca="1" si="2"/>
        <v>0</v>
      </c>
      <c r="T9" s="58">
        <f t="shared" ca="1" si="2"/>
        <v>0</v>
      </c>
      <c r="U9" s="58">
        <f t="shared" ca="1" si="2"/>
        <v>0</v>
      </c>
      <c r="V9" s="58">
        <f t="shared" ca="1" si="2"/>
        <v>0</v>
      </c>
      <c r="W9" s="58">
        <f t="shared" ca="1" si="2"/>
        <v>0</v>
      </c>
      <c r="X9" s="58">
        <f t="shared" ca="1" si="2"/>
        <v>0</v>
      </c>
      <c r="Y9" s="58">
        <f t="shared" ca="1" si="2"/>
        <v>0</v>
      </c>
      <c r="Z9" s="58">
        <f t="shared" ca="1" si="2"/>
        <v>0</v>
      </c>
      <c r="AA9" s="58">
        <f t="shared" ca="1" si="2"/>
        <v>0</v>
      </c>
      <c r="AB9" s="58">
        <f t="shared" ca="1" si="2"/>
        <v>0</v>
      </c>
      <c r="AC9" s="58">
        <f t="shared" ca="1" si="2"/>
        <v>0</v>
      </c>
      <c r="AD9" s="58">
        <f t="shared" ca="1" si="2"/>
        <v>0</v>
      </c>
      <c r="AE9" s="58">
        <f t="shared" ca="1" si="2"/>
        <v>0</v>
      </c>
      <c r="AF9" s="58">
        <f t="shared" ca="1" si="2"/>
        <v>0</v>
      </c>
      <c r="AG9" s="58">
        <f t="shared" ca="1" si="2"/>
        <v>0</v>
      </c>
      <c r="AH9" s="58">
        <f t="shared" ca="1" si="2"/>
        <v>0</v>
      </c>
    </row>
    <row r="10" spans="1:34">
      <c r="A10" s="752"/>
      <c r="B10" s="206" t="s">
        <v>70</v>
      </c>
      <c r="C10" s="57"/>
      <c r="D10" s="58" t="e">
        <f ca="1">D7</f>
        <v>#REF!</v>
      </c>
      <c r="E10" s="58" t="e">
        <f t="shared" ca="1" si="2"/>
        <v>#REF!</v>
      </c>
      <c r="F10" s="58" t="e">
        <f t="shared" ca="1" si="2"/>
        <v>#REF!</v>
      </c>
      <c r="G10" s="58" t="e">
        <f t="shared" ca="1" si="2"/>
        <v>#REF!</v>
      </c>
      <c r="H10" s="58" t="e">
        <f t="shared" ca="1" si="2"/>
        <v>#REF!</v>
      </c>
      <c r="I10" s="58" t="e">
        <f t="shared" ca="1" si="2"/>
        <v>#REF!</v>
      </c>
      <c r="J10" s="58" t="e">
        <f t="shared" ca="1" si="2"/>
        <v>#REF!</v>
      </c>
      <c r="K10" s="58" t="e">
        <f t="shared" ca="1" si="2"/>
        <v>#REF!</v>
      </c>
      <c r="L10" s="58" t="e">
        <f t="shared" ca="1" si="2"/>
        <v>#REF!</v>
      </c>
      <c r="M10" s="58" t="e">
        <f t="shared" ca="1" si="2"/>
        <v>#REF!</v>
      </c>
      <c r="N10" s="58" t="e">
        <f t="shared" ca="1" si="2"/>
        <v>#REF!</v>
      </c>
      <c r="O10" s="58" t="e">
        <f t="shared" ca="1" si="2"/>
        <v>#REF!</v>
      </c>
      <c r="P10" s="58" t="e">
        <f t="shared" ca="1" si="2"/>
        <v>#REF!</v>
      </c>
      <c r="Q10" s="58" t="e">
        <f t="shared" ca="1" si="2"/>
        <v>#REF!</v>
      </c>
      <c r="R10" s="58" t="e">
        <f t="shared" ca="1" si="2"/>
        <v>#REF!</v>
      </c>
      <c r="S10" s="58" t="e">
        <f t="shared" ca="1" si="2"/>
        <v>#REF!</v>
      </c>
      <c r="T10" s="58" t="e">
        <f t="shared" ca="1" si="2"/>
        <v>#REF!</v>
      </c>
      <c r="U10" s="58" t="e">
        <f t="shared" ca="1" si="2"/>
        <v>#REF!</v>
      </c>
      <c r="V10" s="58" t="e">
        <f t="shared" ca="1" si="2"/>
        <v>#REF!</v>
      </c>
      <c r="W10" s="58" t="e">
        <f t="shared" ca="1" si="2"/>
        <v>#REF!</v>
      </c>
      <c r="X10" s="58" t="e">
        <f t="shared" ca="1" si="2"/>
        <v>#REF!</v>
      </c>
      <c r="Y10" s="58" t="e">
        <f t="shared" ca="1" si="2"/>
        <v>#REF!</v>
      </c>
      <c r="Z10" s="58" t="e">
        <f t="shared" ca="1" si="2"/>
        <v>#REF!</v>
      </c>
      <c r="AA10" s="58" t="e">
        <f t="shared" ca="1" si="2"/>
        <v>#REF!</v>
      </c>
      <c r="AB10" s="58" t="e">
        <f t="shared" ca="1" si="2"/>
        <v>#REF!</v>
      </c>
      <c r="AC10" s="58" t="e">
        <f t="shared" ca="1" si="2"/>
        <v>#REF!</v>
      </c>
      <c r="AD10" s="58" t="e">
        <f t="shared" ca="1" si="2"/>
        <v>#REF!</v>
      </c>
      <c r="AE10" s="58" t="e">
        <f t="shared" ca="1" si="2"/>
        <v>#REF!</v>
      </c>
      <c r="AF10" s="58" t="e">
        <f t="shared" ca="1" si="2"/>
        <v>#REF!</v>
      </c>
      <c r="AG10" s="58" t="e">
        <f t="shared" ca="1" si="2"/>
        <v>#REF!</v>
      </c>
      <c r="AH10" s="58" t="e">
        <f t="shared" ca="1" si="2"/>
        <v>#REF!</v>
      </c>
    </row>
    <row r="11" spans="1:34">
      <c r="A11" s="753"/>
      <c r="B11" s="206" t="s">
        <v>71</v>
      </c>
      <c r="C11" s="57"/>
      <c r="D11" s="58" t="e">
        <f t="shared" ref="D11:AH11" ca="1" si="3">D9-D10</f>
        <v>#REF!</v>
      </c>
      <c r="E11" s="58" t="e">
        <f t="shared" ca="1" si="3"/>
        <v>#REF!</v>
      </c>
      <c r="F11" s="58" t="e">
        <f t="shared" ca="1" si="3"/>
        <v>#REF!</v>
      </c>
      <c r="G11" s="58" t="e">
        <f t="shared" ca="1" si="3"/>
        <v>#REF!</v>
      </c>
      <c r="H11" s="58" t="e">
        <f t="shared" ca="1" si="3"/>
        <v>#REF!</v>
      </c>
      <c r="I11" s="58" t="e">
        <f t="shared" ca="1" si="3"/>
        <v>#REF!</v>
      </c>
      <c r="J11" s="58" t="e">
        <f t="shared" ca="1" si="3"/>
        <v>#REF!</v>
      </c>
      <c r="K11" s="58" t="e">
        <f t="shared" ca="1" si="3"/>
        <v>#REF!</v>
      </c>
      <c r="L11" s="58" t="e">
        <f t="shared" ca="1" si="3"/>
        <v>#REF!</v>
      </c>
      <c r="M11" s="58" t="e">
        <f t="shared" ca="1" si="3"/>
        <v>#REF!</v>
      </c>
      <c r="N11" s="58" t="e">
        <f t="shared" ca="1" si="3"/>
        <v>#REF!</v>
      </c>
      <c r="O11" s="58" t="e">
        <f t="shared" ca="1" si="3"/>
        <v>#REF!</v>
      </c>
      <c r="P11" s="58" t="e">
        <f t="shared" ca="1" si="3"/>
        <v>#REF!</v>
      </c>
      <c r="Q11" s="58" t="e">
        <f t="shared" ca="1" si="3"/>
        <v>#REF!</v>
      </c>
      <c r="R11" s="58" t="e">
        <f t="shared" ca="1" si="3"/>
        <v>#REF!</v>
      </c>
      <c r="S11" s="58" t="e">
        <f t="shared" ca="1" si="3"/>
        <v>#REF!</v>
      </c>
      <c r="T11" s="58" t="e">
        <f t="shared" ca="1" si="3"/>
        <v>#REF!</v>
      </c>
      <c r="U11" s="58" t="e">
        <f t="shared" ca="1" si="3"/>
        <v>#REF!</v>
      </c>
      <c r="V11" s="58" t="e">
        <f t="shared" ca="1" si="3"/>
        <v>#REF!</v>
      </c>
      <c r="W11" s="58" t="e">
        <f t="shared" ca="1" si="3"/>
        <v>#REF!</v>
      </c>
      <c r="X11" s="58" t="e">
        <f t="shared" ca="1" si="3"/>
        <v>#REF!</v>
      </c>
      <c r="Y11" s="58" t="e">
        <f t="shared" ca="1" si="3"/>
        <v>#REF!</v>
      </c>
      <c r="Z11" s="58" t="e">
        <f t="shared" ca="1" si="3"/>
        <v>#REF!</v>
      </c>
      <c r="AA11" s="58" t="e">
        <f t="shared" ca="1" si="3"/>
        <v>#REF!</v>
      </c>
      <c r="AB11" s="58" t="e">
        <f t="shared" ca="1" si="3"/>
        <v>#REF!</v>
      </c>
      <c r="AC11" s="58" t="e">
        <f t="shared" ca="1" si="3"/>
        <v>#REF!</v>
      </c>
      <c r="AD11" s="58" t="e">
        <f t="shared" ca="1" si="3"/>
        <v>#REF!</v>
      </c>
      <c r="AE11" s="58" t="e">
        <f t="shared" ca="1" si="3"/>
        <v>#REF!</v>
      </c>
      <c r="AF11" s="58" t="e">
        <f t="shared" ca="1" si="3"/>
        <v>#REF!</v>
      </c>
      <c r="AG11" s="58" t="e">
        <f t="shared" ca="1" si="3"/>
        <v>#REF!</v>
      </c>
      <c r="AH11" s="58" t="e">
        <f t="shared" ca="1" si="3"/>
        <v>#REF!</v>
      </c>
    </row>
    <row r="12" spans="1:34" ht="8.25" customHeight="1">
      <c r="A12" s="53"/>
      <c r="B12" s="20"/>
      <c r="C12" s="59"/>
      <c r="D12" s="60"/>
      <c r="E12" s="60"/>
      <c r="F12" s="60"/>
      <c r="G12" s="60"/>
      <c r="H12" s="60"/>
      <c r="I12" s="60"/>
      <c r="J12" s="60"/>
      <c r="K12" s="60"/>
      <c r="L12" s="60"/>
      <c r="M12" s="60"/>
      <c r="N12" s="60"/>
      <c r="O12" s="60"/>
      <c r="P12" s="60"/>
      <c r="Q12" s="60"/>
      <c r="R12" s="60"/>
      <c r="S12" s="60"/>
      <c r="T12" s="60"/>
      <c r="U12" s="60"/>
      <c r="V12" s="60"/>
      <c r="W12" s="60"/>
      <c r="X12" s="60"/>
      <c r="Y12" s="60"/>
      <c r="Z12" s="60"/>
      <c r="AA12" s="60"/>
      <c r="AB12" s="60"/>
      <c r="AC12" s="60"/>
      <c r="AD12" s="60"/>
      <c r="AE12" s="60"/>
      <c r="AF12" s="60"/>
      <c r="AG12" s="60"/>
      <c r="AH12" s="60"/>
    </row>
    <row r="13" spans="1:34" s="24" customFormat="1" ht="39" customHeight="1">
      <c r="A13" s="51" t="s">
        <v>67</v>
      </c>
      <c r="B13" s="52" t="s">
        <v>4</v>
      </c>
      <c r="C13" s="88">
        <f>График_производство!C13</f>
        <v>19</v>
      </c>
      <c r="D13" s="61" t="e">
        <f ca="1">C13+D7-D16</f>
        <v>#REF!</v>
      </c>
      <c r="E13" s="61" t="e">
        <f t="shared" ref="E13:AH13" ca="1" si="4">D13+E7-E16</f>
        <v>#REF!</v>
      </c>
      <c r="F13" s="61" t="e">
        <f t="shared" ca="1" si="4"/>
        <v>#REF!</v>
      </c>
      <c r="G13" s="61" t="e">
        <f t="shared" ca="1" si="4"/>
        <v>#REF!</v>
      </c>
      <c r="H13" s="61" t="e">
        <f t="shared" ca="1" si="4"/>
        <v>#REF!</v>
      </c>
      <c r="I13" s="61" t="e">
        <f t="shared" ca="1" si="4"/>
        <v>#REF!</v>
      </c>
      <c r="J13" s="61" t="e">
        <f t="shared" ca="1" si="4"/>
        <v>#REF!</v>
      </c>
      <c r="K13" s="61" t="e">
        <f t="shared" ca="1" si="4"/>
        <v>#REF!</v>
      </c>
      <c r="L13" s="61" t="e">
        <f t="shared" ca="1" si="4"/>
        <v>#REF!</v>
      </c>
      <c r="M13" s="61" t="e">
        <f t="shared" ca="1" si="4"/>
        <v>#REF!</v>
      </c>
      <c r="N13" s="61" t="e">
        <f t="shared" ca="1" si="4"/>
        <v>#REF!</v>
      </c>
      <c r="O13" s="61" t="e">
        <f t="shared" ca="1" si="4"/>
        <v>#REF!</v>
      </c>
      <c r="P13" s="61" t="e">
        <f t="shared" ca="1" si="4"/>
        <v>#REF!</v>
      </c>
      <c r="Q13" s="61" t="e">
        <f t="shared" ca="1" si="4"/>
        <v>#REF!</v>
      </c>
      <c r="R13" s="61" t="e">
        <f t="shared" ca="1" si="4"/>
        <v>#REF!</v>
      </c>
      <c r="S13" s="61" t="e">
        <f t="shared" ca="1" si="4"/>
        <v>#REF!</v>
      </c>
      <c r="T13" s="61" t="e">
        <f t="shared" ca="1" si="4"/>
        <v>#REF!</v>
      </c>
      <c r="U13" s="61" t="e">
        <f t="shared" ca="1" si="4"/>
        <v>#REF!</v>
      </c>
      <c r="V13" s="61" t="e">
        <f t="shared" ca="1" si="4"/>
        <v>#REF!</v>
      </c>
      <c r="W13" s="61" t="e">
        <f t="shared" ca="1" si="4"/>
        <v>#REF!</v>
      </c>
      <c r="X13" s="61" t="e">
        <f t="shared" ca="1" si="4"/>
        <v>#REF!</v>
      </c>
      <c r="Y13" s="61" t="e">
        <f t="shared" ca="1" si="4"/>
        <v>#REF!</v>
      </c>
      <c r="Z13" s="61" t="e">
        <f t="shared" ca="1" si="4"/>
        <v>#REF!</v>
      </c>
      <c r="AA13" s="61" t="e">
        <f t="shared" ca="1" si="4"/>
        <v>#REF!</v>
      </c>
      <c r="AB13" s="61" t="e">
        <f t="shared" ca="1" si="4"/>
        <v>#REF!</v>
      </c>
      <c r="AC13" s="61" t="e">
        <f t="shared" ca="1" si="4"/>
        <v>#REF!</v>
      </c>
      <c r="AD13" s="61" t="e">
        <f t="shared" ca="1" si="4"/>
        <v>#REF!</v>
      </c>
      <c r="AE13" s="61" t="e">
        <f t="shared" ca="1" si="4"/>
        <v>#REF!</v>
      </c>
      <c r="AF13" s="61" t="e">
        <f t="shared" ca="1" si="4"/>
        <v>#REF!</v>
      </c>
      <c r="AG13" s="61" t="e">
        <f t="shared" ca="1" si="4"/>
        <v>#REF!</v>
      </c>
      <c r="AH13" s="61" t="e">
        <f t="shared" ca="1" si="4"/>
        <v>#REF!</v>
      </c>
    </row>
    <row r="14" spans="1:34" ht="7.5" customHeight="1">
      <c r="C14" s="62"/>
      <c r="D14" s="63"/>
      <c r="E14" s="63"/>
      <c r="F14" s="63"/>
      <c r="G14" s="63"/>
      <c r="H14" s="63"/>
      <c r="I14" s="63"/>
      <c r="J14" s="63"/>
      <c r="K14" s="63"/>
      <c r="L14" s="63"/>
      <c r="M14" s="63"/>
      <c r="N14" s="63"/>
      <c r="O14" s="63"/>
      <c r="P14" s="63"/>
      <c r="Q14" s="63"/>
      <c r="R14" s="63"/>
      <c r="S14" s="63"/>
      <c r="T14" s="63"/>
      <c r="U14" s="63"/>
      <c r="V14" s="63"/>
      <c r="W14" s="63"/>
      <c r="X14" s="63"/>
      <c r="Y14" s="63"/>
      <c r="Z14" s="63"/>
      <c r="AA14" s="63"/>
      <c r="AB14" s="63"/>
      <c r="AC14" s="63"/>
      <c r="AD14" s="63"/>
      <c r="AE14" s="63"/>
      <c r="AF14" s="63"/>
      <c r="AG14" s="63"/>
      <c r="AH14" s="63"/>
    </row>
    <row r="15" spans="1:34">
      <c r="A15" s="751" t="s">
        <v>10</v>
      </c>
      <c r="B15" s="46" t="s">
        <v>3</v>
      </c>
      <c r="C15" s="58"/>
      <c r="D15" s="58">
        <f ca="1">SUMIF(Производство_План!$B$8:$B$374,D$5,Производство_План!$AU$8:$AU$374)</f>
        <v>0</v>
      </c>
      <c r="E15" s="58">
        <f ca="1">SUMIF(Производство_План!$B$8:$B$374,E5,Производство_План!$AU$8:$AU$374)</f>
        <v>0</v>
      </c>
      <c r="F15" s="58">
        <f ca="1">SUMIF(Производство_План!$B$8:$B$374,F5,Производство_План!$AU$8:$AU$374)</f>
        <v>0</v>
      </c>
      <c r="G15" s="58">
        <f ca="1">SUMIF(Производство_План!$B$8:$B$374,G5,Производство_План!$AU$8:$AU$374)</f>
        <v>0</v>
      </c>
      <c r="H15" s="58">
        <f ca="1">SUMIF(Производство_План!$B$8:$B$374,H5,Производство_План!$AU$8:$AU$374)</f>
        <v>0</v>
      </c>
      <c r="I15" s="58">
        <f ca="1">SUMIF(Производство_План!$B$8:$B$374,I5,Производство_План!$AU$8:$AU$374)</f>
        <v>0</v>
      </c>
      <c r="J15" s="58">
        <f ca="1">SUMIF(Производство_План!$B$8:$B$374,J5,Производство_План!$AU$8:$AU$374)</f>
        <v>0</v>
      </c>
      <c r="K15" s="58">
        <f ca="1">SUMIF(Производство_План!$B$8:$B$374,K5,Производство_План!$AU$8:$AU$374)</f>
        <v>0</v>
      </c>
      <c r="L15" s="58">
        <f ca="1">SUMIF(Производство_План!$B$8:$B$374,L5,Производство_План!$AU$8:$AU$374)</f>
        <v>0</v>
      </c>
      <c r="M15" s="58">
        <f ca="1">SUMIF(Производство_План!$B$8:$B$374,M5,Производство_План!$AU$8:$AU$374)</f>
        <v>0</v>
      </c>
      <c r="N15" s="58">
        <f ca="1">SUMIF(Производство_План!$B$8:$B$374,N5,Производство_План!$AU$8:$AU$374)</f>
        <v>0</v>
      </c>
      <c r="O15" s="58">
        <f ca="1">SUMIF(Производство_План!$B$8:$B$374,O5,Производство_План!$AU$8:$AU$374)</f>
        <v>0</v>
      </c>
      <c r="P15" s="58">
        <f ca="1">SUMIF(Производство_План!$B$8:$B$374,P5,Производство_План!$AU$8:$AU$374)</f>
        <v>0</v>
      </c>
      <c r="Q15" s="58">
        <f ca="1">SUMIF(Производство_План!$B$8:$B$374,Q5,Производство_План!$AU$8:$AU$374)</f>
        <v>0</v>
      </c>
      <c r="R15" s="58">
        <f ca="1">SUMIF(Производство_План!$B$8:$B$374,R5,Производство_План!$AU$8:$AU$374)</f>
        <v>0</v>
      </c>
      <c r="S15" s="58">
        <f ca="1">SUMIF(Производство_План!$B$8:$B$374,S5,Производство_План!$AU$8:$AU$374)</f>
        <v>0</v>
      </c>
      <c r="T15" s="58">
        <f ca="1">SUMIF(Производство_План!$B$8:$B$374,T5,Производство_План!$AU$8:$AU$374)</f>
        <v>0</v>
      </c>
      <c r="U15" s="58">
        <f ca="1">SUMIF(Производство_План!$B$8:$B$374,U5,Производство_План!$AU$8:$AU$374)</f>
        <v>0</v>
      </c>
      <c r="V15" s="58">
        <f ca="1">SUMIF(Производство_План!$B$8:$B$374,V5,Производство_План!$AU$8:$AU$374)</f>
        <v>0</v>
      </c>
      <c r="W15" s="58">
        <f ca="1">SUMIF(Производство_План!$B$8:$B$374,W5,Производство_План!$AU$8:$AU$374)</f>
        <v>0</v>
      </c>
      <c r="X15" s="58">
        <f ca="1">SUMIF(Производство_План!$B$8:$B$374,X5,Производство_План!$AU$8:$AU$374)</f>
        <v>0</v>
      </c>
      <c r="Y15" s="58">
        <f ca="1">SUMIF(Производство_План!$B$8:$B$374,Y5,Производство_План!$AU$8:$AU$374)</f>
        <v>0</v>
      </c>
      <c r="Z15" s="58">
        <f ca="1">SUMIF(Производство_План!$B$8:$B$374,Z5,Производство_План!$AU$8:$AU$374)</f>
        <v>0</v>
      </c>
      <c r="AA15" s="58">
        <f ca="1">SUMIF(Производство_План!$B$8:$B$374,AA5,Производство_План!$AU$8:$AU$374)</f>
        <v>0</v>
      </c>
      <c r="AB15" s="58">
        <f ca="1">SUMIF(Производство_План!$B$8:$B$374,AB5,Производство_План!$AU$8:$AU$374)</f>
        <v>0</v>
      </c>
      <c r="AC15" s="58">
        <f ca="1">SUMIF(Производство_План!$B$8:$B$374,AC5,Производство_План!$AU$8:$AU$374)</f>
        <v>0</v>
      </c>
      <c r="AD15" s="58">
        <f ca="1">SUMIF(Производство_План!$B$8:$B$374,AD5,Производство_План!$AU$8:$AU$374)</f>
        <v>0</v>
      </c>
      <c r="AE15" s="58">
        <f ca="1">SUMIF(Производство_План!$B$8:$B$374,AE5,Производство_План!$AU$8:$AU$374)</f>
        <v>0</v>
      </c>
      <c r="AF15" s="58">
        <f ca="1">SUMIF(Производство_План!$B$8:$B$374,AF5,Производство_План!$AU$8:$AU$374)</f>
        <v>0</v>
      </c>
      <c r="AG15" s="58">
        <f ca="1">SUMIF(Производство_План!$B$8:$B$374,AG5,Производство_План!$AU$8:$AU$374)</f>
        <v>0</v>
      </c>
      <c r="AH15" s="58">
        <f ca="1">SUMIF(Производство_План!$B$8:$B$374,AH5,Производство_План!$AU$8:$AU$374)</f>
        <v>0</v>
      </c>
    </row>
    <row r="16" spans="1:34">
      <c r="A16" s="752"/>
      <c r="B16" s="46" t="s">
        <v>4</v>
      </c>
      <c r="C16" s="58"/>
      <c r="D16" s="58" t="e">
        <f ca="1">SUMIF(#REF!,D5,#REF!)</f>
        <v>#REF!</v>
      </c>
      <c r="E16" s="58" t="e">
        <f ca="1">SUMIF(#REF!,E5,#REF!)</f>
        <v>#REF!</v>
      </c>
      <c r="F16" s="58" t="e">
        <f ca="1">SUMIF(#REF!,F5,#REF!)</f>
        <v>#REF!</v>
      </c>
      <c r="G16" s="58" t="e">
        <f ca="1">SUMIF(#REF!,G5,#REF!)</f>
        <v>#REF!</v>
      </c>
      <c r="H16" s="58" t="e">
        <f ca="1">SUMIF(#REF!,H5,#REF!)</f>
        <v>#REF!</v>
      </c>
      <c r="I16" s="58" t="e">
        <f ca="1">SUMIF(#REF!,I5,#REF!)</f>
        <v>#REF!</v>
      </c>
      <c r="J16" s="58" t="e">
        <f ca="1">SUMIF(#REF!,J5,#REF!)</f>
        <v>#REF!</v>
      </c>
      <c r="K16" s="58" t="e">
        <f ca="1">SUMIF(#REF!,K5,#REF!)</f>
        <v>#REF!</v>
      </c>
      <c r="L16" s="58" t="e">
        <f ca="1">SUMIF(#REF!,L5,#REF!)</f>
        <v>#REF!</v>
      </c>
      <c r="M16" s="58" t="e">
        <f ca="1">SUMIF(#REF!,M5,#REF!)</f>
        <v>#REF!</v>
      </c>
      <c r="N16" s="58" t="e">
        <f ca="1">SUMIF(#REF!,N5,#REF!)</f>
        <v>#REF!</v>
      </c>
      <c r="O16" s="58" t="e">
        <f ca="1">SUMIF(#REF!,O5,#REF!)</f>
        <v>#REF!</v>
      </c>
      <c r="P16" s="58" t="e">
        <f ca="1">SUMIF(#REF!,P5,#REF!)</f>
        <v>#REF!</v>
      </c>
      <c r="Q16" s="58" t="e">
        <f ca="1">SUMIF(#REF!,Q5,#REF!)</f>
        <v>#REF!</v>
      </c>
      <c r="R16" s="58" t="e">
        <f ca="1">SUMIF(#REF!,R5,#REF!)</f>
        <v>#REF!</v>
      </c>
      <c r="S16" s="58" t="e">
        <f ca="1">SUMIF(#REF!,S5,#REF!)</f>
        <v>#REF!</v>
      </c>
      <c r="T16" s="58" t="e">
        <f ca="1">SUMIF(#REF!,T5,#REF!)</f>
        <v>#REF!</v>
      </c>
      <c r="U16" s="58" t="e">
        <f ca="1">SUMIF(#REF!,U5,#REF!)</f>
        <v>#REF!</v>
      </c>
      <c r="V16" s="58" t="e">
        <f ca="1">SUMIF(#REF!,V5,#REF!)</f>
        <v>#REF!</v>
      </c>
      <c r="W16" s="58" t="e">
        <f ca="1">SUMIF(#REF!,W5,#REF!)</f>
        <v>#REF!</v>
      </c>
      <c r="X16" s="58" t="e">
        <f ca="1">SUMIF(#REF!,X5,#REF!)</f>
        <v>#REF!</v>
      </c>
      <c r="Y16" s="58" t="e">
        <f ca="1">SUMIF(#REF!,Y5,#REF!)</f>
        <v>#REF!</v>
      </c>
      <c r="Z16" s="58" t="e">
        <f ca="1">SUMIF(#REF!,Z5,#REF!)</f>
        <v>#REF!</v>
      </c>
      <c r="AA16" s="58" t="e">
        <f ca="1">SUMIF(#REF!,AA5,#REF!)</f>
        <v>#REF!</v>
      </c>
      <c r="AB16" s="58" t="e">
        <f ca="1">SUMIF(#REF!,AB5,#REF!)</f>
        <v>#REF!</v>
      </c>
      <c r="AC16" s="58" t="e">
        <f ca="1">SUMIF(#REF!,AC5,#REF!)</f>
        <v>#REF!</v>
      </c>
      <c r="AD16" s="58" t="e">
        <f ca="1">SUMIF(#REF!,AD5,#REF!)</f>
        <v>#REF!</v>
      </c>
      <c r="AE16" s="58" t="e">
        <f ca="1">SUMIF(#REF!,AE5,#REF!)</f>
        <v>#REF!</v>
      </c>
      <c r="AF16" s="58" t="e">
        <f ca="1">SUMIF(#REF!,AF5,#REF!)</f>
        <v>#REF!</v>
      </c>
      <c r="AG16" s="58" t="e">
        <f ca="1">SUMIF(#REF!,AG5,#REF!)</f>
        <v>#REF!</v>
      </c>
      <c r="AH16" s="58" t="e">
        <f ca="1">SUMIF(#REF!,AH5,#REF!)</f>
        <v>#REF!</v>
      </c>
    </row>
    <row r="17" spans="1:34">
      <c r="A17" s="752"/>
      <c r="B17" s="46" t="s">
        <v>68</v>
      </c>
      <c r="C17" s="58"/>
      <c r="D17" s="58" t="e">
        <f t="shared" ref="D17:AH17" ca="1" si="5">D15-D16</f>
        <v>#REF!</v>
      </c>
      <c r="E17" s="58" t="e">
        <f t="shared" ca="1" si="5"/>
        <v>#REF!</v>
      </c>
      <c r="F17" s="58" t="e">
        <f t="shared" ca="1" si="5"/>
        <v>#REF!</v>
      </c>
      <c r="G17" s="58" t="e">
        <f t="shared" ca="1" si="5"/>
        <v>#REF!</v>
      </c>
      <c r="H17" s="58" t="e">
        <f t="shared" ca="1" si="5"/>
        <v>#REF!</v>
      </c>
      <c r="I17" s="58" t="e">
        <f t="shared" ca="1" si="5"/>
        <v>#REF!</v>
      </c>
      <c r="J17" s="58" t="e">
        <f t="shared" ca="1" si="5"/>
        <v>#REF!</v>
      </c>
      <c r="K17" s="58" t="e">
        <f t="shared" ca="1" si="5"/>
        <v>#REF!</v>
      </c>
      <c r="L17" s="58" t="e">
        <f t="shared" ca="1" si="5"/>
        <v>#REF!</v>
      </c>
      <c r="M17" s="58" t="e">
        <f t="shared" ca="1" si="5"/>
        <v>#REF!</v>
      </c>
      <c r="N17" s="58" t="e">
        <f t="shared" ca="1" si="5"/>
        <v>#REF!</v>
      </c>
      <c r="O17" s="58" t="e">
        <f t="shared" ca="1" si="5"/>
        <v>#REF!</v>
      </c>
      <c r="P17" s="58" t="e">
        <f t="shared" ca="1" si="5"/>
        <v>#REF!</v>
      </c>
      <c r="Q17" s="58" t="e">
        <f t="shared" ca="1" si="5"/>
        <v>#REF!</v>
      </c>
      <c r="R17" s="58" t="e">
        <f t="shared" ca="1" si="5"/>
        <v>#REF!</v>
      </c>
      <c r="S17" s="58" t="e">
        <f t="shared" ca="1" si="5"/>
        <v>#REF!</v>
      </c>
      <c r="T17" s="58" t="e">
        <f t="shared" ca="1" si="5"/>
        <v>#REF!</v>
      </c>
      <c r="U17" s="58" t="e">
        <f t="shared" ca="1" si="5"/>
        <v>#REF!</v>
      </c>
      <c r="V17" s="58" t="e">
        <f t="shared" ca="1" si="5"/>
        <v>#REF!</v>
      </c>
      <c r="W17" s="58" t="e">
        <f t="shared" ca="1" si="5"/>
        <v>#REF!</v>
      </c>
      <c r="X17" s="58" t="e">
        <f t="shared" ca="1" si="5"/>
        <v>#REF!</v>
      </c>
      <c r="Y17" s="58" t="e">
        <f t="shared" ca="1" si="5"/>
        <v>#REF!</v>
      </c>
      <c r="Z17" s="58" t="e">
        <f t="shared" ca="1" si="5"/>
        <v>#REF!</v>
      </c>
      <c r="AA17" s="58" t="e">
        <f t="shared" ca="1" si="5"/>
        <v>#REF!</v>
      </c>
      <c r="AB17" s="58" t="e">
        <f t="shared" ca="1" si="5"/>
        <v>#REF!</v>
      </c>
      <c r="AC17" s="58" t="e">
        <f t="shared" ca="1" si="5"/>
        <v>#REF!</v>
      </c>
      <c r="AD17" s="58" t="e">
        <f t="shared" ca="1" si="5"/>
        <v>#REF!</v>
      </c>
      <c r="AE17" s="58" t="e">
        <f t="shared" ca="1" si="5"/>
        <v>#REF!</v>
      </c>
      <c r="AF17" s="58" t="e">
        <f t="shared" ca="1" si="5"/>
        <v>#REF!</v>
      </c>
      <c r="AG17" s="58" t="e">
        <f t="shared" ca="1" si="5"/>
        <v>#REF!</v>
      </c>
      <c r="AH17" s="58" t="e">
        <f t="shared" ca="1" si="5"/>
        <v>#REF!</v>
      </c>
    </row>
    <row r="18" spans="1:34">
      <c r="A18" s="752"/>
      <c r="B18" s="46" t="s">
        <v>69</v>
      </c>
      <c r="C18" s="58"/>
      <c r="D18" s="58">
        <f ca="1">D15</f>
        <v>0</v>
      </c>
      <c r="E18" s="58">
        <f t="shared" ref="E18:AH19" ca="1" si="6">E15+D18</f>
        <v>0</v>
      </c>
      <c r="F18" s="58">
        <f t="shared" ca="1" si="6"/>
        <v>0</v>
      </c>
      <c r="G18" s="58">
        <f t="shared" ca="1" si="6"/>
        <v>0</v>
      </c>
      <c r="H18" s="58">
        <f t="shared" ca="1" si="6"/>
        <v>0</v>
      </c>
      <c r="I18" s="58">
        <f t="shared" ca="1" si="6"/>
        <v>0</v>
      </c>
      <c r="J18" s="58">
        <f t="shared" ca="1" si="6"/>
        <v>0</v>
      </c>
      <c r="K18" s="58">
        <f t="shared" ca="1" si="6"/>
        <v>0</v>
      </c>
      <c r="L18" s="58">
        <f t="shared" ca="1" si="6"/>
        <v>0</v>
      </c>
      <c r="M18" s="58">
        <f t="shared" ca="1" si="6"/>
        <v>0</v>
      </c>
      <c r="N18" s="58">
        <f t="shared" ca="1" si="6"/>
        <v>0</v>
      </c>
      <c r="O18" s="58">
        <f t="shared" ca="1" si="6"/>
        <v>0</v>
      </c>
      <c r="P18" s="58">
        <f t="shared" ca="1" si="6"/>
        <v>0</v>
      </c>
      <c r="Q18" s="58">
        <f t="shared" ca="1" si="6"/>
        <v>0</v>
      </c>
      <c r="R18" s="58">
        <f t="shared" ca="1" si="6"/>
        <v>0</v>
      </c>
      <c r="S18" s="58">
        <f t="shared" ca="1" si="6"/>
        <v>0</v>
      </c>
      <c r="T18" s="58">
        <f t="shared" ca="1" si="6"/>
        <v>0</v>
      </c>
      <c r="U18" s="58">
        <f t="shared" ca="1" si="6"/>
        <v>0</v>
      </c>
      <c r="V18" s="58">
        <f t="shared" ca="1" si="6"/>
        <v>0</v>
      </c>
      <c r="W18" s="58">
        <f t="shared" ca="1" si="6"/>
        <v>0</v>
      </c>
      <c r="X18" s="58">
        <f t="shared" ca="1" si="6"/>
        <v>0</v>
      </c>
      <c r="Y18" s="58">
        <f t="shared" ca="1" si="6"/>
        <v>0</v>
      </c>
      <c r="Z18" s="58">
        <f t="shared" ca="1" si="6"/>
        <v>0</v>
      </c>
      <c r="AA18" s="58">
        <f t="shared" ca="1" si="6"/>
        <v>0</v>
      </c>
      <c r="AB18" s="58">
        <f t="shared" ca="1" si="6"/>
        <v>0</v>
      </c>
      <c r="AC18" s="58">
        <f t="shared" ca="1" si="6"/>
        <v>0</v>
      </c>
      <c r="AD18" s="58">
        <f t="shared" ca="1" si="6"/>
        <v>0</v>
      </c>
      <c r="AE18" s="58">
        <f t="shared" ca="1" si="6"/>
        <v>0</v>
      </c>
      <c r="AF18" s="58">
        <f t="shared" ca="1" si="6"/>
        <v>0</v>
      </c>
      <c r="AG18" s="58">
        <f t="shared" ca="1" si="6"/>
        <v>0</v>
      </c>
      <c r="AH18" s="58">
        <f t="shared" ca="1" si="6"/>
        <v>0</v>
      </c>
    </row>
    <row r="19" spans="1:34">
      <c r="A19" s="752"/>
      <c r="B19" s="46" t="s">
        <v>70</v>
      </c>
      <c r="C19" s="58"/>
      <c r="D19" s="58" t="e">
        <f ca="1">D16</f>
        <v>#REF!</v>
      </c>
      <c r="E19" s="58" t="e">
        <f t="shared" ca="1" si="6"/>
        <v>#REF!</v>
      </c>
      <c r="F19" s="58" t="e">
        <f t="shared" ca="1" si="6"/>
        <v>#REF!</v>
      </c>
      <c r="G19" s="58" t="e">
        <f t="shared" ca="1" si="6"/>
        <v>#REF!</v>
      </c>
      <c r="H19" s="58" t="e">
        <f t="shared" ca="1" si="6"/>
        <v>#REF!</v>
      </c>
      <c r="I19" s="58" t="e">
        <f t="shared" ca="1" si="6"/>
        <v>#REF!</v>
      </c>
      <c r="J19" s="58" t="e">
        <f t="shared" ca="1" si="6"/>
        <v>#REF!</v>
      </c>
      <c r="K19" s="58" t="e">
        <f t="shared" ca="1" si="6"/>
        <v>#REF!</v>
      </c>
      <c r="L19" s="58" t="e">
        <f t="shared" ca="1" si="6"/>
        <v>#REF!</v>
      </c>
      <c r="M19" s="58" t="e">
        <f t="shared" ca="1" si="6"/>
        <v>#REF!</v>
      </c>
      <c r="N19" s="58" t="e">
        <f t="shared" ca="1" si="6"/>
        <v>#REF!</v>
      </c>
      <c r="O19" s="58" t="e">
        <f t="shared" ca="1" si="6"/>
        <v>#REF!</v>
      </c>
      <c r="P19" s="58" t="e">
        <f t="shared" ca="1" si="6"/>
        <v>#REF!</v>
      </c>
      <c r="Q19" s="58" t="e">
        <f t="shared" ca="1" si="6"/>
        <v>#REF!</v>
      </c>
      <c r="R19" s="58" t="e">
        <f t="shared" ca="1" si="6"/>
        <v>#REF!</v>
      </c>
      <c r="S19" s="58" t="e">
        <f t="shared" ca="1" si="6"/>
        <v>#REF!</v>
      </c>
      <c r="T19" s="58" t="e">
        <f t="shared" ca="1" si="6"/>
        <v>#REF!</v>
      </c>
      <c r="U19" s="58" t="e">
        <f t="shared" ca="1" si="6"/>
        <v>#REF!</v>
      </c>
      <c r="V19" s="58" t="e">
        <f t="shared" ca="1" si="6"/>
        <v>#REF!</v>
      </c>
      <c r="W19" s="58" t="e">
        <f t="shared" ca="1" si="6"/>
        <v>#REF!</v>
      </c>
      <c r="X19" s="58" t="e">
        <f t="shared" ca="1" si="6"/>
        <v>#REF!</v>
      </c>
      <c r="Y19" s="58" t="e">
        <f t="shared" ca="1" si="6"/>
        <v>#REF!</v>
      </c>
      <c r="Z19" s="58" t="e">
        <f t="shared" ca="1" si="6"/>
        <v>#REF!</v>
      </c>
      <c r="AA19" s="58" t="e">
        <f t="shared" ca="1" si="6"/>
        <v>#REF!</v>
      </c>
      <c r="AB19" s="58" t="e">
        <f t="shared" ca="1" si="6"/>
        <v>#REF!</v>
      </c>
      <c r="AC19" s="58" t="e">
        <f t="shared" ca="1" si="6"/>
        <v>#REF!</v>
      </c>
      <c r="AD19" s="58" t="e">
        <f t="shared" ca="1" si="6"/>
        <v>#REF!</v>
      </c>
      <c r="AE19" s="58" t="e">
        <f t="shared" ca="1" si="6"/>
        <v>#REF!</v>
      </c>
      <c r="AF19" s="58" t="e">
        <f t="shared" ca="1" si="6"/>
        <v>#REF!</v>
      </c>
      <c r="AG19" s="58" t="e">
        <f t="shared" ca="1" si="6"/>
        <v>#REF!</v>
      </c>
      <c r="AH19" s="58" t="e">
        <f t="shared" ca="1" si="6"/>
        <v>#REF!</v>
      </c>
    </row>
    <row r="20" spans="1:34">
      <c r="A20" s="753"/>
      <c r="B20" s="46" t="s">
        <v>71</v>
      </c>
      <c r="C20" s="58"/>
      <c r="D20" s="58" t="e">
        <f t="shared" ref="D20:AH20" ca="1" si="7">D18-D19</f>
        <v>#REF!</v>
      </c>
      <c r="E20" s="58" t="e">
        <f t="shared" ca="1" si="7"/>
        <v>#REF!</v>
      </c>
      <c r="F20" s="58" t="e">
        <f t="shared" ca="1" si="7"/>
        <v>#REF!</v>
      </c>
      <c r="G20" s="58" t="e">
        <f t="shared" ca="1" si="7"/>
        <v>#REF!</v>
      </c>
      <c r="H20" s="58" t="e">
        <f t="shared" ca="1" si="7"/>
        <v>#REF!</v>
      </c>
      <c r="I20" s="58" t="e">
        <f t="shared" ca="1" si="7"/>
        <v>#REF!</v>
      </c>
      <c r="J20" s="58" t="e">
        <f t="shared" ca="1" si="7"/>
        <v>#REF!</v>
      </c>
      <c r="K20" s="58" t="e">
        <f t="shared" ca="1" si="7"/>
        <v>#REF!</v>
      </c>
      <c r="L20" s="58" t="e">
        <f t="shared" ca="1" si="7"/>
        <v>#REF!</v>
      </c>
      <c r="M20" s="58" t="e">
        <f t="shared" ca="1" si="7"/>
        <v>#REF!</v>
      </c>
      <c r="N20" s="58" t="e">
        <f t="shared" ca="1" si="7"/>
        <v>#REF!</v>
      </c>
      <c r="O20" s="58" t="e">
        <f t="shared" ca="1" si="7"/>
        <v>#REF!</v>
      </c>
      <c r="P20" s="58" t="e">
        <f t="shared" ca="1" si="7"/>
        <v>#REF!</v>
      </c>
      <c r="Q20" s="58" t="e">
        <f t="shared" ca="1" si="7"/>
        <v>#REF!</v>
      </c>
      <c r="R20" s="58" t="e">
        <f t="shared" ca="1" si="7"/>
        <v>#REF!</v>
      </c>
      <c r="S20" s="58" t="e">
        <f t="shared" ca="1" si="7"/>
        <v>#REF!</v>
      </c>
      <c r="T20" s="58" t="e">
        <f t="shared" ca="1" si="7"/>
        <v>#REF!</v>
      </c>
      <c r="U20" s="58" t="e">
        <f t="shared" ca="1" si="7"/>
        <v>#REF!</v>
      </c>
      <c r="V20" s="58" t="e">
        <f t="shared" ca="1" si="7"/>
        <v>#REF!</v>
      </c>
      <c r="W20" s="58" t="e">
        <f t="shared" ca="1" si="7"/>
        <v>#REF!</v>
      </c>
      <c r="X20" s="58" t="e">
        <f t="shared" ca="1" si="7"/>
        <v>#REF!</v>
      </c>
      <c r="Y20" s="58" t="e">
        <f t="shared" ca="1" si="7"/>
        <v>#REF!</v>
      </c>
      <c r="Z20" s="58" t="e">
        <f t="shared" ca="1" si="7"/>
        <v>#REF!</v>
      </c>
      <c r="AA20" s="58" t="e">
        <f t="shared" ca="1" si="7"/>
        <v>#REF!</v>
      </c>
      <c r="AB20" s="58" t="e">
        <f t="shared" ca="1" si="7"/>
        <v>#REF!</v>
      </c>
      <c r="AC20" s="58" t="e">
        <f t="shared" ca="1" si="7"/>
        <v>#REF!</v>
      </c>
      <c r="AD20" s="58" t="e">
        <f t="shared" ca="1" si="7"/>
        <v>#REF!</v>
      </c>
      <c r="AE20" s="58" t="e">
        <f t="shared" ca="1" si="7"/>
        <v>#REF!</v>
      </c>
      <c r="AF20" s="58" t="e">
        <f t="shared" ca="1" si="7"/>
        <v>#REF!</v>
      </c>
      <c r="AG20" s="58" t="e">
        <f t="shared" ca="1" si="7"/>
        <v>#REF!</v>
      </c>
      <c r="AH20" s="58" t="e">
        <f t="shared" ca="1" si="7"/>
        <v>#REF!</v>
      </c>
    </row>
    <row r="21" spans="1:34">
      <c r="A21" s="53"/>
      <c r="B21" s="208"/>
      <c r="C21" s="60"/>
      <c r="D21" s="60"/>
      <c r="E21" s="60"/>
      <c r="F21" s="60"/>
      <c r="G21" s="60"/>
      <c r="H21" s="60"/>
      <c r="I21" s="60"/>
      <c r="J21" s="60"/>
      <c r="K21" s="60"/>
      <c r="L21" s="60"/>
      <c r="M21" s="60"/>
      <c r="N21" s="60"/>
      <c r="O21" s="60"/>
      <c r="P21" s="60"/>
      <c r="Q21" s="60"/>
      <c r="R21" s="60"/>
      <c r="S21" s="60"/>
      <c r="T21" s="60"/>
      <c r="U21" s="60"/>
      <c r="V21" s="60"/>
      <c r="W21" s="60"/>
      <c r="X21" s="60"/>
      <c r="Y21" s="60"/>
      <c r="Z21" s="60"/>
      <c r="AA21" s="60"/>
      <c r="AB21" s="60"/>
      <c r="AC21" s="60"/>
      <c r="AD21" s="60"/>
      <c r="AE21" s="60"/>
      <c r="AF21" s="60"/>
      <c r="AG21" s="60"/>
      <c r="AH21" s="60"/>
    </row>
    <row r="22" spans="1:34">
      <c r="A22" s="751" t="s">
        <v>172</v>
      </c>
      <c r="B22" s="46" t="s">
        <v>3</v>
      </c>
      <c r="C22" s="58"/>
      <c r="D22" s="58">
        <f ca="1">SUMIF(Производство_План!$B$8:$B$374,D$5,Производство_План!$BX$8:$BX$374)</f>
        <v>0</v>
      </c>
      <c r="E22" s="58">
        <f>SUMIF(Производство_План!$B$8:$B$374,E12,Производство_План!$BX$8:$BX$374)</f>
        <v>0</v>
      </c>
      <c r="F22" s="58">
        <f>SUMIF(Производство_План!$B$8:$B$374,F12,Производство_План!$BX$8:$BX$374)</f>
        <v>0</v>
      </c>
      <c r="G22" s="58">
        <f>SUMIF(Производство_План!$B$8:$B$374,G12,Производство_План!$BX$8:$BX$374)</f>
        <v>0</v>
      </c>
      <c r="H22" s="58">
        <f>SUMIF(Производство_План!$B$8:$B$374,H12,Производство_План!$BX$8:$BX$374)</f>
        <v>0</v>
      </c>
      <c r="I22" s="58">
        <f>SUMIF(Производство_План!$B$8:$B$374,I12,Производство_План!$BX$8:$BX$374)</f>
        <v>0</v>
      </c>
      <c r="J22" s="58">
        <f>SUMIF(Производство_План!$B$8:$B$374,J12,Производство_План!$BX$8:$BX$374)</f>
        <v>0</v>
      </c>
      <c r="K22" s="58">
        <f>SUMIF(Производство_План!$B$8:$B$374,K12,Производство_План!$BX$8:$BX$374)</f>
        <v>0</v>
      </c>
      <c r="L22" s="58">
        <f>SUMIF(Производство_План!$B$8:$B$374,L12,Производство_План!$BX$8:$BX$374)</f>
        <v>0</v>
      </c>
      <c r="M22" s="58">
        <f>SUMIF(Производство_План!$B$8:$B$374,M12,Производство_План!$BX$8:$BX$374)</f>
        <v>0</v>
      </c>
      <c r="N22" s="58">
        <f>SUMIF(Производство_План!$B$8:$B$374,N12,Производство_План!$BX$8:$BX$374)</f>
        <v>0</v>
      </c>
      <c r="O22" s="58">
        <f>SUMIF(Производство_План!$B$8:$B$374,O12,Производство_План!$BX$8:$BX$374)</f>
        <v>0</v>
      </c>
      <c r="P22" s="58">
        <f>SUMIF(Производство_План!$B$8:$B$374,P12,Производство_План!$BX$8:$BX$374)</f>
        <v>0</v>
      </c>
      <c r="Q22" s="58">
        <f>SUMIF(Производство_План!$B$8:$B$374,Q12,Производство_План!$BX$8:$BX$374)</f>
        <v>0</v>
      </c>
      <c r="R22" s="58">
        <f>SUMIF(Производство_План!$B$8:$B$374,R12,Производство_План!$BX$8:$BX$374)</f>
        <v>0</v>
      </c>
      <c r="S22" s="58">
        <f>SUMIF(Производство_План!$B$8:$B$374,S12,Производство_План!$BX$8:$BX$374)</f>
        <v>0</v>
      </c>
      <c r="T22" s="58">
        <f>SUMIF(Производство_План!$B$8:$B$374,T12,Производство_План!$BX$8:$BX$374)</f>
        <v>0</v>
      </c>
      <c r="U22" s="58">
        <f>SUMIF(Производство_План!$B$8:$B$374,U12,Производство_План!$BX$8:$BX$374)</f>
        <v>0</v>
      </c>
      <c r="V22" s="58">
        <f>SUMIF(Производство_План!$B$8:$B$374,V12,Производство_План!$BX$8:$BX$374)</f>
        <v>0</v>
      </c>
      <c r="W22" s="58">
        <f>SUMIF(Производство_План!$B$8:$B$374,W12,Производство_План!$BX$8:$BX$374)</f>
        <v>0</v>
      </c>
      <c r="X22" s="58">
        <f>SUMIF(Производство_План!$B$8:$B$374,X12,Производство_План!$BX$8:$BX$374)</f>
        <v>0</v>
      </c>
      <c r="Y22" s="58">
        <f>SUMIF(Производство_План!$B$8:$B$374,Y12,Производство_План!$BX$8:$BX$374)</f>
        <v>0</v>
      </c>
      <c r="Z22" s="58">
        <f>SUMIF(Производство_План!$B$8:$B$374,Z12,Производство_План!$BX$8:$BX$374)</f>
        <v>0</v>
      </c>
      <c r="AA22" s="58">
        <f>SUMIF(Производство_План!$B$8:$B$374,AA12,Производство_План!$BX$8:$BX$374)</f>
        <v>0</v>
      </c>
      <c r="AB22" s="58">
        <f>SUMIF(Производство_План!$B$8:$B$374,AB12,Производство_План!$BX$8:$BX$374)</f>
        <v>0</v>
      </c>
      <c r="AC22" s="58">
        <f>SUMIF(Производство_План!$B$8:$B$374,AC12,Производство_План!$BX$8:$BX$374)</f>
        <v>0</v>
      </c>
      <c r="AD22" s="58">
        <f>SUMIF(Производство_План!$B$8:$B$374,AD12,Производство_План!$BX$8:$BX$374)</f>
        <v>0</v>
      </c>
      <c r="AE22" s="58">
        <f>SUMIF(Производство_План!$B$8:$B$374,AE12,Производство_План!$BX$8:$BX$374)</f>
        <v>0</v>
      </c>
      <c r="AF22" s="58">
        <f>SUMIF(Производство_План!$B$8:$B$374,AF12,Производство_План!$BX$8:$BX$374)</f>
        <v>0</v>
      </c>
      <c r="AG22" s="58">
        <f>SUMIF(Производство_План!$B$8:$B$374,AG12,Производство_План!$BX$8:$BX$374)</f>
        <v>0</v>
      </c>
      <c r="AH22" s="58">
        <f>SUMIF(Производство_План!$B$8:$B$374,AH12,Производство_План!$BX$8:$BX$374)</f>
        <v>0</v>
      </c>
    </row>
    <row r="23" spans="1:34">
      <c r="A23" s="752"/>
      <c r="B23" s="46" t="s">
        <v>4</v>
      </c>
      <c r="C23" s="58"/>
      <c r="D23" s="58" t="e">
        <f>SUMIF(#REF!,D12,#REF!)</f>
        <v>#REF!</v>
      </c>
      <c r="E23" s="58" t="e">
        <f>SUMIF(#REF!,E12,#REF!)</f>
        <v>#REF!</v>
      </c>
      <c r="F23" s="58" t="e">
        <f>SUMIF(#REF!,F12,#REF!)</f>
        <v>#REF!</v>
      </c>
      <c r="G23" s="58" t="e">
        <f>SUMIF(#REF!,G12,#REF!)</f>
        <v>#REF!</v>
      </c>
      <c r="H23" s="58" t="e">
        <f>SUMIF(#REF!,H12,#REF!)</f>
        <v>#REF!</v>
      </c>
      <c r="I23" s="58" t="e">
        <f>SUMIF(#REF!,I12,#REF!)</f>
        <v>#REF!</v>
      </c>
      <c r="J23" s="58" t="e">
        <f>SUMIF(#REF!,J12,#REF!)</f>
        <v>#REF!</v>
      </c>
      <c r="K23" s="58" t="e">
        <f>SUMIF(#REF!,K12,#REF!)</f>
        <v>#REF!</v>
      </c>
      <c r="L23" s="58" t="e">
        <f>SUMIF(#REF!,L12,#REF!)</f>
        <v>#REF!</v>
      </c>
      <c r="M23" s="58" t="e">
        <f>SUMIF(#REF!,M12,#REF!)</f>
        <v>#REF!</v>
      </c>
      <c r="N23" s="58" t="e">
        <f>SUMIF(#REF!,N12,#REF!)</f>
        <v>#REF!</v>
      </c>
      <c r="O23" s="58" t="e">
        <f>SUMIF(#REF!,O12,#REF!)</f>
        <v>#REF!</v>
      </c>
      <c r="P23" s="58" t="e">
        <f>SUMIF(#REF!,P12,#REF!)</f>
        <v>#REF!</v>
      </c>
      <c r="Q23" s="58" t="e">
        <f>SUMIF(#REF!,Q12,#REF!)</f>
        <v>#REF!</v>
      </c>
      <c r="R23" s="58" t="e">
        <f>SUMIF(#REF!,R12,#REF!)</f>
        <v>#REF!</v>
      </c>
      <c r="S23" s="58" t="e">
        <f>SUMIF(#REF!,S12,#REF!)</f>
        <v>#REF!</v>
      </c>
      <c r="T23" s="58" t="e">
        <f>SUMIF(#REF!,T12,#REF!)</f>
        <v>#REF!</v>
      </c>
      <c r="U23" s="58" t="e">
        <f>SUMIF(#REF!,U12,#REF!)</f>
        <v>#REF!</v>
      </c>
      <c r="V23" s="58" t="e">
        <f>SUMIF(#REF!,V12,#REF!)</f>
        <v>#REF!</v>
      </c>
      <c r="W23" s="58" t="e">
        <f>SUMIF(#REF!,W12,#REF!)</f>
        <v>#REF!</v>
      </c>
      <c r="X23" s="58" t="e">
        <f>SUMIF(#REF!,X12,#REF!)</f>
        <v>#REF!</v>
      </c>
      <c r="Y23" s="58" t="e">
        <f>SUMIF(#REF!,Y12,#REF!)</f>
        <v>#REF!</v>
      </c>
      <c r="Z23" s="58" t="e">
        <f>SUMIF(#REF!,Z12,#REF!)</f>
        <v>#REF!</v>
      </c>
      <c r="AA23" s="58" t="e">
        <f>SUMIF(#REF!,AA12,#REF!)</f>
        <v>#REF!</v>
      </c>
      <c r="AB23" s="58" t="e">
        <f>SUMIF(#REF!,AB12,#REF!)</f>
        <v>#REF!</v>
      </c>
      <c r="AC23" s="58" t="e">
        <f>SUMIF(#REF!,AC12,#REF!)</f>
        <v>#REF!</v>
      </c>
      <c r="AD23" s="58" t="e">
        <f>SUMIF(#REF!,AD12,#REF!)</f>
        <v>#REF!</v>
      </c>
      <c r="AE23" s="58" t="e">
        <f>SUMIF(#REF!,AE12,#REF!)</f>
        <v>#REF!</v>
      </c>
      <c r="AF23" s="58" t="e">
        <f>SUMIF(#REF!,AF12,#REF!)</f>
        <v>#REF!</v>
      </c>
      <c r="AG23" s="58" t="e">
        <f>SUMIF(#REF!,AG12,#REF!)</f>
        <v>#REF!</v>
      </c>
      <c r="AH23" s="58" t="e">
        <f>SUMIF(#REF!,AH12,#REF!)</f>
        <v>#REF!</v>
      </c>
    </row>
    <row r="24" spans="1:34">
      <c r="A24" s="752"/>
      <c r="B24" s="46" t="s">
        <v>68</v>
      </c>
      <c r="C24" s="58"/>
      <c r="D24" s="58" t="e">
        <f t="shared" ref="D24:AH24" ca="1" si="8">D22-D23</f>
        <v>#REF!</v>
      </c>
      <c r="E24" s="58" t="e">
        <f t="shared" si="8"/>
        <v>#REF!</v>
      </c>
      <c r="F24" s="58" t="e">
        <f t="shared" si="8"/>
        <v>#REF!</v>
      </c>
      <c r="G24" s="58" t="e">
        <f t="shared" si="8"/>
        <v>#REF!</v>
      </c>
      <c r="H24" s="58" t="e">
        <f t="shared" si="8"/>
        <v>#REF!</v>
      </c>
      <c r="I24" s="58" t="e">
        <f t="shared" si="8"/>
        <v>#REF!</v>
      </c>
      <c r="J24" s="58" t="e">
        <f t="shared" si="8"/>
        <v>#REF!</v>
      </c>
      <c r="K24" s="58" t="e">
        <f t="shared" si="8"/>
        <v>#REF!</v>
      </c>
      <c r="L24" s="58" t="e">
        <f t="shared" si="8"/>
        <v>#REF!</v>
      </c>
      <c r="M24" s="58" t="e">
        <f t="shared" si="8"/>
        <v>#REF!</v>
      </c>
      <c r="N24" s="58" t="e">
        <f t="shared" si="8"/>
        <v>#REF!</v>
      </c>
      <c r="O24" s="58" t="e">
        <f t="shared" si="8"/>
        <v>#REF!</v>
      </c>
      <c r="P24" s="58" t="e">
        <f t="shared" si="8"/>
        <v>#REF!</v>
      </c>
      <c r="Q24" s="58" t="e">
        <f t="shared" si="8"/>
        <v>#REF!</v>
      </c>
      <c r="R24" s="58" t="e">
        <f t="shared" si="8"/>
        <v>#REF!</v>
      </c>
      <c r="S24" s="58" t="e">
        <f t="shared" si="8"/>
        <v>#REF!</v>
      </c>
      <c r="T24" s="58" t="e">
        <f t="shared" si="8"/>
        <v>#REF!</v>
      </c>
      <c r="U24" s="58" t="e">
        <f t="shared" si="8"/>
        <v>#REF!</v>
      </c>
      <c r="V24" s="58" t="e">
        <f t="shared" si="8"/>
        <v>#REF!</v>
      </c>
      <c r="W24" s="58" t="e">
        <f t="shared" si="8"/>
        <v>#REF!</v>
      </c>
      <c r="X24" s="58" t="e">
        <f t="shared" si="8"/>
        <v>#REF!</v>
      </c>
      <c r="Y24" s="58" t="e">
        <f t="shared" si="8"/>
        <v>#REF!</v>
      </c>
      <c r="Z24" s="58" t="e">
        <f t="shared" si="8"/>
        <v>#REF!</v>
      </c>
      <c r="AA24" s="58" t="e">
        <f t="shared" si="8"/>
        <v>#REF!</v>
      </c>
      <c r="AB24" s="58" t="e">
        <f t="shared" si="8"/>
        <v>#REF!</v>
      </c>
      <c r="AC24" s="58" t="e">
        <f t="shared" si="8"/>
        <v>#REF!</v>
      </c>
      <c r="AD24" s="58" t="e">
        <f t="shared" si="8"/>
        <v>#REF!</v>
      </c>
      <c r="AE24" s="58" t="e">
        <f t="shared" si="8"/>
        <v>#REF!</v>
      </c>
      <c r="AF24" s="58" t="e">
        <f t="shared" si="8"/>
        <v>#REF!</v>
      </c>
      <c r="AG24" s="58" t="e">
        <f t="shared" si="8"/>
        <v>#REF!</v>
      </c>
      <c r="AH24" s="58" t="e">
        <f t="shared" si="8"/>
        <v>#REF!</v>
      </c>
    </row>
    <row r="25" spans="1:34">
      <c r="A25" s="752"/>
      <c r="B25" s="46" t="s">
        <v>69</v>
      </c>
      <c r="C25" s="58"/>
      <c r="D25" s="58">
        <f ca="1">D22</f>
        <v>0</v>
      </c>
      <c r="E25" s="58">
        <f t="shared" ref="E25:AH26" ca="1" si="9">E22+D25</f>
        <v>0</v>
      </c>
      <c r="F25" s="58">
        <f t="shared" ca="1" si="9"/>
        <v>0</v>
      </c>
      <c r="G25" s="58">
        <f t="shared" ca="1" si="9"/>
        <v>0</v>
      </c>
      <c r="H25" s="58">
        <f t="shared" ca="1" si="9"/>
        <v>0</v>
      </c>
      <c r="I25" s="58">
        <f t="shared" ca="1" si="9"/>
        <v>0</v>
      </c>
      <c r="J25" s="58">
        <f t="shared" ca="1" si="9"/>
        <v>0</v>
      </c>
      <c r="K25" s="58">
        <f t="shared" ca="1" si="9"/>
        <v>0</v>
      </c>
      <c r="L25" s="58">
        <f t="shared" ca="1" si="9"/>
        <v>0</v>
      </c>
      <c r="M25" s="58">
        <f t="shared" ca="1" si="9"/>
        <v>0</v>
      </c>
      <c r="N25" s="58">
        <f t="shared" ca="1" si="9"/>
        <v>0</v>
      </c>
      <c r="O25" s="58">
        <f t="shared" ca="1" si="9"/>
        <v>0</v>
      </c>
      <c r="P25" s="58">
        <f t="shared" ca="1" si="9"/>
        <v>0</v>
      </c>
      <c r="Q25" s="58">
        <f t="shared" ca="1" si="9"/>
        <v>0</v>
      </c>
      <c r="R25" s="58">
        <f t="shared" ca="1" si="9"/>
        <v>0</v>
      </c>
      <c r="S25" s="58">
        <f t="shared" ca="1" si="9"/>
        <v>0</v>
      </c>
      <c r="T25" s="58">
        <f t="shared" ca="1" si="9"/>
        <v>0</v>
      </c>
      <c r="U25" s="58">
        <f t="shared" ca="1" si="9"/>
        <v>0</v>
      </c>
      <c r="V25" s="58">
        <f t="shared" ca="1" si="9"/>
        <v>0</v>
      </c>
      <c r="W25" s="58">
        <f t="shared" ca="1" si="9"/>
        <v>0</v>
      </c>
      <c r="X25" s="58">
        <f t="shared" ca="1" si="9"/>
        <v>0</v>
      </c>
      <c r="Y25" s="58">
        <f t="shared" ca="1" si="9"/>
        <v>0</v>
      </c>
      <c r="Z25" s="58">
        <f t="shared" ca="1" si="9"/>
        <v>0</v>
      </c>
      <c r="AA25" s="58">
        <f t="shared" ca="1" si="9"/>
        <v>0</v>
      </c>
      <c r="AB25" s="58">
        <f t="shared" ca="1" si="9"/>
        <v>0</v>
      </c>
      <c r="AC25" s="58">
        <f t="shared" ca="1" si="9"/>
        <v>0</v>
      </c>
      <c r="AD25" s="58">
        <f t="shared" ca="1" si="9"/>
        <v>0</v>
      </c>
      <c r="AE25" s="58">
        <f t="shared" ca="1" si="9"/>
        <v>0</v>
      </c>
      <c r="AF25" s="58">
        <f t="shared" ca="1" si="9"/>
        <v>0</v>
      </c>
      <c r="AG25" s="58">
        <f t="shared" ca="1" si="9"/>
        <v>0</v>
      </c>
      <c r="AH25" s="58">
        <f t="shared" ca="1" si="9"/>
        <v>0</v>
      </c>
    </row>
    <row r="26" spans="1:34">
      <c r="A26" s="752"/>
      <c r="B26" s="46" t="s">
        <v>70</v>
      </c>
      <c r="C26" s="58"/>
      <c r="D26" s="58" t="e">
        <f>D23</f>
        <v>#REF!</v>
      </c>
      <c r="E26" s="58" t="e">
        <f t="shared" si="9"/>
        <v>#REF!</v>
      </c>
      <c r="F26" s="58" t="e">
        <f t="shared" si="9"/>
        <v>#REF!</v>
      </c>
      <c r="G26" s="58" t="e">
        <f t="shared" si="9"/>
        <v>#REF!</v>
      </c>
      <c r="H26" s="58" t="e">
        <f t="shared" si="9"/>
        <v>#REF!</v>
      </c>
      <c r="I26" s="58" t="e">
        <f t="shared" si="9"/>
        <v>#REF!</v>
      </c>
      <c r="J26" s="58" t="e">
        <f t="shared" si="9"/>
        <v>#REF!</v>
      </c>
      <c r="K26" s="58" t="e">
        <f t="shared" si="9"/>
        <v>#REF!</v>
      </c>
      <c r="L26" s="58" t="e">
        <f t="shared" si="9"/>
        <v>#REF!</v>
      </c>
      <c r="M26" s="58" t="e">
        <f t="shared" si="9"/>
        <v>#REF!</v>
      </c>
      <c r="N26" s="58" t="e">
        <f t="shared" si="9"/>
        <v>#REF!</v>
      </c>
      <c r="O26" s="58" t="e">
        <f t="shared" si="9"/>
        <v>#REF!</v>
      </c>
      <c r="P26" s="58" t="e">
        <f t="shared" si="9"/>
        <v>#REF!</v>
      </c>
      <c r="Q26" s="58" t="e">
        <f t="shared" si="9"/>
        <v>#REF!</v>
      </c>
      <c r="R26" s="58" t="e">
        <f t="shared" si="9"/>
        <v>#REF!</v>
      </c>
      <c r="S26" s="58" t="e">
        <f t="shared" si="9"/>
        <v>#REF!</v>
      </c>
      <c r="T26" s="58" t="e">
        <f t="shared" si="9"/>
        <v>#REF!</v>
      </c>
      <c r="U26" s="58" t="e">
        <f t="shared" si="9"/>
        <v>#REF!</v>
      </c>
      <c r="V26" s="58" t="e">
        <f t="shared" si="9"/>
        <v>#REF!</v>
      </c>
      <c r="W26" s="58" t="e">
        <f t="shared" si="9"/>
        <v>#REF!</v>
      </c>
      <c r="X26" s="58" t="e">
        <f t="shared" si="9"/>
        <v>#REF!</v>
      </c>
      <c r="Y26" s="58" t="e">
        <f t="shared" si="9"/>
        <v>#REF!</v>
      </c>
      <c r="Z26" s="58" t="e">
        <f t="shared" si="9"/>
        <v>#REF!</v>
      </c>
      <c r="AA26" s="58" t="e">
        <f t="shared" si="9"/>
        <v>#REF!</v>
      </c>
      <c r="AB26" s="58" t="e">
        <f t="shared" si="9"/>
        <v>#REF!</v>
      </c>
      <c r="AC26" s="58" t="e">
        <f t="shared" si="9"/>
        <v>#REF!</v>
      </c>
      <c r="AD26" s="58" t="e">
        <f t="shared" si="9"/>
        <v>#REF!</v>
      </c>
      <c r="AE26" s="58" t="e">
        <f t="shared" si="9"/>
        <v>#REF!</v>
      </c>
      <c r="AF26" s="58" t="e">
        <f t="shared" si="9"/>
        <v>#REF!</v>
      </c>
      <c r="AG26" s="58" t="e">
        <f t="shared" si="9"/>
        <v>#REF!</v>
      </c>
      <c r="AH26" s="58" t="e">
        <f t="shared" si="9"/>
        <v>#REF!</v>
      </c>
    </row>
    <row r="27" spans="1:34">
      <c r="A27" s="753"/>
      <c r="B27" s="46" t="s">
        <v>71</v>
      </c>
      <c r="C27" s="58"/>
      <c r="D27" s="58" t="e">
        <f t="shared" ref="D27:AH27" ca="1" si="10">D25-D26</f>
        <v>#REF!</v>
      </c>
      <c r="E27" s="58" t="e">
        <f t="shared" ca="1" si="10"/>
        <v>#REF!</v>
      </c>
      <c r="F27" s="58" t="e">
        <f t="shared" ca="1" si="10"/>
        <v>#REF!</v>
      </c>
      <c r="G27" s="58" t="e">
        <f t="shared" ca="1" si="10"/>
        <v>#REF!</v>
      </c>
      <c r="H27" s="58" t="e">
        <f t="shared" ca="1" si="10"/>
        <v>#REF!</v>
      </c>
      <c r="I27" s="58" t="e">
        <f t="shared" ca="1" si="10"/>
        <v>#REF!</v>
      </c>
      <c r="J27" s="58" t="e">
        <f t="shared" ca="1" si="10"/>
        <v>#REF!</v>
      </c>
      <c r="K27" s="58" t="e">
        <f t="shared" ca="1" si="10"/>
        <v>#REF!</v>
      </c>
      <c r="L27" s="58" t="e">
        <f t="shared" ca="1" si="10"/>
        <v>#REF!</v>
      </c>
      <c r="M27" s="58" t="e">
        <f t="shared" ca="1" si="10"/>
        <v>#REF!</v>
      </c>
      <c r="N27" s="58" t="e">
        <f t="shared" ca="1" si="10"/>
        <v>#REF!</v>
      </c>
      <c r="O27" s="58" t="e">
        <f t="shared" ca="1" si="10"/>
        <v>#REF!</v>
      </c>
      <c r="P27" s="58" t="e">
        <f t="shared" ca="1" si="10"/>
        <v>#REF!</v>
      </c>
      <c r="Q27" s="58" t="e">
        <f t="shared" ca="1" si="10"/>
        <v>#REF!</v>
      </c>
      <c r="R27" s="58" t="e">
        <f t="shared" ca="1" si="10"/>
        <v>#REF!</v>
      </c>
      <c r="S27" s="58" t="e">
        <f t="shared" ca="1" si="10"/>
        <v>#REF!</v>
      </c>
      <c r="T27" s="58" t="e">
        <f t="shared" ca="1" si="10"/>
        <v>#REF!</v>
      </c>
      <c r="U27" s="58" t="e">
        <f t="shared" ca="1" si="10"/>
        <v>#REF!</v>
      </c>
      <c r="V27" s="58" t="e">
        <f t="shared" ca="1" si="10"/>
        <v>#REF!</v>
      </c>
      <c r="W27" s="58" t="e">
        <f t="shared" ca="1" si="10"/>
        <v>#REF!</v>
      </c>
      <c r="X27" s="58" t="e">
        <f t="shared" ca="1" si="10"/>
        <v>#REF!</v>
      </c>
      <c r="Y27" s="58" t="e">
        <f t="shared" ca="1" si="10"/>
        <v>#REF!</v>
      </c>
      <c r="Z27" s="58" t="e">
        <f t="shared" ca="1" si="10"/>
        <v>#REF!</v>
      </c>
      <c r="AA27" s="58" t="e">
        <f t="shared" ca="1" si="10"/>
        <v>#REF!</v>
      </c>
      <c r="AB27" s="58" t="e">
        <f t="shared" ca="1" si="10"/>
        <v>#REF!</v>
      </c>
      <c r="AC27" s="58" t="e">
        <f t="shared" ca="1" si="10"/>
        <v>#REF!</v>
      </c>
      <c r="AD27" s="58" t="e">
        <f t="shared" ca="1" si="10"/>
        <v>#REF!</v>
      </c>
      <c r="AE27" s="58" t="e">
        <f t="shared" ca="1" si="10"/>
        <v>#REF!</v>
      </c>
      <c r="AF27" s="58" t="e">
        <f t="shared" ca="1" si="10"/>
        <v>#REF!</v>
      </c>
      <c r="AG27" s="58" t="e">
        <f t="shared" ca="1" si="10"/>
        <v>#REF!</v>
      </c>
      <c r="AH27" s="58" t="e">
        <f t="shared" ca="1" si="10"/>
        <v>#REF!</v>
      </c>
    </row>
    <row r="28" spans="1:34" s="224" customFormat="1">
      <c r="A28" s="223"/>
      <c r="B28" s="46"/>
      <c r="C28" s="58"/>
      <c r="D28" s="58"/>
      <c r="E28" s="58"/>
      <c r="F28" s="58"/>
      <c r="G28" s="58"/>
      <c r="H28" s="58"/>
      <c r="I28" s="58"/>
      <c r="J28" s="58"/>
      <c r="K28" s="58"/>
      <c r="L28" s="58"/>
      <c r="M28" s="58"/>
      <c r="N28" s="58"/>
      <c r="O28" s="58"/>
      <c r="P28" s="58"/>
      <c r="Q28" s="58"/>
      <c r="R28" s="58"/>
      <c r="S28" s="58"/>
      <c r="T28" s="58"/>
      <c r="U28" s="58"/>
      <c r="V28" s="58"/>
      <c r="W28" s="58"/>
      <c r="X28" s="58"/>
      <c r="Y28" s="58"/>
      <c r="Z28" s="58"/>
      <c r="AA28" s="58"/>
      <c r="AB28" s="58"/>
      <c r="AC28" s="58"/>
      <c r="AD28" s="58"/>
      <c r="AE28" s="58"/>
      <c r="AF28" s="58"/>
      <c r="AG28" s="58"/>
      <c r="AH28" s="58"/>
    </row>
    <row r="29" spans="1:34" s="224" customFormat="1" ht="27.75">
      <c r="A29" s="221" t="s">
        <v>192</v>
      </c>
      <c r="B29" s="46" t="s">
        <v>181</v>
      </c>
      <c r="C29" s="58">
        <f>График_производство!C73</f>
        <v>0</v>
      </c>
      <c r="D29" s="58" t="e">
        <f>C29+D23-D32</f>
        <v>#REF!</v>
      </c>
      <c r="E29" s="58" t="e">
        <f t="shared" ref="E29" si="11">D29+E26-E31</f>
        <v>#REF!</v>
      </c>
      <c r="F29" s="58" t="e">
        <f t="shared" ref="F29" si="12">E29+F26-F31</f>
        <v>#REF!</v>
      </c>
      <c r="G29" s="58" t="e">
        <f t="shared" ref="G29" si="13">F29+G26-G31</f>
        <v>#REF!</v>
      </c>
      <c r="H29" s="58" t="e">
        <f t="shared" ref="H29" si="14">G29+H26-H31</f>
        <v>#REF!</v>
      </c>
      <c r="I29" s="58" t="e">
        <f t="shared" ref="I29" si="15">H29+I26-I31</f>
        <v>#REF!</v>
      </c>
      <c r="J29" s="58" t="e">
        <f t="shared" ref="J29" si="16">I29+J26-J31</f>
        <v>#REF!</v>
      </c>
      <c r="K29" s="58" t="e">
        <f t="shared" ref="K29" si="17">J29+K26-K31</f>
        <v>#REF!</v>
      </c>
      <c r="L29" s="58" t="e">
        <f t="shared" ref="L29" si="18">K29+L26-L31</f>
        <v>#REF!</v>
      </c>
      <c r="M29" s="58" t="e">
        <f t="shared" ref="M29" si="19">L29+M26-M31</f>
        <v>#REF!</v>
      </c>
      <c r="N29" s="58" t="e">
        <f t="shared" ref="N29" si="20">M29+N26-N31</f>
        <v>#REF!</v>
      </c>
      <c r="O29" s="58" t="e">
        <f t="shared" ref="O29" si="21">N29+O26-O31</f>
        <v>#REF!</v>
      </c>
      <c r="P29" s="58" t="e">
        <f t="shared" ref="P29" si="22">O29+P26-P31</f>
        <v>#REF!</v>
      </c>
      <c r="Q29" s="58" t="e">
        <f t="shared" ref="Q29" si="23">P29+Q26-Q31</f>
        <v>#REF!</v>
      </c>
      <c r="R29" s="58" t="e">
        <f t="shared" ref="R29" si="24">Q29+R26-R31</f>
        <v>#REF!</v>
      </c>
      <c r="S29" s="58" t="e">
        <f t="shared" ref="S29" si="25">R29+S26-S31</f>
        <v>#REF!</v>
      </c>
      <c r="T29" s="58" t="e">
        <f t="shared" ref="T29" si="26">S29+T26-T31</f>
        <v>#REF!</v>
      </c>
      <c r="U29" s="58" t="e">
        <f t="shared" ref="U29" si="27">T29+U26-U31</f>
        <v>#REF!</v>
      </c>
      <c r="V29" s="58" t="e">
        <f t="shared" ref="V29" si="28">U29+V26-V31</f>
        <v>#REF!</v>
      </c>
      <c r="W29" s="58" t="e">
        <f t="shared" ref="W29" si="29">V29+W26-W31</f>
        <v>#REF!</v>
      </c>
      <c r="X29" s="58" t="e">
        <f t="shared" ref="X29" si="30">W29+X26-X31</f>
        <v>#REF!</v>
      </c>
      <c r="Y29" s="58" t="e">
        <f t="shared" ref="Y29" si="31">X29+Y26-Y31</f>
        <v>#REF!</v>
      </c>
      <c r="Z29" s="58" t="e">
        <f t="shared" ref="Z29" si="32">Y29+Z26-Z31</f>
        <v>#REF!</v>
      </c>
      <c r="AA29" s="58" t="e">
        <f t="shared" ref="AA29" si="33">Z29+AA26-AA31</f>
        <v>#REF!</v>
      </c>
      <c r="AB29" s="58" t="e">
        <f t="shared" ref="AB29" si="34">AA29+AB26-AB31</f>
        <v>#REF!</v>
      </c>
      <c r="AC29" s="58" t="e">
        <f t="shared" ref="AC29" si="35">AB29+AC26-AC31</f>
        <v>#REF!</v>
      </c>
      <c r="AD29" s="58" t="e">
        <f t="shared" ref="AD29" si="36">AC29+AD26-AD31</f>
        <v>#REF!</v>
      </c>
      <c r="AE29" s="58" t="e">
        <f t="shared" ref="AE29" si="37">AD29+AE26-AE31</f>
        <v>#REF!</v>
      </c>
      <c r="AF29" s="58" t="e">
        <f t="shared" ref="AF29" si="38">AE29+AF26-AF31</f>
        <v>#REF!</v>
      </c>
      <c r="AG29" s="58" t="e">
        <f t="shared" ref="AG29" si="39">AF29+AG26-AG31</f>
        <v>#REF!</v>
      </c>
      <c r="AH29" s="58" t="e">
        <f t="shared" ref="AH29" si="40">AG29+AH26-AH31</f>
        <v>#REF!</v>
      </c>
    </row>
    <row r="30" spans="1:34">
      <c r="A30" s="53"/>
      <c r="B30" s="208"/>
      <c r="C30" s="60"/>
      <c r="D30" s="60"/>
      <c r="E30" s="60"/>
      <c r="F30" s="60"/>
      <c r="G30" s="60"/>
      <c r="H30" s="60"/>
      <c r="I30" s="60"/>
      <c r="J30" s="60"/>
      <c r="K30" s="60"/>
      <c r="L30" s="60"/>
      <c r="M30" s="60"/>
      <c r="N30" s="60"/>
      <c r="O30" s="60"/>
      <c r="P30" s="60"/>
      <c r="Q30" s="60"/>
      <c r="R30" s="60"/>
      <c r="S30" s="60"/>
      <c r="T30" s="60"/>
      <c r="U30" s="60"/>
      <c r="V30" s="60"/>
      <c r="W30" s="60"/>
      <c r="X30" s="60"/>
      <c r="Y30" s="60"/>
      <c r="Z30" s="60"/>
      <c r="AA30" s="60"/>
      <c r="AB30" s="60"/>
      <c r="AC30" s="60"/>
      <c r="AD30" s="60"/>
      <c r="AE30" s="60"/>
      <c r="AF30" s="60"/>
      <c r="AG30" s="60"/>
      <c r="AH30" s="60"/>
    </row>
    <row r="31" spans="1:34">
      <c r="A31" s="751" t="s">
        <v>178</v>
      </c>
      <c r="B31" s="46" t="s">
        <v>3</v>
      </c>
      <c r="C31" s="58"/>
      <c r="D31" s="58">
        <f ca="1">SUMIF(Производство_План!$B$8:$B$374,D$5,Производство_План!$CD$8:$CD$374)</f>
        <v>0</v>
      </c>
      <c r="E31" s="58">
        <f>SUMIF(Производство_План!$B$8:$B$374,#REF!,Производство_План!$CD$8:$CD$374)</f>
        <v>0</v>
      </c>
      <c r="F31" s="58">
        <f>SUMIF(Производство_План!$B$8:$B$374,#REF!,Производство_План!$CD$8:$CD$374)</f>
        <v>0</v>
      </c>
      <c r="G31" s="58">
        <f>SUMIF(Производство_План!$B$8:$B$374,#REF!,Производство_План!$CD$8:$CD$374)</f>
        <v>0</v>
      </c>
      <c r="H31" s="58">
        <f>SUMIF(Производство_План!$B$8:$B$374,#REF!,Производство_План!$CD$8:$CD$374)</f>
        <v>0</v>
      </c>
      <c r="I31" s="58">
        <f>SUMIF(Производство_План!$B$8:$B$374,#REF!,Производство_План!$CD$8:$CD$374)</f>
        <v>0</v>
      </c>
      <c r="J31" s="58">
        <f>SUMIF(Производство_План!$B$8:$B$374,#REF!,Производство_План!$CD$8:$CD$374)</f>
        <v>0</v>
      </c>
      <c r="K31" s="58">
        <f>SUMIF(Производство_План!$B$8:$B$374,#REF!,Производство_План!$CD$8:$CD$374)</f>
        <v>0</v>
      </c>
      <c r="L31" s="58">
        <f>SUMIF(Производство_План!$B$8:$B$374,#REF!,Производство_План!$CD$8:$CD$374)</f>
        <v>0</v>
      </c>
      <c r="M31" s="58">
        <f>SUMIF(Производство_План!$B$8:$B$374,#REF!,Производство_План!$CD$8:$CD$374)</f>
        <v>0</v>
      </c>
      <c r="N31" s="58">
        <f>SUMIF(Производство_План!$B$8:$B$374,#REF!,Производство_План!$CD$8:$CD$374)</f>
        <v>0</v>
      </c>
      <c r="O31" s="58">
        <f>SUMIF(Производство_План!$B$8:$B$374,#REF!,Производство_План!$CD$8:$CD$374)</f>
        <v>0</v>
      </c>
      <c r="P31" s="58">
        <f>SUMIF(Производство_План!$B$8:$B$374,#REF!,Производство_План!$CD$8:$CD$374)</f>
        <v>0</v>
      </c>
      <c r="Q31" s="58">
        <f>SUMIF(Производство_План!$B$8:$B$374,#REF!,Производство_План!$CD$8:$CD$374)</f>
        <v>0</v>
      </c>
      <c r="R31" s="58">
        <f>SUMIF(Производство_План!$B$8:$B$374,#REF!,Производство_План!$CD$8:$CD$374)</f>
        <v>0</v>
      </c>
      <c r="S31" s="58">
        <f>SUMIF(Производство_План!$B$8:$B$374,#REF!,Производство_План!$CD$8:$CD$374)</f>
        <v>0</v>
      </c>
      <c r="T31" s="58">
        <f>SUMIF(Производство_План!$B$8:$B$374,#REF!,Производство_План!$CD$8:$CD$374)</f>
        <v>0</v>
      </c>
      <c r="U31" s="58">
        <f>SUMIF(Производство_План!$B$8:$B$374,#REF!,Производство_План!$CD$8:$CD$374)</f>
        <v>0</v>
      </c>
      <c r="V31" s="58">
        <f>SUMIF(Производство_План!$B$8:$B$374,#REF!,Производство_План!$CD$8:$CD$374)</f>
        <v>0</v>
      </c>
      <c r="W31" s="58">
        <f>SUMIF(Производство_План!$B$8:$B$374,#REF!,Производство_План!$CD$8:$CD$374)</f>
        <v>0</v>
      </c>
      <c r="X31" s="58">
        <f>SUMIF(Производство_План!$B$8:$B$374,#REF!,Производство_План!$CD$8:$CD$374)</f>
        <v>0</v>
      </c>
      <c r="Y31" s="58">
        <f>SUMIF(Производство_План!$B$8:$B$374,#REF!,Производство_План!$CD$8:$CD$374)</f>
        <v>0</v>
      </c>
      <c r="Z31" s="58">
        <f>SUMIF(Производство_План!$B$8:$B$374,#REF!,Производство_План!$CD$8:$CD$374)</f>
        <v>0</v>
      </c>
      <c r="AA31" s="58">
        <f>SUMIF(Производство_План!$B$8:$B$374,#REF!,Производство_План!$CD$8:$CD$374)</f>
        <v>0</v>
      </c>
      <c r="AB31" s="58">
        <f>SUMIF(Производство_План!$B$8:$B$374,#REF!,Производство_План!$CD$8:$CD$374)</f>
        <v>0</v>
      </c>
      <c r="AC31" s="58">
        <f>SUMIF(Производство_План!$B$8:$B$374,#REF!,Производство_План!$CD$8:$CD$374)</f>
        <v>0</v>
      </c>
      <c r="AD31" s="58">
        <f>SUMIF(Производство_План!$B$8:$B$374,#REF!,Производство_План!$CD$8:$CD$374)</f>
        <v>0</v>
      </c>
      <c r="AE31" s="58">
        <f>SUMIF(Производство_План!$B$8:$B$374,#REF!,Производство_План!$CD$8:$CD$374)</f>
        <v>0</v>
      </c>
      <c r="AF31" s="58">
        <f>SUMIF(Производство_План!$B$8:$B$374,#REF!,Производство_План!$CD$8:$CD$374)</f>
        <v>0</v>
      </c>
      <c r="AG31" s="58">
        <f>SUMIF(Производство_План!$B$8:$B$374,#REF!,Производство_План!$CD$8:$CD$374)</f>
        <v>0</v>
      </c>
      <c r="AH31" s="58">
        <f>SUMIF(Производство_План!$B$8:$B$374,#REF!,Производство_План!$CD$8:$CD$374)</f>
        <v>0</v>
      </c>
    </row>
    <row r="32" spans="1:34">
      <c r="A32" s="752"/>
      <c r="B32" s="46" t="s">
        <v>4</v>
      </c>
      <c r="C32" s="58"/>
      <c r="D32" s="58" t="e">
        <f>SUMIF(#REF!,#REF!,#REF!)</f>
        <v>#REF!</v>
      </c>
      <c r="E32" s="58" t="e">
        <f>SUMIF(#REF!,#REF!,#REF!)</f>
        <v>#REF!</v>
      </c>
      <c r="F32" s="58" t="e">
        <f>SUMIF(#REF!,#REF!,#REF!)</f>
        <v>#REF!</v>
      </c>
      <c r="G32" s="58" t="e">
        <f>SUMIF(#REF!,#REF!,#REF!)</f>
        <v>#REF!</v>
      </c>
      <c r="H32" s="58" t="e">
        <f>SUMIF(#REF!,#REF!,#REF!)</f>
        <v>#REF!</v>
      </c>
      <c r="I32" s="58" t="e">
        <f>SUMIF(#REF!,#REF!,#REF!)</f>
        <v>#REF!</v>
      </c>
      <c r="J32" s="58" t="e">
        <f>SUMIF(#REF!,#REF!,#REF!)</f>
        <v>#REF!</v>
      </c>
      <c r="K32" s="58" t="e">
        <f>SUMIF(#REF!,#REF!,#REF!)</f>
        <v>#REF!</v>
      </c>
      <c r="L32" s="58" t="e">
        <f>SUMIF(#REF!,#REF!,#REF!)</f>
        <v>#REF!</v>
      </c>
      <c r="M32" s="58" t="e">
        <f>SUMIF(#REF!,#REF!,#REF!)</f>
        <v>#REF!</v>
      </c>
      <c r="N32" s="58" t="e">
        <f>SUMIF(#REF!,#REF!,#REF!)</f>
        <v>#REF!</v>
      </c>
      <c r="O32" s="58" t="e">
        <f>SUMIF(#REF!,#REF!,#REF!)</f>
        <v>#REF!</v>
      </c>
      <c r="P32" s="58" t="e">
        <f>SUMIF(#REF!,#REF!,#REF!)</f>
        <v>#REF!</v>
      </c>
      <c r="Q32" s="58" t="e">
        <f>SUMIF(#REF!,#REF!,#REF!)</f>
        <v>#REF!</v>
      </c>
      <c r="R32" s="58" t="e">
        <f>SUMIF(#REF!,#REF!,#REF!)</f>
        <v>#REF!</v>
      </c>
      <c r="S32" s="58" t="e">
        <f>SUMIF(#REF!,#REF!,#REF!)</f>
        <v>#REF!</v>
      </c>
      <c r="T32" s="58" t="e">
        <f>SUMIF(#REF!,#REF!,#REF!)</f>
        <v>#REF!</v>
      </c>
      <c r="U32" s="58" t="e">
        <f>SUMIF(#REF!,#REF!,#REF!)</f>
        <v>#REF!</v>
      </c>
      <c r="V32" s="58" t="e">
        <f>SUMIF(#REF!,#REF!,#REF!)</f>
        <v>#REF!</v>
      </c>
      <c r="W32" s="58" t="e">
        <f>SUMIF(#REF!,#REF!,#REF!)</f>
        <v>#REF!</v>
      </c>
      <c r="X32" s="58" t="e">
        <f>SUMIF(#REF!,#REF!,#REF!)</f>
        <v>#REF!</v>
      </c>
      <c r="Y32" s="58" t="e">
        <f>SUMIF(#REF!,#REF!,#REF!)</f>
        <v>#REF!</v>
      </c>
      <c r="Z32" s="58" t="e">
        <f>SUMIF(#REF!,#REF!,#REF!)</f>
        <v>#REF!</v>
      </c>
      <c r="AA32" s="58" t="e">
        <f>SUMIF(#REF!,#REF!,#REF!)</f>
        <v>#REF!</v>
      </c>
      <c r="AB32" s="58" t="e">
        <f>SUMIF(#REF!,#REF!,#REF!)</f>
        <v>#REF!</v>
      </c>
      <c r="AC32" s="58" t="e">
        <f>SUMIF(#REF!,#REF!,#REF!)</f>
        <v>#REF!</v>
      </c>
      <c r="AD32" s="58" t="e">
        <f>SUMIF(#REF!,#REF!,#REF!)</f>
        <v>#REF!</v>
      </c>
      <c r="AE32" s="58" t="e">
        <f>SUMIF(#REF!,#REF!,#REF!)</f>
        <v>#REF!</v>
      </c>
      <c r="AF32" s="58" t="e">
        <f>SUMIF(#REF!,#REF!,#REF!)</f>
        <v>#REF!</v>
      </c>
      <c r="AG32" s="58" t="e">
        <f>SUMIF(#REF!,#REF!,#REF!)</f>
        <v>#REF!</v>
      </c>
      <c r="AH32" s="58" t="e">
        <f>SUMIF(#REF!,#REF!,#REF!)</f>
        <v>#REF!</v>
      </c>
    </row>
    <row r="33" spans="1:34">
      <c r="A33" s="752"/>
      <c r="B33" s="46" t="s">
        <v>68</v>
      </c>
      <c r="C33" s="58"/>
      <c r="D33" s="58" t="e">
        <f t="shared" ref="D33:AH33" ca="1" si="41">D31-D32</f>
        <v>#REF!</v>
      </c>
      <c r="E33" s="58" t="e">
        <f t="shared" si="41"/>
        <v>#REF!</v>
      </c>
      <c r="F33" s="58" t="e">
        <f t="shared" si="41"/>
        <v>#REF!</v>
      </c>
      <c r="G33" s="58" t="e">
        <f t="shared" si="41"/>
        <v>#REF!</v>
      </c>
      <c r="H33" s="58" t="e">
        <f t="shared" si="41"/>
        <v>#REF!</v>
      </c>
      <c r="I33" s="58" t="e">
        <f t="shared" si="41"/>
        <v>#REF!</v>
      </c>
      <c r="J33" s="58" t="e">
        <f t="shared" si="41"/>
        <v>#REF!</v>
      </c>
      <c r="K33" s="58" t="e">
        <f t="shared" si="41"/>
        <v>#REF!</v>
      </c>
      <c r="L33" s="58" t="e">
        <f t="shared" si="41"/>
        <v>#REF!</v>
      </c>
      <c r="M33" s="58" t="e">
        <f t="shared" si="41"/>
        <v>#REF!</v>
      </c>
      <c r="N33" s="58" t="e">
        <f t="shared" si="41"/>
        <v>#REF!</v>
      </c>
      <c r="O33" s="58" t="e">
        <f t="shared" si="41"/>
        <v>#REF!</v>
      </c>
      <c r="P33" s="58" t="e">
        <f t="shared" si="41"/>
        <v>#REF!</v>
      </c>
      <c r="Q33" s="58" t="e">
        <f t="shared" si="41"/>
        <v>#REF!</v>
      </c>
      <c r="R33" s="58" t="e">
        <f t="shared" si="41"/>
        <v>#REF!</v>
      </c>
      <c r="S33" s="58" t="e">
        <f t="shared" si="41"/>
        <v>#REF!</v>
      </c>
      <c r="T33" s="58" t="e">
        <f t="shared" si="41"/>
        <v>#REF!</v>
      </c>
      <c r="U33" s="58" t="e">
        <f t="shared" si="41"/>
        <v>#REF!</v>
      </c>
      <c r="V33" s="58" t="e">
        <f t="shared" si="41"/>
        <v>#REF!</v>
      </c>
      <c r="W33" s="58" t="e">
        <f t="shared" si="41"/>
        <v>#REF!</v>
      </c>
      <c r="X33" s="58" t="e">
        <f t="shared" si="41"/>
        <v>#REF!</v>
      </c>
      <c r="Y33" s="58" t="e">
        <f t="shared" si="41"/>
        <v>#REF!</v>
      </c>
      <c r="Z33" s="58" t="e">
        <f t="shared" si="41"/>
        <v>#REF!</v>
      </c>
      <c r="AA33" s="58" t="e">
        <f t="shared" si="41"/>
        <v>#REF!</v>
      </c>
      <c r="AB33" s="58" t="e">
        <f t="shared" si="41"/>
        <v>#REF!</v>
      </c>
      <c r="AC33" s="58" t="e">
        <f t="shared" si="41"/>
        <v>#REF!</v>
      </c>
      <c r="AD33" s="58" t="e">
        <f t="shared" si="41"/>
        <v>#REF!</v>
      </c>
      <c r="AE33" s="58" t="e">
        <f t="shared" si="41"/>
        <v>#REF!</v>
      </c>
      <c r="AF33" s="58" t="e">
        <f t="shared" si="41"/>
        <v>#REF!</v>
      </c>
      <c r="AG33" s="58" t="e">
        <f t="shared" si="41"/>
        <v>#REF!</v>
      </c>
      <c r="AH33" s="58" t="e">
        <f t="shared" si="41"/>
        <v>#REF!</v>
      </c>
    </row>
    <row r="34" spans="1:34">
      <c r="A34" s="752"/>
      <c r="B34" s="46" t="s">
        <v>69</v>
      </c>
      <c r="C34" s="58"/>
      <c r="D34" s="58">
        <f ca="1">D31</f>
        <v>0</v>
      </c>
      <c r="E34" s="58">
        <f t="shared" ref="E34:AH35" ca="1" si="42">E31+D34</f>
        <v>0</v>
      </c>
      <c r="F34" s="58">
        <f t="shared" ca="1" si="42"/>
        <v>0</v>
      </c>
      <c r="G34" s="58">
        <f t="shared" ca="1" si="42"/>
        <v>0</v>
      </c>
      <c r="H34" s="58">
        <f t="shared" ca="1" si="42"/>
        <v>0</v>
      </c>
      <c r="I34" s="58">
        <f t="shared" ca="1" si="42"/>
        <v>0</v>
      </c>
      <c r="J34" s="58">
        <f t="shared" ca="1" si="42"/>
        <v>0</v>
      </c>
      <c r="K34" s="58">
        <f t="shared" ca="1" si="42"/>
        <v>0</v>
      </c>
      <c r="L34" s="58">
        <f t="shared" ca="1" si="42"/>
        <v>0</v>
      </c>
      <c r="M34" s="58">
        <f t="shared" ca="1" si="42"/>
        <v>0</v>
      </c>
      <c r="N34" s="58">
        <f t="shared" ca="1" si="42"/>
        <v>0</v>
      </c>
      <c r="O34" s="58">
        <f t="shared" ca="1" si="42"/>
        <v>0</v>
      </c>
      <c r="P34" s="58">
        <f t="shared" ca="1" si="42"/>
        <v>0</v>
      </c>
      <c r="Q34" s="58">
        <f t="shared" ca="1" si="42"/>
        <v>0</v>
      </c>
      <c r="R34" s="58">
        <f t="shared" ca="1" si="42"/>
        <v>0</v>
      </c>
      <c r="S34" s="58">
        <f t="shared" ca="1" si="42"/>
        <v>0</v>
      </c>
      <c r="T34" s="58">
        <f t="shared" ca="1" si="42"/>
        <v>0</v>
      </c>
      <c r="U34" s="58">
        <f t="shared" ca="1" si="42"/>
        <v>0</v>
      </c>
      <c r="V34" s="58">
        <f t="shared" ca="1" si="42"/>
        <v>0</v>
      </c>
      <c r="W34" s="58">
        <f t="shared" ca="1" si="42"/>
        <v>0</v>
      </c>
      <c r="X34" s="58">
        <f t="shared" ca="1" si="42"/>
        <v>0</v>
      </c>
      <c r="Y34" s="58">
        <f t="shared" ca="1" si="42"/>
        <v>0</v>
      </c>
      <c r="Z34" s="58">
        <f t="shared" ca="1" si="42"/>
        <v>0</v>
      </c>
      <c r="AA34" s="58">
        <f t="shared" ca="1" si="42"/>
        <v>0</v>
      </c>
      <c r="AB34" s="58">
        <f t="shared" ca="1" si="42"/>
        <v>0</v>
      </c>
      <c r="AC34" s="58">
        <f t="shared" ca="1" si="42"/>
        <v>0</v>
      </c>
      <c r="AD34" s="58">
        <f t="shared" ca="1" si="42"/>
        <v>0</v>
      </c>
      <c r="AE34" s="58">
        <f t="shared" ca="1" si="42"/>
        <v>0</v>
      </c>
      <c r="AF34" s="58">
        <f t="shared" ca="1" si="42"/>
        <v>0</v>
      </c>
      <c r="AG34" s="58">
        <f t="shared" ca="1" si="42"/>
        <v>0</v>
      </c>
      <c r="AH34" s="58">
        <f t="shared" ca="1" si="42"/>
        <v>0</v>
      </c>
    </row>
    <row r="35" spans="1:34">
      <c r="A35" s="752"/>
      <c r="B35" s="46" t="s">
        <v>70</v>
      </c>
      <c r="C35" s="58"/>
      <c r="D35" s="58" t="e">
        <f>D32</f>
        <v>#REF!</v>
      </c>
      <c r="E35" s="58" t="e">
        <f t="shared" si="42"/>
        <v>#REF!</v>
      </c>
      <c r="F35" s="58" t="e">
        <f t="shared" si="42"/>
        <v>#REF!</v>
      </c>
      <c r="G35" s="58" t="e">
        <f t="shared" si="42"/>
        <v>#REF!</v>
      </c>
      <c r="H35" s="58" t="e">
        <f t="shared" si="42"/>
        <v>#REF!</v>
      </c>
      <c r="I35" s="58" t="e">
        <f t="shared" si="42"/>
        <v>#REF!</v>
      </c>
      <c r="J35" s="58" t="e">
        <f t="shared" si="42"/>
        <v>#REF!</v>
      </c>
      <c r="K35" s="58" t="e">
        <f t="shared" si="42"/>
        <v>#REF!</v>
      </c>
      <c r="L35" s="58" t="e">
        <f t="shared" si="42"/>
        <v>#REF!</v>
      </c>
      <c r="M35" s="58" t="e">
        <f t="shared" si="42"/>
        <v>#REF!</v>
      </c>
      <c r="N35" s="58" t="e">
        <f t="shared" si="42"/>
        <v>#REF!</v>
      </c>
      <c r="O35" s="58" t="e">
        <f t="shared" si="42"/>
        <v>#REF!</v>
      </c>
      <c r="P35" s="58" t="e">
        <f t="shared" si="42"/>
        <v>#REF!</v>
      </c>
      <c r="Q35" s="58" t="e">
        <f t="shared" si="42"/>
        <v>#REF!</v>
      </c>
      <c r="R35" s="58" t="e">
        <f t="shared" si="42"/>
        <v>#REF!</v>
      </c>
      <c r="S35" s="58" t="e">
        <f t="shared" si="42"/>
        <v>#REF!</v>
      </c>
      <c r="T35" s="58" t="e">
        <f t="shared" si="42"/>
        <v>#REF!</v>
      </c>
      <c r="U35" s="58" t="e">
        <f t="shared" si="42"/>
        <v>#REF!</v>
      </c>
      <c r="V35" s="58" t="e">
        <f t="shared" si="42"/>
        <v>#REF!</v>
      </c>
      <c r="W35" s="58" t="e">
        <f t="shared" si="42"/>
        <v>#REF!</v>
      </c>
      <c r="X35" s="58" t="e">
        <f t="shared" si="42"/>
        <v>#REF!</v>
      </c>
      <c r="Y35" s="58" t="e">
        <f t="shared" si="42"/>
        <v>#REF!</v>
      </c>
      <c r="Z35" s="58" t="e">
        <f t="shared" si="42"/>
        <v>#REF!</v>
      </c>
      <c r="AA35" s="58" t="e">
        <f t="shared" si="42"/>
        <v>#REF!</v>
      </c>
      <c r="AB35" s="58" t="e">
        <f t="shared" si="42"/>
        <v>#REF!</v>
      </c>
      <c r="AC35" s="58" t="e">
        <f t="shared" si="42"/>
        <v>#REF!</v>
      </c>
      <c r="AD35" s="58" t="e">
        <f t="shared" si="42"/>
        <v>#REF!</v>
      </c>
      <c r="AE35" s="58" t="e">
        <f t="shared" si="42"/>
        <v>#REF!</v>
      </c>
      <c r="AF35" s="58" t="e">
        <f t="shared" si="42"/>
        <v>#REF!</v>
      </c>
      <c r="AG35" s="58" t="e">
        <f t="shared" si="42"/>
        <v>#REF!</v>
      </c>
      <c r="AH35" s="58" t="e">
        <f t="shared" si="42"/>
        <v>#REF!</v>
      </c>
    </row>
    <row r="36" spans="1:34">
      <c r="A36" s="753"/>
      <c r="B36" s="46" t="s">
        <v>71</v>
      </c>
      <c r="C36" s="58"/>
      <c r="D36" s="58" t="e">
        <f t="shared" ref="D36:AH36" ca="1" si="43">D34-D35</f>
        <v>#REF!</v>
      </c>
      <c r="E36" s="58" t="e">
        <f t="shared" ca="1" si="43"/>
        <v>#REF!</v>
      </c>
      <c r="F36" s="58" t="e">
        <f t="shared" ca="1" si="43"/>
        <v>#REF!</v>
      </c>
      <c r="G36" s="58" t="e">
        <f t="shared" ca="1" si="43"/>
        <v>#REF!</v>
      </c>
      <c r="H36" s="58" t="e">
        <f t="shared" ca="1" si="43"/>
        <v>#REF!</v>
      </c>
      <c r="I36" s="58" t="e">
        <f t="shared" ca="1" si="43"/>
        <v>#REF!</v>
      </c>
      <c r="J36" s="58" t="e">
        <f t="shared" ca="1" si="43"/>
        <v>#REF!</v>
      </c>
      <c r="K36" s="58" t="e">
        <f t="shared" ca="1" si="43"/>
        <v>#REF!</v>
      </c>
      <c r="L36" s="58" t="e">
        <f t="shared" ca="1" si="43"/>
        <v>#REF!</v>
      </c>
      <c r="M36" s="58" t="e">
        <f t="shared" ca="1" si="43"/>
        <v>#REF!</v>
      </c>
      <c r="N36" s="58" t="e">
        <f t="shared" ca="1" si="43"/>
        <v>#REF!</v>
      </c>
      <c r="O36" s="58" t="e">
        <f t="shared" ca="1" si="43"/>
        <v>#REF!</v>
      </c>
      <c r="P36" s="58" t="e">
        <f t="shared" ca="1" si="43"/>
        <v>#REF!</v>
      </c>
      <c r="Q36" s="58" t="e">
        <f t="shared" ca="1" si="43"/>
        <v>#REF!</v>
      </c>
      <c r="R36" s="58" t="e">
        <f t="shared" ca="1" si="43"/>
        <v>#REF!</v>
      </c>
      <c r="S36" s="58" t="e">
        <f t="shared" ca="1" si="43"/>
        <v>#REF!</v>
      </c>
      <c r="T36" s="58" t="e">
        <f t="shared" ca="1" si="43"/>
        <v>#REF!</v>
      </c>
      <c r="U36" s="58" t="e">
        <f t="shared" ca="1" si="43"/>
        <v>#REF!</v>
      </c>
      <c r="V36" s="58" t="e">
        <f t="shared" ca="1" si="43"/>
        <v>#REF!</v>
      </c>
      <c r="W36" s="58" t="e">
        <f t="shared" ca="1" si="43"/>
        <v>#REF!</v>
      </c>
      <c r="X36" s="58" t="e">
        <f t="shared" ca="1" si="43"/>
        <v>#REF!</v>
      </c>
      <c r="Y36" s="58" t="e">
        <f t="shared" ca="1" si="43"/>
        <v>#REF!</v>
      </c>
      <c r="Z36" s="58" t="e">
        <f t="shared" ca="1" si="43"/>
        <v>#REF!</v>
      </c>
      <c r="AA36" s="58" t="e">
        <f t="shared" ca="1" si="43"/>
        <v>#REF!</v>
      </c>
      <c r="AB36" s="58" t="e">
        <f t="shared" ca="1" si="43"/>
        <v>#REF!</v>
      </c>
      <c r="AC36" s="58" t="e">
        <f t="shared" ca="1" si="43"/>
        <v>#REF!</v>
      </c>
      <c r="AD36" s="58" t="e">
        <f t="shared" ca="1" si="43"/>
        <v>#REF!</v>
      </c>
      <c r="AE36" s="58" t="e">
        <f t="shared" ca="1" si="43"/>
        <v>#REF!</v>
      </c>
      <c r="AF36" s="58" t="e">
        <f t="shared" ca="1" si="43"/>
        <v>#REF!</v>
      </c>
      <c r="AG36" s="58" t="e">
        <f t="shared" ca="1" si="43"/>
        <v>#REF!</v>
      </c>
      <c r="AH36" s="58" t="e">
        <f t="shared" ca="1" si="43"/>
        <v>#REF!</v>
      </c>
    </row>
    <row r="37" spans="1:34" ht="5.25" customHeight="1">
      <c r="A37" s="53"/>
      <c r="B37" s="208"/>
      <c r="C37" s="60"/>
      <c r="D37" s="60"/>
      <c r="E37" s="60"/>
      <c r="F37" s="60"/>
      <c r="G37" s="60"/>
      <c r="H37" s="60"/>
      <c r="I37" s="60"/>
      <c r="J37" s="60"/>
      <c r="K37" s="60"/>
      <c r="L37" s="60"/>
      <c r="M37" s="60"/>
      <c r="N37" s="60"/>
      <c r="O37" s="60"/>
      <c r="P37" s="60"/>
      <c r="Q37" s="60"/>
      <c r="R37" s="60"/>
      <c r="S37" s="60"/>
      <c r="T37" s="60"/>
      <c r="U37" s="60"/>
      <c r="V37" s="60"/>
      <c r="W37" s="60"/>
      <c r="X37" s="60"/>
      <c r="Y37" s="60"/>
      <c r="Z37" s="60"/>
      <c r="AA37" s="60"/>
      <c r="AB37" s="60"/>
      <c r="AC37" s="60"/>
      <c r="AD37" s="60"/>
      <c r="AE37" s="60"/>
      <c r="AF37" s="60"/>
      <c r="AG37" s="60"/>
      <c r="AH37" s="60"/>
    </row>
    <row r="38" spans="1:34" s="20" customFormat="1" ht="7.5" customHeight="1">
      <c r="A38" s="218"/>
      <c r="B38" s="219"/>
      <c r="C38" s="220"/>
      <c r="D38" s="220"/>
      <c r="E38" s="220"/>
      <c r="F38" s="220"/>
      <c r="G38" s="220"/>
      <c r="H38" s="220"/>
      <c r="I38" s="220"/>
      <c r="J38" s="220"/>
      <c r="K38" s="220"/>
      <c r="L38" s="220"/>
      <c r="M38" s="220"/>
      <c r="N38" s="220"/>
      <c r="O38" s="220"/>
      <c r="P38" s="220"/>
      <c r="Q38" s="220"/>
      <c r="R38" s="220"/>
      <c r="S38" s="220"/>
      <c r="T38" s="220"/>
      <c r="U38" s="220"/>
      <c r="V38" s="220"/>
      <c r="W38" s="220"/>
      <c r="X38" s="220"/>
      <c r="Y38" s="220"/>
      <c r="Z38" s="220"/>
      <c r="AA38" s="220"/>
      <c r="AB38" s="220"/>
      <c r="AC38" s="220"/>
      <c r="AD38" s="220"/>
      <c r="AE38" s="220"/>
      <c r="AF38" s="220"/>
      <c r="AG38" s="220"/>
      <c r="AH38" s="220"/>
    </row>
    <row r="39" spans="1:34">
      <c r="A39" s="751" t="s">
        <v>183</v>
      </c>
      <c r="B39" s="46" t="s">
        <v>182</v>
      </c>
      <c r="C39" s="58"/>
      <c r="D39" s="58" t="e">
        <f>D32</f>
        <v>#REF!</v>
      </c>
      <c r="E39" s="58" t="e">
        <f t="shared" ref="E39:AH39" si="44">E32</f>
        <v>#REF!</v>
      </c>
      <c r="F39" s="58" t="e">
        <f t="shared" si="44"/>
        <v>#REF!</v>
      </c>
      <c r="G39" s="58" t="e">
        <f t="shared" si="44"/>
        <v>#REF!</v>
      </c>
      <c r="H39" s="58" t="e">
        <f t="shared" si="44"/>
        <v>#REF!</v>
      </c>
      <c r="I39" s="58" t="e">
        <f t="shared" si="44"/>
        <v>#REF!</v>
      </c>
      <c r="J39" s="58" t="e">
        <f t="shared" si="44"/>
        <v>#REF!</v>
      </c>
      <c r="K39" s="58" t="e">
        <f t="shared" si="44"/>
        <v>#REF!</v>
      </c>
      <c r="L39" s="58" t="e">
        <f t="shared" si="44"/>
        <v>#REF!</v>
      </c>
      <c r="M39" s="58" t="e">
        <f t="shared" si="44"/>
        <v>#REF!</v>
      </c>
      <c r="N39" s="58" t="e">
        <f t="shared" si="44"/>
        <v>#REF!</v>
      </c>
      <c r="O39" s="58" t="e">
        <f t="shared" si="44"/>
        <v>#REF!</v>
      </c>
      <c r="P39" s="58" t="e">
        <f t="shared" si="44"/>
        <v>#REF!</v>
      </c>
      <c r="Q39" s="58" t="e">
        <f t="shared" si="44"/>
        <v>#REF!</v>
      </c>
      <c r="R39" s="58" t="e">
        <f t="shared" si="44"/>
        <v>#REF!</v>
      </c>
      <c r="S39" s="58" t="e">
        <f t="shared" si="44"/>
        <v>#REF!</v>
      </c>
      <c r="T39" s="58" t="e">
        <f t="shared" si="44"/>
        <v>#REF!</v>
      </c>
      <c r="U39" s="58" t="e">
        <f t="shared" si="44"/>
        <v>#REF!</v>
      </c>
      <c r="V39" s="58" t="e">
        <f t="shared" si="44"/>
        <v>#REF!</v>
      </c>
      <c r="W39" s="58" t="e">
        <f t="shared" si="44"/>
        <v>#REF!</v>
      </c>
      <c r="X39" s="58" t="e">
        <f t="shared" si="44"/>
        <v>#REF!</v>
      </c>
      <c r="Y39" s="58" t="e">
        <f t="shared" si="44"/>
        <v>#REF!</v>
      </c>
      <c r="Z39" s="58" t="e">
        <f t="shared" si="44"/>
        <v>#REF!</v>
      </c>
      <c r="AA39" s="58" t="e">
        <f t="shared" si="44"/>
        <v>#REF!</v>
      </c>
      <c r="AB39" s="58" t="e">
        <f t="shared" si="44"/>
        <v>#REF!</v>
      </c>
      <c r="AC39" s="58" t="e">
        <f t="shared" si="44"/>
        <v>#REF!</v>
      </c>
      <c r="AD39" s="58" t="e">
        <f t="shared" si="44"/>
        <v>#REF!</v>
      </c>
      <c r="AE39" s="58" t="e">
        <f t="shared" si="44"/>
        <v>#REF!</v>
      </c>
      <c r="AF39" s="58" t="e">
        <f t="shared" si="44"/>
        <v>#REF!</v>
      </c>
      <c r="AG39" s="58" t="e">
        <f t="shared" si="44"/>
        <v>#REF!</v>
      </c>
      <c r="AH39" s="58" t="e">
        <f t="shared" si="44"/>
        <v>#REF!</v>
      </c>
    </row>
    <row r="40" spans="1:34">
      <c r="A40" s="752"/>
      <c r="B40" s="46" t="s">
        <v>183</v>
      </c>
      <c r="C40" s="58"/>
      <c r="D40" s="58" t="e">
        <f ca="1">D16-D23</f>
        <v>#REF!</v>
      </c>
      <c r="E40" s="58" t="e">
        <f t="shared" ref="E40:AH40" ca="1" si="45">E16-E23</f>
        <v>#REF!</v>
      </c>
      <c r="F40" s="58" t="e">
        <f t="shared" ca="1" si="45"/>
        <v>#REF!</v>
      </c>
      <c r="G40" s="58" t="e">
        <f t="shared" ca="1" si="45"/>
        <v>#REF!</v>
      </c>
      <c r="H40" s="58" t="e">
        <f t="shared" ca="1" si="45"/>
        <v>#REF!</v>
      </c>
      <c r="I40" s="58" t="e">
        <f t="shared" ca="1" si="45"/>
        <v>#REF!</v>
      </c>
      <c r="J40" s="58" t="e">
        <f t="shared" ca="1" si="45"/>
        <v>#REF!</v>
      </c>
      <c r="K40" s="58" t="e">
        <f t="shared" ca="1" si="45"/>
        <v>#REF!</v>
      </c>
      <c r="L40" s="58" t="e">
        <f t="shared" ca="1" si="45"/>
        <v>#REF!</v>
      </c>
      <c r="M40" s="58" t="e">
        <f t="shared" ca="1" si="45"/>
        <v>#REF!</v>
      </c>
      <c r="N40" s="58" t="e">
        <f t="shared" ca="1" si="45"/>
        <v>#REF!</v>
      </c>
      <c r="O40" s="58" t="e">
        <f t="shared" ca="1" si="45"/>
        <v>#REF!</v>
      </c>
      <c r="P40" s="58" t="e">
        <f t="shared" ca="1" si="45"/>
        <v>#REF!</v>
      </c>
      <c r="Q40" s="58" t="e">
        <f t="shared" ca="1" si="45"/>
        <v>#REF!</v>
      </c>
      <c r="R40" s="58" t="e">
        <f t="shared" ca="1" si="45"/>
        <v>#REF!</v>
      </c>
      <c r="S40" s="58" t="e">
        <f t="shared" ca="1" si="45"/>
        <v>#REF!</v>
      </c>
      <c r="T40" s="58" t="e">
        <f t="shared" ca="1" si="45"/>
        <v>#REF!</v>
      </c>
      <c r="U40" s="58" t="e">
        <f t="shared" ca="1" si="45"/>
        <v>#REF!</v>
      </c>
      <c r="V40" s="58" t="e">
        <f t="shared" ca="1" si="45"/>
        <v>#REF!</v>
      </c>
      <c r="W40" s="58" t="e">
        <f t="shared" ca="1" si="45"/>
        <v>#REF!</v>
      </c>
      <c r="X40" s="58" t="e">
        <f t="shared" ca="1" si="45"/>
        <v>#REF!</v>
      </c>
      <c r="Y40" s="58" t="e">
        <f t="shared" ca="1" si="45"/>
        <v>#REF!</v>
      </c>
      <c r="Z40" s="58" t="e">
        <f t="shared" ca="1" si="45"/>
        <v>#REF!</v>
      </c>
      <c r="AA40" s="58" t="e">
        <f t="shared" ca="1" si="45"/>
        <v>#REF!</v>
      </c>
      <c r="AB40" s="58" t="e">
        <f t="shared" ca="1" si="45"/>
        <v>#REF!</v>
      </c>
      <c r="AC40" s="58" t="e">
        <f t="shared" ca="1" si="45"/>
        <v>#REF!</v>
      </c>
      <c r="AD40" s="58" t="e">
        <f t="shared" ca="1" si="45"/>
        <v>#REF!</v>
      </c>
      <c r="AE40" s="58" t="e">
        <f t="shared" ca="1" si="45"/>
        <v>#REF!</v>
      </c>
      <c r="AF40" s="58" t="e">
        <f t="shared" ca="1" si="45"/>
        <v>#REF!</v>
      </c>
      <c r="AG40" s="58" t="e">
        <f t="shared" ca="1" si="45"/>
        <v>#REF!</v>
      </c>
      <c r="AH40" s="58" t="e">
        <f t="shared" ca="1" si="45"/>
        <v>#REF!</v>
      </c>
    </row>
    <row r="41" spans="1:34">
      <c r="A41" s="753"/>
      <c r="B41" s="46" t="s">
        <v>184</v>
      </c>
      <c r="C41" s="58"/>
      <c r="D41" s="58" t="e">
        <f ca="1">D40+D39</f>
        <v>#REF!</v>
      </c>
      <c r="E41" s="58" t="e">
        <f t="shared" ref="E41:AH41" ca="1" si="46">E40+E39</f>
        <v>#REF!</v>
      </c>
      <c r="F41" s="58" t="e">
        <f t="shared" ca="1" si="46"/>
        <v>#REF!</v>
      </c>
      <c r="G41" s="58" t="e">
        <f t="shared" ca="1" si="46"/>
        <v>#REF!</v>
      </c>
      <c r="H41" s="58" t="e">
        <f t="shared" ca="1" si="46"/>
        <v>#REF!</v>
      </c>
      <c r="I41" s="58" t="e">
        <f t="shared" ca="1" si="46"/>
        <v>#REF!</v>
      </c>
      <c r="J41" s="58" t="e">
        <f t="shared" ca="1" si="46"/>
        <v>#REF!</v>
      </c>
      <c r="K41" s="58" t="e">
        <f t="shared" ca="1" si="46"/>
        <v>#REF!</v>
      </c>
      <c r="L41" s="58" t="e">
        <f t="shared" ca="1" si="46"/>
        <v>#REF!</v>
      </c>
      <c r="M41" s="58" t="e">
        <f t="shared" ca="1" si="46"/>
        <v>#REF!</v>
      </c>
      <c r="N41" s="58" t="e">
        <f t="shared" ca="1" si="46"/>
        <v>#REF!</v>
      </c>
      <c r="O41" s="58" t="e">
        <f t="shared" ca="1" si="46"/>
        <v>#REF!</v>
      </c>
      <c r="P41" s="58" t="e">
        <f t="shared" ca="1" si="46"/>
        <v>#REF!</v>
      </c>
      <c r="Q41" s="58" t="e">
        <f t="shared" ca="1" si="46"/>
        <v>#REF!</v>
      </c>
      <c r="R41" s="58" t="e">
        <f t="shared" ca="1" si="46"/>
        <v>#REF!</v>
      </c>
      <c r="S41" s="58" t="e">
        <f t="shared" ca="1" si="46"/>
        <v>#REF!</v>
      </c>
      <c r="T41" s="58" t="e">
        <f t="shared" ca="1" si="46"/>
        <v>#REF!</v>
      </c>
      <c r="U41" s="58" t="e">
        <f t="shared" ca="1" si="46"/>
        <v>#REF!</v>
      </c>
      <c r="V41" s="58" t="e">
        <f t="shared" ca="1" si="46"/>
        <v>#REF!</v>
      </c>
      <c r="W41" s="58" t="e">
        <f t="shared" ca="1" si="46"/>
        <v>#REF!</v>
      </c>
      <c r="X41" s="58" t="e">
        <f t="shared" ca="1" si="46"/>
        <v>#REF!</v>
      </c>
      <c r="Y41" s="58" t="e">
        <f t="shared" ca="1" si="46"/>
        <v>#REF!</v>
      </c>
      <c r="Z41" s="58" t="e">
        <f t="shared" ca="1" si="46"/>
        <v>#REF!</v>
      </c>
      <c r="AA41" s="58" t="e">
        <f t="shared" ca="1" si="46"/>
        <v>#REF!</v>
      </c>
      <c r="AB41" s="58" t="e">
        <f t="shared" ca="1" si="46"/>
        <v>#REF!</v>
      </c>
      <c r="AC41" s="58" t="e">
        <f t="shared" ca="1" si="46"/>
        <v>#REF!</v>
      </c>
      <c r="AD41" s="58" t="e">
        <f t="shared" ca="1" si="46"/>
        <v>#REF!</v>
      </c>
      <c r="AE41" s="58" t="e">
        <f t="shared" ca="1" si="46"/>
        <v>#REF!</v>
      </c>
      <c r="AF41" s="58" t="e">
        <f t="shared" ca="1" si="46"/>
        <v>#REF!</v>
      </c>
      <c r="AG41" s="58" t="e">
        <f t="shared" ca="1" si="46"/>
        <v>#REF!</v>
      </c>
      <c r="AH41" s="58" t="e">
        <f t="shared" ca="1" si="46"/>
        <v>#REF!</v>
      </c>
    </row>
    <row r="42" spans="1:34" ht="7.5" customHeight="1">
      <c r="C42" s="62"/>
      <c r="D42" s="63"/>
      <c r="E42" s="63"/>
      <c r="F42" s="63"/>
      <c r="G42" s="63"/>
      <c r="H42" s="63"/>
      <c r="I42" s="63"/>
      <c r="J42" s="63"/>
      <c r="K42" s="63"/>
      <c r="L42" s="63"/>
      <c r="M42" s="63"/>
      <c r="N42" s="63"/>
      <c r="O42" s="63"/>
      <c r="P42" s="63"/>
      <c r="Q42" s="63"/>
      <c r="R42" s="63"/>
      <c r="S42" s="63"/>
      <c r="T42" s="63"/>
      <c r="U42" s="63"/>
      <c r="V42" s="63"/>
      <c r="W42" s="63"/>
      <c r="X42" s="63"/>
      <c r="Y42" s="63"/>
      <c r="Z42" s="63"/>
      <c r="AA42" s="63"/>
      <c r="AB42" s="63"/>
      <c r="AC42" s="63"/>
      <c r="AD42" s="63"/>
      <c r="AE42" s="63"/>
      <c r="AF42" s="63"/>
      <c r="AG42" s="63"/>
      <c r="AH42" s="63"/>
    </row>
    <row r="43" spans="1:34">
      <c r="A43" s="751" t="s">
        <v>116</v>
      </c>
      <c r="B43" s="46" t="s">
        <v>3</v>
      </c>
      <c r="C43" s="57"/>
      <c r="D43" s="58">
        <f ca="1">SUMIF(Производство_План!$B$8:$B$374,D$5,Производство_План!$BX$8:$BX$374)</f>
        <v>0</v>
      </c>
      <c r="E43" s="58">
        <f ca="1">SUMIF(Производство_План!$B$8:$B$374,E5,Производство_План!$BX$8:$BX$374)</f>
        <v>0</v>
      </c>
      <c r="F43" s="58">
        <f ca="1">SUMIF(Производство_План!$B$8:$B$374,F5,Производство_План!$BX$8:$BX$374)</f>
        <v>0</v>
      </c>
      <c r="G43" s="58">
        <f ca="1">SUMIF(Производство_План!$B$8:$B$374,G5,Производство_План!$BX$8:$BX$374)</f>
        <v>0</v>
      </c>
      <c r="H43" s="58">
        <f ca="1">SUMIF(Производство_План!$B$8:$B$374,H5,Производство_План!$BX$8:$BX$374)</f>
        <v>0</v>
      </c>
      <c r="I43" s="58">
        <f ca="1">SUMIF(Производство_План!$B$8:$B$374,I5,Производство_План!$BX$8:$BX$374)</f>
        <v>0</v>
      </c>
      <c r="J43" s="58">
        <f ca="1">SUMIF(Производство_План!$B$8:$B$374,J5,Производство_План!$BX$8:$BX$374)</f>
        <v>0</v>
      </c>
      <c r="K43" s="58">
        <f ca="1">SUMIF(Производство_План!$B$8:$B$374,K5,Производство_План!$BX$8:$BX$374)</f>
        <v>0</v>
      </c>
      <c r="L43" s="58">
        <f ca="1">SUMIF(Производство_План!$B$8:$B$374,L5,Производство_План!$BX$8:$BX$374)</f>
        <v>0</v>
      </c>
      <c r="M43" s="58">
        <f ca="1">SUMIF(Производство_План!$B$8:$B$374,M5,Производство_План!$BX$8:$BX$374)</f>
        <v>0</v>
      </c>
      <c r="N43" s="58">
        <f ca="1">SUMIF(Производство_План!$B$8:$B$374,N5,Производство_План!$BX$8:$BX$374)</f>
        <v>0</v>
      </c>
      <c r="O43" s="58">
        <f ca="1">SUMIF(Производство_План!$B$8:$B$374,O5,Производство_План!$BX$8:$BX$374)</f>
        <v>0</v>
      </c>
      <c r="P43" s="58">
        <f ca="1">SUMIF(Производство_План!$B$8:$B$374,P5,Производство_План!$BX$8:$BX$374)</f>
        <v>0</v>
      </c>
      <c r="Q43" s="58">
        <f ca="1">SUMIF(Производство_План!$B$8:$B$374,Q5,Производство_План!$BX$8:$BX$374)</f>
        <v>0</v>
      </c>
      <c r="R43" s="58">
        <f ca="1">SUMIF(Производство_План!$B$8:$B$374,R5,Производство_План!$BX$8:$BX$374)</f>
        <v>0</v>
      </c>
      <c r="S43" s="58">
        <f ca="1">SUMIF(Производство_План!$B$8:$B$374,S5,Производство_План!$BX$8:$BX$374)</f>
        <v>0</v>
      </c>
      <c r="T43" s="58">
        <f ca="1">SUMIF(Производство_План!$B$8:$B$374,T5,Производство_План!$BX$8:$BX$374)</f>
        <v>0</v>
      </c>
      <c r="U43" s="58">
        <f ca="1">SUMIF(Производство_План!$B$8:$B$374,U5,Производство_План!$BX$8:$BX$374)</f>
        <v>0</v>
      </c>
      <c r="V43" s="58">
        <f ca="1">SUMIF(Производство_План!$B$8:$B$374,V5,Производство_План!$BX$8:$BX$374)</f>
        <v>0</v>
      </c>
      <c r="W43" s="58">
        <f ca="1">SUMIF(Производство_План!$B$8:$B$374,W5,Производство_План!$BX$8:$BX$374)</f>
        <v>0</v>
      </c>
      <c r="X43" s="58">
        <f ca="1">SUMIF(Производство_План!$B$8:$B$374,X5,Производство_План!$BX$8:$BX$374)</f>
        <v>0</v>
      </c>
      <c r="Y43" s="58">
        <f ca="1">SUMIF(Производство_План!$B$8:$B$374,Y5,Производство_План!$BX$8:$BX$374)</f>
        <v>0</v>
      </c>
      <c r="Z43" s="58">
        <f ca="1">SUMIF(Производство_План!$B$8:$B$374,Z5,Производство_План!$BX$8:$BX$374)</f>
        <v>0</v>
      </c>
      <c r="AA43" s="58">
        <f ca="1">SUMIF(Производство_План!$B$8:$B$374,AA5,Производство_План!$BX$8:$BX$374)</f>
        <v>0</v>
      </c>
      <c r="AB43" s="58">
        <f ca="1">SUMIF(Производство_План!$B$8:$B$374,AB5,Производство_План!$BX$8:$BX$374)</f>
        <v>0</v>
      </c>
      <c r="AC43" s="58">
        <f ca="1">SUMIF(Производство_План!$B$8:$B$374,AC5,Производство_План!$BX$8:$BX$374)</f>
        <v>0</v>
      </c>
      <c r="AD43" s="58">
        <f ca="1">SUMIF(Производство_План!$B$8:$B$374,AD5,Производство_План!$BX$8:$BX$374)</f>
        <v>0</v>
      </c>
      <c r="AE43" s="58">
        <f ca="1">SUMIF(Производство_План!$B$8:$B$374,AE5,Производство_План!$BX$8:$BX$374)</f>
        <v>0</v>
      </c>
      <c r="AF43" s="58">
        <f ca="1">SUMIF(Производство_План!$B$8:$B$374,AF5,Производство_План!$BX$8:$BX$374)</f>
        <v>0</v>
      </c>
      <c r="AG43" s="58">
        <f ca="1">SUMIF(Производство_План!$B$8:$B$374,AG5,Производство_План!$BX$8:$BX$374)</f>
        <v>0</v>
      </c>
      <c r="AH43" s="58">
        <f ca="1">SUMIF(Производство_План!$B$8:$B$374,AH5,Производство_План!$BX$8:$BX$374)</f>
        <v>0</v>
      </c>
    </row>
    <row r="44" spans="1:34">
      <c r="A44" s="752"/>
      <c r="B44" s="46" t="s">
        <v>4</v>
      </c>
      <c r="C44" s="57"/>
      <c r="D44" s="58" t="e">
        <f ca="1">SUMIF(#REF!,D5,#REF!)</f>
        <v>#REF!</v>
      </c>
      <c r="E44" s="58" t="e">
        <f ca="1">SUMIF(#REF!,E5,#REF!)</f>
        <v>#REF!</v>
      </c>
      <c r="F44" s="58" t="e">
        <f ca="1">SUMIF(#REF!,F5,#REF!)</f>
        <v>#REF!</v>
      </c>
      <c r="G44" s="58" t="e">
        <f ca="1">SUMIF(#REF!,G5,#REF!)</f>
        <v>#REF!</v>
      </c>
      <c r="H44" s="58" t="e">
        <f ca="1">SUMIF(#REF!,H5,#REF!)</f>
        <v>#REF!</v>
      </c>
      <c r="I44" s="58" t="e">
        <f ca="1">SUMIF(#REF!,I5,#REF!)</f>
        <v>#REF!</v>
      </c>
      <c r="J44" s="58" t="e">
        <f ca="1">SUMIF(#REF!,J5,#REF!)</f>
        <v>#REF!</v>
      </c>
      <c r="K44" s="58" t="e">
        <f ca="1">SUMIF(#REF!,K5,#REF!)</f>
        <v>#REF!</v>
      </c>
      <c r="L44" s="58" t="e">
        <f ca="1">SUMIF(#REF!,L5,#REF!)</f>
        <v>#REF!</v>
      </c>
      <c r="M44" s="58" t="e">
        <f ca="1">SUMIF(#REF!,M5,#REF!)</f>
        <v>#REF!</v>
      </c>
      <c r="N44" s="58" t="e">
        <f ca="1">SUMIF(#REF!,N5,#REF!)</f>
        <v>#REF!</v>
      </c>
      <c r="O44" s="58" t="e">
        <f ca="1">SUMIF(#REF!,O5,#REF!)</f>
        <v>#REF!</v>
      </c>
      <c r="P44" s="58" t="e">
        <f ca="1">SUMIF(#REF!,P5,#REF!)</f>
        <v>#REF!</v>
      </c>
      <c r="Q44" s="58" t="e">
        <f ca="1">SUMIF(#REF!,Q5,#REF!)</f>
        <v>#REF!</v>
      </c>
      <c r="R44" s="58" t="e">
        <f ca="1">SUMIF(#REF!,R5,#REF!)</f>
        <v>#REF!</v>
      </c>
      <c r="S44" s="58" t="e">
        <f ca="1">SUMIF(#REF!,S5,#REF!)</f>
        <v>#REF!</v>
      </c>
      <c r="T44" s="58" t="e">
        <f ca="1">SUMIF(#REF!,T5,#REF!)</f>
        <v>#REF!</v>
      </c>
      <c r="U44" s="58" t="e">
        <f ca="1">SUMIF(#REF!,U5,#REF!)</f>
        <v>#REF!</v>
      </c>
      <c r="V44" s="58" t="e">
        <f ca="1">SUMIF(#REF!,V5,#REF!)</f>
        <v>#REF!</v>
      </c>
      <c r="W44" s="58" t="e">
        <f ca="1">SUMIF(#REF!,W5,#REF!)</f>
        <v>#REF!</v>
      </c>
      <c r="X44" s="58" t="e">
        <f ca="1">SUMIF(#REF!,X5,#REF!)</f>
        <v>#REF!</v>
      </c>
      <c r="Y44" s="58" t="e">
        <f ca="1">SUMIF(#REF!,Y5,#REF!)</f>
        <v>#REF!</v>
      </c>
      <c r="Z44" s="58" t="e">
        <f ca="1">SUMIF(#REF!,Z5,#REF!)</f>
        <v>#REF!</v>
      </c>
      <c r="AA44" s="58" t="e">
        <f ca="1">SUMIF(#REF!,AA5,#REF!)</f>
        <v>#REF!</v>
      </c>
      <c r="AB44" s="58" t="e">
        <f ca="1">SUMIF(#REF!,AB5,#REF!)</f>
        <v>#REF!</v>
      </c>
      <c r="AC44" s="58" t="e">
        <f ca="1">SUMIF(#REF!,AC5,#REF!)</f>
        <v>#REF!</v>
      </c>
      <c r="AD44" s="58" t="e">
        <f ca="1">SUMIF(#REF!,AD5,#REF!)</f>
        <v>#REF!</v>
      </c>
      <c r="AE44" s="58" t="e">
        <f ca="1">SUMIF(#REF!,AE5,#REF!)</f>
        <v>#REF!</v>
      </c>
      <c r="AF44" s="58" t="e">
        <f ca="1">SUMIF(#REF!,AF5,#REF!)</f>
        <v>#REF!</v>
      </c>
      <c r="AG44" s="58" t="e">
        <f ca="1">SUMIF(#REF!,AG5,#REF!)</f>
        <v>#REF!</v>
      </c>
      <c r="AH44" s="58" t="e">
        <f ca="1">SUMIF(#REF!,AH5,#REF!)</f>
        <v>#REF!</v>
      </c>
    </row>
    <row r="45" spans="1:34">
      <c r="A45" s="752"/>
      <c r="B45" s="46" t="s">
        <v>68</v>
      </c>
      <c r="C45" s="57"/>
      <c r="D45" s="58" t="e">
        <f t="shared" ref="D45:AH45" ca="1" si="47">D43-D44</f>
        <v>#REF!</v>
      </c>
      <c r="E45" s="58" t="e">
        <f t="shared" ca="1" si="47"/>
        <v>#REF!</v>
      </c>
      <c r="F45" s="58" t="e">
        <f t="shared" ca="1" si="47"/>
        <v>#REF!</v>
      </c>
      <c r="G45" s="58" t="e">
        <f t="shared" ca="1" si="47"/>
        <v>#REF!</v>
      </c>
      <c r="H45" s="58" t="e">
        <f t="shared" ca="1" si="47"/>
        <v>#REF!</v>
      </c>
      <c r="I45" s="58" t="e">
        <f t="shared" ca="1" si="47"/>
        <v>#REF!</v>
      </c>
      <c r="J45" s="58" t="e">
        <f t="shared" ca="1" si="47"/>
        <v>#REF!</v>
      </c>
      <c r="K45" s="58" t="e">
        <f t="shared" ca="1" si="47"/>
        <v>#REF!</v>
      </c>
      <c r="L45" s="58" t="e">
        <f t="shared" ca="1" si="47"/>
        <v>#REF!</v>
      </c>
      <c r="M45" s="58" t="e">
        <f t="shared" ca="1" si="47"/>
        <v>#REF!</v>
      </c>
      <c r="N45" s="58" t="e">
        <f t="shared" ca="1" si="47"/>
        <v>#REF!</v>
      </c>
      <c r="O45" s="58" t="e">
        <f t="shared" ca="1" si="47"/>
        <v>#REF!</v>
      </c>
      <c r="P45" s="58" t="e">
        <f t="shared" ca="1" si="47"/>
        <v>#REF!</v>
      </c>
      <c r="Q45" s="58" t="e">
        <f t="shared" ca="1" si="47"/>
        <v>#REF!</v>
      </c>
      <c r="R45" s="58" t="e">
        <f t="shared" ca="1" si="47"/>
        <v>#REF!</v>
      </c>
      <c r="S45" s="58" t="e">
        <f t="shared" ca="1" si="47"/>
        <v>#REF!</v>
      </c>
      <c r="T45" s="58" t="e">
        <f t="shared" ca="1" si="47"/>
        <v>#REF!</v>
      </c>
      <c r="U45" s="58" t="e">
        <f t="shared" ca="1" si="47"/>
        <v>#REF!</v>
      </c>
      <c r="V45" s="58" t="e">
        <f t="shared" ca="1" si="47"/>
        <v>#REF!</v>
      </c>
      <c r="W45" s="58" t="e">
        <f t="shared" ca="1" si="47"/>
        <v>#REF!</v>
      </c>
      <c r="X45" s="58" t="e">
        <f t="shared" ca="1" si="47"/>
        <v>#REF!</v>
      </c>
      <c r="Y45" s="58" t="e">
        <f t="shared" ca="1" si="47"/>
        <v>#REF!</v>
      </c>
      <c r="Z45" s="58" t="e">
        <f t="shared" ca="1" si="47"/>
        <v>#REF!</v>
      </c>
      <c r="AA45" s="58" t="e">
        <f t="shared" ca="1" si="47"/>
        <v>#REF!</v>
      </c>
      <c r="AB45" s="58" t="e">
        <f t="shared" ca="1" si="47"/>
        <v>#REF!</v>
      </c>
      <c r="AC45" s="58" t="e">
        <f t="shared" ca="1" si="47"/>
        <v>#REF!</v>
      </c>
      <c r="AD45" s="58" t="e">
        <f t="shared" ca="1" si="47"/>
        <v>#REF!</v>
      </c>
      <c r="AE45" s="58" t="e">
        <f t="shared" ca="1" si="47"/>
        <v>#REF!</v>
      </c>
      <c r="AF45" s="58" t="e">
        <f t="shared" ca="1" si="47"/>
        <v>#REF!</v>
      </c>
      <c r="AG45" s="58" t="e">
        <f t="shared" ca="1" si="47"/>
        <v>#REF!</v>
      </c>
      <c r="AH45" s="58" t="e">
        <f t="shared" ca="1" si="47"/>
        <v>#REF!</v>
      </c>
    </row>
    <row r="46" spans="1:34">
      <c r="A46" s="752"/>
      <c r="B46" s="46" t="s">
        <v>69</v>
      </c>
      <c r="C46" s="57"/>
      <c r="D46" s="58">
        <f ca="1">D43</f>
        <v>0</v>
      </c>
      <c r="E46" s="58">
        <f t="shared" ref="E46:AH47" ca="1" si="48">E43+D46</f>
        <v>0</v>
      </c>
      <c r="F46" s="58">
        <f t="shared" ca="1" si="48"/>
        <v>0</v>
      </c>
      <c r="G46" s="58">
        <f t="shared" ca="1" si="48"/>
        <v>0</v>
      </c>
      <c r="H46" s="58">
        <f t="shared" ca="1" si="48"/>
        <v>0</v>
      </c>
      <c r="I46" s="58">
        <f t="shared" ca="1" si="48"/>
        <v>0</v>
      </c>
      <c r="J46" s="58">
        <f t="shared" ca="1" si="48"/>
        <v>0</v>
      </c>
      <c r="K46" s="58">
        <f t="shared" ca="1" si="48"/>
        <v>0</v>
      </c>
      <c r="L46" s="58">
        <f t="shared" ca="1" si="48"/>
        <v>0</v>
      </c>
      <c r="M46" s="58">
        <f t="shared" ca="1" si="48"/>
        <v>0</v>
      </c>
      <c r="N46" s="58">
        <f t="shared" ca="1" si="48"/>
        <v>0</v>
      </c>
      <c r="O46" s="58">
        <f t="shared" ca="1" si="48"/>
        <v>0</v>
      </c>
      <c r="P46" s="58">
        <f t="shared" ca="1" si="48"/>
        <v>0</v>
      </c>
      <c r="Q46" s="58">
        <f t="shared" ca="1" si="48"/>
        <v>0</v>
      </c>
      <c r="R46" s="58">
        <f t="shared" ca="1" si="48"/>
        <v>0</v>
      </c>
      <c r="S46" s="58">
        <f t="shared" ca="1" si="48"/>
        <v>0</v>
      </c>
      <c r="T46" s="58">
        <f t="shared" ca="1" si="48"/>
        <v>0</v>
      </c>
      <c r="U46" s="58">
        <f t="shared" ca="1" si="48"/>
        <v>0</v>
      </c>
      <c r="V46" s="58">
        <f t="shared" ca="1" si="48"/>
        <v>0</v>
      </c>
      <c r="W46" s="58">
        <f t="shared" ca="1" si="48"/>
        <v>0</v>
      </c>
      <c r="X46" s="58">
        <f t="shared" ca="1" si="48"/>
        <v>0</v>
      </c>
      <c r="Y46" s="58">
        <f t="shared" ca="1" si="48"/>
        <v>0</v>
      </c>
      <c r="Z46" s="58">
        <f t="shared" ca="1" si="48"/>
        <v>0</v>
      </c>
      <c r="AA46" s="58">
        <f t="shared" ca="1" si="48"/>
        <v>0</v>
      </c>
      <c r="AB46" s="58">
        <f t="shared" ca="1" si="48"/>
        <v>0</v>
      </c>
      <c r="AC46" s="58">
        <f t="shared" ca="1" si="48"/>
        <v>0</v>
      </c>
      <c r="AD46" s="58">
        <f t="shared" ca="1" si="48"/>
        <v>0</v>
      </c>
      <c r="AE46" s="58">
        <f t="shared" ca="1" si="48"/>
        <v>0</v>
      </c>
      <c r="AF46" s="58">
        <f t="shared" ca="1" si="48"/>
        <v>0</v>
      </c>
      <c r="AG46" s="58">
        <f t="shared" ca="1" si="48"/>
        <v>0</v>
      </c>
      <c r="AH46" s="58">
        <f t="shared" ca="1" si="48"/>
        <v>0</v>
      </c>
    </row>
    <row r="47" spans="1:34">
      <c r="A47" s="752"/>
      <c r="B47" s="46" t="s">
        <v>70</v>
      </c>
      <c r="C47" s="57"/>
      <c r="D47" s="58" t="e">
        <f ca="1">D44</f>
        <v>#REF!</v>
      </c>
      <c r="E47" s="58" t="e">
        <f t="shared" ca="1" si="48"/>
        <v>#REF!</v>
      </c>
      <c r="F47" s="58" t="e">
        <f t="shared" ca="1" si="48"/>
        <v>#REF!</v>
      </c>
      <c r="G47" s="58" t="e">
        <f t="shared" ca="1" si="48"/>
        <v>#REF!</v>
      </c>
      <c r="H47" s="58" t="e">
        <f t="shared" ca="1" si="48"/>
        <v>#REF!</v>
      </c>
      <c r="I47" s="58" t="e">
        <f t="shared" ca="1" si="48"/>
        <v>#REF!</v>
      </c>
      <c r="J47" s="58" t="e">
        <f t="shared" ca="1" si="48"/>
        <v>#REF!</v>
      </c>
      <c r="K47" s="58" t="e">
        <f t="shared" ca="1" si="48"/>
        <v>#REF!</v>
      </c>
      <c r="L47" s="58" t="e">
        <f t="shared" ca="1" si="48"/>
        <v>#REF!</v>
      </c>
      <c r="M47" s="58" t="e">
        <f t="shared" ca="1" si="48"/>
        <v>#REF!</v>
      </c>
      <c r="N47" s="58" t="e">
        <f t="shared" ca="1" si="48"/>
        <v>#REF!</v>
      </c>
      <c r="O47" s="58" t="e">
        <f t="shared" ca="1" si="48"/>
        <v>#REF!</v>
      </c>
      <c r="P47" s="58" t="e">
        <f t="shared" ca="1" si="48"/>
        <v>#REF!</v>
      </c>
      <c r="Q47" s="58" t="e">
        <f t="shared" ca="1" si="48"/>
        <v>#REF!</v>
      </c>
      <c r="R47" s="58" t="e">
        <f t="shared" ca="1" si="48"/>
        <v>#REF!</v>
      </c>
      <c r="S47" s="58" t="e">
        <f t="shared" ca="1" si="48"/>
        <v>#REF!</v>
      </c>
      <c r="T47" s="58" t="e">
        <f t="shared" ca="1" si="48"/>
        <v>#REF!</v>
      </c>
      <c r="U47" s="58" t="e">
        <f t="shared" ca="1" si="48"/>
        <v>#REF!</v>
      </c>
      <c r="V47" s="58" t="e">
        <f t="shared" ca="1" si="48"/>
        <v>#REF!</v>
      </c>
      <c r="W47" s="58" t="e">
        <f t="shared" ca="1" si="48"/>
        <v>#REF!</v>
      </c>
      <c r="X47" s="58" t="e">
        <f t="shared" ca="1" si="48"/>
        <v>#REF!</v>
      </c>
      <c r="Y47" s="58" t="e">
        <f t="shared" ca="1" si="48"/>
        <v>#REF!</v>
      </c>
      <c r="Z47" s="58" t="e">
        <f t="shared" ca="1" si="48"/>
        <v>#REF!</v>
      </c>
      <c r="AA47" s="58" t="e">
        <f t="shared" ca="1" si="48"/>
        <v>#REF!</v>
      </c>
      <c r="AB47" s="58" t="e">
        <f t="shared" ca="1" si="48"/>
        <v>#REF!</v>
      </c>
      <c r="AC47" s="58" t="e">
        <f t="shared" ca="1" si="48"/>
        <v>#REF!</v>
      </c>
      <c r="AD47" s="58" t="e">
        <f t="shared" ca="1" si="48"/>
        <v>#REF!</v>
      </c>
      <c r="AE47" s="58" t="e">
        <f t="shared" ca="1" si="48"/>
        <v>#REF!</v>
      </c>
      <c r="AF47" s="58" t="e">
        <f t="shared" ca="1" si="48"/>
        <v>#REF!</v>
      </c>
      <c r="AG47" s="58" t="e">
        <f t="shared" ca="1" si="48"/>
        <v>#REF!</v>
      </c>
      <c r="AH47" s="58" t="e">
        <f t="shared" ca="1" si="48"/>
        <v>#REF!</v>
      </c>
    </row>
    <row r="48" spans="1:34">
      <c r="A48" s="753"/>
      <c r="B48" s="46" t="s">
        <v>71</v>
      </c>
      <c r="C48" s="57"/>
      <c r="D48" s="58" t="e">
        <f t="shared" ref="D48:AH48" ca="1" si="49">D46-D47</f>
        <v>#REF!</v>
      </c>
      <c r="E48" s="58" t="e">
        <f t="shared" ca="1" si="49"/>
        <v>#REF!</v>
      </c>
      <c r="F48" s="58" t="e">
        <f t="shared" ca="1" si="49"/>
        <v>#REF!</v>
      </c>
      <c r="G48" s="58" t="e">
        <f t="shared" ca="1" si="49"/>
        <v>#REF!</v>
      </c>
      <c r="H48" s="58" t="e">
        <f t="shared" ca="1" si="49"/>
        <v>#REF!</v>
      </c>
      <c r="I48" s="58" t="e">
        <f t="shared" ca="1" si="49"/>
        <v>#REF!</v>
      </c>
      <c r="J48" s="58" t="e">
        <f t="shared" ca="1" si="49"/>
        <v>#REF!</v>
      </c>
      <c r="K48" s="58" t="e">
        <f t="shared" ca="1" si="49"/>
        <v>#REF!</v>
      </c>
      <c r="L48" s="58" t="e">
        <f t="shared" ca="1" si="49"/>
        <v>#REF!</v>
      </c>
      <c r="M48" s="58" t="e">
        <f t="shared" ca="1" si="49"/>
        <v>#REF!</v>
      </c>
      <c r="N48" s="58" t="e">
        <f t="shared" ca="1" si="49"/>
        <v>#REF!</v>
      </c>
      <c r="O48" s="58" t="e">
        <f t="shared" ca="1" si="49"/>
        <v>#REF!</v>
      </c>
      <c r="P48" s="58" t="e">
        <f t="shared" ca="1" si="49"/>
        <v>#REF!</v>
      </c>
      <c r="Q48" s="58" t="e">
        <f t="shared" ca="1" si="49"/>
        <v>#REF!</v>
      </c>
      <c r="R48" s="58" t="e">
        <f t="shared" ca="1" si="49"/>
        <v>#REF!</v>
      </c>
      <c r="S48" s="58" t="e">
        <f t="shared" ca="1" si="49"/>
        <v>#REF!</v>
      </c>
      <c r="T48" s="58" t="e">
        <f t="shared" ca="1" si="49"/>
        <v>#REF!</v>
      </c>
      <c r="U48" s="58" t="e">
        <f t="shared" ca="1" si="49"/>
        <v>#REF!</v>
      </c>
      <c r="V48" s="58" t="e">
        <f t="shared" ca="1" si="49"/>
        <v>#REF!</v>
      </c>
      <c r="W48" s="58" t="e">
        <f t="shared" ca="1" si="49"/>
        <v>#REF!</v>
      </c>
      <c r="X48" s="58" t="e">
        <f t="shared" ca="1" si="49"/>
        <v>#REF!</v>
      </c>
      <c r="Y48" s="58" t="e">
        <f t="shared" ca="1" si="49"/>
        <v>#REF!</v>
      </c>
      <c r="Z48" s="58" t="e">
        <f t="shared" ca="1" si="49"/>
        <v>#REF!</v>
      </c>
      <c r="AA48" s="58" t="e">
        <f t="shared" ca="1" si="49"/>
        <v>#REF!</v>
      </c>
      <c r="AB48" s="58" t="e">
        <f t="shared" ca="1" si="49"/>
        <v>#REF!</v>
      </c>
      <c r="AC48" s="58" t="e">
        <f t="shared" ca="1" si="49"/>
        <v>#REF!</v>
      </c>
      <c r="AD48" s="58" t="e">
        <f t="shared" ca="1" si="49"/>
        <v>#REF!</v>
      </c>
      <c r="AE48" s="58" t="e">
        <f t="shared" ca="1" si="49"/>
        <v>#REF!</v>
      </c>
      <c r="AF48" s="58" t="e">
        <f t="shared" ca="1" si="49"/>
        <v>#REF!</v>
      </c>
      <c r="AG48" s="58" t="e">
        <f t="shared" ca="1" si="49"/>
        <v>#REF!</v>
      </c>
      <c r="AH48" s="58" t="e">
        <f t="shared" ca="1" si="49"/>
        <v>#REF!</v>
      </c>
    </row>
    <row r="49" spans="1:34">
      <c r="C49" s="62"/>
      <c r="D49" s="63"/>
      <c r="E49" s="63"/>
      <c r="F49" s="63"/>
      <c r="G49" s="63"/>
      <c r="H49" s="63"/>
      <c r="I49" s="63"/>
      <c r="J49" s="63"/>
      <c r="K49" s="63"/>
      <c r="L49" s="63"/>
      <c r="M49" s="63"/>
      <c r="N49" s="63"/>
      <c r="O49" s="63"/>
      <c r="P49" s="63"/>
      <c r="Q49" s="63"/>
      <c r="R49" s="63"/>
      <c r="S49" s="63"/>
      <c r="T49" s="63"/>
      <c r="U49" s="63"/>
      <c r="V49" s="63"/>
      <c r="W49" s="63"/>
      <c r="X49" s="63"/>
      <c r="Y49" s="63"/>
      <c r="Z49" s="63"/>
      <c r="AA49" s="63"/>
      <c r="AB49" s="63"/>
      <c r="AC49" s="63"/>
      <c r="AD49" s="63"/>
      <c r="AE49" s="63"/>
      <c r="AF49" s="63"/>
      <c r="AG49" s="63"/>
      <c r="AH49" s="63"/>
    </row>
    <row r="50" spans="1:34" ht="35.25" customHeight="1">
      <c r="A50" s="51" t="s">
        <v>85</v>
      </c>
      <c r="B50" s="52" t="s">
        <v>4</v>
      </c>
      <c r="C50" s="88">
        <f>График_производство!C86</f>
        <v>129</v>
      </c>
      <c r="D50" s="61" t="e">
        <f ca="1">C50+D44-D53</f>
        <v>#REF!</v>
      </c>
      <c r="E50" s="61" t="e">
        <f t="shared" ref="E50:AH50" ca="1" si="50">D50+E44-E53</f>
        <v>#REF!</v>
      </c>
      <c r="F50" s="61" t="e">
        <f t="shared" ca="1" si="50"/>
        <v>#REF!</v>
      </c>
      <c r="G50" s="61" t="e">
        <f t="shared" ca="1" si="50"/>
        <v>#REF!</v>
      </c>
      <c r="H50" s="61" t="e">
        <f t="shared" ca="1" si="50"/>
        <v>#REF!</v>
      </c>
      <c r="I50" s="61" t="e">
        <f t="shared" ca="1" si="50"/>
        <v>#REF!</v>
      </c>
      <c r="J50" s="61" t="e">
        <f t="shared" ca="1" si="50"/>
        <v>#REF!</v>
      </c>
      <c r="K50" s="61" t="e">
        <f t="shared" ca="1" si="50"/>
        <v>#REF!</v>
      </c>
      <c r="L50" s="61" t="e">
        <f t="shared" ca="1" si="50"/>
        <v>#REF!</v>
      </c>
      <c r="M50" s="61" t="e">
        <f t="shared" ca="1" si="50"/>
        <v>#REF!</v>
      </c>
      <c r="N50" s="61" t="e">
        <f t="shared" ca="1" si="50"/>
        <v>#REF!</v>
      </c>
      <c r="O50" s="61" t="e">
        <f t="shared" ca="1" si="50"/>
        <v>#REF!</v>
      </c>
      <c r="P50" s="61" t="e">
        <f t="shared" ca="1" si="50"/>
        <v>#REF!</v>
      </c>
      <c r="Q50" s="61" t="e">
        <f t="shared" ca="1" si="50"/>
        <v>#REF!</v>
      </c>
      <c r="R50" s="61" t="e">
        <f t="shared" ca="1" si="50"/>
        <v>#REF!</v>
      </c>
      <c r="S50" s="61" t="e">
        <f t="shared" ca="1" si="50"/>
        <v>#REF!</v>
      </c>
      <c r="T50" s="61" t="e">
        <f t="shared" ca="1" si="50"/>
        <v>#REF!</v>
      </c>
      <c r="U50" s="61" t="e">
        <f t="shared" ca="1" si="50"/>
        <v>#REF!</v>
      </c>
      <c r="V50" s="61" t="e">
        <f t="shared" ca="1" si="50"/>
        <v>#REF!</v>
      </c>
      <c r="W50" s="61" t="e">
        <f t="shared" ca="1" si="50"/>
        <v>#REF!</v>
      </c>
      <c r="X50" s="61" t="e">
        <f t="shared" ca="1" si="50"/>
        <v>#REF!</v>
      </c>
      <c r="Y50" s="61" t="e">
        <f t="shared" ca="1" si="50"/>
        <v>#REF!</v>
      </c>
      <c r="Z50" s="61" t="e">
        <f t="shared" ca="1" si="50"/>
        <v>#REF!</v>
      </c>
      <c r="AA50" s="61" t="e">
        <f t="shared" ca="1" si="50"/>
        <v>#REF!</v>
      </c>
      <c r="AB50" s="61" t="e">
        <f t="shared" ca="1" si="50"/>
        <v>#REF!</v>
      </c>
      <c r="AC50" s="61" t="e">
        <f t="shared" ca="1" si="50"/>
        <v>#REF!</v>
      </c>
      <c r="AD50" s="61" t="e">
        <f t="shared" ca="1" si="50"/>
        <v>#REF!</v>
      </c>
      <c r="AE50" s="61" t="e">
        <f t="shared" ca="1" si="50"/>
        <v>#REF!</v>
      </c>
      <c r="AF50" s="61" t="e">
        <f t="shared" ca="1" si="50"/>
        <v>#REF!</v>
      </c>
      <c r="AG50" s="61" t="e">
        <f t="shared" ca="1" si="50"/>
        <v>#REF!</v>
      </c>
      <c r="AH50" s="61" t="e">
        <f t="shared" ca="1" si="50"/>
        <v>#REF!</v>
      </c>
    </row>
    <row r="51" spans="1:34">
      <c r="C51" s="62"/>
      <c r="D51" s="63"/>
      <c r="E51" s="63"/>
      <c r="F51" s="63"/>
      <c r="G51" s="63"/>
      <c r="H51" s="63"/>
      <c r="I51" s="63"/>
      <c r="J51" s="63"/>
      <c r="K51" s="63"/>
      <c r="L51" s="63"/>
      <c r="M51" s="63"/>
      <c r="N51" s="63"/>
      <c r="O51" s="63"/>
      <c r="P51" s="63"/>
      <c r="Q51" s="63"/>
      <c r="R51" s="63"/>
      <c r="S51" s="63"/>
      <c r="T51" s="63"/>
      <c r="U51" s="63"/>
      <c r="V51" s="63"/>
      <c r="W51" s="63"/>
      <c r="X51" s="63"/>
      <c r="Y51" s="63"/>
      <c r="Z51" s="63"/>
      <c r="AA51" s="63"/>
      <c r="AB51" s="63"/>
      <c r="AC51" s="63"/>
      <c r="AD51" s="63"/>
      <c r="AE51" s="63"/>
      <c r="AF51" s="63"/>
      <c r="AG51" s="63"/>
      <c r="AH51" s="63"/>
    </row>
    <row r="52" spans="1:34">
      <c r="A52" s="751" t="s">
        <v>84</v>
      </c>
      <c r="B52" s="46" t="s">
        <v>3</v>
      </c>
      <c r="C52" s="57"/>
      <c r="D52" s="58">
        <f ca="1">SUMIF(Производство_План!$B$8:$B$374,D$5,Производство_План!$BY$8:$BY$374)</f>
        <v>0</v>
      </c>
      <c r="E52" s="58">
        <f ca="1">SUMIF(Производство_План!$B$8:$B$374,E5,Производство_План!$BY$8:$BY$374)</f>
        <v>0</v>
      </c>
      <c r="F52" s="58">
        <f ca="1">SUMIF(Производство_План!$B$8:$B$374,F5,Производство_План!$BY$8:$BY$374)</f>
        <v>0</v>
      </c>
      <c r="G52" s="58">
        <f ca="1">SUMIF(Производство_План!$B$8:$B$374,G5,Производство_План!$BY$8:$BY$374)</f>
        <v>0</v>
      </c>
      <c r="H52" s="58">
        <f ca="1">SUMIF(Производство_План!$B$8:$B$374,H5,Производство_План!$BY$8:$BY$374)</f>
        <v>0</v>
      </c>
      <c r="I52" s="58">
        <f ca="1">SUMIF(Производство_План!$B$8:$B$374,I5,Производство_План!$BY$8:$BY$374)</f>
        <v>0</v>
      </c>
      <c r="J52" s="58">
        <f ca="1">SUMIF(Производство_План!$B$8:$B$374,J5,Производство_План!$BY$8:$BY$374)</f>
        <v>0</v>
      </c>
      <c r="K52" s="58">
        <f ca="1">SUMIF(Производство_План!$B$8:$B$374,K5,Производство_План!$BY$8:$BY$374)</f>
        <v>0</v>
      </c>
      <c r="L52" s="58">
        <f ca="1">SUMIF(Производство_План!$B$8:$B$374,L5,Производство_План!$BY$8:$BY$374)</f>
        <v>0</v>
      </c>
      <c r="M52" s="58">
        <f ca="1">SUMIF(Производство_План!$B$8:$B$374,M5,Производство_План!$BY$8:$BY$374)</f>
        <v>0</v>
      </c>
      <c r="N52" s="58">
        <f ca="1">SUMIF(Производство_План!$B$8:$B$374,N5,Производство_План!$BY$8:$BY$374)</f>
        <v>0</v>
      </c>
      <c r="O52" s="58">
        <f ca="1">SUMIF(Производство_План!$B$8:$B$374,O5,Производство_План!$BY$8:$BY$374)</f>
        <v>0</v>
      </c>
      <c r="P52" s="58">
        <f ca="1">SUMIF(Производство_План!$B$8:$B$374,P5,Производство_План!$BY$8:$BY$374)</f>
        <v>0</v>
      </c>
      <c r="Q52" s="58">
        <f ca="1">SUMIF(Производство_План!$B$8:$B$374,Q5,Производство_План!$BY$8:$BY$374)</f>
        <v>0</v>
      </c>
      <c r="R52" s="58">
        <f ca="1">SUMIF(Производство_План!$B$8:$B$374,R5,Производство_План!$BY$8:$BY$374)</f>
        <v>0</v>
      </c>
      <c r="S52" s="58">
        <f ca="1">SUMIF(Производство_План!$B$8:$B$374,S5,Производство_План!$BY$8:$BY$374)</f>
        <v>0</v>
      </c>
      <c r="T52" s="58">
        <f ca="1">SUMIF(Производство_План!$B$8:$B$374,T5,Производство_План!$BY$8:$BY$374)</f>
        <v>0</v>
      </c>
      <c r="U52" s="58">
        <f ca="1">SUMIF(Производство_План!$B$8:$B$374,U5,Производство_План!$BY$8:$BY$374)</f>
        <v>0</v>
      </c>
      <c r="V52" s="58">
        <f ca="1">SUMIF(Производство_План!$B$8:$B$374,V5,Производство_План!$BY$8:$BY$374)</f>
        <v>0</v>
      </c>
      <c r="W52" s="58">
        <f ca="1">SUMIF(Производство_План!$B$8:$B$374,W5,Производство_План!$BY$8:$BY$374)</f>
        <v>0</v>
      </c>
      <c r="X52" s="58">
        <f ca="1">SUMIF(Производство_План!$B$8:$B$374,X5,Производство_План!$BY$8:$BY$374)</f>
        <v>0</v>
      </c>
      <c r="Y52" s="58">
        <f ca="1">SUMIF(Производство_План!$B$8:$B$374,Y5,Производство_План!$BY$8:$BY$374)</f>
        <v>0</v>
      </c>
      <c r="Z52" s="58">
        <f ca="1">SUMIF(Производство_План!$B$8:$B$374,Z5,Производство_План!$BY$8:$BY$374)</f>
        <v>0</v>
      </c>
      <c r="AA52" s="58">
        <f ca="1">SUMIF(Производство_План!$B$8:$B$374,AA5,Производство_План!$BY$8:$BY$374)</f>
        <v>0</v>
      </c>
      <c r="AB52" s="58">
        <f ca="1">SUMIF(Производство_План!$B$8:$B$374,AB5,Производство_План!$BY$8:$BY$374)</f>
        <v>0</v>
      </c>
      <c r="AC52" s="58">
        <f ca="1">SUMIF(Производство_План!$B$8:$B$374,AC5,Производство_План!$BY$8:$BY$374)</f>
        <v>0</v>
      </c>
      <c r="AD52" s="58">
        <f ca="1">SUMIF(Производство_План!$B$8:$B$374,AD5,Производство_План!$BY$8:$BY$374)</f>
        <v>0</v>
      </c>
      <c r="AE52" s="58">
        <f ca="1">SUMIF(Производство_План!$B$8:$B$374,AE5,Производство_План!$BY$8:$BY$374)</f>
        <v>0</v>
      </c>
      <c r="AF52" s="58">
        <f ca="1">SUMIF(Производство_План!$B$8:$B$374,AF5,Производство_План!$BY$8:$BY$374)</f>
        <v>0</v>
      </c>
      <c r="AG52" s="58">
        <f ca="1">SUMIF(Производство_План!$B$8:$B$374,AG5,Производство_План!$BY$8:$BY$374)</f>
        <v>0</v>
      </c>
      <c r="AH52" s="58">
        <f ca="1">SUMIF(Производство_План!$B$8:$B$374,AH5,Производство_План!$BY$8:$BY$374)</f>
        <v>0</v>
      </c>
    </row>
    <row r="53" spans="1:34">
      <c r="A53" s="752"/>
      <c r="B53" s="46" t="s">
        <v>4</v>
      </c>
      <c r="C53" s="57"/>
      <c r="D53" s="58" t="e">
        <f ca="1">SUMIF(#REF!,D5,#REF!)</f>
        <v>#REF!</v>
      </c>
      <c r="E53" s="58" t="e">
        <f ca="1">SUMIF(#REF!,E5,#REF!)</f>
        <v>#REF!</v>
      </c>
      <c r="F53" s="58" t="e">
        <f ca="1">SUMIF(#REF!,F5,#REF!)</f>
        <v>#REF!</v>
      </c>
      <c r="G53" s="58" t="e">
        <f ca="1">SUMIF(#REF!,G5,#REF!)</f>
        <v>#REF!</v>
      </c>
      <c r="H53" s="58" t="e">
        <f ca="1">SUMIF(#REF!,H5,#REF!)</f>
        <v>#REF!</v>
      </c>
      <c r="I53" s="58" t="e">
        <f ca="1">SUMIF(#REF!,I5,#REF!)</f>
        <v>#REF!</v>
      </c>
      <c r="J53" s="58" t="e">
        <f ca="1">SUMIF(#REF!,J5,#REF!)</f>
        <v>#REF!</v>
      </c>
      <c r="K53" s="58" t="e">
        <f ca="1">SUMIF(#REF!,K5,#REF!)</f>
        <v>#REF!</v>
      </c>
      <c r="L53" s="58" t="e">
        <f ca="1">SUMIF(#REF!,L5,#REF!)</f>
        <v>#REF!</v>
      </c>
      <c r="M53" s="58" t="e">
        <f ca="1">SUMIF(#REF!,M5,#REF!)</f>
        <v>#REF!</v>
      </c>
      <c r="N53" s="58" t="e">
        <f ca="1">SUMIF(#REF!,N5,#REF!)</f>
        <v>#REF!</v>
      </c>
      <c r="O53" s="58" t="e">
        <f ca="1">SUMIF(#REF!,O5,#REF!)</f>
        <v>#REF!</v>
      </c>
      <c r="P53" s="58" t="e">
        <f ca="1">SUMIF(#REF!,P5,#REF!)</f>
        <v>#REF!</v>
      </c>
      <c r="Q53" s="58" t="e">
        <f ca="1">SUMIF(#REF!,Q5,#REF!)</f>
        <v>#REF!</v>
      </c>
      <c r="R53" s="58" t="e">
        <f ca="1">SUMIF(#REF!,R5,#REF!)</f>
        <v>#REF!</v>
      </c>
      <c r="S53" s="58" t="e">
        <f ca="1">SUMIF(#REF!,S5,#REF!)</f>
        <v>#REF!</v>
      </c>
      <c r="T53" s="58" t="e">
        <f ca="1">SUMIF(#REF!,T5,#REF!)</f>
        <v>#REF!</v>
      </c>
      <c r="U53" s="58" t="e">
        <f ca="1">SUMIF(#REF!,U5,#REF!)</f>
        <v>#REF!</v>
      </c>
      <c r="V53" s="58" t="e">
        <f ca="1">SUMIF(#REF!,V5,#REF!)</f>
        <v>#REF!</v>
      </c>
      <c r="W53" s="58" t="e">
        <f ca="1">SUMIF(#REF!,W5,#REF!)</f>
        <v>#REF!</v>
      </c>
      <c r="X53" s="58" t="e">
        <f ca="1">SUMIF(#REF!,X5,#REF!)</f>
        <v>#REF!</v>
      </c>
      <c r="Y53" s="58" t="e">
        <f ca="1">SUMIF(#REF!,Y5,#REF!)</f>
        <v>#REF!</v>
      </c>
      <c r="Z53" s="58" t="e">
        <f ca="1">SUMIF(#REF!,Z5,#REF!)</f>
        <v>#REF!</v>
      </c>
      <c r="AA53" s="58" t="e">
        <f ca="1">SUMIF(#REF!,AA5,#REF!)</f>
        <v>#REF!</v>
      </c>
      <c r="AB53" s="58" t="e">
        <f ca="1">SUMIF(#REF!,AB5,#REF!)</f>
        <v>#REF!</v>
      </c>
      <c r="AC53" s="58" t="e">
        <f ca="1">SUMIF(#REF!,AC5,#REF!)</f>
        <v>#REF!</v>
      </c>
      <c r="AD53" s="58" t="e">
        <f ca="1">SUMIF(#REF!,AD5,#REF!)</f>
        <v>#REF!</v>
      </c>
      <c r="AE53" s="58" t="e">
        <f ca="1">SUMIF(#REF!,AE5,#REF!)</f>
        <v>#REF!</v>
      </c>
      <c r="AF53" s="58" t="e">
        <f ca="1">SUMIF(#REF!,AF5,#REF!)</f>
        <v>#REF!</v>
      </c>
      <c r="AG53" s="58" t="e">
        <f ca="1">SUMIF(#REF!,AG5,#REF!)</f>
        <v>#REF!</v>
      </c>
      <c r="AH53" s="58" t="e">
        <f ca="1">SUMIF(#REF!,AH5,#REF!)</f>
        <v>#REF!</v>
      </c>
    </row>
    <row r="54" spans="1:34">
      <c r="A54" s="752"/>
      <c r="B54" s="46" t="s">
        <v>68</v>
      </c>
      <c r="C54" s="57"/>
      <c r="D54" s="58" t="e">
        <f t="shared" ref="D54:AH54" ca="1" si="51">D52-D53</f>
        <v>#REF!</v>
      </c>
      <c r="E54" s="58" t="e">
        <f t="shared" ca="1" si="51"/>
        <v>#REF!</v>
      </c>
      <c r="F54" s="58" t="e">
        <f t="shared" ca="1" si="51"/>
        <v>#REF!</v>
      </c>
      <c r="G54" s="58" t="e">
        <f t="shared" ca="1" si="51"/>
        <v>#REF!</v>
      </c>
      <c r="H54" s="58" t="e">
        <f t="shared" ca="1" si="51"/>
        <v>#REF!</v>
      </c>
      <c r="I54" s="58" t="e">
        <f t="shared" ca="1" si="51"/>
        <v>#REF!</v>
      </c>
      <c r="J54" s="58" t="e">
        <f t="shared" ca="1" si="51"/>
        <v>#REF!</v>
      </c>
      <c r="K54" s="58" t="e">
        <f t="shared" ca="1" si="51"/>
        <v>#REF!</v>
      </c>
      <c r="L54" s="58" t="e">
        <f t="shared" ca="1" si="51"/>
        <v>#REF!</v>
      </c>
      <c r="M54" s="58" t="e">
        <f t="shared" ca="1" si="51"/>
        <v>#REF!</v>
      </c>
      <c r="N54" s="58" t="e">
        <f t="shared" ca="1" si="51"/>
        <v>#REF!</v>
      </c>
      <c r="O54" s="58" t="e">
        <f t="shared" ca="1" si="51"/>
        <v>#REF!</v>
      </c>
      <c r="P54" s="58" t="e">
        <f t="shared" ca="1" si="51"/>
        <v>#REF!</v>
      </c>
      <c r="Q54" s="58" t="e">
        <f t="shared" ca="1" si="51"/>
        <v>#REF!</v>
      </c>
      <c r="R54" s="58" t="e">
        <f t="shared" ca="1" si="51"/>
        <v>#REF!</v>
      </c>
      <c r="S54" s="58" t="e">
        <f t="shared" ca="1" si="51"/>
        <v>#REF!</v>
      </c>
      <c r="T54" s="58" t="e">
        <f t="shared" ca="1" si="51"/>
        <v>#REF!</v>
      </c>
      <c r="U54" s="58" t="e">
        <f t="shared" ca="1" si="51"/>
        <v>#REF!</v>
      </c>
      <c r="V54" s="58" t="e">
        <f t="shared" ca="1" si="51"/>
        <v>#REF!</v>
      </c>
      <c r="W54" s="58" t="e">
        <f t="shared" ca="1" si="51"/>
        <v>#REF!</v>
      </c>
      <c r="X54" s="58" t="e">
        <f t="shared" ca="1" si="51"/>
        <v>#REF!</v>
      </c>
      <c r="Y54" s="58" t="e">
        <f t="shared" ca="1" si="51"/>
        <v>#REF!</v>
      </c>
      <c r="Z54" s="58" t="e">
        <f t="shared" ca="1" si="51"/>
        <v>#REF!</v>
      </c>
      <c r="AA54" s="58" t="e">
        <f t="shared" ca="1" si="51"/>
        <v>#REF!</v>
      </c>
      <c r="AB54" s="58" t="e">
        <f t="shared" ca="1" si="51"/>
        <v>#REF!</v>
      </c>
      <c r="AC54" s="58" t="e">
        <f t="shared" ca="1" si="51"/>
        <v>#REF!</v>
      </c>
      <c r="AD54" s="58" t="e">
        <f t="shared" ca="1" si="51"/>
        <v>#REF!</v>
      </c>
      <c r="AE54" s="58" t="e">
        <f t="shared" ca="1" si="51"/>
        <v>#REF!</v>
      </c>
      <c r="AF54" s="58" t="e">
        <f t="shared" ca="1" si="51"/>
        <v>#REF!</v>
      </c>
      <c r="AG54" s="58" t="e">
        <f t="shared" ca="1" si="51"/>
        <v>#REF!</v>
      </c>
      <c r="AH54" s="58" t="e">
        <f t="shared" ca="1" si="51"/>
        <v>#REF!</v>
      </c>
    </row>
    <row r="55" spans="1:34">
      <c r="A55" s="752"/>
      <c r="B55" s="46" t="s">
        <v>69</v>
      </c>
      <c r="C55" s="57"/>
      <c r="D55" s="58">
        <f ca="1">D52</f>
        <v>0</v>
      </c>
      <c r="E55" s="58">
        <f t="shared" ref="E55:AH56" ca="1" si="52">E52+D55</f>
        <v>0</v>
      </c>
      <c r="F55" s="58">
        <f t="shared" ca="1" si="52"/>
        <v>0</v>
      </c>
      <c r="G55" s="58">
        <f t="shared" ca="1" si="52"/>
        <v>0</v>
      </c>
      <c r="H55" s="58">
        <f t="shared" ca="1" si="52"/>
        <v>0</v>
      </c>
      <c r="I55" s="58">
        <f t="shared" ca="1" si="52"/>
        <v>0</v>
      </c>
      <c r="J55" s="58">
        <f t="shared" ca="1" si="52"/>
        <v>0</v>
      </c>
      <c r="K55" s="58">
        <f t="shared" ca="1" si="52"/>
        <v>0</v>
      </c>
      <c r="L55" s="58">
        <f t="shared" ca="1" si="52"/>
        <v>0</v>
      </c>
      <c r="M55" s="58">
        <f t="shared" ca="1" si="52"/>
        <v>0</v>
      </c>
      <c r="N55" s="58">
        <f t="shared" ca="1" si="52"/>
        <v>0</v>
      </c>
      <c r="O55" s="58">
        <f t="shared" ca="1" si="52"/>
        <v>0</v>
      </c>
      <c r="P55" s="58">
        <f t="shared" ca="1" si="52"/>
        <v>0</v>
      </c>
      <c r="Q55" s="58">
        <f t="shared" ca="1" si="52"/>
        <v>0</v>
      </c>
      <c r="R55" s="58">
        <f t="shared" ca="1" si="52"/>
        <v>0</v>
      </c>
      <c r="S55" s="58">
        <f t="shared" ca="1" si="52"/>
        <v>0</v>
      </c>
      <c r="T55" s="58">
        <f t="shared" ca="1" si="52"/>
        <v>0</v>
      </c>
      <c r="U55" s="58">
        <f t="shared" ca="1" si="52"/>
        <v>0</v>
      </c>
      <c r="V55" s="58">
        <f t="shared" ca="1" si="52"/>
        <v>0</v>
      </c>
      <c r="W55" s="58">
        <f t="shared" ca="1" si="52"/>
        <v>0</v>
      </c>
      <c r="X55" s="58">
        <f t="shared" ca="1" si="52"/>
        <v>0</v>
      </c>
      <c r="Y55" s="58">
        <f t="shared" ca="1" si="52"/>
        <v>0</v>
      </c>
      <c r="Z55" s="58">
        <f t="shared" ca="1" si="52"/>
        <v>0</v>
      </c>
      <c r="AA55" s="58">
        <f t="shared" ca="1" si="52"/>
        <v>0</v>
      </c>
      <c r="AB55" s="58">
        <f t="shared" ca="1" si="52"/>
        <v>0</v>
      </c>
      <c r="AC55" s="58">
        <f t="shared" ca="1" si="52"/>
        <v>0</v>
      </c>
      <c r="AD55" s="58">
        <f t="shared" ca="1" si="52"/>
        <v>0</v>
      </c>
      <c r="AE55" s="58">
        <f t="shared" ca="1" si="52"/>
        <v>0</v>
      </c>
      <c r="AF55" s="58">
        <f t="shared" ca="1" si="52"/>
        <v>0</v>
      </c>
      <c r="AG55" s="58">
        <f t="shared" ca="1" si="52"/>
        <v>0</v>
      </c>
      <c r="AH55" s="58">
        <f t="shared" ca="1" si="52"/>
        <v>0</v>
      </c>
    </row>
    <row r="56" spans="1:34">
      <c r="A56" s="752"/>
      <c r="B56" s="46" t="s">
        <v>70</v>
      </c>
      <c r="C56" s="57"/>
      <c r="D56" s="58" t="e">
        <f ca="1">D53</f>
        <v>#REF!</v>
      </c>
      <c r="E56" s="58" t="e">
        <f t="shared" ca="1" si="52"/>
        <v>#REF!</v>
      </c>
      <c r="F56" s="58" t="e">
        <f t="shared" ca="1" si="52"/>
        <v>#REF!</v>
      </c>
      <c r="G56" s="58" t="e">
        <f t="shared" ca="1" si="52"/>
        <v>#REF!</v>
      </c>
      <c r="H56" s="58" t="e">
        <f t="shared" ca="1" si="52"/>
        <v>#REF!</v>
      </c>
      <c r="I56" s="58" t="e">
        <f t="shared" ca="1" si="52"/>
        <v>#REF!</v>
      </c>
      <c r="J56" s="58" t="e">
        <f t="shared" ca="1" si="52"/>
        <v>#REF!</v>
      </c>
      <c r="K56" s="58" t="e">
        <f t="shared" ca="1" si="52"/>
        <v>#REF!</v>
      </c>
      <c r="L56" s="58" t="e">
        <f t="shared" ca="1" si="52"/>
        <v>#REF!</v>
      </c>
      <c r="M56" s="58" t="e">
        <f t="shared" ca="1" si="52"/>
        <v>#REF!</v>
      </c>
      <c r="N56" s="58" t="e">
        <f t="shared" ca="1" si="52"/>
        <v>#REF!</v>
      </c>
      <c r="O56" s="58" t="e">
        <f t="shared" ca="1" si="52"/>
        <v>#REF!</v>
      </c>
      <c r="P56" s="58" t="e">
        <f t="shared" ca="1" si="52"/>
        <v>#REF!</v>
      </c>
      <c r="Q56" s="58" t="e">
        <f t="shared" ca="1" si="52"/>
        <v>#REF!</v>
      </c>
      <c r="R56" s="58" t="e">
        <f t="shared" ca="1" si="52"/>
        <v>#REF!</v>
      </c>
      <c r="S56" s="58" t="e">
        <f t="shared" ca="1" si="52"/>
        <v>#REF!</v>
      </c>
      <c r="T56" s="58" t="e">
        <f t="shared" ca="1" si="52"/>
        <v>#REF!</v>
      </c>
      <c r="U56" s="58" t="e">
        <f t="shared" ca="1" si="52"/>
        <v>#REF!</v>
      </c>
      <c r="V56" s="58" t="e">
        <f t="shared" ca="1" si="52"/>
        <v>#REF!</v>
      </c>
      <c r="W56" s="58" t="e">
        <f t="shared" ca="1" si="52"/>
        <v>#REF!</v>
      </c>
      <c r="X56" s="58" t="e">
        <f t="shared" ca="1" si="52"/>
        <v>#REF!</v>
      </c>
      <c r="Y56" s="58" t="e">
        <f t="shared" ca="1" si="52"/>
        <v>#REF!</v>
      </c>
      <c r="Z56" s="58" t="e">
        <f t="shared" ca="1" si="52"/>
        <v>#REF!</v>
      </c>
      <c r="AA56" s="58" t="e">
        <f t="shared" ca="1" si="52"/>
        <v>#REF!</v>
      </c>
      <c r="AB56" s="58" t="e">
        <f t="shared" ca="1" si="52"/>
        <v>#REF!</v>
      </c>
      <c r="AC56" s="58" t="e">
        <f t="shared" ca="1" si="52"/>
        <v>#REF!</v>
      </c>
      <c r="AD56" s="58" t="e">
        <f t="shared" ca="1" si="52"/>
        <v>#REF!</v>
      </c>
      <c r="AE56" s="58" t="e">
        <f t="shared" ca="1" si="52"/>
        <v>#REF!</v>
      </c>
      <c r="AF56" s="58" t="e">
        <f t="shared" ca="1" si="52"/>
        <v>#REF!</v>
      </c>
      <c r="AG56" s="58" t="e">
        <f t="shared" ca="1" si="52"/>
        <v>#REF!</v>
      </c>
      <c r="AH56" s="58" t="e">
        <f t="shared" ca="1" si="52"/>
        <v>#REF!</v>
      </c>
    </row>
    <row r="57" spans="1:34">
      <c r="A57" s="753"/>
      <c r="B57" s="46" t="s">
        <v>71</v>
      </c>
      <c r="C57" s="57">
        <f>График_производство!C93</f>
        <v>66</v>
      </c>
      <c r="D57" s="58" t="e">
        <f t="shared" ref="D57:AH57" ca="1" si="53">D55-D56</f>
        <v>#REF!</v>
      </c>
      <c r="E57" s="58" t="e">
        <f t="shared" ca="1" si="53"/>
        <v>#REF!</v>
      </c>
      <c r="F57" s="58" t="e">
        <f t="shared" ca="1" si="53"/>
        <v>#REF!</v>
      </c>
      <c r="G57" s="58" t="e">
        <f t="shared" ca="1" si="53"/>
        <v>#REF!</v>
      </c>
      <c r="H57" s="58" t="e">
        <f t="shared" ca="1" si="53"/>
        <v>#REF!</v>
      </c>
      <c r="I57" s="58" t="e">
        <f t="shared" ca="1" si="53"/>
        <v>#REF!</v>
      </c>
      <c r="J57" s="58" t="e">
        <f t="shared" ca="1" si="53"/>
        <v>#REF!</v>
      </c>
      <c r="K57" s="58" t="e">
        <f t="shared" ca="1" si="53"/>
        <v>#REF!</v>
      </c>
      <c r="L57" s="58" t="e">
        <f t="shared" ca="1" si="53"/>
        <v>#REF!</v>
      </c>
      <c r="M57" s="58" t="e">
        <f t="shared" ca="1" si="53"/>
        <v>#REF!</v>
      </c>
      <c r="N57" s="58" t="e">
        <f t="shared" ca="1" si="53"/>
        <v>#REF!</v>
      </c>
      <c r="O57" s="58" t="e">
        <f t="shared" ca="1" si="53"/>
        <v>#REF!</v>
      </c>
      <c r="P57" s="58" t="e">
        <f t="shared" ca="1" si="53"/>
        <v>#REF!</v>
      </c>
      <c r="Q57" s="58" t="e">
        <f t="shared" ca="1" si="53"/>
        <v>#REF!</v>
      </c>
      <c r="R57" s="58" t="e">
        <f t="shared" ca="1" si="53"/>
        <v>#REF!</v>
      </c>
      <c r="S57" s="58" t="e">
        <f t="shared" ca="1" si="53"/>
        <v>#REF!</v>
      </c>
      <c r="T57" s="58" t="e">
        <f t="shared" ca="1" si="53"/>
        <v>#REF!</v>
      </c>
      <c r="U57" s="58" t="e">
        <f t="shared" ca="1" si="53"/>
        <v>#REF!</v>
      </c>
      <c r="V57" s="58" t="e">
        <f t="shared" ca="1" si="53"/>
        <v>#REF!</v>
      </c>
      <c r="W57" s="58" t="e">
        <f t="shared" ca="1" si="53"/>
        <v>#REF!</v>
      </c>
      <c r="X57" s="58" t="e">
        <f t="shared" ca="1" si="53"/>
        <v>#REF!</v>
      </c>
      <c r="Y57" s="58" t="e">
        <f t="shared" ca="1" si="53"/>
        <v>#REF!</v>
      </c>
      <c r="Z57" s="58" t="e">
        <f t="shared" ca="1" si="53"/>
        <v>#REF!</v>
      </c>
      <c r="AA57" s="58" t="e">
        <f t="shared" ca="1" si="53"/>
        <v>#REF!</v>
      </c>
      <c r="AB57" s="58" t="e">
        <f t="shared" ca="1" si="53"/>
        <v>#REF!</v>
      </c>
      <c r="AC57" s="58" t="e">
        <f t="shared" ca="1" si="53"/>
        <v>#REF!</v>
      </c>
      <c r="AD57" s="58" t="e">
        <f t="shared" ca="1" si="53"/>
        <v>#REF!</v>
      </c>
      <c r="AE57" s="58" t="e">
        <f t="shared" ca="1" si="53"/>
        <v>#REF!</v>
      </c>
      <c r="AF57" s="58" t="e">
        <f t="shared" ca="1" si="53"/>
        <v>#REF!</v>
      </c>
      <c r="AG57" s="58" t="e">
        <f t="shared" ca="1" si="53"/>
        <v>#REF!</v>
      </c>
      <c r="AH57" s="58" t="e">
        <f t="shared" ca="1" si="53"/>
        <v>#REF!</v>
      </c>
    </row>
  </sheetData>
  <sheetProtection formatCells="0" insertColumns="0" insertRows="0" insertHyperlinks="0" deleteColumns="0" deleteRows="0" sort="0" autoFilter="0" pivotTables="0"/>
  <mergeCells count="7">
    <mergeCell ref="A52:A57"/>
    <mergeCell ref="A6:A11"/>
    <mergeCell ref="A15:A20"/>
    <mergeCell ref="A22:A27"/>
    <mergeCell ref="A31:A36"/>
    <mergeCell ref="A43:A48"/>
    <mergeCell ref="A39:A41"/>
  </mergeCells>
  <pageMargins left="0.15748031496062992" right="0.15748031496062992" top="0.31496062992125984" bottom="0.23622047244094491" header="0.19685039370078741" footer="0.15748031496062992"/>
  <pageSetup paperSize="9" scale="73" orientation="landscape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H57"/>
  <sheetViews>
    <sheetView workbookViewId="0">
      <pane ySplit="1890" topLeftCell="A19" activePane="bottomLeft"/>
      <selection pane="bottomLeft" activeCell="E61" sqref="E61"/>
    </sheetView>
  </sheetViews>
  <sheetFormatPr defaultRowHeight="12.75"/>
  <cols>
    <col min="1" max="1" width="7.85546875" style="224" customWidth="1"/>
    <col min="2" max="2" width="30" style="224" customWidth="1"/>
    <col min="3" max="3" width="4.5703125" style="224" customWidth="1"/>
    <col min="4" max="34" width="4.5703125" style="45" customWidth="1"/>
    <col min="35" max="16384" width="9.140625" style="224"/>
  </cols>
  <sheetData>
    <row r="1" spans="1:34">
      <c r="B1" s="1">
        <f ca="1">Календарь!B3</f>
        <v>39888</v>
      </c>
      <c r="C1" s="1"/>
    </row>
    <row r="2" spans="1:34" hidden="1">
      <c r="B2" s="224">
        <f ca="1">MONTH(B1)</f>
        <v>3</v>
      </c>
    </row>
    <row r="3" spans="1:34" hidden="1">
      <c r="B3" s="224">
        <f ca="1">YEAR(B1)</f>
        <v>2009</v>
      </c>
    </row>
    <row r="5" spans="1:34" ht="56.25">
      <c r="A5" s="206"/>
      <c r="B5" s="206"/>
      <c r="C5" s="54" t="s">
        <v>83</v>
      </c>
      <c r="D5" s="47">
        <f ca="1">DATEVALUE(1&amp;"."&amp;$B$2&amp;"."&amp;$B$3)</f>
        <v>39873</v>
      </c>
      <c r="E5" s="47">
        <f t="shared" ref="E5:AH5" ca="1" si="0">D5+1</f>
        <v>39874</v>
      </c>
      <c r="F5" s="47">
        <f t="shared" ca="1" si="0"/>
        <v>39875</v>
      </c>
      <c r="G5" s="47">
        <f t="shared" ca="1" si="0"/>
        <v>39876</v>
      </c>
      <c r="H5" s="47">
        <f t="shared" ca="1" si="0"/>
        <v>39877</v>
      </c>
      <c r="I5" s="47">
        <f t="shared" ca="1" si="0"/>
        <v>39878</v>
      </c>
      <c r="J5" s="47">
        <f t="shared" ca="1" si="0"/>
        <v>39879</v>
      </c>
      <c r="K5" s="47">
        <f t="shared" ca="1" si="0"/>
        <v>39880</v>
      </c>
      <c r="L5" s="47">
        <f t="shared" ca="1" si="0"/>
        <v>39881</v>
      </c>
      <c r="M5" s="47">
        <f t="shared" ca="1" si="0"/>
        <v>39882</v>
      </c>
      <c r="N5" s="47">
        <f t="shared" ca="1" si="0"/>
        <v>39883</v>
      </c>
      <c r="O5" s="47">
        <f t="shared" ca="1" si="0"/>
        <v>39884</v>
      </c>
      <c r="P5" s="47">
        <f t="shared" ca="1" si="0"/>
        <v>39885</v>
      </c>
      <c r="Q5" s="47">
        <f t="shared" ca="1" si="0"/>
        <v>39886</v>
      </c>
      <c r="R5" s="47">
        <f t="shared" ca="1" si="0"/>
        <v>39887</v>
      </c>
      <c r="S5" s="47">
        <f t="shared" ca="1" si="0"/>
        <v>39888</v>
      </c>
      <c r="T5" s="47">
        <f t="shared" ca="1" si="0"/>
        <v>39889</v>
      </c>
      <c r="U5" s="47">
        <f t="shared" ca="1" si="0"/>
        <v>39890</v>
      </c>
      <c r="V5" s="47">
        <f t="shared" ca="1" si="0"/>
        <v>39891</v>
      </c>
      <c r="W5" s="47">
        <f t="shared" ca="1" si="0"/>
        <v>39892</v>
      </c>
      <c r="X5" s="47">
        <f t="shared" ca="1" si="0"/>
        <v>39893</v>
      </c>
      <c r="Y5" s="47">
        <f t="shared" ca="1" si="0"/>
        <v>39894</v>
      </c>
      <c r="Z5" s="47">
        <f t="shared" ca="1" si="0"/>
        <v>39895</v>
      </c>
      <c r="AA5" s="47">
        <f t="shared" ca="1" si="0"/>
        <v>39896</v>
      </c>
      <c r="AB5" s="47">
        <f t="shared" ca="1" si="0"/>
        <v>39897</v>
      </c>
      <c r="AC5" s="47">
        <f t="shared" ca="1" si="0"/>
        <v>39898</v>
      </c>
      <c r="AD5" s="47">
        <f t="shared" ca="1" si="0"/>
        <v>39899</v>
      </c>
      <c r="AE5" s="47">
        <f t="shared" ca="1" si="0"/>
        <v>39900</v>
      </c>
      <c r="AF5" s="47">
        <f t="shared" ca="1" si="0"/>
        <v>39901</v>
      </c>
      <c r="AG5" s="47">
        <f t="shared" ca="1" si="0"/>
        <v>39902</v>
      </c>
      <c r="AH5" s="47">
        <f t="shared" ca="1" si="0"/>
        <v>39903</v>
      </c>
    </row>
    <row r="6" spans="1:34">
      <c r="A6" s="751" t="s">
        <v>172</v>
      </c>
      <c r="B6" s="46" t="s">
        <v>3</v>
      </c>
      <c r="C6" s="58"/>
      <c r="D6" s="58">
        <f ca="1">SUMIF(Производство_План!$B$8:$B$374,D$5,Производство_План!$BQ$8:$BQ$374)</f>
        <v>0</v>
      </c>
      <c r="E6" s="58">
        <f ca="1">SUMIF(Производство_План!$B$8:$B$374,E$5,Производство_План!$BQ$8:$BQ$374)</f>
        <v>0</v>
      </c>
      <c r="F6" s="58">
        <f ca="1">SUMIF(Производство_План!$B$8:$B$374,F$5,Производство_План!$BQ$8:$BQ$374)</f>
        <v>0</v>
      </c>
      <c r="G6" s="58">
        <f ca="1">SUMIF(Производство_План!$B$8:$B$374,G$5,Производство_План!$BQ$8:$BQ$374)</f>
        <v>0</v>
      </c>
      <c r="H6" s="58">
        <f ca="1">SUMIF(Производство_План!$B$8:$B$374,H$5,Производство_План!$BQ$8:$BQ$374)</f>
        <v>0</v>
      </c>
      <c r="I6" s="58">
        <f ca="1">SUMIF(Производство_План!$B$8:$B$374,I$5,Производство_План!$BQ$8:$BQ$374)</f>
        <v>0</v>
      </c>
      <c r="J6" s="58">
        <f ca="1">SUMIF(Производство_План!$B$8:$B$374,J$5,Производство_План!$BQ$8:$BQ$374)</f>
        <v>0</v>
      </c>
      <c r="K6" s="58">
        <f ca="1">SUMIF(Производство_План!$B$8:$B$374,K$5,Производство_План!$BQ$8:$BQ$374)</f>
        <v>0</v>
      </c>
      <c r="L6" s="58">
        <f ca="1">SUMIF(Производство_План!$B$8:$B$374,L$5,Производство_План!$BQ$8:$BQ$374)</f>
        <v>0</v>
      </c>
      <c r="M6" s="58">
        <f ca="1">SUMIF(Производство_План!$B$8:$B$374,M$5,Производство_План!$BQ$8:$BQ$374)</f>
        <v>0</v>
      </c>
      <c r="N6" s="58">
        <f ca="1">SUMIF(Производство_План!$B$8:$B$374,N$5,Производство_План!$BQ$8:$BQ$374)</f>
        <v>0</v>
      </c>
      <c r="O6" s="58">
        <f ca="1">SUMIF(Производство_План!$B$8:$B$374,O$5,Производство_План!$BQ$8:$BQ$374)</f>
        <v>0</v>
      </c>
      <c r="P6" s="58">
        <f ca="1">SUMIF(Производство_План!$B$8:$B$374,P$5,Производство_План!$BQ$8:$BQ$374)</f>
        <v>0</v>
      </c>
      <c r="Q6" s="58">
        <f ca="1">SUMIF(Производство_План!$B$8:$B$374,Q$5,Производство_План!$BQ$8:$BQ$374)</f>
        <v>0</v>
      </c>
      <c r="R6" s="58">
        <f ca="1">SUMIF(Производство_План!$B$8:$B$374,R$5,Производство_План!$BQ$8:$BQ$374)</f>
        <v>0</v>
      </c>
      <c r="S6" s="58">
        <f ca="1">SUMIF(Производство_План!$B$8:$B$374,S$5,Производство_План!$BQ$8:$BQ$374)</f>
        <v>0</v>
      </c>
      <c r="T6" s="58">
        <f ca="1">SUMIF(Производство_План!$B$8:$B$374,T$5,Производство_План!$BQ$8:$BQ$374)</f>
        <v>0</v>
      </c>
      <c r="U6" s="58">
        <f ca="1">SUMIF(Производство_План!$B$8:$B$374,U$5,Производство_План!$BQ$8:$BQ$374)</f>
        <v>0</v>
      </c>
      <c r="V6" s="58">
        <f ca="1">SUMIF(Производство_План!$B$8:$B$374,V$5,Производство_План!$BQ$8:$BQ$374)</f>
        <v>0</v>
      </c>
      <c r="W6" s="58">
        <f ca="1">SUMIF(Производство_План!$B$8:$B$374,W$5,Производство_План!$BQ$8:$BQ$374)</f>
        <v>0</v>
      </c>
      <c r="X6" s="58">
        <f ca="1">SUMIF(Производство_План!$B$8:$B$374,X$5,Производство_План!$BQ$8:$BQ$374)</f>
        <v>0</v>
      </c>
      <c r="Y6" s="58">
        <f ca="1">SUMIF(Производство_План!$B$8:$B$374,Y$5,Производство_План!$BQ$8:$BQ$374)</f>
        <v>0</v>
      </c>
      <c r="Z6" s="58">
        <f ca="1">SUMIF(Производство_План!$B$8:$B$374,Z$5,Производство_План!$BQ$8:$BQ$374)</f>
        <v>0</v>
      </c>
      <c r="AA6" s="58">
        <f ca="1">SUMIF(Производство_План!$B$8:$B$374,AA$5,Производство_План!$BQ$8:$BQ$374)</f>
        <v>0</v>
      </c>
      <c r="AB6" s="58">
        <f ca="1">SUMIF(Производство_План!$B$8:$B$374,AB$5,Производство_План!$BQ$8:$BQ$374)</f>
        <v>0</v>
      </c>
      <c r="AC6" s="58">
        <f ca="1">SUMIF(Производство_План!$B$8:$B$374,AC$5,Производство_План!$BQ$8:$BQ$374)</f>
        <v>0</v>
      </c>
      <c r="AD6" s="58">
        <f ca="1">SUMIF(Производство_План!$B$8:$B$374,AD$5,Производство_План!$BQ$8:$BQ$374)</f>
        <v>0</v>
      </c>
      <c r="AE6" s="58">
        <f ca="1">SUMIF(Производство_План!$B$8:$B$374,AE$5,Производство_План!$BQ$8:$BQ$374)</f>
        <v>0</v>
      </c>
      <c r="AF6" s="58">
        <f ca="1">SUMIF(Производство_План!$B$8:$B$374,AF$5,Производство_План!$BQ$8:$BQ$374)</f>
        <v>0</v>
      </c>
      <c r="AG6" s="58">
        <f ca="1">SUMIF(Производство_План!$B$8:$B$374,AG$5,Производство_План!$BQ$8:$BQ$374)</f>
        <v>0</v>
      </c>
      <c r="AH6" s="58">
        <f ca="1">SUMIF(Производство_План!$B$8:$B$374,AH$5,Производство_План!$BQ$8:$BQ$374)</f>
        <v>0</v>
      </c>
    </row>
    <row r="7" spans="1:34">
      <c r="A7" s="752"/>
      <c r="B7" s="46" t="s">
        <v>4</v>
      </c>
      <c r="C7" s="58"/>
      <c r="D7" s="58" t="e">
        <f>SUMIF(#REF!,#REF!,#REF!)</f>
        <v>#REF!</v>
      </c>
      <c r="E7" s="58" t="e">
        <f>SUMIF(#REF!,#REF!,#REF!)</f>
        <v>#REF!</v>
      </c>
      <c r="F7" s="58" t="e">
        <f>SUMIF(#REF!,#REF!,#REF!)</f>
        <v>#REF!</v>
      </c>
      <c r="G7" s="58" t="e">
        <f>SUMIF(#REF!,#REF!,#REF!)</f>
        <v>#REF!</v>
      </c>
      <c r="H7" s="58" t="e">
        <f>SUMIF(#REF!,#REF!,#REF!)</f>
        <v>#REF!</v>
      </c>
      <c r="I7" s="58" t="e">
        <f>SUMIF(#REF!,#REF!,#REF!)</f>
        <v>#REF!</v>
      </c>
      <c r="J7" s="58" t="e">
        <f>SUMIF(#REF!,#REF!,#REF!)</f>
        <v>#REF!</v>
      </c>
      <c r="K7" s="58" t="e">
        <f>SUMIF(#REF!,#REF!,#REF!)</f>
        <v>#REF!</v>
      </c>
      <c r="L7" s="58" t="e">
        <f>SUMIF(#REF!,#REF!,#REF!)</f>
        <v>#REF!</v>
      </c>
      <c r="M7" s="58" t="e">
        <f>SUMIF(#REF!,#REF!,#REF!)</f>
        <v>#REF!</v>
      </c>
      <c r="N7" s="58" t="e">
        <f>SUMIF(#REF!,#REF!,#REF!)</f>
        <v>#REF!</v>
      </c>
      <c r="O7" s="58" t="e">
        <f>SUMIF(#REF!,#REF!,#REF!)</f>
        <v>#REF!</v>
      </c>
      <c r="P7" s="58" t="e">
        <f>SUMIF(#REF!,#REF!,#REF!)</f>
        <v>#REF!</v>
      </c>
      <c r="Q7" s="58" t="e">
        <f>SUMIF(#REF!,#REF!,#REF!)</f>
        <v>#REF!</v>
      </c>
      <c r="R7" s="58" t="e">
        <f>SUMIF(#REF!,#REF!,#REF!)</f>
        <v>#REF!</v>
      </c>
      <c r="S7" s="58" t="e">
        <f>SUMIF(#REF!,#REF!,#REF!)</f>
        <v>#REF!</v>
      </c>
      <c r="T7" s="58" t="e">
        <f>SUMIF(#REF!,#REF!,#REF!)</f>
        <v>#REF!</v>
      </c>
      <c r="U7" s="58" t="e">
        <f>SUMIF(#REF!,#REF!,#REF!)</f>
        <v>#REF!</v>
      </c>
      <c r="V7" s="58" t="e">
        <f>SUMIF(#REF!,#REF!,#REF!)</f>
        <v>#REF!</v>
      </c>
      <c r="W7" s="58" t="e">
        <f>SUMIF(#REF!,#REF!,#REF!)</f>
        <v>#REF!</v>
      </c>
      <c r="X7" s="58" t="e">
        <f>SUMIF(#REF!,#REF!,#REF!)</f>
        <v>#REF!</v>
      </c>
      <c r="Y7" s="58" t="e">
        <f>SUMIF(#REF!,#REF!,#REF!)</f>
        <v>#REF!</v>
      </c>
      <c r="Z7" s="58" t="e">
        <f>SUMIF(#REF!,#REF!,#REF!)</f>
        <v>#REF!</v>
      </c>
      <c r="AA7" s="58" t="e">
        <f>SUMIF(#REF!,#REF!,#REF!)</f>
        <v>#REF!</v>
      </c>
      <c r="AB7" s="58" t="e">
        <f>SUMIF(#REF!,#REF!,#REF!)</f>
        <v>#REF!</v>
      </c>
      <c r="AC7" s="58" t="e">
        <f>SUMIF(#REF!,#REF!,#REF!)</f>
        <v>#REF!</v>
      </c>
      <c r="AD7" s="58" t="e">
        <f>SUMIF(#REF!,#REF!,#REF!)</f>
        <v>#REF!</v>
      </c>
      <c r="AE7" s="58" t="e">
        <f>SUMIF(#REF!,#REF!,#REF!)</f>
        <v>#REF!</v>
      </c>
      <c r="AF7" s="58" t="e">
        <f>SUMIF(#REF!,#REF!,#REF!)</f>
        <v>#REF!</v>
      </c>
      <c r="AG7" s="58" t="e">
        <f>SUMIF(#REF!,#REF!,#REF!)</f>
        <v>#REF!</v>
      </c>
      <c r="AH7" s="58" t="e">
        <f>SUMIF(#REF!,#REF!,#REF!)</f>
        <v>#REF!</v>
      </c>
    </row>
    <row r="8" spans="1:34">
      <c r="A8" s="752"/>
      <c r="B8" s="46" t="s">
        <v>68</v>
      </c>
      <c r="C8" s="58"/>
      <c r="D8" s="58" t="e">
        <f t="shared" ref="D8:AH8" ca="1" si="1">D6-D7</f>
        <v>#REF!</v>
      </c>
      <c r="E8" s="58" t="e">
        <f t="shared" ca="1" si="1"/>
        <v>#REF!</v>
      </c>
      <c r="F8" s="58" t="e">
        <f t="shared" ca="1" si="1"/>
        <v>#REF!</v>
      </c>
      <c r="G8" s="58" t="e">
        <f t="shared" ca="1" si="1"/>
        <v>#REF!</v>
      </c>
      <c r="H8" s="58" t="e">
        <f t="shared" ca="1" si="1"/>
        <v>#REF!</v>
      </c>
      <c r="I8" s="58" t="e">
        <f t="shared" ca="1" si="1"/>
        <v>#REF!</v>
      </c>
      <c r="J8" s="58" t="e">
        <f t="shared" ca="1" si="1"/>
        <v>#REF!</v>
      </c>
      <c r="K8" s="58" t="e">
        <f t="shared" ca="1" si="1"/>
        <v>#REF!</v>
      </c>
      <c r="L8" s="58" t="e">
        <f t="shared" ca="1" si="1"/>
        <v>#REF!</v>
      </c>
      <c r="M8" s="58" t="e">
        <f t="shared" ca="1" si="1"/>
        <v>#REF!</v>
      </c>
      <c r="N8" s="58" t="e">
        <f t="shared" ca="1" si="1"/>
        <v>#REF!</v>
      </c>
      <c r="O8" s="58" t="e">
        <f t="shared" ca="1" si="1"/>
        <v>#REF!</v>
      </c>
      <c r="P8" s="58" t="e">
        <f t="shared" ca="1" si="1"/>
        <v>#REF!</v>
      </c>
      <c r="Q8" s="58" t="e">
        <f t="shared" ca="1" si="1"/>
        <v>#REF!</v>
      </c>
      <c r="R8" s="58" t="e">
        <f t="shared" ca="1" si="1"/>
        <v>#REF!</v>
      </c>
      <c r="S8" s="58" t="e">
        <f t="shared" ca="1" si="1"/>
        <v>#REF!</v>
      </c>
      <c r="T8" s="58" t="e">
        <f t="shared" ca="1" si="1"/>
        <v>#REF!</v>
      </c>
      <c r="U8" s="58" t="e">
        <f t="shared" ca="1" si="1"/>
        <v>#REF!</v>
      </c>
      <c r="V8" s="58" t="e">
        <f t="shared" ca="1" si="1"/>
        <v>#REF!</v>
      </c>
      <c r="W8" s="58" t="e">
        <f t="shared" ca="1" si="1"/>
        <v>#REF!</v>
      </c>
      <c r="X8" s="58" t="e">
        <f t="shared" ca="1" si="1"/>
        <v>#REF!</v>
      </c>
      <c r="Y8" s="58" t="e">
        <f t="shared" ca="1" si="1"/>
        <v>#REF!</v>
      </c>
      <c r="Z8" s="58" t="e">
        <f t="shared" ca="1" si="1"/>
        <v>#REF!</v>
      </c>
      <c r="AA8" s="58" t="e">
        <f t="shared" ca="1" si="1"/>
        <v>#REF!</v>
      </c>
      <c r="AB8" s="58" t="e">
        <f t="shared" ca="1" si="1"/>
        <v>#REF!</v>
      </c>
      <c r="AC8" s="58" t="e">
        <f t="shared" ca="1" si="1"/>
        <v>#REF!</v>
      </c>
      <c r="AD8" s="58" t="e">
        <f t="shared" ca="1" si="1"/>
        <v>#REF!</v>
      </c>
      <c r="AE8" s="58" t="e">
        <f t="shared" ca="1" si="1"/>
        <v>#REF!</v>
      </c>
      <c r="AF8" s="58" t="e">
        <f t="shared" ca="1" si="1"/>
        <v>#REF!</v>
      </c>
      <c r="AG8" s="58" t="e">
        <f t="shared" ca="1" si="1"/>
        <v>#REF!</v>
      </c>
      <c r="AH8" s="58" t="e">
        <f t="shared" ca="1" si="1"/>
        <v>#REF!</v>
      </c>
    </row>
    <row r="9" spans="1:34">
      <c r="A9" s="752"/>
      <c r="B9" s="46" t="s">
        <v>69</v>
      </c>
      <c r="C9" s="58"/>
      <c r="D9" s="58">
        <f ca="1">D6</f>
        <v>0</v>
      </c>
      <c r="E9" s="58">
        <f t="shared" ref="E9:AH10" ca="1" si="2">E6+D9</f>
        <v>0</v>
      </c>
      <c r="F9" s="58">
        <f t="shared" ca="1" si="2"/>
        <v>0</v>
      </c>
      <c r="G9" s="58">
        <f t="shared" ca="1" si="2"/>
        <v>0</v>
      </c>
      <c r="H9" s="58">
        <f t="shared" ca="1" si="2"/>
        <v>0</v>
      </c>
      <c r="I9" s="58">
        <f t="shared" ca="1" si="2"/>
        <v>0</v>
      </c>
      <c r="J9" s="58">
        <f t="shared" ca="1" si="2"/>
        <v>0</v>
      </c>
      <c r="K9" s="58">
        <f t="shared" ca="1" si="2"/>
        <v>0</v>
      </c>
      <c r="L9" s="58">
        <f t="shared" ca="1" si="2"/>
        <v>0</v>
      </c>
      <c r="M9" s="58">
        <f t="shared" ca="1" si="2"/>
        <v>0</v>
      </c>
      <c r="N9" s="58">
        <f t="shared" ca="1" si="2"/>
        <v>0</v>
      </c>
      <c r="O9" s="58">
        <f t="shared" ca="1" si="2"/>
        <v>0</v>
      </c>
      <c r="P9" s="58">
        <f t="shared" ca="1" si="2"/>
        <v>0</v>
      </c>
      <c r="Q9" s="58">
        <f t="shared" ca="1" si="2"/>
        <v>0</v>
      </c>
      <c r="R9" s="58">
        <f t="shared" ca="1" si="2"/>
        <v>0</v>
      </c>
      <c r="S9" s="58">
        <f t="shared" ca="1" si="2"/>
        <v>0</v>
      </c>
      <c r="T9" s="58">
        <f t="shared" ca="1" si="2"/>
        <v>0</v>
      </c>
      <c r="U9" s="58">
        <f t="shared" ca="1" si="2"/>
        <v>0</v>
      </c>
      <c r="V9" s="58">
        <f t="shared" ca="1" si="2"/>
        <v>0</v>
      </c>
      <c r="W9" s="58">
        <f t="shared" ca="1" si="2"/>
        <v>0</v>
      </c>
      <c r="X9" s="58">
        <f t="shared" ca="1" si="2"/>
        <v>0</v>
      </c>
      <c r="Y9" s="58">
        <f t="shared" ca="1" si="2"/>
        <v>0</v>
      </c>
      <c r="Z9" s="58">
        <f t="shared" ca="1" si="2"/>
        <v>0</v>
      </c>
      <c r="AA9" s="58">
        <f t="shared" ca="1" si="2"/>
        <v>0</v>
      </c>
      <c r="AB9" s="58">
        <f t="shared" ca="1" si="2"/>
        <v>0</v>
      </c>
      <c r="AC9" s="58">
        <f t="shared" ca="1" si="2"/>
        <v>0</v>
      </c>
      <c r="AD9" s="58">
        <f t="shared" ca="1" si="2"/>
        <v>0</v>
      </c>
      <c r="AE9" s="58">
        <f t="shared" ca="1" si="2"/>
        <v>0</v>
      </c>
      <c r="AF9" s="58">
        <f t="shared" ca="1" si="2"/>
        <v>0</v>
      </c>
      <c r="AG9" s="58">
        <f t="shared" ca="1" si="2"/>
        <v>0</v>
      </c>
      <c r="AH9" s="58">
        <f t="shared" ca="1" si="2"/>
        <v>0</v>
      </c>
    </row>
    <row r="10" spans="1:34">
      <c r="A10" s="752"/>
      <c r="B10" s="46" t="s">
        <v>70</v>
      </c>
      <c r="C10" s="58"/>
      <c r="D10" s="58" t="e">
        <f>D7</f>
        <v>#REF!</v>
      </c>
      <c r="E10" s="58" t="e">
        <f t="shared" si="2"/>
        <v>#REF!</v>
      </c>
      <c r="F10" s="58" t="e">
        <f t="shared" si="2"/>
        <v>#REF!</v>
      </c>
      <c r="G10" s="58" t="e">
        <f t="shared" si="2"/>
        <v>#REF!</v>
      </c>
      <c r="H10" s="58" t="e">
        <f t="shared" si="2"/>
        <v>#REF!</v>
      </c>
      <c r="I10" s="58" t="e">
        <f t="shared" si="2"/>
        <v>#REF!</v>
      </c>
      <c r="J10" s="58" t="e">
        <f t="shared" si="2"/>
        <v>#REF!</v>
      </c>
      <c r="K10" s="58" t="e">
        <f t="shared" si="2"/>
        <v>#REF!</v>
      </c>
      <c r="L10" s="58" t="e">
        <f t="shared" si="2"/>
        <v>#REF!</v>
      </c>
      <c r="M10" s="58" t="e">
        <f t="shared" si="2"/>
        <v>#REF!</v>
      </c>
      <c r="N10" s="58" t="e">
        <f t="shared" si="2"/>
        <v>#REF!</v>
      </c>
      <c r="O10" s="58" t="e">
        <f t="shared" si="2"/>
        <v>#REF!</v>
      </c>
      <c r="P10" s="58" t="e">
        <f t="shared" si="2"/>
        <v>#REF!</v>
      </c>
      <c r="Q10" s="58" t="e">
        <f t="shared" si="2"/>
        <v>#REF!</v>
      </c>
      <c r="R10" s="58" t="e">
        <f t="shared" si="2"/>
        <v>#REF!</v>
      </c>
      <c r="S10" s="58" t="e">
        <f t="shared" si="2"/>
        <v>#REF!</v>
      </c>
      <c r="T10" s="58" t="e">
        <f t="shared" si="2"/>
        <v>#REF!</v>
      </c>
      <c r="U10" s="58" t="e">
        <f t="shared" si="2"/>
        <v>#REF!</v>
      </c>
      <c r="V10" s="58" t="e">
        <f t="shared" si="2"/>
        <v>#REF!</v>
      </c>
      <c r="W10" s="58" t="e">
        <f t="shared" si="2"/>
        <v>#REF!</v>
      </c>
      <c r="X10" s="58" t="e">
        <f t="shared" si="2"/>
        <v>#REF!</v>
      </c>
      <c r="Y10" s="58" t="e">
        <f t="shared" si="2"/>
        <v>#REF!</v>
      </c>
      <c r="Z10" s="58" t="e">
        <f t="shared" si="2"/>
        <v>#REF!</v>
      </c>
      <c r="AA10" s="58" t="e">
        <f t="shared" si="2"/>
        <v>#REF!</v>
      </c>
      <c r="AB10" s="58" t="e">
        <f t="shared" si="2"/>
        <v>#REF!</v>
      </c>
      <c r="AC10" s="58" t="e">
        <f t="shared" si="2"/>
        <v>#REF!</v>
      </c>
      <c r="AD10" s="58" t="e">
        <f t="shared" si="2"/>
        <v>#REF!</v>
      </c>
      <c r="AE10" s="58" t="e">
        <f t="shared" si="2"/>
        <v>#REF!</v>
      </c>
      <c r="AF10" s="58" t="e">
        <f t="shared" si="2"/>
        <v>#REF!</v>
      </c>
      <c r="AG10" s="58" t="e">
        <f t="shared" si="2"/>
        <v>#REF!</v>
      </c>
      <c r="AH10" s="58" t="e">
        <f t="shared" si="2"/>
        <v>#REF!</v>
      </c>
    </row>
    <row r="11" spans="1:34">
      <c r="A11" s="753"/>
      <c r="B11" s="46" t="s">
        <v>71</v>
      </c>
      <c r="C11" s="58"/>
      <c r="D11" s="58" t="e">
        <f t="shared" ref="D11:AH11" ca="1" si="3">D9-D10</f>
        <v>#REF!</v>
      </c>
      <c r="E11" s="58" t="e">
        <f t="shared" ca="1" si="3"/>
        <v>#REF!</v>
      </c>
      <c r="F11" s="58" t="e">
        <f t="shared" ca="1" si="3"/>
        <v>#REF!</v>
      </c>
      <c r="G11" s="58" t="e">
        <f t="shared" ca="1" si="3"/>
        <v>#REF!</v>
      </c>
      <c r="H11" s="58" t="e">
        <f t="shared" ca="1" si="3"/>
        <v>#REF!</v>
      </c>
      <c r="I11" s="58" t="e">
        <f t="shared" ca="1" si="3"/>
        <v>#REF!</v>
      </c>
      <c r="J11" s="58" t="e">
        <f t="shared" ca="1" si="3"/>
        <v>#REF!</v>
      </c>
      <c r="K11" s="58" t="e">
        <f t="shared" ca="1" si="3"/>
        <v>#REF!</v>
      </c>
      <c r="L11" s="58" t="e">
        <f t="shared" ca="1" si="3"/>
        <v>#REF!</v>
      </c>
      <c r="M11" s="58" t="e">
        <f t="shared" ca="1" si="3"/>
        <v>#REF!</v>
      </c>
      <c r="N11" s="58" t="e">
        <f t="shared" ca="1" si="3"/>
        <v>#REF!</v>
      </c>
      <c r="O11" s="58" t="e">
        <f t="shared" ca="1" si="3"/>
        <v>#REF!</v>
      </c>
      <c r="P11" s="58" t="e">
        <f t="shared" ca="1" si="3"/>
        <v>#REF!</v>
      </c>
      <c r="Q11" s="58" t="e">
        <f t="shared" ca="1" si="3"/>
        <v>#REF!</v>
      </c>
      <c r="R11" s="58" t="e">
        <f t="shared" ca="1" si="3"/>
        <v>#REF!</v>
      </c>
      <c r="S11" s="58" t="e">
        <f t="shared" ca="1" si="3"/>
        <v>#REF!</v>
      </c>
      <c r="T11" s="58" t="e">
        <f t="shared" ca="1" si="3"/>
        <v>#REF!</v>
      </c>
      <c r="U11" s="58" t="e">
        <f t="shared" ca="1" si="3"/>
        <v>#REF!</v>
      </c>
      <c r="V11" s="58" t="e">
        <f t="shared" ca="1" si="3"/>
        <v>#REF!</v>
      </c>
      <c r="W11" s="58" t="e">
        <f t="shared" ca="1" si="3"/>
        <v>#REF!</v>
      </c>
      <c r="X11" s="58" t="e">
        <f t="shared" ca="1" si="3"/>
        <v>#REF!</v>
      </c>
      <c r="Y11" s="58" t="e">
        <f t="shared" ca="1" si="3"/>
        <v>#REF!</v>
      </c>
      <c r="Z11" s="58" t="e">
        <f t="shared" ca="1" si="3"/>
        <v>#REF!</v>
      </c>
      <c r="AA11" s="58" t="e">
        <f t="shared" ca="1" si="3"/>
        <v>#REF!</v>
      </c>
      <c r="AB11" s="58" t="e">
        <f t="shared" ca="1" si="3"/>
        <v>#REF!</v>
      </c>
      <c r="AC11" s="58" t="e">
        <f t="shared" ca="1" si="3"/>
        <v>#REF!</v>
      </c>
      <c r="AD11" s="58" t="e">
        <f t="shared" ca="1" si="3"/>
        <v>#REF!</v>
      </c>
      <c r="AE11" s="58" t="e">
        <f t="shared" ca="1" si="3"/>
        <v>#REF!</v>
      </c>
      <c r="AF11" s="58" t="e">
        <f t="shared" ca="1" si="3"/>
        <v>#REF!</v>
      </c>
      <c r="AG11" s="58" t="e">
        <f t="shared" ca="1" si="3"/>
        <v>#REF!</v>
      </c>
      <c r="AH11" s="58" t="e">
        <f t="shared" ca="1" si="3"/>
        <v>#REF!</v>
      </c>
    </row>
    <row r="12" spans="1:34">
      <c r="A12" s="53"/>
      <c r="B12" s="208"/>
      <c r="C12" s="60"/>
      <c r="D12" s="60"/>
      <c r="E12" s="60"/>
      <c r="F12" s="60"/>
      <c r="G12" s="60"/>
      <c r="H12" s="60"/>
      <c r="I12" s="60"/>
      <c r="J12" s="60"/>
      <c r="K12" s="60"/>
      <c r="L12" s="60"/>
      <c r="M12" s="60"/>
      <c r="N12" s="60"/>
      <c r="O12" s="60"/>
      <c r="P12" s="60"/>
      <c r="Q12" s="60"/>
      <c r="R12" s="60"/>
      <c r="S12" s="60"/>
      <c r="T12" s="60"/>
      <c r="U12" s="60"/>
      <c r="V12" s="60"/>
      <c r="W12" s="60"/>
      <c r="X12" s="60"/>
      <c r="Y12" s="60"/>
      <c r="Z12" s="60"/>
      <c r="AA12" s="60"/>
      <c r="AB12" s="60"/>
      <c r="AC12" s="60"/>
      <c r="AD12" s="60"/>
      <c r="AE12" s="60"/>
      <c r="AF12" s="60"/>
      <c r="AG12" s="60"/>
      <c r="AH12" s="60"/>
    </row>
    <row r="13" spans="1:34">
      <c r="A13" s="751" t="s">
        <v>173</v>
      </c>
      <c r="B13" s="46" t="s">
        <v>3</v>
      </c>
      <c r="C13" s="58"/>
      <c r="D13" s="58">
        <f ca="1">SUMIF(Производство_План!$B$8:$B$374,D$5,Производство_План!$BR$8:$BR$374)</f>
        <v>0</v>
      </c>
      <c r="E13" s="58">
        <f ca="1">SUMIF(Производство_План!$B$8:$B$374,E$5,Производство_План!$BR$8:$BR$374)</f>
        <v>0</v>
      </c>
      <c r="F13" s="58">
        <f ca="1">SUMIF(Производство_План!$B$8:$B$374,F$5,Производство_План!$BR$8:$BR$374)</f>
        <v>0</v>
      </c>
      <c r="G13" s="58">
        <f ca="1">SUMIF(Производство_План!$B$8:$B$374,G$5,Производство_План!$BR$8:$BR$374)</f>
        <v>0</v>
      </c>
      <c r="H13" s="58">
        <f ca="1">SUMIF(Производство_План!$B$8:$B$374,H$5,Производство_План!$BR$8:$BR$374)</f>
        <v>0</v>
      </c>
      <c r="I13" s="58">
        <f ca="1">SUMIF(Производство_План!$B$8:$B$374,I$5,Производство_План!$BR$8:$BR$374)</f>
        <v>0</v>
      </c>
      <c r="J13" s="58">
        <f ca="1">SUMIF(Производство_План!$B$8:$B$374,J$5,Производство_План!$BR$8:$BR$374)</f>
        <v>0</v>
      </c>
      <c r="K13" s="58">
        <f ca="1">SUMIF(Производство_План!$B$8:$B$374,K$5,Производство_План!$BR$8:$BR$374)</f>
        <v>0</v>
      </c>
      <c r="L13" s="58">
        <f ca="1">SUMIF(Производство_План!$B$8:$B$374,L$5,Производство_План!$BR$8:$BR$374)</f>
        <v>0</v>
      </c>
      <c r="M13" s="58">
        <f ca="1">SUMIF(Производство_План!$B$8:$B$374,M$5,Производство_План!$BR$8:$BR$374)</f>
        <v>0</v>
      </c>
      <c r="N13" s="58">
        <f ca="1">SUMIF(Производство_План!$B$8:$B$374,N$5,Производство_План!$BR$8:$BR$374)</f>
        <v>0</v>
      </c>
      <c r="O13" s="58">
        <f ca="1">SUMIF(Производство_План!$B$8:$B$374,O$5,Производство_План!$BR$8:$BR$374)</f>
        <v>0</v>
      </c>
      <c r="P13" s="58">
        <f ca="1">SUMIF(Производство_План!$B$8:$B$374,P$5,Производство_План!$BR$8:$BR$374)</f>
        <v>0</v>
      </c>
      <c r="Q13" s="58">
        <f ca="1">SUMIF(Производство_План!$B$8:$B$374,Q$5,Производство_План!$BR$8:$BR$374)</f>
        <v>0</v>
      </c>
      <c r="R13" s="58">
        <f ca="1">SUMIF(Производство_План!$B$8:$B$374,R$5,Производство_План!$BR$8:$BR$374)</f>
        <v>0</v>
      </c>
      <c r="S13" s="58">
        <f ca="1">SUMIF(Производство_План!$B$8:$B$374,S$5,Производство_План!$BR$8:$BR$374)</f>
        <v>0</v>
      </c>
      <c r="T13" s="58">
        <f ca="1">SUMIF(Производство_План!$B$8:$B$374,T$5,Производство_План!$BR$8:$BR$374)</f>
        <v>0</v>
      </c>
      <c r="U13" s="58">
        <f ca="1">SUMIF(Производство_План!$B$8:$B$374,U$5,Производство_План!$BR$8:$BR$374)</f>
        <v>0</v>
      </c>
      <c r="V13" s="58">
        <f ca="1">SUMIF(Производство_План!$B$8:$B$374,V$5,Производство_План!$BR$8:$BR$374)</f>
        <v>0</v>
      </c>
      <c r="W13" s="58">
        <f ca="1">SUMIF(Производство_План!$B$8:$B$374,W$5,Производство_План!$BR$8:$BR$374)</f>
        <v>0</v>
      </c>
      <c r="X13" s="58">
        <f ca="1">SUMIF(Производство_План!$B$8:$B$374,X$5,Производство_План!$BR$8:$BR$374)</f>
        <v>0</v>
      </c>
      <c r="Y13" s="58">
        <f ca="1">SUMIF(Производство_План!$B$8:$B$374,Y$5,Производство_План!$BR$8:$BR$374)</f>
        <v>0</v>
      </c>
      <c r="Z13" s="58">
        <f ca="1">SUMIF(Производство_План!$B$8:$B$374,Z$5,Производство_План!$BR$8:$BR$374)</f>
        <v>0</v>
      </c>
      <c r="AA13" s="58">
        <f ca="1">SUMIF(Производство_План!$B$8:$B$374,AA$5,Производство_План!$BR$8:$BR$374)</f>
        <v>0</v>
      </c>
      <c r="AB13" s="58">
        <f ca="1">SUMIF(Производство_План!$B$8:$B$374,AB$5,Производство_План!$BR$8:$BR$374)</f>
        <v>0</v>
      </c>
      <c r="AC13" s="58">
        <f ca="1">SUMIF(Производство_План!$B$8:$B$374,AC$5,Производство_План!$BR$8:$BR$374)</f>
        <v>0</v>
      </c>
      <c r="AD13" s="58">
        <f ca="1">SUMIF(Производство_План!$B$8:$B$374,AD$5,Производство_План!$BR$8:$BR$374)</f>
        <v>0</v>
      </c>
      <c r="AE13" s="58">
        <f ca="1">SUMIF(Производство_План!$B$8:$B$374,AE$5,Производство_План!$BR$8:$BR$374)</f>
        <v>0</v>
      </c>
      <c r="AF13" s="58">
        <f ca="1">SUMIF(Производство_План!$B$8:$B$374,AF$5,Производство_План!$BR$8:$BR$374)</f>
        <v>0</v>
      </c>
      <c r="AG13" s="58">
        <f ca="1">SUMIF(Производство_План!$B$8:$B$374,AG$5,Производство_План!$BR$8:$BR$374)</f>
        <v>0</v>
      </c>
      <c r="AH13" s="58">
        <f ca="1">SUMIF(Производство_План!$B$8:$B$374,AH$5,Производство_План!$BR$8:$BR$374)</f>
        <v>0</v>
      </c>
    </row>
    <row r="14" spans="1:34">
      <c r="A14" s="752"/>
      <c r="B14" s="46" t="s">
        <v>4</v>
      </c>
      <c r="C14" s="58"/>
      <c r="D14" s="58" t="e">
        <f ca="1">SUMIF(#REF!,D5,#REF!)</f>
        <v>#REF!</v>
      </c>
      <c r="E14" s="58" t="e">
        <f ca="1">SUMIF(#REF!,E5,#REF!)</f>
        <v>#REF!</v>
      </c>
      <c r="F14" s="58" t="e">
        <f ca="1">SUMIF(#REF!,F5,#REF!)</f>
        <v>#REF!</v>
      </c>
      <c r="G14" s="58" t="e">
        <f ca="1">SUMIF(#REF!,G5,#REF!)</f>
        <v>#REF!</v>
      </c>
      <c r="H14" s="58" t="e">
        <f ca="1">SUMIF(#REF!,H5,#REF!)</f>
        <v>#REF!</v>
      </c>
      <c r="I14" s="58" t="e">
        <f ca="1">SUMIF(#REF!,I5,#REF!)</f>
        <v>#REF!</v>
      </c>
      <c r="J14" s="58" t="e">
        <f ca="1">SUMIF(#REF!,J5,#REF!)</f>
        <v>#REF!</v>
      </c>
      <c r="K14" s="58" t="e">
        <f ca="1">SUMIF(#REF!,K5,#REF!)</f>
        <v>#REF!</v>
      </c>
      <c r="L14" s="58" t="e">
        <f ca="1">SUMIF(#REF!,L5,#REF!)</f>
        <v>#REF!</v>
      </c>
      <c r="M14" s="58" t="e">
        <f ca="1">SUMIF(#REF!,M5,#REF!)</f>
        <v>#REF!</v>
      </c>
      <c r="N14" s="58" t="e">
        <f ca="1">SUMIF(#REF!,N5,#REF!)</f>
        <v>#REF!</v>
      </c>
      <c r="O14" s="58" t="e">
        <f ca="1">SUMIF(#REF!,O5,#REF!)</f>
        <v>#REF!</v>
      </c>
      <c r="P14" s="58" t="e">
        <f ca="1">SUMIF(#REF!,P5,#REF!)</f>
        <v>#REF!</v>
      </c>
      <c r="Q14" s="58" t="e">
        <f ca="1">SUMIF(#REF!,Q5,#REF!)</f>
        <v>#REF!</v>
      </c>
      <c r="R14" s="58" t="e">
        <f ca="1">SUMIF(#REF!,R5,#REF!)</f>
        <v>#REF!</v>
      </c>
      <c r="S14" s="58" t="e">
        <f ca="1">SUMIF(#REF!,S5,#REF!)</f>
        <v>#REF!</v>
      </c>
      <c r="T14" s="58" t="e">
        <f ca="1">SUMIF(#REF!,T5,#REF!)</f>
        <v>#REF!</v>
      </c>
      <c r="U14" s="58" t="e">
        <f ca="1">SUMIF(#REF!,U5,#REF!)</f>
        <v>#REF!</v>
      </c>
      <c r="V14" s="58" t="e">
        <f ca="1">SUMIF(#REF!,V5,#REF!)</f>
        <v>#REF!</v>
      </c>
      <c r="W14" s="58" t="e">
        <f ca="1">SUMIF(#REF!,W5,#REF!)</f>
        <v>#REF!</v>
      </c>
      <c r="X14" s="58" t="e">
        <f ca="1">SUMIF(#REF!,X5,#REF!)</f>
        <v>#REF!</v>
      </c>
      <c r="Y14" s="58" t="e">
        <f ca="1">SUMIF(#REF!,Y5,#REF!)</f>
        <v>#REF!</v>
      </c>
      <c r="Z14" s="58" t="e">
        <f ca="1">SUMIF(#REF!,Z5,#REF!)</f>
        <v>#REF!</v>
      </c>
      <c r="AA14" s="58" t="e">
        <f ca="1">SUMIF(#REF!,AA5,#REF!)</f>
        <v>#REF!</v>
      </c>
      <c r="AB14" s="58" t="e">
        <f ca="1">SUMIF(#REF!,AB5,#REF!)</f>
        <v>#REF!</v>
      </c>
      <c r="AC14" s="58" t="e">
        <f ca="1">SUMIF(#REF!,AC5,#REF!)</f>
        <v>#REF!</v>
      </c>
      <c r="AD14" s="58" t="e">
        <f ca="1">SUMIF(#REF!,AD5,#REF!)</f>
        <v>#REF!</v>
      </c>
      <c r="AE14" s="58" t="e">
        <f ca="1">SUMIF(#REF!,AE5,#REF!)</f>
        <v>#REF!</v>
      </c>
      <c r="AF14" s="58" t="e">
        <f ca="1">SUMIF(#REF!,AF5,#REF!)</f>
        <v>#REF!</v>
      </c>
      <c r="AG14" s="58" t="e">
        <f ca="1">SUMIF(#REF!,AG5,#REF!)</f>
        <v>#REF!</v>
      </c>
      <c r="AH14" s="58" t="e">
        <f ca="1">SUMIF(#REF!,AH5,#REF!)</f>
        <v>#REF!</v>
      </c>
    </row>
    <row r="15" spans="1:34">
      <c r="A15" s="752"/>
      <c r="B15" s="46" t="s">
        <v>68</v>
      </c>
      <c r="C15" s="58"/>
      <c r="D15" s="58" t="e">
        <f t="shared" ref="D15:AH15" ca="1" si="4">D13-D14</f>
        <v>#REF!</v>
      </c>
      <c r="E15" s="58" t="e">
        <f t="shared" ca="1" si="4"/>
        <v>#REF!</v>
      </c>
      <c r="F15" s="58" t="e">
        <f t="shared" ca="1" si="4"/>
        <v>#REF!</v>
      </c>
      <c r="G15" s="58" t="e">
        <f t="shared" ca="1" si="4"/>
        <v>#REF!</v>
      </c>
      <c r="H15" s="58" t="e">
        <f t="shared" ca="1" si="4"/>
        <v>#REF!</v>
      </c>
      <c r="I15" s="58" t="e">
        <f t="shared" ca="1" si="4"/>
        <v>#REF!</v>
      </c>
      <c r="J15" s="58" t="e">
        <f t="shared" ca="1" si="4"/>
        <v>#REF!</v>
      </c>
      <c r="K15" s="58" t="e">
        <f t="shared" ca="1" si="4"/>
        <v>#REF!</v>
      </c>
      <c r="L15" s="58" t="e">
        <f t="shared" ca="1" si="4"/>
        <v>#REF!</v>
      </c>
      <c r="M15" s="58" t="e">
        <f t="shared" ca="1" si="4"/>
        <v>#REF!</v>
      </c>
      <c r="N15" s="58" t="e">
        <f t="shared" ca="1" si="4"/>
        <v>#REF!</v>
      </c>
      <c r="O15" s="58" t="e">
        <f t="shared" ca="1" si="4"/>
        <v>#REF!</v>
      </c>
      <c r="P15" s="58" t="e">
        <f t="shared" ca="1" si="4"/>
        <v>#REF!</v>
      </c>
      <c r="Q15" s="58" t="e">
        <f t="shared" ca="1" si="4"/>
        <v>#REF!</v>
      </c>
      <c r="R15" s="58" t="e">
        <f t="shared" ca="1" si="4"/>
        <v>#REF!</v>
      </c>
      <c r="S15" s="58" t="e">
        <f t="shared" ca="1" si="4"/>
        <v>#REF!</v>
      </c>
      <c r="T15" s="58" t="e">
        <f t="shared" ca="1" si="4"/>
        <v>#REF!</v>
      </c>
      <c r="U15" s="58" t="e">
        <f t="shared" ca="1" si="4"/>
        <v>#REF!</v>
      </c>
      <c r="V15" s="58" t="e">
        <f t="shared" ca="1" si="4"/>
        <v>#REF!</v>
      </c>
      <c r="W15" s="58" t="e">
        <f t="shared" ca="1" si="4"/>
        <v>#REF!</v>
      </c>
      <c r="X15" s="58" t="e">
        <f t="shared" ca="1" si="4"/>
        <v>#REF!</v>
      </c>
      <c r="Y15" s="58" t="e">
        <f t="shared" ca="1" si="4"/>
        <v>#REF!</v>
      </c>
      <c r="Z15" s="58" t="e">
        <f t="shared" ca="1" si="4"/>
        <v>#REF!</v>
      </c>
      <c r="AA15" s="58" t="e">
        <f t="shared" ca="1" si="4"/>
        <v>#REF!</v>
      </c>
      <c r="AB15" s="58" t="e">
        <f t="shared" ca="1" si="4"/>
        <v>#REF!</v>
      </c>
      <c r="AC15" s="58" t="e">
        <f t="shared" ca="1" si="4"/>
        <v>#REF!</v>
      </c>
      <c r="AD15" s="58" t="e">
        <f t="shared" ca="1" si="4"/>
        <v>#REF!</v>
      </c>
      <c r="AE15" s="58" t="e">
        <f t="shared" ca="1" si="4"/>
        <v>#REF!</v>
      </c>
      <c r="AF15" s="58" t="e">
        <f t="shared" ca="1" si="4"/>
        <v>#REF!</v>
      </c>
      <c r="AG15" s="58" t="e">
        <f t="shared" ca="1" si="4"/>
        <v>#REF!</v>
      </c>
      <c r="AH15" s="58" t="e">
        <f t="shared" ca="1" si="4"/>
        <v>#REF!</v>
      </c>
    </row>
    <row r="16" spans="1:34">
      <c r="A16" s="752"/>
      <c r="B16" s="46" t="s">
        <v>69</v>
      </c>
      <c r="C16" s="58"/>
      <c r="D16" s="58">
        <f ca="1">D13</f>
        <v>0</v>
      </c>
      <c r="E16" s="58">
        <f t="shared" ref="E16:AH17" ca="1" si="5">E13+D16</f>
        <v>0</v>
      </c>
      <c r="F16" s="58">
        <f t="shared" ca="1" si="5"/>
        <v>0</v>
      </c>
      <c r="G16" s="58">
        <f t="shared" ca="1" si="5"/>
        <v>0</v>
      </c>
      <c r="H16" s="58">
        <f t="shared" ca="1" si="5"/>
        <v>0</v>
      </c>
      <c r="I16" s="58">
        <f t="shared" ca="1" si="5"/>
        <v>0</v>
      </c>
      <c r="J16" s="58">
        <f t="shared" ca="1" si="5"/>
        <v>0</v>
      </c>
      <c r="K16" s="58">
        <f t="shared" ca="1" si="5"/>
        <v>0</v>
      </c>
      <c r="L16" s="58">
        <f t="shared" ca="1" si="5"/>
        <v>0</v>
      </c>
      <c r="M16" s="58">
        <f t="shared" ca="1" si="5"/>
        <v>0</v>
      </c>
      <c r="N16" s="58">
        <f t="shared" ca="1" si="5"/>
        <v>0</v>
      </c>
      <c r="O16" s="58">
        <f t="shared" ca="1" si="5"/>
        <v>0</v>
      </c>
      <c r="P16" s="58">
        <f t="shared" ca="1" si="5"/>
        <v>0</v>
      </c>
      <c r="Q16" s="58">
        <f t="shared" ca="1" si="5"/>
        <v>0</v>
      </c>
      <c r="R16" s="58">
        <f t="shared" ca="1" si="5"/>
        <v>0</v>
      </c>
      <c r="S16" s="58">
        <f t="shared" ca="1" si="5"/>
        <v>0</v>
      </c>
      <c r="T16" s="58">
        <f t="shared" ca="1" si="5"/>
        <v>0</v>
      </c>
      <c r="U16" s="58">
        <f t="shared" ca="1" si="5"/>
        <v>0</v>
      </c>
      <c r="V16" s="58">
        <f t="shared" ca="1" si="5"/>
        <v>0</v>
      </c>
      <c r="W16" s="58">
        <f t="shared" ca="1" si="5"/>
        <v>0</v>
      </c>
      <c r="X16" s="58">
        <f t="shared" ca="1" si="5"/>
        <v>0</v>
      </c>
      <c r="Y16" s="58">
        <f t="shared" ca="1" si="5"/>
        <v>0</v>
      </c>
      <c r="Z16" s="58">
        <f t="shared" ca="1" si="5"/>
        <v>0</v>
      </c>
      <c r="AA16" s="58">
        <f t="shared" ca="1" si="5"/>
        <v>0</v>
      </c>
      <c r="AB16" s="58">
        <f t="shared" ca="1" si="5"/>
        <v>0</v>
      </c>
      <c r="AC16" s="58">
        <f t="shared" ca="1" si="5"/>
        <v>0</v>
      </c>
      <c r="AD16" s="58">
        <f t="shared" ca="1" si="5"/>
        <v>0</v>
      </c>
      <c r="AE16" s="58">
        <f t="shared" ca="1" si="5"/>
        <v>0</v>
      </c>
      <c r="AF16" s="58">
        <f t="shared" ca="1" si="5"/>
        <v>0</v>
      </c>
      <c r="AG16" s="58">
        <f t="shared" ca="1" si="5"/>
        <v>0</v>
      </c>
      <c r="AH16" s="58">
        <f t="shared" ca="1" si="5"/>
        <v>0</v>
      </c>
    </row>
    <row r="17" spans="1:34">
      <c r="A17" s="752"/>
      <c r="B17" s="46" t="s">
        <v>70</v>
      </c>
      <c r="C17" s="58"/>
      <c r="D17" s="58" t="e">
        <f ca="1">D14</f>
        <v>#REF!</v>
      </c>
      <c r="E17" s="58" t="e">
        <f t="shared" ca="1" si="5"/>
        <v>#REF!</v>
      </c>
      <c r="F17" s="58" t="e">
        <f t="shared" ca="1" si="5"/>
        <v>#REF!</v>
      </c>
      <c r="G17" s="58" t="e">
        <f t="shared" ca="1" si="5"/>
        <v>#REF!</v>
      </c>
      <c r="H17" s="58" t="e">
        <f t="shared" ca="1" si="5"/>
        <v>#REF!</v>
      </c>
      <c r="I17" s="58" t="e">
        <f t="shared" ca="1" si="5"/>
        <v>#REF!</v>
      </c>
      <c r="J17" s="58" t="e">
        <f t="shared" ca="1" si="5"/>
        <v>#REF!</v>
      </c>
      <c r="K17" s="58" t="e">
        <f t="shared" ca="1" si="5"/>
        <v>#REF!</v>
      </c>
      <c r="L17" s="58" t="e">
        <f t="shared" ca="1" si="5"/>
        <v>#REF!</v>
      </c>
      <c r="M17" s="58" t="e">
        <f t="shared" ca="1" si="5"/>
        <v>#REF!</v>
      </c>
      <c r="N17" s="58" t="e">
        <f t="shared" ca="1" si="5"/>
        <v>#REF!</v>
      </c>
      <c r="O17" s="58" t="e">
        <f t="shared" ca="1" si="5"/>
        <v>#REF!</v>
      </c>
      <c r="P17" s="58" t="e">
        <f t="shared" ca="1" si="5"/>
        <v>#REF!</v>
      </c>
      <c r="Q17" s="58" t="e">
        <f t="shared" ca="1" si="5"/>
        <v>#REF!</v>
      </c>
      <c r="R17" s="58" t="e">
        <f t="shared" ca="1" si="5"/>
        <v>#REF!</v>
      </c>
      <c r="S17" s="58" t="e">
        <f t="shared" ca="1" si="5"/>
        <v>#REF!</v>
      </c>
      <c r="T17" s="58" t="e">
        <f t="shared" ca="1" si="5"/>
        <v>#REF!</v>
      </c>
      <c r="U17" s="58" t="e">
        <f t="shared" ca="1" si="5"/>
        <v>#REF!</v>
      </c>
      <c r="V17" s="58" t="e">
        <f t="shared" ca="1" si="5"/>
        <v>#REF!</v>
      </c>
      <c r="W17" s="58" t="e">
        <f t="shared" ca="1" si="5"/>
        <v>#REF!</v>
      </c>
      <c r="X17" s="58" t="e">
        <f t="shared" ca="1" si="5"/>
        <v>#REF!</v>
      </c>
      <c r="Y17" s="58" t="e">
        <f t="shared" ca="1" si="5"/>
        <v>#REF!</v>
      </c>
      <c r="Z17" s="58" t="e">
        <f t="shared" ca="1" si="5"/>
        <v>#REF!</v>
      </c>
      <c r="AA17" s="58" t="e">
        <f t="shared" ca="1" si="5"/>
        <v>#REF!</v>
      </c>
      <c r="AB17" s="58" t="e">
        <f t="shared" ca="1" si="5"/>
        <v>#REF!</v>
      </c>
      <c r="AC17" s="58" t="e">
        <f t="shared" ca="1" si="5"/>
        <v>#REF!</v>
      </c>
      <c r="AD17" s="58" t="e">
        <f t="shared" ca="1" si="5"/>
        <v>#REF!</v>
      </c>
      <c r="AE17" s="58" t="e">
        <f t="shared" ca="1" si="5"/>
        <v>#REF!</v>
      </c>
      <c r="AF17" s="58" t="e">
        <f t="shared" ca="1" si="5"/>
        <v>#REF!</v>
      </c>
      <c r="AG17" s="58" t="e">
        <f t="shared" ca="1" si="5"/>
        <v>#REF!</v>
      </c>
      <c r="AH17" s="58" t="e">
        <f t="shared" ca="1" si="5"/>
        <v>#REF!</v>
      </c>
    </row>
    <row r="18" spans="1:34">
      <c r="A18" s="753"/>
      <c r="B18" s="46" t="s">
        <v>71</v>
      </c>
      <c r="C18" s="58"/>
      <c r="D18" s="58" t="e">
        <f t="shared" ref="D18:AH18" ca="1" si="6">D16-D17</f>
        <v>#REF!</v>
      </c>
      <c r="E18" s="58" t="e">
        <f t="shared" ca="1" si="6"/>
        <v>#REF!</v>
      </c>
      <c r="F18" s="58" t="e">
        <f t="shared" ca="1" si="6"/>
        <v>#REF!</v>
      </c>
      <c r="G18" s="58" t="e">
        <f t="shared" ca="1" si="6"/>
        <v>#REF!</v>
      </c>
      <c r="H18" s="58" t="e">
        <f t="shared" ca="1" si="6"/>
        <v>#REF!</v>
      </c>
      <c r="I18" s="58" t="e">
        <f t="shared" ca="1" si="6"/>
        <v>#REF!</v>
      </c>
      <c r="J18" s="58" t="e">
        <f t="shared" ca="1" si="6"/>
        <v>#REF!</v>
      </c>
      <c r="K18" s="58" t="e">
        <f t="shared" ca="1" si="6"/>
        <v>#REF!</v>
      </c>
      <c r="L18" s="58" t="e">
        <f t="shared" ca="1" si="6"/>
        <v>#REF!</v>
      </c>
      <c r="M18" s="58" t="e">
        <f t="shared" ca="1" si="6"/>
        <v>#REF!</v>
      </c>
      <c r="N18" s="58" t="e">
        <f t="shared" ca="1" si="6"/>
        <v>#REF!</v>
      </c>
      <c r="O18" s="58" t="e">
        <f t="shared" ca="1" si="6"/>
        <v>#REF!</v>
      </c>
      <c r="P18" s="58" t="e">
        <f t="shared" ca="1" si="6"/>
        <v>#REF!</v>
      </c>
      <c r="Q18" s="58" t="e">
        <f t="shared" ca="1" si="6"/>
        <v>#REF!</v>
      </c>
      <c r="R18" s="58" t="e">
        <f t="shared" ca="1" si="6"/>
        <v>#REF!</v>
      </c>
      <c r="S18" s="58" t="e">
        <f t="shared" ca="1" si="6"/>
        <v>#REF!</v>
      </c>
      <c r="T18" s="58" t="e">
        <f t="shared" ca="1" si="6"/>
        <v>#REF!</v>
      </c>
      <c r="U18" s="58" t="e">
        <f t="shared" ca="1" si="6"/>
        <v>#REF!</v>
      </c>
      <c r="V18" s="58" t="e">
        <f t="shared" ca="1" si="6"/>
        <v>#REF!</v>
      </c>
      <c r="W18" s="58" t="e">
        <f t="shared" ca="1" si="6"/>
        <v>#REF!</v>
      </c>
      <c r="X18" s="58" t="e">
        <f t="shared" ca="1" si="6"/>
        <v>#REF!</v>
      </c>
      <c r="Y18" s="58" t="e">
        <f t="shared" ca="1" si="6"/>
        <v>#REF!</v>
      </c>
      <c r="Z18" s="58" t="e">
        <f t="shared" ca="1" si="6"/>
        <v>#REF!</v>
      </c>
      <c r="AA18" s="58" t="e">
        <f t="shared" ca="1" si="6"/>
        <v>#REF!</v>
      </c>
      <c r="AB18" s="58" t="e">
        <f t="shared" ca="1" si="6"/>
        <v>#REF!</v>
      </c>
      <c r="AC18" s="58" t="e">
        <f t="shared" ca="1" si="6"/>
        <v>#REF!</v>
      </c>
      <c r="AD18" s="58" t="e">
        <f t="shared" ca="1" si="6"/>
        <v>#REF!</v>
      </c>
      <c r="AE18" s="58" t="e">
        <f t="shared" ca="1" si="6"/>
        <v>#REF!</v>
      </c>
      <c r="AF18" s="58" t="e">
        <f t="shared" ca="1" si="6"/>
        <v>#REF!</v>
      </c>
      <c r="AG18" s="58" t="e">
        <f t="shared" ca="1" si="6"/>
        <v>#REF!</v>
      </c>
      <c r="AH18" s="58" t="e">
        <f t="shared" ca="1" si="6"/>
        <v>#REF!</v>
      </c>
    </row>
    <row r="19" spans="1:34">
      <c r="A19" s="53"/>
      <c r="B19" s="208"/>
      <c r="C19" s="60"/>
      <c r="D19" s="60"/>
      <c r="E19" s="60"/>
      <c r="F19" s="60"/>
      <c r="G19" s="60"/>
      <c r="H19" s="60"/>
      <c r="I19" s="60"/>
      <c r="J19" s="60"/>
      <c r="K19" s="60"/>
      <c r="L19" s="60"/>
      <c r="M19" s="60"/>
      <c r="N19" s="60"/>
      <c r="O19" s="60"/>
      <c r="P19" s="60"/>
      <c r="Q19" s="60"/>
      <c r="R19" s="60"/>
      <c r="S19" s="60"/>
      <c r="T19" s="60"/>
      <c r="U19" s="60"/>
      <c r="V19" s="60"/>
      <c r="W19" s="60"/>
      <c r="X19" s="60"/>
      <c r="Y19" s="60"/>
      <c r="Z19" s="60"/>
      <c r="AA19" s="60"/>
      <c r="AB19" s="60"/>
      <c r="AC19" s="60"/>
      <c r="AD19" s="60"/>
      <c r="AE19" s="60"/>
      <c r="AF19" s="60"/>
      <c r="AG19" s="60"/>
      <c r="AH19" s="60"/>
    </row>
    <row r="20" spans="1:34">
      <c r="A20" s="751" t="s">
        <v>174</v>
      </c>
      <c r="B20" s="46" t="s">
        <v>3</v>
      </c>
      <c r="C20" s="58"/>
      <c r="D20" s="58">
        <f ca="1">SUMIF(Производство_План!$B$8:$B$374,D$5,Производство_План!$BS$8:$BS$374)</f>
        <v>0</v>
      </c>
      <c r="E20" s="58">
        <f ca="1">SUMIF(Производство_План!$B$8:$B$374,E$5,Производство_План!$BS$8:$BS$374)</f>
        <v>0</v>
      </c>
      <c r="F20" s="58">
        <f ca="1">SUMIF(Производство_План!$B$8:$B$374,F$5,Производство_План!$BS$8:$BS$374)</f>
        <v>0</v>
      </c>
      <c r="G20" s="58">
        <f ca="1">SUMIF(Производство_План!$B$8:$B$374,G$5,Производство_План!$BS$8:$BS$374)</f>
        <v>0</v>
      </c>
      <c r="H20" s="58">
        <f ca="1">SUMIF(Производство_План!$B$8:$B$374,H$5,Производство_План!$BS$8:$BS$374)</f>
        <v>0</v>
      </c>
      <c r="I20" s="58">
        <f ca="1">SUMIF(Производство_План!$B$8:$B$374,I$5,Производство_План!$BS$8:$BS$374)</f>
        <v>0</v>
      </c>
      <c r="J20" s="58">
        <f ca="1">SUMIF(Производство_План!$B$8:$B$374,J$5,Производство_План!$BS$8:$BS$374)</f>
        <v>0</v>
      </c>
      <c r="K20" s="58">
        <f ca="1">SUMIF(Производство_План!$B$8:$B$374,K$5,Производство_План!$BS$8:$BS$374)</f>
        <v>0</v>
      </c>
      <c r="L20" s="58">
        <f ca="1">SUMIF(Производство_План!$B$8:$B$374,L$5,Производство_План!$BS$8:$BS$374)</f>
        <v>0</v>
      </c>
      <c r="M20" s="58">
        <f ca="1">SUMIF(Производство_План!$B$8:$B$374,M$5,Производство_План!$BS$8:$BS$374)</f>
        <v>0</v>
      </c>
      <c r="N20" s="58">
        <f ca="1">SUMIF(Производство_План!$B$8:$B$374,N$5,Производство_План!$BS$8:$BS$374)</f>
        <v>0</v>
      </c>
      <c r="O20" s="58">
        <f ca="1">SUMIF(Производство_План!$B$8:$B$374,O$5,Производство_План!$BS$8:$BS$374)</f>
        <v>0</v>
      </c>
      <c r="P20" s="58">
        <f ca="1">SUMIF(Производство_План!$B$8:$B$374,P$5,Производство_План!$BS$8:$BS$374)</f>
        <v>0</v>
      </c>
      <c r="Q20" s="58">
        <f ca="1">SUMIF(Производство_План!$B$8:$B$374,Q$5,Производство_План!$BS$8:$BS$374)</f>
        <v>0</v>
      </c>
      <c r="R20" s="58">
        <f ca="1">SUMIF(Производство_План!$B$8:$B$374,R$5,Производство_План!$BS$8:$BS$374)</f>
        <v>0</v>
      </c>
      <c r="S20" s="58">
        <f ca="1">SUMIF(Производство_План!$B$8:$B$374,S$5,Производство_План!$BS$8:$BS$374)</f>
        <v>0</v>
      </c>
      <c r="T20" s="58">
        <f ca="1">SUMIF(Производство_План!$B$8:$B$374,T$5,Производство_План!$BS$8:$BS$374)</f>
        <v>0</v>
      </c>
      <c r="U20" s="58">
        <f ca="1">SUMIF(Производство_План!$B$8:$B$374,U$5,Производство_План!$BS$8:$BS$374)</f>
        <v>0</v>
      </c>
      <c r="V20" s="58">
        <f ca="1">SUMIF(Производство_План!$B$8:$B$374,V$5,Производство_План!$BS$8:$BS$374)</f>
        <v>0</v>
      </c>
      <c r="W20" s="58">
        <f ca="1">SUMIF(Производство_План!$B$8:$B$374,W$5,Производство_План!$BS$8:$BS$374)</f>
        <v>0</v>
      </c>
      <c r="X20" s="58">
        <f ca="1">SUMIF(Производство_План!$B$8:$B$374,X$5,Производство_План!$BS$8:$BS$374)</f>
        <v>0</v>
      </c>
      <c r="Y20" s="58">
        <f ca="1">SUMIF(Производство_План!$B$8:$B$374,Y$5,Производство_План!$BS$8:$BS$374)</f>
        <v>0</v>
      </c>
      <c r="Z20" s="58">
        <f ca="1">SUMIF(Производство_План!$B$8:$B$374,Z$5,Производство_План!$BS$8:$BS$374)</f>
        <v>0</v>
      </c>
      <c r="AA20" s="58">
        <f ca="1">SUMIF(Производство_План!$B$8:$B$374,AA$5,Производство_План!$BS$8:$BS$374)</f>
        <v>0</v>
      </c>
      <c r="AB20" s="58">
        <f ca="1">SUMIF(Производство_План!$B$8:$B$374,AB$5,Производство_План!$BS$8:$BS$374)</f>
        <v>0</v>
      </c>
      <c r="AC20" s="58">
        <f ca="1">SUMIF(Производство_План!$B$8:$B$374,AC$5,Производство_План!$BS$8:$BS$374)</f>
        <v>0</v>
      </c>
      <c r="AD20" s="58">
        <f ca="1">SUMIF(Производство_План!$B$8:$B$374,AD$5,Производство_План!$BS$8:$BS$374)</f>
        <v>0</v>
      </c>
      <c r="AE20" s="58">
        <f ca="1">SUMIF(Производство_План!$B$8:$B$374,AE$5,Производство_План!$BS$8:$BS$374)</f>
        <v>0</v>
      </c>
      <c r="AF20" s="58">
        <f ca="1">SUMIF(Производство_План!$B$8:$B$374,AF$5,Производство_План!$BS$8:$BS$374)</f>
        <v>0</v>
      </c>
      <c r="AG20" s="58">
        <f ca="1">SUMIF(Производство_План!$B$8:$B$374,AG$5,Производство_План!$BS$8:$BS$374)</f>
        <v>0</v>
      </c>
      <c r="AH20" s="58">
        <f ca="1">SUMIF(Производство_План!$B$8:$B$374,AH$5,Производство_План!$BS$8:$BS$374)</f>
        <v>0</v>
      </c>
    </row>
    <row r="21" spans="1:34">
      <c r="A21" s="752"/>
      <c r="B21" s="46" t="s">
        <v>4</v>
      </c>
      <c r="C21" s="58"/>
      <c r="D21" s="58" t="e">
        <f ca="1">SUMIF(#REF!,D5,#REF!)</f>
        <v>#REF!</v>
      </c>
      <c r="E21" s="58" t="e">
        <f ca="1">SUMIF(#REF!,E5,#REF!)</f>
        <v>#REF!</v>
      </c>
      <c r="F21" s="58" t="e">
        <f ca="1">SUMIF(#REF!,F5,#REF!)</f>
        <v>#REF!</v>
      </c>
      <c r="G21" s="58" t="e">
        <f ca="1">SUMIF(#REF!,G5,#REF!)</f>
        <v>#REF!</v>
      </c>
      <c r="H21" s="58" t="e">
        <f ca="1">SUMIF(#REF!,H5,#REF!)</f>
        <v>#REF!</v>
      </c>
      <c r="I21" s="58" t="e">
        <f ca="1">SUMIF(#REF!,I5,#REF!)</f>
        <v>#REF!</v>
      </c>
      <c r="J21" s="58" t="e">
        <f ca="1">SUMIF(#REF!,J5,#REF!)</f>
        <v>#REF!</v>
      </c>
      <c r="K21" s="58" t="e">
        <f ca="1">SUMIF(#REF!,K5,#REF!)</f>
        <v>#REF!</v>
      </c>
      <c r="L21" s="58" t="e">
        <f ca="1">SUMIF(#REF!,L5,#REF!)</f>
        <v>#REF!</v>
      </c>
      <c r="M21" s="58" t="e">
        <f ca="1">SUMIF(#REF!,M5,#REF!)</f>
        <v>#REF!</v>
      </c>
      <c r="N21" s="58" t="e">
        <f ca="1">SUMIF(#REF!,N5,#REF!)</f>
        <v>#REF!</v>
      </c>
      <c r="O21" s="58" t="e">
        <f ca="1">SUMIF(#REF!,O5,#REF!)</f>
        <v>#REF!</v>
      </c>
      <c r="P21" s="58" t="e">
        <f ca="1">SUMIF(#REF!,P5,#REF!)</f>
        <v>#REF!</v>
      </c>
      <c r="Q21" s="58" t="e">
        <f ca="1">SUMIF(#REF!,Q5,#REF!)</f>
        <v>#REF!</v>
      </c>
      <c r="R21" s="58" t="e">
        <f ca="1">SUMIF(#REF!,R5,#REF!)</f>
        <v>#REF!</v>
      </c>
      <c r="S21" s="58" t="e">
        <f ca="1">SUMIF(#REF!,S5,#REF!)</f>
        <v>#REF!</v>
      </c>
      <c r="T21" s="58" t="e">
        <f ca="1">SUMIF(#REF!,T5,#REF!)</f>
        <v>#REF!</v>
      </c>
      <c r="U21" s="58" t="e">
        <f ca="1">SUMIF(#REF!,U5,#REF!)</f>
        <v>#REF!</v>
      </c>
      <c r="V21" s="58" t="e">
        <f ca="1">SUMIF(#REF!,V5,#REF!)</f>
        <v>#REF!</v>
      </c>
      <c r="W21" s="58" t="e">
        <f ca="1">SUMIF(#REF!,W5,#REF!)</f>
        <v>#REF!</v>
      </c>
      <c r="X21" s="58" t="e">
        <f ca="1">SUMIF(#REF!,X5,#REF!)</f>
        <v>#REF!</v>
      </c>
      <c r="Y21" s="58" t="e">
        <f ca="1">SUMIF(#REF!,Y5,#REF!)</f>
        <v>#REF!</v>
      </c>
      <c r="Z21" s="58" t="e">
        <f ca="1">SUMIF(#REF!,Z5,#REF!)</f>
        <v>#REF!</v>
      </c>
      <c r="AA21" s="58" t="e">
        <f ca="1">SUMIF(#REF!,AA5,#REF!)</f>
        <v>#REF!</v>
      </c>
      <c r="AB21" s="58" t="e">
        <f ca="1">SUMIF(#REF!,AB5,#REF!)</f>
        <v>#REF!</v>
      </c>
      <c r="AC21" s="58" t="e">
        <f ca="1">SUMIF(#REF!,AC5,#REF!)</f>
        <v>#REF!</v>
      </c>
      <c r="AD21" s="58" t="e">
        <f ca="1">SUMIF(#REF!,AD5,#REF!)</f>
        <v>#REF!</v>
      </c>
      <c r="AE21" s="58" t="e">
        <f ca="1">SUMIF(#REF!,AE5,#REF!)</f>
        <v>#REF!</v>
      </c>
      <c r="AF21" s="58" t="e">
        <f ca="1">SUMIF(#REF!,AF5,#REF!)</f>
        <v>#REF!</v>
      </c>
      <c r="AG21" s="58" t="e">
        <f ca="1">SUMIF(#REF!,AG5,#REF!)</f>
        <v>#REF!</v>
      </c>
      <c r="AH21" s="58" t="e">
        <f ca="1">SUMIF(#REF!,AH5,#REF!)</f>
        <v>#REF!</v>
      </c>
    </row>
    <row r="22" spans="1:34">
      <c r="A22" s="752"/>
      <c r="B22" s="46" t="s">
        <v>68</v>
      </c>
      <c r="C22" s="58"/>
      <c r="D22" s="58" t="e">
        <f t="shared" ref="D22:AH22" ca="1" si="7">D20-D21</f>
        <v>#REF!</v>
      </c>
      <c r="E22" s="58" t="e">
        <f t="shared" ca="1" si="7"/>
        <v>#REF!</v>
      </c>
      <c r="F22" s="58" t="e">
        <f t="shared" ca="1" si="7"/>
        <v>#REF!</v>
      </c>
      <c r="G22" s="58" t="e">
        <f t="shared" ca="1" si="7"/>
        <v>#REF!</v>
      </c>
      <c r="H22" s="58" t="e">
        <f t="shared" ca="1" si="7"/>
        <v>#REF!</v>
      </c>
      <c r="I22" s="58" t="e">
        <f t="shared" ca="1" si="7"/>
        <v>#REF!</v>
      </c>
      <c r="J22" s="58" t="e">
        <f t="shared" ca="1" si="7"/>
        <v>#REF!</v>
      </c>
      <c r="K22" s="58" t="e">
        <f t="shared" ca="1" si="7"/>
        <v>#REF!</v>
      </c>
      <c r="L22" s="58" t="e">
        <f t="shared" ca="1" si="7"/>
        <v>#REF!</v>
      </c>
      <c r="M22" s="58" t="e">
        <f t="shared" ca="1" si="7"/>
        <v>#REF!</v>
      </c>
      <c r="N22" s="58" t="e">
        <f t="shared" ca="1" si="7"/>
        <v>#REF!</v>
      </c>
      <c r="O22" s="58" t="e">
        <f t="shared" ca="1" si="7"/>
        <v>#REF!</v>
      </c>
      <c r="P22" s="58" t="e">
        <f t="shared" ca="1" si="7"/>
        <v>#REF!</v>
      </c>
      <c r="Q22" s="58" t="e">
        <f t="shared" ca="1" si="7"/>
        <v>#REF!</v>
      </c>
      <c r="R22" s="58" t="e">
        <f t="shared" ca="1" si="7"/>
        <v>#REF!</v>
      </c>
      <c r="S22" s="58" t="e">
        <f t="shared" ca="1" si="7"/>
        <v>#REF!</v>
      </c>
      <c r="T22" s="58" t="e">
        <f t="shared" ca="1" si="7"/>
        <v>#REF!</v>
      </c>
      <c r="U22" s="58" t="e">
        <f t="shared" ca="1" si="7"/>
        <v>#REF!</v>
      </c>
      <c r="V22" s="58" t="e">
        <f t="shared" ca="1" si="7"/>
        <v>#REF!</v>
      </c>
      <c r="W22" s="58" t="e">
        <f t="shared" ca="1" si="7"/>
        <v>#REF!</v>
      </c>
      <c r="X22" s="58" t="e">
        <f t="shared" ca="1" si="7"/>
        <v>#REF!</v>
      </c>
      <c r="Y22" s="58" t="e">
        <f t="shared" ca="1" si="7"/>
        <v>#REF!</v>
      </c>
      <c r="Z22" s="58" t="e">
        <f t="shared" ca="1" si="7"/>
        <v>#REF!</v>
      </c>
      <c r="AA22" s="58" t="e">
        <f t="shared" ca="1" si="7"/>
        <v>#REF!</v>
      </c>
      <c r="AB22" s="58" t="e">
        <f t="shared" ca="1" si="7"/>
        <v>#REF!</v>
      </c>
      <c r="AC22" s="58" t="e">
        <f t="shared" ca="1" si="7"/>
        <v>#REF!</v>
      </c>
      <c r="AD22" s="58" t="e">
        <f t="shared" ca="1" si="7"/>
        <v>#REF!</v>
      </c>
      <c r="AE22" s="58" t="e">
        <f t="shared" ca="1" si="7"/>
        <v>#REF!</v>
      </c>
      <c r="AF22" s="58" t="e">
        <f t="shared" ca="1" si="7"/>
        <v>#REF!</v>
      </c>
      <c r="AG22" s="58" t="e">
        <f t="shared" ca="1" si="7"/>
        <v>#REF!</v>
      </c>
      <c r="AH22" s="58" t="e">
        <f t="shared" ca="1" si="7"/>
        <v>#REF!</v>
      </c>
    </row>
    <row r="23" spans="1:34">
      <c r="A23" s="752"/>
      <c r="B23" s="46" t="s">
        <v>69</v>
      </c>
      <c r="C23" s="58"/>
      <c r="D23" s="58">
        <f ca="1">D20</f>
        <v>0</v>
      </c>
      <c r="E23" s="58">
        <f t="shared" ref="E23:AH24" ca="1" si="8">E20+D23</f>
        <v>0</v>
      </c>
      <c r="F23" s="58">
        <f t="shared" ca="1" si="8"/>
        <v>0</v>
      </c>
      <c r="G23" s="58">
        <f t="shared" ca="1" si="8"/>
        <v>0</v>
      </c>
      <c r="H23" s="58">
        <f t="shared" ca="1" si="8"/>
        <v>0</v>
      </c>
      <c r="I23" s="58">
        <f t="shared" ca="1" si="8"/>
        <v>0</v>
      </c>
      <c r="J23" s="58">
        <f t="shared" ca="1" si="8"/>
        <v>0</v>
      </c>
      <c r="K23" s="58">
        <f t="shared" ca="1" si="8"/>
        <v>0</v>
      </c>
      <c r="L23" s="58">
        <f t="shared" ca="1" si="8"/>
        <v>0</v>
      </c>
      <c r="M23" s="58">
        <f t="shared" ca="1" si="8"/>
        <v>0</v>
      </c>
      <c r="N23" s="58">
        <f t="shared" ca="1" si="8"/>
        <v>0</v>
      </c>
      <c r="O23" s="58">
        <f t="shared" ca="1" si="8"/>
        <v>0</v>
      </c>
      <c r="P23" s="58">
        <f t="shared" ca="1" si="8"/>
        <v>0</v>
      </c>
      <c r="Q23" s="58">
        <f t="shared" ca="1" si="8"/>
        <v>0</v>
      </c>
      <c r="R23" s="58">
        <f t="shared" ca="1" si="8"/>
        <v>0</v>
      </c>
      <c r="S23" s="58">
        <f t="shared" ca="1" si="8"/>
        <v>0</v>
      </c>
      <c r="T23" s="58">
        <f t="shared" ca="1" si="8"/>
        <v>0</v>
      </c>
      <c r="U23" s="58">
        <f t="shared" ca="1" si="8"/>
        <v>0</v>
      </c>
      <c r="V23" s="58">
        <f t="shared" ca="1" si="8"/>
        <v>0</v>
      </c>
      <c r="W23" s="58">
        <f t="shared" ca="1" si="8"/>
        <v>0</v>
      </c>
      <c r="X23" s="58">
        <f t="shared" ca="1" si="8"/>
        <v>0</v>
      </c>
      <c r="Y23" s="58">
        <f t="shared" ca="1" si="8"/>
        <v>0</v>
      </c>
      <c r="Z23" s="58">
        <f t="shared" ca="1" si="8"/>
        <v>0</v>
      </c>
      <c r="AA23" s="58">
        <f t="shared" ca="1" si="8"/>
        <v>0</v>
      </c>
      <c r="AB23" s="58">
        <f t="shared" ca="1" si="8"/>
        <v>0</v>
      </c>
      <c r="AC23" s="58">
        <f t="shared" ca="1" si="8"/>
        <v>0</v>
      </c>
      <c r="AD23" s="58">
        <f t="shared" ca="1" si="8"/>
        <v>0</v>
      </c>
      <c r="AE23" s="58">
        <f t="shared" ca="1" si="8"/>
        <v>0</v>
      </c>
      <c r="AF23" s="58">
        <f t="shared" ca="1" si="8"/>
        <v>0</v>
      </c>
      <c r="AG23" s="58">
        <f t="shared" ca="1" si="8"/>
        <v>0</v>
      </c>
      <c r="AH23" s="58">
        <f t="shared" ca="1" si="8"/>
        <v>0</v>
      </c>
    </row>
    <row r="24" spans="1:34">
      <c r="A24" s="752"/>
      <c r="B24" s="46" t="s">
        <v>70</v>
      </c>
      <c r="C24" s="58"/>
      <c r="D24" s="58" t="e">
        <f ca="1">D21</f>
        <v>#REF!</v>
      </c>
      <c r="E24" s="58" t="e">
        <f t="shared" ca="1" si="8"/>
        <v>#REF!</v>
      </c>
      <c r="F24" s="58" t="e">
        <f t="shared" ca="1" si="8"/>
        <v>#REF!</v>
      </c>
      <c r="G24" s="58" t="e">
        <f t="shared" ca="1" si="8"/>
        <v>#REF!</v>
      </c>
      <c r="H24" s="58" t="e">
        <f t="shared" ca="1" si="8"/>
        <v>#REF!</v>
      </c>
      <c r="I24" s="58" t="e">
        <f t="shared" ca="1" si="8"/>
        <v>#REF!</v>
      </c>
      <c r="J24" s="58" t="e">
        <f t="shared" ca="1" si="8"/>
        <v>#REF!</v>
      </c>
      <c r="K24" s="58" t="e">
        <f t="shared" ca="1" si="8"/>
        <v>#REF!</v>
      </c>
      <c r="L24" s="58" t="e">
        <f t="shared" ca="1" si="8"/>
        <v>#REF!</v>
      </c>
      <c r="M24" s="58" t="e">
        <f t="shared" ca="1" si="8"/>
        <v>#REF!</v>
      </c>
      <c r="N24" s="58" t="e">
        <f t="shared" ca="1" si="8"/>
        <v>#REF!</v>
      </c>
      <c r="O24" s="58" t="e">
        <f t="shared" ca="1" si="8"/>
        <v>#REF!</v>
      </c>
      <c r="P24" s="58" t="e">
        <f t="shared" ca="1" si="8"/>
        <v>#REF!</v>
      </c>
      <c r="Q24" s="58" t="e">
        <f t="shared" ca="1" si="8"/>
        <v>#REF!</v>
      </c>
      <c r="R24" s="58" t="e">
        <f t="shared" ca="1" si="8"/>
        <v>#REF!</v>
      </c>
      <c r="S24" s="58" t="e">
        <f t="shared" ca="1" si="8"/>
        <v>#REF!</v>
      </c>
      <c r="T24" s="58" t="e">
        <f t="shared" ca="1" si="8"/>
        <v>#REF!</v>
      </c>
      <c r="U24" s="58" t="e">
        <f t="shared" ca="1" si="8"/>
        <v>#REF!</v>
      </c>
      <c r="V24" s="58" t="e">
        <f t="shared" ca="1" si="8"/>
        <v>#REF!</v>
      </c>
      <c r="W24" s="58" t="e">
        <f t="shared" ca="1" si="8"/>
        <v>#REF!</v>
      </c>
      <c r="X24" s="58" t="e">
        <f t="shared" ca="1" si="8"/>
        <v>#REF!</v>
      </c>
      <c r="Y24" s="58" t="e">
        <f t="shared" ca="1" si="8"/>
        <v>#REF!</v>
      </c>
      <c r="Z24" s="58" t="e">
        <f t="shared" ca="1" si="8"/>
        <v>#REF!</v>
      </c>
      <c r="AA24" s="58" t="e">
        <f t="shared" ca="1" si="8"/>
        <v>#REF!</v>
      </c>
      <c r="AB24" s="58" t="e">
        <f t="shared" ca="1" si="8"/>
        <v>#REF!</v>
      </c>
      <c r="AC24" s="58" t="e">
        <f t="shared" ca="1" si="8"/>
        <v>#REF!</v>
      </c>
      <c r="AD24" s="58" t="e">
        <f t="shared" ca="1" si="8"/>
        <v>#REF!</v>
      </c>
      <c r="AE24" s="58" t="e">
        <f t="shared" ca="1" si="8"/>
        <v>#REF!</v>
      </c>
      <c r="AF24" s="58" t="e">
        <f t="shared" ca="1" si="8"/>
        <v>#REF!</v>
      </c>
      <c r="AG24" s="58" t="e">
        <f t="shared" ca="1" si="8"/>
        <v>#REF!</v>
      </c>
      <c r="AH24" s="58" t="e">
        <f t="shared" ca="1" si="8"/>
        <v>#REF!</v>
      </c>
    </row>
    <row r="25" spans="1:34">
      <c r="A25" s="753"/>
      <c r="B25" s="46" t="s">
        <v>71</v>
      </c>
      <c r="C25" s="58"/>
      <c r="D25" s="58" t="e">
        <f t="shared" ref="D25:AH25" ca="1" si="9">D23-D24</f>
        <v>#REF!</v>
      </c>
      <c r="E25" s="58" t="e">
        <f t="shared" ca="1" si="9"/>
        <v>#REF!</v>
      </c>
      <c r="F25" s="58" t="e">
        <f t="shared" ca="1" si="9"/>
        <v>#REF!</v>
      </c>
      <c r="G25" s="58" t="e">
        <f t="shared" ca="1" si="9"/>
        <v>#REF!</v>
      </c>
      <c r="H25" s="58" t="e">
        <f t="shared" ca="1" si="9"/>
        <v>#REF!</v>
      </c>
      <c r="I25" s="58" t="e">
        <f t="shared" ca="1" si="9"/>
        <v>#REF!</v>
      </c>
      <c r="J25" s="58" t="e">
        <f t="shared" ca="1" si="9"/>
        <v>#REF!</v>
      </c>
      <c r="K25" s="58" t="e">
        <f t="shared" ca="1" si="9"/>
        <v>#REF!</v>
      </c>
      <c r="L25" s="58" t="e">
        <f t="shared" ca="1" si="9"/>
        <v>#REF!</v>
      </c>
      <c r="M25" s="58" t="e">
        <f t="shared" ca="1" si="9"/>
        <v>#REF!</v>
      </c>
      <c r="N25" s="58" t="e">
        <f t="shared" ca="1" si="9"/>
        <v>#REF!</v>
      </c>
      <c r="O25" s="58" t="e">
        <f t="shared" ca="1" si="9"/>
        <v>#REF!</v>
      </c>
      <c r="P25" s="58" t="e">
        <f t="shared" ca="1" si="9"/>
        <v>#REF!</v>
      </c>
      <c r="Q25" s="58" t="e">
        <f t="shared" ca="1" si="9"/>
        <v>#REF!</v>
      </c>
      <c r="R25" s="58" t="e">
        <f t="shared" ca="1" si="9"/>
        <v>#REF!</v>
      </c>
      <c r="S25" s="58" t="e">
        <f t="shared" ca="1" si="9"/>
        <v>#REF!</v>
      </c>
      <c r="T25" s="58" t="e">
        <f t="shared" ca="1" si="9"/>
        <v>#REF!</v>
      </c>
      <c r="U25" s="58" t="e">
        <f t="shared" ca="1" si="9"/>
        <v>#REF!</v>
      </c>
      <c r="V25" s="58" t="e">
        <f t="shared" ca="1" si="9"/>
        <v>#REF!</v>
      </c>
      <c r="W25" s="58" t="e">
        <f t="shared" ca="1" si="9"/>
        <v>#REF!</v>
      </c>
      <c r="X25" s="58" t="e">
        <f t="shared" ca="1" si="9"/>
        <v>#REF!</v>
      </c>
      <c r="Y25" s="58" t="e">
        <f t="shared" ca="1" si="9"/>
        <v>#REF!</v>
      </c>
      <c r="Z25" s="58" t="e">
        <f t="shared" ca="1" si="9"/>
        <v>#REF!</v>
      </c>
      <c r="AA25" s="58" t="e">
        <f t="shared" ca="1" si="9"/>
        <v>#REF!</v>
      </c>
      <c r="AB25" s="58" t="e">
        <f t="shared" ca="1" si="9"/>
        <v>#REF!</v>
      </c>
      <c r="AC25" s="58" t="e">
        <f t="shared" ca="1" si="9"/>
        <v>#REF!</v>
      </c>
      <c r="AD25" s="58" t="e">
        <f t="shared" ca="1" si="9"/>
        <v>#REF!</v>
      </c>
      <c r="AE25" s="58" t="e">
        <f t="shared" ca="1" si="9"/>
        <v>#REF!</v>
      </c>
      <c r="AF25" s="58" t="e">
        <f t="shared" ca="1" si="9"/>
        <v>#REF!</v>
      </c>
      <c r="AG25" s="58" t="e">
        <f t="shared" ca="1" si="9"/>
        <v>#REF!</v>
      </c>
      <c r="AH25" s="58" t="e">
        <f t="shared" ca="1" si="9"/>
        <v>#REF!</v>
      </c>
    </row>
    <row r="26" spans="1:34">
      <c r="A26" s="53"/>
      <c r="B26" s="208"/>
      <c r="C26" s="60"/>
      <c r="D26" s="60"/>
      <c r="E26" s="60"/>
      <c r="F26" s="60"/>
      <c r="G26" s="60"/>
      <c r="H26" s="60"/>
      <c r="I26" s="60"/>
      <c r="J26" s="60"/>
      <c r="K26" s="60"/>
      <c r="L26" s="60"/>
      <c r="M26" s="60"/>
      <c r="N26" s="60"/>
      <c r="O26" s="60"/>
      <c r="P26" s="60"/>
      <c r="Q26" s="60"/>
      <c r="R26" s="60"/>
      <c r="S26" s="60"/>
      <c r="T26" s="60"/>
      <c r="U26" s="60"/>
      <c r="V26" s="60"/>
      <c r="W26" s="60"/>
      <c r="X26" s="60"/>
      <c r="Y26" s="60"/>
      <c r="Z26" s="60"/>
      <c r="AA26" s="60"/>
      <c r="AB26" s="60"/>
      <c r="AC26" s="60"/>
      <c r="AD26" s="60"/>
      <c r="AE26" s="60"/>
      <c r="AF26" s="60"/>
      <c r="AG26" s="60"/>
      <c r="AH26" s="60"/>
    </row>
    <row r="27" spans="1:34">
      <c r="A27" s="751" t="s">
        <v>175</v>
      </c>
      <c r="B27" s="46" t="s">
        <v>3</v>
      </c>
      <c r="C27" s="58"/>
      <c r="D27" s="58">
        <f ca="1">SUMIF(Производство_План!$B$8:$B$374,D$5,Производство_План!$BT$8:$BT$374)</f>
        <v>0</v>
      </c>
      <c r="E27" s="58">
        <f ca="1">SUMIF(Производство_План!$B$8:$B$374,E$5,Производство_План!$BT$8:$BT$374)</f>
        <v>0</v>
      </c>
      <c r="F27" s="58">
        <f ca="1">SUMIF(Производство_План!$B$8:$B$374,F$5,Производство_План!$BT$8:$BT$374)</f>
        <v>0</v>
      </c>
      <c r="G27" s="58">
        <f ca="1">SUMIF(Производство_План!$B$8:$B$374,G$5,Производство_План!$BT$8:$BT$374)</f>
        <v>0</v>
      </c>
      <c r="H27" s="58">
        <f ca="1">SUMIF(Производство_План!$B$8:$B$374,H$5,Производство_План!$BT$8:$BT$374)</f>
        <v>0</v>
      </c>
      <c r="I27" s="58">
        <f ca="1">SUMIF(Производство_План!$B$8:$B$374,I$5,Производство_План!$BT$8:$BT$374)</f>
        <v>0</v>
      </c>
      <c r="J27" s="58">
        <f ca="1">SUMIF(Производство_План!$B$8:$B$374,J$5,Производство_План!$BT$8:$BT$374)</f>
        <v>0</v>
      </c>
      <c r="K27" s="58">
        <f ca="1">SUMIF(Производство_План!$B$8:$B$374,K$5,Производство_План!$BT$8:$BT$374)</f>
        <v>0</v>
      </c>
      <c r="L27" s="58">
        <f ca="1">SUMIF(Производство_План!$B$8:$B$374,L$5,Производство_План!$BT$8:$BT$374)</f>
        <v>0</v>
      </c>
      <c r="M27" s="58">
        <f ca="1">SUMIF(Производство_План!$B$8:$B$374,M$5,Производство_План!$BT$8:$BT$374)</f>
        <v>0</v>
      </c>
      <c r="N27" s="58">
        <f ca="1">SUMIF(Производство_План!$B$8:$B$374,N$5,Производство_План!$BT$8:$BT$374)</f>
        <v>0</v>
      </c>
      <c r="O27" s="58">
        <f ca="1">SUMIF(Производство_План!$B$8:$B$374,O$5,Производство_План!$BT$8:$BT$374)</f>
        <v>0</v>
      </c>
      <c r="P27" s="58">
        <f ca="1">SUMIF(Производство_План!$B$8:$B$374,P$5,Производство_План!$BT$8:$BT$374)</f>
        <v>0</v>
      </c>
      <c r="Q27" s="58">
        <f ca="1">SUMIF(Производство_План!$B$8:$B$374,Q$5,Производство_План!$BT$8:$BT$374)</f>
        <v>0</v>
      </c>
      <c r="R27" s="58">
        <f ca="1">SUMIF(Производство_План!$B$8:$B$374,R$5,Производство_План!$BT$8:$BT$374)</f>
        <v>0</v>
      </c>
      <c r="S27" s="58">
        <f ca="1">SUMIF(Производство_План!$B$8:$B$374,S$5,Производство_План!$BT$8:$BT$374)</f>
        <v>0</v>
      </c>
      <c r="T27" s="58">
        <f ca="1">SUMIF(Производство_План!$B$8:$B$374,T$5,Производство_План!$BT$8:$BT$374)</f>
        <v>0</v>
      </c>
      <c r="U27" s="58">
        <f ca="1">SUMIF(Производство_План!$B$8:$B$374,U$5,Производство_План!$BT$8:$BT$374)</f>
        <v>0</v>
      </c>
      <c r="V27" s="58">
        <f ca="1">SUMIF(Производство_План!$B$8:$B$374,V$5,Производство_План!$BT$8:$BT$374)</f>
        <v>0</v>
      </c>
      <c r="W27" s="58">
        <f ca="1">SUMIF(Производство_План!$B$8:$B$374,W$5,Производство_План!$BT$8:$BT$374)</f>
        <v>0</v>
      </c>
      <c r="X27" s="58">
        <f ca="1">SUMIF(Производство_План!$B$8:$B$374,X$5,Производство_План!$BT$8:$BT$374)</f>
        <v>0</v>
      </c>
      <c r="Y27" s="58">
        <f ca="1">SUMIF(Производство_План!$B$8:$B$374,Y$5,Производство_План!$BT$8:$BT$374)</f>
        <v>0</v>
      </c>
      <c r="Z27" s="58">
        <f ca="1">SUMIF(Производство_План!$B$8:$B$374,Z$5,Производство_План!$BT$8:$BT$374)</f>
        <v>0</v>
      </c>
      <c r="AA27" s="58">
        <f ca="1">SUMIF(Производство_План!$B$8:$B$374,AA$5,Производство_План!$BT$8:$BT$374)</f>
        <v>0</v>
      </c>
      <c r="AB27" s="58">
        <f ca="1">SUMIF(Производство_План!$B$8:$B$374,AB$5,Производство_План!$BT$8:$BT$374)</f>
        <v>0</v>
      </c>
      <c r="AC27" s="58">
        <f ca="1">SUMIF(Производство_План!$B$8:$B$374,AC$5,Производство_План!$BT$8:$BT$374)</f>
        <v>0</v>
      </c>
      <c r="AD27" s="58">
        <f ca="1">SUMIF(Производство_План!$B$8:$B$374,AD$5,Производство_План!$BT$8:$BT$374)</f>
        <v>0</v>
      </c>
      <c r="AE27" s="58">
        <f ca="1">SUMIF(Производство_План!$B$8:$B$374,AE$5,Производство_План!$BT$8:$BT$374)</f>
        <v>0</v>
      </c>
      <c r="AF27" s="58">
        <f ca="1">SUMIF(Производство_План!$B$8:$B$374,AF$5,Производство_План!$BT$8:$BT$374)</f>
        <v>0</v>
      </c>
      <c r="AG27" s="58">
        <f ca="1">SUMIF(Производство_План!$B$8:$B$374,AG$5,Производство_План!$BT$8:$BT$374)</f>
        <v>0</v>
      </c>
      <c r="AH27" s="58">
        <f ca="1">SUMIF(Производство_План!$B$8:$B$374,AH$5,Производство_План!$BT$8:$BT$374)</f>
        <v>0</v>
      </c>
    </row>
    <row r="28" spans="1:34">
      <c r="A28" s="752"/>
      <c r="B28" s="46" t="s">
        <v>4</v>
      </c>
      <c r="C28" s="58"/>
      <c r="D28" s="58" t="e">
        <f ca="1">SUMIF(#REF!,D5,#REF!)</f>
        <v>#REF!</v>
      </c>
      <c r="E28" s="58" t="e">
        <f ca="1">SUMIF(#REF!,E5,#REF!)</f>
        <v>#REF!</v>
      </c>
      <c r="F28" s="58" t="e">
        <f ca="1">SUMIF(#REF!,F5,#REF!)</f>
        <v>#REF!</v>
      </c>
      <c r="G28" s="58" t="e">
        <f ca="1">SUMIF(#REF!,G5,#REF!)</f>
        <v>#REF!</v>
      </c>
      <c r="H28" s="58" t="e">
        <f ca="1">SUMIF(#REF!,H5,#REF!)</f>
        <v>#REF!</v>
      </c>
      <c r="I28" s="58" t="e">
        <f ca="1">SUMIF(#REF!,I5,#REF!)</f>
        <v>#REF!</v>
      </c>
      <c r="J28" s="58" t="e">
        <f ca="1">SUMIF(#REF!,J5,#REF!)</f>
        <v>#REF!</v>
      </c>
      <c r="K28" s="58" t="e">
        <f ca="1">SUMIF(#REF!,K5,#REF!)</f>
        <v>#REF!</v>
      </c>
      <c r="L28" s="58" t="e">
        <f ca="1">SUMIF(#REF!,L5,#REF!)</f>
        <v>#REF!</v>
      </c>
      <c r="M28" s="58" t="e">
        <f ca="1">SUMIF(#REF!,M5,#REF!)</f>
        <v>#REF!</v>
      </c>
      <c r="N28" s="58" t="e">
        <f ca="1">SUMIF(#REF!,N5,#REF!)</f>
        <v>#REF!</v>
      </c>
      <c r="O28" s="58" t="e">
        <f ca="1">SUMIF(#REF!,O5,#REF!)</f>
        <v>#REF!</v>
      </c>
      <c r="P28" s="58" t="e">
        <f ca="1">SUMIF(#REF!,P5,#REF!)</f>
        <v>#REF!</v>
      </c>
      <c r="Q28" s="58" t="e">
        <f ca="1">SUMIF(#REF!,Q5,#REF!)</f>
        <v>#REF!</v>
      </c>
      <c r="R28" s="58" t="e">
        <f ca="1">SUMIF(#REF!,R5,#REF!)</f>
        <v>#REF!</v>
      </c>
      <c r="S28" s="58" t="e">
        <f ca="1">SUMIF(#REF!,S5,#REF!)</f>
        <v>#REF!</v>
      </c>
      <c r="T28" s="58" t="e">
        <f ca="1">SUMIF(#REF!,T5,#REF!)</f>
        <v>#REF!</v>
      </c>
      <c r="U28" s="58" t="e">
        <f ca="1">SUMIF(#REF!,U5,#REF!)</f>
        <v>#REF!</v>
      </c>
      <c r="V28" s="58" t="e">
        <f ca="1">SUMIF(#REF!,V5,#REF!)</f>
        <v>#REF!</v>
      </c>
      <c r="W28" s="58" t="e">
        <f ca="1">SUMIF(#REF!,W5,#REF!)</f>
        <v>#REF!</v>
      </c>
      <c r="X28" s="58" t="e">
        <f ca="1">SUMIF(#REF!,X5,#REF!)</f>
        <v>#REF!</v>
      </c>
      <c r="Y28" s="58" t="e">
        <f ca="1">SUMIF(#REF!,Y5,#REF!)</f>
        <v>#REF!</v>
      </c>
      <c r="Z28" s="58" t="e">
        <f ca="1">SUMIF(#REF!,Z5,#REF!)</f>
        <v>#REF!</v>
      </c>
      <c r="AA28" s="58" t="e">
        <f ca="1">SUMIF(#REF!,AA5,#REF!)</f>
        <v>#REF!</v>
      </c>
      <c r="AB28" s="58" t="e">
        <f ca="1">SUMIF(#REF!,AB5,#REF!)</f>
        <v>#REF!</v>
      </c>
      <c r="AC28" s="58" t="e">
        <f ca="1">SUMIF(#REF!,AC5,#REF!)</f>
        <v>#REF!</v>
      </c>
      <c r="AD28" s="58" t="e">
        <f ca="1">SUMIF(#REF!,AD5,#REF!)</f>
        <v>#REF!</v>
      </c>
      <c r="AE28" s="58" t="e">
        <f ca="1">SUMIF(#REF!,AE5,#REF!)</f>
        <v>#REF!</v>
      </c>
      <c r="AF28" s="58" t="e">
        <f ca="1">SUMIF(#REF!,AF5,#REF!)</f>
        <v>#REF!</v>
      </c>
      <c r="AG28" s="58" t="e">
        <f ca="1">SUMIF(#REF!,AG5,#REF!)</f>
        <v>#REF!</v>
      </c>
      <c r="AH28" s="58" t="e">
        <f ca="1">SUMIF(#REF!,AH5,#REF!)</f>
        <v>#REF!</v>
      </c>
    </row>
    <row r="29" spans="1:34">
      <c r="A29" s="752"/>
      <c r="B29" s="46" t="s">
        <v>68</v>
      </c>
      <c r="C29" s="58"/>
      <c r="D29" s="58" t="e">
        <f t="shared" ref="D29:AH29" ca="1" si="10">D27-D28</f>
        <v>#REF!</v>
      </c>
      <c r="E29" s="58" t="e">
        <f t="shared" ca="1" si="10"/>
        <v>#REF!</v>
      </c>
      <c r="F29" s="58" t="e">
        <f t="shared" ca="1" si="10"/>
        <v>#REF!</v>
      </c>
      <c r="G29" s="58" t="e">
        <f t="shared" ca="1" si="10"/>
        <v>#REF!</v>
      </c>
      <c r="H29" s="58" t="e">
        <f t="shared" ca="1" si="10"/>
        <v>#REF!</v>
      </c>
      <c r="I29" s="58" t="e">
        <f t="shared" ca="1" si="10"/>
        <v>#REF!</v>
      </c>
      <c r="J29" s="58" t="e">
        <f t="shared" ca="1" si="10"/>
        <v>#REF!</v>
      </c>
      <c r="K29" s="58" t="e">
        <f t="shared" ca="1" si="10"/>
        <v>#REF!</v>
      </c>
      <c r="L29" s="58" t="e">
        <f t="shared" ca="1" si="10"/>
        <v>#REF!</v>
      </c>
      <c r="M29" s="58" t="e">
        <f t="shared" ca="1" si="10"/>
        <v>#REF!</v>
      </c>
      <c r="N29" s="58" t="e">
        <f t="shared" ca="1" si="10"/>
        <v>#REF!</v>
      </c>
      <c r="O29" s="58" t="e">
        <f t="shared" ca="1" si="10"/>
        <v>#REF!</v>
      </c>
      <c r="P29" s="58" t="e">
        <f t="shared" ca="1" si="10"/>
        <v>#REF!</v>
      </c>
      <c r="Q29" s="58" t="e">
        <f t="shared" ca="1" si="10"/>
        <v>#REF!</v>
      </c>
      <c r="R29" s="58" t="e">
        <f t="shared" ca="1" si="10"/>
        <v>#REF!</v>
      </c>
      <c r="S29" s="58" t="e">
        <f t="shared" ca="1" si="10"/>
        <v>#REF!</v>
      </c>
      <c r="T29" s="58" t="e">
        <f t="shared" ca="1" si="10"/>
        <v>#REF!</v>
      </c>
      <c r="U29" s="58" t="e">
        <f t="shared" ca="1" si="10"/>
        <v>#REF!</v>
      </c>
      <c r="V29" s="58" t="e">
        <f t="shared" ca="1" si="10"/>
        <v>#REF!</v>
      </c>
      <c r="W29" s="58" t="e">
        <f t="shared" ca="1" si="10"/>
        <v>#REF!</v>
      </c>
      <c r="X29" s="58" t="e">
        <f t="shared" ca="1" si="10"/>
        <v>#REF!</v>
      </c>
      <c r="Y29" s="58" t="e">
        <f t="shared" ca="1" si="10"/>
        <v>#REF!</v>
      </c>
      <c r="Z29" s="58" t="e">
        <f t="shared" ca="1" si="10"/>
        <v>#REF!</v>
      </c>
      <c r="AA29" s="58" t="e">
        <f t="shared" ca="1" si="10"/>
        <v>#REF!</v>
      </c>
      <c r="AB29" s="58" t="e">
        <f t="shared" ca="1" si="10"/>
        <v>#REF!</v>
      </c>
      <c r="AC29" s="58" t="e">
        <f t="shared" ca="1" si="10"/>
        <v>#REF!</v>
      </c>
      <c r="AD29" s="58" t="e">
        <f t="shared" ca="1" si="10"/>
        <v>#REF!</v>
      </c>
      <c r="AE29" s="58" t="e">
        <f t="shared" ca="1" si="10"/>
        <v>#REF!</v>
      </c>
      <c r="AF29" s="58" t="e">
        <f t="shared" ca="1" si="10"/>
        <v>#REF!</v>
      </c>
      <c r="AG29" s="58" t="e">
        <f t="shared" ca="1" si="10"/>
        <v>#REF!</v>
      </c>
      <c r="AH29" s="58" t="e">
        <f t="shared" ca="1" si="10"/>
        <v>#REF!</v>
      </c>
    </row>
    <row r="30" spans="1:34">
      <c r="A30" s="752"/>
      <c r="B30" s="46" t="s">
        <v>69</v>
      </c>
      <c r="C30" s="58"/>
      <c r="D30" s="58">
        <f ca="1">D27</f>
        <v>0</v>
      </c>
      <c r="E30" s="58">
        <f t="shared" ref="E30:AH31" ca="1" si="11">E27+D30</f>
        <v>0</v>
      </c>
      <c r="F30" s="58">
        <f t="shared" ca="1" si="11"/>
        <v>0</v>
      </c>
      <c r="G30" s="58">
        <f t="shared" ca="1" si="11"/>
        <v>0</v>
      </c>
      <c r="H30" s="58">
        <f t="shared" ca="1" si="11"/>
        <v>0</v>
      </c>
      <c r="I30" s="58">
        <f t="shared" ca="1" si="11"/>
        <v>0</v>
      </c>
      <c r="J30" s="58">
        <f t="shared" ca="1" si="11"/>
        <v>0</v>
      </c>
      <c r="K30" s="58">
        <f t="shared" ca="1" si="11"/>
        <v>0</v>
      </c>
      <c r="L30" s="58">
        <f t="shared" ca="1" si="11"/>
        <v>0</v>
      </c>
      <c r="M30" s="58">
        <f t="shared" ca="1" si="11"/>
        <v>0</v>
      </c>
      <c r="N30" s="58">
        <f t="shared" ca="1" si="11"/>
        <v>0</v>
      </c>
      <c r="O30" s="58">
        <f t="shared" ca="1" si="11"/>
        <v>0</v>
      </c>
      <c r="P30" s="58">
        <f t="shared" ca="1" si="11"/>
        <v>0</v>
      </c>
      <c r="Q30" s="58">
        <f t="shared" ca="1" si="11"/>
        <v>0</v>
      </c>
      <c r="R30" s="58">
        <f t="shared" ca="1" si="11"/>
        <v>0</v>
      </c>
      <c r="S30" s="58">
        <f t="shared" ca="1" si="11"/>
        <v>0</v>
      </c>
      <c r="T30" s="58">
        <f t="shared" ca="1" si="11"/>
        <v>0</v>
      </c>
      <c r="U30" s="58">
        <f t="shared" ca="1" si="11"/>
        <v>0</v>
      </c>
      <c r="V30" s="58">
        <f t="shared" ca="1" si="11"/>
        <v>0</v>
      </c>
      <c r="W30" s="58">
        <f t="shared" ca="1" si="11"/>
        <v>0</v>
      </c>
      <c r="X30" s="58">
        <f t="shared" ca="1" si="11"/>
        <v>0</v>
      </c>
      <c r="Y30" s="58">
        <f t="shared" ca="1" si="11"/>
        <v>0</v>
      </c>
      <c r="Z30" s="58">
        <f t="shared" ca="1" si="11"/>
        <v>0</v>
      </c>
      <c r="AA30" s="58">
        <f t="shared" ca="1" si="11"/>
        <v>0</v>
      </c>
      <c r="AB30" s="58">
        <f t="shared" ca="1" si="11"/>
        <v>0</v>
      </c>
      <c r="AC30" s="58">
        <f t="shared" ca="1" si="11"/>
        <v>0</v>
      </c>
      <c r="AD30" s="58">
        <f t="shared" ca="1" si="11"/>
        <v>0</v>
      </c>
      <c r="AE30" s="58">
        <f t="shared" ca="1" si="11"/>
        <v>0</v>
      </c>
      <c r="AF30" s="58">
        <f t="shared" ca="1" si="11"/>
        <v>0</v>
      </c>
      <c r="AG30" s="58">
        <f t="shared" ca="1" si="11"/>
        <v>0</v>
      </c>
      <c r="AH30" s="58">
        <f t="shared" ca="1" si="11"/>
        <v>0</v>
      </c>
    </row>
    <row r="31" spans="1:34">
      <c r="A31" s="752"/>
      <c r="B31" s="46" t="s">
        <v>70</v>
      </c>
      <c r="C31" s="58"/>
      <c r="D31" s="58" t="e">
        <f ca="1">D28</f>
        <v>#REF!</v>
      </c>
      <c r="E31" s="58" t="e">
        <f t="shared" ca="1" si="11"/>
        <v>#REF!</v>
      </c>
      <c r="F31" s="58" t="e">
        <f t="shared" ca="1" si="11"/>
        <v>#REF!</v>
      </c>
      <c r="G31" s="58" t="e">
        <f t="shared" ca="1" si="11"/>
        <v>#REF!</v>
      </c>
      <c r="H31" s="58" t="e">
        <f t="shared" ca="1" si="11"/>
        <v>#REF!</v>
      </c>
      <c r="I31" s="58" t="e">
        <f t="shared" ca="1" si="11"/>
        <v>#REF!</v>
      </c>
      <c r="J31" s="58" t="e">
        <f t="shared" ca="1" si="11"/>
        <v>#REF!</v>
      </c>
      <c r="K31" s="58" t="e">
        <f t="shared" ca="1" si="11"/>
        <v>#REF!</v>
      </c>
      <c r="L31" s="58" t="e">
        <f t="shared" ca="1" si="11"/>
        <v>#REF!</v>
      </c>
      <c r="M31" s="58" t="e">
        <f t="shared" ca="1" si="11"/>
        <v>#REF!</v>
      </c>
      <c r="N31" s="58" t="e">
        <f t="shared" ca="1" si="11"/>
        <v>#REF!</v>
      </c>
      <c r="O31" s="58" t="e">
        <f t="shared" ca="1" si="11"/>
        <v>#REF!</v>
      </c>
      <c r="P31" s="58" t="e">
        <f t="shared" ca="1" si="11"/>
        <v>#REF!</v>
      </c>
      <c r="Q31" s="58" t="e">
        <f t="shared" ca="1" si="11"/>
        <v>#REF!</v>
      </c>
      <c r="R31" s="58" t="e">
        <f t="shared" ca="1" si="11"/>
        <v>#REF!</v>
      </c>
      <c r="S31" s="58" t="e">
        <f t="shared" ca="1" si="11"/>
        <v>#REF!</v>
      </c>
      <c r="T31" s="58" t="e">
        <f t="shared" ca="1" si="11"/>
        <v>#REF!</v>
      </c>
      <c r="U31" s="58" t="e">
        <f t="shared" ca="1" si="11"/>
        <v>#REF!</v>
      </c>
      <c r="V31" s="58" t="e">
        <f t="shared" ca="1" si="11"/>
        <v>#REF!</v>
      </c>
      <c r="W31" s="58" t="e">
        <f t="shared" ca="1" si="11"/>
        <v>#REF!</v>
      </c>
      <c r="X31" s="58" t="e">
        <f t="shared" ca="1" si="11"/>
        <v>#REF!</v>
      </c>
      <c r="Y31" s="58" t="e">
        <f t="shared" ca="1" si="11"/>
        <v>#REF!</v>
      </c>
      <c r="Z31" s="58" t="e">
        <f t="shared" ca="1" si="11"/>
        <v>#REF!</v>
      </c>
      <c r="AA31" s="58" t="e">
        <f t="shared" ca="1" si="11"/>
        <v>#REF!</v>
      </c>
      <c r="AB31" s="58" t="e">
        <f t="shared" ca="1" si="11"/>
        <v>#REF!</v>
      </c>
      <c r="AC31" s="58" t="e">
        <f t="shared" ca="1" si="11"/>
        <v>#REF!</v>
      </c>
      <c r="AD31" s="58" t="e">
        <f t="shared" ca="1" si="11"/>
        <v>#REF!</v>
      </c>
      <c r="AE31" s="58" t="e">
        <f t="shared" ca="1" si="11"/>
        <v>#REF!</v>
      </c>
      <c r="AF31" s="58" t="e">
        <f t="shared" ca="1" si="11"/>
        <v>#REF!</v>
      </c>
      <c r="AG31" s="58" t="e">
        <f t="shared" ca="1" si="11"/>
        <v>#REF!</v>
      </c>
      <c r="AH31" s="58" t="e">
        <f t="shared" ca="1" si="11"/>
        <v>#REF!</v>
      </c>
    </row>
    <row r="32" spans="1:34">
      <c r="A32" s="753"/>
      <c r="B32" s="46" t="s">
        <v>71</v>
      </c>
      <c r="C32" s="58"/>
      <c r="D32" s="58" t="e">
        <f t="shared" ref="D32:AH32" ca="1" si="12">D30-D31</f>
        <v>#REF!</v>
      </c>
      <c r="E32" s="58" t="e">
        <f t="shared" ca="1" si="12"/>
        <v>#REF!</v>
      </c>
      <c r="F32" s="58" t="e">
        <f t="shared" ca="1" si="12"/>
        <v>#REF!</v>
      </c>
      <c r="G32" s="58" t="e">
        <f t="shared" ca="1" si="12"/>
        <v>#REF!</v>
      </c>
      <c r="H32" s="58" t="e">
        <f t="shared" ca="1" si="12"/>
        <v>#REF!</v>
      </c>
      <c r="I32" s="58" t="e">
        <f t="shared" ca="1" si="12"/>
        <v>#REF!</v>
      </c>
      <c r="J32" s="58" t="e">
        <f t="shared" ca="1" si="12"/>
        <v>#REF!</v>
      </c>
      <c r="K32" s="58" t="e">
        <f t="shared" ca="1" si="12"/>
        <v>#REF!</v>
      </c>
      <c r="L32" s="58" t="e">
        <f t="shared" ca="1" si="12"/>
        <v>#REF!</v>
      </c>
      <c r="M32" s="58" t="e">
        <f t="shared" ca="1" si="12"/>
        <v>#REF!</v>
      </c>
      <c r="N32" s="58" t="e">
        <f t="shared" ca="1" si="12"/>
        <v>#REF!</v>
      </c>
      <c r="O32" s="58" t="e">
        <f t="shared" ca="1" si="12"/>
        <v>#REF!</v>
      </c>
      <c r="P32" s="58" t="e">
        <f t="shared" ca="1" si="12"/>
        <v>#REF!</v>
      </c>
      <c r="Q32" s="58" t="e">
        <f t="shared" ca="1" si="12"/>
        <v>#REF!</v>
      </c>
      <c r="R32" s="58" t="e">
        <f t="shared" ca="1" si="12"/>
        <v>#REF!</v>
      </c>
      <c r="S32" s="58" t="e">
        <f t="shared" ca="1" si="12"/>
        <v>#REF!</v>
      </c>
      <c r="T32" s="58" t="e">
        <f t="shared" ca="1" si="12"/>
        <v>#REF!</v>
      </c>
      <c r="U32" s="58" t="e">
        <f t="shared" ca="1" si="12"/>
        <v>#REF!</v>
      </c>
      <c r="V32" s="58" t="e">
        <f t="shared" ca="1" si="12"/>
        <v>#REF!</v>
      </c>
      <c r="W32" s="58" t="e">
        <f t="shared" ca="1" si="12"/>
        <v>#REF!</v>
      </c>
      <c r="X32" s="58" t="e">
        <f t="shared" ca="1" si="12"/>
        <v>#REF!</v>
      </c>
      <c r="Y32" s="58" t="e">
        <f t="shared" ca="1" si="12"/>
        <v>#REF!</v>
      </c>
      <c r="Z32" s="58" t="e">
        <f t="shared" ca="1" si="12"/>
        <v>#REF!</v>
      </c>
      <c r="AA32" s="58" t="e">
        <f t="shared" ca="1" si="12"/>
        <v>#REF!</v>
      </c>
      <c r="AB32" s="58" t="e">
        <f t="shared" ca="1" si="12"/>
        <v>#REF!</v>
      </c>
      <c r="AC32" s="58" t="e">
        <f t="shared" ca="1" si="12"/>
        <v>#REF!</v>
      </c>
      <c r="AD32" s="58" t="e">
        <f t="shared" ca="1" si="12"/>
        <v>#REF!</v>
      </c>
      <c r="AE32" s="58" t="e">
        <f t="shared" ca="1" si="12"/>
        <v>#REF!</v>
      </c>
      <c r="AF32" s="58" t="e">
        <f t="shared" ca="1" si="12"/>
        <v>#REF!</v>
      </c>
      <c r="AG32" s="58" t="e">
        <f t="shared" ca="1" si="12"/>
        <v>#REF!</v>
      </c>
      <c r="AH32" s="58" t="e">
        <f t="shared" ca="1" si="12"/>
        <v>#REF!</v>
      </c>
    </row>
    <row r="33" spans="1:34">
      <c r="A33" s="53"/>
      <c r="B33" s="208"/>
      <c r="C33" s="60"/>
      <c r="D33" s="60"/>
      <c r="E33" s="60"/>
      <c r="F33" s="60"/>
      <c r="G33" s="60"/>
      <c r="H33" s="60"/>
      <c r="I33" s="60"/>
      <c r="J33" s="60"/>
      <c r="K33" s="60"/>
      <c r="L33" s="60"/>
      <c r="M33" s="60"/>
      <c r="N33" s="60"/>
      <c r="O33" s="60"/>
      <c r="P33" s="60"/>
      <c r="Q33" s="60"/>
      <c r="R33" s="60"/>
      <c r="S33" s="60"/>
      <c r="T33" s="60"/>
      <c r="U33" s="60"/>
      <c r="V33" s="60"/>
      <c r="W33" s="60"/>
      <c r="X33" s="60"/>
      <c r="Y33" s="60"/>
      <c r="Z33" s="60"/>
      <c r="AA33" s="60"/>
      <c r="AB33" s="60"/>
      <c r="AC33" s="60"/>
      <c r="AD33" s="60"/>
      <c r="AE33" s="60"/>
      <c r="AF33" s="60"/>
      <c r="AG33" s="60"/>
      <c r="AH33" s="60"/>
    </row>
    <row r="34" spans="1:34">
      <c r="A34" s="751" t="s">
        <v>176</v>
      </c>
      <c r="B34" s="46" t="s">
        <v>3</v>
      </c>
      <c r="C34" s="58"/>
      <c r="D34" s="58">
        <f ca="1">SUMIF(Производство_План!$B$8:$B$374,D$5,Производство_План!$BU$8:$BU$374)</f>
        <v>0</v>
      </c>
      <c r="E34" s="58">
        <f ca="1">SUMIF(Производство_План!$B$8:$B$374,E$5,Производство_План!$BU$8:$BU$374)</f>
        <v>0</v>
      </c>
      <c r="F34" s="58">
        <f ca="1">SUMIF(Производство_План!$B$8:$B$374,F$5,Производство_План!$BU$8:$BU$374)</f>
        <v>0</v>
      </c>
      <c r="G34" s="58">
        <f ca="1">SUMIF(Производство_План!$B$8:$B$374,G$5,Производство_План!$BU$8:$BU$374)</f>
        <v>0</v>
      </c>
      <c r="H34" s="58">
        <f ca="1">SUMIF(Производство_План!$B$8:$B$374,H$5,Производство_План!$BU$8:$BU$374)</f>
        <v>0</v>
      </c>
      <c r="I34" s="58">
        <f ca="1">SUMIF(Производство_План!$B$8:$B$374,I$5,Производство_План!$BU$8:$BU$374)</f>
        <v>0</v>
      </c>
      <c r="J34" s="58">
        <f ca="1">SUMIF(Производство_План!$B$8:$B$374,J$5,Производство_План!$BU$8:$BU$374)</f>
        <v>0</v>
      </c>
      <c r="K34" s="58">
        <f ca="1">SUMIF(Производство_План!$B$8:$B$374,K$5,Производство_План!$BU$8:$BU$374)</f>
        <v>0</v>
      </c>
      <c r="L34" s="58">
        <f ca="1">SUMIF(Производство_План!$B$8:$B$374,L$5,Производство_План!$BU$8:$BU$374)</f>
        <v>0</v>
      </c>
      <c r="M34" s="58">
        <f ca="1">SUMIF(Производство_План!$B$8:$B$374,M$5,Производство_План!$BU$8:$BU$374)</f>
        <v>0</v>
      </c>
      <c r="N34" s="58">
        <f ca="1">SUMIF(Производство_План!$B$8:$B$374,N$5,Производство_План!$BU$8:$BU$374)</f>
        <v>0</v>
      </c>
      <c r="O34" s="58">
        <f ca="1">SUMIF(Производство_План!$B$8:$B$374,O$5,Производство_План!$BU$8:$BU$374)</f>
        <v>0</v>
      </c>
      <c r="P34" s="58">
        <f ca="1">SUMIF(Производство_План!$B$8:$B$374,P$5,Производство_План!$BU$8:$BU$374)</f>
        <v>0</v>
      </c>
      <c r="Q34" s="58">
        <f ca="1">SUMIF(Производство_План!$B$8:$B$374,Q$5,Производство_План!$BU$8:$BU$374)</f>
        <v>0</v>
      </c>
      <c r="R34" s="58">
        <f ca="1">SUMIF(Производство_План!$B$8:$B$374,R$5,Производство_План!$BU$8:$BU$374)</f>
        <v>0</v>
      </c>
      <c r="S34" s="58">
        <f ca="1">SUMIF(Производство_План!$B$8:$B$374,S$5,Производство_План!$BU$8:$BU$374)</f>
        <v>0</v>
      </c>
      <c r="T34" s="58">
        <f ca="1">SUMIF(Производство_План!$B$8:$B$374,T$5,Производство_План!$BU$8:$BU$374)</f>
        <v>0</v>
      </c>
      <c r="U34" s="58">
        <f ca="1">SUMIF(Производство_План!$B$8:$B$374,U$5,Производство_План!$BU$8:$BU$374)</f>
        <v>0</v>
      </c>
      <c r="V34" s="58">
        <f ca="1">SUMIF(Производство_План!$B$8:$B$374,V$5,Производство_План!$BU$8:$BU$374)</f>
        <v>0</v>
      </c>
      <c r="W34" s="58">
        <f ca="1">SUMIF(Производство_План!$B$8:$B$374,W$5,Производство_План!$BU$8:$BU$374)</f>
        <v>0</v>
      </c>
      <c r="X34" s="58">
        <f ca="1">SUMIF(Производство_План!$B$8:$B$374,X$5,Производство_План!$BU$8:$BU$374)</f>
        <v>0</v>
      </c>
      <c r="Y34" s="58">
        <f ca="1">SUMIF(Производство_План!$B$8:$B$374,Y$5,Производство_План!$BU$8:$BU$374)</f>
        <v>0</v>
      </c>
      <c r="Z34" s="58">
        <f ca="1">SUMIF(Производство_План!$B$8:$B$374,Z$5,Производство_План!$BU$8:$BU$374)</f>
        <v>0</v>
      </c>
      <c r="AA34" s="58">
        <f ca="1">SUMIF(Производство_План!$B$8:$B$374,AA$5,Производство_План!$BU$8:$BU$374)</f>
        <v>0</v>
      </c>
      <c r="AB34" s="58">
        <f ca="1">SUMIF(Производство_План!$B$8:$B$374,AB$5,Производство_План!$BU$8:$BU$374)</f>
        <v>0</v>
      </c>
      <c r="AC34" s="58">
        <f ca="1">SUMIF(Производство_План!$B$8:$B$374,AC$5,Производство_План!$BU$8:$BU$374)</f>
        <v>0</v>
      </c>
      <c r="AD34" s="58">
        <f ca="1">SUMIF(Производство_План!$B$8:$B$374,AD$5,Производство_План!$BU$8:$BU$374)</f>
        <v>0</v>
      </c>
      <c r="AE34" s="58">
        <f ca="1">SUMIF(Производство_План!$B$8:$B$374,AE$5,Производство_План!$BU$8:$BU$374)</f>
        <v>0</v>
      </c>
      <c r="AF34" s="58">
        <f ca="1">SUMIF(Производство_План!$B$8:$B$374,AF$5,Производство_План!$BU$8:$BU$374)</f>
        <v>0</v>
      </c>
      <c r="AG34" s="58">
        <f ca="1">SUMIF(Производство_План!$B$8:$B$374,AG$5,Производство_План!$BU$8:$BU$374)</f>
        <v>0</v>
      </c>
      <c r="AH34" s="58">
        <f ca="1">SUMIF(Производство_План!$B$8:$B$374,AH$5,Производство_План!$BU$8:$BU$374)</f>
        <v>0</v>
      </c>
    </row>
    <row r="35" spans="1:34">
      <c r="A35" s="752"/>
      <c r="B35" s="46" t="s">
        <v>4</v>
      </c>
      <c r="C35" s="58"/>
      <c r="D35" s="58" t="e">
        <f ca="1">SUMIF(#REF!,D5,#REF!)</f>
        <v>#REF!</v>
      </c>
      <c r="E35" s="58" t="e">
        <f ca="1">SUMIF(#REF!,E5,#REF!)</f>
        <v>#REF!</v>
      </c>
      <c r="F35" s="58" t="e">
        <f ca="1">SUMIF(#REF!,F5,#REF!)</f>
        <v>#REF!</v>
      </c>
      <c r="G35" s="58" t="e">
        <f ca="1">SUMIF(#REF!,G5,#REF!)</f>
        <v>#REF!</v>
      </c>
      <c r="H35" s="58" t="e">
        <f ca="1">SUMIF(#REF!,H5,#REF!)</f>
        <v>#REF!</v>
      </c>
      <c r="I35" s="58" t="e">
        <f ca="1">SUMIF(#REF!,I5,#REF!)</f>
        <v>#REF!</v>
      </c>
      <c r="J35" s="58" t="e">
        <f ca="1">SUMIF(#REF!,J5,#REF!)</f>
        <v>#REF!</v>
      </c>
      <c r="K35" s="58" t="e">
        <f ca="1">SUMIF(#REF!,K5,#REF!)</f>
        <v>#REF!</v>
      </c>
      <c r="L35" s="58" t="e">
        <f ca="1">SUMIF(#REF!,L5,#REF!)</f>
        <v>#REF!</v>
      </c>
      <c r="M35" s="58" t="e">
        <f ca="1">SUMIF(#REF!,M5,#REF!)</f>
        <v>#REF!</v>
      </c>
      <c r="N35" s="58" t="e">
        <f ca="1">SUMIF(#REF!,N5,#REF!)</f>
        <v>#REF!</v>
      </c>
      <c r="O35" s="58" t="e">
        <f ca="1">SUMIF(#REF!,O5,#REF!)</f>
        <v>#REF!</v>
      </c>
      <c r="P35" s="58" t="e">
        <f ca="1">SUMIF(#REF!,P5,#REF!)</f>
        <v>#REF!</v>
      </c>
      <c r="Q35" s="58" t="e">
        <f ca="1">SUMIF(#REF!,Q5,#REF!)</f>
        <v>#REF!</v>
      </c>
      <c r="R35" s="58" t="e">
        <f ca="1">SUMIF(#REF!,R5,#REF!)</f>
        <v>#REF!</v>
      </c>
      <c r="S35" s="58" t="e">
        <f ca="1">SUMIF(#REF!,S5,#REF!)</f>
        <v>#REF!</v>
      </c>
      <c r="T35" s="58" t="e">
        <f ca="1">SUMIF(#REF!,T5,#REF!)</f>
        <v>#REF!</v>
      </c>
      <c r="U35" s="58" t="e">
        <f ca="1">SUMIF(#REF!,U5,#REF!)</f>
        <v>#REF!</v>
      </c>
      <c r="V35" s="58" t="e">
        <f ca="1">SUMIF(#REF!,V5,#REF!)</f>
        <v>#REF!</v>
      </c>
      <c r="W35" s="58" t="e">
        <f ca="1">SUMIF(#REF!,W5,#REF!)</f>
        <v>#REF!</v>
      </c>
      <c r="X35" s="58" t="e">
        <f ca="1">SUMIF(#REF!,X5,#REF!)</f>
        <v>#REF!</v>
      </c>
      <c r="Y35" s="58" t="e">
        <f ca="1">SUMIF(#REF!,Y5,#REF!)</f>
        <v>#REF!</v>
      </c>
      <c r="Z35" s="58" t="e">
        <f ca="1">SUMIF(#REF!,Z5,#REF!)</f>
        <v>#REF!</v>
      </c>
      <c r="AA35" s="58" t="e">
        <f ca="1">SUMIF(#REF!,AA5,#REF!)</f>
        <v>#REF!</v>
      </c>
      <c r="AB35" s="58" t="e">
        <f ca="1">SUMIF(#REF!,AB5,#REF!)</f>
        <v>#REF!</v>
      </c>
      <c r="AC35" s="58" t="e">
        <f ca="1">SUMIF(#REF!,AC5,#REF!)</f>
        <v>#REF!</v>
      </c>
      <c r="AD35" s="58" t="e">
        <f ca="1">SUMIF(#REF!,AD5,#REF!)</f>
        <v>#REF!</v>
      </c>
      <c r="AE35" s="58" t="e">
        <f ca="1">SUMIF(#REF!,AE5,#REF!)</f>
        <v>#REF!</v>
      </c>
      <c r="AF35" s="58" t="e">
        <f ca="1">SUMIF(#REF!,AF5,#REF!)</f>
        <v>#REF!</v>
      </c>
      <c r="AG35" s="58" t="e">
        <f ca="1">SUMIF(#REF!,AG5,#REF!)</f>
        <v>#REF!</v>
      </c>
      <c r="AH35" s="58" t="e">
        <f ca="1">SUMIF(#REF!,AH5,#REF!)</f>
        <v>#REF!</v>
      </c>
    </row>
    <row r="36" spans="1:34">
      <c r="A36" s="752"/>
      <c r="B36" s="46" t="s">
        <v>68</v>
      </c>
      <c r="C36" s="58"/>
      <c r="D36" s="58" t="e">
        <f t="shared" ref="D36:AH36" ca="1" si="13">D34-D35</f>
        <v>#REF!</v>
      </c>
      <c r="E36" s="58" t="e">
        <f t="shared" ca="1" si="13"/>
        <v>#REF!</v>
      </c>
      <c r="F36" s="58" t="e">
        <f t="shared" ca="1" si="13"/>
        <v>#REF!</v>
      </c>
      <c r="G36" s="58" t="e">
        <f t="shared" ca="1" si="13"/>
        <v>#REF!</v>
      </c>
      <c r="H36" s="58" t="e">
        <f t="shared" ca="1" si="13"/>
        <v>#REF!</v>
      </c>
      <c r="I36" s="58" t="e">
        <f t="shared" ca="1" si="13"/>
        <v>#REF!</v>
      </c>
      <c r="J36" s="58" t="e">
        <f t="shared" ca="1" si="13"/>
        <v>#REF!</v>
      </c>
      <c r="K36" s="58" t="e">
        <f t="shared" ca="1" si="13"/>
        <v>#REF!</v>
      </c>
      <c r="L36" s="58" t="e">
        <f t="shared" ca="1" si="13"/>
        <v>#REF!</v>
      </c>
      <c r="M36" s="58" t="e">
        <f t="shared" ca="1" si="13"/>
        <v>#REF!</v>
      </c>
      <c r="N36" s="58" t="e">
        <f t="shared" ca="1" si="13"/>
        <v>#REF!</v>
      </c>
      <c r="O36" s="58" t="e">
        <f t="shared" ca="1" si="13"/>
        <v>#REF!</v>
      </c>
      <c r="P36" s="58" t="e">
        <f t="shared" ca="1" si="13"/>
        <v>#REF!</v>
      </c>
      <c r="Q36" s="58" t="e">
        <f t="shared" ca="1" si="13"/>
        <v>#REF!</v>
      </c>
      <c r="R36" s="58" t="e">
        <f t="shared" ca="1" si="13"/>
        <v>#REF!</v>
      </c>
      <c r="S36" s="58" t="e">
        <f t="shared" ca="1" si="13"/>
        <v>#REF!</v>
      </c>
      <c r="T36" s="58" t="e">
        <f t="shared" ca="1" si="13"/>
        <v>#REF!</v>
      </c>
      <c r="U36" s="58" t="e">
        <f t="shared" ca="1" si="13"/>
        <v>#REF!</v>
      </c>
      <c r="V36" s="58" t="e">
        <f t="shared" ca="1" si="13"/>
        <v>#REF!</v>
      </c>
      <c r="W36" s="58" t="e">
        <f t="shared" ca="1" si="13"/>
        <v>#REF!</v>
      </c>
      <c r="X36" s="58" t="e">
        <f t="shared" ca="1" si="13"/>
        <v>#REF!</v>
      </c>
      <c r="Y36" s="58" t="e">
        <f t="shared" ca="1" si="13"/>
        <v>#REF!</v>
      </c>
      <c r="Z36" s="58" t="e">
        <f t="shared" ca="1" si="13"/>
        <v>#REF!</v>
      </c>
      <c r="AA36" s="58" t="e">
        <f t="shared" ca="1" si="13"/>
        <v>#REF!</v>
      </c>
      <c r="AB36" s="58" t="e">
        <f t="shared" ca="1" si="13"/>
        <v>#REF!</v>
      </c>
      <c r="AC36" s="58" t="e">
        <f t="shared" ca="1" si="13"/>
        <v>#REF!</v>
      </c>
      <c r="AD36" s="58" t="e">
        <f t="shared" ca="1" si="13"/>
        <v>#REF!</v>
      </c>
      <c r="AE36" s="58" t="e">
        <f t="shared" ca="1" si="13"/>
        <v>#REF!</v>
      </c>
      <c r="AF36" s="58" t="e">
        <f t="shared" ca="1" si="13"/>
        <v>#REF!</v>
      </c>
      <c r="AG36" s="58" t="e">
        <f t="shared" ca="1" si="13"/>
        <v>#REF!</v>
      </c>
      <c r="AH36" s="58" t="e">
        <f t="shared" ca="1" si="13"/>
        <v>#REF!</v>
      </c>
    </row>
    <row r="37" spans="1:34">
      <c r="A37" s="752"/>
      <c r="B37" s="46" t="s">
        <v>69</v>
      </c>
      <c r="C37" s="58"/>
      <c r="D37" s="58">
        <f ca="1">D34</f>
        <v>0</v>
      </c>
      <c r="E37" s="58">
        <f t="shared" ref="E37:AH38" ca="1" si="14">E34+D37</f>
        <v>0</v>
      </c>
      <c r="F37" s="58">
        <f t="shared" ca="1" si="14"/>
        <v>0</v>
      </c>
      <c r="G37" s="58">
        <f t="shared" ca="1" si="14"/>
        <v>0</v>
      </c>
      <c r="H37" s="58">
        <f t="shared" ca="1" si="14"/>
        <v>0</v>
      </c>
      <c r="I37" s="58">
        <f t="shared" ca="1" si="14"/>
        <v>0</v>
      </c>
      <c r="J37" s="58">
        <f t="shared" ca="1" si="14"/>
        <v>0</v>
      </c>
      <c r="K37" s="58">
        <f t="shared" ca="1" si="14"/>
        <v>0</v>
      </c>
      <c r="L37" s="58">
        <f t="shared" ca="1" si="14"/>
        <v>0</v>
      </c>
      <c r="M37" s="58">
        <f t="shared" ca="1" si="14"/>
        <v>0</v>
      </c>
      <c r="N37" s="58">
        <f t="shared" ca="1" si="14"/>
        <v>0</v>
      </c>
      <c r="O37" s="58">
        <f t="shared" ca="1" si="14"/>
        <v>0</v>
      </c>
      <c r="P37" s="58">
        <f t="shared" ca="1" si="14"/>
        <v>0</v>
      </c>
      <c r="Q37" s="58">
        <f t="shared" ca="1" si="14"/>
        <v>0</v>
      </c>
      <c r="R37" s="58">
        <f t="shared" ca="1" si="14"/>
        <v>0</v>
      </c>
      <c r="S37" s="58">
        <f t="shared" ca="1" si="14"/>
        <v>0</v>
      </c>
      <c r="T37" s="58">
        <f t="shared" ca="1" si="14"/>
        <v>0</v>
      </c>
      <c r="U37" s="58">
        <f t="shared" ca="1" si="14"/>
        <v>0</v>
      </c>
      <c r="V37" s="58">
        <f t="shared" ca="1" si="14"/>
        <v>0</v>
      </c>
      <c r="W37" s="58">
        <f t="shared" ca="1" si="14"/>
        <v>0</v>
      </c>
      <c r="X37" s="58">
        <f t="shared" ca="1" si="14"/>
        <v>0</v>
      </c>
      <c r="Y37" s="58">
        <f t="shared" ca="1" si="14"/>
        <v>0</v>
      </c>
      <c r="Z37" s="58">
        <f t="shared" ca="1" si="14"/>
        <v>0</v>
      </c>
      <c r="AA37" s="58">
        <f t="shared" ca="1" si="14"/>
        <v>0</v>
      </c>
      <c r="AB37" s="58">
        <f t="shared" ca="1" si="14"/>
        <v>0</v>
      </c>
      <c r="AC37" s="58">
        <f t="shared" ca="1" si="14"/>
        <v>0</v>
      </c>
      <c r="AD37" s="58">
        <f t="shared" ca="1" si="14"/>
        <v>0</v>
      </c>
      <c r="AE37" s="58">
        <f t="shared" ca="1" si="14"/>
        <v>0</v>
      </c>
      <c r="AF37" s="58">
        <f t="shared" ca="1" si="14"/>
        <v>0</v>
      </c>
      <c r="AG37" s="58">
        <f t="shared" ca="1" si="14"/>
        <v>0</v>
      </c>
      <c r="AH37" s="58">
        <f t="shared" ca="1" si="14"/>
        <v>0</v>
      </c>
    </row>
    <row r="38" spans="1:34">
      <c r="A38" s="752"/>
      <c r="B38" s="46" t="s">
        <v>70</v>
      </c>
      <c r="C38" s="58"/>
      <c r="D38" s="58" t="e">
        <f ca="1">D35</f>
        <v>#REF!</v>
      </c>
      <c r="E38" s="58" t="e">
        <f t="shared" ca="1" si="14"/>
        <v>#REF!</v>
      </c>
      <c r="F38" s="58" t="e">
        <f t="shared" ca="1" si="14"/>
        <v>#REF!</v>
      </c>
      <c r="G38" s="58" t="e">
        <f t="shared" ca="1" si="14"/>
        <v>#REF!</v>
      </c>
      <c r="H38" s="58" t="e">
        <f t="shared" ca="1" si="14"/>
        <v>#REF!</v>
      </c>
      <c r="I38" s="58" t="e">
        <f t="shared" ca="1" si="14"/>
        <v>#REF!</v>
      </c>
      <c r="J38" s="58" t="e">
        <f t="shared" ca="1" si="14"/>
        <v>#REF!</v>
      </c>
      <c r="K38" s="58" t="e">
        <f t="shared" ca="1" si="14"/>
        <v>#REF!</v>
      </c>
      <c r="L38" s="58" t="e">
        <f t="shared" ca="1" si="14"/>
        <v>#REF!</v>
      </c>
      <c r="M38" s="58" t="e">
        <f t="shared" ca="1" si="14"/>
        <v>#REF!</v>
      </c>
      <c r="N38" s="58" t="e">
        <f t="shared" ca="1" si="14"/>
        <v>#REF!</v>
      </c>
      <c r="O38" s="58" t="e">
        <f t="shared" ca="1" si="14"/>
        <v>#REF!</v>
      </c>
      <c r="P38" s="58" t="e">
        <f t="shared" ca="1" si="14"/>
        <v>#REF!</v>
      </c>
      <c r="Q38" s="58" t="e">
        <f t="shared" ca="1" si="14"/>
        <v>#REF!</v>
      </c>
      <c r="R38" s="58" t="e">
        <f t="shared" ca="1" si="14"/>
        <v>#REF!</v>
      </c>
      <c r="S38" s="58" t="e">
        <f t="shared" ca="1" si="14"/>
        <v>#REF!</v>
      </c>
      <c r="T38" s="58" t="e">
        <f t="shared" ca="1" si="14"/>
        <v>#REF!</v>
      </c>
      <c r="U38" s="58" t="e">
        <f t="shared" ca="1" si="14"/>
        <v>#REF!</v>
      </c>
      <c r="V38" s="58" t="e">
        <f t="shared" ca="1" si="14"/>
        <v>#REF!</v>
      </c>
      <c r="W38" s="58" t="e">
        <f t="shared" ca="1" si="14"/>
        <v>#REF!</v>
      </c>
      <c r="X38" s="58" t="e">
        <f t="shared" ca="1" si="14"/>
        <v>#REF!</v>
      </c>
      <c r="Y38" s="58" t="e">
        <f t="shared" ca="1" si="14"/>
        <v>#REF!</v>
      </c>
      <c r="Z38" s="58" t="e">
        <f t="shared" ca="1" si="14"/>
        <v>#REF!</v>
      </c>
      <c r="AA38" s="58" t="e">
        <f t="shared" ca="1" si="14"/>
        <v>#REF!</v>
      </c>
      <c r="AB38" s="58" t="e">
        <f t="shared" ca="1" si="14"/>
        <v>#REF!</v>
      </c>
      <c r="AC38" s="58" t="e">
        <f t="shared" ca="1" si="14"/>
        <v>#REF!</v>
      </c>
      <c r="AD38" s="58" t="e">
        <f t="shared" ca="1" si="14"/>
        <v>#REF!</v>
      </c>
      <c r="AE38" s="58" t="e">
        <f t="shared" ca="1" si="14"/>
        <v>#REF!</v>
      </c>
      <c r="AF38" s="58" t="e">
        <f t="shared" ca="1" si="14"/>
        <v>#REF!</v>
      </c>
      <c r="AG38" s="58" t="e">
        <f t="shared" ca="1" si="14"/>
        <v>#REF!</v>
      </c>
      <c r="AH38" s="58" t="e">
        <f t="shared" ca="1" si="14"/>
        <v>#REF!</v>
      </c>
    </row>
    <row r="39" spans="1:34">
      <c r="A39" s="753"/>
      <c r="B39" s="46" t="s">
        <v>71</v>
      </c>
      <c r="C39" s="58"/>
      <c r="D39" s="58" t="e">
        <f t="shared" ref="D39:AH39" ca="1" si="15">D37-D38</f>
        <v>#REF!</v>
      </c>
      <c r="E39" s="58" t="e">
        <f t="shared" ca="1" si="15"/>
        <v>#REF!</v>
      </c>
      <c r="F39" s="58" t="e">
        <f t="shared" ca="1" si="15"/>
        <v>#REF!</v>
      </c>
      <c r="G39" s="58" t="e">
        <f t="shared" ca="1" si="15"/>
        <v>#REF!</v>
      </c>
      <c r="H39" s="58" t="e">
        <f t="shared" ca="1" si="15"/>
        <v>#REF!</v>
      </c>
      <c r="I39" s="58" t="e">
        <f t="shared" ca="1" si="15"/>
        <v>#REF!</v>
      </c>
      <c r="J39" s="58" t="e">
        <f t="shared" ca="1" si="15"/>
        <v>#REF!</v>
      </c>
      <c r="K39" s="58" t="e">
        <f t="shared" ca="1" si="15"/>
        <v>#REF!</v>
      </c>
      <c r="L39" s="58" t="e">
        <f t="shared" ca="1" si="15"/>
        <v>#REF!</v>
      </c>
      <c r="M39" s="58" t="e">
        <f t="shared" ca="1" si="15"/>
        <v>#REF!</v>
      </c>
      <c r="N39" s="58" t="e">
        <f t="shared" ca="1" si="15"/>
        <v>#REF!</v>
      </c>
      <c r="O39" s="58" t="e">
        <f t="shared" ca="1" si="15"/>
        <v>#REF!</v>
      </c>
      <c r="P39" s="58" t="e">
        <f t="shared" ca="1" si="15"/>
        <v>#REF!</v>
      </c>
      <c r="Q39" s="58" t="e">
        <f t="shared" ca="1" si="15"/>
        <v>#REF!</v>
      </c>
      <c r="R39" s="58" t="e">
        <f t="shared" ca="1" si="15"/>
        <v>#REF!</v>
      </c>
      <c r="S39" s="58" t="e">
        <f t="shared" ca="1" si="15"/>
        <v>#REF!</v>
      </c>
      <c r="T39" s="58" t="e">
        <f t="shared" ca="1" si="15"/>
        <v>#REF!</v>
      </c>
      <c r="U39" s="58" t="e">
        <f t="shared" ca="1" si="15"/>
        <v>#REF!</v>
      </c>
      <c r="V39" s="58" t="e">
        <f t="shared" ca="1" si="15"/>
        <v>#REF!</v>
      </c>
      <c r="W39" s="58" t="e">
        <f t="shared" ca="1" si="15"/>
        <v>#REF!</v>
      </c>
      <c r="X39" s="58" t="e">
        <f t="shared" ca="1" si="15"/>
        <v>#REF!</v>
      </c>
      <c r="Y39" s="58" t="e">
        <f t="shared" ca="1" si="15"/>
        <v>#REF!</v>
      </c>
      <c r="Z39" s="58" t="e">
        <f t="shared" ca="1" si="15"/>
        <v>#REF!</v>
      </c>
      <c r="AA39" s="58" t="e">
        <f t="shared" ca="1" si="15"/>
        <v>#REF!</v>
      </c>
      <c r="AB39" s="58" t="e">
        <f t="shared" ca="1" si="15"/>
        <v>#REF!</v>
      </c>
      <c r="AC39" s="58" t="e">
        <f t="shared" ca="1" si="15"/>
        <v>#REF!</v>
      </c>
      <c r="AD39" s="58" t="e">
        <f t="shared" ca="1" si="15"/>
        <v>#REF!</v>
      </c>
      <c r="AE39" s="58" t="e">
        <f t="shared" ca="1" si="15"/>
        <v>#REF!</v>
      </c>
      <c r="AF39" s="58" t="e">
        <f t="shared" ca="1" si="15"/>
        <v>#REF!</v>
      </c>
      <c r="AG39" s="58" t="e">
        <f t="shared" ca="1" si="15"/>
        <v>#REF!</v>
      </c>
      <c r="AH39" s="58" t="e">
        <f t="shared" ca="1" si="15"/>
        <v>#REF!</v>
      </c>
    </row>
    <row r="40" spans="1:34">
      <c r="A40" s="53"/>
      <c r="B40" s="208"/>
      <c r="C40" s="60"/>
      <c r="D40" s="60"/>
      <c r="E40" s="60"/>
      <c r="F40" s="60"/>
      <c r="G40" s="60"/>
      <c r="H40" s="60"/>
      <c r="I40" s="60"/>
      <c r="J40" s="60"/>
      <c r="K40" s="60"/>
      <c r="L40" s="60"/>
      <c r="M40" s="60"/>
      <c r="N40" s="60"/>
      <c r="O40" s="60"/>
      <c r="P40" s="60"/>
      <c r="Q40" s="60"/>
      <c r="R40" s="60"/>
      <c r="S40" s="60"/>
      <c r="T40" s="60"/>
      <c r="U40" s="60"/>
      <c r="V40" s="60"/>
      <c r="W40" s="60"/>
      <c r="X40" s="60"/>
      <c r="Y40" s="60"/>
      <c r="Z40" s="60"/>
      <c r="AA40" s="60"/>
      <c r="AB40" s="60"/>
      <c r="AC40" s="60"/>
      <c r="AD40" s="60"/>
      <c r="AE40" s="60"/>
      <c r="AF40" s="60"/>
      <c r="AG40" s="60"/>
      <c r="AH40" s="60"/>
    </row>
    <row r="41" spans="1:34">
      <c r="A41" s="751" t="s">
        <v>177</v>
      </c>
      <c r="B41" s="46" t="s">
        <v>3</v>
      </c>
      <c r="C41" s="58"/>
      <c r="D41" s="58">
        <f ca="1">SUMIF(Производство_План!$B$8:$B$374,D$5,Производство_План!$BV$8:$BV$374)</f>
        <v>0</v>
      </c>
      <c r="E41" s="58">
        <f ca="1">SUMIF(Производство_План!$B$8:$B$374,E$5,Производство_План!$BV$8:$BV$374)</f>
        <v>0</v>
      </c>
      <c r="F41" s="58">
        <f ca="1">SUMIF(Производство_План!$B$8:$B$374,F$5,Производство_План!$BV$8:$BV$374)</f>
        <v>0</v>
      </c>
      <c r="G41" s="58">
        <f ca="1">SUMIF(Производство_План!$B$8:$B$374,G$5,Производство_План!$BV$8:$BV$374)</f>
        <v>0</v>
      </c>
      <c r="H41" s="58">
        <f ca="1">SUMIF(Производство_План!$B$8:$B$374,H$5,Производство_План!$BV$8:$BV$374)</f>
        <v>0</v>
      </c>
      <c r="I41" s="58">
        <f ca="1">SUMIF(Производство_План!$B$8:$B$374,I$5,Производство_План!$BV$8:$BV$374)</f>
        <v>0</v>
      </c>
      <c r="J41" s="58">
        <f ca="1">SUMIF(Производство_План!$B$8:$B$374,J$5,Производство_План!$BV$8:$BV$374)</f>
        <v>0</v>
      </c>
      <c r="K41" s="58">
        <f ca="1">SUMIF(Производство_План!$B$8:$B$374,K$5,Производство_План!$BV$8:$BV$374)</f>
        <v>0</v>
      </c>
      <c r="L41" s="58">
        <f ca="1">SUMIF(Производство_План!$B$8:$B$374,L$5,Производство_План!$BV$8:$BV$374)</f>
        <v>0</v>
      </c>
      <c r="M41" s="58">
        <f ca="1">SUMIF(Производство_План!$B$8:$B$374,M$5,Производство_План!$BV$8:$BV$374)</f>
        <v>0</v>
      </c>
      <c r="N41" s="58">
        <f ca="1">SUMIF(Производство_План!$B$8:$B$374,N$5,Производство_План!$BV$8:$BV$374)</f>
        <v>0</v>
      </c>
      <c r="O41" s="58">
        <f ca="1">SUMIF(Производство_План!$B$8:$B$374,O$5,Производство_План!$BV$8:$BV$374)</f>
        <v>0</v>
      </c>
      <c r="P41" s="58">
        <f ca="1">SUMIF(Производство_План!$B$8:$B$374,P$5,Производство_План!$BV$8:$BV$374)</f>
        <v>0</v>
      </c>
      <c r="Q41" s="58">
        <f ca="1">SUMIF(Производство_План!$B$8:$B$374,Q$5,Производство_План!$BV$8:$BV$374)</f>
        <v>0</v>
      </c>
      <c r="R41" s="58">
        <f ca="1">SUMIF(Производство_План!$B$8:$B$374,R$5,Производство_План!$BV$8:$BV$374)</f>
        <v>0</v>
      </c>
      <c r="S41" s="58">
        <f ca="1">SUMIF(Производство_План!$B$8:$B$374,S$5,Производство_План!$BV$8:$BV$374)</f>
        <v>0</v>
      </c>
      <c r="T41" s="58">
        <f ca="1">SUMIF(Производство_План!$B$8:$B$374,T$5,Производство_План!$BV$8:$BV$374)</f>
        <v>0</v>
      </c>
      <c r="U41" s="58">
        <f ca="1">SUMIF(Производство_План!$B$8:$B$374,U$5,Производство_План!$BV$8:$BV$374)</f>
        <v>0</v>
      </c>
      <c r="V41" s="58">
        <f ca="1">SUMIF(Производство_План!$B$8:$B$374,V$5,Производство_План!$BV$8:$BV$374)</f>
        <v>0</v>
      </c>
      <c r="W41" s="58">
        <f ca="1">SUMIF(Производство_План!$B$8:$B$374,W$5,Производство_План!$BV$8:$BV$374)</f>
        <v>0</v>
      </c>
      <c r="X41" s="58">
        <f ca="1">SUMIF(Производство_План!$B$8:$B$374,X$5,Производство_План!$BV$8:$BV$374)</f>
        <v>0</v>
      </c>
      <c r="Y41" s="58">
        <f ca="1">SUMIF(Производство_План!$B$8:$B$374,Y$5,Производство_План!$BV$8:$BV$374)</f>
        <v>0</v>
      </c>
      <c r="Z41" s="58">
        <f ca="1">SUMIF(Производство_План!$B$8:$B$374,Z$5,Производство_План!$BV$8:$BV$374)</f>
        <v>0</v>
      </c>
      <c r="AA41" s="58">
        <f ca="1">SUMIF(Производство_План!$B$8:$B$374,AA$5,Производство_План!$BV$8:$BV$374)</f>
        <v>0</v>
      </c>
      <c r="AB41" s="58">
        <f ca="1">SUMIF(Производство_План!$B$8:$B$374,AB$5,Производство_План!$BV$8:$BV$374)</f>
        <v>0</v>
      </c>
      <c r="AC41" s="58">
        <f ca="1">SUMIF(Производство_План!$B$8:$B$374,AC$5,Производство_План!$BV$8:$BV$374)</f>
        <v>0</v>
      </c>
      <c r="AD41" s="58">
        <f ca="1">SUMIF(Производство_План!$B$8:$B$374,AD$5,Производство_План!$BV$8:$BV$374)</f>
        <v>0</v>
      </c>
      <c r="AE41" s="58">
        <f ca="1">SUMIF(Производство_План!$B$8:$B$374,AE$5,Производство_План!$BV$8:$BV$374)</f>
        <v>0</v>
      </c>
      <c r="AF41" s="58">
        <f ca="1">SUMIF(Производство_План!$B$8:$B$374,AF$5,Производство_План!$BV$8:$BV$374)</f>
        <v>0</v>
      </c>
      <c r="AG41" s="58">
        <f ca="1">SUMIF(Производство_План!$B$8:$B$374,AG$5,Производство_План!$BV$8:$BV$374)</f>
        <v>0</v>
      </c>
      <c r="AH41" s="58">
        <f ca="1">SUMIF(Производство_План!$B$8:$B$374,AH$5,Производство_План!$BV$8:$BV$374)</f>
        <v>0</v>
      </c>
    </row>
    <row r="42" spans="1:34">
      <c r="A42" s="752"/>
      <c r="B42" s="46" t="s">
        <v>4</v>
      </c>
      <c r="C42" s="58"/>
      <c r="D42" s="58" t="e">
        <f ca="1">SUMIF(#REF!,D5,#REF!)</f>
        <v>#REF!</v>
      </c>
      <c r="E42" s="58" t="e">
        <f ca="1">SUMIF(#REF!,E5,#REF!)</f>
        <v>#REF!</v>
      </c>
      <c r="F42" s="58" t="e">
        <f ca="1">SUMIF(#REF!,F5,#REF!)</f>
        <v>#REF!</v>
      </c>
      <c r="G42" s="58" t="e">
        <f ca="1">SUMIF(#REF!,G5,#REF!)</f>
        <v>#REF!</v>
      </c>
      <c r="H42" s="58" t="e">
        <f ca="1">SUMIF(#REF!,H5,#REF!)</f>
        <v>#REF!</v>
      </c>
      <c r="I42" s="58" t="e">
        <f ca="1">SUMIF(#REF!,I5,#REF!)</f>
        <v>#REF!</v>
      </c>
      <c r="J42" s="58" t="e">
        <f ca="1">SUMIF(#REF!,J5,#REF!)</f>
        <v>#REF!</v>
      </c>
      <c r="K42" s="58" t="e">
        <f ca="1">SUMIF(#REF!,K5,#REF!)</f>
        <v>#REF!</v>
      </c>
      <c r="L42" s="58" t="e">
        <f ca="1">SUMIF(#REF!,L5,#REF!)</f>
        <v>#REF!</v>
      </c>
      <c r="M42" s="58" t="e">
        <f ca="1">SUMIF(#REF!,M5,#REF!)</f>
        <v>#REF!</v>
      </c>
      <c r="N42" s="58" t="e">
        <f ca="1">SUMIF(#REF!,N5,#REF!)</f>
        <v>#REF!</v>
      </c>
      <c r="O42" s="58" t="e">
        <f ca="1">SUMIF(#REF!,O5,#REF!)</f>
        <v>#REF!</v>
      </c>
      <c r="P42" s="58" t="e">
        <f ca="1">SUMIF(#REF!,P5,#REF!)</f>
        <v>#REF!</v>
      </c>
      <c r="Q42" s="58" t="e">
        <f ca="1">SUMIF(#REF!,Q5,#REF!)</f>
        <v>#REF!</v>
      </c>
      <c r="R42" s="58" t="e">
        <f ca="1">SUMIF(#REF!,R5,#REF!)</f>
        <v>#REF!</v>
      </c>
      <c r="S42" s="58" t="e">
        <f ca="1">SUMIF(#REF!,S5,#REF!)</f>
        <v>#REF!</v>
      </c>
      <c r="T42" s="58" t="e">
        <f ca="1">SUMIF(#REF!,T5,#REF!)</f>
        <v>#REF!</v>
      </c>
      <c r="U42" s="58" t="e">
        <f ca="1">SUMIF(#REF!,U5,#REF!)</f>
        <v>#REF!</v>
      </c>
      <c r="V42" s="58" t="e">
        <f ca="1">SUMIF(#REF!,V5,#REF!)</f>
        <v>#REF!</v>
      </c>
      <c r="W42" s="58" t="e">
        <f ca="1">SUMIF(#REF!,W5,#REF!)</f>
        <v>#REF!</v>
      </c>
      <c r="X42" s="58" t="e">
        <f ca="1">SUMIF(#REF!,X5,#REF!)</f>
        <v>#REF!</v>
      </c>
      <c r="Y42" s="58" t="e">
        <f ca="1">SUMIF(#REF!,Y5,#REF!)</f>
        <v>#REF!</v>
      </c>
      <c r="Z42" s="58" t="e">
        <f ca="1">SUMIF(#REF!,Z5,#REF!)</f>
        <v>#REF!</v>
      </c>
      <c r="AA42" s="58" t="e">
        <f ca="1">SUMIF(#REF!,AA5,#REF!)</f>
        <v>#REF!</v>
      </c>
      <c r="AB42" s="58" t="e">
        <f ca="1">SUMIF(#REF!,AB5,#REF!)</f>
        <v>#REF!</v>
      </c>
      <c r="AC42" s="58" t="e">
        <f ca="1">SUMIF(#REF!,AC5,#REF!)</f>
        <v>#REF!</v>
      </c>
      <c r="AD42" s="58" t="e">
        <f ca="1">SUMIF(#REF!,AD5,#REF!)</f>
        <v>#REF!</v>
      </c>
      <c r="AE42" s="58" t="e">
        <f ca="1">SUMIF(#REF!,AE5,#REF!)</f>
        <v>#REF!</v>
      </c>
      <c r="AF42" s="58" t="e">
        <f ca="1">SUMIF(#REF!,AF5,#REF!)</f>
        <v>#REF!</v>
      </c>
      <c r="AG42" s="58" t="e">
        <f ca="1">SUMIF(#REF!,AG5,#REF!)</f>
        <v>#REF!</v>
      </c>
      <c r="AH42" s="58" t="e">
        <f ca="1">SUMIF(#REF!,AH5,#REF!)</f>
        <v>#REF!</v>
      </c>
    </row>
    <row r="43" spans="1:34">
      <c r="A43" s="752"/>
      <c r="B43" s="46" t="s">
        <v>68</v>
      </c>
      <c r="C43" s="58"/>
      <c r="D43" s="58" t="e">
        <f t="shared" ref="D43:AH43" ca="1" si="16">D41-D42</f>
        <v>#REF!</v>
      </c>
      <c r="E43" s="58" t="e">
        <f t="shared" ca="1" si="16"/>
        <v>#REF!</v>
      </c>
      <c r="F43" s="58" t="e">
        <f t="shared" ca="1" si="16"/>
        <v>#REF!</v>
      </c>
      <c r="G43" s="58" t="e">
        <f t="shared" ca="1" si="16"/>
        <v>#REF!</v>
      </c>
      <c r="H43" s="58" t="e">
        <f t="shared" ca="1" si="16"/>
        <v>#REF!</v>
      </c>
      <c r="I43" s="58" t="e">
        <f t="shared" ca="1" si="16"/>
        <v>#REF!</v>
      </c>
      <c r="J43" s="58" t="e">
        <f t="shared" ca="1" si="16"/>
        <v>#REF!</v>
      </c>
      <c r="K43" s="58" t="e">
        <f t="shared" ca="1" si="16"/>
        <v>#REF!</v>
      </c>
      <c r="L43" s="58" t="e">
        <f t="shared" ca="1" si="16"/>
        <v>#REF!</v>
      </c>
      <c r="M43" s="58" t="e">
        <f t="shared" ca="1" si="16"/>
        <v>#REF!</v>
      </c>
      <c r="N43" s="58" t="e">
        <f t="shared" ca="1" si="16"/>
        <v>#REF!</v>
      </c>
      <c r="O43" s="58" t="e">
        <f t="shared" ca="1" si="16"/>
        <v>#REF!</v>
      </c>
      <c r="P43" s="58" t="e">
        <f t="shared" ca="1" si="16"/>
        <v>#REF!</v>
      </c>
      <c r="Q43" s="58" t="e">
        <f t="shared" ca="1" si="16"/>
        <v>#REF!</v>
      </c>
      <c r="R43" s="58" t="e">
        <f t="shared" ca="1" si="16"/>
        <v>#REF!</v>
      </c>
      <c r="S43" s="58" t="e">
        <f t="shared" ca="1" si="16"/>
        <v>#REF!</v>
      </c>
      <c r="T43" s="58" t="e">
        <f t="shared" ca="1" si="16"/>
        <v>#REF!</v>
      </c>
      <c r="U43" s="58" t="e">
        <f t="shared" ca="1" si="16"/>
        <v>#REF!</v>
      </c>
      <c r="V43" s="58" t="e">
        <f t="shared" ca="1" si="16"/>
        <v>#REF!</v>
      </c>
      <c r="W43" s="58" t="e">
        <f t="shared" ca="1" si="16"/>
        <v>#REF!</v>
      </c>
      <c r="X43" s="58" t="e">
        <f t="shared" ca="1" si="16"/>
        <v>#REF!</v>
      </c>
      <c r="Y43" s="58" t="e">
        <f t="shared" ca="1" si="16"/>
        <v>#REF!</v>
      </c>
      <c r="Z43" s="58" t="e">
        <f t="shared" ca="1" si="16"/>
        <v>#REF!</v>
      </c>
      <c r="AA43" s="58" t="e">
        <f t="shared" ca="1" si="16"/>
        <v>#REF!</v>
      </c>
      <c r="AB43" s="58" t="e">
        <f t="shared" ca="1" si="16"/>
        <v>#REF!</v>
      </c>
      <c r="AC43" s="58" t="e">
        <f t="shared" ca="1" si="16"/>
        <v>#REF!</v>
      </c>
      <c r="AD43" s="58" t="e">
        <f t="shared" ca="1" si="16"/>
        <v>#REF!</v>
      </c>
      <c r="AE43" s="58" t="e">
        <f t="shared" ca="1" si="16"/>
        <v>#REF!</v>
      </c>
      <c r="AF43" s="58" t="e">
        <f t="shared" ca="1" si="16"/>
        <v>#REF!</v>
      </c>
      <c r="AG43" s="58" t="e">
        <f t="shared" ca="1" si="16"/>
        <v>#REF!</v>
      </c>
      <c r="AH43" s="58" t="e">
        <f t="shared" ca="1" si="16"/>
        <v>#REF!</v>
      </c>
    </row>
    <row r="44" spans="1:34">
      <c r="A44" s="752"/>
      <c r="B44" s="46" t="s">
        <v>69</v>
      </c>
      <c r="C44" s="58"/>
      <c r="D44" s="58">
        <f ca="1">D41</f>
        <v>0</v>
      </c>
      <c r="E44" s="58">
        <f t="shared" ref="E44:AH45" ca="1" si="17">E41+D44</f>
        <v>0</v>
      </c>
      <c r="F44" s="58">
        <f t="shared" ca="1" si="17"/>
        <v>0</v>
      </c>
      <c r="G44" s="58">
        <f t="shared" ca="1" si="17"/>
        <v>0</v>
      </c>
      <c r="H44" s="58">
        <f t="shared" ca="1" si="17"/>
        <v>0</v>
      </c>
      <c r="I44" s="58">
        <f t="shared" ca="1" si="17"/>
        <v>0</v>
      </c>
      <c r="J44" s="58">
        <f t="shared" ca="1" si="17"/>
        <v>0</v>
      </c>
      <c r="K44" s="58">
        <f t="shared" ca="1" si="17"/>
        <v>0</v>
      </c>
      <c r="L44" s="58">
        <f t="shared" ca="1" si="17"/>
        <v>0</v>
      </c>
      <c r="M44" s="58">
        <f t="shared" ca="1" si="17"/>
        <v>0</v>
      </c>
      <c r="N44" s="58">
        <f t="shared" ca="1" si="17"/>
        <v>0</v>
      </c>
      <c r="O44" s="58">
        <f t="shared" ca="1" si="17"/>
        <v>0</v>
      </c>
      <c r="P44" s="58">
        <f t="shared" ca="1" si="17"/>
        <v>0</v>
      </c>
      <c r="Q44" s="58">
        <f t="shared" ca="1" si="17"/>
        <v>0</v>
      </c>
      <c r="R44" s="58">
        <f t="shared" ca="1" si="17"/>
        <v>0</v>
      </c>
      <c r="S44" s="58">
        <f t="shared" ca="1" si="17"/>
        <v>0</v>
      </c>
      <c r="T44" s="58">
        <f t="shared" ca="1" si="17"/>
        <v>0</v>
      </c>
      <c r="U44" s="58">
        <f t="shared" ca="1" si="17"/>
        <v>0</v>
      </c>
      <c r="V44" s="58">
        <f t="shared" ca="1" si="17"/>
        <v>0</v>
      </c>
      <c r="W44" s="58">
        <f t="shared" ca="1" si="17"/>
        <v>0</v>
      </c>
      <c r="X44" s="58">
        <f t="shared" ca="1" si="17"/>
        <v>0</v>
      </c>
      <c r="Y44" s="58">
        <f t="shared" ca="1" si="17"/>
        <v>0</v>
      </c>
      <c r="Z44" s="58">
        <f t="shared" ca="1" si="17"/>
        <v>0</v>
      </c>
      <c r="AA44" s="58">
        <f t="shared" ca="1" si="17"/>
        <v>0</v>
      </c>
      <c r="AB44" s="58">
        <f t="shared" ca="1" si="17"/>
        <v>0</v>
      </c>
      <c r="AC44" s="58">
        <f t="shared" ca="1" si="17"/>
        <v>0</v>
      </c>
      <c r="AD44" s="58">
        <f t="shared" ca="1" si="17"/>
        <v>0</v>
      </c>
      <c r="AE44" s="58">
        <f t="shared" ca="1" si="17"/>
        <v>0</v>
      </c>
      <c r="AF44" s="58">
        <f t="shared" ca="1" si="17"/>
        <v>0</v>
      </c>
      <c r="AG44" s="58">
        <f t="shared" ca="1" si="17"/>
        <v>0</v>
      </c>
      <c r="AH44" s="58">
        <f t="shared" ca="1" si="17"/>
        <v>0</v>
      </c>
    </row>
    <row r="45" spans="1:34">
      <c r="A45" s="752"/>
      <c r="B45" s="46" t="s">
        <v>70</v>
      </c>
      <c r="C45" s="58"/>
      <c r="D45" s="58" t="e">
        <f ca="1">D42</f>
        <v>#REF!</v>
      </c>
      <c r="E45" s="58" t="e">
        <f t="shared" ca="1" si="17"/>
        <v>#REF!</v>
      </c>
      <c r="F45" s="58" t="e">
        <f t="shared" ca="1" si="17"/>
        <v>#REF!</v>
      </c>
      <c r="G45" s="58" t="e">
        <f t="shared" ca="1" si="17"/>
        <v>#REF!</v>
      </c>
      <c r="H45" s="58" t="e">
        <f t="shared" ca="1" si="17"/>
        <v>#REF!</v>
      </c>
      <c r="I45" s="58" t="e">
        <f t="shared" ca="1" si="17"/>
        <v>#REF!</v>
      </c>
      <c r="J45" s="58" t="e">
        <f t="shared" ca="1" si="17"/>
        <v>#REF!</v>
      </c>
      <c r="K45" s="58" t="e">
        <f t="shared" ca="1" si="17"/>
        <v>#REF!</v>
      </c>
      <c r="L45" s="58" t="e">
        <f t="shared" ca="1" si="17"/>
        <v>#REF!</v>
      </c>
      <c r="M45" s="58" t="e">
        <f t="shared" ca="1" si="17"/>
        <v>#REF!</v>
      </c>
      <c r="N45" s="58" t="e">
        <f t="shared" ca="1" si="17"/>
        <v>#REF!</v>
      </c>
      <c r="O45" s="58" t="e">
        <f t="shared" ca="1" si="17"/>
        <v>#REF!</v>
      </c>
      <c r="P45" s="58" t="e">
        <f t="shared" ca="1" si="17"/>
        <v>#REF!</v>
      </c>
      <c r="Q45" s="58" t="e">
        <f t="shared" ca="1" si="17"/>
        <v>#REF!</v>
      </c>
      <c r="R45" s="58" t="e">
        <f t="shared" ca="1" si="17"/>
        <v>#REF!</v>
      </c>
      <c r="S45" s="58" t="e">
        <f t="shared" ca="1" si="17"/>
        <v>#REF!</v>
      </c>
      <c r="T45" s="58" t="e">
        <f t="shared" ca="1" si="17"/>
        <v>#REF!</v>
      </c>
      <c r="U45" s="58" t="e">
        <f t="shared" ca="1" si="17"/>
        <v>#REF!</v>
      </c>
      <c r="V45" s="58" t="e">
        <f t="shared" ca="1" si="17"/>
        <v>#REF!</v>
      </c>
      <c r="W45" s="58" t="e">
        <f t="shared" ca="1" si="17"/>
        <v>#REF!</v>
      </c>
      <c r="X45" s="58" t="e">
        <f t="shared" ca="1" si="17"/>
        <v>#REF!</v>
      </c>
      <c r="Y45" s="58" t="e">
        <f t="shared" ca="1" si="17"/>
        <v>#REF!</v>
      </c>
      <c r="Z45" s="58" t="e">
        <f t="shared" ca="1" si="17"/>
        <v>#REF!</v>
      </c>
      <c r="AA45" s="58" t="e">
        <f t="shared" ca="1" si="17"/>
        <v>#REF!</v>
      </c>
      <c r="AB45" s="58" t="e">
        <f t="shared" ca="1" si="17"/>
        <v>#REF!</v>
      </c>
      <c r="AC45" s="58" t="e">
        <f t="shared" ca="1" si="17"/>
        <v>#REF!</v>
      </c>
      <c r="AD45" s="58" t="e">
        <f t="shared" ca="1" si="17"/>
        <v>#REF!</v>
      </c>
      <c r="AE45" s="58" t="e">
        <f t="shared" ca="1" si="17"/>
        <v>#REF!</v>
      </c>
      <c r="AF45" s="58" t="e">
        <f t="shared" ca="1" si="17"/>
        <v>#REF!</v>
      </c>
      <c r="AG45" s="58" t="e">
        <f t="shared" ca="1" si="17"/>
        <v>#REF!</v>
      </c>
      <c r="AH45" s="58" t="e">
        <f t="shared" ca="1" si="17"/>
        <v>#REF!</v>
      </c>
    </row>
    <row r="46" spans="1:34">
      <c r="A46" s="753"/>
      <c r="B46" s="46" t="s">
        <v>71</v>
      </c>
      <c r="C46" s="58"/>
      <c r="D46" s="58" t="e">
        <f t="shared" ref="D46:AH46" ca="1" si="18">D44-D45</f>
        <v>#REF!</v>
      </c>
      <c r="E46" s="58" t="e">
        <f t="shared" ca="1" si="18"/>
        <v>#REF!</v>
      </c>
      <c r="F46" s="58" t="e">
        <f t="shared" ca="1" si="18"/>
        <v>#REF!</v>
      </c>
      <c r="G46" s="58" t="e">
        <f t="shared" ca="1" si="18"/>
        <v>#REF!</v>
      </c>
      <c r="H46" s="58" t="e">
        <f t="shared" ca="1" si="18"/>
        <v>#REF!</v>
      </c>
      <c r="I46" s="58" t="e">
        <f t="shared" ca="1" si="18"/>
        <v>#REF!</v>
      </c>
      <c r="J46" s="58" t="e">
        <f t="shared" ca="1" si="18"/>
        <v>#REF!</v>
      </c>
      <c r="K46" s="58" t="e">
        <f t="shared" ca="1" si="18"/>
        <v>#REF!</v>
      </c>
      <c r="L46" s="58" t="e">
        <f t="shared" ca="1" si="18"/>
        <v>#REF!</v>
      </c>
      <c r="M46" s="58" t="e">
        <f t="shared" ca="1" si="18"/>
        <v>#REF!</v>
      </c>
      <c r="N46" s="58" t="e">
        <f t="shared" ca="1" si="18"/>
        <v>#REF!</v>
      </c>
      <c r="O46" s="58" t="e">
        <f t="shared" ca="1" si="18"/>
        <v>#REF!</v>
      </c>
      <c r="P46" s="58" t="e">
        <f t="shared" ca="1" si="18"/>
        <v>#REF!</v>
      </c>
      <c r="Q46" s="58" t="e">
        <f t="shared" ca="1" si="18"/>
        <v>#REF!</v>
      </c>
      <c r="R46" s="58" t="e">
        <f t="shared" ca="1" si="18"/>
        <v>#REF!</v>
      </c>
      <c r="S46" s="58" t="e">
        <f t="shared" ca="1" si="18"/>
        <v>#REF!</v>
      </c>
      <c r="T46" s="58" t="e">
        <f t="shared" ca="1" si="18"/>
        <v>#REF!</v>
      </c>
      <c r="U46" s="58" t="e">
        <f t="shared" ca="1" si="18"/>
        <v>#REF!</v>
      </c>
      <c r="V46" s="58" t="e">
        <f t="shared" ca="1" si="18"/>
        <v>#REF!</v>
      </c>
      <c r="W46" s="58" t="e">
        <f t="shared" ca="1" si="18"/>
        <v>#REF!</v>
      </c>
      <c r="X46" s="58" t="e">
        <f t="shared" ca="1" si="18"/>
        <v>#REF!</v>
      </c>
      <c r="Y46" s="58" t="e">
        <f t="shared" ca="1" si="18"/>
        <v>#REF!</v>
      </c>
      <c r="Z46" s="58" t="e">
        <f t="shared" ca="1" si="18"/>
        <v>#REF!</v>
      </c>
      <c r="AA46" s="58" t="e">
        <f t="shared" ca="1" si="18"/>
        <v>#REF!</v>
      </c>
      <c r="AB46" s="58" t="e">
        <f t="shared" ca="1" si="18"/>
        <v>#REF!</v>
      </c>
      <c r="AC46" s="58" t="e">
        <f t="shared" ca="1" si="18"/>
        <v>#REF!</v>
      </c>
      <c r="AD46" s="58" t="e">
        <f t="shared" ca="1" si="18"/>
        <v>#REF!</v>
      </c>
      <c r="AE46" s="58" t="e">
        <f t="shared" ca="1" si="18"/>
        <v>#REF!</v>
      </c>
      <c r="AF46" s="58" t="e">
        <f t="shared" ca="1" si="18"/>
        <v>#REF!</v>
      </c>
      <c r="AG46" s="58" t="e">
        <f t="shared" ca="1" si="18"/>
        <v>#REF!</v>
      </c>
      <c r="AH46" s="58" t="e">
        <f t="shared" ca="1" si="18"/>
        <v>#REF!</v>
      </c>
    </row>
    <row r="47" spans="1:34">
      <c r="A47" s="53"/>
      <c r="B47" s="208"/>
      <c r="C47" s="60"/>
      <c r="D47" s="60"/>
      <c r="E47" s="60"/>
      <c r="F47" s="60"/>
      <c r="G47" s="60"/>
      <c r="H47" s="60"/>
      <c r="I47" s="60"/>
      <c r="J47" s="60"/>
      <c r="K47" s="60"/>
      <c r="L47" s="60"/>
      <c r="M47" s="60"/>
      <c r="N47" s="60"/>
      <c r="O47" s="60"/>
      <c r="P47" s="60"/>
      <c r="Q47" s="60"/>
      <c r="R47" s="60"/>
      <c r="S47" s="60"/>
      <c r="T47" s="60"/>
      <c r="U47" s="60"/>
      <c r="V47" s="60"/>
      <c r="W47" s="60"/>
      <c r="X47" s="60"/>
      <c r="Y47" s="60"/>
      <c r="Z47" s="60"/>
      <c r="AA47" s="60"/>
      <c r="AB47" s="60"/>
      <c r="AC47" s="60"/>
      <c r="AD47" s="60"/>
      <c r="AE47" s="60"/>
      <c r="AF47" s="60"/>
      <c r="AG47" s="60"/>
      <c r="AH47" s="60"/>
    </row>
    <row r="48" spans="1:34">
      <c r="A48" s="751" t="s">
        <v>178</v>
      </c>
      <c r="B48" s="46" t="s">
        <v>3</v>
      </c>
      <c r="C48" s="58"/>
      <c r="D48" s="58">
        <f ca="1">SUMIF(Производство_План!$B$8:$B$374,D$5,Производство_План!$BW$8:$BW$374)</f>
        <v>0</v>
      </c>
      <c r="E48" s="58">
        <f ca="1">SUMIF(Производство_План!$B$8:$B$374,E$5,Производство_План!$BW$8:$BW$374)</f>
        <v>0</v>
      </c>
      <c r="F48" s="58">
        <f ca="1">SUMIF(Производство_План!$B$8:$B$374,F$5,Производство_План!$BW$8:$BW$374)</f>
        <v>0</v>
      </c>
      <c r="G48" s="58">
        <f ca="1">SUMIF(Производство_План!$B$8:$B$374,G$5,Производство_План!$BW$8:$BW$374)</f>
        <v>0</v>
      </c>
      <c r="H48" s="58">
        <f ca="1">SUMIF(Производство_План!$B$8:$B$374,H$5,Производство_План!$BW$8:$BW$374)</f>
        <v>0</v>
      </c>
      <c r="I48" s="58">
        <f ca="1">SUMIF(Производство_План!$B$8:$B$374,I$5,Производство_План!$BW$8:$BW$374)</f>
        <v>0</v>
      </c>
      <c r="J48" s="58">
        <f ca="1">SUMIF(Производство_План!$B$8:$B$374,J$5,Производство_План!$BW$8:$BW$374)</f>
        <v>0</v>
      </c>
      <c r="K48" s="58">
        <f ca="1">SUMIF(Производство_План!$B$8:$B$374,K$5,Производство_План!$BW$8:$BW$374)</f>
        <v>0</v>
      </c>
      <c r="L48" s="58">
        <f ca="1">SUMIF(Производство_План!$B$8:$B$374,L$5,Производство_План!$BW$8:$BW$374)</f>
        <v>0</v>
      </c>
      <c r="M48" s="58">
        <f ca="1">SUMIF(Производство_План!$B$8:$B$374,M$5,Производство_План!$BW$8:$BW$374)</f>
        <v>0</v>
      </c>
      <c r="N48" s="58">
        <f ca="1">SUMIF(Производство_План!$B$8:$B$374,N$5,Производство_План!$BW$8:$BW$374)</f>
        <v>0</v>
      </c>
      <c r="O48" s="58">
        <f ca="1">SUMIF(Производство_План!$B$8:$B$374,O$5,Производство_План!$BW$8:$BW$374)</f>
        <v>0</v>
      </c>
      <c r="P48" s="58">
        <f ca="1">SUMIF(Производство_План!$B$8:$B$374,P$5,Производство_План!$BW$8:$BW$374)</f>
        <v>0</v>
      </c>
      <c r="Q48" s="58">
        <f ca="1">SUMIF(Производство_План!$B$8:$B$374,Q$5,Производство_План!$BW$8:$BW$374)</f>
        <v>0</v>
      </c>
      <c r="R48" s="58">
        <f ca="1">SUMIF(Производство_План!$B$8:$B$374,R$5,Производство_План!$BW$8:$BW$374)</f>
        <v>0</v>
      </c>
      <c r="S48" s="58">
        <f ca="1">SUMIF(Производство_План!$B$8:$B$374,S$5,Производство_План!$BW$8:$BW$374)</f>
        <v>0</v>
      </c>
      <c r="T48" s="58">
        <f ca="1">SUMIF(Производство_План!$B$8:$B$374,T$5,Производство_План!$BW$8:$BW$374)</f>
        <v>0</v>
      </c>
      <c r="U48" s="58">
        <f ca="1">SUMIF(Производство_План!$B$8:$B$374,U$5,Производство_План!$BW$8:$BW$374)</f>
        <v>0</v>
      </c>
      <c r="V48" s="58">
        <f ca="1">SUMIF(Производство_План!$B$8:$B$374,V$5,Производство_План!$BW$8:$BW$374)</f>
        <v>0</v>
      </c>
      <c r="W48" s="58">
        <f ca="1">SUMIF(Производство_План!$B$8:$B$374,W$5,Производство_План!$BW$8:$BW$374)</f>
        <v>0</v>
      </c>
      <c r="X48" s="58">
        <f ca="1">SUMIF(Производство_План!$B$8:$B$374,X$5,Производство_План!$BW$8:$BW$374)</f>
        <v>0</v>
      </c>
      <c r="Y48" s="58">
        <f ca="1">SUMIF(Производство_План!$B$8:$B$374,Y$5,Производство_План!$BW$8:$BW$374)</f>
        <v>0</v>
      </c>
      <c r="Z48" s="58">
        <f ca="1">SUMIF(Производство_План!$B$8:$B$374,Z$5,Производство_План!$BW$8:$BW$374)</f>
        <v>0</v>
      </c>
      <c r="AA48" s="58">
        <f ca="1">SUMIF(Производство_План!$B$8:$B$374,AA$5,Производство_План!$BW$8:$BW$374)</f>
        <v>0</v>
      </c>
      <c r="AB48" s="58">
        <f ca="1">SUMIF(Производство_План!$B$8:$B$374,AB$5,Производство_План!$BW$8:$BW$374)</f>
        <v>0</v>
      </c>
      <c r="AC48" s="58">
        <f ca="1">SUMIF(Производство_План!$B$8:$B$374,AC$5,Производство_План!$BW$8:$BW$374)</f>
        <v>0</v>
      </c>
      <c r="AD48" s="58">
        <f ca="1">SUMIF(Производство_План!$B$8:$B$374,AD$5,Производство_План!$BW$8:$BW$374)</f>
        <v>0</v>
      </c>
      <c r="AE48" s="58">
        <f ca="1">SUMIF(Производство_План!$B$8:$B$374,AE$5,Производство_План!$BW$8:$BW$374)</f>
        <v>0</v>
      </c>
      <c r="AF48" s="58">
        <f ca="1">SUMIF(Производство_План!$B$8:$B$374,AF$5,Производство_План!$BW$8:$BW$374)</f>
        <v>0</v>
      </c>
      <c r="AG48" s="58">
        <f ca="1">SUMIF(Производство_План!$B$8:$B$374,AG$5,Производство_План!$BW$8:$BW$374)</f>
        <v>0</v>
      </c>
      <c r="AH48" s="58">
        <f ca="1">SUMIF(Производство_План!$B$8:$B$374,AH$5,Производство_План!$BW$8:$BW$374)</f>
        <v>0</v>
      </c>
    </row>
    <row r="49" spans="1:34">
      <c r="A49" s="752"/>
      <c r="B49" s="46" t="s">
        <v>4</v>
      </c>
      <c r="C49" s="58"/>
      <c r="D49" s="58" t="e">
        <f ca="1">SUMIF(#REF!,D5,#REF!)</f>
        <v>#REF!</v>
      </c>
      <c r="E49" s="58" t="e">
        <f ca="1">SUMIF(#REF!,E5,#REF!)</f>
        <v>#REF!</v>
      </c>
      <c r="F49" s="58" t="e">
        <f ca="1">SUMIF(#REF!,F5,#REF!)</f>
        <v>#REF!</v>
      </c>
      <c r="G49" s="58" t="e">
        <f ca="1">SUMIF(#REF!,G5,#REF!)</f>
        <v>#REF!</v>
      </c>
      <c r="H49" s="58" t="e">
        <f ca="1">SUMIF(#REF!,H5,#REF!)</f>
        <v>#REF!</v>
      </c>
      <c r="I49" s="58" t="e">
        <f ca="1">SUMIF(#REF!,I5,#REF!)</f>
        <v>#REF!</v>
      </c>
      <c r="J49" s="58" t="e">
        <f ca="1">SUMIF(#REF!,J5,#REF!)</f>
        <v>#REF!</v>
      </c>
      <c r="K49" s="58" t="e">
        <f ca="1">SUMIF(#REF!,K5,#REF!)</f>
        <v>#REF!</v>
      </c>
      <c r="L49" s="58" t="e">
        <f ca="1">SUMIF(#REF!,L5,#REF!)</f>
        <v>#REF!</v>
      </c>
      <c r="M49" s="58" t="e">
        <f ca="1">SUMIF(#REF!,M5,#REF!)</f>
        <v>#REF!</v>
      </c>
      <c r="N49" s="58" t="e">
        <f ca="1">SUMIF(#REF!,N5,#REF!)</f>
        <v>#REF!</v>
      </c>
      <c r="O49" s="58" t="e">
        <f ca="1">SUMIF(#REF!,O5,#REF!)</f>
        <v>#REF!</v>
      </c>
      <c r="P49" s="58" t="e">
        <f ca="1">SUMIF(#REF!,P5,#REF!)</f>
        <v>#REF!</v>
      </c>
      <c r="Q49" s="58" t="e">
        <f ca="1">SUMIF(#REF!,Q5,#REF!)</f>
        <v>#REF!</v>
      </c>
      <c r="R49" s="58" t="e">
        <f ca="1">SUMIF(#REF!,R5,#REF!)</f>
        <v>#REF!</v>
      </c>
      <c r="S49" s="58" t="e">
        <f ca="1">SUMIF(#REF!,S5,#REF!)</f>
        <v>#REF!</v>
      </c>
      <c r="T49" s="58" t="e">
        <f ca="1">SUMIF(#REF!,T5,#REF!)</f>
        <v>#REF!</v>
      </c>
      <c r="U49" s="58" t="e">
        <f ca="1">SUMIF(#REF!,U5,#REF!)</f>
        <v>#REF!</v>
      </c>
      <c r="V49" s="58" t="e">
        <f ca="1">SUMIF(#REF!,V5,#REF!)</f>
        <v>#REF!</v>
      </c>
      <c r="W49" s="58" t="e">
        <f ca="1">SUMIF(#REF!,W5,#REF!)</f>
        <v>#REF!</v>
      </c>
      <c r="X49" s="58" t="e">
        <f ca="1">SUMIF(#REF!,X5,#REF!)</f>
        <v>#REF!</v>
      </c>
      <c r="Y49" s="58" t="e">
        <f ca="1">SUMIF(#REF!,Y5,#REF!)</f>
        <v>#REF!</v>
      </c>
      <c r="Z49" s="58" t="e">
        <f ca="1">SUMIF(#REF!,Z5,#REF!)</f>
        <v>#REF!</v>
      </c>
      <c r="AA49" s="58" t="e">
        <f ca="1">SUMIF(#REF!,AA5,#REF!)</f>
        <v>#REF!</v>
      </c>
      <c r="AB49" s="58" t="e">
        <f ca="1">SUMIF(#REF!,AB5,#REF!)</f>
        <v>#REF!</v>
      </c>
      <c r="AC49" s="58" t="e">
        <f ca="1">SUMIF(#REF!,AC5,#REF!)</f>
        <v>#REF!</v>
      </c>
      <c r="AD49" s="58" t="e">
        <f ca="1">SUMIF(#REF!,AD5,#REF!)</f>
        <v>#REF!</v>
      </c>
      <c r="AE49" s="58" t="e">
        <f ca="1">SUMIF(#REF!,AE5,#REF!)</f>
        <v>#REF!</v>
      </c>
      <c r="AF49" s="58" t="e">
        <f ca="1">SUMIF(#REF!,AF5,#REF!)</f>
        <v>#REF!</v>
      </c>
      <c r="AG49" s="58" t="e">
        <f ca="1">SUMIF(#REF!,AG5,#REF!)</f>
        <v>#REF!</v>
      </c>
      <c r="AH49" s="58" t="e">
        <f ca="1">SUMIF(#REF!,AH5,#REF!)</f>
        <v>#REF!</v>
      </c>
    </row>
    <row r="50" spans="1:34">
      <c r="A50" s="752"/>
      <c r="B50" s="46" t="s">
        <v>68</v>
      </c>
      <c r="C50" s="58"/>
      <c r="D50" s="58" t="e">
        <f t="shared" ref="D50:AH50" ca="1" si="19">D48-D49</f>
        <v>#REF!</v>
      </c>
      <c r="E50" s="58" t="e">
        <f t="shared" ca="1" si="19"/>
        <v>#REF!</v>
      </c>
      <c r="F50" s="58" t="e">
        <f t="shared" ca="1" si="19"/>
        <v>#REF!</v>
      </c>
      <c r="G50" s="58" t="e">
        <f t="shared" ca="1" si="19"/>
        <v>#REF!</v>
      </c>
      <c r="H50" s="58" t="e">
        <f t="shared" ca="1" si="19"/>
        <v>#REF!</v>
      </c>
      <c r="I50" s="58" t="e">
        <f t="shared" ca="1" si="19"/>
        <v>#REF!</v>
      </c>
      <c r="J50" s="58" t="e">
        <f t="shared" ca="1" si="19"/>
        <v>#REF!</v>
      </c>
      <c r="K50" s="58" t="e">
        <f t="shared" ca="1" si="19"/>
        <v>#REF!</v>
      </c>
      <c r="L50" s="58" t="e">
        <f t="shared" ca="1" si="19"/>
        <v>#REF!</v>
      </c>
      <c r="M50" s="58" t="e">
        <f t="shared" ca="1" si="19"/>
        <v>#REF!</v>
      </c>
      <c r="N50" s="58" t="e">
        <f t="shared" ca="1" si="19"/>
        <v>#REF!</v>
      </c>
      <c r="O50" s="58" t="e">
        <f t="shared" ca="1" si="19"/>
        <v>#REF!</v>
      </c>
      <c r="P50" s="58" t="e">
        <f t="shared" ca="1" si="19"/>
        <v>#REF!</v>
      </c>
      <c r="Q50" s="58" t="e">
        <f t="shared" ca="1" si="19"/>
        <v>#REF!</v>
      </c>
      <c r="R50" s="58" t="e">
        <f t="shared" ca="1" si="19"/>
        <v>#REF!</v>
      </c>
      <c r="S50" s="58" t="e">
        <f t="shared" ca="1" si="19"/>
        <v>#REF!</v>
      </c>
      <c r="T50" s="58" t="e">
        <f t="shared" ca="1" si="19"/>
        <v>#REF!</v>
      </c>
      <c r="U50" s="58" t="e">
        <f t="shared" ca="1" si="19"/>
        <v>#REF!</v>
      </c>
      <c r="V50" s="58" t="e">
        <f t="shared" ca="1" si="19"/>
        <v>#REF!</v>
      </c>
      <c r="W50" s="58" t="e">
        <f t="shared" ca="1" si="19"/>
        <v>#REF!</v>
      </c>
      <c r="X50" s="58" t="e">
        <f t="shared" ca="1" si="19"/>
        <v>#REF!</v>
      </c>
      <c r="Y50" s="58" t="e">
        <f t="shared" ca="1" si="19"/>
        <v>#REF!</v>
      </c>
      <c r="Z50" s="58" t="e">
        <f t="shared" ca="1" si="19"/>
        <v>#REF!</v>
      </c>
      <c r="AA50" s="58" t="e">
        <f t="shared" ca="1" si="19"/>
        <v>#REF!</v>
      </c>
      <c r="AB50" s="58" t="e">
        <f t="shared" ca="1" si="19"/>
        <v>#REF!</v>
      </c>
      <c r="AC50" s="58" t="e">
        <f t="shared" ca="1" si="19"/>
        <v>#REF!</v>
      </c>
      <c r="AD50" s="58" t="e">
        <f t="shared" ca="1" si="19"/>
        <v>#REF!</v>
      </c>
      <c r="AE50" s="58" t="e">
        <f t="shared" ca="1" si="19"/>
        <v>#REF!</v>
      </c>
      <c r="AF50" s="58" t="e">
        <f t="shared" ca="1" si="19"/>
        <v>#REF!</v>
      </c>
      <c r="AG50" s="58" t="e">
        <f t="shared" ca="1" si="19"/>
        <v>#REF!</v>
      </c>
      <c r="AH50" s="58" t="e">
        <f t="shared" ca="1" si="19"/>
        <v>#REF!</v>
      </c>
    </row>
    <row r="51" spans="1:34">
      <c r="A51" s="752"/>
      <c r="B51" s="46" t="s">
        <v>69</v>
      </c>
      <c r="C51" s="58"/>
      <c r="D51" s="58">
        <f ca="1">D48</f>
        <v>0</v>
      </c>
      <c r="E51" s="58">
        <f t="shared" ref="E51:AH52" ca="1" si="20">E48+D51</f>
        <v>0</v>
      </c>
      <c r="F51" s="58">
        <f t="shared" ca="1" si="20"/>
        <v>0</v>
      </c>
      <c r="G51" s="58">
        <f t="shared" ca="1" si="20"/>
        <v>0</v>
      </c>
      <c r="H51" s="58">
        <f t="shared" ca="1" si="20"/>
        <v>0</v>
      </c>
      <c r="I51" s="58">
        <f t="shared" ca="1" si="20"/>
        <v>0</v>
      </c>
      <c r="J51" s="58">
        <f t="shared" ca="1" si="20"/>
        <v>0</v>
      </c>
      <c r="K51" s="58">
        <f t="shared" ca="1" si="20"/>
        <v>0</v>
      </c>
      <c r="L51" s="58">
        <f t="shared" ca="1" si="20"/>
        <v>0</v>
      </c>
      <c r="M51" s="58">
        <f t="shared" ca="1" si="20"/>
        <v>0</v>
      </c>
      <c r="N51" s="58">
        <f t="shared" ca="1" si="20"/>
        <v>0</v>
      </c>
      <c r="O51" s="58">
        <f t="shared" ca="1" si="20"/>
        <v>0</v>
      </c>
      <c r="P51" s="58">
        <f t="shared" ca="1" si="20"/>
        <v>0</v>
      </c>
      <c r="Q51" s="58">
        <f t="shared" ca="1" si="20"/>
        <v>0</v>
      </c>
      <c r="R51" s="58">
        <f t="shared" ca="1" si="20"/>
        <v>0</v>
      </c>
      <c r="S51" s="58">
        <f t="shared" ca="1" si="20"/>
        <v>0</v>
      </c>
      <c r="T51" s="58">
        <f t="shared" ca="1" si="20"/>
        <v>0</v>
      </c>
      <c r="U51" s="58">
        <f t="shared" ca="1" si="20"/>
        <v>0</v>
      </c>
      <c r="V51" s="58">
        <f t="shared" ca="1" si="20"/>
        <v>0</v>
      </c>
      <c r="W51" s="58">
        <f t="shared" ca="1" si="20"/>
        <v>0</v>
      </c>
      <c r="X51" s="58">
        <f t="shared" ca="1" si="20"/>
        <v>0</v>
      </c>
      <c r="Y51" s="58">
        <f t="shared" ca="1" si="20"/>
        <v>0</v>
      </c>
      <c r="Z51" s="58">
        <f t="shared" ca="1" si="20"/>
        <v>0</v>
      </c>
      <c r="AA51" s="58">
        <f t="shared" ca="1" si="20"/>
        <v>0</v>
      </c>
      <c r="AB51" s="58">
        <f t="shared" ca="1" si="20"/>
        <v>0</v>
      </c>
      <c r="AC51" s="58">
        <f t="shared" ca="1" si="20"/>
        <v>0</v>
      </c>
      <c r="AD51" s="58">
        <f t="shared" ca="1" si="20"/>
        <v>0</v>
      </c>
      <c r="AE51" s="58">
        <f t="shared" ca="1" si="20"/>
        <v>0</v>
      </c>
      <c r="AF51" s="58">
        <f t="shared" ca="1" si="20"/>
        <v>0</v>
      </c>
      <c r="AG51" s="58">
        <f t="shared" ca="1" si="20"/>
        <v>0</v>
      </c>
      <c r="AH51" s="58">
        <f t="shared" ca="1" si="20"/>
        <v>0</v>
      </c>
    </row>
    <row r="52" spans="1:34">
      <c r="A52" s="752"/>
      <c r="B52" s="46" t="s">
        <v>70</v>
      </c>
      <c r="C52" s="58"/>
      <c r="D52" s="58" t="e">
        <f ca="1">D49</f>
        <v>#REF!</v>
      </c>
      <c r="E52" s="58" t="e">
        <f t="shared" ca="1" si="20"/>
        <v>#REF!</v>
      </c>
      <c r="F52" s="58" t="e">
        <f t="shared" ca="1" si="20"/>
        <v>#REF!</v>
      </c>
      <c r="G52" s="58" t="e">
        <f t="shared" ca="1" si="20"/>
        <v>#REF!</v>
      </c>
      <c r="H52" s="58" t="e">
        <f t="shared" ca="1" si="20"/>
        <v>#REF!</v>
      </c>
      <c r="I52" s="58" t="e">
        <f t="shared" ca="1" si="20"/>
        <v>#REF!</v>
      </c>
      <c r="J52" s="58" t="e">
        <f t="shared" ca="1" si="20"/>
        <v>#REF!</v>
      </c>
      <c r="K52" s="58" t="e">
        <f t="shared" ca="1" si="20"/>
        <v>#REF!</v>
      </c>
      <c r="L52" s="58" t="e">
        <f t="shared" ca="1" si="20"/>
        <v>#REF!</v>
      </c>
      <c r="M52" s="58" t="e">
        <f t="shared" ca="1" si="20"/>
        <v>#REF!</v>
      </c>
      <c r="N52" s="58" t="e">
        <f t="shared" ca="1" si="20"/>
        <v>#REF!</v>
      </c>
      <c r="O52" s="58" t="e">
        <f t="shared" ca="1" si="20"/>
        <v>#REF!</v>
      </c>
      <c r="P52" s="58" t="e">
        <f t="shared" ca="1" si="20"/>
        <v>#REF!</v>
      </c>
      <c r="Q52" s="58" t="e">
        <f t="shared" ca="1" si="20"/>
        <v>#REF!</v>
      </c>
      <c r="R52" s="58" t="e">
        <f t="shared" ca="1" si="20"/>
        <v>#REF!</v>
      </c>
      <c r="S52" s="58" t="e">
        <f t="shared" ca="1" si="20"/>
        <v>#REF!</v>
      </c>
      <c r="T52" s="58" t="e">
        <f t="shared" ca="1" si="20"/>
        <v>#REF!</v>
      </c>
      <c r="U52" s="58" t="e">
        <f t="shared" ca="1" si="20"/>
        <v>#REF!</v>
      </c>
      <c r="V52" s="58" t="e">
        <f t="shared" ca="1" si="20"/>
        <v>#REF!</v>
      </c>
      <c r="W52" s="58" t="e">
        <f t="shared" ca="1" si="20"/>
        <v>#REF!</v>
      </c>
      <c r="X52" s="58" t="e">
        <f t="shared" ca="1" si="20"/>
        <v>#REF!</v>
      </c>
      <c r="Y52" s="58" t="e">
        <f t="shared" ca="1" si="20"/>
        <v>#REF!</v>
      </c>
      <c r="Z52" s="58" t="e">
        <f t="shared" ca="1" si="20"/>
        <v>#REF!</v>
      </c>
      <c r="AA52" s="58" t="e">
        <f t="shared" ca="1" si="20"/>
        <v>#REF!</v>
      </c>
      <c r="AB52" s="58" t="e">
        <f t="shared" ca="1" si="20"/>
        <v>#REF!</v>
      </c>
      <c r="AC52" s="58" t="e">
        <f t="shared" ca="1" si="20"/>
        <v>#REF!</v>
      </c>
      <c r="AD52" s="58" t="e">
        <f t="shared" ca="1" si="20"/>
        <v>#REF!</v>
      </c>
      <c r="AE52" s="58" t="e">
        <f t="shared" ca="1" si="20"/>
        <v>#REF!</v>
      </c>
      <c r="AF52" s="58" t="e">
        <f t="shared" ca="1" si="20"/>
        <v>#REF!</v>
      </c>
      <c r="AG52" s="58" t="e">
        <f t="shared" ca="1" si="20"/>
        <v>#REF!</v>
      </c>
      <c r="AH52" s="58" t="e">
        <f t="shared" ca="1" si="20"/>
        <v>#REF!</v>
      </c>
    </row>
    <row r="53" spans="1:34">
      <c r="A53" s="753"/>
      <c r="B53" s="46" t="s">
        <v>71</v>
      </c>
      <c r="C53" s="58"/>
      <c r="D53" s="58" t="e">
        <f t="shared" ref="D53:AH53" ca="1" si="21">D51-D52</f>
        <v>#REF!</v>
      </c>
      <c r="E53" s="58" t="e">
        <f t="shared" ca="1" si="21"/>
        <v>#REF!</v>
      </c>
      <c r="F53" s="58" t="e">
        <f t="shared" ca="1" si="21"/>
        <v>#REF!</v>
      </c>
      <c r="G53" s="58" t="e">
        <f t="shared" ca="1" si="21"/>
        <v>#REF!</v>
      </c>
      <c r="H53" s="58" t="e">
        <f t="shared" ca="1" si="21"/>
        <v>#REF!</v>
      </c>
      <c r="I53" s="58" t="e">
        <f t="shared" ca="1" si="21"/>
        <v>#REF!</v>
      </c>
      <c r="J53" s="58" t="e">
        <f t="shared" ca="1" si="21"/>
        <v>#REF!</v>
      </c>
      <c r="K53" s="58" t="e">
        <f t="shared" ca="1" si="21"/>
        <v>#REF!</v>
      </c>
      <c r="L53" s="58" t="e">
        <f t="shared" ca="1" si="21"/>
        <v>#REF!</v>
      </c>
      <c r="M53" s="58" t="e">
        <f t="shared" ca="1" si="21"/>
        <v>#REF!</v>
      </c>
      <c r="N53" s="58" t="e">
        <f t="shared" ca="1" si="21"/>
        <v>#REF!</v>
      </c>
      <c r="O53" s="58" t="e">
        <f t="shared" ca="1" si="21"/>
        <v>#REF!</v>
      </c>
      <c r="P53" s="58" t="e">
        <f t="shared" ca="1" si="21"/>
        <v>#REF!</v>
      </c>
      <c r="Q53" s="58" t="e">
        <f t="shared" ca="1" si="21"/>
        <v>#REF!</v>
      </c>
      <c r="R53" s="58" t="e">
        <f t="shared" ca="1" si="21"/>
        <v>#REF!</v>
      </c>
      <c r="S53" s="58" t="e">
        <f t="shared" ca="1" si="21"/>
        <v>#REF!</v>
      </c>
      <c r="T53" s="58" t="e">
        <f t="shared" ca="1" si="21"/>
        <v>#REF!</v>
      </c>
      <c r="U53" s="58" t="e">
        <f t="shared" ca="1" si="21"/>
        <v>#REF!</v>
      </c>
      <c r="V53" s="58" t="e">
        <f t="shared" ca="1" si="21"/>
        <v>#REF!</v>
      </c>
      <c r="W53" s="58" t="e">
        <f t="shared" ca="1" si="21"/>
        <v>#REF!</v>
      </c>
      <c r="X53" s="58" t="e">
        <f t="shared" ca="1" si="21"/>
        <v>#REF!</v>
      </c>
      <c r="Y53" s="58" t="e">
        <f t="shared" ca="1" si="21"/>
        <v>#REF!</v>
      </c>
      <c r="Z53" s="58" t="e">
        <f t="shared" ca="1" si="21"/>
        <v>#REF!</v>
      </c>
      <c r="AA53" s="58" t="e">
        <f t="shared" ca="1" si="21"/>
        <v>#REF!</v>
      </c>
      <c r="AB53" s="58" t="e">
        <f t="shared" ca="1" si="21"/>
        <v>#REF!</v>
      </c>
      <c r="AC53" s="58" t="e">
        <f t="shared" ca="1" si="21"/>
        <v>#REF!</v>
      </c>
      <c r="AD53" s="58" t="e">
        <f t="shared" ca="1" si="21"/>
        <v>#REF!</v>
      </c>
      <c r="AE53" s="58" t="e">
        <f t="shared" ca="1" si="21"/>
        <v>#REF!</v>
      </c>
      <c r="AF53" s="58" t="e">
        <f t="shared" ca="1" si="21"/>
        <v>#REF!</v>
      </c>
      <c r="AG53" s="58" t="e">
        <f t="shared" ca="1" si="21"/>
        <v>#REF!</v>
      </c>
      <c r="AH53" s="58" t="e">
        <f t="shared" ca="1" si="21"/>
        <v>#REF!</v>
      </c>
    </row>
    <row r="54" spans="1:34">
      <c r="A54" s="53"/>
      <c r="B54" s="208"/>
      <c r="C54" s="60"/>
      <c r="D54" s="60"/>
      <c r="E54" s="60"/>
      <c r="F54" s="60"/>
      <c r="G54" s="60"/>
      <c r="H54" s="60"/>
      <c r="I54" s="60"/>
      <c r="J54" s="60"/>
      <c r="K54" s="60"/>
      <c r="L54" s="60"/>
      <c r="M54" s="60"/>
      <c r="N54" s="60"/>
      <c r="O54" s="60"/>
      <c r="P54" s="60"/>
      <c r="Q54" s="60"/>
      <c r="R54" s="60"/>
      <c r="S54" s="60"/>
      <c r="T54" s="60"/>
      <c r="U54" s="60"/>
      <c r="V54" s="60"/>
      <c r="W54" s="60"/>
      <c r="X54" s="60"/>
      <c r="Y54" s="60"/>
      <c r="Z54" s="60"/>
      <c r="AA54" s="60"/>
      <c r="AB54" s="60"/>
      <c r="AC54" s="60"/>
      <c r="AD54" s="60"/>
      <c r="AE54" s="60"/>
      <c r="AF54" s="60"/>
      <c r="AG54" s="60"/>
      <c r="AH54" s="60"/>
    </row>
    <row r="55" spans="1:34">
      <c r="A55" s="751" t="s">
        <v>193</v>
      </c>
      <c r="B55" s="46" t="s">
        <v>180</v>
      </c>
      <c r="C55" s="58"/>
      <c r="D55" s="58" t="e">
        <f>D7</f>
        <v>#REF!</v>
      </c>
      <c r="E55" s="58" t="e">
        <f t="shared" ref="E55:AH55" si="22">E7</f>
        <v>#REF!</v>
      </c>
      <c r="F55" s="58" t="e">
        <f t="shared" si="22"/>
        <v>#REF!</v>
      </c>
      <c r="G55" s="58" t="e">
        <f t="shared" si="22"/>
        <v>#REF!</v>
      </c>
      <c r="H55" s="58" t="e">
        <f t="shared" si="22"/>
        <v>#REF!</v>
      </c>
      <c r="I55" s="58" t="e">
        <f t="shared" si="22"/>
        <v>#REF!</v>
      </c>
      <c r="J55" s="58" t="e">
        <f t="shared" si="22"/>
        <v>#REF!</v>
      </c>
      <c r="K55" s="58" t="e">
        <f t="shared" si="22"/>
        <v>#REF!</v>
      </c>
      <c r="L55" s="58" t="e">
        <f t="shared" si="22"/>
        <v>#REF!</v>
      </c>
      <c r="M55" s="58" t="e">
        <f t="shared" si="22"/>
        <v>#REF!</v>
      </c>
      <c r="N55" s="58" t="e">
        <f t="shared" si="22"/>
        <v>#REF!</v>
      </c>
      <c r="O55" s="58" t="e">
        <f t="shared" si="22"/>
        <v>#REF!</v>
      </c>
      <c r="P55" s="58" t="e">
        <f t="shared" si="22"/>
        <v>#REF!</v>
      </c>
      <c r="Q55" s="58" t="e">
        <f t="shared" si="22"/>
        <v>#REF!</v>
      </c>
      <c r="R55" s="58" t="e">
        <f t="shared" si="22"/>
        <v>#REF!</v>
      </c>
      <c r="S55" s="58" t="e">
        <f t="shared" si="22"/>
        <v>#REF!</v>
      </c>
      <c r="T55" s="58" t="e">
        <f t="shared" si="22"/>
        <v>#REF!</v>
      </c>
      <c r="U55" s="58" t="e">
        <f t="shared" si="22"/>
        <v>#REF!</v>
      </c>
      <c r="V55" s="58" t="e">
        <f t="shared" si="22"/>
        <v>#REF!</v>
      </c>
      <c r="W55" s="58" t="e">
        <f t="shared" si="22"/>
        <v>#REF!</v>
      </c>
      <c r="X55" s="58" t="e">
        <f t="shared" si="22"/>
        <v>#REF!</v>
      </c>
      <c r="Y55" s="58" t="e">
        <f t="shared" si="22"/>
        <v>#REF!</v>
      </c>
      <c r="Z55" s="58" t="e">
        <f t="shared" si="22"/>
        <v>#REF!</v>
      </c>
      <c r="AA55" s="58" t="e">
        <f t="shared" si="22"/>
        <v>#REF!</v>
      </c>
      <c r="AB55" s="58" t="e">
        <f t="shared" si="22"/>
        <v>#REF!</v>
      </c>
      <c r="AC55" s="58" t="e">
        <f t="shared" si="22"/>
        <v>#REF!</v>
      </c>
      <c r="AD55" s="58" t="e">
        <f t="shared" si="22"/>
        <v>#REF!</v>
      </c>
      <c r="AE55" s="58" t="e">
        <f t="shared" si="22"/>
        <v>#REF!</v>
      </c>
      <c r="AF55" s="58" t="e">
        <f t="shared" si="22"/>
        <v>#REF!</v>
      </c>
      <c r="AG55" s="58" t="e">
        <f t="shared" si="22"/>
        <v>#REF!</v>
      </c>
      <c r="AH55" s="58" t="e">
        <f t="shared" si="22"/>
        <v>#REF!</v>
      </c>
    </row>
    <row r="56" spans="1:34">
      <c r="A56" s="752"/>
      <c r="B56" s="46" t="s">
        <v>181</v>
      </c>
      <c r="C56" s="58"/>
      <c r="D56" s="58" t="e">
        <f ca="1">C56+D55-D57</f>
        <v>#REF!</v>
      </c>
      <c r="E56" s="58" t="e">
        <f t="shared" ref="E56:AH56" ca="1" si="23">D56+E55-E57</f>
        <v>#REF!</v>
      </c>
      <c r="F56" s="58" t="e">
        <f t="shared" ca="1" si="23"/>
        <v>#REF!</v>
      </c>
      <c r="G56" s="58" t="e">
        <f t="shared" ca="1" si="23"/>
        <v>#REF!</v>
      </c>
      <c r="H56" s="58" t="e">
        <f t="shared" ca="1" si="23"/>
        <v>#REF!</v>
      </c>
      <c r="I56" s="58" t="e">
        <f t="shared" ca="1" si="23"/>
        <v>#REF!</v>
      </c>
      <c r="J56" s="58" t="e">
        <f t="shared" ca="1" si="23"/>
        <v>#REF!</v>
      </c>
      <c r="K56" s="58" t="e">
        <f t="shared" ca="1" si="23"/>
        <v>#REF!</v>
      </c>
      <c r="L56" s="58" t="e">
        <f t="shared" ca="1" si="23"/>
        <v>#REF!</v>
      </c>
      <c r="M56" s="58" t="e">
        <f t="shared" ca="1" si="23"/>
        <v>#REF!</v>
      </c>
      <c r="N56" s="58" t="e">
        <f t="shared" ca="1" si="23"/>
        <v>#REF!</v>
      </c>
      <c r="O56" s="58" t="e">
        <f t="shared" ca="1" si="23"/>
        <v>#REF!</v>
      </c>
      <c r="P56" s="58" t="e">
        <f t="shared" ca="1" si="23"/>
        <v>#REF!</v>
      </c>
      <c r="Q56" s="58" t="e">
        <f t="shared" ca="1" si="23"/>
        <v>#REF!</v>
      </c>
      <c r="R56" s="58" t="e">
        <f t="shared" ca="1" si="23"/>
        <v>#REF!</v>
      </c>
      <c r="S56" s="58" t="e">
        <f t="shared" ca="1" si="23"/>
        <v>#REF!</v>
      </c>
      <c r="T56" s="58" t="e">
        <f t="shared" ca="1" si="23"/>
        <v>#REF!</v>
      </c>
      <c r="U56" s="58" t="e">
        <f t="shared" ca="1" si="23"/>
        <v>#REF!</v>
      </c>
      <c r="V56" s="58" t="e">
        <f t="shared" ca="1" si="23"/>
        <v>#REF!</v>
      </c>
      <c r="W56" s="58" t="e">
        <f t="shared" ca="1" si="23"/>
        <v>#REF!</v>
      </c>
      <c r="X56" s="58" t="e">
        <f t="shared" ca="1" si="23"/>
        <v>#REF!</v>
      </c>
      <c r="Y56" s="58" t="e">
        <f t="shared" ca="1" si="23"/>
        <v>#REF!</v>
      </c>
      <c r="Z56" s="58" t="e">
        <f t="shared" ca="1" si="23"/>
        <v>#REF!</v>
      </c>
      <c r="AA56" s="58" t="e">
        <f t="shared" ca="1" si="23"/>
        <v>#REF!</v>
      </c>
      <c r="AB56" s="58" t="e">
        <f t="shared" ca="1" si="23"/>
        <v>#REF!</v>
      </c>
      <c r="AC56" s="58" t="e">
        <f t="shared" ca="1" si="23"/>
        <v>#REF!</v>
      </c>
      <c r="AD56" s="58" t="e">
        <f t="shared" ca="1" si="23"/>
        <v>#REF!</v>
      </c>
      <c r="AE56" s="58" t="e">
        <f t="shared" ca="1" si="23"/>
        <v>#REF!</v>
      </c>
      <c r="AF56" s="58" t="e">
        <f t="shared" ca="1" si="23"/>
        <v>#REF!</v>
      </c>
      <c r="AG56" s="58" t="e">
        <f t="shared" ca="1" si="23"/>
        <v>#REF!</v>
      </c>
      <c r="AH56" s="58" t="e">
        <f t="shared" ca="1" si="23"/>
        <v>#REF!</v>
      </c>
    </row>
    <row r="57" spans="1:34">
      <c r="A57" s="753"/>
      <c r="B57" s="46" t="s">
        <v>182</v>
      </c>
      <c r="C57" s="58"/>
      <c r="D57" s="58" t="e">
        <f ca="1">D49</f>
        <v>#REF!</v>
      </c>
      <c r="E57" s="58" t="e">
        <f t="shared" ref="E57:AH57" ca="1" si="24">E49</f>
        <v>#REF!</v>
      </c>
      <c r="F57" s="58" t="e">
        <f t="shared" ca="1" si="24"/>
        <v>#REF!</v>
      </c>
      <c r="G57" s="58" t="e">
        <f t="shared" ca="1" si="24"/>
        <v>#REF!</v>
      </c>
      <c r="H57" s="58" t="e">
        <f t="shared" ca="1" si="24"/>
        <v>#REF!</v>
      </c>
      <c r="I57" s="58" t="e">
        <f t="shared" ca="1" si="24"/>
        <v>#REF!</v>
      </c>
      <c r="J57" s="58" t="e">
        <f t="shared" ca="1" si="24"/>
        <v>#REF!</v>
      </c>
      <c r="K57" s="58" t="e">
        <f t="shared" ca="1" si="24"/>
        <v>#REF!</v>
      </c>
      <c r="L57" s="58" t="e">
        <f t="shared" ca="1" si="24"/>
        <v>#REF!</v>
      </c>
      <c r="M57" s="58" t="e">
        <f t="shared" ca="1" si="24"/>
        <v>#REF!</v>
      </c>
      <c r="N57" s="58" t="e">
        <f t="shared" ca="1" si="24"/>
        <v>#REF!</v>
      </c>
      <c r="O57" s="58" t="e">
        <f t="shared" ca="1" si="24"/>
        <v>#REF!</v>
      </c>
      <c r="P57" s="58" t="e">
        <f t="shared" ca="1" si="24"/>
        <v>#REF!</v>
      </c>
      <c r="Q57" s="58" t="e">
        <f t="shared" ca="1" si="24"/>
        <v>#REF!</v>
      </c>
      <c r="R57" s="58" t="e">
        <f t="shared" ca="1" si="24"/>
        <v>#REF!</v>
      </c>
      <c r="S57" s="58" t="e">
        <f t="shared" ca="1" si="24"/>
        <v>#REF!</v>
      </c>
      <c r="T57" s="58" t="e">
        <f t="shared" ca="1" si="24"/>
        <v>#REF!</v>
      </c>
      <c r="U57" s="58" t="e">
        <f t="shared" ca="1" si="24"/>
        <v>#REF!</v>
      </c>
      <c r="V57" s="58" t="e">
        <f t="shared" ca="1" si="24"/>
        <v>#REF!</v>
      </c>
      <c r="W57" s="58" t="e">
        <f t="shared" ca="1" si="24"/>
        <v>#REF!</v>
      </c>
      <c r="X57" s="58" t="e">
        <f t="shared" ca="1" si="24"/>
        <v>#REF!</v>
      </c>
      <c r="Y57" s="58" t="e">
        <f t="shared" ca="1" si="24"/>
        <v>#REF!</v>
      </c>
      <c r="Z57" s="58" t="e">
        <f t="shared" ca="1" si="24"/>
        <v>#REF!</v>
      </c>
      <c r="AA57" s="58" t="e">
        <f t="shared" ca="1" si="24"/>
        <v>#REF!</v>
      </c>
      <c r="AB57" s="58" t="e">
        <f t="shared" ca="1" si="24"/>
        <v>#REF!</v>
      </c>
      <c r="AC57" s="58" t="e">
        <f t="shared" ca="1" si="24"/>
        <v>#REF!</v>
      </c>
      <c r="AD57" s="58" t="e">
        <f t="shared" ca="1" si="24"/>
        <v>#REF!</v>
      </c>
      <c r="AE57" s="58" t="e">
        <f t="shared" ca="1" si="24"/>
        <v>#REF!</v>
      </c>
      <c r="AF57" s="58" t="e">
        <f t="shared" ca="1" si="24"/>
        <v>#REF!</v>
      </c>
      <c r="AG57" s="58" t="e">
        <f t="shared" ca="1" si="24"/>
        <v>#REF!</v>
      </c>
      <c r="AH57" s="58" t="e">
        <f t="shared" ca="1" si="24"/>
        <v>#REF!</v>
      </c>
    </row>
  </sheetData>
  <sheetProtection formatCells="0" insertColumns="0" insertRows="0" insertHyperlinks="0" deleteColumns="0" deleteRows="0" sort="0" autoFilter="0" pivotTables="0"/>
  <mergeCells count="8">
    <mergeCell ref="A34:A39"/>
    <mergeCell ref="A41:A46"/>
    <mergeCell ref="A48:A53"/>
    <mergeCell ref="A55:A57"/>
    <mergeCell ref="A6:A11"/>
    <mergeCell ref="A13:A18"/>
    <mergeCell ref="A20:A25"/>
    <mergeCell ref="A27:A32"/>
  </mergeCells>
  <pageMargins left="0.15748031496062992" right="0.15748031496062992" top="0.31496062992125984" bottom="0.23622047244094491" header="0.19685039370078741" footer="0.15748031496062992"/>
  <pageSetup paperSize="9" scale="77" orientation="landscape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>
  <sheetPr>
    <pageSetUpPr fitToPage="1"/>
  </sheetPr>
  <dimension ref="B1:P44"/>
  <sheetViews>
    <sheetView topLeftCell="B1" workbookViewId="0">
      <selection activeCell="F5" sqref="F5"/>
    </sheetView>
  </sheetViews>
  <sheetFormatPr defaultRowHeight="12.75"/>
  <cols>
    <col min="1" max="1" width="2.140625" customWidth="1"/>
    <col min="2" max="2" width="32.5703125" customWidth="1"/>
    <col min="3" max="3" width="8.42578125" style="207" customWidth="1"/>
    <col min="6" max="6" width="9" customWidth="1"/>
    <col min="14" max="14" width="9.28515625" customWidth="1"/>
    <col min="16" max="16" width="10.85546875" bestFit="1" customWidth="1"/>
  </cols>
  <sheetData>
    <row r="1" spans="2:16" ht="13.5" thickBot="1"/>
    <row r="2" spans="2:16">
      <c r="B2" s="754"/>
      <c r="C2" s="756" t="s">
        <v>185</v>
      </c>
      <c r="D2" s="146">
        <v>108</v>
      </c>
      <c r="E2" s="139">
        <v>208</v>
      </c>
      <c r="F2" s="139">
        <v>308</v>
      </c>
      <c r="G2" s="139">
        <v>408</v>
      </c>
      <c r="H2" s="139">
        <v>508</v>
      </c>
      <c r="I2" s="139">
        <v>608</v>
      </c>
      <c r="J2" s="139">
        <v>708</v>
      </c>
      <c r="K2" s="139">
        <v>808</v>
      </c>
      <c r="L2" s="139">
        <v>908</v>
      </c>
      <c r="M2" s="139">
        <v>1008</v>
      </c>
      <c r="N2" s="139">
        <v>1108</v>
      </c>
      <c r="O2" s="134">
        <v>1208</v>
      </c>
      <c r="P2" s="754" t="s">
        <v>72</v>
      </c>
    </row>
    <row r="3" spans="2:16" ht="13.5" thickBot="1">
      <c r="B3" s="755"/>
      <c r="C3" s="757"/>
      <c r="D3" s="142">
        <v>39448</v>
      </c>
      <c r="E3" s="140">
        <v>39479</v>
      </c>
      <c r="F3" s="140">
        <v>39508</v>
      </c>
      <c r="G3" s="140">
        <v>39539</v>
      </c>
      <c r="H3" s="140">
        <v>39569</v>
      </c>
      <c r="I3" s="140">
        <v>39600</v>
      </c>
      <c r="J3" s="140">
        <v>39630</v>
      </c>
      <c r="K3" s="140">
        <v>39661</v>
      </c>
      <c r="L3" s="140">
        <v>39692</v>
      </c>
      <c r="M3" s="140">
        <v>39722</v>
      </c>
      <c r="N3" s="140">
        <v>39753</v>
      </c>
      <c r="O3" s="155">
        <v>39783</v>
      </c>
      <c r="P3" s="755"/>
    </row>
    <row r="4" spans="2:16">
      <c r="B4" s="149" t="s">
        <v>141</v>
      </c>
      <c r="C4" s="209" t="s">
        <v>186</v>
      </c>
      <c r="D4" s="143">
        <f>SUMIF(Производство_План!$A8:$A374,D2,Производство_План!$AV8:$AV374)</f>
        <v>0</v>
      </c>
      <c r="E4" s="137">
        <f>SUMIF(Производство_План!$A8:$A374,AW2,Производство_План!$AV8:$AV374)</f>
        <v>0</v>
      </c>
      <c r="F4" s="137">
        <f>SUMIF(Производство_План!$A8:$A374,F2,Производство_План!$AV8:$AV374)</f>
        <v>278</v>
      </c>
      <c r="G4" s="137">
        <f>SUMIF(Производство_План!$A8:$A374,G2,Производство_План!$AV8:$AV374)</f>
        <v>336</v>
      </c>
      <c r="H4" s="137">
        <f>SUMIF(Производство_План!$A8:$A374,H2,Производство_План!$AV8:$AV374)</f>
        <v>320</v>
      </c>
      <c r="I4" s="137">
        <f>SUMIF(Производство_План!$A8:$A374,I2,Производство_План!$AV8:$AV374)</f>
        <v>320</v>
      </c>
      <c r="J4" s="137">
        <f>SUMIF(Производство_План!$A8:$A374,J2,Производство_План!$AV8:$AV374)</f>
        <v>368</v>
      </c>
      <c r="K4" s="137">
        <f>SUMIF(Производство_План!$A8:$A374,K2,Производство_План!$AV8:$AV374)</f>
        <v>344</v>
      </c>
      <c r="L4" s="137">
        <f>SUMIF(Производство_План!$A8:$A374,L2,Производство_План!$AV8:$AV374)</f>
        <v>378</v>
      </c>
      <c r="M4" s="137">
        <f>SUMIF(Производство_План!$A8:$A374,M2,Производство_План!$AV8:$AV374)</f>
        <v>226</v>
      </c>
      <c r="N4" s="137">
        <v>210</v>
      </c>
      <c r="O4" s="137" t="e">
        <f>SUMIF(#REF!,O$2,#REF!)</f>
        <v>#REF!</v>
      </c>
      <c r="P4" s="159" t="e">
        <f>SUM(D4:O4)</f>
        <v>#REF!</v>
      </c>
    </row>
    <row r="5" spans="2:16">
      <c r="B5" s="150" t="s">
        <v>12</v>
      </c>
      <c r="C5" s="204" t="s">
        <v>186</v>
      </c>
      <c r="D5" s="144" t="e">
        <f>SUMIF(#REF!,D2,#REF!)</f>
        <v>#REF!</v>
      </c>
      <c r="E5" s="131" t="e">
        <f>SUMIF(#REF!,E2,#REF!)</f>
        <v>#REF!</v>
      </c>
      <c r="F5" s="131" t="e">
        <f>SUMIF(#REF!,F2,#REF!)</f>
        <v>#REF!</v>
      </c>
      <c r="G5" s="131" t="e">
        <f>SUMIF(#REF!,G2,#REF!)</f>
        <v>#REF!</v>
      </c>
      <c r="H5" s="131" t="e">
        <f>SUMIF(#REF!,H2,#REF!)</f>
        <v>#REF!</v>
      </c>
      <c r="I5" s="131" t="e">
        <f>SUMIF(#REF!,I2,#REF!)</f>
        <v>#REF!</v>
      </c>
      <c r="J5" s="131" t="e">
        <f>SUMIF(#REF!,J2,#REF!)</f>
        <v>#REF!</v>
      </c>
      <c r="K5" s="131" t="e">
        <f>SUMIF(#REF!,K2,#REF!)</f>
        <v>#REF!</v>
      </c>
      <c r="L5" s="131" t="e">
        <f>SUMIF(#REF!,L2,#REF!)</f>
        <v>#REF!</v>
      </c>
      <c r="M5" s="131" t="e">
        <f>SUMIF(#REF!,M2,#REF!)</f>
        <v>#REF!</v>
      </c>
      <c r="N5" s="131" t="e">
        <f>SUMIF(#REF!,N$2,#REF!)</f>
        <v>#REF!</v>
      </c>
      <c r="O5" s="156" t="e">
        <f>SUMIF(#REF!,O2,#REF!)</f>
        <v>#REF!</v>
      </c>
      <c r="P5" s="160" t="e">
        <f>SUM(D5:O5)</f>
        <v>#REF!</v>
      </c>
    </row>
    <row r="6" spans="2:16" ht="13.5" thickBot="1">
      <c r="B6" s="151" t="s">
        <v>140</v>
      </c>
      <c r="C6" s="210" t="s">
        <v>186</v>
      </c>
      <c r="D6" s="145" t="e">
        <f>SUMIF(#REF!,D2,#REF!)</f>
        <v>#REF!</v>
      </c>
      <c r="E6" s="138" t="e">
        <f>SUMIF(#REF!,E2,#REF!)</f>
        <v>#REF!</v>
      </c>
      <c r="F6" s="138" t="e">
        <f>SUMIF(#REF!,F2,#REF!)</f>
        <v>#REF!</v>
      </c>
      <c r="G6" s="138" t="e">
        <f>SUMIF(#REF!,G2,#REF!)</f>
        <v>#REF!</v>
      </c>
      <c r="H6" s="138" t="e">
        <f>SUMIF(#REF!,H2,#REF!)</f>
        <v>#REF!</v>
      </c>
      <c r="I6" s="138" t="e">
        <f>SUMIF(#REF!,I2,#REF!)</f>
        <v>#REF!</v>
      </c>
      <c r="J6" s="138" t="e">
        <f>SUMIF(#REF!,J2,#REF!)</f>
        <v>#REF!</v>
      </c>
      <c r="K6" s="138" t="e">
        <f>SUMIF(#REF!,K2,#REF!)</f>
        <v>#REF!</v>
      </c>
      <c r="L6" s="138" t="e">
        <f>SUMIF(#REF!,L2,#REF!)</f>
        <v>#REF!</v>
      </c>
      <c r="M6" s="138" t="e">
        <f>SUMIF(#REF!,M2,#REF!)</f>
        <v>#REF!</v>
      </c>
      <c r="N6" s="251">
        <v>193</v>
      </c>
      <c r="O6" s="252" t="e">
        <f>SUMIF(#REF!,O2,#REF!)</f>
        <v>#REF!</v>
      </c>
      <c r="P6" s="161" t="e">
        <f>SUM(D6:O6)</f>
        <v>#REF!</v>
      </c>
    </row>
    <row r="7" spans="2:16">
      <c r="B7" s="152" t="s">
        <v>155</v>
      </c>
      <c r="C7" s="211" t="s">
        <v>102</v>
      </c>
      <c r="D7" s="146">
        <v>17</v>
      </c>
      <c r="E7" s="139">
        <v>20</v>
      </c>
      <c r="F7" s="139">
        <v>20</v>
      </c>
      <c r="G7" s="139">
        <v>22</v>
      </c>
      <c r="H7" s="139">
        <v>20</v>
      </c>
      <c r="I7" s="139">
        <v>20</v>
      </c>
      <c r="J7" s="139">
        <v>23</v>
      </c>
      <c r="K7" s="139">
        <v>21</v>
      </c>
      <c r="L7" s="139">
        <v>22</v>
      </c>
      <c r="M7" s="139">
        <v>23</v>
      </c>
      <c r="N7" s="139">
        <v>19</v>
      </c>
      <c r="O7" s="134">
        <v>23</v>
      </c>
      <c r="P7" s="159">
        <f>SUM(D7:O7)</f>
        <v>250</v>
      </c>
    </row>
    <row r="8" spans="2:16">
      <c r="B8" s="153" t="s">
        <v>159</v>
      </c>
      <c r="C8" s="212" t="s">
        <v>187</v>
      </c>
      <c r="D8" s="147">
        <f>D4/D7</f>
        <v>0</v>
      </c>
      <c r="E8" s="136">
        <f t="shared" ref="E8:P8" si="0">E4/E7</f>
        <v>0</v>
      </c>
      <c r="F8" s="136">
        <f t="shared" si="0"/>
        <v>13.9</v>
      </c>
      <c r="G8" s="136">
        <f t="shared" si="0"/>
        <v>15.272727272727273</v>
      </c>
      <c r="H8" s="136">
        <f t="shared" si="0"/>
        <v>16</v>
      </c>
      <c r="I8" s="136">
        <f t="shared" si="0"/>
        <v>16</v>
      </c>
      <c r="J8" s="136">
        <f t="shared" si="0"/>
        <v>16</v>
      </c>
      <c r="K8" s="136">
        <f t="shared" si="0"/>
        <v>16.38095238095238</v>
      </c>
      <c r="L8" s="136">
        <f t="shared" si="0"/>
        <v>17.181818181818183</v>
      </c>
      <c r="M8" s="136">
        <f t="shared" si="0"/>
        <v>9.8260869565217384</v>
      </c>
      <c r="N8" s="136">
        <f t="shared" si="0"/>
        <v>11.052631578947368</v>
      </c>
      <c r="O8" s="157" t="e">
        <f t="shared" si="0"/>
        <v>#REF!</v>
      </c>
      <c r="P8" s="160" t="e">
        <f t="shared" si="0"/>
        <v>#REF!</v>
      </c>
    </row>
    <row r="9" spans="2:16">
      <c r="B9" s="153" t="s">
        <v>157</v>
      </c>
      <c r="C9" s="212" t="s">
        <v>187</v>
      </c>
      <c r="D9" s="147" t="e">
        <f>D5/D7</f>
        <v>#REF!</v>
      </c>
      <c r="E9" s="136" t="e">
        <f t="shared" ref="E9:O9" si="1">E5/E7</f>
        <v>#REF!</v>
      </c>
      <c r="F9" s="136" t="e">
        <f t="shared" si="1"/>
        <v>#REF!</v>
      </c>
      <c r="G9" s="136" t="e">
        <f t="shared" si="1"/>
        <v>#REF!</v>
      </c>
      <c r="H9" s="136" t="e">
        <f t="shared" si="1"/>
        <v>#REF!</v>
      </c>
      <c r="I9" s="136" t="e">
        <f t="shared" si="1"/>
        <v>#REF!</v>
      </c>
      <c r="J9" s="136" t="e">
        <f t="shared" si="1"/>
        <v>#REF!</v>
      </c>
      <c r="K9" s="136" t="e">
        <f t="shared" si="1"/>
        <v>#REF!</v>
      </c>
      <c r="L9" s="136" t="e">
        <f t="shared" si="1"/>
        <v>#REF!</v>
      </c>
      <c r="M9" s="136" t="e">
        <f t="shared" si="1"/>
        <v>#REF!</v>
      </c>
      <c r="N9" s="136" t="e">
        <f t="shared" si="1"/>
        <v>#REF!</v>
      </c>
      <c r="O9" s="157" t="e">
        <f t="shared" si="1"/>
        <v>#REF!</v>
      </c>
      <c r="P9" s="160" t="e">
        <f t="shared" ref="P9" si="2">P5/P7</f>
        <v>#REF!</v>
      </c>
    </row>
    <row r="10" spans="2:16" ht="13.5" thickBot="1">
      <c r="B10" s="154" t="s">
        <v>158</v>
      </c>
      <c r="C10" s="213" t="s">
        <v>187</v>
      </c>
      <c r="D10" s="148" t="e">
        <f>D6/D7</f>
        <v>#REF!</v>
      </c>
      <c r="E10" s="141" t="e">
        <f t="shared" ref="E10:O10" si="3">E6/E7</f>
        <v>#REF!</v>
      </c>
      <c r="F10" s="141" t="e">
        <f t="shared" si="3"/>
        <v>#REF!</v>
      </c>
      <c r="G10" s="141" t="e">
        <f t="shared" si="3"/>
        <v>#REF!</v>
      </c>
      <c r="H10" s="141" t="e">
        <f t="shared" si="3"/>
        <v>#REF!</v>
      </c>
      <c r="I10" s="141" t="e">
        <f t="shared" si="3"/>
        <v>#REF!</v>
      </c>
      <c r="J10" s="141" t="e">
        <f t="shared" si="3"/>
        <v>#REF!</v>
      </c>
      <c r="K10" s="141" t="e">
        <f t="shared" si="3"/>
        <v>#REF!</v>
      </c>
      <c r="L10" s="141" t="e">
        <f t="shared" si="3"/>
        <v>#REF!</v>
      </c>
      <c r="M10" s="141" t="e">
        <f t="shared" si="3"/>
        <v>#REF!</v>
      </c>
      <c r="N10" s="141">
        <f t="shared" si="3"/>
        <v>10.157894736842104</v>
      </c>
      <c r="O10" s="158" t="e">
        <f t="shared" si="3"/>
        <v>#REF!</v>
      </c>
      <c r="P10" s="161" t="e">
        <f t="shared" ref="P10" si="4">P6/P7</f>
        <v>#REF!</v>
      </c>
    </row>
    <row r="11" spans="2:16">
      <c r="B11" s="152" t="s">
        <v>156</v>
      </c>
      <c r="C11" s="211" t="s">
        <v>102</v>
      </c>
      <c r="D11" s="146"/>
      <c r="E11" s="139">
        <v>20</v>
      </c>
      <c r="F11" s="139">
        <v>20</v>
      </c>
      <c r="G11" s="139">
        <v>22</v>
      </c>
      <c r="H11" s="139">
        <v>15</v>
      </c>
      <c r="I11" s="139">
        <v>20</v>
      </c>
      <c r="J11" s="139">
        <v>23</v>
      </c>
      <c r="K11" s="139">
        <v>21</v>
      </c>
      <c r="L11" s="139">
        <v>22</v>
      </c>
      <c r="M11" s="139">
        <v>23</v>
      </c>
      <c r="N11" s="139">
        <v>19</v>
      </c>
      <c r="O11" s="134"/>
      <c r="P11" s="149">
        <f>SUM(D11:O11)</f>
        <v>205</v>
      </c>
    </row>
    <row r="12" spans="2:16">
      <c r="B12" s="153" t="s">
        <v>157</v>
      </c>
      <c r="C12" s="212" t="s">
        <v>187</v>
      </c>
      <c r="D12" s="147" t="e">
        <f>D5/D11</f>
        <v>#REF!</v>
      </c>
      <c r="E12" s="136" t="e">
        <f t="shared" ref="E12:P12" si="5">E5/E11</f>
        <v>#REF!</v>
      </c>
      <c r="F12" s="136" t="e">
        <f t="shared" si="5"/>
        <v>#REF!</v>
      </c>
      <c r="G12" s="136" t="e">
        <f t="shared" si="5"/>
        <v>#REF!</v>
      </c>
      <c r="H12" s="136" t="e">
        <f t="shared" si="5"/>
        <v>#REF!</v>
      </c>
      <c r="I12" s="136" t="e">
        <f t="shared" si="5"/>
        <v>#REF!</v>
      </c>
      <c r="J12" s="136" t="e">
        <f t="shared" si="5"/>
        <v>#REF!</v>
      </c>
      <c r="K12" s="136" t="e">
        <f t="shared" si="5"/>
        <v>#REF!</v>
      </c>
      <c r="L12" s="136" t="e">
        <f t="shared" si="5"/>
        <v>#REF!</v>
      </c>
      <c r="M12" s="136" t="e">
        <f t="shared" si="5"/>
        <v>#REF!</v>
      </c>
      <c r="N12" s="136" t="e">
        <f t="shared" si="5"/>
        <v>#REF!</v>
      </c>
      <c r="O12" s="157" t="e">
        <f t="shared" si="5"/>
        <v>#REF!</v>
      </c>
      <c r="P12" s="160" t="e">
        <f t="shared" si="5"/>
        <v>#REF!</v>
      </c>
    </row>
    <row r="13" spans="2:16" ht="13.5" thickBot="1">
      <c r="B13" s="154" t="s">
        <v>158</v>
      </c>
      <c r="C13" s="213" t="s">
        <v>187</v>
      </c>
      <c r="D13" s="148" t="e">
        <f>D6/D11</f>
        <v>#REF!</v>
      </c>
      <c r="E13" s="141" t="e">
        <f t="shared" ref="E13:O13" si="6">E6/E11</f>
        <v>#REF!</v>
      </c>
      <c r="F13" s="141" t="e">
        <f t="shared" si="6"/>
        <v>#REF!</v>
      </c>
      <c r="G13" s="141" t="e">
        <f t="shared" si="6"/>
        <v>#REF!</v>
      </c>
      <c r="H13" s="141" t="e">
        <f t="shared" si="6"/>
        <v>#REF!</v>
      </c>
      <c r="I13" s="141" t="e">
        <f t="shared" si="6"/>
        <v>#REF!</v>
      </c>
      <c r="J13" s="141" t="e">
        <f t="shared" si="6"/>
        <v>#REF!</v>
      </c>
      <c r="K13" s="141" t="e">
        <f t="shared" si="6"/>
        <v>#REF!</v>
      </c>
      <c r="L13" s="141" t="e">
        <f t="shared" si="6"/>
        <v>#REF!</v>
      </c>
      <c r="M13" s="141" t="e">
        <f t="shared" si="6"/>
        <v>#REF!</v>
      </c>
      <c r="N13" s="141">
        <f t="shared" si="6"/>
        <v>10.157894736842104</v>
      </c>
      <c r="O13" s="158" t="e">
        <f t="shared" si="6"/>
        <v>#REF!</v>
      </c>
      <c r="P13" s="161" t="e">
        <f t="shared" ref="P13" si="7">P6/P11</f>
        <v>#REF!</v>
      </c>
    </row>
    <row r="14" spans="2:16">
      <c r="B14" s="152" t="s">
        <v>161</v>
      </c>
      <c r="C14" s="211" t="s">
        <v>188</v>
      </c>
      <c r="D14" s="146">
        <v>136</v>
      </c>
      <c r="E14" s="139">
        <v>159</v>
      </c>
      <c r="F14" s="139">
        <v>159</v>
      </c>
      <c r="G14" s="139">
        <v>175</v>
      </c>
      <c r="H14" s="139">
        <v>159</v>
      </c>
      <c r="I14" s="139">
        <v>159</v>
      </c>
      <c r="J14" s="139">
        <v>184</v>
      </c>
      <c r="K14" s="139">
        <v>168</v>
      </c>
      <c r="L14" s="139">
        <v>176</v>
      </c>
      <c r="M14" s="139">
        <v>184</v>
      </c>
      <c r="N14" s="139">
        <v>151</v>
      </c>
      <c r="O14" s="134">
        <v>183</v>
      </c>
      <c r="P14" s="159">
        <f>SUM(D14:O14)</f>
        <v>1993</v>
      </c>
    </row>
    <row r="15" spans="2:16">
      <c r="B15" s="153" t="s">
        <v>159</v>
      </c>
      <c r="C15" s="212" t="s">
        <v>189</v>
      </c>
      <c r="D15" s="147">
        <f>D4/D14</f>
        <v>0</v>
      </c>
      <c r="E15" s="136">
        <f t="shared" ref="E15:P15" si="8">E4/E14</f>
        <v>0</v>
      </c>
      <c r="F15" s="136">
        <f t="shared" si="8"/>
        <v>1.7484276729559749</v>
      </c>
      <c r="G15" s="136">
        <f t="shared" si="8"/>
        <v>1.92</v>
      </c>
      <c r="H15" s="136">
        <f t="shared" si="8"/>
        <v>2.0125786163522013</v>
      </c>
      <c r="I15" s="136">
        <f t="shared" si="8"/>
        <v>2.0125786163522013</v>
      </c>
      <c r="J15" s="136">
        <f t="shared" si="8"/>
        <v>2</v>
      </c>
      <c r="K15" s="136">
        <f t="shared" si="8"/>
        <v>2.0476190476190474</v>
      </c>
      <c r="L15" s="136">
        <f t="shared" si="8"/>
        <v>2.1477272727272729</v>
      </c>
      <c r="M15" s="136">
        <f t="shared" si="8"/>
        <v>1.2282608695652173</v>
      </c>
      <c r="N15" s="136">
        <f t="shared" si="8"/>
        <v>1.3907284768211921</v>
      </c>
      <c r="O15" s="157" t="e">
        <f t="shared" si="8"/>
        <v>#REF!</v>
      </c>
      <c r="P15" s="160" t="e">
        <f t="shared" si="8"/>
        <v>#REF!</v>
      </c>
    </row>
    <row r="16" spans="2:16">
      <c r="B16" s="153" t="s">
        <v>157</v>
      </c>
      <c r="C16" s="212" t="s">
        <v>189</v>
      </c>
      <c r="D16" s="147" t="e">
        <f>D5/D14</f>
        <v>#REF!</v>
      </c>
      <c r="E16" s="136" t="e">
        <f t="shared" ref="E16:P16" si="9">E5/E14</f>
        <v>#REF!</v>
      </c>
      <c r="F16" s="136" t="e">
        <f t="shared" si="9"/>
        <v>#REF!</v>
      </c>
      <c r="G16" s="136" t="e">
        <f t="shared" si="9"/>
        <v>#REF!</v>
      </c>
      <c r="H16" s="136" t="e">
        <f t="shared" si="9"/>
        <v>#REF!</v>
      </c>
      <c r="I16" s="136" t="e">
        <f t="shared" si="9"/>
        <v>#REF!</v>
      </c>
      <c r="J16" s="136" t="e">
        <f t="shared" si="9"/>
        <v>#REF!</v>
      </c>
      <c r="K16" s="136" t="e">
        <f t="shared" si="9"/>
        <v>#REF!</v>
      </c>
      <c r="L16" s="136" t="e">
        <f t="shared" si="9"/>
        <v>#REF!</v>
      </c>
      <c r="M16" s="136" t="e">
        <f t="shared" si="9"/>
        <v>#REF!</v>
      </c>
      <c r="N16" s="136" t="e">
        <f t="shared" si="9"/>
        <v>#REF!</v>
      </c>
      <c r="O16" s="157" t="e">
        <f t="shared" si="9"/>
        <v>#REF!</v>
      </c>
      <c r="P16" s="160" t="e">
        <f t="shared" si="9"/>
        <v>#REF!</v>
      </c>
    </row>
    <row r="17" spans="2:16" ht="13.5" thickBot="1">
      <c r="B17" s="154" t="s">
        <v>158</v>
      </c>
      <c r="C17" s="213" t="s">
        <v>189</v>
      </c>
      <c r="D17" s="148" t="e">
        <f>D6/D14</f>
        <v>#REF!</v>
      </c>
      <c r="E17" s="141" t="e">
        <f t="shared" ref="E17:P17" si="10">E6/E14</f>
        <v>#REF!</v>
      </c>
      <c r="F17" s="141" t="e">
        <f t="shared" si="10"/>
        <v>#REF!</v>
      </c>
      <c r="G17" s="141" t="e">
        <f t="shared" si="10"/>
        <v>#REF!</v>
      </c>
      <c r="H17" s="141" t="e">
        <f t="shared" si="10"/>
        <v>#REF!</v>
      </c>
      <c r="I17" s="141" t="e">
        <f t="shared" si="10"/>
        <v>#REF!</v>
      </c>
      <c r="J17" s="141" t="e">
        <f t="shared" si="10"/>
        <v>#REF!</v>
      </c>
      <c r="K17" s="141" t="e">
        <f t="shared" si="10"/>
        <v>#REF!</v>
      </c>
      <c r="L17" s="141" t="e">
        <f t="shared" si="10"/>
        <v>#REF!</v>
      </c>
      <c r="M17" s="141" t="e">
        <f t="shared" si="10"/>
        <v>#REF!</v>
      </c>
      <c r="N17" s="141">
        <f t="shared" si="10"/>
        <v>1.2781456953642385</v>
      </c>
      <c r="O17" s="158" t="e">
        <f t="shared" si="10"/>
        <v>#REF!</v>
      </c>
      <c r="P17" s="161" t="e">
        <f t="shared" si="10"/>
        <v>#REF!</v>
      </c>
    </row>
    <row r="18" spans="2:16">
      <c r="B18" s="152" t="s">
        <v>160</v>
      </c>
      <c r="C18" s="211" t="s">
        <v>188</v>
      </c>
      <c r="D18" s="146"/>
      <c r="E18" s="139">
        <v>159</v>
      </c>
      <c r="F18" s="139">
        <v>159</v>
      </c>
      <c r="G18" s="139">
        <v>175</v>
      </c>
      <c r="H18" s="139">
        <v>120</v>
      </c>
      <c r="I18" s="139">
        <v>159</v>
      </c>
      <c r="J18" s="139">
        <v>184</v>
      </c>
      <c r="K18" s="139">
        <v>168</v>
      </c>
      <c r="L18" s="139">
        <v>176</v>
      </c>
      <c r="M18" s="139">
        <v>184</v>
      </c>
      <c r="N18" s="139">
        <v>151</v>
      </c>
      <c r="O18" s="134"/>
      <c r="P18" s="149">
        <f>SUM(D18:O18)</f>
        <v>1635</v>
      </c>
    </row>
    <row r="19" spans="2:16">
      <c r="B19" s="153" t="s">
        <v>157</v>
      </c>
      <c r="C19" s="212" t="s">
        <v>189</v>
      </c>
      <c r="D19" s="147" t="e">
        <f>D5/D18</f>
        <v>#REF!</v>
      </c>
      <c r="E19" s="136" t="e">
        <f t="shared" ref="E19:P19" si="11">E5/E18</f>
        <v>#REF!</v>
      </c>
      <c r="F19" s="136" t="e">
        <f t="shared" si="11"/>
        <v>#REF!</v>
      </c>
      <c r="G19" s="136" t="e">
        <f t="shared" si="11"/>
        <v>#REF!</v>
      </c>
      <c r="H19" s="136" t="e">
        <f t="shared" si="11"/>
        <v>#REF!</v>
      </c>
      <c r="I19" s="136" t="e">
        <f t="shared" si="11"/>
        <v>#REF!</v>
      </c>
      <c r="J19" s="136" t="e">
        <f t="shared" si="11"/>
        <v>#REF!</v>
      </c>
      <c r="K19" s="136" t="e">
        <f t="shared" si="11"/>
        <v>#REF!</v>
      </c>
      <c r="L19" s="136" t="e">
        <f t="shared" si="11"/>
        <v>#REF!</v>
      </c>
      <c r="M19" s="136" t="e">
        <f t="shared" si="11"/>
        <v>#REF!</v>
      </c>
      <c r="N19" s="136" t="e">
        <f t="shared" si="11"/>
        <v>#REF!</v>
      </c>
      <c r="O19" s="157" t="e">
        <f t="shared" si="11"/>
        <v>#REF!</v>
      </c>
      <c r="P19" s="160" t="e">
        <f t="shared" si="11"/>
        <v>#REF!</v>
      </c>
    </row>
    <row r="20" spans="2:16" ht="13.5" thickBot="1">
      <c r="B20" s="154" t="s">
        <v>158</v>
      </c>
      <c r="C20" s="213" t="s">
        <v>189</v>
      </c>
      <c r="D20" s="148" t="e">
        <f>D6/D18</f>
        <v>#REF!</v>
      </c>
      <c r="E20" s="141" t="e">
        <f t="shared" ref="E20:P20" si="12">E6/E18</f>
        <v>#REF!</v>
      </c>
      <c r="F20" s="141" t="e">
        <f t="shared" si="12"/>
        <v>#REF!</v>
      </c>
      <c r="G20" s="141" t="e">
        <f t="shared" si="12"/>
        <v>#REF!</v>
      </c>
      <c r="H20" s="141" t="e">
        <f t="shared" si="12"/>
        <v>#REF!</v>
      </c>
      <c r="I20" s="141" t="e">
        <f t="shared" si="12"/>
        <v>#REF!</v>
      </c>
      <c r="J20" s="141" t="e">
        <f t="shared" si="12"/>
        <v>#REF!</v>
      </c>
      <c r="K20" s="141" t="e">
        <f t="shared" si="12"/>
        <v>#REF!</v>
      </c>
      <c r="L20" s="141" t="e">
        <f t="shared" si="12"/>
        <v>#REF!</v>
      </c>
      <c r="M20" s="141" t="e">
        <f t="shared" si="12"/>
        <v>#REF!</v>
      </c>
      <c r="N20" s="141">
        <f t="shared" si="12"/>
        <v>1.2781456953642385</v>
      </c>
      <c r="O20" s="158" t="e">
        <f t="shared" si="12"/>
        <v>#REF!</v>
      </c>
      <c r="P20" s="161" t="e">
        <f t="shared" si="12"/>
        <v>#REF!</v>
      </c>
    </row>
    <row r="21" spans="2:16">
      <c r="B21" s="152" t="s">
        <v>162</v>
      </c>
      <c r="C21" s="211" t="s">
        <v>188</v>
      </c>
      <c r="D21" s="170"/>
      <c r="E21" s="171"/>
      <c r="F21" s="171">
        <v>12931</v>
      </c>
      <c r="G21" s="171">
        <v>12311</v>
      </c>
      <c r="H21" s="171">
        <v>10067</v>
      </c>
      <c r="I21" s="171">
        <v>11764</v>
      </c>
      <c r="J21" s="171">
        <v>13252</v>
      </c>
      <c r="K21" s="171">
        <v>12064</v>
      </c>
      <c r="L21" s="171">
        <v>13123</v>
      </c>
      <c r="M21" s="171">
        <v>11936</v>
      </c>
      <c r="N21" s="171">
        <v>10213</v>
      </c>
      <c r="O21" s="172"/>
      <c r="P21" s="173">
        <f>SUM(D21:O21)</f>
        <v>107661</v>
      </c>
    </row>
    <row r="22" spans="2:16">
      <c r="B22" s="153" t="s">
        <v>191</v>
      </c>
      <c r="C22" s="212" t="s">
        <v>189</v>
      </c>
      <c r="D22" s="162" t="e">
        <f>D5/D21</f>
        <v>#REF!</v>
      </c>
      <c r="E22" s="163" t="e">
        <f t="shared" ref="E22:P22" si="13">E5/E21</f>
        <v>#REF!</v>
      </c>
      <c r="F22" s="163" t="e">
        <f t="shared" si="13"/>
        <v>#REF!</v>
      </c>
      <c r="G22" s="163" t="e">
        <f t="shared" si="13"/>
        <v>#REF!</v>
      </c>
      <c r="H22" s="163" t="e">
        <f t="shared" si="13"/>
        <v>#REF!</v>
      </c>
      <c r="I22" s="163" t="e">
        <f t="shared" si="13"/>
        <v>#REF!</v>
      </c>
      <c r="J22" s="163" t="e">
        <f t="shared" si="13"/>
        <v>#REF!</v>
      </c>
      <c r="K22" s="163" t="e">
        <f t="shared" si="13"/>
        <v>#REF!</v>
      </c>
      <c r="L22" s="163" t="e">
        <f t="shared" si="13"/>
        <v>#REF!</v>
      </c>
      <c r="M22" s="163" t="e">
        <f t="shared" si="13"/>
        <v>#REF!</v>
      </c>
      <c r="N22" s="163" t="e">
        <f t="shared" si="13"/>
        <v>#REF!</v>
      </c>
      <c r="O22" s="164" t="e">
        <f t="shared" si="13"/>
        <v>#REF!</v>
      </c>
      <c r="P22" s="165" t="e">
        <f t="shared" si="13"/>
        <v>#REF!</v>
      </c>
    </row>
    <row r="23" spans="2:16" ht="13.5" thickBot="1">
      <c r="B23" s="154" t="s">
        <v>190</v>
      </c>
      <c r="C23" s="213" t="s">
        <v>189</v>
      </c>
      <c r="D23" s="166" t="e">
        <f>D6/D21</f>
        <v>#REF!</v>
      </c>
      <c r="E23" s="167" t="e">
        <f t="shared" ref="E23:P23" si="14">E6/E21</f>
        <v>#REF!</v>
      </c>
      <c r="F23" s="167" t="e">
        <f t="shared" si="14"/>
        <v>#REF!</v>
      </c>
      <c r="G23" s="167" t="e">
        <f t="shared" si="14"/>
        <v>#REF!</v>
      </c>
      <c r="H23" s="167" t="e">
        <f t="shared" si="14"/>
        <v>#REF!</v>
      </c>
      <c r="I23" s="167" t="e">
        <f t="shared" si="14"/>
        <v>#REF!</v>
      </c>
      <c r="J23" s="167" t="e">
        <f t="shared" si="14"/>
        <v>#REF!</v>
      </c>
      <c r="K23" s="167" t="e">
        <f t="shared" si="14"/>
        <v>#REF!</v>
      </c>
      <c r="L23" s="167" t="e">
        <f t="shared" si="14"/>
        <v>#REF!</v>
      </c>
      <c r="M23" s="167" t="e">
        <f t="shared" si="14"/>
        <v>#REF!</v>
      </c>
      <c r="N23" s="167">
        <f t="shared" si="14"/>
        <v>1.8897483599334183E-2</v>
      </c>
      <c r="O23" s="168" t="e">
        <f t="shared" si="14"/>
        <v>#REF!</v>
      </c>
      <c r="P23" s="169" t="e">
        <f t="shared" si="14"/>
        <v>#REF!</v>
      </c>
    </row>
    <row r="43" spans="2:15">
      <c r="B43" t="s">
        <v>164</v>
      </c>
      <c r="D43" t="s">
        <v>165</v>
      </c>
      <c r="E43" t="s">
        <v>166</v>
      </c>
      <c r="J43" t="s">
        <v>164</v>
      </c>
      <c r="K43" t="s">
        <v>165</v>
      </c>
      <c r="L43" t="s">
        <v>166</v>
      </c>
    </row>
    <row r="44" spans="2:15">
      <c r="B44">
        <v>8.1904761904761898</v>
      </c>
      <c r="D44">
        <v>1.0238095238095237</v>
      </c>
      <c r="E44">
        <v>4340</v>
      </c>
      <c r="F44" s="7">
        <v>3.9631336405529953E-2</v>
      </c>
      <c r="H44" s="185" t="s">
        <v>167</v>
      </c>
      <c r="J44">
        <v>8.1904761904761898</v>
      </c>
      <c r="K44">
        <v>1.0238095238095237</v>
      </c>
      <c r="L44">
        <v>4136</v>
      </c>
      <c r="M44" s="7">
        <v>4.1586073500967116E-2</v>
      </c>
      <c r="O44" s="185" t="s">
        <v>168</v>
      </c>
    </row>
  </sheetData>
  <mergeCells count="3">
    <mergeCell ref="B2:B3"/>
    <mergeCell ref="P2:P3"/>
    <mergeCell ref="C2:C3"/>
  </mergeCells>
  <pageMargins left="0.31496062992125984" right="0.23622047244094491" top="0.74803149606299213" bottom="0.74803149606299213" header="0.31496062992125984" footer="0.31496062992125984"/>
  <pageSetup paperSize="9" scale="83" orientation="landscape" r:id="rId1"/>
  <drawing r:id="rId2"/>
  <legacyDrawing r:id="rId3"/>
</worksheet>
</file>

<file path=xl/worksheets/sheet24.xml><?xml version="1.0" encoding="utf-8"?>
<worksheet xmlns="http://schemas.openxmlformats.org/spreadsheetml/2006/main" xmlns:r="http://schemas.openxmlformats.org/officeDocument/2006/relationships">
  <sheetPr codeName="Лист9">
    <pageSetUpPr fitToPage="1"/>
  </sheetPr>
  <dimension ref="A1:R69"/>
  <sheetViews>
    <sheetView workbookViewId="0">
      <selection activeCell="H15" sqref="H15:J15"/>
    </sheetView>
  </sheetViews>
  <sheetFormatPr defaultRowHeight="12.75"/>
  <cols>
    <col min="1" max="1" width="25.7109375" customWidth="1"/>
    <col min="2" max="6" width="8.7109375" customWidth="1"/>
    <col min="7" max="7" width="9" customWidth="1"/>
    <col min="8" max="13" width="8.7109375" customWidth="1"/>
    <col min="14" max="14" width="17.5703125" customWidth="1"/>
    <col min="15" max="15" width="5.140625" customWidth="1"/>
    <col min="16" max="16" width="15.28515625" customWidth="1"/>
    <col min="17" max="17" width="7.85546875" customWidth="1"/>
    <col min="18" max="18" width="6.28515625" customWidth="1"/>
    <col min="19" max="19" width="4.42578125" customWidth="1"/>
    <col min="21" max="21" width="21.140625" customWidth="1"/>
  </cols>
  <sheetData>
    <row r="1" spans="1:14">
      <c r="A1" s="50">
        <f ca="1">Календарь!B3</f>
        <v>39888</v>
      </c>
      <c r="B1" s="1"/>
      <c r="C1" s="49"/>
      <c r="E1" t="s">
        <v>109</v>
      </c>
      <c r="F1" s="758" t="s">
        <v>136</v>
      </c>
      <c r="G1" s="758"/>
      <c r="H1" s="758"/>
    </row>
    <row r="2" spans="1:14" ht="13.5" thickBot="1">
      <c r="A2" s="2" t="s">
        <v>0</v>
      </c>
      <c r="B2" s="2"/>
      <c r="N2" s="3"/>
    </row>
    <row r="3" spans="1:14" ht="16.5" customHeight="1">
      <c r="A3" s="779"/>
      <c r="B3" s="615" t="s">
        <v>62</v>
      </c>
      <c r="C3" s="614"/>
      <c r="D3" s="614"/>
      <c r="E3" s="614"/>
      <c r="F3" s="771" t="s">
        <v>97</v>
      </c>
      <c r="G3" s="772"/>
      <c r="H3" s="762" t="s">
        <v>5</v>
      </c>
      <c r="I3" s="763"/>
      <c r="J3" s="764"/>
    </row>
    <row r="4" spans="1:14" ht="39" thickBot="1">
      <c r="A4" s="780"/>
      <c r="B4" s="17" t="s">
        <v>3</v>
      </c>
      <c r="C4" s="16" t="s">
        <v>44</v>
      </c>
      <c r="D4" s="16" t="s">
        <v>4</v>
      </c>
      <c r="E4" s="67" t="s">
        <v>45</v>
      </c>
      <c r="F4" s="77" t="s">
        <v>98</v>
      </c>
      <c r="G4" s="79" t="s">
        <v>99</v>
      </c>
      <c r="H4" s="765"/>
      <c r="I4" s="766"/>
      <c r="J4" s="767"/>
    </row>
    <row r="5" spans="1:14">
      <c r="A5" s="13" t="s">
        <v>12</v>
      </c>
      <c r="B5" s="29">
        <f ca="1">SUMIF(Производство_План!$B$8:$B$374,$A$1,Производство_План!$D$8:$D$374)</f>
        <v>0</v>
      </c>
      <c r="C5" s="30"/>
      <c r="D5" s="33" t="e">
        <f ca="1">SUMIF(#REF!,$A$1,#REF!)</f>
        <v>#REF!</v>
      </c>
      <c r="E5" s="71"/>
      <c r="F5" s="89"/>
      <c r="G5" s="90"/>
      <c r="H5" s="768"/>
      <c r="I5" s="769"/>
      <c r="J5" s="770"/>
    </row>
    <row r="6" spans="1:14">
      <c r="A6" s="15" t="s">
        <v>100</v>
      </c>
      <c r="B6" s="72"/>
      <c r="C6" s="68"/>
      <c r="D6" s="37" t="e">
        <f ca="1">SUMIF(График_производство!D5:AH5,A1,График_производство!D13:AH13)</f>
        <v>#REF!</v>
      </c>
      <c r="E6" s="69"/>
      <c r="F6" s="91"/>
      <c r="G6" s="92"/>
      <c r="H6" s="773"/>
      <c r="I6" s="774"/>
      <c r="J6" s="775"/>
    </row>
    <row r="7" spans="1:14" ht="25.5">
      <c r="A7" s="15" t="s">
        <v>10</v>
      </c>
      <c r="B7" s="37">
        <f ca="1">SUMIF(Производство_План!$B$8:$B$374,$A$1,Производство_План!$C$8:$C$374)</f>
        <v>0</v>
      </c>
      <c r="C7" s="65"/>
      <c r="D7" s="37" t="e">
        <f ca="1">SUMIF(#REF!,$A$1,#REF!)</f>
        <v>#REF!</v>
      </c>
      <c r="E7" s="70"/>
      <c r="F7" s="91"/>
      <c r="G7" s="92"/>
      <c r="H7" s="759"/>
      <c r="I7" s="760"/>
      <c r="J7" s="761"/>
    </row>
    <row r="8" spans="1:14">
      <c r="A8" s="13"/>
      <c r="B8" s="33"/>
      <c r="C8" s="34"/>
      <c r="D8" s="33"/>
      <c r="E8" s="38"/>
      <c r="F8" s="91"/>
      <c r="G8" s="92"/>
      <c r="H8" s="759"/>
      <c r="I8" s="760"/>
      <c r="J8" s="761"/>
    </row>
    <row r="9" spans="1:14">
      <c r="A9" s="13" t="s">
        <v>15</v>
      </c>
      <c r="B9" s="33">
        <f ca="1">SUMIF(Производство_План!$B$8:$B$374,$A$1,Производство_План!$E$8:$E$374)</f>
        <v>0</v>
      </c>
      <c r="C9" s="68"/>
      <c r="D9" s="33" t="e">
        <f ca="1">SUMIF(#REF!,$A$1,#REF!)</f>
        <v>#REF!</v>
      </c>
      <c r="E9" s="69"/>
      <c r="F9" s="91"/>
      <c r="G9" s="92"/>
      <c r="H9" s="759"/>
      <c r="I9" s="760"/>
      <c r="J9" s="761"/>
    </row>
    <row r="10" spans="1:14">
      <c r="A10" s="13" t="s">
        <v>17</v>
      </c>
      <c r="B10" s="33">
        <f ca="1">SUMIF(Производство_План!$B$8:$B$374,$A$1,Производство_План!$F$8:$F$374)</f>
        <v>0</v>
      </c>
      <c r="C10" s="68"/>
      <c r="D10" s="33" t="e">
        <f ca="1">SUMIF(#REF!,$A$1,#REF!)</f>
        <v>#REF!</v>
      </c>
      <c r="E10" s="69"/>
      <c r="F10" s="91"/>
      <c r="G10" s="92"/>
      <c r="H10" s="759"/>
      <c r="I10" s="760"/>
      <c r="J10" s="761"/>
    </row>
    <row r="11" spans="1:14">
      <c r="A11" s="13" t="s">
        <v>19</v>
      </c>
      <c r="B11" s="33">
        <f ca="1">SUMIF(Производство_План!$B$8:$B$374,$A$1,Производство_План!$G$8:$G$374)</f>
        <v>0</v>
      </c>
      <c r="C11" s="68"/>
      <c r="D11" s="33" t="e">
        <f ca="1">SUMIF(#REF!,$A$1,#REF!)</f>
        <v>#REF!</v>
      </c>
      <c r="E11" s="69"/>
      <c r="F11" s="91"/>
      <c r="G11" s="92"/>
      <c r="H11" s="759"/>
      <c r="I11" s="760"/>
      <c r="J11" s="761"/>
    </row>
    <row r="12" spans="1:14">
      <c r="A12" s="13" t="s">
        <v>21</v>
      </c>
      <c r="B12" s="33">
        <f ca="1">SUMIF(Производство_План!$B$8:$B$374,$A$1,Производство_План!$H$8:$H$374)</f>
        <v>0</v>
      </c>
      <c r="C12" s="68"/>
      <c r="D12" s="33" t="e">
        <f ca="1">SUMIF(#REF!,$A$1,#REF!)</f>
        <v>#REF!</v>
      </c>
      <c r="E12" s="69"/>
      <c r="F12" s="91"/>
      <c r="G12" s="92"/>
      <c r="H12" s="759"/>
      <c r="I12" s="760"/>
      <c r="J12" s="761"/>
    </row>
    <row r="13" spans="1:14">
      <c r="A13" s="13" t="s">
        <v>23</v>
      </c>
      <c r="B13" s="33">
        <f ca="1">SUMIF(Производство_План!$B$8:$B$374,$A$1,Производство_План!$I$8:$I$374)</f>
        <v>0</v>
      </c>
      <c r="C13" s="68"/>
      <c r="D13" s="33" t="e">
        <f ca="1">SUMIF(#REF!,$A$1,#REF!)</f>
        <v>#REF!</v>
      </c>
      <c r="E13" s="69"/>
      <c r="F13" s="91"/>
      <c r="G13" s="92"/>
      <c r="H13" s="759"/>
      <c r="I13" s="760"/>
      <c r="J13" s="761"/>
    </row>
    <row r="14" spans="1:14">
      <c r="A14" s="13" t="s">
        <v>25</v>
      </c>
      <c r="B14" s="33">
        <f ca="1">SUMIF(Производство_План!$B$8:$B$374,$A$1,Производство_План!$J$8:$J$374)</f>
        <v>0</v>
      </c>
      <c r="C14" s="68"/>
      <c r="D14" s="33" t="e">
        <f ca="1">SUMIF(#REF!,$A$1,#REF!)</f>
        <v>#REF!</v>
      </c>
      <c r="E14" s="69"/>
      <c r="F14" s="91"/>
      <c r="G14" s="92"/>
      <c r="H14" s="759"/>
      <c r="I14" s="760"/>
      <c r="J14" s="761"/>
    </row>
    <row r="15" spans="1:14">
      <c r="A15" s="13" t="s">
        <v>27</v>
      </c>
      <c r="B15" s="33">
        <f ca="1">SUMIF(Производство_План!$B$8:$B$374,$A$1,Производство_План!$K$8:$K$374)</f>
        <v>0</v>
      </c>
      <c r="C15" s="68"/>
      <c r="D15" s="33" t="e">
        <f ca="1">SUMIF(#REF!,$A$1,#REF!)</f>
        <v>#REF!</v>
      </c>
      <c r="E15" s="69"/>
      <c r="F15" s="91"/>
      <c r="G15" s="92"/>
      <c r="H15" s="759"/>
      <c r="I15" s="760"/>
      <c r="J15" s="761"/>
    </row>
    <row r="16" spans="1:14">
      <c r="A16" s="13" t="s">
        <v>29</v>
      </c>
      <c r="B16" s="33">
        <f ca="1">SUMIF(Производство_План!$B$8:$B$374,$A$1,Производство_План!$L$8:$L$374)</f>
        <v>0</v>
      </c>
      <c r="C16" s="106" t="e">
        <f ca="1">SUMIF(#REF!,Календарь!$B$16,#REF!)</f>
        <v>#REF!</v>
      </c>
      <c r="D16" s="33" t="e">
        <f ca="1">SUMIF(#REF!,$A$1,#REF!)</f>
        <v>#REF!</v>
      </c>
      <c r="E16" s="106" t="e">
        <f ca="1">SUMIF(#REF!,Календарь!$B$3,#REF!)</f>
        <v>#REF!</v>
      </c>
      <c r="F16" s="91"/>
      <c r="G16" s="92"/>
      <c r="H16" s="759"/>
      <c r="I16" s="760"/>
      <c r="J16" s="761"/>
    </row>
    <row r="17" spans="1:18">
      <c r="A17" s="13" t="s">
        <v>26</v>
      </c>
      <c r="B17" s="33">
        <f ca="1">SUMIF(Производство_План!$B$8:$B$374,$A$1,Производство_План!$M$8:$M$374)</f>
        <v>0</v>
      </c>
      <c r="C17" s="106"/>
      <c r="D17" s="33" t="e">
        <f ca="1">SUMIF(#REF!,$A$1,#REF!)</f>
        <v>#REF!</v>
      </c>
      <c r="E17" s="106"/>
      <c r="F17" s="91"/>
      <c r="G17" s="92"/>
      <c r="H17" s="759"/>
      <c r="I17" s="760"/>
      <c r="J17" s="761"/>
    </row>
    <row r="18" spans="1:18" ht="25.5">
      <c r="A18" s="13" t="s">
        <v>32</v>
      </c>
      <c r="B18" s="33">
        <f ca="1">SUMIF(Производство_План!$B$8:$B$374,$A$1,Производство_План!$N$8:$N$374)</f>
        <v>0</v>
      </c>
      <c r="C18" s="106" t="e">
        <f ca="1">SUMIF(#REF!,Календарь!$B$16,#REF!)</f>
        <v>#REF!</v>
      </c>
      <c r="D18" s="33" t="e">
        <f ca="1">SUMIF(#REF!,$A$1,#REF!)</f>
        <v>#REF!</v>
      </c>
      <c r="E18" s="106" t="e">
        <f ca="1">SUMIF(#REF!,Календарь!$B$3,#REF!)</f>
        <v>#REF!</v>
      </c>
      <c r="F18" s="91"/>
      <c r="G18" s="92"/>
      <c r="H18" s="759"/>
      <c r="I18" s="760"/>
      <c r="J18" s="761"/>
    </row>
    <row r="19" spans="1:18" ht="25.5">
      <c r="A19" s="13" t="s">
        <v>33</v>
      </c>
      <c r="B19" s="33">
        <f ca="1">SUMIF(Производство_План!$B$8:$B$374,$A$1,Производство_План!$O$8:$O$374)</f>
        <v>0</v>
      </c>
      <c r="C19" s="106" t="e">
        <f ca="1">SUMIF(#REF!,Календарь!$B$16,#REF!)</f>
        <v>#REF!</v>
      </c>
      <c r="D19" s="33" t="e">
        <f ca="1">SUMIF(#REF!,$A$1,#REF!)</f>
        <v>#REF!</v>
      </c>
      <c r="E19" s="106" t="e">
        <f ca="1">SUMIF(#REF!,Календарь!$B$3,#REF!)</f>
        <v>#REF!</v>
      </c>
      <c r="F19" s="91"/>
      <c r="G19" s="92"/>
      <c r="H19" s="759"/>
      <c r="I19" s="760"/>
      <c r="J19" s="761"/>
    </row>
    <row r="20" spans="1:18" ht="25.5">
      <c r="A20" s="13" t="s">
        <v>34</v>
      </c>
      <c r="B20" s="33">
        <f ca="1">SUMIF(Производство_План!$B$8:$B$374,$A$1,Производство_План!$P$8:$P$374)</f>
        <v>0</v>
      </c>
      <c r="C20" s="106" t="e">
        <f ca="1">SUMIF(#REF!,Календарь!$B$16,#REF!)</f>
        <v>#REF!</v>
      </c>
      <c r="D20" s="33" t="e">
        <f ca="1">SUMIF(#REF!,$A$1,#REF!)</f>
        <v>#REF!</v>
      </c>
      <c r="E20" s="106" t="e">
        <f ca="1">SUMIF(#REF!,Календарь!$B$3,#REF!)</f>
        <v>#REF!</v>
      </c>
      <c r="F20" s="91"/>
      <c r="G20" s="92"/>
      <c r="H20" s="759"/>
      <c r="I20" s="760"/>
      <c r="J20" s="761"/>
    </row>
    <row r="21" spans="1:18" ht="25.5">
      <c r="A21" s="13" t="s">
        <v>35</v>
      </c>
      <c r="B21" s="33">
        <f ca="1">SUMIF(Производство_План!$B$8:$B$374,$A$1,Производство_План!$Q$8:$Q$374)</f>
        <v>0</v>
      </c>
      <c r="C21" s="106" t="e">
        <f ca="1">SUMIF(#REF!,Календарь!$B$16,#REF!)</f>
        <v>#REF!</v>
      </c>
      <c r="D21" s="33" t="e">
        <f ca="1">SUMIF(#REF!,$A$1,#REF!)</f>
        <v>#REF!</v>
      </c>
      <c r="E21" s="106" t="e">
        <f ca="1">SUMIF(#REF!,Календарь!$B$3,#REF!)</f>
        <v>#REF!</v>
      </c>
      <c r="F21" s="91"/>
      <c r="G21" s="92"/>
      <c r="H21" s="759"/>
      <c r="I21" s="760"/>
      <c r="J21" s="761"/>
    </row>
    <row r="22" spans="1:18" ht="25.5">
      <c r="A22" s="13" t="s">
        <v>36</v>
      </c>
      <c r="B22" s="33">
        <f ca="1">SUMIF(Производство_План!$B$8:$B$374,$A$1,Производство_План!$R$8:$R$374)</f>
        <v>0</v>
      </c>
      <c r="C22" s="106" t="e">
        <f ca="1">SUMIF(#REF!,Календарь!$B$16,#REF!)</f>
        <v>#REF!</v>
      </c>
      <c r="D22" s="33" t="e">
        <f ca="1">SUMIF(#REF!,$A$1,#REF!)</f>
        <v>#REF!</v>
      </c>
      <c r="E22" s="106" t="e">
        <f ca="1">SUMIF(#REF!,Календарь!$B$3,#REF!)</f>
        <v>#REF!</v>
      </c>
      <c r="F22" s="91"/>
      <c r="G22" s="92"/>
      <c r="H22" s="759"/>
      <c r="I22" s="760"/>
      <c r="J22" s="761"/>
    </row>
    <row r="23" spans="1:18">
      <c r="A23" s="13" t="s">
        <v>37</v>
      </c>
      <c r="B23" s="33">
        <f ca="1">SUMIF(Производство_План!$B$8:$B$374,$A$1,Производство_План!$S$8:$S$374)</f>
        <v>0</v>
      </c>
      <c r="C23" s="106" t="e">
        <f ca="1">SUMIF(#REF!,Календарь!$B$16,#REF!)</f>
        <v>#REF!</v>
      </c>
      <c r="D23" s="33" t="e">
        <f ca="1">SUMIF(#REF!,$A$1,#REF!)</f>
        <v>#REF!</v>
      </c>
      <c r="E23" s="106" t="e">
        <f ca="1">SUMIF(#REF!,Календарь!$B$3,#REF!)</f>
        <v>#REF!</v>
      </c>
      <c r="F23" s="91"/>
      <c r="G23" s="92"/>
      <c r="H23" s="759"/>
      <c r="I23" s="760"/>
      <c r="J23" s="761"/>
    </row>
    <row r="24" spans="1:18" ht="25.5">
      <c r="A24" s="13" t="s">
        <v>38</v>
      </c>
      <c r="B24" s="33">
        <f ca="1">SUMIF(Производство_План!$B$8:$B$374,$A$1,Производство_План!$T$8:$T$374)</f>
        <v>0</v>
      </c>
      <c r="C24" s="106" t="e">
        <f ca="1">SUMIF(#REF!,Календарь!$B$16,#REF!)</f>
        <v>#REF!</v>
      </c>
      <c r="D24" s="33" t="e">
        <f ca="1">SUMIF(#REF!,$A$1,#REF!)</f>
        <v>#REF!</v>
      </c>
      <c r="E24" s="106" t="e">
        <f ca="1">SUMIF(#REF!,Календарь!$B$3,#REF!)</f>
        <v>#REF!</v>
      </c>
      <c r="F24" s="91"/>
      <c r="G24" s="92"/>
      <c r="H24" s="759"/>
      <c r="I24" s="760"/>
      <c r="J24" s="761"/>
    </row>
    <row r="25" spans="1:18">
      <c r="A25" s="13" t="s">
        <v>39</v>
      </c>
      <c r="B25" s="33">
        <f ca="1">SUMIF(Производство_План!$B$8:$B$374,$A$1,Производство_План!$U$8:$U$374)</f>
        <v>0</v>
      </c>
      <c r="C25" s="106" t="e">
        <f ca="1">SUMIF(#REF!,Календарь!$B$16,#REF!)</f>
        <v>#REF!</v>
      </c>
      <c r="D25" s="33" t="e">
        <f ca="1">SUMIF(#REF!,$A$1,#REF!)</f>
        <v>#REF!</v>
      </c>
      <c r="E25" s="106" t="e">
        <f ca="1">SUMIF(#REF!,Календарь!$B$3,#REF!)</f>
        <v>#REF!</v>
      </c>
      <c r="F25" s="91"/>
      <c r="G25" s="92"/>
      <c r="H25" s="759"/>
      <c r="I25" s="760"/>
      <c r="J25" s="761"/>
    </row>
    <row r="26" spans="1:18" ht="25.5">
      <c r="A26" s="13" t="s">
        <v>40</v>
      </c>
      <c r="B26" s="33">
        <f ca="1">SUMIF(Производство_План!$B$8:$B$374,$A$1,Производство_План!$V$8:$V$374)</f>
        <v>0</v>
      </c>
      <c r="C26" s="106" t="e">
        <f ca="1">SUMIF(#REF!,Календарь!$B$16,#REF!)</f>
        <v>#REF!</v>
      </c>
      <c r="D26" s="33" t="e">
        <f ca="1">SUMIF(#REF!,$A$1,#REF!)</f>
        <v>#REF!</v>
      </c>
      <c r="E26" s="106" t="e">
        <f ca="1">SUMIF(#REF!,Календарь!$B$3,#REF!)</f>
        <v>#REF!</v>
      </c>
      <c r="F26" s="91"/>
      <c r="G26" s="92"/>
      <c r="H26" s="759"/>
      <c r="I26" s="760"/>
      <c r="J26" s="761"/>
    </row>
    <row r="27" spans="1:18" ht="25.5">
      <c r="A27" s="13" t="s">
        <v>41</v>
      </c>
      <c r="B27" s="33">
        <f ca="1">SUMIF(Производство_План!$B$8:$B$374,$A$1,Производство_План!$W$8:$W$374)</f>
        <v>0</v>
      </c>
      <c r="C27" s="106" t="e">
        <f ca="1">SUMIF(#REF!,Календарь!$B$16,#REF!)</f>
        <v>#REF!</v>
      </c>
      <c r="D27" s="33" t="e">
        <f ca="1">SUMIF(#REF!,$A$1,#REF!)</f>
        <v>#REF!</v>
      </c>
      <c r="E27" s="106" t="e">
        <f ca="1">SUMIF(#REF!,Календарь!$B$3,#REF!)</f>
        <v>#REF!</v>
      </c>
      <c r="F27" s="91"/>
      <c r="G27" s="92"/>
      <c r="H27" s="759"/>
      <c r="I27" s="760"/>
      <c r="J27" s="761"/>
    </row>
    <row r="28" spans="1:18" ht="26.25" thickBot="1">
      <c r="A28" s="14" t="s">
        <v>42</v>
      </c>
      <c r="B28" s="42">
        <f ca="1">SUMIF(Производство_План!$B$8:$B$374,$A$1,Производство_План!$X$8:$X$374)</f>
        <v>0</v>
      </c>
      <c r="C28" s="107" t="e">
        <f ca="1">SUMIF(#REF!,Календарь!$B$16,#REF!)</f>
        <v>#REF!</v>
      </c>
      <c r="D28" s="42" t="e">
        <f ca="1">SUMIF(#REF!,$A$1,#REF!)</f>
        <v>#REF!</v>
      </c>
      <c r="E28" s="106" t="e">
        <f ca="1">SUMIF(#REF!,Календарь!$B$3,#REF!)</f>
        <v>#REF!</v>
      </c>
      <c r="F28" s="93"/>
      <c r="G28" s="94"/>
      <c r="H28" s="781"/>
      <c r="I28" s="782"/>
      <c r="J28" s="783"/>
    </row>
    <row r="29" spans="1:18">
      <c r="A29" s="19"/>
      <c r="B29" s="19"/>
      <c r="C29" s="20"/>
      <c r="D29" s="20"/>
      <c r="E29" s="20"/>
      <c r="F29" s="20"/>
      <c r="G29" s="20"/>
      <c r="H29" s="20"/>
      <c r="I29" s="20"/>
      <c r="J29" s="20"/>
      <c r="K29" s="20"/>
      <c r="L29" s="20"/>
      <c r="M29" s="20"/>
      <c r="N29" s="19"/>
      <c r="P29" s="11"/>
      <c r="Q29" s="5"/>
      <c r="R29" s="6"/>
    </row>
    <row r="30" spans="1:18">
      <c r="A30" s="4" t="s">
        <v>1</v>
      </c>
      <c r="B30" s="5"/>
      <c r="C30" s="6"/>
      <c r="D30" s="1"/>
      <c r="F30" s="7" t="s">
        <v>91</v>
      </c>
    </row>
    <row r="31" spans="1:18" ht="38.25">
      <c r="A31" s="9" t="s">
        <v>6</v>
      </c>
      <c r="B31" s="10" t="s">
        <v>7</v>
      </c>
      <c r="C31" s="10" t="s">
        <v>63</v>
      </c>
      <c r="D31" s="48" t="s">
        <v>64</v>
      </c>
      <c r="F31" s="784" t="s">
        <v>12</v>
      </c>
      <c r="G31" s="784"/>
      <c r="H31" s="784" t="s">
        <v>10</v>
      </c>
      <c r="I31" s="784"/>
    </row>
    <row r="32" spans="1:18" ht="12.75" customHeight="1">
      <c r="A32" s="9" t="s">
        <v>11</v>
      </c>
      <c r="B32" s="10">
        <v>3</v>
      </c>
      <c r="C32" s="86">
        <f ca="1">SUMIF(Кадры_производство!$B$8:$B$373,$A$1,Кадры_производство!$C$8:$C$373)</f>
        <v>0</v>
      </c>
      <c r="D32" s="103">
        <f ca="1">SUMIF(Кадры_производство!$B$8:$B$373,$A$1,Кадры_производство!$C$8:$C$373)</f>
        <v>0</v>
      </c>
      <c r="F32" s="95"/>
      <c r="G32" s="95"/>
      <c r="H32" s="95"/>
      <c r="I32" s="86"/>
    </row>
    <row r="33" spans="1:10">
      <c r="A33" s="9" t="s">
        <v>13</v>
      </c>
      <c r="B33" s="10">
        <v>2</v>
      </c>
      <c r="C33" s="86">
        <f ca="1">SUMIF(Кадры_производство!$B$8:$B$373,$A$1,Кадры_производство!$D$8:$D$373)</f>
        <v>0</v>
      </c>
      <c r="D33" s="103">
        <f ca="1">SUMIF(Кадры_производство!$B$8:$B$373,$A$1,Кадры_производство!$D$8:$D$373)</f>
        <v>0</v>
      </c>
      <c r="F33" s="96"/>
      <c r="G33" s="96"/>
      <c r="H33" s="96"/>
      <c r="I33" s="86"/>
    </row>
    <row r="34" spans="1:10" ht="12.75" customHeight="1">
      <c r="A34" s="9" t="s">
        <v>14</v>
      </c>
      <c r="B34" s="10">
        <v>4</v>
      </c>
      <c r="C34" s="86">
        <f ca="1">SUMIF(Кадры_производство!$B$8:$B$373,$A$1,Кадры_производство!$E$8:$E$373)</f>
        <v>0</v>
      </c>
      <c r="D34" s="103">
        <f ca="1">SUMIF(Кадры_производство!$B$8:$B$373,$A$1,Кадры_производство!$E$8:$E$373)</f>
        <v>0</v>
      </c>
      <c r="F34" s="95"/>
      <c r="G34" s="95"/>
      <c r="H34" s="95"/>
      <c r="I34" s="86"/>
    </row>
    <row r="35" spans="1:10">
      <c r="A35" s="9" t="s">
        <v>16</v>
      </c>
      <c r="B35" s="10">
        <v>2</v>
      </c>
      <c r="C35" s="86">
        <f ca="1">SUMIF(Кадры_производство!$B$8:$B$373,$A$1,Кадры_производство!$F$8:$F$373)</f>
        <v>0</v>
      </c>
      <c r="D35" s="103">
        <f ca="1">SUMIF(Кадры_производство!$B$8:$B$373,$A$1,Кадры_производство!$F$8:$F$373)</f>
        <v>0</v>
      </c>
      <c r="F35" s="96"/>
      <c r="G35" s="96"/>
      <c r="H35" s="96"/>
      <c r="I35" s="86"/>
    </row>
    <row r="36" spans="1:10">
      <c r="A36" s="9" t="s">
        <v>18</v>
      </c>
      <c r="B36" s="10">
        <v>4</v>
      </c>
      <c r="C36" s="86">
        <f ca="1">SUMIF(Кадры_производство!$B$8:$B$373,$A$1,Кадры_производство!$G$8:$G$373)</f>
        <v>0</v>
      </c>
      <c r="D36" s="103">
        <f ca="1">SUMIF(Кадры_производство!$B$8:$B$373,$A$1,Кадры_производство!$G$8:$G$373)</f>
        <v>0</v>
      </c>
      <c r="F36" s="95"/>
      <c r="G36" s="86"/>
      <c r="H36" s="86"/>
      <c r="I36" s="86"/>
    </row>
    <row r="37" spans="1:10">
      <c r="A37" s="9" t="s">
        <v>20</v>
      </c>
      <c r="B37" s="10">
        <v>2</v>
      </c>
      <c r="C37" s="86">
        <f ca="1">SUMIF(Кадры_производство!$B$8:$B$373,$A$1,Кадры_производство!$H$8:$H$373)</f>
        <v>0</v>
      </c>
      <c r="D37" s="103">
        <f ca="1">SUMIF(Кадры_производство!$B$8:$B$373,$A$1,Кадры_производство!$H$8:$H$373)</f>
        <v>0</v>
      </c>
      <c r="F37" s="95"/>
      <c r="G37" s="86"/>
      <c r="H37" s="86"/>
      <c r="I37" s="86"/>
    </row>
    <row r="38" spans="1:10">
      <c r="A38" s="9" t="s">
        <v>22</v>
      </c>
      <c r="B38" s="10">
        <v>2</v>
      </c>
      <c r="C38" s="86">
        <f ca="1">SUMIF(Кадры_производство!$B$8:$B$373,$A$1,Кадры_производство!$I$8:$I$373)</f>
        <v>0</v>
      </c>
      <c r="D38" s="103">
        <f ca="1">SUMIF(Кадры_производство!$B$8:$B$373,$A$1,Кадры_производство!$I$8:$I$373)</f>
        <v>0</v>
      </c>
      <c r="F38" s="95"/>
      <c r="G38" s="96"/>
      <c r="H38" s="96"/>
      <c r="I38" s="86"/>
    </row>
    <row r="39" spans="1:10">
      <c r="A39" s="9" t="s">
        <v>24</v>
      </c>
      <c r="B39" s="10">
        <v>3</v>
      </c>
      <c r="C39" s="86">
        <f ca="1">SUMIF(Кадры_производство!$B$8:$B$373,$A$1,Кадры_производство!$J$8:$J$373)</f>
        <v>0</v>
      </c>
      <c r="D39" s="103">
        <f ca="1">SUMIF(Кадры_производство!$B$8:$B$373,$A$1,Кадры_производство!$J$8:$J$373)</f>
        <v>0</v>
      </c>
      <c r="F39" s="96"/>
      <c r="G39" s="86"/>
      <c r="H39" s="86"/>
      <c r="I39" s="86"/>
    </row>
    <row r="40" spans="1:10">
      <c r="A40" s="9" t="s">
        <v>26</v>
      </c>
      <c r="B40" s="10">
        <v>2</v>
      </c>
      <c r="C40" s="86">
        <f ca="1">SUMIF(Кадры_производство!$B$8:$B$373,$A$1,Кадры_производство!$K$8:$K$373)</f>
        <v>0</v>
      </c>
      <c r="D40" s="103">
        <f ca="1">SUMIF(Кадры_производство!$B$8:$B$373,$A$1,Кадры_производство!$K$8:$K$373)</f>
        <v>0</v>
      </c>
      <c r="F40" s="95"/>
      <c r="G40" s="96"/>
      <c r="H40" s="96"/>
      <c r="I40" s="86"/>
    </row>
    <row r="41" spans="1:10">
      <c r="A41" s="9" t="s">
        <v>28</v>
      </c>
      <c r="B41" s="10">
        <v>3</v>
      </c>
      <c r="C41" s="86">
        <f ca="1">SUMIF(Кадры_производство!$B$8:$B$373,$A$1,Кадры_производство!$L$8:$L$373)</f>
        <v>0</v>
      </c>
      <c r="D41" s="103">
        <f ca="1">SUMIF(Кадры_производство!$B$8:$B$373,$A$1,Кадры_производство!$L$8:$L$373)</f>
        <v>0</v>
      </c>
      <c r="F41" s="96"/>
      <c r="G41" s="96"/>
      <c r="H41" s="96"/>
      <c r="I41" s="86"/>
    </row>
    <row r="42" spans="1:10">
      <c r="A42" s="9" t="s">
        <v>30</v>
      </c>
      <c r="B42" s="10">
        <v>2</v>
      </c>
      <c r="C42" s="86">
        <f ca="1">SUMIF(Кадры_производство!$B$8:$B$373,$A$1,Кадры_производство!$M$8:$M$373)</f>
        <v>0</v>
      </c>
      <c r="D42" s="103">
        <f ca="1">SUMIF(Кадры_производство!$B$8:$B$373,$A$1,Кадры_производство!$M$8:$M$373)</f>
        <v>0</v>
      </c>
      <c r="F42" s="95"/>
      <c r="G42" s="96"/>
      <c r="H42" s="96"/>
      <c r="I42" s="86"/>
    </row>
    <row r="43" spans="1:10">
      <c r="A43" s="9" t="s">
        <v>31</v>
      </c>
      <c r="B43" s="10">
        <v>6</v>
      </c>
      <c r="C43" s="86">
        <f ca="1">SUMIF(Кадры_производство!$B$8:$B$373,$A$1,Кадры_производство!$N$8:$N$373)</f>
        <v>0</v>
      </c>
      <c r="D43" s="103">
        <f ca="1">SUMIF(Кадры_производство!$B$8:$B$373,$A$1,Кадры_производство!$N$8:$N$373)</f>
        <v>0</v>
      </c>
      <c r="F43" s="96"/>
      <c r="G43" s="86"/>
      <c r="H43" s="86"/>
      <c r="I43" s="86"/>
    </row>
    <row r="45" spans="1:10">
      <c r="A45" s="7" t="s">
        <v>2</v>
      </c>
    </row>
    <row r="46" spans="1:10" ht="14.25" customHeight="1">
      <c r="A46" s="21" t="s">
        <v>6</v>
      </c>
      <c r="B46" s="785" t="s">
        <v>8</v>
      </c>
      <c r="C46" s="785"/>
      <c r="D46" s="785"/>
      <c r="E46" s="785"/>
      <c r="F46" s="785"/>
      <c r="G46" s="785"/>
      <c r="H46" s="785"/>
      <c r="I46" s="785" t="s">
        <v>9</v>
      </c>
      <c r="J46" s="785"/>
    </row>
    <row r="47" spans="1:10">
      <c r="A47" s="8" t="s">
        <v>11</v>
      </c>
      <c r="B47" s="777"/>
      <c r="C47" s="777"/>
      <c r="D47" s="777"/>
      <c r="E47" s="777"/>
      <c r="F47" s="777"/>
      <c r="G47" s="777"/>
      <c r="H47" s="777"/>
      <c r="I47" s="777"/>
      <c r="J47" s="777"/>
    </row>
    <row r="48" spans="1:10">
      <c r="A48" s="9" t="s">
        <v>13</v>
      </c>
      <c r="B48" s="777"/>
      <c r="C48" s="777"/>
      <c r="D48" s="777"/>
      <c r="E48" s="777"/>
      <c r="F48" s="777"/>
      <c r="G48" s="777"/>
      <c r="H48" s="777"/>
      <c r="I48" s="777"/>
      <c r="J48" s="777"/>
    </row>
    <row r="49" spans="1:10">
      <c r="A49" s="9" t="s">
        <v>14</v>
      </c>
      <c r="B49" s="777"/>
      <c r="C49" s="777"/>
      <c r="D49" s="777"/>
      <c r="E49" s="777"/>
      <c r="F49" s="777"/>
      <c r="G49" s="777"/>
      <c r="H49" s="777"/>
      <c r="I49" s="777"/>
      <c r="J49" s="777"/>
    </row>
    <row r="50" spans="1:10">
      <c r="A50" s="9" t="s">
        <v>16</v>
      </c>
      <c r="B50" s="777"/>
      <c r="C50" s="777"/>
      <c r="D50" s="777"/>
      <c r="E50" s="777"/>
      <c r="F50" s="777"/>
      <c r="G50" s="777"/>
      <c r="H50" s="777"/>
      <c r="I50" s="777"/>
      <c r="J50" s="777"/>
    </row>
    <row r="51" spans="1:10">
      <c r="A51" s="9" t="s">
        <v>18</v>
      </c>
      <c r="B51" s="777"/>
      <c r="C51" s="777"/>
      <c r="D51" s="777"/>
      <c r="E51" s="777"/>
      <c r="F51" s="777"/>
      <c r="G51" s="777"/>
      <c r="H51" s="777"/>
      <c r="I51" s="777"/>
      <c r="J51" s="777"/>
    </row>
    <row r="52" spans="1:10">
      <c r="A52" s="9" t="s">
        <v>20</v>
      </c>
      <c r="B52" s="777"/>
      <c r="C52" s="777"/>
      <c r="D52" s="777"/>
      <c r="E52" s="777"/>
      <c r="F52" s="777"/>
      <c r="G52" s="777"/>
      <c r="H52" s="777"/>
      <c r="I52" s="777"/>
      <c r="J52" s="777"/>
    </row>
    <row r="53" spans="1:10">
      <c r="A53" s="9" t="s">
        <v>22</v>
      </c>
      <c r="B53" s="777"/>
      <c r="C53" s="777"/>
      <c r="D53" s="777"/>
      <c r="E53" s="777"/>
      <c r="F53" s="777"/>
      <c r="G53" s="777"/>
      <c r="H53" s="777"/>
      <c r="I53" s="777"/>
      <c r="J53" s="777"/>
    </row>
    <row r="54" spans="1:10">
      <c r="A54" s="9" t="s">
        <v>24</v>
      </c>
      <c r="B54" s="777"/>
      <c r="C54" s="777"/>
      <c r="D54" s="777"/>
      <c r="E54" s="777"/>
      <c r="F54" s="777"/>
      <c r="G54" s="777"/>
      <c r="H54" s="777"/>
      <c r="I54" s="777"/>
      <c r="J54" s="777"/>
    </row>
    <row r="55" spans="1:10">
      <c r="A55" s="9" t="s">
        <v>26</v>
      </c>
      <c r="B55" s="777"/>
      <c r="C55" s="777"/>
      <c r="D55" s="777"/>
      <c r="E55" s="777"/>
      <c r="F55" s="777"/>
      <c r="G55" s="777"/>
      <c r="H55" s="777"/>
      <c r="I55" s="777"/>
      <c r="J55" s="777"/>
    </row>
    <row r="56" spans="1:10" ht="13.5" customHeight="1">
      <c r="A56" s="9" t="s">
        <v>113</v>
      </c>
      <c r="B56" s="760"/>
      <c r="C56" s="760"/>
      <c r="D56" s="760"/>
      <c r="E56" s="760"/>
      <c r="F56" s="760"/>
      <c r="G56" s="760"/>
      <c r="H56" s="760"/>
      <c r="I56" s="777"/>
      <c r="J56" s="777"/>
    </row>
    <row r="57" spans="1:10" hidden="1">
      <c r="A57" s="44" t="s">
        <v>52</v>
      </c>
    </row>
    <row r="58" spans="1:10" hidden="1">
      <c r="A58" s="778">
        <f ca="1">A1</f>
        <v>39888</v>
      </c>
      <c r="B58" s="589" t="s">
        <v>55</v>
      </c>
      <c r="C58" s="589"/>
      <c r="D58" s="589"/>
      <c r="E58" s="589"/>
      <c r="F58" s="596" t="s">
        <v>0</v>
      </c>
      <c r="G58" s="597"/>
      <c r="H58" s="597"/>
      <c r="I58" s="597"/>
      <c r="J58" s="598"/>
    </row>
    <row r="59" spans="1:10" ht="51" hidden="1">
      <c r="A59" s="778"/>
      <c r="B59" s="12" t="s">
        <v>51</v>
      </c>
      <c r="C59" s="12" t="s">
        <v>54</v>
      </c>
      <c r="D59" s="12" t="s">
        <v>56</v>
      </c>
      <c r="E59" s="12" t="s">
        <v>57</v>
      </c>
      <c r="F59" s="12" t="s">
        <v>58</v>
      </c>
      <c r="G59" s="12" t="s">
        <v>80</v>
      </c>
      <c r="H59" s="12" t="s">
        <v>81</v>
      </c>
      <c r="I59" s="12" t="s">
        <v>59</v>
      </c>
      <c r="J59" s="12" t="s">
        <v>60</v>
      </c>
    </row>
    <row r="60" spans="1:10" hidden="1">
      <c r="A60" s="23" t="s">
        <v>53</v>
      </c>
      <c r="B60" s="8"/>
      <c r="C60" s="8"/>
      <c r="D60" s="8"/>
      <c r="E60" s="8"/>
      <c r="F60" s="8"/>
      <c r="G60" s="8"/>
      <c r="H60" s="8"/>
      <c r="I60" s="8"/>
      <c r="J60" s="8"/>
    </row>
    <row r="62" spans="1:10">
      <c r="A62" s="776" t="s">
        <v>47</v>
      </c>
      <c r="B62" s="776"/>
      <c r="C62" s="776"/>
    </row>
    <row r="63" spans="1:10">
      <c r="A63" s="786"/>
      <c r="B63" s="786"/>
      <c r="C63" s="786"/>
    </row>
    <row r="64" spans="1:10">
      <c r="A64" s="786" t="s">
        <v>49</v>
      </c>
      <c r="B64" s="786"/>
      <c r="C64" s="786"/>
    </row>
    <row r="65" spans="1:3">
      <c r="A65" s="787"/>
      <c r="B65" s="787"/>
      <c r="C65" s="787"/>
    </row>
    <row r="66" spans="1:3">
      <c r="A66" s="786" t="s">
        <v>89</v>
      </c>
      <c r="B66" s="786"/>
      <c r="C66" s="786"/>
    </row>
    <row r="67" spans="1:3">
      <c r="A67" s="787"/>
      <c r="B67" s="787"/>
      <c r="C67" s="787"/>
    </row>
    <row r="69" spans="1:3">
      <c r="A69" s="786"/>
      <c r="B69" s="786"/>
      <c r="C69" s="786"/>
    </row>
  </sheetData>
  <sheetProtection password="95A8" sheet="1" formatCells="0" formatColumns="0" formatRows="0" insertColumns="0" insertRows="0" insertHyperlinks="0" deleteColumns="0" deleteRows="0" sort="0" autoFilter="0" pivotTables="0"/>
  <mergeCells count="63">
    <mergeCell ref="A69:C69"/>
    <mergeCell ref="A65:C65"/>
    <mergeCell ref="A66:C66"/>
    <mergeCell ref="A63:C63"/>
    <mergeCell ref="A64:C64"/>
    <mergeCell ref="A67:C67"/>
    <mergeCell ref="H26:J26"/>
    <mergeCell ref="H28:J28"/>
    <mergeCell ref="B47:H47"/>
    <mergeCell ref="I47:J47"/>
    <mergeCell ref="F31:G31"/>
    <mergeCell ref="H31:I31"/>
    <mergeCell ref="H27:J27"/>
    <mergeCell ref="B46:H46"/>
    <mergeCell ref="I46:J46"/>
    <mergeCell ref="A3:A4"/>
    <mergeCell ref="H19:J19"/>
    <mergeCell ref="H20:J20"/>
    <mergeCell ref="H21:J21"/>
    <mergeCell ref="H9:J9"/>
    <mergeCell ref="B3:E3"/>
    <mergeCell ref="H15:J15"/>
    <mergeCell ref="H13:J13"/>
    <mergeCell ref="B48:H48"/>
    <mergeCell ref="I48:J48"/>
    <mergeCell ref="B56:H56"/>
    <mergeCell ref="I49:J49"/>
    <mergeCell ref="B50:H50"/>
    <mergeCell ref="B51:H51"/>
    <mergeCell ref="I52:J52"/>
    <mergeCell ref="B52:H52"/>
    <mergeCell ref="I50:J50"/>
    <mergeCell ref="I51:J51"/>
    <mergeCell ref="B55:H55"/>
    <mergeCell ref="I55:J55"/>
    <mergeCell ref="I56:J56"/>
    <mergeCell ref="B53:H53"/>
    <mergeCell ref="I53:J53"/>
    <mergeCell ref="A62:C62"/>
    <mergeCell ref="F58:J58"/>
    <mergeCell ref="B54:H54"/>
    <mergeCell ref="I54:J54"/>
    <mergeCell ref="B49:H49"/>
    <mergeCell ref="A58:A59"/>
    <mergeCell ref="B58:E58"/>
    <mergeCell ref="H24:J24"/>
    <mergeCell ref="H18:J18"/>
    <mergeCell ref="H16:J16"/>
    <mergeCell ref="H25:J25"/>
    <mergeCell ref="H6:J6"/>
    <mergeCell ref="H12:J12"/>
    <mergeCell ref="H7:J7"/>
    <mergeCell ref="H22:J22"/>
    <mergeCell ref="H10:J10"/>
    <mergeCell ref="H11:J11"/>
    <mergeCell ref="H14:J14"/>
    <mergeCell ref="H8:J8"/>
    <mergeCell ref="H17:J17"/>
    <mergeCell ref="F1:H1"/>
    <mergeCell ref="H23:J23"/>
    <mergeCell ref="H3:J4"/>
    <mergeCell ref="H5:J5"/>
    <mergeCell ref="F3:G3"/>
  </mergeCells>
  <phoneticPr fontId="3" type="noConversion"/>
  <pageMargins left="0.75" right="0.17" top="0.27" bottom="0.3" header="0.16" footer="0.16"/>
  <pageSetup paperSize="9" scale="81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>
  <sheetPr codeName="Лист10">
    <pageSetUpPr fitToPage="1"/>
  </sheetPr>
  <dimension ref="A1:R69"/>
  <sheetViews>
    <sheetView topLeftCell="A7" workbookViewId="0"/>
  </sheetViews>
  <sheetFormatPr defaultRowHeight="12.75"/>
  <cols>
    <col min="1" max="1" width="25.7109375" customWidth="1"/>
    <col min="2" max="6" width="8.7109375" customWidth="1"/>
    <col min="7" max="7" width="9" customWidth="1"/>
    <col min="8" max="13" width="8.7109375" customWidth="1"/>
    <col min="14" max="14" width="17.5703125" customWidth="1"/>
    <col min="15" max="15" width="5.140625" customWidth="1"/>
    <col min="16" max="16" width="15.28515625" customWidth="1"/>
    <col min="17" max="17" width="7.85546875" customWidth="1"/>
    <col min="18" max="18" width="6.28515625" customWidth="1"/>
    <col min="19" max="19" width="4.42578125" customWidth="1"/>
    <col min="21" max="21" width="21.140625" customWidth="1"/>
  </cols>
  <sheetData>
    <row r="1" spans="1:14">
      <c r="A1" s="50">
        <f ca="1">Календарь!B3</f>
        <v>39888</v>
      </c>
      <c r="B1" s="1"/>
      <c r="C1" s="49"/>
      <c r="E1" t="s">
        <v>110</v>
      </c>
      <c r="F1" s="758" t="s">
        <v>137</v>
      </c>
      <c r="G1" s="758"/>
      <c r="H1" s="758"/>
    </row>
    <row r="2" spans="1:14" ht="13.5" thickBot="1">
      <c r="A2" s="2" t="s">
        <v>0</v>
      </c>
      <c r="B2" s="2"/>
      <c r="N2" s="3"/>
    </row>
    <row r="3" spans="1:14" ht="16.5" customHeight="1">
      <c r="A3" s="779"/>
      <c r="B3" s="615" t="s">
        <v>61</v>
      </c>
      <c r="C3" s="614"/>
      <c r="D3" s="614"/>
      <c r="E3" s="614"/>
      <c r="F3" s="771" t="s">
        <v>97</v>
      </c>
      <c r="G3" s="791"/>
      <c r="H3" s="646" t="s">
        <v>5</v>
      </c>
      <c r="I3" s="763"/>
      <c r="J3" s="764"/>
    </row>
    <row r="4" spans="1:14" ht="39" thickBot="1">
      <c r="A4" s="780"/>
      <c r="B4" s="17" t="s">
        <v>3</v>
      </c>
      <c r="C4" s="16" t="s">
        <v>44</v>
      </c>
      <c r="D4" s="16" t="s">
        <v>4</v>
      </c>
      <c r="E4" s="67" t="s">
        <v>45</v>
      </c>
      <c r="F4" s="77" t="s">
        <v>98</v>
      </c>
      <c r="G4" s="78" t="s">
        <v>99</v>
      </c>
      <c r="H4" s="792"/>
      <c r="I4" s="766"/>
      <c r="J4" s="767"/>
    </row>
    <row r="5" spans="1:14">
      <c r="A5" s="13" t="s">
        <v>12</v>
      </c>
      <c r="B5" s="29">
        <f ca="1">SUMIF(Производство_План!$B$8:$B$374,'Отчет по производству'!$A$1,Производство_План!Z$8:Z$374)</f>
        <v>0</v>
      </c>
      <c r="C5" s="30"/>
      <c r="D5" s="37" t="e">
        <f ca="1">SUMIF(#REF!,'Отчет по производству'!$A$1,#REF!)</f>
        <v>#REF!</v>
      </c>
      <c r="E5" s="71"/>
      <c r="F5" s="89"/>
      <c r="G5" s="98"/>
      <c r="H5" s="790"/>
      <c r="I5" s="769"/>
      <c r="J5" s="770"/>
    </row>
    <row r="6" spans="1:14">
      <c r="A6" s="15" t="s">
        <v>100</v>
      </c>
      <c r="B6" s="72"/>
      <c r="C6" s="68"/>
      <c r="D6" s="37" t="e">
        <f ca="1">SUMIF(График_производство!D5:AH5,A1,График_производство!D13:AH13)</f>
        <v>#REF!</v>
      </c>
      <c r="E6" s="69"/>
      <c r="F6" s="91"/>
      <c r="G6" s="99"/>
      <c r="H6" s="774"/>
      <c r="I6" s="774"/>
      <c r="J6" s="775"/>
    </row>
    <row r="7" spans="1:14" ht="25.5">
      <c r="A7" s="15" t="s">
        <v>10</v>
      </c>
      <c r="B7" s="37">
        <f ca="1">SUMIF(Производство_План!$B$8:$B$374,'Отчет по производству'!$A$1,Производство_План!Y$8:Y$374)</f>
        <v>0</v>
      </c>
      <c r="C7" s="65"/>
      <c r="D7" s="37" t="e">
        <f ca="1">SUMIF(#REF!,'Отчет по производству'!$A$1,#REF!)</f>
        <v>#REF!</v>
      </c>
      <c r="E7" s="70"/>
      <c r="F7" s="91"/>
      <c r="G7" s="99"/>
      <c r="H7" s="788"/>
      <c r="I7" s="760"/>
      <c r="J7" s="761"/>
    </row>
    <row r="8" spans="1:14">
      <c r="A8" s="13"/>
      <c r="B8" s="33"/>
      <c r="C8" s="34"/>
      <c r="D8" s="33"/>
      <c r="E8" s="38"/>
      <c r="F8" s="91"/>
      <c r="G8" s="99"/>
      <c r="H8" s="788"/>
      <c r="I8" s="760"/>
      <c r="J8" s="761"/>
    </row>
    <row r="9" spans="1:14">
      <c r="A9" s="13" t="s">
        <v>15</v>
      </c>
      <c r="B9" s="33">
        <f ca="1">SUMIF(Производство_План!$B$8:$B$374,'Отчет по производству'!$A$1,Производство_План!AA$8:AA$374)</f>
        <v>0</v>
      </c>
      <c r="C9" s="68"/>
      <c r="D9" s="33" t="e">
        <f ca="1">SUMIF(#REF!,'Отчет по производству'!$A$1,#REF!)</f>
        <v>#REF!</v>
      </c>
      <c r="E9" s="69"/>
      <c r="F9" s="91"/>
      <c r="G9" s="99"/>
      <c r="H9" s="788"/>
      <c r="I9" s="760"/>
      <c r="J9" s="761"/>
    </row>
    <row r="10" spans="1:14">
      <c r="A10" s="13" t="s">
        <v>17</v>
      </c>
      <c r="B10" s="33">
        <f ca="1">SUMIF(Производство_План!$B$8:$B$374,'Отчет по производству'!$A$1,Производство_План!AB$8:AB$374)</f>
        <v>0</v>
      </c>
      <c r="C10" s="68"/>
      <c r="D10" s="37" t="e">
        <f ca="1">SUMIF(#REF!,'Отчет по производству'!$A$1,#REF!)</f>
        <v>#REF!</v>
      </c>
      <c r="E10" s="69"/>
      <c r="F10" s="91"/>
      <c r="G10" s="99"/>
      <c r="H10" s="788"/>
      <c r="I10" s="760"/>
      <c r="J10" s="761"/>
    </row>
    <row r="11" spans="1:14">
      <c r="A11" s="13" t="s">
        <v>19</v>
      </c>
      <c r="B11" s="33">
        <f ca="1">SUMIF(Производство_План!$B$8:$B$374,'Отчет по производству'!$A$1,Производство_План!AC$8:AC$374)</f>
        <v>0</v>
      </c>
      <c r="C11" s="68"/>
      <c r="D11" s="37" t="e">
        <f ca="1">SUMIF(#REF!,'Отчет по производству'!$A$1,#REF!)</f>
        <v>#REF!</v>
      </c>
      <c r="E11" s="69"/>
      <c r="F11" s="91"/>
      <c r="G11" s="99"/>
      <c r="H11" s="788"/>
      <c r="I11" s="760"/>
      <c r="J11" s="761"/>
    </row>
    <row r="12" spans="1:14">
      <c r="A12" s="13" t="s">
        <v>21</v>
      </c>
      <c r="B12" s="33">
        <f ca="1">SUMIF(Производство_План!$B$8:$B$374,'Отчет по производству'!$A$1,Производство_План!AD$8:AD$374)</f>
        <v>0</v>
      </c>
      <c r="C12" s="68"/>
      <c r="D12" s="37" t="e">
        <f ca="1">SUMIF(#REF!,'Отчет по производству'!$A$1,#REF!)</f>
        <v>#REF!</v>
      </c>
      <c r="E12" s="69"/>
      <c r="F12" s="91"/>
      <c r="G12" s="99"/>
      <c r="H12" s="788"/>
      <c r="I12" s="760"/>
      <c r="J12" s="761"/>
    </row>
    <row r="13" spans="1:14">
      <c r="A13" s="13" t="s">
        <v>23</v>
      </c>
      <c r="B13" s="33">
        <f ca="1">SUMIF(Производство_План!$B$8:$B$374,'Отчет по производству'!$A$1,Производство_План!AE$8:AE$374)</f>
        <v>0</v>
      </c>
      <c r="C13" s="68"/>
      <c r="D13" s="37" t="e">
        <f ca="1">SUMIF(#REF!,'Отчет по производству'!$A$1,#REF!)</f>
        <v>#REF!</v>
      </c>
      <c r="E13" s="69"/>
      <c r="F13" s="91"/>
      <c r="G13" s="99"/>
      <c r="H13" s="788"/>
      <c r="I13" s="760"/>
      <c r="J13" s="761"/>
    </row>
    <row r="14" spans="1:14">
      <c r="A14" s="13" t="s">
        <v>25</v>
      </c>
      <c r="B14" s="33">
        <f ca="1">SUMIF(Производство_План!$B$8:$B$374,'Отчет по производству'!$A$1,Производство_План!AF$8:AF$374)</f>
        <v>0</v>
      </c>
      <c r="C14" s="68"/>
      <c r="D14" s="37" t="e">
        <f ca="1">SUMIF(#REF!,'Отчет по производству'!$A$1,#REF!)</f>
        <v>#REF!</v>
      </c>
      <c r="E14" s="69"/>
      <c r="F14" s="91"/>
      <c r="G14" s="99"/>
      <c r="H14" s="788"/>
      <c r="I14" s="760"/>
      <c r="J14" s="761"/>
    </row>
    <row r="15" spans="1:14">
      <c r="A15" s="13" t="s">
        <v>27</v>
      </c>
      <c r="B15" s="33">
        <f ca="1">SUMIF(Производство_План!$B$8:$B$374,'Отчет по производству'!$A$1,Производство_План!AG$8:AG$374)</f>
        <v>0</v>
      </c>
      <c r="C15" s="68"/>
      <c r="D15" s="37" t="e">
        <f ca="1">SUMIF(#REF!,'Отчет по производству'!$A$1,#REF!)</f>
        <v>#REF!</v>
      </c>
      <c r="E15" s="69"/>
      <c r="F15" s="91"/>
      <c r="G15" s="99"/>
      <c r="H15" s="788"/>
      <c r="I15" s="760"/>
      <c r="J15" s="761"/>
    </row>
    <row r="16" spans="1:14">
      <c r="A16" s="13" t="s">
        <v>29</v>
      </c>
      <c r="B16" s="33">
        <f ca="1">SUMIF(Производство_План!$B$8:$B$374,'Отчет по производству'!$A$1,Производство_План!AH$8:AH$374)</f>
        <v>0</v>
      </c>
      <c r="C16" s="108" t="e">
        <f ca="1">'Отчет по произв за  смену 1'!E16</f>
        <v>#REF!</v>
      </c>
      <c r="D16" s="37" t="e">
        <f ca="1">SUMIF(#REF!,'Отчет по производству'!$A$1,#REF!)</f>
        <v>#REF!</v>
      </c>
      <c r="E16" s="106" t="e">
        <f ca="1">SUMIF(#REF!,Календарь!$B$3,#REF!)</f>
        <v>#REF!</v>
      </c>
      <c r="F16" s="91"/>
      <c r="G16" s="99"/>
      <c r="H16" s="788"/>
      <c r="I16" s="760"/>
      <c r="J16" s="761"/>
    </row>
    <row r="17" spans="1:18">
      <c r="A17" s="13" t="s">
        <v>26</v>
      </c>
      <c r="B17" s="33">
        <f ca="1">SUMIF(Производство_План!$B$8:$B$374,'Отчет по производству'!$A$1,Производство_План!AI$8:AI$374)</f>
        <v>0</v>
      </c>
      <c r="C17" s="108"/>
      <c r="D17" s="37" t="e">
        <f ca="1">SUMIF(#REF!,'Отчет по производству'!$A$1,#REF!)</f>
        <v>#REF!</v>
      </c>
      <c r="E17" s="106"/>
      <c r="F17" s="91"/>
      <c r="G17" s="99"/>
      <c r="H17" s="788"/>
      <c r="I17" s="760"/>
      <c r="J17" s="761"/>
    </row>
    <row r="18" spans="1:18" ht="25.5">
      <c r="A18" s="13" t="s">
        <v>32</v>
      </c>
      <c r="B18" s="33">
        <f ca="1">SUMIF(Производство_План!$B$8:$B$374,'Отчет по производству'!$A$1,Производство_План!AJ$8:AJ$374)</f>
        <v>0</v>
      </c>
      <c r="C18" s="109" t="e">
        <f ca="1">'Отчет по произв за  смену 1'!E18</f>
        <v>#REF!</v>
      </c>
      <c r="D18" s="37" t="e">
        <f ca="1">SUMIF(#REF!,'Отчет по производству'!$A$1,#REF!)</f>
        <v>#REF!</v>
      </c>
      <c r="E18" s="106" t="e">
        <f ca="1">SUMIF(#REF!,Календарь!$B$3,#REF!)</f>
        <v>#REF!</v>
      </c>
      <c r="F18" s="91"/>
      <c r="G18" s="99"/>
      <c r="H18" s="788"/>
      <c r="I18" s="760"/>
      <c r="J18" s="761"/>
    </row>
    <row r="19" spans="1:18" ht="25.5">
      <c r="A19" s="13" t="s">
        <v>33</v>
      </c>
      <c r="B19" s="33">
        <f ca="1">SUMIF(Производство_План!$B$8:$B$374,'Отчет по производству'!$A$1,Производство_План!AK$8:AK$374)</f>
        <v>0</v>
      </c>
      <c r="C19" s="109" t="e">
        <f ca="1">'Отчет по произв за  смену 1'!E19</f>
        <v>#REF!</v>
      </c>
      <c r="D19" s="37" t="e">
        <f ca="1">SUMIF(#REF!,'Отчет по производству'!$A$1,#REF!)</f>
        <v>#REF!</v>
      </c>
      <c r="E19" s="106" t="e">
        <f ca="1">SUMIF(#REF!,Календарь!$B$3,#REF!)</f>
        <v>#REF!</v>
      </c>
      <c r="F19" s="91"/>
      <c r="G19" s="99"/>
      <c r="H19" s="788"/>
      <c r="I19" s="760"/>
      <c r="J19" s="761"/>
    </row>
    <row r="20" spans="1:18" ht="25.5">
      <c r="A20" s="13" t="s">
        <v>34</v>
      </c>
      <c r="B20" s="33">
        <f ca="1">SUMIF(Производство_План!$B$8:$B$374,'Отчет по производству'!$A$1,Производство_План!AL$8:AL$374)</f>
        <v>0</v>
      </c>
      <c r="C20" s="109" t="e">
        <f ca="1">'Отчет по произв за  смену 1'!E20</f>
        <v>#REF!</v>
      </c>
      <c r="D20" s="37" t="e">
        <f ca="1">SUMIF(#REF!,'Отчет по производству'!$A$1,#REF!)</f>
        <v>#REF!</v>
      </c>
      <c r="E20" s="106" t="e">
        <f ca="1">SUMIF(#REF!,Календарь!$B$3,#REF!)</f>
        <v>#REF!</v>
      </c>
      <c r="F20" s="91"/>
      <c r="G20" s="99"/>
      <c r="H20" s="788"/>
      <c r="I20" s="760"/>
      <c r="J20" s="761"/>
    </row>
    <row r="21" spans="1:18" ht="25.5">
      <c r="A21" s="13" t="s">
        <v>35</v>
      </c>
      <c r="B21" s="33">
        <f ca="1">SUMIF(Производство_План!$B$8:$B$374,'Отчет по производству'!$A$1,Производство_План!AM$8:AM$374)</f>
        <v>0</v>
      </c>
      <c r="C21" s="109" t="e">
        <f ca="1">'Отчет по произв за  смену 1'!E21</f>
        <v>#REF!</v>
      </c>
      <c r="D21" s="37" t="e">
        <f ca="1">SUMIF(#REF!,'Отчет по производству'!$A$1,#REF!)</f>
        <v>#REF!</v>
      </c>
      <c r="E21" s="106" t="e">
        <f ca="1">SUMIF(#REF!,Календарь!$B$3,#REF!)</f>
        <v>#REF!</v>
      </c>
      <c r="F21" s="91"/>
      <c r="G21" s="99"/>
      <c r="H21" s="788"/>
      <c r="I21" s="760"/>
      <c r="J21" s="761"/>
    </row>
    <row r="22" spans="1:18" ht="25.5">
      <c r="A22" s="13" t="s">
        <v>36</v>
      </c>
      <c r="B22" s="33">
        <f ca="1">SUMIF(Производство_План!$B$8:$B$374,'Отчет по производству'!$A$1,Производство_План!AN$8:AN$374)</f>
        <v>0</v>
      </c>
      <c r="C22" s="109" t="e">
        <f ca="1">'Отчет по произв за  смену 1'!E22</f>
        <v>#REF!</v>
      </c>
      <c r="D22" s="37" t="e">
        <f ca="1">SUMIF(#REF!,'Отчет по производству'!$A$1,#REF!)</f>
        <v>#REF!</v>
      </c>
      <c r="E22" s="106" t="e">
        <f ca="1">SUMIF(#REF!,Календарь!$B$3,#REF!)</f>
        <v>#REF!</v>
      </c>
      <c r="F22" s="91"/>
      <c r="G22" s="99"/>
      <c r="H22" s="788"/>
      <c r="I22" s="760"/>
      <c r="J22" s="761"/>
    </row>
    <row r="23" spans="1:18">
      <c r="A23" s="13" t="s">
        <v>37</v>
      </c>
      <c r="B23" s="33">
        <f ca="1">SUMIF(Производство_План!$B$8:$B$374,'Отчет по производству'!$A$1,Производство_План!AO$8:AO$374)</f>
        <v>0</v>
      </c>
      <c r="C23" s="109" t="e">
        <f ca="1">'Отчет по произв за  смену 1'!E23</f>
        <v>#REF!</v>
      </c>
      <c r="D23" s="37" t="e">
        <f ca="1">SUMIF(#REF!,'Отчет по производству'!$A$1,#REF!)</f>
        <v>#REF!</v>
      </c>
      <c r="E23" s="106" t="e">
        <f ca="1">SUMIF(#REF!,Календарь!$B$3,#REF!)</f>
        <v>#REF!</v>
      </c>
      <c r="F23" s="91"/>
      <c r="G23" s="99"/>
      <c r="H23" s="788"/>
      <c r="I23" s="760"/>
      <c r="J23" s="761"/>
    </row>
    <row r="24" spans="1:18" ht="25.5">
      <c r="A24" s="13" t="s">
        <v>38</v>
      </c>
      <c r="B24" s="33">
        <f ca="1">SUMIF(Производство_План!$B$8:$B$374,'Отчет по производству'!$A$1,Производство_План!AP$8:AP$374)</f>
        <v>0</v>
      </c>
      <c r="C24" s="109" t="e">
        <f ca="1">'Отчет по произв за  смену 1'!E24</f>
        <v>#REF!</v>
      </c>
      <c r="D24" s="37" t="e">
        <f ca="1">SUMIF(#REF!,'Отчет по производству'!$A$1,#REF!)</f>
        <v>#REF!</v>
      </c>
      <c r="E24" s="106" t="e">
        <f ca="1">SUMIF(#REF!,Календарь!$B$3,#REF!)</f>
        <v>#REF!</v>
      </c>
      <c r="F24" s="91"/>
      <c r="G24" s="99"/>
      <c r="H24" s="788"/>
      <c r="I24" s="760"/>
      <c r="J24" s="761"/>
    </row>
    <row r="25" spans="1:18">
      <c r="A25" s="13" t="s">
        <v>39</v>
      </c>
      <c r="B25" s="33">
        <f ca="1">SUMIF(Производство_План!$B$8:$B$374,'Отчет по производству'!$A$1,Производство_План!AQ$8:AQ$374)</f>
        <v>0</v>
      </c>
      <c r="C25" s="109" t="e">
        <f ca="1">'Отчет по произв за  смену 1'!E25</f>
        <v>#REF!</v>
      </c>
      <c r="D25" s="37" t="e">
        <f ca="1">SUMIF(#REF!,'Отчет по производству'!$A$1,#REF!)</f>
        <v>#REF!</v>
      </c>
      <c r="E25" s="106" t="e">
        <f ca="1">SUMIF(#REF!,Календарь!$B$3,#REF!)</f>
        <v>#REF!</v>
      </c>
      <c r="F25" s="91"/>
      <c r="G25" s="99"/>
      <c r="H25" s="788"/>
      <c r="I25" s="760"/>
      <c r="J25" s="761"/>
    </row>
    <row r="26" spans="1:18" ht="25.5">
      <c r="A26" s="13" t="s">
        <v>40</v>
      </c>
      <c r="B26" s="33">
        <f ca="1">SUMIF(Производство_План!$B$8:$B$374,'Отчет по производству'!$A$1,Производство_План!AR$8:AR$374)</f>
        <v>0</v>
      </c>
      <c r="C26" s="109" t="e">
        <f ca="1">'Отчет по произв за  смену 1'!E26</f>
        <v>#REF!</v>
      </c>
      <c r="D26" s="37" t="e">
        <f ca="1">SUMIF(#REF!,'Отчет по производству'!$A$1,#REF!)</f>
        <v>#REF!</v>
      </c>
      <c r="E26" s="106" t="e">
        <f ca="1">SUMIF(#REF!,Календарь!$B$3,#REF!)</f>
        <v>#REF!</v>
      </c>
      <c r="F26" s="91"/>
      <c r="G26" s="99"/>
      <c r="H26" s="788"/>
      <c r="I26" s="760"/>
      <c r="J26" s="761"/>
    </row>
    <row r="27" spans="1:18" ht="25.5">
      <c r="A27" s="13" t="s">
        <v>41</v>
      </c>
      <c r="B27" s="33">
        <f ca="1">SUMIF(Производство_План!$B$8:$B$374,'Отчет по производству'!$A$1,Производство_План!AS$8:AS$374)</f>
        <v>0</v>
      </c>
      <c r="C27" s="109" t="e">
        <f ca="1">'Отчет по произв за  смену 1'!E27</f>
        <v>#REF!</v>
      </c>
      <c r="D27" s="37" t="e">
        <f ca="1">SUMIF(#REF!,'Отчет по производству'!$A$1,#REF!)</f>
        <v>#REF!</v>
      </c>
      <c r="E27" s="106" t="e">
        <f ca="1">SUMIF(#REF!,Календарь!$B$3,#REF!)</f>
        <v>#REF!</v>
      </c>
      <c r="F27" s="91"/>
      <c r="G27" s="99"/>
      <c r="H27" s="788"/>
      <c r="I27" s="760"/>
      <c r="J27" s="761"/>
    </row>
    <row r="28" spans="1:18" ht="26.25" thickBot="1">
      <c r="A28" s="14" t="s">
        <v>42</v>
      </c>
      <c r="B28" s="42">
        <f ca="1">SUMIF(Производство_План!$B$8:$B$374,'Отчет по производству'!$A$1,Производство_План!AT$8:AT$374)</f>
        <v>0</v>
      </c>
      <c r="C28" s="107" t="e">
        <f ca="1">'Отчет по произв за  смену 1'!E28</f>
        <v>#REF!</v>
      </c>
      <c r="D28" s="43" t="e">
        <f ca="1">SUMIF(#REF!,'Отчет по производству'!$A$1,#REF!)</f>
        <v>#REF!</v>
      </c>
      <c r="E28" s="107" t="e">
        <f ca="1">SUMIF(#REF!,Календарь!$B$3,#REF!)</f>
        <v>#REF!</v>
      </c>
      <c r="F28" s="93"/>
      <c r="G28" s="100"/>
      <c r="H28" s="789"/>
      <c r="I28" s="782"/>
      <c r="J28" s="783"/>
    </row>
    <row r="29" spans="1:18">
      <c r="A29" s="19"/>
      <c r="B29" s="19"/>
      <c r="C29" s="20"/>
      <c r="D29" s="20"/>
      <c r="E29" s="20"/>
      <c r="F29" s="20"/>
      <c r="G29" s="20"/>
      <c r="H29" s="20"/>
      <c r="I29" s="20"/>
      <c r="J29" s="20"/>
      <c r="K29" s="20"/>
      <c r="L29" s="20"/>
      <c r="M29" s="20"/>
      <c r="N29" s="19"/>
      <c r="P29" s="11"/>
      <c r="Q29" s="5"/>
      <c r="R29" s="6"/>
    </row>
    <row r="30" spans="1:18">
      <c r="A30" s="4" t="s">
        <v>1</v>
      </c>
      <c r="B30" s="5"/>
      <c r="C30" s="6"/>
      <c r="D30" s="1"/>
      <c r="F30" s="7" t="s">
        <v>91</v>
      </c>
    </row>
    <row r="31" spans="1:18" ht="38.25">
      <c r="A31" s="9" t="s">
        <v>6</v>
      </c>
      <c r="B31" s="10" t="s">
        <v>7</v>
      </c>
      <c r="C31" s="10" t="s">
        <v>73</v>
      </c>
      <c r="D31" s="48" t="s">
        <v>65</v>
      </c>
      <c r="F31" s="784" t="s">
        <v>12</v>
      </c>
      <c r="G31" s="784"/>
      <c r="H31" s="784" t="s">
        <v>10</v>
      </c>
      <c r="I31" s="784"/>
    </row>
    <row r="32" spans="1:18" ht="12.75" customHeight="1">
      <c r="A32" s="9" t="s">
        <v>11</v>
      </c>
      <c r="B32" s="10">
        <v>3</v>
      </c>
      <c r="C32" s="86">
        <f ca="1">SUMIF(Кадры_производство!$B$8:$B$373,$A$1,Кадры_производство!$O$8:$O$373)</f>
        <v>0</v>
      </c>
      <c r="D32" s="103">
        <f ca="1">SUMIF(Кадры_производство!$B$8:$B$373,$A$1,Кадры_производство!$O$8:$O$373)</f>
        <v>0</v>
      </c>
      <c r="F32" s="95"/>
      <c r="G32" s="95"/>
      <c r="H32" s="95"/>
      <c r="I32" s="86"/>
    </row>
    <row r="33" spans="1:10">
      <c r="A33" s="9" t="s">
        <v>13</v>
      </c>
      <c r="B33" s="10">
        <v>2</v>
      </c>
      <c r="C33" s="86">
        <f ca="1">SUMIF(Кадры_производство!$B$8:$B$373,$A$1,Кадры_производство!$P$8:$P$373)</f>
        <v>0</v>
      </c>
      <c r="D33" s="103">
        <f ca="1">SUMIF(Кадры_производство!$B$8:$B$373,$A$1,Кадры_производство!$P$8:$P$373)</f>
        <v>0</v>
      </c>
      <c r="F33" s="96"/>
      <c r="G33" s="96"/>
      <c r="H33" s="96"/>
      <c r="I33" s="86"/>
    </row>
    <row r="34" spans="1:10" ht="12.75" customHeight="1">
      <c r="A34" s="9" t="s">
        <v>14</v>
      </c>
      <c r="B34" s="10">
        <v>4</v>
      </c>
      <c r="C34" s="86">
        <f ca="1">SUMIF(Кадры_производство!$B$8:$B$373,$A$1,Кадры_производство!$Q$8:$Q$373)</f>
        <v>0</v>
      </c>
      <c r="D34" s="103">
        <f ca="1">SUMIF(Кадры_производство!$B$8:$B$373,$A$1,Кадры_производство!$Q$8:$Q$373)</f>
        <v>0</v>
      </c>
      <c r="F34" s="95"/>
      <c r="G34" s="95"/>
      <c r="H34" s="95"/>
      <c r="I34" s="86"/>
    </row>
    <row r="35" spans="1:10">
      <c r="A35" s="9" t="s">
        <v>16</v>
      </c>
      <c r="B35" s="10">
        <v>2</v>
      </c>
      <c r="C35" s="86">
        <f ca="1">SUMIF(Кадры_производство!$B$8:$B$373,$A$1,Кадры_производство!$R$8:$R$373)</f>
        <v>0</v>
      </c>
      <c r="D35" s="103">
        <f ca="1">SUMIF(Кадры_производство!$B$8:$B$373,$A$1,Кадры_производство!$R$8:$R$373)</f>
        <v>0</v>
      </c>
      <c r="F35" s="96"/>
      <c r="G35" s="96"/>
      <c r="H35" s="96"/>
      <c r="I35" s="86"/>
    </row>
    <row r="36" spans="1:10">
      <c r="A36" s="9" t="s">
        <v>18</v>
      </c>
      <c r="B36" s="10">
        <v>4</v>
      </c>
      <c r="C36" s="86">
        <f ca="1">SUMIF(Кадры_производство!$B$8:$B$373,$A$1,Кадры_производство!$S$8:$S$373)</f>
        <v>0</v>
      </c>
      <c r="D36" s="103">
        <f ca="1">SUMIF(Кадры_производство!$B$8:$B$373,$A$1,Кадры_производство!$S$8:$S$373)</f>
        <v>0</v>
      </c>
      <c r="F36" s="86"/>
      <c r="G36" s="86"/>
      <c r="H36" s="86"/>
      <c r="I36" s="86"/>
    </row>
    <row r="37" spans="1:10">
      <c r="A37" s="9" t="s">
        <v>20</v>
      </c>
      <c r="B37" s="10">
        <v>2</v>
      </c>
      <c r="C37" s="86">
        <f ca="1">SUMIF(Кадры_производство!$B$8:$B$373,$A$1,Кадры_производство!$T$8:$T$373)</f>
        <v>0</v>
      </c>
      <c r="D37" s="103">
        <f ca="1">SUMIF(Кадры_производство!$B$8:$B$373,$A$1,Кадры_производство!$T$8:$T$373)</f>
        <v>0</v>
      </c>
      <c r="F37" s="86"/>
      <c r="G37" s="86"/>
      <c r="H37" s="86"/>
      <c r="I37" s="86"/>
    </row>
    <row r="38" spans="1:10">
      <c r="A38" s="9" t="s">
        <v>22</v>
      </c>
      <c r="B38" s="10">
        <v>2</v>
      </c>
      <c r="C38" s="86">
        <f ca="1">SUMIF(Кадры_производство!$B$8:$B$373,$A$1,Кадры_производство!$U$8:$U$373)</f>
        <v>0</v>
      </c>
      <c r="D38" s="103">
        <f ca="1">SUMIF(Кадры_производство!$B$8:$B$373,$A$1,Кадры_производство!$U$8:$U$373)</f>
        <v>0</v>
      </c>
      <c r="F38" s="96"/>
      <c r="G38" s="96"/>
      <c r="H38" s="96"/>
      <c r="I38" s="86"/>
    </row>
    <row r="39" spans="1:10">
      <c r="A39" s="9" t="s">
        <v>24</v>
      </c>
      <c r="B39" s="10">
        <v>3</v>
      </c>
      <c r="C39" s="86">
        <f ca="1">SUMIF(Кадры_производство!$B$8:$B$373,$A$1,Кадры_производство!$V$8:$V$373)</f>
        <v>0</v>
      </c>
      <c r="D39" s="103">
        <f ca="1">SUMIF(Кадры_производство!$B$8:$B$373,$A$1,Кадры_производство!$V$8:$V$373)</f>
        <v>0</v>
      </c>
      <c r="F39" s="86"/>
      <c r="G39" s="86"/>
      <c r="H39" s="86"/>
      <c r="I39" s="86"/>
    </row>
    <row r="40" spans="1:10">
      <c r="A40" s="9" t="s">
        <v>26</v>
      </c>
      <c r="B40" s="10">
        <v>2</v>
      </c>
      <c r="C40" s="86">
        <f ca="1">SUMIF(Кадры_производство!$B$8:$B$373,$A$1,Кадры_производство!$W$8:$W$373)</f>
        <v>0</v>
      </c>
      <c r="D40" s="103">
        <f ca="1">SUMIF(Кадры_производство!$B$8:$B$373,$A$1,Кадры_производство!$W$8:$W$373)</f>
        <v>0</v>
      </c>
      <c r="F40" s="96"/>
      <c r="G40" s="96"/>
      <c r="H40" s="96"/>
      <c r="I40" s="86"/>
    </row>
    <row r="41" spans="1:10">
      <c r="A41" s="9" t="s">
        <v>28</v>
      </c>
      <c r="B41" s="10">
        <v>3</v>
      </c>
      <c r="C41" s="86">
        <f ca="1">SUMIF(Кадры_производство!$B$8:$B$373,$A$1,Кадры_производство!$X$8:$X$373)</f>
        <v>0</v>
      </c>
      <c r="D41" s="103">
        <f ca="1">SUMIF(Кадры_производство!$B$8:$B$373,$A$1,Кадры_производство!$X$8:$X$373)</f>
        <v>0</v>
      </c>
      <c r="F41" s="96"/>
      <c r="G41" s="96"/>
      <c r="H41" s="96"/>
      <c r="I41" s="86"/>
    </row>
    <row r="42" spans="1:10">
      <c r="A42" s="9" t="s">
        <v>30</v>
      </c>
      <c r="B42" s="10">
        <v>2</v>
      </c>
      <c r="C42" s="86">
        <f ca="1">SUMIF(Кадры_производство!$B$8:$B$373,$A$1,Кадры_производство!$Y$8:$Y$373)</f>
        <v>0</v>
      </c>
      <c r="D42" s="103">
        <f ca="1">SUMIF(Кадры_производство!$B$8:$B$373,$A$1,Кадры_производство!$Y$8:$Y$373)</f>
        <v>0</v>
      </c>
      <c r="F42" s="96"/>
      <c r="G42" s="96"/>
      <c r="H42" s="96"/>
      <c r="I42" s="86"/>
    </row>
    <row r="43" spans="1:10">
      <c r="A43" s="9" t="s">
        <v>31</v>
      </c>
      <c r="B43" s="10">
        <v>3</v>
      </c>
      <c r="C43" s="86">
        <f ca="1">SUMIF(Кадры_производство!$B$8:$B$373,$A$1,Кадры_производство!$Z$8:$Z$373)</f>
        <v>0</v>
      </c>
      <c r="D43" s="103">
        <f ca="1">SUMIF(Кадры_производство!$B$8:$B$373,$A$1,Кадры_производство!$Z$8:$Z$373)</f>
        <v>0</v>
      </c>
      <c r="F43" s="86"/>
      <c r="G43" s="86"/>
      <c r="H43" s="86"/>
      <c r="I43" s="86"/>
    </row>
    <row r="45" spans="1:10">
      <c r="A45" s="7" t="s">
        <v>2</v>
      </c>
    </row>
    <row r="46" spans="1:10" ht="14.25" customHeight="1">
      <c r="A46" s="21" t="s">
        <v>6</v>
      </c>
      <c r="B46" s="785" t="s">
        <v>8</v>
      </c>
      <c r="C46" s="785"/>
      <c r="D46" s="785"/>
      <c r="E46" s="785"/>
      <c r="F46" s="785"/>
      <c r="G46" s="785"/>
      <c r="H46" s="785"/>
      <c r="I46" s="785" t="s">
        <v>9</v>
      </c>
      <c r="J46" s="785"/>
    </row>
    <row r="47" spans="1:10">
      <c r="A47" s="8" t="s">
        <v>11</v>
      </c>
      <c r="B47" s="777"/>
      <c r="C47" s="777"/>
      <c r="D47" s="777"/>
      <c r="E47" s="777"/>
      <c r="F47" s="777"/>
      <c r="G47" s="777"/>
      <c r="H47" s="777"/>
      <c r="I47" s="777"/>
      <c r="J47" s="777"/>
    </row>
    <row r="48" spans="1:10">
      <c r="A48" s="9" t="s">
        <v>13</v>
      </c>
      <c r="B48" s="777"/>
      <c r="C48" s="777"/>
      <c r="D48" s="777"/>
      <c r="E48" s="777"/>
      <c r="F48" s="777"/>
      <c r="G48" s="777"/>
      <c r="H48" s="777"/>
      <c r="I48" s="777"/>
      <c r="J48" s="777"/>
    </row>
    <row r="49" spans="1:10">
      <c r="A49" s="9" t="s">
        <v>14</v>
      </c>
      <c r="B49" s="777"/>
      <c r="C49" s="777"/>
      <c r="D49" s="777"/>
      <c r="E49" s="777"/>
      <c r="F49" s="777"/>
      <c r="G49" s="777"/>
      <c r="H49" s="777"/>
      <c r="I49" s="777"/>
      <c r="J49" s="777"/>
    </row>
    <row r="50" spans="1:10">
      <c r="A50" s="9" t="s">
        <v>16</v>
      </c>
      <c r="B50" s="777"/>
      <c r="C50" s="777"/>
      <c r="D50" s="777"/>
      <c r="E50" s="777"/>
      <c r="F50" s="777"/>
      <c r="G50" s="777"/>
      <c r="H50" s="777"/>
      <c r="I50" s="777"/>
      <c r="J50" s="777"/>
    </row>
    <row r="51" spans="1:10">
      <c r="A51" s="9" t="s">
        <v>18</v>
      </c>
      <c r="B51" s="777"/>
      <c r="C51" s="777"/>
      <c r="D51" s="777"/>
      <c r="E51" s="777"/>
      <c r="F51" s="777"/>
      <c r="G51" s="777"/>
      <c r="H51" s="777"/>
      <c r="I51" s="777"/>
      <c r="J51" s="777"/>
    </row>
    <row r="52" spans="1:10">
      <c r="A52" s="9" t="s">
        <v>20</v>
      </c>
      <c r="B52" s="777"/>
      <c r="C52" s="777"/>
      <c r="D52" s="777"/>
      <c r="E52" s="777"/>
      <c r="F52" s="777"/>
      <c r="G52" s="777"/>
      <c r="H52" s="777"/>
      <c r="I52" s="777"/>
      <c r="J52" s="777"/>
    </row>
    <row r="53" spans="1:10">
      <c r="A53" s="9" t="s">
        <v>22</v>
      </c>
      <c r="B53" s="777"/>
      <c r="C53" s="777"/>
      <c r="D53" s="777"/>
      <c r="E53" s="777"/>
      <c r="F53" s="777"/>
      <c r="G53" s="777"/>
      <c r="H53" s="777"/>
      <c r="I53" s="777"/>
      <c r="J53" s="777"/>
    </row>
    <row r="54" spans="1:10">
      <c r="A54" s="9" t="s">
        <v>24</v>
      </c>
      <c r="B54" s="777"/>
      <c r="C54" s="777"/>
      <c r="D54" s="777"/>
      <c r="E54" s="777"/>
      <c r="F54" s="777"/>
      <c r="G54" s="777"/>
      <c r="H54" s="777"/>
      <c r="I54" s="777"/>
      <c r="J54" s="777"/>
    </row>
    <row r="55" spans="1:10">
      <c r="A55" s="9" t="s">
        <v>26</v>
      </c>
      <c r="B55" s="777"/>
      <c r="C55" s="777"/>
      <c r="D55" s="777"/>
      <c r="E55" s="777"/>
      <c r="F55" s="777"/>
      <c r="G55" s="777"/>
      <c r="H55" s="777"/>
      <c r="I55" s="777"/>
      <c r="J55" s="777"/>
    </row>
    <row r="56" spans="1:10">
      <c r="A56" s="9" t="s">
        <v>113</v>
      </c>
      <c r="B56" s="777"/>
      <c r="C56" s="777"/>
      <c r="D56" s="777"/>
      <c r="E56" s="777"/>
      <c r="F56" s="777"/>
      <c r="G56" s="777"/>
      <c r="H56" s="777"/>
      <c r="I56" s="777"/>
      <c r="J56" s="777"/>
    </row>
    <row r="57" spans="1:10" hidden="1">
      <c r="A57" s="44" t="s">
        <v>52</v>
      </c>
    </row>
    <row r="58" spans="1:10" hidden="1">
      <c r="A58" s="778">
        <f ca="1">A1</f>
        <v>39888</v>
      </c>
      <c r="B58" s="589" t="s">
        <v>55</v>
      </c>
      <c r="C58" s="589"/>
      <c r="D58" s="589"/>
      <c r="E58" s="589"/>
      <c r="F58" s="596" t="s">
        <v>0</v>
      </c>
      <c r="G58" s="597"/>
      <c r="H58" s="597"/>
      <c r="I58" s="597"/>
      <c r="J58" s="598"/>
    </row>
    <row r="59" spans="1:10" ht="51" hidden="1">
      <c r="A59" s="778"/>
      <c r="B59" s="12" t="s">
        <v>51</v>
      </c>
      <c r="C59" s="12" t="s">
        <v>54</v>
      </c>
      <c r="D59" s="12" t="s">
        <v>56</v>
      </c>
      <c r="E59" s="12" t="s">
        <v>57</v>
      </c>
      <c r="F59" s="12" t="s">
        <v>58</v>
      </c>
      <c r="G59" s="12" t="s">
        <v>80</v>
      </c>
      <c r="H59" s="12" t="s">
        <v>81</v>
      </c>
      <c r="I59" s="12" t="s">
        <v>59</v>
      </c>
      <c r="J59" s="12" t="s">
        <v>60</v>
      </c>
    </row>
    <row r="60" spans="1:10" hidden="1">
      <c r="A60" s="23" t="s">
        <v>53</v>
      </c>
      <c r="B60" s="8"/>
      <c r="C60" s="8"/>
      <c r="D60" s="8"/>
      <c r="E60" s="8"/>
      <c r="F60" s="8"/>
      <c r="G60" s="8"/>
      <c r="H60" s="8"/>
      <c r="I60" s="8"/>
      <c r="J60" s="8"/>
    </row>
    <row r="62" spans="1:10">
      <c r="A62" s="776" t="s">
        <v>47</v>
      </c>
      <c r="B62" s="776"/>
      <c r="C62" s="776"/>
    </row>
    <row r="63" spans="1:10">
      <c r="A63" s="786"/>
      <c r="B63" s="786"/>
      <c r="C63" s="786"/>
    </row>
    <row r="64" spans="1:10">
      <c r="A64" s="786" t="s">
        <v>49</v>
      </c>
      <c r="B64" s="786"/>
      <c r="C64" s="786"/>
    </row>
    <row r="65" spans="1:3">
      <c r="A65" s="787"/>
      <c r="B65" s="787"/>
      <c r="C65" s="787"/>
    </row>
    <row r="66" spans="1:3">
      <c r="A66" s="786" t="s">
        <v>89</v>
      </c>
      <c r="B66" s="786"/>
      <c r="C66" s="786"/>
    </row>
    <row r="67" spans="1:3">
      <c r="A67" s="787"/>
      <c r="B67" s="787"/>
      <c r="C67" s="787"/>
    </row>
    <row r="68" spans="1:3">
      <c r="A68" s="786"/>
      <c r="B68" s="786"/>
      <c r="C68" s="786"/>
    </row>
    <row r="69" spans="1:3">
      <c r="A69" s="786"/>
      <c r="B69" s="786"/>
      <c r="C69" s="786"/>
    </row>
  </sheetData>
  <sheetProtection password="95A8" sheet="1" formatCells="0" formatColumns="0" formatRows="0" insertColumns="0" insertRows="0" insertHyperlinks="0" deleteColumns="0" deleteRows="0" sort="0" autoFilter="0" pivotTables="0"/>
  <mergeCells count="64">
    <mergeCell ref="H5:J5"/>
    <mergeCell ref="H7:J7"/>
    <mergeCell ref="H16:J16"/>
    <mergeCell ref="A3:A4"/>
    <mergeCell ref="B3:E3"/>
    <mergeCell ref="F3:G3"/>
    <mergeCell ref="H3:J4"/>
    <mergeCell ref="H8:J8"/>
    <mergeCell ref="H6:J6"/>
    <mergeCell ref="H11:J11"/>
    <mergeCell ref="H12:J12"/>
    <mergeCell ref="H31:I31"/>
    <mergeCell ref="I46:J46"/>
    <mergeCell ref="H13:J13"/>
    <mergeCell ref="H14:J14"/>
    <mergeCell ref="H15:J15"/>
    <mergeCell ref="H28:J28"/>
    <mergeCell ref="H20:J20"/>
    <mergeCell ref="H21:J21"/>
    <mergeCell ref="H22:J22"/>
    <mergeCell ref="H23:J23"/>
    <mergeCell ref="H27:J27"/>
    <mergeCell ref="H24:J24"/>
    <mergeCell ref="H25:J25"/>
    <mergeCell ref="H26:J26"/>
    <mergeCell ref="H19:J19"/>
    <mergeCell ref="H17:J17"/>
    <mergeCell ref="A63:C63"/>
    <mergeCell ref="A64:C64"/>
    <mergeCell ref="B53:H53"/>
    <mergeCell ref="B50:H50"/>
    <mergeCell ref="I54:J54"/>
    <mergeCell ref="B55:H55"/>
    <mergeCell ref="B52:H52"/>
    <mergeCell ref="I51:J51"/>
    <mergeCell ref="B54:H54"/>
    <mergeCell ref="A62:C62"/>
    <mergeCell ref="F58:J58"/>
    <mergeCell ref="I55:J55"/>
    <mergeCell ref="I52:J52"/>
    <mergeCell ref="I53:J53"/>
    <mergeCell ref="B58:E58"/>
    <mergeCell ref="A58:A59"/>
    <mergeCell ref="A69:C69"/>
    <mergeCell ref="A65:C65"/>
    <mergeCell ref="A66:C66"/>
    <mergeCell ref="A67:C67"/>
    <mergeCell ref="A68:C68"/>
    <mergeCell ref="F1:H1"/>
    <mergeCell ref="B56:H56"/>
    <mergeCell ref="I56:J56"/>
    <mergeCell ref="B47:H47"/>
    <mergeCell ref="I47:J47"/>
    <mergeCell ref="F31:G31"/>
    <mergeCell ref="I50:J50"/>
    <mergeCell ref="B51:H51"/>
    <mergeCell ref="B49:H49"/>
    <mergeCell ref="I49:J49"/>
    <mergeCell ref="B46:H46"/>
    <mergeCell ref="B48:H48"/>
    <mergeCell ref="I48:J48"/>
    <mergeCell ref="H18:J18"/>
    <mergeCell ref="H9:J9"/>
    <mergeCell ref="H10:J10"/>
  </mergeCells>
  <phoneticPr fontId="3" type="noConversion"/>
  <pageMargins left="0.75" right="0.75" top="0.28000000000000003" bottom="0.27" header="0.16" footer="0.18"/>
  <pageSetup paperSize="9" scale="81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>
  <sheetPr codeName="Лист11"/>
  <dimension ref="A1:R68"/>
  <sheetViews>
    <sheetView topLeftCell="A2" workbookViewId="0">
      <pane ySplit="1635" topLeftCell="A2" activePane="bottomLeft"/>
      <selection activeCell="C28" sqref="C28"/>
      <selection pane="bottomLeft" activeCell="C7" sqref="C7"/>
    </sheetView>
  </sheetViews>
  <sheetFormatPr defaultRowHeight="12.75"/>
  <cols>
    <col min="1" max="1" width="25.7109375" customWidth="1"/>
    <col min="2" max="2" width="9.42578125" customWidth="1"/>
    <col min="3" max="6" width="8.7109375" customWidth="1"/>
    <col min="7" max="7" width="9" customWidth="1"/>
    <col min="8" max="16" width="8.7109375" customWidth="1"/>
    <col min="17" max="17" width="7.85546875" customWidth="1"/>
    <col min="18" max="18" width="6.28515625" customWidth="1"/>
    <col min="19" max="19" width="4.42578125" customWidth="1"/>
    <col min="21" max="21" width="21.140625" customWidth="1"/>
  </cols>
  <sheetData>
    <row r="1" spans="1:16" hidden="1">
      <c r="A1" s="64">
        <f ca="1">Календарь!B3</f>
        <v>39888</v>
      </c>
    </row>
    <row r="2" spans="1:16">
      <c r="A2" s="49">
        <f ca="1">Календарь!B2</f>
        <v>39889</v>
      </c>
      <c r="B2" s="1"/>
      <c r="C2" s="49"/>
      <c r="E2" s="7" t="s">
        <v>90</v>
      </c>
      <c r="F2" s="7"/>
      <c r="G2" s="7"/>
      <c r="H2" s="7"/>
      <c r="I2" s="796">
        <f ca="1">Календарь!B3</f>
        <v>39888</v>
      </c>
      <c r="J2" s="796"/>
      <c r="K2" s="50"/>
    </row>
    <row r="3" spans="1:16" ht="13.5" thickBot="1">
      <c r="A3" s="2" t="s">
        <v>0</v>
      </c>
      <c r="B3" s="2"/>
      <c r="N3" s="3"/>
    </row>
    <row r="4" spans="1:16" ht="16.5" customHeight="1">
      <c r="A4" s="779"/>
      <c r="B4" s="615" t="s">
        <v>46</v>
      </c>
      <c r="C4" s="614"/>
      <c r="D4" s="614"/>
      <c r="E4" s="614"/>
      <c r="F4" s="616"/>
      <c r="G4" s="612" t="s">
        <v>62</v>
      </c>
      <c r="H4" s="797"/>
      <c r="I4" s="797"/>
      <c r="J4" s="799"/>
      <c r="K4" s="612" t="s">
        <v>61</v>
      </c>
      <c r="L4" s="797"/>
      <c r="M4" s="798"/>
      <c r="N4" s="762" t="s">
        <v>5</v>
      </c>
      <c r="O4" s="763"/>
      <c r="P4" s="764"/>
    </row>
    <row r="5" spans="1:16" ht="39" thickBot="1">
      <c r="A5" s="780"/>
      <c r="B5" s="17" t="s">
        <v>43</v>
      </c>
      <c r="C5" s="16" t="s">
        <v>3</v>
      </c>
      <c r="D5" s="16" t="s">
        <v>44</v>
      </c>
      <c r="E5" s="16" t="s">
        <v>4</v>
      </c>
      <c r="F5" s="18" t="s">
        <v>45</v>
      </c>
      <c r="G5" s="17" t="s">
        <v>3</v>
      </c>
      <c r="H5" s="16" t="s">
        <v>44</v>
      </c>
      <c r="I5" s="16" t="s">
        <v>4</v>
      </c>
      <c r="J5" s="18" t="s">
        <v>45</v>
      </c>
      <c r="K5" s="17" t="s">
        <v>3</v>
      </c>
      <c r="L5" s="16" t="s">
        <v>4</v>
      </c>
      <c r="M5" s="67" t="s">
        <v>45</v>
      </c>
      <c r="N5" s="765"/>
      <c r="O5" s="766"/>
      <c r="P5" s="767"/>
    </row>
    <row r="6" spans="1:16" s="66" customFormat="1">
      <c r="A6" s="13" t="s">
        <v>12</v>
      </c>
      <c r="B6" s="32"/>
      <c r="C6" s="27">
        <f t="shared" ref="C6:C29" ca="1" si="0">G6+K6</f>
        <v>0</v>
      </c>
      <c r="D6" s="27">
        <f t="shared" ref="D6:D29" si="1">H6</f>
        <v>0</v>
      </c>
      <c r="E6" s="27" t="e">
        <f t="shared" ref="E6:E29" ca="1" si="2">I6+L6</f>
        <v>#REF!</v>
      </c>
      <c r="F6" s="28">
        <f t="shared" ref="F6:F29" si="3">M6</f>
        <v>0</v>
      </c>
      <c r="G6" s="33">
        <f ca="1">SUMIF(Производство_План!$B$8:$B$374,$A$1,Производство_План!$C$8:$C$374)</f>
        <v>0</v>
      </c>
      <c r="H6" s="30"/>
      <c r="I6" s="31" t="e">
        <f ca="1">SUMIF(#REF!,$A$1,#REF!)</f>
        <v>#REF!</v>
      </c>
      <c r="J6" s="36"/>
      <c r="K6" s="37">
        <f ca="1">SUMIF(Производство_План!$B$8:$B$374,'Отчет по производству'!$A$1,Производство_План!Y$8:Y$374)</f>
        <v>0</v>
      </c>
      <c r="L6" s="37" t="e">
        <f ca="1">SUMIF(#REF!,'Отчет по производству'!$A$1,#REF!)</f>
        <v>#REF!</v>
      </c>
      <c r="M6" s="38"/>
      <c r="N6" s="768"/>
      <c r="O6" s="769"/>
      <c r="P6" s="770"/>
    </row>
    <row r="7" spans="1:16" s="20" customFormat="1">
      <c r="A7" s="15" t="s">
        <v>100</v>
      </c>
      <c r="B7" s="73"/>
      <c r="C7" s="74"/>
      <c r="D7" s="74"/>
      <c r="E7" s="37" t="e">
        <f ca="1">SUMIF(График_производство!D5:AH5,A2,График_производство!D13:AH13)</f>
        <v>#REF!</v>
      </c>
      <c r="F7" s="69"/>
      <c r="G7" s="72"/>
      <c r="H7" s="68"/>
      <c r="I7" s="27" t="e">
        <f ca="1">E7</f>
        <v>#REF!</v>
      </c>
      <c r="J7" s="69"/>
      <c r="K7" s="75"/>
      <c r="L7" s="37" t="e">
        <f ca="1">E7</f>
        <v>#REF!</v>
      </c>
      <c r="M7" s="81"/>
      <c r="N7" s="759"/>
      <c r="O7" s="760"/>
      <c r="P7" s="761"/>
    </row>
    <row r="8" spans="1:16" ht="25.5">
      <c r="A8" s="15" t="s">
        <v>10</v>
      </c>
      <c r="B8" s="26"/>
      <c r="C8" s="27">
        <f ca="1">G8+K8</f>
        <v>0</v>
      </c>
      <c r="D8" s="27">
        <f>H8</f>
        <v>0</v>
      </c>
      <c r="E8" s="27" t="e">
        <f ca="1">I8+L8</f>
        <v>#REF!</v>
      </c>
      <c r="F8" s="28">
        <f>M8</f>
        <v>0</v>
      </c>
      <c r="G8" s="37">
        <f ca="1">SUMIF(Производство_План!$B$8:$B$374,$A$1,Производство_План!$D$8:$D$374)</f>
        <v>0</v>
      </c>
      <c r="H8" s="65"/>
      <c r="I8" s="27" t="e">
        <f ca="1">SUMIF(#REF!,$A$1,#REF!)</f>
        <v>#REF!</v>
      </c>
      <c r="J8" s="28"/>
      <c r="K8" s="37">
        <f ca="1">SUMIF(Производство_План!$B$8:$B$374,'Отчет по производству'!$A$1,Производство_План!Z$8:Z$374)</f>
        <v>0</v>
      </c>
      <c r="L8" s="37" t="e">
        <f ca="1">SUMIF(#REF!,'Отчет по производству'!$A$1,#REF!)</f>
        <v>#REF!</v>
      </c>
      <c r="M8" s="70"/>
      <c r="N8" s="759"/>
      <c r="O8" s="760"/>
      <c r="P8" s="761"/>
    </row>
    <row r="9" spans="1:16">
      <c r="A9" s="13"/>
      <c r="B9" s="32"/>
      <c r="C9" s="27"/>
      <c r="D9" s="27"/>
      <c r="E9" s="27"/>
      <c r="F9" s="28"/>
      <c r="G9" s="33"/>
      <c r="H9" s="34"/>
      <c r="I9" s="35"/>
      <c r="J9" s="38"/>
      <c r="K9" s="33"/>
      <c r="L9" s="33"/>
      <c r="M9" s="38"/>
      <c r="N9" s="759"/>
      <c r="O9" s="760"/>
      <c r="P9" s="761"/>
    </row>
    <row r="10" spans="1:16">
      <c r="A10" s="13" t="s">
        <v>15</v>
      </c>
      <c r="B10" s="32"/>
      <c r="C10" s="27">
        <f t="shared" ca="1" si="0"/>
        <v>0</v>
      </c>
      <c r="D10" s="27">
        <f t="shared" si="1"/>
        <v>0</v>
      </c>
      <c r="E10" s="27" t="e">
        <f t="shared" ca="1" si="2"/>
        <v>#REF!</v>
      </c>
      <c r="F10" s="69"/>
      <c r="G10" s="33">
        <f ca="1">SUMIF(Производство_План!$B$8:$B$374,$A$1,Производство_План!$E$8:$E$374)</f>
        <v>0</v>
      </c>
      <c r="H10" s="68"/>
      <c r="I10" s="35" t="e">
        <f ca="1">SUMIF(#REF!,$A$1,#REF!)</f>
        <v>#REF!</v>
      </c>
      <c r="J10" s="69"/>
      <c r="K10" s="33">
        <f ca="1">SUMIF(Производство_План!$B$8:$B$374,'Отчет по производству'!$A$1,Производство_План!AA$8:AA$374)</f>
        <v>0</v>
      </c>
      <c r="L10" s="33" t="e">
        <f ca="1">SUMIF(#REF!,'Отчет по производству'!$A$1,#REF!)</f>
        <v>#REF!</v>
      </c>
      <c r="M10" s="81"/>
      <c r="N10" s="759"/>
      <c r="O10" s="760"/>
      <c r="P10" s="761"/>
    </row>
    <row r="11" spans="1:16">
      <c r="A11" s="13" t="s">
        <v>17</v>
      </c>
      <c r="B11" s="32"/>
      <c r="C11" s="27">
        <f t="shared" ca="1" si="0"/>
        <v>0</v>
      </c>
      <c r="D11" s="27">
        <f t="shared" si="1"/>
        <v>0</v>
      </c>
      <c r="E11" s="27" t="e">
        <f t="shared" ca="1" si="2"/>
        <v>#REF!</v>
      </c>
      <c r="F11" s="80"/>
      <c r="G11" s="33">
        <f ca="1">SUMIF(Производство_План!$B$8:$B$374,$A$1,Производство_План!$F$8:$F$374)</f>
        <v>0</v>
      </c>
      <c r="H11" s="68"/>
      <c r="I11" s="35" t="e">
        <f ca="1">SUMIF(#REF!,$A$1,#REF!)</f>
        <v>#REF!</v>
      </c>
      <c r="J11" s="69"/>
      <c r="K11" s="37">
        <f ca="1">SUMIF(Производство_План!$B$8:$B$374,'Отчет по производству'!$A$1,Производство_План!AB$8:AB$374)</f>
        <v>0</v>
      </c>
      <c r="L11" s="37" t="e">
        <f ca="1">SUMIF(#REF!,'Отчет по производству'!$A$1,#REF!)</f>
        <v>#REF!</v>
      </c>
      <c r="M11" s="81"/>
      <c r="N11" s="759"/>
      <c r="O11" s="760"/>
      <c r="P11" s="761"/>
    </row>
    <row r="12" spans="1:16">
      <c r="A12" s="13" t="s">
        <v>19</v>
      </c>
      <c r="B12" s="32"/>
      <c r="C12" s="27">
        <f t="shared" ca="1" si="0"/>
        <v>0</v>
      </c>
      <c r="D12" s="27">
        <f t="shared" si="1"/>
        <v>0</v>
      </c>
      <c r="E12" s="27" t="e">
        <f t="shared" ca="1" si="2"/>
        <v>#REF!</v>
      </c>
      <c r="F12" s="80"/>
      <c r="G12" s="33">
        <f ca="1">SUMIF(Производство_План!$B$8:$B$374,$A$1,Производство_План!$G$8:$G$374)</f>
        <v>0</v>
      </c>
      <c r="H12" s="68"/>
      <c r="I12" s="35" t="e">
        <f ca="1">SUMIF(#REF!,$A$1,#REF!)</f>
        <v>#REF!</v>
      </c>
      <c r="J12" s="69"/>
      <c r="K12" s="37">
        <f ca="1">SUMIF(Производство_План!$B$8:$B$374,'Отчет по производству'!$A$1,Производство_План!AC$8:AC$374)</f>
        <v>0</v>
      </c>
      <c r="L12" s="37" t="e">
        <f ca="1">SUMIF(#REF!,'Отчет по производству'!$A$1,#REF!)</f>
        <v>#REF!</v>
      </c>
      <c r="M12" s="81"/>
      <c r="N12" s="759"/>
      <c r="O12" s="760"/>
      <c r="P12" s="761"/>
    </row>
    <row r="13" spans="1:16">
      <c r="A13" s="13" t="s">
        <v>21</v>
      </c>
      <c r="B13" s="32"/>
      <c r="C13" s="27">
        <f t="shared" ca="1" si="0"/>
        <v>0</v>
      </c>
      <c r="D13" s="27">
        <f t="shared" si="1"/>
        <v>0</v>
      </c>
      <c r="E13" s="27" t="e">
        <f t="shared" ca="1" si="2"/>
        <v>#REF!</v>
      </c>
      <c r="F13" s="80"/>
      <c r="G13" s="33">
        <f ca="1">SUMIF(Производство_План!$B$8:$B$374,$A$1,Производство_План!$H$8:$H$374)</f>
        <v>0</v>
      </c>
      <c r="H13" s="68"/>
      <c r="I13" s="35" t="e">
        <f ca="1">SUMIF(#REF!,$A$1,#REF!)</f>
        <v>#REF!</v>
      </c>
      <c r="J13" s="69"/>
      <c r="K13" s="37">
        <f ca="1">SUMIF(Производство_План!$B$8:$B$374,'Отчет по производству'!$A$1,Производство_План!AD$8:AD$374)</f>
        <v>0</v>
      </c>
      <c r="L13" s="37" t="e">
        <f ca="1">SUMIF(#REF!,'Отчет по производству'!$A$1,#REF!)</f>
        <v>#REF!</v>
      </c>
      <c r="M13" s="81"/>
      <c r="N13" s="759"/>
      <c r="O13" s="760"/>
      <c r="P13" s="761"/>
    </row>
    <row r="14" spans="1:16">
      <c r="A14" s="13" t="s">
        <v>23</v>
      </c>
      <c r="B14" s="32"/>
      <c r="C14" s="27">
        <f t="shared" ca="1" si="0"/>
        <v>0</v>
      </c>
      <c r="D14" s="27">
        <f t="shared" si="1"/>
        <v>0</v>
      </c>
      <c r="E14" s="27" t="e">
        <f t="shared" ca="1" si="2"/>
        <v>#REF!</v>
      </c>
      <c r="F14" s="80"/>
      <c r="G14" s="33">
        <f ca="1">SUMIF(Производство_План!$B$8:$B$374,$A$1,Производство_План!$I$8:$I$374)</f>
        <v>0</v>
      </c>
      <c r="H14" s="68"/>
      <c r="I14" s="35" t="e">
        <f ca="1">SUMIF(#REF!,$A$1,#REF!)</f>
        <v>#REF!</v>
      </c>
      <c r="J14" s="69"/>
      <c r="K14" s="37">
        <f ca="1">SUMIF(Производство_План!$B$8:$B$374,'Отчет по производству'!$A$1,Производство_План!AE$8:AE$374)</f>
        <v>0</v>
      </c>
      <c r="L14" s="37" t="e">
        <f ca="1">SUMIF(#REF!,'Отчет по производству'!$A$1,#REF!)</f>
        <v>#REF!</v>
      </c>
      <c r="M14" s="81"/>
      <c r="N14" s="759"/>
      <c r="O14" s="760"/>
      <c r="P14" s="761"/>
    </row>
    <row r="15" spans="1:16">
      <c r="A15" s="13" t="s">
        <v>25</v>
      </c>
      <c r="B15" s="32"/>
      <c r="C15" s="27">
        <f t="shared" ca="1" si="0"/>
        <v>0</v>
      </c>
      <c r="D15" s="27">
        <f t="shared" si="1"/>
        <v>0</v>
      </c>
      <c r="E15" s="27" t="e">
        <f t="shared" ca="1" si="2"/>
        <v>#REF!</v>
      </c>
      <c r="F15" s="80"/>
      <c r="G15" s="33">
        <f ca="1">SUMIF(Производство_План!$B$8:$B$374,$A$1,Производство_План!$J$8:$J$374)</f>
        <v>0</v>
      </c>
      <c r="H15" s="68"/>
      <c r="I15" s="35" t="e">
        <f ca="1">SUMIF(#REF!,$A$1,#REF!)</f>
        <v>#REF!</v>
      </c>
      <c r="J15" s="69"/>
      <c r="K15" s="37">
        <f ca="1">SUMIF(Производство_План!$B$8:$B$374,'Отчет по производству'!$A$1,Производство_План!AF$8:AF$374)</f>
        <v>0</v>
      </c>
      <c r="L15" s="37" t="e">
        <f ca="1">SUMIF(#REF!,'Отчет по производству'!$A$1,#REF!)</f>
        <v>#REF!</v>
      </c>
      <c r="M15" s="81"/>
      <c r="N15" s="759"/>
      <c r="O15" s="760"/>
      <c r="P15" s="761"/>
    </row>
    <row r="16" spans="1:16">
      <c r="A16" s="13" t="s">
        <v>27</v>
      </c>
      <c r="B16" s="32"/>
      <c r="C16" s="27">
        <f t="shared" ca="1" si="0"/>
        <v>0</v>
      </c>
      <c r="D16" s="27">
        <f t="shared" si="1"/>
        <v>0</v>
      </c>
      <c r="E16" s="27" t="e">
        <f t="shared" ca="1" si="2"/>
        <v>#REF!</v>
      </c>
      <c r="F16" s="80"/>
      <c r="G16" s="33">
        <f ca="1">SUMIF(Производство_План!$B$8:$B$374,$A$1,Производство_План!$K$8:$K$374)</f>
        <v>0</v>
      </c>
      <c r="H16" s="68"/>
      <c r="I16" s="35" t="e">
        <f ca="1">SUMIF(#REF!,$A$1,#REF!)</f>
        <v>#REF!</v>
      </c>
      <c r="J16" s="69"/>
      <c r="K16" s="37">
        <f ca="1">SUMIF(Производство_План!$B$8:$B$374,'Отчет по производству'!$A$1,Производство_План!AG$8:AG$374)</f>
        <v>0</v>
      </c>
      <c r="L16" s="37" t="e">
        <f ca="1">SUMIF(#REF!,'Отчет по производству'!$A$1,#REF!)</f>
        <v>#REF!</v>
      </c>
      <c r="M16" s="81"/>
      <c r="N16" s="759"/>
      <c r="O16" s="760"/>
      <c r="P16" s="761"/>
    </row>
    <row r="17" spans="1:18">
      <c r="A17" s="13" t="s">
        <v>29</v>
      </c>
      <c r="B17" s="32"/>
      <c r="C17" s="27">
        <f t="shared" ca="1" si="0"/>
        <v>0</v>
      </c>
      <c r="D17" s="27" t="e">
        <f t="shared" ca="1" si="1"/>
        <v>#REF!</v>
      </c>
      <c r="E17" s="27" t="e">
        <f t="shared" ca="1" si="2"/>
        <v>#REF!</v>
      </c>
      <c r="F17" s="28" t="e">
        <f t="shared" ca="1" si="3"/>
        <v>#REF!</v>
      </c>
      <c r="G17" s="33">
        <f ca="1">SUMIF(Производство_План!$B$8:$B$374,$A$1,Производство_План!$L$8:$L$374)</f>
        <v>0</v>
      </c>
      <c r="H17" s="34" t="e">
        <f ca="1">'Отчет по произв за  смену 1'!C16</f>
        <v>#REF!</v>
      </c>
      <c r="I17" s="35" t="e">
        <f ca="1">SUMIF(#REF!,$A$1,#REF!)</f>
        <v>#REF!</v>
      </c>
      <c r="J17" s="101" t="e">
        <f ca="1">'Отчет по произв за  смену 1'!E16</f>
        <v>#REF!</v>
      </c>
      <c r="K17" s="37">
        <f ca="1">SUMIF(Производство_План!$B$8:$B$374,'Отчет по производству'!$A$1,Производство_План!AH$8:AH$374)</f>
        <v>0</v>
      </c>
      <c r="L17" s="37" t="e">
        <f ca="1">SUMIF(#REF!,'Отчет по производству'!$A$1,#REF!)</f>
        <v>#REF!</v>
      </c>
      <c r="M17" s="101" t="e">
        <f ca="1">'Отчет по произв за  смену 2'!E16</f>
        <v>#REF!</v>
      </c>
      <c r="N17" s="759"/>
      <c r="O17" s="760"/>
      <c r="P17" s="761"/>
    </row>
    <row r="18" spans="1:18">
      <c r="A18" s="13" t="s">
        <v>26</v>
      </c>
      <c r="B18" s="32"/>
      <c r="C18" s="27">
        <f t="shared" ca="1" si="0"/>
        <v>0</v>
      </c>
      <c r="D18" s="27">
        <f t="shared" si="1"/>
        <v>0</v>
      </c>
      <c r="E18" s="27" t="e">
        <f t="shared" ca="1" si="2"/>
        <v>#REF!</v>
      </c>
      <c r="F18" s="28">
        <f t="shared" si="3"/>
        <v>0</v>
      </c>
      <c r="G18" s="33">
        <f ca="1">SUMIF(Производство_План!$B$8:$B$374,$A$1,Производство_План!$M$8:$M$374)</f>
        <v>0</v>
      </c>
      <c r="H18" s="34">
        <f>'Отчет по произв за  смену 1'!C17</f>
        <v>0</v>
      </c>
      <c r="I18" s="35" t="e">
        <f ca="1">SUMIF(#REF!,$A$1,#REF!)</f>
        <v>#REF!</v>
      </c>
      <c r="J18" s="101">
        <f>'Отчет по произв за  смену 1'!E17</f>
        <v>0</v>
      </c>
      <c r="K18" s="37">
        <f ca="1">SUMIF(Производство_План!$B$8:$B$374,'Отчет по производству'!$A$1,Производство_План!AI$8:AI$374)</f>
        <v>0</v>
      </c>
      <c r="L18" s="37" t="e">
        <f ca="1">SUMIF(#REF!,'Отчет по производству'!$A$1,#REF!)</f>
        <v>#REF!</v>
      </c>
      <c r="M18" s="101">
        <f>'Отчет по произв за  смену 2'!E17</f>
        <v>0</v>
      </c>
      <c r="N18" s="759"/>
      <c r="O18" s="760"/>
      <c r="P18" s="761"/>
      <c r="Q18" s="5"/>
      <c r="R18" s="6"/>
    </row>
    <row r="19" spans="1:18" ht="25.5">
      <c r="A19" s="13" t="s">
        <v>32</v>
      </c>
      <c r="B19" s="32"/>
      <c r="C19" s="27">
        <f t="shared" ca="1" si="0"/>
        <v>0</v>
      </c>
      <c r="D19" s="27" t="e">
        <f t="shared" ca="1" si="1"/>
        <v>#REF!</v>
      </c>
      <c r="E19" s="27" t="e">
        <f t="shared" ca="1" si="2"/>
        <v>#REF!</v>
      </c>
      <c r="F19" s="28" t="e">
        <f t="shared" ca="1" si="3"/>
        <v>#REF!</v>
      </c>
      <c r="G19" s="33">
        <f ca="1">SUMIF(Производство_План!$B$8:$B$374,$A$1,Производство_План!$N$8:$N$374)</f>
        <v>0</v>
      </c>
      <c r="H19" s="34" t="e">
        <f ca="1">'Отчет по произв за  смену 1'!C18</f>
        <v>#REF!</v>
      </c>
      <c r="I19" s="35" t="e">
        <f ca="1">SUMIF(#REF!,$A$1,#REF!)</f>
        <v>#REF!</v>
      </c>
      <c r="J19" s="101" t="e">
        <f ca="1">'Отчет по произв за  смену 1'!E18</f>
        <v>#REF!</v>
      </c>
      <c r="K19" s="37">
        <f ca="1">SUMIF(Производство_План!$B$8:$B$374,'Отчет по производству'!$A$1,Производство_План!AJ$8:AJ$374)</f>
        <v>0</v>
      </c>
      <c r="L19" s="37" t="e">
        <f ca="1">SUMIF(#REF!,'Отчет по производству'!$A$1,#REF!)</f>
        <v>#REF!</v>
      </c>
      <c r="M19" s="101" t="e">
        <f ca="1">'Отчет по произв за  смену 2'!E18</f>
        <v>#REF!</v>
      </c>
      <c r="N19" s="759"/>
      <c r="O19" s="760"/>
      <c r="P19" s="761"/>
      <c r="Q19" s="5"/>
      <c r="R19" s="6"/>
    </row>
    <row r="20" spans="1:18" ht="25.5">
      <c r="A20" s="13" t="s">
        <v>33</v>
      </c>
      <c r="B20" s="32"/>
      <c r="C20" s="27">
        <f t="shared" ca="1" si="0"/>
        <v>0</v>
      </c>
      <c r="D20" s="27" t="e">
        <f t="shared" ca="1" si="1"/>
        <v>#REF!</v>
      </c>
      <c r="E20" s="27" t="e">
        <f t="shared" ca="1" si="2"/>
        <v>#REF!</v>
      </c>
      <c r="F20" s="28" t="e">
        <f t="shared" ca="1" si="3"/>
        <v>#REF!</v>
      </c>
      <c r="G20" s="33">
        <f ca="1">SUMIF(Производство_План!$B$8:$B$374,$A$1,Производство_План!$O$8:$O$374)</f>
        <v>0</v>
      </c>
      <c r="H20" s="34" t="e">
        <f ca="1">'Отчет по произв за  смену 1'!C19</f>
        <v>#REF!</v>
      </c>
      <c r="I20" s="35" t="e">
        <f ca="1">SUMIF(#REF!,$A$1,#REF!)</f>
        <v>#REF!</v>
      </c>
      <c r="J20" s="101" t="e">
        <f ca="1">'Отчет по произв за  смену 1'!E19</f>
        <v>#REF!</v>
      </c>
      <c r="K20" s="37">
        <f ca="1">SUMIF(Производство_План!$B$8:$B$374,'Отчет по производству'!$A$1,Производство_План!AK$8:AK$374)</f>
        <v>0</v>
      </c>
      <c r="L20" s="37" t="e">
        <f ca="1">SUMIF(#REF!,'Отчет по производству'!$A$1,#REF!)</f>
        <v>#REF!</v>
      </c>
      <c r="M20" s="101" t="e">
        <f ca="1">'Отчет по произв за  смену 2'!E19</f>
        <v>#REF!</v>
      </c>
      <c r="N20" s="759"/>
      <c r="O20" s="760"/>
      <c r="P20" s="761"/>
      <c r="Q20" s="5"/>
      <c r="R20" s="6"/>
    </row>
    <row r="21" spans="1:18" ht="25.5">
      <c r="A21" s="13" t="s">
        <v>34</v>
      </c>
      <c r="B21" s="32"/>
      <c r="C21" s="27">
        <f t="shared" ca="1" si="0"/>
        <v>0</v>
      </c>
      <c r="D21" s="27" t="e">
        <f t="shared" ca="1" si="1"/>
        <v>#REF!</v>
      </c>
      <c r="E21" s="27" t="e">
        <f t="shared" ca="1" si="2"/>
        <v>#REF!</v>
      </c>
      <c r="F21" s="28" t="e">
        <f t="shared" ca="1" si="3"/>
        <v>#REF!</v>
      </c>
      <c r="G21" s="33">
        <f ca="1">SUMIF(Производство_План!$B$8:$B$374,$A$1,Производство_План!$P$8:$P$374)</f>
        <v>0</v>
      </c>
      <c r="H21" s="34" t="e">
        <f ca="1">'Отчет по произв за  смену 1'!C20</f>
        <v>#REF!</v>
      </c>
      <c r="I21" s="35" t="e">
        <f ca="1">SUMIF(#REF!,$A$1,#REF!)</f>
        <v>#REF!</v>
      </c>
      <c r="J21" s="101" t="e">
        <f ca="1">'Отчет по произв за  смену 1'!E20</f>
        <v>#REF!</v>
      </c>
      <c r="K21" s="37">
        <f ca="1">SUMIF(Производство_План!$B$8:$B$374,'Отчет по производству'!$A$1,Производство_План!AL$8:AL$374)</f>
        <v>0</v>
      </c>
      <c r="L21" s="37" t="e">
        <f ca="1">SUMIF(#REF!,'Отчет по производству'!$A$1,#REF!)</f>
        <v>#REF!</v>
      </c>
      <c r="M21" s="101" t="e">
        <f ca="1">'Отчет по произв за  смену 2'!E20</f>
        <v>#REF!</v>
      </c>
      <c r="N21" s="759"/>
      <c r="O21" s="760"/>
      <c r="P21" s="761"/>
      <c r="Q21" s="5"/>
      <c r="R21" s="6"/>
    </row>
    <row r="22" spans="1:18" ht="25.5">
      <c r="A22" s="13" t="s">
        <v>35</v>
      </c>
      <c r="B22" s="32"/>
      <c r="C22" s="27">
        <f t="shared" ca="1" si="0"/>
        <v>0</v>
      </c>
      <c r="D22" s="27" t="e">
        <f t="shared" ca="1" si="1"/>
        <v>#REF!</v>
      </c>
      <c r="E22" s="27" t="e">
        <f t="shared" ca="1" si="2"/>
        <v>#REF!</v>
      </c>
      <c r="F22" s="28" t="e">
        <f t="shared" ca="1" si="3"/>
        <v>#REF!</v>
      </c>
      <c r="G22" s="33">
        <f ca="1">SUMIF(Производство_План!$B$8:$B$374,$A$1,Производство_План!$Q$8:$Q$374)</f>
        <v>0</v>
      </c>
      <c r="H22" s="34" t="e">
        <f ca="1">'Отчет по произв за  смену 1'!C21</f>
        <v>#REF!</v>
      </c>
      <c r="I22" s="35" t="e">
        <f ca="1">SUMIF(#REF!,$A$1,#REF!)</f>
        <v>#REF!</v>
      </c>
      <c r="J22" s="101" t="e">
        <f ca="1">'Отчет по произв за  смену 1'!E21</f>
        <v>#REF!</v>
      </c>
      <c r="K22" s="37">
        <f ca="1">SUMIF(Производство_План!$B$8:$B$374,'Отчет по производству'!$A$1,Производство_План!AM$8:AM$374)</f>
        <v>0</v>
      </c>
      <c r="L22" s="37" t="e">
        <f ca="1">SUMIF(#REF!,'Отчет по производству'!$A$1,#REF!)</f>
        <v>#REF!</v>
      </c>
      <c r="M22" s="101" t="e">
        <f ca="1">'Отчет по произв за  смену 2'!E21</f>
        <v>#REF!</v>
      </c>
      <c r="N22" s="759"/>
      <c r="O22" s="760"/>
      <c r="P22" s="761"/>
      <c r="Q22" s="5"/>
      <c r="R22" s="6"/>
    </row>
    <row r="23" spans="1:18" ht="25.5">
      <c r="A23" s="13" t="s">
        <v>36</v>
      </c>
      <c r="B23" s="32"/>
      <c r="C23" s="27">
        <f t="shared" ca="1" si="0"/>
        <v>0</v>
      </c>
      <c r="D23" s="27" t="e">
        <f t="shared" ca="1" si="1"/>
        <v>#REF!</v>
      </c>
      <c r="E23" s="27" t="e">
        <f t="shared" ca="1" si="2"/>
        <v>#REF!</v>
      </c>
      <c r="F23" s="28" t="e">
        <f t="shared" ca="1" si="3"/>
        <v>#REF!</v>
      </c>
      <c r="G23" s="33">
        <f ca="1">SUMIF(Производство_План!$B$8:$B$374,$A$1,Производство_План!$R$8:$R$374)</f>
        <v>0</v>
      </c>
      <c r="H23" s="34" t="e">
        <f ca="1">'Отчет по произв за  смену 1'!C22</f>
        <v>#REF!</v>
      </c>
      <c r="I23" s="35" t="e">
        <f ca="1">SUMIF(#REF!,$A$1,#REF!)</f>
        <v>#REF!</v>
      </c>
      <c r="J23" s="101" t="e">
        <f ca="1">'Отчет по произв за  смену 1'!E22</f>
        <v>#REF!</v>
      </c>
      <c r="K23" s="37">
        <f ca="1">SUMIF(Производство_План!$B$8:$B$374,'Отчет по производству'!$A$1,Производство_План!AN$8:AN$374)</f>
        <v>0</v>
      </c>
      <c r="L23" s="37" t="e">
        <f ca="1">SUMIF(#REF!,'Отчет по производству'!$A$1,#REF!)</f>
        <v>#REF!</v>
      </c>
      <c r="M23" s="101" t="e">
        <f ca="1">'Отчет по произв за  смену 2'!E22</f>
        <v>#REF!</v>
      </c>
      <c r="N23" s="759"/>
      <c r="O23" s="760"/>
      <c r="P23" s="761"/>
      <c r="Q23" s="5"/>
      <c r="R23" s="6"/>
    </row>
    <row r="24" spans="1:18">
      <c r="A24" s="13" t="s">
        <v>37</v>
      </c>
      <c r="B24" s="32"/>
      <c r="C24" s="27">
        <f t="shared" ca="1" si="0"/>
        <v>0</v>
      </c>
      <c r="D24" s="27" t="e">
        <f t="shared" ca="1" si="1"/>
        <v>#REF!</v>
      </c>
      <c r="E24" s="27" t="e">
        <f t="shared" ca="1" si="2"/>
        <v>#REF!</v>
      </c>
      <c r="F24" s="28" t="e">
        <f t="shared" ca="1" si="3"/>
        <v>#REF!</v>
      </c>
      <c r="G24" s="33">
        <f ca="1">SUMIF(Производство_План!$B$8:$B$374,$A$1,Производство_План!$S$8:$S$374)</f>
        <v>0</v>
      </c>
      <c r="H24" s="34" t="e">
        <f ca="1">'Отчет по произв за  смену 1'!C23</f>
        <v>#REF!</v>
      </c>
      <c r="I24" s="35" t="e">
        <f ca="1">SUMIF(#REF!,$A$1,#REF!)</f>
        <v>#REF!</v>
      </c>
      <c r="J24" s="101" t="e">
        <f ca="1">'Отчет по произв за  смену 1'!E23</f>
        <v>#REF!</v>
      </c>
      <c r="K24" s="37">
        <f ca="1">SUMIF(Производство_План!$B$8:$B$374,'Отчет по производству'!$A$1,Производство_План!AO$8:AO$374)</f>
        <v>0</v>
      </c>
      <c r="L24" s="37" t="e">
        <f ca="1">SUMIF(#REF!,'Отчет по производству'!$A$1,#REF!)</f>
        <v>#REF!</v>
      </c>
      <c r="M24" s="101" t="e">
        <f ca="1">'Отчет по произв за  смену 2'!E23</f>
        <v>#REF!</v>
      </c>
      <c r="N24" s="759"/>
      <c r="O24" s="760"/>
      <c r="P24" s="761"/>
      <c r="Q24" s="5"/>
      <c r="R24" s="6"/>
    </row>
    <row r="25" spans="1:18" ht="25.5">
      <c r="A25" s="13" t="s">
        <v>38</v>
      </c>
      <c r="B25" s="32"/>
      <c r="C25" s="27">
        <f t="shared" ca="1" si="0"/>
        <v>0</v>
      </c>
      <c r="D25" s="27" t="e">
        <f t="shared" ca="1" si="1"/>
        <v>#REF!</v>
      </c>
      <c r="E25" s="27" t="e">
        <f t="shared" ca="1" si="2"/>
        <v>#REF!</v>
      </c>
      <c r="F25" s="28" t="e">
        <f t="shared" ca="1" si="3"/>
        <v>#REF!</v>
      </c>
      <c r="G25" s="33">
        <f ca="1">SUMIF(Производство_План!$B$8:$B$374,$A$1,Производство_План!$T$8:$T$374)</f>
        <v>0</v>
      </c>
      <c r="H25" s="34" t="e">
        <f ca="1">'Отчет по произв за  смену 1'!C24</f>
        <v>#REF!</v>
      </c>
      <c r="I25" s="35" t="e">
        <f ca="1">SUMIF(#REF!,$A$1,#REF!)</f>
        <v>#REF!</v>
      </c>
      <c r="J25" s="101" t="e">
        <f ca="1">'Отчет по произв за  смену 1'!E24</f>
        <v>#REF!</v>
      </c>
      <c r="K25" s="37">
        <f ca="1">SUMIF(Производство_План!$B$8:$B$374,'Отчет по производству'!$A$1,Производство_План!AP$8:AP$374)</f>
        <v>0</v>
      </c>
      <c r="L25" s="37" t="e">
        <f ca="1">SUMIF(#REF!,'Отчет по производству'!$A$1,#REF!)</f>
        <v>#REF!</v>
      </c>
      <c r="M25" s="101" t="e">
        <f ca="1">'Отчет по произв за  смену 2'!E24</f>
        <v>#REF!</v>
      </c>
      <c r="N25" s="759"/>
      <c r="O25" s="760"/>
      <c r="P25" s="761"/>
      <c r="Q25" s="5"/>
      <c r="R25" s="6"/>
    </row>
    <row r="26" spans="1:18">
      <c r="A26" s="13" t="s">
        <v>39</v>
      </c>
      <c r="B26" s="32"/>
      <c r="C26" s="27">
        <f t="shared" ca="1" si="0"/>
        <v>0</v>
      </c>
      <c r="D26" s="27" t="e">
        <f t="shared" ca="1" si="1"/>
        <v>#REF!</v>
      </c>
      <c r="E26" s="27" t="e">
        <f t="shared" ca="1" si="2"/>
        <v>#REF!</v>
      </c>
      <c r="F26" s="28" t="e">
        <f t="shared" ca="1" si="3"/>
        <v>#REF!</v>
      </c>
      <c r="G26" s="33">
        <f ca="1">SUMIF(Производство_План!$B$8:$B$374,$A$1,Производство_План!$U$8:$U$374)</f>
        <v>0</v>
      </c>
      <c r="H26" s="34" t="e">
        <f ca="1">'Отчет по произв за  смену 1'!C25</f>
        <v>#REF!</v>
      </c>
      <c r="I26" s="35" t="e">
        <f ca="1">SUMIF(#REF!,$A$1,#REF!)</f>
        <v>#REF!</v>
      </c>
      <c r="J26" s="101" t="e">
        <f ca="1">'Отчет по произв за  смену 1'!E25</f>
        <v>#REF!</v>
      </c>
      <c r="K26" s="37">
        <f ca="1">SUMIF(Производство_План!$B$8:$B$374,'Отчет по производству'!$A$1,Производство_План!AQ$8:AQ$374)</f>
        <v>0</v>
      </c>
      <c r="L26" s="37" t="e">
        <f ca="1">SUMIF(#REF!,'Отчет по производству'!$A$1,#REF!)</f>
        <v>#REF!</v>
      </c>
      <c r="M26" s="101" t="e">
        <f ca="1">'Отчет по произв за  смену 2'!E25</f>
        <v>#REF!</v>
      </c>
      <c r="N26" s="759"/>
      <c r="O26" s="760"/>
      <c r="P26" s="761"/>
      <c r="Q26" s="5"/>
      <c r="R26" s="6"/>
    </row>
    <row r="27" spans="1:18" ht="25.5">
      <c r="A27" s="13" t="s">
        <v>40</v>
      </c>
      <c r="B27" s="32"/>
      <c r="C27" s="27">
        <f t="shared" ca="1" si="0"/>
        <v>0</v>
      </c>
      <c r="D27" s="27" t="e">
        <f t="shared" ca="1" si="1"/>
        <v>#REF!</v>
      </c>
      <c r="E27" s="27" t="e">
        <f t="shared" ca="1" si="2"/>
        <v>#REF!</v>
      </c>
      <c r="F27" s="28" t="e">
        <f t="shared" ca="1" si="3"/>
        <v>#REF!</v>
      </c>
      <c r="G27" s="33">
        <f ca="1">SUMIF(Производство_План!$B$8:$B$374,$A$1,Производство_План!$V$8:$V$374)</f>
        <v>0</v>
      </c>
      <c r="H27" s="34" t="e">
        <f ca="1">'Отчет по произв за  смену 1'!C26</f>
        <v>#REF!</v>
      </c>
      <c r="I27" s="35" t="e">
        <f ca="1">SUMIF(#REF!,$A$1,#REF!)</f>
        <v>#REF!</v>
      </c>
      <c r="J27" s="101" t="e">
        <f ca="1">'Отчет по произв за  смену 1'!E26</f>
        <v>#REF!</v>
      </c>
      <c r="K27" s="37">
        <f ca="1">SUMIF(Производство_План!$B$8:$B$374,'Отчет по производству'!$A$1,Производство_План!AR$8:AR$374)</f>
        <v>0</v>
      </c>
      <c r="L27" s="37" t="e">
        <f ca="1">SUMIF(#REF!,'Отчет по производству'!$A$1,#REF!)</f>
        <v>#REF!</v>
      </c>
      <c r="M27" s="101" t="e">
        <f ca="1">'Отчет по произв за  смену 2'!E26</f>
        <v>#REF!</v>
      </c>
      <c r="N27" s="759"/>
      <c r="O27" s="760"/>
      <c r="P27" s="761"/>
      <c r="Q27" s="5"/>
      <c r="R27" s="6"/>
    </row>
    <row r="28" spans="1:18" ht="25.5">
      <c r="A28" s="13" t="s">
        <v>41</v>
      </c>
      <c r="B28" s="32"/>
      <c r="C28" s="27">
        <f t="shared" ca="1" si="0"/>
        <v>0</v>
      </c>
      <c r="D28" s="27" t="e">
        <f t="shared" ca="1" si="1"/>
        <v>#REF!</v>
      </c>
      <c r="E28" s="27" t="e">
        <f t="shared" ca="1" si="2"/>
        <v>#REF!</v>
      </c>
      <c r="F28" s="28" t="e">
        <f t="shared" ca="1" si="3"/>
        <v>#REF!</v>
      </c>
      <c r="G28" s="33">
        <f ca="1">SUMIF(Производство_План!$B$8:$B$374,$A$1,Производство_План!$W$8:$W$374)</f>
        <v>0</v>
      </c>
      <c r="H28" s="34" t="e">
        <f ca="1">'Отчет по произв за  смену 1'!C27</f>
        <v>#REF!</v>
      </c>
      <c r="I28" s="35" t="e">
        <f ca="1">SUMIF(#REF!,$A$1,#REF!)</f>
        <v>#REF!</v>
      </c>
      <c r="J28" s="101" t="e">
        <f ca="1">'Отчет по произв за  смену 1'!E27</f>
        <v>#REF!</v>
      </c>
      <c r="K28" s="37">
        <f ca="1">SUMIF(Производство_План!$B$8:$B$374,'Отчет по производству'!$A$1,Производство_План!AS$8:AS$374)</f>
        <v>0</v>
      </c>
      <c r="L28" s="37" t="e">
        <f ca="1">SUMIF(#REF!,'Отчет по производству'!$A$1,#REF!)</f>
        <v>#REF!</v>
      </c>
      <c r="M28" s="101" t="e">
        <f ca="1">'Отчет по произв за  смену 2'!E27</f>
        <v>#REF!</v>
      </c>
      <c r="N28" s="759"/>
      <c r="O28" s="760"/>
      <c r="P28" s="761"/>
      <c r="Q28" s="5"/>
      <c r="R28" s="6"/>
    </row>
    <row r="29" spans="1:18" ht="26.25" thickBot="1">
      <c r="A29" s="14" t="s">
        <v>42</v>
      </c>
      <c r="B29" s="39"/>
      <c r="C29" s="40">
        <f t="shared" ca="1" si="0"/>
        <v>0</v>
      </c>
      <c r="D29" s="40" t="e">
        <f t="shared" ca="1" si="1"/>
        <v>#REF!</v>
      </c>
      <c r="E29" s="40" t="e">
        <f t="shared" ca="1" si="2"/>
        <v>#REF!</v>
      </c>
      <c r="F29" s="41" t="e">
        <f t="shared" ca="1" si="3"/>
        <v>#REF!</v>
      </c>
      <c r="G29" s="42">
        <f ca="1">SUMIF(Производство_План!$B$8:$B$374,$A$1,Производство_План!$X$8:$X$374)</f>
        <v>0</v>
      </c>
      <c r="H29" s="34" t="e">
        <f ca="1">'Отчет по произв за  смену 1'!C28</f>
        <v>#REF!</v>
      </c>
      <c r="I29" s="40" t="e">
        <f ca="1">SUMIF(#REF!,$A$1,#REF!)</f>
        <v>#REF!</v>
      </c>
      <c r="J29" s="102" t="e">
        <f ca="1">'Отчет по произв за  смену 1'!E28</f>
        <v>#REF!</v>
      </c>
      <c r="K29" s="43">
        <f ca="1">SUMIF(Производство_План!$B$8:$B$374,'Отчет по производству'!$A$1,Производство_План!AT$8:AT$374)</f>
        <v>0</v>
      </c>
      <c r="L29" s="43" t="e">
        <f ca="1">SUMIF(#REF!,'Отчет по производству'!$A$1,#REF!)</f>
        <v>#REF!</v>
      </c>
      <c r="M29" s="102" t="e">
        <f ca="1">'Отчет по произв за  смену 2'!E28</f>
        <v>#REF!</v>
      </c>
      <c r="N29" s="781"/>
      <c r="O29" s="782"/>
      <c r="P29" s="783"/>
      <c r="Q29" s="5"/>
      <c r="R29" s="6"/>
    </row>
    <row r="30" spans="1:18">
      <c r="A30" s="19"/>
      <c r="B30" s="19"/>
      <c r="C30" s="20"/>
      <c r="D30" s="20"/>
      <c r="E30" s="20"/>
      <c r="F30" s="20"/>
      <c r="G30" s="20"/>
      <c r="H30" s="20"/>
      <c r="I30" s="20"/>
      <c r="J30" s="20"/>
      <c r="K30" s="20"/>
      <c r="L30" s="20"/>
      <c r="M30" s="20"/>
      <c r="N30" s="19"/>
      <c r="P30" s="11"/>
      <c r="Q30" s="5"/>
      <c r="R30" s="6"/>
    </row>
    <row r="31" spans="1:18">
      <c r="A31" s="4" t="s">
        <v>1</v>
      </c>
      <c r="B31" s="5"/>
      <c r="C31" s="6"/>
      <c r="D31" s="1"/>
      <c r="I31" s="7" t="s">
        <v>91</v>
      </c>
    </row>
    <row r="32" spans="1:18" ht="51" customHeight="1">
      <c r="A32" s="9" t="s">
        <v>6</v>
      </c>
      <c r="B32" s="12" t="s">
        <v>112</v>
      </c>
      <c r="C32" s="12" t="s">
        <v>111</v>
      </c>
      <c r="D32" s="12" t="s">
        <v>63</v>
      </c>
      <c r="E32" s="12" t="s">
        <v>73</v>
      </c>
      <c r="F32" s="82" t="s">
        <v>64</v>
      </c>
      <c r="G32" s="82" t="s">
        <v>65</v>
      </c>
      <c r="I32" s="785" t="s">
        <v>12</v>
      </c>
      <c r="J32" s="785"/>
      <c r="K32" s="785"/>
      <c r="L32" s="785"/>
      <c r="M32" s="793" t="s">
        <v>10</v>
      </c>
      <c r="N32" s="794"/>
      <c r="O32" s="794"/>
      <c r="P32" s="795"/>
    </row>
    <row r="33" spans="1:16" ht="12.75" customHeight="1">
      <c r="A33" s="9" t="s">
        <v>11</v>
      </c>
      <c r="B33" s="10">
        <v>3</v>
      </c>
      <c r="C33" s="10">
        <v>3</v>
      </c>
      <c r="D33" s="97"/>
      <c r="E33" s="97"/>
      <c r="F33" s="103">
        <f ca="1">'Отчет по произв за  смену 1'!D32</f>
        <v>0</v>
      </c>
      <c r="G33" s="103">
        <f ca="1">'Отчет по произв за  смену 2'!D32</f>
        <v>0</v>
      </c>
      <c r="I33" s="104">
        <f>'Отчет по произв за  смену 1'!F32</f>
        <v>0</v>
      </c>
      <c r="J33" s="104">
        <f>'Отчет по произв за  смену 1'!G32</f>
        <v>0</v>
      </c>
      <c r="K33" s="104">
        <f>'Отчет по произв за  смену 2'!F32</f>
        <v>0</v>
      </c>
      <c r="L33" s="104">
        <f>'Отчет по произв за  смену 2'!G32</f>
        <v>0</v>
      </c>
      <c r="M33" s="104">
        <f>'Отчет по произв за  смену 1'!H32</f>
        <v>0</v>
      </c>
      <c r="N33" s="104">
        <f>'Отчет по произв за  смену 1'!I32</f>
        <v>0</v>
      </c>
      <c r="O33" s="104">
        <f>'Отчет по произв за  смену 2'!H32</f>
        <v>0</v>
      </c>
      <c r="P33" s="104">
        <f>'Отчет по произв за  смену 2'!I32</f>
        <v>0</v>
      </c>
    </row>
    <row r="34" spans="1:16">
      <c r="A34" s="9" t="s">
        <v>13</v>
      </c>
      <c r="B34" s="10">
        <v>2</v>
      </c>
      <c r="C34" s="10">
        <v>2</v>
      </c>
      <c r="D34" s="97"/>
      <c r="E34" s="97"/>
      <c r="F34" s="103">
        <f ca="1">'Отчет по произв за  смену 1'!D33</f>
        <v>0</v>
      </c>
      <c r="G34" s="103">
        <f ca="1">'Отчет по произв за  смену 2'!D33</f>
        <v>0</v>
      </c>
      <c r="I34" s="104">
        <f>'Отчет по произв за  смену 1'!F33</f>
        <v>0</v>
      </c>
      <c r="J34" s="104">
        <f>'Отчет по произв за  смену 1'!G33</f>
        <v>0</v>
      </c>
      <c r="K34" s="104">
        <f>'Отчет по произв за  смену 2'!F33</f>
        <v>0</v>
      </c>
      <c r="L34" s="104">
        <f>'Отчет по произв за  смену 2'!G33</f>
        <v>0</v>
      </c>
      <c r="M34" s="104">
        <f>'Отчет по произв за  смену 1'!H33</f>
        <v>0</v>
      </c>
      <c r="N34" s="104">
        <f>'Отчет по произв за  смену 1'!I33</f>
        <v>0</v>
      </c>
      <c r="O34" s="104">
        <f>'Отчет по произв за  смену 2'!H33</f>
        <v>0</v>
      </c>
      <c r="P34" s="104">
        <f>'Отчет по произв за  смену 2'!I33</f>
        <v>0</v>
      </c>
    </row>
    <row r="35" spans="1:16" ht="12.75" customHeight="1">
      <c r="A35" s="9" t="s">
        <v>14</v>
      </c>
      <c r="B35" s="10">
        <v>4</v>
      </c>
      <c r="C35" s="10">
        <v>4</v>
      </c>
      <c r="D35" s="97"/>
      <c r="E35" s="97"/>
      <c r="F35" s="103">
        <f ca="1">'Отчет по произв за  смену 1'!D34</f>
        <v>0</v>
      </c>
      <c r="G35" s="103">
        <f ca="1">'Отчет по произв за  смену 2'!D34</f>
        <v>0</v>
      </c>
      <c r="I35" s="104">
        <f>'Отчет по произв за  смену 1'!F34</f>
        <v>0</v>
      </c>
      <c r="J35" s="104">
        <f>'Отчет по произв за  смену 1'!G34</f>
        <v>0</v>
      </c>
      <c r="K35" s="104">
        <f>'Отчет по произв за  смену 2'!F34</f>
        <v>0</v>
      </c>
      <c r="L35" s="104">
        <f>'Отчет по произв за  смену 2'!G34</f>
        <v>0</v>
      </c>
      <c r="M35" s="104">
        <f>'Отчет по произв за  смену 1'!H34</f>
        <v>0</v>
      </c>
      <c r="N35" s="104">
        <f>'Отчет по произв за  смену 1'!I34</f>
        <v>0</v>
      </c>
      <c r="O35" s="104">
        <f>'Отчет по произв за  смену 2'!H34</f>
        <v>0</v>
      </c>
      <c r="P35" s="104">
        <f>'Отчет по произв за  смену 2'!I34</f>
        <v>0</v>
      </c>
    </row>
    <row r="36" spans="1:16">
      <c r="A36" s="9" t="s">
        <v>16</v>
      </c>
      <c r="B36" s="10">
        <v>2</v>
      </c>
      <c r="C36" s="10">
        <v>2</v>
      </c>
      <c r="D36" s="97"/>
      <c r="E36" s="97"/>
      <c r="F36" s="103">
        <f ca="1">'Отчет по произв за  смену 1'!D35</f>
        <v>0</v>
      </c>
      <c r="G36" s="103">
        <f ca="1">'Отчет по произв за  смену 2'!D35</f>
        <v>0</v>
      </c>
      <c r="I36" s="104">
        <f>'Отчет по произв за  смену 1'!F35</f>
        <v>0</v>
      </c>
      <c r="J36" s="104">
        <f>'Отчет по произв за  смену 1'!G35</f>
        <v>0</v>
      </c>
      <c r="K36" s="104">
        <f>'Отчет по произв за  смену 2'!F35</f>
        <v>0</v>
      </c>
      <c r="L36" s="104">
        <f>'Отчет по произв за  смену 2'!G35</f>
        <v>0</v>
      </c>
      <c r="M36" s="104">
        <f>'Отчет по произв за  смену 1'!H35</f>
        <v>0</v>
      </c>
      <c r="N36" s="104">
        <f>'Отчет по произв за  смену 1'!I35</f>
        <v>0</v>
      </c>
      <c r="O36" s="104">
        <f>'Отчет по произв за  смену 2'!H35</f>
        <v>0</v>
      </c>
      <c r="P36" s="104">
        <f>'Отчет по произв за  смену 2'!I35</f>
        <v>0</v>
      </c>
    </row>
    <row r="37" spans="1:16">
      <c r="A37" s="9" t="s">
        <v>18</v>
      </c>
      <c r="B37" s="10">
        <v>4</v>
      </c>
      <c r="C37" s="10">
        <v>4</v>
      </c>
      <c r="D37" s="97"/>
      <c r="E37" s="97"/>
      <c r="F37" s="103">
        <f ca="1">'Отчет по произв за  смену 1'!D36</f>
        <v>0</v>
      </c>
      <c r="G37" s="103">
        <f ca="1">'Отчет по произв за  смену 2'!D36</f>
        <v>0</v>
      </c>
      <c r="I37" s="104">
        <f>'Отчет по произв за  смену 1'!F36</f>
        <v>0</v>
      </c>
      <c r="J37" s="104">
        <f>'Отчет по произв за  смену 1'!G36</f>
        <v>0</v>
      </c>
      <c r="K37" s="104">
        <f>'Отчет по произв за  смену 2'!F36</f>
        <v>0</v>
      </c>
      <c r="L37" s="104">
        <f>'Отчет по произв за  смену 2'!G36</f>
        <v>0</v>
      </c>
      <c r="M37" s="104">
        <f>'Отчет по произв за  смену 1'!H36</f>
        <v>0</v>
      </c>
      <c r="N37" s="104">
        <f>'Отчет по произв за  смену 1'!I36</f>
        <v>0</v>
      </c>
      <c r="O37" s="104">
        <f>'Отчет по произв за  смену 2'!H36</f>
        <v>0</v>
      </c>
      <c r="P37" s="104">
        <f>'Отчет по произв за  смену 2'!I36</f>
        <v>0</v>
      </c>
    </row>
    <row r="38" spans="1:16">
      <c r="A38" s="9" t="s">
        <v>20</v>
      </c>
      <c r="B38" s="10">
        <v>2</v>
      </c>
      <c r="C38" s="10">
        <v>2</v>
      </c>
      <c r="D38" s="97"/>
      <c r="E38" s="97"/>
      <c r="F38" s="103">
        <f ca="1">'Отчет по произв за  смену 1'!D37</f>
        <v>0</v>
      </c>
      <c r="G38" s="103">
        <f ca="1">'Отчет по произв за  смену 2'!D37</f>
        <v>0</v>
      </c>
      <c r="I38" s="104">
        <f>'Отчет по произв за  смену 1'!F37</f>
        <v>0</v>
      </c>
      <c r="J38" s="104">
        <f>'Отчет по произв за  смену 1'!G37</f>
        <v>0</v>
      </c>
      <c r="K38" s="104">
        <f>'Отчет по произв за  смену 2'!F37</f>
        <v>0</v>
      </c>
      <c r="L38" s="104">
        <f>'Отчет по произв за  смену 2'!G37</f>
        <v>0</v>
      </c>
      <c r="M38" s="104">
        <f>'Отчет по произв за  смену 1'!H37</f>
        <v>0</v>
      </c>
      <c r="N38" s="104">
        <f>'Отчет по произв за  смену 1'!I37</f>
        <v>0</v>
      </c>
      <c r="O38" s="104">
        <f>'Отчет по произв за  смену 2'!H37</f>
        <v>0</v>
      </c>
      <c r="P38" s="104">
        <f>'Отчет по произв за  смену 2'!I37</f>
        <v>0</v>
      </c>
    </row>
    <row r="39" spans="1:16">
      <c r="A39" s="9" t="s">
        <v>22</v>
      </c>
      <c r="B39" s="10">
        <v>2</v>
      </c>
      <c r="C39" s="10">
        <v>2</v>
      </c>
      <c r="D39" s="97"/>
      <c r="E39" s="97"/>
      <c r="F39" s="103">
        <f ca="1">'Отчет по произв за  смену 1'!D38</f>
        <v>0</v>
      </c>
      <c r="G39" s="103">
        <f ca="1">'Отчет по произв за  смену 2'!D38</f>
        <v>0</v>
      </c>
      <c r="I39" s="104">
        <f>'Отчет по произв за  смену 1'!F38</f>
        <v>0</v>
      </c>
      <c r="J39" s="104">
        <f>'Отчет по произв за  смену 1'!G38</f>
        <v>0</v>
      </c>
      <c r="K39" s="104">
        <f>'Отчет по произв за  смену 2'!F38</f>
        <v>0</v>
      </c>
      <c r="L39" s="104">
        <f>'Отчет по произв за  смену 2'!G38</f>
        <v>0</v>
      </c>
      <c r="M39" s="104">
        <f>'Отчет по произв за  смену 1'!H38</f>
        <v>0</v>
      </c>
      <c r="N39" s="104">
        <f>'Отчет по произв за  смену 1'!I38</f>
        <v>0</v>
      </c>
      <c r="O39" s="104">
        <f>'Отчет по произв за  смену 2'!H38</f>
        <v>0</v>
      </c>
      <c r="P39" s="104">
        <f>'Отчет по произв за  смену 2'!I38</f>
        <v>0</v>
      </c>
    </row>
    <row r="40" spans="1:16">
      <c r="A40" s="9" t="s">
        <v>24</v>
      </c>
      <c r="B40" s="10">
        <v>3</v>
      </c>
      <c r="C40" s="10">
        <v>3</v>
      </c>
      <c r="D40" s="97"/>
      <c r="E40" s="97"/>
      <c r="F40" s="103">
        <f ca="1">'Отчет по произв за  смену 1'!D39</f>
        <v>0</v>
      </c>
      <c r="G40" s="103">
        <f ca="1">'Отчет по произв за  смену 2'!D39</f>
        <v>0</v>
      </c>
      <c r="I40" s="104">
        <f>'Отчет по произв за  смену 1'!F39</f>
        <v>0</v>
      </c>
      <c r="J40" s="104">
        <f>'Отчет по произв за  смену 1'!G39</f>
        <v>0</v>
      </c>
      <c r="K40" s="104">
        <f>'Отчет по произв за  смену 2'!F39</f>
        <v>0</v>
      </c>
      <c r="L40" s="104">
        <f>'Отчет по произв за  смену 2'!G39</f>
        <v>0</v>
      </c>
      <c r="M40" s="104">
        <f>'Отчет по произв за  смену 1'!H39</f>
        <v>0</v>
      </c>
      <c r="N40" s="104">
        <f>'Отчет по произв за  смену 1'!I39</f>
        <v>0</v>
      </c>
      <c r="O40" s="104">
        <f>'Отчет по произв за  смену 2'!H39</f>
        <v>0</v>
      </c>
      <c r="P40" s="104">
        <f>'Отчет по произв за  смену 2'!I39</f>
        <v>0</v>
      </c>
    </row>
    <row r="41" spans="1:16">
      <c r="A41" s="9" t="s">
        <v>26</v>
      </c>
      <c r="B41" s="10">
        <v>2</v>
      </c>
      <c r="C41" s="10">
        <v>2</v>
      </c>
      <c r="D41" s="97"/>
      <c r="E41" s="97"/>
      <c r="F41" s="103">
        <f ca="1">'Отчет по произв за  смену 1'!D40</f>
        <v>0</v>
      </c>
      <c r="G41" s="103">
        <f ca="1">'Отчет по произв за  смену 2'!D40</f>
        <v>0</v>
      </c>
      <c r="I41" s="104">
        <f>'Отчет по произв за  смену 1'!F40</f>
        <v>0</v>
      </c>
      <c r="J41" s="104">
        <f>'Отчет по произв за  смену 1'!G40</f>
        <v>0</v>
      </c>
      <c r="K41" s="104">
        <f>'Отчет по произв за  смену 2'!F40</f>
        <v>0</v>
      </c>
      <c r="L41" s="104">
        <f>'Отчет по произв за  смену 2'!G40</f>
        <v>0</v>
      </c>
      <c r="M41" s="104">
        <f>'Отчет по произв за  смену 1'!H40</f>
        <v>0</v>
      </c>
      <c r="N41" s="104">
        <f>'Отчет по произв за  смену 1'!I40</f>
        <v>0</v>
      </c>
      <c r="O41" s="104">
        <f>'Отчет по произв за  смену 2'!H40</f>
        <v>0</v>
      </c>
      <c r="P41" s="104">
        <f>'Отчет по произв за  смену 2'!I40</f>
        <v>0</v>
      </c>
    </row>
    <row r="42" spans="1:16">
      <c r="A42" s="9" t="s">
        <v>28</v>
      </c>
      <c r="B42" s="10">
        <v>3</v>
      </c>
      <c r="C42" s="10">
        <v>3</v>
      </c>
      <c r="D42" s="97"/>
      <c r="E42" s="97"/>
      <c r="F42" s="103">
        <f ca="1">'Отчет по произв за  смену 1'!D41</f>
        <v>0</v>
      </c>
      <c r="G42" s="103">
        <f ca="1">'Отчет по произв за  смену 2'!D41</f>
        <v>0</v>
      </c>
      <c r="I42" s="104">
        <f>'Отчет по произв за  смену 1'!F41</f>
        <v>0</v>
      </c>
      <c r="J42" s="104">
        <f>'Отчет по произв за  смену 1'!G41</f>
        <v>0</v>
      </c>
      <c r="K42" s="104">
        <f>'Отчет по произв за  смену 2'!F41</f>
        <v>0</v>
      </c>
      <c r="L42" s="104">
        <f>'Отчет по произв за  смену 2'!G41</f>
        <v>0</v>
      </c>
      <c r="M42" s="104">
        <f>'Отчет по произв за  смену 1'!H41</f>
        <v>0</v>
      </c>
      <c r="N42" s="104">
        <f>'Отчет по произв за  смену 1'!I41</f>
        <v>0</v>
      </c>
      <c r="O42" s="104">
        <f>'Отчет по произв за  смену 2'!H41</f>
        <v>0</v>
      </c>
      <c r="P42" s="104">
        <f>'Отчет по произв за  смену 2'!I41</f>
        <v>0</v>
      </c>
    </row>
    <row r="43" spans="1:16">
      <c r="A43" s="9" t="s">
        <v>30</v>
      </c>
      <c r="B43" s="10">
        <v>2</v>
      </c>
      <c r="C43" s="10">
        <v>2</v>
      </c>
      <c r="D43" s="97"/>
      <c r="E43" s="97"/>
      <c r="F43" s="103">
        <f ca="1">'Отчет по произв за  смену 1'!D42</f>
        <v>0</v>
      </c>
      <c r="G43" s="103">
        <f ca="1">'Отчет по произв за  смену 2'!D42</f>
        <v>0</v>
      </c>
      <c r="I43" s="104">
        <f>'Отчет по произв за  смену 1'!F42</f>
        <v>0</v>
      </c>
      <c r="J43" s="104">
        <f>'Отчет по произв за  смену 1'!G42</f>
        <v>0</v>
      </c>
      <c r="K43" s="104">
        <f>'Отчет по произв за  смену 2'!F42</f>
        <v>0</v>
      </c>
      <c r="L43" s="104">
        <f>'Отчет по произв за  смену 2'!G42</f>
        <v>0</v>
      </c>
      <c r="M43" s="104">
        <f>'Отчет по произв за  смену 1'!H42</f>
        <v>0</v>
      </c>
      <c r="N43" s="104">
        <f>'Отчет по произв за  смену 1'!I42</f>
        <v>0</v>
      </c>
      <c r="O43" s="104">
        <f>'Отчет по произв за  смену 2'!H42</f>
        <v>0</v>
      </c>
      <c r="P43" s="104">
        <f>'Отчет по произв за  смену 2'!I42</f>
        <v>0</v>
      </c>
    </row>
    <row r="44" spans="1:16">
      <c r="A44" s="9" t="s">
        <v>31</v>
      </c>
      <c r="B44" s="10">
        <v>6</v>
      </c>
      <c r="C44" s="10">
        <v>3</v>
      </c>
      <c r="D44" s="97"/>
      <c r="E44" s="97"/>
      <c r="F44" s="103">
        <f ca="1">'Отчет по произв за  смену 1'!D43</f>
        <v>0</v>
      </c>
      <c r="G44" s="103">
        <f ca="1">'Отчет по произв за  смену 2'!D43</f>
        <v>0</v>
      </c>
      <c r="I44" s="104">
        <f>'Отчет по произв за  смену 1'!F43</f>
        <v>0</v>
      </c>
      <c r="J44" s="104">
        <f>'Отчет по произв за  смену 1'!G43</f>
        <v>0</v>
      </c>
      <c r="K44" s="104">
        <f>'Отчет по произв за  смену 2'!F43</f>
        <v>0</v>
      </c>
      <c r="L44" s="104">
        <f>'Отчет по произв за  смену 2'!G43</f>
        <v>0</v>
      </c>
      <c r="M44" s="104">
        <f>'Отчет по произв за  смену 1'!H43</f>
        <v>0</v>
      </c>
      <c r="N44" s="104">
        <f>'Отчет по произв за  смену 1'!I43</f>
        <v>0</v>
      </c>
      <c r="O44" s="104">
        <f>'Отчет по произв за  смену 2'!H43</f>
        <v>0</v>
      </c>
      <c r="P44" s="104">
        <f>'Отчет по произв за  смену 2'!I43</f>
        <v>0</v>
      </c>
    </row>
    <row r="46" spans="1:16">
      <c r="A46" s="7" t="s">
        <v>2</v>
      </c>
    </row>
    <row r="47" spans="1:16" ht="14.25" customHeight="1">
      <c r="A47" s="21" t="s">
        <v>6</v>
      </c>
      <c r="B47" s="785" t="s">
        <v>8</v>
      </c>
      <c r="C47" s="785"/>
      <c r="D47" s="785"/>
      <c r="E47" s="785"/>
      <c r="F47" s="785"/>
      <c r="G47" s="785"/>
      <c r="H47" s="785"/>
      <c r="I47" s="785" t="s">
        <v>9</v>
      </c>
      <c r="J47" s="785"/>
      <c r="K47" s="785"/>
      <c r="L47" s="785"/>
      <c r="M47" s="785"/>
    </row>
    <row r="48" spans="1:16" ht="26.25" customHeight="1">
      <c r="A48" s="8" t="s">
        <v>11</v>
      </c>
      <c r="B48" s="760" t="str">
        <f>"1-ая смена - "&amp;'Отчет по произв за  смену 1'!B47:H47&amp;" | 2-ая смена - "&amp;'Отчет по произв за  смену 2'!B47:H47</f>
        <v xml:space="preserve">1-ая смена -  | 2-ая смена - </v>
      </c>
      <c r="C48" s="760"/>
      <c r="D48" s="760"/>
      <c r="E48" s="760"/>
      <c r="F48" s="760"/>
      <c r="G48" s="760"/>
      <c r="H48" s="760"/>
      <c r="I48" s="777" t="str">
        <f>"1-ая смена - "&amp;'Отчет по произв за  смену 1'!I47:O47&amp;" | 2-ая смена - "&amp;'Отчет по произв за  смену 2'!I47:O47</f>
        <v xml:space="preserve">1-ая смена -  | 2-ая смена - </v>
      </c>
      <c r="J48" s="777"/>
      <c r="K48" s="777"/>
      <c r="L48" s="777"/>
      <c r="M48" s="777"/>
    </row>
    <row r="49" spans="1:13" ht="26.25" customHeight="1">
      <c r="A49" s="9" t="s">
        <v>13</v>
      </c>
      <c r="B49" s="760" t="str">
        <f>"1-ая смена - "&amp;'Отчет по произв за  смену 1'!B48:H48&amp;" | 2-ая смена - "&amp;'Отчет по произв за  смену 2'!B48:H48</f>
        <v xml:space="preserve">1-ая смена -  | 2-ая смена - </v>
      </c>
      <c r="C49" s="760"/>
      <c r="D49" s="760"/>
      <c r="E49" s="760"/>
      <c r="F49" s="760"/>
      <c r="G49" s="760"/>
      <c r="H49" s="760"/>
      <c r="I49" s="777" t="str">
        <f>"1-ая смена - "&amp;'Отчет по произв за  смену 1'!I48:O48&amp;" | 2-ая смена - "&amp;'Отчет по произв за  смену 2'!I48:O48</f>
        <v xml:space="preserve">1-ая смена -  | 2-ая смена - </v>
      </c>
      <c r="J49" s="777"/>
      <c r="K49" s="777"/>
      <c r="L49" s="777"/>
      <c r="M49" s="777"/>
    </row>
    <row r="50" spans="1:13" ht="26.25" customHeight="1">
      <c r="A50" s="9" t="s">
        <v>14</v>
      </c>
      <c r="B50" s="760" t="str">
        <f>"1-ая смена - "&amp;'Отчет по произв за  смену 1'!B49:H49&amp;" | 2-ая смена - "&amp;'Отчет по произв за  смену 2'!B49:H49</f>
        <v xml:space="preserve">1-ая смена -  | 2-ая смена - </v>
      </c>
      <c r="C50" s="760"/>
      <c r="D50" s="760"/>
      <c r="E50" s="760"/>
      <c r="F50" s="760"/>
      <c r="G50" s="760"/>
      <c r="H50" s="760"/>
      <c r="I50" s="777" t="str">
        <f>"1-ая смена - "&amp;'Отчет по произв за  смену 1'!I49:O49&amp;" | 2-ая смена - "&amp;'Отчет по произв за  смену 2'!I49:O49</f>
        <v xml:space="preserve">1-ая смена -  | 2-ая смена - </v>
      </c>
      <c r="J50" s="777"/>
      <c r="K50" s="777"/>
      <c r="L50" s="777"/>
      <c r="M50" s="777"/>
    </row>
    <row r="51" spans="1:13" ht="26.25" customHeight="1">
      <c r="A51" s="9" t="s">
        <v>16</v>
      </c>
      <c r="B51" s="760" t="str">
        <f>"1-ая смена - "&amp;'Отчет по произв за  смену 1'!B50:H50&amp;" | 2-ая смена - "&amp;'Отчет по произв за  смену 2'!B50:H50</f>
        <v xml:space="preserve">1-ая смена -  | 2-ая смена - </v>
      </c>
      <c r="C51" s="760"/>
      <c r="D51" s="760"/>
      <c r="E51" s="760"/>
      <c r="F51" s="760"/>
      <c r="G51" s="760"/>
      <c r="H51" s="760"/>
      <c r="I51" s="777" t="str">
        <f>"1-ая смена - "&amp;'Отчет по произв за  смену 1'!I50:O50&amp;" | 2-ая смена - "&amp;'Отчет по произв за  смену 2'!I50:O50</f>
        <v xml:space="preserve">1-ая смена -  | 2-ая смена - </v>
      </c>
      <c r="J51" s="777"/>
      <c r="K51" s="777"/>
      <c r="L51" s="777"/>
      <c r="M51" s="777"/>
    </row>
    <row r="52" spans="1:13" ht="26.25" customHeight="1">
      <c r="A52" s="9" t="s">
        <v>18</v>
      </c>
      <c r="B52" s="760" t="str">
        <f>"1-ая смена - "&amp;'Отчет по произв за  смену 1'!B51:H51&amp;" | 2-ая смена - "&amp;'Отчет по произв за  смену 2'!B51:H51</f>
        <v xml:space="preserve">1-ая смена -  | 2-ая смена - </v>
      </c>
      <c r="C52" s="760"/>
      <c r="D52" s="760"/>
      <c r="E52" s="760"/>
      <c r="F52" s="760"/>
      <c r="G52" s="760"/>
      <c r="H52" s="760"/>
      <c r="I52" s="777" t="str">
        <f>"1-ая смена - "&amp;'Отчет по произв за  смену 1'!I51:O51&amp;" | 2-ая смена - "&amp;'Отчет по произв за  смену 2'!I51:O51</f>
        <v xml:space="preserve">1-ая смена -  | 2-ая смена - </v>
      </c>
      <c r="J52" s="777"/>
      <c r="K52" s="777"/>
      <c r="L52" s="777"/>
      <c r="M52" s="777"/>
    </row>
    <row r="53" spans="1:13" ht="26.25" customHeight="1">
      <c r="A53" s="9" t="s">
        <v>20</v>
      </c>
      <c r="B53" s="760" t="str">
        <f>"1-ая смена - "&amp;'Отчет по произв за  смену 1'!B52:H52&amp;" | 2-ая смена - "&amp;'Отчет по произв за  смену 2'!B52:H52</f>
        <v xml:space="preserve">1-ая смена -  | 2-ая смена - </v>
      </c>
      <c r="C53" s="760"/>
      <c r="D53" s="760"/>
      <c r="E53" s="760"/>
      <c r="F53" s="760"/>
      <c r="G53" s="760"/>
      <c r="H53" s="760"/>
      <c r="I53" s="777" t="str">
        <f>"1-ая смена - "&amp;'Отчет по произв за  смену 1'!I52:O52&amp;" | 2-ая смена - "&amp;'Отчет по произв за  смену 2'!I52:O52</f>
        <v xml:space="preserve">1-ая смена -  | 2-ая смена - </v>
      </c>
      <c r="J53" s="777"/>
      <c r="K53" s="777"/>
      <c r="L53" s="777"/>
      <c r="M53" s="777"/>
    </row>
    <row r="54" spans="1:13" ht="26.25" customHeight="1">
      <c r="A54" s="9" t="s">
        <v>22</v>
      </c>
      <c r="B54" s="760" t="str">
        <f>"1-ая смена - "&amp;'Отчет по произв за  смену 1'!B53:H53&amp;" | 2-ая смена - "&amp;'Отчет по произв за  смену 2'!B53:H53</f>
        <v xml:space="preserve">1-ая смена -  | 2-ая смена - </v>
      </c>
      <c r="C54" s="760"/>
      <c r="D54" s="760"/>
      <c r="E54" s="760"/>
      <c r="F54" s="760"/>
      <c r="G54" s="760"/>
      <c r="H54" s="760"/>
      <c r="I54" s="777" t="str">
        <f>"1-ая смена - "&amp;'Отчет по произв за  смену 1'!I53:O53&amp;" | 2-ая смена - "&amp;'Отчет по произв за  смену 2'!I53:O53</f>
        <v xml:space="preserve">1-ая смена -  | 2-ая смена - </v>
      </c>
      <c r="J54" s="777"/>
      <c r="K54" s="777"/>
      <c r="L54" s="777"/>
      <c r="M54" s="777"/>
    </row>
    <row r="55" spans="1:13" ht="26.25" customHeight="1">
      <c r="A55" s="9" t="s">
        <v>24</v>
      </c>
      <c r="B55" s="760" t="str">
        <f>"1-ая смена - "&amp;'Отчет по произв за  смену 1'!B54:H54&amp;" | 2-ая смена - "&amp;'Отчет по произв за  смену 2'!B54:H54</f>
        <v xml:space="preserve">1-ая смена -  | 2-ая смена - </v>
      </c>
      <c r="C55" s="760"/>
      <c r="D55" s="760"/>
      <c r="E55" s="760"/>
      <c r="F55" s="760"/>
      <c r="G55" s="760"/>
      <c r="H55" s="760"/>
      <c r="I55" s="777" t="str">
        <f>"1-ая смена - "&amp;'Отчет по произв за  смену 1'!I54:O54&amp;" | 2-ая смена - "&amp;'Отчет по произв за  смену 2'!I54:O54</f>
        <v xml:space="preserve">1-ая смена -  | 2-ая смена - </v>
      </c>
      <c r="J55" s="777"/>
      <c r="K55" s="777"/>
      <c r="L55" s="777"/>
      <c r="M55" s="777"/>
    </row>
    <row r="56" spans="1:13" ht="26.25" customHeight="1">
      <c r="A56" s="9" t="s">
        <v>26</v>
      </c>
      <c r="B56" s="760" t="str">
        <f>"1-ая смена - "&amp;'Отчет по произв за  смену 1'!B55:H55&amp;" | 2-ая смена - "&amp;'Отчет по произв за  смену 2'!B55:H55</f>
        <v xml:space="preserve">1-ая смена -  | 2-ая смена - </v>
      </c>
      <c r="C56" s="760"/>
      <c r="D56" s="760"/>
      <c r="E56" s="760"/>
      <c r="F56" s="760"/>
      <c r="G56" s="760"/>
      <c r="H56" s="760"/>
      <c r="I56" s="777" t="str">
        <f>"1-ая смена - "&amp;'Отчет по произв за  смену 1'!I55:O55&amp;" | 2-ая смена - "&amp;'Отчет по произв за  смену 2'!I55:O55</f>
        <v xml:space="preserve">1-ая смена -  | 2-ая смена - </v>
      </c>
      <c r="J56" s="777"/>
      <c r="K56" s="777"/>
      <c r="L56" s="777"/>
      <c r="M56" s="777"/>
    </row>
    <row r="57" spans="1:13" ht="26.25" customHeight="1">
      <c r="A57" s="9" t="s">
        <v>113</v>
      </c>
      <c r="B57" s="760" t="str">
        <f>"1-ая смена - "&amp;'Отчет по произв за  смену 1'!B56:H56&amp;" | 2-ая смена - "&amp;'Отчет по произв за  смену 2'!B56:H56</f>
        <v xml:space="preserve">1-ая смена -  | 2-ая смена - </v>
      </c>
      <c r="C57" s="760"/>
      <c r="D57" s="760"/>
      <c r="E57" s="760"/>
      <c r="F57" s="760"/>
      <c r="G57" s="760"/>
      <c r="H57" s="760"/>
      <c r="I57" s="777" t="str">
        <f>"1-ая смена - "&amp;'Отчет по произв за  смену 1'!I56:O56&amp;" | 2-ая смена - "&amp;'Отчет по произв за  смену 2'!I56:O56</f>
        <v xml:space="preserve">1-ая смена -  | 2-ая смена - </v>
      </c>
      <c r="J57" s="777"/>
      <c r="K57" s="777"/>
      <c r="L57" s="777"/>
      <c r="M57" s="777"/>
    </row>
    <row r="58" spans="1:13" hidden="1">
      <c r="A58" s="44" t="s">
        <v>52</v>
      </c>
    </row>
    <row r="59" spans="1:13" hidden="1">
      <c r="A59" s="778">
        <f ca="1">A1</f>
        <v>39888</v>
      </c>
      <c r="B59" s="589" t="s">
        <v>55</v>
      </c>
      <c r="C59" s="589"/>
      <c r="D59" s="589"/>
      <c r="E59" s="589"/>
      <c r="F59" s="596" t="s">
        <v>0</v>
      </c>
      <c r="G59" s="597"/>
      <c r="H59" s="597"/>
      <c r="I59" s="597"/>
      <c r="J59" s="598"/>
    </row>
    <row r="60" spans="1:13" ht="51" hidden="1">
      <c r="A60" s="778"/>
      <c r="B60" s="12" t="s">
        <v>51</v>
      </c>
      <c r="C60" s="12" t="s">
        <v>54</v>
      </c>
      <c r="D60" s="12" t="s">
        <v>56</v>
      </c>
      <c r="E60" s="12" t="s">
        <v>57</v>
      </c>
      <c r="F60" s="12" t="s">
        <v>58</v>
      </c>
      <c r="G60" s="12" t="s">
        <v>80</v>
      </c>
      <c r="H60" s="12" t="s">
        <v>81</v>
      </c>
      <c r="I60" s="12" t="s">
        <v>59</v>
      </c>
      <c r="J60" s="12" t="s">
        <v>60</v>
      </c>
    </row>
    <row r="61" spans="1:13" hidden="1">
      <c r="A61" s="23" t="s">
        <v>53</v>
      </c>
      <c r="B61" s="8"/>
      <c r="C61" s="8"/>
      <c r="D61" s="8"/>
      <c r="E61" s="8"/>
      <c r="F61" s="8"/>
      <c r="G61" s="8"/>
      <c r="H61" s="8"/>
      <c r="I61" s="8"/>
      <c r="J61" s="8"/>
    </row>
    <row r="62" spans="1:13" hidden="1"/>
    <row r="63" spans="1:13">
      <c r="A63" s="787"/>
      <c r="B63" s="787"/>
      <c r="C63" s="787"/>
    </row>
    <row r="64" spans="1:13">
      <c r="A64" s="786" t="s">
        <v>89</v>
      </c>
      <c r="B64" s="786"/>
      <c r="C64" s="786"/>
    </row>
    <row r="65" spans="1:3">
      <c r="A65" s="786"/>
      <c r="B65" s="786"/>
      <c r="C65" s="786"/>
    </row>
    <row r="66" spans="1:3">
      <c r="A66" s="786" t="s">
        <v>48</v>
      </c>
      <c r="B66" s="786"/>
      <c r="C66" s="786"/>
    </row>
    <row r="67" spans="1:3">
      <c r="A67" s="787"/>
      <c r="B67" s="787"/>
      <c r="C67" s="787"/>
    </row>
    <row r="68" spans="1:3">
      <c r="A68" s="787" t="s">
        <v>49</v>
      </c>
      <c r="B68" s="787"/>
      <c r="C68" s="787"/>
    </row>
  </sheetData>
  <sheetProtection password="95A8" sheet="1" formatCells="0" formatColumns="0" formatRows="0" insertColumns="0" insertRows="0" insertHyperlinks="0" deleteColumns="0" deleteRows="0" sort="0" autoFilter="0" pivotTables="0"/>
  <mergeCells count="63">
    <mergeCell ref="K4:M4"/>
    <mergeCell ref="B50:H50"/>
    <mergeCell ref="A4:A5"/>
    <mergeCell ref="B4:F4"/>
    <mergeCell ref="G4:J4"/>
    <mergeCell ref="I47:M47"/>
    <mergeCell ref="I48:M48"/>
    <mergeCell ref="I49:M49"/>
    <mergeCell ref="I50:M50"/>
    <mergeCell ref="B49:H49"/>
    <mergeCell ref="I2:J2"/>
    <mergeCell ref="A64:C64"/>
    <mergeCell ref="B59:E59"/>
    <mergeCell ref="A59:A60"/>
    <mergeCell ref="F59:J59"/>
    <mergeCell ref="B55:H55"/>
    <mergeCell ref="B56:H56"/>
    <mergeCell ref="B53:H53"/>
    <mergeCell ref="B47:H47"/>
    <mergeCell ref="B48:H48"/>
    <mergeCell ref="I57:M57"/>
    <mergeCell ref="B57:H57"/>
    <mergeCell ref="I51:M51"/>
    <mergeCell ref="I52:M52"/>
    <mergeCell ref="I53:M53"/>
    <mergeCell ref="I54:M54"/>
    <mergeCell ref="A67:C67"/>
    <mergeCell ref="A68:C68"/>
    <mergeCell ref="A65:C65"/>
    <mergeCell ref="A66:C66"/>
    <mergeCell ref="A63:C63"/>
    <mergeCell ref="N28:P28"/>
    <mergeCell ref="N21:P21"/>
    <mergeCell ref="N22:P22"/>
    <mergeCell ref="N23:P23"/>
    <mergeCell ref="N24:P24"/>
    <mergeCell ref="N19:P19"/>
    <mergeCell ref="N20:P20"/>
    <mergeCell ref="N14:P14"/>
    <mergeCell ref="N15:P15"/>
    <mergeCell ref="N27:P27"/>
    <mergeCell ref="N16:P16"/>
    <mergeCell ref="N29:P29"/>
    <mergeCell ref="I32:L32"/>
    <mergeCell ref="M32:P32"/>
    <mergeCell ref="N4:P5"/>
    <mergeCell ref="N6:P6"/>
    <mergeCell ref="N7:P7"/>
    <mergeCell ref="N8:P8"/>
    <mergeCell ref="N9:P9"/>
    <mergeCell ref="N10:P10"/>
    <mergeCell ref="N11:P11"/>
    <mergeCell ref="N12:P12"/>
    <mergeCell ref="N13:P13"/>
    <mergeCell ref="N25:P25"/>
    <mergeCell ref="N26:P26"/>
    <mergeCell ref="N17:P17"/>
    <mergeCell ref="N18:P18"/>
    <mergeCell ref="I55:M55"/>
    <mergeCell ref="I56:M56"/>
    <mergeCell ref="B54:H54"/>
    <mergeCell ref="B51:H51"/>
    <mergeCell ref="B52:H52"/>
  </mergeCells>
  <phoneticPr fontId="3" type="noConversion"/>
  <pageMargins left="0.16" right="0.16" top="0.25" bottom="0.3" header="0.16" footer="0.17"/>
  <pageSetup paperSize="9" scale="65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>
  <dimension ref="A1:U69"/>
  <sheetViews>
    <sheetView topLeftCell="A3" workbookViewId="0">
      <pane ySplit="1635" topLeftCell="A10" activePane="bottomLeft"/>
      <selection activeCell="T3" sqref="T1:V65536"/>
      <selection pane="bottomLeft" activeCell="D21" sqref="D21"/>
    </sheetView>
  </sheetViews>
  <sheetFormatPr defaultRowHeight="12.75"/>
  <cols>
    <col min="1" max="1" width="25.7109375" customWidth="1"/>
    <col min="2" max="2" width="9.42578125" customWidth="1"/>
    <col min="3" max="7" width="8.7109375" customWidth="1"/>
    <col min="8" max="8" width="9" customWidth="1"/>
    <col min="9" max="19" width="8.7109375" customWidth="1"/>
    <col min="20" max="20" width="7.85546875" customWidth="1"/>
    <col min="21" max="21" width="6.28515625" customWidth="1"/>
    <col min="22" max="22" width="4.42578125" customWidth="1"/>
    <col min="24" max="24" width="21.140625" customWidth="1"/>
  </cols>
  <sheetData>
    <row r="1" spans="1:19">
      <c r="A1" s="64">
        <f ca="1">Календарь!B3</f>
        <v>39888</v>
      </c>
      <c r="B1" s="76" t="str">
        <f ca="1">MONTH(A1)&amp;RIGHT(YEAR(A1),2)</f>
        <v>309</v>
      </c>
    </row>
    <row r="2" spans="1:19">
      <c r="A2" s="49">
        <f ca="1">Календарь!B2</f>
        <v>39889</v>
      </c>
      <c r="B2" s="1"/>
      <c r="C2" s="49"/>
      <c r="F2" s="7" t="s">
        <v>90</v>
      </c>
      <c r="G2" s="7"/>
      <c r="H2" s="7"/>
      <c r="I2" s="7"/>
      <c r="J2" s="7"/>
      <c r="K2" s="7"/>
      <c r="L2" s="796">
        <f ca="1">Календарь!B3</f>
        <v>39888</v>
      </c>
      <c r="M2" s="796"/>
      <c r="N2" s="119"/>
      <c r="O2" s="119"/>
      <c r="P2" s="119"/>
      <c r="Q2" s="50"/>
    </row>
    <row r="3" spans="1:19" ht="13.5" thickBot="1">
      <c r="A3" s="2" t="s">
        <v>0</v>
      </c>
      <c r="B3" s="2"/>
    </row>
    <row r="4" spans="1:19" ht="16.5" customHeight="1">
      <c r="A4" s="779"/>
      <c r="B4" s="612" t="s">
        <v>46</v>
      </c>
      <c r="C4" s="797"/>
      <c r="D4" s="797"/>
      <c r="E4" s="797"/>
      <c r="F4" s="797"/>
      <c r="G4" s="798"/>
      <c r="H4" s="612" t="s">
        <v>62</v>
      </c>
      <c r="I4" s="797"/>
      <c r="J4" s="797"/>
      <c r="K4" s="797"/>
      <c r="L4" s="797"/>
      <c r="M4" s="799"/>
      <c r="N4" s="612" t="s">
        <v>61</v>
      </c>
      <c r="O4" s="797"/>
      <c r="P4" s="797"/>
      <c r="Q4" s="797"/>
      <c r="R4" s="797"/>
      <c r="S4" s="799"/>
    </row>
    <row r="5" spans="1:19" ht="16.5" customHeight="1">
      <c r="A5" s="800"/>
      <c r="B5" s="613"/>
      <c r="C5" s="589"/>
      <c r="D5" s="589"/>
      <c r="E5" s="589"/>
      <c r="F5" s="589"/>
      <c r="G5" s="596"/>
      <c r="H5" s="613"/>
      <c r="I5" s="589"/>
      <c r="J5" s="589"/>
      <c r="K5" s="589"/>
      <c r="L5" s="589"/>
      <c r="M5" s="801"/>
      <c r="N5" s="613"/>
      <c r="O5" s="589"/>
      <c r="P5" s="589"/>
      <c r="Q5" s="589"/>
      <c r="R5" s="589"/>
      <c r="S5" s="801"/>
    </row>
    <row r="6" spans="1:19" ht="26.25" thickBot="1">
      <c r="A6" s="780"/>
      <c r="B6" s="17" t="s">
        <v>3</v>
      </c>
      <c r="C6" s="16" t="s">
        <v>4</v>
      </c>
      <c r="D6" s="16" t="s">
        <v>131</v>
      </c>
      <c r="E6" s="16" t="s">
        <v>3</v>
      </c>
      <c r="F6" s="16" t="s">
        <v>4</v>
      </c>
      <c r="G6" s="67" t="s">
        <v>131</v>
      </c>
      <c r="H6" s="17" t="s">
        <v>3</v>
      </c>
      <c r="I6" s="16" t="s">
        <v>4</v>
      </c>
      <c r="J6" s="16" t="s">
        <v>131</v>
      </c>
      <c r="K6" s="16" t="s">
        <v>3</v>
      </c>
      <c r="L6" s="16" t="s">
        <v>4</v>
      </c>
      <c r="M6" s="18" t="s">
        <v>131</v>
      </c>
      <c r="N6" s="17" t="s">
        <v>3</v>
      </c>
      <c r="O6" s="16" t="s">
        <v>4</v>
      </c>
      <c r="P6" s="16" t="s">
        <v>131</v>
      </c>
      <c r="Q6" s="16" t="s">
        <v>3</v>
      </c>
      <c r="R6" s="16" t="s">
        <v>4</v>
      </c>
      <c r="S6" s="18" t="s">
        <v>131</v>
      </c>
    </row>
    <row r="7" spans="1:19" s="66" customFormat="1">
      <c r="A7" s="13" t="s">
        <v>12</v>
      </c>
      <c r="B7" s="121">
        <f ca="1">H7+N7</f>
        <v>0</v>
      </c>
      <c r="C7" s="31" t="e">
        <f ca="1">I7+O7</f>
        <v>#REF!</v>
      </c>
      <c r="D7" s="125" t="e">
        <f ca="1">C7/B7</f>
        <v>#REF!</v>
      </c>
      <c r="E7" s="31">
        <f ca="1">K7+Q7</f>
        <v>0</v>
      </c>
      <c r="F7" s="31" t="e">
        <f ca="1">L7+R7</f>
        <v>#REF!</v>
      </c>
      <c r="G7" s="125" t="e">
        <f ca="1">F7/E7</f>
        <v>#REF!</v>
      </c>
      <c r="H7" s="29">
        <f ca="1">SUMIF(Производство_План!$A$8:$A$374,$B$1,Производство_План!$D$8:$D$374)</f>
        <v>0</v>
      </c>
      <c r="I7" s="31" t="e">
        <f ca="1">SUMIF(#REF!,$B$1,#REF!)</f>
        <v>#REF!</v>
      </c>
      <c r="J7" s="125" t="e">
        <f ca="1">I7/H7</f>
        <v>#REF!</v>
      </c>
      <c r="K7" s="30">
        <f t="array" aca="1" ref="K7" ca="1">SUM(IF($B$1=Производство_План!$A$9:$A$374,IF($A$1&gt;=Производство_План!$B$9:$B$374,Производство_План!$D$9:$D$374,0),0))</f>
        <v>0</v>
      </c>
      <c r="L7" s="30" t="e">
        <f t="array" aca="1" ref="L7" ca="1">SUM(IF($B$1=#REF!,IF($A$1&gt;=#REF!,#REF!,0),0))</f>
        <v>#REF!</v>
      </c>
      <c r="M7" s="125" t="e">
        <f ca="1">L7/K7</f>
        <v>#REF!</v>
      </c>
      <c r="N7" s="29">
        <f ca="1">SUMIF(Производство_План!$A$8:$A$374,$B$1,Производство_План!$Z$8:$Z$374)</f>
        <v>0</v>
      </c>
      <c r="O7" s="31" t="e">
        <f ca="1">SUMIF(#REF!,$B$1,#REF!)</f>
        <v>#REF!</v>
      </c>
      <c r="P7" s="125" t="e">
        <f ca="1">O7/N7</f>
        <v>#REF!</v>
      </c>
      <c r="Q7" s="30">
        <f t="array" aca="1" ref="Q7" ca="1">SUM(IF($B$1=Производство_План!$A$9:$A$374,IF($A$1&gt;=Производство_План!$B$9:$B$374,Производство_План!$Z$9:$Z$374,0),0))</f>
        <v>0</v>
      </c>
      <c r="R7" s="30" t="e">
        <f t="array" aca="1" ref="R7" ca="1">SUM(IF($B$1=#REF!,IF($A$1&gt;=#REF!,#REF!,0),0))</f>
        <v>#REF!</v>
      </c>
      <c r="S7" s="125" t="e">
        <f ca="1">R7/Q7</f>
        <v>#REF!</v>
      </c>
    </row>
    <row r="8" spans="1:19" s="20" customFormat="1">
      <c r="A8" s="15" t="s">
        <v>100</v>
      </c>
      <c r="B8" s="32"/>
      <c r="C8" s="35"/>
      <c r="D8" s="126"/>
      <c r="E8" s="35"/>
      <c r="F8" s="35"/>
      <c r="G8" s="126"/>
      <c r="H8" s="124"/>
      <c r="I8" s="129"/>
      <c r="J8" s="126"/>
      <c r="K8" s="34"/>
      <c r="L8" s="34"/>
      <c r="M8" s="126"/>
      <c r="N8" s="33"/>
      <c r="O8" s="35"/>
      <c r="P8" s="126"/>
      <c r="Q8" s="35"/>
      <c r="R8" s="35"/>
      <c r="S8" s="126"/>
    </row>
    <row r="9" spans="1:19" ht="25.5">
      <c r="A9" s="15" t="s">
        <v>10</v>
      </c>
      <c r="B9" s="32">
        <f ca="1">H9+N9</f>
        <v>0</v>
      </c>
      <c r="C9" s="35" t="e">
        <f ca="1">I9+O9</f>
        <v>#REF!</v>
      </c>
      <c r="D9" s="126" t="e">
        <f t="shared" ref="D9:D18" ca="1" si="0">C9/B9</f>
        <v>#REF!</v>
      </c>
      <c r="E9" s="35">
        <f ca="1">K9+Q9</f>
        <v>0</v>
      </c>
      <c r="F9" s="35" t="e">
        <f ca="1">L9+R9</f>
        <v>#REF!</v>
      </c>
      <c r="G9" s="126" t="e">
        <f t="shared" ref="G9:G18" ca="1" si="1">F9/E9</f>
        <v>#REF!</v>
      </c>
      <c r="H9" s="33">
        <f ca="1">SUMIF(Производство_План!$A$8:$A$374,$B$1,Производство_План!$C$8:$C$374)</f>
        <v>0</v>
      </c>
      <c r="I9" s="35" t="e">
        <f ca="1">SUMIF(#REF!,$B$1,#REF!)</f>
        <v>#REF!</v>
      </c>
      <c r="J9" s="126" t="e">
        <f t="shared" ref="J9:J18" ca="1" si="2">I9/H9</f>
        <v>#REF!</v>
      </c>
      <c r="K9" s="34">
        <f t="array" aca="1" ref="K9" ca="1">SUM(IF($B$1=Производство_План!$A$9:$A$374,IF($A$1&gt;=Производство_План!$B$9:$B$374,Производство_План!$C$9:$C$374,0),0))</f>
        <v>0</v>
      </c>
      <c r="L9" s="34" t="e">
        <f t="array" aca="1" ref="L9" ca="1">SUM(IF($B$1=#REF!,IF($A$1&gt;=#REF!,#REF!,0),0))</f>
        <v>#REF!</v>
      </c>
      <c r="M9" s="126" t="e">
        <f t="shared" ref="M9:M18" ca="1" si="3">L9/K9</f>
        <v>#REF!</v>
      </c>
      <c r="N9" s="33">
        <f ca="1">SUMIF(Производство_План!$A$8:$A$374,$B$1,Производство_План!$Y$8:$Y$374)</f>
        <v>0</v>
      </c>
      <c r="O9" s="35" t="e">
        <f ca="1">SUMIF(#REF!,$B$1,#REF!)</f>
        <v>#REF!</v>
      </c>
      <c r="P9" s="126" t="e">
        <f t="shared" ref="P9:P18" ca="1" si="4">O9/N9</f>
        <v>#REF!</v>
      </c>
      <c r="Q9" s="34">
        <f t="array" aca="1" ref="Q9" ca="1">SUM(IF($B$1=Производство_План!$A$9:$A$374,IF($A$1&gt;=Производство_План!$B$9:$B$374,Производство_План!$Y$9:$Y$374,0),0))</f>
        <v>0</v>
      </c>
      <c r="R9" s="34" t="e">
        <f t="array" aca="1" ref="R9" ca="1">SUM(IF($B$1=#REF!,IF($A$1&gt;=#REF!,#REF!,0),0))</f>
        <v>#REF!</v>
      </c>
      <c r="S9" s="126" t="e">
        <f t="shared" ref="S9:S18" ca="1" si="5">R9/Q9</f>
        <v>#REF!</v>
      </c>
    </row>
    <row r="10" spans="1:19">
      <c r="A10" s="13"/>
      <c r="B10" s="32"/>
      <c r="C10" s="35"/>
      <c r="D10" s="127"/>
      <c r="E10" s="27"/>
      <c r="F10" s="27"/>
      <c r="G10" s="127"/>
      <c r="H10" s="33"/>
      <c r="I10" s="35"/>
      <c r="J10" s="127"/>
      <c r="K10" s="34"/>
      <c r="L10" s="34"/>
      <c r="M10" s="127"/>
      <c r="N10" s="33"/>
      <c r="O10" s="35"/>
      <c r="P10" s="127"/>
      <c r="Q10" s="35"/>
      <c r="R10" s="35"/>
      <c r="S10" s="127"/>
    </row>
    <row r="11" spans="1:19">
      <c r="A11" s="13" t="s">
        <v>15</v>
      </c>
      <c r="B11" s="32">
        <f t="shared" ref="B11:B18" ca="1" si="6">H11+N11</f>
        <v>0</v>
      </c>
      <c r="C11" s="35" t="e">
        <f t="shared" ref="C11:C18" ca="1" si="7">I11+O11</f>
        <v>#REF!</v>
      </c>
      <c r="D11" s="127" t="e">
        <f t="shared" ca="1" si="0"/>
        <v>#REF!</v>
      </c>
      <c r="E11" s="27">
        <f t="shared" ref="E11:E18" ca="1" si="8">K11+Q11</f>
        <v>0</v>
      </c>
      <c r="F11" s="27" t="e">
        <f t="shared" ref="F11:F18" ca="1" si="9">L11+R11</f>
        <v>#REF!</v>
      </c>
      <c r="G11" s="127" t="e">
        <f t="shared" ca="1" si="1"/>
        <v>#REF!</v>
      </c>
      <c r="H11" s="33">
        <f ca="1">SUMIF(Производство_План!$A$8:$A$374,$B$1,Производство_План!$E$8:$E$374)</f>
        <v>0</v>
      </c>
      <c r="I11" s="35" t="e">
        <f ca="1">SUMIF(#REF!,$B$1,#REF!)</f>
        <v>#REF!</v>
      </c>
      <c r="J11" s="127" t="e">
        <f t="shared" ca="1" si="2"/>
        <v>#REF!</v>
      </c>
      <c r="K11" s="34">
        <f t="array" aca="1" ref="K11" ca="1">SUM(IF($B$1=Производство_План!$A$9:$A$374,IF($A$1&gt;=Производство_План!$B$9:$B$374,Производство_План!$E$9:$E$374,0),0))</f>
        <v>0</v>
      </c>
      <c r="L11" s="34" t="e">
        <f t="array" aca="1" ref="L11" ca="1">SUM(IF($B$1=#REF!,IF($A$1&gt;=#REF!,#REF!,0),0))</f>
        <v>#REF!</v>
      </c>
      <c r="M11" s="127" t="e">
        <f t="shared" ca="1" si="3"/>
        <v>#REF!</v>
      </c>
      <c r="N11" s="33">
        <f ca="1">SUMIF(Производство_План!$A$8:$A$374,$B$1,Производство_План!$AA$8:$AA$374)</f>
        <v>0</v>
      </c>
      <c r="O11" s="35" t="e">
        <f ca="1">SUMIF(#REF!,$B$1,#REF!)</f>
        <v>#REF!</v>
      </c>
      <c r="P11" s="127" t="e">
        <f t="shared" ca="1" si="4"/>
        <v>#REF!</v>
      </c>
      <c r="Q11" s="34">
        <f t="array" aca="1" ref="Q11" ca="1">SUM(IF($B$1=Производство_План!$A$9:$A$374,IF($A$1&gt;=Производство_План!$B$9:$B$374,Производство_План!$AA$9:$AA$374,0),0))</f>
        <v>0</v>
      </c>
      <c r="R11" s="34" t="e">
        <f t="array" aca="1" ref="R11" ca="1">SUM(IF($B$1=#REF!,IF($A$1&gt;=#REF!,#REF!,0),0))</f>
        <v>#REF!</v>
      </c>
      <c r="S11" s="127" t="e">
        <f t="shared" ca="1" si="5"/>
        <v>#REF!</v>
      </c>
    </row>
    <row r="12" spans="1:19">
      <c r="A12" s="13" t="s">
        <v>17</v>
      </c>
      <c r="B12" s="32">
        <f t="shared" ca="1" si="6"/>
        <v>0</v>
      </c>
      <c r="C12" s="35" t="e">
        <f t="shared" ca="1" si="7"/>
        <v>#REF!</v>
      </c>
      <c r="D12" s="127" t="e">
        <f t="shared" ca="1" si="0"/>
        <v>#REF!</v>
      </c>
      <c r="E12" s="27">
        <f t="shared" ca="1" si="8"/>
        <v>0</v>
      </c>
      <c r="F12" s="27" t="e">
        <f t="shared" ca="1" si="9"/>
        <v>#REF!</v>
      </c>
      <c r="G12" s="127" t="e">
        <f t="shared" ca="1" si="1"/>
        <v>#REF!</v>
      </c>
      <c r="H12" s="33">
        <f ca="1">SUMIF(Производство_План!$A$8:$A$374,$B$1,Производство_План!$F$8:$F$374)</f>
        <v>0</v>
      </c>
      <c r="I12" s="35" t="e">
        <f ca="1">SUMIF(#REF!,$B$1,#REF!)</f>
        <v>#REF!</v>
      </c>
      <c r="J12" s="127" t="e">
        <f t="shared" ca="1" si="2"/>
        <v>#REF!</v>
      </c>
      <c r="K12" s="34">
        <f t="array" aca="1" ref="K12" ca="1">SUM(IF($B$1=Производство_План!$A$9:$A$374,IF($A$1&gt;=Производство_План!$B$9:$B$374,Производство_План!$F$9:$F$374,0),0))</f>
        <v>0</v>
      </c>
      <c r="L12" s="34" t="e">
        <f t="array" aca="1" ref="L12" ca="1">SUM(IF($B$1=#REF!,IF($A$1&gt;=#REF!,#REF!,0),0))</f>
        <v>#REF!</v>
      </c>
      <c r="M12" s="127" t="e">
        <f t="shared" ca="1" si="3"/>
        <v>#REF!</v>
      </c>
      <c r="N12" s="33">
        <f ca="1">SUMIF(Производство_План!$A$8:$A$374,$B$1,Производство_План!$AB$8:$AB$374)</f>
        <v>0</v>
      </c>
      <c r="O12" s="35" t="e">
        <f ca="1">SUMIF(#REF!,$B$1,#REF!)</f>
        <v>#REF!</v>
      </c>
      <c r="P12" s="127" t="e">
        <f t="shared" ca="1" si="4"/>
        <v>#REF!</v>
      </c>
      <c r="Q12" s="34">
        <f t="array" aca="1" ref="Q12" ca="1">SUM(IF($B$1=Производство_План!$A$9:$A$374,IF($A$1&gt;=Производство_План!$B$9:$B$374,Производство_План!$AB$9:$AB$374,0),0))</f>
        <v>0</v>
      </c>
      <c r="R12" s="34" t="e">
        <f t="array" aca="1" ref="R12" ca="1">SUM(IF($B$1=#REF!,IF($A$1&gt;=#REF!,#REF!,0),0))</f>
        <v>#REF!</v>
      </c>
      <c r="S12" s="127" t="e">
        <f t="shared" ca="1" si="5"/>
        <v>#REF!</v>
      </c>
    </row>
    <row r="13" spans="1:19">
      <c r="A13" s="13" t="s">
        <v>19</v>
      </c>
      <c r="B13" s="32">
        <f t="shared" ca="1" si="6"/>
        <v>0</v>
      </c>
      <c r="C13" s="35" t="e">
        <f t="shared" ca="1" si="7"/>
        <v>#REF!</v>
      </c>
      <c r="D13" s="127" t="e">
        <f t="shared" ca="1" si="0"/>
        <v>#REF!</v>
      </c>
      <c r="E13" s="27">
        <f t="shared" ca="1" si="8"/>
        <v>0</v>
      </c>
      <c r="F13" s="27" t="e">
        <f t="shared" ca="1" si="9"/>
        <v>#REF!</v>
      </c>
      <c r="G13" s="127" t="e">
        <f t="shared" ca="1" si="1"/>
        <v>#REF!</v>
      </c>
      <c r="H13" s="33">
        <f ca="1">SUMIF(Производство_План!$A$8:$A$374,$B$1,Производство_План!$G$8:$G$374)</f>
        <v>0</v>
      </c>
      <c r="I13" s="35" t="e">
        <f ca="1">SUMIF(#REF!,$B$1,#REF!)</f>
        <v>#REF!</v>
      </c>
      <c r="J13" s="127" t="e">
        <f t="shared" ca="1" si="2"/>
        <v>#REF!</v>
      </c>
      <c r="K13" s="34">
        <f t="array" aca="1" ref="K13" ca="1">SUM(IF($B$1=Производство_План!$A$9:$A$374,IF($A$1&gt;=Производство_План!$B$9:$B$374,Производство_План!$G$9:$G$374,0),0))</f>
        <v>0</v>
      </c>
      <c r="L13" s="34" t="e">
        <f t="array" aca="1" ref="L13" ca="1">SUM(IF($B$1=#REF!,IF($A$1&gt;=#REF!,#REF!,0),0))</f>
        <v>#REF!</v>
      </c>
      <c r="M13" s="127" t="e">
        <f t="shared" ca="1" si="3"/>
        <v>#REF!</v>
      </c>
      <c r="N13" s="33">
        <f ca="1">SUMIF(Производство_План!$A$8:$A$374,$B$1,Производство_План!$AC$8:$AC$374)</f>
        <v>0</v>
      </c>
      <c r="O13" s="35" t="e">
        <f ca="1">SUMIF(#REF!,$B$1,#REF!)</f>
        <v>#REF!</v>
      </c>
      <c r="P13" s="127" t="e">
        <f t="shared" ca="1" si="4"/>
        <v>#REF!</v>
      </c>
      <c r="Q13" s="34">
        <f t="array" aca="1" ref="Q13" ca="1">SUM(IF($B$1=Производство_План!$A$9:$A$374,IF($A$1&gt;=Производство_План!$B$9:$B$374,Производство_План!$AC$9:$AC$374,0),0))</f>
        <v>0</v>
      </c>
      <c r="R13" s="34" t="e">
        <f t="array" aca="1" ref="R13" ca="1">SUM(IF($B$1=#REF!,IF($A$1&gt;=#REF!,#REF!,0),0))</f>
        <v>#REF!</v>
      </c>
      <c r="S13" s="127" t="e">
        <f t="shared" ca="1" si="5"/>
        <v>#REF!</v>
      </c>
    </row>
    <row r="14" spans="1:19">
      <c r="A14" s="13" t="s">
        <v>21</v>
      </c>
      <c r="B14" s="32">
        <f t="shared" ca="1" si="6"/>
        <v>0</v>
      </c>
      <c r="C14" s="35" t="e">
        <f t="shared" ca="1" si="7"/>
        <v>#REF!</v>
      </c>
      <c r="D14" s="127" t="e">
        <f t="shared" ca="1" si="0"/>
        <v>#REF!</v>
      </c>
      <c r="E14" s="27">
        <f t="shared" ca="1" si="8"/>
        <v>0</v>
      </c>
      <c r="F14" s="27" t="e">
        <f t="shared" ca="1" si="9"/>
        <v>#REF!</v>
      </c>
      <c r="G14" s="127" t="e">
        <f t="shared" ca="1" si="1"/>
        <v>#REF!</v>
      </c>
      <c r="H14" s="33">
        <f ca="1">SUMIF(Производство_План!$A$8:$A$374,$B$1,Производство_План!$H$8:$H$374)</f>
        <v>0</v>
      </c>
      <c r="I14" s="35" t="e">
        <f ca="1">SUMIF(#REF!,$B$1,#REF!)</f>
        <v>#REF!</v>
      </c>
      <c r="J14" s="127" t="e">
        <f t="shared" ca="1" si="2"/>
        <v>#REF!</v>
      </c>
      <c r="K14" s="34">
        <f t="array" aca="1" ref="K14" ca="1">SUM(IF($B$1=Производство_План!$A$9:$A$374,IF($A$1&gt;=Производство_План!$B$9:$B$374,Производство_План!$H$9:$H$374,0),0))</f>
        <v>0</v>
      </c>
      <c r="L14" s="34" t="e">
        <f t="array" aca="1" ref="L14" ca="1">SUM(IF($B$1=#REF!,IF($A$1&gt;=#REF!,#REF!,0),0))</f>
        <v>#REF!</v>
      </c>
      <c r="M14" s="127" t="e">
        <f t="shared" ca="1" si="3"/>
        <v>#REF!</v>
      </c>
      <c r="N14" s="33">
        <f ca="1">SUMIF(Производство_План!$A$8:$A$374,$B$1,Производство_План!$AD$8:$AD$374)</f>
        <v>0</v>
      </c>
      <c r="O14" s="35" t="e">
        <f ca="1">SUMIF(#REF!,$B$1,#REF!)</f>
        <v>#REF!</v>
      </c>
      <c r="P14" s="127" t="e">
        <f t="shared" ca="1" si="4"/>
        <v>#REF!</v>
      </c>
      <c r="Q14" s="34">
        <f t="array" aca="1" ref="Q14" ca="1">SUM(IF($B$1=Производство_План!$A$9:$A$374,IF($A$1&gt;=Производство_План!$B$9:$B$374,Производство_План!$AD$9:$AD$374,0),0))</f>
        <v>0</v>
      </c>
      <c r="R14" s="34" t="e">
        <f t="array" aca="1" ref="R14" ca="1">SUM(IF($B$1=#REF!,IF($A$1&gt;=#REF!,#REF!,0),0))</f>
        <v>#REF!</v>
      </c>
      <c r="S14" s="127" t="e">
        <f t="shared" ca="1" si="5"/>
        <v>#REF!</v>
      </c>
    </row>
    <row r="15" spans="1:19">
      <c r="A15" s="13" t="s">
        <v>23</v>
      </c>
      <c r="B15" s="32">
        <f t="shared" ca="1" si="6"/>
        <v>0</v>
      </c>
      <c r="C15" s="35" t="e">
        <f t="shared" ca="1" si="7"/>
        <v>#REF!</v>
      </c>
      <c r="D15" s="127" t="e">
        <f t="shared" ca="1" si="0"/>
        <v>#REF!</v>
      </c>
      <c r="E15" s="27">
        <f t="shared" ca="1" si="8"/>
        <v>0</v>
      </c>
      <c r="F15" s="27" t="e">
        <f t="shared" ca="1" si="9"/>
        <v>#REF!</v>
      </c>
      <c r="G15" s="127" t="e">
        <f t="shared" ca="1" si="1"/>
        <v>#REF!</v>
      </c>
      <c r="H15" s="33">
        <f ca="1">SUMIF(Производство_План!$A$8:$A$374,$B$1,Производство_План!$I$8:$I$374)</f>
        <v>0</v>
      </c>
      <c r="I15" s="35" t="e">
        <f ca="1">SUMIF(#REF!,$B$1,#REF!)</f>
        <v>#REF!</v>
      </c>
      <c r="J15" s="127" t="e">
        <f t="shared" ca="1" si="2"/>
        <v>#REF!</v>
      </c>
      <c r="K15" s="34">
        <f t="array" aca="1" ref="K15" ca="1">SUM(IF($B$1=Производство_План!$A$9:$A$374,IF($A$1&gt;=Производство_План!$B$9:$B$374,Производство_План!$I$9:$I$374,0),0))</f>
        <v>0</v>
      </c>
      <c r="L15" s="34" t="e">
        <f t="array" aca="1" ref="L15" ca="1">SUM(IF($B$1=#REF!,IF($A$1&gt;=#REF!,#REF!,0),0))</f>
        <v>#REF!</v>
      </c>
      <c r="M15" s="127" t="e">
        <f t="shared" ca="1" si="3"/>
        <v>#REF!</v>
      </c>
      <c r="N15" s="33">
        <f ca="1">SUMIF(Производство_План!$A$8:$A$374,$B$1,Производство_План!$AE$8:$AE$374)</f>
        <v>0</v>
      </c>
      <c r="O15" s="35" t="e">
        <f ca="1">SUMIF(#REF!,$B$1,#REF!)</f>
        <v>#REF!</v>
      </c>
      <c r="P15" s="127" t="e">
        <f t="shared" ca="1" si="4"/>
        <v>#REF!</v>
      </c>
      <c r="Q15" s="34">
        <f t="array" aca="1" ref="Q15" ca="1">SUM(IF($B$1=Производство_План!$A$9:$A$374,IF($A$1&gt;=Производство_План!$B$9:$B$374,Производство_План!$AE$9:$AE$374,0),0))</f>
        <v>0</v>
      </c>
      <c r="R15" s="34" t="e">
        <f t="array" aca="1" ref="R15" ca="1">SUM(IF($B$1=#REF!,IF($A$1&gt;=#REF!,#REF!,0),0))</f>
        <v>#REF!</v>
      </c>
      <c r="S15" s="127" t="e">
        <f t="shared" ca="1" si="5"/>
        <v>#REF!</v>
      </c>
    </row>
    <row r="16" spans="1:19">
      <c r="A16" s="13" t="s">
        <v>25</v>
      </c>
      <c r="B16" s="32">
        <f t="shared" ca="1" si="6"/>
        <v>0</v>
      </c>
      <c r="C16" s="35" t="e">
        <f t="shared" ca="1" si="7"/>
        <v>#REF!</v>
      </c>
      <c r="D16" s="127" t="e">
        <f t="shared" ca="1" si="0"/>
        <v>#REF!</v>
      </c>
      <c r="E16" s="27">
        <f t="shared" ca="1" si="8"/>
        <v>0</v>
      </c>
      <c r="F16" s="27" t="e">
        <f t="shared" ca="1" si="9"/>
        <v>#REF!</v>
      </c>
      <c r="G16" s="127" t="e">
        <f t="shared" ca="1" si="1"/>
        <v>#REF!</v>
      </c>
      <c r="H16" s="33">
        <f ca="1">SUMIF(Производство_План!$A$8:$A$374,$B$1,Производство_План!$J$8:$J$374)</f>
        <v>0</v>
      </c>
      <c r="I16" s="35" t="e">
        <f ca="1">SUMIF(#REF!,$B$1,#REF!)</f>
        <v>#REF!</v>
      </c>
      <c r="J16" s="127" t="e">
        <f t="shared" ca="1" si="2"/>
        <v>#REF!</v>
      </c>
      <c r="K16" s="34">
        <f t="array" aca="1" ref="K16" ca="1">SUM(IF($B$1=Производство_План!$A$9:$A$374,IF($A$1&gt;=Производство_План!$B$9:$B$374,Производство_План!$J$9:$J$374,0),0))</f>
        <v>0</v>
      </c>
      <c r="L16" s="34" t="e">
        <f t="array" aca="1" ref="L16" ca="1">SUM(IF($B$1=#REF!,IF($A$1&gt;=#REF!,#REF!,0),0))</f>
        <v>#REF!</v>
      </c>
      <c r="M16" s="127" t="e">
        <f t="shared" ca="1" si="3"/>
        <v>#REF!</v>
      </c>
      <c r="N16" s="33">
        <f ca="1">SUMIF(Производство_План!$A$8:$A$374,$B$1,Производство_План!$AF$8:$AF$374)</f>
        <v>0</v>
      </c>
      <c r="O16" s="35" t="e">
        <f ca="1">SUMIF(#REF!,$B$1,#REF!)</f>
        <v>#REF!</v>
      </c>
      <c r="P16" s="127" t="e">
        <f t="shared" ca="1" si="4"/>
        <v>#REF!</v>
      </c>
      <c r="Q16" s="34">
        <f t="array" aca="1" ref="Q16" ca="1">SUM(IF($B$1=Производство_План!$A$9:$A$374,IF($A$1&gt;=Производство_План!$B$9:$B$374,Производство_План!$AF$9:$AF$374,0),0))</f>
        <v>0</v>
      </c>
      <c r="R16" s="34" t="e">
        <f t="array" aca="1" ref="R16" ca="1">SUM(IF($B$1=#REF!,IF($A$1&gt;=#REF!,#REF!,0),0))</f>
        <v>#REF!</v>
      </c>
      <c r="S16" s="127" t="e">
        <f t="shared" ca="1" si="5"/>
        <v>#REF!</v>
      </c>
    </row>
    <row r="17" spans="1:21">
      <c r="A17" s="13" t="s">
        <v>27</v>
      </c>
      <c r="B17" s="32">
        <f t="shared" ca="1" si="6"/>
        <v>0</v>
      </c>
      <c r="C17" s="35" t="e">
        <f t="shared" ca="1" si="7"/>
        <v>#REF!</v>
      </c>
      <c r="D17" s="127" t="e">
        <f t="shared" ca="1" si="0"/>
        <v>#REF!</v>
      </c>
      <c r="E17" s="27">
        <f t="shared" ca="1" si="8"/>
        <v>0</v>
      </c>
      <c r="F17" s="27" t="e">
        <f t="shared" ca="1" si="9"/>
        <v>#REF!</v>
      </c>
      <c r="G17" s="127" t="e">
        <f t="shared" ca="1" si="1"/>
        <v>#REF!</v>
      </c>
      <c r="H17" s="33">
        <f ca="1">SUMIF(Производство_План!$A$8:$A$374,$B$1,Производство_План!$K$8:$K$374)</f>
        <v>0</v>
      </c>
      <c r="I17" s="35" t="e">
        <f ca="1">SUMIF(#REF!,$B$1,#REF!)</f>
        <v>#REF!</v>
      </c>
      <c r="J17" s="127" t="e">
        <f t="shared" ca="1" si="2"/>
        <v>#REF!</v>
      </c>
      <c r="K17" s="34">
        <f t="array" aca="1" ref="K17" ca="1">SUM(IF($B$1=Производство_План!$A$9:$A$374,IF($A$1&gt;=Производство_План!$B$9:$B$374,Производство_План!$K$9:$K$374,0),0))</f>
        <v>0</v>
      </c>
      <c r="L17" s="34" t="e">
        <f t="array" aca="1" ref="L17" ca="1">SUM(IF($B$1=#REF!,IF($A$1&gt;=#REF!,#REF!,0),0))</f>
        <v>#REF!</v>
      </c>
      <c r="M17" s="127" t="e">
        <f t="shared" ca="1" si="3"/>
        <v>#REF!</v>
      </c>
      <c r="N17" s="33">
        <f ca="1">SUMIF(Производство_План!$A$8:$A$374,$B$1,Производство_План!$AG$8:$AG$374)</f>
        <v>0</v>
      </c>
      <c r="O17" s="35" t="e">
        <f ca="1">SUMIF(#REF!,$B$1,#REF!)</f>
        <v>#REF!</v>
      </c>
      <c r="P17" s="127" t="e">
        <f t="shared" ca="1" si="4"/>
        <v>#REF!</v>
      </c>
      <c r="Q17" s="34">
        <f t="array" aca="1" ref="Q17" ca="1">SUM(IF($B$1=Производство_План!$A$9:$A$374,IF($A$1&gt;=Производство_План!$B$9:$B$374,Производство_План!$AG$9:$AG$374,0),0))</f>
        <v>0</v>
      </c>
      <c r="R17" s="34" t="e">
        <f t="array" aca="1" ref="R17" ca="1">SUM(IF($B$1=#REF!,IF($A$1&gt;=#REF!,#REF!,0),0))</f>
        <v>#REF!</v>
      </c>
      <c r="S17" s="127" t="e">
        <f t="shared" ca="1" si="5"/>
        <v>#REF!</v>
      </c>
    </row>
    <row r="18" spans="1:21">
      <c r="A18" s="13" t="s">
        <v>29</v>
      </c>
      <c r="B18" s="32">
        <f t="shared" ca="1" si="6"/>
        <v>0</v>
      </c>
      <c r="C18" s="35" t="e">
        <f t="shared" ca="1" si="7"/>
        <v>#REF!</v>
      </c>
      <c r="D18" s="127" t="e">
        <f t="shared" ca="1" si="0"/>
        <v>#REF!</v>
      </c>
      <c r="E18" s="27">
        <f t="shared" ca="1" si="8"/>
        <v>0</v>
      </c>
      <c r="F18" s="27" t="e">
        <f t="shared" ca="1" si="9"/>
        <v>#REF!</v>
      </c>
      <c r="G18" s="127" t="e">
        <f t="shared" ca="1" si="1"/>
        <v>#REF!</v>
      </c>
      <c r="H18" s="33">
        <f ca="1">SUMIF(Производство_План!$A$8:$A$374,$B$1,Производство_План!$L$8:$L$374)</f>
        <v>0</v>
      </c>
      <c r="I18" s="35" t="e">
        <f ca="1">SUMIF(#REF!,$B$1,#REF!)</f>
        <v>#REF!</v>
      </c>
      <c r="J18" s="127" t="e">
        <f t="shared" ca="1" si="2"/>
        <v>#REF!</v>
      </c>
      <c r="K18" s="34">
        <f t="array" aca="1" ref="K18" ca="1">SUM(IF($B$1=Производство_План!$A$9:$A$374,IF($A$1&gt;=Производство_План!$B$9:$B$374,Производство_План!$L$9:$L$374,0),0))</f>
        <v>0</v>
      </c>
      <c r="L18" s="34" t="e">
        <f t="array" aca="1" ref="L18" ca="1">SUM(IF($B$1=#REF!,IF($A$1&gt;=#REF!,#REF!,0),0))</f>
        <v>#REF!</v>
      </c>
      <c r="M18" s="127" t="e">
        <f t="shared" ca="1" si="3"/>
        <v>#REF!</v>
      </c>
      <c r="N18" s="33">
        <f ca="1">SUMIF(Производство_План!$A$8:$A$374,$B$1,Производство_План!$AH$8:$AH$374)</f>
        <v>0</v>
      </c>
      <c r="O18" s="35" t="e">
        <f ca="1">SUMIF(#REF!,$B$1,#REF!)</f>
        <v>#REF!</v>
      </c>
      <c r="P18" s="127" t="e">
        <f t="shared" ca="1" si="4"/>
        <v>#REF!</v>
      </c>
      <c r="Q18" s="34">
        <f t="array" aca="1" ref="Q18" ca="1">SUM(IF($B$1=Производство_План!$A$9:$A$374,IF($A$1&gt;=Производство_План!$B$9:$B$374,Производство_План!$AH$9:$AH$374,0),0))</f>
        <v>0</v>
      </c>
      <c r="R18" s="34" t="e">
        <f t="array" aca="1" ref="R18" ca="1">SUM(IF($B$1=#REF!,IF($A$1&gt;=#REF!,#REF!,0),0))</f>
        <v>#REF!</v>
      </c>
      <c r="S18" s="127" t="e">
        <f t="shared" ca="1" si="5"/>
        <v>#REF!</v>
      </c>
    </row>
    <row r="19" spans="1:21">
      <c r="A19" s="13" t="s">
        <v>26</v>
      </c>
      <c r="B19" s="32"/>
      <c r="C19" s="35"/>
      <c r="D19" s="127"/>
      <c r="E19" s="27"/>
      <c r="F19" s="27"/>
      <c r="G19" s="127"/>
      <c r="H19" s="33"/>
      <c r="I19" s="35"/>
      <c r="J19" s="127"/>
      <c r="K19" s="34"/>
      <c r="L19" s="34"/>
      <c r="M19" s="127"/>
      <c r="N19" s="123"/>
      <c r="O19" s="34"/>
      <c r="P19" s="127"/>
      <c r="Q19" s="35"/>
      <c r="R19" s="35"/>
      <c r="S19" s="127"/>
      <c r="T19" s="5"/>
      <c r="U19" s="6"/>
    </row>
    <row r="20" spans="1:21" ht="25.5">
      <c r="A20" s="13" t="s">
        <v>32</v>
      </c>
      <c r="B20" s="32">
        <f t="shared" ref="B20:B30" ca="1" si="10">H20+N20</f>
        <v>0</v>
      </c>
      <c r="C20" s="35" t="e">
        <f t="shared" ref="C20:C30" ca="1" si="11">I20+O20</f>
        <v>#REF!</v>
      </c>
      <c r="D20" s="127" t="e">
        <f t="shared" ref="D20:D30" ca="1" si="12">C20/B20</f>
        <v>#REF!</v>
      </c>
      <c r="E20" s="27">
        <f t="shared" ref="E20:E30" ca="1" si="13">K20+Q20</f>
        <v>0</v>
      </c>
      <c r="F20" s="27" t="e">
        <f t="shared" ref="F20:F30" ca="1" si="14">L20+R20</f>
        <v>#REF!</v>
      </c>
      <c r="G20" s="127" t="e">
        <f t="shared" ref="G20:G30" ca="1" si="15">F20/E20</f>
        <v>#REF!</v>
      </c>
      <c r="H20" s="33">
        <f ca="1">SUMIF(Производство_План!$A$8:$A$374,$B$1,Производство_План!$N$8:$N$374)</f>
        <v>0</v>
      </c>
      <c r="I20" s="35" t="e">
        <f ca="1">SUMIF(#REF!,$B$1,#REF!)</f>
        <v>#REF!</v>
      </c>
      <c r="J20" s="127" t="e">
        <f t="shared" ref="J20:J30" ca="1" si="16">I20/H20</f>
        <v>#REF!</v>
      </c>
      <c r="K20" s="34">
        <f t="array" aca="1" ref="K20" ca="1">SUM(IF($B$1=Производство_План!$A$9:$A$374,IF($A$1&gt;=Производство_План!$B$9:$B$374,Производство_План!$N$9:$N$374,0),0))</f>
        <v>0</v>
      </c>
      <c r="L20" s="34" t="e">
        <f t="array" aca="1" ref="L20" ca="1">SUM(IF($B$1=#REF!,IF($A$1&gt;=#REF!,#REF!,0),0))</f>
        <v>#REF!</v>
      </c>
      <c r="M20" s="127" t="e">
        <f t="shared" ref="M20:M30" ca="1" si="17">L20/K20</f>
        <v>#REF!</v>
      </c>
      <c r="N20" s="33">
        <f ca="1">SUMIF(Производство_План!$A$8:$A$374,$B$1,Производство_План!$AJ$8:$AJ$374)</f>
        <v>0</v>
      </c>
      <c r="O20" s="35" t="e">
        <f ca="1">SUMIF(#REF!,$B$1,#REF!)</f>
        <v>#REF!</v>
      </c>
      <c r="P20" s="127" t="e">
        <f t="shared" ref="P20:P30" ca="1" si="18">O20/N20</f>
        <v>#REF!</v>
      </c>
      <c r="Q20" s="34">
        <f t="array" aca="1" ref="Q20" ca="1">SUM(IF($B$1=Производство_План!$A$9:$A$374,IF($A$1&gt;=Производство_План!$B$9:$B$374,Производство_План!$AJ$9:$AJ$374,0),0))</f>
        <v>0</v>
      </c>
      <c r="R20" s="34" t="e">
        <f t="array" aca="1" ref="R20" ca="1">SUM(IF($B$1=#REF!,IF($A$1&gt;=#REF!,#REF!,0),0))</f>
        <v>#REF!</v>
      </c>
      <c r="S20" s="127" t="e">
        <f t="shared" ref="S20:S30" ca="1" si="19">R20/Q20</f>
        <v>#REF!</v>
      </c>
      <c r="T20" s="5"/>
      <c r="U20" s="6"/>
    </row>
    <row r="21" spans="1:21" ht="25.5">
      <c r="A21" s="13" t="s">
        <v>33</v>
      </c>
      <c r="B21" s="32">
        <f t="shared" ca="1" si="10"/>
        <v>0</v>
      </c>
      <c r="C21" s="35" t="e">
        <f t="shared" ca="1" si="11"/>
        <v>#REF!</v>
      </c>
      <c r="D21" s="127" t="e">
        <f t="shared" ca="1" si="12"/>
        <v>#REF!</v>
      </c>
      <c r="E21" s="27">
        <f t="shared" ca="1" si="13"/>
        <v>0</v>
      </c>
      <c r="F21" s="27" t="e">
        <f t="shared" ca="1" si="14"/>
        <v>#REF!</v>
      </c>
      <c r="G21" s="127" t="e">
        <f t="shared" ca="1" si="15"/>
        <v>#REF!</v>
      </c>
      <c r="H21" s="33">
        <f ca="1">SUMIF(Производство_План!$A$8:$A$374,$B$1,Производство_План!$O$8:$O$374)</f>
        <v>0</v>
      </c>
      <c r="I21" s="35" t="e">
        <f ca="1">SUMIF(#REF!,$B$1,#REF!)</f>
        <v>#REF!</v>
      </c>
      <c r="J21" s="127" t="e">
        <f t="shared" ca="1" si="16"/>
        <v>#REF!</v>
      </c>
      <c r="K21" s="34">
        <f t="array" aca="1" ref="K21" ca="1">SUM(IF($B$1=Производство_План!$A$9:$A$374,IF($A$1&gt;=Производство_План!$B$9:$B$374,Производство_План!$O$9:$O$374,0),0))</f>
        <v>0</v>
      </c>
      <c r="L21" s="34" t="e">
        <f t="array" aca="1" ref="L21" ca="1">SUM(IF($B$1=#REF!,IF($A$1&gt;=#REF!,#REF!,0),0))</f>
        <v>#REF!</v>
      </c>
      <c r="M21" s="127" t="e">
        <f t="shared" ca="1" si="17"/>
        <v>#REF!</v>
      </c>
      <c r="N21" s="33">
        <f ca="1">SUMIF(Производство_План!$A$8:$A$374,$B$1,Производство_План!$AK$8:$AK$374)</f>
        <v>0</v>
      </c>
      <c r="O21" s="35" t="e">
        <f ca="1">SUMIF(#REF!,$B$1,#REF!)</f>
        <v>#REF!</v>
      </c>
      <c r="P21" s="127" t="e">
        <f t="shared" ca="1" si="18"/>
        <v>#REF!</v>
      </c>
      <c r="Q21" s="34">
        <f t="array" aca="1" ref="Q21" ca="1">SUM(IF($B$1=Производство_План!$A$9:$A$374,IF($A$1&gt;=Производство_План!$B$9:$B$374,Производство_План!$AK$9:$AK$374,0),0))</f>
        <v>0</v>
      </c>
      <c r="R21" s="34" t="e">
        <f t="array" aca="1" ref="R21" ca="1">SUM(IF($B$1=#REF!,IF($A$1&gt;=#REF!,#REF!,0),0))</f>
        <v>#REF!</v>
      </c>
      <c r="S21" s="127" t="e">
        <f t="shared" ca="1" si="19"/>
        <v>#REF!</v>
      </c>
      <c r="T21" s="5"/>
      <c r="U21" s="6"/>
    </row>
    <row r="22" spans="1:21" ht="25.5">
      <c r="A22" s="13" t="s">
        <v>34</v>
      </c>
      <c r="B22" s="32">
        <f t="shared" ca="1" si="10"/>
        <v>0</v>
      </c>
      <c r="C22" s="35" t="e">
        <f t="shared" ca="1" si="11"/>
        <v>#REF!</v>
      </c>
      <c r="D22" s="127" t="e">
        <f t="shared" ca="1" si="12"/>
        <v>#REF!</v>
      </c>
      <c r="E22" s="27">
        <f t="shared" ca="1" si="13"/>
        <v>0</v>
      </c>
      <c r="F22" s="27" t="e">
        <f t="shared" ca="1" si="14"/>
        <v>#REF!</v>
      </c>
      <c r="G22" s="127" t="e">
        <f t="shared" ca="1" si="15"/>
        <v>#REF!</v>
      </c>
      <c r="H22" s="33">
        <f ca="1">SUMIF(Производство_План!$A$8:$A$374,$B$1,Производство_План!$P$8:$P$374)</f>
        <v>0</v>
      </c>
      <c r="I22" s="35" t="e">
        <f ca="1">SUMIF(#REF!,$B$1,#REF!)</f>
        <v>#REF!</v>
      </c>
      <c r="J22" s="127" t="e">
        <f t="shared" ca="1" si="16"/>
        <v>#REF!</v>
      </c>
      <c r="K22" s="34">
        <f t="array" aca="1" ref="K22" ca="1">SUM(IF($B$1=Производство_План!$A$9:$A$374,IF($A$1&gt;=Производство_План!$B$9:$B$374,Производство_План!$P$9:$P$374,0),0))</f>
        <v>0</v>
      </c>
      <c r="L22" s="34" t="e">
        <f t="array" aca="1" ref="L22" ca="1">SUM(IF($B$1=#REF!,IF($A$1&gt;=#REF!,#REF!,0),0))</f>
        <v>#REF!</v>
      </c>
      <c r="M22" s="127" t="e">
        <f t="shared" ca="1" si="17"/>
        <v>#REF!</v>
      </c>
      <c r="N22" s="33">
        <f ca="1">SUMIF(Производство_План!$A$8:$A$374,$B$1,Производство_План!$AL$8:$AL$374)</f>
        <v>0</v>
      </c>
      <c r="O22" s="35" t="e">
        <f ca="1">SUMIF(#REF!,$B$1,#REF!)</f>
        <v>#REF!</v>
      </c>
      <c r="P22" s="127" t="e">
        <f t="shared" ca="1" si="18"/>
        <v>#REF!</v>
      </c>
      <c r="Q22" s="34">
        <f t="array" aca="1" ref="Q22" ca="1">SUM(IF($B$1=Производство_План!$A$9:$A$374,IF($A$1&gt;=Производство_План!$B$9:$B$374,Производство_План!$AL$9:$AL$374,0),0))</f>
        <v>0</v>
      </c>
      <c r="R22" s="34" t="e">
        <f t="array" aca="1" ref="R22" ca="1">SUM(IF($B$1=#REF!,IF($A$1&gt;=#REF!,#REF!,0),0))</f>
        <v>#REF!</v>
      </c>
      <c r="S22" s="127" t="e">
        <f t="shared" ca="1" si="19"/>
        <v>#REF!</v>
      </c>
      <c r="T22" s="5"/>
      <c r="U22" s="6"/>
    </row>
    <row r="23" spans="1:21" ht="25.5">
      <c r="A23" s="13" t="s">
        <v>35</v>
      </c>
      <c r="B23" s="32">
        <f t="shared" ca="1" si="10"/>
        <v>0</v>
      </c>
      <c r="C23" s="35" t="e">
        <f t="shared" ca="1" si="11"/>
        <v>#REF!</v>
      </c>
      <c r="D23" s="127" t="e">
        <f t="shared" ca="1" si="12"/>
        <v>#REF!</v>
      </c>
      <c r="E23" s="27">
        <f t="shared" ca="1" si="13"/>
        <v>0</v>
      </c>
      <c r="F23" s="27" t="e">
        <f t="shared" ca="1" si="14"/>
        <v>#REF!</v>
      </c>
      <c r="G23" s="127" t="e">
        <f t="shared" ca="1" si="15"/>
        <v>#REF!</v>
      </c>
      <c r="H23" s="33">
        <f ca="1">SUMIF(Производство_План!$A$8:$A$374,$B$1,Производство_План!$Q$8:$Q$374)</f>
        <v>0</v>
      </c>
      <c r="I23" s="35" t="e">
        <f ca="1">SUMIF(#REF!,$B$1,#REF!)</f>
        <v>#REF!</v>
      </c>
      <c r="J23" s="127" t="e">
        <f t="shared" ca="1" si="16"/>
        <v>#REF!</v>
      </c>
      <c r="K23" s="34">
        <f t="array" aca="1" ref="K23" ca="1">SUM(IF($B$1=Производство_План!$A$9:$A$374,IF($A$1&gt;=Производство_План!$B$9:$B$374,Производство_План!$Q$9:$Q$374,0),0))</f>
        <v>0</v>
      </c>
      <c r="L23" s="34" t="e">
        <f t="array" aca="1" ref="L23" ca="1">SUM(IF($B$1=#REF!,IF($A$1&gt;=#REF!,#REF!,0),0))</f>
        <v>#REF!</v>
      </c>
      <c r="M23" s="127" t="e">
        <f t="shared" ca="1" si="17"/>
        <v>#REF!</v>
      </c>
      <c r="N23" s="33">
        <f ca="1">SUMIF(Производство_План!$A$8:$A$374,$B$1,Производство_План!$AM$8:$AM$374)</f>
        <v>0</v>
      </c>
      <c r="O23" s="35" t="e">
        <f ca="1">SUMIF(#REF!,$B$1,#REF!)</f>
        <v>#REF!</v>
      </c>
      <c r="P23" s="127" t="e">
        <f t="shared" ca="1" si="18"/>
        <v>#REF!</v>
      </c>
      <c r="Q23" s="34">
        <f t="array" aca="1" ref="Q23" ca="1">SUM(IF($B$1=Производство_План!$A$9:$A$374,IF($A$1&gt;=Производство_План!$B$9:$B$374,Производство_План!$AM$9:$AM$374,0),0))</f>
        <v>0</v>
      </c>
      <c r="R23" s="34" t="e">
        <f t="array" aca="1" ref="R23" ca="1">SUM(IF($B$1=#REF!,IF($A$1&gt;=#REF!,#REF!,0),0))</f>
        <v>#REF!</v>
      </c>
      <c r="S23" s="127" t="e">
        <f t="shared" ca="1" si="19"/>
        <v>#REF!</v>
      </c>
      <c r="T23" s="5"/>
      <c r="U23" s="6"/>
    </row>
    <row r="24" spans="1:21" ht="25.5">
      <c r="A24" s="13" t="s">
        <v>36</v>
      </c>
      <c r="B24" s="32">
        <f t="shared" ca="1" si="10"/>
        <v>0</v>
      </c>
      <c r="C24" s="35" t="e">
        <f t="shared" ca="1" si="11"/>
        <v>#REF!</v>
      </c>
      <c r="D24" s="127" t="e">
        <f t="shared" ca="1" si="12"/>
        <v>#REF!</v>
      </c>
      <c r="E24" s="27">
        <f t="shared" ca="1" si="13"/>
        <v>0</v>
      </c>
      <c r="F24" s="27" t="e">
        <f t="shared" ca="1" si="14"/>
        <v>#REF!</v>
      </c>
      <c r="G24" s="127" t="e">
        <f t="shared" ca="1" si="15"/>
        <v>#REF!</v>
      </c>
      <c r="H24" s="33">
        <f ca="1">SUMIF(Производство_План!$A$8:$A$374,$B$1,Производство_План!$R$8:$R$374)</f>
        <v>0</v>
      </c>
      <c r="I24" s="35" t="e">
        <f ca="1">SUMIF(#REF!,$B$1,#REF!)</f>
        <v>#REF!</v>
      </c>
      <c r="J24" s="127" t="e">
        <f t="shared" ca="1" si="16"/>
        <v>#REF!</v>
      </c>
      <c r="K24" s="34">
        <f t="array" aca="1" ref="K24" ca="1">SUM(IF($B$1=Производство_План!$A$9:$A$374,IF($A$1&gt;=Производство_План!$B$9:$B$374,Производство_План!$R$9:$R$374,0),0))</f>
        <v>0</v>
      </c>
      <c r="L24" s="34" t="e">
        <f t="array" aca="1" ref="L24" ca="1">SUM(IF($B$1=#REF!,IF($A$1&gt;=#REF!,#REF!,0),0))</f>
        <v>#REF!</v>
      </c>
      <c r="M24" s="127" t="e">
        <f t="shared" ca="1" si="17"/>
        <v>#REF!</v>
      </c>
      <c r="N24" s="33">
        <f ca="1">SUMIF(Производство_План!$A$8:$A$374,$B$1,Производство_План!$AN$8:$AN$374)</f>
        <v>0</v>
      </c>
      <c r="O24" s="35" t="e">
        <f ca="1">SUMIF(#REF!,$B$1,#REF!)</f>
        <v>#REF!</v>
      </c>
      <c r="P24" s="127" t="e">
        <f t="shared" ca="1" si="18"/>
        <v>#REF!</v>
      </c>
      <c r="Q24" s="34">
        <f t="array" aca="1" ref="Q24" ca="1">SUM(IF($B$1=Производство_План!$A$9:$A$374,IF($A$1&gt;=Производство_План!$B$9:$B$374,Производство_План!$AN$9:$AN$374,0),0))</f>
        <v>0</v>
      </c>
      <c r="R24" s="34" t="e">
        <f t="array" aca="1" ref="R24" ca="1">SUM(IF($B$1=#REF!,IF($A$1&gt;=#REF!,#REF!,0),0))</f>
        <v>#REF!</v>
      </c>
      <c r="S24" s="127" t="e">
        <f t="shared" ca="1" si="19"/>
        <v>#REF!</v>
      </c>
      <c r="T24" s="5"/>
      <c r="U24" s="6"/>
    </row>
    <row r="25" spans="1:21">
      <c r="A25" s="13" t="s">
        <v>37</v>
      </c>
      <c r="B25" s="32">
        <f t="shared" ca="1" si="10"/>
        <v>0</v>
      </c>
      <c r="C25" s="35" t="e">
        <f t="shared" ca="1" si="11"/>
        <v>#REF!</v>
      </c>
      <c r="D25" s="127" t="e">
        <f t="shared" ca="1" si="12"/>
        <v>#REF!</v>
      </c>
      <c r="E25" s="27">
        <f t="shared" ca="1" si="13"/>
        <v>0</v>
      </c>
      <c r="F25" s="27" t="e">
        <f t="shared" ca="1" si="14"/>
        <v>#REF!</v>
      </c>
      <c r="G25" s="127" t="e">
        <f t="shared" ca="1" si="15"/>
        <v>#REF!</v>
      </c>
      <c r="H25" s="33">
        <f ca="1">SUMIF(Производство_План!$A$8:$A$374,$B$1,Производство_План!$S$8:$S$374)</f>
        <v>0</v>
      </c>
      <c r="I25" s="35" t="e">
        <f ca="1">SUMIF(#REF!,$B$1,#REF!)</f>
        <v>#REF!</v>
      </c>
      <c r="J25" s="127" t="e">
        <f t="shared" ca="1" si="16"/>
        <v>#REF!</v>
      </c>
      <c r="K25" s="34">
        <f t="array" aca="1" ref="K25" ca="1">SUM(IF($B$1=Производство_План!$A$9:$A$374,IF($A$1&gt;=Производство_План!$B$9:$B$374,Производство_План!$S$9:$S$374,0),0))</f>
        <v>0</v>
      </c>
      <c r="L25" s="34" t="e">
        <f t="array" aca="1" ref="L25" ca="1">SUM(IF($B$1=#REF!,IF($A$1&gt;=#REF!,#REF!,0),0))</f>
        <v>#REF!</v>
      </c>
      <c r="M25" s="127" t="e">
        <f t="shared" ca="1" si="17"/>
        <v>#REF!</v>
      </c>
      <c r="N25" s="33">
        <f ca="1">SUMIF(Производство_План!$A$8:$A$374,$B$1,Производство_План!$AO$8:$AO$374)</f>
        <v>0</v>
      </c>
      <c r="O25" s="35" t="e">
        <f ca="1">SUMIF(#REF!,$B$1,#REF!)</f>
        <v>#REF!</v>
      </c>
      <c r="P25" s="127" t="e">
        <f t="shared" ca="1" si="18"/>
        <v>#REF!</v>
      </c>
      <c r="Q25" s="34">
        <f t="array" aca="1" ref="Q25" ca="1">SUM(IF($B$1=Производство_План!$A$9:$A$374,IF($A$1&gt;=Производство_План!$B$9:$B$374,Производство_План!$AO$9:$AO$374,0),0))</f>
        <v>0</v>
      </c>
      <c r="R25" s="34" t="e">
        <f t="array" aca="1" ref="R25" ca="1">SUM(IF($B$1=#REF!,IF($A$1&gt;=#REF!,#REF!,0),0))</f>
        <v>#REF!</v>
      </c>
      <c r="S25" s="127" t="e">
        <f t="shared" ca="1" si="19"/>
        <v>#REF!</v>
      </c>
      <c r="T25" s="5"/>
      <c r="U25" s="6"/>
    </row>
    <row r="26" spans="1:21" ht="25.5">
      <c r="A26" s="13" t="s">
        <v>38</v>
      </c>
      <c r="B26" s="32">
        <f t="shared" ca="1" si="10"/>
        <v>0</v>
      </c>
      <c r="C26" s="35" t="e">
        <f t="shared" ca="1" si="11"/>
        <v>#REF!</v>
      </c>
      <c r="D26" s="127" t="e">
        <f t="shared" ca="1" si="12"/>
        <v>#REF!</v>
      </c>
      <c r="E26" s="27">
        <f t="shared" ca="1" si="13"/>
        <v>0</v>
      </c>
      <c r="F26" s="27" t="e">
        <f t="shared" ca="1" si="14"/>
        <v>#REF!</v>
      </c>
      <c r="G26" s="127" t="e">
        <f t="shared" ca="1" si="15"/>
        <v>#REF!</v>
      </c>
      <c r="H26" s="33">
        <f ca="1">SUMIF(Производство_План!$A$8:$A$374,$B$1,Производство_План!$T$8:$T$374)</f>
        <v>0</v>
      </c>
      <c r="I26" s="35" t="e">
        <f ca="1">SUMIF(#REF!,$B$1,#REF!)</f>
        <v>#REF!</v>
      </c>
      <c r="J26" s="127" t="e">
        <f t="shared" ca="1" si="16"/>
        <v>#REF!</v>
      </c>
      <c r="K26" s="34">
        <f t="array" aca="1" ref="K26" ca="1">SUM(IF($B$1=Производство_План!$A$9:$A$374,IF($A$1&gt;=Производство_План!$B$9:$B$374,Производство_План!$T$9:$T$374,0),0))</f>
        <v>0</v>
      </c>
      <c r="L26" s="34" t="e">
        <f t="array" aca="1" ref="L26" ca="1">SUM(IF($B$1=#REF!,IF($A$1&gt;=#REF!,#REF!,0),0))</f>
        <v>#REF!</v>
      </c>
      <c r="M26" s="127" t="e">
        <f t="shared" ca="1" si="17"/>
        <v>#REF!</v>
      </c>
      <c r="N26" s="33">
        <f ca="1">SUMIF(Производство_План!$A$8:$A$374,$B$1,Производство_План!$AP$8:$AP$374)</f>
        <v>0</v>
      </c>
      <c r="O26" s="35" t="e">
        <f ca="1">SUMIF(#REF!,$B$1,#REF!)</f>
        <v>#REF!</v>
      </c>
      <c r="P26" s="127" t="e">
        <f t="shared" ca="1" si="18"/>
        <v>#REF!</v>
      </c>
      <c r="Q26" s="34">
        <f t="array" aca="1" ref="Q26" ca="1">SUM(IF($B$1=Производство_План!$A$9:$A$374,IF($A$1&gt;=Производство_План!$B$9:$B$374,Производство_План!$AP$9:$AP$374,0),0))</f>
        <v>0</v>
      </c>
      <c r="R26" s="34" t="e">
        <f t="array" aca="1" ref="R26" ca="1">SUM(IF($B$1=#REF!,IF($A$1&gt;=#REF!,#REF!,0),0))</f>
        <v>#REF!</v>
      </c>
      <c r="S26" s="127" t="e">
        <f t="shared" ca="1" si="19"/>
        <v>#REF!</v>
      </c>
      <c r="T26" s="5"/>
      <c r="U26" s="6"/>
    </row>
    <row r="27" spans="1:21">
      <c r="A27" s="13" t="s">
        <v>39</v>
      </c>
      <c r="B27" s="32">
        <f t="shared" ca="1" si="10"/>
        <v>0</v>
      </c>
      <c r="C27" s="35" t="e">
        <f t="shared" ca="1" si="11"/>
        <v>#REF!</v>
      </c>
      <c r="D27" s="127" t="e">
        <f t="shared" ca="1" si="12"/>
        <v>#REF!</v>
      </c>
      <c r="E27" s="27">
        <f t="shared" ca="1" si="13"/>
        <v>0</v>
      </c>
      <c r="F27" s="27" t="e">
        <f t="shared" ca="1" si="14"/>
        <v>#REF!</v>
      </c>
      <c r="G27" s="127" t="e">
        <f t="shared" ca="1" si="15"/>
        <v>#REF!</v>
      </c>
      <c r="H27" s="33">
        <f ca="1">SUMIF(Производство_План!$A$8:$A$374,$B$1,Производство_План!$U$8:$U$374)</f>
        <v>0</v>
      </c>
      <c r="I27" s="35" t="e">
        <f ca="1">SUMIF(#REF!,$B$1,#REF!)</f>
        <v>#REF!</v>
      </c>
      <c r="J27" s="127" t="e">
        <f t="shared" ca="1" si="16"/>
        <v>#REF!</v>
      </c>
      <c r="K27" s="34">
        <f t="array" aca="1" ref="K27" ca="1">SUM(IF($B$1=Производство_План!$A$9:$A$374,IF($A$1&gt;=Производство_План!$B$9:$B$374,Производство_План!$U$9:$U$374,0),0))</f>
        <v>0</v>
      </c>
      <c r="L27" s="34" t="e">
        <f t="array" aca="1" ref="L27" ca="1">SUM(IF($B$1=#REF!,IF($A$1&gt;=#REF!,#REF!,0),0))</f>
        <v>#REF!</v>
      </c>
      <c r="M27" s="127" t="e">
        <f t="shared" ca="1" si="17"/>
        <v>#REF!</v>
      </c>
      <c r="N27" s="33">
        <f ca="1">SUMIF(Производство_План!$A$8:$A$374,$B$1,Производство_План!$AQ$8:$AQ$374)</f>
        <v>0</v>
      </c>
      <c r="O27" s="35" t="e">
        <f ca="1">SUMIF(#REF!,$B$1,#REF!)</f>
        <v>#REF!</v>
      </c>
      <c r="P27" s="127" t="e">
        <f t="shared" ca="1" si="18"/>
        <v>#REF!</v>
      </c>
      <c r="Q27" s="34">
        <f t="array" aca="1" ref="Q27" ca="1">SUM(IF($B$1=Производство_План!$A$9:$A$374,IF($A$1&gt;=Производство_План!$B$9:$B$374,Производство_План!$AQ$9:$AQ$374,0),0))</f>
        <v>0</v>
      </c>
      <c r="R27" s="34" t="e">
        <f t="array" aca="1" ref="R27" ca="1">SUM(IF($B$1=#REF!,IF($A$1&gt;=#REF!,#REF!,0),0))</f>
        <v>#REF!</v>
      </c>
      <c r="S27" s="127" t="e">
        <f t="shared" ca="1" si="19"/>
        <v>#REF!</v>
      </c>
      <c r="T27" s="5"/>
      <c r="U27" s="6"/>
    </row>
    <row r="28" spans="1:21" ht="25.5">
      <c r="A28" s="13" t="s">
        <v>40</v>
      </c>
      <c r="B28" s="32">
        <f t="shared" ca="1" si="10"/>
        <v>0</v>
      </c>
      <c r="C28" s="35" t="e">
        <f t="shared" ca="1" si="11"/>
        <v>#REF!</v>
      </c>
      <c r="D28" s="127" t="e">
        <f t="shared" ca="1" si="12"/>
        <v>#REF!</v>
      </c>
      <c r="E28" s="27">
        <f t="shared" ca="1" si="13"/>
        <v>0</v>
      </c>
      <c r="F28" s="27" t="e">
        <f t="shared" ca="1" si="14"/>
        <v>#REF!</v>
      </c>
      <c r="G28" s="127" t="e">
        <f t="shared" ca="1" si="15"/>
        <v>#REF!</v>
      </c>
      <c r="H28" s="33">
        <f ca="1">SUMIF(Производство_План!$A$8:$A$374,$B$1,Производство_План!$V$8:$V$374)</f>
        <v>0</v>
      </c>
      <c r="I28" s="35" t="e">
        <f ca="1">SUMIF(#REF!,$B$1,#REF!)</f>
        <v>#REF!</v>
      </c>
      <c r="J28" s="127" t="e">
        <f t="shared" ca="1" si="16"/>
        <v>#REF!</v>
      </c>
      <c r="K28" s="34">
        <f t="array" aca="1" ref="K28" ca="1">SUM(IF($B$1=Производство_План!$A$9:$A$374,IF($A$1&gt;=Производство_План!$B$9:$B$374,Производство_План!$V$9:$V$374,0),0))</f>
        <v>0</v>
      </c>
      <c r="L28" s="34" t="e">
        <f t="array" aca="1" ref="L28" ca="1">SUM(IF($B$1=#REF!,IF($A$1&gt;=#REF!,#REF!,0),0))</f>
        <v>#REF!</v>
      </c>
      <c r="M28" s="127" t="e">
        <f t="shared" ca="1" si="17"/>
        <v>#REF!</v>
      </c>
      <c r="N28" s="33">
        <f ca="1">SUMIF(Производство_План!$A$8:$A$374,$B$1,Производство_План!$AR$8:$AR$374)</f>
        <v>0</v>
      </c>
      <c r="O28" s="35" t="e">
        <f ca="1">SUMIF(#REF!,$B$1,#REF!)</f>
        <v>#REF!</v>
      </c>
      <c r="P28" s="127" t="e">
        <f t="shared" ca="1" si="18"/>
        <v>#REF!</v>
      </c>
      <c r="Q28" s="34">
        <f t="array" aca="1" ref="Q28" ca="1">SUM(IF($B$1=Производство_План!$A$9:$A$374,IF($A$1&gt;=Производство_План!$B$9:$B$374,Производство_План!$AR$9:$AR$374,0),0))</f>
        <v>0</v>
      </c>
      <c r="R28" s="34" t="e">
        <f t="array" aca="1" ref="R28" ca="1">SUM(IF($B$1=#REF!,IF($A$1&gt;=#REF!,#REF!,0),0))</f>
        <v>#REF!</v>
      </c>
      <c r="S28" s="127" t="e">
        <f t="shared" ca="1" si="19"/>
        <v>#REF!</v>
      </c>
      <c r="T28" s="5"/>
      <c r="U28" s="6"/>
    </row>
    <row r="29" spans="1:21" ht="25.5">
      <c r="A29" s="13" t="s">
        <v>41</v>
      </c>
      <c r="B29" s="32">
        <f t="shared" ca="1" si="10"/>
        <v>0</v>
      </c>
      <c r="C29" s="35" t="e">
        <f t="shared" ca="1" si="11"/>
        <v>#REF!</v>
      </c>
      <c r="D29" s="127" t="e">
        <f t="shared" ca="1" si="12"/>
        <v>#REF!</v>
      </c>
      <c r="E29" s="27">
        <f t="shared" ca="1" si="13"/>
        <v>0</v>
      </c>
      <c r="F29" s="27" t="e">
        <f t="shared" ca="1" si="14"/>
        <v>#REF!</v>
      </c>
      <c r="G29" s="127" t="e">
        <f t="shared" ca="1" si="15"/>
        <v>#REF!</v>
      </c>
      <c r="H29" s="33">
        <f ca="1">SUMIF(Производство_План!$A$8:$A$374,$B$1,Производство_План!$W$8:$W$374)</f>
        <v>0</v>
      </c>
      <c r="I29" s="35" t="e">
        <f ca="1">SUMIF(#REF!,$B$1,#REF!)</f>
        <v>#REF!</v>
      </c>
      <c r="J29" s="127" t="e">
        <f t="shared" ca="1" si="16"/>
        <v>#REF!</v>
      </c>
      <c r="K29" s="34">
        <f t="array" aca="1" ref="K29" ca="1">SUM(IF($B$1=Производство_План!$A$9:$A$374,IF($A$1&gt;=Производство_План!$B$9:$B$374,Производство_План!$W$9:$W$374,0),0))</f>
        <v>0</v>
      </c>
      <c r="L29" s="34" t="e">
        <f t="array" aca="1" ref="L29" ca="1">SUM(IF($B$1=#REF!,IF($A$1&gt;=#REF!,#REF!,0),0))</f>
        <v>#REF!</v>
      </c>
      <c r="M29" s="127" t="e">
        <f t="shared" ca="1" si="17"/>
        <v>#REF!</v>
      </c>
      <c r="N29" s="33">
        <f ca="1">SUMIF(Производство_План!$A$8:$A$374,$B$1,Производство_План!$AS$8:$AS$374)</f>
        <v>0</v>
      </c>
      <c r="O29" s="35" t="e">
        <f ca="1">SUMIF(#REF!,$B$1,#REF!)</f>
        <v>#REF!</v>
      </c>
      <c r="P29" s="127" t="e">
        <f t="shared" ca="1" si="18"/>
        <v>#REF!</v>
      </c>
      <c r="Q29" s="34">
        <f t="array" aca="1" ref="Q29" ca="1">SUM(IF($B$1=Производство_План!$A$9:$A$374,IF($A$1&gt;=Производство_План!$B$9:$B$374,Производство_План!$AS$9:$AS$374,0),0))</f>
        <v>0</v>
      </c>
      <c r="R29" s="34" t="e">
        <f t="array" aca="1" ref="R29" ca="1">SUM(IF($B$1=#REF!,IF($A$1&gt;=#REF!,#REF!,0),0))</f>
        <v>#REF!</v>
      </c>
      <c r="S29" s="127" t="e">
        <f t="shared" ca="1" si="19"/>
        <v>#REF!</v>
      </c>
      <c r="T29" s="5"/>
      <c r="U29" s="6"/>
    </row>
    <row r="30" spans="1:21" ht="26.25" thickBot="1">
      <c r="A30" s="14" t="s">
        <v>42</v>
      </c>
      <c r="B30" s="39">
        <f t="shared" ca="1" si="10"/>
        <v>0</v>
      </c>
      <c r="C30" s="40" t="e">
        <f t="shared" ca="1" si="11"/>
        <v>#REF!</v>
      </c>
      <c r="D30" s="128" t="e">
        <f t="shared" ca="1" si="12"/>
        <v>#REF!</v>
      </c>
      <c r="E30" s="40">
        <f t="shared" ca="1" si="13"/>
        <v>0</v>
      </c>
      <c r="F30" s="40" t="e">
        <f t="shared" ca="1" si="14"/>
        <v>#REF!</v>
      </c>
      <c r="G30" s="128" t="e">
        <f t="shared" ca="1" si="15"/>
        <v>#REF!</v>
      </c>
      <c r="H30" s="42">
        <f ca="1">SUMIF(Производство_План!$A$8:$A$374,$B$1,Производство_План!$X$8:$X$374)</f>
        <v>0</v>
      </c>
      <c r="I30" s="40" t="e">
        <f ca="1">SUMIF(#REF!,$B$1,#REF!)</f>
        <v>#REF!</v>
      </c>
      <c r="J30" s="128" t="e">
        <f t="shared" ca="1" si="16"/>
        <v>#REF!</v>
      </c>
      <c r="K30" s="120">
        <f t="array" aca="1" ref="K30" ca="1">SUM(IF($B$1=Производство_План!$A$9:$A$374,IF($A$1&gt;=Производство_План!$B$9:$B$374,Производство_План!$X$9:$X$374,0),0))</f>
        <v>0</v>
      </c>
      <c r="L30" s="120" t="e">
        <f t="array" aca="1" ref="L30" ca="1">SUM(IF($B$1=#REF!,IF($A$1&gt;=#REF!,#REF!,0),0))</f>
        <v>#REF!</v>
      </c>
      <c r="M30" s="128" t="e">
        <f t="shared" ca="1" si="17"/>
        <v>#REF!</v>
      </c>
      <c r="N30" s="42">
        <f ca="1">SUMIF(Производство_План!$A$8:$A$374,$B$1,Производство_План!$AT$8:$AT$374)</f>
        <v>0</v>
      </c>
      <c r="O30" s="40" t="e">
        <f ca="1">SUMIF(#REF!,$B$1,#REF!)</f>
        <v>#REF!</v>
      </c>
      <c r="P30" s="128" t="e">
        <f t="shared" ca="1" si="18"/>
        <v>#REF!</v>
      </c>
      <c r="Q30" s="120">
        <f t="array" aca="1" ref="Q30" ca="1">SUM(IF($B$1=Производство_План!$A$9:$A$374,IF($A$1&gt;=Производство_План!$B$9:$B$374,Производство_План!$AT$9:$AT$374,0),0))</f>
        <v>0</v>
      </c>
      <c r="R30" s="120" t="e">
        <f t="array" aca="1" ref="R30" ca="1">SUM(IF($B$1=#REF!,IF($A$1&gt;=#REF!,#REF!,0),0))</f>
        <v>#REF!</v>
      </c>
      <c r="S30" s="128" t="e">
        <f t="shared" ca="1" si="19"/>
        <v>#REF!</v>
      </c>
      <c r="T30" s="5"/>
      <c r="U30" s="6"/>
    </row>
    <row r="31" spans="1:21">
      <c r="A31" s="19"/>
      <c r="B31" s="19"/>
      <c r="C31" s="20"/>
      <c r="D31" s="20"/>
      <c r="E31" s="20"/>
      <c r="F31" s="20"/>
      <c r="G31" s="20"/>
      <c r="H31" s="20"/>
      <c r="I31" s="20"/>
      <c r="J31" s="20"/>
      <c r="K31" s="20"/>
      <c r="L31" s="20"/>
      <c r="M31" s="20"/>
      <c r="N31" s="20"/>
      <c r="O31" s="20"/>
      <c r="P31" s="20"/>
      <c r="Q31" s="20"/>
      <c r="R31" s="20"/>
      <c r="S31" s="20"/>
      <c r="T31" s="5"/>
      <c r="U31" s="6"/>
    </row>
    <row r="32" spans="1:21">
      <c r="A32" s="4" t="s">
        <v>1</v>
      </c>
      <c r="B32" s="5"/>
      <c r="C32" s="6"/>
      <c r="D32" s="1"/>
      <c r="E32" s="1"/>
      <c r="L32" s="7" t="s">
        <v>91</v>
      </c>
    </row>
    <row r="33" spans="1:19" ht="51" customHeight="1">
      <c r="A33" s="9" t="s">
        <v>6</v>
      </c>
      <c r="B33" s="12" t="s">
        <v>112</v>
      </c>
      <c r="C33" s="12" t="s">
        <v>111</v>
      </c>
      <c r="D33" s="12" t="s">
        <v>63</v>
      </c>
      <c r="E33" s="12"/>
      <c r="F33" s="12" t="s">
        <v>73</v>
      </c>
      <c r="G33" s="82" t="s">
        <v>64</v>
      </c>
      <c r="H33" s="82" t="s">
        <v>65</v>
      </c>
      <c r="L33" s="785" t="s">
        <v>12</v>
      </c>
      <c r="M33" s="785"/>
      <c r="N33" s="785"/>
      <c r="O33" s="785"/>
      <c r="P33" s="785"/>
      <c r="Q33" s="785"/>
      <c r="R33" s="785"/>
      <c r="S33" s="118" t="s">
        <v>10</v>
      </c>
    </row>
    <row r="34" spans="1:19" ht="12.75" customHeight="1">
      <c r="A34" s="9" t="s">
        <v>11</v>
      </c>
      <c r="B34" s="10">
        <v>3</v>
      </c>
      <c r="C34" s="10">
        <v>3</v>
      </c>
      <c r="D34" s="97"/>
      <c r="E34" s="97"/>
      <c r="F34" s="97"/>
      <c r="G34" s="103">
        <f ca="1">'Отчет по произв за  смену 1'!D32</f>
        <v>0</v>
      </c>
      <c r="H34" s="103">
        <f ca="1">'Отчет по произв за  смену 2'!D32</f>
        <v>0</v>
      </c>
      <c r="L34" s="104">
        <f>'Отчет по произв за  смену 1'!F32</f>
        <v>0</v>
      </c>
      <c r="M34" s="104">
        <f>'Отчет по произв за  смену 1'!G32</f>
        <v>0</v>
      </c>
      <c r="N34" s="104"/>
      <c r="O34" s="104"/>
      <c r="P34" s="104"/>
      <c r="Q34" s="104">
        <f>'Отчет по произв за  смену 2'!F32</f>
        <v>0</v>
      </c>
      <c r="R34" s="104">
        <f>'Отчет по произв за  смену 2'!G32</f>
        <v>0</v>
      </c>
      <c r="S34" s="104">
        <f>'Отчет по произв за  смену 1'!H32</f>
        <v>0</v>
      </c>
    </row>
    <row r="35" spans="1:19">
      <c r="A35" s="9" t="s">
        <v>13</v>
      </c>
      <c r="B35" s="10">
        <v>2</v>
      </c>
      <c r="C35" s="10">
        <v>2</v>
      </c>
      <c r="D35" s="97"/>
      <c r="E35" s="97"/>
      <c r="F35" s="97"/>
      <c r="G35" s="103">
        <f ca="1">'Отчет по произв за  смену 1'!D33</f>
        <v>0</v>
      </c>
      <c r="H35" s="103">
        <f ca="1">'Отчет по произв за  смену 2'!D33</f>
        <v>0</v>
      </c>
      <c r="L35" s="104">
        <f>'Отчет по произв за  смену 1'!F33</f>
        <v>0</v>
      </c>
      <c r="M35" s="104">
        <f>'Отчет по произв за  смену 1'!G33</f>
        <v>0</v>
      </c>
      <c r="N35" s="104"/>
      <c r="O35" s="104"/>
      <c r="P35" s="104"/>
      <c r="Q35" s="104">
        <f>'Отчет по произв за  смену 2'!F33</f>
        <v>0</v>
      </c>
      <c r="R35" s="104">
        <f>'Отчет по произв за  смену 2'!G33</f>
        <v>0</v>
      </c>
      <c r="S35" s="104">
        <f>'Отчет по произв за  смену 1'!H33</f>
        <v>0</v>
      </c>
    </row>
    <row r="36" spans="1:19" ht="12.75" customHeight="1">
      <c r="A36" s="9" t="s">
        <v>14</v>
      </c>
      <c r="B36" s="10">
        <v>4</v>
      </c>
      <c r="C36" s="10">
        <v>4</v>
      </c>
      <c r="D36" s="97"/>
      <c r="E36" s="97"/>
      <c r="F36" s="97"/>
      <c r="G36" s="103">
        <f ca="1">'Отчет по произв за  смену 1'!D34</f>
        <v>0</v>
      </c>
      <c r="H36" s="103">
        <f ca="1">'Отчет по произв за  смену 2'!D34</f>
        <v>0</v>
      </c>
      <c r="L36" s="104">
        <f>'Отчет по произв за  смену 1'!F34</f>
        <v>0</v>
      </c>
      <c r="M36" s="104">
        <f>'Отчет по произв за  смену 1'!G34</f>
        <v>0</v>
      </c>
      <c r="N36" s="104"/>
      <c r="O36" s="104"/>
      <c r="P36" s="104"/>
      <c r="Q36" s="104">
        <f>'Отчет по произв за  смену 2'!F34</f>
        <v>0</v>
      </c>
      <c r="R36" s="104">
        <f>'Отчет по произв за  смену 2'!G34</f>
        <v>0</v>
      </c>
      <c r="S36" s="104">
        <f>'Отчет по произв за  смену 1'!H34</f>
        <v>0</v>
      </c>
    </row>
    <row r="37" spans="1:19">
      <c r="A37" s="9" t="s">
        <v>16</v>
      </c>
      <c r="B37" s="10">
        <v>2</v>
      </c>
      <c r="C37" s="10">
        <v>2</v>
      </c>
      <c r="D37" s="97"/>
      <c r="E37" s="97"/>
      <c r="F37" s="97"/>
      <c r="G37" s="103">
        <f ca="1">'Отчет по произв за  смену 1'!D35</f>
        <v>0</v>
      </c>
      <c r="H37" s="103">
        <f ca="1">'Отчет по произв за  смену 2'!D35</f>
        <v>0</v>
      </c>
      <c r="L37" s="104">
        <f>'Отчет по произв за  смену 1'!F35</f>
        <v>0</v>
      </c>
      <c r="M37" s="104">
        <f>'Отчет по произв за  смену 1'!G35</f>
        <v>0</v>
      </c>
      <c r="N37" s="104"/>
      <c r="O37" s="104"/>
      <c r="P37" s="104"/>
      <c r="Q37" s="104">
        <f>'Отчет по произв за  смену 2'!F35</f>
        <v>0</v>
      </c>
      <c r="R37" s="104">
        <f>'Отчет по произв за  смену 2'!G35</f>
        <v>0</v>
      </c>
      <c r="S37" s="104">
        <f>'Отчет по произв за  смену 1'!H35</f>
        <v>0</v>
      </c>
    </row>
    <row r="38" spans="1:19">
      <c r="A38" s="9" t="s">
        <v>18</v>
      </c>
      <c r="B38" s="10">
        <v>4</v>
      </c>
      <c r="C38" s="10">
        <v>4</v>
      </c>
      <c r="D38" s="97"/>
      <c r="E38" s="97"/>
      <c r="F38" s="97"/>
      <c r="G38" s="103">
        <f ca="1">'Отчет по произв за  смену 1'!D36</f>
        <v>0</v>
      </c>
      <c r="H38" s="103">
        <f ca="1">'Отчет по произв за  смену 2'!D36</f>
        <v>0</v>
      </c>
      <c r="L38" s="104">
        <f>'Отчет по произв за  смену 1'!F36</f>
        <v>0</v>
      </c>
      <c r="M38" s="104">
        <f>'Отчет по произв за  смену 1'!G36</f>
        <v>0</v>
      </c>
      <c r="N38" s="104"/>
      <c r="O38" s="104"/>
      <c r="P38" s="104"/>
      <c r="Q38" s="104">
        <f>'Отчет по произв за  смену 2'!F36</f>
        <v>0</v>
      </c>
      <c r="R38" s="104">
        <f>'Отчет по произв за  смену 2'!G36</f>
        <v>0</v>
      </c>
      <c r="S38" s="104">
        <f>'Отчет по произв за  смену 1'!H36</f>
        <v>0</v>
      </c>
    </row>
    <row r="39" spans="1:19">
      <c r="A39" s="9" t="s">
        <v>20</v>
      </c>
      <c r="B39" s="10">
        <v>2</v>
      </c>
      <c r="C39" s="10">
        <v>2</v>
      </c>
      <c r="D39" s="97"/>
      <c r="E39" s="97"/>
      <c r="F39" s="97"/>
      <c r="G39" s="103">
        <f ca="1">'Отчет по произв за  смену 1'!D37</f>
        <v>0</v>
      </c>
      <c r="H39" s="103">
        <f ca="1">'Отчет по произв за  смену 2'!D37</f>
        <v>0</v>
      </c>
      <c r="L39" s="104">
        <f>'Отчет по произв за  смену 1'!F37</f>
        <v>0</v>
      </c>
      <c r="M39" s="104">
        <f>'Отчет по произв за  смену 1'!G37</f>
        <v>0</v>
      </c>
      <c r="N39" s="104"/>
      <c r="O39" s="104"/>
      <c r="P39" s="104"/>
      <c r="Q39" s="104">
        <f>'Отчет по произв за  смену 2'!F37</f>
        <v>0</v>
      </c>
      <c r="R39" s="104">
        <f>'Отчет по произв за  смену 2'!G37</f>
        <v>0</v>
      </c>
      <c r="S39" s="104">
        <f>'Отчет по произв за  смену 1'!H37</f>
        <v>0</v>
      </c>
    </row>
    <row r="40" spans="1:19">
      <c r="A40" s="9" t="s">
        <v>22</v>
      </c>
      <c r="B40" s="10">
        <v>2</v>
      </c>
      <c r="C40" s="10">
        <v>2</v>
      </c>
      <c r="D40" s="97"/>
      <c r="E40" s="97"/>
      <c r="F40" s="97"/>
      <c r="G40" s="103">
        <f ca="1">'Отчет по произв за  смену 1'!D38</f>
        <v>0</v>
      </c>
      <c r="H40" s="103">
        <f ca="1">'Отчет по произв за  смену 2'!D38</f>
        <v>0</v>
      </c>
      <c r="L40" s="104">
        <f>'Отчет по произв за  смену 1'!F38</f>
        <v>0</v>
      </c>
      <c r="M40" s="104">
        <f>'Отчет по произв за  смену 1'!G38</f>
        <v>0</v>
      </c>
      <c r="N40" s="104"/>
      <c r="O40" s="104"/>
      <c r="P40" s="104"/>
      <c r="Q40" s="104">
        <f>'Отчет по произв за  смену 2'!F38</f>
        <v>0</v>
      </c>
      <c r="R40" s="104">
        <f>'Отчет по произв за  смену 2'!G38</f>
        <v>0</v>
      </c>
      <c r="S40" s="104">
        <f>'Отчет по произв за  смену 1'!H38</f>
        <v>0</v>
      </c>
    </row>
    <row r="41" spans="1:19">
      <c r="A41" s="9" t="s">
        <v>24</v>
      </c>
      <c r="B41" s="10">
        <v>3</v>
      </c>
      <c r="C41" s="10">
        <v>3</v>
      </c>
      <c r="D41" s="97"/>
      <c r="E41" s="97"/>
      <c r="F41" s="97"/>
      <c r="G41" s="103">
        <f ca="1">'Отчет по произв за  смену 1'!D39</f>
        <v>0</v>
      </c>
      <c r="H41" s="103">
        <f ca="1">'Отчет по произв за  смену 2'!D39</f>
        <v>0</v>
      </c>
      <c r="L41" s="104">
        <f>'Отчет по произв за  смену 1'!F39</f>
        <v>0</v>
      </c>
      <c r="M41" s="104">
        <f>'Отчет по произв за  смену 1'!G39</f>
        <v>0</v>
      </c>
      <c r="N41" s="104"/>
      <c r="O41" s="104"/>
      <c r="P41" s="104"/>
      <c r="Q41" s="104">
        <f>'Отчет по произв за  смену 2'!F39</f>
        <v>0</v>
      </c>
      <c r="R41" s="104">
        <f>'Отчет по произв за  смену 2'!G39</f>
        <v>0</v>
      </c>
      <c r="S41" s="104">
        <f>'Отчет по произв за  смену 1'!H39</f>
        <v>0</v>
      </c>
    </row>
    <row r="42" spans="1:19">
      <c r="A42" s="9" t="s">
        <v>26</v>
      </c>
      <c r="B42" s="10">
        <v>2</v>
      </c>
      <c r="C42" s="10">
        <v>2</v>
      </c>
      <c r="D42" s="97"/>
      <c r="E42" s="97"/>
      <c r="F42" s="97"/>
      <c r="G42" s="103">
        <f ca="1">'Отчет по произв за  смену 1'!D40</f>
        <v>0</v>
      </c>
      <c r="H42" s="103">
        <f ca="1">'Отчет по произв за  смену 2'!D40</f>
        <v>0</v>
      </c>
      <c r="L42" s="104">
        <f>'Отчет по произв за  смену 1'!F40</f>
        <v>0</v>
      </c>
      <c r="M42" s="104">
        <f>'Отчет по произв за  смену 1'!G40</f>
        <v>0</v>
      </c>
      <c r="N42" s="104"/>
      <c r="O42" s="104"/>
      <c r="P42" s="104"/>
      <c r="Q42" s="104">
        <f>'Отчет по произв за  смену 2'!F40</f>
        <v>0</v>
      </c>
      <c r="R42" s="104">
        <f>'Отчет по произв за  смену 2'!G40</f>
        <v>0</v>
      </c>
      <c r="S42" s="104">
        <f>'Отчет по произв за  смену 1'!H40</f>
        <v>0</v>
      </c>
    </row>
    <row r="43" spans="1:19">
      <c r="A43" s="9" t="s">
        <v>28</v>
      </c>
      <c r="B43" s="10">
        <v>3</v>
      </c>
      <c r="C43" s="10">
        <v>3</v>
      </c>
      <c r="D43" s="97"/>
      <c r="E43" s="97"/>
      <c r="F43" s="97"/>
      <c r="G43" s="103">
        <f ca="1">'Отчет по произв за  смену 1'!D41</f>
        <v>0</v>
      </c>
      <c r="H43" s="103">
        <f ca="1">'Отчет по произв за  смену 2'!D41</f>
        <v>0</v>
      </c>
      <c r="L43" s="104">
        <f>'Отчет по произв за  смену 1'!F41</f>
        <v>0</v>
      </c>
      <c r="M43" s="104">
        <f>'Отчет по произв за  смену 1'!G41</f>
        <v>0</v>
      </c>
      <c r="N43" s="104"/>
      <c r="O43" s="104"/>
      <c r="P43" s="104"/>
      <c r="Q43" s="104">
        <f>'Отчет по произв за  смену 2'!F41</f>
        <v>0</v>
      </c>
      <c r="R43" s="104">
        <f>'Отчет по произв за  смену 2'!G41</f>
        <v>0</v>
      </c>
      <c r="S43" s="104">
        <f>'Отчет по произв за  смену 1'!H41</f>
        <v>0</v>
      </c>
    </row>
    <row r="44" spans="1:19">
      <c r="A44" s="9" t="s">
        <v>30</v>
      </c>
      <c r="B44" s="10">
        <v>2</v>
      </c>
      <c r="C44" s="10">
        <v>2</v>
      </c>
      <c r="D44" s="97"/>
      <c r="E44" s="97"/>
      <c r="F44" s="97"/>
      <c r="G44" s="103">
        <f ca="1">'Отчет по произв за  смену 1'!D42</f>
        <v>0</v>
      </c>
      <c r="H44" s="103">
        <f ca="1">'Отчет по произв за  смену 2'!D42</f>
        <v>0</v>
      </c>
      <c r="L44" s="104">
        <f>'Отчет по произв за  смену 1'!F42</f>
        <v>0</v>
      </c>
      <c r="M44" s="104">
        <f>'Отчет по произв за  смену 1'!G42</f>
        <v>0</v>
      </c>
      <c r="N44" s="104"/>
      <c r="O44" s="104"/>
      <c r="P44" s="104"/>
      <c r="Q44" s="104">
        <f>'Отчет по произв за  смену 2'!F42</f>
        <v>0</v>
      </c>
      <c r="R44" s="104">
        <f>'Отчет по произв за  смену 2'!G42</f>
        <v>0</v>
      </c>
      <c r="S44" s="104">
        <f>'Отчет по произв за  смену 1'!H42</f>
        <v>0</v>
      </c>
    </row>
    <row r="45" spans="1:19">
      <c r="A45" s="9" t="s">
        <v>31</v>
      </c>
      <c r="B45" s="10">
        <v>6</v>
      </c>
      <c r="C45" s="10">
        <v>3</v>
      </c>
      <c r="D45" s="97"/>
      <c r="E45" s="97"/>
      <c r="F45" s="97"/>
      <c r="G45" s="103">
        <f ca="1">'Отчет по произв за  смену 1'!D43</f>
        <v>0</v>
      </c>
      <c r="H45" s="103">
        <f ca="1">'Отчет по произв за  смену 2'!D43</f>
        <v>0</v>
      </c>
      <c r="L45" s="104">
        <f>'Отчет по произв за  смену 1'!F43</f>
        <v>0</v>
      </c>
      <c r="M45" s="104">
        <f>'Отчет по произв за  смену 1'!G43</f>
        <v>0</v>
      </c>
      <c r="N45" s="104"/>
      <c r="O45" s="104"/>
      <c r="P45" s="104"/>
      <c r="Q45" s="104">
        <f>'Отчет по произв за  смену 2'!F43</f>
        <v>0</v>
      </c>
      <c r="R45" s="104">
        <f>'Отчет по произв за  смену 2'!G43</f>
        <v>0</v>
      </c>
      <c r="S45" s="104">
        <f>'Отчет по произв за  смену 1'!H43</f>
        <v>0</v>
      </c>
    </row>
    <row r="47" spans="1:19">
      <c r="A47" s="7" t="s">
        <v>2</v>
      </c>
    </row>
    <row r="48" spans="1:19" ht="14.25" customHeight="1">
      <c r="A48" s="21" t="s">
        <v>6</v>
      </c>
      <c r="B48" s="785" t="s">
        <v>8</v>
      </c>
      <c r="C48" s="785"/>
      <c r="D48" s="785"/>
      <c r="E48" s="785"/>
      <c r="F48" s="785"/>
      <c r="G48" s="785"/>
      <c r="H48" s="785"/>
      <c r="I48" s="785"/>
      <c r="J48" s="12"/>
      <c r="K48" s="12"/>
      <c r="L48" s="785" t="s">
        <v>9</v>
      </c>
      <c r="M48" s="785"/>
      <c r="N48" s="785"/>
      <c r="O48" s="785"/>
      <c r="P48" s="785"/>
      <c r="Q48" s="785"/>
      <c r="R48" s="785"/>
      <c r="S48" s="785"/>
    </row>
    <row r="49" spans="1:19" ht="26.25" customHeight="1">
      <c r="A49" s="8" t="s">
        <v>11</v>
      </c>
      <c r="B49" s="760" t="str">
        <f>"1-ая смена - "&amp;'Отчет по произв за  смену 1'!B47:H47&amp;" | 2-ая смена - "&amp;'Отчет по произв за  смену 2'!B47:H47</f>
        <v xml:space="preserve">1-ая смена -  | 2-ая смена - </v>
      </c>
      <c r="C49" s="760"/>
      <c r="D49" s="760"/>
      <c r="E49" s="760"/>
      <c r="F49" s="760"/>
      <c r="G49" s="760"/>
      <c r="H49" s="760"/>
      <c r="I49" s="760"/>
      <c r="J49" s="117"/>
      <c r="K49" s="117"/>
      <c r="L49" s="777" t="str">
        <f>"1-ая смена - "&amp;'Отчет по произв за  смену 1'!I47:O47&amp;" | 2-ая смена - "&amp;'Отчет по произв за  смену 2'!I47:O47</f>
        <v xml:space="preserve">1-ая смена -  | 2-ая смена - </v>
      </c>
      <c r="M49" s="777"/>
      <c r="N49" s="777"/>
      <c r="O49" s="777"/>
      <c r="P49" s="777"/>
      <c r="Q49" s="777"/>
      <c r="R49" s="777"/>
      <c r="S49" s="777"/>
    </row>
    <row r="50" spans="1:19" ht="26.25" customHeight="1">
      <c r="A50" s="9" t="s">
        <v>13</v>
      </c>
      <c r="B50" s="760" t="str">
        <f>"1-ая смена - "&amp;'Отчет по произв за  смену 1'!B48:H48&amp;" | 2-ая смена - "&amp;'Отчет по произв за  смену 2'!B48:H48</f>
        <v xml:space="preserve">1-ая смена -  | 2-ая смена - </v>
      </c>
      <c r="C50" s="760"/>
      <c r="D50" s="760"/>
      <c r="E50" s="760"/>
      <c r="F50" s="760"/>
      <c r="G50" s="760"/>
      <c r="H50" s="760"/>
      <c r="I50" s="760"/>
      <c r="J50" s="117"/>
      <c r="K50" s="117"/>
      <c r="L50" s="777" t="str">
        <f>"1-ая смена - "&amp;'Отчет по произв за  смену 1'!I48:O48&amp;" | 2-ая смена - "&amp;'Отчет по произв за  смену 2'!I48:O48</f>
        <v xml:space="preserve">1-ая смена -  | 2-ая смена - </v>
      </c>
      <c r="M50" s="777"/>
      <c r="N50" s="777"/>
      <c r="O50" s="777"/>
      <c r="P50" s="777"/>
      <c r="Q50" s="777"/>
      <c r="R50" s="777"/>
      <c r="S50" s="777"/>
    </row>
    <row r="51" spans="1:19" ht="26.25" customHeight="1">
      <c r="A51" s="9" t="s">
        <v>14</v>
      </c>
      <c r="B51" s="760" t="str">
        <f>"1-ая смена - "&amp;'Отчет по произв за  смену 1'!B49:H49&amp;" | 2-ая смена - "&amp;'Отчет по произв за  смену 2'!B49:H49</f>
        <v xml:space="preserve">1-ая смена -  | 2-ая смена - </v>
      </c>
      <c r="C51" s="760"/>
      <c r="D51" s="760"/>
      <c r="E51" s="760"/>
      <c r="F51" s="760"/>
      <c r="G51" s="760"/>
      <c r="H51" s="760"/>
      <c r="I51" s="760"/>
      <c r="J51" s="117"/>
      <c r="K51" s="117"/>
      <c r="L51" s="777" t="str">
        <f>"1-ая смена - "&amp;'Отчет по произв за  смену 1'!I49:O49&amp;" | 2-ая смена - "&amp;'Отчет по произв за  смену 2'!I49:O49</f>
        <v xml:space="preserve">1-ая смена -  | 2-ая смена - </v>
      </c>
      <c r="M51" s="777"/>
      <c r="N51" s="777"/>
      <c r="O51" s="777"/>
      <c r="P51" s="777"/>
      <c r="Q51" s="777"/>
      <c r="R51" s="777"/>
      <c r="S51" s="777"/>
    </row>
    <row r="52" spans="1:19" ht="26.25" customHeight="1">
      <c r="A52" s="9" t="s">
        <v>16</v>
      </c>
      <c r="B52" s="760" t="str">
        <f>"1-ая смена - "&amp;'Отчет по произв за  смену 1'!B50:H50&amp;" | 2-ая смена - "&amp;'Отчет по произв за  смену 2'!B50:H50</f>
        <v xml:space="preserve">1-ая смена -  | 2-ая смена - </v>
      </c>
      <c r="C52" s="760"/>
      <c r="D52" s="760"/>
      <c r="E52" s="760"/>
      <c r="F52" s="760"/>
      <c r="G52" s="760"/>
      <c r="H52" s="760"/>
      <c r="I52" s="760"/>
      <c r="J52" s="117"/>
      <c r="K52" s="117"/>
      <c r="L52" s="777" t="str">
        <f>"1-ая смена - "&amp;'Отчет по произв за  смену 1'!I50:O50&amp;" | 2-ая смена - "&amp;'Отчет по произв за  смену 2'!I50:O50</f>
        <v xml:space="preserve">1-ая смена -  | 2-ая смена - </v>
      </c>
      <c r="M52" s="777"/>
      <c r="N52" s="777"/>
      <c r="O52" s="777"/>
      <c r="P52" s="777"/>
      <c r="Q52" s="777"/>
      <c r="R52" s="777"/>
      <c r="S52" s="777"/>
    </row>
    <row r="53" spans="1:19" ht="26.25" customHeight="1">
      <c r="A53" s="9" t="s">
        <v>18</v>
      </c>
      <c r="B53" s="760" t="str">
        <f>"1-ая смена - "&amp;'Отчет по произв за  смену 1'!B51:H51&amp;" | 2-ая смена - "&amp;'Отчет по произв за  смену 2'!B51:H51</f>
        <v xml:space="preserve">1-ая смена -  | 2-ая смена - </v>
      </c>
      <c r="C53" s="760"/>
      <c r="D53" s="760"/>
      <c r="E53" s="760"/>
      <c r="F53" s="760"/>
      <c r="G53" s="760"/>
      <c r="H53" s="760"/>
      <c r="I53" s="760"/>
      <c r="J53" s="117"/>
      <c r="K53" s="117"/>
      <c r="L53" s="777" t="str">
        <f>"1-ая смена - "&amp;'Отчет по произв за  смену 1'!I51:O51&amp;" | 2-ая смена - "&amp;'Отчет по произв за  смену 2'!I51:O51</f>
        <v xml:space="preserve">1-ая смена -  | 2-ая смена - </v>
      </c>
      <c r="M53" s="777"/>
      <c r="N53" s="777"/>
      <c r="O53" s="777"/>
      <c r="P53" s="777"/>
      <c r="Q53" s="777"/>
      <c r="R53" s="777"/>
      <c r="S53" s="777"/>
    </row>
    <row r="54" spans="1:19" ht="26.25" customHeight="1">
      <c r="A54" s="9" t="s">
        <v>20</v>
      </c>
      <c r="B54" s="760" t="str">
        <f>"1-ая смена - "&amp;'Отчет по произв за  смену 1'!B52:H52&amp;" | 2-ая смена - "&amp;'Отчет по произв за  смену 2'!B52:H52</f>
        <v xml:space="preserve">1-ая смена -  | 2-ая смена - </v>
      </c>
      <c r="C54" s="760"/>
      <c r="D54" s="760"/>
      <c r="E54" s="760"/>
      <c r="F54" s="760"/>
      <c r="G54" s="760"/>
      <c r="H54" s="760"/>
      <c r="I54" s="760"/>
      <c r="J54" s="117"/>
      <c r="K54" s="117"/>
      <c r="L54" s="777" t="str">
        <f>"1-ая смена - "&amp;'Отчет по произв за  смену 1'!I52:O52&amp;" | 2-ая смена - "&amp;'Отчет по произв за  смену 2'!I52:O52</f>
        <v xml:space="preserve">1-ая смена -  | 2-ая смена - </v>
      </c>
      <c r="M54" s="777"/>
      <c r="N54" s="777"/>
      <c r="O54" s="777"/>
      <c r="P54" s="777"/>
      <c r="Q54" s="777"/>
      <c r="R54" s="777"/>
      <c r="S54" s="777"/>
    </row>
    <row r="55" spans="1:19" ht="26.25" customHeight="1">
      <c r="A55" s="9" t="s">
        <v>22</v>
      </c>
      <c r="B55" s="760" t="str">
        <f>"1-ая смена - "&amp;'Отчет по произв за  смену 1'!B53:H53&amp;" | 2-ая смена - "&amp;'Отчет по произв за  смену 2'!B53:H53</f>
        <v xml:space="preserve">1-ая смена -  | 2-ая смена - </v>
      </c>
      <c r="C55" s="760"/>
      <c r="D55" s="760"/>
      <c r="E55" s="760"/>
      <c r="F55" s="760"/>
      <c r="G55" s="760"/>
      <c r="H55" s="760"/>
      <c r="I55" s="760"/>
      <c r="J55" s="117"/>
      <c r="K55" s="117"/>
      <c r="L55" s="777" t="str">
        <f>"1-ая смена - "&amp;'Отчет по произв за  смену 1'!I53:O53&amp;" | 2-ая смена - "&amp;'Отчет по произв за  смену 2'!I53:O53</f>
        <v xml:space="preserve">1-ая смена -  | 2-ая смена - </v>
      </c>
      <c r="M55" s="777"/>
      <c r="N55" s="777"/>
      <c r="O55" s="777"/>
      <c r="P55" s="777"/>
      <c r="Q55" s="777"/>
      <c r="R55" s="777"/>
      <c r="S55" s="777"/>
    </row>
    <row r="56" spans="1:19" ht="26.25" customHeight="1">
      <c r="A56" s="9" t="s">
        <v>24</v>
      </c>
      <c r="B56" s="760" t="str">
        <f>"1-ая смена - "&amp;'Отчет по произв за  смену 1'!B54:H54&amp;" | 2-ая смена - "&amp;'Отчет по произв за  смену 2'!B54:H54</f>
        <v xml:space="preserve">1-ая смена -  | 2-ая смена - </v>
      </c>
      <c r="C56" s="760"/>
      <c r="D56" s="760"/>
      <c r="E56" s="760"/>
      <c r="F56" s="760"/>
      <c r="G56" s="760"/>
      <c r="H56" s="760"/>
      <c r="I56" s="760"/>
      <c r="J56" s="117"/>
      <c r="K56" s="117"/>
      <c r="L56" s="777" t="str">
        <f>"1-ая смена - "&amp;'Отчет по произв за  смену 1'!I54:O54&amp;" | 2-ая смена - "&amp;'Отчет по произв за  смену 2'!I54:O54</f>
        <v xml:space="preserve">1-ая смена -  | 2-ая смена - </v>
      </c>
      <c r="M56" s="777"/>
      <c r="N56" s="777"/>
      <c r="O56" s="777"/>
      <c r="P56" s="777"/>
      <c r="Q56" s="777"/>
      <c r="R56" s="777"/>
      <c r="S56" s="777"/>
    </row>
    <row r="57" spans="1:19" ht="26.25" customHeight="1">
      <c r="A57" s="9" t="s">
        <v>26</v>
      </c>
      <c r="B57" s="760" t="str">
        <f>"1-ая смена - "&amp;'Отчет по произв за  смену 1'!B55:H55&amp;" | 2-ая смена - "&amp;'Отчет по произв за  смену 2'!B55:H55</f>
        <v xml:space="preserve">1-ая смена -  | 2-ая смена - </v>
      </c>
      <c r="C57" s="760"/>
      <c r="D57" s="760"/>
      <c r="E57" s="760"/>
      <c r="F57" s="760"/>
      <c r="G57" s="760"/>
      <c r="H57" s="760"/>
      <c r="I57" s="760"/>
      <c r="J57" s="117"/>
      <c r="K57" s="117"/>
      <c r="L57" s="777" t="str">
        <f>"1-ая смена - "&amp;'Отчет по произв за  смену 1'!I55:O55&amp;" | 2-ая смена - "&amp;'Отчет по произв за  смену 2'!I55:O55</f>
        <v xml:space="preserve">1-ая смена -  | 2-ая смена - </v>
      </c>
      <c r="M57" s="777"/>
      <c r="N57" s="777"/>
      <c r="O57" s="777"/>
      <c r="P57" s="777"/>
      <c r="Q57" s="777"/>
      <c r="R57" s="777"/>
      <c r="S57" s="777"/>
    </row>
    <row r="58" spans="1:19" ht="26.25" customHeight="1">
      <c r="A58" s="9" t="s">
        <v>113</v>
      </c>
      <c r="B58" s="760" t="str">
        <f>"1-ая смена - "&amp;'Отчет по произв за  смену 1'!B56:H56&amp;" | 2-ая смена - "&amp;'Отчет по произв за  смену 2'!B56:H56</f>
        <v xml:space="preserve">1-ая смена -  | 2-ая смена - </v>
      </c>
      <c r="C58" s="760"/>
      <c r="D58" s="760"/>
      <c r="E58" s="760"/>
      <c r="F58" s="760"/>
      <c r="G58" s="760"/>
      <c r="H58" s="760"/>
      <c r="I58" s="760"/>
      <c r="J58" s="117"/>
      <c r="K58" s="117"/>
      <c r="L58" s="777" t="str">
        <f>"1-ая смена - "&amp;'Отчет по произв за  смену 1'!I56:O56&amp;" | 2-ая смена - "&amp;'Отчет по произв за  смену 2'!I56:O56</f>
        <v xml:space="preserve">1-ая смена -  | 2-ая смена - </v>
      </c>
      <c r="M58" s="777"/>
      <c r="N58" s="777"/>
      <c r="O58" s="777"/>
      <c r="P58" s="777"/>
      <c r="Q58" s="777"/>
      <c r="R58" s="777"/>
      <c r="S58" s="777"/>
    </row>
    <row r="59" spans="1:19">
      <c r="A59" s="44" t="s">
        <v>52</v>
      </c>
    </row>
    <row r="60" spans="1:19">
      <c r="A60" s="778">
        <f ca="1">A1</f>
        <v>39888</v>
      </c>
      <c r="B60" s="589" t="s">
        <v>55</v>
      </c>
      <c r="C60" s="589"/>
      <c r="D60" s="589"/>
      <c r="E60" s="589"/>
      <c r="F60" s="589"/>
      <c r="G60" s="596" t="s">
        <v>0</v>
      </c>
      <c r="H60" s="597"/>
      <c r="I60" s="597"/>
      <c r="J60" s="597"/>
      <c r="K60" s="597"/>
      <c r="L60" s="597"/>
      <c r="M60" s="598"/>
      <c r="N60" s="122"/>
      <c r="O60" s="122"/>
      <c r="P60" s="122"/>
    </row>
    <row r="61" spans="1:19" ht="51">
      <c r="A61" s="778"/>
      <c r="B61" s="12" t="s">
        <v>51</v>
      </c>
      <c r="C61" s="12" t="s">
        <v>54</v>
      </c>
      <c r="D61" s="12" t="s">
        <v>56</v>
      </c>
      <c r="E61" s="12"/>
      <c r="F61" s="12" t="s">
        <v>57</v>
      </c>
      <c r="G61" s="12" t="s">
        <v>58</v>
      </c>
      <c r="H61" s="12" t="s">
        <v>80</v>
      </c>
      <c r="I61" s="12" t="s">
        <v>81</v>
      </c>
      <c r="J61" s="12"/>
      <c r="K61" s="12"/>
      <c r="L61" s="12" t="s">
        <v>59</v>
      </c>
      <c r="M61" s="12" t="s">
        <v>60</v>
      </c>
      <c r="N61" s="25"/>
      <c r="O61" s="25"/>
      <c r="P61" s="25"/>
    </row>
    <row r="62" spans="1:19">
      <c r="A62" s="23" t="s">
        <v>53</v>
      </c>
      <c r="B62" s="8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20"/>
      <c r="O62" s="20"/>
      <c r="P62" s="20"/>
    </row>
    <row r="64" spans="1:19">
      <c r="A64" s="787"/>
      <c r="B64" s="787"/>
      <c r="C64" s="787"/>
    </row>
    <row r="65" spans="1:3">
      <c r="A65" s="786" t="s">
        <v>89</v>
      </c>
      <c r="B65" s="786"/>
      <c r="C65" s="786"/>
    </row>
    <row r="66" spans="1:3">
      <c r="A66" s="786"/>
      <c r="B66" s="786"/>
      <c r="C66" s="786"/>
    </row>
    <row r="67" spans="1:3">
      <c r="A67" s="786" t="s">
        <v>48</v>
      </c>
      <c r="B67" s="786"/>
      <c r="C67" s="786"/>
    </row>
    <row r="68" spans="1:3">
      <c r="A68" s="787"/>
      <c r="B68" s="787"/>
      <c r="C68" s="787"/>
    </row>
    <row r="69" spans="1:3">
      <c r="A69" s="787" t="s">
        <v>49</v>
      </c>
      <c r="B69" s="787"/>
      <c r="C69" s="787"/>
    </row>
  </sheetData>
  <sheetProtection formatCells="0" formatColumns="0" formatRows="0" insertColumns="0" insertRows="0" insertHyperlinks="0" deleteColumns="0" deleteRows="0" sort="0" autoFilter="0" pivotTables="0"/>
  <mergeCells count="43">
    <mergeCell ref="B52:I52"/>
    <mergeCell ref="L52:S52"/>
    <mergeCell ref="L2:M2"/>
    <mergeCell ref="B50:I50"/>
    <mergeCell ref="L50:S50"/>
    <mergeCell ref="L48:S48"/>
    <mergeCell ref="B49:I49"/>
    <mergeCell ref="L49:S49"/>
    <mergeCell ref="K5:M5"/>
    <mergeCell ref="N5:P5"/>
    <mergeCell ref="Q5:S5"/>
    <mergeCell ref="B5:D5"/>
    <mergeCell ref="A4:A6"/>
    <mergeCell ref="B4:G4"/>
    <mergeCell ref="H4:M4"/>
    <mergeCell ref="L33:R33"/>
    <mergeCell ref="B51:I51"/>
    <mergeCell ref="L51:S51"/>
    <mergeCell ref="E5:G5"/>
    <mergeCell ref="N4:S4"/>
    <mergeCell ref="H5:J5"/>
    <mergeCell ref="B48:I48"/>
    <mergeCell ref="A65:C65"/>
    <mergeCell ref="B58:I58"/>
    <mergeCell ref="L58:S58"/>
    <mergeCell ref="A60:A61"/>
    <mergeCell ref="B60:F60"/>
    <mergeCell ref="A66:C66"/>
    <mergeCell ref="B53:I53"/>
    <mergeCell ref="L53:S53"/>
    <mergeCell ref="A69:C69"/>
    <mergeCell ref="B56:I56"/>
    <mergeCell ref="L56:S56"/>
    <mergeCell ref="B57:I57"/>
    <mergeCell ref="L57:S57"/>
    <mergeCell ref="B54:I54"/>
    <mergeCell ref="L54:S54"/>
    <mergeCell ref="B55:I55"/>
    <mergeCell ref="L55:S55"/>
    <mergeCell ref="A67:C67"/>
    <mergeCell ref="A68:C68"/>
    <mergeCell ref="G60:M60"/>
    <mergeCell ref="A64:C64"/>
  </mergeCells>
  <phoneticPr fontId="3" type="noConversion"/>
  <pageMargins left="0.16" right="0.16" top="0.25" bottom="0.3" header="0.16" footer="0.17"/>
  <pageSetup paperSize="9" scale="65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>
  <dimension ref="A1:U69"/>
  <sheetViews>
    <sheetView topLeftCell="A3" workbookViewId="0">
      <pane ySplit="1635" activePane="bottomLeft"/>
      <selection activeCell="T1" sqref="T1:V65536"/>
      <selection pane="bottomLeft" activeCell="F73" sqref="F73"/>
    </sheetView>
  </sheetViews>
  <sheetFormatPr defaultRowHeight="12.75"/>
  <cols>
    <col min="1" max="1" width="25.7109375" style="242" customWidth="1"/>
    <col min="2" max="2" width="9.42578125" style="242" customWidth="1"/>
    <col min="3" max="7" width="8.7109375" style="242" customWidth="1"/>
    <col min="8" max="8" width="9" style="242" customWidth="1"/>
    <col min="9" max="19" width="8.7109375" style="242" customWidth="1"/>
    <col min="20" max="20" width="7.85546875" style="242" customWidth="1"/>
    <col min="21" max="21" width="6.28515625" style="242" customWidth="1"/>
    <col min="22" max="22" width="4.42578125" style="242" customWidth="1"/>
    <col min="23" max="23" width="9.140625" style="242"/>
    <col min="24" max="24" width="21.140625" style="242" customWidth="1"/>
    <col min="25" max="16384" width="9.140625" style="242"/>
  </cols>
  <sheetData>
    <row r="1" spans="1:19">
      <c r="A1" s="64">
        <f ca="1">Календарь!B3</f>
        <v>39888</v>
      </c>
      <c r="B1" s="76" t="str">
        <f ca="1">MONTH(A1)&amp;RIGHT(YEAR(A1),2)</f>
        <v>309</v>
      </c>
    </row>
    <row r="2" spans="1:19">
      <c r="A2" s="49">
        <f ca="1">Календарь!B2</f>
        <v>39889</v>
      </c>
      <c r="B2" s="1"/>
      <c r="C2" s="49"/>
      <c r="F2" s="7" t="s">
        <v>90</v>
      </c>
      <c r="G2" s="7"/>
      <c r="H2" s="7"/>
      <c r="I2" s="7"/>
      <c r="J2" s="7"/>
      <c r="K2" s="7"/>
      <c r="L2" s="796">
        <f ca="1">Календарь!B3</f>
        <v>39888</v>
      </c>
      <c r="M2" s="796"/>
      <c r="N2" s="247"/>
      <c r="O2" s="247"/>
      <c r="P2" s="247"/>
      <c r="Q2" s="50"/>
    </row>
    <row r="3" spans="1:19" ht="13.5" thickBot="1">
      <c r="A3" s="2" t="s">
        <v>0</v>
      </c>
      <c r="B3" s="2"/>
    </row>
    <row r="4" spans="1:19" ht="16.5" customHeight="1">
      <c r="A4" s="779"/>
      <c r="B4" s="612" t="s">
        <v>46</v>
      </c>
      <c r="C4" s="797"/>
      <c r="D4" s="797"/>
      <c r="E4" s="797"/>
      <c r="F4" s="797"/>
      <c r="G4" s="798"/>
      <c r="H4" s="612" t="s">
        <v>62</v>
      </c>
      <c r="I4" s="797"/>
      <c r="J4" s="797"/>
      <c r="K4" s="797"/>
      <c r="L4" s="797"/>
      <c r="M4" s="799"/>
      <c r="N4" s="612" t="s">
        <v>61</v>
      </c>
      <c r="O4" s="797"/>
      <c r="P4" s="797"/>
      <c r="Q4" s="797"/>
      <c r="R4" s="797"/>
      <c r="S4" s="799"/>
    </row>
    <row r="5" spans="1:19" ht="16.5" customHeight="1">
      <c r="A5" s="800"/>
      <c r="B5" s="613"/>
      <c r="C5" s="589"/>
      <c r="D5" s="589"/>
      <c r="E5" s="589"/>
      <c r="F5" s="589"/>
      <c r="G5" s="596"/>
      <c r="H5" s="613"/>
      <c r="I5" s="589"/>
      <c r="J5" s="589"/>
      <c r="K5" s="589"/>
      <c r="L5" s="589"/>
      <c r="M5" s="801"/>
      <c r="N5" s="613"/>
      <c r="O5" s="589"/>
      <c r="P5" s="589"/>
      <c r="Q5" s="589"/>
      <c r="R5" s="589"/>
      <c r="S5" s="801"/>
    </row>
    <row r="6" spans="1:19" ht="26.25" thickBot="1">
      <c r="A6" s="780"/>
      <c r="B6" s="244" t="s">
        <v>3</v>
      </c>
      <c r="C6" s="245" t="s">
        <v>4</v>
      </c>
      <c r="D6" s="245" t="s">
        <v>131</v>
      </c>
      <c r="E6" s="245" t="s">
        <v>3</v>
      </c>
      <c r="F6" s="245" t="s">
        <v>4</v>
      </c>
      <c r="G6" s="67" t="s">
        <v>131</v>
      </c>
      <c r="H6" s="244" t="s">
        <v>3</v>
      </c>
      <c r="I6" s="245" t="s">
        <v>4</v>
      </c>
      <c r="J6" s="245" t="s">
        <v>131</v>
      </c>
      <c r="K6" s="245" t="s">
        <v>3</v>
      </c>
      <c r="L6" s="245" t="s">
        <v>4</v>
      </c>
      <c r="M6" s="246" t="s">
        <v>131</v>
      </c>
      <c r="N6" s="244" t="s">
        <v>3</v>
      </c>
      <c r="O6" s="245" t="s">
        <v>4</v>
      </c>
      <c r="P6" s="245" t="s">
        <v>131</v>
      </c>
      <c r="Q6" s="245" t="s">
        <v>3</v>
      </c>
      <c r="R6" s="245" t="s">
        <v>4</v>
      </c>
      <c r="S6" s="246" t="s">
        <v>131</v>
      </c>
    </row>
    <row r="7" spans="1:19" s="240" customFormat="1">
      <c r="A7" s="13" t="s">
        <v>12</v>
      </c>
      <c r="B7" s="121">
        <f ca="1">H7+N7</f>
        <v>0</v>
      </c>
      <c r="C7" s="31" t="e">
        <f ca="1">I7+O7</f>
        <v>#REF!</v>
      </c>
      <c r="D7" s="125" t="e">
        <f ca="1">C7/B7</f>
        <v>#REF!</v>
      </c>
      <c r="E7" s="31">
        <f ca="1">K7+Q7</f>
        <v>0</v>
      </c>
      <c r="F7" s="31" t="e">
        <f ca="1">L7+R7</f>
        <v>#REF!</v>
      </c>
      <c r="G7" s="125" t="e">
        <f ca="1">F7/E7</f>
        <v>#REF!</v>
      </c>
      <c r="H7" s="29">
        <f ca="1">SUMIF(Производство_План!$A$8:$A$374,$B$1,Производство_План!$D$8:$D$374)</f>
        <v>0</v>
      </c>
      <c r="I7" s="31" t="e">
        <f ca="1">SUMIF(#REF!,$B$1,#REF!)</f>
        <v>#REF!</v>
      </c>
      <c r="J7" s="125" t="e">
        <f ca="1">I7/H7</f>
        <v>#REF!</v>
      </c>
      <c r="K7" s="30">
        <f t="array" aca="1" ref="K7" ca="1">SUM(IF($B$1=Производство_План!$A$9:$A$374,IF($A$1&gt;=Производство_План!$B$9:$B$374,Производство_План!$D$9:$D$374,0),0))</f>
        <v>0</v>
      </c>
      <c r="L7" s="30" t="e">
        <f t="array" aca="1" ref="L7" ca="1">SUM(IF($B$1=#REF!,IF($A$1&gt;=#REF!,#REF!,0),0))</f>
        <v>#REF!</v>
      </c>
      <c r="M7" s="125" t="e">
        <f ca="1">L7/K7</f>
        <v>#REF!</v>
      </c>
      <c r="N7" s="29">
        <f ca="1">SUMIF(Производство_План!$A$8:$A$374,$B$1,Производство_План!$Z$8:$Z$374)</f>
        <v>0</v>
      </c>
      <c r="O7" s="31" t="e">
        <f ca="1">SUMIF(#REF!,$B$1,#REF!)</f>
        <v>#REF!</v>
      </c>
      <c r="P7" s="125" t="e">
        <f ca="1">O7/N7</f>
        <v>#REF!</v>
      </c>
      <c r="Q7" s="30">
        <f t="array" aca="1" ref="Q7" ca="1">SUM(IF($B$1=Производство_План!$A$9:$A$374,IF($A$1&gt;=Производство_План!$B$9:$B$374,Производство_План!$Z$9:$Z$374,0),0))</f>
        <v>0</v>
      </c>
      <c r="R7" s="30" t="e">
        <f t="array" aca="1" ref="R7" ca="1">SUM(IF($B$1=#REF!,IF($A$1&gt;=#REF!,#REF!,0),0))</f>
        <v>#REF!</v>
      </c>
      <c r="S7" s="125" t="e">
        <f ca="1">R7/Q7</f>
        <v>#REF!</v>
      </c>
    </row>
    <row r="8" spans="1:19" s="20" customFormat="1">
      <c r="A8" s="15" t="s">
        <v>100</v>
      </c>
      <c r="B8" s="32"/>
      <c r="C8" s="35"/>
      <c r="D8" s="126"/>
      <c r="E8" s="35"/>
      <c r="F8" s="35"/>
      <c r="G8" s="126"/>
      <c r="H8" s="124"/>
      <c r="I8" s="129"/>
      <c r="J8" s="126"/>
      <c r="K8" s="34"/>
      <c r="L8" s="34"/>
      <c r="M8" s="126"/>
      <c r="N8" s="33"/>
      <c r="O8" s="35"/>
      <c r="P8" s="126"/>
      <c r="Q8" s="35"/>
      <c r="R8" s="35"/>
      <c r="S8" s="126"/>
    </row>
    <row r="9" spans="1:19" ht="25.5">
      <c r="A9" s="15" t="s">
        <v>10</v>
      </c>
      <c r="B9" s="32">
        <f ca="1">H9+N9</f>
        <v>0</v>
      </c>
      <c r="C9" s="35" t="e">
        <f ca="1">I9+O9</f>
        <v>#REF!</v>
      </c>
      <c r="D9" s="126" t="e">
        <f t="shared" ref="D9" ca="1" si="0">C9/B9</f>
        <v>#REF!</v>
      </c>
      <c r="E9" s="35">
        <f ca="1">K9+Q9</f>
        <v>0</v>
      </c>
      <c r="F9" s="35" t="e">
        <f ca="1">L9+R9</f>
        <v>#REF!</v>
      </c>
      <c r="G9" s="126" t="e">
        <f t="shared" ref="G9" ca="1" si="1">F9/E9</f>
        <v>#REF!</v>
      </c>
      <c r="H9" s="33">
        <f ca="1">SUMIF(Производство_План!$A$8:$A$374,$B$1,Производство_План!$C$8:$C$374)</f>
        <v>0</v>
      </c>
      <c r="I9" s="35" t="e">
        <f ca="1">SUMIF(#REF!,$B$1,#REF!)</f>
        <v>#REF!</v>
      </c>
      <c r="J9" s="126" t="e">
        <f t="shared" ref="J9" ca="1" si="2">I9/H9</f>
        <v>#REF!</v>
      </c>
      <c r="K9" s="34">
        <f t="array" aca="1" ref="K9" ca="1">SUM(IF($B$1=Производство_План!$A$9:$A$374,IF($A$1&gt;=Производство_План!$B$9:$B$374,Производство_План!$C$9:$C$374,0),0))</f>
        <v>0</v>
      </c>
      <c r="L9" s="34" t="e">
        <f t="array" aca="1" ref="L9" ca="1">SUM(IF($B$1=#REF!,IF($A$1&gt;=#REF!,#REF!,0),0))</f>
        <v>#REF!</v>
      </c>
      <c r="M9" s="126" t="e">
        <f t="shared" ref="M9" ca="1" si="3">L9/K9</f>
        <v>#REF!</v>
      </c>
      <c r="N9" s="33">
        <f ca="1">SUMIF(Производство_План!$A$8:$A$374,$B$1,Производство_План!$Y$8:$Y$374)</f>
        <v>0</v>
      </c>
      <c r="O9" s="35" t="e">
        <f ca="1">SUMIF(#REF!,$B$1,#REF!)</f>
        <v>#REF!</v>
      </c>
      <c r="P9" s="126" t="e">
        <f t="shared" ref="P9" ca="1" si="4">O9/N9</f>
        <v>#REF!</v>
      </c>
      <c r="Q9" s="34">
        <f t="array" aca="1" ref="Q9" ca="1">SUM(IF($B$1=Производство_План!$A$9:$A$374,IF($A$1&gt;=Производство_План!$B$9:$B$374,Производство_План!$Y$9:$Y$374,0),0))</f>
        <v>0</v>
      </c>
      <c r="R9" s="34" t="e">
        <f t="array" aca="1" ref="R9" ca="1">SUM(IF($B$1=#REF!,IF($A$1&gt;=#REF!,#REF!,0),0))</f>
        <v>#REF!</v>
      </c>
      <c r="S9" s="126" t="e">
        <f t="shared" ref="S9" ca="1" si="5">R9/Q9</f>
        <v>#REF!</v>
      </c>
    </row>
    <row r="10" spans="1:19">
      <c r="A10" s="13"/>
      <c r="B10" s="32"/>
      <c r="C10" s="35"/>
      <c r="D10" s="127"/>
      <c r="E10" s="27"/>
      <c r="F10" s="27"/>
      <c r="G10" s="127"/>
      <c r="H10" s="33"/>
      <c r="I10" s="35"/>
      <c r="J10" s="127"/>
      <c r="K10" s="34"/>
      <c r="L10" s="34"/>
      <c r="M10" s="127"/>
      <c r="N10" s="33"/>
      <c r="O10" s="35"/>
      <c r="P10" s="127"/>
      <c r="Q10" s="35"/>
      <c r="R10" s="35"/>
      <c r="S10" s="127"/>
    </row>
    <row r="11" spans="1:19">
      <c r="A11" s="13" t="s">
        <v>15</v>
      </c>
      <c r="B11" s="32">
        <f t="shared" ref="B11:C18" ca="1" si="6">H11+N11</f>
        <v>0</v>
      </c>
      <c r="C11" s="35" t="e">
        <f t="shared" ca="1" si="6"/>
        <v>#REF!</v>
      </c>
      <c r="D11" s="127" t="e">
        <f t="shared" ref="D11:D18" ca="1" si="7">C11/B11</f>
        <v>#REF!</v>
      </c>
      <c r="E11" s="27">
        <f t="shared" ref="E11:F18" ca="1" si="8">K11+Q11</f>
        <v>0</v>
      </c>
      <c r="F11" s="27" t="e">
        <f t="shared" ca="1" si="8"/>
        <v>#REF!</v>
      </c>
      <c r="G11" s="127" t="e">
        <f t="shared" ref="G11:G18" ca="1" si="9">F11/E11</f>
        <v>#REF!</v>
      </c>
      <c r="H11" s="33">
        <f ca="1">SUMIF(Производство_План!$A$8:$A$374,$B$1,Производство_План!$E$8:$E$374)</f>
        <v>0</v>
      </c>
      <c r="I11" s="35" t="e">
        <f ca="1">SUMIF(#REF!,$B$1,#REF!)</f>
        <v>#REF!</v>
      </c>
      <c r="J11" s="127" t="e">
        <f t="shared" ref="J11:J18" ca="1" si="10">I11/H11</f>
        <v>#REF!</v>
      </c>
      <c r="K11" s="34">
        <f t="array" aca="1" ref="K11" ca="1">SUM(IF($B$1=Производство_План!$A$9:$A$374,IF($A$1&gt;=Производство_План!$B$9:$B$374,Производство_План!$E$9:$E$374,0),0))</f>
        <v>0</v>
      </c>
      <c r="L11" s="34" t="e">
        <f t="array" aca="1" ref="L11" ca="1">SUM(IF($B$1=#REF!,IF($A$1&gt;=#REF!,#REF!,0),0))</f>
        <v>#REF!</v>
      </c>
      <c r="M11" s="127" t="e">
        <f t="shared" ref="M11:M18" ca="1" si="11">L11/K11</f>
        <v>#REF!</v>
      </c>
      <c r="N11" s="33">
        <f ca="1">SUMIF(Производство_План!$A$8:$A$374,$B$1,Производство_План!$AA$8:$AA$374)</f>
        <v>0</v>
      </c>
      <c r="O11" s="35" t="e">
        <f ca="1">SUMIF(#REF!,$B$1,#REF!)</f>
        <v>#REF!</v>
      </c>
      <c r="P11" s="127" t="e">
        <f t="shared" ref="P11:P18" ca="1" si="12">O11/N11</f>
        <v>#REF!</v>
      </c>
      <c r="Q11" s="34">
        <f t="array" aca="1" ref="Q11" ca="1">SUM(IF($B$1=Производство_План!$A$9:$A$374,IF($A$1&gt;=Производство_План!$B$9:$B$374,Производство_План!$AA$9:$AA$374,0),0))</f>
        <v>0</v>
      </c>
      <c r="R11" s="34" t="e">
        <f t="array" aca="1" ref="R11" ca="1">SUM(IF($B$1=#REF!,IF($A$1&gt;=#REF!,#REF!,0),0))</f>
        <v>#REF!</v>
      </c>
      <c r="S11" s="127" t="e">
        <f t="shared" ref="S11:S18" ca="1" si="13">R11/Q11</f>
        <v>#REF!</v>
      </c>
    </row>
    <row r="12" spans="1:19">
      <c r="A12" s="13" t="s">
        <v>17</v>
      </c>
      <c r="B12" s="32">
        <f t="shared" ca="1" si="6"/>
        <v>0</v>
      </c>
      <c r="C12" s="35" t="e">
        <f t="shared" ca="1" si="6"/>
        <v>#REF!</v>
      </c>
      <c r="D12" s="127" t="e">
        <f t="shared" ca="1" si="7"/>
        <v>#REF!</v>
      </c>
      <c r="E12" s="27">
        <f t="shared" ca="1" si="8"/>
        <v>0</v>
      </c>
      <c r="F12" s="27" t="e">
        <f t="shared" ca="1" si="8"/>
        <v>#REF!</v>
      </c>
      <c r="G12" s="127" t="e">
        <f t="shared" ca="1" si="9"/>
        <v>#REF!</v>
      </c>
      <c r="H12" s="33">
        <f ca="1">SUMIF(Производство_План!$A$8:$A$374,$B$1,Производство_План!$F$8:$F$374)</f>
        <v>0</v>
      </c>
      <c r="I12" s="35" t="e">
        <f ca="1">SUMIF(#REF!,$B$1,#REF!)</f>
        <v>#REF!</v>
      </c>
      <c r="J12" s="127" t="e">
        <f t="shared" ca="1" si="10"/>
        <v>#REF!</v>
      </c>
      <c r="K12" s="34">
        <f t="array" aca="1" ref="K12" ca="1">SUM(IF($B$1=Производство_План!$A$9:$A$374,IF($A$1&gt;=Производство_План!$B$9:$B$374,Производство_План!$F$9:$F$374,0),0))</f>
        <v>0</v>
      </c>
      <c r="L12" s="34" t="e">
        <f t="array" aca="1" ref="L12" ca="1">SUM(IF($B$1=#REF!,IF($A$1&gt;=#REF!,#REF!,0),0))</f>
        <v>#REF!</v>
      </c>
      <c r="M12" s="127" t="e">
        <f t="shared" ca="1" si="11"/>
        <v>#REF!</v>
      </c>
      <c r="N12" s="33">
        <f ca="1">SUMIF(Производство_План!$A$8:$A$374,$B$1,Производство_План!$AB$8:$AB$374)</f>
        <v>0</v>
      </c>
      <c r="O12" s="35" t="e">
        <f ca="1">SUMIF(#REF!,$B$1,#REF!)</f>
        <v>#REF!</v>
      </c>
      <c r="P12" s="127" t="e">
        <f t="shared" ca="1" si="12"/>
        <v>#REF!</v>
      </c>
      <c r="Q12" s="34">
        <f t="array" aca="1" ref="Q12" ca="1">SUM(IF($B$1=Производство_План!$A$9:$A$374,IF($A$1&gt;=Производство_План!$B$9:$B$374,Производство_План!$AB$9:$AB$374,0),0))</f>
        <v>0</v>
      </c>
      <c r="R12" s="34" t="e">
        <f t="array" aca="1" ref="R12" ca="1">SUM(IF($B$1=#REF!,IF($A$1&gt;=#REF!,#REF!,0),0))</f>
        <v>#REF!</v>
      </c>
      <c r="S12" s="127" t="e">
        <f t="shared" ca="1" si="13"/>
        <v>#REF!</v>
      </c>
    </row>
    <row r="13" spans="1:19">
      <c r="A13" s="13" t="s">
        <v>19</v>
      </c>
      <c r="B13" s="32">
        <f t="shared" ca="1" si="6"/>
        <v>0</v>
      </c>
      <c r="C13" s="35" t="e">
        <f t="shared" ca="1" si="6"/>
        <v>#REF!</v>
      </c>
      <c r="D13" s="127" t="e">
        <f t="shared" ca="1" si="7"/>
        <v>#REF!</v>
      </c>
      <c r="E13" s="27">
        <f t="shared" ca="1" si="8"/>
        <v>0</v>
      </c>
      <c r="F13" s="27" t="e">
        <f t="shared" ca="1" si="8"/>
        <v>#REF!</v>
      </c>
      <c r="G13" s="127" t="e">
        <f t="shared" ca="1" si="9"/>
        <v>#REF!</v>
      </c>
      <c r="H13" s="33">
        <f ca="1">SUMIF(Производство_План!$A$8:$A$374,$B$1,Производство_План!$G$8:$G$374)</f>
        <v>0</v>
      </c>
      <c r="I13" s="35" t="e">
        <f ca="1">SUMIF(#REF!,$B$1,#REF!)</f>
        <v>#REF!</v>
      </c>
      <c r="J13" s="127" t="e">
        <f t="shared" ca="1" si="10"/>
        <v>#REF!</v>
      </c>
      <c r="K13" s="34">
        <f t="array" aca="1" ref="K13" ca="1">SUM(IF($B$1=Производство_План!$A$9:$A$374,IF($A$1&gt;=Производство_План!$B$9:$B$374,Производство_План!$G$9:$G$374,0),0))</f>
        <v>0</v>
      </c>
      <c r="L13" s="34" t="e">
        <f t="array" aca="1" ref="L13" ca="1">SUM(IF($B$1=#REF!,IF($A$1&gt;=#REF!,#REF!,0),0))</f>
        <v>#REF!</v>
      </c>
      <c r="M13" s="127" t="e">
        <f t="shared" ca="1" si="11"/>
        <v>#REF!</v>
      </c>
      <c r="N13" s="33">
        <f ca="1">SUMIF(Производство_План!$A$8:$A$374,$B$1,Производство_План!$AC$8:$AC$374)</f>
        <v>0</v>
      </c>
      <c r="O13" s="35" t="e">
        <f ca="1">SUMIF(#REF!,$B$1,#REF!)</f>
        <v>#REF!</v>
      </c>
      <c r="P13" s="127" t="e">
        <f t="shared" ca="1" si="12"/>
        <v>#REF!</v>
      </c>
      <c r="Q13" s="34">
        <f t="array" aca="1" ref="Q13" ca="1">SUM(IF($B$1=Производство_План!$A$9:$A$374,IF($A$1&gt;=Производство_План!$B$9:$B$374,Производство_План!$AC$9:$AC$374,0),0))</f>
        <v>0</v>
      </c>
      <c r="R13" s="34" t="e">
        <f t="array" aca="1" ref="R13" ca="1">SUM(IF($B$1=#REF!,IF($A$1&gt;=#REF!,#REF!,0),0))</f>
        <v>#REF!</v>
      </c>
      <c r="S13" s="127" t="e">
        <f t="shared" ca="1" si="13"/>
        <v>#REF!</v>
      </c>
    </row>
    <row r="14" spans="1:19">
      <c r="A14" s="13" t="s">
        <v>21</v>
      </c>
      <c r="B14" s="32">
        <f t="shared" ca="1" si="6"/>
        <v>0</v>
      </c>
      <c r="C14" s="35" t="e">
        <f t="shared" ca="1" si="6"/>
        <v>#REF!</v>
      </c>
      <c r="D14" s="127" t="e">
        <f t="shared" ca="1" si="7"/>
        <v>#REF!</v>
      </c>
      <c r="E14" s="27">
        <f t="shared" ca="1" si="8"/>
        <v>0</v>
      </c>
      <c r="F14" s="27" t="e">
        <f t="shared" ca="1" si="8"/>
        <v>#REF!</v>
      </c>
      <c r="G14" s="127" t="e">
        <f t="shared" ca="1" si="9"/>
        <v>#REF!</v>
      </c>
      <c r="H14" s="33">
        <f ca="1">SUMIF(Производство_План!$A$8:$A$374,$B$1,Производство_План!$H$8:$H$374)</f>
        <v>0</v>
      </c>
      <c r="I14" s="35" t="e">
        <f ca="1">SUMIF(#REF!,$B$1,#REF!)</f>
        <v>#REF!</v>
      </c>
      <c r="J14" s="127" t="e">
        <f t="shared" ca="1" si="10"/>
        <v>#REF!</v>
      </c>
      <c r="K14" s="34">
        <f t="array" aca="1" ref="K14" ca="1">SUM(IF($B$1=Производство_План!$A$9:$A$374,IF($A$1&gt;=Производство_План!$B$9:$B$374,Производство_План!$H$9:$H$374,0),0))</f>
        <v>0</v>
      </c>
      <c r="L14" s="34" t="e">
        <f t="array" aca="1" ref="L14" ca="1">SUM(IF($B$1=#REF!,IF($A$1&gt;=#REF!,#REF!,0),0))</f>
        <v>#REF!</v>
      </c>
      <c r="M14" s="127" t="e">
        <f t="shared" ca="1" si="11"/>
        <v>#REF!</v>
      </c>
      <c r="N14" s="33">
        <f ca="1">SUMIF(Производство_План!$A$8:$A$374,$B$1,Производство_План!$AD$8:$AD$374)</f>
        <v>0</v>
      </c>
      <c r="O14" s="35" t="e">
        <f ca="1">SUMIF(#REF!,$B$1,#REF!)</f>
        <v>#REF!</v>
      </c>
      <c r="P14" s="127" t="e">
        <f t="shared" ca="1" si="12"/>
        <v>#REF!</v>
      </c>
      <c r="Q14" s="34">
        <f t="array" aca="1" ref="Q14" ca="1">SUM(IF($B$1=Производство_План!$A$9:$A$374,IF($A$1&gt;=Производство_План!$B$9:$B$374,Производство_План!$AD$9:$AD$374,0),0))</f>
        <v>0</v>
      </c>
      <c r="R14" s="34" t="e">
        <f t="array" aca="1" ref="R14" ca="1">SUM(IF($B$1=#REF!,IF($A$1&gt;=#REF!,#REF!,0),0))</f>
        <v>#REF!</v>
      </c>
      <c r="S14" s="127" t="e">
        <f t="shared" ca="1" si="13"/>
        <v>#REF!</v>
      </c>
    </row>
    <row r="15" spans="1:19">
      <c r="A15" s="13" t="s">
        <v>23</v>
      </c>
      <c r="B15" s="32">
        <f t="shared" ca="1" si="6"/>
        <v>0</v>
      </c>
      <c r="C15" s="35" t="e">
        <f t="shared" ca="1" si="6"/>
        <v>#REF!</v>
      </c>
      <c r="D15" s="127" t="e">
        <f t="shared" ca="1" si="7"/>
        <v>#REF!</v>
      </c>
      <c r="E15" s="27">
        <f t="shared" ca="1" si="8"/>
        <v>0</v>
      </c>
      <c r="F15" s="27" t="e">
        <f t="shared" ca="1" si="8"/>
        <v>#REF!</v>
      </c>
      <c r="G15" s="127" t="e">
        <f t="shared" ca="1" si="9"/>
        <v>#REF!</v>
      </c>
      <c r="H15" s="33">
        <f ca="1">SUMIF(Производство_План!$A$8:$A$374,$B$1,Производство_План!$I$8:$I$374)</f>
        <v>0</v>
      </c>
      <c r="I15" s="35" t="e">
        <f ca="1">SUMIF(#REF!,$B$1,#REF!)</f>
        <v>#REF!</v>
      </c>
      <c r="J15" s="127" t="e">
        <f t="shared" ca="1" si="10"/>
        <v>#REF!</v>
      </c>
      <c r="K15" s="34">
        <f t="array" aca="1" ref="K15" ca="1">SUM(IF($B$1=Производство_План!$A$9:$A$374,IF($A$1&gt;=Производство_План!$B$9:$B$374,Производство_План!$I$9:$I$374,0),0))</f>
        <v>0</v>
      </c>
      <c r="L15" s="34" t="e">
        <f t="array" aca="1" ref="L15" ca="1">SUM(IF($B$1=#REF!,IF($A$1&gt;=#REF!,#REF!,0),0))</f>
        <v>#REF!</v>
      </c>
      <c r="M15" s="127" t="e">
        <f t="shared" ca="1" si="11"/>
        <v>#REF!</v>
      </c>
      <c r="N15" s="33">
        <f ca="1">SUMIF(Производство_План!$A$8:$A$374,$B$1,Производство_План!$AE$8:$AE$374)</f>
        <v>0</v>
      </c>
      <c r="O15" s="35" t="e">
        <f ca="1">SUMIF(#REF!,$B$1,#REF!)</f>
        <v>#REF!</v>
      </c>
      <c r="P15" s="127" t="e">
        <f t="shared" ca="1" si="12"/>
        <v>#REF!</v>
      </c>
      <c r="Q15" s="34">
        <f t="array" aca="1" ref="Q15" ca="1">SUM(IF($B$1=Производство_План!$A$9:$A$374,IF($A$1&gt;=Производство_План!$B$9:$B$374,Производство_План!$AE$9:$AE$374,0),0))</f>
        <v>0</v>
      </c>
      <c r="R15" s="34" t="e">
        <f t="array" aca="1" ref="R15" ca="1">SUM(IF($B$1=#REF!,IF($A$1&gt;=#REF!,#REF!,0),0))</f>
        <v>#REF!</v>
      </c>
      <c r="S15" s="127" t="e">
        <f t="shared" ca="1" si="13"/>
        <v>#REF!</v>
      </c>
    </row>
    <row r="16" spans="1:19">
      <c r="A16" s="13" t="s">
        <v>25</v>
      </c>
      <c r="B16" s="32">
        <f t="shared" ca="1" si="6"/>
        <v>0</v>
      </c>
      <c r="C16" s="35" t="e">
        <f t="shared" ca="1" si="6"/>
        <v>#REF!</v>
      </c>
      <c r="D16" s="127" t="e">
        <f t="shared" ca="1" si="7"/>
        <v>#REF!</v>
      </c>
      <c r="E16" s="27">
        <f t="shared" ca="1" si="8"/>
        <v>0</v>
      </c>
      <c r="F16" s="27" t="e">
        <f t="shared" ca="1" si="8"/>
        <v>#REF!</v>
      </c>
      <c r="G16" s="127" t="e">
        <f t="shared" ca="1" si="9"/>
        <v>#REF!</v>
      </c>
      <c r="H16" s="33">
        <f ca="1">SUMIF(Производство_План!$A$8:$A$374,$B$1,Производство_План!$J$8:$J$374)</f>
        <v>0</v>
      </c>
      <c r="I16" s="35" t="e">
        <f ca="1">SUMIF(#REF!,$B$1,#REF!)</f>
        <v>#REF!</v>
      </c>
      <c r="J16" s="127" t="e">
        <f t="shared" ca="1" si="10"/>
        <v>#REF!</v>
      </c>
      <c r="K16" s="34">
        <f t="array" aca="1" ref="K16" ca="1">SUM(IF($B$1=Производство_План!$A$9:$A$374,IF($A$1&gt;=Производство_План!$B$9:$B$374,Производство_План!$J$9:$J$374,0),0))</f>
        <v>0</v>
      </c>
      <c r="L16" s="34" t="e">
        <f t="array" aca="1" ref="L16" ca="1">SUM(IF($B$1=#REF!,IF($A$1&gt;=#REF!,#REF!,0),0))</f>
        <v>#REF!</v>
      </c>
      <c r="M16" s="127" t="e">
        <f t="shared" ca="1" si="11"/>
        <v>#REF!</v>
      </c>
      <c r="N16" s="33">
        <f ca="1">SUMIF(Производство_План!$A$8:$A$374,$B$1,Производство_План!$AF$8:$AF$374)</f>
        <v>0</v>
      </c>
      <c r="O16" s="35" t="e">
        <f ca="1">SUMIF(#REF!,$B$1,#REF!)</f>
        <v>#REF!</v>
      </c>
      <c r="P16" s="127" t="e">
        <f t="shared" ca="1" si="12"/>
        <v>#REF!</v>
      </c>
      <c r="Q16" s="34">
        <f t="array" aca="1" ref="Q16" ca="1">SUM(IF($B$1=Производство_План!$A$9:$A$374,IF($A$1&gt;=Производство_План!$B$9:$B$374,Производство_План!$AF$9:$AF$374,0),0))</f>
        <v>0</v>
      </c>
      <c r="R16" s="34" t="e">
        <f t="array" aca="1" ref="R16" ca="1">SUM(IF($B$1=#REF!,IF($A$1&gt;=#REF!,#REF!,0),0))</f>
        <v>#REF!</v>
      </c>
      <c r="S16" s="127" t="e">
        <f t="shared" ca="1" si="13"/>
        <v>#REF!</v>
      </c>
    </row>
    <row r="17" spans="1:21">
      <c r="A17" s="13" t="s">
        <v>27</v>
      </c>
      <c r="B17" s="32">
        <f t="shared" ca="1" si="6"/>
        <v>0</v>
      </c>
      <c r="C17" s="35" t="e">
        <f t="shared" ca="1" si="6"/>
        <v>#REF!</v>
      </c>
      <c r="D17" s="127" t="e">
        <f t="shared" ca="1" si="7"/>
        <v>#REF!</v>
      </c>
      <c r="E17" s="27">
        <f t="shared" ca="1" si="8"/>
        <v>0</v>
      </c>
      <c r="F17" s="27" t="e">
        <f t="shared" ca="1" si="8"/>
        <v>#REF!</v>
      </c>
      <c r="G17" s="127" t="e">
        <f t="shared" ca="1" si="9"/>
        <v>#REF!</v>
      </c>
      <c r="H17" s="33">
        <f ca="1">SUMIF(Производство_План!$A$8:$A$374,$B$1,Производство_План!$K$8:$K$374)</f>
        <v>0</v>
      </c>
      <c r="I17" s="35" t="e">
        <f ca="1">SUMIF(#REF!,$B$1,#REF!)</f>
        <v>#REF!</v>
      </c>
      <c r="J17" s="127" t="e">
        <f t="shared" ca="1" si="10"/>
        <v>#REF!</v>
      </c>
      <c r="K17" s="34">
        <f t="array" aca="1" ref="K17" ca="1">SUM(IF($B$1=Производство_План!$A$9:$A$374,IF($A$1&gt;=Производство_План!$B$9:$B$374,Производство_План!$K$9:$K$374,0),0))</f>
        <v>0</v>
      </c>
      <c r="L17" s="34" t="e">
        <f t="array" aca="1" ref="L17" ca="1">SUM(IF($B$1=#REF!,IF($A$1&gt;=#REF!,#REF!,0),0))</f>
        <v>#REF!</v>
      </c>
      <c r="M17" s="127" t="e">
        <f t="shared" ca="1" si="11"/>
        <v>#REF!</v>
      </c>
      <c r="N17" s="33">
        <f ca="1">SUMIF(Производство_План!$A$8:$A$374,$B$1,Производство_План!$AG$8:$AG$374)</f>
        <v>0</v>
      </c>
      <c r="O17" s="35" t="e">
        <f ca="1">SUMIF(#REF!,$B$1,#REF!)</f>
        <v>#REF!</v>
      </c>
      <c r="P17" s="127" t="e">
        <f t="shared" ca="1" si="12"/>
        <v>#REF!</v>
      </c>
      <c r="Q17" s="34">
        <f t="array" aca="1" ref="Q17" ca="1">SUM(IF($B$1=Производство_План!$A$9:$A$374,IF($A$1&gt;=Производство_План!$B$9:$B$374,Производство_План!$AG$9:$AG$374,0),0))</f>
        <v>0</v>
      </c>
      <c r="R17" s="34" t="e">
        <f t="array" aca="1" ref="R17" ca="1">SUM(IF($B$1=#REF!,IF($A$1&gt;=#REF!,#REF!,0),0))</f>
        <v>#REF!</v>
      </c>
      <c r="S17" s="127" t="e">
        <f t="shared" ca="1" si="13"/>
        <v>#REF!</v>
      </c>
    </row>
    <row r="18" spans="1:21">
      <c r="A18" s="13" t="s">
        <v>29</v>
      </c>
      <c r="B18" s="32">
        <f t="shared" ca="1" si="6"/>
        <v>0</v>
      </c>
      <c r="C18" s="35" t="e">
        <f t="shared" ca="1" si="6"/>
        <v>#REF!</v>
      </c>
      <c r="D18" s="127" t="e">
        <f t="shared" ca="1" si="7"/>
        <v>#REF!</v>
      </c>
      <c r="E18" s="27">
        <f t="shared" ca="1" si="8"/>
        <v>0</v>
      </c>
      <c r="F18" s="27" t="e">
        <f t="shared" ca="1" si="8"/>
        <v>#REF!</v>
      </c>
      <c r="G18" s="127" t="e">
        <f t="shared" ca="1" si="9"/>
        <v>#REF!</v>
      </c>
      <c r="H18" s="33">
        <f ca="1">SUMIF(Производство_План!$A$8:$A$374,$B$1,Производство_План!$L$8:$L$374)</f>
        <v>0</v>
      </c>
      <c r="I18" s="35" t="e">
        <f ca="1">SUMIF(#REF!,$B$1,#REF!)</f>
        <v>#REF!</v>
      </c>
      <c r="J18" s="127" t="e">
        <f t="shared" ca="1" si="10"/>
        <v>#REF!</v>
      </c>
      <c r="K18" s="34">
        <f t="array" aca="1" ref="K18" ca="1">SUM(IF($B$1=Производство_План!$A$9:$A$374,IF($A$1&gt;=Производство_План!$B$9:$B$374,Производство_План!$L$9:$L$374,0),0))</f>
        <v>0</v>
      </c>
      <c r="L18" s="34" t="e">
        <f t="array" aca="1" ref="L18" ca="1">SUM(IF($B$1=#REF!,IF($A$1&gt;=#REF!,#REF!,0),0))</f>
        <v>#REF!</v>
      </c>
      <c r="M18" s="127" t="e">
        <f t="shared" ca="1" si="11"/>
        <v>#REF!</v>
      </c>
      <c r="N18" s="33">
        <f ca="1">SUMIF(Производство_План!$A$8:$A$374,$B$1,Производство_План!$AH$8:$AH$374)</f>
        <v>0</v>
      </c>
      <c r="O18" s="35" t="e">
        <f ca="1">SUMIF(#REF!,$B$1,#REF!)</f>
        <v>#REF!</v>
      </c>
      <c r="P18" s="127" t="e">
        <f t="shared" ca="1" si="12"/>
        <v>#REF!</v>
      </c>
      <c r="Q18" s="34">
        <f t="array" aca="1" ref="Q18" ca="1">SUM(IF($B$1=Производство_План!$A$9:$A$374,IF($A$1&gt;=Производство_План!$B$9:$B$374,Производство_План!$AH$9:$AH$374,0),0))</f>
        <v>0</v>
      </c>
      <c r="R18" s="34" t="e">
        <f t="array" aca="1" ref="R18" ca="1">SUM(IF($B$1=#REF!,IF($A$1&gt;=#REF!,#REF!,0),0))</f>
        <v>#REF!</v>
      </c>
      <c r="S18" s="127" t="e">
        <f t="shared" ca="1" si="13"/>
        <v>#REF!</v>
      </c>
    </row>
    <row r="19" spans="1:21">
      <c r="A19" s="13" t="s">
        <v>26</v>
      </c>
      <c r="B19" s="32"/>
      <c r="C19" s="35"/>
      <c r="D19" s="127"/>
      <c r="E19" s="27"/>
      <c r="F19" s="27"/>
      <c r="G19" s="127"/>
      <c r="H19" s="33"/>
      <c r="I19" s="35"/>
      <c r="J19" s="127"/>
      <c r="K19" s="34"/>
      <c r="L19" s="34"/>
      <c r="M19" s="127"/>
      <c r="N19" s="123"/>
      <c r="O19" s="34"/>
      <c r="P19" s="127"/>
      <c r="Q19" s="35"/>
      <c r="R19" s="35"/>
      <c r="S19" s="127"/>
      <c r="T19" s="5"/>
      <c r="U19" s="6"/>
    </row>
    <row r="20" spans="1:21" ht="25.5">
      <c r="A20" s="13" t="s">
        <v>32</v>
      </c>
      <c r="B20" s="32">
        <f t="shared" ref="B20:C30" ca="1" si="14">H20+N20</f>
        <v>0</v>
      </c>
      <c r="C20" s="35" t="e">
        <f t="shared" ca="1" si="14"/>
        <v>#REF!</v>
      </c>
      <c r="D20" s="127" t="e">
        <f t="shared" ref="D20:D30" ca="1" si="15">C20/B20</f>
        <v>#REF!</v>
      </c>
      <c r="E20" s="27">
        <f t="shared" ref="E20:F30" ca="1" si="16">K20+Q20</f>
        <v>0</v>
      </c>
      <c r="F20" s="27" t="e">
        <f t="shared" ca="1" si="16"/>
        <v>#REF!</v>
      </c>
      <c r="G20" s="127" t="e">
        <f t="shared" ref="G20:G30" ca="1" si="17">F20/E20</f>
        <v>#REF!</v>
      </c>
      <c r="H20" s="33">
        <f ca="1">SUMIF(Производство_План!$A$8:$A$374,$B$1,Производство_План!$N$8:$N$374)</f>
        <v>0</v>
      </c>
      <c r="I20" s="35" t="e">
        <f ca="1">SUMIF(#REF!,$B$1,#REF!)</f>
        <v>#REF!</v>
      </c>
      <c r="J20" s="127" t="e">
        <f t="shared" ref="J20:J30" ca="1" si="18">I20/H20</f>
        <v>#REF!</v>
      </c>
      <c r="K20" s="34">
        <f t="array" aca="1" ref="K20" ca="1">SUM(IF($B$1=Производство_План!$A$9:$A$374,IF($A$1&gt;=Производство_План!$B$9:$B$374,Производство_План!$N$9:$N$374,0),0))</f>
        <v>0</v>
      </c>
      <c r="L20" s="34" t="e">
        <f t="array" aca="1" ref="L20" ca="1">SUM(IF($B$1=#REF!,IF($A$1&gt;=#REF!,#REF!,0),0))</f>
        <v>#REF!</v>
      </c>
      <c r="M20" s="127" t="e">
        <f t="shared" ref="M20:M30" ca="1" si="19">L20/K20</f>
        <v>#REF!</v>
      </c>
      <c r="N20" s="33">
        <f ca="1">SUMIF(Производство_План!$A$8:$A$374,$B$1,Производство_План!$AJ$8:$AJ$374)</f>
        <v>0</v>
      </c>
      <c r="O20" s="35" t="e">
        <f ca="1">SUMIF(#REF!,$B$1,#REF!)</f>
        <v>#REF!</v>
      </c>
      <c r="P20" s="127" t="e">
        <f t="shared" ref="P20:P30" ca="1" si="20">O20/N20</f>
        <v>#REF!</v>
      </c>
      <c r="Q20" s="34">
        <f t="array" aca="1" ref="Q20" ca="1">SUM(IF($B$1=Производство_План!$A$9:$A$374,IF($A$1&gt;=Производство_План!$B$9:$B$374,Производство_План!$AJ$9:$AJ$374,0),0))</f>
        <v>0</v>
      </c>
      <c r="R20" s="34" t="e">
        <f t="array" aca="1" ref="R20" ca="1">SUM(IF($B$1=#REF!,IF($A$1&gt;=#REF!,#REF!,0),0))</f>
        <v>#REF!</v>
      </c>
      <c r="S20" s="127" t="e">
        <f t="shared" ref="S20:S30" ca="1" si="21">R20/Q20</f>
        <v>#REF!</v>
      </c>
      <c r="T20" s="5"/>
      <c r="U20" s="6"/>
    </row>
    <row r="21" spans="1:21" ht="25.5">
      <c r="A21" s="13" t="s">
        <v>33</v>
      </c>
      <c r="B21" s="32">
        <f t="shared" ca="1" si="14"/>
        <v>0</v>
      </c>
      <c r="C21" s="35" t="e">
        <f t="shared" ca="1" si="14"/>
        <v>#REF!</v>
      </c>
      <c r="D21" s="127" t="e">
        <f t="shared" ca="1" si="15"/>
        <v>#REF!</v>
      </c>
      <c r="E21" s="27">
        <f t="shared" ca="1" si="16"/>
        <v>0</v>
      </c>
      <c r="F21" s="27" t="e">
        <f t="shared" ca="1" si="16"/>
        <v>#REF!</v>
      </c>
      <c r="G21" s="127" t="e">
        <f t="shared" ca="1" si="17"/>
        <v>#REF!</v>
      </c>
      <c r="H21" s="33">
        <f ca="1">SUMIF(Производство_План!$A$8:$A$374,$B$1,Производство_План!$O$8:$O$374)</f>
        <v>0</v>
      </c>
      <c r="I21" s="35" t="e">
        <f ca="1">SUMIF(#REF!,$B$1,#REF!)</f>
        <v>#REF!</v>
      </c>
      <c r="J21" s="127" t="e">
        <f t="shared" ca="1" si="18"/>
        <v>#REF!</v>
      </c>
      <c r="K21" s="34">
        <f t="array" aca="1" ref="K21" ca="1">SUM(IF($B$1=Производство_План!$A$9:$A$374,IF($A$1&gt;=Производство_План!$B$9:$B$374,Производство_План!$O$9:$O$374,0),0))</f>
        <v>0</v>
      </c>
      <c r="L21" s="34" t="e">
        <f t="array" aca="1" ref="L21" ca="1">SUM(IF($B$1=#REF!,IF($A$1&gt;=#REF!,#REF!,0),0))</f>
        <v>#REF!</v>
      </c>
      <c r="M21" s="127" t="e">
        <f t="shared" ca="1" si="19"/>
        <v>#REF!</v>
      </c>
      <c r="N21" s="33">
        <f ca="1">SUMIF(Производство_План!$A$8:$A$374,$B$1,Производство_План!$AK$8:$AK$374)</f>
        <v>0</v>
      </c>
      <c r="O21" s="35" t="e">
        <f ca="1">SUMIF(#REF!,$B$1,#REF!)</f>
        <v>#REF!</v>
      </c>
      <c r="P21" s="127" t="e">
        <f t="shared" ca="1" si="20"/>
        <v>#REF!</v>
      </c>
      <c r="Q21" s="34">
        <f t="array" aca="1" ref="Q21" ca="1">SUM(IF($B$1=Производство_План!$A$9:$A$374,IF($A$1&gt;=Производство_План!$B$9:$B$374,Производство_План!$AK$9:$AK$374,0),0))</f>
        <v>0</v>
      </c>
      <c r="R21" s="34" t="e">
        <f t="array" aca="1" ref="R21" ca="1">SUM(IF($B$1=#REF!,IF($A$1&gt;=#REF!,#REF!,0),0))</f>
        <v>#REF!</v>
      </c>
      <c r="S21" s="127" t="e">
        <f t="shared" ca="1" si="21"/>
        <v>#REF!</v>
      </c>
      <c r="T21" s="5"/>
      <c r="U21" s="6"/>
    </row>
    <row r="22" spans="1:21" ht="25.5">
      <c r="A22" s="13" t="s">
        <v>34</v>
      </c>
      <c r="B22" s="32">
        <f t="shared" ca="1" si="14"/>
        <v>0</v>
      </c>
      <c r="C22" s="35" t="e">
        <f t="shared" ca="1" si="14"/>
        <v>#REF!</v>
      </c>
      <c r="D22" s="127" t="e">
        <f t="shared" ca="1" si="15"/>
        <v>#REF!</v>
      </c>
      <c r="E22" s="27">
        <f t="shared" ca="1" si="16"/>
        <v>0</v>
      </c>
      <c r="F22" s="27" t="e">
        <f t="shared" ca="1" si="16"/>
        <v>#REF!</v>
      </c>
      <c r="G22" s="127" t="e">
        <f t="shared" ca="1" si="17"/>
        <v>#REF!</v>
      </c>
      <c r="H22" s="33">
        <f ca="1">SUMIF(Производство_План!$A$8:$A$374,$B$1,Производство_План!$P$8:$P$374)</f>
        <v>0</v>
      </c>
      <c r="I22" s="35" t="e">
        <f ca="1">SUMIF(#REF!,$B$1,#REF!)</f>
        <v>#REF!</v>
      </c>
      <c r="J22" s="127" t="e">
        <f t="shared" ca="1" si="18"/>
        <v>#REF!</v>
      </c>
      <c r="K22" s="34">
        <f t="array" aca="1" ref="K22" ca="1">SUM(IF($B$1=Производство_План!$A$9:$A$374,IF($A$1&gt;=Производство_План!$B$9:$B$374,Производство_План!$P$9:$P$374,0),0))</f>
        <v>0</v>
      </c>
      <c r="L22" s="34" t="e">
        <f t="array" aca="1" ref="L22" ca="1">SUM(IF($B$1=#REF!,IF($A$1&gt;=#REF!,#REF!,0),0))</f>
        <v>#REF!</v>
      </c>
      <c r="M22" s="127" t="e">
        <f t="shared" ca="1" si="19"/>
        <v>#REF!</v>
      </c>
      <c r="N22" s="33">
        <f ca="1">SUMIF(Производство_План!$A$8:$A$374,$B$1,Производство_План!$AL$8:$AL$374)</f>
        <v>0</v>
      </c>
      <c r="O22" s="35" t="e">
        <f ca="1">SUMIF(#REF!,$B$1,#REF!)</f>
        <v>#REF!</v>
      </c>
      <c r="P22" s="127" t="e">
        <f t="shared" ca="1" si="20"/>
        <v>#REF!</v>
      </c>
      <c r="Q22" s="34">
        <f t="array" aca="1" ref="Q22" ca="1">SUM(IF($B$1=Производство_План!$A$9:$A$374,IF($A$1&gt;=Производство_План!$B$9:$B$374,Производство_План!$AL$9:$AL$374,0),0))</f>
        <v>0</v>
      </c>
      <c r="R22" s="34" t="e">
        <f t="array" aca="1" ref="R22" ca="1">SUM(IF($B$1=#REF!,IF($A$1&gt;=#REF!,#REF!,0),0))</f>
        <v>#REF!</v>
      </c>
      <c r="S22" s="127" t="e">
        <f t="shared" ca="1" si="21"/>
        <v>#REF!</v>
      </c>
      <c r="T22" s="5"/>
      <c r="U22" s="6"/>
    </row>
    <row r="23" spans="1:21" ht="25.5">
      <c r="A23" s="13" t="s">
        <v>35</v>
      </c>
      <c r="B23" s="32">
        <f t="shared" ca="1" si="14"/>
        <v>0</v>
      </c>
      <c r="C23" s="35" t="e">
        <f t="shared" ca="1" si="14"/>
        <v>#REF!</v>
      </c>
      <c r="D23" s="127" t="e">
        <f t="shared" ca="1" si="15"/>
        <v>#REF!</v>
      </c>
      <c r="E23" s="27">
        <f t="shared" ca="1" si="16"/>
        <v>0</v>
      </c>
      <c r="F23" s="27" t="e">
        <f t="shared" ca="1" si="16"/>
        <v>#REF!</v>
      </c>
      <c r="G23" s="127" t="e">
        <f t="shared" ca="1" si="17"/>
        <v>#REF!</v>
      </c>
      <c r="H23" s="33">
        <f ca="1">SUMIF(Производство_План!$A$8:$A$374,$B$1,Производство_План!$Q$8:$Q$374)</f>
        <v>0</v>
      </c>
      <c r="I23" s="35" t="e">
        <f ca="1">SUMIF(#REF!,$B$1,#REF!)</f>
        <v>#REF!</v>
      </c>
      <c r="J23" s="127" t="e">
        <f t="shared" ca="1" si="18"/>
        <v>#REF!</v>
      </c>
      <c r="K23" s="34">
        <f t="array" aca="1" ref="K23" ca="1">SUM(IF($B$1=Производство_План!$A$9:$A$374,IF($A$1&gt;=Производство_План!$B$9:$B$374,Производство_План!$Q$9:$Q$374,0),0))</f>
        <v>0</v>
      </c>
      <c r="L23" s="34" t="e">
        <f t="array" aca="1" ref="L23" ca="1">SUM(IF($B$1=#REF!,IF($A$1&gt;=#REF!,#REF!,0),0))</f>
        <v>#REF!</v>
      </c>
      <c r="M23" s="127" t="e">
        <f t="shared" ca="1" si="19"/>
        <v>#REF!</v>
      </c>
      <c r="N23" s="33">
        <f ca="1">SUMIF(Производство_План!$A$8:$A$374,$B$1,Производство_План!$AM$8:$AM$374)</f>
        <v>0</v>
      </c>
      <c r="O23" s="35" t="e">
        <f ca="1">SUMIF(#REF!,$B$1,#REF!)</f>
        <v>#REF!</v>
      </c>
      <c r="P23" s="127" t="e">
        <f t="shared" ca="1" si="20"/>
        <v>#REF!</v>
      </c>
      <c r="Q23" s="34">
        <f t="array" aca="1" ref="Q23" ca="1">SUM(IF($B$1=Производство_План!$A$9:$A$374,IF($A$1&gt;=Производство_План!$B$9:$B$374,Производство_План!$AM$9:$AM$374,0),0))</f>
        <v>0</v>
      </c>
      <c r="R23" s="34" t="e">
        <f t="array" aca="1" ref="R23" ca="1">SUM(IF($B$1=#REF!,IF($A$1&gt;=#REF!,#REF!,0),0))</f>
        <v>#REF!</v>
      </c>
      <c r="S23" s="127" t="e">
        <f t="shared" ca="1" si="21"/>
        <v>#REF!</v>
      </c>
      <c r="T23" s="5"/>
      <c r="U23" s="6"/>
    </row>
    <row r="24" spans="1:21" ht="25.5">
      <c r="A24" s="13" t="s">
        <v>36</v>
      </c>
      <c r="B24" s="32">
        <f t="shared" ca="1" si="14"/>
        <v>0</v>
      </c>
      <c r="C24" s="35" t="e">
        <f t="shared" ca="1" si="14"/>
        <v>#REF!</v>
      </c>
      <c r="D24" s="127" t="e">
        <f t="shared" ca="1" si="15"/>
        <v>#REF!</v>
      </c>
      <c r="E24" s="27">
        <f t="shared" ca="1" si="16"/>
        <v>0</v>
      </c>
      <c r="F24" s="27" t="e">
        <f t="shared" ca="1" si="16"/>
        <v>#REF!</v>
      </c>
      <c r="G24" s="127" t="e">
        <f t="shared" ca="1" si="17"/>
        <v>#REF!</v>
      </c>
      <c r="H24" s="33">
        <f ca="1">SUMIF(Производство_План!$A$8:$A$374,$B$1,Производство_План!$R$8:$R$374)</f>
        <v>0</v>
      </c>
      <c r="I24" s="35" t="e">
        <f ca="1">SUMIF(#REF!,$B$1,#REF!)</f>
        <v>#REF!</v>
      </c>
      <c r="J24" s="127" t="e">
        <f t="shared" ca="1" si="18"/>
        <v>#REF!</v>
      </c>
      <c r="K24" s="34">
        <f t="array" aca="1" ref="K24" ca="1">SUM(IF($B$1=Производство_План!$A$9:$A$374,IF($A$1&gt;=Производство_План!$B$9:$B$374,Производство_План!$R$9:$R$374,0),0))</f>
        <v>0</v>
      </c>
      <c r="L24" s="34" t="e">
        <f t="array" aca="1" ref="L24" ca="1">SUM(IF($B$1=#REF!,IF($A$1&gt;=#REF!,#REF!,0),0))</f>
        <v>#REF!</v>
      </c>
      <c r="M24" s="127" t="e">
        <f t="shared" ca="1" si="19"/>
        <v>#REF!</v>
      </c>
      <c r="N24" s="33">
        <f ca="1">SUMIF(Производство_План!$A$8:$A$374,$B$1,Производство_План!$AN$8:$AN$374)</f>
        <v>0</v>
      </c>
      <c r="O24" s="35" t="e">
        <f ca="1">SUMIF(#REF!,$B$1,#REF!)</f>
        <v>#REF!</v>
      </c>
      <c r="P24" s="127" t="e">
        <f t="shared" ca="1" si="20"/>
        <v>#REF!</v>
      </c>
      <c r="Q24" s="34">
        <f t="array" aca="1" ref="Q24" ca="1">SUM(IF($B$1=Производство_План!$A$9:$A$374,IF($A$1&gt;=Производство_План!$B$9:$B$374,Производство_План!$AN$9:$AN$374,0),0))</f>
        <v>0</v>
      </c>
      <c r="R24" s="34" t="e">
        <f t="array" aca="1" ref="R24" ca="1">SUM(IF($B$1=#REF!,IF($A$1&gt;=#REF!,#REF!,0),0))</f>
        <v>#REF!</v>
      </c>
      <c r="S24" s="127" t="e">
        <f t="shared" ca="1" si="21"/>
        <v>#REF!</v>
      </c>
      <c r="T24" s="5"/>
      <c r="U24" s="6"/>
    </row>
    <row r="25" spans="1:21">
      <c r="A25" s="13" t="s">
        <v>37</v>
      </c>
      <c r="B25" s="32">
        <f t="shared" ca="1" si="14"/>
        <v>0</v>
      </c>
      <c r="C25" s="35" t="e">
        <f t="shared" ca="1" si="14"/>
        <v>#REF!</v>
      </c>
      <c r="D25" s="127" t="e">
        <f t="shared" ca="1" si="15"/>
        <v>#REF!</v>
      </c>
      <c r="E25" s="27">
        <f t="shared" ca="1" si="16"/>
        <v>0</v>
      </c>
      <c r="F25" s="27" t="e">
        <f t="shared" ca="1" si="16"/>
        <v>#REF!</v>
      </c>
      <c r="G25" s="127" t="e">
        <f t="shared" ca="1" si="17"/>
        <v>#REF!</v>
      </c>
      <c r="H25" s="33">
        <f ca="1">SUMIF(Производство_План!$A$8:$A$374,$B$1,Производство_План!$S$8:$S$374)</f>
        <v>0</v>
      </c>
      <c r="I25" s="35" t="e">
        <f ca="1">SUMIF(#REF!,$B$1,#REF!)</f>
        <v>#REF!</v>
      </c>
      <c r="J25" s="127" t="e">
        <f t="shared" ca="1" si="18"/>
        <v>#REF!</v>
      </c>
      <c r="K25" s="34">
        <f t="array" aca="1" ref="K25" ca="1">SUM(IF($B$1=Производство_План!$A$9:$A$374,IF($A$1&gt;=Производство_План!$B$9:$B$374,Производство_План!$S$9:$S$374,0),0))</f>
        <v>0</v>
      </c>
      <c r="L25" s="34" t="e">
        <f t="array" aca="1" ref="L25" ca="1">SUM(IF($B$1=#REF!,IF($A$1&gt;=#REF!,#REF!,0),0))</f>
        <v>#REF!</v>
      </c>
      <c r="M25" s="127" t="e">
        <f t="shared" ca="1" si="19"/>
        <v>#REF!</v>
      </c>
      <c r="N25" s="33">
        <f ca="1">SUMIF(Производство_План!$A$8:$A$374,$B$1,Производство_План!$AO$8:$AO$374)</f>
        <v>0</v>
      </c>
      <c r="O25" s="35" t="e">
        <f ca="1">SUMIF(#REF!,$B$1,#REF!)</f>
        <v>#REF!</v>
      </c>
      <c r="P25" s="127" t="e">
        <f t="shared" ca="1" si="20"/>
        <v>#REF!</v>
      </c>
      <c r="Q25" s="34">
        <f t="array" aca="1" ref="Q25" ca="1">SUM(IF($B$1=Производство_План!$A$9:$A$374,IF($A$1&gt;=Производство_План!$B$9:$B$374,Производство_План!$AO$9:$AO$374,0),0))</f>
        <v>0</v>
      </c>
      <c r="R25" s="34" t="e">
        <f t="array" aca="1" ref="R25" ca="1">SUM(IF($B$1=#REF!,IF($A$1&gt;=#REF!,#REF!,0),0))</f>
        <v>#REF!</v>
      </c>
      <c r="S25" s="127" t="e">
        <f t="shared" ca="1" si="21"/>
        <v>#REF!</v>
      </c>
      <c r="T25" s="5"/>
      <c r="U25" s="6"/>
    </row>
    <row r="26" spans="1:21" ht="25.5">
      <c r="A26" s="13" t="s">
        <v>38</v>
      </c>
      <c r="B26" s="32">
        <f t="shared" ca="1" si="14"/>
        <v>0</v>
      </c>
      <c r="C26" s="35" t="e">
        <f t="shared" ca="1" si="14"/>
        <v>#REF!</v>
      </c>
      <c r="D26" s="127" t="e">
        <f t="shared" ca="1" si="15"/>
        <v>#REF!</v>
      </c>
      <c r="E26" s="27">
        <f t="shared" ca="1" si="16"/>
        <v>0</v>
      </c>
      <c r="F26" s="27" t="e">
        <f t="shared" ca="1" si="16"/>
        <v>#REF!</v>
      </c>
      <c r="G26" s="127" t="e">
        <f t="shared" ca="1" si="17"/>
        <v>#REF!</v>
      </c>
      <c r="H26" s="33">
        <f ca="1">SUMIF(Производство_План!$A$8:$A$374,$B$1,Производство_План!$T$8:$T$374)</f>
        <v>0</v>
      </c>
      <c r="I26" s="35" t="e">
        <f ca="1">SUMIF(#REF!,$B$1,#REF!)</f>
        <v>#REF!</v>
      </c>
      <c r="J26" s="127" t="e">
        <f t="shared" ca="1" si="18"/>
        <v>#REF!</v>
      </c>
      <c r="K26" s="34">
        <f t="array" aca="1" ref="K26" ca="1">SUM(IF($B$1=Производство_План!$A$9:$A$374,IF($A$1&gt;=Производство_План!$B$9:$B$374,Производство_План!$T$9:$T$374,0),0))</f>
        <v>0</v>
      </c>
      <c r="L26" s="34" t="e">
        <f t="array" aca="1" ref="L26" ca="1">SUM(IF($B$1=#REF!,IF($A$1&gt;=#REF!,#REF!,0),0))</f>
        <v>#REF!</v>
      </c>
      <c r="M26" s="127" t="e">
        <f t="shared" ca="1" si="19"/>
        <v>#REF!</v>
      </c>
      <c r="N26" s="33">
        <f ca="1">SUMIF(Производство_План!$A$8:$A$374,$B$1,Производство_План!$AP$8:$AP$374)</f>
        <v>0</v>
      </c>
      <c r="O26" s="35" t="e">
        <f ca="1">SUMIF(#REF!,$B$1,#REF!)</f>
        <v>#REF!</v>
      </c>
      <c r="P26" s="127" t="e">
        <f t="shared" ca="1" si="20"/>
        <v>#REF!</v>
      </c>
      <c r="Q26" s="34">
        <f t="array" aca="1" ref="Q26" ca="1">SUM(IF($B$1=Производство_План!$A$9:$A$374,IF($A$1&gt;=Производство_План!$B$9:$B$374,Производство_План!$AP$9:$AP$374,0),0))</f>
        <v>0</v>
      </c>
      <c r="R26" s="34" t="e">
        <f t="array" aca="1" ref="R26" ca="1">SUM(IF($B$1=#REF!,IF($A$1&gt;=#REF!,#REF!,0),0))</f>
        <v>#REF!</v>
      </c>
      <c r="S26" s="127" t="e">
        <f t="shared" ca="1" si="21"/>
        <v>#REF!</v>
      </c>
      <c r="T26" s="5"/>
      <c r="U26" s="6"/>
    </row>
    <row r="27" spans="1:21">
      <c r="A27" s="13" t="s">
        <v>39</v>
      </c>
      <c r="B27" s="32">
        <f t="shared" ca="1" si="14"/>
        <v>0</v>
      </c>
      <c r="C27" s="35" t="e">
        <f t="shared" ca="1" si="14"/>
        <v>#REF!</v>
      </c>
      <c r="D27" s="127" t="e">
        <f t="shared" ca="1" si="15"/>
        <v>#REF!</v>
      </c>
      <c r="E27" s="27">
        <f t="shared" ca="1" si="16"/>
        <v>0</v>
      </c>
      <c r="F27" s="27" t="e">
        <f t="shared" ca="1" si="16"/>
        <v>#REF!</v>
      </c>
      <c r="G27" s="127" t="e">
        <f t="shared" ca="1" si="17"/>
        <v>#REF!</v>
      </c>
      <c r="H27" s="33">
        <f ca="1">SUMIF(Производство_План!$A$8:$A$374,$B$1,Производство_План!$U$8:$U$374)</f>
        <v>0</v>
      </c>
      <c r="I27" s="35" t="e">
        <f ca="1">SUMIF(#REF!,$B$1,#REF!)</f>
        <v>#REF!</v>
      </c>
      <c r="J27" s="127" t="e">
        <f t="shared" ca="1" si="18"/>
        <v>#REF!</v>
      </c>
      <c r="K27" s="34">
        <f t="array" aca="1" ref="K27" ca="1">SUM(IF($B$1=Производство_План!$A$9:$A$374,IF($A$1&gt;=Производство_План!$B$9:$B$374,Производство_План!$U$9:$U$374,0),0))</f>
        <v>0</v>
      </c>
      <c r="L27" s="34" t="e">
        <f t="array" aca="1" ref="L27" ca="1">SUM(IF($B$1=#REF!,IF($A$1&gt;=#REF!,#REF!,0),0))</f>
        <v>#REF!</v>
      </c>
      <c r="M27" s="127" t="e">
        <f t="shared" ca="1" si="19"/>
        <v>#REF!</v>
      </c>
      <c r="N27" s="33">
        <f ca="1">SUMIF(Производство_План!$A$8:$A$374,$B$1,Производство_План!$AQ$8:$AQ$374)</f>
        <v>0</v>
      </c>
      <c r="O27" s="35" t="e">
        <f ca="1">SUMIF(#REF!,$B$1,#REF!)</f>
        <v>#REF!</v>
      </c>
      <c r="P27" s="127" t="e">
        <f t="shared" ca="1" si="20"/>
        <v>#REF!</v>
      </c>
      <c r="Q27" s="34">
        <f t="array" aca="1" ref="Q27" ca="1">SUM(IF($B$1=Производство_План!$A$9:$A$374,IF($A$1&gt;=Производство_План!$B$9:$B$374,Производство_План!$AQ$9:$AQ$374,0),0))</f>
        <v>0</v>
      </c>
      <c r="R27" s="34" t="e">
        <f t="array" aca="1" ref="R27" ca="1">SUM(IF($B$1=#REF!,IF($A$1&gt;=#REF!,#REF!,0),0))</f>
        <v>#REF!</v>
      </c>
      <c r="S27" s="127" t="e">
        <f t="shared" ca="1" si="21"/>
        <v>#REF!</v>
      </c>
      <c r="T27" s="5"/>
      <c r="U27" s="6"/>
    </row>
    <row r="28" spans="1:21" ht="25.5">
      <c r="A28" s="13" t="s">
        <v>40</v>
      </c>
      <c r="B28" s="32">
        <f t="shared" ca="1" si="14"/>
        <v>0</v>
      </c>
      <c r="C28" s="35" t="e">
        <f t="shared" ca="1" si="14"/>
        <v>#REF!</v>
      </c>
      <c r="D28" s="127" t="e">
        <f t="shared" ca="1" si="15"/>
        <v>#REF!</v>
      </c>
      <c r="E28" s="27">
        <f t="shared" ca="1" si="16"/>
        <v>0</v>
      </c>
      <c r="F28" s="27" t="e">
        <f t="shared" ca="1" si="16"/>
        <v>#REF!</v>
      </c>
      <c r="G28" s="127" t="e">
        <f t="shared" ca="1" si="17"/>
        <v>#REF!</v>
      </c>
      <c r="H28" s="33">
        <f ca="1">SUMIF(Производство_План!$A$8:$A$374,$B$1,Производство_План!$V$8:$V$374)</f>
        <v>0</v>
      </c>
      <c r="I28" s="35" t="e">
        <f ca="1">SUMIF(#REF!,$B$1,#REF!)</f>
        <v>#REF!</v>
      </c>
      <c r="J28" s="127" t="e">
        <f t="shared" ca="1" si="18"/>
        <v>#REF!</v>
      </c>
      <c r="K28" s="34">
        <f t="array" aca="1" ref="K28" ca="1">SUM(IF($B$1=Производство_План!$A$9:$A$374,IF($A$1&gt;=Производство_План!$B$9:$B$374,Производство_План!$V$9:$V$374,0),0))</f>
        <v>0</v>
      </c>
      <c r="L28" s="34" t="e">
        <f t="array" aca="1" ref="L28" ca="1">SUM(IF($B$1=#REF!,IF($A$1&gt;=#REF!,#REF!,0),0))</f>
        <v>#REF!</v>
      </c>
      <c r="M28" s="127" t="e">
        <f t="shared" ca="1" si="19"/>
        <v>#REF!</v>
      </c>
      <c r="N28" s="33">
        <f ca="1">SUMIF(Производство_План!$A$8:$A$374,$B$1,Производство_План!$AR$8:$AR$374)</f>
        <v>0</v>
      </c>
      <c r="O28" s="35" t="e">
        <f ca="1">SUMIF(#REF!,$B$1,#REF!)</f>
        <v>#REF!</v>
      </c>
      <c r="P28" s="127" t="e">
        <f t="shared" ca="1" si="20"/>
        <v>#REF!</v>
      </c>
      <c r="Q28" s="34">
        <f t="array" aca="1" ref="Q28" ca="1">SUM(IF($B$1=Производство_План!$A$9:$A$374,IF($A$1&gt;=Производство_План!$B$9:$B$374,Производство_План!$AR$9:$AR$374,0),0))</f>
        <v>0</v>
      </c>
      <c r="R28" s="34" t="e">
        <f t="array" aca="1" ref="R28" ca="1">SUM(IF($B$1=#REF!,IF($A$1&gt;=#REF!,#REF!,0),0))</f>
        <v>#REF!</v>
      </c>
      <c r="S28" s="127" t="e">
        <f t="shared" ca="1" si="21"/>
        <v>#REF!</v>
      </c>
      <c r="T28" s="5"/>
      <c r="U28" s="6"/>
    </row>
    <row r="29" spans="1:21" ht="25.5">
      <c r="A29" s="13" t="s">
        <v>41</v>
      </c>
      <c r="B29" s="32">
        <f t="shared" ca="1" si="14"/>
        <v>0</v>
      </c>
      <c r="C29" s="35" t="e">
        <f t="shared" ca="1" si="14"/>
        <v>#REF!</v>
      </c>
      <c r="D29" s="127" t="e">
        <f t="shared" ca="1" si="15"/>
        <v>#REF!</v>
      </c>
      <c r="E29" s="27">
        <f t="shared" ca="1" si="16"/>
        <v>0</v>
      </c>
      <c r="F29" s="27" t="e">
        <f t="shared" ca="1" si="16"/>
        <v>#REF!</v>
      </c>
      <c r="G29" s="127" t="e">
        <f t="shared" ca="1" si="17"/>
        <v>#REF!</v>
      </c>
      <c r="H29" s="33">
        <f ca="1">SUMIF(Производство_План!$A$8:$A$374,$B$1,Производство_План!$W$8:$W$374)</f>
        <v>0</v>
      </c>
      <c r="I29" s="35" t="e">
        <f ca="1">SUMIF(#REF!,$B$1,#REF!)</f>
        <v>#REF!</v>
      </c>
      <c r="J29" s="127" t="e">
        <f t="shared" ca="1" si="18"/>
        <v>#REF!</v>
      </c>
      <c r="K29" s="34">
        <f t="array" aca="1" ref="K29" ca="1">SUM(IF($B$1=Производство_План!$A$9:$A$374,IF($A$1&gt;=Производство_План!$B$9:$B$374,Производство_План!$W$9:$W$374,0),0))</f>
        <v>0</v>
      </c>
      <c r="L29" s="34" t="e">
        <f t="array" aca="1" ref="L29" ca="1">SUM(IF($B$1=#REF!,IF($A$1&gt;=#REF!,#REF!,0),0))</f>
        <v>#REF!</v>
      </c>
      <c r="M29" s="127" t="e">
        <f t="shared" ca="1" si="19"/>
        <v>#REF!</v>
      </c>
      <c r="N29" s="33">
        <f ca="1">SUMIF(Производство_План!$A$8:$A$374,$B$1,Производство_План!$AS$8:$AS$374)</f>
        <v>0</v>
      </c>
      <c r="O29" s="35" t="e">
        <f ca="1">SUMIF(#REF!,$B$1,#REF!)</f>
        <v>#REF!</v>
      </c>
      <c r="P29" s="127" t="e">
        <f t="shared" ca="1" si="20"/>
        <v>#REF!</v>
      </c>
      <c r="Q29" s="34">
        <f t="array" aca="1" ref="Q29" ca="1">SUM(IF($B$1=Производство_План!$A$9:$A$374,IF($A$1&gt;=Производство_План!$B$9:$B$374,Производство_План!$AS$9:$AS$374,0),0))</f>
        <v>0</v>
      </c>
      <c r="R29" s="34" t="e">
        <f t="array" aca="1" ref="R29" ca="1">SUM(IF($B$1=#REF!,IF($A$1&gt;=#REF!,#REF!,0),0))</f>
        <v>#REF!</v>
      </c>
      <c r="S29" s="127" t="e">
        <f t="shared" ca="1" si="21"/>
        <v>#REF!</v>
      </c>
      <c r="T29" s="5"/>
      <c r="U29" s="6"/>
    </row>
    <row r="30" spans="1:21" ht="26.25" thickBot="1">
      <c r="A30" s="14" t="s">
        <v>42</v>
      </c>
      <c r="B30" s="39">
        <f t="shared" ca="1" si="14"/>
        <v>0</v>
      </c>
      <c r="C30" s="40" t="e">
        <f t="shared" ca="1" si="14"/>
        <v>#REF!</v>
      </c>
      <c r="D30" s="128" t="e">
        <f t="shared" ca="1" si="15"/>
        <v>#REF!</v>
      </c>
      <c r="E30" s="40">
        <f t="shared" ca="1" si="16"/>
        <v>0</v>
      </c>
      <c r="F30" s="40" t="e">
        <f t="shared" ca="1" si="16"/>
        <v>#REF!</v>
      </c>
      <c r="G30" s="128" t="e">
        <f t="shared" ca="1" si="17"/>
        <v>#REF!</v>
      </c>
      <c r="H30" s="42">
        <f ca="1">SUMIF(Производство_План!$A$8:$A$374,$B$1,Производство_План!$X$8:$X$374)</f>
        <v>0</v>
      </c>
      <c r="I30" s="40" t="e">
        <f ca="1">SUMIF(#REF!,$B$1,#REF!)</f>
        <v>#REF!</v>
      </c>
      <c r="J30" s="128" t="e">
        <f t="shared" ca="1" si="18"/>
        <v>#REF!</v>
      </c>
      <c r="K30" s="120">
        <f t="array" aca="1" ref="K30" ca="1">SUM(IF($B$1=Производство_План!$A$9:$A$374,IF($A$1&gt;=Производство_План!$B$9:$B$374,Производство_План!$X$9:$X$374,0),0))</f>
        <v>0</v>
      </c>
      <c r="L30" s="120" t="e">
        <f t="array" aca="1" ref="L30" ca="1">SUM(IF($B$1=#REF!,IF($A$1&gt;=#REF!,#REF!,0),0))</f>
        <v>#REF!</v>
      </c>
      <c r="M30" s="128" t="e">
        <f t="shared" ca="1" si="19"/>
        <v>#REF!</v>
      </c>
      <c r="N30" s="42">
        <f ca="1">SUMIF(Производство_План!$A$8:$A$374,$B$1,Производство_План!$AT$8:$AT$374)</f>
        <v>0</v>
      </c>
      <c r="O30" s="40" t="e">
        <f ca="1">SUMIF(#REF!,$B$1,#REF!)</f>
        <v>#REF!</v>
      </c>
      <c r="P30" s="128" t="e">
        <f t="shared" ca="1" si="20"/>
        <v>#REF!</v>
      </c>
      <c r="Q30" s="120">
        <f t="array" aca="1" ref="Q30" ca="1">SUM(IF($B$1=Производство_План!$A$9:$A$374,IF($A$1&gt;=Производство_План!$B$9:$B$374,Производство_План!$AT$9:$AT$374,0),0))</f>
        <v>0</v>
      </c>
      <c r="R30" s="120" t="e">
        <f t="array" aca="1" ref="R30" ca="1">SUM(IF($B$1=#REF!,IF($A$1&gt;=#REF!,#REF!,0),0))</f>
        <v>#REF!</v>
      </c>
      <c r="S30" s="128" t="e">
        <f t="shared" ca="1" si="21"/>
        <v>#REF!</v>
      </c>
      <c r="T30" s="5"/>
      <c r="U30" s="6"/>
    </row>
    <row r="31" spans="1:21">
      <c r="A31" s="19"/>
      <c r="B31" s="19"/>
      <c r="C31" s="20"/>
      <c r="D31" s="20"/>
      <c r="E31" s="20"/>
      <c r="F31" s="20"/>
      <c r="G31" s="20"/>
      <c r="H31" s="20"/>
      <c r="I31" s="20"/>
      <c r="J31" s="20"/>
      <c r="K31" s="20"/>
      <c r="L31" s="20"/>
      <c r="M31" s="20"/>
      <c r="N31" s="20"/>
      <c r="O31" s="20"/>
      <c r="P31" s="20"/>
      <c r="Q31" s="20"/>
      <c r="R31" s="20"/>
      <c r="S31" s="20"/>
      <c r="T31" s="5"/>
      <c r="U31" s="6"/>
    </row>
    <row r="32" spans="1:21">
      <c r="A32" s="4" t="s">
        <v>1</v>
      </c>
      <c r="B32" s="5"/>
      <c r="C32" s="6"/>
      <c r="D32" s="1"/>
      <c r="E32" s="1"/>
      <c r="L32" s="7" t="s">
        <v>91</v>
      </c>
    </row>
    <row r="33" spans="1:19" ht="51" customHeight="1">
      <c r="A33" s="9" t="s">
        <v>6</v>
      </c>
      <c r="B33" s="241" t="s">
        <v>112</v>
      </c>
      <c r="C33" s="241" t="s">
        <v>111</v>
      </c>
      <c r="D33" s="241" t="s">
        <v>63</v>
      </c>
      <c r="E33" s="241"/>
      <c r="F33" s="241" t="s">
        <v>73</v>
      </c>
      <c r="G33" s="82" t="s">
        <v>64</v>
      </c>
      <c r="H33" s="82" t="s">
        <v>65</v>
      </c>
      <c r="L33" s="785" t="s">
        <v>12</v>
      </c>
      <c r="M33" s="785"/>
      <c r="N33" s="785"/>
      <c r="O33" s="785"/>
      <c r="P33" s="785"/>
      <c r="Q33" s="785"/>
      <c r="R33" s="785"/>
      <c r="S33" s="248" t="s">
        <v>10</v>
      </c>
    </row>
    <row r="34" spans="1:19" ht="12.75" customHeight="1">
      <c r="A34" s="9" t="s">
        <v>11</v>
      </c>
      <c r="B34" s="10">
        <v>3</v>
      </c>
      <c r="C34" s="10">
        <v>3</v>
      </c>
      <c r="D34" s="97"/>
      <c r="E34" s="97"/>
      <c r="F34" s="97"/>
      <c r="G34" s="103">
        <f ca="1">'Отчет по произв за  смену 1'!D32</f>
        <v>0</v>
      </c>
      <c r="H34" s="103">
        <f ca="1">'Отчет по произв за  смену 2'!D32</f>
        <v>0</v>
      </c>
      <c r="L34" s="104">
        <f>'Отчет по произв за  смену 1'!F32</f>
        <v>0</v>
      </c>
      <c r="M34" s="104">
        <f>'Отчет по произв за  смену 1'!G32</f>
        <v>0</v>
      </c>
      <c r="N34" s="104"/>
      <c r="O34" s="104"/>
      <c r="P34" s="104"/>
      <c r="Q34" s="104">
        <f>'Отчет по произв за  смену 2'!F32</f>
        <v>0</v>
      </c>
      <c r="R34" s="104">
        <f>'Отчет по произв за  смену 2'!G32</f>
        <v>0</v>
      </c>
      <c r="S34" s="104">
        <f>'Отчет по произв за  смену 1'!H32</f>
        <v>0</v>
      </c>
    </row>
    <row r="35" spans="1:19">
      <c r="A35" s="9" t="s">
        <v>13</v>
      </c>
      <c r="B35" s="10">
        <v>2</v>
      </c>
      <c r="C35" s="10">
        <v>2</v>
      </c>
      <c r="D35" s="97"/>
      <c r="E35" s="97"/>
      <c r="F35" s="97"/>
      <c r="G35" s="103">
        <f ca="1">'Отчет по произв за  смену 1'!D33</f>
        <v>0</v>
      </c>
      <c r="H35" s="103">
        <f ca="1">'Отчет по произв за  смену 2'!D33</f>
        <v>0</v>
      </c>
      <c r="L35" s="104">
        <f>'Отчет по произв за  смену 1'!F33</f>
        <v>0</v>
      </c>
      <c r="M35" s="104">
        <f>'Отчет по произв за  смену 1'!G33</f>
        <v>0</v>
      </c>
      <c r="N35" s="104"/>
      <c r="O35" s="104"/>
      <c r="P35" s="104"/>
      <c r="Q35" s="104">
        <f>'Отчет по произв за  смену 2'!F33</f>
        <v>0</v>
      </c>
      <c r="R35" s="104">
        <f>'Отчет по произв за  смену 2'!G33</f>
        <v>0</v>
      </c>
      <c r="S35" s="104">
        <f>'Отчет по произв за  смену 1'!H33</f>
        <v>0</v>
      </c>
    </row>
    <row r="36" spans="1:19" ht="12.75" customHeight="1">
      <c r="A36" s="9" t="s">
        <v>14</v>
      </c>
      <c r="B36" s="10">
        <v>4</v>
      </c>
      <c r="C36" s="10">
        <v>4</v>
      </c>
      <c r="D36" s="97"/>
      <c r="E36" s="97"/>
      <c r="F36" s="97"/>
      <c r="G36" s="103">
        <f ca="1">'Отчет по произв за  смену 1'!D34</f>
        <v>0</v>
      </c>
      <c r="H36" s="103">
        <f ca="1">'Отчет по произв за  смену 2'!D34</f>
        <v>0</v>
      </c>
      <c r="L36" s="104">
        <f>'Отчет по произв за  смену 1'!F34</f>
        <v>0</v>
      </c>
      <c r="M36" s="104">
        <f>'Отчет по произв за  смену 1'!G34</f>
        <v>0</v>
      </c>
      <c r="N36" s="104"/>
      <c r="O36" s="104"/>
      <c r="P36" s="104"/>
      <c r="Q36" s="104">
        <f>'Отчет по произв за  смену 2'!F34</f>
        <v>0</v>
      </c>
      <c r="R36" s="104">
        <f>'Отчет по произв за  смену 2'!G34</f>
        <v>0</v>
      </c>
      <c r="S36" s="104">
        <f>'Отчет по произв за  смену 1'!H34</f>
        <v>0</v>
      </c>
    </row>
    <row r="37" spans="1:19">
      <c r="A37" s="9" t="s">
        <v>16</v>
      </c>
      <c r="B37" s="10">
        <v>2</v>
      </c>
      <c r="C37" s="10">
        <v>2</v>
      </c>
      <c r="D37" s="97"/>
      <c r="E37" s="97"/>
      <c r="F37" s="97"/>
      <c r="G37" s="103">
        <f ca="1">'Отчет по произв за  смену 1'!D35</f>
        <v>0</v>
      </c>
      <c r="H37" s="103">
        <f ca="1">'Отчет по произв за  смену 2'!D35</f>
        <v>0</v>
      </c>
      <c r="L37" s="104">
        <f>'Отчет по произв за  смену 1'!F35</f>
        <v>0</v>
      </c>
      <c r="M37" s="104">
        <f>'Отчет по произв за  смену 1'!G35</f>
        <v>0</v>
      </c>
      <c r="N37" s="104"/>
      <c r="O37" s="104"/>
      <c r="P37" s="104"/>
      <c r="Q37" s="104">
        <f>'Отчет по произв за  смену 2'!F35</f>
        <v>0</v>
      </c>
      <c r="R37" s="104">
        <f>'Отчет по произв за  смену 2'!G35</f>
        <v>0</v>
      </c>
      <c r="S37" s="104">
        <f>'Отчет по произв за  смену 1'!H35</f>
        <v>0</v>
      </c>
    </row>
    <row r="38" spans="1:19">
      <c r="A38" s="9" t="s">
        <v>18</v>
      </c>
      <c r="B38" s="10">
        <v>4</v>
      </c>
      <c r="C38" s="10">
        <v>4</v>
      </c>
      <c r="D38" s="97"/>
      <c r="E38" s="97"/>
      <c r="F38" s="97"/>
      <c r="G38" s="103">
        <f ca="1">'Отчет по произв за  смену 1'!D36</f>
        <v>0</v>
      </c>
      <c r="H38" s="103">
        <f ca="1">'Отчет по произв за  смену 2'!D36</f>
        <v>0</v>
      </c>
      <c r="L38" s="104">
        <f>'Отчет по произв за  смену 1'!F36</f>
        <v>0</v>
      </c>
      <c r="M38" s="104">
        <f>'Отчет по произв за  смену 1'!G36</f>
        <v>0</v>
      </c>
      <c r="N38" s="104"/>
      <c r="O38" s="104"/>
      <c r="P38" s="104"/>
      <c r="Q38" s="104">
        <f>'Отчет по произв за  смену 2'!F36</f>
        <v>0</v>
      </c>
      <c r="R38" s="104">
        <f>'Отчет по произв за  смену 2'!G36</f>
        <v>0</v>
      </c>
      <c r="S38" s="104">
        <f>'Отчет по произв за  смену 1'!H36</f>
        <v>0</v>
      </c>
    </row>
    <row r="39" spans="1:19">
      <c r="A39" s="9" t="s">
        <v>20</v>
      </c>
      <c r="B39" s="10">
        <v>2</v>
      </c>
      <c r="C39" s="10">
        <v>2</v>
      </c>
      <c r="D39" s="97"/>
      <c r="E39" s="97"/>
      <c r="F39" s="97"/>
      <c r="G39" s="103">
        <f ca="1">'Отчет по произв за  смену 1'!D37</f>
        <v>0</v>
      </c>
      <c r="H39" s="103">
        <f ca="1">'Отчет по произв за  смену 2'!D37</f>
        <v>0</v>
      </c>
      <c r="L39" s="104">
        <f>'Отчет по произв за  смену 1'!F37</f>
        <v>0</v>
      </c>
      <c r="M39" s="104">
        <f>'Отчет по произв за  смену 1'!G37</f>
        <v>0</v>
      </c>
      <c r="N39" s="104"/>
      <c r="O39" s="104"/>
      <c r="P39" s="104"/>
      <c r="Q39" s="104">
        <f>'Отчет по произв за  смену 2'!F37</f>
        <v>0</v>
      </c>
      <c r="R39" s="104">
        <f>'Отчет по произв за  смену 2'!G37</f>
        <v>0</v>
      </c>
      <c r="S39" s="104">
        <f>'Отчет по произв за  смену 1'!H37</f>
        <v>0</v>
      </c>
    </row>
    <row r="40" spans="1:19">
      <c r="A40" s="9" t="s">
        <v>22</v>
      </c>
      <c r="B40" s="10">
        <v>2</v>
      </c>
      <c r="C40" s="10">
        <v>2</v>
      </c>
      <c r="D40" s="97"/>
      <c r="E40" s="97"/>
      <c r="F40" s="97"/>
      <c r="G40" s="103">
        <f ca="1">'Отчет по произв за  смену 1'!D38</f>
        <v>0</v>
      </c>
      <c r="H40" s="103">
        <f ca="1">'Отчет по произв за  смену 2'!D38</f>
        <v>0</v>
      </c>
      <c r="L40" s="104">
        <f>'Отчет по произв за  смену 1'!F38</f>
        <v>0</v>
      </c>
      <c r="M40" s="104">
        <f>'Отчет по произв за  смену 1'!G38</f>
        <v>0</v>
      </c>
      <c r="N40" s="104"/>
      <c r="O40" s="104"/>
      <c r="P40" s="104"/>
      <c r="Q40" s="104">
        <f>'Отчет по произв за  смену 2'!F38</f>
        <v>0</v>
      </c>
      <c r="R40" s="104">
        <f>'Отчет по произв за  смену 2'!G38</f>
        <v>0</v>
      </c>
      <c r="S40" s="104">
        <f>'Отчет по произв за  смену 1'!H38</f>
        <v>0</v>
      </c>
    </row>
    <row r="41" spans="1:19">
      <c r="A41" s="9" t="s">
        <v>24</v>
      </c>
      <c r="B41" s="10">
        <v>3</v>
      </c>
      <c r="C41" s="10">
        <v>3</v>
      </c>
      <c r="D41" s="97"/>
      <c r="E41" s="97"/>
      <c r="F41" s="97"/>
      <c r="G41" s="103">
        <f ca="1">'Отчет по произв за  смену 1'!D39</f>
        <v>0</v>
      </c>
      <c r="H41" s="103">
        <f ca="1">'Отчет по произв за  смену 2'!D39</f>
        <v>0</v>
      </c>
      <c r="L41" s="104">
        <f>'Отчет по произв за  смену 1'!F39</f>
        <v>0</v>
      </c>
      <c r="M41" s="104">
        <f>'Отчет по произв за  смену 1'!G39</f>
        <v>0</v>
      </c>
      <c r="N41" s="104"/>
      <c r="O41" s="104"/>
      <c r="P41" s="104"/>
      <c r="Q41" s="104">
        <f>'Отчет по произв за  смену 2'!F39</f>
        <v>0</v>
      </c>
      <c r="R41" s="104">
        <f>'Отчет по произв за  смену 2'!G39</f>
        <v>0</v>
      </c>
      <c r="S41" s="104">
        <f>'Отчет по произв за  смену 1'!H39</f>
        <v>0</v>
      </c>
    </row>
    <row r="42" spans="1:19">
      <c r="A42" s="9" t="s">
        <v>26</v>
      </c>
      <c r="B42" s="10">
        <v>2</v>
      </c>
      <c r="C42" s="10">
        <v>2</v>
      </c>
      <c r="D42" s="97"/>
      <c r="E42" s="97"/>
      <c r="F42" s="97"/>
      <c r="G42" s="103">
        <f ca="1">'Отчет по произв за  смену 1'!D40</f>
        <v>0</v>
      </c>
      <c r="H42" s="103">
        <f ca="1">'Отчет по произв за  смену 2'!D40</f>
        <v>0</v>
      </c>
      <c r="L42" s="104">
        <f>'Отчет по произв за  смену 1'!F40</f>
        <v>0</v>
      </c>
      <c r="M42" s="104">
        <f>'Отчет по произв за  смену 1'!G40</f>
        <v>0</v>
      </c>
      <c r="N42" s="104"/>
      <c r="O42" s="104"/>
      <c r="P42" s="104"/>
      <c r="Q42" s="104">
        <f>'Отчет по произв за  смену 2'!F40</f>
        <v>0</v>
      </c>
      <c r="R42" s="104">
        <f>'Отчет по произв за  смену 2'!G40</f>
        <v>0</v>
      </c>
      <c r="S42" s="104">
        <f>'Отчет по произв за  смену 1'!H40</f>
        <v>0</v>
      </c>
    </row>
    <row r="43" spans="1:19">
      <c r="A43" s="9" t="s">
        <v>28</v>
      </c>
      <c r="B43" s="10">
        <v>3</v>
      </c>
      <c r="C43" s="10">
        <v>3</v>
      </c>
      <c r="D43" s="97"/>
      <c r="E43" s="97"/>
      <c r="F43" s="97"/>
      <c r="G43" s="103">
        <f ca="1">'Отчет по произв за  смену 1'!D41</f>
        <v>0</v>
      </c>
      <c r="H43" s="103">
        <f ca="1">'Отчет по произв за  смену 2'!D41</f>
        <v>0</v>
      </c>
      <c r="L43" s="104">
        <f>'Отчет по произв за  смену 1'!F41</f>
        <v>0</v>
      </c>
      <c r="M43" s="104">
        <f>'Отчет по произв за  смену 1'!G41</f>
        <v>0</v>
      </c>
      <c r="N43" s="104"/>
      <c r="O43" s="104"/>
      <c r="P43" s="104"/>
      <c r="Q43" s="104">
        <f>'Отчет по произв за  смену 2'!F41</f>
        <v>0</v>
      </c>
      <c r="R43" s="104">
        <f>'Отчет по произв за  смену 2'!G41</f>
        <v>0</v>
      </c>
      <c r="S43" s="104">
        <f>'Отчет по произв за  смену 1'!H41</f>
        <v>0</v>
      </c>
    </row>
    <row r="44" spans="1:19">
      <c r="A44" s="9" t="s">
        <v>30</v>
      </c>
      <c r="B44" s="10">
        <v>2</v>
      </c>
      <c r="C44" s="10">
        <v>2</v>
      </c>
      <c r="D44" s="97"/>
      <c r="E44" s="97"/>
      <c r="F44" s="97"/>
      <c r="G44" s="103">
        <f ca="1">'Отчет по произв за  смену 1'!D42</f>
        <v>0</v>
      </c>
      <c r="H44" s="103">
        <f ca="1">'Отчет по произв за  смену 2'!D42</f>
        <v>0</v>
      </c>
      <c r="L44" s="104">
        <f>'Отчет по произв за  смену 1'!F42</f>
        <v>0</v>
      </c>
      <c r="M44" s="104">
        <f>'Отчет по произв за  смену 1'!G42</f>
        <v>0</v>
      </c>
      <c r="N44" s="104"/>
      <c r="O44" s="104"/>
      <c r="P44" s="104"/>
      <c r="Q44" s="104">
        <f>'Отчет по произв за  смену 2'!F42</f>
        <v>0</v>
      </c>
      <c r="R44" s="104">
        <f>'Отчет по произв за  смену 2'!G42</f>
        <v>0</v>
      </c>
      <c r="S44" s="104">
        <f>'Отчет по произв за  смену 1'!H42</f>
        <v>0</v>
      </c>
    </row>
    <row r="45" spans="1:19">
      <c r="A45" s="9" t="s">
        <v>31</v>
      </c>
      <c r="B45" s="10">
        <v>6</v>
      </c>
      <c r="C45" s="10">
        <v>3</v>
      </c>
      <c r="D45" s="97"/>
      <c r="E45" s="97"/>
      <c r="F45" s="97"/>
      <c r="G45" s="103">
        <f ca="1">'Отчет по произв за  смену 1'!D43</f>
        <v>0</v>
      </c>
      <c r="H45" s="103">
        <f ca="1">'Отчет по произв за  смену 2'!D43</f>
        <v>0</v>
      </c>
      <c r="L45" s="104">
        <f>'Отчет по произв за  смену 1'!F43</f>
        <v>0</v>
      </c>
      <c r="M45" s="104">
        <f>'Отчет по произв за  смену 1'!G43</f>
        <v>0</v>
      </c>
      <c r="N45" s="104"/>
      <c r="O45" s="104"/>
      <c r="P45" s="104"/>
      <c r="Q45" s="104">
        <f>'Отчет по произв за  смену 2'!F43</f>
        <v>0</v>
      </c>
      <c r="R45" s="104">
        <f>'Отчет по произв за  смену 2'!G43</f>
        <v>0</v>
      </c>
      <c r="S45" s="104">
        <f>'Отчет по произв за  смену 1'!H43</f>
        <v>0</v>
      </c>
    </row>
    <row r="47" spans="1:19">
      <c r="A47" s="7" t="s">
        <v>2</v>
      </c>
    </row>
    <row r="48" spans="1:19" ht="14.25" customHeight="1">
      <c r="A48" s="21" t="s">
        <v>6</v>
      </c>
      <c r="B48" s="785" t="s">
        <v>8</v>
      </c>
      <c r="C48" s="785"/>
      <c r="D48" s="785"/>
      <c r="E48" s="785"/>
      <c r="F48" s="785"/>
      <c r="G48" s="785"/>
      <c r="H48" s="785"/>
      <c r="I48" s="785"/>
      <c r="J48" s="241"/>
      <c r="K48" s="241"/>
      <c r="L48" s="785" t="s">
        <v>9</v>
      </c>
      <c r="M48" s="785"/>
      <c r="N48" s="785"/>
      <c r="O48" s="785"/>
      <c r="P48" s="785"/>
      <c r="Q48" s="785"/>
      <c r="R48" s="785"/>
      <c r="S48" s="785"/>
    </row>
    <row r="49" spans="1:19" ht="26.25" customHeight="1">
      <c r="A49" s="206" t="s">
        <v>11</v>
      </c>
      <c r="B49" s="760" t="str">
        <f>"1-ая смена - "&amp;'Отчет по произв за  смену 1'!B47:H47&amp;" | 2-ая смена - "&amp;'Отчет по произв за  смену 2'!B47:H47</f>
        <v xml:space="preserve">1-ая смена -  | 2-ая смена - </v>
      </c>
      <c r="C49" s="760"/>
      <c r="D49" s="760"/>
      <c r="E49" s="760"/>
      <c r="F49" s="760"/>
      <c r="G49" s="760"/>
      <c r="H49" s="760"/>
      <c r="I49" s="760"/>
      <c r="J49" s="243"/>
      <c r="K49" s="243"/>
      <c r="L49" s="777" t="str">
        <f>"1-ая смена - "&amp;'Отчет по произв за  смену 1'!I47:O47&amp;" | 2-ая смена - "&amp;'Отчет по произв за  смену 2'!I47:O47</f>
        <v xml:space="preserve">1-ая смена -  | 2-ая смена - </v>
      </c>
      <c r="M49" s="777"/>
      <c r="N49" s="777"/>
      <c r="O49" s="777"/>
      <c r="P49" s="777"/>
      <c r="Q49" s="777"/>
      <c r="R49" s="777"/>
      <c r="S49" s="777"/>
    </row>
    <row r="50" spans="1:19" ht="26.25" customHeight="1">
      <c r="A50" s="9" t="s">
        <v>13</v>
      </c>
      <c r="B50" s="760" t="str">
        <f>"1-ая смена - "&amp;'Отчет по произв за  смену 1'!B48:H48&amp;" | 2-ая смена - "&amp;'Отчет по произв за  смену 2'!B48:H48</f>
        <v xml:space="preserve">1-ая смена -  | 2-ая смена - </v>
      </c>
      <c r="C50" s="760"/>
      <c r="D50" s="760"/>
      <c r="E50" s="760"/>
      <c r="F50" s="760"/>
      <c r="G50" s="760"/>
      <c r="H50" s="760"/>
      <c r="I50" s="760"/>
      <c r="J50" s="243"/>
      <c r="K50" s="243"/>
      <c r="L50" s="777" t="str">
        <f>"1-ая смена - "&amp;'Отчет по произв за  смену 1'!I48:O48&amp;" | 2-ая смена - "&amp;'Отчет по произв за  смену 2'!I48:O48</f>
        <v xml:space="preserve">1-ая смена -  | 2-ая смена - </v>
      </c>
      <c r="M50" s="777"/>
      <c r="N50" s="777"/>
      <c r="O50" s="777"/>
      <c r="P50" s="777"/>
      <c r="Q50" s="777"/>
      <c r="R50" s="777"/>
      <c r="S50" s="777"/>
    </row>
    <row r="51" spans="1:19" ht="26.25" customHeight="1">
      <c r="A51" s="9" t="s">
        <v>14</v>
      </c>
      <c r="B51" s="760" t="str">
        <f>"1-ая смена - "&amp;'Отчет по произв за  смену 1'!B49:H49&amp;" | 2-ая смена - "&amp;'Отчет по произв за  смену 2'!B49:H49</f>
        <v xml:space="preserve">1-ая смена -  | 2-ая смена - </v>
      </c>
      <c r="C51" s="760"/>
      <c r="D51" s="760"/>
      <c r="E51" s="760"/>
      <c r="F51" s="760"/>
      <c r="G51" s="760"/>
      <c r="H51" s="760"/>
      <c r="I51" s="760"/>
      <c r="J51" s="243"/>
      <c r="K51" s="243"/>
      <c r="L51" s="777" t="str">
        <f>"1-ая смена - "&amp;'Отчет по произв за  смену 1'!I49:O49&amp;" | 2-ая смена - "&amp;'Отчет по произв за  смену 2'!I49:O49</f>
        <v xml:space="preserve">1-ая смена -  | 2-ая смена - </v>
      </c>
      <c r="M51" s="777"/>
      <c r="N51" s="777"/>
      <c r="O51" s="777"/>
      <c r="P51" s="777"/>
      <c r="Q51" s="777"/>
      <c r="R51" s="777"/>
      <c r="S51" s="777"/>
    </row>
    <row r="52" spans="1:19" ht="26.25" customHeight="1">
      <c r="A52" s="9" t="s">
        <v>16</v>
      </c>
      <c r="B52" s="760" t="str">
        <f>"1-ая смена - "&amp;'Отчет по произв за  смену 1'!B50:H50&amp;" | 2-ая смена - "&amp;'Отчет по произв за  смену 2'!B50:H50</f>
        <v xml:space="preserve">1-ая смена -  | 2-ая смена - </v>
      </c>
      <c r="C52" s="760"/>
      <c r="D52" s="760"/>
      <c r="E52" s="760"/>
      <c r="F52" s="760"/>
      <c r="G52" s="760"/>
      <c r="H52" s="760"/>
      <c r="I52" s="760"/>
      <c r="J52" s="243"/>
      <c r="K52" s="243"/>
      <c r="L52" s="777" t="str">
        <f>"1-ая смена - "&amp;'Отчет по произв за  смену 1'!I50:O50&amp;" | 2-ая смена - "&amp;'Отчет по произв за  смену 2'!I50:O50</f>
        <v xml:space="preserve">1-ая смена -  | 2-ая смена - </v>
      </c>
      <c r="M52" s="777"/>
      <c r="N52" s="777"/>
      <c r="O52" s="777"/>
      <c r="P52" s="777"/>
      <c r="Q52" s="777"/>
      <c r="R52" s="777"/>
      <c r="S52" s="777"/>
    </row>
    <row r="53" spans="1:19" ht="26.25" customHeight="1">
      <c r="A53" s="9" t="s">
        <v>18</v>
      </c>
      <c r="B53" s="760" t="str">
        <f>"1-ая смена - "&amp;'Отчет по произв за  смену 1'!B51:H51&amp;" | 2-ая смена - "&amp;'Отчет по произв за  смену 2'!B51:H51</f>
        <v xml:space="preserve">1-ая смена -  | 2-ая смена - </v>
      </c>
      <c r="C53" s="760"/>
      <c r="D53" s="760"/>
      <c r="E53" s="760"/>
      <c r="F53" s="760"/>
      <c r="G53" s="760"/>
      <c r="H53" s="760"/>
      <c r="I53" s="760"/>
      <c r="J53" s="243"/>
      <c r="K53" s="243"/>
      <c r="L53" s="777" t="str">
        <f>"1-ая смена - "&amp;'Отчет по произв за  смену 1'!I51:O51&amp;" | 2-ая смена - "&amp;'Отчет по произв за  смену 2'!I51:O51</f>
        <v xml:space="preserve">1-ая смена -  | 2-ая смена - </v>
      </c>
      <c r="M53" s="777"/>
      <c r="N53" s="777"/>
      <c r="O53" s="777"/>
      <c r="P53" s="777"/>
      <c r="Q53" s="777"/>
      <c r="R53" s="777"/>
      <c r="S53" s="777"/>
    </row>
    <row r="54" spans="1:19" ht="26.25" customHeight="1">
      <c r="A54" s="9" t="s">
        <v>20</v>
      </c>
      <c r="B54" s="760" t="str">
        <f>"1-ая смена - "&amp;'Отчет по произв за  смену 1'!B52:H52&amp;" | 2-ая смена - "&amp;'Отчет по произв за  смену 2'!B52:H52</f>
        <v xml:space="preserve">1-ая смена -  | 2-ая смена - </v>
      </c>
      <c r="C54" s="760"/>
      <c r="D54" s="760"/>
      <c r="E54" s="760"/>
      <c r="F54" s="760"/>
      <c r="G54" s="760"/>
      <c r="H54" s="760"/>
      <c r="I54" s="760"/>
      <c r="J54" s="243"/>
      <c r="K54" s="243"/>
      <c r="L54" s="777" t="str">
        <f>"1-ая смена - "&amp;'Отчет по произв за  смену 1'!I52:O52&amp;" | 2-ая смена - "&amp;'Отчет по произв за  смену 2'!I52:O52</f>
        <v xml:space="preserve">1-ая смена -  | 2-ая смена - </v>
      </c>
      <c r="M54" s="777"/>
      <c r="N54" s="777"/>
      <c r="O54" s="777"/>
      <c r="P54" s="777"/>
      <c r="Q54" s="777"/>
      <c r="R54" s="777"/>
      <c r="S54" s="777"/>
    </row>
    <row r="55" spans="1:19" ht="26.25" customHeight="1">
      <c r="A55" s="9" t="s">
        <v>22</v>
      </c>
      <c r="B55" s="760" t="str">
        <f>"1-ая смена - "&amp;'Отчет по произв за  смену 1'!B53:H53&amp;" | 2-ая смена - "&amp;'Отчет по произв за  смену 2'!B53:H53</f>
        <v xml:space="preserve">1-ая смена -  | 2-ая смена - </v>
      </c>
      <c r="C55" s="760"/>
      <c r="D55" s="760"/>
      <c r="E55" s="760"/>
      <c r="F55" s="760"/>
      <c r="G55" s="760"/>
      <c r="H55" s="760"/>
      <c r="I55" s="760"/>
      <c r="J55" s="243"/>
      <c r="K55" s="243"/>
      <c r="L55" s="777" t="str">
        <f>"1-ая смена - "&amp;'Отчет по произв за  смену 1'!I53:O53&amp;" | 2-ая смена - "&amp;'Отчет по произв за  смену 2'!I53:O53</f>
        <v xml:space="preserve">1-ая смена -  | 2-ая смена - </v>
      </c>
      <c r="M55" s="777"/>
      <c r="N55" s="777"/>
      <c r="O55" s="777"/>
      <c r="P55" s="777"/>
      <c r="Q55" s="777"/>
      <c r="R55" s="777"/>
      <c r="S55" s="777"/>
    </row>
    <row r="56" spans="1:19" ht="26.25" customHeight="1">
      <c r="A56" s="9" t="s">
        <v>24</v>
      </c>
      <c r="B56" s="760" t="str">
        <f>"1-ая смена - "&amp;'Отчет по произв за  смену 1'!B54:H54&amp;" | 2-ая смена - "&amp;'Отчет по произв за  смену 2'!B54:H54</f>
        <v xml:space="preserve">1-ая смена -  | 2-ая смена - </v>
      </c>
      <c r="C56" s="760"/>
      <c r="D56" s="760"/>
      <c r="E56" s="760"/>
      <c r="F56" s="760"/>
      <c r="G56" s="760"/>
      <c r="H56" s="760"/>
      <c r="I56" s="760"/>
      <c r="J56" s="243"/>
      <c r="K56" s="243"/>
      <c r="L56" s="777" t="str">
        <f>"1-ая смена - "&amp;'Отчет по произв за  смену 1'!I54:O54&amp;" | 2-ая смена - "&amp;'Отчет по произв за  смену 2'!I54:O54</f>
        <v xml:space="preserve">1-ая смена -  | 2-ая смена - </v>
      </c>
      <c r="M56" s="777"/>
      <c r="N56" s="777"/>
      <c r="O56" s="777"/>
      <c r="P56" s="777"/>
      <c r="Q56" s="777"/>
      <c r="R56" s="777"/>
      <c r="S56" s="777"/>
    </row>
    <row r="57" spans="1:19" ht="26.25" customHeight="1">
      <c r="A57" s="9" t="s">
        <v>26</v>
      </c>
      <c r="B57" s="760" t="str">
        <f>"1-ая смена - "&amp;'Отчет по произв за  смену 1'!B55:H55&amp;" | 2-ая смена - "&amp;'Отчет по произв за  смену 2'!B55:H55</f>
        <v xml:space="preserve">1-ая смена -  | 2-ая смена - </v>
      </c>
      <c r="C57" s="760"/>
      <c r="D57" s="760"/>
      <c r="E57" s="760"/>
      <c r="F57" s="760"/>
      <c r="G57" s="760"/>
      <c r="H57" s="760"/>
      <c r="I57" s="760"/>
      <c r="J57" s="243"/>
      <c r="K57" s="243"/>
      <c r="L57" s="777" t="str">
        <f>"1-ая смена - "&amp;'Отчет по произв за  смену 1'!I55:O55&amp;" | 2-ая смена - "&amp;'Отчет по произв за  смену 2'!I55:O55</f>
        <v xml:space="preserve">1-ая смена -  | 2-ая смена - </v>
      </c>
      <c r="M57" s="777"/>
      <c r="N57" s="777"/>
      <c r="O57" s="777"/>
      <c r="P57" s="777"/>
      <c r="Q57" s="777"/>
      <c r="R57" s="777"/>
      <c r="S57" s="777"/>
    </row>
    <row r="58" spans="1:19" ht="26.25" customHeight="1">
      <c r="A58" s="9" t="s">
        <v>113</v>
      </c>
      <c r="B58" s="760" t="str">
        <f>"1-ая смена - "&amp;'Отчет по произв за  смену 1'!B56:H56&amp;" | 2-ая смена - "&amp;'Отчет по произв за  смену 2'!B56:H56</f>
        <v xml:space="preserve">1-ая смена -  | 2-ая смена - </v>
      </c>
      <c r="C58" s="760"/>
      <c r="D58" s="760"/>
      <c r="E58" s="760"/>
      <c r="F58" s="760"/>
      <c r="G58" s="760"/>
      <c r="H58" s="760"/>
      <c r="I58" s="760"/>
      <c r="J58" s="243"/>
      <c r="K58" s="243"/>
      <c r="L58" s="777" t="str">
        <f>"1-ая смена - "&amp;'Отчет по произв за  смену 1'!I56:O56&amp;" | 2-ая смена - "&amp;'Отчет по произв за  смену 2'!I56:O56</f>
        <v xml:space="preserve">1-ая смена -  | 2-ая смена - </v>
      </c>
      <c r="M58" s="777"/>
      <c r="N58" s="777"/>
      <c r="O58" s="777"/>
      <c r="P58" s="777"/>
      <c r="Q58" s="777"/>
      <c r="R58" s="777"/>
      <c r="S58" s="777"/>
    </row>
    <row r="59" spans="1:19">
      <c r="A59" s="44" t="s">
        <v>52</v>
      </c>
    </row>
    <row r="60" spans="1:19">
      <c r="A60" s="778">
        <f ca="1">A1</f>
        <v>39888</v>
      </c>
      <c r="B60" s="589" t="s">
        <v>55</v>
      </c>
      <c r="C60" s="589"/>
      <c r="D60" s="589"/>
      <c r="E60" s="589"/>
      <c r="F60" s="589"/>
      <c r="G60" s="596" t="s">
        <v>0</v>
      </c>
      <c r="H60" s="597"/>
      <c r="I60" s="597"/>
      <c r="J60" s="597"/>
      <c r="K60" s="597"/>
      <c r="L60" s="597"/>
      <c r="M60" s="598"/>
      <c r="N60" s="122"/>
      <c r="O60" s="122"/>
      <c r="P60" s="122"/>
    </row>
    <row r="61" spans="1:19" ht="51">
      <c r="A61" s="778"/>
      <c r="B61" s="241" t="s">
        <v>51</v>
      </c>
      <c r="C61" s="241" t="s">
        <v>54</v>
      </c>
      <c r="D61" s="241" t="s">
        <v>56</v>
      </c>
      <c r="E61" s="241"/>
      <c r="F61" s="241" t="s">
        <v>57</v>
      </c>
      <c r="G61" s="241" t="s">
        <v>58</v>
      </c>
      <c r="H61" s="241" t="s">
        <v>80</v>
      </c>
      <c r="I61" s="241" t="s">
        <v>81</v>
      </c>
      <c r="J61" s="241"/>
      <c r="K61" s="241"/>
      <c r="L61" s="241" t="s">
        <v>59</v>
      </c>
      <c r="M61" s="241" t="s">
        <v>60</v>
      </c>
      <c r="N61" s="25"/>
      <c r="O61" s="25"/>
      <c r="P61" s="25"/>
    </row>
    <row r="62" spans="1:19">
      <c r="A62" s="23" t="s">
        <v>53</v>
      </c>
      <c r="B62" s="206"/>
      <c r="C62" s="206"/>
      <c r="D62" s="206"/>
      <c r="E62" s="206"/>
      <c r="F62" s="206"/>
      <c r="G62" s="206"/>
      <c r="H62" s="206"/>
      <c r="I62" s="206"/>
      <c r="J62" s="206"/>
      <c r="K62" s="206"/>
      <c r="L62" s="206"/>
      <c r="M62" s="206"/>
      <c r="N62" s="20"/>
      <c r="O62" s="20"/>
      <c r="P62" s="20"/>
    </row>
    <row r="64" spans="1:19">
      <c r="A64" s="787"/>
      <c r="B64" s="787"/>
      <c r="C64" s="787"/>
    </row>
    <row r="65" spans="1:3">
      <c r="A65" s="786" t="s">
        <v>89</v>
      </c>
      <c r="B65" s="786"/>
      <c r="C65" s="786"/>
    </row>
    <row r="66" spans="1:3">
      <c r="A66" s="786"/>
      <c r="B66" s="786"/>
      <c r="C66" s="786"/>
    </row>
    <row r="67" spans="1:3">
      <c r="A67" s="786" t="s">
        <v>48</v>
      </c>
      <c r="B67" s="786"/>
      <c r="C67" s="786"/>
    </row>
    <row r="68" spans="1:3">
      <c r="A68" s="787"/>
      <c r="B68" s="787"/>
      <c r="C68" s="787"/>
    </row>
    <row r="69" spans="1:3">
      <c r="A69" s="787" t="s">
        <v>49</v>
      </c>
      <c r="B69" s="787"/>
      <c r="C69" s="787"/>
    </row>
  </sheetData>
  <sheetProtection formatCells="0" formatColumns="0" formatRows="0" insertColumns="0" insertRows="0" insertHyperlinks="0" deleteColumns="0" deleteRows="0" sort="0" autoFilter="0" pivotTables="0"/>
  <mergeCells count="43">
    <mergeCell ref="A67:C67"/>
    <mergeCell ref="A68:C68"/>
    <mergeCell ref="A69:C69"/>
    <mergeCell ref="A60:A61"/>
    <mergeCell ref="B60:F60"/>
    <mergeCell ref="G60:M60"/>
    <mergeCell ref="A64:C64"/>
    <mergeCell ref="A65:C65"/>
    <mergeCell ref="A66:C66"/>
    <mergeCell ref="B56:I56"/>
    <mergeCell ref="L56:S56"/>
    <mergeCell ref="B57:I57"/>
    <mergeCell ref="L57:S57"/>
    <mergeCell ref="B58:I58"/>
    <mergeCell ref="L58:S58"/>
    <mergeCell ref="B53:I53"/>
    <mergeCell ref="L53:S53"/>
    <mergeCell ref="B54:I54"/>
    <mergeCell ref="L54:S54"/>
    <mergeCell ref="B55:I55"/>
    <mergeCell ref="L55:S55"/>
    <mergeCell ref="B50:I50"/>
    <mergeCell ref="L50:S50"/>
    <mergeCell ref="B51:I51"/>
    <mergeCell ref="L51:S51"/>
    <mergeCell ref="B52:I52"/>
    <mergeCell ref="L52:S52"/>
    <mergeCell ref="L33:R33"/>
    <mergeCell ref="B48:I48"/>
    <mergeCell ref="L48:S48"/>
    <mergeCell ref="B49:I49"/>
    <mergeCell ref="L49:S49"/>
    <mergeCell ref="L2:M2"/>
    <mergeCell ref="A4:A6"/>
    <mergeCell ref="B4:G4"/>
    <mergeCell ref="H4:M4"/>
    <mergeCell ref="N4:S4"/>
    <mergeCell ref="B5:D5"/>
    <mergeCell ref="E5:G5"/>
    <mergeCell ref="H5:J5"/>
    <mergeCell ref="K5:M5"/>
    <mergeCell ref="N5:P5"/>
    <mergeCell ref="Q5:S5"/>
  </mergeCells>
  <pageMargins left="0.16" right="0.16" top="0.25" bottom="0.3" header="0.16" footer="0.17"/>
  <pageSetup paperSize="9" scale="65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A73"/>
  <sheetViews>
    <sheetView topLeftCell="A3" workbookViewId="0">
      <pane ySplit="1635" topLeftCell="A37" activePane="bottomLeft"/>
      <selection activeCell="N3" sqref="N1:Q1048576"/>
      <selection pane="bottomLeft" activeCell="X10" sqref="X10:AA11"/>
    </sheetView>
  </sheetViews>
  <sheetFormatPr defaultRowHeight="12.75"/>
  <cols>
    <col min="1" max="1" width="25.7109375" customWidth="1"/>
    <col min="2" max="2" width="9.42578125" customWidth="1"/>
    <col min="3" max="7" width="8.7109375" customWidth="1"/>
    <col min="8" max="8" width="9" customWidth="1"/>
    <col min="9" max="13" width="8.7109375" customWidth="1"/>
    <col min="14" max="14" width="7.85546875" style="180" hidden="1" customWidth="1"/>
    <col min="15" max="15" width="6.28515625" style="180" hidden="1" customWidth="1"/>
    <col min="16" max="16" width="5.28515625" style="180" hidden="1" customWidth="1"/>
    <col min="17" max="17" width="9.140625" style="180" hidden="1" customWidth="1"/>
    <col min="18" max="23" width="8.7109375" customWidth="1"/>
    <col min="24" max="24" width="0.28515625" customWidth="1"/>
    <col min="25" max="25" width="6.28515625" hidden="1" customWidth="1"/>
    <col min="26" max="26" width="4.7109375" hidden="1" customWidth="1"/>
    <col min="27" max="27" width="9.140625" hidden="1" customWidth="1"/>
    <col min="28" max="28" width="21.140625" customWidth="1"/>
  </cols>
  <sheetData>
    <row r="1" spans="1:27">
      <c r="A1" s="64">
        <f ca="1">Календарь!B3</f>
        <v>39888</v>
      </c>
      <c r="B1" s="76" t="str">
        <f ca="1">MONTH(A1)&amp;RIGHT(YEAR(A1),2)</f>
        <v>309</v>
      </c>
      <c r="R1" s="180"/>
    </row>
    <row r="2" spans="1:27" s="180" customFormat="1">
      <c r="A2" s="64"/>
      <c r="B2" s="76"/>
      <c r="R2" s="180" t="s">
        <v>156</v>
      </c>
      <c r="T2" s="180">
        <v>21</v>
      </c>
    </row>
    <row r="3" spans="1:27" s="180" customFormat="1">
      <c r="A3" s="64"/>
      <c r="B3" s="76"/>
      <c r="R3" s="180" t="s">
        <v>161</v>
      </c>
      <c r="T3" s="180">
        <v>168</v>
      </c>
    </row>
    <row r="4" spans="1:27" s="180" customFormat="1">
      <c r="A4" s="64"/>
      <c r="B4" s="76"/>
      <c r="R4" s="179" t="s">
        <v>160</v>
      </c>
    </row>
    <row r="5" spans="1:27" s="180" customFormat="1">
      <c r="A5" s="64"/>
      <c r="B5" s="76"/>
    </row>
    <row r="6" spans="1:27">
      <c r="A6" s="49">
        <f ca="1">Календарь!B2</f>
        <v>39889</v>
      </c>
      <c r="B6" s="1"/>
      <c r="C6" s="49"/>
      <c r="F6" s="7" t="s">
        <v>90</v>
      </c>
      <c r="G6" s="7"/>
      <c r="H6" s="7"/>
      <c r="I6" s="7"/>
      <c r="J6" s="7"/>
      <c r="K6" s="7"/>
      <c r="L6" s="796">
        <f ca="1">Календарь!B3</f>
        <v>39888</v>
      </c>
      <c r="M6" s="796"/>
      <c r="R6" s="119"/>
      <c r="S6" s="119"/>
      <c r="T6" s="119"/>
      <c r="U6" s="50"/>
    </row>
    <row r="7" spans="1:27" ht="13.5" thickBot="1">
      <c r="A7" s="2" t="s">
        <v>0</v>
      </c>
      <c r="B7" s="2"/>
    </row>
    <row r="8" spans="1:27" ht="16.5" customHeight="1">
      <c r="A8" s="779"/>
      <c r="B8" s="612" t="s">
        <v>46</v>
      </c>
      <c r="C8" s="797"/>
      <c r="D8" s="797"/>
      <c r="E8" s="797"/>
      <c r="F8" s="797"/>
      <c r="G8" s="798"/>
      <c r="H8" s="612" t="s">
        <v>139</v>
      </c>
      <c r="I8" s="797"/>
      <c r="J8" s="797"/>
      <c r="K8" s="797"/>
      <c r="L8" s="797"/>
      <c r="M8" s="799"/>
      <c r="R8" s="612" t="s">
        <v>115</v>
      </c>
      <c r="S8" s="797"/>
      <c r="T8" s="797"/>
      <c r="U8" s="797"/>
      <c r="V8" s="797"/>
      <c r="W8" s="799"/>
    </row>
    <row r="9" spans="1:27" ht="16.5" customHeight="1">
      <c r="A9" s="800"/>
      <c r="B9" s="613"/>
      <c r="C9" s="589"/>
      <c r="D9" s="589"/>
      <c r="E9" s="589"/>
      <c r="F9" s="589"/>
      <c r="G9" s="596"/>
      <c r="H9" s="613"/>
      <c r="I9" s="589"/>
      <c r="J9" s="589"/>
      <c r="K9" s="589"/>
      <c r="L9" s="589"/>
      <c r="M9" s="801"/>
      <c r="R9" s="613"/>
      <c r="S9" s="589"/>
      <c r="T9" s="589"/>
      <c r="U9" s="589"/>
      <c r="V9" s="589"/>
      <c r="W9" s="801"/>
    </row>
    <row r="10" spans="1:27" ht="141" thickBot="1">
      <c r="A10" s="780"/>
      <c r="B10" s="17" t="s">
        <v>3</v>
      </c>
      <c r="C10" s="16" t="s">
        <v>4</v>
      </c>
      <c r="D10" s="16" t="s">
        <v>131</v>
      </c>
      <c r="E10" s="16" t="s">
        <v>3</v>
      </c>
      <c r="F10" s="16" t="s">
        <v>4</v>
      </c>
      <c r="G10" s="67" t="s">
        <v>131</v>
      </c>
      <c r="H10" s="17" t="s">
        <v>3</v>
      </c>
      <c r="I10" s="16" t="s">
        <v>4</v>
      </c>
      <c r="J10" s="16" t="s">
        <v>131</v>
      </c>
      <c r="K10" s="16" t="s">
        <v>3</v>
      </c>
      <c r="L10" s="16" t="s">
        <v>4</v>
      </c>
      <c r="M10" s="18" t="s">
        <v>131</v>
      </c>
      <c r="N10" s="182" t="s">
        <v>164</v>
      </c>
      <c r="O10" s="183" t="s">
        <v>165</v>
      </c>
      <c r="P10" s="183" t="s">
        <v>166</v>
      </c>
      <c r="R10" s="17" t="s">
        <v>3</v>
      </c>
      <c r="S10" s="16" t="s">
        <v>4</v>
      </c>
      <c r="T10" s="16" t="s">
        <v>131</v>
      </c>
      <c r="U10" s="16" t="s">
        <v>3</v>
      </c>
      <c r="V10" s="16" t="s">
        <v>4</v>
      </c>
      <c r="W10" s="18" t="s">
        <v>131</v>
      </c>
      <c r="X10" s="182" t="s">
        <v>164</v>
      </c>
      <c r="Y10" s="183" t="s">
        <v>165</v>
      </c>
      <c r="Z10" s="183" t="s">
        <v>166</v>
      </c>
    </row>
    <row r="11" spans="1:27" s="66" customFormat="1">
      <c r="A11" s="13" t="s">
        <v>12</v>
      </c>
      <c r="B11" s="121">
        <f ca="1">H11+R11</f>
        <v>0</v>
      </c>
      <c r="C11" s="31" t="e">
        <f ca="1">I11+S11</f>
        <v>#REF!</v>
      </c>
      <c r="D11" s="125" t="e">
        <f ca="1">C11/B11</f>
        <v>#REF!</v>
      </c>
      <c r="E11" s="31">
        <f ca="1">K11+U11</f>
        <v>0</v>
      </c>
      <c r="F11" s="31" t="e">
        <f ca="1">L11+V11</f>
        <v>#REF!</v>
      </c>
      <c r="G11" s="125" t="e">
        <f ca="1">F11/E11</f>
        <v>#REF!</v>
      </c>
      <c r="H11" s="29">
        <f ca="1">SUMIF(Производство_План!$A$8:$A$374,$B$1,Производство_План!$D$8:$D$374)</f>
        <v>0</v>
      </c>
      <c r="I11" s="31" t="e">
        <f ca="1">SUMIF(#REF!,$B$1,#REF!)</f>
        <v>#REF!</v>
      </c>
      <c r="J11" s="125" t="e">
        <f ca="1">I11/H11</f>
        <v>#REF!</v>
      </c>
      <c r="K11" s="30">
        <f t="array" aca="1" ref="K11" ca="1">SUM(IF($B$1=Производство_План!$A$9:$A$374,IF($A$1&gt;=Производство_План!$B$9:$B$374,Производство_План!$D$9:$D$374,0),0))</f>
        <v>0</v>
      </c>
      <c r="L11" s="30" t="e">
        <f t="array" aca="1" ref="L11" ca="1">SUM(IF($B$1=#REF!,IF($A$1&gt;=#REF!,#REF!,0),0))</f>
        <v>#REF!</v>
      </c>
      <c r="M11" s="125" t="e">
        <f ca="1">L11/K11</f>
        <v>#REF!</v>
      </c>
      <c r="N11" s="181" t="e">
        <f ca="1">I11/$T$2</f>
        <v>#REF!</v>
      </c>
      <c r="O11" s="181" t="e">
        <f ca="1">I11/$T$3</f>
        <v>#REF!</v>
      </c>
      <c r="P11" s="179">
        <v>4340</v>
      </c>
      <c r="Q11" s="184" t="e">
        <f ca="1">I11/P11</f>
        <v>#REF!</v>
      </c>
      <c r="R11" s="29">
        <f ca="1">SUMIF(Производство_План!$A$8:$A$374,$B$1,Производство_План!$Z$8:$Z$374)</f>
        <v>0</v>
      </c>
      <c r="S11" s="31" t="e">
        <f ca="1">SUMIF(#REF!,$B$1,#REF!)</f>
        <v>#REF!</v>
      </c>
      <c r="T11" s="125" t="e">
        <f ca="1">S11/R11</f>
        <v>#REF!</v>
      </c>
      <c r="U11" s="30">
        <f t="array" aca="1" ref="U11" ca="1">SUM(IF($B$1=Производство_План!$A$9:$A$374,IF($A$1&gt;=Производство_План!$B$9:$B$374,Производство_План!$Z$9:$Z$374,0),0))</f>
        <v>0</v>
      </c>
      <c r="V11" s="30" t="e">
        <f t="array" aca="1" ref="V11" ca="1">SUM(IF($B$1=#REF!,IF($A$1&gt;=#REF!,#REF!,0),0))</f>
        <v>#REF!</v>
      </c>
      <c r="W11" s="125" t="e">
        <f ca="1">V11/U11</f>
        <v>#REF!</v>
      </c>
      <c r="X11" s="181" t="e">
        <f ca="1">S11/$T$2</f>
        <v>#REF!</v>
      </c>
      <c r="Y11" s="181" t="e">
        <f ca="1">S11/$T$3</f>
        <v>#REF!</v>
      </c>
      <c r="Z11" s="66">
        <v>4136</v>
      </c>
      <c r="AA11" s="184" t="e">
        <f ca="1">S11/Z11</f>
        <v>#REF!</v>
      </c>
    </row>
    <row r="12" spans="1:27" s="20" customFormat="1">
      <c r="A12" s="15" t="s">
        <v>100</v>
      </c>
      <c r="B12" s="32"/>
      <c r="C12" s="35"/>
      <c r="D12" s="126"/>
      <c r="E12" s="35"/>
      <c r="F12" s="35"/>
      <c r="G12" s="126"/>
      <c r="H12" s="124"/>
      <c r="I12" s="129"/>
      <c r="J12" s="126"/>
      <c r="K12" s="34"/>
      <c r="L12" s="34"/>
      <c r="M12" s="126"/>
      <c r="R12" s="33"/>
      <c r="S12" s="35"/>
      <c r="T12" s="126"/>
      <c r="U12" s="35"/>
      <c r="V12" s="35"/>
      <c r="W12" s="126"/>
    </row>
    <row r="13" spans="1:27" ht="25.5">
      <c r="A13" s="15" t="s">
        <v>10</v>
      </c>
      <c r="B13" s="32">
        <f ca="1">H13+R13</f>
        <v>0</v>
      </c>
      <c r="C13" s="35" t="e">
        <f ca="1">I13+S13</f>
        <v>#REF!</v>
      </c>
      <c r="D13" s="126" t="e">
        <f ca="1">C13/B13</f>
        <v>#REF!</v>
      </c>
      <c r="E13" s="35">
        <f ca="1">K13+U13</f>
        <v>0</v>
      </c>
      <c r="F13" s="35" t="e">
        <f ca="1">L13+V13</f>
        <v>#REF!</v>
      </c>
      <c r="G13" s="126" t="e">
        <f ca="1">F13/E13</f>
        <v>#REF!</v>
      </c>
      <c r="H13" s="33">
        <f ca="1">SUMIF(Производство_План!$A$8:$A$374,$B$1,Производство_План!$C$8:$C$374)</f>
        <v>0</v>
      </c>
      <c r="I13" s="35" t="e">
        <f ca="1">SUMIF(#REF!,$B$1,#REF!)</f>
        <v>#REF!</v>
      </c>
      <c r="J13" s="126" t="e">
        <f ca="1">I13/H13</f>
        <v>#REF!</v>
      </c>
      <c r="K13" s="34">
        <f t="array" aca="1" ref="K13" ca="1">SUM(IF($B$1=Производство_План!$A$9:$A$374,IF($A$1&gt;=Производство_План!$B$9:$B$374,Производство_План!$C$9:$C$374,0),0))</f>
        <v>0</v>
      </c>
      <c r="L13" s="34" t="e">
        <f t="array" aca="1" ref="L13" ca="1">SUM(IF($B$1=#REF!,IF($A$1&gt;=#REF!,#REF!,0),0))</f>
        <v>#REF!</v>
      </c>
      <c r="M13" s="126" t="e">
        <f ca="1">L13/K13</f>
        <v>#REF!</v>
      </c>
      <c r="N13" s="181" t="e">
        <f ca="1">I13/$T$2</f>
        <v>#REF!</v>
      </c>
      <c r="O13" s="181" t="e">
        <f ca="1">I13/$T$3</f>
        <v>#REF!</v>
      </c>
      <c r="P13" s="179"/>
      <c r="Q13" s="184" t="e">
        <f ca="1">I13/P13</f>
        <v>#REF!</v>
      </c>
      <c r="R13" s="33">
        <f ca="1">SUMIF(Производство_План!$A$8:$A$374,$B$1,Производство_План!$Y$8:$Y$374)</f>
        <v>0</v>
      </c>
      <c r="S13" s="35" t="e">
        <f ca="1">SUMIF(#REF!,$B$1,#REF!)</f>
        <v>#REF!</v>
      </c>
      <c r="T13" s="126" t="e">
        <f ca="1">S13/R13</f>
        <v>#REF!</v>
      </c>
      <c r="U13" s="34">
        <f t="array" aca="1" ref="U13" ca="1">SUM(IF($B$1=Производство_План!$A$9:$A$374,IF($A$1&gt;=Производство_План!$B$9:$B$374,Производство_План!$Y$9:$Y$374,0),0))</f>
        <v>0</v>
      </c>
      <c r="V13" s="34" t="e">
        <f t="array" aca="1" ref="V13" ca="1">SUM(IF($B$1=#REF!,IF($A$1&gt;=#REF!,#REF!,0),0))</f>
        <v>#REF!</v>
      </c>
      <c r="W13" s="126" t="e">
        <f ca="1">V13/U13</f>
        <v>#REF!</v>
      </c>
      <c r="X13" s="181" t="e">
        <f ca="1">S13/$T$2</f>
        <v>#REF!</v>
      </c>
      <c r="Y13" s="181" t="e">
        <f ca="1">S13/$T$3</f>
        <v>#REF!</v>
      </c>
      <c r="Z13" s="179"/>
      <c r="AA13" s="184" t="e">
        <f ca="1">S13/Z13</f>
        <v>#REF!</v>
      </c>
    </row>
    <row r="14" spans="1:27">
      <c r="A14" s="13"/>
      <c r="B14" s="32"/>
      <c r="C14" s="35"/>
      <c r="D14" s="127"/>
      <c r="E14" s="27"/>
      <c r="F14" s="27"/>
      <c r="G14" s="127"/>
      <c r="H14" s="33"/>
      <c r="I14" s="35"/>
      <c r="J14" s="127"/>
      <c r="K14" s="34"/>
      <c r="L14" s="34"/>
      <c r="M14" s="127"/>
      <c r="R14" s="33"/>
      <c r="S14" s="35"/>
      <c r="T14" s="127"/>
      <c r="U14" s="35"/>
      <c r="V14" s="35"/>
      <c r="W14" s="127"/>
    </row>
    <row r="15" spans="1:27">
      <c r="A15" s="13" t="s">
        <v>15</v>
      </c>
      <c r="B15" s="32">
        <f t="shared" ref="B15:C22" ca="1" si="0">H15+R15</f>
        <v>0</v>
      </c>
      <c r="C15" s="35" t="e">
        <f t="shared" ca="1" si="0"/>
        <v>#REF!</v>
      </c>
      <c r="D15" s="127" t="e">
        <f t="shared" ref="D15:D22" ca="1" si="1">C15/B15</f>
        <v>#REF!</v>
      </c>
      <c r="E15" s="27">
        <f t="shared" ref="E15:F22" ca="1" si="2">K15+U15</f>
        <v>0</v>
      </c>
      <c r="F15" s="27" t="e">
        <f t="shared" ca="1" si="2"/>
        <v>#REF!</v>
      </c>
      <c r="G15" s="127" t="e">
        <f t="shared" ref="G15:G22" ca="1" si="3">F15/E15</f>
        <v>#REF!</v>
      </c>
      <c r="H15" s="33">
        <f ca="1">SUMIF(Производство_План!$A$8:$A$374,$B$1,Производство_План!$E$8:$E$374)</f>
        <v>0</v>
      </c>
      <c r="I15" s="35" t="e">
        <f ca="1">SUMIF(#REF!,$B$1,#REF!)</f>
        <v>#REF!</v>
      </c>
      <c r="J15" s="127" t="e">
        <f t="shared" ref="J15:J22" ca="1" si="4">I15/H15</f>
        <v>#REF!</v>
      </c>
      <c r="K15" s="34">
        <f t="array" aca="1" ref="K15" ca="1">SUM(IF($B$1=Производство_План!$A$9:$A$374,IF($A$1&gt;=Производство_План!$B$9:$B$374,Производство_План!$E$9:$E$374,0),0))</f>
        <v>0</v>
      </c>
      <c r="L15" s="34" t="e">
        <f t="array" aca="1" ref="L15" ca="1">SUM(IF($B$1=#REF!,IF($A$1&gt;=#REF!,#REF!,0),0))</f>
        <v>#REF!</v>
      </c>
      <c r="M15" s="127" t="e">
        <f t="shared" ref="M15:M22" ca="1" si="5">L15/K15</f>
        <v>#REF!</v>
      </c>
      <c r="N15" s="181" t="e">
        <f t="shared" ref="N15:N34" ca="1" si="6">I15/$T$2</f>
        <v>#REF!</v>
      </c>
      <c r="O15" s="181" t="e">
        <f t="shared" ref="O15:O34" ca="1" si="7">I15/$T$3</f>
        <v>#REF!</v>
      </c>
      <c r="P15" s="179"/>
      <c r="Q15" s="184" t="e">
        <f t="shared" ref="Q15:Q34" ca="1" si="8">I15/P15</f>
        <v>#REF!</v>
      </c>
      <c r="R15" s="33">
        <f ca="1">SUMIF(Производство_План!$A$8:$A$374,$B$1,Производство_План!$AA$8:$AA$374)</f>
        <v>0</v>
      </c>
      <c r="S15" s="35" t="e">
        <f ca="1">SUMIF(#REF!,$B$1,#REF!)</f>
        <v>#REF!</v>
      </c>
      <c r="T15" s="127" t="e">
        <f t="shared" ref="T15:T22" ca="1" si="9">S15/R15</f>
        <v>#REF!</v>
      </c>
      <c r="U15" s="34">
        <f t="array" aca="1" ref="U15" ca="1">SUM(IF($B$1=Производство_План!$A$9:$A$374,IF($A$1&gt;=Производство_План!$B$9:$B$374,Производство_План!$AA$9:$AA$374,0),0))</f>
        <v>0</v>
      </c>
      <c r="V15" s="34" t="e">
        <f t="array" aca="1" ref="V15" ca="1">SUM(IF($B$1=#REF!,IF($A$1&gt;=#REF!,#REF!,0),0))</f>
        <v>#REF!</v>
      </c>
      <c r="W15" s="127" t="e">
        <f t="shared" ref="W15:W22" ca="1" si="10">V15/U15</f>
        <v>#REF!</v>
      </c>
      <c r="X15" s="181" t="e">
        <f t="shared" ref="X15:X34" ca="1" si="11">S15/$T$2</f>
        <v>#REF!</v>
      </c>
      <c r="Y15" s="181" t="e">
        <f t="shared" ref="Y15:Y34" ca="1" si="12">S15/$T$3</f>
        <v>#REF!</v>
      </c>
      <c r="Z15" s="179"/>
      <c r="AA15" s="184" t="e">
        <f t="shared" ref="AA15:AA34" ca="1" si="13">S15/Z15</f>
        <v>#REF!</v>
      </c>
    </row>
    <row r="16" spans="1:27">
      <c r="A16" s="13" t="s">
        <v>17</v>
      </c>
      <c r="B16" s="32">
        <f t="shared" ca="1" si="0"/>
        <v>0</v>
      </c>
      <c r="C16" s="35" t="e">
        <f t="shared" ca="1" si="0"/>
        <v>#REF!</v>
      </c>
      <c r="D16" s="127" t="e">
        <f t="shared" ca="1" si="1"/>
        <v>#REF!</v>
      </c>
      <c r="E16" s="27">
        <f t="shared" ca="1" si="2"/>
        <v>0</v>
      </c>
      <c r="F16" s="27" t="e">
        <f t="shared" ca="1" si="2"/>
        <v>#REF!</v>
      </c>
      <c r="G16" s="127" t="e">
        <f t="shared" ca="1" si="3"/>
        <v>#REF!</v>
      </c>
      <c r="H16" s="33">
        <f ca="1">SUMIF(Производство_План!$A$8:$A$374,$B$1,Производство_План!$F$8:$F$374)</f>
        <v>0</v>
      </c>
      <c r="I16" s="35" t="e">
        <f ca="1">SUMIF(#REF!,$B$1,#REF!)</f>
        <v>#REF!</v>
      </c>
      <c r="J16" s="127" t="e">
        <f t="shared" ca="1" si="4"/>
        <v>#REF!</v>
      </c>
      <c r="K16" s="34">
        <f t="array" aca="1" ref="K16" ca="1">SUM(IF($B$1=Производство_План!$A$9:$A$374,IF($A$1&gt;=Производство_План!$B$9:$B$374,Производство_План!$F$9:$F$374,0),0))</f>
        <v>0</v>
      </c>
      <c r="L16" s="34" t="e">
        <f t="array" aca="1" ref="L16" ca="1">SUM(IF($B$1=#REF!,IF($A$1&gt;=#REF!,#REF!,0),0))</f>
        <v>#REF!</v>
      </c>
      <c r="M16" s="127" t="e">
        <f t="shared" ca="1" si="5"/>
        <v>#REF!</v>
      </c>
      <c r="N16" s="181" t="e">
        <f t="shared" ca="1" si="6"/>
        <v>#REF!</v>
      </c>
      <c r="O16" s="181" t="e">
        <f t="shared" ca="1" si="7"/>
        <v>#REF!</v>
      </c>
      <c r="P16" s="179"/>
      <c r="Q16" s="184" t="e">
        <f t="shared" ca="1" si="8"/>
        <v>#REF!</v>
      </c>
      <c r="R16" s="33">
        <f ca="1">SUMIF(Производство_План!$A$8:$A$374,$B$1,Производство_План!$AB$8:$AB$374)</f>
        <v>0</v>
      </c>
      <c r="S16" s="35" t="e">
        <f ca="1">SUMIF(#REF!,$B$1,#REF!)</f>
        <v>#REF!</v>
      </c>
      <c r="T16" s="127" t="e">
        <f t="shared" ca="1" si="9"/>
        <v>#REF!</v>
      </c>
      <c r="U16" s="34">
        <f t="array" aca="1" ref="U16" ca="1">SUM(IF($B$1=Производство_План!$A$9:$A$374,IF($A$1&gt;=Производство_План!$B$9:$B$374,Производство_План!$AB$9:$AB$374,0),0))</f>
        <v>0</v>
      </c>
      <c r="V16" s="34" t="e">
        <f t="array" aca="1" ref="V16" ca="1">SUM(IF($B$1=#REF!,IF($A$1&gt;=#REF!,#REF!,0),0))</f>
        <v>#REF!</v>
      </c>
      <c r="W16" s="127" t="e">
        <f t="shared" ca="1" si="10"/>
        <v>#REF!</v>
      </c>
      <c r="X16" s="181" t="e">
        <f t="shared" ca="1" si="11"/>
        <v>#REF!</v>
      </c>
      <c r="Y16" s="181" t="e">
        <f t="shared" ca="1" si="12"/>
        <v>#REF!</v>
      </c>
      <c r="Z16" s="179"/>
      <c r="AA16" s="184" t="e">
        <f t="shared" ca="1" si="13"/>
        <v>#REF!</v>
      </c>
    </row>
    <row r="17" spans="1:27">
      <c r="A17" s="13" t="s">
        <v>19</v>
      </c>
      <c r="B17" s="32">
        <f t="shared" ca="1" si="0"/>
        <v>0</v>
      </c>
      <c r="C17" s="35" t="e">
        <f t="shared" ca="1" si="0"/>
        <v>#REF!</v>
      </c>
      <c r="D17" s="127" t="e">
        <f t="shared" ca="1" si="1"/>
        <v>#REF!</v>
      </c>
      <c r="E17" s="27">
        <f t="shared" ca="1" si="2"/>
        <v>0</v>
      </c>
      <c r="F17" s="27" t="e">
        <f t="shared" ca="1" si="2"/>
        <v>#REF!</v>
      </c>
      <c r="G17" s="127" t="e">
        <f t="shared" ca="1" si="3"/>
        <v>#REF!</v>
      </c>
      <c r="H17" s="33">
        <f ca="1">SUMIF(Производство_План!$A$8:$A$374,$B$1,Производство_План!$G$8:$G$374)</f>
        <v>0</v>
      </c>
      <c r="I17" s="35" t="e">
        <f ca="1">SUMIF(#REF!,$B$1,#REF!)</f>
        <v>#REF!</v>
      </c>
      <c r="J17" s="127" t="e">
        <f t="shared" ca="1" si="4"/>
        <v>#REF!</v>
      </c>
      <c r="K17" s="34">
        <f t="array" aca="1" ref="K17" ca="1">SUM(IF($B$1=Производство_План!$A$9:$A$374,IF($A$1&gt;=Производство_План!$B$9:$B$374,Производство_План!$G$9:$G$374,0),0))</f>
        <v>0</v>
      </c>
      <c r="L17" s="34" t="e">
        <f t="array" aca="1" ref="L17" ca="1">SUM(IF($B$1=#REF!,IF($A$1&gt;=#REF!,#REF!,0),0))</f>
        <v>#REF!</v>
      </c>
      <c r="M17" s="127" t="e">
        <f t="shared" ca="1" si="5"/>
        <v>#REF!</v>
      </c>
      <c r="N17" s="181" t="e">
        <f t="shared" ca="1" si="6"/>
        <v>#REF!</v>
      </c>
      <c r="O17" s="181" t="e">
        <f t="shared" ca="1" si="7"/>
        <v>#REF!</v>
      </c>
      <c r="P17" s="179"/>
      <c r="Q17" s="184" t="e">
        <f t="shared" ca="1" si="8"/>
        <v>#REF!</v>
      </c>
      <c r="R17" s="33">
        <f ca="1">SUMIF(Производство_План!$A$8:$A$374,$B$1,Производство_План!$AC$8:$AC$374)</f>
        <v>0</v>
      </c>
      <c r="S17" s="35" t="e">
        <f ca="1">SUMIF(#REF!,$B$1,#REF!)</f>
        <v>#REF!</v>
      </c>
      <c r="T17" s="127" t="e">
        <f t="shared" ca="1" si="9"/>
        <v>#REF!</v>
      </c>
      <c r="U17" s="34">
        <f t="array" aca="1" ref="U17" ca="1">SUM(IF($B$1=Производство_План!$A$9:$A$374,IF($A$1&gt;=Производство_План!$B$9:$B$374,Производство_План!$AC$9:$AC$374,0),0))</f>
        <v>0</v>
      </c>
      <c r="V17" s="34" t="e">
        <f t="array" aca="1" ref="V17" ca="1">SUM(IF($B$1=#REF!,IF($A$1&gt;=#REF!,#REF!,0),0))</f>
        <v>#REF!</v>
      </c>
      <c r="W17" s="127" t="e">
        <f t="shared" ca="1" si="10"/>
        <v>#REF!</v>
      </c>
      <c r="X17" s="181" t="e">
        <f t="shared" ca="1" si="11"/>
        <v>#REF!</v>
      </c>
      <c r="Y17" s="181" t="e">
        <f t="shared" ca="1" si="12"/>
        <v>#REF!</v>
      </c>
      <c r="Z17" s="179"/>
      <c r="AA17" s="184" t="e">
        <f t="shared" ca="1" si="13"/>
        <v>#REF!</v>
      </c>
    </row>
    <row r="18" spans="1:27">
      <c r="A18" s="13" t="s">
        <v>21</v>
      </c>
      <c r="B18" s="32">
        <f t="shared" ca="1" si="0"/>
        <v>0</v>
      </c>
      <c r="C18" s="35" t="e">
        <f t="shared" ca="1" si="0"/>
        <v>#REF!</v>
      </c>
      <c r="D18" s="127" t="e">
        <f t="shared" ca="1" si="1"/>
        <v>#REF!</v>
      </c>
      <c r="E18" s="27">
        <f t="shared" ca="1" si="2"/>
        <v>0</v>
      </c>
      <c r="F18" s="27" t="e">
        <f t="shared" ca="1" si="2"/>
        <v>#REF!</v>
      </c>
      <c r="G18" s="127" t="e">
        <f t="shared" ca="1" si="3"/>
        <v>#REF!</v>
      </c>
      <c r="H18" s="33">
        <f ca="1">SUMIF(Производство_План!$A$8:$A$374,$B$1,Производство_План!$H$8:$H$374)</f>
        <v>0</v>
      </c>
      <c r="I18" s="35" t="e">
        <f ca="1">SUMIF(#REF!,$B$1,#REF!)</f>
        <v>#REF!</v>
      </c>
      <c r="J18" s="127" t="e">
        <f t="shared" ca="1" si="4"/>
        <v>#REF!</v>
      </c>
      <c r="K18" s="34">
        <f t="array" aca="1" ref="K18" ca="1">SUM(IF($B$1=Производство_План!$A$9:$A$374,IF($A$1&gt;=Производство_План!$B$9:$B$374,Производство_План!$H$9:$H$374,0),0))</f>
        <v>0</v>
      </c>
      <c r="L18" s="34" t="e">
        <f t="array" aca="1" ref="L18" ca="1">SUM(IF($B$1=#REF!,IF($A$1&gt;=#REF!,#REF!,0),0))</f>
        <v>#REF!</v>
      </c>
      <c r="M18" s="127" t="e">
        <f t="shared" ca="1" si="5"/>
        <v>#REF!</v>
      </c>
      <c r="N18" s="181" t="e">
        <f t="shared" ca="1" si="6"/>
        <v>#REF!</v>
      </c>
      <c r="O18" s="181" t="e">
        <f t="shared" ca="1" si="7"/>
        <v>#REF!</v>
      </c>
      <c r="P18" s="179"/>
      <c r="Q18" s="184" t="e">
        <f t="shared" ca="1" si="8"/>
        <v>#REF!</v>
      </c>
      <c r="R18" s="33">
        <f ca="1">SUMIF(Производство_План!$A$8:$A$374,$B$1,Производство_План!$AD$8:$AD$374)</f>
        <v>0</v>
      </c>
      <c r="S18" s="35" t="e">
        <f ca="1">SUMIF(#REF!,$B$1,#REF!)</f>
        <v>#REF!</v>
      </c>
      <c r="T18" s="127" t="e">
        <f t="shared" ca="1" si="9"/>
        <v>#REF!</v>
      </c>
      <c r="U18" s="34">
        <f t="array" aca="1" ref="U18" ca="1">SUM(IF($B$1=Производство_План!$A$9:$A$374,IF($A$1&gt;=Производство_План!$B$9:$B$374,Производство_План!$AD$9:$AD$374,0),0))</f>
        <v>0</v>
      </c>
      <c r="V18" s="34" t="e">
        <f t="array" aca="1" ref="V18" ca="1">SUM(IF($B$1=#REF!,IF($A$1&gt;=#REF!,#REF!,0),0))</f>
        <v>#REF!</v>
      </c>
      <c r="W18" s="127" t="e">
        <f t="shared" ca="1" si="10"/>
        <v>#REF!</v>
      </c>
      <c r="X18" s="181" t="e">
        <f t="shared" ca="1" si="11"/>
        <v>#REF!</v>
      </c>
      <c r="Y18" s="181" t="e">
        <f t="shared" ca="1" si="12"/>
        <v>#REF!</v>
      </c>
      <c r="Z18" s="179"/>
      <c r="AA18" s="184" t="e">
        <f t="shared" ca="1" si="13"/>
        <v>#REF!</v>
      </c>
    </row>
    <row r="19" spans="1:27">
      <c r="A19" s="13" t="s">
        <v>23</v>
      </c>
      <c r="B19" s="32">
        <f t="shared" ca="1" si="0"/>
        <v>0</v>
      </c>
      <c r="C19" s="35" t="e">
        <f t="shared" ca="1" si="0"/>
        <v>#REF!</v>
      </c>
      <c r="D19" s="127" t="e">
        <f t="shared" ca="1" si="1"/>
        <v>#REF!</v>
      </c>
      <c r="E19" s="27">
        <f t="shared" ca="1" si="2"/>
        <v>0</v>
      </c>
      <c r="F19" s="27" t="e">
        <f t="shared" ca="1" si="2"/>
        <v>#REF!</v>
      </c>
      <c r="G19" s="127" t="e">
        <f t="shared" ca="1" si="3"/>
        <v>#REF!</v>
      </c>
      <c r="H19" s="33">
        <f ca="1">SUMIF(Производство_План!$A$8:$A$374,$B$1,Производство_План!$I$8:$I$374)</f>
        <v>0</v>
      </c>
      <c r="I19" s="35" t="e">
        <f ca="1">SUMIF(#REF!,$B$1,#REF!)</f>
        <v>#REF!</v>
      </c>
      <c r="J19" s="127" t="e">
        <f t="shared" ca="1" si="4"/>
        <v>#REF!</v>
      </c>
      <c r="K19" s="34">
        <f t="array" aca="1" ref="K19" ca="1">SUM(IF($B$1=Производство_План!$A$9:$A$374,IF($A$1&gt;=Производство_План!$B$9:$B$374,Производство_План!$I$9:$I$374,0),0))</f>
        <v>0</v>
      </c>
      <c r="L19" s="34" t="e">
        <f t="array" aca="1" ref="L19" ca="1">SUM(IF($B$1=#REF!,IF($A$1&gt;=#REF!,#REF!,0),0))</f>
        <v>#REF!</v>
      </c>
      <c r="M19" s="127" t="e">
        <f t="shared" ca="1" si="5"/>
        <v>#REF!</v>
      </c>
      <c r="N19" s="181" t="e">
        <f t="shared" ca="1" si="6"/>
        <v>#REF!</v>
      </c>
      <c r="O19" s="181" t="e">
        <f t="shared" ca="1" si="7"/>
        <v>#REF!</v>
      </c>
      <c r="P19" s="179"/>
      <c r="Q19" s="184" t="e">
        <f t="shared" ca="1" si="8"/>
        <v>#REF!</v>
      </c>
      <c r="R19" s="33">
        <f ca="1">SUMIF(Производство_План!$A$8:$A$374,$B$1,Производство_План!$AE$8:$AE$374)</f>
        <v>0</v>
      </c>
      <c r="S19" s="35" t="e">
        <f ca="1">SUMIF(#REF!,$B$1,#REF!)</f>
        <v>#REF!</v>
      </c>
      <c r="T19" s="127" t="e">
        <f t="shared" ca="1" si="9"/>
        <v>#REF!</v>
      </c>
      <c r="U19" s="34">
        <f t="array" aca="1" ref="U19" ca="1">SUM(IF($B$1=Производство_План!$A$9:$A$374,IF($A$1&gt;=Производство_План!$B$9:$B$374,Производство_План!$AE$9:$AE$374,0),0))</f>
        <v>0</v>
      </c>
      <c r="V19" s="34" t="e">
        <f t="array" aca="1" ref="V19" ca="1">SUM(IF($B$1=#REF!,IF($A$1&gt;=#REF!,#REF!,0),0))</f>
        <v>#REF!</v>
      </c>
      <c r="W19" s="127" t="e">
        <f t="shared" ca="1" si="10"/>
        <v>#REF!</v>
      </c>
      <c r="X19" s="181" t="e">
        <f t="shared" ca="1" si="11"/>
        <v>#REF!</v>
      </c>
      <c r="Y19" s="181" t="e">
        <f t="shared" ca="1" si="12"/>
        <v>#REF!</v>
      </c>
      <c r="Z19" s="179"/>
      <c r="AA19" s="184" t="e">
        <f t="shared" ca="1" si="13"/>
        <v>#REF!</v>
      </c>
    </row>
    <row r="20" spans="1:27">
      <c r="A20" s="13" t="s">
        <v>25</v>
      </c>
      <c r="B20" s="32">
        <f t="shared" ca="1" si="0"/>
        <v>0</v>
      </c>
      <c r="C20" s="35" t="e">
        <f t="shared" ca="1" si="0"/>
        <v>#REF!</v>
      </c>
      <c r="D20" s="127" t="e">
        <f t="shared" ca="1" si="1"/>
        <v>#REF!</v>
      </c>
      <c r="E20" s="27">
        <f t="shared" ca="1" si="2"/>
        <v>0</v>
      </c>
      <c r="F20" s="27" t="e">
        <f t="shared" ca="1" si="2"/>
        <v>#REF!</v>
      </c>
      <c r="G20" s="127" t="e">
        <f t="shared" ca="1" si="3"/>
        <v>#REF!</v>
      </c>
      <c r="H20" s="33">
        <f ca="1">SUMIF(Производство_План!$A$8:$A$374,$B$1,Производство_План!$J$8:$J$374)</f>
        <v>0</v>
      </c>
      <c r="I20" s="35" t="e">
        <f ca="1">SUMIF(#REF!,$B$1,#REF!)</f>
        <v>#REF!</v>
      </c>
      <c r="J20" s="127" t="e">
        <f t="shared" ca="1" si="4"/>
        <v>#REF!</v>
      </c>
      <c r="K20" s="34">
        <f t="array" aca="1" ref="K20" ca="1">SUM(IF($B$1=Производство_План!$A$9:$A$374,IF($A$1&gt;=Производство_План!$B$9:$B$374,Производство_План!$J$9:$J$374,0),0))</f>
        <v>0</v>
      </c>
      <c r="L20" s="34" t="e">
        <f t="array" aca="1" ref="L20" ca="1">SUM(IF($B$1=#REF!,IF($A$1&gt;=#REF!,#REF!,0),0))</f>
        <v>#REF!</v>
      </c>
      <c r="M20" s="127" t="e">
        <f t="shared" ca="1" si="5"/>
        <v>#REF!</v>
      </c>
      <c r="N20" s="181" t="e">
        <f t="shared" ca="1" si="6"/>
        <v>#REF!</v>
      </c>
      <c r="O20" s="181" t="e">
        <f t="shared" ca="1" si="7"/>
        <v>#REF!</v>
      </c>
      <c r="P20" s="179"/>
      <c r="Q20" s="184" t="e">
        <f t="shared" ca="1" si="8"/>
        <v>#REF!</v>
      </c>
      <c r="R20" s="33">
        <f ca="1">SUMIF(Производство_План!$A$8:$A$374,$B$1,Производство_План!$AF$8:$AF$374)</f>
        <v>0</v>
      </c>
      <c r="S20" s="35" t="e">
        <f ca="1">SUMIF(#REF!,$B$1,#REF!)</f>
        <v>#REF!</v>
      </c>
      <c r="T20" s="127" t="e">
        <f t="shared" ca="1" si="9"/>
        <v>#REF!</v>
      </c>
      <c r="U20" s="34">
        <f t="array" aca="1" ref="U20" ca="1">SUM(IF($B$1=Производство_План!$A$9:$A$374,IF($A$1&gt;=Производство_План!$B$9:$B$374,Производство_План!$AF$9:$AF$374,0),0))</f>
        <v>0</v>
      </c>
      <c r="V20" s="34" t="e">
        <f t="array" aca="1" ref="V20" ca="1">SUM(IF($B$1=#REF!,IF($A$1&gt;=#REF!,#REF!,0),0))</f>
        <v>#REF!</v>
      </c>
      <c r="W20" s="127" t="e">
        <f t="shared" ca="1" si="10"/>
        <v>#REF!</v>
      </c>
      <c r="X20" s="181" t="e">
        <f t="shared" ca="1" si="11"/>
        <v>#REF!</v>
      </c>
      <c r="Y20" s="181" t="e">
        <f t="shared" ca="1" si="12"/>
        <v>#REF!</v>
      </c>
      <c r="Z20" s="179"/>
      <c r="AA20" s="184" t="e">
        <f t="shared" ca="1" si="13"/>
        <v>#REF!</v>
      </c>
    </row>
    <row r="21" spans="1:27">
      <c r="A21" s="13" t="s">
        <v>27</v>
      </c>
      <c r="B21" s="32">
        <f t="shared" ca="1" si="0"/>
        <v>0</v>
      </c>
      <c r="C21" s="35" t="e">
        <f t="shared" ca="1" si="0"/>
        <v>#REF!</v>
      </c>
      <c r="D21" s="127" t="e">
        <f t="shared" ca="1" si="1"/>
        <v>#REF!</v>
      </c>
      <c r="E21" s="27">
        <f t="shared" ca="1" si="2"/>
        <v>0</v>
      </c>
      <c r="F21" s="27" t="e">
        <f t="shared" ca="1" si="2"/>
        <v>#REF!</v>
      </c>
      <c r="G21" s="127" t="e">
        <f t="shared" ca="1" si="3"/>
        <v>#REF!</v>
      </c>
      <c r="H21" s="33">
        <f ca="1">SUMIF(Производство_План!$A$8:$A$374,$B$1,Производство_План!$K$8:$K$374)</f>
        <v>0</v>
      </c>
      <c r="I21" s="35" t="e">
        <f ca="1">SUMIF(#REF!,$B$1,#REF!)</f>
        <v>#REF!</v>
      </c>
      <c r="J21" s="127" t="e">
        <f t="shared" ca="1" si="4"/>
        <v>#REF!</v>
      </c>
      <c r="K21" s="34">
        <f t="array" aca="1" ref="K21" ca="1">SUM(IF($B$1=Производство_План!$A$9:$A$374,IF($A$1&gt;=Производство_План!$B$9:$B$374,Производство_План!$K$9:$K$374,0),0))</f>
        <v>0</v>
      </c>
      <c r="L21" s="34" t="e">
        <f t="array" aca="1" ref="L21" ca="1">SUM(IF($B$1=#REF!,IF($A$1&gt;=#REF!,#REF!,0),0))</f>
        <v>#REF!</v>
      </c>
      <c r="M21" s="127" t="e">
        <f t="shared" ca="1" si="5"/>
        <v>#REF!</v>
      </c>
      <c r="N21" s="181" t="e">
        <f t="shared" ca="1" si="6"/>
        <v>#REF!</v>
      </c>
      <c r="O21" s="181" t="e">
        <f t="shared" ca="1" si="7"/>
        <v>#REF!</v>
      </c>
      <c r="P21" s="179"/>
      <c r="Q21" s="184" t="e">
        <f t="shared" ca="1" si="8"/>
        <v>#REF!</v>
      </c>
      <c r="R21" s="33">
        <f ca="1">SUMIF(Производство_План!$A$8:$A$374,$B$1,Производство_План!$AG$8:$AG$374)</f>
        <v>0</v>
      </c>
      <c r="S21" s="35" t="e">
        <f ca="1">SUMIF(#REF!,$B$1,#REF!)</f>
        <v>#REF!</v>
      </c>
      <c r="T21" s="127" t="e">
        <f t="shared" ca="1" si="9"/>
        <v>#REF!</v>
      </c>
      <c r="U21" s="34">
        <f t="array" aca="1" ref="U21" ca="1">SUM(IF($B$1=Производство_План!$A$9:$A$374,IF($A$1&gt;=Производство_План!$B$9:$B$374,Производство_План!$AG$9:$AG$374,0),0))</f>
        <v>0</v>
      </c>
      <c r="V21" s="34" t="e">
        <f t="array" aca="1" ref="V21" ca="1">SUM(IF($B$1=#REF!,IF($A$1&gt;=#REF!,#REF!,0),0))</f>
        <v>#REF!</v>
      </c>
      <c r="W21" s="127" t="e">
        <f t="shared" ca="1" si="10"/>
        <v>#REF!</v>
      </c>
      <c r="X21" s="181" t="e">
        <f t="shared" ca="1" si="11"/>
        <v>#REF!</v>
      </c>
      <c r="Y21" s="181" t="e">
        <f t="shared" ca="1" si="12"/>
        <v>#REF!</v>
      </c>
      <c r="Z21" s="179"/>
      <c r="AA21" s="184" t="e">
        <f t="shared" ca="1" si="13"/>
        <v>#REF!</v>
      </c>
    </row>
    <row r="22" spans="1:27">
      <c r="A22" s="13" t="s">
        <v>29</v>
      </c>
      <c r="B22" s="32">
        <f t="shared" ca="1" si="0"/>
        <v>0</v>
      </c>
      <c r="C22" s="35" t="e">
        <f t="shared" ca="1" si="0"/>
        <v>#REF!</v>
      </c>
      <c r="D22" s="127" t="e">
        <f t="shared" ca="1" si="1"/>
        <v>#REF!</v>
      </c>
      <c r="E22" s="27">
        <f t="shared" ca="1" si="2"/>
        <v>0</v>
      </c>
      <c r="F22" s="27" t="e">
        <f t="shared" ca="1" si="2"/>
        <v>#REF!</v>
      </c>
      <c r="G22" s="127" t="e">
        <f t="shared" ca="1" si="3"/>
        <v>#REF!</v>
      </c>
      <c r="H22" s="33">
        <f ca="1">SUMIF(Производство_План!$A$8:$A$374,$B$1,Производство_План!$L$8:$L$374)</f>
        <v>0</v>
      </c>
      <c r="I22" s="35" t="e">
        <f ca="1">SUMIF(#REF!,$B$1,#REF!)</f>
        <v>#REF!</v>
      </c>
      <c r="J22" s="127" t="e">
        <f t="shared" ca="1" si="4"/>
        <v>#REF!</v>
      </c>
      <c r="K22" s="34">
        <f t="array" aca="1" ref="K22" ca="1">SUM(IF($B$1=Производство_План!$A$9:$A$374,IF($A$1&gt;=Производство_План!$B$9:$B$374,Производство_План!$L$9:$L$374,0),0))</f>
        <v>0</v>
      </c>
      <c r="L22" s="34" t="e">
        <f t="array" aca="1" ref="L22" ca="1">SUM(IF($B$1=#REF!,IF($A$1&gt;=#REF!,#REF!,0),0))</f>
        <v>#REF!</v>
      </c>
      <c r="M22" s="127" t="e">
        <f t="shared" ca="1" si="5"/>
        <v>#REF!</v>
      </c>
      <c r="N22" s="181" t="e">
        <f t="shared" ca="1" si="6"/>
        <v>#REF!</v>
      </c>
      <c r="O22" s="181" t="e">
        <f t="shared" ca="1" si="7"/>
        <v>#REF!</v>
      </c>
      <c r="P22" s="179"/>
      <c r="Q22" s="184" t="e">
        <f t="shared" ca="1" si="8"/>
        <v>#REF!</v>
      </c>
      <c r="R22" s="33">
        <f ca="1">SUMIF(Производство_План!$A$8:$A$374,$B$1,Производство_План!$AH$8:$AH$374)</f>
        <v>0</v>
      </c>
      <c r="S22" s="35" t="e">
        <f ca="1">SUMIF(#REF!,$B$1,#REF!)</f>
        <v>#REF!</v>
      </c>
      <c r="T22" s="127" t="e">
        <f t="shared" ca="1" si="9"/>
        <v>#REF!</v>
      </c>
      <c r="U22" s="34">
        <f t="array" aca="1" ref="U22" ca="1">SUM(IF($B$1=Производство_План!$A$9:$A$374,IF($A$1&gt;=Производство_План!$B$9:$B$374,Производство_План!$AH$9:$AH$374,0),0))</f>
        <v>0</v>
      </c>
      <c r="V22" s="34" t="e">
        <f t="array" aca="1" ref="V22" ca="1">SUM(IF($B$1=#REF!,IF($A$1&gt;=#REF!,#REF!,0),0))</f>
        <v>#REF!</v>
      </c>
      <c r="W22" s="127" t="e">
        <f t="shared" ca="1" si="10"/>
        <v>#REF!</v>
      </c>
      <c r="X22" s="181" t="e">
        <f t="shared" ca="1" si="11"/>
        <v>#REF!</v>
      </c>
      <c r="Y22" s="181" t="e">
        <f t="shared" ca="1" si="12"/>
        <v>#REF!</v>
      </c>
      <c r="Z22" s="179"/>
      <c r="AA22" s="184" t="e">
        <f t="shared" ca="1" si="13"/>
        <v>#REF!</v>
      </c>
    </row>
    <row r="23" spans="1:27">
      <c r="A23" s="13" t="s">
        <v>26</v>
      </c>
      <c r="B23" s="32"/>
      <c r="C23" s="35"/>
      <c r="D23" s="127"/>
      <c r="E23" s="27"/>
      <c r="F23" s="27"/>
      <c r="G23" s="127"/>
      <c r="H23" s="33"/>
      <c r="I23" s="35"/>
      <c r="J23" s="127"/>
      <c r="K23" s="34"/>
      <c r="L23" s="34"/>
      <c r="M23" s="127"/>
      <c r="N23" s="181">
        <f t="shared" si="6"/>
        <v>0</v>
      </c>
      <c r="O23" s="181">
        <f t="shared" si="7"/>
        <v>0</v>
      </c>
      <c r="P23" s="179"/>
      <c r="Q23" s="184" t="e">
        <f t="shared" si="8"/>
        <v>#DIV/0!</v>
      </c>
      <c r="R23" s="123"/>
      <c r="S23" s="34"/>
      <c r="T23" s="127"/>
      <c r="U23" s="35"/>
      <c r="V23" s="35"/>
      <c r="W23" s="127"/>
      <c r="X23" s="181">
        <f t="shared" si="11"/>
        <v>0</v>
      </c>
      <c r="Y23" s="181">
        <f t="shared" si="12"/>
        <v>0</v>
      </c>
      <c r="Z23" s="179"/>
      <c r="AA23" s="184" t="e">
        <f t="shared" si="13"/>
        <v>#DIV/0!</v>
      </c>
    </row>
    <row r="24" spans="1:27" ht="25.5">
      <c r="A24" s="13" t="s">
        <v>32</v>
      </c>
      <c r="B24" s="32">
        <f t="shared" ref="B24:B34" ca="1" si="14">H24+R24</f>
        <v>0</v>
      </c>
      <c r="C24" s="35" t="e">
        <f t="shared" ref="C24:C34" ca="1" si="15">I24+S24</f>
        <v>#REF!</v>
      </c>
      <c r="D24" s="127" t="e">
        <f t="shared" ref="D24:D34" ca="1" si="16">C24/B24</f>
        <v>#REF!</v>
      </c>
      <c r="E24" s="27">
        <f t="shared" ref="E24:E34" ca="1" si="17">K24+U24</f>
        <v>0</v>
      </c>
      <c r="F24" s="27" t="e">
        <f t="shared" ref="F24:F34" ca="1" si="18">L24+V24</f>
        <v>#REF!</v>
      </c>
      <c r="G24" s="127" t="e">
        <f t="shared" ref="G24:G34" ca="1" si="19">F24/E24</f>
        <v>#REF!</v>
      </c>
      <c r="H24" s="33">
        <f ca="1">SUMIF(Производство_План!$A$8:$A$374,$B$1,Производство_План!$N$8:$N$374)</f>
        <v>0</v>
      </c>
      <c r="I24" s="35" t="e">
        <f ca="1">SUMIF(#REF!,$B$1,#REF!)</f>
        <v>#REF!</v>
      </c>
      <c r="J24" s="127" t="e">
        <f t="shared" ref="J24:J34" ca="1" si="20">I24/H24</f>
        <v>#REF!</v>
      </c>
      <c r="K24" s="34">
        <f t="array" aca="1" ref="K24" ca="1">SUM(IF($B$1=Производство_План!$A$9:$A$374,IF($A$1&gt;=Производство_План!$B$9:$B$374,Производство_План!$N$9:$N$374,0),0))</f>
        <v>0</v>
      </c>
      <c r="L24" s="34" t="e">
        <f t="array" aca="1" ref="L24" ca="1">SUM(IF($B$1=#REF!,IF($A$1&gt;=#REF!,#REF!,0),0))</f>
        <v>#REF!</v>
      </c>
      <c r="M24" s="127" t="e">
        <f t="shared" ref="M24:M34" ca="1" si="21">L24/K24</f>
        <v>#REF!</v>
      </c>
      <c r="N24" s="181" t="e">
        <f t="shared" ca="1" si="6"/>
        <v>#REF!</v>
      </c>
      <c r="O24" s="181" t="e">
        <f t="shared" ca="1" si="7"/>
        <v>#REF!</v>
      </c>
      <c r="P24" s="179"/>
      <c r="Q24" s="184" t="e">
        <f t="shared" ca="1" si="8"/>
        <v>#REF!</v>
      </c>
      <c r="R24" s="33">
        <f ca="1">SUMIF(Производство_План!$A$8:$A$374,$B$1,Производство_План!$AJ$8:$AJ$374)</f>
        <v>0</v>
      </c>
      <c r="S24" s="35" t="e">
        <f ca="1">SUMIF(#REF!,$B$1,#REF!)</f>
        <v>#REF!</v>
      </c>
      <c r="T24" s="127" t="e">
        <f t="shared" ref="T24:T34" ca="1" si="22">S24/R24</f>
        <v>#REF!</v>
      </c>
      <c r="U24" s="34">
        <f t="array" aca="1" ref="U24" ca="1">SUM(IF($B$1=Производство_План!$A$9:$A$374,IF($A$1&gt;=Производство_План!$B$9:$B$374,Производство_План!$AJ$9:$AJ$374,0),0))</f>
        <v>0</v>
      </c>
      <c r="V24" s="34" t="e">
        <f t="array" aca="1" ref="V24" ca="1">SUM(IF($B$1=#REF!,IF($A$1&gt;=#REF!,#REF!,0),0))</f>
        <v>#REF!</v>
      </c>
      <c r="W24" s="127" t="e">
        <f t="shared" ref="W24:W34" ca="1" si="23">V24/U24</f>
        <v>#REF!</v>
      </c>
      <c r="X24" s="181" t="e">
        <f t="shared" ca="1" si="11"/>
        <v>#REF!</v>
      </c>
      <c r="Y24" s="181" t="e">
        <f t="shared" ca="1" si="12"/>
        <v>#REF!</v>
      </c>
      <c r="Z24" s="179"/>
      <c r="AA24" s="184" t="e">
        <f t="shared" ca="1" si="13"/>
        <v>#REF!</v>
      </c>
    </row>
    <row r="25" spans="1:27" ht="25.5">
      <c r="A25" s="13" t="s">
        <v>33</v>
      </c>
      <c r="B25" s="32">
        <f t="shared" ca="1" si="14"/>
        <v>0</v>
      </c>
      <c r="C25" s="35" t="e">
        <f t="shared" ca="1" si="15"/>
        <v>#REF!</v>
      </c>
      <c r="D25" s="127" t="e">
        <f t="shared" ca="1" si="16"/>
        <v>#REF!</v>
      </c>
      <c r="E25" s="27">
        <f t="shared" ca="1" si="17"/>
        <v>0</v>
      </c>
      <c r="F25" s="27" t="e">
        <f t="shared" ca="1" si="18"/>
        <v>#REF!</v>
      </c>
      <c r="G25" s="127" t="e">
        <f t="shared" ca="1" si="19"/>
        <v>#REF!</v>
      </c>
      <c r="H25" s="33">
        <f ca="1">SUMIF(Производство_План!$A$8:$A$374,$B$1,Производство_План!$O$8:$O$374)</f>
        <v>0</v>
      </c>
      <c r="I25" s="35" t="e">
        <f ca="1">SUMIF(#REF!,$B$1,#REF!)</f>
        <v>#REF!</v>
      </c>
      <c r="J25" s="127" t="e">
        <f t="shared" ca="1" si="20"/>
        <v>#REF!</v>
      </c>
      <c r="K25" s="34">
        <f t="array" aca="1" ref="K25" ca="1">SUM(IF($B$1=Производство_План!$A$9:$A$374,IF($A$1&gt;=Производство_План!$B$9:$B$374,Производство_План!$O$9:$O$374,0),0))</f>
        <v>0</v>
      </c>
      <c r="L25" s="34" t="e">
        <f t="array" aca="1" ref="L25" ca="1">SUM(IF($B$1=#REF!,IF($A$1&gt;=#REF!,#REF!,0),0))</f>
        <v>#REF!</v>
      </c>
      <c r="M25" s="127" t="e">
        <f t="shared" ca="1" si="21"/>
        <v>#REF!</v>
      </c>
      <c r="N25" s="181" t="e">
        <f t="shared" ca="1" si="6"/>
        <v>#REF!</v>
      </c>
      <c r="O25" s="181" t="e">
        <f t="shared" ca="1" si="7"/>
        <v>#REF!</v>
      </c>
      <c r="P25" s="179"/>
      <c r="Q25" s="184" t="e">
        <f t="shared" ca="1" si="8"/>
        <v>#REF!</v>
      </c>
      <c r="R25" s="33">
        <f ca="1">SUMIF(Производство_План!$A$8:$A$374,$B$1,Производство_План!$AK$8:$AK$374)</f>
        <v>0</v>
      </c>
      <c r="S25" s="35" t="e">
        <f ca="1">SUMIF(#REF!,$B$1,#REF!)</f>
        <v>#REF!</v>
      </c>
      <c r="T25" s="127" t="e">
        <f t="shared" ca="1" si="22"/>
        <v>#REF!</v>
      </c>
      <c r="U25" s="34">
        <f t="array" aca="1" ref="U25" ca="1">SUM(IF($B$1=Производство_План!$A$9:$A$374,IF($A$1&gt;=Производство_План!$B$9:$B$374,Производство_План!$AK$9:$AK$374,0),0))</f>
        <v>0</v>
      </c>
      <c r="V25" s="34" t="e">
        <f t="array" aca="1" ref="V25" ca="1">SUM(IF($B$1=#REF!,IF($A$1&gt;=#REF!,#REF!,0),0))</f>
        <v>#REF!</v>
      </c>
      <c r="W25" s="127" t="e">
        <f t="shared" ca="1" si="23"/>
        <v>#REF!</v>
      </c>
      <c r="X25" s="181" t="e">
        <f t="shared" ca="1" si="11"/>
        <v>#REF!</v>
      </c>
      <c r="Y25" s="181" t="e">
        <f t="shared" ca="1" si="12"/>
        <v>#REF!</v>
      </c>
      <c r="Z25" s="179"/>
      <c r="AA25" s="184" t="e">
        <f t="shared" ca="1" si="13"/>
        <v>#REF!</v>
      </c>
    </row>
    <row r="26" spans="1:27" ht="25.5">
      <c r="A26" s="13" t="s">
        <v>34</v>
      </c>
      <c r="B26" s="32">
        <f t="shared" ca="1" si="14"/>
        <v>0</v>
      </c>
      <c r="C26" s="35" t="e">
        <f t="shared" ca="1" si="15"/>
        <v>#REF!</v>
      </c>
      <c r="D26" s="127" t="e">
        <f t="shared" ca="1" si="16"/>
        <v>#REF!</v>
      </c>
      <c r="E26" s="27">
        <f t="shared" ca="1" si="17"/>
        <v>0</v>
      </c>
      <c r="F26" s="27" t="e">
        <f t="shared" ca="1" si="18"/>
        <v>#REF!</v>
      </c>
      <c r="G26" s="127" t="e">
        <f t="shared" ca="1" si="19"/>
        <v>#REF!</v>
      </c>
      <c r="H26" s="33">
        <f ca="1">SUMIF(Производство_План!$A$8:$A$374,$B$1,Производство_План!$P$8:$P$374)</f>
        <v>0</v>
      </c>
      <c r="I26" s="35" t="e">
        <f ca="1">SUMIF(#REF!,$B$1,#REF!)</f>
        <v>#REF!</v>
      </c>
      <c r="J26" s="127" t="e">
        <f t="shared" ca="1" si="20"/>
        <v>#REF!</v>
      </c>
      <c r="K26" s="34">
        <f t="array" aca="1" ref="K26" ca="1">SUM(IF($B$1=Производство_План!$A$9:$A$374,IF($A$1&gt;=Производство_План!$B$9:$B$374,Производство_План!$P$9:$P$374,0),0))</f>
        <v>0</v>
      </c>
      <c r="L26" s="34" t="e">
        <f t="array" aca="1" ref="L26" ca="1">SUM(IF($B$1=#REF!,IF($A$1&gt;=#REF!,#REF!,0),0))</f>
        <v>#REF!</v>
      </c>
      <c r="M26" s="127" t="e">
        <f t="shared" ca="1" si="21"/>
        <v>#REF!</v>
      </c>
      <c r="N26" s="181" t="e">
        <f t="shared" ca="1" si="6"/>
        <v>#REF!</v>
      </c>
      <c r="O26" s="181" t="e">
        <f t="shared" ca="1" si="7"/>
        <v>#REF!</v>
      </c>
      <c r="P26" s="179"/>
      <c r="Q26" s="184" t="e">
        <f t="shared" ca="1" si="8"/>
        <v>#REF!</v>
      </c>
      <c r="R26" s="33">
        <f ca="1">SUMIF(Производство_План!$A$8:$A$374,$B$1,Производство_План!$AL$8:$AL$374)</f>
        <v>0</v>
      </c>
      <c r="S26" s="35" t="e">
        <f ca="1">SUMIF(#REF!,$B$1,#REF!)</f>
        <v>#REF!</v>
      </c>
      <c r="T26" s="127" t="e">
        <f t="shared" ca="1" si="22"/>
        <v>#REF!</v>
      </c>
      <c r="U26" s="34">
        <f t="array" aca="1" ref="U26" ca="1">SUM(IF($B$1=Производство_План!$A$9:$A$374,IF($A$1&gt;=Производство_План!$B$9:$B$374,Производство_План!$AL$9:$AL$374,0),0))</f>
        <v>0</v>
      </c>
      <c r="V26" s="34" t="e">
        <f t="array" aca="1" ref="V26" ca="1">SUM(IF($B$1=#REF!,IF($A$1&gt;=#REF!,#REF!,0),0))</f>
        <v>#REF!</v>
      </c>
      <c r="W26" s="127" t="e">
        <f t="shared" ca="1" si="23"/>
        <v>#REF!</v>
      </c>
      <c r="X26" s="181" t="e">
        <f t="shared" ca="1" si="11"/>
        <v>#REF!</v>
      </c>
      <c r="Y26" s="181" t="e">
        <f t="shared" ca="1" si="12"/>
        <v>#REF!</v>
      </c>
      <c r="Z26" s="179"/>
      <c r="AA26" s="184" t="e">
        <f t="shared" ca="1" si="13"/>
        <v>#REF!</v>
      </c>
    </row>
    <row r="27" spans="1:27" ht="25.5">
      <c r="A27" s="13" t="s">
        <v>35</v>
      </c>
      <c r="B27" s="32">
        <f t="shared" ca="1" si="14"/>
        <v>0</v>
      </c>
      <c r="C27" s="35" t="e">
        <f t="shared" ca="1" si="15"/>
        <v>#REF!</v>
      </c>
      <c r="D27" s="127" t="e">
        <f t="shared" ca="1" si="16"/>
        <v>#REF!</v>
      </c>
      <c r="E27" s="27">
        <f t="shared" ca="1" si="17"/>
        <v>0</v>
      </c>
      <c r="F27" s="27" t="e">
        <f t="shared" ca="1" si="18"/>
        <v>#REF!</v>
      </c>
      <c r="G27" s="127" t="e">
        <f t="shared" ca="1" si="19"/>
        <v>#REF!</v>
      </c>
      <c r="H27" s="33">
        <f ca="1">SUMIF(Производство_План!$A$8:$A$374,$B$1,Производство_План!$Q$8:$Q$374)</f>
        <v>0</v>
      </c>
      <c r="I27" s="35" t="e">
        <f ca="1">SUMIF(#REF!,$B$1,#REF!)</f>
        <v>#REF!</v>
      </c>
      <c r="J27" s="127" t="e">
        <f t="shared" ca="1" si="20"/>
        <v>#REF!</v>
      </c>
      <c r="K27" s="34">
        <f t="array" aca="1" ref="K27" ca="1">SUM(IF($B$1=Производство_План!$A$9:$A$374,IF($A$1&gt;=Производство_План!$B$9:$B$374,Производство_План!$Q$9:$Q$374,0),0))</f>
        <v>0</v>
      </c>
      <c r="L27" s="34" t="e">
        <f t="array" aca="1" ref="L27" ca="1">SUM(IF($B$1=#REF!,IF($A$1&gt;=#REF!,#REF!,0),0))</f>
        <v>#REF!</v>
      </c>
      <c r="M27" s="127" t="e">
        <f t="shared" ca="1" si="21"/>
        <v>#REF!</v>
      </c>
      <c r="N27" s="181" t="e">
        <f t="shared" ca="1" si="6"/>
        <v>#REF!</v>
      </c>
      <c r="O27" s="181" t="e">
        <f t="shared" ca="1" si="7"/>
        <v>#REF!</v>
      </c>
      <c r="P27" s="179"/>
      <c r="Q27" s="184" t="e">
        <f t="shared" ca="1" si="8"/>
        <v>#REF!</v>
      </c>
      <c r="R27" s="33">
        <f ca="1">SUMIF(Производство_План!$A$8:$A$374,$B$1,Производство_План!$AM$8:$AM$374)</f>
        <v>0</v>
      </c>
      <c r="S27" s="35" t="e">
        <f ca="1">SUMIF(#REF!,$B$1,#REF!)</f>
        <v>#REF!</v>
      </c>
      <c r="T27" s="127" t="e">
        <f t="shared" ca="1" si="22"/>
        <v>#REF!</v>
      </c>
      <c r="U27" s="34">
        <f t="array" aca="1" ref="U27" ca="1">SUM(IF($B$1=Производство_План!$A$9:$A$374,IF($A$1&gt;=Производство_План!$B$9:$B$374,Производство_План!$AM$9:$AM$374,0),0))</f>
        <v>0</v>
      </c>
      <c r="V27" s="34" t="e">
        <f t="array" aca="1" ref="V27" ca="1">SUM(IF($B$1=#REF!,IF($A$1&gt;=#REF!,#REF!,0),0))</f>
        <v>#REF!</v>
      </c>
      <c r="W27" s="127" t="e">
        <f t="shared" ca="1" si="23"/>
        <v>#REF!</v>
      </c>
      <c r="X27" s="181" t="e">
        <f t="shared" ca="1" si="11"/>
        <v>#REF!</v>
      </c>
      <c r="Y27" s="181" t="e">
        <f t="shared" ca="1" si="12"/>
        <v>#REF!</v>
      </c>
      <c r="Z27" s="179"/>
      <c r="AA27" s="184" t="e">
        <f t="shared" ca="1" si="13"/>
        <v>#REF!</v>
      </c>
    </row>
    <row r="28" spans="1:27" ht="25.5">
      <c r="A28" s="13" t="s">
        <v>36</v>
      </c>
      <c r="B28" s="32">
        <f t="shared" ca="1" si="14"/>
        <v>0</v>
      </c>
      <c r="C28" s="35" t="e">
        <f t="shared" ca="1" si="15"/>
        <v>#REF!</v>
      </c>
      <c r="D28" s="127" t="e">
        <f t="shared" ca="1" si="16"/>
        <v>#REF!</v>
      </c>
      <c r="E28" s="27">
        <f t="shared" ca="1" si="17"/>
        <v>0</v>
      </c>
      <c r="F28" s="27" t="e">
        <f t="shared" ca="1" si="18"/>
        <v>#REF!</v>
      </c>
      <c r="G28" s="127" t="e">
        <f t="shared" ca="1" si="19"/>
        <v>#REF!</v>
      </c>
      <c r="H28" s="33">
        <f ca="1">SUMIF(Производство_План!$A$8:$A$374,$B$1,Производство_План!$R$8:$R$374)</f>
        <v>0</v>
      </c>
      <c r="I28" s="35" t="e">
        <f ca="1">SUMIF(#REF!,$B$1,#REF!)</f>
        <v>#REF!</v>
      </c>
      <c r="J28" s="127" t="e">
        <f t="shared" ca="1" si="20"/>
        <v>#REF!</v>
      </c>
      <c r="K28" s="34">
        <f t="array" aca="1" ref="K28" ca="1">SUM(IF($B$1=Производство_План!$A$9:$A$374,IF($A$1&gt;=Производство_План!$B$9:$B$374,Производство_План!$R$9:$R$374,0),0))</f>
        <v>0</v>
      </c>
      <c r="L28" s="34" t="e">
        <f t="array" aca="1" ref="L28" ca="1">SUM(IF($B$1=#REF!,IF($A$1&gt;=#REF!,#REF!,0),0))</f>
        <v>#REF!</v>
      </c>
      <c r="M28" s="127" t="e">
        <f t="shared" ca="1" si="21"/>
        <v>#REF!</v>
      </c>
      <c r="N28" s="181" t="e">
        <f t="shared" ca="1" si="6"/>
        <v>#REF!</v>
      </c>
      <c r="O28" s="181" t="e">
        <f t="shared" ca="1" si="7"/>
        <v>#REF!</v>
      </c>
      <c r="P28" s="179"/>
      <c r="Q28" s="184" t="e">
        <f t="shared" ca="1" si="8"/>
        <v>#REF!</v>
      </c>
      <c r="R28" s="33">
        <f ca="1">SUMIF(Производство_План!$A$8:$A$374,$B$1,Производство_План!$AN$8:$AN$374)</f>
        <v>0</v>
      </c>
      <c r="S28" s="35" t="e">
        <f ca="1">SUMIF(#REF!,$B$1,#REF!)</f>
        <v>#REF!</v>
      </c>
      <c r="T28" s="127" t="e">
        <f t="shared" ca="1" si="22"/>
        <v>#REF!</v>
      </c>
      <c r="U28" s="34">
        <f t="array" aca="1" ref="U28" ca="1">SUM(IF($B$1=Производство_План!$A$9:$A$374,IF($A$1&gt;=Производство_План!$B$9:$B$374,Производство_План!$AN$9:$AN$374,0),0))</f>
        <v>0</v>
      </c>
      <c r="V28" s="34" t="e">
        <f t="array" aca="1" ref="V28" ca="1">SUM(IF($B$1=#REF!,IF($A$1&gt;=#REF!,#REF!,0),0))</f>
        <v>#REF!</v>
      </c>
      <c r="W28" s="127" t="e">
        <f t="shared" ca="1" si="23"/>
        <v>#REF!</v>
      </c>
      <c r="X28" s="181" t="e">
        <f t="shared" ca="1" si="11"/>
        <v>#REF!</v>
      </c>
      <c r="Y28" s="181" t="e">
        <f t="shared" ca="1" si="12"/>
        <v>#REF!</v>
      </c>
      <c r="Z28" s="179"/>
      <c r="AA28" s="184" t="e">
        <f t="shared" ca="1" si="13"/>
        <v>#REF!</v>
      </c>
    </row>
    <row r="29" spans="1:27">
      <c r="A29" s="13" t="s">
        <v>37</v>
      </c>
      <c r="B29" s="32">
        <f t="shared" ca="1" si="14"/>
        <v>0</v>
      </c>
      <c r="C29" s="35" t="e">
        <f t="shared" ca="1" si="15"/>
        <v>#REF!</v>
      </c>
      <c r="D29" s="127" t="e">
        <f t="shared" ca="1" si="16"/>
        <v>#REF!</v>
      </c>
      <c r="E29" s="27">
        <f t="shared" ca="1" si="17"/>
        <v>0</v>
      </c>
      <c r="F29" s="27" t="e">
        <f t="shared" ca="1" si="18"/>
        <v>#REF!</v>
      </c>
      <c r="G29" s="127" t="e">
        <f t="shared" ca="1" si="19"/>
        <v>#REF!</v>
      </c>
      <c r="H29" s="33">
        <f ca="1">SUMIF(Производство_План!$A$8:$A$374,$B$1,Производство_План!$S$8:$S$374)</f>
        <v>0</v>
      </c>
      <c r="I29" s="35" t="e">
        <f ca="1">SUMIF(#REF!,$B$1,#REF!)</f>
        <v>#REF!</v>
      </c>
      <c r="J29" s="127" t="e">
        <f t="shared" ca="1" si="20"/>
        <v>#REF!</v>
      </c>
      <c r="K29" s="34">
        <f t="array" aca="1" ref="K29" ca="1">SUM(IF($B$1=Производство_План!$A$9:$A$374,IF($A$1&gt;=Производство_План!$B$9:$B$374,Производство_План!$S$9:$S$374,0),0))</f>
        <v>0</v>
      </c>
      <c r="L29" s="34" t="e">
        <f t="array" aca="1" ref="L29" ca="1">SUM(IF($B$1=#REF!,IF($A$1&gt;=#REF!,#REF!,0),0))</f>
        <v>#REF!</v>
      </c>
      <c r="M29" s="127" t="e">
        <f t="shared" ca="1" si="21"/>
        <v>#REF!</v>
      </c>
      <c r="N29" s="181" t="e">
        <f t="shared" ca="1" si="6"/>
        <v>#REF!</v>
      </c>
      <c r="O29" s="181" t="e">
        <f t="shared" ca="1" si="7"/>
        <v>#REF!</v>
      </c>
      <c r="P29" s="179"/>
      <c r="Q29" s="184" t="e">
        <f t="shared" ca="1" si="8"/>
        <v>#REF!</v>
      </c>
      <c r="R29" s="33">
        <f ca="1">SUMIF(Производство_План!$A$8:$A$374,$B$1,Производство_План!$AO$8:$AO$374)</f>
        <v>0</v>
      </c>
      <c r="S29" s="35" t="e">
        <f ca="1">SUMIF(#REF!,$B$1,#REF!)</f>
        <v>#REF!</v>
      </c>
      <c r="T29" s="127" t="e">
        <f t="shared" ca="1" si="22"/>
        <v>#REF!</v>
      </c>
      <c r="U29" s="34">
        <f t="array" aca="1" ref="U29" ca="1">SUM(IF($B$1=Производство_План!$A$9:$A$374,IF($A$1&gt;=Производство_План!$B$9:$B$374,Производство_План!$AO$9:$AO$374,0),0))</f>
        <v>0</v>
      </c>
      <c r="V29" s="34" t="e">
        <f t="array" aca="1" ref="V29" ca="1">SUM(IF($B$1=#REF!,IF($A$1&gt;=#REF!,#REF!,0),0))</f>
        <v>#REF!</v>
      </c>
      <c r="W29" s="127" t="e">
        <f t="shared" ca="1" si="23"/>
        <v>#REF!</v>
      </c>
      <c r="X29" s="181" t="e">
        <f t="shared" ca="1" si="11"/>
        <v>#REF!</v>
      </c>
      <c r="Y29" s="181" t="e">
        <f t="shared" ca="1" si="12"/>
        <v>#REF!</v>
      </c>
      <c r="Z29" s="179"/>
      <c r="AA29" s="184" t="e">
        <f t="shared" ca="1" si="13"/>
        <v>#REF!</v>
      </c>
    </row>
    <row r="30" spans="1:27" ht="25.5">
      <c r="A30" s="13" t="s">
        <v>38</v>
      </c>
      <c r="B30" s="32">
        <f t="shared" ca="1" si="14"/>
        <v>0</v>
      </c>
      <c r="C30" s="35" t="e">
        <f t="shared" ca="1" si="15"/>
        <v>#REF!</v>
      </c>
      <c r="D30" s="127" t="e">
        <f t="shared" ca="1" si="16"/>
        <v>#REF!</v>
      </c>
      <c r="E30" s="27">
        <f t="shared" ca="1" si="17"/>
        <v>0</v>
      </c>
      <c r="F30" s="27" t="e">
        <f t="shared" ca="1" si="18"/>
        <v>#REF!</v>
      </c>
      <c r="G30" s="127" t="e">
        <f t="shared" ca="1" si="19"/>
        <v>#REF!</v>
      </c>
      <c r="H30" s="33">
        <f ca="1">SUMIF(Производство_План!$A$8:$A$374,$B$1,Производство_План!$T$8:$T$374)</f>
        <v>0</v>
      </c>
      <c r="I30" s="35" t="e">
        <f ca="1">SUMIF(#REF!,$B$1,#REF!)</f>
        <v>#REF!</v>
      </c>
      <c r="J30" s="127" t="e">
        <f t="shared" ca="1" si="20"/>
        <v>#REF!</v>
      </c>
      <c r="K30" s="34">
        <f t="array" aca="1" ref="K30" ca="1">SUM(IF($B$1=Производство_План!$A$9:$A$374,IF($A$1&gt;=Производство_План!$B$9:$B$374,Производство_План!$T$9:$T$374,0),0))</f>
        <v>0</v>
      </c>
      <c r="L30" s="34" t="e">
        <f t="array" aca="1" ref="L30" ca="1">SUM(IF($B$1=#REF!,IF($A$1&gt;=#REF!,#REF!,0),0))</f>
        <v>#REF!</v>
      </c>
      <c r="M30" s="127" t="e">
        <f t="shared" ca="1" si="21"/>
        <v>#REF!</v>
      </c>
      <c r="N30" s="181" t="e">
        <f t="shared" ca="1" si="6"/>
        <v>#REF!</v>
      </c>
      <c r="O30" s="181" t="e">
        <f t="shared" ca="1" si="7"/>
        <v>#REF!</v>
      </c>
      <c r="P30" s="179"/>
      <c r="Q30" s="184" t="e">
        <f t="shared" ca="1" si="8"/>
        <v>#REF!</v>
      </c>
      <c r="R30" s="33">
        <f ca="1">SUMIF(Производство_План!$A$8:$A$374,$B$1,Производство_План!$AP$8:$AP$374)</f>
        <v>0</v>
      </c>
      <c r="S30" s="35" t="e">
        <f ca="1">SUMIF(#REF!,$B$1,#REF!)</f>
        <v>#REF!</v>
      </c>
      <c r="T30" s="127" t="e">
        <f t="shared" ca="1" si="22"/>
        <v>#REF!</v>
      </c>
      <c r="U30" s="34">
        <f t="array" aca="1" ref="U30" ca="1">SUM(IF($B$1=Производство_План!$A$9:$A$374,IF($A$1&gt;=Производство_План!$B$9:$B$374,Производство_План!$AP$9:$AP$374,0),0))</f>
        <v>0</v>
      </c>
      <c r="V30" s="34" t="e">
        <f t="array" aca="1" ref="V30" ca="1">SUM(IF($B$1=#REF!,IF($A$1&gt;=#REF!,#REF!,0),0))</f>
        <v>#REF!</v>
      </c>
      <c r="W30" s="127" t="e">
        <f t="shared" ca="1" si="23"/>
        <v>#REF!</v>
      </c>
      <c r="X30" s="181" t="e">
        <f t="shared" ca="1" si="11"/>
        <v>#REF!</v>
      </c>
      <c r="Y30" s="181" t="e">
        <f t="shared" ca="1" si="12"/>
        <v>#REF!</v>
      </c>
      <c r="Z30" s="179"/>
      <c r="AA30" s="184" t="e">
        <f t="shared" ca="1" si="13"/>
        <v>#REF!</v>
      </c>
    </row>
    <row r="31" spans="1:27">
      <c r="A31" s="13" t="s">
        <v>39</v>
      </c>
      <c r="B31" s="32">
        <f t="shared" ca="1" si="14"/>
        <v>0</v>
      </c>
      <c r="C31" s="35" t="e">
        <f t="shared" ca="1" si="15"/>
        <v>#REF!</v>
      </c>
      <c r="D31" s="127" t="e">
        <f t="shared" ca="1" si="16"/>
        <v>#REF!</v>
      </c>
      <c r="E31" s="27">
        <f t="shared" ca="1" si="17"/>
        <v>0</v>
      </c>
      <c r="F31" s="27" t="e">
        <f t="shared" ca="1" si="18"/>
        <v>#REF!</v>
      </c>
      <c r="G31" s="127" t="e">
        <f t="shared" ca="1" si="19"/>
        <v>#REF!</v>
      </c>
      <c r="H31" s="33">
        <f ca="1">SUMIF(Производство_План!$A$8:$A$374,$B$1,Производство_План!$U$8:$U$374)</f>
        <v>0</v>
      </c>
      <c r="I31" s="35" t="e">
        <f ca="1">SUMIF(#REF!,$B$1,#REF!)</f>
        <v>#REF!</v>
      </c>
      <c r="J31" s="127" t="e">
        <f t="shared" ca="1" si="20"/>
        <v>#REF!</v>
      </c>
      <c r="K31" s="34">
        <f t="array" aca="1" ref="K31" ca="1">SUM(IF($B$1=Производство_План!$A$9:$A$374,IF($A$1&gt;=Производство_План!$B$9:$B$374,Производство_План!$U$9:$U$374,0),0))</f>
        <v>0</v>
      </c>
      <c r="L31" s="34" t="e">
        <f t="array" aca="1" ref="L31" ca="1">SUM(IF($B$1=#REF!,IF($A$1&gt;=#REF!,#REF!,0),0))</f>
        <v>#REF!</v>
      </c>
      <c r="M31" s="127" t="e">
        <f t="shared" ca="1" si="21"/>
        <v>#REF!</v>
      </c>
      <c r="N31" s="181" t="e">
        <f t="shared" ca="1" si="6"/>
        <v>#REF!</v>
      </c>
      <c r="O31" s="181" t="e">
        <f t="shared" ca="1" si="7"/>
        <v>#REF!</v>
      </c>
      <c r="P31" s="179"/>
      <c r="Q31" s="184" t="e">
        <f t="shared" ca="1" si="8"/>
        <v>#REF!</v>
      </c>
      <c r="R31" s="33">
        <f ca="1">SUMIF(Производство_План!$A$8:$A$374,$B$1,Производство_План!$AQ$8:$AQ$374)</f>
        <v>0</v>
      </c>
      <c r="S31" s="35" t="e">
        <f ca="1">SUMIF(#REF!,$B$1,#REF!)</f>
        <v>#REF!</v>
      </c>
      <c r="T31" s="127" t="e">
        <f t="shared" ca="1" si="22"/>
        <v>#REF!</v>
      </c>
      <c r="U31" s="34">
        <f t="array" aca="1" ref="U31" ca="1">SUM(IF($B$1=Производство_План!$A$9:$A$374,IF($A$1&gt;=Производство_План!$B$9:$B$374,Производство_План!$AQ$9:$AQ$374,0),0))</f>
        <v>0</v>
      </c>
      <c r="V31" s="34" t="e">
        <f t="array" aca="1" ref="V31" ca="1">SUM(IF($B$1=#REF!,IF($A$1&gt;=#REF!,#REF!,0),0))</f>
        <v>#REF!</v>
      </c>
      <c r="W31" s="127" t="e">
        <f t="shared" ca="1" si="23"/>
        <v>#REF!</v>
      </c>
      <c r="X31" s="181" t="e">
        <f t="shared" ca="1" si="11"/>
        <v>#REF!</v>
      </c>
      <c r="Y31" s="181" t="e">
        <f t="shared" ca="1" si="12"/>
        <v>#REF!</v>
      </c>
      <c r="Z31" s="179"/>
      <c r="AA31" s="184" t="e">
        <f t="shared" ca="1" si="13"/>
        <v>#REF!</v>
      </c>
    </row>
    <row r="32" spans="1:27" ht="25.5">
      <c r="A32" s="13" t="s">
        <v>40</v>
      </c>
      <c r="B32" s="32">
        <f t="shared" ca="1" si="14"/>
        <v>0</v>
      </c>
      <c r="C32" s="35" t="e">
        <f t="shared" ca="1" si="15"/>
        <v>#REF!</v>
      </c>
      <c r="D32" s="127" t="e">
        <f t="shared" ca="1" si="16"/>
        <v>#REF!</v>
      </c>
      <c r="E32" s="27">
        <f t="shared" ca="1" si="17"/>
        <v>0</v>
      </c>
      <c r="F32" s="27" t="e">
        <f t="shared" ca="1" si="18"/>
        <v>#REF!</v>
      </c>
      <c r="G32" s="127" t="e">
        <f t="shared" ca="1" si="19"/>
        <v>#REF!</v>
      </c>
      <c r="H32" s="33">
        <f ca="1">SUMIF(Производство_План!$A$8:$A$374,$B$1,Производство_План!$V$8:$V$374)</f>
        <v>0</v>
      </c>
      <c r="I32" s="35" t="e">
        <f ca="1">SUMIF(#REF!,$B$1,#REF!)</f>
        <v>#REF!</v>
      </c>
      <c r="J32" s="127" t="e">
        <f t="shared" ca="1" si="20"/>
        <v>#REF!</v>
      </c>
      <c r="K32" s="34">
        <f t="array" aca="1" ref="K32" ca="1">SUM(IF($B$1=Производство_План!$A$9:$A$374,IF($A$1&gt;=Производство_План!$B$9:$B$374,Производство_План!$V$9:$V$374,0),0))</f>
        <v>0</v>
      </c>
      <c r="L32" s="34" t="e">
        <f t="array" aca="1" ref="L32" ca="1">SUM(IF($B$1=#REF!,IF($A$1&gt;=#REF!,#REF!,0),0))</f>
        <v>#REF!</v>
      </c>
      <c r="M32" s="127" t="e">
        <f t="shared" ca="1" si="21"/>
        <v>#REF!</v>
      </c>
      <c r="N32" s="181" t="e">
        <f t="shared" ca="1" si="6"/>
        <v>#REF!</v>
      </c>
      <c r="O32" s="181" t="e">
        <f t="shared" ca="1" si="7"/>
        <v>#REF!</v>
      </c>
      <c r="P32" s="179"/>
      <c r="Q32" s="184" t="e">
        <f t="shared" ca="1" si="8"/>
        <v>#REF!</v>
      </c>
      <c r="R32" s="33">
        <f ca="1">SUMIF(Производство_План!$A$8:$A$374,$B$1,Производство_План!$AR$8:$AR$374)</f>
        <v>0</v>
      </c>
      <c r="S32" s="35" t="e">
        <f ca="1">SUMIF(#REF!,$B$1,#REF!)</f>
        <v>#REF!</v>
      </c>
      <c r="T32" s="127" t="e">
        <f t="shared" ca="1" si="22"/>
        <v>#REF!</v>
      </c>
      <c r="U32" s="34">
        <f t="array" aca="1" ref="U32" ca="1">SUM(IF($B$1=Производство_План!$A$9:$A$374,IF($A$1&gt;=Производство_План!$B$9:$B$374,Производство_План!$AR$9:$AR$374,0),0))</f>
        <v>0</v>
      </c>
      <c r="V32" s="34" t="e">
        <f t="array" aca="1" ref="V32" ca="1">SUM(IF($B$1=#REF!,IF($A$1&gt;=#REF!,#REF!,0),0))</f>
        <v>#REF!</v>
      </c>
      <c r="W32" s="127" t="e">
        <f t="shared" ca="1" si="23"/>
        <v>#REF!</v>
      </c>
      <c r="X32" s="181" t="e">
        <f t="shared" ca="1" si="11"/>
        <v>#REF!</v>
      </c>
      <c r="Y32" s="181" t="e">
        <f t="shared" ca="1" si="12"/>
        <v>#REF!</v>
      </c>
      <c r="Z32" s="179"/>
      <c r="AA32" s="184" t="e">
        <f t="shared" ca="1" si="13"/>
        <v>#REF!</v>
      </c>
    </row>
    <row r="33" spans="1:27" ht="25.5">
      <c r="A33" s="13" t="s">
        <v>41</v>
      </c>
      <c r="B33" s="32">
        <f t="shared" ca="1" si="14"/>
        <v>0</v>
      </c>
      <c r="C33" s="35" t="e">
        <f t="shared" ca="1" si="15"/>
        <v>#REF!</v>
      </c>
      <c r="D33" s="127" t="e">
        <f t="shared" ca="1" si="16"/>
        <v>#REF!</v>
      </c>
      <c r="E33" s="27">
        <f t="shared" ca="1" si="17"/>
        <v>0</v>
      </c>
      <c r="F33" s="27" t="e">
        <f t="shared" ca="1" si="18"/>
        <v>#REF!</v>
      </c>
      <c r="G33" s="127" t="e">
        <f t="shared" ca="1" si="19"/>
        <v>#REF!</v>
      </c>
      <c r="H33" s="33">
        <f ca="1">SUMIF(Производство_План!$A$8:$A$374,$B$1,Производство_План!$W$8:$W$374)</f>
        <v>0</v>
      </c>
      <c r="I33" s="35" t="e">
        <f ca="1">SUMIF(#REF!,$B$1,#REF!)</f>
        <v>#REF!</v>
      </c>
      <c r="J33" s="127" t="e">
        <f t="shared" ca="1" si="20"/>
        <v>#REF!</v>
      </c>
      <c r="K33" s="34">
        <f t="array" aca="1" ref="K33" ca="1">SUM(IF($B$1=Производство_План!$A$9:$A$374,IF($A$1&gt;=Производство_План!$B$9:$B$374,Производство_План!$W$9:$W$374,0),0))</f>
        <v>0</v>
      </c>
      <c r="L33" s="34" t="e">
        <f t="array" aca="1" ref="L33" ca="1">SUM(IF($B$1=#REF!,IF($A$1&gt;=#REF!,#REF!,0),0))</f>
        <v>#REF!</v>
      </c>
      <c r="M33" s="127" t="e">
        <f t="shared" ca="1" si="21"/>
        <v>#REF!</v>
      </c>
      <c r="N33" s="181" t="e">
        <f t="shared" ca="1" si="6"/>
        <v>#REF!</v>
      </c>
      <c r="O33" s="181" t="e">
        <f t="shared" ca="1" si="7"/>
        <v>#REF!</v>
      </c>
      <c r="P33" s="179"/>
      <c r="Q33" s="184" t="e">
        <f t="shared" ca="1" si="8"/>
        <v>#REF!</v>
      </c>
      <c r="R33" s="33">
        <f ca="1">SUMIF(Производство_План!$A$8:$A$374,$B$1,Производство_План!$AS$8:$AS$374)</f>
        <v>0</v>
      </c>
      <c r="S33" s="35" t="e">
        <f ca="1">SUMIF(#REF!,$B$1,#REF!)</f>
        <v>#REF!</v>
      </c>
      <c r="T33" s="127" t="e">
        <f t="shared" ca="1" si="22"/>
        <v>#REF!</v>
      </c>
      <c r="U33" s="34">
        <f t="array" aca="1" ref="U33" ca="1">SUM(IF($B$1=Производство_План!$A$9:$A$374,IF($A$1&gt;=Производство_План!$B$9:$B$374,Производство_План!$AS$9:$AS$374,0),0))</f>
        <v>0</v>
      </c>
      <c r="V33" s="34" t="e">
        <f t="array" aca="1" ref="V33" ca="1">SUM(IF($B$1=#REF!,IF($A$1&gt;=#REF!,#REF!,0),0))</f>
        <v>#REF!</v>
      </c>
      <c r="W33" s="127" t="e">
        <f t="shared" ca="1" si="23"/>
        <v>#REF!</v>
      </c>
      <c r="X33" s="181" t="e">
        <f t="shared" ca="1" si="11"/>
        <v>#REF!</v>
      </c>
      <c r="Y33" s="181" t="e">
        <f t="shared" ca="1" si="12"/>
        <v>#REF!</v>
      </c>
      <c r="Z33" s="179"/>
      <c r="AA33" s="184" t="e">
        <f t="shared" ca="1" si="13"/>
        <v>#REF!</v>
      </c>
    </row>
    <row r="34" spans="1:27" ht="26.25" thickBot="1">
      <c r="A34" s="14" t="s">
        <v>42</v>
      </c>
      <c r="B34" s="39">
        <f t="shared" ca="1" si="14"/>
        <v>0</v>
      </c>
      <c r="C34" s="40" t="e">
        <f t="shared" ca="1" si="15"/>
        <v>#REF!</v>
      </c>
      <c r="D34" s="128" t="e">
        <f t="shared" ca="1" si="16"/>
        <v>#REF!</v>
      </c>
      <c r="E34" s="40">
        <f t="shared" ca="1" si="17"/>
        <v>0</v>
      </c>
      <c r="F34" s="40" t="e">
        <f t="shared" ca="1" si="18"/>
        <v>#REF!</v>
      </c>
      <c r="G34" s="128" t="e">
        <f t="shared" ca="1" si="19"/>
        <v>#REF!</v>
      </c>
      <c r="H34" s="42">
        <f ca="1">SUMIF(Производство_План!$A$8:$A$374,$B$1,Производство_План!$X$8:$X$374)</f>
        <v>0</v>
      </c>
      <c r="I34" s="40" t="e">
        <f ca="1">SUMIF(#REF!,$B$1,#REF!)</f>
        <v>#REF!</v>
      </c>
      <c r="J34" s="128" t="e">
        <f t="shared" ca="1" si="20"/>
        <v>#REF!</v>
      </c>
      <c r="K34" s="120">
        <f t="array" aca="1" ref="K34" ca="1">SUM(IF($B$1=Производство_План!$A$9:$A$374,IF($A$1&gt;=Производство_План!$B$9:$B$374,Производство_План!$X$9:$X$374,0),0))</f>
        <v>0</v>
      </c>
      <c r="L34" s="120" t="e">
        <f t="array" aca="1" ref="L34" ca="1">SUM(IF($B$1=#REF!,IF($A$1&gt;=#REF!,#REF!,0),0))</f>
        <v>#REF!</v>
      </c>
      <c r="M34" s="128" t="e">
        <f t="shared" ca="1" si="21"/>
        <v>#REF!</v>
      </c>
      <c r="N34" s="181" t="e">
        <f t="shared" ca="1" si="6"/>
        <v>#REF!</v>
      </c>
      <c r="O34" s="181" t="e">
        <f t="shared" ca="1" si="7"/>
        <v>#REF!</v>
      </c>
      <c r="P34" s="179"/>
      <c r="Q34" s="184" t="e">
        <f t="shared" ca="1" si="8"/>
        <v>#REF!</v>
      </c>
      <c r="R34" s="42">
        <f ca="1">SUMIF(Производство_План!$A$8:$A$374,$B$1,Производство_План!$AT$8:$AT$374)</f>
        <v>0</v>
      </c>
      <c r="S34" s="40" t="e">
        <f ca="1">SUMIF(#REF!,$B$1,#REF!)</f>
        <v>#REF!</v>
      </c>
      <c r="T34" s="128" t="e">
        <f t="shared" ca="1" si="22"/>
        <v>#REF!</v>
      </c>
      <c r="U34" s="120">
        <f t="array" aca="1" ref="U34" ca="1">SUM(IF($B$1=Производство_План!$A$9:$A$374,IF($A$1&gt;=Производство_План!$B$9:$B$374,Производство_План!$AT$9:$AT$374,0),0))</f>
        <v>0</v>
      </c>
      <c r="V34" s="120" t="e">
        <f t="array" aca="1" ref="V34" ca="1">SUM(IF($B$1=#REF!,IF($A$1&gt;=#REF!,#REF!,0),0))</f>
        <v>#REF!</v>
      </c>
      <c r="W34" s="128" t="e">
        <f t="shared" ca="1" si="23"/>
        <v>#REF!</v>
      </c>
      <c r="X34" s="181" t="e">
        <f t="shared" ca="1" si="11"/>
        <v>#REF!</v>
      </c>
      <c r="Y34" s="181" t="e">
        <f t="shared" ca="1" si="12"/>
        <v>#REF!</v>
      </c>
      <c r="Z34" s="179"/>
      <c r="AA34" s="184" t="e">
        <f t="shared" ca="1" si="13"/>
        <v>#REF!</v>
      </c>
    </row>
    <row r="35" spans="1:27">
      <c r="A35" s="19"/>
      <c r="B35" s="19"/>
      <c r="C35" s="20"/>
      <c r="D35" s="20"/>
      <c r="E35" s="20"/>
      <c r="F35" s="20"/>
      <c r="G35" s="20"/>
      <c r="H35" s="20"/>
      <c r="I35" s="20"/>
      <c r="J35" s="20"/>
      <c r="K35" s="20"/>
      <c r="L35" s="20"/>
      <c r="M35" s="20"/>
      <c r="N35" s="5"/>
      <c r="O35" s="6"/>
      <c r="R35" s="20"/>
      <c r="S35" s="20"/>
      <c r="T35" s="20"/>
      <c r="U35" s="20"/>
      <c r="V35" s="20"/>
      <c r="W35" s="20"/>
      <c r="X35" s="5"/>
      <c r="Y35" s="6"/>
    </row>
    <row r="36" spans="1:27">
      <c r="A36" s="4" t="s">
        <v>1</v>
      </c>
      <c r="B36" s="5"/>
      <c r="C36" s="6"/>
      <c r="D36" s="1"/>
      <c r="E36" s="1"/>
      <c r="L36" s="7" t="s">
        <v>91</v>
      </c>
    </row>
    <row r="37" spans="1:27" ht="51" customHeight="1">
      <c r="A37" s="9" t="s">
        <v>6</v>
      </c>
      <c r="B37" s="12" t="s">
        <v>112</v>
      </c>
      <c r="C37" s="12" t="s">
        <v>111</v>
      </c>
      <c r="D37" s="12" t="s">
        <v>63</v>
      </c>
      <c r="E37" s="12"/>
      <c r="F37" s="12" t="s">
        <v>73</v>
      </c>
      <c r="G37" s="82" t="s">
        <v>64</v>
      </c>
      <c r="H37" s="82" t="s">
        <v>65</v>
      </c>
      <c r="L37" s="785" t="s">
        <v>12</v>
      </c>
      <c r="M37" s="785"/>
      <c r="N37" s="785"/>
      <c r="O37" s="785"/>
      <c r="P37" s="785"/>
      <c r="Q37" s="785"/>
      <c r="R37" s="785"/>
      <c r="S37" s="785"/>
      <c r="T37" s="785"/>
      <c r="U37" s="785"/>
      <c r="V37" s="785"/>
      <c r="W37" s="118" t="s">
        <v>10</v>
      </c>
    </row>
    <row r="38" spans="1:27" ht="12.75" customHeight="1">
      <c r="A38" s="9" t="s">
        <v>11</v>
      </c>
      <c r="B38" s="10">
        <v>3</v>
      </c>
      <c r="C38" s="10">
        <v>3</v>
      </c>
      <c r="D38" s="97"/>
      <c r="E38" s="97"/>
      <c r="F38" s="97"/>
      <c r="G38" s="103">
        <f ca="1">'Отчет по произв за  смену 1'!D32</f>
        <v>0</v>
      </c>
      <c r="H38" s="103">
        <f ca="1">'Отчет по произв за  смену 2'!D32</f>
        <v>0</v>
      </c>
      <c r="L38" s="104">
        <f>'Отчет по произв за  смену 1'!F32</f>
        <v>0</v>
      </c>
      <c r="M38" s="104">
        <f>'Отчет по произв за  смену 1'!G32</f>
        <v>0</v>
      </c>
      <c r="R38" s="104"/>
      <c r="S38" s="104"/>
      <c r="T38" s="104"/>
      <c r="U38" s="104">
        <f>'Отчет по произв за  смену 2'!F32</f>
        <v>0</v>
      </c>
      <c r="V38" s="104">
        <f>'Отчет по произв за  смену 2'!G32</f>
        <v>0</v>
      </c>
      <c r="W38" s="104">
        <f>'Отчет по произв за  смену 1'!H32</f>
        <v>0</v>
      </c>
    </row>
    <row r="39" spans="1:27">
      <c r="A39" s="9" t="s">
        <v>13</v>
      </c>
      <c r="B39" s="10">
        <v>2</v>
      </c>
      <c r="C39" s="10">
        <v>2</v>
      </c>
      <c r="D39" s="97"/>
      <c r="E39" s="97"/>
      <c r="F39" s="97"/>
      <c r="G39" s="103">
        <f ca="1">'Отчет по произв за  смену 1'!D33</f>
        <v>0</v>
      </c>
      <c r="H39" s="103">
        <f ca="1">'Отчет по произв за  смену 2'!D33</f>
        <v>0</v>
      </c>
      <c r="L39" s="104">
        <f>'Отчет по произв за  смену 1'!F33</f>
        <v>0</v>
      </c>
      <c r="M39" s="104">
        <f>'Отчет по произв за  смену 1'!G33</f>
        <v>0</v>
      </c>
      <c r="R39" s="104"/>
      <c r="S39" s="104"/>
      <c r="T39" s="104"/>
      <c r="U39" s="104">
        <f>'Отчет по произв за  смену 2'!F33</f>
        <v>0</v>
      </c>
      <c r="V39" s="104">
        <f>'Отчет по произв за  смену 2'!G33</f>
        <v>0</v>
      </c>
      <c r="W39" s="104">
        <f>'Отчет по произв за  смену 1'!H33</f>
        <v>0</v>
      </c>
    </row>
    <row r="40" spans="1:27" ht="12.75" customHeight="1">
      <c r="A40" s="9" t="s">
        <v>14</v>
      </c>
      <c r="B40" s="10">
        <v>4</v>
      </c>
      <c r="C40" s="10">
        <v>4</v>
      </c>
      <c r="D40" s="97"/>
      <c r="E40" s="97"/>
      <c r="F40" s="97"/>
      <c r="G40" s="103">
        <f ca="1">'Отчет по произв за  смену 1'!D34</f>
        <v>0</v>
      </c>
      <c r="H40" s="103">
        <f ca="1">'Отчет по произв за  смену 2'!D34</f>
        <v>0</v>
      </c>
      <c r="L40" s="104">
        <f>'Отчет по произв за  смену 1'!F34</f>
        <v>0</v>
      </c>
      <c r="M40" s="104">
        <f>'Отчет по произв за  смену 1'!G34</f>
        <v>0</v>
      </c>
      <c r="R40" s="104"/>
      <c r="S40" s="104"/>
      <c r="T40" s="104"/>
      <c r="U40" s="104">
        <f>'Отчет по произв за  смену 2'!F34</f>
        <v>0</v>
      </c>
      <c r="V40" s="104">
        <f>'Отчет по произв за  смену 2'!G34</f>
        <v>0</v>
      </c>
      <c r="W40" s="104">
        <f>'Отчет по произв за  смену 1'!H34</f>
        <v>0</v>
      </c>
    </row>
    <row r="41" spans="1:27">
      <c r="A41" s="9" t="s">
        <v>16</v>
      </c>
      <c r="B41" s="10">
        <v>2</v>
      </c>
      <c r="C41" s="10">
        <v>2</v>
      </c>
      <c r="D41" s="97"/>
      <c r="E41" s="97"/>
      <c r="F41" s="97"/>
      <c r="G41" s="103">
        <f ca="1">'Отчет по произв за  смену 1'!D35</f>
        <v>0</v>
      </c>
      <c r="H41" s="103">
        <f ca="1">'Отчет по произв за  смену 2'!D35</f>
        <v>0</v>
      </c>
      <c r="L41" s="104">
        <f>'Отчет по произв за  смену 1'!F35</f>
        <v>0</v>
      </c>
      <c r="M41" s="104">
        <f>'Отчет по произв за  смену 1'!G35</f>
        <v>0</v>
      </c>
      <c r="R41" s="104"/>
      <c r="S41" s="104"/>
      <c r="T41" s="104"/>
      <c r="U41" s="104">
        <f>'Отчет по произв за  смену 2'!F35</f>
        <v>0</v>
      </c>
      <c r="V41" s="104">
        <f>'Отчет по произв за  смену 2'!G35</f>
        <v>0</v>
      </c>
      <c r="W41" s="104">
        <f>'Отчет по произв за  смену 1'!H35</f>
        <v>0</v>
      </c>
    </row>
    <row r="42" spans="1:27">
      <c r="A42" s="9" t="s">
        <v>18</v>
      </c>
      <c r="B42" s="10">
        <v>4</v>
      </c>
      <c r="C42" s="10">
        <v>4</v>
      </c>
      <c r="D42" s="97"/>
      <c r="E42" s="97"/>
      <c r="F42" s="97"/>
      <c r="G42" s="103">
        <f ca="1">'Отчет по произв за  смену 1'!D36</f>
        <v>0</v>
      </c>
      <c r="H42" s="103">
        <f ca="1">'Отчет по произв за  смену 2'!D36</f>
        <v>0</v>
      </c>
      <c r="L42" s="104">
        <f>'Отчет по произв за  смену 1'!F36</f>
        <v>0</v>
      </c>
      <c r="M42" s="104">
        <f>'Отчет по произв за  смену 1'!G36</f>
        <v>0</v>
      </c>
      <c r="R42" s="104"/>
      <c r="S42" s="104"/>
      <c r="T42" s="104"/>
      <c r="U42" s="104">
        <f>'Отчет по произв за  смену 2'!F36</f>
        <v>0</v>
      </c>
      <c r="V42" s="104">
        <f>'Отчет по произв за  смену 2'!G36</f>
        <v>0</v>
      </c>
      <c r="W42" s="104">
        <f>'Отчет по произв за  смену 1'!H36</f>
        <v>0</v>
      </c>
    </row>
    <row r="43" spans="1:27">
      <c r="A43" s="9" t="s">
        <v>20</v>
      </c>
      <c r="B43" s="10">
        <v>2</v>
      </c>
      <c r="C43" s="10">
        <v>2</v>
      </c>
      <c r="D43" s="97"/>
      <c r="E43" s="97"/>
      <c r="F43" s="97"/>
      <c r="G43" s="103">
        <f ca="1">'Отчет по произв за  смену 1'!D37</f>
        <v>0</v>
      </c>
      <c r="H43" s="103">
        <f ca="1">'Отчет по произв за  смену 2'!D37</f>
        <v>0</v>
      </c>
      <c r="L43" s="104">
        <f>'Отчет по произв за  смену 1'!F37</f>
        <v>0</v>
      </c>
      <c r="M43" s="104">
        <f>'Отчет по произв за  смену 1'!G37</f>
        <v>0</v>
      </c>
      <c r="R43" s="104"/>
      <c r="S43" s="104"/>
      <c r="T43" s="104"/>
      <c r="U43" s="104">
        <f>'Отчет по произв за  смену 2'!F37</f>
        <v>0</v>
      </c>
      <c r="V43" s="104">
        <f>'Отчет по произв за  смену 2'!G37</f>
        <v>0</v>
      </c>
      <c r="W43" s="104">
        <f>'Отчет по произв за  смену 1'!H37</f>
        <v>0</v>
      </c>
    </row>
    <row r="44" spans="1:27">
      <c r="A44" s="9" t="s">
        <v>22</v>
      </c>
      <c r="B44" s="10">
        <v>2</v>
      </c>
      <c r="C44" s="10">
        <v>2</v>
      </c>
      <c r="D44" s="97"/>
      <c r="E44" s="97"/>
      <c r="F44" s="97"/>
      <c r="G44" s="103">
        <f ca="1">'Отчет по произв за  смену 1'!D38</f>
        <v>0</v>
      </c>
      <c r="H44" s="103">
        <f ca="1">'Отчет по произв за  смену 2'!D38</f>
        <v>0</v>
      </c>
      <c r="L44" s="104">
        <f>'Отчет по произв за  смену 1'!F38</f>
        <v>0</v>
      </c>
      <c r="M44" s="104">
        <f>'Отчет по произв за  смену 1'!G38</f>
        <v>0</v>
      </c>
      <c r="R44" s="104"/>
      <c r="S44" s="104"/>
      <c r="T44" s="104"/>
      <c r="U44" s="104">
        <f>'Отчет по произв за  смену 2'!F38</f>
        <v>0</v>
      </c>
      <c r="V44" s="104">
        <f>'Отчет по произв за  смену 2'!G38</f>
        <v>0</v>
      </c>
      <c r="W44" s="104">
        <f>'Отчет по произв за  смену 1'!H38</f>
        <v>0</v>
      </c>
    </row>
    <row r="45" spans="1:27">
      <c r="A45" s="9" t="s">
        <v>24</v>
      </c>
      <c r="B45" s="10">
        <v>3</v>
      </c>
      <c r="C45" s="10">
        <v>3</v>
      </c>
      <c r="D45" s="97"/>
      <c r="E45" s="97"/>
      <c r="F45" s="97"/>
      <c r="G45" s="103">
        <f ca="1">'Отчет по произв за  смену 1'!D39</f>
        <v>0</v>
      </c>
      <c r="H45" s="103">
        <f ca="1">'Отчет по произв за  смену 2'!D39</f>
        <v>0</v>
      </c>
      <c r="L45" s="104">
        <f>'Отчет по произв за  смену 1'!F39</f>
        <v>0</v>
      </c>
      <c r="M45" s="104">
        <f>'Отчет по произв за  смену 1'!G39</f>
        <v>0</v>
      </c>
      <c r="R45" s="104"/>
      <c r="S45" s="104"/>
      <c r="T45" s="104"/>
      <c r="U45" s="104">
        <f>'Отчет по произв за  смену 2'!F39</f>
        <v>0</v>
      </c>
      <c r="V45" s="104">
        <f>'Отчет по произв за  смену 2'!G39</f>
        <v>0</v>
      </c>
      <c r="W45" s="104">
        <f>'Отчет по произв за  смену 1'!H39</f>
        <v>0</v>
      </c>
    </row>
    <row r="46" spans="1:27">
      <c r="A46" s="9" t="s">
        <v>26</v>
      </c>
      <c r="B46" s="10">
        <v>2</v>
      </c>
      <c r="C46" s="10">
        <v>2</v>
      </c>
      <c r="D46" s="97"/>
      <c r="E46" s="97"/>
      <c r="F46" s="97"/>
      <c r="G46" s="103">
        <f ca="1">'Отчет по произв за  смену 1'!D40</f>
        <v>0</v>
      </c>
      <c r="H46" s="103">
        <f ca="1">'Отчет по произв за  смену 2'!D40</f>
        <v>0</v>
      </c>
      <c r="L46" s="104">
        <f>'Отчет по произв за  смену 1'!F40</f>
        <v>0</v>
      </c>
      <c r="M46" s="104">
        <f>'Отчет по произв за  смену 1'!G40</f>
        <v>0</v>
      </c>
      <c r="R46" s="104"/>
      <c r="S46" s="104"/>
      <c r="T46" s="104"/>
      <c r="U46" s="104">
        <f>'Отчет по произв за  смену 2'!F40</f>
        <v>0</v>
      </c>
      <c r="V46" s="104">
        <f>'Отчет по произв за  смену 2'!G40</f>
        <v>0</v>
      </c>
      <c r="W46" s="104">
        <f>'Отчет по произв за  смену 1'!H40</f>
        <v>0</v>
      </c>
    </row>
    <row r="47" spans="1:27">
      <c r="A47" s="9" t="s">
        <v>28</v>
      </c>
      <c r="B47" s="10">
        <v>3</v>
      </c>
      <c r="C47" s="10">
        <v>3</v>
      </c>
      <c r="D47" s="97"/>
      <c r="E47" s="97"/>
      <c r="F47" s="97"/>
      <c r="G47" s="103">
        <f ca="1">'Отчет по произв за  смену 1'!D41</f>
        <v>0</v>
      </c>
      <c r="H47" s="103">
        <f ca="1">'Отчет по произв за  смену 2'!D41</f>
        <v>0</v>
      </c>
      <c r="L47" s="104">
        <f>'Отчет по произв за  смену 1'!F41</f>
        <v>0</v>
      </c>
      <c r="M47" s="104">
        <f>'Отчет по произв за  смену 1'!G41</f>
        <v>0</v>
      </c>
      <c r="R47" s="104"/>
      <c r="S47" s="104"/>
      <c r="T47" s="104"/>
      <c r="U47" s="104">
        <f>'Отчет по произв за  смену 2'!F41</f>
        <v>0</v>
      </c>
      <c r="V47" s="104">
        <f>'Отчет по произв за  смену 2'!G41</f>
        <v>0</v>
      </c>
      <c r="W47" s="104">
        <f>'Отчет по произв за  смену 1'!H41</f>
        <v>0</v>
      </c>
    </row>
    <row r="48" spans="1:27">
      <c r="A48" s="9" t="s">
        <v>30</v>
      </c>
      <c r="B48" s="10">
        <v>2</v>
      </c>
      <c r="C48" s="10">
        <v>2</v>
      </c>
      <c r="D48" s="97"/>
      <c r="E48" s="97"/>
      <c r="F48" s="97"/>
      <c r="G48" s="103">
        <f ca="1">'Отчет по произв за  смену 1'!D42</f>
        <v>0</v>
      </c>
      <c r="H48" s="103">
        <f ca="1">'Отчет по произв за  смену 2'!D42</f>
        <v>0</v>
      </c>
      <c r="L48" s="104">
        <f>'Отчет по произв за  смену 1'!F42</f>
        <v>0</v>
      </c>
      <c r="M48" s="104">
        <f>'Отчет по произв за  смену 1'!G42</f>
        <v>0</v>
      </c>
      <c r="R48" s="104"/>
      <c r="S48" s="104"/>
      <c r="T48" s="104"/>
      <c r="U48" s="104">
        <f>'Отчет по произв за  смену 2'!F42</f>
        <v>0</v>
      </c>
      <c r="V48" s="104">
        <f>'Отчет по произв за  смену 2'!G42</f>
        <v>0</v>
      </c>
      <c r="W48" s="104">
        <f>'Отчет по произв за  смену 1'!H42</f>
        <v>0</v>
      </c>
    </row>
    <row r="49" spans="1:23">
      <c r="A49" s="9" t="s">
        <v>31</v>
      </c>
      <c r="B49" s="10">
        <v>6</v>
      </c>
      <c r="C49" s="10">
        <v>3</v>
      </c>
      <c r="D49" s="97"/>
      <c r="E49" s="97"/>
      <c r="F49" s="97"/>
      <c r="G49" s="103">
        <f ca="1">'Отчет по произв за  смену 1'!D43</f>
        <v>0</v>
      </c>
      <c r="H49" s="103">
        <f ca="1">'Отчет по произв за  смену 2'!D43</f>
        <v>0</v>
      </c>
      <c r="L49" s="104">
        <f>'Отчет по произв за  смену 1'!F43</f>
        <v>0</v>
      </c>
      <c r="M49" s="104">
        <f>'Отчет по произв за  смену 1'!G43</f>
        <v>0</v>
      </c>
      <c r="R49" s="104"/>
      <c r="S49" s="104"/>
      <c r="T49" s="104"/>
      <c r="U49" s="104">
        <f>'Отчет по произв за  смену 2'!F43</f>
        <v>0</v>
      </c>
      <c r="V49" s="104">
        <f>'Отчет по произв за  смену 2'!G43</f>
        <v>0</v>
      </c>
      <c r="W49" s="104">
        <f>'Отчет по произв за  смену 1'!H43</f>
        <v>0</v>
      </c>
    </row>
    <row r="51" spans="1:23">
      <c r="A51" s="7" t="s">
        <v>2</v>
      </c>
    </row>
    <row r="52" spans="1:23" ht="14.25" customHeight="1">
      <c r="A52" s="21" t="s">
        <v>6</v>
      </c>
      <c r="B52" s="785" t="s">
        <v>8</v>
      </c>
      <c r="C52" s="785"/>
      <c r="D52" s="785"/>
      <c r="E52" s="785"/>
      <c r="F52" s="785"/>
      <c r="G52" s="785"/>
      <c r="H52" s="785"/>
      <c r="I52" s="785"/>
      <c r="J52" s="12"/>
      <c r="K52" s="12"/>
      <c r="L52" s="785" t="s">
        <v>9</v>
      </c>
      <c r="M52" s="785"/>
      <c r="N52" s="785"/>
      <c r="O52" s="785"/>
      <c r="P52" s="785"/>
      <c r="Q52" s="785"/>
      <c r="R52" s="785"/>
      <c r="S52" s="785"/>
      <c r="T52" s="785"/>
      <c r="U52" s="785"/>
      <c r="V52" s="785"/>
      <c r="W52" s="785"/>
    </row>
    <row r="53" spans="1:23" ht="26.25" customHeight="1">
      <c r="A53" s="8" t="s">
        <v>11</v>
      </c>
      <c r="B53" s="760" t="str">
        <f>"1-ая смена - "&amp;'Отчет по произв за  смену 1'!B47:H47&amp;" | 2-ая смена - "&amp;'Отчет по произв за  смену 2'!B47:H47</f>
        <v xml:space="preserve">1-ая смена -  | 2-ая смена - </v>
      </c>
      <c r="C53" s="760"/>
      <c r="D53" s="760"/>
      <c r="E53" s="760"/>
      <c r="F53" s="760"/>
      <c r="G53" s="760"/>
      <c r="H53" s="760"/>
      <c r="I53" s="760"/>
      <c r="J53" s="117"/>
      <c r="K53" s="117"/>
      <c r="L53" s="777" t="str">
        <f>"1-ая смена - "&amp;'Отчет по произв за  смену 1'!I47:O47&amp;" | 2-ая смена - "&amp;'Отчет по произв за  смену 2'!I47:O47</f>
        <v xml:space="preserve">1-ая смена -  | 2-ая смена - </v>
      </c>
      <c r="M53" s="777"/>
      <c r="N53" s="777"/>
      <c r="O53" s="777"/>
      <c r="P53" s="777"/>
      <c r="Q53" s="777"/>
      <c r="R53" s="777"/>
      <c r="S53" s="777"/>
      <c r="T53" s="777"/>
      <c r="U53" s="777"/>
      <c r="V53" s="777"/>
      <c r="W53" s="777"/>
    </row>
    <row r="54" spans="1:23" ht="26.25" customHeight="1">
      <c r="A54" s="9" t="s">
        <v>13</v>
      </c>
      <c r="B54" s="760" t="str">
        <f>"1-ая смена - "&amp;'Отчет по произв за  смену 1'!B48:H48&amp;" | 2-ая смена - "&amp;'Отчет по произв за  смену 2'!B48:H48</f>
        <v xml:space="preserve">1-ая смена -  | 2-ая смена - </v>
      </c>
      <c r="C54" s="760"/>
      <c r="D54" s="760"/>
      <c r="E54" s="760"/>
      <c r="F54" s="760"/>
      <c r="G54" s="760"/>
      <c r="H54" s="760"/>
      <c r="I54" s="760"/>
      <c r="J54" s="117"/>
      <c r="K54" s="117"/>
      <c r="L54" s="777" t="str">
        <f>"1-ая смена - "&amp;'Отчет по произв за  смену 1'!I48:O48&amp;" | 2-ая смена - "&amp;'Отчет по произв за  смену 2'!I48:O48</f>
        <v xml:space="preserve">1-ая смена -  | 2-ая смена - </v>
      </c>
      <c r="M54" s="777"/>
      <c r="N54" s="777"/>
      <c r="O54" s="777"/>
      <c r="P54" s="777"/>
      <c r="Q54" s="777"/>
      <c r="R54" s="777"/>
      <c r="S54" s="777"/>
      <c r="T54" s="777"/>
      <c r="U54" s="777"/>
      <c r="V54" s="777"/>
      <c r="W54" s="777"/>
    </row>
    <row r="55" spans="1:23" ht="26.25" customHeight="1">
      <c r="A55" s="9" t="s">
        <v>14</v>
      </c>
      <c r="B55" s="760" t="str">
        <f>"1-ая смена - "&amp;'Отчет по произв за  смену 1'!B49:H49&amp;" | 2-ая смена - "&amp;'Отчет по произв за  смену 2'!B49:H49</f>
        <v xml:space="preserve">1-ая смена -  | 2-ая смена - </v>
      </c>
      <c r="C55" s="760"/>
      <c r="D55" s="760"/>
      <c r="E55" s="760"/>
      <c r="F55" s="760"/>
      <c r="G55" s="760"/>
      <c r="H55" s="760"/>
      <c r="I55" s="760"/>
      <c r="J55" s="117"/>
      <c r="K55" s="117"/>
      <c r="L55" s="777" t="str">
        <f>"1-ая смена - "&amp;'Отчет по произв за  смену 1'!I49:O49&amp;" | 2-ая смена - "&amp;'Отчет по произв за  смену 2'!I49:O49</f>
        <v xml:space="preserve">1-ая смена -  | 2-ая смена - </v>
      </c>
      <c r="M55" s="777"/>
      <c r="N55" s="777"/>
      <c r="O55" s="777"/>
      <c r="P55" s="777"/>
      <c r="Q55" s="777"/>
      <c r="R55" s="777"/>
      <c r="S55" s="777"/>
      <c r="T55" s="777"/>
      <c r="U55" s="777"/>
      <c r="V55" s="777"/>
      <c r="W55" s="777"/>
    </row>
    <row r="56" spans="1:23" ht="26.25" customHeight="1">
      <c r="A56" s="9" t="s">
        <v>16</v>
      </c>
      <c r="B56" s="760" t="str">
        <f>"1-ая смена - "&amp;'Отчет по произв за  смену 1'!B50:H50&amp;" | 2-ая смена - "&amp;'Отчет по произв за  смену 2'!B50:H50</f>
        <v xml:space="preserve">1-ая смена -  | 2-ая смена - </v>
      </c>
      <c r="C56" s="760"/>
      <c r="D56" s="760"/>
      <c r="E56" s="760"/>
      <c r="F56" s="760"/>
      <c r="G56" s="760"/>
      <c r="H56" s="760"/>
      <c r="I56" s="760"/>
      <c r="J56" s="117"/>
      <c r="K56" s="117"/>
      <c r="L56" s="777" t="str">
        <f>"1-ая смена - "&amp;'Отчет по произв за  смену 1'!I50:O50&amp;" | 2-ая смена - "&amp;'Отчет по произв за  смену 2'!I50:O50</f>
        <v xml:space="preserve">1-ая смена -  | 2-ая смена - </v>
      </c>
      <c r="M56" s="777"/>
      <c r="N56" s="777"/>
      <c r="O56" s="777"/>
      <c r="P56" s="777"/>
      <c r="Q56" s="777"/>
      <c r="R56" s="777"/>
      <c r="S56" s="777"/>
      <c r="T56" s="777"/>
      <c r="U56" s="777"/>
      <c r="V56" s="777"/>
      <c r="W56" s="777"/>
    </row>
    <row r="57" spans="1:23" ht="26.25" customHeight="1">
      <c r="A57" s="9" t="s">
        <v>18</v>
      </c>
      <c r="B57" s="760" t="str">
        <f>"1-ая смена - "&amp;'Отчет по произв за  смену 1'!B51:H51&amp;" | 2-ая смена - "&amp;'Отчет по произв за  смену 2'!B51:H51</f>
        <v xml:space="preserve">1-ая смена -  | 2-ая смена - </v>
      </c>
      <c r="C57" s="760"/>
      <c r="D57" s="760"/>
      <c r="E57" s="760"/>
      <c r="F57" s="760"/>
      <c r="G57" s="760"/>
      <c r="H57" s="760"/>
      <c r="I57" s="760"/>
      <c r="J57" s="117"/>
      <c r="K57" s="117"/>
      <c r="L57" s="777" t="str">
        <f>"1-ая смена - "&amp;'Отчет по произв за  смену 1'!I51:O51&amp;" | 2-ая смена - "&amp;'Отчет по произв за  смену 2'!I51:O51</f>
        <v xml:space="preserve">1-ая смена -  | 2-ая смена - </v>
      </c>
      <c r="M57" s="777"/>
      <c r="N57" s="777"/>
      <c r="O57" s="777"/>
      <c r="P57" s="777"/>
      <c r="Q57" s="777"/>
      <c r="R57" s="777"/>
      <c r="S57" s="777"/>
      <c r="T57" s="777"/>
      <c r="U57" s="777"/>
      <c r="V57" s="777"/>
      <c r="W57" s="777"/>
    </row>
    <row r="58" spans="1:23" ht="26.25" customHeight="1">
      <c r="A58" s="9" t="s">
        <v>20</v>
      </c>
      <c r="B58" s="760" t="str">
        <f>"1-ая смена - "&amp;'Отчет по произв за  смену 1'!B52:H52&amp;" | 2-ая смена - "&amp;'Отчет по произв за  смену 2'!B52:H52</f>
        <v xml:space="preserve">1-ая смена -  | 2-ая смена - </v>
      </c>
      <c r="C58" s="760"/>
      <c r="D58" s="760"/>
      <c r="E58" s="760"/>
      <c r="F58" s="760"/>
      <c r="G58" s="760"/>
      <c r="H58" s="760"/>
      <c r="I58" s="760"/>
      <c r="J58" s="117"/>
      <c r="K58" s="117"/>
      <c r="L58" s="777" t="str">
        <f>"1-ая смена - "&amp;'Отчет по произв за  смену 1'!I52:O52&amp;" | 2-ая смена - "&amp;'Отчет по произв за  смену 2'!I52:O52</f>
        <v xml:space="preserve">1-ая смена -  | 2-ая смена - </v>
      </c>
      <c r="M58" s="777"/>
      <c r="N58" s="777"/>
      <c r="O58" s="777"/>
      <c r="P58" s="777"/>
      <c r="Q58" s="777"/>
      <c r="R58" s="777"/>
      <c r="S58" s="777"/>
      <c r="T58" s="777"/>
      <c r="U58" s="777"/>
      <c r="V58" s="777"/>
      <c r="W58" s="777"/>
    </row>
    <row r="59" spans="1:23" ht="26.25" customHeight="1">
      <c r="A59" s="9" t="s">
        <v>22</v>
      </c>
      <c r="B59" s="760" t="str">
        <f>"1-ая смена - "&amp;'Отчет по произв за  смену 1'!B53:H53&amp;" | 2-ая смена - "&amp;'Отчет по произв за  смену 2'!B53:H53</f>
        <v xml:space="preserve">1-ая смена -  | 2-ая смена - </v>
      </c>
      <c r="C59" s="760"/>
      <c r="D59" s="760"/>
      <c r="E59" s="760"/>
      <c r="F59" s="760"/>
      <c r="G59" s="760"/>
      <c r="H59" s="760"/>
      <c r="I59" s="760"/>
      <c r="J59" s="117"/>
      <c r="K59" s="117"/>
      <c r="L59" s="777" t="str">
        <f>"1-ая смена - "&amp;'Отчет по произв за  смену 1'!I53:O53&amp;" | 2-ая смена - "&amp;'Отчет по произв за  смену 2'!I53:O53</f>
        <v xml:space="preserve">1-ая смена -  | 2-ая смена - </v>
      </c>
      <c r="M59" s="777"/>
      <c r="N59" s="777"/>
      <c r="O59" s="777"/>
      <c r="P59" s="777"/>
      <c r="Q59" s="777"/>
      <c r="R59" s="777"/>
      <c r="S59" s="777"/>
      <c r="T59" s="777"/>
      <c r="U59" s="777"/>
      <c r="V59" s="777"/>
      <c r="W59" s="777"/>
    </row>
    <row r="60" spans="1:23" ht="26.25" customHeight="1">
      <c r="A60" s="9" t="s">
        <v>24</v>
      </c>
      <c r="B60" s="760" t="str">
        <f>"1-ая смена - "&amp;'Отчет по произв за  смену 1'!B54:H54&amp;" | 2-ая смена - "&amp;'Отчет по произв за  смену 2'!B54:H54</f>
        <v xml:space="preserve">1-ая смена -  | 2-ая смена - </v>
      </c>
      <c r="C60" s="760"/>
      <c r="D60" s="760"/>
      <c r="E60" s="760"/>
      <c r="F60" s="760"/>
      <c r="G60" s="760"/>
      <c r="H60" s="760"/>
      <c r="I60" s="760"/>
      <c r="J60" s="117"/>
      <c r="K60" s="117"/>
      <c r="L60" s="777" t="str">
        <f>"1-ая смена - "&amp;'Отчет по произв за  смену 1'!I54:O54&amp;" | 2-ая смена - "&amp;'Отчет по произв за  смену 2'!I54:O54</f>
        <v xml:space="preserve">1-ая смена -  | 2-ая смена - </v>
      </c>
      <c r="M60" s="777"/>
      <c r="N60" s="777"/>
      <c r="O60" s="777"/>
      <c r="P60" s="777"/>
      <c r="Q60" s="777"/>
      <c r="R60" s="777"/>
      <c r="S60" s="777"/>
      <c r="T60" s="777"/>
      <c r="U60" s="777"/>
      <c r="V60" s="777"/>
      <c r="W60" s="777"/>
    </row>
    <row r="61" spans="1:23" ht="26.25" customHeight="1">
      <c r="A61" s="9" t="s">
        <v>26</v>
      </c>
      <c r="B61" s="760" t="str">
        <f>"1-ая смена - "&amp;'Отчет по произв за  смену 1'!B55:H55&amp;" | 2-ая смена - "&amp;'Отчет по произв за  смену 2'!B55:H55</f>
        <v xml:space="preserve">1-ая смена -  | 2-ая смена - </v>
      </c>
      <c r="C61" s="760"/>
      <c r="D61" s="760"/>
      <c r="E61" s="760"/>
      <c r="F61" s="760"/>
      <c r="G61" s="760"/>
      <c r="H61" s="760"/>
      <c r="I61" s="760"/>
      <c r="J61" s="117"/>
      <c r="K61" s="117"/>
      <c r="L61" s="777" t="str">
        <f>"1-ая смена - "&amp;'Отчет по произв за  смену 1'!I55:O55&amp;" | 2-ая смена - "&amp;'Отчет по произв за  смену 2'!I55:O55</f>
        <v xml:space="preserve">1-ая смена -  | 2-ая смена - </v>
      </c>
      <c r="M61" s="777"/>
      <c r="N61" s="777"/>
      <c r="O61" s="777"/>
      <c r="P61" s="777"/>
      <c r="Q61" s="777"/>
      <c r="R61" s="777"/>
      <c r="S61" s="777"/>
      <c r="T61" s="777"/>
      <c r="U61" s="777"/>
      <c r="V61" s="777"/>
      <c r="W61" s="777"/>
    </row>
    <row r="62" spans="1:23" ht="26.25" customHeight="1">
      <c r="A62" s="9" t="s">
        <v>113</v>
      </c>
      <c r="B62" s="760" t="str">
        <f>"1-ая смена - "&amp;'Отчет по произв за  смену 1'!B56:H56&amp;" | 2-ая смена - "&amp;'Отчет по произв за  смену 2'!B56:H56</f>
        <v xml:space="preserve">1-ая смена -  | 2-ая смена - </v>
      </c>
      <c r="C62" s="760"/>
      <c r="D62" s="760"/>
      <c r="E62" s="760"/>
      <c r="F62" s="760"/>
      <c r="G62" s="760"/>
      <c r="H62" s="760"/>
      <c r="I62" s="760"/>
      <c r="J62" s="117"/>
      <c r="K62" s="117"/>
      <c r="L62" s="777" t="str">
        <f>"1-ая смена - "&amp;'Отчет по произв за  смену 1'!I56:O56&amp;" | 2-ая смена - "&amp;'Отчет по произв за  смену 2'!I56:O56</f>
        <v xml:space="preserve">1-ая смена -  | 2-ая смена - </v>
      </c>
      <c r="M62" s="777"/>
      <c r="N62" s="777"/>
      <c r="O62" s="777"/>
      <c r="P62" s="777"/>
      <c r="Q62" s="777"/>
      <c r="R62" s="777"/>
      <c r="S62" s="777"/>
      <c r="T62" s="777"/>
      <c r="U62" s="777"/>
      <c r="V62" s="777"/>
      <c r="W62" s="777"/>
    </row>
    <row r="63" spans="1:23">
      <c r="A63" s="44" t="s">
        <v>52</v>
      </c>
    </row>
    <row r="64" spans="1:23">
      <c r="A64" s="778">
        <f ca="1">A1</f>
        <v>39888</v>
      </c>
      <c r="B64" s="589" t="s">
        <v>55</v>
      </c>
      <c r="C64" s="589"/>
      <c r="D64" s="589"/>
      <c r="E64" s="589"/>
      <c r="F64" s="589"/>
      <c r="G64" s="596" t="s">
        <v>0</v>
      </c>
      <c r="H64" s="597"/>
      <c r="I64" s="597"/>
      <c r="J64" s="597"/>
      <c r="K64" s="597"/>
      <c r="L64" s="597"/>
      <c r="M64" s="598"/>
      <c r="R64" s="122"/>
      <c r="S64" s="122"/>
      <c r="T64" s="122"/>
    </row>
    <row r="65" spans="1:20" ht="51">
      <c r="A65" s="778"/>
      <c r="B65" s="12" t="s">
        <v>51</v>
      </c>
      <c r="C65" s="12" t="s">
        <v>54</v>
      </c>
      <c r="D65" s="12" t="s">
        <v>56</v>
      </c>
      <c r="E65" s="12"/>
      <c r="F65" s="12" t="s">
        <v>57</v>
      </c>
      <c r="G65" s="12" t="s">
        <v>58</v>
      </c>
      <c r="H65" s="12" t="s">
        <v>80</v>
      </c>
      <c r="I65" s="12" t="s">
        <v>81</v>
      </c>
      <c r="J65" s="12"/>
      <c r="K65" s="12"/>
      <c r="L65" s="12" t="s">
        <v>59</v>
      </c>
      <c r="M65" s="12" t="s">
        <v>60</v>
      </c>
      <c r="R65" s="25"/>
      <c r="S65" s="25"/>
      <c r="T65" s="25"/>
    </row>
    <row r="66" spans="1:20">
      <c r="A66" s="23" t="s">
        <v>53</v>
      </c>
      <c r="B66" s="8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R66" s="20"/>
      <c r="S66" s="20"/>
      <c r="T66" s="20"/>
    </row>
    <row r="68" spans="1:20">
      <c r="A68" s="787"/>
      <c r="B68" s="787"/>
      <c r="C68" s="787"/>
    </row>
    <row r="69" spans="1:20">
      <c r="A69" s="786" t="s">
        <v>89</v>
      </c>
      <c r="B69" s="786"/>
      <c r="C69" s="786"/>
    </row>
    <row r="70" spans="1:20">
      <c r="A70" s="786"/>
      <c r="B70" s="786"/>
      <c r="C70" s="786"/>
    </row>
    <row r="71" spans="1:20">
      <c r="A71" s="786" t="s">
        <v>48</v>
      </c>
      <c r="B71" s="786"/>
      <c r="C71" s="786"/>
    </row>
    <row r="72" spans="1:20">
      <c r="A72" s="787"/>
      <c r="B72" s="787"/>
      <c r="C72" s="787"/>
    </row>
    <row r="73" spans="1:20">
      <c r="A73" s="787" t="s">
        <v>49</v>
      </c>
      <c r="B73" s="787"/>
      <c r="C73" s="787"/>
    </row>
  </sheetData>
  <sheetProtection formatCells="0" formatColumns="0" formatRows="0" insertColumns="0" insertRows="0" insertHyperlinks="0" deleteColumns="0" deleteRows="0" sort="0" autoFilter="0" pivotTables="0"/>
  <mergeCells count="43">
    <mergeCell ref="A72:C72"/>
    <mergeCell ref="B62:I62"/>
    <mergeCell ref="L62:W62"/>
    <mergeCell ref="A73:C73"/>
    <mergeCell ref="A64:A65"/>
    <mergeCell ref="B64:F64"/>
    <mergeCell ref="G64:M64"/>
    <mergeCell ref="A68:C68"/>
    <mergeCell ref="A69:C69"/>
    <mergeCell ref="A70:C70"/>
    <mergeCell ref="A71:C71"/>
    <mergeCell ref="B58:I58"/>
    <mergeCell ref="L58:W58"/>
    <mergeCell ref="B60:I60"/>
    <mergeCell ref="L60:W60"/>
    <mergeCell ref="B61:I61"/>
    <mergeCell ref="L61:W61"/>
    <mergeCell ref="B59:I59"/>
    <mergeCell ref="L59:W59"/>
    <mergeCell ref="B55:I55"/>
    <mergeCell ref="B56:I56"/>
    <mergeCell ref="L56:W56"/>
    <mergeCell ref="L37:V37"/>
    <mergeCell ref="B52:I52"/>
    <mergeCell ref="L52:W52"/>
    <mergeCell ref="B53:I53"/>
    <mergeCell ref="L53:W53"/>
    <mergeCell ref="B57:I57"/>
    <mergeCell ref="L57:W57"/>
    <mergeCell ref="L6:M6"/>
    <mergeCell ref="A8:A10"/>
    <mergeCell ref="B8:G8"/>
    <mergeCell ref="H8:M8"/>
    <mergeCell ref="L55:W55"/>
    <mergeCell ref="R8:W8"/>
    <mergeCell ref="B9:D9"/>
    <mergeCell ref="E9:G9"/>
    <mergeCell ref="H9:J9"/>
    <mergeCell ref="K9:M9"/>
    <mergeCell ref="R9:T9"/>
    <mergeCell ref="U9:W9"/>
    <mergeCell ref="B54:I54"/>
    <mergeCell ref="L54:W54"/>
  </mergeCells>
  <phoneticPr fontId="3" type="noConversion"/>
  <pageMargins left="0.15748031496062992" right="0.15748031496062992" top="0.23622047244094491" bottom="0.31496062992125984" header="0.15748031496062992" footer="0.15748031496062992"/>
  <pageSetup paperSize="9" scale="80" orientation="landscape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30</vt:i4>
      </vt:variant>
      <vt:variant>
        <vt:lpstr>Именованные диапазоны</vt:lpstr>
      </vt:variant>
      <vt:variant>
        <vt:i4>5</vt:i4>
      </vt:variant>
    </vt:vector>
  </HeadingPairs>
  <TitlesOfParts>
    <vt:vector size="35" baseType="lpstr">
      <vt:lpstr>Календарь</vt:lpstr>
      <vt:lpstr>Кадры_производство (2)</vt:lpstr>
      <vt:lpstr>Отчет по номерам КР.УЗЛ 1221 </vt:lpstr>
      <vt:lpstr>Отчет по номерам 1221</vt:lpstr>
      <vt:lpstr>Отчет по номерам 826</vt:lpstr>
      <vt:lpstr>Остатки_производство</vt:lpstr>
      <vt:lpstr>Произв_План</vt:lpstr>
      <vt:lpstr>Произв_Факт</vt:lpstr>
      <vt:lpstr>Отчет на дату полн</vt:lpstr>
      <vt:lpstr>Отчет на дату</vt:lpstr>
      <vt:lpstr>Отчет на дату сокр</vt:lpstr>
      <vt:lpstr>Сменный отчет</vt:lpstr>
      <vt:lpstr>Движение ТМЦ</vt:lpstr>
      <vt:lpstr>Движение ТМЦ (10109)</vt:lpstr>
      <vt:lpstr>График полный</vt:lpstr>
      <vt:lpstr>Лист2</vt:lpstr>
      <vt:lpstr>Производство_План</vt:lpstr>
      <vt:lpstr>Кадры_производство</vt:lpstr>
      <vt:lpstr>График_производство</vt:lpstr>
      <vt:lpstr>График_производство (2)</vt:lpstr>
      <vt:lpstr>График_производство (отчет общ)</vt:lpstr>
      <vt:lpstr>График_производство (Доп обор)</vt:lpstr>
      <vt:lpstr>Отчет по сдаче годовой</vt:lpstr>
      <vt:lpstr>Отчет по произв за  смену 1</vt:lpstr>
      <vt:lpstr>Отчет по произв за  смену 2</vt:lpstr>
      <vt:lpstr>Отчет по производству</vt:lpstr>
      <vt:lpstr>Отчет по производству накоп</vt:lpstr>
      <vt:lpstr>Отчет по производству накоп (2)</vt:lpstr>
      <vt:lpstr>Отчет по производству накоп (_)</vt:lpstr>
      <vt:lpstr>Лист1</vt:lpstr>
      <vt:lpstr>'Движение ТМЦ'!Область_печати</vt:lpstr>
      <vt:lpstr>'Движение ТМЦ (10109)'!Область_печати</vt:lpstr>
      <vt:lpstr>'Отчет по номерам 1221'!Область_печати</vt:lpstr>
      <vt:lpstr>'Отчет по номерам 826'!Область_печати</vt:lpstr>
      <vt:lpstr>'Отчет по производству накоп (_)'!Область_печати</vt:lpstr>
    </vt:vector>
  </TitlesOfParts>
  <Company>rosagro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Серебров</dc:creator>
  <cp:lastModifiedBy>Admin</cp:lastModifiedBy>
  <cp:lastPrinted>2009-03-11T08:22:51Z</cp:lastPrinted>
  <dcterms:created xsi:type="dcterms:W3CDTF">2008-01-29T14:09:04Z</dcterms:created>
  <dcterms:modified xsi:type="dcterms:W3CDTF">2009-03-17T05:54:32Z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NewReviewCycle">
    <vt:lpwstr/>
  </property>
</Properties>
</file>